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2.xml" ContentType="application/vnd.openxmlformats-officedocument.drawing+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defaultThemeVersion="166925"/>
  <mc:AlternateContent xmlns:mc="http://schemas.openxmlformats.org/markup-compatibility/2006">
    <mc:Choice Requires="x15">
      <x15ac:absPath xmlns:x15ac="http://schemas.microsoft.com/office/spreadsheetml/2010/11/ac" url="D:\AOM\AOM-Research-Latest\aom\tools\convexhull_framework\bin\"/>
    </mc:Choice>
  </mc:AlternateContent>
  <xr:revisionPtr revIDLastSave="0" documentId="13_ncr:1_{94B29473-90E4-4A6C-AB83-7CBDC54C9841}" xr6:coauthVersionLast="46" xr6:coauthVersionMax="46" xr10:uidLastSave="{00000000-0000-0000-0000-000000000000}"/>
  <bookViews>
    <workbookView xWindow="-110" yWindow="-110" windowWidth="38620" windowHeight="21220" xr2:uid="{AB7B5760-2D96-AF45-9729-777F41459029}"/>
  </bookViews>
  <sheets>
    <sheet name="Summary" sheetId="103" r:id="rId1"/>
    <sheet name="Plots" sheetId="108" r:id="rId2"/>
    <sheet name="Plot-Stills" sheetId="112" r:id="rId3"/>
    <sheet name="Intra" sheetId="98" r:id="rId4"/>
    <sheet name="RA" sheetId="99" r:id="rId5"/>
    <sheet name="LD" sheetId="100" r:id="rId6"/>
    <sheet name="Anchor-AI" sheetId="101" r:id="rId7"/>
    <sheet name="Anchor-RA" sheetId="115" r:id="rId8"/>
    <sheet name="Anchor-LD" sheetId="116" r:id="rId9"/>
    <sheet name="Test-AI" sheetId="102" r:id="rId10"/>
    <sheet name="Test-RA" sheetId="113" r:id="rId11"/>
    <sheet name="Test-LD" sheetId="114" r:id="rId12"/>
    <sheet name="Still" sheetId="109" r:id="rId13"/>
    <sheet name="Anchor-Still" sheetId="110" r:id="rId14"/>
    <sheet name="Test-Still" sheetId="111" r:id="rId15"/>
  </sheets>
  <functionGroups builtInGroupCount="19">
    <functionGroup name="エンジニアリング"/>
    <functionGroup name="WebCab XL"/>
    <functionGroup name="工程"/>
  </functionGroup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I39" i="103" l="1"/>
  <c r="BI31" i="103"/>
  <c r="BI30" i="103"/>
  <c r="BI29" i="103"/>
  <c r="BI25" i="103"/>
  <c r="BI16" i="103"/>
  <c r="BH39" i="103"/>
  <c r="BH31" i="103"/>
  <c r="BH30" i="103"/>
  <c r="BH29" i="103"/>
  <c r="BH25" i="103"/>
  <c r="BH16" i="103"/>
  <c r="BG39" i="103"/>
  <c r="BG31" i="103"/>
  <c r="BG30" i="103"/>
  <c r="BG29" i="103"/>
  <c r="BG25" i="103"/>
  <c r="BG16" i="103"/>
  <c r="BF39" i="103"/>
  <c r="BF31" i="103"/>
  <c r="BF30" i="103"/>
  <c r="BF29" i="103"/>
  <c r="BF25" i="103"/>
  <c r="BF16" i="103"/>
  <c r="BE39" i="103"/>
  <c r="BE31" i="103"/>
  <c r="BE30" i="103"/>
  <c r="BE29" i="103"/>
  <c r="BE25" i="103"/>
  <c r="BE16" i="103"/>
  <c r="BD39" i="103"/>
  <c r="BD31" i="103"/>
  <c r="BD30" i="103"/>
  <c r="BD29" i="103"/>
  <c r="BD25" i="103"/>
  <c r="BD16" i="103"/>
  <c r="BC39" i="103"/>
  <c r="BC31" i="103"/>
  <c r="BC30" i="103"/>
  <c r="BC29" i="103"/>
  <c r="BC25" i="103"/>
  <c r="BC16" i="103"/>
  <c r="BB39" i="103"/>
  <c r="BB31" i="103"/>
  <c r="BB30" i="103"/>
  <c r="BB29" i="103"/>
  <c r="BB25" i="103"/>
  <c r="BB16" i="103"/>
  <c r="BA39" i="103"/>
  <c r="BA31" i="103"/>
  <c r="BA30" i="103"/>
  <c r="BA29" i="103"/>
  <c r="BA25" i="103"/>
  <c r="BA16" i="103"/>
  <c r="AZ39" i="103"/>
  <c r="AZ31" i="103"/>
  <c r="AZ30" i="103"/>
  <c r="AZ29" i="103"/>
  <c r="AZ25" i="103"/>
  <c r="AZ16" i="103"/>
  <c r="AY39" i="103"/>
  <c r="AY31" i="103"/>
  <c r="AY30" i="103"/>
  <c r="AY29" i="103"/>
  <c r="AY25" i="103"/>
  <c r="AY16" i="103"/>
  <c r="AQ39" i="103"/>
  <c r="AQ31" i="103"/>
  <c r="AQ30" i="103"/>
  <c r="AQ29" i="103"/>
  <c r="AQ25" i="103"/>
  <c r="AQ16" i="103"/>
  <c r="AP39" i="103"/>
  <c r="AP31" i="103"/>
  <c r="AP30" i="103"/>
  <c r="AP29" i="103"/>
  <c r="AP25" i="103"/>
  <c r="AP16" i="103"/>
  <c r="AO39" i="103"/>
  <c r="AO31" i="103"/>
  <c r="AO30" i="103"/>
  <c r="AO29" i="103"/>
  <c r="AO25" i="103"/>
  <c r="AO16" i="103"/>
  <c r="AN39" i="103"/>
  <c r="AN31" i="103"/>
  <c r="AN30" i="103"/>
  <c r="AN29" i="103"/>
  <c r="AN25" i="103"/>
  <c r="AN16" i="103"/>
  <c r="AM39" i="103"/>
  <c r="AM31" i="103"/>
  <c r="AM30" i="103"/>
  <c r="AM29" i="103"/>
  <c r="AM25" i="103"/>
  <c r="AM16" i="103"/>
  <c r="AL39" i="103"/>
  <c r="AL31" i="103"/>
  <c r="AL30" i="103"/>
  <c r="AL29" i="103"/>
  <c r="AL25" i="103"/>
  <c r="AL16" i="103"/>
  <c r="AK39" i="103"/>
  <c r="AK31" i="103"/>
  <c r="AK30" i="103"/>
  <c r="AK29" i="103"/>
  <c r="AK25" i="103"/>
  <c r="AK16" i="103"/>
  <c r="AJ39" i="103"/>
  <c r="AJ31" i="103"/>
  <c r="AJ30" i="103"/>
  <c r="AJ29" i="103"/>
  <c r="AJ25" i="103"/>
  <c r="AJ16" i="103"/>
  <c r="AI39" i="103"/>
  <c r="AI31" i="103"/>
  <c r="AI30" i="103"/>
  <c r="AI29" i="103"/>
  <c r="AI25" i="103"/>
  <c r="AH39" i="103"/>
  <c r="AH31" i="103"/>
  <c r="AH30" i="103"/>
  <c r="AH29" i="103"/>
  <c r="AH25" i="103"/>
  <c r="AH16" i="103"/>
  <c r="AG39" i="103"/>
  <c r="AG31" i="103"/>
  <c r="AG30" i="103"/>
  <c r="AG29" i="103"/>
  <c r="AG25" i="103"/>
  <c r="AG16" i="103"/>
  <c r="W39" i="103"/>
  <c r="V39" i="103"/>
  <c r="U39" i="103"/>
  <c r="T39" i="103"/>
  <c r="S39" i="103"/>
  <c r="R39" i="103"/>
  <c r="Q39" i="103"/>
  <c r="P39" i="103"/>
  <c r="O39" i="103"/>
  <c r="N39" i="103"/>
  <c r="M39" i="103"/>
  <c r="M31" i="103"/>
  <c r="M29" i="103"/>
  <c r="M30" i="103"/>
  <c r="N31" i="103"/>
  <c r="N30" i="103"/>
  <c r="N29" i="103"/>
  <c r="O31" i="103"/>
  <c r="O30" i="103"/>
  <c r="O29" i="103"/>
  <c r="P31" i="103"/>
  <c r="P30" i="103"/>
  <c r="P29" i="103"/>
  <c r="Q31" i="103"/>
  <c r="Q30" i="103"/>
  <c r="Q29" i="103"/>
  <c r="R31" i="103"/>
  <c r="R30" i="103"/>
  <c r="R29" i="103"/>
  <c r="S31" i="103"/>
  <c r="S30" i="103"/>
  <c r="S29" i="103"/>
  <c r="T31" i="103"/>
  <c r="T30" i="103"/>
  <c r="T29" i="103"/>
  <c r="U31" i="103"/>
  <c r="U30" i="103"/>
  <c r="U29" i="103"/>
  <c r="V31" i="103"/>
  <c r="V30" i="103"/>
  <c r="V29" i="103"/>
  <c r="W31" i="103"/>
  <c r="W30" i="103"/>
  <c r="W29" i="103"/>
  <c r="W16" i="103"/>
  <c r="V16" i="103"/>
  <c r="U16" i="103"/>
  <c r="T16" i="103"/>
  <c r="S16" i="103"/>
  <c r="R16" i="103"/>
  <c r="Q16" i="103"/>
  <c r="P16" i="103"/>
  <c r="O16" i="103"/>
  <c r="N16" i="103"/>
  <c r="M16" i="103"/>
  <c r="W25" i="103"/>
  <c r="V25" i="103"/>
  <c r="U25" i="103"/>
  <c r="T25" i="103"/>
  <c r="S25" i="103"/>
  <c r="R25" i="103"/>
  <c r="Q25" i="103"/>
  <c r="P25" i="103"/>
  <c r="O25" i="103"/>
  <c r="N25" i="103"/>
  <c r="M25" i="103"/>
  <c r="AB75" i="108"/>
  <c r="AB76" i="108"/>
  <c r="AB77" i="108" s="1"/>
  <c r="AB78" i="108" s="1"/>
  <c r="AB79" i="108" s="1"/>
  <c r="AB80" i="108" s="1"/>
  <c r="AB81" i="108" s="1"/>
  <c r="AB82" i="108" s="1"/>
  <c r="AB83" i="108" s="1"/>
  <c r="AB84" i="108" s="1"/>
  <c r="AB85" i="108" s="1"/>
  <c r="AB86" i="108" s="1"/>
  <c r="W501" i="99"/>
  <c r="V501" i="99"/>
  <c r="X501" i="99" s="1"/>
  <c r="T501" i="99"/>
  <c r="S501" i="99"/>
  <c r="R501" i="99"/>
  <c r="U501" i="99" s="1"/>
  <c r="Q501" i="99"/>
  <c r="P501" i="99"/>
  <c r="O501" i="99"/>
  <c r="N501" i="99"/>
  <c r="M501" i="99"/>
  <c r="L501" i="99"/>
  <c r="J501" i="99"/>
  <c r="I501" i="99"/>
  <c r="H501" i="99"/>
  <c r="K501" i="99" s="1"/>
  <c r="G501" i="99"/>
  <c r="W500" i="99"/>
  <c r="V500" i="99"/>
  <c r="X500" i="99" s="1"/>
  <c r="T500" i="99"/>
  <c r="S500" i="99"/>
  <c r="R500" i="99"/>
  <c r="Q500" i="99"/>
  <c r="P500" i="99"/>
  <c r="O500" i="99"/>
  <c r="N500" i="99"/>
  <c r="M500" i="99"/>
  <c r="L500" i="99"/>
  <c r="J500" i="99"/>
  <c r="I500" i="99"/>
  <c r="H500" i="99"/>
  <c r="K500" i="99" s="1"/>
  <c r="G500" i="99"/>
  <c r="W499" i="99"/>
  <c r="V499" i="99"/>
  <c r="X499" i="99" s="1"/>
  <c r="T499" i="99"/>
  <c r="S499" i="99"/>
  <c r="R499" i="99"/>
  <c r="Q499" i="99"/>
  <c r="P499" i="99"/>
  <c r="O499" i="99"/>
  <c r="N499" i="99"/>
  <c r="M499" i="99"/>
  <c r="L499" i="99"/>
  <c r="J499" i="99"/>
  <c r="I499" i="99"/>
  <c r="H499" i="99"/>
  <c r="G499" i="99"/>
  <c r="W498" i="99"/>
  <c r="V498" i="99"/>
  <c r="X498" i="99" s="1"/>
  <c r="T498" i="99"/>
  <c r="S498" i="99"/>
  <c r="R498" i="99"/>
  <c r="Q498" i="99"/>
  <c r="P498" i="99"/>
  <c r="O498" i="99"/>
  <c r="N498" i="99"/>
  <c r="M498" i="99"/>
  <c r="L498" i="99"/>
  <c r="J498" i="99"/>
  <c r="I498" i="99"/>
  <c r="H498" i="99"/>
  <c r="G498" i="99"/>
  <c r="W497" i="99"/>
  <c r="V497" i="99"/>
  <c r="X497" i="99" s="1"/>
  <c r="T497" i="99"/>
  <c r="S497" i="99"/>
  <c r="R497" i="99"/>
  <c r="U497" i="99" s="1"/>
  <c r="Q497" i="99"/>
  <c r="P497" i="99"/>
  <c r="O497" i="99"/>
  <c r="N497" i="99"/>
  <c r="M497" i="99"/>
  <c r="L497" i="99"/>
  <c r="J497" i="99"/>
  <c r="I497" i="99"/>
  <c r="H497" i="99"/>
  <c r="K497" i="99" s="1"/>
  <c r="G497" i="99"/>
  <c r="W496" i="99"/>
  <c r="V496" i="99"/>
  <c r="X496" i="99" s="1"/>
  <c r="T496" i="99"/>
  <c r="S496" i="99"/>
  <c r="R496" i="99"/>
  <c r="Q496" i="99"/>
  <c r="P496" i="99"/>
  <c r="O496" i="99"/>
  <c r="N496" i="99"/>
  <c r="M496" i="99"/>
  <c r="L496" i="99"/>
  <c r="J496" i="99"/>
  <c r="I496" i="99"/>
  <c r="H496" i="99"/>
  <c r="K496" i="99" s="1"/>
  <c r="G496" i="99"/>
  <c r="W495" i="99"/>
  <c r="V495" i="99"/>
  <c r="X495" i="99" s="1"/>
  <c r="T495" i="99"/>
  <c r="S495" i="99"/>
  <c r="R495" i="99"/>
  <c r="Q495" i="99"/>
  <c r="P495" i="99"/>
  <c r="O495" i="99"/>
  <c r="N495" i="99"/>
  <c r="M495" i="99"/>
  <c r="L495" i="99"/>
  <c r="J495" i="99"/>
  <c r="I495" i="99"/>
  <c r="H495" i="99"/>
  <c r="G495" i="99"/>
  <c r="W494" i="99"/>
  <c r="V494" i="99"/>
  <c r="X494" i="99" s="1"/>
  <c r="T494" i="99"/>
  <c r="S494" i="99"/>
  <c r="R494" i="99"/>
  <c r="Q494" i="99"/>
  <c r="P494" i="99"/>
  <c r="O494" i="99"/>
  <c r="N494" i="99"/>
  <c r="M494" i="99"/>
  <c r="L494" i="99"/>
  <c r="J494" i="99"/>
  <c r="I494" i="99"/>
  <c r="H494" i="99"/>
  <c r="G494" i="99"/>
  <c r="W493" i="99"/>
  <c r="V493" i="99"/>
  <c r="X493" i="99" s="1"/>
  <c r="T493" i="99"/>
  <c r="S493" i="99"/>
  <c r="R493" i="99"/>
  <c r="U493" i="99" s="1"/>
  <c r="Q493" i="99"/>
  <c r="P493" i="99"/>
  <c r="O493" i="99"/>
  <c r="N493" i="99"/>
  <c r="M493" i="99"/>
  <c r="L493" i="99"/>
  <c r="J493" i="99"/>
  <c r="I493" i="99"/>
  <c r="H493" i="99"/>
  <c r="K493" i="99" s="1"/>
  <c r="G493" i="99"/>
  <c r="W492" i="99"/>
  <c r="V492" i="99"/>
  <c r="X492" i="99" s="1"/>
  <c r="T492" i="99"/>
  <c r="S492" i="99"/>
  <c r="R492" i="99"/>
  <c r="Q492" i="99"/>
  <c r="P492" i="99"/>
  <c r="O492" i="99"/>
  <c r="N492" i="99"/>
  <c r="M492" i="99"/>
  <c r="L492" i="99"/>
  <c r="J492" i="99"/>
  <c r="I492" i="99"/>
  <c r="H492" i="99"/>
  <c r="K492" i="99" s="1"/>
  <c r="G492" i="99"/>
  <c r="W491" i="99"/>
  <c r="V491" i="99"/>
  <c r="X491" i="99" s="1"/>
  <c r="T491" i="99"/>
  <c r="S491" i="99"/>
  <c r="R491" i="99"/>
  <c r="Q491" i="99"/>
  <c r="P491" i="99"/>
  <c r="O491" i="99"/>
  <c r="N491" i="99"/>
  <c r="M491" i="99"/>
  <c r="L491" i="99"/>
  <c r="J491" i="99"/>
  <c r="I491" i="99"/>
  <c r="H491" i="99"/>
  <c r="G491" i="99"/>
  <c r="W490" i="99"/>
  <c r="V490" i="99"/>
  <c r="X490" i="99" s="1"/>
  <c r="T490" i="99"/>
  <c r="S490" i="99"/>
  <c r="R490" i="99"/>
  <c r="Q490" i="99"/>
  <c r="P490" i="99"/>
  <c r="O490" i="99"/>
  <c r="N490" i="99"/>
  <c r="M490" i="99"/>
  <c r="L490" i="99"/>
  <c r="J490" i="99"/>
  <c r="I490" i="99"/>
  <c r="H490" i="99"/>
  <c r="G490" i="99"/>
  <c r="W489" i="99"/>
  <c r="V489" i="99"/>
  <c r="X489" i="99" s="1"/>
  <c r="T489" i="99"/>
  <c r="S489" i="99"/>
  <c r="R489" i="99"/>
  <c r="U489" i="99" s="1"/>
  <c r="Q489" i="99"/>
  <c r="P489" i="99"/>
  <c r="O489" i="99"/>
  <c r="N489" i="99"/>
  <c r="M489" i="99"/>
  <c r="L489" i="99"/>
  <c r="J489" i="99"/>
  <c r="I489" i="99"/>
  <c r="H489" i="99"/>
  <c r="K489" i="99" s="1"/>
  <c r="G489" i="99"/>
  <c r="W488" i="99"/>
  <c r="V488" i="99"/>
  <c r="X488" i="99" s="1"/>
  <c r="T488" i="99"/>
  <c r="S488" i="99"/>
  <c r="R488" i="99"/>
  <c r="Q488" i="99"/>
  <c r="P488" i="99"/>
  <c r="O488" i="99"/>
  <c r="N488" i="99"/>
  <c r="M488" i="99"/>
  <c r="L488" i="99"/>
  <c r="J488" i="99"/>
  <c r="I488" i="99"/>
  <c r="H488" i="99"/>
  <c r="K488" i="99" s="1"/>
  <c r="G488" i="99"/>
  <c r="W487" i="99"/>
  <c r="V487" i="99"/>
  <c r="X487" i="99" s="1"/>
  <c r="T487" i="99"/>
  <c r="U487" i="99" s="1"/>
  <c r="S487" i="99"/>
  <c r="R487" i="99"/>
  <c r="Q487" i="99"/>
  <c r="P487" i="99"/>
  <c r="O487" i="99"/>
  <c r="N487" i="99"/>
  <c r="M487" i="99"/>
  <c r="L487" i="99"/>
  <c r="J487" i="99"/>
  <c r="I487" i="99"/>
  <c r="H487" i="99"/>
  <c r="G487" i="99"/>
  <c r="W486" i="99"/>
  <c r="V486" i="99"/>
  <c r="X486" i="99" s="1"/>
  <c r="T486" i="99"/>
  <c r="S486" i="99"/>
  <c r="U486" i="99" s="1"/>
  <c r="R486" i="99"/>
  <c r="Q486" i="99"/>
  <c r="P486" i="99"/>
  <c r="O486" i="99"/>
  <c r="N486" i="99"/>
  <c r="M486" i="99"/>
  <c r="L486" i="99"/>
  <c r="J486" i="99"/>
  <c r="I486" i="99"/>
  <c r="H486" i="99"/>
  <c r="G486" i="99"/>
  <c r="W485" i="99"/>
  <c r="V485" i="99"/>
  <c r="X485" i="99" s="1"/>
  <c r="T485" i="99"/>
  <c r="S485" i="99"/>
  <c r="R485" i="99"/>
  <c r="Q485" i="99"/>
  <c r="P485" i="99"/>
  <c r="O485" i="99"/>
  <c r="N485" i="99"/>
  <c r="M485" i="99"/>
  <c r="L485" i="99"/>
  <c r="J485" i="99"/>
  <c r="I485" i="99"/>
  <c r="H485" i="99"/>
  <c r="G485" i="99"/>
  <c r="W484" i="99"/>
  <c r="V484" i="99"/>
  <c r="X484" i="99" s="1"/>
  <c r="T484" i="99"/>
  <c r="S484" i="99"/>
  <c r="R484" i="99"/>
  <c r="Q484" i="99"/>
  <c r="P484" i="99"/>
  <c r="O484" i="99"/>
  <c r="N484" i="99"/>
  <c r="M484" i="99"/>
  <c r="L484" i="99"/>
  <c r="J484" i="99"/>
  <c r="I484" i="99"/>
  <c r="H484" i="99"/>
  <c r="G484" i="99"/>
  <c r="W483" i="99"/>
  <c r="V483" i="99"/>
  <c r="X483" i="99" s="1"/>
  <c r="T483" i="99"/>
  <c r="S483" i="99"/>
  <c r="R483" i="99"/>
  <c r="Q483" i="99"/>
  <c r="P483" i="99"/>
  <c r="O483" i="99"/>
  <c r="N483" i="99"/>
  <c r="M483" i="99"/>
  <c r="L483" i="99"/>
  <c r="J483" i="99"/>
  <c r="I483" i="99"/>
  <c r="H483" i="99"/>
  <c r="G483" i="99"/>
  <c r="W482" i="99"/>
  <c r="V482" i="99"/>
  <c r="X482" i="99" s="1"/>
  <c r="T482" i="99"/>
  <c r="S482" i="99"/>
  <c r="R482" i="99"/>
  <c r="Q482" i="99"/>
  <c r="P482" i="99"/>
  <c r="O482" i="99"/>
  <c r="N482" i="99"/>
  <c r="M482" i="99"/>
  <c r="L482" i="99"/>
  <c r="J482" i="99"/>
  <c r="I482" i="99"/>
  <c r="H482" i="99"/>
  <c r="G482" i="99"/>
  <c r="W481" i="99"/>
  <c r="V481" i="99"/>
  <c r="X481" i="99" s="1"/>
  <c r="T481" i="99"/>
  <c r="S481" i="99"/>
  <c r="R481" i="99"/>
  <c r="Q481" i="99"/>
  <c r="P481" i="99"/>
  <c r="O481" i="99"/>
  <c r="N481" i="99"/>
  <c r="M481" i="99"/>
  <c r="L481" i="99"/>
  <c r="J481" i="99"/>
  <c r="I481" i="99"/>
  <c r="H481" i="99"/>
  <c r="G481" i="99"/>
  <c r="W480" i="99"/>
  <c r="V480" i="99"/>
  <c r="X480" i="99" s="1"/>
  <c r="T480" i="99"/>
  <c r="S480" i="99"/>
  <c r="R480" i="99"/>
  <c r="Q480" i="99"/>
  <c r="P480" i="99"/>
  <c r="O480" i="99"/>
  <c r="N480" i="99"/>
  <c r="M480" i="99"/>
  <c r="L480" i="99"/>
  <c r="J480" i="99"/>
  <c r="I480" i="99"/>
  <c r="H480" i="99"/>
  <c r="G480" i="99"/>
  <c r="W479" i="99"/>
  <c r="V479" i="99"/>
  <c r="X479" i="99" s="1"/>
  <c r="T479" i="99"/>
  <c r="S479" i="99"/>
  <c r="R479" i="99"/>
  <c r="Q479" i="99"/>
  <c r="P479" i="99"/>
  <c r="O479" i="99"/>
  <c r="N479" i="99"/>
  <c r="M479" i="99"/>
  <c r="L479" i="99"/>
  <c r="J479" i="99"/>
  <c r="I479" i="99"/>
  <c r="H479" i="99"/>
  <c r="G479" i="99"/>
  <c r="W478" i="99"/>
  <c r="V478" i="99"/>
  <c r="X478" i="99" s="1"/>
  <c r="T478" i="99"/>
  <c r="S478" i="99"/>
  <c r="R478" i="99"/>
  <c r="Q478" i="99"/>
  <c r="P478" i="99"/>
  <c r="O478" i="99"/>
  <c r="N478" i="99"/>
  <c r="M478" i="99"/>
  <c r="L478" i="99"/>
  <c r="J478" i="99"/>
  <c r="I478" i="99"/>
  <c r="H478" i="99"/>
  <c r="G478" i="99"/>
  <c r="W477" i="99"/>
  <c r="V477" i="99"/>
  <c r="X477" i="99" s="1"/>
  <c r="T477" i="99"/>
  <c r="S477" i="99"/>
  <c r="R477" i="99"/>
  <c r="Q477" i="99"/>
  <c r="P477" i="99"/>
  <c r="O477" i="99"/>
  <c r="N477" i="99"/>
  <c r="M477" i="99"/>
  <c r="L477" i="99"/>
  <c r="J477" i="99"/>
  <c r="I477" i="99"/>
  <c r="H477" i="99"/>
  <c r="G477" i="99"/>
  <c r="W476" i="99"/>
  <c r="V476" i="99"/>
  <c r="X476" i="99" s="1"/>
  <c r="T476" i="99"/>
  <c r="S476" i="99"/>
  <c r="R476" i="99"/>
  <c r="Q476" i="99"/>
  <c r="P476" i="99"/>
  <c r="O476" i="99"/>
  <c r="N476" i="99"/>
  <c r="M476" i="99"/>
  <c r="L476" i="99"/>
  <c r="J476" i="99"/>
  <c r="I476" i="99"/>
  <c r="H476" i="99"/>
  <c r="G476" i="99"/>
  <c r="W475" i="99"/>
  <c r="V475" i="99"/>
  <c r="X475" i="99" s="1"/>
  <c r="T475" i="99"/>
  <c r="S475" i="99"/>
  <c r="R475" i="99"/>
  <c r="Q475" i="99"/>
  <c r="P475" i="99"/>
  <c r="O475" i="99"/>
  <c r="N475" i="99"/>
  <c r="M475" i="99"/>
  <c r="L475" i="99"/>
  <c r="J475" i="99"/>
  <c r="I475" i="99"/>
  <c r="H475" i="99"/>
  <c r="K475" i="99" s="1"/>
  <c r="G475" i="99"/>
  <c r="W474" i="99"/>
  <c r="V474" i="99"/>
  <c r="X474" i="99" s="1"/>
  <c r="T474" i="99"/>
  <c r="U474" i="99" s="1"/>
  <c r="S474" i="99"/>
  <c r="R474" i="99"/>
  <c r="Q474" i="99"/>
  <c r="P474" i="99"/>
  <c r="O474" i="99"/>
  <c r="N474" i="99"/>
  <c r="M474" i="99"/>
  <c r="L474" i="99"/>
  <c r="J474" i="99"/>
  <c r="I474" i="99"/>
  <c r="H474" i="99"/>
  <c r="G474" i="99"/>
  <c r="W473" i="99"/>
  <c r="V473" i="99"/>
  <c r="X473" i="99" s="1"/>
  <c r="T473" i="99"/>
  <c r="S473" i="99"/>
  <c r="R473" i="99"/>
  <c r="Q473" i="99"/>
  <c r="P473" i="99"/>
  <c r="O473" i="99"/>
  <c r="N473" i="99"/>
  <c r="M473" i="99"/>
  <c r="L473" i="99"/>
  <c r="J473" i="99"/>
  <c r="I473" i="99"/>
  <c r="H473" i="99"/>
  <c r="G473" i="99"/>
  <c r="W472" i="99"/>
  <c r="V472" i="99"/>
  <c r="X472" i="99" s="1"/>
  <c r="T472" i="99"/>
  <c r="S472" i="99"/>
  <c r="R472" i="99"/>
  <c r="Q472" i="99"/>
  <c r="P472" i="99"/>
  <c r="O472" i="99"/>
  <c r="N472" i="99"/>
  <c r="M472" i="99"/>
  <c r="L472" i="99"/>
  <c r="J472" i="99"/>
  <c r="I472" i="99"/>
  <c r="H472" i="99"/>
  <c r="G472" i="99"/>
  <c r="W471" i="99"/>
  <c r="V471" i="99"/>
  <c r="X471" i="99" s="1"/>
  <c r="T471" i="99"/>
  <c r="S471" i="99"/>
  <c r="R471" i="99"/>
  <c r="Q471" i="99"/>
  <c r="P471" i="99"/>
  <c r="O471" i="99"/>
  <c r="N471" i="99"/>
  <c r="M471" i="99"/>
  <c r="L471" i="99"/>
  <c r="J471" i="99"/>
  <c r="I471" i="99"/>
  <c r="H471" i="99"/>
  <c r="G471" i="99"/>
  <c r="W470" i="99"/>
  <c r="V470" i="99"/>
  <c r="X470" i="99" s="1"/>
  <c r="T470" i="99"/>
  <c r="S470" i="99"/>
  <c r="R470" i="99"/>
  <c r="Q470" i="99"/>
  <c r="P470" i="99"/>
  <c r="O470" i="99"/>
  <c r="N470" i="99"/>
  <c r="M470" i="99"/>
  <c r="L470" i="99"/>
  <c r="J470" i="99"/>
  <c r="I470" i="99"/>
  <c r="H470" i="99"/>
  <c r="G470" i="99"/>
  <c r="W469" i="99"/>
  <c r="V469" i="99"/>
  <c r="X469" i="99" s="1"/>
  <c r="T469" i="99"/>
  <c r="S469" i="99"/>
  <c r="R469" i="99"/>
  <c r="Q469" i="99"/>
  <c r="P469" i="99"/>
  <c r="O469" i="99"/>
  <c r="N469" i="99"/>
  <c r="M469" i="99"/>
  <c r="L469" i="99"/>
  <c r="J469" i="99"/>
  <c r="I469" i="99"/>
  <c r="H469" i="99"/>
  <c r="G469" i="99"/>
  <c r="W468" i="99"/>
  <c r="V468" i="99"/>
  <c r="X468" i="99" s="1"/>
  <c r="T468" i="99"/>
  <c r="S468" i="99"/>
  <c r="R468" i="99"/>
  <c r="Q468" i="99"/>
  <c r="P468" i="99"/>
  <c r="O468" i="99"/>
  <c r="N468" i="99"/>
  <c r="M468" i="99"/>
  <c r="L468" i="99"/>
  <c r="J468" i="99"/>
  <c r="I468" i="99"/>
  <c r="H468" i="99"/>
  <c r="G468" i="99"/>
  <c r="W467" i="99"/>
  <c r="V467" i="99"/>
  <c r="X467" i="99" s="1"/>
  <c r="T467" i="99"/>
  <c r="S467" i="99"/>
  <c r="R467" i="99"/>
  <c r="Q467" i="99"/>
  <c r="P467" i="99"/>
  <c r="O467" i="99"/>
  <c r="N467" i="99"/>
  <c r="M467" i="99"/>
  <c r="L467" i="99"/>
  <c r="J467" i="99"/>
  <c r="I467" i="99"/>
  <c r="H467" i="99"/>
  <c r="G467" i="99"/>
  <c r="W466" i="99"/>
  <c r="V466" i="99"/>
  <c r="X466" i="99" s="1"/>
  <c r="T466" i="99"/>
  <c r="S466" i="99"/>
  <c r="R466" i="99"/>
  <c r="Q466" i="99"/>
  <c r="P466" i="99"/>
  <c r="O466" i="99"/>
  <c r="N466" i="99"/>
  <c r="M466" i="99"/>
  <c r="L466" i="99"/>
  <c r="J466" i="99"/>
  <c r="I466" i="99"/>
  <c r="H466" i="99"/>
  <c r="G466" i="99"/>
  <c r="W465" i="99"/>
  <c r="V465" i="99"/>
  <c r="X465" i="99" s="1"/>
  <c r="T465" i="99"/>
  <c r="S465" i="99"/>
  <c r="R465" i="99"/>
  <c r="Q465" i="99"/>
  <c r="P465" i="99"/>
  <c r="O465" i="99"/>
  <c r="N465" i="99"/>
  <c r="M465" i="99"/>
  <c r="L465" i="99"/>
  <c r="J465" i="99"/>
  <c r="I465" i="99"/>
  <c r="H465" i="99"/>
  <c r="G465" i="99"/>
  <c r="W464" i="99"/>
  <c r="V464" i="99"/>
  <c r="X464" i="99" s="1"/>
  <c r="T464" i="99"/>
  <c r="S464" i="99"/>
  <c r="R464" i="99"/>
  <c r="Q464" i="99"/>
  <c r="P464" i="99"/>
  <c r="O464" i="99"/>
  <c r="N464" i="99"/>
  <c r="M464" i="99"/>
  <c r="L464" i="99"/>
  <c r="J464" i="99"/>
  <c r="I464" i="99"/>
  <c r="H464" i="99"/>
  <c r="G464" i="99"/>
  <c r="W463" i="99"/>
  <c r="V463" i="99"/>
  <c r="X463" i="99" s="1"/>
  <c r="T463" i="99"/>
  <c r="S463" i="99"/>
  <c r="R463" i="99"/>
  <c r="Q463" i="99"/>
  <c r="P463" i="99"/>
  <c r="O463" i="99"/>
  <c r="N463" i="99"/>
  <c r="M463" i="99"/>
  <c r="L463" i="99"/>
  <c r="J463" i="99"/>
  <c r="I463" i="99"/>
  <c r="H463" i="99"/>
  <c r="G463" i="99"/>
  <c r="W462" i="99"/>
  <c r="V462" i="99"/>
  <c r="X462" i="99" s="1"/>
  <c r="T462" i="99"/>
  <c r="S462" i="99"/>
  <c r="R462" i="99"/>
  <c r="Q462" i="99"/>
  <c r="P462" i="99"/>
  <c r="O462" i="99"/>
  <c r="N462" i="99"/>
  <c r="M462" i="99"/>
  <c r="L462" i="99"/>
  <c r="J462" i="99"/>
  <c r="I462" i="99"/>
  <c r="H462" i="99"/>
  <c r="G462" i="99"/>
  <c r="W461" i="99"/>
  <c r="V461" i="99"/>
  <c r="X461" i="99" s="1"/>
  <c r="T461" i="99"/>
  <c r="S461" i="99"/>
  <c r="R461" i="99"/>
  <c r="Q461" i="99"/>
  <c r="P461" i="99"/>
  <c r="O461" i="99"/>
  <c r="N461" i="99"/>
  <c r="M461" i="99"/>
  <c r="L461" i="99"/>
  <c r="J461" i="99"/>
  <c r="I461" i="99"/>
  <c r="H461" i="99"/>
  <c r="G461" i="99"/>
  <c r="W460" i="99"/>
  <c r="V460" i="99"/>
  <c r="X460" i="99" s="1"/>
  <c r="T460" i="99"/>
  <c r="S460" i="99"/>
  <c r="R460" i="99"/>
  <c r="Q460" i="99"/>
  <c r="P460" i="99"/>
  <c r="O460" i="99"/>
  <c r="N460" i="99"/>
  <c r="M460" i="99"/>
  <c r="L460" i="99"/>
  <c r="J460" i="99"/>
  <c r="I460" i="99"/>
  <c r="H460" i="99"/>
  <c r="G460" i="99"/>
  <c r="W459" i="99"/>
  <c r="V459" i="99"/>
  <c r="X459" i="99" s="1"/>
  <c r="T459" i="99"/>
  <c r="S459" i="99"/>
  <c r="R459" i="99"/>
  <c r="Q459" i="99"/>
  <c r="P459" i="99"/>
  <c r="O459" i="99"/>
  <c r="N459" i="99"/>
  <c r="M459" i="99"/>
  <c r="L459" i="99"/>
  <c r="J459" i="99"/>
  <c r="I459" i="99"/>
  <c r="H459" i="99"/>
  <c r="G459" i="99"/>
  <c r="W458" i="99"/>
  <c r="V458" i="99"/>
  <c r="X458" i="99" s="1"/>
  <c r="T458" i="99"/>
  <c r="S458" i="99"/>
  <c r="R458" i="99"/>
  <c r="Q458" i="99"/>
  <c r="P458" i="99"/>
  <c r="O458" i="99"/>
  <c r="N458" i="99"/>
  <c r="M458" i="99"/>
  <c r="L458" i="99"/>
  <c r="J458" i="99"/>
  <c r="I458" i="99"/>
  <c r="H458" i="99"/>
  <c r="G458" i="99"/>
  <c r="W457" i="99"/>
  <c r="V457" i="99"/>
  <c r="X457" i="99" s="1"/>
  <c r="T457" i="99"/>
  <c r="S457" i="99"/>
  <c r="R457" i="99"/>
  <c r="Q457" i="99"/>
  <c r="P457" i="99"/>
  <c r="O457" i="99"/>
  <c r="N457" i="99"/>
  <c r="M457" i="99"/>
  <c r="L457" i="99"/>
  <c r="J457" i="99"/>
  <c r="I457" i="99"/>
  <c r="H457" i="99"/>
  <c r="G457" i="99"/>
  <c r="W456" i="99"/>
  <c r="V456" i="99"/>
  <c r="X456" i="99" s="1"/>
  <c r="T456" i="99"/>
  <c r="S456" i="99"/>
  <c r="R456" i="99"/>
  <c r="Q456" i="99"/>
  <c r="P456" i="99"/>
  <c r="O456" i="99"/>
  <c r="N456" i="99"/>
  <c r="M456" i="99"/>
  <c r="L456" i="99"/>
  <c r="J456" i="99"/>
  <c r="I456" i="99"/>
  <c r="H456" i="99"/>
  <c r="G456" i="99"/>
  <c r="W455" i="99"/>
  <c r="V455" i="99"/>
  <c r="X455" i="99" s="1"/>
  <c r="T455" i="99"/>
  <c r="S455" i="99"/>
  <c r="R455" i="99"/>
  <c r="Q455" i="99"/>
  <c r="P455" i="99"/>
  <c r="O455" i="99"/>
  <c r="N455" i="99"/>
  <c r="M455" i="99"/>
  <c r="L455" i="99"/>
  <c r="J455" i="99"/>
  <c r="I455" i="99"/>
  <c r="H455" i="99"/>
  <c r="G455" i="99"/>
  <c r="W454" i="99"/>
  <c r="V454" i="99"/>
  <c r="X454" i="99" s="1"/>
  <c r="T454" i="99"/>
  <c r="S454" i="99"/>
  <c r="R454" i="99"/>
  <c r="Q454" i="99"/>
  <c r="P454" i="99"/>
  <c r="O454" i="99"/>
  <c r="N454" i="99"/>
  <c r="M454" i="99"/>
  <c r="L454" i="99"/>
  <c r="J454" i="99"/>
  <c r="I454" i="99"/>
  <c r="H454" i="99"/>
  <c r="G454" i="99"/>
  <c r="W453" i="99"/>
  <c r="V453" i="99"/>
  <c r="X453" i="99" s="1"/>
  <c r="T453" i="99"/>
  <c r="S453" i="99"/>
  <c r="R453" i="99"/>
  <c r="Q453" i="99"/>
  <c r="P453" i="99"/>
  <c r="O453" i="99"/>
  <c r="N453" i="99"/>
  <c r="M453" i="99"/>
  <c r="L453" i="99"/>
  <c r="J453" i="99"/>
  <c r="I453" i="99"/>
  <c r="H453" i="99"/>
  <c r="G453" i="99"/>
  <c r="W452" i="99"/>
  <c r="V452" i="99"/>
  <c r="X452" i="99" s="1"/>
  <c r="T452" i="99"/>
  <c r="S452" i="99"/>
  <c r="R452" i="99"/>
  <c r="Q452" i="99"/>
  <c r="P452" i="99"/>
  <c r="O452" i="99"/>
  <c r="N452" i="99"/>
  <c r="M452" i="99"/>
  <c r="L452" i="99"/>
  <c r="J452" i="99"/>
  <c r="I452" i="99"/>
  <c r="H452" i="99"/>
  <c r="G452" i="99"/>
  <c r="W451" i="99"/>
  <c r="V451" i="99"/>
  <c r="X451" i="99" s="1"/>
  <c r="T451" i="99"/>
  <c r="S451" i="99"/>
  <c r="R451" i="99"/>
  <c r="Q451" i="99"/>
  <c r="P451" i="99"/>
  <c r="O451" i="99"/>
  <c r="N451" i="99"/>
  <c r="M451" i="99"/>
  <c r="L451" i="99"/>
  <c r="J451" i="99"/>
  <c r="I451" i="99"/>
  <c r="H451" i="99"/>
  <c r="G451" i="99"/>
  <c r="W450" i="99"/>
  <c r="V450" i="99"/>
  <c r="X450" i="99" s="1"/>
  <c r="T450" i="99"/>
  <c r="S450" i="99"/>
  <c r="R450" i="99"/>
  <c r="Q450" i="99"/>
  <c r="P450" i="99"/>
  <c r="O450" i="99"/>
  <c r="N450" i="99"/>
  <c r="M450" i="99"/>
  <c r="L450" i="99"/>
  <c r="J450" i="99"/>
  <c r="I450" i="99"/>
  <c r="H450" i="99"/>
  <c r="G450" i="99"/>
  <c r="W449" i="99"/>
  <c r="V449" i="99"/>
  <c r="X449" i="99" s="1"/>
  <c r="T449" i="99"/>
  <c r="S449" i="99"/>
  <c r="R449" i="99"/>
  <c r="Q449" i="99"/>
  <c r="P449" i="99"/>
  <c r="O449" i="99"/>
  <c r="N449" i="99"/>
  <c r="M449" i="99"/>
  <c r="L449" i="99"/>
  <c r="J449" i="99"/>
  <c r="I449" i="99"/>
  <c r="H449" i="99"/>
  <c r="G449" i="99"/>
  <c r="W448" i="99"/>
  <c r="V448" i="99"/>
  <c r="X448" i="99" s="1"/>
  <c r="T448" i="99"/>
  <c r="S448" i="99"/>
  <c r="R448" i="99"/>
  <c r="Q448" i="99"/>
  <c r="P448" i="99"/>
  <c r="O448" i="99"/>
  <c r="N448" i="99"/>
  <c r="M448" i="99"/>
  <c r="L448" i="99"/>
  <c r="J448" i="99"/>
  <c r="I448" i="99"/>
  <c r="H448" i="99"/>
  <c r="G448" i="99"/>
  <c r="W447" i="99"/>
  <c r="V447" i="99"/>
  <c r="X447" i="99" s="1"/>
  <c r="T447" i="99"/>
  <c r="S447" i="99"/>
  <c r="R447" i="99"/>
  <c r="Q447" i="99"/>
  <c r="P447" i="99"/>
  <c r="O447" i="99"/>
  <c r="N447" i="99"/>
  <c r="M447" i="99"/>
  <c r="L447" i="99"/>
  <c r="J447" i="99"/>
  <c r="I447" i="99"/>
  <c r="H447" i="99"/>
  <c r="G447" i="99"/>
  <c r="W446" i="99"/>
  <c r="V446" i="99"/>
  <c r="X446" i="99" s="1"/>
  <c r="T446" i="99"/>
  <c r="S446" i="99"/>
  <c r="R446" i="99"/>
  <c r="Q446" i="99"/>
  <c r="P446" i="99"/>
  <c r="O446" i="99"/>
  <c r="N446" i="99"/>
  <c r="M446" i="99"/>
  <c r="L446" i="99"/>
  <c r="J446" i="99"/>
  <c r="I446" i="99"/>
  <c r="H446" i="99"/>
  <c r="G446" i="99"/>
  <c r="W445" i="99"/>
  <c r="V445" i="99"/>
  <c r="X445" i="99" s="1"/>
  <c r="T445" i="99"/>
  <c r="S445" i="99"/>
  <c r="R445" i="99"/>
  <c r="Q445" i="99"/>
  <c r="P445" i="99"/>
  <c r="O445" i="99"/>
  <c r="N445" i="99"/>
  <c r="M445" i="99"/>
  <c r="L445" i="99"/>
  <c r="J445" i="99"/>
  <c r="I445" i="99"/>
  <c r="H445" i="99"/>
  <c r="G445" i="99"/>
  <c r="W444" i="99"/>
  <c r="V444" i="99"/>
  <c r="X444" i="99" s="1"/>
  <c r="T444" i="99"/>
  <c r="S444" i="99"/>
  <c r="R444" i="99"/>
  <c r="Q444" i="99"/>
  <c r="P444" i="99"/>
  <c r="O444" i="99"/>
  <c r="N444" i="99"/>
  <c r="M444" i="99"/>
  <c r="L444" i="99"/>
  <c r="J444" i="99"/>
  <c r="I444" i="99"/>
  <c r="H444" i="99"/>
  <c r="G444" i="99"/>
  <c r="W443" i="99"/>
  <c r="V443" i="99"/>
  <c r="X443" i="99" s="1"/>
  <c r="T443" i="99"/>
  <c r="S443" i="99"/>
  <c r="R443" i="99"/>
  <c r="Q443" i="99"/>
  <c r="P443" i="99"/>
  <c r="O443" i="99"/>
  <c r="N443" i="99"/>
  <c r="M443" i="99"/>
  <c r="L443" i="99"/>
  <c r="J443" i="99"/>
  <c r="I443" i="99"/>
  <c r="H443" i="99"/>
  <c r="G443" i="99"/>
  <c r="W442" i="99"/>
  <c r="V442" i="99"/>
  <c r="X442" i="99" s="1"/>
  <c r="T442" i="99"/>
  <c r="S442" i="99"/>
  <c r="R442" i="99"/>
  <c r="Q442" i="99"/>
  <c r="P442" i="99"/>
  <c r="O442" i="99"/>
  <c r="N442" i="99"/>
  <c r="M442" i="99"/>
  <c r="L442" i="99"/>
  <c r="J442" i="99"/>
  <c r="I442" i="99"/>
  <c r="H442" i="99"/>
  <c r="G442" i="99"/>
  <c r="W441" i="99"/>
  <c r="V441" i="99"/>
  <c r="X441" i="99" s="1"/>
  <c r="T441" i="99"/>
  <c r="S441" i="99"/>
  <c r="R441" i="99"/>
  <c r="Q441" i="99"/>
  <c r="P441" i="99"/>
  <c r="O441" i="99"/>
  <c r="N441" i="99"/>
  <c r="M441" i="99"/>
  <c r="L441" i="99"/>
  <c r="J441" i="99"/>
  <c r="I441" i="99"/>
  <c r="H441" i="99"/>
  <c r="G441" i="99"/>
  <c r="W440" i="99"/>
  <c r="V440" i="99"/>
  <c r="X440" i="99" s="1"/>
  <c r="T440" i="99"/>
  <c r="S440" i="99"/>
  <c r="R440" i="99"/>
  <c r="Q440" i="99"/>
  <c r="P440" i="99"/>
  <c r="O440" i="99"/>
  <c r="N440" i="99"/>
  <c r="M440" i="99"/>
  <c r="L440" i="99"/>
  <c r="J440" i="99"/>
  <c r="I440" i="99"/>
  <c r="H440" i="99"/>
  <c r="G440" i="99"/>
  <c r="W439" i="99"/>
  <c r="V439" i="99"/>
  <c r="X439" i="99" s="1"/>
  <c r="T439" i="99"/>
  <c r="S439" i="99"/>
  <c r="R439" i="99"/>
  <c r="Q439" i="99"/>
  <c r="P439" i="99"/>
  <c r="O439" i="99"/>
  <c r="N439" i="99"/>
  <c r="M439" i="99"/>
  <c r="L439" i="99"/>
  <c r="J439" i="99"/>
  <c r="I439" i="99"/>
  <c r="H439" i="99"/>
  <c r="G439" i="99"/>
  <c r="W438" i="99"/>
  <c r="V438" i="99"/>
  <c r="X438" i="99" s="1"/>
  <c r="T438" i="99"/>
  <c r="S438" i="99"/>
  <c r="R438" i="99"/>
  <c r="Q438" i="99"/>
  <c r="P438" i="99"/>
  <c r="O438" i="99"/>
  <c r="N438" i="99"/>
  <c r="M438" i="99"/>
  <c r="L438" i="99"/>
  <c r="J438" i="99"/>
  <c r="I438" i="99"/>
  <c r="H438" i="99"/>
  <c r="G438" i="99"/>
  <c r="W437" i="99"/>
  <c r="V437" i="99"/>
  <c r="X437" i="99" s="1"/>
  <c r="T437" i="99"/>
  <c r="S437" i="99"/>
  <c r="R437" i="99"/>
  <c r="Q437" i="99"/>
  <c r="P437" i="99"/>
  <c r="O437" i="99"/>
  <c r="N437" i="99"/>
  <c r="M437" i="99"/>
  <c r="L437" i="99"/>
  <c r="J437" i="99"/>
  <c r="I437" i="99"/>
  <c r="H437" i="99"/>
  <c r="G437" i="99"/>
  <c r="W436" i="99"/>
  <c r="V436" i="99"/>
  <c r="X436" i="99" s="1"/>
  <c r="T436" i="99"/>
  <c r="S436" i="99"/>
  <c r="R436" i="99"/>
  <c r="Q436" i="99"/>
  <c r="P436" i="99"/>
  <c r="O436" i="99"/>
  <c r="N436" i="99"/>
  <c r="M436" i="99"/>
  <c r="L436" i="99"/>
  <c r="J436" i="99"/>
  <c r="I436" i="99"/>
  <c r="H436" i="99"/>
  <c r="G436" i="99"/>
  <c r="W430" i="99"/>
  <c r="W431" i="99"/>
  <c r="W432" i="99"/>
  <c r="W433" i="99"/>
  <c r="W434" i="99"/>
  <c r="W435" i="99"/>
  <c r="V431" i="99"/>
  <c r="V432" i="99"/>
  <c r="V433" i="99"/>
  <c r="V434" i="99"/>
  <c r="V435" i="99"/>
  <c r="V430" i="99"/>
  <c r="T430" i="99"/>
  <c r="T431" i="99"/>
  <c r="T432" i="99"/>
  <c r="T433" i="99"/>
  <c r="T434" i="99"/>
  <c r="T435" i="99"/>
  <c r="M430" i="99"/>
  <c r="N430" i="99"/>
  <c r="O430" i="99"/>
  <c r="P430" i="99"/>
  <c r="Q430" i="99"/>
  <c r="R430" i="99"/>
  <c r="S430" i="99"/>
  <c r="M431" i="99"/>
  <c r="N431" i="99"/>
  <c r="O431" i="99"/>
  <c r="P431" i="99"/>
  <c r="Q431" i="99"/>
  <c r="R431" i="99"/>
  <c r="S431" i="99"/>
  <c r="M432" i="99"/>
  <c r="N432" i="99"/>
  <c r="O432" i="99"/>
  <c r="P432" i="99"/>
  <c r="Q432" i="99"/>
  <c r="R432" i="99"/>
  <c r="S432" i="99"/>
  <c r="M433" i="99"/>
  <c r="N433" i="99"/>
  <c r="O433" i="99"/>
  <c r="P433" i="99"/>
  <c r="Q433" i="99"/>
  <c r="R433" i="99"/>
  <c r="S433" i="99"/>
  <c r="M434" i="99"/>
  <c r="N434" i="99"/>
  <c r="O434" i="99"/>
  <c r="P434" i="99"/>
  <c r="Q434" i="99"/>
  <c r="R434" i="99"/>
  <c r="S434" i="99"/>
  <c r="M435" i="99"/>
  <c r="N435" i="99"/>
  <c r="O435" i="99"/>
  <c r="P435" i="99"/>
  <c r="Q435" i="99"/>
  <c r="R435" i="99"/>
  <c r="S435" i="99"/>
  <c r="L431" i="99"/>
  <c r="L432" i="99"/>
  <c r="L433" i="99"/>
  <c r="L434" i="99"/>
  <c r="L435" i="99"/>
  <c r="L430" i="99"/>
  <c r="H430" i="99"/>
  <c r="I430" i="99"/>
  <c r="J430" i="99"/>
  <c r="H431" i="99"/>
  <c r="I431" i="99"/>
  <c r="J431" i="99"/>
  <c r="H432" i="99"/>
  <c r="I432" i="99"/>
  <c r="J432" i="99"/>
  <c r="H433" i="99"/>
  <c r="I433" i="99"/>
  <c r="J433" i="99"/>
  <c r="H434" i="99"/>
  <c r="I434" i="99"/>
  <c r="J434" i="99"/>
  <c r="H435" i="99"/>
  <c r="I435" i="99"/>
  <c r="J435" i="99"/>
  <c r="G431" i="99"/>
  <c r="G432" i="99"/>
  <c r="G433" i="99"/>
  <c r="G434" i="99"/>
  <c r="G435" i="99"/>
  <c r="G430" i="99"/>
  <c r="W497" i="98"/>
  <c r="W498" i="98"/>
  <c r="W499" i="98"/>
  <c r="W500" i="98"/>
  <c r="W501" i="98"/>
  <c r="W496" i="98"/>
  <c r="V497" i="98"/>
  <c r="V498" i="98"/>
  <c r="V499" i="98"/>
  <c r="V500" i="98"/>
  <c r="V501" i="98"/>
  <c r="V496" i="98"/>
  <c r="T496" i="98"/>
  <c r="T497" i="98"/>
  <c r="T498" i="98"/>
  <c r="T499" i="98"/>
  <c r="T500" i="98"/>
  <c r="T501" i="98"/>
  <c r="S496" i="98"/>
  <c r="S497" i="98"/>
  <c r="S498" i="98"/>
  <c r="S499" i="98"/>
  <c r="S500" i="98"/>
  <c r="S501" i="98"/>
  <c r="M496" i="98"/>
  <c r="N496" i="98"/>
  <c r="O496" i="98"/>
  <c r="P496" i="98"/>
  <c r="Q496" i="98"/>
  <c r="R496" i="98"/>
  <c r="M497" i="98"/>
  <c r="N497" i="98"/>
  <c r="O497" i="98"/>
  <c r="P497" i="98"/>
  <c r="Q497" i="98"/>
  <c r="R497" i="98"/>
  <c r="M498" i="98"/>
  <c r="N498" i="98"/>
  <c r="O498" i="98"/>
  <c r="P498" i="98"/>
  <c r="Q498" i="98"/>
  <c r="R498" i="98"/>
  <c r="M499" i="98"/>
  <c r="N499" i="98"/>
  <c r="O499" i="98"/>
  <c r="P499" i="98"/>
  <c r="Q499" i="98"/>
  <c r="R499" i="98"/>
  <c r="M500" i="98"/>
  <c r="N500" i="98"/>
  <c r="O500" i="98"/>
  <c r="P500" i="98"/>
  <c r="Q500" i="98"/>
  <c r="R500" i="98"/>
  <c r="M501" i="98"/>
  <c r="N501" i="98"/>
  <c r="O501" i="98"/>
  <c r="P501" i="98"/>
  <c r="Q501" i="98"/>
  <c r="R501" i="98"/>
  <c r="L497" i="98"/>
  <c r="L498" i="98"/>
  <c r="L499" i="98"/>
  <c r="L500" i="98"/>
  <c r="L501" i="98"/>
  <c r="L496" i="98"/>
  <c r="H496" i="98"/>
  <c r="I496" i="98"/>
  <c r="J496" i="98"/>
  <c r="H497" i="98"/>
  <c r="I497" i="98"/>
  <c r="J497" i="98"/>
  <c r="H498" i="98"/>
  <c r="I498" i="98"/>
  <c r="J498" i="98"/>
  <c r="H499" i="98"/>
  <c r="I499" i="98"/>
  <c r="J499" i="98"/>
  <c r="H500" i="98"/>
  <c r="I500" i="98"/>
  <c r="J500" i="98"/>
  <c r="H501" i="98"/>
  <c r="I501" i="98"/>
  <c r="J501" i="98"/>
  <c r="G497" i="98"/>
  <c r="G498" i="98"/>
  <c r="G499" i="98"/>
  <c r="G500" i="98"/>
  <c r="G501" i="98"/>
  <c r="G496" i="98"/>
  <c r="W491" i="98"/>
  <c r="W492" i="98"/>
  <c r="W493" i="98"/>
  <c r="W494" i="98"/>
  <c r="W495" i="98"/>
  <c r="W490" i="98"/>
  <c r="V491" i="98"/>
  <c r="V492" i="98"/>
  <c r="V493" i="98"/>
  <c r="V494" i="98"/>
  <c r="V495" i="98"/>
  <c r="V490" i="98"/>
  <c r="T490" i="98"/>
  <c r="T491" i="98"/>
  <c r="T492" i="98"/>
  <c r="T493" i="98"/>
  <c r="T494" i="98"/>
  <c r="T495" i="98"/>
  <c r="S490" i="98"/>
  <c r="S491" i="98"/>
  <c r="S492" i="98"/>
  <c r="S493" i="98"/>
  <c r="S494" i="98"/>
  <c r="S495" i="98"/>
  <c r="R490" i="98"/>
  <c r="R491" i="98"/>
  <c r="R492" i="98"/>
  <c r="R493" i="98"/>
  <c r="R494" i="98"/>
  <c r="R495" i="98"/>
  <c r="M490" i="98"/>
  <c r="N490" i="98"/>
  <c r="O490" i="98"/>
  <c r="P490" i="98"/>
  <c r="Q490" i="98"/>
  <c r="M491" i="98"/>
  <c r="N491" i="98"/>
  <c r="O491" i="98"/>
  <c r="P491" i="98"/>
  <c r="Q491" i="98"/>
  <c r="M492" i="98"/>
  <c r="N492" i="98"/>
  <c r="O492" i="98"/>
  <c r="P492" i="98"/>
  <c r="Q492" i="98"/>
  <c r="M493" i="98"/>
  <c r="N493" i="98"/>
  <c r="O493" i="98"/>
  <c r="P493" i="98"/>
  <c r="Q493" i="98"/>
  <c r="M494" i="98"/>
  <c r="N494" i="98"/>
  <c r="O494" i="98"/>
  <c r="P494" i="98"/>
  <c r="Q494" i="98"/>
  <c r="M495" i="98"/>
  <c r="N495" i="98"/>
  <c r="O495" i="98"/>
  <c r="P495" i="98"/>
  <c r="Q495" i="98"/>
  <c r="L491" i="98"/>
  <c r="L492" i="98"/>
  <c r="L493" i="98"/>
  <c r="L494" i="98"/>
  <c r="L495" i="98"/>
  <c r="L490" i="98"/>
  <c r="H490" i="98"/>
  <c r="I490" i="98"/>
  <c r="J490" i="98"/>
  <c r="H491" i="98"/>
  <c r="I491" i="98"/>
  <c r="J491" i="98"/>
  <c r="H492" i="98"/>
  <c r="I492" i="98"/>
  <c r="J492" i="98"/>
  <c r="H493" i="98"/>
  <c r="I493" i="98"/>
  <c r="J493" i="98"/>
  <c r="H494" i="98"/>
  <c r="I494" i="98"/>
  <c r="J494" i="98"/>
  <c r="H495" i="98"/>
  <c r="I495" i="98"/>
  <c r="J495" i="98"/>
  <c r="G491" i="98"/>
  <c r="G492" i="98"/>
  <c r="G493" i="98"/>
  <c r="G494" i="98"/>
  <c r="G495" i="98"/>
  <c r="G490" i="98"/>
  <c r="W485" i="98"/>
  <c r="W486" i="98"/>
  <c r="W487" i="98"/>
  <c r="W488" i="98"/>
  <c r="W489" i="98"/>
  <c r="W484" i="98"/>
  <c r="V485" i="98"/>
  <c r="V486" i="98"/>
  <c r="V487" i="98"/>
  <c r="V488" i="98"/>
  <c r="V489" i="98"/>
  <c r="V484" i="98"/>
  <c r="T484" i="98"/>
  <c r="T485" i="98"/>
  <c r="T486" i="98"/>
  <c r="T487" i="98"/>
  <c r="T488" i="98"/>
  <c r="T489" i="98"/>
  <c r="M484" i="98"/>
  <c r="N484" i="98"/>
  <c r="O484" i="98"/>
  <c r="P484" i="98"/>
  <c r="Q484" i="98"/>
  <c r="R484" i="98"/>
  <c r="S484" i="98"/>
  <c r="M485" i="98"/>
  <c r="N485" i="98"/>
  <c r="O485" i="98"/>
  <c r="P485" i="98"/>
  <c r="Q485" i="98"/>
  <c r="R485" i="98"/>
  <c r="S485" i="98"/>
  <c r="M486" i="98"/>
  <c r="N486" i="98"/>
  <c r="O486" i="98"/>
  <c r="P486" i="98"/>
  <c r="Q486" i="98"/>
  <c r="R486" i="98"/>
  <c r="S486" i="98"/>
  <c r="M487" i="98"/>
  <c r="N487" i="98"/>
  <c r="O487" i="98"/>
  <c r="P487" i="98"/>
  <c r="Q487" i="98"/>
  <c r="R487" i="98"/>
  <c r="S487" i="98"/>
  <c r="M488" i="98"/>
  <c r="N488" i="98"/>
  <c r="O488" i="98"/>
  <c r="P488" i="98"/>
  <c r="Q488" i="98"/>
  <c r="R488" i="98"/>
  <c r="S488" i="98"/>
  <c r="M489" i="98"/>
  <c r="N489" i="98"/>
  <c r="O489" i="98"/>
  <c r="P489" i="98"/>
  <c r="Q489" i="98"/>
  <c r="R489" i="98"/>
  <c r="S489" i="98"/>
  <c r="L485" i="98"/>
  <c r="L486" i="98"/>
  <c r="L487" i="98"/>
  <c r="L488" i="98"/>
  <c r="L489" i="98"/>
  <c r="L484" i="98"/>
  <c r="H484" i="98"/>
  <c r="I484" i="98"/>
  <c r="J484" i="98"/>
  <c r="H485" i="98"/>
  <c r="I485" i="98"/>
  <c r="J485" i="98"/>
  <c r="H486" i="98"/>
  <c r="I486" i="98"/>
  <c r="J486" i="98"/>
  <c r="H487" i="98"/>
  <c r="I487" i="98"/>
  <c r="J487" i="98"/>
  <c r="H488" i="98"/>
  <c r="I488" i="98"/>
  <c r="J488" i="98"/>
  <c r="H489" i="98"/>
  <c r="I489" i="98"/>
  <c r="J489" i="98"/>
  <c r="G485" i="98"/>
  <c r="G486" i="98"/>
  <c r="G487" i="98"/>
  <c r="G488" i="98"/>
  <c r="G489" i="98"/>
  <c r="G484" i="98"/>
  <c r="W479" i="98"/>
  <c r="W480" i="98"/>
  <c r="W481" i="98"/>
  <c r="W482" i="98"/>
  <c r="W483" i="98"/>
  <c r="W478" i="98"/>
  <c r="V479" i="98"/>
  <c r="V480" i="98"/>
  <c r="V481" i="98"/>
  <c r="V482" i="98"/>
  <c r="V483" i="98"/>
  <c r="V478" i="98"/>
  <c r="M478" i="98"/>
  <c r="N478" i="98"/>
  <c r="O478" i="98"/>
  <c r="P478" i="98"/>
  <c r="Q478" i="98"/>
  <c r="R478" i="98"/>
  <c r="S478" i="98"/>
  <c r="T478" i="98"/>
  <c r="M479" i="98"/>
  <c r="N479" i="98"/>
  <c r="O479" i="98"/>
  <c r="P479" i="98"/>
  <c r="Q479" i="98"/>
  <c r="R479" i="98"/>
  <c r="S479" i="98"/>
  <c r="T479" i="98"/>
  <c r="M480" i="98"/>
  <c r="N480" i="98"/>
  <c r="O480" i="98"/>
  <c r="P480" i="98"/>
  <c r="Q480" i="98"/>
  <c r="R480" i="98"/>
  <c r="S480" i="98"/>
  <c r="T480" i="98"/>
  <c r="M481" i="98"/>
  <c r="N481" i="98"/>
  <c r="O481" i="98"/>
  <c r="P481" i="98"/>
  <c r="Q481" i="98"/>
  <c r="R481" i="98"/>
  <c r="S481" i="98"/>
  <c r="T481" i="98"/>
  <c r="M482" i="98"/>
  <c r="N482" i="98"/>
  <c r="O482" i="98"/>
  <c r="P482" i="98"/>
  <c r="Q482" i="98"/>
  <c r="R482" i="98"/>
  <c r="S482" i="98"/>
  <c r="T482" i="98"/>
  <c r="M483" i="98"/>
  <c r="N483" i="98"/>
  <c r="O483" i="98"/>
  <c r="P483" i="98"/>
  <c r="Q483" i="98"/>
  <c r="R483" i="98"/>
  <c r="S483" i="98"/>
  <c r="T483" i="98"/>
  <c r="L479" i="98"/>
  <c r="L480" i="98"/>
  <c r="L481" i="98"/>
  <c r="L482" i="98"/>
  <c r="L483" i="98"/>
  <c r="L478" i="98"/>
  <c r="J478" i="98"/>
  <c r="J479" i="98"/>
  <c r="J480" i="98"/>
  <c r="J481" i="98"/>
  <c r="J482" i="98"/>
  <c r="J483" i="98"/>
  <c r="H478" i="98"/>
  <c r="I478" i="98"/>
  <c r="H479" i="98"/>
  <c r="I479" i="98"/>
  <c r="H480" i="98"/>
  <c r="I480" i="98"/>
  <c r="H481" i="98"/>
  <c r="I481" i="98"/>
  <c r="H482" i="98"/>
  <c r="I482" i="98"/>
  <c r="H483" i="98"/>
  <c r="I483" i="98"/>
  <c r="G479" i="98"/>
  <c r="G480" i="98"/>
  <c r="G481" i="98"/>
  <c r="G482" i="98"/>
  <c r="G483" i="98"/>
  <c r="G478" i="98"/>
  <c r="W473" i="98"/>
  <c r="W474" i="98"/>
  <c r="W475" i="98"/>
  <c r="W476" i="98"/>
  <c r="W477" i="98"/>
  <c r="W472" i="98"/>
  <c r="V473" i="98"/>
  <c r="V474" i="98"/>
  <c r="V475" i="98"/>
  <c r="V476" i="98"/>
  <c r="V477" i="98"/>
  <c r="V472" i="98"/>
  <c r="T472" i="98"/>
  <c r="T473" i="98"/>
  <c r="T474" i="98"/>
  <c r="T475" i="98"/>
  <c r="T476" i="98"/>
  <c r="T477" i="98"/>
  <c r="S472" i="98"/>
  <c r="S473" i="98"/>
  <c r="S474" i="98"/>
  <c r="S475" i="98"/>
  <c r="S476" i="98"/>
  <c r="S477" i="98"/>
  <c r="M472" i="98"/>
  <c r="N472" i="98"/>
  <c r="O472" i="98"/>
  <c r="P472" i="98"/>
  <c r="Q472" i="98"/>
  <c r="R472" i="98"/>
  <c r="M473" i="98"/>
  <c r="N473" i="98"/>
  <c r="O473" i="98"/>
  <c r="P473" i="98"/>
  <c r="Q473" i="98"/>
  <c r="R473" i="98"/>
  <c r="M474" i="98"/>
  <c r="N474" i="98"/>
  <c r="O474" i="98"/>
  <c r="P474" i="98"/>
  <c r="Q474" i="98"/>
  <c r="R474" i="98"/>
  <c r="M475" i="98"/>
  <c r="N475" i="98"/>
  <c r="O475" i="98"/>
  <c r="P475" i="98"/>
  <c r="Q475" i="98"/>
  <c r="R475" i="98"/>
  <c r="M476" i="98"/>
  <c r="N476" i="98"/>
  <c r="O476" i="98"/>
  <c r="P476" i="98"/>
  <c r="Q476" i="98"/>
  <c r="R476" i="98"/>
  <c r="M477" i="98"/>
  <c r="N477" i="98"/>
  <c r="O477" i="98"/>
  <c r="P477" i="98"/>
  <c r="Q477" i="98"/>
  <c r="R477" i="98"/>
  <c r="L473" i="98"/>
  <c r="L474" i="98"/>
  <c r="L475" i="98"/>
  <c r="L476" i="98"/>
  <c r="L477" i="98"/>
  <c r="L472" i="98"/>
  <c r="H472" i="98"/>
  <c r="I472" i="98"/>
  <c r="J472" i="98"/>
  <c r="H473" i="98"/>
  <c r="I473" i="98"/>
  <c r="J473" i="98"/>
  <c r="H474" i="98"/>
  <c r="I474" i="98"/>
  <c r="J474" i="98"/>
  <c r="H475" i="98"/>
  <c r="I475" i="98"/>
  <c r="J475" i="98"/>
  <c r="H476" i="98"/>
  <c r="I476" i="98"/>
  <c r="J476" i="98"/>
  <c r="H477" i="98"/>
  <c r="I477" i="98"/>
  <c r="J477" i="98"/>
  <c r="G473" i="98"/>
  <c r="G474" i="98"/>
  <c r="G475" i="98"/>
  <c r="G476" i="98"/>
  <c r="G477" i="98"/>
  <c r="G472" i="98"/>
  <c r="W467" i="98"/>
  <c r="W468" i="98"/>
  <c r="W469" i="98"/>
  <c r="W470" i="98"/>
  <c r="W471" i="98"/>
  <c r="W466" i="98"/>
  <c r="V467" i="98"/>
  <c r="V468" i="98"/>
  <c r="V469" i="98"/>
  <c r="V470" i="98"/>
  <c r="V471" i="98"/>
  <c r="V466" i="98"/>
  <c r="T466" i="98"/>
  <c r="T467" i="98"/>
  <c r="T468" i="98"/>
  <c r="T469" i="98"/>
  <c r="T470" i="98"/>
  <c r="T471" i="98"/>
  <c r="S466" i="98"/>
  <c r="S467" i="98"/>
  <c r="S468" i="98"/>
  <c r="S469" i="98"/>
  <c r="S470" i="98"/>
  <c r="S471" i="98"/>
  <c r="R466" i="98"/>
  <c r="R467" i="98"/>
  <c r="R468" i="98"/>
  <c r="R469" i="98"/>
  <c r="R470" i="98"/>
  <c r="R471" i="98"/>
  <c r="M466" i="98"/>
  <c r="N466" i="98"/>
  <c r="O466" i="98"/>
  <c r="P466" i="98"/>
  <c r="Q466" i="98"/>
  <c r="M467" i="98"/>
  <c r="N467" i="98"/>
  <c r="O467" i="98"/>
  <c r="P467" i="98"/>
  <c r="Q467" i="98"/>
  <c r="M468" i="98"/>
  <c r="N468" i="98"/>
  <c r="O468" i="98"/>
  <c r="P468" i="98"/>
  <c r="Q468" i="98"/>
  <c r="M469" i="98"/>
  <c r="N469" i="98"/>
  <c r="O469" i="98"/>
  <c r="P469" i="98"/>
  <c r="Q469" i="98"/>
  <c r="M470" i="98"/>
  <c r="N470" i="98"/>
  <c r="O470" i="98"/>
  <c r="P470" i="98"/>
  <c r="Q470" i="98"/>
  <c r="M471" i="98"/>
  <c r="N471" i="98"/>
  <c r="O471" i="98"/>
  <c r="P471" i="98"/>
  <c r="Q471" i="98"/>
  <c r="L467" i="98"/>
  <c r="L468" i="98"/>
  <c r="L469" i="98"/>
  <c r="L470" i="98"/>
  <c r="L471" i="98"/>
  <c r="L466" i="98"/>
  <c r="H466" i="98"/>
  <c r="I466" i="98"/>
  <c r="J466" i="98"/>
  <c r="H467" i="98"/>
  <c r="I467" i="98"/>
  <c r="J467" i="98"/>
  <c r="H468" i="98"/>
  <c r="I468" i="98"/>
  <c r="J468" i="98"/>
  <c r="H469" i="98"/>
  <c r="I469" i="98"/>
  <c r="J469" i="98"/>
  <c r="H470" i="98"/>
  <c r="I470" i="98"/>
  <c r="J470" i="98"/>
  <c r="H471" i="98"/>
  <c r="I471" i="98"/>
  <c r="J471" i="98"/>
  <c r="G467" i="98"/>
  <c r="G468" i="98"/>
  <c r="G469" i="98"/>
  <c r="G470" i="98"/>
  <c r="G471" i="98"/>
  <c r="G466" i="98"/>
  <c r="W461" i="98"/>
  <c r="W462" i="98"/>
  <c r="W463" i="98"/>
  <c r="W464" i="98"/>
  <c r="W465" i="98"/>
  <c r="W460" i="98"/>
  <c r="V461" i="98"/>
  <c r="V462" i="98"/>
  <c r="V463" i="98"/>
  <c r="V464" i="98"/>
  <c r="V465" i="98"/>
  <c r="V460" i="98"/>
  <c r="T460" i="98"/>
  <c r="T461" i="98"/>
  <c r="T462" i="98"/>
  <c r="T463" i="98"/>
  <c r="T464" i="98"/>
  <c r="T465" i="98"/>
  <c r="M460" i="98"/>
  <c r="N460" i="98"/>
  <c r="O460" i="98"/>
  <c r="P460" i="98"/>
  <c r="Q460" i="98"/>
  <c r="R460" i="98"/>
  <c r="S460" i="98"/>
  <c r="M461" i="98"/>
  <c r="N461" i="98"/>
  <c r="O461" i="98"/>
  <c r="P461" i="98"/>
  <c r="Q461" i="98"/>
  <c r="R461" i="98"/>
  <c r="S461" i="98"/>
  <c r="M462" i="98"/>
  <c r="N462" i="98"/>
  <c r="O462" i="98"/>
  <c r="P462" i="98"/>
  <c r="Q462" i="98"/>
  <c r="R462" i="98"/>
  <c r="S462" i="98"/>
  <c r="M463" i="98"/>
  <c r="N463" i="98"/>
  <c r="O463" i="98"/>
  <c r="P463" i="98"/>
  <c r="Q463" i="98"/>
  <c r="R463" i="98"/>
  <c r="S463" i="98"/>
  <c r="M464" i="98"/>
  <c r="N464" i="98"/>
  <c r="O464" i="98"/>
  <c r="P464" i="98"/>
  <c r="Q464" i="98"/>
  <c r="R464" i="98"/>
  <c r="S464" i="98"/>
  <c r="M465" i="98"/>
  <c r="N465" i="98"/>
  <c r="O465" i="98"/>
  <c r="P465" i="98"/>
  <c r="Q465" i="98"/>
  <c r="R465" i="98"/>
  <c r="S465" i="98"/>
  <c r="L461" i="98"/>
  <c r="L462" i="98"/>
  <c r="L463" i="98"/>
  <c r="L464" i="98"/>
  <c r="L465" i="98"/>
  <c r="L460" i="98"/>
  <c r="H460" i="98"/>
  <c r="I460" i="98"/>
  <c r="J460" i="98"/>
  <c r="H461" i="98"/>
  <c r="I461" i="98"/>
  <c r="J461" i="98"/>
  <c r="H462" i="98"/>
  <c r="I462" i="98"/>
  <c r="J462" i="98"/>
  <c r="H463" i="98"/>
  <c r="I463" i="98"/>
  <c r="J463" i="98"/>
  <c r="H464" i="98"/>
  <c r="I464" i="98"/>
  <c r="J464" i="98"/>
  <c r="H465" i="98"/>
  <c r="I465" i="98"/>
  <c r="J465" i="98"/>
  <c r="G461" i="98"/>
  <c r="G462" i="98"/>
  <c r="G463" i="98"/>
  <c r="G464" i="98"/>
  <c r="G465" i="98"/>
  <c r="G460" i="98"/>
  <c r="W455" i="98"/>
  <c r="W456" i="98"/>
  <c r="W457" i="98"/>
  <c r="W458" i="98"/>
  <c r="W459" i="98"/>
  <c r="W454" i="98"/>
  <c r="V455" i="98"/>
  <c r="V456" i="98"/>
  <c r="V457" i="98"/>
  <c r="V458" i="98"/>
  <c r="V459" i="98"/>
  <c r="V454" i="98"/>
  <c r="T454" i="98"/>
  <c r="T455" i="98"/>
  <c r="T456" i="98"/>
  <c r="T457" i="98"/>
  <c r="T458" i="98"/>
  <c r="T459" i="98"/>
  <c r="S454" i="98"/>
  <c r="S455" i="98"/>
  <c r="S456" i="98"/>
  <c r="S457" i="98"/>
  <c r="S458" i="98"/>
  <c r="S459" i="98"/>
  <c r="M454" i="98"/>
  <c r="N454" i="98"/>
  <c r="O454" i="98"/>
  <c r="P454" i="98"/>
  <c r="Q454" i="98"/>
  <c r="R454" i="98"/>
  <c r="M455" i="98"/>
  <c r="N455" i="98"/>
  <c r="O455" i="98"/>
  <c r="P455" i="98"/>
  <c r="Q455" i="98"/>
  <c r="R455" i="98"/>
  <c r="M456" i="98"/>
  <c r="N456" i="98"/>
  <c r="O456" i="98"/>
  <c r="P456" i="98"/>
  <c r="Q456" i="98"/>
  <c r="R456" i="98"/>
  <c r="M457" i="98"/>
  <c r="N457" i="98"/>
  <c r="O457" i="98"/>
  <c r="P457" i="98"/>
  <c r="Q457" i="98"/>
  <c r="R457" i="98"/>
  <c r="M458" i="98"/>
  <c r="N458" i="98"/>
  <c r="O458" i="98"/>
  <c r="P458" i="98"/>
  <c r="Q458" i="98"/>
  <c r="R458" i="98"/>
  <c r="M459" i="98"/>
  <c r="N459" i="98"/>
  <c r="O459" i="98"/>
  <c r="P459" i="98"/>
  <c r="Q459" i="98"/>
  <c r="R459" i="98"/>
  <c r="L455" i="98"/>
  <c r="L456" i="98"/>
  <c r="L457" i="98"/>
  <c r="L458" i="98"/>
  <c r="L459" i="98"/>
  <c r="L454" i="98"/>
  <c r="H454" i="98"/>
  <c r="I454" i="98"/>
  <c r="J454" i="98"/>
  <c r="H455" i="98"/>
  <c r="I455" i="98"/>
  <c r="J455" i="98"/>
  <c r="H456" i="98"/>
  <c r="I456" i="98"/>
  <c r="J456" i="98"/>
  <c r="H457" i="98"/>
  <c r="I457" i="98"/>
  <c r="J457" i="98"/>
  <c r="H458" i="98"/>
  <c r="I458" i="98"/>
  <c r="J458" i="98"/>
  <c r="H459" i="98"/>
  <c r="I459" i="98"/>
  <c r="J459" i="98"/>
  <c r="G455" i="98"/>
  <c r="G456" i="98"/>
  <c r="G457" i="98"/>
  <c r="G458" i="98"/>
  <c r="G459" i="98"/>
  <c r="G454" i="98"/>
  <c r="W448" i="98"/>
  <c r="W449" i="98"/>
  <c r="W450" i="98"/>
  <c r="W451" i="98"/>
  <c r="W452" i="98"/>
  <c r="W453" i="98"/>
  <c r="V449" i="98"/>
  <c r="V450" i="98"/>
  <c r="V451" i="98"/>
  <c r="V452" i="98"/>
  <c r="V453" i="98"/>
  <c r="V448" i="98"/>
  <c r="T448" i="98"/>
  <c r="T449" i="98"/>
  <c r="T450" i="98"/>
  <c r="T451" i="98"/>
  <c r="T452" i="98"/>
  <c r="T453" i="98"/>
  <c r="M448" i="98"/>
  <c r="N448" i="98"/>
  <c r="O448" i="98"/>
  <c r="P448" i="98"/>
  <c r="Q448" i="98"/>
  <c r="R448" i="98"/>
  <c r="S448" i="98"/>
  <c r="M449" i="98"/>
  <c r="N449" i="98"/>
  <c r="O449" i="98"/>
  <c r="P449" i="98"/>
  <c r="Q449" i="98"/>
  <c r="R449" i="98"/>
  <c r="S449" i="98"/>
  <c r="M450" i="98"/>
  <c r="N450" i="98"/>
  <c r="O450" i="98"/>
  <c r="P450" i="98"/>
  <c r="Q450" i="98"/>
  <c r="R450" i="98"/>
  <c r="S450" i="98"/>
  <c r="M451" i="98"/>
  <c r="N451" i="98"/>
  <c r="O451" i="98"/>
  <c r="P451" i="98"/>
  <c r="Q451" i="98"/>
  <c r="R451" i="98"/>
  <c r="S451" i="98"/>
  <c r="M452" i="98"/>
  <c r="N452" i="98"/>
  <c r="O452" i="98"/>
  <c r="P452" i="98"/>
  <c r="Q452" i="98"/>
  <c r="R452" i="98"/>
  <c r="S452" i="98"/>
  <c r="M453" i="98"/>
  <c r="N453" i="98"/>
  <c r="O453" i="98"/>
  <c r="P453" i="98"/>
  <c r="Q453" i="98"/>
  <c r="R453" i="98"/>
  <c r="S453" i="98"/>
  <c r="L449" i="98"/>
  <c r="L450" i="98"/>
  <c r="L451" i="98"/>
  <c r="L452" i="98"/>
  <c r="L453" i="98"/>
  <c r="L448" i="98"/>
  <c r="H448" i="98"/>
  <c r="I448" i="98"/>
  <c r="J448" i="98"/>
  <c r="H449" i="98"/>
  <c r="I449" i="98"/>
  <c r="J449" i="98"/>
  <c r="H450" i="98"/>
  <c r="I450" i="98"/>
  <c r="J450" i="98"/>
  <c r="H451" i="98"/>
  <c r="I451" i="98"/>
  <c r="J451" i="98"/>
  <c r="H452" i="98"/>
  <c r="I452" i="98"/>
  <c r="J452" i="98"/>
  <c r="H453" i="98"/>
  <c r="I453" i="98"/>
  <c r="J453" i="98"/>
  <c r="G449" i="98"/>
  <c r="G450" i="98"/>
  <c r="G451" i="98"/>
  <c r="G452" i="98"/>
  <c r="G453" i="98"/>
  <c r="G448" i="98"/>
  <c r="W442" i="98"/>
  <c r="W443" i="98"/>
  <c r="W444" i="98"/>
  <c r="W445" i="98"/>
  <c r="W446" i="98"/>
  <c r="W447" i="98"/>
  <c r="V443" i="98"/>
  <c r="V444" i="98"/>
  <c r="V445" i="98"/>
  <c r="V446" i="98"/>
  <c r="V447" i="98"/>
  <c r="V442" i="98"/>
  <c r="T442" i="98"/>
  <c r="T443" i="98"/>
  <c r="T444" i="98"/>
  <c r="T445" i="98"/>
  <c r="T446" i="98"/>
  <c r="T447" i="98"/>
  <c r="S442" i="98"/>
  <c r="S443" i="98"/>
  <c r="S444" i="98"/>
  <c r="S445" i="98"/>
  <c r="S446" i="98"/>
  <c r="S447" i="98"/>
  <c r="M442" i="98"/>
  <c r="N442" i="98"/>
  <c r="O442" i="98"/>
  <c r="P442" i="98"/>
  <c r="Q442" i="98"/>
  <c r="R442" i="98"/>
  <c r="M443" i="98"/>
  <c r="N443" i="98"/>
  <c r="O443" i="98"/>
  <c r="P443" i="98"/>
  <c r="Q443" i="98"/>
  <c r="R443" i="98"/>
  <c r="M444" i="98"/>
  <c r="N444" i="98"/>
  <c r="O444" i="98"/>
  <c r="P444" i="98"/>
  <c r="Q444" i="98"/>
  <c r="R444" i="98"/>
  <c r="M445" i="98"/>
  <c r="N445" i="98"/>
  <c r="O445" i="98"/>
  <c r="P445" i="98"/>
  <c r="Q445" i="98"/>
  <c r="R445" i="98"/>
  <c r="M446" i="98"/>
  <c r="N446" i="98"/>
  <c r="O446" i="98"/>
  <c r="P446" i="98"/>
  <c r="Q446" i="98"/>
  <c r="R446" i="98"/>
  <c r="M447" i="98"/>
  <c r="N447" i="98"/>
  <c r="O447" i="98"/>
  <c r="P447" i="98"/>
  <c r="Q447" i="98"/>
  <c r="R447" i="98"/>
  <c r="L443" i="98"/>
  <c r="L444" i="98"/>
  <c r="L445" i="98"/>
  <c r="L446" i="98"/>
  <c r="L447" i="98"/>
  <c r="L442" i="98"/>
  <c r="H442" i="98"/>
  <c r="I442" i="98"/>
  <c r="J442" i="98"/>
  <c r="H443" i="98"/>
  <c r="I443" i="98"/>
  <c r="J443" i="98"/>
  <c r="H444" i="98"/>
  <c r="I444" i="98"/>
  <c r="J444" i="98"/>
  <c r="H445" i="98"/>
  <c r="I445" i="98"/>
  <c r="J445" i="98"/>
  <c r="H446" i="98"/>
  <c r="I446" i="98"/>
  <c r="J446" i="98"/>
  <c r="H447" i="98"/>
  <c r="I447" i="98"/>
  <c r="J447" i="98"/>
  <c r="K446" i="98"/>
  <c r="G443" i="98"/>
  <c r="G444" i="98"/>
  <c r="G445" i="98"/>
  <c r="G446" i="98"/>
  <c r="G447" i="98"/>
  <c r="G442" i="98"/>
  <c r="X438" i="98"/>
  <c r="W437" i="98"/>
  <c r="W438" i="98"/>
  <c r="W439" i="98"/>
  <c r="W440" i="98"/>
  <c r="W441" i="98"/>
  <c r="W436" i="98"/>
  <c r="V437" i="98"/>
  <c r="X437" i="98" s="1"/>
  <c r="V438" i="98"/>
  <c r="V439" i="98"/>
  <c r="X439" i="98" s="1"/>
  <c r="V440" i="98"/>
  <c r="X440" i="98" s="1"/>
  <c r="V441" i="98"/>
  <c r="X441" i="98" s="1"/>
  <c r="V436" i="98"/>
  <c r="X436" i="98" s="1"/>
  <c r="T436" i="98"/>
  <c r="T437" i="98"/>
  <c r="T438" i="98"/>
  <c r="T439" i="98"/>
  <c r="T440" i="98"/>
  <c r="T441" i="98"/>
  <c r="M436" i="98"/>
  <c r="N436" i="98"/>
  <c r="O436" i="98"/>
  <c r="P436" i="98"/>
  <c r="Q436" i="98"/>
  <c r="R436" i="98"/>
  <c r="S436" i="98"/>
  <c r="M437" i="98"/>
  <c r="N437" i="98"/>
  <c r="O437" i="98"/>
  <c r="P437" i="98"/>
  <c r="Q437" i="98"/>
  <c r="R437" i="98"/>
  <c r="S437" i="98"/>
  <c r="M438" i="98"/>
  <c r="N438" i="98"/>
  <c r="O438" i="98"/>
  <c r="P438" i="98"/>
  <c r="Q438" i="98"/>
  <c r="R438" i="98"/>
  <c r="S438" i="98"/>
  <c r="M439" i="98"/>
  <c r="N439" i="98"/>
  <c r="O439" i="98"/>
  <c r="P439" i="98"/>
  <c r="Q439" i="98"/>
  <c r="R439" i="98"/>
  <c r="S439" i="98"/>
  <c r="M440" i="98"/>
  <c r="N440" i="98"/>
  <c r="O440" i="98"/>
  <c r="P440" i="98"/>
  <c r="Q440" i="98"/>
  <c r="R440" i="98"/>
  <c r="S440" i="98"/>
  <c r="M441" i="98"/>
  <c r="N441" i="98"/>
  <c r="O441" i="98"/>
  <c r="P441" i="98"/>
  <c r="Q441" i="98"/>
  <c r="R441" i="98"/>
  <c r="S441" i="98"/>
  <c r="L437" i="98"/>
  <c r="L438" i="98"/>
  <c r="L439" i="98"/>
  <c r="L440" i="98"/>
  <c r="L441" i="98"/>
  <c r="L436" i="98"/>
  <c r="H436" i="98"/>
  <c r="I436" i="98"/>
  <c r="J436" i="98"/>
  <c r="H437" i="98"/>
  <c r="I437" i="98"/>
  <c r="J437" i="98"/>
  <c r="H438" i="98"/>
  <c r="I438" i="98"/>
  <c r="J438" i="98"/>
  <c r="H439" i="98"/>
  <c r="I439" i="98"/>
  <c r="J439" i="98"/>
  <c r="H440" i="98"/>
  <c r="I440" i="98"/>
  <c r="J440" i="98"/>
  <c r="H441" i="98"/>
  <c r="I441" i="98"/>
  <c r="J441" i="98"/>
  <c r="G437" i="98"/>
  <c r="G438" i="98"/>
  <c r="G439" i="98"/>
  <c r="G440" i="98"/>
  <c r="G441" i="98"/>
  <c r="G436" i="98"/>
  <c r="W431" i="98"/>
  <c r="W432" i="98"/>
  <c r="W433" i="98"/>
  <c r="W434" i="98"/>
  <c r="W435" i="98"/>
  <c r="W430" i="98"/>
  <c r="V431" i="98"/>
  <c r="X431" i="98" s="1"/>
  <c r="V432" i="98"/>
  <c r="X432" i="98" s="1"/>
  <c r="V433" i="98"/>
  <c r="X433" i="98" s="1"/>
  <c r="V434" i="98"/>
  <c r="X434" i="98" s="1"/>
  <c r="V435" i="98"/>
  <c r="X435" i="98" s="1"/>
  <c r="V430" i="98"/>
  <c r="X430" i="98" s="1"/>
  <c r="N430" i="98"/>
  <c r="O430" i="98"/>
  <c r="P430" i="98"/>
  <c r="Q430" i="98"/>
  <c r="R430" i="98"/>
  <c r="S430" i="98"/>
  <c r="T430" i="98"/>
  <c r="N431" i="98"/>
  <c r="O431" i="98"/>
  <c r="P431" i="98"/>
  <c r="Q431" i="98"/>
  <c r="R431" i="98"/>
  <c r="S431" i="98"/>
  <c r="T431" i="98"/>
  <c r="N432" i="98"/>
  <c r="O432" i="98"/>
  <c r="P432" i="98"/>
  <c r="Q432" i="98"/>
  <c r="R432" i="98"/>
  <c r="S432" i="98"/>
  <c r="T432" i="98"/>
  <c r="N433" i="98"/>
  <c r="O433" i="98"/>
  <c r="P433" i="98"/>
  <c r="Q433" i="98"/>
  <c r="R433" i="98"/>
  <c r="S433" i="98"/>
  <c r="T433" i="98"/>
  <c r="N434" i="98"/>
  <c r="O434" i="98"/>
  <c r="P434" i="98"/>
  <c r="Q434" i="98"/>
  <c r="R434" i="98"/>
  <c r="S434" i="98"/>
  <c r="T434" i="98"/>
  <c r="N435" i="98"/>
  <c r="O435" i="98"/>
  <c r="P435" i="98"/>
  <c r="Q435" i="98"/>
  <c r="R435" i="98"/>
  <c r="S435" i="98"/>
  <c r="T435" i="98"/>
  <c r="M430" i="98"/>
  <c r="M431" i="98"/>
  <c r="M432" i="98"/>
  <c r="M433" i="98"/>
  <c r="M434" i="98"/>
  <c r="M435" i="98"/>
  <c r="L431" i="98"/>
  <c r="L432" i="98"/>
  <c r="L433" i="98"/>
  <c r="L434" i="98"/>
  <c r="L435" i="98"/>
  <c r="L430" i="98"/>
  <c r="H430" i="98"/>
  <c r="I430" i="98"/>
  <c r="J430" i="98"/>
  <c r="H431" i="98"/>
  <c r="I431" i="98"/>
  <c r="J431" i="98"/>
  <c r="H432" i="98"/>
  <c r="I432" i="98"/>
  <c r="J432" i="98"/>
  <c r="H433" i="98"/>
  <c r="I433" i="98"/>
  <c r="J433" i="98"/>
  <c r="H434" i="98"/>
  <c r="I434" i="98"/>
  <c r="J434" i="98"/>
  <c r="H435" i="98"/>
  <c r="I435" i="98"/>
  <c r="J435" i="98"/>
  <c r="G431" i="98"/>
  <c r="G432" i="98"/>
  <c r="G433" i="98"/>
  <c r="G434" i="98"/>
  <c r="G435" i="98"/>
  <c r="G430" i="98"/>
  <c r="U476" i="99" l="1"/>
  <c r="K476" i="99"/>
  <c r="U477" i="99"/>
  <c r="U485" i="99"/>
  <c r="K473" i="99"/>
  <c r="K438" i="99"/>
  <c r="U439" i="99"/>
  <c r="K470" i="99"/>
  <c r="U471" i="99"/>
  <c r="K474" i="99"/>
  <c r="K447" i="98"/>
  <c r="K487" i="99"/>
  <c r="K436" i="99"/>
  <c r="U441" i="99"/>
  <c r="K444" i="99"/>
  <c r="U445" i="99"/>
  <c r="K448" i="99"/>
  <c r="U449" i="99"/>
  <c r="K452" i="99"/>
  <c r="U453" i="99"/>
  <c r="K456" i="99"/>
  <c r="U457" i="99"/>
  <c r="K460" i="99"/>
  <c r="U461" i="99"/>
  <c r="K464" i="99"/>
  <c r="U465" i="99"/>
  <c r="U484" i="99"/>
  <c r="K491" i="99"/>
  <c r="K495" i="99"/>
  <c r="K499" i="99"/>
  <c r="U442" i="99"/>
  <c r="U446" i="99"/>
  <c r="U454" i="99"/>
  <c r="U458" i="99"/>
  <c r="U462" i="99"/>
  <c r="K477" i="99"/>
  <c r="K481" i="99"/>
  <c r="K485" i="99"/>
  <c r="K478" i="99"/>
  <c r="U479" i="99"/>
  <c r="K482" i="99"/>
  <c r="K439" i="99"/>
  <c r="K443" i="99"/>
  <c r="K447" i="99"/>
  <c r="K451" i="99"/>
  <c r="K455" i="99"/>
  <c r="K459" i="99"/>
  <c r="K463" i="99"/>
  <c r="K471" i="99"/>
  <c r="U434" i="98"/>
  <c r="K442" i="98"/>
  <c r="K441" i="99"/>
  <c r="K445" i="99"/>
  <c r="K449" i="99"/>
  <c r="K453" i="99"/>
  <c r="K457" i="99"/>
  <c r="K461" i="99"/>
  <c r="K465" i="99"/>
  <c r="U473" i="99"/>
  <c r="K483" i="99"/>
  <c r="U450" i="99"/>
  <c r="U466" i="99"/>
  <c r="K469" i="99"/>
  <c r="U480" i="99"/>
  <c r="K446" i="99"/>
  <c r="U455" i="99"/>
  <c r="K480" i="99"/>
  <c r="K484" i="99"/>
  <c r="U488" i="99"/>
  <c r="U492" i="99"/>
  <c r="U500" i="99"/>
  <c r="K442" i="99"/>
  <c r="U443" i="99"/>
  <c r="U447" i="99"/>
  <c r="K450" i="99"/>
  <c r="U451" i="99"/>
  <c r="K454" i="99"/>
  <c r="K458" i="99"/>
  <c r="U459" i="99"/>
  <c r="K462" i="99"/>
  <c r="U463" i="99"/>
  <c r="K466" i="99"/>
  <c r="U467" i="99"/>
  <c r="U436" i="99"/>
  <c r="U470" i="99"/>
  <c r="U481" i="99"/>
  <c r="U496" i="99"/>
  <c r="U437" i="99"/>
  <c r="U444" i="99"/>
  <c r="U456" i="99"/>
  <c r="U460" i="99"/>
  <c r="U464" i="99"/>
  <c r="K467" i="99"/>
  <c r="U475" i="99"/>
  <c r="U478" i="99"/>
  <c r="K440" i="99"/>
  <c r="U448" i="99"/>
  <c r="U452" i="99"/>
  <c r="U482" i="99"/>
  <c r="U468" i="99"/>
  <c r="U490" i="99"/>
  <c r="U494" i="99"/>
  <c r="K437" i="99"/>
  <c r="K468" i="99"/>
  <c r="U469" i="99"/>
  <c r="U472" i="99"/>
  <c r="U483" i="99"/>
  <c r="K486" i="99"/>
  <c r="U498" i="99"/>
  <c r="U440" i="99"/>
  <c r="U438" i="99"/>
  <c r="K472" i="99"/>
  <c r="K479" i="99"/>
  <c r="K490" i="99"/>
  <c r="U491" i="99"/>
  <c r="K494" i="99"/>
  <c r="U495" i="99"/>
  <c r="K498" i="99"/>
  <c r="U499" i="99"/>
  <c r="K430" i="98"/>
  <c r="U433" i="98"/>
  <c r="K434" i="98"/>
  <c r="K443" i="98"/>
  <c r="K444" i="98"/>
  <c r="K445" i="98"/>
  <c r="U430" i="98"/>
  <c r="K433" i="98"/>
  <c r="U435" i="98"/>
  <c r="K435" i="98"/>
  <c r="K431" i="98"/>
  <c r="U431" i="98"/>
  <c r="K432" i="98"/>
  <c r="U432" i="98"/>
  <c r="G175" i="103"/>
  <c r="G174" i="103"/>
  <c r="G173" i="103"/>
  <c r="G160" i="103"/>
  <c r="Q129" i="103"/>
  <c r="P129" i="103"/>
  <c r="G130" i="103"/>
  <c r="G129" i="103"/>
  <c r="G128" i="103"/>
  <c r="Q115" i="103"/>
  <c r="P115" i="103"/>
  <c r="G115" i="103"/>
  <c r="G85" i="103"/>
  <c r="G84" i="103"/>
  <c r="G83" i="103"/>
  <c r="G39" i="103"/>
  <c r="B39" i="103"/>
  <c r="G31" i="103"/>
  <c r="B31" i="103"/>
  <c r="G30" i="103"/>
  <c r="B30" i="103"/>
  <c r="G16" i="103"/>
  <c r="B16" i="103"/>
  <c r="G29" i="103"/>
  <c r="B29" i="103"/>
  <c r="B25" i="103"/>
  <c r="G25" i="103"/>
  <c r="B17" i="103"/>
  <c r="AT610" i="100" l="1"/>
  <c r="F609" i="100"/>
  <c r="AT599" i="100"/>
  <c r="F598" i="100"/>
  <c r="AT588" i="100"/>
  <c r="F587" i="100"/>
  <c r="BW582" i="100"/>
  <c r="BU582" i="100"/>
  <c r="BW581" i="100"/>
  <c r="BU581" i="100"/>
  <c r="BW580" i="100"/>
  <c r="BU580" i="100"/>
  <c r="AT577" i="100"/>
  <c r="F576" i="100"/>
  <c r="AT568" i="100"/>
  <c r="F567" i="100"/>
  <c r="AT559" i="100"/>
  <c r="F558" i="100"/>
  <c r="AT550" i="100"/>
  <c r="F549" i="100"/>
  <c r="AT541" i="100"/>
  <c r="F540" i="100"/>
  <c r="AT532" i="100"/>
  <c r="F531" i="100"/>
  <c r="AT523" i="100"/>
  <c r="F522" i="100"/>
  <c r="AT514" i="100"/>
  <c r="F513" i="100"/>
  <c r="AQ508" i="100"/>
  <c r="AP508" i="100"/>
  <c r="X508" i="100"/>
  <c r="W508" i="100"/>
  <c r="AQ507" i="100"/>
  <c r="AP507" i="100"/>
  <c r="X507" i="100"/>
  <c r="W507" i="100"/>
  <c r="AQ506" i="100"/>
  <c r="AP506" i="100"/>
  <c r="X506" i="100"/>
  <c r="W506" i="100"/>
  <c r="AT505" i="100"/>
  <c r="AQ505" i="100"/>
  <c r="AP505" i="100"/>
  <c r="X505" i="100"/>
  <c r="W505" i="100"/>
  <c r="BT504" i="100"/>
  <c r="BB504" i="100"/>
  <c r="Z504" i="100"/>
  <c r="G504" i="100"/>
  <c r="F504" i="100"/>
  <c r="BW503" i="100"/>
  <c r="BU503" i="100"/>
  <c r="BO503" i="100"/>
  <c r="BM503" i="100"/>
  <c r="BK503" i="100"/>
  <c r="BI503" i="100"/>
  <c r="BG503" i="100"/>
  <c r="AT610" i="99"/>
  <c r="F609" i="99"/>
  <c r="AT599" i="99"/>
  <c r="F598" i="99"/>
  <c r="AT588" i="99"/>
  <c r="F587" i="99"/>
  <c r="BW582" i="99"/>
  <c r="BU582" i="99"/>
  <c r="BW581" i="99"/>
  <c r="BU581" i="99"/>
  <c r="BW580" i="99"/>
  <c r="BU580" i="99"/>
  <c r="AT577" i="99"/>
  <c r="F576" i="99"/>
  <c r="AT568" i="99"/>
  <c r="F567" i="99"/>
  <c r="AT559" i="99"/>
  <c r="F558" i="99"/>
  <c r="AT550" i="99"/>
  <c r="F549" i="99"/>
  <c r="AT541" i="99"/>
  <c r="F540" i="99"/>
  <c r="AT532" i="99"/>
  <c r="F531" i="99"/>
  <c r="AT523" i="99"/>
  <c r="F522" i="99"/>
  <c r="AT514" i="99"/>
  <c r="F513" i="99"/>
  <c r="AT505" i="99"/>
  <c r="BT504" i="99"/>
  <c r="BB504" i="99"/>
  <c r="F504" i="99"/>
  <c r="BW503" i="99"/>
  <c r="BU503" i="99"/>
  <c r="BO503" i="99"/>
  <c r="BM503" i="99"/>
  <c r="BK503" i="99"/>
  <c r="BI503" i="99"/>
  <c r="BG503" i="99"/>
  <c r="F587" i="98"/>
  <c r="BW582" i="98"/>
  <c r="BW581" i="98"/>
  <c r="BW580" i="98"/>
  <c r="BU582" i="98"/>
  <c r="BU581" i="98"/>
  <c r="BU580" i="98"/>
  <c r="F576" i="98"/>
  <c r="AT577" i="98"/>
  <c r="G70" i="103" s="1"/>
  <c r="AP501" i="100"/>
  <c r="AS501" i="100" s="1"/>
  <c r="AO501" i="100"/>
  <c r="AM501" i="100"/>
  <c r="AL501" i="100"/>
  <c r="AK501" i="100"/>
  <c r="AJ501" i="100"/>
  <c r="AI501" i="100"/>
  <c r="AH501" i="100"/>
  <c r="AG501" i="100"/>
  <c r="AF501" i="100"/>
  <c r="AE501" i="100"/>
  <c r="AC501" i="100"/>
  <c r="AB501" i="100"/>
  <c r="AA501" i="100"/>
  <c r="Z501" i="100"/>
  <c r="W501" i="100"/>
  <c r="V501" i="100"/>
  <c r="X501" i="100" s="1"/>
  <c r="T501" i="100"/>
  <c r="S501" i="100"/>
  <c r="R501" i="100"/>
  <c r="Q501" i="100"/>
  <c r="P501" i="100"/>
  <c r="O501" i="100"/>
  <c r="N501" i="100"/>
  <c r="M501" i="100"/>
  <c r="L501" i="100"/>
  <c r="J501" i="100"/>
  <c r="I501" i="100"/>
  <c r="H501" i="100"/>
  <c r="G501" i="100"/>
  <c r="AP500" i="100"/>
  <c r="AO500" i="100"/>
  <c r="AQ500" i="100" s="1"/>
  <c r="AM500" i="100"/>
  <c r="AL500" i="100"/>
  <c r="AK500" i="100"/>
  <c r="AJ500" i="100"/>
  <c r="AI500" i="100"/>
  <c r="AH500" i="100"/>
  <c r="AG500" i="100"/>
  <c r="AF500" i="100"/>
  <c r="AE500" i="100"/>
  <c r="AC500" i="100"/>
  <c r="AB500" i="100"/>
  <c r="AA500" i="100"/>
  <c r="Z500" i="100"/>
  <c r="W500" i="100"/>
  <c r="V500" i="100"/>
  <c r="X500" i="100" s="1"/>
  <c r="T500" i="100"/>
  <c r="S500" i="100"/>
  <c r="R500" i="100"/>
  <c r="Q500" i="100"/>
  <c r="P500" i="100"/>
  <c r="O500" i="100"/>
  <c r="N500" i="100"/>
  <c r="M500" i="100"/>
  <c r="L500" i="100"/>
  <c r="J500" i="100"/>
  <c r="I500" i="100"/>
  <c r="H500" i="100"/>
  <c r="G500" i="100"/>
  <c r="AP499" i="100"/>
  <c r="AO499" i="100"/>
  <c r="AM499" i="100"/>
  <c r="AL499" i="100"/>
  <c r="AK499" i="100"/>
  <c r="AJ499" i="100"/>
  <c r="AI499" i="100"/>
  <c r="AH499" i="100"/>
  <c r="AG499" i="100"/>
  <c r="AF499" i="100"/>
  <c r="AE499" i="100"/>
  <c r="AC499" i="100"/>
  <c r="AB499" i="100"/>
  <c r="AA499" i="100"/>
  <c r="Z499" i="100"/>
  <c r="X499" i="100"/>
  <c r="W499" i="100"/>
  <c r="V499" i="100"/>
  <c r="T499" i="100"/>
  <c r="S499" i="100"/>
  <c r="R499" i="100"/>
  <c r="Q499" i="100"/>
  <c r="P499" i="100"/>
  <c r="O499" i="100"/>
  <c r="N499" i="100"/>
  <c r="M499" i="100"/>
  <c r="L499" i="100"/>
  <c r="J499" i="100"/>
  <c r="I499" i="100"/>
  <c r="H499" i="100"/>
  <c r="G499" i="100"/>
  <c r="AP498" i="100"/>
  <c r="AO498" i="100"/>
  <c r="AM498" i="100"/>
  <c r="AL498" i="100"/>
  <c r="AK498" i="100"/>
  <c r="AJ498" i="100"/>
  <c r="AI498" i="100"/>
  <c r="AH498" i="100"/>
  <c r="AG498" i="100"/>
  <c r="AF498" i="100"/>
  <c r="AE498" i="100"/>
  <c r="AC498" i="100"/>
  <c r="AB498" i="100"/>
  <c r="AA498" i="100"/>
  <c r="Z498" i="100"/>
  <c r="W498" i="100"/>
  <c r="V498" i="100"/>
  <c r="X498" i="100" s="1"/>
  <c r="T498" i="100"/>
  <c r="S498" i="100"/>
  <c r="R498" i="100"/>
  <c r="Q498" i="100"/>
  <c r="P498" i="100"/>
  <c r="O498" i="100"/>
  <c r="N498" i="100"/>
  <c r="M498" i="100"/>
  <c r="L498" i="100"/>
  <c r="J498" i="100"/>
  <c r="I498" i="100"/>
  <c r="H498" i="100"/>
  <c r="G498" i="100"/>
  <c r="AP497" i="100"/>
  <c r="AO497" i="100"/>
  <c r="AM497" i="100"/>
  <c r="AL497" i="100"/>
  <c r="AK497" i="100"/>
  <c r="AJ497" i="100"/>
  <c r="AI497" i="100"/>
  <c r="AH497" i="100"/>
  <c r="AG497" i="100"/>
  <c r="AF497" i="100"/>
  <c r="AE497" i="100"/>
  <c r="AC497" i="100"/>
  <c r="AB497" i="100"/>
  <c r="AA497" i="100"/>
  <c r="Z497" i="100"/>
  <c r="W497" i="100"/>
  <c r="V497" i="100"/>
  <c r="X497" i="100" s="1"/>
  <c r="T497" i="100"/>
  <c r="S497" i="100"/>
  <c r="R497" i="100"/>
  <c r="Q497" i="100"/>
  <c r="P497" i="100"/>
  <c r="O497" i="100"/>
  <c r="N497" i="100"/>
  <c r="M497" i="100"/>
  <c r="L497" i="100"/>
  <c r="J497" i="100"/>
  <c r="I497" i="100"/>
  <c r="H497" i="100"/>
  <c r="G497" i="100"/>
  <c r="AP496" i="100"/>
  <c r="AO496" i="100"/>
  <c r="AM496" i="100"/>
  <c r="AL496" i="100"/>
  <c r="AK496" i="100"/>
  <c r="AJ496" i="100"/>
  <c r="AI496" i="100"/>
  <c r="AH496" i="100"/>
  <c r="AG496" i="100"/>
  <c r="AF496" i="100"/>
  <c r="AE496" i="100"/>
  <c r="AC496" i="100"/>
  <c r="AB496" i="100"/>
  <c r="AA496" i="100"/>
  <c r="Z496" i="100"/>
  <c r="W496" i="100"/>
  <c r="V496" i="100"/>
  <c r="X496" i="100" s="1"/>
  <c r="T496" i="100"/>
  <c r="S496" i="100"/>
  <c r="R496" i="100"/>
  <c r="Q496" i="100"/>
  <c r="P496" i="100"/>
  <c r="O496" i="100"/>
  <c r="N496" i="100"/>
  <c r="M496" i="100"/>
  <c r="L496" i="100"/>
  <c r="J496" i="100"/>
  <c r="I496" i="100"/>
  <c r="H496" i="100"/>
  <c r="G496" i="100"/>
  <c r="AP495" i="100"/>
  <c r="AO495" i="100"/>
  <c r="AQ495" i="100" s="1"/>
  <c r="AM495" i="100"/>
  <c r="AL495" i="100"/>
  <c r="AK495" i="100"/>
  <c r="AJ495" i="100"/>
  <c r="AI495" i="100"/>
  <c r="AH495" i="100"/>
  <c r="AG495" i="100"/>
  <c r="AF495" i="100"/>
  <c r="AE495" i="100"/>
  <c r="AC495" i="100"/>
  <c r="AB495" i="100"/>
  <c r="AA495" i="100"/>
  <c r="Z495" i="100"/>
  <c r="W495" i="100"/>
  <c r="V495" i="100"/>
  <c r="T495" i="100"/>
  <c r="S495" i="100"/>
  <c r="R495" i="100"/>
  <c r="Q495" i="100"/>
  <c r="P495" i="100"/>
  <c r="O495" i="100"/>
  <c r="N495" i="100"/>
  <c r="M495" i="100"/>
  <c r="L495" i="100"/>
  <c r="J495" i="100"/>
  <c r="I495" i="100"/>
  <c r="H495" i="100"/>
  <c r="G495" i="100"/>
  <c r="AP494" i="100"/>
  <c r="AS494" i="100" s="1"/>
  <c r="AO494" i="100"/>
  <c r="AQ494" i="100" s="1"/>
  <c r="AM494" i="100"/>
  <c r="AL494" i="100"/>
  <c r="AK494" i="100"/>
  <c r="AJ494" i="100"/>
  <c r="AI494" i="100"/>
  <c r="AH494" i="100"/>
  <c r="AG494" i="100"/>
  <c r="AF494" i="100"/>
  <c r="AE494" i="100"/>
  <c r="AC494" i="100"/>
  <c r="AB494" i="100"/>
  <c r="AA494" i="100"/>
  <c r="Z494" i="100"/>
  <c r="W494" i="100"/>
  <c r="V494" i="100"/>
  <c r="X494" i="100" s="1"/>
  <c r="T494" i="100"/>
  <c r="S494" i="100"/>
  <c r="R494" i="100"/>
  <c r="Q494" i="100"/>
  <c r="P494" i="100"/>
  <c r="O494" i="100"/>
  <c r="N494" i="100"/>
  <c r="M494" i="100"/>
  <c r="L494" i="100"/>
  <c r="J494" i="100"/>
  <c r="I494" i="100"/>
  <c r="H494" i="100"/>
  <c r="G494" i="100"/>
  <c r="AP493" i="100"/>
  <c r="AO493" i="100"/>
  <c r="AQ493" i="100" s="1"/>
  <c r="AM493" i="100"/>
  <c r="AL493" i="100"/>
  <c r="AK493" i="100"/>
  <c r="AJ493" i="100"/>
  <c r="AI493" i="100"/>
  <c r="AH493" i="100"/>
  <c r="AG493" i="100"/>
  <c r="AF493" i="100"/>
  <c r="AE493" i="100"/>
  <c r="AC493" i="100"/>
  <c r="AB493" i="100"/>
  <c r="AA493" i="100"/>
  <c r="Z493" i="100"/>
  <c r="W493" i="100"/>
  <c r="V493" i="100"/>
  <c r="T493" i="100"/>
  <c r="S493" i="100"/>
  <c r="R493" i="100"/>
  <c r="Q493" i="100"/>
  <c r="P493" i="100"/>
  <c r="O493" i="100"/>
  <c r="N493" i="100"/>
  <c r="M493" i="100"/>
  <c r="L493" i="100"/>
  <c r="J493" i="100"/>
  <c r="I493" i="100"/>
  <c r="H493" i="100"/>
  <c r="G493" i="100"/>
  <c r="AP492" i="100"/>
  <c r="AO492" i="100"/>
  <c r="AQ492" i="100" s="1"/>
  <c r="AM492" i="100"/>
  <c r="AL492" i="100"/>
  <c r="AK492" i="100"/>
  <c r="AJ492" i="100"/>
  <c r="AI492" i="100"/>
  <c r="AH492" i="100"/>
  <c r="AG492" i="100"/>
  <c r="AF492" i="100"/>
  <c r="AE492" i="100"/>
  <c r="AC492" i="100"/>
  <c r="AB492" i="100"/>
  <c r="AA492" i="100"/>
  <c r="Z492" i="100"/>
  <c r="W492" i="100"/>
  <c r="AS492" i="100" s="1"/>
  <c r="V492" i="100"/>
  <c r="X492" i="100" s="1"/>
  <c r="T492" i="100"/>
  <c r="S492" i="100"/>
  <c r="R492" i="100"/>
  <c r="Q492" i="100"/>
  <c r="P492" i="100"/>
  <c r="O492" i="100"/>
  <c r="N492" i="100"/>
  <c r="M492" i="100"/>
  <c r="L492" i="100"/>
  <c r="J492" i="100"/>
  <c r="I492" i="100"/>
  <c r="H492" i="100"/>
  <c r="G492" i="100"/>
  <c r="AP491" i="100"/>
  <c r="AO491" i="100"/>
  <c r="AQ491" i="100" s="1"/>
  <c r="AM491" i="100"/>
  <c r="AL491" i="100"/>
  <c r="AK491" i="100"/>
  <c r="AJ491" i="100"/>
  <c r="AI491" i="100"/>
  <c r="AH491" i="100"/>
  <c r="AG491" i="100"/>
  <c r="AF491" i="100"/>
  <c r="AE491" i="100"/>
  <c r="AC491" i="100"/>
  <c r="AB491" i="100"/>
  <c r="AA491" i="100"/>
  <c r="Z491" i="100"/>
  <c r="W491" i="100"/>
  <c r="V491" i="100"/>
  <c r="T491" i="100"/>
  <c r="S491" i="100"/>
  <c r="R491" i="100"/>
  <c r="Q491" i="100"/>
  <c r="P491" i="100"/>
  <c r="O491" i="100"/>
  <c r="N491" i="100"/>
  <c r="M491" i="100"/>
  <c r="L491" i="100"/>
  <c r="J491" i="100"/>
  <c r="I491" i="100"/>
  <c r="H491" i="100"/>
  <c r="G491" i="100"/>
  <c r="AP490" i="100"/>
  <c r="AO490" i="100"/>
  <c r="AM490" i="100"/>
  <c r="AL490" i="100"/>
  <c r="AK490" i="100"/>
  <c r="AJ490" i="100"/>
  <c r="AI490" i="100"/>
  <c r="AH490" i="100"/>
  <c r="AG490" i="100"/>
  <c r="AF490" i="100"/>
  <c r="AE490" i="100"/>
  <c r="AC490" i="100"/>
  <c r="AB490" i="100"/>
  <c r="AA490" i="100"/>
  <c r="Z490" i="100"/>
  <c r="W490" i="100"/>
  <c r="V490" i="100"/>
  <c r="X490" i="100" s="1"/>
  <c r="T490" i="100"/>
  <c r="S490" i="100"/>
  <c r="R490" i="100"/>
  <c r="Q490" i="100"/>
  <c r="P490" i="100"/>
  <c r="O490" i="100"/>
  <c r="N490" i="100"/>
  <c r="M490" i="100"/>
  <c r="L490" i="100"/>
  <c r="J490" i="100"/>
  <c r="I490" i="100"/>
  <c r="H490" i="100"/>
  <c r="G490" i="100"/>
  <c r="AP489" i="100"/>
  <c r="AO489" i="100"/>
  <c r="AM489" i="100"/>
  <c r="AL489" i="100"/>
  <c r="AK489" i="100"/>
  <c r="AJ489" i="100"/>
  <c r="AI489" i="100"/>
  <c r="AH489" i="100"/>
  <c r="AG489" i="100"/>
  <c r="AF489" i="100"/>
  <c r="AE489" i="100"/>
  <c r="AC489" i="100"/>
  <c r="AB489" i="100"/>
  <c r="AA489" i="100"/>
  <c r="Z489" i="100"/>
  <c r="W489" i="100"/>
  <c r="V489" i="100"/>
  <c r="X489" i="100" s="1"/>
  <c r="T489" i="100"/>
  <c r="S489" i="100"/>
  <c r="R489" i="100"/>
  <c r="Q489" i="100"/>
  <c r="P489" i="100"/>
  <c r="O489" i="100"/>
  <c r="N489" i="100"/>
  <c r="M489" i="100"/>
  <c r="L489" i="100"/>
  <c r="J489" i="100"/>
  <c r="I489" i="100"/>
  <c r="H489" i="100"/>
  <c r="G489" i="100"/>
  <c r="AP488" i="100"/>
  <c r="AO488" i="100"/>
  <c r="AQ488" i="100" s="1"/>
  <c r="AM488" i="100"/>
  <c r="AL488" i="100"/>
  <c r="AK488" i="100"/>
  <c r="AJ488" i="100"/>
  <c r="AI488" i="100"/>
  <c r="AH488" i="100"/>
  <c r="AG488" i="100"/>
  <c r="AF488" i="100"/>
  <c r="AE488" i="100"/>
  <c r="AC488" i="100"/>
  <c r="AB488" i="100"/>
  <c r="AA488" i="100"/>
  <c r="Z488" i="100"/>
  <c r="W488" i="100"/>
  <c r="V488" i="100"/>
  <c r="X488" i="100" s="1"/>
  <c r="T488" i="100"/>
  <c r="S488" i="100"/>
  <c r="R488" i="100"/>
  <c r="Q488" i="100"/>
  <c r="P488" i="100"/>
  <c r="O488" i="100"/>
  <c r="N488" i="100"/>
  <c r="M488" i="100"/>
  <c r="L488" i="100"/>
  <c r="J488" i="100"/>
  <c r="I488" i="100"/>
  <c r="H488" i="100"/>
  <c r="G488" i="100"/>
  <c r="AP487" i="100"/>
  <c r="AO487" i="100"/>
  <c r="AQ487" i="100" s="1"/>
  <c r="AM487" i="100"/>
  <c r="AL487" i="100"/>
  <c r="AK487" i="100"/>
  <c r="AJ487" i="100"/>
  <c r="AI487" i="100"/>
  <c r="AH487" i="100"/>
  <c r="AG487" i="100"/>
  <c r="AF487" i="100"/>
  <c r="AE487" i="100"/>
  <c r="AC487" i="100"/>
  <c r="AB487" i="100"/>
  <c r="AA487" i="100"/>
  <c r="Z487" i="100"/>
  <c r="W487" i="100"/>
  <c r="V487" i="100"/>
  <c r="T487" i="100"/>
  <c r="S487" i="100"/>
  <c r="R487" i="100"/>
  <c r="Q487" i="100"/>
  <c r="P487" i="100"/>
  <c r="O487" i="100"/>
  <c r="N487" i="100"/>
  <c r="M487" i="100"/>
  <c r="L487" i="100"/>
  <c r="J487" i="100"/>
  <c r="I487" i="100"/>
  <c r="H487" i="100"/>
  <c r="G487" i="100"/>
  <c r="AP486" i="100"/>
  <c r="AO486" i="100"/>
  <c r="AM486" i="100"/>
  <c r="AL486" i="100"/>
  <c r="AK486" i="100"/>
  <c r="AJ486" i="100"/>
  <c r="AI486" i="100"/>
  <c r="AH486" i="100"/>
  <c r="AG486" i="100"/>
  <c r="AF486" i="100"/>
  <c r="AE486" i="100"/>
  <c r="AC486" i="100"/>
  <c r="AB486" i="100"/>
  <c r="AA486" i="100"/>
  <c r="Z486" i="100"/>
  <c r="W486" i="100"/>
  <c r="V486" i="100"/>
  <c r="X486" i="100" s="1"/>
  <c r="T486" i="100"/>
  <c r="S486" i="100"/>
  <c r="R486" i="100"/>
  <c r="Q486" i="100"/>
  <c r="P486" i="100"/>
  <c r="O486" i="100"/>
  <c r="N486" i="100"/>
  <c r="M486" i="100"/>
  <c r="L486" i="100"/>
  <c r="J486" i="100"/>
  <c r="I486" i="100"/>
  <c r="H486" i="100"/>
  <c r="G486" i="100"/>
  <c r="AP485" i="100"/>
  <c r="AS485" i="100" s="1"/>
  <c r="AO485" i="100"/>
  <c r="AQ485" i="100" s="1"/>
  <c r="AM485" i="100"/>
  <c r="AL485" i="100"/>
  <c r="AK485" i="100"/>
  <c r="AJ485" i="100"/>
  <c r="AI485" i="100"/>
  <c r="AH485" i="100"/>
  <c r="AG485" i="100"/>
  <c r="AF485" i="100"/>
  <c r="AE485" i="100"/>
  <c r="AC485" i="100"/>
  <c r="AB485" i="100"/>
  <c r="AA485" i="100"/>
  <c r="Z485" i="100"/>
  <c r="W485" i="100"/>
  <c r="V485" i="100"/>
  <c r="T485" i="100"/>
  <c r="S485" i="100"/>
  <c r="R485" i="100"/>
  <c r="Q485" i="100"/>
  <c r="P485" i="100"/>
  <c r="O485" i="100"/>
  <c r="N485" i="100"/>
  <c r="M485" i="100"/>
  <c r="L485" i="100"/>
  <c r="J485" i="100"/>
  <c r="I485" i="100"/>
  <c r="H485" i="100"/>
  <c r="G485" i="100"/>
  <c r="AP484" i="100"/>
  <c r="AO484" i="100"/>
  <c r="AM484" i="100"/>
  <c r="AL484" i="100"/>
  <c r="AK484" i="100"/>
  <c r="AJ484" i="100"/>
  <c r="AI484" i="100"/>
  <c r="AH484" i="100"/>
  <c r="AG484" i="100"/>
  <c r="AF484" i="100"/>
  <c r="AE484" i="100"/>
  <c r="AC484" i="100"/>
  <c r="AB484" i="100"/>
  <c r="AA484" i="100"/>
  <c r="Z484" i="100"/>
  <c r="W484" i="100"/>
  <c r="V484" i="100"/>
  <c r="X484" i="100" s="1"/>
  <c r="T484" i="100"/>
  <c r="S484" i="100"/>
  <c r="R484" i="100"/>
  <c r="Q484" i="100"/>
  <c r="P484" i="100"/>
  <c r="O484" i="100"/>
  <c r="N484" i="100"/>
  <c r="M484" i="100"/>
  <c r="L484" i="100"/>
  <c r="J484" i="100"/>
  <c r="I484" i="100"/>
  <c r="H484" i="100"/>
  <c r="G484" i="100"/>
  <c r="AP483" i="100"/>
  <c r="AO483" i="100"/>
  <c r="AR483" i="100" s="1"/>
  <c r="AM483" i="100"/>
  <c r="AL483" i="100"/>
  <c r="AK483" i="100"/>
  <c r="AJ483" i="100"/>
  <c r="AI483" i="100"/>
  <c r="AH483" i="100"/>
  <c r="AG483" i="100"/>
  <c r="AF483" i="100"/>
  <c r="AE483" i="100"/>
  <c r="AC483" i="100"/>
  <c r="AB483" i="100"/>
  <c r="AA483" i="100"/>
  <c r="Z483" i="100"/>
  <c r="W483" i="100"/>
  <c r="V483" i="100"/>
  <c r="X483" i="100" s="1"/>
  <c r="T483" i="100"/>
  <c r="S483" i="100"/>
  <c r="R483" i="100"/>
  <c r="Q483" i="100"/>
  <c r="P483" i="100"/>
  <c r="O483" i="100"/>
  <c r="N483" i="100"/>
  <c r="M483" i="100"/>
  <c r="L483" i="100"/>
  <c r="J483" i="100"/>
  <c r="I483" i="100"/>
  <c r="H483" i="100"/>
  <c r="G483" i="100"/>
  <c r="AP482" i="100"/>
  <c r="AO482" i="100"/>
  <c r="AQ482" i="100" s="1"/>
  <c r="AM482" i="100"/>
  <c r="AL482" i="100"/>
  <c r="AK482" i="100"/>
  <c r="AJ482" i="100"/>
  <c r="AI482" i="100"/>
  <c r="AH482" i="100"/>
  <c r="AG482" i="100"/>
  <c r="AF482" i="100"/>
  <c r="AE482" i="100"/>
  <c r="AC482" i="100"/>
  <c r="AB482" i="100"/>
  <c r="AA482" i="100"/>
  <c r="Z482" i="100"/>
  <c r="W482" i="100"/>
  <c r="V482" i="100"/>
  <c r="X482" i="100" s="1"/>
  <c r="T482" i="100"/>
  <c r="S482" i="100"/>
  <c r="R482" i="100"/>
  <c r="Q482" i="100"/>
  <c r="P482" i="100"/>
  <c r="O482" i="100"/>
  <c r="N482" i="100"/>
  <c r="M482" i="100"/>
  <c r="L482" i="100"/>
  <c r="J482" i="100"/>
  <c r="I482" i="100"/>
  <c r="H482" i="100"/>
  <c r="G482" i="100"/>
  <c r="AP481" i="100"/>
  <c r="AO481" i="100"/>
  <c r="AQ481" i="100" s="1"/>
  <c r="AM481" i="100"/>
  <c r="AL481" i="100"/>
  <c r="AK481" i="100"/>
  <c r="AJ481" i="100"/>
  <c r="AI481" i="100"/>
  <c r="AH481" i="100"/>
  <c r="AG481" i="100"/>
  <c r="AF481" i="100"/>
  <c r="AE481" i="100"/>
  <c r="AC481" i="100"/>
  <c r="AB481" i="100"/>
  <c r="AA481" i="100"/>
  <c r="Z481" i="100"/>
  <c r="W481" i="100"/>
  <c r="V481" i="100"/>
  <c r="X481" i="100" s="1"/>
  <c r="T481" i="100"/>
  <c r="S481" i="100"/>
  <c r="R481" i="100"/>
  <c r="Q481" i="100"/>
  <c r="P481" i="100"/>
  <c r="O481" i="100"/>
  <c r="N481" i="100"/>
  <c r="M481" i="100"/>
  <c r="L481" i="100"/>
  <c r="J481" i="100"/>
  <c r="I481" i="100"/>
  <c r="H481" i="100"/>
  <c r="G481" i="100"/>
  <c r="AP480" i="100"/>
  <c r="AO480" i="100"/>
  <c r="AQ480" i="100" s="1"/>
  <c r="AM480" i="100"/>
  <c r="AL480" i="100"/>
  <c r="AK480" i="100"/>
  <c r="AJ480" i="100"/>
  <c r="AI480" i="100"/>
  <c r="AH480" i="100"/>
  <c r="AG480" i="100"/>
  <c r="AF480" i="100"/>
  <c r="AE480" i="100"/>
  <c r="AC480" i="100"/>
  <c r="AB480" i="100"/>
  <c r="AA480" i="100"/>
  <c r="Z480" i="100"/>
  <c r="W480" i="100"/>
  <c r="V480" i="100"/>
  <c r="X480" i="100" s="1"/>
  <c r="T480" i="100"/>
  <c r="S480" i="100"/>
  <c r="R480" i="100"/>
  <c r="Q480" i="100"/>
  <c r="P480" i="100"/>
  <c r="O480" i="100"/>
  <c r="N480" i="100"/>
  <c r="M480" i="100"/>
  <c r="L480" i="100"/>
  <c r="J480" i="100"/>
  <c r="I480" i="100"/>
  <c r="H480" i="100"/>
  <c r="G480" i="100"/>
  <c r="AP479" i="100"/>
  <c r="AO479" i="100"/>
  <c r="AQ479" i="100" s="1"/>
  <c r="AM479" i="100"/>
  <c r="AL479" i="100"/>
  <c r="AK479" i="100"/>
  <c r="AJ479" i="100"/>
  <c r="AI479" i="100"/>
  <c r="AH479" i="100"/>
  <c r="AG479" i="100"/>
  <c r="AF479" i="100"/>
  <c r="AE479" i="100"/>
  <c r="AC479" i="100"/>
  <c r="AB479" i="100"/>
  <c r="AA479" i="100"/>
  <c r="Z479" i="100"/>
  <c r="W479" i="100"/>
  <c r="V479" i="100"/>
  <c r="X479" i="100" s="1"/>
  <c r="T479" i="100"/>
  <c r="S479" i="100"/>
  <c r="R479" i="100"/>
  <c r="Q479" i="100"/>
  <c r="P479" i="100"/>
  <c r="O479" i="100"/>
  <c r="N479" i="100"/>
  <c r="M479" i="100"/>
  <c r="L479" i="100"/>
  <c r="J479" i="100"/>
  <c r="I479" i="100"/>
  <c r="H479" i="100"/>
  <c r="G479" i="100"/>
  <c r="AP478" i="100"/>
  <c r="AO478" i="100"/>
  <c r="AQ478" i="100" s="1"/>
  <c r="AM478" i="100"/>
  <c r="AL478" i="100"/>
  <c r="AK478" i="100"/>
  <c r="AJ478" i="100"/>
  <c r="AI478" i="100"/>
  <c r="AH478" i="100"/>
  <c r="AG478" i="100"/>
  <c r="AF478" i="100"/>
  <c r="AE478" i="100"/>
  <c r="AC478" i="100"/>
  <c r="AB478" i="100"/>
  <c r="AA478" i="100"/>
  <c r="Z478" i="100"/>
  <c r="W478" i="100"/>
  <c r="V478" i="100"/>
  <c r="X478" i="100" s="1"/>
  <c r="T478" i="100"/>
  <c r="S478" i="100"/>
  <c r="R478" i="100"/>
  <c r="Q478" i="100"/>
  <c r="P478" i="100"/>
  <c r="O478" i="100"/>
  <c r="N478" i="100"/>
  <c r="M478" i="100"/>
  <c r="L478" i="100"/>
  <c r="J478" i="100"/>
  <c r="I478" i="100"/>
  <c r="H478" i="100"/>
  <c r="G478" i="100"/>
  <c r="AP477" i="100"/>
  <c r="AO477" i="100"/>
  <c r="AR477" i="100" s="1"/>
  <c r="AM477" i="100"/>
  <c r="AL477" i="100"/>
  <c r="AK477" i="100"/>
  <c r="AJ477" i="100"/>
  <c r="AI477" i="100"/>
  <c r="AH477" i="100"/>
  <c r="AG477" i="100"/>
  <c r="AF477" i="100"/>
  <c r="AE477" i="100"/>
  <c r="AC477" i="100"/>
  <c r="AB477" i="100"/>
  <c r="AA477" i="100"/>
  <c r="Z477" i="100"/>
  <c r="W477" i="100"/>
  <c r="V477" i="100"/>
  <c r="X477" i="100" s="1"/>
  <c r="T477" i="100"/>
  <c r="S477" i="100"/>
  <c r="R477" i="100"/>
  <c r="Q477" i="100"/>
  <c r="P477" i="100"/>
  <c r="O477" i="100"/>
  <c r="N477" i="100"/>
  <c r="M477" i="100"/>
  <c r="L477" i="100"/>
  <c r="J477" i="100"/>
  <c r="I477" i="100"/>
  <c r="H477" i="100"/>
  <c r="G477" i="100"/>
  <c r="AP476" i="100"/>
  <c r="AS476" i="100" s="1"/>
  <c r="AO476" i="100"/>
  <c r="AQ476" i="100" s="1"/>
  <c r="AM476" i="100"/>
  <c r="AL476" i="100"/>
  <c r="AK476" i="100"/>
  <c r="AJ476" i="100"/>
  <c r="AI476" i="100"/>
  <c r="AH476" i="100"/>
  <c r="AG476" i="100"/>
  <c r="AF476" i="100"/>
  <c r="AE476" i="100"/>
  <c r="AC476" i="100"/>
  <c r="AB476" i="100"/>
  <c r="AA476" i="100"/>
  <c r="Z476" i="100"/>
  <c r="W476" i="100"/>
  <c r="V476" i="100"/>
  <c r="T476" i="100"/>
  <c r="S476" i="100"/>
  <c r="R476" i="100"/>
  <c r="Q476" i="100"/>
  <c r="P476" i="100"/>
  <c r="O476" i="100"/>
  <c r="N476" i="100"/>
  <c r="M476" i="100"/>
  <c r="L476" i="100"/>
  <c r="J476" i="100"/>
  <c r="I476" i="100"/>
  <c r="H476" i="100"/>
  <c r="G476" i="100"/>
  <c r="AP475" i="100"/>
  <c r="AO475" i="100"/>
  <c r="AM475" i="100"/>
  <c r="AL475" i="100"/>
  <c r="AK475" i="100"/>
  <c r="AJ475" i="100"/>
  <c r="AI475" i="100"/>
  <c r="AH475" i="100"/>
  <c r="AG475" i="100"/>
  <c r="AF475" i="100"/>
  <c r="AE475" i="100"/>
  <c r="AC475" i="100"/>
  <c r="AB475" i="100"/>
  <c r="AA475" i="100"/>
  <c r="Z475" i="100"/>
  <c r="W475" i="100"/>
  <c r="V475" i="100"/>
  <c r="X475" i="100" s="1"/>
  <c r="T475" i="100"/>
  <c r="S475" i="100"/>
  <c r="R475" i="100"/>
  <c r="Q475" i="100"/>
  <c r="P475" i="100"/>
  <c r="O475" i="100"/>
  <c r="N475" i="100"/>
  <c r="M475" i="100"/>
  <c r="L475" i="100"/>
  <c r="J475" i="100"/>
  <c r="I475" i="100"/>
  <c r="H475" i="100"/>
  <c r="G475" i="100"/>
  <c r="AP474" i="100"/>
  <c r="AS474" i="100" s="1"/>
  <c r="AO474" i="100"/>
  <c r="AM474" i="100"/>
  <c r="AL474" i="100"/>
  <c r="AK474" i="100"/>
  <c r="AJ474" i="100"/>
  <c r="AI474" i="100"/>
  <c r="AH474" i="100"/>
  <c r="AG474" i="100"/>
  <c r="AF474" i="100"/>
  <c r="AE474" i="100"/>
  <c r="AC474" i="100"/>
  <c r="AB474" i="100"/>
  <c r="AA474" i="100"/>
  <c r="Z474" i="100"/>
  <c r="W474" i="100"/>
  <c r="V474" i="100"/>
  <c r="X474" i="100" s="1"/>
  <c r="T474" i="100"/>
  <c r="S474" i="100"/>
  <c r="R474" i="100"/>
  <c r="Q474" i="100"/>
  <c r="P474" i="100"/>
  <c r="O474" i="100"/>
  <c r="N474" i="100"/>
  <c r="M474" i="100"/>
  <c r="L474" i="100"/>
  <c r="J474" i="100"/>
  <c r="I474" i="100"/>
  <c r="H474" i="100"/>
  <c r="G474" i="100"/>
  <c r="AP473" i="100"/>
  <c r="AO473" i="100"/>
  <c r="AM473" i="100"/>
  <c r="AL473" i="100"/>
  <c r="AK473" i="100"/>
  <c r="AJ473" i="100"/>
  <c r="AI473" i="100"/>
  <c r="AH473" i="100"/>
  <c r="AG473" i="100"/>
  <c r="AF473" i="100"/>
  <c r="AE473" i="100"/>
  <c r="AC473" i="100"/>
  <c r="AB473" i="100"/>
  <c r="AA473" i="100"/>
  <c r="Z473" i="100"/>
  <c r="W473" i="100"/>
  <c r="V473" i="100"/>
  <c r="X473" i="100" s="1"/>
  <c r="T473" i="100"/>
  <c r="S473" i="100"/>
  <c r="R473" i="100"/>
  <c r="Q473" i="100"/>
  <c r="P473" i="100"/>
  <c r="O473" i="100"/>
  <c r="N473" i="100"/>
  <c r="M473" i="100"/>
  <c r="L473" i="100"/>
  <c r="J473" i="100"/>
  <c r="I473" i="100"/>
  <c r="H473" i="100"/>
  <c r="G473" i="100"/>
  <c r="AR472" i="100"/>
  <c r="AP472" i="100"/>
  <c r="AO472" i="100"/>
  <c r="AQ472" i="100" s="1"/>
  <c r="AM472" i="100"/>
  <c r="AL472" i="100"/>
  <c r="AK472" i="100"/>
  <c r="AJ472" i="100"/>
  <c r="AI472" i="100"/>
  <c r="AH472" i="100"/>
  <c r="AG472" i="100"/>
  <c r="AF472" i="100"/>
  <c r="AE472" i="100"/>
  <c r="AC472" i="100"/>
  <c r="AB472" i="100"/>
  <c r="AA472" i="100"/>
  <c r="Z472" i="100"/>
  <c r="W472" i="100"/>
  <c r="V472" i="100"/>
  <c r="X472" i="100" s="1"/>
  <c r="T472" i="100"/>
  <c r="S472" i="100"/>
  <c r="R472" i="100"/>
  <c r="Q472" i="100"/>
  <c r="P472" i="100"/>
  <c r="O472" i="100"/>
  <c r="N472" i="100"/>
  <c r="M472" i="100"/>
  <c r="L472" i="100"/>
  <c r="J472" i="100"/>
  <c r="I472" i="100"/>
  <c r="H472" i="100"/>
  <c r="G472" i="100"/>
  <c r="AP471" i="100"/>
  <c r="AO471" i="100"/>
  <c r="AM471" i="100"/>
  <c r="AL471" i="100"/>
  <c r="AK471" i="100"/>
  <c r="AJ471" i="100"/>
  <c r="AI471" i="100"/>
  <c r="AH471" i="100"/>
  <c r="AG471" i="100"/>
  <c r="AF471" i="100"/>
  <c r="AE471" i="100"/>
  <c r="AC471" i="100"/>
  <c r="AB471" i="100"/>
  <c r="AA471" i="100"/>
  <c r="Z471" i="100"/>
  <c r="W471" i="100"/>
  <c r="V471" i="100"/>
  <c r="X471" i="100" s="1"/>
  <c r="T471" i="100"/>
  <c r="S471" i="100"/>
  <c r="R471" i="100"/>
  <c r="Q471" i="100"/>
  <c r="P471" i="100"/>
  <c r="O471" i="100"/>
  <c r="N471" i="100"/>
  <c r="M471" i="100"/>
  <c r="L471" i="100"/>
  <c r="J471" i="100"/>
  <c r="I471" i="100"/>
  <c r="H471" i="100"/>
  <c r="G471" i="100"/>
  <c r="AP470" i="100"/>
  <c r="AO470" i="100"/>
  <c r="AM470" i="100"/>
  <c r="AL470" i="100"/>
  <c r="AK470" i="100"/>
  <c r="AJ470" i="100"/>
  <c r="AI470" i="100"/>
  <c r="AH470" i="100"/>
  <c r="AG470" i="100"/>
  <c r="AF470" i="100"/>
  <c r="AE470" i="100"/>
  <c r="AC470" i="100"/>
  <c r="AB470" i="100"/>
  <c r="AA470" i="100"/>
  <c r="Z470" i="100"/>
  <c r="W470" i="100"/>
  <c r="V470" i="100"/>
  <c r="X470" i="100" s="1"/>
  <c r="T470" i="100"/>
  <c r="S470" i="100"/>
  <c r="R470" i="100"/>
  <c r="Q470" i="100"/>
  <c r="P470" i="100"/>
  <c r="O470" i="100"/>
  <c r="N470" i="100"/>
  <c r="M470" i="100"/>
  <c r="L470" i="100"/>
  <c r="J470" i="100"/>
  <c r="I470" i="100"/>
  <c r="H470" i="100"/>
  <c r="G470" i="100"/>
  <c r="AP469" i="100"/>
  <c r="AO469" i="100"/>
  <c r="AQ469" i="100" s="1"/>
  <c r="AM469" i="100"/>
  <c r="AL469" i="100"/>
  <c r="AK469" i="100"/>
  <c r="AJ469" i="100"/>
  <c r="AI469" i="100"/>
  <c r="AH469" i="100"/>
  <c r="AG469" i="100"/>
  <c r="AF469" i="100"/>
  <c r="AE469" i="100"/>
  <c r="AC469" i="100"/>
  <c r="AB469" i="100"/>
  <c r="AA469" i="100"/>
  <c r="Z469" i="100"/>
  <c r="W469" i="100"/>
  <c r="V469" i="100"/>
  <c r="T469" i="100"/>
  <c r="S469" i="100"/>
  <c r="R469" i="100"/>
  <c r="Q469" i="100"/>
  <c r="P469" i="100"/>
  <c r="O469" i="100"/>
  <c r="N469" i="100"/>
  <c r="M469" i="100"/>
  <c r="L469" i="100"/>
  <c r="J469" i="100"/>
  <c r="I469" i="100"/>
  <c r="H469" i="100"/>
  <c r="G469" i="100"/>
  <c r="AP468" i="100"/>
  <c r="AO468" i="100"/>
  <c r="AQ468" i="100" s="1"/>
  <c r="AM468" i="100"/>
  <c r="AL468" i="100"/>
  <c r="AK468" i="100"/>
  <c r="AJ468" i="100"/>
  <c r="AI468" i="100"/>
  <c r="AH468" i="100"/>
  <c r="AG468" i="100"/>
  <c r="AF468" i="100"/>
  <c r="AE468" i="100"/>
  <c r="AC468" i="100"/>
  <c r="AB468" i="100"/>
  <c r="AA468" i="100"/>
  <c r="Z468" i="100"/>
  <c r="W468" i="100"/>
  <c r="AS468" i="100" s="1"/>
  <c r="V468" i="100"/>
  <c r="X468" i="100" s="1"/>
  <c r="T468" i="100"/>
  <c r="S468" i="100"/>
  <c r="R468" i="100"/>
  <c r="Q468" i="100"/>
  <c r="P468" i="100"/>
  <c r="O468" i="100"/>
  <c r="N468" i="100"/>
  <c r="M468" i="100"/>
  <c r="L468" i="100"/>
  <c r="J468" i="100"/>
  <c r="I468" i="100"/>
  <c r="H468" i="100"/>
  <c r="G468" i="100"/>
  <c r="AP467" i="100"/>
  <c r="AO467" i="100"/>
  <c r="AQ467" i="100" s="1"/>
  <c r="AM467" i="100"/>
  <c r="AL467" i="100"/>
  <c r="AK467" i="100"/>
  <c r="AJ467" i="100"/>
  <c r="AI467" i="100"/>
  <c r="AH467" i="100"/>
  <c r="AG467" i="100"/>
  <c r="AF467" i="100"/>
  <c r="AE467" i="100"/>
  <c r="AC467" i="100"/>
  <c r="AB467" i="100"/>
  <c r="AA467" i="100"/>
  <c r="Z467" i="100"/>
  <c r="W467" i="100"/>
  <c r="V467" i="100"/>
  <c r="T467" i="100"/>
  <c r="S467" i="100"/>
  <c r="R467" i="100"/>
  <c r="Q467" i="100"/>
  <c r="P467" i="100"/>
  <c r="O467" i="100"/>
  <c r="N467" i="100"/>
  <c r="M467" i="100"/>
  <c r="L467" i="100"/>
  <c r="J467" i="100"/>
  <c r="I467" i="100"/>
  <c r="H467" i="100"/>
  <c r="G467" i="100"/>
  <c r="AP466" i="100"/>
  <c r="AO466" i="100"/>
  <c r="AQ466" i="100" s="1"/>
  <c r="AM466" i="100"/>
  <c r="AL466" i="100"/>
  <c r="AK466" i="100"/>
  <c r="AJ466" i="100"/>
  <c r="AI466" i="100"/>
  <c r="AH466" i="100"/>
  <c r="AG466" i="100"/>
  <c r="AF466" i="100"/>
  <c r="AE466" i="100"/>
  <c r="AC466" i="100"/>
  <c r="AB466" i="100"/>
  <c r="AA466" i="100"/>
  <c r="Z466" i="100"/>
  <c r="W466" i="100"/>
  <c r="V466" i="100"/>
  <c r="X466" i="100" s="1"/>
  <c r="T466" i="100"/>
  <c r="S466" i="100"/>
  <c r="R466" i="100"/>
  <c r="Q466" i="100"/>
  <c r="P466" i="100"/>
  <c r="O466" i="100"/>
  <c r="N466" i="100"/>
  <c r="M466" i="100"/>
  <c r="L466" i="100"/>
  <c r="J466" i="100"/>
  <c r="I466" i="100"/>
  <c r="H466" i="100"/>
  <c r="G466" i="100"/>
  <c r="AP465" i="100"/>
  <c r="AO465" i="100"/>
  <c r="AR465" i="100" s="1"/>
  <c r="AM465" i="100"/>
  <c r="AL465" i="100"/>
  <c r="AK465" i="100"/>
  <c r="AJ465" i="100"/>
  <c r="AI465" i="100"/>
  <c r="AH465" i="100"/>
  <c r="AG465" i="100"/>
  <c r="AF465" i="100"/>
  <c r="AE465" i="100"/>
  <c r="AC465" i="100"/>
  <c r="AB465" i="100"/>
  <c r="AA465" i="100"/>
  <c r="Z465" i="100"/>
  <c r="X465" i="100"/>
  <c r="W465" i="100"/>
  <c r="V465" i="100"/>
  <c r="T465" i="100"/>
  <c r="S465" i="100"/>
  <c r="R465" i="100"/>
  <c r="Q465" i="100"/>
  <c r="P465" i="100"/>
  <c r="O465" i="100"/>
  <c r="N465" i="100"/>
  <c r="M465" i="100"/>
  <c r="L465" i="100"/>
  <c r="J465" i="100"/>
  <c r="I465" i="100"/>
  <c r="H465" i="100"/>
  <c r="G465" i="100"/>
  <c r="AP464" i="100"/>
  <c r="AO464" i="100"/>
  <c r="AM464" i="100"/>
  <c r="AL464" i="100"/>
  <c r="AK464" i="100"/>
  <c r="AJ464" i="100"/>
  <c r="AI464" i="100"/>
  <c r="AH464" i="100"/>
  <c r="AG464" i="100"/>
  <c r="AF464" i="100"/>
  <c r="AE464" i="100"/>
  <c r="AC464" i="100"/>
  <c r="AB464" i="100"/>
  <c r="AA464" i="100"/>
  <c r="Z464" i="100"/>
  <c r="W464" i="100"/>
  <c r="V464" i="100"/>
  <c r="X464" i="100" s="1"/>
  <c r="T464" i="100"/>
  <c r="S464" i="100"/>
  <c r="R464" i="100"/>
  <c r="Q464" i="100"/>
  <c r="P464" i="100"/>
  <c r="O464" i="100"/>
  <c r="N464" i="100"/>
  <c r="M464" i="100"/>
  <c r="L464" i="100"/>
  <c r="J464" i="100"/>
  <c r="I464" i="100"/>
  <c r="H464" i="100"/>
  <c r="G464" i="100"/>
  <c r="AP463" i="100"/>
  <c r="AS463" i="100" s="1"/>
  <c r="AO463" i="100"/>
  <c r="AQ463" i="100" s="1"/>
  <c r="AM463" i="100"/>
  <c r="AL463" i="100"/>
  <c r="AK463" i="100"/>
  <c r="AJ463" i="100"/>
  <c r="AI463" i="100"/>
  <c r="AH463" i="100"/>
  <c r="AG463" i="100"/>
  <c r="AF463" i="100"/>
  <c r="AE463" i="100"/>
  <c r="AC463" i="100"/>
  <c r="AB463" i="100"/>
  <c r="AA463" i="100"/>
  <c r="Z463" i="100"/>
  <c r="W463" i="100"/>
  <c r="V463" i="100"/>
  <c r="T463" i="100"/>
  <c r="S463" i="100"/>
  <c r="R463" i="100"/>
  <c r="Q463" i="100"/>
  <c r="P463" i="100"/>
  <c r="O463" i="100"/>
  <c r="N463" i="100"/>
  <c r="M463" i="100"/>
  <c r="L463" i="100"/>
  <c r="J463" i="100"/>
  <c r="I463" i="100"/>
  <c r="H463" i="100"/>
  <c r="G463" i="100"/>
  <c r="AP462" i="100"/>
  <c r="AO462" i="100"/>
  <c r="AQ462" i="100" s="1"/>
  <c r="AM462" i="100"/>
  <c r="AL462" i="100"/>
  <c r="AK462" i="100"/>
  <c r="AJ462" i="100"/>
  <c r="AI462" i="100"/>
  <c r="AH462" i="100"/>
  <c r="AG462" i="100"/>
  <c r="AF462" i="100"/>
  <c r="AE462" i="100"/>
  <c r="AC462" i="100"/>
  <c r="AB462" i="100"/>
  <c r="AA462" i="100"/>
  <c r="Z462" i="100"/>
  <c r="W462" i="100"/>
  <c r="V462" i="100"/>
  <c r="X462" i="100" s="1"/>
  <c r="T462" i="100"/>
  <c r="S462" i="100"/>
  <c r="R462" i="100"/>
  <c r="Q462" i="100"/>
  <c r="P462" i="100"/>
  <c r="O462" i="100"/>
  <c r="N462" i="100"/>
  <c r="M462" i="100"/>
  <c r="L462" i="100"/>
  <c r="J462" i="100"/>
  <c r="I462" i="100"/>
  <c r="H462" i="100"/>
  <c r="G462" i="100"/>
  <c r="AP461" i="100"/>
  <c r="AO461" i="100"/>
  <c r="AQ461" i="100" s="1"/>
  <c r="AM461" i="100"/>
  <c r="AL461" i="100"/>
  <c r="AK461" i="100"/>
  <c r="AJ461" i="100"/>
  <c r="AI461" i="100"/>
  <c r="AH461" i="100"/>
  <c r="AG461" i="100"/>
  <c r="AF461" i="100"/>
  <c r="AE461" i="100"/>
  <c r="AC461" i="100"/>
  <c r="AB461" i="100"/>
  <c r="AA461" i="100"/>
  <c r="Z461" i="100"/>
  <c r="W461" i="100"/>
  <c r="V461" i="100"/>
  <c r="T461" i="100"/>
  <c r="S461" i="100"/>
  <c r="R461" i="100"/>
  <c r="Q461" i="100"/>
  <c r="P461" i="100"/>
  <c r="O461" i="100"/>
  <c r="N461" i="100"/>
  <c r="M461" i="100"/>
  <c r="L461" i="100"/>
  <c r="J461" i="100"/>
  <c r="I461" i="100"/>
  <c r="H461" i="100"/>
  <c r="G461" i="100"/>
  <c r="AP460" i="100"/>
  <c r="AO460" i="100"/>
  <c r="AM460" i="100"/>
  <c r="AL460" i="100"/>
  <c r="AK460" i="100"/>
  <c r="AJ460" i="100"/>
  <c r="AI460" i="100"/>
  <c r="AH460" i="100"/>
  <c r="AG460" i="100"/>
  <c r="AF460" i="100"/>
  <c r="AE460" i="100"/>
  <c r="AC460" i="100"/>
  <c r="AB460" i="100"/>
  <c r="AA460" i="100"/>
  <c r="Z460" i="100"/>
  <c r="W460" i="100"/>
  <c r="V460" i="100"/>
  <c r="X460" i="100" s="1"/>
  <c r="T460" i="100"/>
  <c r="S460" i="100"/>
  <c r="R460" i="100"/>
  <c r="Q460" i="100"/>
  <c r="P460" i="100"/>
  <c r="O460" i="100"/>
  <c r="N460" i="100"/>
  <c r="M460" i="100"/>
  <c r="L460" i="100"/>
  <c r="J460" i="100"/>
  <c r="I460" i="100"/>
  <c r="H460" i="100"/>
  <c r="G460" i="100"/>
  <c r="AP459" i="100"/>
  <c r="AO459" i="100"/>
  <c r="AQ459" i="100" s="1"/>
  <c r="AM459" i="100"/>
  <c r="AL459" i="100"/>
  <c r="AK459" i="100"/>
  <c r="AJ459" i="100"/>
  <c r="AI459" i="100"/>
  <c r="AH459" i="100"/>
  <c r="AG459" i="100"/>
  <c r="AF459" i="100"/>
  <c r="AE459" i="100"/>
  <c r="AC459" i="100"/>
  <c r="AB459" i="100"/>
  <c r="AA459" i="100"/>
  <c r="Z459" i="100"/>
  <c r="X459" i="100"/>
  <c r="W459" i="100"/>
  <c r="V459" i="100"/>
  <c r="T459" i="100"/>
  <c r="S459" i="100"/>
  <c r="R459" i="100"/>
  <c r="Q459" i="100"/>
  <c r="P459" i="100"/>
  <c r="O459" i="100"/>
  <c r="N459" i="100"/>
  <c r="M459" i="100"/>
  <c r="L459" i="100"/>
  <c r="J459" i="100"/>
  <c r="I459" i="100"/>
  <c r="H459" i="100"/>
  <c r="G459" i="100"/>
  <c r="AP458" i="100"/>
  <c r="AO458" i="100"/>
  <c r="AM458" i="100"/>
  <c r="AL458" i="100"/>
  <c r="AK458" i="100"/>
  <c r="AJ458" i="100"/>
  <c r="AI458" i="100"/>
  <c r="AH458" i="100"/>
  <c r="AG458" i="100"/>
  <c r="AF458" i="100"/>
  <c r="AE458" i="100"/>
  <c r="AC458" i="100"/>
  <c r="AB458" i="100"/>
  <c r="AA458" i="100"/>
  <c r="Z458" i="100"/>
  <c r="W458" i="100"/>
  <c r="V458" i="100"/>
  <c r="X458" i="100" s="1"/>
  <c r="T458" i="100"/>
  <c r="S458" i="100"/>
  <c r="R458" i="100"/>
  <c r="Q458" i="100"/>
  <c r="P458" i="100"/>
  <c r="O458" i="100"/>
  <c r="N458" i="100"/>
  <c r="M458" i="100"/>
  <c r="L458" i="100"/>
  <c r="J458" i="100"/>
  <c r="I458" i="100"/>
  <c r="H458" i="100"/>
  <c r="G458" i="100"/>
  <c r="AP457" i="100"/>
  <c r="AO457" i="100"/>
  <c r="AQ457" i="100" s="1"/>
  <c r="AM457" i="100"/>
  <c r="AL457" i="100"/>
  <c r="AK457" i="100"/>
  <c r="AJ457" i="100"/>
  <c r="AI457" i="100"/>
  <c r="AH457" i="100"/>
  <c r="AG457" i="100"/>
  <c r="AF457" i="100"/>
  <c r="AE457" i="100"/>
  <c r="AC457" i="100"/>
  <c r="AB457" i="100"/>
  <c r="AA457" i="100"/>
  <c r="Z457" i="100"/>
  <c r="W457" i="100"/>
  <c r="V457" i="100"/>
  <c r="X457" i="100" s="1"/>
  <c r="T457" i="100"/>
  <c r="S457" i="100"/>
  <c r="R457" i="100"/>
  <c r="Q457" i="100"/>
  <c r="P457" i="100"/>
  <c r="O457" i="100"/>
  <c r="N457" i="100"/>
  <c r="M457" i="100"/>
  <c r="L457" i="100"/>
  <c r="J457" i="100"/>
  <c r="I457" i="100"/>
  <c r="H457" i="100"/>
  <c r="G457" i="100"/>
  <c r="AP456" i="100"/>
  <c r="AO456" i="100"/>
  <c r="AQ456" i="100" s="1"/>
  <c r="AM456" i="100"/>
  <c r="AL456" i="100"/>
  <c r="AK456" i="100"/>
  <c r="AJ456" i="100"/>
  <c r="AI456" i="100"/>
  <c r="AH456" i="100"/>
  <c r="AG456" i="100"/>
  <c r="AF456" i="100"/>
  <c r="AE456" i="100"/>
  <c r="AC456" i="100"/>
  <c r="AB456" i="100"/>
  <c r="AA456" i="100"/>
  <c r="Z456" i="100"/>
  <c r="W456" i="100"/>
  <c r="V456" i="100"/>
  <c r="X456" i="100" s="1"/>
  <c r="T456" i="100"/>
  <c r="S456" i="100"/>
  <c r="R456" i="100"/>
  <c r="Q456" i="100"/>
  <c r="P456" i="100"/>
  <c r="O456" i="100"/>
  <c r="N456" i="100"/>
  <c r="M456" i="100"/>
  <c r="L456" i="100"/>
  <c r="J456" i="100"/>
  <c r="I456" i="100"/>
  <c r="H456" i="100"/>
  <c r="G456" i="100"/>
  <c r="AP455" i="100"/>
  <c r="AS455" i="100" s="1"/>
  <c r="AO455" i="100"/>
  <c r="AQ455" i="100" s="1"/>
  <c r="AM455" i="100"/>
  <c r="AL455" i="100"/>
  <c r="AK455" i="100"/>
  <c r="AJ455" i="100"/>
  <c r="AI455" i="100"/>
  <c r="AH455" i="100"/>
  <c r="AG455" i="100"/>
  <c r="AF455" i="100"/>
  <c r="AE455" i="100"/>
  <c r="AC455" i="100"/>
  <c r="AB455" i="100"/>
  <c r="AA455" i="100"/>
  <c r="Z455" i="100"/>
  <c r="W455" i="100"/>
  <c r="V455" i="100"/>
  <c r="X455" i="100" s="1"/>
  <c r="T455" i="100"/>
  <c r="S455" i="100"/>
  <c r="R455" i="100"/>
  <c r="Q455" i="100"/>
  <c r="P455" i="100"/>
  <c r="O455" i="100"/>
  <c r="N455" i="100"/>
  <c r="M455" i="100"/>
  <c r="L455" i="100"/>
  <c r="J455" i="100"/>
  <c r="I455" i="100"/>
  <c r="H455" i="100"/>
  <c r="G455" i="100"/>
  <c r="AP454" i="100"/>
  <c r="AO454" i="100"/>
  <c r="AM454" i="100"/>
  <c r="AL454" i="100"/>
  <c r="AK454" i="100"/>
  <c r="AJ454" i="100"/>
  <c r="AI454" i="100"/>
  <c r="AH454" i="100"/>
  <c r="AG454" i="100"/>
  <c r="AF454" i="100"/>
  <c r="AE454" i="100"/>
  <c r="AC454" i="100"/>
  <c r="AB454" i="100"/>
  <c r="AA454" i="100"/>
  <c r="Z454" i="100"/>
  <c r="W454" i="100"/>
  <c r="V454" i="100"/>
  <c r="X454" i="100" s="1"/>
  <c r="T454" i="100"/>
  <c r="S454" i="100"/>
  <c r="R454" i="100"/>
  <c r="Q454" i="100"/>
  <c r="P454" i="100"/>
  <c r="O454" i="100"/>
  <c r="N454" i="100"/>
  <c r="M454" i="100"/>
  <c r="L454" i="100"/>
  <c r="J454" i="100"/>
  <c r="I454" i="100"/>
  <c r="H454" i="100"/>
  <c r="G454" i="100"/>
  <c r="AP453" i="100"/>
  <c r="AO453" i="100"/>
  <c r="AM453" i="100"/>
  <c r="AL453" i="100"/>
  <c r="AK453" i="100"/>
  <c r="AJ453" i="100"/>
  <c r="AI453" i="100"/>
  <c r="AH453" i="100"/>
  <c r="AG453" i="100"/>
  <c r="AF453" i="100"/>
  <c r="AE453" i="100"/>
  <c r="AC453" i="100"/>
  <c r="AB453" i="100"/>
  <c r="AA453" i="100"/>
  <c r="Z453" i="100"/>
  <c r="W453" i="100"/>
  <c r="V453" i="100"/>
  <c r="X453" i="100" s="1"/>
  <c r="T453" i="100"/>
  <c r="S453" i="100"/>
  <c r="R453" i="100"/>
  <c r="Q453" i="100"/>
  <c r="P453" i="100"/>
  <c r="O453" i="100"/>
  <c r="N453" i="100"/>
  <c r="M453" i="100"/>
  <c r="L453" i="100"/>
  <c r="J453" i="100"/>
  <c r="I453" i="100"/>
  <c r="H453" i="100"/>
  <c r="G453" i="100"/>
  <c r="AP452" i="100"/>
  <c r="AO452" i="100"/>
  <c r="AQ452" i="100" s="1"/>
  <c r="AM452" i="100"/>
  <c r="AL452" i="100"/>
  <c r="AK452" i="100"/>
  <c r="AJ452" i="100"/>
  <c r="AI452" i="100"/>
  <c r="AH452" i="100"/>
  <c r="AG452" i="100"/>
  <c r="AF452" i="100"/>
  <c r="AE452" i="100"/>
  <c r="AC452" i="100"/>
  <c r="AB452" i="100"/>
  <c r="AA452" i="100"/>
  <c r="Z452" i="100"/>
  <c r="W452" i="100"/>
  <c r="V452" i="100"/>
  <c r="X452" i="100" s="1"/>
  <c r="T452" i="100"/>
  <c r="S452" i="100"/>
  <c r="R452" i="100"/>
  <c r="Q452" i="100"/>
  <c r="P452" i="100"/>
  <c r="O452" i="100"/>
  <c r="N452" i="100"/>
  <c r="M452" i="100"/>
  <c r="L452" i="100"/>
  <c r="J452" i="100"/>
  <c r="I452" i="100"/>
  <c r="H452" i="100"/>
  <c r="G452" i="100"/>
  <c r="AP451" i="100"/>
  <c r="AS451" i="100" s="1"/>
  <c r="AO451" i="100"/>
  <c r="AQ451" i="100" s="1"/>
  <c r="AM451" i="100"/>
  <c r="AL451" i="100"/>
  <c r="AK451" i="100"/>
  <c r="AJ451" i="100"/>
  <c r="AI451" i="100"/>
  <c r="AH451" i="100"/>
  <c r="AG451" i="100"/>
  <c r="AF451" i="100"/>
  <c r="AE451" i="100"/>
  <c r="AC451" i="100"/>
  <c r="AB451" i="100"/>
  <c r="AA451" i="100"/>
  <c r="Z451" i="100"/>
  <c r="W451" i="100"/>
  <c r="V451" i="100"/>
  <c r="T451" i="100"/>
  <c r="S451" i="100"/>
  <c r="R451" i="100"/>
  <c r="Q451" i="100"/>
  <c r="P451" i="100"/>
  <c r="O451" i="100"/>
  <c r="N451" i="100"/>
  <c r="M451" i="100"/>
  <c r="L451" i="100"/>
  <c r="J451" i="100"/>
  <c r="I451" i="100"/>
  <c r="H451" i="100"/>
  <c r="G451" i="100"/>
  <c r="AP450" i="100"/>
  <c r="AO450" i="100"/>
  <c r="AR450" i="100" s="1"/>
  <c r="AM450" i="100"/>
  <c r="AL450" i="100"/>
  <c r="AK450" i="100"/>
  <c r="AJ450" i="100"/>
  <c r="AI450" i="100"/>
  <c r="AH450" i="100"/>
  <c r="AG450" i="100"/>
  <c r="AF450" i="100"/>
  <c r="AE450" i="100"/>
  <c r="AC450" i="100"/>
  <c r="AB450" i="100"/>
  <c r="AA450" i="100"/>
  <c r="Z450" i="100"/>
  <c r="X450" i="100"/>
  <c r="W450" i="100"/>
  <c r="V450" i="100"/>
  <c r="T450" i="100"/>
  <c r="S450" i="100"/>
  <c r="R450" i="100"/>
  <c r="Q450" i="100"/>
  <c r="P450" i="100"/>
  <c r="O450" i="100"/>
  <c r="N450" i="100"/>
  <c r="M450" i="100"/>
  <c r="L450" i="100"/>
  <c r="J450" i="100"/>
  <c r="I450" i="100"/>
  <c r="H450" i="100"/>
  <c r="G450" i="100"/>
  <c r="AP449" i="100"/>
  <c r="AO449" i="100"/>
  <c r="AQ449" i="100" s="1"/>
  <c r="AM449" i="100"/>
  <c r="AL449" i="100"/>
  <c r="AK449" i="100"/>
  <c r="AJ449" i="100"/>
  <c r="AI449" i="100"/>
  <c r="AH449" i="100"/>
  <c r="AG449" i="100"/>
  <c r="AF449" i="100"/>
  <c r="AE449" i="100"/>
  <c r="AC449" i="100"/>
  <c r="AB449" i="100"/>
  <c r="AA449" i="100"/>
  <c r="Z449" i="100"/>
  <c r="W449" i="100"/>
  <c r="V449" i="100"/>
  <c r="T449" i="100"/>
  <c r="S449" i="100"/>
  <c r="R449" i="100"/>
  <c r="Q449" i="100"/>
  <c r="P449" i="100"/>
  <c r="O449" i="100"/>
  <c r="N449" i="100"/>
  <c r="M449" i="100"/>
  <c r="L449" i="100"/>
  <c r="J449" i="100"/>
  <c r="I449" i="100"/>
  <c r="H449" i="100"/>
  <c r="G449" i="100"/>
  <c r="AP448" i="100"/>
  <c r="AO448" i="100"/>
  <c r="AQ448" i="100" s="1"/>
  <c r="AM448" i="100"/>
  <c r="AL448" i="100"/>
  <c r="AK448" i="100"/>
  <c r="AJ448" i="100"/>
  <c r="AI448" i="100"/>
  <c r="AH448" i="100"/>
  <c r="AG448" i="100"/>
  <c r="AF448" i="100"/>
  <c r="AE448" i="100"/>
  <c r="AC448" i="100"/>
  <c r="AB448" i="100"/>
  <c r="AA448" i="100"/>
  <c r="Z448" i="100"/>
  <c r="W448" i="100"/>
  <c r="V448" i="100"/>
  <c r="X448" i="100" s="1"/>
  <c r="T448" i="100"/>
  <c r="S448" i="100"/>
  <c r="R448" i="100"/>
  <c r="Q448" i="100"/>
  <c r="P448" i="100"/>
  <c r="O448" i="100"/>
  <c r="N448" i="100"/>
  <c r="M448" i="100"/>
  <c r="L448" i="100"/>
  <c r="J448" i="100"/>
  <c r="I448" i="100"/>
  <c r="H448" i="100"/>
  <c r="G448" i="100"/>
  <c r="AP447" i="100"/>
  <c r="AO447" i="100"/>
  <c r="AM447" i="100"/>
  <c r="AL447" i="100"/>
  <c r="AK447" i="100"/>
  <c r="AJ447" i="100"/>
  <c r="AI447" i="100"/>
  <c r="AH447" i="100"/>
  <c r="AG447" i="100"/>
  <c r="AF447" i="100"/>
  <c r="AE447" i="100"/>
  <c r="AC447" i="100"/>
  <c r="AB447" i="100"/>
  <c r="AA447" i="100"/>
  <c r="Z447" i="100"/>
  <c r="W447" i="100"/>
  <c r="AS447" i="100" s="1"/>
  <c r="V447" i="100"/>
  <c r="X447" i="100" s="1"/>
  <c r="T447" i="100"/>
  <c r="S447" i="100"/>
  <c r="R447" i="100"/>
  <c r="Q447" i="100"/>
  <c r="P447" i="100"/>
  <c r="O447" i="100"/>
  <c r="N447" i="100"/>
  <c r="M447" i="100"/>
  <c r="L447" i="100"/>
  <c r="J447" i="100"/>
  <c r="I447" i="100"/>
  <c r="H447" i="100"/>
  <c r="G447" i="100"/>
  <c r="AP446" i="100"/>
  <c r="AO446" i="100"/>
  <c r="AM446" i="100"/>
  <c r="AL446" i="100"/>
  <c r="AK446" i="100"/>
  <c r="AJ446" i="100"/>
  <c r="AI446" i="100"/>
  <c r="AH446" i="100"/>
  <c r="AG446" i="100"/>
  <c r="AF446" i="100"/>
  <c r="AE446" i="100"/>
  <c r="AC446" i="100"/>
  <c r="AB446" i="100"/>
  <c r="AA446" i="100"/>
  <c r="Z446" i="100"/>
  <c r="W446" i="100"/>
  <c r="V446" i="100"/>
  <c r="X446" i="100" s="1"/>
  <c r="T446" i="100"/>
  <c r="S446" i="100"/>
  <c r="R446" i="100"/>
  <c r="Q446" i="100"/>
  <c r="P446" i="100"/>
  <c r="O446" i="100"/>
  <c r="N446" i="100"/>
  <c r="M446" i="100"/>
  <c r="L446" i="100"/>
  <c r="J446" i="100"/>
  <c r="I446" i="100"/>
  <c r="H446" i="100"/>
  <c r="G446" i="100"/>
  <c r="AP445" i="100"/>
  <c r="AO445" i="100"/>
  <c r="AQ445" i="100" s="1"/>
  <c r="AM445" i="100"/>
  <c r="AL445" i="100"/>
  <c r="AK445" i="100"/>
  <c r="AJ445" i="100"/>
  <c r="AI445" i="100"/>
  <c r="AH445" i="100"/>
  <c r="AG445" i="100"/>
  <c r="AF445" i="100"/>
  <c r="AE445" i="100"/>
  <c r="AC445" i="100"/>
  <c r="AB445" i="100"/>
  <c r="AA445" i="100"/>
  <c r="Z445" i="100"/>
  <c r="W445" i="100"/>
  <c r="AS445" i="100" s="1"/>
  <c r="V445" i="100"/>
  <c r="T445" i="100"/>
  <c r="S445" i="100"/>
  <c r="R445" i="100"/>
  <c r="Q445" i="100"/>
  <c r="P445" i="100"/>
  <c r="O445" i="100"/>
  <c r="N445" i="100"/>
  <c r="M445" i="100"/>
  <c r="L445" i="100"/>
  <c r="J445" i="100"/>
  <c r="I445" i="100"/>
  <c r="H445" i="100"/>
  <c r="G445" i="100"/>
  <c r="AQ444" i="100"/>
  <c r="AP444" i="100"/>
  <c r="AO444" i="100"/>
  <c r="AM444" i="100"/>
  <c r="AL444" i="100"/>
  <c r="AK444" i="100"/>
  <c r="AJ444" i="100"/>
  <c r="AI444" i="100"/>
  <c r="AH444" i="100"/>
  <c r="AG444" i="100"/>
  <c r="AF444" i="100"/>
  <c r="AE444" i="100"/>
  <c r="AC444" i="100"/>
  <c r="AB444" i="100"/>
  <c r="AA444" i="100"/>
  <c r="Z444" i="100"/>
  <c r="W444" i="100"/>
  <c r="V444" i="100"/>
  <c r="X444" i="100" s="1"/>
  <c r="T444" i="100"/>
  <c r="S444" i="100"/>
  <c r="R444" i="100"/>
  <c r="Q444" i="100"/>
  <c r="P444" i="100"/>
  <c r="O444" i="100"/>
  <c r="N444" i="100"/>
  <c r="M444" i="100"/>
  <c r="L444" i="100"/>
  <c r="J444" i="100"/>
  <c r="I444" i="100"/>
  <c r="H444" i="100"/>
  <c r="G444" i="100"/>
  <c r="AP443" i="100"/>
  <c r="AO443" i="100"/>
  <c r="AQ443" i="100" s="1"/>
  <c r="AM443" i="100"/>
  <c r="AL443" i="100"/>
  <c r="AK443" i="100"/>
  <c r="AJ443" i="100"/>
  <c r="AI443" i="100"/>
  <c r="AH443" i="100"/>
  <c r="AG443" i="100"/>
  <c r="AF443" i="100"/>
  <c r="AE443" i="100"/>
  <c r="AC443" i="100"/>
  <c r="AB443" i="100"/>
  <c r="AA443" i="100"/>
  <c r="Z443" i="100"/>
  <c r="W443" i="100"/>
  <c r="V443" i="100"/>
  <c r="T443" i="100"/>
  <c r="S443" i="100"/>
  <c r="R443" i="100"/>
  <c r="Q443" i="100"/>
  <c r="P443" i="100"/>
  <c r="O443" i="100"/>
  <c r="N443" i="100"/>
  <c r="M443" i="100"/>
  <c r="L443" i="100"/>
  <c r="J443" i="100"/>
  <c r="I443" i="100"/>
  <c r="H443" i="100"/>
  <c r="G443" i="100"/>
  <c r="AP442" i="100"/>
  <c r="AO442" i="100"/>
  <c r="AQ442" i="100" s="1"/>
  <c r="AM442" i="100"/>
  <c r="AL442" i="100"/>
  <c r="AK442" i="100"/>
  <c r="AJ442" i="100"/>
  <c r="AI442" i="100"/>
  <c r="AH442" i="100"/>
  <c r="AG442" i="100"/>
  <c r="AF442" i="100"/>
  <c r="AE442" i="100"/>
  <c r="AC442" i="100"/>
  <c r="AB442" i="100"/>
  <c r="AA442" i="100"/>
  <c r="Z442" i="100"/>
  <c r="W442" i="100"/>
  <c r="V442" i="100"/>
  <c r="T442" i="100"/>
  <c r="S442" i="100"/>
  <c r="R442" i="100"/>
  <c r="Q442" i="100"/>
  <c r="P442" i="100"/>
  <c r="O442" i="100"/>
  <c r="N442" i="100"/>
  <c r="M442" i="100"/>
  <c r="L442" i="100"/>
  <c r="J442" i="100"/>
  <c r="I442" i="100"/>
  <c r="H442" i="100"/>
  <c r="G442" i="100"/>
  <c r="AP441" i="100"/>
  <c r="AO441" i="100"/>
  <c r="AM441" i="100"/>
  <c r="AL441" i="100"/>
  <c r="AK441" i="100"/>
  <c r="AJ441" i="100"/>
  <c r="AI441" i="100"/>
  <c r="AH441" i="100"/>
  <c r="AG441" i="100"/>
  <c r="AF441" i="100"/>
  <c r="AE441" i="100"/>
  <c r="AC441" i="100"/>
  <c r="AB441" i="100"/>
  <c r="AA441" i="100"/>
  <c r="Z441" i="100"/>
  <c r="W441" i="100"/>
  <c r="V441" i="100"/>
  <c r="X441" i="100" s="1"/>
  <c r="T441" i="100"/>
  <c r="S441" i="100"/>
  <c r="R441" i="100"/>
  <c r="Q441" i="100"/>
  <c r="P441" i="100"/>
  <c r="O441" i="100"/>
  <c r="N441" i="100"/>
  <c r="M441" i="100"/>
  <c r="L441" i="100"/>
  <c r="J441" i="100"/>
  <c r="I441" i="100"/>
  <c r="H441" i="100"/>
  <c r="G441" i="100"/>
  <c r="AP440" i="100"/>
  <c r="AO440" i="100"/>
  <c r="AM440" i="100"/>
  <c r="AL440" i="100"/>
  <c r="AK440" i="100"/>
  <c r="AJ440" i="100"/>
  <c r="AI440" i="100"/>
  <c r="AH440" i="100"/>
  <c r="AG440" i="100"/>
  <c r="AF440" i="100"/>
  <c r="AE440" i="100"/>
  <c r="AC440" i="100"/>
  <c r="AB440" i="100"/>
  <c r="AA440" i="100"/>
  <c r="Z440" i="100"/>
  <c r="W440" i="100"/>
  <c r="V440" i="100"/>
  <c r="X440" i="100" s="1"/>
  <c r="T440" i="100"/>
  <c r="S440" i="100"/>
  <c r="R440" i="100"/>
  <c r="Q440" i="100"/>
  <c r="P440" i="100"/>
  <c r="O440" i="100"/>
  <c r="N440" i="100"/>
  <c r="M440" i="100"/>
  <c r="L440" i="100"/>
  <c r="J440" i="100"/>
  <c r="I440" i="100"/>
  <c r="H440" i="100"/>
  <c r="G440" i="100"/>
  <c r="AP439" i="100"/>
  <c r="AO439" i="100"/>
  <c r="AQ439" i="100" s="1"/>
  <c r="AM439" i="100"/>
  <c r="AL439" i="100"/>
  <c r="AK439" i="100"/>
  <c r="AJ439" i="100"/>
  <c r="AI439" i="100"/>
  <c r="AH439" i="100"/>
  <c r="AG439" i="100"/>
  <c r="AF439" i="100"/>
  <c r="AE439" i="100"/>
  <c r="AC439" i="100"/>
  <c r="AB439" i="100"/>
  <c r="AA439" i="100"/>
  <c r="Z439" i="100"/>
  <c r="W439" i="100"/>
  <c r="V439" i="100"/>
  <c r="T439" i="100"/>
  <c r="S439" i="100"/>
  <c r="R439" i="100"/>
  <c r="Q439" i="100"/>
  <c r="P439" i="100"/>
  <c r="O439" i="100"/>
  <c r="N439" i="100"/>
  <c r="M439" i="100"/>
  <c r="L439" i="100"/>
  <c r="J439" i="100"/>
  <c r="I439" i="100"/>
  <c r="H439" i="100"/>
  <c r="G439" i="100"/>
  <c r="AQ438" i="100"/>
  <c r="AP438" i="100"/>
  <c r="AO438" i="100"/>
  <c r="AM438" i="100"/>
  <c r="AL438" i="100"/>
  <c r="AK438" i="100"/>
  <c r="AJ438" i="100"/>
  <c r="AI438" i="100"/>
  <c r="AH438" i="100"/>
  <c r="AG438" i="100"/>
  <c r="AF438" i="100"/>
  <c r="AE438" i="100"/>
  <c r="AC438" i="100"/>
  <c r="AB438" i="100"/>
  <c r="AA438" i="100"/>
  <c r="Z438" i="100"/>
  <c r="W438" i="100"/>
  <c r="V438" i="100"/>
  <c r="X438" i="100" s="1"/>
  <c r="T438" i="100"/>
  <c r="S438" i="100"/>
  <c r="R438" i="100"/>
  <c r="Q438" i="100"/>
  <c r="P438" i="100"/>
  <c r="O438" i="100"/>
  <c r="N438" i="100"/>
  <c r="M438" i="100"/>
  <c r="L438" i="100"/>
  <c r="J438" i="100"/>
  <c r="I438" i="100"/>
  <c r="H438" i="100"/>
  <c r="G438" i="100"/>
  <c r="AP437" i="100"/>
  <c r="AO437" i="100"/>
  <c r="AQ437" i="100" s="1"/>
  <c r="AM437" i="100"/>
  <c r="AL437" i="100"/>
  <c r="AK437" i="100"/>
  <c r="AJ437" i="100"/>
  <c r="AI437" i="100"/>
  <c r="AH437" i="100"/>
  <c r="AG437" i="100"/>
  <c r="AF437" i="100"/>
  <c r="AE437" i="100"/>
  <c r="AC437" i="100"/>
  <c r="AB437" i="100"/>
  <c r="AA437" i="100"/>
  <c r="Z437" i="100"/>
  <c r="W437" i="100"/>
  <c r="V437" i="100"/>
  <c r="T437" i="100"/>
  <c r="S437" i="100"/>
  <c r="R437" i="100"/>
  <c r="Q437" i="100"/>
  <c r="P437" i="100"/>
  <c r="O437" i="100"/>
  <c r="N437" i="100"/>
  <c r="M437" i="100"/>
  <c r="L437" i="100"/>
  <c r="J437" i="100"/>
  <c r="I437" i="100"/>
  <c r="H437" i="100"/>
  <c r="G437" i="100"/>
  <c r="AP436" i="100"/>
  <c r="AO436" i="100"/>
  <c r="AM436" i="100"/>
  <c r="AL436" i="100"/>
  <c r="AK436" i="100"/>
  <c r="AJ436" i="100"/>
  <c r="AI436" i="100"/>
  <c r="AH436" i="100"/>
  <c r="AG436" i="100"/>
  <c r="AF436" i="100"/>
  <c r="AE436" i="100"/>
  <c r="AC436" i="100"/>
  <c r="AB436" i="100"/>
  <c r="AA436" i="100"/>
  <c r="Z436" i="100"/>
  <c r="W436" i="100"/>
  <c r="V436" i="100"/>
  <c r="X436" i="100" s="1"/>
  <c r="T436" i="100"/>
  <c r="S436" i="100"/>
  <c r="R436" i="100"/>
  <c r="Q436" i="100"/>
  <c r="P436" i="100"/>
  <c r="O436" i="100"/>
  <c r="N436" i="100"/>
  <c r="M436" i="100"/>
  <c r="L436" i="100"/>
  <c r="J436" i="100"/>
  <c r="I436" i="100"/>
  <c r="H436" i="100"/>
  <c r="G436" i="100"/>
  <c r="AP435" i="100"/>
  <c r="AO435" i="100"/>
  <c r="AM435" i="100"/>
  <c r="AL435" i="100"/>
  <c r="AK435" i="100"/>
  <c r="AJ435" i="100"/>
  <c r="AI435" i="100"/>
  <c r="AH435" i="100"/>
  <c r="AG435" i="100"/>
  <c r="AF435" i="100"/>
  <c r="AE435" i="100"/>
  <c r="AC435" i="100"/>
  <c r="AB435" i="100"/>
  <c r="AA435" i="100"/>
  <c r="Z435" i="100"/>
  <c r="W435" i="100"/>
  <c r="V435" i="100"/>
  <c r="X435" i="100" s="1"/>
  <c r="T435" i="100"/>
  <c r="S435" i="100"/>
  <c r="R435" i="100"/>
  <c r="Q435" i="100"/>
  <c r="P435" i="100"/>
  <c r="O435" i="100"/>
  <c r="N435" i="100"/>
  <c r="M435" i="100"/>
  <c r="L435" i="100"/>
  <c r="J435" i="100"/>
  <c r="I435" i="100"/>
  <c r="H435" i="100"/>
  <c r="G435" i="100"/>
  <c r="AP434" i="100"/>
  <c r="AO434" i="100"/>
  <c r="AQ434" i="100" s="1"/>
  <c r="AM434" i="100"/>
  <c r="AL434" i="100"/>
  <c r="AK434" i="100"/>
  <c r="AJ434" i="100"/>
  <c r="AI434" i="100"/>
  <c r="AH434" i="100"/>
  <c r="AG434" i="100"/>
  <c r="AF434" i="100"/>
  <c r="AE434" i="100"/>
  <c r="AC434" i="100"/>
  <c r="AB434" i="100"/>
  <c r="AA434" i="100"/>
  <c r="Z434" i="100"/>
  <c r="W434" i="100"/>
  <c r="V434" i="100"/>
  <c r="X434" i="100" s="1"/>
  <c r="T434" i="100"/>
  <c r="S434" i="100"/>
  <c r="R434" i="100"/>
  <c r="Q434" i="100"/>
  <c r="P434" i="100"/>
  <c r="O434" i="100"/>
  <c r="N434" i="100"/>
  <c r="M434" i="100"/>
  <c r="L434" i="100"/>
  <c r="J434" i="100"/>
  <c r="I434" i="100"/>
  <c r="H434" i="100"/>
  <c r="G434" i="100"/>
  <c r="AP433" i="100"/>
  <c r="AO433" i="100"/>
  <c r="AM433" i="100"/>
  <c r="AL433" i="100"/>
  <c r="AK433" i="100"/>
  <c r="AJ433" i="100"/>
  <c r="AI433" i="100"/>
  <c r="AH433" i="100"/>
  <c r="AG433" i="100"/>
  <c r="AF433" i="100"/>
  <c r="AE433" i="100"/>
  <c r="AC433" i="100"/>
  <c r="AB433" i="100"/>
  <c r="AA433" i="100"/>
  <c r="Z433" i="100"/>
  <c r="W433" i="100"/>
  <c r="V433" i="100"/>
  <c r="X433" i="100" s="1"/>
  <c r="T433" i="100"/>
  <c r="S433" i="100"/>
  <c r="R433" i="100"/>
  <c r="Q433" i="100"/>
  <c r="P433" i="100"/>
  <c r="O433" i="100"/>
  <c r="N433" i="100"/>
  <c r="M433" i="100"/>
  <c r="L433" i="100"/>
  <c r="J433" i="100"/>
  <c r="I433" i="100"/>
  <c r="H433" i="100"/>
  <c r="G433" i="100"/>
  <c r="AP432" i="100"/>
  <c r="AO432" i="100"/>
  <c r="AM432" i="100"/>
  <c r="AL432" i="100"/>
  <c r="AK432" i="100"/>
  <c r="AJ432" i="100"/>
  <c r="AI432" i="100"/>
  <c r="AH432" i="100"/>
  <c r="AG432" i="100"/>
  <c r="AF432" i="100"/>
  <c r="AE432" i="100"/>
  <c r="AC432" i="100"/>
  <c r="AB432" i="100"/>
  <c r="AA432" i="100"/>
  <c r="Z432" i="100"/>
  <c r="W432" i="100"/>
  <c r="V432" i="100"/>
  <c r="X432" i="100" s="1"/>
  <c r="T432" i="100"/>
  <c r="S432" i="100"/>
  <c r="R432" i="100"/>
  <c r="Q432" i="100"/>
  <c r="P432" i="100"/>
  <c r="O432" i="100"/>
  <c r="N432" i="100"/>
  <c r="M432" i="100"/>
  <c r="L432" i="100"/>
  <c r="J432" i="100"/>
  <c r="I432" i="100"/>
  <c r="H432" i="100"/>
  <c r="G432" i="100"/>
  <c r="AP431" i="100"/>
  <c r="AO431" i="100"/>
  <c r="AM431" i="100"/>
  <c r="AL431" i="100"/>
  <c r="AK431" i="100"/>
  <c r="AJ431" i="100"/>
  <c r="AI431" i="100"/>
  <c r="AH431" i="100"/>
  <c r="AG431" i="100"/>
  <c r="AF431" i="100"/>
  <c r="AE431" i="100"/>
  <c r="AC431" i="100"/>
  <c r="AB431" i="100"/>
  <c r="AA431" i="100"/>
  <c r="Z431" i="100"/>
  <c r="W431" i="100"/>
  <c r="V431" i="100"/>
  <c r="X431" i="100" s="1"/>
  <c r="T431" i="100"/>
  <c r="S431" i="100"/>
  <c r="R431" i="100"/>
  <c r="Q431" i="100"/>
  <c r="P431" i="100"/>
  <c r="O431" i="100"/>
  <c r="N431" i="100"/>
  <c r="M431" i="100"/>
  <c r="L431" i="100"/>
  <c r="J431" i="100"/>
  <c r="I431" i="100"/>
  <c r="H431" i="100"/>
  <c r="G431" i="100"/>
  <c r="AP430" i="100"/>
  <c r="AO430" i="100"/>
  <c r="AQ430" i="100" s="1"/>
  <c r="AM430" i="100"/>
  <c r="AL430" i="100"/>
  <c r="AK430" i="100"/>
  <c r="AJ430" i="100"/>
  <c r="AI430" i="100"/>
  <c r="AH430" i="100"/>
  <c r="AG430" i="100"/>
  <c r="AF430" i="100"/>
  <c r="AE430" i="100"/>
  <c r="AC430" i="100"/>
  <c r="AB430" i="100"/>
  <c r="AA430" i="100"/>
  <c r="Z430" i="100"/>
  <c r="W430" i="100"/>
  <c r="V430" i="100"/>
  <c r="X430" i="100" s="1"/>
  <c r="T430" i="100"/>
  <c r="S430" i="100"/>
  <c r="R430" i="100"/>
  <c r="Q430" i="100"/>
  <c r="P430" i="100"/>
  <c r="O430" i="100"/>
  <c r="N430" i="100"/>
  <c r="M430" i="100"/>
  <c r="L430" i="100"/>
  <c r="J430" i="100"/>
  <c r="I430" i="100"/>
  <c r="H430" i="100"/>
  <c r="G430" i="100"/>
  <c r="AP501" i="98"/>
  <c r="AO501" i="98"/>
  <c r="AM501" i="98"/>
  <c r="AL501" i="98"/>
  <c r="AK501" i="98"/>
  <c r="AJ501" i="98"/>
  <c r="AI501" i="98"/>
  <c r="AH501" i="98"/>
  <c r="AG501" i="98"/>
  <c r="AF501" i="98"/>
  <c r="AE501" i="98"/>
  <c r="AC501" i="98"/>
  <c r="AB501" i="98"/>
  <c r="AA501" i="98"/>
  <c r="Z501" i="98"/>
  <c r="X501" i="98"/>
  <c r="AP500" i="98"/>
  <c r="AO500" i="98"/>
  <c r="AQ500" i="98" s="1"/>
  <c r="AM500" i="98"/>
  <c r="AL500" i="98"/>
  <c r="AK500" i="98"/>
  <c r="AJ500" i="98"/>
  <c r="AI500" i="98"/>
  <c r="AH500" i="98"/>
  <c r="AG500" i="98"/>
  <c r="AF500" i="98"/>
  <c r="AE500" i="98"/>
  <c r="AC500" i="98"/>
  <c r="AB500" i="98"/>
  <c r="AA500" i="98"/>
  <c r="Z500" i="98"/>
  <c r="X500" i="98"/>
  <c r="AP499" i="98"/>
  <c r="AO499" i="98"/>
  <c r="AQ499" i="98" s="1"/>
  <c r="AM499" i="98"/>
  <c r="AL499" i="98"/>
  <c r="AK499" i="98"/>
  <c r="AJ499" i="98"/>
  <c r="AI499" i="98"/>
  <c r="AH499" i="98"/>
  <c r="AG499" i="98"/>
  <c r="AF499" i="98"/>
  <c r="AE499" i="98"/>
  <c r="AC499" i="98"/>
  <c r="AB499" i="98"/>
  <c r="AA499" i="98"/>
  <c r="Z499" i="98"/>
  <c r="AP498" i="98"/>
  <c r="AO498" i="98"/>
  <c r="AQ498" i="98" s="1"/>
  <c r="AM498" i="98"/>
  <c r="AL498" i="98"/>
  <c r="AK498" i="98"/>
  <c r="AJ498" i="98"/>
  <c r="AI498" i="98"/>
  <c r="AH498" i="98"/>
  <c r="AG498" i="98"/>
  <c r="AF498" i="98"/>
  <c r="AE498" i="98"/>
  <c r="AC498" i="98"/>
  <c r="AB498" i="98"/>
  <c r="AA498" i="98"/>
  <c r="Z498" i="98"/>
  <c r="X498" i="98"/>
  <c r="AP497" i="98"/>
  <c r="AO497" i="98"/>
  <c r="AQ497" i="98" s="1"/>
  <c r="AM497" i="98"/>
  <c r="AL497" i="98"/>
  <c r="AK497" i="98"/>
  <c r="AJ497" i="98"/>
  <c r="AI497" i="98"/>
  <c r="AH497" i="98"/>
  <c r="AG497" i="98"/>
  <c r="AF497" i="98"/>
  <c r="AE497" i="98"/>
  <c r="AC497" i="98"/>
  <c r="AB497" i="98"/>
  <c r="AA497" i="98"/>
  <c r="Z497" i="98"/>
  <c r="AP496" i="98"/>
  <c r="AO496" i="98"/>
  <c r="AM496" i="98"/>
  <c r="AL496" i="98"/>
  <c r="AK496" i="98"/>
  <c r="AJ496" i="98"/>
  <c r="AI496" i="98"/>
  <c r="AH496" i="98"/>
  <c r="AG496" i="98"/>
  <c r="AF496" i="98"/>
  <c r="AE496" i="98"/>
  <c r="AC496" i="98"/>
  <c r="AB496" i="98"/>
  <c r="AA496" i="98"/>
  <c r="Z496" i="98"/>
  <c r="X496" i="98"/>
  <c r="AP495" i="98"/>
  <c r="AO495" i="98"/>
  <c r="AM495" i="98"/>
  <c r="AL495" i="98"/>
  <c r="AK495" i="98"/>
  <c r="AJ495" i="98"/>
  <c r="AI495" i="98"/>
  <c r="AH495" i="98"/>
  <c r="AG495" i="98"/>
  <c r="AF495" i="98"/>
  <c r="AE495" i="98"/>
  <c r="AC495" i="98"/>
  <c r="AB495" i="98"/>
  <c r="AA495" i="98"/>
  <c r="Z495" i="98"/>
  <c r="X495" i="98"/>
  <c r="AP494" i="98"/>
  <c r="AO494" i="98"/>
  <c r="AQ494" i="98" s="1"/>
  <c r="AM494" i="98"/>
  <c r="AL494" i="98"/>
  <c r="AK494" i="98"/>
  <c r="AJ494" i="98"/>
  <c r="AI494" i="98"/>
  <c r="AH494" i="98"/>
  <c r="AG494" i="98"/>
  <c r="AF494" i="98"/>
  <c r="AE494" i="98"/>
  <c r="AC494" i="98"/>
  <c r="AB494" i="98"/>
  <c r="AA494" i="98"/>
  <c r="Z494" i="98"/>
  <c r="X494" i="98"/>
  <c r="AP493" i="98"/>
  <c r="AO493" i="98"/>
  <c r="AQ493" i="98" s="1"/>
  <c r="AM493" i="98"/>
  <c r="AL493" i="98"/>
  <c r="AK493" i="98"/>
  <c r="AJ493" i="98"/>
  <c r="AI493" i="98"/>
  <c r="AH493" i="98"/>
  <c r="AG493" i="98"/>
  <c r="AF493" i="98"/>
  <c r="AE493" i="98"/>
  <c r="AC493" i="98"/>
  <c r="AB493" i="98"/>
  <c r="AA493" i="98"/>
  <c r="Z493" i="98"/>
  <c r="AP492" i="98"/>
  <c r="AO492" i="98"/>
  <c r="AQ492" i="98" s="1"/>
  <c r="AM492" i="98"/>
  <c r="AL492" i="98"/>
  <c r="AK492" i="98"/>
  <c r="AJ492" i="98"/>
  <c r="AI492" i="98"/>
  <c r="AH492" i="98"/>
  <c r="AG492" i="98"/>
  <c r="AF492" i="98"/>
  <c r="AE492" i="98"/>
  <c r="AC492" i="98"/>
  <c r="AB492" i="98"/>
  <c r="AA492" i="98"/>
  <c r="Z492" i="98"/>
  <c r="X492" i="98"/>
  <c r="AP491" i="98"/>
  <c r="AO491" i="98"/>
  <c r="AQ491" i="98" s="1"/>
  <c r="AM491" i="98"/>
  <c r="AL491" i="98"/>
  <c r="AK491" i="98"/>
  <c r="AJ491" i="98"/>
  <c r="AI491" i="98"/>
  <c r="AH491" i="98"/>
  <c r="AG491" i="98"/>
  <c r="AF491" i="98"/>
  <c r="AE491" i="98"/>
  <c r="AC491" i="98"/>
  <c r="AB491" i="98"/>
  <c r="AA491" i="98"/>
  <c r="Z491" i="98"/>
  <c r="AP490" i="98"/>
  <c r="AO490" i="98"/>
  <c r="AM490" i="98"/>
  <c r="AL490" i="98"/>
  <c r="AK490" i="98"/>
  <c r="AJ490" i="98"/>
  <c r="AI490" i="98"/>
  <c r="AH490" i="98"/>
  <c r="AG490" i="98"/>
  <c r="AF490" i="98"/>
  <c r="AE490" i="98"/>
  <c r="AC490" i="98"/>
  <c r="AB490" i="98"/>
  <c r="AA490" i="98"/>
  <c r="Z490" i="98"/>
  <c r="X490" i="98"/>
  <c r="AP489" i="98"/>
  <c r="AO489" i="98"/>
  <c r="AM489" i="98"/>
  <c r="AL489" i="98"/>
  <c r="AK489" i="98"/>
  <c r="AJ489" i="98"/>
  <c r="AI489" i="98"/>
  <c r="AH489" i="98"/>
  <c r="AG489" i="98"/>
  <c r="AF489" i="98"/>
  <c r="AE489" i="98"/>
  <c r="AC489" i="98"/>
  <c r="AB489" i="98"/>
  <c r="AA489" i="98"/>
  <c r="Z489" i="98"/>
  <c r="X489" i="98"/>
  <c r="AP488" i="98"/>
  <c r="AO488" i="98"/>
  <c r="AM488" i="98"/>
  <c r="AL488" i="98"/>
  <c r="AK488" i="98"/>
  <c r="AJ488" i="98"/>
  <c r="AI488" i="98"/>
  <c r="AH488" i="98"/>
  <c r="AG488" i="98"/>
  <c r="AF488" i="98"/>
  <c r="AE488" i="98"/>
  <c r="AC488" i="98"/>
  <c r="AB488" i="98"/>
  <c r="AA488" i="98"/>
  <c r="Z488" i="98"/>
  <c r="X488" i="98"/>
  <c r="AP487" i="98"/>
  <c r="AO487" i="98"/>
  <c r="AQ487" i="98" s="1"/>
  <c r="AM487" i="98"/>
  <c r="AL487" i="98"/>
  <c r="AK487" i="98"/>
  <c r="AJ487" i="98"/>
  <c r="AI487" i="98"/>
  <c r="AH487" i="98"/>
  <c r="AG487" i="98"/>
  <c r="AF487" i="98"/>
  <c r="AE487" i="98"/>
  <c r="AC487" i="98"/>
  <c r="AB487" i="98"/>
  <c r="AA487" i="98"/>
  <c r="Z487" i="98"/>
  <c r="AP486" i="98"/>
  <c r="AO486" i="98"/>
  <c r="AM486" i="98"/>
  <c r="AL486" i="98"/>
  <c r="AK486" i="98"/>
  <c r="AJ486" i="98"/>
  <c r="AI486" i="98"/>
  <c r="AH486" i="98"/>
  <c r="AG486" i="98"/>
  <c r="AF486" i="98"/>
  <c r="AE486" i="98"/>
  <c r="AC486" i="98"/>
  <c r="AB486" i="98"/>
  <c r="AA486" i="98"/>
  <c r="Z486" i="98"/>
  <c r="X486" i="98"/>
  <c r="AP485" i="98"/>
  <c r="AO485" i="98"/>
  <c r="AQ485" i="98" s="1"/>
  <c r="AM485" i="98"/>
  <c r="AL485" i="98"/>
  <c r="AK485" i="98"/>
  <c r="AJ485" i="98"/>
  <c r="AI485" i="98"/>
  <c r="AH485" i="98"/>
  <c r="AG485" i="98"/>
  <c r="AF485" i="98"/>
  <c r="AE485" i="98"/>
  <c r="AC485" i="98"/>
  <c r="AB485" i="98"/>
  <c r="AA485" i="98"/>
  <c r="Z485" i="98"/>
  <c r="AP484" i="98"/>
  <c r="AO484" i="98"/>
  <c r="AQ484" i="98" s="1"/>
  <c r="AM484" i="98"/>
  <c r="AL484" i="98"/>
  <c r="AK484" i="98"/>
  <c r="AJ484" i="98"/>
  <c r="AI484" i="98"/>
  <c r="AH484" i="98"/>
  <c r="AG484" i="98"/>
  <c r="AF484" i="98"/>
  <c r="AE484" i="98"/>
  <c r="AC484" i="98"/>
  <c r="AB484" i="98"/>
  <c r="AA484" i="98"/>
  <c r="Z484" i="98"/>
  <c r="X484" i="98"/>
  <c r="AP483" i="98"/>
  <c r="AO483" i="98"/>
  <c r="AM483" i="98"/>
  <c r="AL483" i="98"/>
  <c r="AK483" i="98"/>
  <c r="AJ483" i="98"/>
  <c r="AI483" i="98"/>
  <c r="AH483" i="98"/>
  <c r="AG483" i="98"/>
  <c r="AF483" i="98"/>
  <c r="AE483" i="98"/>
  <c r="AC483" i="98"/>
  <c r="AB483" i="98"/>
  <c r="AA483" i="98"/>
  <c r="Z483" i="98"/>
  <c r="X483" i="98"/>
  <c r="AP482" i="98"/>
  <c r="AO482" i="98"/>
  <c r="AM482" i="98"/>
  <c r="AL482" i="98"/>
  <c r="AK482" i="98"/>
  <c r="AJ482" i="98"/>
  <c r="AI482" i="98"/>
  <c r="AH482" i="98"/>
  <c r="AG482" i="98"/>
  <c r="AF482" i="98"/>
  <c r="AE482" i="98"/>
  <c r="AC482" i="98"/>
  <c r="AB482" i="98"/>
  <c r="AA482" i="98"/>
  <c r="Z482" i="98"/>
  <c r="X482" i="98"/>
  <c r="AP481" i="98"/>
  <c r="AO481" i="98"/>
  <c r="AQ481" i="98" s="1"/>
  <c r="AM481" i="98"/>
  <c r="AL481" i="98"/>
  <c r="AK481" i="98"/>
  <c r="AJ481" i="98"/>
  <c r="AI481" i="98"/>
  <c r="AH481" i="98"/>
  <c r="AG481" i="98"/>
  <c r="AF481" i="98"/>
  <c r="AE481" i="98"/>
  <c r="AC481" i="98"/>
  <c r="AB481" i="98"/>
  <c r="AA481" i="98"/>
  <c r="Z481" i="98"/>
  <c r="AP480" i="98"/>
  <c r="AO480" i="98"/>
  <c r="AQ480" i="98" s="1"/>
  <c r="AM480" i="98"/>
  <c r="AL480" i="98"/>
  <c r="AK480" i="98"/>
  <c r="AJ480" i="98"/>
  <c r="AI480" i="98"/>
  <c r="AH480" i="98"/>
  <c r="AG480" i="98"/>
  <c r="AF480" i="98"/>
  <c r="AE480" i="98"/>
  <c r="AC480" i="98"/>
  <c r="AB480" i="98"/>
  <c r="AA480" i="98"/>
  <c r="Z480" i="98"/>
  <c r="X480" i="98"/>
  <c r="AP479" i="98"/>
  <c r="AO479" i="98"/>
  <c r="AQ479" i="98" s="1"/>
  <c r="AM479" i="98"/>
  <c r="AL479" i="98"/>
  <c r="AK479" i="98"/>
  <c r="AJ479" i="98"/>
  <c r="AI479" i="98"/>
  <c r="AH479" i="98"/>
  <c r="AG479" i="98"/>
  <c r="AF479" i="98"/>
  <c r="AE479" i="98"/>
  <c r="AC479" i="98"/>
  <c r="AB479" i="98"/>
  <c r="AA479" i="98"/>
  <c r="Z479" i="98"/>
  <c r="AP478" i="98"/>
  <c r="AO478" i="98"/>
  <c r="AM478" i="98"/>
  <c r="AL478" i="98"/>
  <c r="AK478" i="98"/>
  <c r="AJ478" i="98"/>
  <c r="AI478" i="98"/>
  <c r="AH478" i="98"/>
  <c r="AG478" i="98"/>
  <c r="AF478" i="98"/>
  <c r="AE478" i="98"/>
  <c r="AC478" i="98"/>
  <c r="AB478" i="98"/>
  <c r="AA478" i="98"/>
  <c r="Z478" i="98"/>
  <c r="X478" i="98"/>
  <c r="AP477" i="98"/>
  <c r="AO477" i="98"/>
  <c r="AM477" i="98"/>
  <c r="AL477" i="98"/>
  <c r="AK477" i="98"/>
  <c r="AJ477" i="98"/>
  <c r="AI477" i="98"/>
  <c r="AH477" i="98"/>
  <c r="AG477" i="98"/>
  <c r="AF477" i="98"/>
  <c r="AE477" i="98"/>
  <c r="AC477" i="98"/>
  <c r="AB477" i="98"/>
  <c r="AA477" i="98"/>
  <c r="Z477" i="98"/>
  <c r="X477" i="98"/>
  <c r="AP476" i="98"/>
  <c r="AO476" i="98"/>
  <c r="AQ476" i="98" s="1"/>
  <c r="AM476" i="98"/>
  <c r="AL476" i="98"/>
  <c r="AK476" i="98"/>
  <c r="AJ476" i="98"/>
  <c r="AI476" i="98"/>
  <c r="AH476" i="98"/>
  <c r="AG476" i="98"/>
  <c r="AF476" i="98"/>
  <c r="AE476" i="98"/>
  <c r="AC476" i="98"/>
  <c r="AB476" i="98"/>
  <c r="AA476" i="98"/>
  <c r="Z476" i="98"/>
  <c r="X476" i="98"/>
  <c r="AP475" i="98"/>
  <c r="AO475" i="98"/>
  <c r="AQ475" i="98" s="1"/>
  <c r="AM475" i="98"/>
  <c r="AL475" i="98"/>
  <c r="AK475" i="98"/>
  <c r="AJ475" i="98"/>
  <c r="AI475" i="98"/>
  <c r="AH475" i="98"/>
  <c r="AG475" i="98"/>
  <c r="AF475" i="98"/>
  <c r="AE475" i="98"/>
  <c r="AC475" i="98"/>
  <c r="AB475" i="98"/>
  <c r="AA475" i="98"/>
  <c r="Z475" i="98"/>
  <c r="AP474" i="98"/>
  <c r="AO474" i="98"/>
  <c r="AQ474" i="98" s="1"/>
  <c r="AM474" i="98"/>
  <c r="AL474" i="98"/>
  <c r="AK474" i="98"/>
  <c r="AJ474" i="98"/>
  <c r="AI474" i="98"/>
  <c r="AH474" i="98"/>
  <c r="AG474" i="98"/>
  <c r="AF474" i="98"/>
  <c r="AE474" i="98"/>
  <c r="AC474" i="98"/>
  <c r="AB474" i="98"/>
  <c r="AA474" i="98"/>
  <c r="Z474" i="98"/>
  <c r="X474" i="98"/>
  <c r="AP473" i="98"/>
  <c r="AO473" i="98"/>
  <c r="AQ473" i="98" s="1"/>
  <c r="AM473" i="98"/>
  <c r="AL473" i="98"/>
  <c r="AK473" i="98"/>
  <c r="AJ473" i="98"/>
  <c r="AI473" i="98"/>
  <c r="AH473" i="98"/>
  <c r="AG473" i="98"/>
  <c r="AF473" i="98"/>
  <c r="AE473" i="98"/>
  <c r="AC473" i="98"/>
  <c r="AB473" i="98"/>
  <c r="AA473" i="98"/>
  <c r="Z473" i="98"/>
  <c r="AP472" i="98"/>
  <c r="AO472" i="98"/>
  <c r="AM472" i="98"/>
  <c r="AL472" i="98"/>
  <c r="AK472" i="98"/>
  <c r="AJ472" i="98"/>
  <c r="AI472" i="98"/>
  <c r="AH472" i="98"/>
  <c r="AG472" i="98"/>
  <c r="AF472" i="98"/>
  <c r="AE472" i="98"/>
  <c r="AC472" i="98"/>
  <c r="AB472" i="98"/>
  <c r="AA472" i="98"/>
  <c r="Z472" i="98"/>
  <c r="X472" i="98"/>
  <c r="AP471" i="98"/>
  <c r="AO471" i="98"/>
  <c r="AM471" i="98"/>
  <c r="AL471" i="98"/>
  <c r="AK471" i="98"/>
  <c r="AJ471" i="98"/>
  <c r="AI471" i="98"/>
  <c r="AH471" i="98"/>
  <c r="AG471" i="98"/>
  <c r="AF471" i="98"/>
  <c r="AE471" i="98"/>
  <c r="AC471" i="98"/>
  <c r="AB471" i="98"/>
  <c r="AA471" i="98"/>
  <c r="Z471" i="98"/>
  <c r="X471" i="98"/>
  <c r="AP470" i="98"/>
  <c r="AO470" i="98"/>
  <c r="AM470" i="98"/>
  <c r="AL470" i="98"/>
  <c r="AK470" i="98"/>
  <c r="AJ470" i="98"/>
  <c r="AI470" i="98"/>
  <c r="AH470" i="98"/>
  <c r="AG470" i="98"/>
  <c r="AF470" i="98"/>
  <c r="AE470" i="98"/>
  <c r="AC470" i="98"/>
  <c r="AB470" i="98"/>
  <c r="AA470" i="98"/>
  <c r="Z470" i="98"/>
  <c r="X470" i="98"/>
  <c r="AP469" i="98"/>
  <c r="AO469" i="98"/>
  <c r="AQ469" i="98" s="1"/>
  <c r="AM469" i="98"/>
  <c r="AL469" i="98"/>
  <c r="AK469" i="98"/>
  <c r="AJ469" i="98"/>
  <c r="AI469" i="98"/>
  <c r="AH469" i="98"/>
  <c r="AG469" i="98"/>
  <c r="AF469" i="98"/>
  <c r="AE469" i="98"/>
  <c r="AC469" i="98"/>
  <c r="AB469" i="98"/>
  <c r="AA469" i="98"/>
  <c r="Z469" i="98"/>
  <c r="AP468" i="98"/>
  <c r="AO468" i="98"/>
  <c r="AM468" i="98"/>
  <c r="AL468" i="98"/>
  <c r="AK468" i="98"/>
  <c r="AJ468" i="98"/>
  <c r="AI468" i="98"/>
  <c r="AH468" i="98"/>
  <c r="AG468" i="98"/>
  <c r="AF468" i="98"/>
  <c r="AE468" i="98"/>
  <c r="AC468" i="98"/>
  <c r="AB468" i="98"/>
  <c r="AA468" i="98"/>
  <c r="Z468" i="98"/>
  <c r="X468" i="98"/>
  <c r="AP467" i="98"/>
  <c r="AO467" i="98"/>
  <c r="AQ467" i="98" s="1"/>
  <c r="AM467" i="98"/>
  <c r="AL467" i="98"/>
  <c r="AK467" i="98"/>
  <c r="AJ467" i="98"/>
  <c r="AI467" i="98"/>
  <c r="AH467" i="98"/>
  <c r="AG467" i="98"/>
  <c r="AF467" i="98"/>
  <c r="AE467" i="98"/>
  <c r="AC467" i="98"/>
  <c r="AB467" i="98"/>
  <c r="AA467" i="98"/>
  <c r="Z467" i="98"/>
  <c r="AP466" i="98"/>
  <c r="AO466" i="98"/>
  <c r="AQ466" i="98" s="1"/>
  <c r="AM466" i="98"/>
  <c r="AL466" i="98"/>
  <c r="AK466" i="98"/>
  <c r="AJ466" i="98"/>
  <c r="AI466" i="98"/>
  <c r="AH466" i="98"/>
  <c r="AG466" i="98"/>
  <c r="AF466" i="98"/>
  <c r="AE466" i="98"/>
  <c r="AC466" i="98"/>
  <c r="AB466" i="98"/>
  <c r="AA466" i="98"/>
  <c r="Z466" i="98"/>
  <c r="X466" i="98"/>
  <c r="AP465" i="98"/>
  <c r="AO465" i="98"/>
  <c r="AM465" i="98"/>
  <c r="AL465" i="98"/>
  <c r="AK465" i="98"/>
  <c r="AJ465" i="98"/>
  <c r="AI465" i="98"/>
  <c r="AH465" i="98"/>
  <c r="AG465" i="98"/>
  <c r="AF465" i="98"/>
  <c r="AE465" i="98"/>
  <c r="AC465" i="98"/>
  <c r="AB465" i="98"/>
  <c r="AA465" i="98"/>
  <c r="Z465" i="98"/>
  <c r="X465" i="98"/>
  <c r="AP464" i="98"/>
  <c r="AO464" i="98"/>
  <c r="AQ464" i="98" s="1"/>
  <c r="AM464" i="98"/>
  <c r="AL464" i="98"/>
  <c r="AK464" i="98"/>
  <c r="AJ464" i="98"/>
  <c r="AI464" i="98"/>
  <c r="AH464" i="98"/>
  <c r="AG464" i="98"/>
  <c r="AF464" i="98"/>
  <c r="AE464" i="98"/>
  <c r="AC464" i="98"/>
  <c r="AB464" i="98"/>
  <c r="AA464" i="98"/>
  <c r="Z464" i="98"/>
  <c r="X464" i="98"/>
  <c r="AP463" i="98"/>
  <c r="AO463" i="98"/>
  <c r="AQ463" i="98" s="1"/>
  <c r="AM463" i="98"/>
  <c r="AL463" i="98"/>
  <c r="AK463" i="98"/>
  <c r="AJ463" i="98"/>
  <c r="AI463" i="98"/>
  <c r="AH463" i="98"/>
  <c r="AG463" i="98"/>
  <c r="AF463" i="98"/>
  <c r="AE463" i="98"/>
  <c r="AC463" i="98"/>
  <c r="AB463" i="98"/>
  <c r="AA463" i="98"/>
  <c r="Z463" i="98"/>
  <c r="AP462" i="98"/>
  <c r="AO462" i="98"/>
  <c r="AM462" i="98"/>
  <c r="AL462" i="98"/>
  <c r="AK462" i="98"/>
  <c r="AJ462" i="98"/>
  <c r="AI462" i="98"/>
  <c r="AH462" i="98"/>
  <c r="AG462" i="98"/>
  <c r="AF462" i="98"/>
  <c r="AE462" i="98"/>
  <c r="AC462" i="98"/>
  <c r="AB462" i="98"/>
  <c r="AA462" i="98"/>
  <c r="Z462" i="98"/>
  <c r="X462" i="98"/>
  <c r="AP461" i="98"/>
  <c r="AO461" i="98"/>
  <c r="AQ461" i="98" s="1"/>
  <c r="AM461" i="98"/>
  <c r="AL461" i="98"/>
  <c r="AK461" i="98"/>
  <c r="AJ461" i="98"/>
  <c r="AI461" i="98"/>
  <c r="AH461" i="98"/>
  <c r="AG461" i="98"/>
  <c r="AF461" i="98"/>
  <c r="AE461" i="98"/>
  <c r="AC461" i="98"/>
  <c r="AB461" i="98"/>
  <c r="AA461" i="98"/>
  <c r="Z461" i="98"/>
  <c r="AP460" i="98"/>
  <c r="AO460" i="98"/>
  <c r="AM460" i="98"/>
  <c r="AL460" i="98"/>
  <c r="AK460" i="98"/>
  <c r="AJ460" i="98"/>
  <c r="AI460" i="98"/>
  <c r="AH460" i="98"/>
  <c r="AG460" i="98"/>
  <c r="AF460" i="98"/>
  <c r="AE460" i="98"/>
  <c r="AC460" i="98"/>
  <c r="AB460" i="98"/>
  <c r="AA460" i="98"/>
  <c r="Z460" i="98"/>
  <c r="X460" i="98"/>
  <c r="AP459" i="98"/>
  <c r="AO459" i="98"/>
  <c r="AM459" i="98"/>
  <c r="AL459" i="98"/>
  <c r="AK459" i="98"/>
  <c r="AJ459" i="98"/>
  <c r="AI459" i="98"/>
  <c r="AH459" i="98"/>
  <c r="AG459" i="98"/>
  <c r="AF459" i="98"/>
  <c r="AE459" i="98"/>
  <c r="AC459" i="98"/>
  <c r="AB459" i="98"/>
  <c r="AA459" i="98"/>
  <c r="Z459" i="98"/>
  <c r="X459" i="98"/>
  <c r="AP458" i="98"/>
  <c r="AO458" i="98"/>
  <c r="AQ458" i="98" s="1"/>
  <c r="AM458" i="98"/>
  <c r="AL458" i="98"/>
  <c r="AK458" i="98"/>
  <c r="AJ458" i="98"/>
  <c r="AI458" i="98"/>
  <c r="AH458" i="98"/>
  <c r="AG458" i="98"/>
  <c r="AF458" i="98"/>
  <c r="AE458" i="98"/>
  <c r="AC458" i="98"/>
  <c r="AB458" i="98"/>
  <c r="AA458" i="98"/>
  <c r="Z458" i="98"/>
  <c r="X458" i="98"/>
  <c r="AP457" i="98"/>
  <c r="AO457" i="98"/>
  <c r="AQ457" i="98" s="1"/>
  <c r="AM457" i="98"/>
  <c r="AL457" i="98"/>
  <c r="AK457" i="98"/>
  <c r="AJ457" i="98"/>
  <c r="AI457" i="98"/>
  <c r="AH457" i="98"/>
  <c r="AG457" i="98"/>
  <c r="AF457" i="98"/>
  <c r="AE457" i="98"/>
  <c r="AC457" i="98"/>
  <c r="AB457" i="98"/>
  <c r="AA457" i="98"/>
  <c r="Z457" i="98"/>
  <c r="AP456" i="98"/>
  <c r="AO456" i="98"/>
  <c r="AQ456" i="98" s="1"/>
  <c r="AM456" i="98"/>
  <c r="AL456" i="98"/>
  <c r="AK456" i="98"/>
  <c r="AJ456" i="98"/>
  <c r="AI456" i="98"/>
  <c r="AH456" i="98"/>
  <c r="AG456" i="98"/>
  <c r="AF456" i="98"/>
  <c r="AE456" i="98"/>
  <c r="AC456" i="98"/>
  <c r="AB456" i="98"/>
  <c r="AA456" i="98"/>
  <c r="Z456" i="98"/>
  <c r="X456" i="98"/>
  <c r="AP455" i="98"/>
  <c r="AO455" i="98"/>
  <c r="AQ455" i="98" s="1"/>
  <c r="AM455" i="98"/>
  <c r="AL455" i="98"/>
  <c r="AK455" i="98"/>
  <c r="AJ455" i="98"/>
  <c r="AI455" i="98"/>
  <c r="AH455" i="98"/>
  <c r="AG455" i="98"/>
  <c r="AF455" i="98"/>
  <c r="AE455" i="98"/>
  <c r="AC455" i="98"/>
  <c r="AB455" i="98"/>
  <c r="AA455" i="98"/>
  <c r="Z455" i="98"/>
  <c r="AP454" i="98"/>
  <c r="AO454" i="98"/>
  <c r="AM454" i="98"/>
  <c r="AL454" i="98"/>
  <c r="AK454" i="98"/>
  <c r="AJ454" i="98"/>
  <c r="AI454" i="98"/>
  <c r="AH454" i="98"/>
  <c r="AG454" i="98"/>
  <c r="AF454" i="98"/>
  <c r="AE454" i="98"/>
  <c r="AC454" i="98"/>
  <c r="AB454" i="98"/>
  <c r="AA454" i="98"/>
  <c r="Z454" i="98"/>
  <c r="X454" i="98"/>
  <c r="AP453" i="98"/>
  <c r="AO453" i="98"/>
  <c r="AQ453" i="98" s="1"/>
  <c r="AM453" i="98"/>
  <c r="AL453" i="98"/>
  <c r="AK453" i="98"/>
  <c r="AJ453" i="98"/>
  <c r="AI453" i="98"/>
  <c r="AH453" i="98"/>
  <c r="AG453" i="98"/>
  <c r="AF453" i="98"/>
  <c r="AE453" i="98"/>
  <c r="AC453" i="98"/>
  <c r="AB453" i="98"/>
  <c r="AA453" i="98"/>
  <c r="Z453" i="98"/>
  <c r="AP452" i="98"/>
  <c r="AO452" i="98"/>
  <c r="AQ452" i="98" s="1"/>
  <c r="AM452" i="98"/>
  <c r="AL452" i="98"/>
  <c r="AK452" i="98"/>
  <c r="AJ452" i="98"/>
  <c r="AI452" i="98"/>
  <c r="AH452" i="98"/>
  <c r="AG452" i="98"/>
  <c r="AF452" i="98"/>
  <c r="AE452" i="98"/>
  <c r="AC452" i="98"/>
  <c r="AB452" i="98"/>
  <c r="AA452" i="98"/>
  <c r="Z452" i="98"/>
  <c r="X452" i="98"/>
  <c r="AP451" i="98"/>
  <c r="AO451" i="98"/>
  <c r="AQ451" i="98" s="1"/>
  <c r="AM451" i="98"/>
  <c r="AL451" i="98"/>
  <c r="AK451" i="98"/>
  <c r="AJ451" i="98"/>
  <c r="AI451" i="98"/>
  <c r="AH451" i="98"/>
  <c r="AG451" i="98"/>
  <c r="AF451" i="98"/>
  <c r="AE451" i="98"/>
  <c r="AC451" i="98"/>
  <c r="AB451" i="98"/>
  <c r="AA451" i="98"/>
  <c r="Z451" i="98"/>
  <c r="AP450" i="98"/>
  <c r="AO450" i="98"/>
  <c r="AQ450" i="98" s="1"/>
  <c r="AM450" i="98"/>
  <c r="AL450" i="98"/>
  <c r="AK450" i="98"/>
  <c r="AJ450" i="98"/>
  <c r="AI450" i="98"/>
  <c r="AH450" i="98"/>
  <c r="AG450" i="98"/>
  <c r="AF450" i="98"/>
  <c r="AE450" i="98"/>
  <c r="AC450" i="98"/>
  <c r="AB450" i="98"/>
  <c r="AA450" i="98"/>
  <c r="Z450" i="98"/>
  <c r="X450" i="98"/>
  <c r="AP449" i="98"/>
  <c r="AO449" i="98"/>
  <c r="AQ449" i="98" s="1"/>
  <c r="AM449" i="98"/>
  <c r="AL449" i="98"/>
  <c r="AK449" i="98"/>
  <c r="AJ449" i="98"/>
  <c r="AI449" i="98"/>
  <c r="AH449" i="98"/>
  <c r="AG449" i="98"/>
  <c r="AF449" i="98"/>
  <c r="AE449" i="98"/>
  <c r="AC449" i="98"/>
  <c r="AB449" i="98"/>
  <c r="AA449" i="98"/>
  <c r="Z449" i="98"/>
  <c r="AP448" i="98"/>
  <c r="AO448" i="98"/>
  <c r="AQ448" i="98" s="1"/>
  <c r="AM448" i="98"/>
  <c r="AL448" i="98"/>
  <c r="AK448" i="98"/>
  <c r="AJ448" i="98"/>
  <c r="AI448" i="98"/>
  <c r="AH448" i="98"/>
  <c r="AG448" i="98"/>
  <c r="AF448" i="98"/>
  <c r="AE448" i="98"/>
  <c r="AC448" i="98"/>
  <c r="AB448" i="98"/>
  <c r="AA448" i="98"/>
  <c r="Z448" i="98"/>
  <c r="X448" i="98"/>
  <c r="AP447" i="98"/>
  <c r="AO447" i="98"/>
  <c r="AQ447" i="98" s="1"/>
  <c r="AM447" i="98"/>
  <c r="AL447" i="98"/>
  <c r="AK447" i="98"/>
  <c r="AJ447" i="98"/>
  <c r="AI447" i="98"/>
  <c r="AH447" i="98"/>
  <c r="AG447" i="98"/>
  <c r="AF447" i="98"/>
  <c r="AE447" i="98"/>
  <c r="AC447" i="98"/>
  <c r="AB447" i="98"/>
  <c r="AA447" i="98"/>
  <c r="Z447" i="98"/>
  <c r="AP446" i="98"/>
  <c r="AO446" i="98"/>
  <c r="AQ446" i="98" s="1"/>
  <c r="AM446" i="98"/>
  <c r="AL446" i="98"/>
  <c r="AK446" i="98"/>
  <c r="AJ446" i="98"/>
  <c r="AI446" i="98"/>
  <c r="AH446" i="98"/>
  <c r="AG446" i="98"/>
  <c r="AF446" i="98"/>
  <c r="AE446" i="98"/>
  <c r="AC446" i="98"/>
  <c r="AB446" i="98"/>
  <c r="AA446" i="98"/>
  <c r="Z446" i="98"/>
  <c r="X446" i="98"/>
  <c r="AP445" i="98"/>
  <c r="AO445" i="98"/>
  <c r="AQ445" i="98" s="1"/>
  <c r="AM445" i="98"/>
  <c r="AL445" i="98"/>
  <c r="AK445" i="98"/>
  <c r="AJ445" i="98"/>
  <c r="AI445" i="98"/>
  <c r="AH445" i="98"/>
  <c r="AG445" i="98"/>
  <c r="AF445" i="98"/>
  <c r="AE445" i="98"/>
  <c r="AC445" i="98"/>
  <c r="AB445" i="98"/>
  <c r="AA445" i="98"/>
  <c r="Z445" i="98"/>
  <c r="AP444" i="98"/>
  <c r="AO444" i="98"/>
  <c r="AM444" i="98"/>
  <c r="AL444" i="98"/>
  <c r="AK444" i="98"/>
  <c r="AJ444" i="98"/>
  <c r="AI444" i="98"/>
  <c r="AH444" i="98"/>
  <c r="AG444" i="98"/>
  <c r="AF444" i="98"/>
  <c r="AE444" i="98"/>
  <c r="AC444" i="98"/>
  <c r="AB444" i="98"/>
  <c r="AA444" i="98"/>
  <c r="Z444" i="98"/>
  <c r="X444" i="98"/>
  <c r="AP443" i="98"/>
  <c r="AO443" i="98"/>
  <c r="AQ443" i="98" s="1"/>
  <c r="AM443" i="98"/>
  <c r="AL443" i="98"/>
  <c r="AK443" i="98"/>
  <c r="AJ443" i="98"/>
  <c r="AI443" i="98"/>
  <c r="AH443" i="98"/>
  <c r="AG443" i="98"/>
  <c r="AF443" i="98"/>
  <c r="AE443" i="98"/>
  <c r="AC443" i="98"/>
  <c r="AB443" i="98"/>
  <c r="AA443" i="98"/>
  <c r="Z443" i="98"/>
  <c r="AP442" i="98"/>
  <c r="AO442" i="98"/>
  <c r="AM442" i="98"/>
  <c r="AL442" i="98"/>
  <c r="AK442" i="98"/>
  <c r="AJ442" i="98"/>
  <c r="AI442" i="98"/>
  <c r="AH442" i="98"/>
  <c r="AG442" i="98"/>
  <c r="AF442" i="98"/>
  <c r="AE442" i="98"/>
  <c r="AC442" i="98"/>
  <c r="AB442" i="98"/>
  <c r="AA442" i="98"/>
  <c r="Z442" i="98"/>
  <c r="X442" i="98"/>
  <c r="AP441" i="98"/>
  <c r="AO441" i="98"/>
  <c r="AM441" i="98"/>
  <c r="AL441" i="98"/>
  <c r="AK441" i="98"/>
  <c r="AJ441" i="98"/>
  <c r="AI441" i="98"/>
  <c r="AH441" i="98"/>
  <c r="AG441" i="98"/>
  <c r="AF441" i="98"/>
  <c r="AE441" i="98"/>
  <c r="AC441" i="98"/>
  <c r="AB441" i="98"/>
  <c r="AA441" i="98"/>
  <c r="Z441" i="98"/>
  <c r="AP440" i="98"/>
  <c r="AO440" i="98"/>
  <c r="AQ440" i="98" s="1"/>
  <c r="AM440" i="98"/>
  <c r="AL440" i="98"/>
  <c r="AK440" i="98"/>
  <c r="AJ440" i="98"/>
  <c r="AI440" i="98"/>
  <c r="AH440" i="98"/>
  <c r="AG440" i="98"/>
  <c r="AF440" i="98"/>
  <c r="AE440" i="98"/>
  <c r="AC440" i="98"/>
  <c r="AB440" i="98"/>
  <c r="AA440" i="98"/>
  <c r="Z440" i="98"/>
  <c r="AP439" i="98"/>
  <c r="AO439" i="98"/>
  <c r="AQ439" i="98" s="1"/>
  <c r="AM439" i="98"/>
  <c r="AL439" i="98"/>
  <c r="AK439" i="98"/>
  <c r="AJ439" i="98"/>
  <c r="AI439" i="98"/>
  <c r="AH439" i="98"/>
  <c r="AG439" i="98"/>
  <c r="AF439" i="98"/>
  <c r="AE439" i="98"/>
  <c r="AC439" i="98"/>
  <c r="AB439" i="98"/>
  <c r="AA439" i="98"/>
  <c r="Z439" i="98"/>
  <c r="AP438" i="98"/>
  <c r="AO438" i="98"/>
  <c r="AM438" i="98"/>
  <c r="AL438" i="98"/>
  <c r="AK438" i="98"/>
  <c r="AJ438" i="98"/>
  <c r="AI438" i="98"/>
  <c r="AH438" i="98"/>
  <c r="AG438" i="98"/>
  <c r="AF438" i="98"/>
  <c r="AE438" i="98"/>
  <c r="AC438" i="98"/>
  <c r="AB438" i="98"/>
  <c r="AA438" i="98"/>
  <c r="Z438" i="98"/>
  <c r="AP437" i="98"/>
  <c r="AO437" i="98"/>
  <c r="AQ437" i="98" s="1"/>
  <c r="AM437" i="98"/>
  <c r="AL437" i="98"/>
  <c r="AK437" i="98"/>
  <c r="AJ437" i="98"/>
  <c r="AI437" i="98"/>
  <c r="AH437" i="98"/>
  <c r="AG437" i="98"/>
  <c r="AF437" i="98"/>
  <c r="AE437" i="98"/>
  <c r="AC437" i="98"/>
  <c r="AB437" i="98"/>
  <c r="AA437" i="98"/>
  <c r="Z437" i="98"/>
  <c r="AP436" i="98"/>
  <c r="AO436" i="98"/>
  <c r="AM436" i="98"/>
  <c r="AL436" i="98"/>
  <c r="AK436" i="98"/>
  <c r="AJ436" i="98"/>
  <c r="AI436" i="98"/>
  <c r="AH436" i="98"/>
  <c r="AG436" i="98"/>
  <c r="AF436" i="98"/>
  <c r="AE436" i="98"/>
  <c r="AC436" i="98"/>
  <c r="AB436" i="98"/>
  <c r="AA436" i="98"/>
  <c r="Z436" i="98"/>
  <c r="AP435" i="98"/>
  <c r="AO435" i="98"/>
  <c r="AM435" i="98"/>
  <c r="AL435" i="98"/>
  <c r="AK435" i="98"/>
  <c r="AJ435" i="98"/>
  <c r="AI435" i="98"/>
  <c r="AH435" i="98"/>
  <c r="AG435" i="98"/>
  <c r="AF435" i="98"/>
  <c r="AE435" i="98"/>
  <c r="AC435" i="98"/>
  <c r="AB435" i="98"/>
  <c r="AA435" i="98"/>
  <c r="Z435" i="98"/>
  <c r="AP434" i="98"/>
  <c r="AO434" i="98"/>
  <c r="AM434" i="98"/>
  <c r="AL434" i="98"/>
  <c r="AK434" i="98"/>
  <c r="AJ434" i="98"/>
  <c r="AI434" i="98"/>
  <c r="AH434" i="98"/>
  <c r="AG434" i="98"/>
  <c r="AF434" i="98"/>
  <c r="AE434" i="98"/>
  <c r="AC434" i="98"/>
  <c r="AB434" i="98"/>
  <c r="AA434" i="98"/>
  <c r="Z434" i="98"/>
  <c r="AP433" i="98"/>
  <c r="AO433" i="98"/>
  <c r="AQ433" i="98" s="1"/>
  <c r="AM433" i="98"/>
  <c r="AL433" i="98"/>
  <c r="AK433" i="98"/>
  <c r="AJ433" i="98"/>
  <c r="AI433" i="98"/>
  <c r="AH433" i="98"/>
  <c r="AG433" i="98"/>
  <c r="AF433" i="98"/>
  <c r="AE433" i="98"/>
  <c r="AC433" i="98"/>
  <c r="AB433" i="98"/>
  <c r="AA433" i="98"/>
  <c r="Z433" i="98"/>
  <c r="AP432" i="98"/>
  <c r="AO432" i="98"/>
  <c r="AQ432" i="98" s="1"/>
  <c r="AM432" i="98"/>
  <c r="AL432" i="98"/>
  <c r="AK432" i="98"/>
  <c r="AJ432" i="98"/>
  <c r="AI432" i="98"/>
  <c r="AH432" i="98"/>
  <c r="AG432" i="98"/>
  <c r="AF432" i="98"/>
  <c r="AE432" i="98"/>
  <c r="AC432" i="98"/>
  <c r="AB432" i="98"/>
  <c r="AA432" i="98"/>
  <c r="Z432" i="98"/>
  <c r="AP431" i="98"/>
  <c r="AO431" i="98"/>
  <c r="AQ431" i="98" s="1"/>
  <c r="AM431" i="98"/>
  <c r="AL431" i="98"/>
  <c r="AK431" i="98"/>
  <c r="AJ431" i="98"/>
  <c r="AI431" i="98"/>
  <c r="AH431" i="98"/>
  <c r="AG431" i="98"/>
  <c r="AF431" i="98"/>
  <c r="AE431" i="98"/>
  <c r="AC431" i="98"/>
  <c r="AB431" i="98"/>
  <c r="AA431" i="98"/>
  <c r="Z431" i="98"/>
  <c r="AP430" i="98"/>
  <c r="AO430" i="98"/>
  <c r="AQ430" i="98" s="1"/>
  <c r="AM430" i="98"/>
  <c r="AL430" i="98"/>
  <c r="AK430" i="98"/>
  <c r="AJ430" i="98"/>
  <c r="AI430" i="98"/>
  <c r="AH430" i="98"/>
  <c r="AG430" i="98"/>
  <c r="AF430" i="98"/>
  <c r="AE430" i="98"/>
  <c r="AC430" i="98"/>
  <c r="AB430" i="98"/>
  <c r="AA430" i="98"/>
  <c r="Z430" i="98"/>
  <c r="AP501" i="99"/>
  <c r="AO501" i="99"/>
  <c r="AQ501" i="99" s="1"/>
  <c r="AM501" i="99"/>
  <c r="AL501" i="99"/>
  <c r="AK501" i="99"/>
  <c r="AJ501" i="99"/>
  <c r="AI501" i="99"/>
  <c r="AH501" i="99"/>
  <c r="AG501" i="99"/>
  <c r="AF501" i="99"/>
  <c r="AE501" i="99"/>
  <c r="AC501" i="99"/>
  <c r="AB501" i="99"/>
  <c r="AA501" i="99"/>
  <c r="Z501" i="99"/>
  <c r="AP500" i="99"/>
  <c r="AO500" i="99"/>
  <c r="AQ500" i="99" s="1"/>
  <c r="AM500" i="99"/>
  <c r="AL500" i="99"/>
  <c r="AK500" i="99"/>
  <c r="AJ500" i="99"/>
  <c r="AI500" i="99"/>
  <c r="AH500" i="99"/>
  <c r="AG500" i="99"/>
  <c r="AF500" i="99"/>
  <c r="AE500" i="99"/>
  <c r="AC500" i="99"/>
  <c r="AB500" i="99"/>
  <c r="AA500" i="99"/>
  <c r="Z500" i="99"/>
  <c r="AP499" i="99"/>
  <c r="AO499" i="99"/>
  <c r="AQ499" i="99" s="1"/>
  <c r="AM499" i="99"/>
  <c r="AL499" i="99"/>
  <c r="AK499" i="99"/>
  <c r="AJ499" i="99"/>
  <c r="AI499" i="99"/>
  <c r="AH499" i="99"/>
  <c r="AG499" i="99"/>
  <c r="AF499" i="99"/>
  <c r="AE499" i="99"/>
  <c r="AC499" i="99"/>
  <c r="AB499" i="99"/>
  <c r="AA499" i="99"/>
  <c r="Z499" i="99"/>
  <c r="AP498" i="99"/>
  <c r="AO498" i="99"/>
  <c r="AM498" i="99"/>
  <c r="AL498" i="99"/>
  <c r="AK498" i="99"/>
  <c r="AJ498" i="99"/>
  <c r="AI498" i="99"/>
  <c r="AH498" i="99"/>
  <c r="AG498" i="99"/>
  <c r="AF498" i="99"/>
  <c r="AE498" i="99"/>
  <c r="AC498" i="99"/>
  <c r="AB498" i="99"/>
  <c r="AA498" i="99"/>
  <c r="Z498" i="99"/>
  <c r="AP497" i="99"/>
  <c r="AO497" i="99"/>
  <c r="AQ497" i="99" s="1"/>
  <c r="AM497" i="99"/>
  <c r="AL497" i="99"/>
  <c r="AK497" i="99"/>
  <c r="AJ497" i="99"/>
  <c r="AI497" i="99"/>
  <c r="AH497" i="99"/>
  <c r="AG497" i="99"/>
  <c r="AF497" i="99"/>
  <c r="AE497" i="99"/>
  <c r="AC497" i="99"/>
  <c r="AB497" i="99"/>
  <c r="AA497" i="99"/>
  <c r="Z497" i="99"/>
  <c r="AP496" i="99"/>
  <c r="AO496" i="99"/>
  <c r="AM496" i="99"/>
  <c r="AL496" i="99"/>
  <c r="AK496" i="99"/>
  <c r="AJ496" i="99"/>
  <c r="AI496" i="99"/>
  <c r="AH496" i="99"/>
  <c r="AG496" i="99"/>
  <c r="AF496" i="99"/>
  <c r="AE496" i="99"/>
  <c r="AC496" i="99"/>
  <c r="AB496" i="99"/>
  <c r="AA496" i="99"/>
  <c r="Z496" i="99"/>
  <c r="AP495" i="99"/>
  <c r="AO495" i="99"/>
  <c r="AM495" i="99"/>
  <c r="AL495" i="99"/>
  <c r="AK495" i="99"/>
  <c r="AJ495" i="99"/>
  <c r="AI495" i="99"/>
  <c r="AH495" i="99"/>
  <c r="AG495" i="99"/>
  <c r="AF495" i="99"/>
  <c r="AE495" i="99"/>
  <c r="AC495" i="99"/>
  <c r="AB495" i="99"/>
  <c r="AA495" i="99"/>
  <c r="Z495" i="99"/>
  <c r="AP494" i="99"/>
  <c r="AS494" i="99" s="1"/>
  <c r="AO494" i="99"/>
  <c r="AM494" i="99"/>
  <c r="AL494" i="99"/>
  <c r="AK494" i="99"/>
  <c r="AJ494" i="99"/>
  <c r="AI494" i="99"/>
  <c r="AH494" i="99"/>
  <c r="AG494" i="99"/>
  <c r="AF494" i="99"/>
  <c r="AE494" i="99"/>
  <c r="AC494" i="99"/>
  <c r="AB494" i="99"/>
  <c r="AA494" i="99"/>
  <c r="Z494" i="99"/>
  <c r="AP493" i="99"/>
  <c r="AO493" i="99"/>
  <c r="AQ493" i="99" s="1"/>
  <c r="AM493" i="99"/>
  <c r="AL493" i="99"/>
  <c r="AK493" i="99"/>
  <c r="AJ493" i="99"/>
  <c r="AI493" i="99"/>
  <c r="AH493" i="99"/>
  <c r="AG493" i="99"/>
  <c r="AF493" i="99"/>
  <c r="AE493" i="99"/>
  <c r="AC493" i="99"/>
  <c r="AB493" i="99"/>
  <c r="AA493" i="99"/>
  <c r="Z493" i="99"/>
  <c r="AP492" i="99"/>
  <c r="AS492" i="99" s="1"/>
  <c r="AO492" i="99"/>
  <c r="AQ492" i="99" s="1"/>
  <c r="AM492" i="99"/>
  <c r="AL492" i="99"/>
  <c r="AK492" i="99"/>
  <c r="AJ492" i="99"/>
  <c r="AI492" i="99"/>
  <c r="AH492" i="99"/>
  <c r="AG492" i="99"/>
  <c r="AF492" i="99"/>
  <c r="AE492" i="99"/>
  <c r="AC492" i="99"/>
  <c r="AB492" i="99"/>
  <c r="AA492" i="99"/>
  <c r="Z492" i="99"/>
  <c r="AP491" i="99"/>
  <c r="AO491" i="99"/>
  <c r="AQ491" i="99" s="1"/>
  <c r="AM491" i="99"/>
  <c r="AL491" i="99"/>
  <c r="AK491" i="99"/>
  <c r="AJ491" i="99"/>
  <c r="AI491" i="99"/>
  <c r="AH491" i="99"/>
  <c r="AG491" i="99"/>
  <c r="AF491" i="99"/>
  <c r="AE491" i="99"/>
  <c r="AC491" i="99"/>
  <c r="AB491" i="99"/>
  <c r="AA491" i="99"/>
  <c r="Z491" i="99"/>
  <c r="AP490" i="99"/>
  <c r="AO490" i="99"/>
  <c r="AQ490" i="99" s="1"/>
  <c r="AM490" i="99"/>
  <c r="AL490" i="99"/>
  <c r="AK490" i="99"/>
  <c r="AJ490" i="99"/>
  <c r="AI490" i="99"/>
  <c r="AH490" i="99"/>
  <c r="AG490" i="99"/>
  <c r="AF490" i="99"/>
  <c r="AE490" i="99"/>
  <c r="AC490" i="99"/>
  <c r="AB490" i="99"/>
  <c r="AA490" i="99"/>
  <c r="Z490" i="99"/>
  <c r="AP489" i="99"/>
  <c r="AO489" i="99"/>
  <c r="AM489" i="99"/>
  <c r="AL489" i="99"/>
  <c r="AK489" i="99"/>
  <c r="AJ489" i="99"/>
  <c r="AI489" i="99"/>
  <c r="AH489" i="99"/>
  <c r="AG489" i="99"/>
  <c r="AF489" i="99"/>
  <c r="AE489" i="99"/>
  <c r="AC489" i="99"/>
  <c r="AB489" i="99"/>
  <c r="AA489" i="99"/>
  <c r="Z489" i="99"/>
  <c r="AP488" i="99"/>
  <c r="AO488" i="99"/>
  <c r="AQ488" i="99" s="1"/>
  <c r="AM488" i="99"/>
  <c r="AL488" i="99"/>
  <c r="AK488" i="99"/>
  <c r="AJ488" i="99"/>
  <c r="AI488" i="99"/>
  <c r="AH488" i="99"/>
  <c r="AG488" i="99"/>
  <c r="AF488" i="99"/>
  <c r="AE488" i="99"/>
  <c r="AC488" i="99"/>
  <c r="AB488" i="99"/>
  <c r="AA488" i="99"/>
  <c r="Z488" i="99"/>
  <c r="AP487" i="99"/>
  <c r="AO487" i="99"/>
  <c r="AM487" i="99"/>
  <c r="AL487" i="99"/>
  <c r="AK487" i="99"/>
  <c r="AJ487" i="99"/>
  <c r="AI487" i="99"/>
  <c r="AH487" i="99"/>
  <c r="AG487" i="99"/>
  <c r="AF487" i="99"/>
  <c r="AE487" i="99"/>
  <c r="AC487" i="99"/>
  <c r="AB487" i="99"/>
  <c r="AA487" i="99"/>
  <c r="Z487" i="99"/>
  <c r="AP486" i="99"/>
  <c r="AO486" i="99"/>
  <c r="AM486" i="99"/>
  <c r="AL486" i="99"/>
  <c r="AK486" i="99"/>
  <c r="AJ486" i="99"/>
  <c r="AI486" i="99"/>
  <c r="AH486" i="99"/>
  <c r="AG486" i="99"/>
  <c r="AF486" i="99"/>
  <c r="AE486" i="99"/>
  <c r="AC486" i="99"/>
  <c r="AB486" i="99"/>
  <c r="AA486" i="99"/>
  <c r="Z486" i="99"/>
  <c r="AP485" i="99"/>
  <c r="AO485" i="99"/>
  <c r="AM485" i="99"/>
  <c r="AL485" i="99"/>
  <c r="AK485" i="99"/>
  <c r="AJ485" i="99"/>
  <c r="AI485" i="99"/>
  <c r="AH485" i="99"/>
  <c r="AG485" i="99"/>
  <c r="AF485" i="99"/>
  <c r="AE485" i="99"/>
  <c r="AC485" i="99"/>
  <c r="AB485" i="99"/>
  <c r="AA485" i="99"/>
  <c r="Z485" i="99"/>
  <c r="AP484" i="99"/>
  <c r="AS484" i="99" s="1"/>
  <c r="AO484" i="99"/>
  <c r="AQ484" i="99" s="1"/>
  <c r="AM484" i="99"/>
  <c r="AL484" i="99"/>
  <c r="AK484" i="99"/>
  <c r="AJ484" i="99"/>
  <c r="AI484" i="99"/>
  <c r="AH484" i="99"/>
  <c r="AG484" i="99"/>
  <c r="AF484" i="99"/>
  <c r="AE484" i="99"/>
  <c r="AC484" i="99"/>
  <c r="AB484" i="99"/>
  <c r="AA484" i="99"/>
  <c r="Z484" i="99"/>
  <c r="AP483" i="99"/>
  <c r="AO483" i="99"/>
  <c r="AM483" i="99"/>
  <c r="AL483" i="99"/>
  <c r="AK483" i="99"/>
  <c r="AJ483" i="99"/>
  <c r="AI483" i="99"/>
  <c r="AH483" i="99"/>
  <c r="AG483" i="99"/>
  <c r="AF483" i="99"/>
  <c r="AE483" i="99"/>
  <c r="AC483" i="99"/>
  <c r="AB483" i="99"/>
  <c r="AA483" i="99"/>
  <c r="Z483" i="99"/>
  <c r="AP482" i="99"/>
  <c r="AO482" i="99"/>
  <c r="AQ482" i="99" s="1"/>
  <c r="AM482" i="99"/>
  <c r="AL482" i="99"/>
  <c r="AK482" i="99"/>
  <c r="AJ482" i="99"/>
  <c r="AI482" i="99"/>
  <c r="AH482" i="99"/>
  <c r="AG482" i="99"/>
  <c r="AF482" i="99"/>
  <c r="AE482" i="99"/>
  <c r="AC482" i="99"/>
  <c r="AB482" i="99"/>
  <c r="AA482" i="99"/>
  <c r="Z482" i="99"/>
  <c r="AP481" i="99"/>
  <c r="AO481" i="99"/>
  <c r="AM481" i="99"/>
  <c r="AL481" i="99"/>
  <c r="AK481" i="99"/>
  <c r="AJ481" i="99"/>
  <c r="AI481" i="99"/>
  <c r="AH481" i="99"/>
  <c r="AG481" i="99"/>
  <c r="AF481" i="99"/>
  <c r="AE481" i="99"/>
  <c r="AC481" i="99"/>
  <c r="AB481" i="99"/>
  <c r="AA481" i="99"/>
  <c r="Z481" i="99"/>
  <c r="AP480" i="99"/>
  <c r="AO480" i="99"/>
  <c r="AQ480" i="99" s="1"/>
  <c r="AM480" i="99"/>
  <c r="AL480" i="99"/>
  <c r="AK480" i="99"/>
  <c r="AJ480" i="99"/>
  <c r="AI480" i="99"/>
  <c r="AH480" i="99"/>
  <c r="AG480" i="99"/>
  <c r="AF480" i="99"/>
  <c r="AE480" i="99"/>
  <c r="AC480" i="99"/>
  <c r="AB480" i="99"/>
  <c r="AA480" i="99"/>
  <c r="Z480" i="99"/>
  <c r="AP479" i="99"/>
  <c r="AO479" i="99"/>
  <c r="AM479" i="99"/>
  <c r="AL479" i="99"/>
  <c r="AK479" i="99"/>
  <c r="AJ479" i="99"/>
  <c r="AI479" i="99"/>
  <c r="AH479" i="99"/>
  <c r="AG479" i="99"/>
  <c r="AF479" i="99"/>
  <c r="AE479" i="99"/>
  <c r="AC479" i="99"/>
  <c r="AB479" i="99"/>
  <c r="AA479" i="99"/>
  <c r="Z479" i="99"/>
  <c r="AP478" i="99"/>
  <c r="AO478" i="99"/>
  <c r="AM478" i="99"/>
  <c r="AL478" i="99"/>
  <c r="AK478" i="99"/>
  <c r="AJ478" i="99"/>
  <c r="AI478" i="99"/>
  <c r="AH478" i="99"/>
  <c r="AG478" i="99"/>
  <c r="AF478" i="99"/>
  <c r="AE478" i="99"/>
  <c r="AC478" i="99"/>
  <c r="AB478" i="99"/>
  <c r="AA478" i="99"/>
  <c r="Z478" i="99"/>
  <c r="AP477" i="99"/>
  <c r="AO477" i="99"/>
  <c r="AM477" i="99"/>
  <c r="AL477" i="99"/>
  <c r="AK477" i="99"/>
  <c r="AJ477" i="99"/>
  <c r="AI477" i="99"/>
  <c r="AH477" i="99"/>
  <c r="AG477" i="99"/>
  <c r="AF477" i="99"/>
  <c r="AE477" i="99"/>
  <c r="AC477" i="99"/>
  <c r="AB477" i="99"/>
  <c r="AA477" i="99"/>
  <c r="Z477" i="99"/>
  <c r="AP476" i="99"/>
  <c r="AS476" i="99" s="1"/>
  <c r="AO476" i="99"/>
  <c r="AQ476" i="99" s="1"/>
  <c r="AM476" i="99"/>
  <c r="AL476" i="99"/>
  <c r="AK476" i="99"/>
  <c r="AJ476" i="99"/>
  <c r="AI476" i="99"/>
  <c r="AH476" i="99"/>
  <c r="AG476" i="99"/>
  <c r="AF476" i="99"/>
  <c r="AE476" i="99"/>
  <c r="AC476" i="99"/>
  <c r="AB476" i="99"/>
  <c r="AA476" i="99"/>
  <c r="Z476" i="99"/>
  <c r="AP475" i="99"/>
  <c r="AS475" i="99" s="1"/>
  <c r="AO475" i="99"/>
  <c r="AM475" i="99"/>
  <c r="AL475" i="99"/>
  <c r="AK475" i="99"/>
  <c r="AJ475" i="99"/>
  <c r="AI475" i="99"/>
  <c r="AH475" i="99"/>
  <c r="AG475" i="99"/>
  <c r="AF475" i="99"/>
  <c r="AE475" i="99"/>
  <c r="AC475" i="99"/>
  <c r="AB475" i="99"/>
  <c r="AA475" i="99"/>
  <c r="Z475" i="99"/>
  <c r="AP474" i="99"/>
  <c r="AS474" i="99" s="1"/>
  <c r="AO474" i="99"/>
  <c r="AM474" i="99"/>
  <c r="AL474" i="99"/>
  <c r="AK474" i="99"/>
  <c r="AJ474" i="99"/>
  <c r="AI474" i="99"/>
  <c r="AH474" i="99"/>
  <c r="AG474" i="99"/>
  <c r="AF474" i="99"/>
  <c r="AE474" i="99"/>
  <c r="AC474" i="99"/>
  <c r="AB474" i="99"/>
  <c r="AA474" i="99"/>
  <c r="Z474" i="99"/>
  <c r="AP473" i="99"/>
  <c r="AO473" i="99"/>
  <c r="AQ473" i="99" s="1"/>
  <c r="AM473" i="99"/>
  <c r="AL473" i="99"/>
  <c r="AK473" i="99"/>
  <c r="AJ473" i="99"/>
  <c r="AI473" i="99"/>
  <c r="AH473" i="99"/>
  <c r="AG473" i="99"/>
  <c r="AF473" i="99"/>
  <c r="AE473" i="99"/>
  <c r="AC473" i="99"/>
  <c r="AB473" i="99"/>
  <c r="AA473" i="99"/>
  <c r="Z473" i="99"/>
  <c r="AP472" i="99"/>
  <c r="AO472" i="99"/>
  <c r="AM472" i="99"/>
  <c r="AL472" i="99"/>
  <c r="AK472" i="99"/>
  <c r="AJ472" i="99"/>
  <c r="AI472" i="99"/>
  <c r="AH472" i="99"/>
  <c r="AG472" i="99"/>
  <c r="AF472" i="99"/>
  <c r="AE472" i="99"/>
  <c r="AC472" i="99"/>
  <c r="AB472" i="99"/>
  <c r="AA472" i="99"/>
  <c r="Z472" i="99"/>
  <c r="AP471" i="99"/>
  <c r="AO471" i="99"/>
  <c r="AM471" i="99"/>
  <c r="AL471" i="99"/>
  <c r="AK471" i="99"/>
  <c r="AJ471" i="99"/>
  <c r="AI471" i="99"/>
  <c r="AH471" i="99"/>
  <c r="AG471" i="99"/>
  <c r="AF471" i="99"/>
  <c r="AE471" i="99"/>
  <c r="AC471" i="99"/>
  <c r="AB471" i="99"/>
  <c r="AA471" i="99"/>
  <c r="Z471" i="99"/>
  <c r="AP470" i="99"/>
  <c r="AO470" i="99"/>
  <c r="AQ470" i="99" s="1"/>
  <c r="AM470" i="99"/>
  <c r="AL470" i="99"/>
  <c r="AK470" i="99"/>
  <c r="AJ470" i="99"/>
  <c r="AI470" i="99"/>
  <c r="AH470" i="99"/>
  <c r="AG470" i="99"/>
  <c r="AF470" i="99"/>
  <c r="AE470" i="99"/>
  <c r="AC470" i="99"/>
  <c r="AB470" i="99"/>
  <c r="AA470" i="99"/>
  <c r="Z470" i="99"/>
  <c r="AP469" i="99"/>
  <c r="AO469" i="99"/>
  <c r="AM469" i="99"/>
  <c r="AL469" i="99"/>
  <c r="AK469" i="99"/>
  <c r="AJ469" i="99"/>
  <c r="AI469" i="99"/>
  <c r="AH469" i="99"/>
  <c r="AG469" i="99"/>
  <c r="AF469" i="99"/>
  <c r="AE469" i="99"/>
  <c r="AC469" i="99"/>
  <c r="AB469" i="99"/>
  <c r="AA469" i="99"/>
  <c r="Z469" i="99"/>
  <c r="AP468" i="99"/>
  <c r="AO468" i="99"/>
  <c r="AQ468" i="99" s="1"/>
  <c r="AM468" i="99"/>
  <c r="AL468" i="99"/>
  <c r="AK468" i="99"/>
  <c r="AJ468" i="99"/>
  <c r="AI468" i="99"/>
  <c r="AH468" i="99"/>
  <c r="AG468" i="99"/>
  <c r="AF468" i="99"/>
  <c r="AE468" i="99"/>
  <c r="AC468" i="99"/>
  <c r="AB468" i="99"/>
  <c r="AA468" i="99"/>
  <c r="Z468" i="99"/>
  <c r="AP467" i="99"/>
  <c r="AO467" i="99"/>
  <c r="AM467" i="99"/>
  <c r="AL467" i="99"/>
  <c r="AK467" i="99"/>
  <c r="AJ467" i="99"/>
  <c r="AI467" i="99"/>
  <c r="AH467" i="99"/>
  <c r="AG467" i="99"/>
  <c r="AF467" i="99"/>
  <c r="AE467" i="99"/>
  <c r="AC467" i="99"/>
  <c r="AB467" i="99"/>
  <c r="AA467" i="99"/>
  <c r="Z467" i="99"/>
  <c r="AP466" i="99"/>
  <c r="AO466" i="99"/>
  <c r="AM466" i="99"/>
  <c r="AL466" i="99"/>
  <c r="AK466" i="99"/>
  <c r="AJ466" i="99"/>
  <c r="AI466" i="99"/>
  <c r="AH466" i="99"/>
  <c r="AG466" i="99"/>
  <c r="AF466" i="99"/>
  <c r="AE466" i="99"/>
  <c r="AC466" i="99"/>
  <c r="AB466" i="99"/>
  <c r="AA466" i="99"/>
  <c r="Z466" i="99"/>
  <c r="AP465" i="99"/>
  <c r="AO465" i="99"/>
  <c r="AM465" i="99"/>
  <c r="AL465" i="99"/>
  <c r="AK465" i="99"/>
  <c r="AJ465" i="99"/>
  <c r="AI465" i="99"/>
  <c r="AH465" i="99"/>
  <c r="AG465" i="99"/>
  <c r="AF465" i="99"/>
  <c r="AE465" i="99"/>
  <c r="AC465" i="99"/>
  <c r="AB465" i="99"/>
  <c r="AA465" i="99"/>
  <c r="Z465" i="99"/>
  <c r="AP464" i="99"/>
  <c r="AO464" i="99"/>
  <c r="AQ464" i="99" s="1"/>
  <c r="AM464" i="99"/>
  <c r="AL464" i="99"/>
  <c r="AK464" i="99"/>
  <c r="AJ464" i="99"/>
  <c r="AI464" i="99"/>
  <c r="AH464" i="99"/>
  <c r="AG464" i="99"/>
  <c r="AF464" i="99"/>
  <c r="AE464" i="99"/>
  <c r="AC464" i="99"/>
  <c r="AB464" i="99"/>
  <c r="AA464" i="99"/>
  <c r="Z464" i="99"/>
  <c r="AP463" i="99"/>
  <c r="AO463" i="99"/>
  <c r="AR463" i="99" s="1"/>
  <c r="AM463" i="99"/>
  <c r="AL463" i="99"/>
  <c r="AK463" i="99"/>
  <c r="AJ463" i="99"/>
  <c r="AI463" i="99"/>
  <c r="AH463" i="99"/>
  <c r="AG463" i="99"/>
  <c r="AF463" i="99"/>
  <c r="AE463" i="99"/>
  <c r="AC463" i="99"/>
  <c r="AB463" i="99"/>
  <c r="AA463" i="99"/>
  <c r="Z463" i="99"/>
  <c r="AP462" i="99"/>
  <c r="AO462" i="99"/>
  <c r="AQ462" i="99" s="1"/>
  <c r="AM462" i="99"/>
  <c r="AL462" i="99"/>
  <c r="AK462" i="99"/>
  <c r="AJ462" i="99"/>
  <c r="AI462" i="99"/>
  <c r="AH462" i="99"/>
  <c r="AG462" i="99"/>
  <c r="AF462" i="99"/>
  <c r="AE462" i="99"/>
  <c r="AC462" i="99"/>
  <c r="AB462" i="99"/>
  <c r="AA462" i="99"/>
  <c r="Z462" i="99"/>
  <c r="AP461" i="99"/>
  <c r="AO461" i="99"/>
  <c r="AQ461" i="99" s="1"/>
  <c r="AM461" i="99"/>
  <c r="AL461" i="99"/>
  <c r="AK461" i="99"/>
  <c r="AJ461" i="99"/>
  <c r="AI461" i="99"/>
  <c r="AH461" i="99"/>
  <c r="AG461" i="99"/>
  <c r="AF461" i="99"/>
  <c r="AE461" i="99"/>
  <c r="AC461" i="99"/>
  <c r="AB461" i="99"/>
  <c r="AA461" i="99"/>
  <c r="Z461" i="99"/>
  <c r="AP460" i="99"/>
  <c r="AO460" i="99"/>
  <c r="AQ460" i="99" s="1"/>
  <c r="AM460" i="99"/>
  <c r="AL460" i="99"/>
  <c r="AK460" i="99"/>
  <c r="AJ460" i="99"/>
  <c r="AI460" i="99"/>
  <c r="AH460" i="99"/>
  <c r="AG460" i="99"/>
  <c r="AF460" i="99"/>
  <c r="AE460" i="99"/>
  <c r="AC460" i="99"/>
  <c r="AB460" i="99"/>
  <c r="AA460" i="99"/>
  <c r="Z460" i="99"/>
  <c r="AP459" i="99"/>
  <c r="AO459" i="99"/>
  <c r="AM459" i="99"/>
  <c r="AL459" i="99"/>
  <c r="AK459" i="99"/>
  <c r="AJ459" i="99"/>
  <c r="AI459" i="99"/>
  <c r="AH459" i="99"/>
  <c r="AG459" i="99"/>
  <c r="AF459" i="99"/>
  <c r="AE459" i="99"/>
  <c r="AC459" i="99"/>
  <c r="AB459" i="99"/>
  <c r="AA459" i="99"/>
  <c r="Z459" i="99"/>
  <c r="AP458" i="99"/>
  <c r="AS458" i="99" s="1"/>
  <c r="AO458" i="99"/>
  <c r="AQ458" i="99" s="1"/>
  <c r="AM458" i="99"/>
  <c r="AL458" i="99"/>
  <c r="AK458" i="99"/>
  <c r="AJ458" i="99"/>
  <c r="AI458" i="99"/>
  <c r="AH458" i="99"/>
  <c r="AG458" i="99"/>
  <c r="AF458" i="99"/>
  <c r="AE458" i="99"/>
  <c r="AC458" i="99"/>
  <c r="AB458" i="99"/>
  <c r="AA458" i="99"/>
  <c r="Z458" i="99"/>
  <c r="AP457" i="99"/>
  <c r="AO457" i="99"/>
  <c r="AM457" i="99"/>
  <c r="AL457" i="99"/>
  <c r="AK457" i="99"/>
  <c r="AJ457" i="99"/>
  <c r="AI457" i="99"/>
  <c r="AH457" i="99"/>
  <c r="AG457" i="99"/>
  <c r="AF457" i="99"/>
  <c r="AE457" i="99"/>
  <c r="AC457" i="99"/>
  <c r="AB457" i="99"/>
  <c r="AA457" i="99"/>
  <c r="Z457" i="99"/>
  <c r="AP456" i="99"/>
  <c r="AO456" i="99"/>
  <c r="AQ456" i="99" s="1"/>
  <c r="AM456" i="99"/>
  <c r="AL456" i="99"/>
  <c r="AK456" i="99"/>
  <c r="AJ456" i="99"/>
  <c r="AI456" i="99"/>
  <c r="AH456" i="99"/>
  <c r="AG456" i="99"/>
  <c r="AF456" i="99"/>
  <c r="AE456" i="99"/>
  <c r="AC456" i="99"/>
  <c r="AB456" i="99"/>
  <c r="AA456" i="99"/>
  <c r="Z456" i="99"/>
  <c r="AP455" i="99"/>
  <c r="AO455" i="99"/>
  <c r="AM455" i="99"/>
  <c r="AL455" i="99"/>
  <c r="AK455" i="99"/>
  <c r="AJ455" i="99"/>
  <c r="AI455" i="99"/>
  <c r="AH455" i="99"/>
  <c r="AG455" i="99"/>
  <c r="AF455" i="99"/>
  <c r="AE455" i="99"/>
  <c r="AC455" i="99"/>
  <c r="AB455" i="99"/>
  <c r="AA455" i="99"/>
  <c r="Z455" i="99"/>
  <c r="AP454" i="99"/>
  <c r="AO454" i="99"/>
  <c r="AM454" i="99"/>
  <c r="AL454" i="99"/>
  <c r="AK454" i="99"/>
  <c r="AJ454" i="99"/>
  <c r="AI454" i="99"/>
  <c r="AH454" i="99"/>
  <c r="AG454" i="99"/>
  <c r="AF454" i="99"/>
  <c r="AE454" i="99"/>
  <c r="AC454" i="99"/>
  <c r="AB454" i="99"/>
  <c r="AA454" i="99"/>
  <c r="Z454" i="99"/>
  <c r="AP453" i="99"/>
  <c r="AO453" i="99"/>
  <c r="AM453" i="99"/>
  <c r="AL453" i="99"/>
  <c r="AK453" i="99"/>
  <c r="AJ453" i="99"/>
  <c r="AI453" i="99"/>
  <c r="AH453" i="99"/>
  <c r="AG453" i="99"/>
  <c r="AF453" i="99"/>
  <c r="AE453" i="99"/>
  <c r="AC453" i="99"/>
  <c r="AB453" i="99"/>
  <c r="AA453" i="99"/>
  <c r="Z453" i="99"/>
  <c r="AP452" i="99"/>
  <c r="AO452" i="99"/>
  <c r="AQ452" i="99" s="1"/>
  <c r="AM452" i="99"/>
  <c r="AL452" i="99"/>
  <c r="AK452" i="99"/>
  <c r="AJ452" i="99"/>
  <c r="AI452" i="99"/>
  <c r="AH452" i="99"/>
  <c r="AG452" i="99"/>
  <c r="AF452" i="99"/>
  <c r="AE452" i="99"/>
  <c r="AC452" i="99"/>
  <c r="AB452" i="99"/>
  <c r="AA452" i="99"/>
  <c r="Z452" i="99"/>
  <c r="AP451" i="99"/>
  <c r="AO451" i="99"/>
  <c r="AM451" i="99"/>
  <c r="AL451" i="99"/>
  <c r="AK451" i="99"/>
  <c r="AJ451" i="99"/>
  <c r="AI451" i="99"/>
  <c r="AH451" i="99"/>
  <c r="AG451" i="99"/>
  <c r="AF451" i="99"/>
  <c r="AE451" i="99"/>
  <c r="AC451" i="99"/>
  <c r="AB451" i="99"/>
  <c r="AA451" i="99"/>
  <c r="Z451" i="99"/>
  <c r="AP450" i="99"/>
  <c r="AO450" i="99"/>
  <c r="AQ450" i="99" s="1"/>
  <c r="AM450" i="99"/>
  <c r="AL450" i="99"/>
  <c r="AK450" i="99"/>
  <c r="AJ450" i="99"/>
  <c r="AI450" i="99"/>
  <c r="AH450" i="99"/>
  <c r="AG450" i="99"/>
  <c r="AF450" i="99"/>
  <c r="AE450" i="99"/>
  <c r="AC450" i="99"/>
  <c r="AB450" i="99"/>
  <c r="AA450" i="99"/>
  <c r="Z450" i="99"/>
  <c r="AP449" i="99"/>
  <c r="AO449" i="99"/>
  <c r="AM449" i="99"/>
  <c r="AL449" i="99"/>
  <c r="AK449" i="99"/>
  <c r="AJ449" i="99"/>
  <c r="AI449" i="99"/>
  <c r="AH449" i="99"/>
  <c r="AG449" i="99"/>
  <c r="AF449" i="99"/>
  <c r="AE449" i="99"/>
  <c r="AC449" i="99"/>
  <c r="AB449" i="99"/>
  <c r="AA449" i="99"/>
  <c r="Z449" i="99"/>
  <c r="AP448" i="99"/>
  <c r="AO448" i="99"/>
  <c r="AQ448" i="99" s="1"/>
  <c r="AM448" i="99"/>
  <c r="AL448" i="99"/>
  <c r="AK448" i="99"/>
  <c r="AJ448" i="99"/>
  <c r="AI448" i="99"/>
  <c r="AH448" i="99"/>
  <c r="AG448" i="99"/>
  <c r="AF448" i="99"/>
  <c r="AE448" i="99"/>
  <c r="AC448" i="99"/>
  <c r="AB448" i="99"/>
  <c r="AA448" i="99"/>
  <c r="Z448" i="99"/>
  <c r="AP447" i="99"/>
  <c r="AO447" i="99"/>
  <c r="AM447" i="99"/>
  <c r="AL447" i="99"/>
  <c r="AK447" i="99"/>
  <c r="AJ447" i="99"/>
  <c r="AI447" i="99"/>
  <c r="AH447" i="99"/>
  <c r="AG447" i="99"/>
  <c r="AF447" i="99"/>
  <c r="AE447" i="99"/>
  <c r="AC447" i="99"/>
  <c r="AB447" i="99"/>
  <c r="AA447" i="99"/>
  <c r="Z447" i="99"/>
  <c r="AP446" i="99"/>
  <c r="AO446" i="99"/>
  <c r="AM446" i="99"/>
  <c r="AL446" i="99"/>
  <c r="AK446" i="99"/>
  <c r="AJ446" i="99"/>
  <c r="AI446" i="99"/>
  <c r="AH446" i="99"/>
  <c r="AG446" i="99"/>
  <c r="AF446" i="99"/>
  <c r="AE446" i="99"/>
  <c r="AC446" i="99"/>
  <c r="AB446" i="99"/>
  <c r="AA446" i="99"/>
  <c r="Z446" i="99"/>
  <c r="AP445" i="99"/>
  <c r="AO445" i="99"/>
  <c r="AM445" i="99"/>
  <c r="AL445" i="99"/>
  <c r="AK445" i="99"/>
  <c r="AJ445" i="99"/>
  <c r="AI445" i="99"/>
  <c r="AH445" i="99"/>
  <c r="AG445" i="99"/>
  <c r="AF445" i="99"/>
  <c r="AE445" i="99"/>
  <c r="AC445" i="99"/>
  <c r="AB445" i="99"/>
  <c r="AA445" i="99"/>
  <c r="Z445" i="99"/>
  <c r="AP444" i="99"/>
  <c r="AO444" i="99"/>
  <c r="AQ444" i="99" s="1"/>
  <c r="AM444" i="99"/>
  <c r="AL444" i="99"/>
  <c r="AK444" i="99"/>
  <c r="AJ444" i="99"/>
  <c r="AI444" i="99"/>
  <c r="AH444" i="99"/>
  <c r="AG444" i="99"/>
  <c r="AF444" i="99"/>
  <c r="AE444" i="99"/>
  <c r="AC444" i="99"/>
  <c r="AB444" i="99"/>
  <c r="AA444" i="99"/>
  <c r="Z444" i="99"/>
  <c r="AP443" i="99"/>
  <c r="AO443" i="99"/>
  <c r="AM443" i="99"/>
  <c r="AL443" i="99"/>
  <c r="AK443" i="99"/>
  <c r="AJ443" i="99"/>
  <c r="AI443" i="99"/>
  <c r="AH443" i="99"/>
  <c r="AG443" i="99"/>
  <c r="AF443" i="99"/>
  <c r="AE443" i="99"/>
  <c r="AC443" i="99"/>
  <c r="AB443" i="99"/>
  <c r="AA443" i="99"/>
  <c r="Z443" i="99"/>
  <c r="AP442" i="99"/>
  <c r="AO442" i="99"/>
  <c r="AQ442" i="99" s="1"/>
  <c r="AM442" i="99"/>
  <c r="AL442" i="99"/>
  <c r="AK442" i="99"/>
  <c r="AJ442" i="99"/>
  <c r="AI442" i="99"/>
  <c r="AH442" i="99"/>
  <c r="AG442" i="99"/>
  <c r="AF442" i="99"/>
  <c r="AE442" i="99"/>
  <c r="AC442" i="99"/>
  <c r="AB442" i="99"/>
  <c r="AA442" i="99"/>
  <c r="Z442" i="99"/>
  <c r="AP441" i="99"/>
  <c r="AO441" i="99"/>
  <c r="AQ441" i="99" s="1"/>
  <c r="AM441" i="99"/>
  <c r="AL441" i="99"/>
  <c r="AK441" i="99"/>
  <c r="AJ441" i="99"/>
  <c r="AI441" i="99"/>
  <c r="AH441" i="99"/>
  <c r="AG441" i="99"/>
  <c r="AF441" i="99"/>
  <c r="AE441" i="99"/>
  <c r="AC441" i="99"/>
  <c r="AB441" i="99"/>
  <c r="AA441" i="99"/>
  <c r="Z441" i="99"/>
  <c r="AP440" i="99"/>
  <c r="AS440" i="99" s="1"/>
  <c r="AO440" i="99"/>
  <c r="AM440" i="99"/>
  <c r="AL440" i="99"/>
  <c r="AK440" i="99"/>
  <c r="AJ440" i="99"/>
  <c r="AI440" i="99"/>
  <c r="AH440" i="99"/>
  <c r="AG440" i="99"/>
  <c r="AF440" i="99"/>
  <c r="AE440" i="99"/>
  <c r="AC440" i="99"/>
  <c r="AB440" i="99"/>
  <c r="AA440" i="99"/>
  <c r="Z440" i="99"/>
  <c r="AP439" i="99"/>
  <c r="AO439" i="99"/>
  <c r="AQ439" i="99" s="1"/>
  <c r="AM439" i="99"/>
  <c r="AL439" i="99"/>
  <c r="AK439" i="99"/>
  <c r="AJ439" i="99"/>
  <c r="AI439" i="99"/>
  <c r="AH439" i="99"/>
  <c r="AG439" i="99"/>
  <c r="AF439" i="99"/>
  <c r="AE439" i="99"/>
  <c r="AC439" i="99"/>
  <c r="AB439" i="99"/>
  <c r="AA439" i="99"/>
  <c r="Z439" i="99"/>
  <c r="AP438" i="99"/>
  <c r="AO438" i="99"/>
  <c r="AM438" i="99"/>
  <c r="AL438" i="99"/>
  <c r="AK438" i="99"/>
  <c r="AJ438" i="99"/>
  <c r="AI438" i="99"/>
  <c r="AH438" i="99"/>
  <c r="AG438" i="99"/>
  <c r="AF438" i="99"/>
  <c r="AE438" i="99"/>
  <c r="AC438" i="99"/>
  <c r="AB438" i="99"/>
  <c r="AA438" i="99"/>
  <c r="Z438" i="99"/>
  <c r="AP437" i="99"/>
  <c r="AO437" i="99"/>
  <c r="AQ437" i="99" s="1"/>
  <c r="AM437" i="99"/>
  <c r="AL437" i="99"/>
  <c r="AK437" i="99"/>
  <c r="AJ437" i="99"/>
  <c r="AI437" i="99"/>
  <c r="AH437" i="99"/>
  <c r="AG437" i="99"/>
  <c r="AF437" i="99"/>
  <c r="AE437" i="99"/>
  <c r="AC437" i="99"/>
  <c r="AB437" i="99"/>
  <c r="AA437" i="99"/>
  <c r="Z437" i="99"/>
  <c r="AP436" i="99"/>
  <c r="AO436" i="99"/>
  <c r="AM436" i="99"/>
  <c r="AL436" i="99"/>
  <c r="AK436" i="99"/>
  <c r="AJ436" i="99"/>
  <c r="AI436" i="99"/>
  <c r="AH436" i="99"/>
  <c r="AG436" i="99"/>
  <c r="AF436" i="99"/>
  <c r="AE436" i="99"/>
  <c r="AC436" i="99"/>
  <c r="AB436" i="99"/>
  <c r="AA436" i="99"/>
  <c r="Z436" i="99"/>
  <c r="AP435" i="99"/>
  <c r="AO435" i="99"/>
  <c r="AM435" i="99"/>
  <c r="AL435" i="99"/>
  <c r="AK435" i="99"/>
  <c r="AJ435" i="99"/>
  <c r="AI435" i="99"/>
  <c r="AH435" i="99"/>
  <c r="AG435" i="99"/>
  <c r="AF435" i="99"/>
  <c r="AE435" i="99"/>
  <c r="AC435" i="99"/>
  <c r="AB435" i="99"/>
  <c r="AA435" i="99"/>
  <c r="Z435" i="99"/>
  <c r="X435" i="99"/>
  <c r="AP434" i="99"/>
  <c r="AO434" i="99"/>
  <c r="AQ434" i="99" s="1"/>
  <c r="AM434" i="99"/>
  <c r="AL434" i="99"/>
  <c r="AK434" i="99"/>
  <c r="AJ434" i="99"/>
  <c r="AI434" i="99"/>
  <c r="AH434" i="99"/>
  <c r="AG434" i="99"/>
  <c r="AF434" i="99"/>
  <c r="AE434" i="99"/>
  <c r="AC434" i="99"/>
  <c r="AB434" i="99"/>
  <c r="AA434" i="99"/>
  <c r="Z434" i="99"/>
  <c r="X434" i="99"/>
  <c r="AP433" i="99"/>
  <c r="AO433" i="99"/>
  <c r="AQ433" i="99" s="1"/>
  <c r="AM433" i="99"/>
  <c r="AL433" i="99"/>
  <c r="AK433" i="99"/>
  <c r="AJ433" i="99"/>
  <c r="AI433" i="99"/>
  <c r="AH433" i="99"/>
  <c r="AG433" i="99"/>
  <c r="AF433" i="99"/>
  <c r="AE433" i="99"/>
  <c r="AC433" i="99"/>
  <c r="AB433" i="99"/>
  <c r="AA433" i="99"/>
  <c r="Z433" i="99"/>
  <c r="AP432" i="99"/>
  <c r="AO432" i="99"/>
  <c r="AQ432" i="99" s="1"/>
  <c r="AM432" i="99"/>
  <c r="AL432" i="99"/>
  <c r="AK432" i="99"/>
  <c r="AJ432" i="99"/>
  <c r="AI432" i="99"/>
  <c r="AH432" i="99"/>
  <c r="AG432" i="99"/>
  <c r="AF432" i="99"/>
  <c r="AE432" i="99"/>
  <c r="AC432" i="99"/>
  <c r="AB432" i="99"/>
  <c r="AA432" i="99"/>
  <c r="Z432" i="99"/>
  <c r="X432" i="99"/>
  <c r="AP431" i="99"/>
  <c r="AO431" i="99"/>
  <c r="AQ431" i="99" s="1"/>
  <c r="AM431" i="99"/>
  <c r="AL431" i="99"/>
  <c r="AK431" i="99"/>
  <c r="AJ431" i="99"/>
  <c r="AI431" i="99"/>
  <c r="AH431" i="99"/>
  <c r="AG431" i="99"/>
  <c r="AF431" i="99"/>
  <c r="AE431" i="99"/>
  <c r="AC431" i="99"/>
  <c r="AB431" i="99"/>
  <c r="AA431" i="99"/>
  <c r="Z431" i="99"/>
  <c r="AP430" i="99"/>
  <c r="AO430" i="99"/>
  <c r="AQ430" i="99" s="1"/>
  <c r="AM430" i="99"/>
  <c r="AL430" i="99"/>
  <c r="AK430" i="99"/>
  <c r="AJ430" i="99"/>
  <c r="AI430" i="99"/>
  <c r="AH430" i="99"/>
  <c r="AG430" i="99"/>
  <c r="AF430" i="99"/>
  <c r="AE430" i="99"/>
  <c r="AC430" i="99"/>
  <c r="AB430" i="99"/>
  <c r="AA430" i="99"/>
  <c r="Z430" i="99"/>
  <c r="X430" i="99"/>
  <c r="AX436" i="98" a="1"/>
  <c r="AS450" i="100" l="1"/>
  <c r="AX436" i="98"/>
  <c r="AS441" i="100"/>
  <c r="AS491" i="100"/>
  <c r="AR447" i="100"/>
  <c r="AR480" i="100"/>
  <c r="AS493" i="100"/>
  <c r="AS497" i="100"/>
  <c r="AR501" i="100"/>
  <c r="AR484" i="100"/>
  <c r="AS484" i="100"/>
  <c r="AR490" i="100"/>
  <c r="AS436" i="100"/>
  <c r="AS444" i="100"/>
  <c r="AS465" i="100"/>
  <c r="AR488" i="100"/>
  <c r="AS490" i="100"/>
  <c r="AR496" i="100"/>
  <c r="AR444" i="100"/>
  <c r="AS446" i="100"/>
  <c r="AR454" i="100"/>
  <c r="AS454" i="100"/>
  <c r="AR433" i="100"/>
  <c r="AS458" i="100"/>
  <c r="AR460" i="100"/>
  <c r="AR464" i="100"/>
  <c r="AR491" i="99"/>
  <c r="AR439" i="100"/>
  <c r="AR448" i="100"/>
  <c r="AQ484" i="100"/>
  <c r="AQ496" i="100"/>
  <c r="AS432" i="100"/>
  <c r="AS480" i="100"/>
  <c r="AQ463" i="99"/>
  <c r="AR443" i="100"/>
  <c r="AS433" i="100"/>
  <c r="AS443" i="100"/>
  <c r="AS437" i="100"/>
  <c r="AR468" i="100"/>
  <c r="AR486" i="100"/>
  <c r="AS438" i="100"/>
  <c r="AR449" i="100"/>
  <c r="AR452" i="100"/>
  <c r="AR492" i="100"/>
  <c r="AR456" i="100"/>
  <c r="AR432" i="100"/>
  <c r="AQ454" i="100"/>
  <c r="AR430" i="100"/>
  <c r="AR436" i="100"/>
  <c r="AQ447" i="100"/>
  <c r="AS482" i="100"/>
  <c r="AS500" i="100"/>
  <c r="AP509" i="100"/>
  <c r="AR434" i="100"/>
  <c r="AS449" i="100"/>
  <c r="AS471" i="100"/>
  <c r="AR473" i="100"/>
  <c r="AS487" i="100"/>
  <c r="AQ460" i="100"/>
  <c r="AR446" i="100"/>
  <c r="AR462" i="100"/>
  <c r="AR482" i="100"/>
  <c r="AS486" i="100"/>
  <c r="AS488" i="100"/>
  <c r="AS448" i="100"/>
  <c r="AS452" i="100"/>
  <c r="AR455" i="100"/>
  <c r="AR463" i="100"/>
  <c r="G183" i="103"/>
  <c r="G138" i="103"/>
  <c r="G93" i="103"/>
  <c r="G169" i="103"/>
  <c r="G79" i="103"/>
  <c r="G124" i="103"/>
  <c r="AS446" i="99"/>
  <c r="AR482" i="99"/>
  <c r="AR495" i="99"/>
  <c r="AS496" i="99"/>
  <c r="AS478" i="99"/>
  <c r="AS490" i="99"/>
  <c r="AR496" i="99"/>
  <c r="AS481" i="99"/>
  <c r="AS463" i="99"/>
  <c r="AR466" i="99"/>
  <c r="AR472" i="99"/>
  <c r="AR474" i="99"/>
  <c r="AS447" i="99"/>
  <c r="AR449" i="99"/>
  <c r="AR457" i="99"/>
  <c r="AR454" i="99"/>
  <c r="AS466" i="99"/>
  <c r="AR486" i="99"/>
  <c r="AR465" i="99"/>
  <c r="AR475" i="99"/>
  <c r="AR436" i="99"/>
  <c r="AR438" i="99"/>
  <c r="AR483" i="99"/>
  <c r="AR487" i="99"/>
  <c r="AS444" i="99"/>
  <c r="AR460" i="98"/>
  <c r="AS460" i="98"/>
  <c r="W577" i="98"/>
  <c r="W580" i="98"/>
  <c r="W579" i="98"/>
  <c r="W578" i="98"/>
  <c r="AP580" i="98"/>
  <c r="AP578" i="98"/>
  <c r="AP577" i="98"/>
  <c r="AP579" i="98"/>
  <c r="AS454" i="98"/>
  <c r="AP580" i="99"/>
  <c r="AP579" i="99"/>
  <c r="AP578" i="99"/>
  <c r="AP577" i="99"/>
  <c r="AS432" i="99"/>
  <c r="AS438" i="99"/>
  <c r="AS455" i="99"/>
  <c r="AS459" i="99"/>
  <c r="AR497" i="99"/>
  <c r="AR473" i="99"/>
  <c r="AS495" i="99"/>
  <c r="AR484" i="99"/>
  <c r="AS454" i="99"/>
  <c r="AS465" i="99"/>
  <c r="AS477" i="99"/>
  <c r="AS486" i="99"/>
  <c r="AS488" i="99"/>
  <c r="AQ454" i="99"/>
  <c r="AR435" i="99"/>
  <c r="AS439" i="99"/>
  <c r="AS456" i="99"/>
  <c r="AS471" i="99"/>
  <c r="AR481" i="99"/>
  <c r="AS501" i="99"/>
  <c r="AR490" i="99"/>
  <c r="AS445" i="99"/>
  <c r="AR447" i="99"/>
  <c r="AS462" i="99"/>
  <c r="AS483" i="99"/>
  <c r="AS500" i="99"/>
  <c r="W580" i="99"/>
  <c r="W577" i="99"/>
  <c r="W579" i="99"/>
  <c r="W578" i="99"/>
  <c r="AR462" i="99"/>
  <c r="AQ496" i="99"/>
  <c r="AS480" i="99"/>
  <c r="AS482" i="99"/>
  <c r="AS487" i="99"/>
  <c r="AS491" i="99"/>
  <c r="AQ466" i="99"/>
  <c r="AR433" i="99"/>
  <c r="AR437" i="99"/>
  <c r="AS442" i="99"/>
  <c r="AR448" i="99"/>
  <c r="AS464" i="99"/>
  <c r="AR494" i="99"/>
  <c r="AR500" i="99"/>
  <c r="AR478" i="99"/>
  <c r="AQ478" i="99"/>
  <c r="AQ498" i="100"/>
  <c r="AR498" i="100"/>
  <c r="AR461" i="100"/>
  <c r="X461" i="100"/>
  <c r="X476" i="100"/>
  <c r="AR476" i="100"/>
  <c r="X442" i="100"/>
  <c r="AR442" i="100"/>
  <c r="AQ470" i="100"/>
  <c r="AR470" i="100"/>
  <c r="Z576" i="99"/>
  <c r="AR576" i="99" s="1"/>
  <c r="C30" i="103" s="1"/>
  <c r="AR467" i="100"/>
  <c r="X467" i="100"/>
  <c r="AR446" i="99"/>
  <c r="AQ446" i="99"/>
  <c r="AR440" i="100"/>
  <c r="AQ440" i="100"/>
  <c r="AR440" i="99"/>
  <c r="AQ440" i="99"/>
  <c r="AR498" i="99"/>
  <c r="AQ498" i="99"/>
  <c r="AR458" i="100"/>
  <c r="AQ458" i="100"/>
  <c r="G576" i="99"/>
  <c r="AR442" i="99"/>
  <c r="AR452" i="99"/>
  <c r="AS457" i="99"/>
  <c r="AR459" i="99"/>
  <c r="AR461" i="99"/>
  <c r="AS470" i="99"/>
  <c r="AR476" i="99"/>
  <c r="AS479" i="99"/>
  <c r="AS499" i="99"/>
  <c r="AR461" i="98"/>
  <c r="AR485" i="98"/>
  <c r="AR497" i="98"/>
  <c r="AR438" i="100"/>
  <c r="AQ474" i="100"/>
  <c r="AR474" i="100"/>
  <c r="AS449" i="99"/>
  <c r="AR451" i="99"/>
  <c r="AS437" i="98"/>
  <c r="AR469" i="100"/>
  <c r="X469" i="100"/>
  <c r="AS451" i="99"/>
  <c r="AR453" i="99"/>
  <c r="AR456" i="99"/>
  <c r="AS461" i="99"/>
  <c r="AS472" i="99"/>
  <c r="AQ486" i="99"/>
  <c r="AR489" i="99"/>
  <c r="AR492" i="99"/>
  <c r="G576" i="98"/>
  <c r="G576" i="100"/>
  <c r="AR443" i="99"/>
  <c r="AS453" i="99"/>
  <c r="AQ472" i="99"/>
  <c r="AR477" i="99"/>
  <c r="AS489" i="99"/>
  <c r="AQ432" i="100"/>
  <c r="AQ436" i="100"/>
  <c r="AQ464" i="100"/>
  <c r="AS443" i="99"/>
  <c r="AS450" i="99"/>
  <c r="AR458" i="99"/>
  <c r="AR464" i="99"/>
  <c r="AR467" i="99"/>
  <c r="AR480" i="99"/>
  <c r="AR493" i="99"/>
  <c r="AQ494" i="99"/>
  <c r="AR499" i="99"/>
  <c r="AS434" i="98"/>
  <c r="AS438" i="98"/>
  <c r="AS468" i="98"/>
  <c r="AS482" i="98"/>
  <c r="AS488" i="98"/>
  <c r="AS494" i="98"/>
  <c r="W577" i="100"/>
  <c r="AS434" i="100"/>
  <c r="AS439" i="100"/>
  <c r="AR445" i="100"/>
  <c r="AQ446" i="100"/>
  <c r="AQ450" i="100"/>
  <c r="AR453" i="100"/>
  <c r="AS457" i="100"/>
  <c r="AS461" i="100"/>
  <c r="X463" i="100"/>
  <c r="AS448" i="99"/>
  <c r="AS452" i="99"/>
  <c r="AS460" i="99"/>
  <c r="AS467" i="99"/>
  <c r="AR469" i="99"/>
  <c r="AQ474" i="99"/>
  <c r="AR485" i="99"/>
  <c r="AS493" i="99"/>
  <c r="AS497" i="99"/>
  <c r="Z576" i="98"/>
  <c r="AR576" i="98" s="1"/>
  <c r="C16" i="103" s="1"/>
  <c r="Z576" i="100"/>
  <c r="AR576" i="100" s="1"/>
  <c r="AR435" i="100"/>
  <c r="AS442" i="100"/>
  <c r="AS453" i="100"/>
  <c r="AR457" i="100"/>
  <c r="AR459" i="100"/>
  <c r="AS469" i="100"/>
  <c r="AR445" i="99"/>
  <c r="AR455" i="99"/>
  <c r="AS469" i="99"/>
  <c r="AR471" i="99"/>
  <c r="AS485" i="99"/>
  <c r="AR470" i="98"/>
  <c r="AR486" i="98"/>
  <c r="AR488" i="98"/>
  <c r="AR490" i="98"/>
  <c r="AR431" i="100"/>
  <c r="AS435" i="100"/>
  <c r="AS456" i="100"/>
  <c r="AS459" i="100"/>
  <c r="AS460" i="100"/>
  <c r="AR460" i="99"/>
  <c r="AS473" i="99"/>
  <c r="AS431" i="100"/>
  <c r="AR437" i="100"/>
  <c r="AS440" i="100"/>
  <c r="AS462" i="100"/>
  <c r="AR441" i="99"/>
  <c r="AR450" i="99"/>
  <c r="AS468" i="99"/>
  <c r="AR479" i="99"/>
  <c r="AR488" i="99"/>
  <c r="AS498" i="99"/>
  <c r="AR501" i="99"/>
  <c r="AS430" i="100"/>
  <c r="AP577" i="100"/>
  <c r="AR441" i="100"/>
  <c r="AR451" i="100"/>
  <c r="AR466" i="100"/>
  <c r="AS470" i="100"/>
  <c r="AR479" i="100"/>
  <c r="AR495" i="100"/>
  <c r="AS496" i="100"/>
  <c r="AS498" i="100"/>
  <c r="AS499" i="100"/>
  <c r="AS473" i="100"/>
  <c r="AS479" i="100"/>
  <c r="AS483" i="100"/>
  <c r="AR493" i="100"/>
  <c r="AS495" i="100"/>
  <c r="AS467" i="100"/>
  <c r="AR475" i="100"/>
  <c r="AR481" i="100"/>
  <c r="AR485" i="100"/>
  <c r="AQ490" i="100"/>
  <c r="AS472" i="100"/>
  <c r="AS475" i="100"/>
  <c r="AQ486" i="100"/>
  <c r="AR489" i="100"/>
  <c r="AR500" i="100"/>
  <c r="AS466" i="100"/>
  <c r="AS478" i="100"/>
  <c r="AS489" i="100"/>
  <c r="AR494" i="100"/>
  <c r="AR497" i="100"/>
  <c r="AR491" i="100"/>
  <c r="AS464" i="100"/>
  <c r="AR471" i="100"/>
  <c r="AS477" i="100"/>
  <c r="AS481" i="100"/>
  <c r="AR487" i="100"/>
  <c r="AR499" i="100"/>
  <c r="AQ509" i="100"/>
  <c r="AR504" i="100"/>
  <c r="AR434" i="98"/>
  <c r="AR483" i="98"/>
  <c r="AR436" i="98"/>
  <c r="AS489" i="98"/>
  <c r="AR438" i="98"/>
  <c r="AR442" i="98"/>
  <c r="AR444" i="98"/>
  <c r="AR459" i="98"/>
  <c r="AQ470" i="98"/>
  <c r="AQ436" i="98"/>
  <c r="AS444" i="98"/>
  <c r="AS446" i="98"/>
  <c r="AR472" i="98"/>
  <c r="AR446" i="98"/>
  <c r="AS463" i="98"/>
  <c r="AS498" i="98"/>
  <c r="AS500" i="98"/>
  <c r="AS445" i="98"/>
  <c r="AR447" i="98"/>
  <c r="AR475" i="98"/>
  <c r="AS450" i="98"/>
  <c r="AS452" i="98"/>
  <c r="AR454" i="98"/>
  <c r="AS469" i="98"/>
  <c r="AS484" i="98"/>
  <c r="AR455" i="98"/>
  <c r="AS462" i="98"/>
  <c r="AR481" i="98"/>
  <c r="AR432" i="98"/>
  <c r="AQ460" i="98"/>
  <c r="AS464" i="98"/>
  <c r="AR431" i="98"/>
  <c r="AS439" i="98"/>
  <c r="AR445" i="98"/>
  <c r="AS451" i="98"/>
  <c r="AS467" i="98"/>
  <c r="AS493" i="98"/>
  <c r="AQ434" i="98"/>
  <c r="AR462" i="98"/>
  <c r="AR474" i="98"/>
  <c r="AQ486" i="98"/>
  <c r="AS436" i="98"/>
  <c r="AS453" i="98"/>
  <c r="AS455" i="98"/>
  <c r="AS457" i="98"/>
  <c r="AS499" i="98"/>
  <c r="AS459" i="98"/>
  <c r="AR478" i="98"/>
  <c r="AS483" i="98"/>
  <c r="AR466" i="98"/>
  <c r="AR476" i="98"/>
  <c r="AS490" i="98"/>
  <c r="AQ438" i="98"/>
  <c r="AS458" i="98"/>
  <c r="AS466" i="98"/>
  <c r="AR468" i="98"/>
  <c r="AQ478" i="98"/>
  <c r="AQ490" i="98"/>
  <c r="AS433" i="98"/>
  <c r="AR449" i="98"/>
  <c r="AR496" i="98"/>
  <c r="AR480" i="98"/>
  <c r="AR482" i="98"/>
  <c r="AS496" i="98"/>
  <c r="AR440" i="98"/>
  <c r="AS487" i="98"/>
  <c r="AR491" i="98"/>
  <c r="AR464" i="98"/>
  <c r="AR479" i="98"/>
  <c r="AR439" i="98"/>
  <c r="AR453" i="98"/>
  <c r="AS456" i="98"/>
  <c r="AR469" i="98"/>
  <c r="AR484" i="98"/>
  <c r="AS492" i="98"/>
  <c r="AQ454" i="98"/>
  <c r="X479" i="98"/>
  <c r="AQ496" i="98"/>
  <c r="AR450" i="98"/>
  <c r="AS473" i="98"/>
  <c r="AR489" i="98"/>
  <c r="AR501" i="98"/>
  <c r="AR495" i="98"/>
  <c r="AS501" i="98"/>
  <c r="AR435" i="98"/>
  <c r="AS442" i="98"/>
  <c r="AR456" i="98"/>
  <c r="AS479" i="98"/>
  <c r="AR492" i="98"/>
  <c r="AS495" i="98"/>
  <c r="AQ501" i="98"/>
  <c r="AS431" i="98"/>
  <c r="AS435" i="98"/>
  <c r="AQ442" i="98"/>
  <c r="AS449" i="98"/>
  <c r="AQ462" i="98"/>
  <c r="AR465" i="98"/>
  <c r="AS472" i="98"/>
  <c r="AQ482" i="98"/>
  <c r="X491" i="98"/>
  <c r="AQ495" i="98"/>
  <c r="AR498" i="98"/>
  <c r="AR433" i="98"/>
  <c r="AR451" i="98"/>
  <c r="AS465" i="98"/>
  <c r="AQ472" i="98"/>
  <c r="AS474" i="98"/>
  <c r="AS475" i="98"/>
  <c r="AS478" i="98"/>
  <c r="X481" i="98"/>
  <c r="AR437" i="98"/>
  <c r="AS440" i="98"/>
  <c r="AR441" i="98"/>
  <c r="AS448" i="98"/>
  <c r="AR457" i="98"/>
  <c r="AR458" i="98"/>
  <c r="AS470" i="98"/>
  <c r="AR471" i="98"/>
  <c r="AS480" i="98"/>
  <c r="AS485" i="98"/>
  <c r="AR487" i="98"/>
  <c r="AQ488" i="98"/>
  <c r="AR493" i="98"/>
  <c r="AS430" i="98"/>
  <c r="AS441" i="98"/>
  <c r="AS447" i="98"/>
  <c r="AR452" i="98"/>
  <c r="AS461" i="98"/>
  <c r="AR467" i="98"/>
  <c r="AQ468" i="98"/>
  <c r="AS471" i="98"/>
  <c r="AS491" i="98"/>
  <c r="AR494" i="98"/>
  <c r="AR499" i="98"/>
  <c r="AR500" i="98"/>
  <c r="AS432" i="98"/>
  <c r="AR443" i="98"/>
  <c r="AQ444" i="98"/>
  <c r="AR448" i="98"/>
  <c r="X457" i="98"/>
  <c r="AR463" i="98"/>
  <c r="AR477" i="98"/>
  <c r="AS481" i="98"/>
  <c r="X493" i="98"/>
  <c r="AS497" i="98"/>
  <c r="AS443" i="98"/>
  <c r="AR473" i="98"/>
  <c r="AS476" i="98"/>
  <c r="AS477" i="98"/>
  <c r="AS486" i="98"/>
  <c r="AQ497" i="100"/>
  <c r="AQ499" i="100"/>
  <c r="AQ501" i="100"/>
  <c r="X491" i="100"/>
  <c r="X493" i="100"/>
  <c r="X495" i="100"/>
  <c r="X485" i="100"/>
  <c r="X487" i="100"/>
  <c r="AQ489" i="100"/>
  <c r="AR478" i="100"/>
  <c r="AQ483" i="100"/>
  <c r="AQ473" i="100"/>
  <c r="AQ475" i="100"/>
  <c r="AQ477" i="100"/>
  <c r="AQ471" i="100"/>
  <c r="AQ465" i="100"/>
  <c r="X449" i="100"/>
  <c r="X451" i="100"/>
  <c r="AQ453" i="100"/>
  <c r="X443" i="100"/>
  <c r="X445" i="100"/>
  <c r="X437" i="100"/>
  <c r="X439" i="100"/>
  <c r="AQ441" i="100"/>
  <c r="AQ431" i="100"/>
  <c r="AQ433" i="100"/>
  <c r="AQ435" i="100"/>
  <c r="X497" i="98"/>
  <c r="X499" i="98"/>
  <c r="X485" i="98"/>
  <c r="X487" i="98"/>
  <c r="AQ489" i="98"/>
  <c r="AQ483" i="98"/>
  <c r="X473" i="98"/>
  <c r="X475" i="98"/>
  <c r="AQ477" i="98"/>
  <c r="X467" i="98"/>
  <c r="X469" i="98"/>
  <c r="AQ471" i="98"/>
  <c r="X461" i="98"/>
  <c r="X463" i="98"/>
  <c r="AQ465" i="98"/>
  <c r="X455" i="98"/>
  <c r="AQ459" i="98"/>
  <c r="X449" i="98"/>
  <c r="X451" i="98"/>
  <c r="X453" i="98"/>
  <c r="X443" i="98"/>
  <c r="X445" i="98"/>
  <c r="X447" i="98"/>
  <c r="AQ441" i="98"/>
  <c r="AR430" i="98"/>
  <c r="AQ435" i="98"/>
  <c r="AQ495" i="99"/>
  <c r="AQ485" i="99"/>
  <c r="AQ487" i="99"/>
  <c r="AQ489" i="99"/>
  <c r="AQ479" i="99"/>
  <c r="AQ481" i="99"/>
  <c r="AQ483" i="99"/>
  <c r="AQ475" i="99"/>
  <c r="AQ477" i="99"/>
  <c r="AR468" i="99"/>
  <c r="AR470" i="99"/>
  <c r="AQ467" i="99"/>
  <c r="AQ469" i="99"/>
  <c r="AQ471" i="99"/>
  <c r="AQ465" i="99"/>
  <c r="AQ455" i="99"/>
  <c r="AQ457" i="99"/>
  <c r="AQ459" i="99"/>
  <c r="AQ449" i="99"/>
  <c r="AQ451" i="99"/>
  <c r="AQ453" i="99"/>
  <c r="AR444" i="99"/>
  <c r="AQ443" i="99"/>
  <c r="AQ445" i="99"/>
  <c r="AQ447" i="99"/>
  <c r="AQ438" i="99"/>
  <c r="AS436" i="99"/>
  <c r="AQ436" i="99"/>
  <c r="AS437" i="99"/>
  <c r="AR439" i="99"/>
  <c r="AS441" i="99"/>
  <c r="AS431" i="99"/>
  <c r="AS434" i="99"/>
  <c r="AS430" i="99"/>
  <c r="AS435" i="99"/>
  <c r="AR430" i="99"/>
  <c r="AR434" i="99"/>
  <c r="AS433" i="99"/>
  <c r="AR431" i="99"/>
  <c r="AR432" i="99"/>
  <c r="X431" i="99"/>
  <c r="X433" i="99"/>
  <c r="AQ435" i="99"/>
  <c r="AO52" i="100"/>
  <c r="AP52" i="100"/>
  <c r="AO53" i="100"/>
  <c r="AP53" i="100"/>
  <c r="AO54" i="100"/>
  <c r="AP54" i="100"/>
  <c r="AO55" i="100"/>
  <c r="AP55" i="100"/>
  <c r="AO56" i="100"/>
  <c r="AP56" i="100"/>
  <c r="AO57" i="100"/>
  <c r="AP57" i="100"/>
  <c r="AO58" i="100"/>
  <c r="AP58" i="100"/>
  <c r="AO59" i="100"/>
  <c r="AP59" i="100"/>
  <c r="AO60" i="100"/>
  <c r="AP60" i="100"/>
  <c r="AO61" i="100"/>
  <c r="AP61" i="100"/>
  <c r="AO62" i="100"/>
  <c r="AP62" i="100"/>
  <c r="AO63" i="100"/>
  <c r="AP63" i="100"/>
  <c r="AO64" i="100"/>
  <c r="AP64" i="100"/>
  <c r="AO65" i="100"/>
  <c r="AP65" i="100"/>
  <c r="AO66" i="100"/>
  <c r="AP66" i="100"/>
  <c r="AO67" i="100"/>
  <c r="AP67" i="100"/>
  <c r="AO68" i="100"/>
  <c r="AP68" i="100"/>
  <c r="AO69" i="100"/>
  <c r="AP69" i="100"/>
  <c r="AO70" i="100"/>
  <c r="AP70" i="100"/>
  <c r="AO71" i="100"/>
  <c r="AP71" i="100"/>
  <c r="AO72" i="100"/>
  <c r="AP72" i="100"/>
  <c r="AO73" i="100"/>
  <c r="AP73" i="100"/>
  <c r="AO74" i="100"/>
  <c r="AP74" i="100"/>
  <c r="AO75" i="100"/>
  <c r="AP75" i="100"/>
  <c r="AO76" i="100"/>
  <c r="AP76" i="100"/>
  <c r="AO77" i="100"/>
  <c r="AP77" i="100"/>
  <c r="AO78" i="100"/>
  <c r="AP78" i="100"/>
  <c r="AO79" i="100"/>
  <c r="AP79" i="100"/>
  <c r="AO80" i="100"/>
  <c r="AP80" i="100"/>
  <c r="AO81" i="100"/>
  <c r="AP81" i="100"/>
  <c r="AO82" i="100"/>
  <c r="AP82" i="100"/>
  <c r="AO83" i="100"/>
  <c r="AP83" i="100"/>
  <c r="AO84" i="100"/>
  <c r="AP84" i="100"/>
  <c r="AO85" i="100"/>
  <c r="AP85" i="100"/>
  <c r="AO86" i="100"/>
  <c r="AP86" i="100"/>
  <c r="AO87" i="100"/>
  <c r="AP87" i="100"/>
  <c r="AO88" i="100"/>
  <c r="AP88" i="100"/>
  <c r="AO89" i="100"/>
  <c r="AP89" i="100"/>
  <c r="AO90" i="100"/>
  <c r="AP90" i="100"/>
  <c r="AO91" i="100"/>
  <c r="AP91" i="100"/>
  <c r="AO92" i="100"/>
  <c r="AP92" i="100"/>
  <c r="AO93" i="100"/>
  <c r="AP93" i="100"/>
  <c r="AO94" i="100"/>
  <c r="AP94" i="100"/>
  <c r="AO95" i="100"/>
  <c r="AP95" i="100"/>
  <c r="AO96" i="100"/>
  <c r="AP96" i="100"/>
  <c r="AO97" i="100"/>
  <c r="AP97" i="100"/>
  <c r="AO98" i="100"/>
  <c r="AP98" i="100"/>
  <c r="AO99" i="100"/>
  <c r="AP99" i="100"/>
  <c r="AO100" i="100"/>
  <c r="AP100" i="100"/>
  <c r="AO101" i="100"/>
  <c r="AP101" i="100"/>
  <c r="AO102" i="100"/>
  <c r="AP102" i="100"/>
  <c r="AO103" i="100"/>
  <c r="AP103" i="100"/>
  <c r="AO104" i="100"/>
  <c r="AP104" i="100"/>
  <c r="AO105" i="100"/>
  <c r="AP105" i="100"/>
  <c r="AO106" i="100"/>
  <c r="AP106" i="100"/>
  <c r="AO107" i="100"/>
  <c r="AP107" i="100"/>
  <c r="AO108" i="100"/>
  <c r="AP108" i="100"/>
  <c r="AO109" i="100"/>
  <c r="AP109" i="100"/>
  <c r="AO110" i="100"/>
  <c r="AP110" i="100"/>
  <c r="AO111" i="100"/>
  <c r="AP111" i="100"/>
  <c r="AO112" i="100"/>
  <c r="AP112" i="100"/>
  <c r="AO113" i="100"/>
  <c r="AP113" i="100"/>
  <c r="AO114" i="100"/>
  <c r="AP114" i="100"/>
  <c r="AO115" i="100"/>
  <c r="AP115" i="100"/>
  <c r="AO116" i="100"/>
  <c r="AP116" i="100"/>
  <c r="AO117" i="100"/>
  <c r="AP117" i="100"/>
  <c r="AO118" i="100"/>
  <c r="AP118" i="100"/>
  <c r="AO119" i="100"/>
  <c r="AP119" i="100"/>
  <c r="AO120" i="100"/>
  <c r="AP120" i="100"/>
  <c r="AO121" i="100"/>
  <c r="AP121" i="100"/>
  <c r="AO122" i="100"/>
  <c r="AP122" i="100"/>
  <c r="AO123" i="100"/>
  <c r="AP123" i="100"/>
  <c r="AO124" i="100"/>
  <c r="AP124" i="100"/>
  <c r="AO125" i="100"/>
  <c r="AP125" i="100"/>
  <c r="AO126" i="100"/>
  <c r="AP126" i="100"/>
  <c r="AO127" i="100"/>
  <c r="AP127" i="100"/>
  <c r="AO128" i="100"/>
  <c r="AP128" i="100"/>
  <c r="AO129" i="100"/>
  <c r="AP129" i="100"/>
  <c r="AO130" i="100"/>
  <c r="AP130" i="100"/>
  <c r="AO131" i="100"/>
  <c r="AP131" i="100"/>
  <c r="AO132" i="100"/>
  <c r="AP132" i="100"/>
  <c r="AO133" i="100"/>
  <c r="AP133" i="100"/>
  <c r="AO134" i="100"/>
  <c r="AP134" i="100"/>
  <c r="AO135" i="100"/>
  <c r="AP135" i="100"/>
  <c r="AO136" i="100"/>
  <c r="AP136" i="100"/>
  <c r="AO137" i="100"/>
  <c r="AP137" i="100"/>
  <c r="AO138" i="100"/>
  <c r="AP138" i="100"/>
  <c r="AO139" i="100"/>
  <c r="AP139" i="100"/>
  <c r="AO140" i="100"/>
  <c r="AP140" i="100"/>
  <c r="AO141" i="100"/>
  <c r="AP141" i="100"/>
  <c r="AO142" i="100"/>
  <c r="AP142" i="100"/>
  <c r="AO143" i="100"/>
  <c r="AP143" i="100"/>
  <c r="AO144" i="100"/>
  <c r="AP144" i="100"/>
  <c r="AO145" i="100"/>
  <c r="AP145" i="100"/>
  <c r="AO146" i="100"/>
  <c r="AP146" i="100"/>
  <c r="AO147" i="100"/>
  <c r="AP147" i="100"/>
  <c r="AO148" i="100"/>
  <c r="AP148" i="100"/>
  <c r="AO149" i="100"/>
  <c r="AP149" i="100"/>
  <c r="AO150" i="100"/>
  <c r="AP150" i="100"/>
  <c r="AO151" i="100"/>
  <c r="AP151" i="100"/>
  <c r="AO152" i="100"/>
  <c r="AP152" i="100"/>
  <c r="AO153" i="100"/>
  <c r="AP153" i="100"/>
  <c r="AO154" i="100"/>
  <c r="AP154" i="100"/>
  <c r="AO155" i="100"/>
  <c r="AP155" i="100"/>
  <c r="AO156" i="100"/>
  <c r="AP156" i="100"/>
  <c r="AO157" i="100"/>
  <c r="AP157" i="100"/>
  <c r="AO158" i="100"/>
  <c r="AP158" i="100"/>
  <c r="AO159" i="100"/>
  <c r="AP159" i="100"/>
  <c r="AO160" i="100"/>
  <c r="AP160" i="100"/>
  <c r="AO161" i="100"/>
  <c r="AP161" i="100"/>
  <c r="AO162" i="100"/>
  <c r="AP162" i="100"/>
  <c r="AO163" i="100"/>
  <c r="AP163" i="100"/>
  <c r="AO164" i="100"/>
  <c r="AP164" i="100"/>
  <c r="AO165" i="100"/>
  <c r="AP165" i="100"/>
  <c r="AO166" i="100"/>
  <c r="AP166" i="100"/>
  <c r="AO167" i="100"/>
  <c r="AP167" i="100"/>
  <c r="AO168" i="100"/>
  <c r="AP168" i="100"/>
  <c r="AO169" i="100"/>
  <c r="AP169" i="100"/>
  <c r="AO170" i="100"/>
  <c r="AP170" i="100"/>
  <c r="AO171" i="100"/>
  <c r="AP171" i="100"/>
  <c r="AO172" i="100"/>
  <c r="AP172" i="100"/>
  <c r="AO173" i="100"/>
  <c r="AP173" i="100"/>
  <c r="AO174" i="100"/>
  <c r="AP174" i="100"/>
  <c r="AO175" i="100"/>
  <c r="AP175" i="100"/>
  <c r="AO176" i="100"/>
  <c r="AP176" i="100"/>
  <c r="AO177" i="100"/>
  <c r="AP177" i="100"/>
  <c r="AO178" i="100"/>
  <c r="AP178" i="100"/>
  <c r="AO179" i="100"/>
  <c r="AP179" i="100"/>
  <c r="AO180" i="100"/>
  <c r="AP180" i="100"/>
  <c r="AO181" i="100"/>
  <c r="AP181" i="100"/>
  <c r="AO182" i="100"/>
  <c r="AP182" i="100"/>
  <c r="AO183" i="100"/>
  <c r="AP183" i="100"/>
  <c r="AO184" i="100"/>
  <c r="AP184" i="100"/>
  <c r="AO185" i="100"/>
  <c r="AP185" i="100"/>
  <c r="AO186" i="100"/>
  <c r="AP186" i="100"/>
  <c r="AO187" i="100"/>
  <c r="AP187" i="100"/>
  <c r="AO188" i="100"/>
  <c r="AP188" i="100"/>
  <c r="AO189" i="100"/>
  <c r="AP189" i="100"/>
  <c r="AO190" i="100"/>
  <c r="AP190" i="100"/>
  <c r="AO191" i="100"/>
  <c r="AP191" i="100"/>
  <c r="AO192" i="100"/>
  <c r="AP192" i="100"/>
  <c r="AO193" i="100"/>
  <c r="AP193" i="100"/>
  <c r="AO194" i="100"/>
  <c r="AP194" i="100"/>
  <c r="AO195" i="100"/>
  <c r="AP195" i="100"/>
  <c r="AO196" i="100"/>
  <c r="AP196" i="100"/>
  <c r="AO197" i="100"/>
  <c r="AP197" i="100"/>
  <c r="AO198" i="100"/>
  <c r="AP198" i="100"/>
  <c r="AO199" i="100"/>
  <c r="AP199" i="100"/>
  <c r="AO200" i="100"/>
  <c r="AP200" i="100"/>
  <c r="AO201" i="100"/>
  <c r="AP201" i="100"/>
  <c r="AO202" i="100"/>
  <c r="AP202" i="100"/>
  <c r="AO203" i="100"/>
  <c r="AP203" i="100"/>
  <c r="AO204" i="100"/>
  <c r="AP204" i="100"/>
  <c r="AO205" i="100"/>
  <c r="AP205" i="100"/>
  <c r="AO206" i="100"/>
  <c r="AP206" i="100"/>
  <c r="AO207" i="100"/>
  <c r="AP207" i="100"/>
  <c r="AO208" i="100"/>
  <c r="AP208" i="100"/>
  <c r="AO209" i="100"/>
  <c r="AP209" i="100"/>
  <c r="AO210" i="100"/>
  <c r="AP210" i="100"/>
  <c r="AO211" i="100"/>
  <c r="AP211" i="100"/>
  <c r="AO212" i="100"/>
  <c r="AP212" i="100"/>
  <c r="AO213" i="100"/>
  <c r="AP213" i="100"/>
  <c r="AO214" i="100"/>
  <c r="AP214" i="100"/>
  <c r="AO215" i="100"/>
  <c r="AP215" i="100"/>
  <c r="AO216" i="100"/>
  <c r="AP216" i="100"/>
  <c r="AO217" i="100"/>
  <c r="AP217" i="100"/>
  <c r="AO218" i="100"/>
  <c r="AP218" i="100"/>
  <c r="AO219" i="100"/>
  <c r="AP219" i="100"/>
  <c r="AO220" i="100"/>
  <c r="AP220" i="100"/>
  <c r="AO221" i="100"/>
  <c r="AP221" i="100"/>
  <c r="AO222" i="100"/>
  <c r="AP222" i="100"/>
  <c r="AO223" i="100"/>
  <c r="AP223" i="100"/>
  <c r="AO224" i="100"/>
  <c r="AP224" i="100"/>
  <c r="AO225" i="100"/>
  <c r="AP225" i="100"/>
  <c r="AO226" i="100"/>
  <c r="AP226" i="100"/>
  <c r="AO227" i="100"/>
  <c r="AP227" i="100"/>
  <c r="AO228" i="100"/>
  <c r="AP228" i="100"/>
  <c r="AO229" i="100"/>
  <c r="AP229" i="100"/>
  <c r="AO230" i="100"/>
  <c r="AP230" i="100"/>
  <c r="AO231" i="100"/>
  <c r="AP231" i="100"/>
  <c r="AO232" i="100"/>
  <c r="AP232" i="100"/>
  <c r="AO233" i="100"/>
  <c r="AP233" i="100"/>
  <c r="AO234" i="100"/>
  <c r="AP234" i="100"/>
  <c r="AO235" i="100"/>
  <c r="AP235" i="100"/>
  <c r="AO236" i="100"/>
  <c r="AP236" i="100"/>
  <c r="AO237" i="100"/>
  <c r="AP237" i="100"/>
  <c r="AO238" i="100"/>
  <c r="AP238" i="100"/>
  <c r="AO239" i="100"/>
  <c r="AP239" i="100"/>
  <c r="AO240" i="100"/>
  <c r="AP240" i="100"/>
  <c r="AO241" i="100"/>
  <c r="AP241" i="100"/>
  <c r="AO242" i="100"/>
  <c r="AP242" i="100"/>
  <c r="AO243" i="100"/>
  <c r="AP243" i="100"/>
  <c r="AO244" i="100"/>
  <c r="AP244" i="100"/>
  <c r="AO245" i="100"/>
  <c r="AP245" i="100"/>
  <c r="AO246" i="100"/>
  <c r="AP246" i="100"/>
  <c r="AO247" i="100"/>
  <c r="AP247" i="100"/>
  <c r="AO248" i="100"/>
  <c r="AP248" i="100"/>
  <c r="AO249" i="100"/>
  <c r="AP249" i="100"/>
  <c r="AO250" i="100"/>
  <c r="AP250" i="100"/>
  <c r="AO251" i="100"/>
  <c r="AP251" i="100"/>
  <c r="AO252" i="100"/>
  <c r="AP252" i="100"/>
  <c r="AO253" i="100"/>
  <c r="AP253" i="100"/>
  <c r="AO254" i="100"/>
  <c r="AP254" i="100"/>
  <c r="AO255" i="100"/>
  <c r="AP255" i="100"/>
  <c r="AO256" i="100"/>
  <c r="AP256" i="100"/>
  <c r="AO257" i="100"/>
  <c r="AP257" i="100"/>
  <c r="AO258" i="100"/>
  <c r="AP258" i="100"/>
  <c r="AO259" i="100"/>
  <c r="AP259" i="100"/>
  <c r="AO260" i="100"/>
  <c r="AP260" i="100"/>
  <c r="AO261" i="100"/>
  <c r="AP261" i="100"/>
  <c r="AO262" i="100"/>
  <c r="AP262" i="100"/>
  <c r="AO263" i="100"/>
  <c r="AP263" i="100"/>
  <c r="AO264" i="100"/>
  <c r="AP264" i="100"/>
  <c r="AO265" i="100"/>
  <c r="AP265" i="100"/>
  <c r="AO266" i="100"/>
  <c r="AP266" i="100"/>
  <c r="AO267" i="100"/>
  <c r="AP267" i="100"/>
  <c r="AO268" i="100"/>
  <c r="AP268" i="100"/>
  <c r="AO269" i="100"/>
  <c r="AP269" i="100"/>
  <c r="AO270" i="100"/>
  <c r="AP270" i="100"/>
  <c r="AO271" i="100"/>
  <c r="AP271" i="100"/>
  <c r="AO272" i="100"/>
  <c r="AP272" i="100"/>
  <c r="AO273" i="100"/>
  <c r="AP273" i="100"/>
  <c r="AO274" i="100"/>
  <c r="AP274" i="100"/>
  <c r="AO275" i="100"/>
  <c r="AP275" i="100"/>
  <c r="AO276" i="100"/>
  <c r="AP276" i="100"/>
  <c r="AO277" i="100"/>
  <c r="AP277" i="100"/>
  <c r="AO278" i="100"/>
  <c r="AP278" i="100"/>
  <c r="AO279" i="100"/>
  <c r="AP279" i="100"/>
  <c r="AO280" i="100"/>
  <c r="AP280" i="100"/>
  <c r="AO281" i="100"/>
  <c r="AP281" i="100"/>
  <c r="AO282" i="100"/>
  <c r="AP282" i="100"/>
  <c r="AO283" i="100"/>
  <c r="AP283" i="100"/>
  <c r="AO284" i="100"/>
  <c r="AP284" i="100"/>
  <c r="AO285" i="100"/>
  <c r="AP285" i="100"/>
  <c r="AO286" i="100"/>
  <c r="AP286" i="100"/>
  <c r="AO287" i="100"/>
  <c r="AP287" i="100"/>
  <c r="AO288" i="100"/>
  <c r="AP288" i="100"/>
  <c r="AO289" i="100"/>
  <c r="AP289" i="100"/>
  <c r="AO290" i="100"/>
  <c r="AP290" i="100"/>
  <c r="AO291" i="100"/>
  <c r="AP291" i="100"/>
  <c r="AO292" i="100"/>
  <c r="AP292" i="100"/>
  <c r="AO293" i="100"/>
  <c r="AP293" i="100"/>
  <c r="AO294" i="100"/>
  <c r="AP294" i="100"/>
  <c r="AO295" i="100"/>
  <c r="AP295" i="100"/>
  <c r="AO296" i="100"/>
  <c r="AP296" i="100"/>
  <c r="AO297" i="100"/>
  <c r="AP297" i="100"/>
  <c r="AO298" i="100"/>
  <c r="AP298" i="100"/>
  <c r="AO299" i="100"/>
  <c r="AP299" i="100"/>
  <c r="AO300" i="100"/>
  <c r="AP300" i="100"/>
  <c r="AO301" i="100"/>
  <c r="AP301" i="100"/>
  <c r="AO302" i="100"/>
  <c r="AP302" i="100"/>
  <c r="AO303" i="100"/>
  <c r="AP303" i="100"/>
  <c r="AO304" i="100"/>
  <c r="AP304" i="100"/>
  <c r="AO305" i="100"/>
  <c r="AP305" i="100"/>
  <c r="AO306" i="100"/>
  <c r="AP306" i="100"/>
  <c r="AO307" i="100"/>
  <c r="AP307" i="100"/>
  <c r="AO308" i="100"/>
  <c r="AP308" i="100"/>
  <c r="AO309" i="100"/>
  <c r="AP309" i="100"/>
  <c r="AO310" i="100"/>
  <c r="AP310" i="100"/>
  <c r="AO311" i="100"/>
  <c r="AP311" i="100"/>
  <c r="AO312" i="100"/>
  <c r="AP312" i="100"/>
  <c r="AO313" i="100"/>
  <c r="AP313" i="100"/>
  <c r="AO314" i="100"/>
  <c r="AP314" i="100"/>
  <c r="AO315" i="100"/>
  <c r="AP315" i="100"/>
  <c r="AO316" i="100"/>
  <c r="AP316" i="100"/>
  <c r="AO317" i="100"/>
  <c r="AP317" i="100"/>
  <c r="AO318" i="100"/>
  <c r="AP318" i="100"/>
  <c r="AO319" i="100"/>
  <c r="AP319" i="100"/>
  <c r="AO320" i="100"/>
  <c r="AP320" i="100"/>
  <c r="AO321" i="100"/>
  <c r="AP321" i="100"/>
  <c r="AO322" i="100"/>
  <c r="AP322" i="100"/>
  <c r="AO323" i="100"/>
  <c r="AP323" i="100"/>
  <c r="AO324" i="100"/>
  <c r="AP324" i="100"/>
  <c r="AO325" i="100"/>
  <c r="AP325" i="100"/>
  <c r="AO326" i="100"/>
  <c r="AP326" i="100"/>
  <c r="AO327" i="100"/>
  <c r="AP327" i="100"/>
  <c r="AO328" i="100"/>
  <c r="AP328" i="100"/>
  <c r="AO329" i="100"/>
  <c r="AP329" i="100"/>
  <c r="AO330" i="100"/>
  <c r="AP330" i="100"/>
  <c r="AO331" i="100"/>
  <c r="AP331" i="100"/>
  <c r="AO332" i="100"/>
  <c r="AP332" i="100"/>
  <c r="AO333" i="100"/>
  <c r="AP333" i="100"/>
  <c r="AO334" i="100"/>
  <c r="AP334" i="100"/>
  <c r="AO335" i="100"/>
  <c r="AP335" i="100"/>
  <c r="AO336" i="100"/>
  <c r="AP336" i="100"/>
  <c r="AO337" i="100"/>
  <c r="AP337" i="100"/>
  <c r="AO338" i="100"/>
  <c r="AP338" i="100"/>
  <c r="AO339" i="100"/>
  <c r="AP339" i="100"/>
  <c r="AO340" i="100"/>
  <c r="AP340" i="100"/>
  <c r="AO341" i="100"/>
  <c r="AP341" i="100"/>
  <c r="AO342" i="100"/>
  <c r="AP342" i="100"/>
  <c r="AO343" i="100"/>
  <c r="AP343" i="100"/>
  <c r="AO344" i="100"/>
  <c r="AP344" i="100"/>
  <c r="AO345" i="100"/>
  <c r="AP345" i="100"/>
  <c r="AO346" i="100"/>
  <c r="AP346" i="100"/>
  <c r="AO347" i="100"/>
  <c r="AP347" i="100"/>
  <c r="AO348" i="100"/>
  <c r="AP348" i="100"/>
  <c r="AO349" i="100"/>
  <c r="AP349" i="100"/>
  <c r="AO350" i="100"/>
  <c r="AP350" i="100"/>
  <c r="AO351" i="100"/>
  <c r="AP351" i="100"/>
  <c r="AO352" i="100"/>
  <c r="AP352" i="100"/>
  <c r="AO353" i="100"/>
  <c r="AP353" i="100"/>
  <c r="AO354" i="100"/>
  <c r="AP354" i="100"/>
  <c r="AO355" i="100"/>
  <c r="AP355" i="100"/>
  <c r="AO356" i="100"/>
  <c r="AP356" i="100"/>
  <c r="AO357" i="100"/>
  <c r="AP357" i="100"/>
  <c r="AO358" i="100"/>
  <c r="AP358" i="100"/>
  <c r="AO359" i="100"/>
  <c r="AP359" i="100"/>
  <c r="AO360" i="100"/>
  <c r="AP360" i="100"/>
  <c r="AO361" i="100"/>
  <c r="AP361" i="100"/>
  <c r="AO362" i="100"/>
  <c r="AP362" i="100"/>
  <c r="AO363" i="100"/>
  <c r="AP363" i="100"/>
  <c r="AO364" i="100"/>
  <c r="AP364" i="100"/>
  <c r="AO365" i="100"/>
  <c r="AP365" i="100"/>
  <c r="AO366" i="100"/>
  <c r="AP366" i="100"/>
  <c r="AO367" i="100"/>
  <c r="AP367" i="100"/>
  <c r="AO368" i="100"/>
  <c r="AP368" i="100"/>
  <c r="AO369" i="100"/>
  <c r="AP369" i="100"/>
  <c r="AO370" i="100"/>
  <c r="AP370" i="100"/>
  <c r="AO371" i="100"/>
  <c r="AP371" i="100"/>
  <c r="AO372" i="100"/>
  <c r="AP372" i="100"/>
  <c r="AO373" i="100"/>
  <c r="AP373" i="100"/>
  <c r="AO374" i="100"/>
  <c r="AP374" i="100"/>
  <c r="AO375" i="100"/>
  <c r="AP375" i="100"/>
  <c r="AO376" i="100"/>
  <c r="AP376" i="100"/>
  <c r="AO377" i="100"/>
  <c r="AP377" i="100"/>
  <c r="AO378" i="100"/>
  <c r="AP378" i="100"/>
  <c r="AO379" i="100"/>
  <c r="AP379" i="100"/>
  <c r="AO380" i="100"/>
  <c r="AP380" i="100"/>
  <c r="AO381" i="100"/>
  <c r="AP381" i="100"/>
  <c r="AO382" i="100"/>
  <c r="AP382" i="100"/>
  <c r="AO383" i="100"/>
  <c r="AP383" i="100"/>
  <c r="AO384" i="100"/>
  <c r="AP384" i="100"/>
  <c r="AO385" i="100"/>
  <c r="AP385" i="100"/>
  <c r="AO386" i="100"/>
  <c r="AP386" i="100"/>
  <c r="AO387" i="100"/>
  <c r="AP387" i="100"/>
  <c r="AO388" i="100"/>
  <c r="AP388" i="100"/>
  <c r="AO389" i="100"/>
  <c r="AP389" i="100"/>
  <c r="AO390" i="100"/>
  <c r="AP390" i="100"/>
  <c r="AO391" i="100"/>
  <c r="AP391" i="100"/>
  <c r="AO392" i="100"/>
  <c r="AP392" i="100"/>
  <c r="AO393" i="100"/>
  <c r="AP393" i="100"/>
  <c r="AO394" i="100"/>
  <c r="AP394" i="100"/>
  <c r="AO395" i="100"/>
  <c r="AP395" i="100"/>
  <c r="AO396" i="100"/>
  <c r="AP396" i="100"/>
  <c r="AO397" i="100"/>
  <c r="AP397" i="100"/>
  <c r="AO398" i="100"/>
  <c r="AP398" i="100"/>
  <c r="AO399" i="100"/>
  <c r="AP399" i="100"/>
  <c r="AO400" i="100"/>
  <c r="AP400" i="100"/>
  <c r="AO401" i="100"/>
  <c r="AP401" i="100"/>
  <c r="AO402" i="100"/>
  <c r="AP402" i="100"/>
  <c r="AO403" i="100"/>
  <c r="AP403" i="100"/>
  <c r="AO404" i="100"/>
  <c r="AP404" i="100"/>
  <c r="AO405" i="100"/>
  <c r="AP405" i="100"/>
  <c r="AO406" i="100"/>
  <c r="AP406" i="100"/>
  <c r="AO407" i="100"/>
  <c r="AP407" i="100"/>
  <c r="AO408" i="100"/>
  <c r="AP408" i="100"/>
  <c r="AO409" i="100"/>
  <c r="AP409" i="100"/>
  <c r="AO410" i="100"/>
  <c r="AP410" i="100"/>
  <c r="AO411" i="100"/>
  <c r="AP411" i="100"/>
  <c r="AO412" i="100"/>
  <c r="AP412" i="100"/>
  <c r="AO413" i="100"/>
  <c r="AP413" i="100"/>
  <c r="AO414" i="100"/>
  <c r="AP414" i="100"/>
  <c r="AO415" i="100"/>
  <c r="AP415" i="100"/>
  <c r="AO416" i="100"/>
  <c r="AP416" i="100"/>
  <c r="AO417" i="100"/>
  <c r="AP417" i="100"/>
  <c r="AO418" i="100"/>
  <c r="AP418" i="100"/>
  <c r="AO419" i="100"/>
  <c r="AP419" i="100"/>
  <c r="AO420" i="100"/>
  <c r="AP420" i="100"/>
  <c r="AO421" i="100"/>
  <c r="AP421" i="100"/>
  <c r="AO422" i="100"/>
  <c r="AP422" i="100"/>
  <c r="AO423" i="100"/>
  <c r="AP423" i="100"/>
  <c r="AO424" i="100"/>
  <c r="AP424" i="100"/>
  <c r="AO425" i="100"/>
  <c r="AP425" i="100"/>
  <c r="AO426" i="100"/>
  <c r="AP426" i="100"/>
  <c r="AO427" i="100"/>
  <c r="AP427" i="100"/>
  <c r="AO428" i="100"/>
  <c r="AP428" i="100"/>
  <c r="AO429" i="100"/>
  <c r="AP429" i="100"/>
  <c r="AE52" i="100"/>
  <c r="AF52" i="100"/>
  <c r="AG52" i="100"/>
  <c r="AH52" i="100"/>
  <c r="AI52" i="100"/>
  <c r="AJ52" i="100"/>
  <c r="AK52" i="100"/>
  <c r="AL52" i="100"/>
  <c r="AM52" i="100"/>
  <c r="AE53" i="100"/>
  <c r="AF53" i="100"/>
  <c r="AG53" i="100"/>
  <c r="AH53" i="100"/>
  <c r="AI53" i="100"/>
  <c r="AJ53" i="100"/>
  <c r="AK53" i="100"/>
  <c r="AL53" i="100"/>
  <c r="AM53" i="100"/>
  <c r="AE54" i="100"/>
  <c r="AF54" i="100"/>
  <c r="AG54" i="100"/>
  <c r="AH54" i="100"/>
  <c r="AI54" i="100"/>
  <c r="AJ54" i="100"/>
  <c r="AK54" i="100"/>
  <c r="AL54" i="100"/>
  <c r="AM54" i="100"/>
  <c r="AE55" i="100"/>
  <c r="AF55" i="100"/>
  <c r="AG55" i="100"/>
  <c r="AH55" i="100"/>
  <c r="AI55" i="100"/>
  <c r="AJ55" i="100"/>
  <c r="AK55" i="100"/>
  <c r="AL55" i="100"/>
  <c r="AM55" i="100"/>
  <c r="AE56" i="100"/>
  <c r="AF56" i="100"/>
  <c r="AG56" i="100"/>
  <c r="AH56" i="100"/>
  <c r="AI56" i="100"/>
  <c r="AJ56" i="100"/>
  <c r="AK56" i="100"/>
  <c r="AL56" i="100"/>
  <c r="AM56" i="100"/>
  <c r="AE57" i="100"/>
  <c r="AF57" i="100"/>
  <c r="AG57" i="100"/>
  <c r="AH57" i="100"/>
  <c r="AI57" i="100"/>
  <c r="AJ57" i="100"/>
  <c r="AK57" i="100"/>
  <c r="AL57" i="100"/>
  <c r="AM57" i="100"/>
  <c r="AE58" i="100"/>
  <c r="AF58" i="100"/>
  <c r="AG58" i="100"/>
  <c r="AH58" i="100"/>
  <c r="AI58" i="100"/>
  <c r="AJ58" i="100"/>
  <c r="AK58" i="100"/>
  <c r="AL58" i="100"/>
  <c r="AM58" i="100"/>
  <c r="AE59" i="100"/>
  <c r="AF59" i="100"/>
  <c r="AG59" i="100"/>
  <c r="AH59" i="100"/>
  <c r="AI59" i="100"/>
  <c r="AJ59" i="100"/>
  <c r="AK59" i="100"/>
  <c r="AL59" i="100"/>
  <c r="AM59" i="100"/>
  <c r="AE60" i="100"/>
  <c r="AF60" i="100"/>
  <c r="AG60" i="100"/>
  <c r="AH60" i="100"/>
  <c r="AI60" i="100"/>
  <c r="AJ60" i="100"/>
  <c r="AK60" i="100"/>
  <c r="AL60" i="100"/>
  <c r="AM60" i="100"/>
  <c r="AE61" i="100"/>
  <c r="AF61" i="100"/>
  <c r="AG61" i="100"/>
  <c r="AH61" i="100"/>
  <c r="AI61" i="100"/>
  <c r="AJ61" i="100"/>
  <c r="AK61" i="100"/>
  <c r="AL61" i="100"/>
  <c r="AM61" i="100"/>
  <c r="AE62" i="100"/>
  <c r="AF62" i="100"/>
  <c r="AG62" i="100"/>
  <c r="AH62" i="100"/>
  <c r="AI62" i="100"/>
  <c r="AJ62" i="100"/>
  <c r="AK62" i="100"/>
  <c r="AL62" i="100"/>
  <c r="AM62" i="100"/>
  <c r="AE63" i="100"/>
  <c r="AF63" i="100"/>
  <c r="AG63" i="100"/>
  <c r="AH63" i="100"/>
  <c r="AI63" i="100"/>
  <c r="AJ63" i="100"/>
  <c r="AK63" i="100"/>
  <c r="AL63" i="100"/>
  <c r="AM63" i="100"/>
  <c r="AE64" i="100"/>
  <c r="AF64" i="100"/>
  <c r="AG64" i="100"/>
  <c r="AH64" i="100"/>
  <c r="AI64" i="100"/>
  <c r="AJ64" i="100"/>
  <c r="AK64" i="100"/>
  <c r="AL64" i="100"/>
  <c r="AM64" i="100"/>
  <c r="AE65" i="100"/>
  <c r="AF65" i="100"/>
  <c r="AG65" i="100"/>
  <c r="AH65" i="100"/>
  <c r="AI65" i="100"/>
  <c r="AJ65" i="100"/>
  <c r="AK65" i="100"/>
  <c r="AL65" i="100"/>
  <c r="AM65" i="100"/>
  <c r="AE66" i="100"/>
  <c r="AF66" i="100"/>
  <c r="AG66" i="100"/>
  <c r="AH66" i="100"/>
  <c r="AI66" i="100"/>
  <c r="AJ66" i="100"/>
  <c r="AK66" i="100"/>
  <c r="AL66" i="100"/>
  <c r="AM66" i="100"/>
  <c r="AE67" i="100"/>
  <c r="AF67" i="100"/>
  <c r="AG67" i="100"/>
  <c r="AH67" i="100"/>
  <c r="AI67" i="100"/>
  <c r="AJ67" i="100"/>
  <c r="AK67" i="100"/>
  <c r="AL67" i="100"/>
  <c r="AM67" i="100"/>
  <c r="AE68" i="100"/>
  <c r="AF68" i="100"/>
  <c r="AG68" i="100"/>
  <c r="AH68" i="100"/>
  <c r="AI68" i="100"/>
  <c r="AJ68" i="100"/>
  <c r="AK68" i="100"/>
  <c r="AL68" i="100"/>
  <c r="AM68" i="100"/>
  <c r="AE69" i="100"/>
  <c r="AF69" i="100"/>
  <c r="AG69" i="100"/>
  <c r="AH69" i="100"/>
  <c r="AI69" i="100"/>
  <c r="AJ69" i="100"/>
  <c r="AK69" i="100"/>
  <c r="AL69" i="100"/>
  <c r="AM69" i="100"/>
  <c r="AE70" i="100"/>
  <c r="AF70" i="100"/>
  <c r="AG70" i="100"/>
  <c r="AH70" i="100"/>
  <c r="AI70" i="100"/>
  <c r="AJ70" i="100"/>
  <c r="AK70" i="100"/>
  <c r="AL70" i="100"/>
  <c r="AM70" i="100"/>
  <c r="AE71" i="100"/>
  <c r="AF71" i="100"/>
  <c r="AG71" i="100"/>
  <c r="AH71" i="100"/>
  <c r="AI71" i="100"/>
  <c r="AJ71" i="100"/>
  <c r="AK71" i="100"/>
  <c r="AL71" i="100"/>
  <c r="AM71" i="100"/>
  <c r="AE72" i="100"/>
  <c r="AF72" i="100"/>
  <c r="AG72" i="100"/>
  <c r="AH72" i="100"/>
  <c r="AI72" i="100"/>
  <c r="AJ72" i="100"/>
  <c r="AK72" i="100"/>
  <c r="AL72" i="100"/>
  <c r="AM72" i="100"/>
  <c r="AE73" i="100"/>
  <c r="AF73" i="100"/>
  <c r="AG73" i="100"/>
  <c r="AH73" i="100"/>
  <c r="AI73" i="100"/>
  <c r="AJ73" i="100"/>
  <c r="AK73" i="100"/>
  <c r="AL73" i="100"/>
  <c r="AM73" i="100"/>
  <c r="AE74" i="100"/>
  <c r="AF74" i="100"/>
  <c r="AG74" i="100"/>
  <c r="AH74" i="100"/>
  <c r="AI74" i="100"/>
  <c r="AJ74" i="100"/>
  <c r="AK74" i="100"/>
  <c r="AL74" i="100"/>
  <c r="AM74" i="100"/>
  <c r="AE75" i="100"/>
  <c r="AF75" i="100"/>
  <c r="AG75" i="100"/>
  <c r="AH75" i="100"/>
  <c r="AI75" i="100"/>
  <c r="AJ75" i="100"/>
  <c r="AK75" i="100"/>
  <c r="AL75" i="100"/>
  <c r="AM75" i="100"/>
  <c r="AE76" i="100"/>
  <c r="AF76" i="100"/>
  <c r="AG76" i="100"/>
  <c r="AH76" i="100"/>
  <c r="AI76" i="100"/>
  <c r="AJ76" i="100"/>
  <c r="AK76" i="100"/>
  <c r="AL76" i="100"/>
  <c r="AM76" i="100"/>
  <c r="AE77" i="100"/>
  <c r="AF77" i="100"/>
  <c r="AG77" i="100"/>
  <c r="AH77" i="100"/>
  <c r="AI77" i="100"/>
  <c r="AJ77" i="100"/>
  <c r="AK77" i="100"/>
  <c r="AL77" i="100"/>
  <c r="AM77" i="100"/>
  <c r="AE78" i="100"/>
  <c r="AF78" i="100"/>
  <c r="AG78" i="100"/>
  <c r="AH78" i="100"/>
  <c r="AI78" i="100"/>
  <c r="AJ78" i="100"/>
  <c r="AK78" i="100"/>
  <c r="AL78" i="100"/>
  <c r="AM78" i="100"/>
  <c r="AE79" i="100"/>
  <c r="AF79" i="100"/>
  <c r="AG79" i="100"/>
  <c r="AH79" i="100"/>
  <c r="AI79" i="100"/>
  <c r="AJ79" i="100"/>
  <c r="AK79" i="100"/>
  <c r="AL79" i="100"/>
  <c r="AM79" i="100"/>
  <c r="AE80" i="100"/>
  <c r="AF80" i="100"/>
  <c r="AG80" i="100"/>
  <c r="AH80" i="100"/>
  <c r="AI80" i="100"/>
  <c r="AJ80" i="100"/>
  <c r="AK80" i="100"/>
  <c r="AL80" i="100"/>
  <c r="AM80" i="100"/>
  <c r="AE81" i="100"/>
  <c r="AF81" i="100"/>
  <c r="AG81" i="100"/>
  <c r="AH81" i="100"/>
  <c r="AI81" i="100"/>
  <c r="AJ81" i="100"/>
  <c r="AK81" i="100"/>
  <c r="AL81" i="100"/>
  <c r="AM81" i="100"/>
  <c r="AE82" i="100"/>
  <c r="AF82" i="100"/>
  <c r="AG82" i="100"/>
  <c r="AH82" i="100"/>
  <c r="AI82" i="100"/>
  <c r="AJ82" i="100"/>
  <c r="AK82" i="100"/>
  <c r="AL82" i="100"/>
  <c r="AM82" i="100"/>
  <c r="AE83" i="100"/>
  <c r="AF83" i="100"/>
  <c r="AG83" i="100"/>
  <c r="AH83" i="100"/>
  <c r="AI83" i="100"/>
  <c r="AJ83" i="100"/>
  <c r="AK83" i="100"/>
  <c r="AL83" i="100"/>
  <c r="AM83" i="100"/>
  <c r="AE84" i="100"/>
  <c r="AF84" i="100"/>
  <c r="AG84" i="100"/>
  <c r="AH84" i="100"/>
  <c r="AI84" i="100"/>
  <c r="AJ84" i="100"/>
  <c r="AK84" i="100"/>
  <c r="AL84" i="100"/>
  <c r="AM84" i="100"/>
  <c r="AE85" i="100"/>
  <c r="AF85" i="100"/>
  <c r="AG85" i="100"/>
  <c r="AH85" i="100"/>
  <c r="AI85" i="100"/>
  <c r="AJ85" i="100"/>
  <c r="AK85" i="100"/>
  <c r="AL85" i="100"/>
  <c r="AM85" i="100"/>
  <c r="AE86" i="100"/>
  <c r="AF86" i="100"/>
  <c r="AG86" i="100"/>
  <c r="AH86" i="100"/>
  <c r="AI86" i="100"/>
  <c r="AJ86" i="100"/>
  <c r="AK86" i="100"/>
  <c r="AL86" i="100"/>
  <c r="AM86" i="100"/>
  <c r="AE87" i="100"/>
  <c r="AF87" i="100"/>
  <c r="AG87" i="100"/>
  <c r="AH87" i="100"/>
  <c r="AI87" i="100"/>
  <c r="AJ87" i="100"/>
  <c r="AK87" i="100"/>
  <c r="AL87" i="100"/>
  <c r="AM87" i="100"/>
  <c r="AE88" i="100"/>
  <c r="AF88" i="100"/>
  <c r="AG88" i="100"/>
  <c r="AH88" i="100"/>
  <c r="AI88" i="100"/>
  <c r="AJ88" i="100"/>
  <c r="AK88" i="100"/>
  <c r="AL88" i="100"/>
  <c r="AM88" i="100"/>
  <c r="AE89" i="100"/>
  <c r="AF89" i="100"/>
  <c r="AG89" i="100"/>
  <c r="AH89" i="100"/>
  <c r="AI89" i="100"/>
  <c r="AJ89" i="100"/>
  <c r="AK89" i="100"/>
  <c r="AL89" i="100"/>
  <c r="AM89" i="100"/>
  <c r="AE90" i="100"/>
  <c r="AF90" i="100"/>
  <c r="AG90" i="100"/>
  <c r="AH90" i="100"/>
  <c r="AI90" i="100"/>
  <c r="AJ90" i="100"/>
  <c r="AK90" i="100"/>
  <c r="AL90" i="100"/>
  <c r="AM90" i="100"/>
  <c r="AE91" i="100"/>
  <c r="AF91" i="100"/>
  <c r="AG91" i="100"/>
  <c r="AH91" i="100"/>
  <c r="AI91" i="100"/>
  <c r="AJ91" i="100"/>
  <c r="AK91" i="100"/>
  <c r="AL91" i="100"/>
  <c r="AM91" i="100"/>
  <c r="AE92" i="100"/>
  <c r="AF92" i="100"/>
  <c r="AG92" i="100"/>
  <c r="AH92" i="100"/>
  <c r="AI92" i="100"/>
  <c r="AJ92" i="100"/>
  <c r="AK92" i="100"/>
  <c r="AL92" i="100"/>
  <c r="AM92" i="100"/>
  <c r="AE93" i="100"/>
  <c r="AF93" i="100"/>
  <c r="AG93" i="100"/>
  <c r="AH93" i="100"/>
  <c r="AI93" i="100"/>
  <c r="AJ93" i="100"/>
  <c r="AK93" i="100"/>
  <c r="AL93" i="100"/>
  <c r="AM93" i="100"/>
  <c r="AE94" i="100"/>
  <c r="AF94" i="100"/>
  <c r="AG94" i="100"/>
  <c r="AH94" i="100"/>
  <c r="AI94" i="100"/>
  <c r="AJ94" i="100"/>
  <c r="AK94" i="100"/>
  <c r="AL94" i="100"/>
  <c r="AM94" i="100"/>
  <c r="AE95" i="100"/>
  <c r="AF95" i="100"/>
  <c r="AG95" i="100"/>
  <c r="AH95" i="100"/>
  <c r="AI95" i="100"/>
  <c r="AJ95" i="100"/>
  <c r="AK95" i="100"/>
  <c r="AL95" i="100"/>
  <c r="AM95" i="100"/>
  <c r="AE96" i="100"/>
  <c r="AF96" i="100"/>
  <c r="AG96" i="100"/>
  <c r="AH96" i="100"/>
  <c r="AI96" i="100"/>
  <c r="AJ96" i="100"/>
  <c r="AK96" i="100"/>
  <c r="AL96" i="100"/>
  <c r="AM96" i="100"/>
  <c r="AE97" i="100"/>
  <c r="AF97" i="100"/>
  <c r="AG97" i="100"/>
  <c r="AH97" i="100"/>
  <c r="AI97" i="100"/>
  <c r="AJ97" i="100"/>
  <c r="AK97" i="100"/>
  <c r="AL97" i="100"/>
  <c r="AM97" i="100"/>
  <c r="AE98" i="100"/>
  <c r="AF98" i="100"/>
  <c r="AG98" i="100"/>
  <c r="AH98" i="100"/>
  <c r="AI98" i="100"/>
  <c r="AJ98" i="100"/>
  <c r="AK98" i="100"/>
  <c r="AL98" i="100"/>
  <c r="AM98" i="100"/>
  <c r="AE99" i="100"/>
  <c r="AF99" i="100"/>
  <c r="AG99" i="100"/>
  <c r="AH99" i="100"/>
  <c r="AI99" i="100"/>
  <c r="AJ99" i="100"/>
  <c r="AK99" i="100"/>
  <c r="AL99" i="100"/>
  <c r="AM99" i="100"/>
  <c r="AE100" i="100"/>
  <c r="AF100" i="100"/>
  <c r="AG100" i="100"/>
  <c r="AH100" i="100"/>
  <c r="AI100" i="100"/>
  <c r="AJ100" i="100"/>
  <c r="AK100" i="100"/>
  <c r="AL100" i="100"/>
  <c r="AM100" i="100"/>
  <c r="AE101" i="100"/>
  <c r="AF101" i="100"/>
  <c r="AG101" i="100"/>
  <c r="AH101" i="100"/>
  <c r="AI101" i="100"/>
  <c r="AJ101" i="100"/>
  <c r="AK101" i="100"/>
  <c r="AL101" i="100"/>
  <c r="AM101" i="100"/>
  <c r="AE102" i="100"/>
  <c r="AF102" i="100"/>
  <c r="AG102" i="100"/>
  <c r="AH102" i="100"/>
  <c r="AI102" i="100"/>
  <c r="AJ102" i="100"/>
  <c r="AK102" i="100"/>
  <c r="AL102" i="100"/>
  <c r="AM102" i="100"/>
  <c r="AE103" i="100"/>
  <c r="AF103" i="100"/>
  <c r="AG103" i="100"/>
  <c r="AH103" i="100"/>
  <c r="AI103" i="100"/>
  <c r="AJ103" i="100"/>
  <c r="AK103" i="100"/>
  <c r="AL103" i="100"/>
  <c r="AM103" i="100"/>
  <c r="AE104" i="100"/>
  <c r="AF104" i="100"/>
  <c r="AG104" i="100"/>
  <c r="AH104" i="100"/>
  <c r="AI104" i="100"/>
  <c r="AJ104" i="100"/>
  <c r="AK104" i="100"/>
  <c r="AL104" i="100"/>
  <c r="AM104" i="100"/>
  <c r="AE105" i="100"/>
  <c r="AF105" i="100"/>
  <c r="AG105" i="100"/>
  <c r="AH105" i="100"/>
  <c r="AI105" i="100"/>
  <c r="AJ105" i="100"/>
  <c r="AK105" i="100"/>
  <c r="AL105" i="100"/>
  <c r="AM105" i="100"/>
  <c r="AE106" i="100"/>
  <c r="AF106" i="100"/>
  <c r="AG106" i="100"/>
  <c r="AH106" i="100"/>
  <c r="AI106" i="100"/>
  <c r="AJ106" i="100"/>
  <c r="AK106" i="100"/>
  <c r="AL106" i="100"/>
  <c r="AM106" i="100"/>
  <c r="AE107" i="100"/>
  <c r="AF107" i="100"/>
  <c r="AG107" i="100"/>
  <c r="AH107" i="100"/>
  <c r="AI107" i="100"/>
  <c r="AJ107" i="100"/>
  <c r="AK107" i="100"/>
  <c r="AL107" i="100"/>
  <c r="AM107" i="100"/>
  <c r="AE108" i="100"/>
  <c r="AF108" i="100"/>
  <c r="AG108" i="100"/>
  <c r="AH108" i="100"/>
  <c r="AI108" i="100"/>
  <c r="AJ108" i="100"/>
  <c r="AK108" i="100"/>
  <c r="AL108" i="100"/>
  <c r="AM108" i="100"/>
  <c r="AE109" i="100"/>
  <c r="AF109" i="100"/>
  <c r="AG109" i="100"/>
  <c r="AH109" i="100"/>
  <c r="AI109" i="100"/>
  <c r="AJ109" i="100"/>
  <c r="AK109" i="100"/>
  <c r="AL109" i="100"/>
  <c r="AM109" i="100"/>
  <c r="AE110" i="100"/>
  <c r="AF110" i="100"/>
  <c r="AG110" i="100"/>
  <c r="AH110" i="100"/>
  <c r="AI110" i="100"/>
  <c r="AJ110" i="100"/>
  <c r="AK110" i="100"/>
  <c r="AL110" i="100"/>
  <c r="AM110" i="100"/>
  <c r="AE111" i="100"/>
  <c r="AF111" i="100"/>
  <c r="AG111" i="100"/>
  <c r="AH111" i="100"/>
  <c r="AI111" i="100"/>
  <c r="AJ111" i="100"/>
  <c r="AK111" i="100"/>
  <c r="AL111" i="100"/>
  <c r="AM111" i="100"/>
  <c r="AE112" i="100"/>
  <c r="AF112" i="100"/>
  <c r="AG112" i="100"/>
  <c r="AH112" i="100"/>
  <c r="AI112" i="100"/>
  <c r="AJ112" i="100"/>
  <c r="AK112" i="100"/>
  <c r="AL112" i="100"/>
  <c r="AM112" i="100"/>
  <c r="AE113" i="100"/>
  <c r="AF113" i="100"/>
  <c r="AG113" i="100"/>
  <c r="AH113" i="100"/>
  <c r="AI113" i="100"/>
  <c r="AJ113" i="100"/>
  <c r="AK113" i="100"/>
  <c r="AL113" i="100"/>
  <c r="AM113" i="100"/>
  <c r="AE114" i="100"/>
  <c r="AF114" i="100"/>
  <c r="AG114" i="100"/>
  <c r="AH114" i="100"/>
  <c r="AI114" i="100"/>
  <c r="AJ114" i="100"/>
  <c r="AK114" i="100"/>
  <c r="AL114" i="100"/>
  <c r="AM114" i="100"/>
  <c r="AE115" i="100"/>
  <c r="AF115" i="100"/>
  <c r="AG115" i="100"/>
  <c r="AH115" i="100"/>
  <c r="AI115" i="100"/>
  <c r="AJ115" i="100"/>
  <c r="AK115" i="100"/>
  <c r="AL115" i="100"/>
  <c r="AM115" i="100"/>
  <c r="AE116" i="100"/>
  <c r="AF116" i="100"/>
  <c r="AG116" i="100"/>
  <c r="AH116" i="100"/>
  <c r="AI116" i="100"/>
  <c r="AJ116" i="100"/>
  <c r="AK116" i="100"/>
  <c r="AL116" i="100"/>
  <c r="AM116" i="100"/>
  <c r="AE117" i="100"/>
  <c r="AF117" i="100"/>
  <c r="AG117" i="100"/>
  <c r="AH117" i="100"/>
  <c r="AI117" i="100"/>
  <c r="AJ117" i="100"/>
  <c r="AK117" i="100"/>
  <c r="AL117" i="100"/>
  <c r="AM117" i="100"/>
  <c r="AE118" i="100"/>
  <c r="AF118" i="100"/>
  <c r="AG118" i="100"/>
  <c r="AH118" i="100"/>
  <c r="AI118" i="100"/>
  <c r="AJ118" i="100"/>
  <c r="AK118" i="100"/>
  <c r="AL118" i="100"/>
  <c r="AM118" i="100"/>
  <c r="AE119" i="100"/>
  <c r="AF119" i="100"/>
  <c r="AG119" i="100"/>
  <c r="AH119" i="100"/>
  <c r="AI119" i="100"/>
  <c r="AJ119" i="100"/>
  <c r="AK119" i="100"/>
  <c r="AL119" i="100"/>
  <c r="AM119" i="100"/>
  <c r="AE120" i="100"/>
  <c r="AF120" i="100"/>
  <c r="AG120" i="100"/>
  <c r="AH120" i="100"/>
  <c r="AI120" i="100"/>
  <c r="AJ120" i="100"/>
  <c r="AK120" i="100"/>
  <c r="AL120" i="100"/>
  <c r="AM120" i="100"/>
  <c r="AE121" i="100"/>
  <c r="AF121" i="100"/>
  <c r="AG121" i="100"/>
  <c r="AH121" i="100"/>
  <c r="AI121" i="100"/>
  <c r="AJ121" i="100"/>
  <c r="AK121" i="100"/>
  <c r="AL121" i="100"/>
  <c r="AM121" i="100"/>
  <c r="AE122" i="100"/>
  <c r="AF122" i="100"/>
  <c r="AG122" i="100"/>
  <c r="AH122" i="100"/>
  <c r="AI122" i="100"/>
  <c r="AJ122" i="100"/>
  <c r="AK122" i="100"/>
  <c r="AL122" i="100"/>
  <c r="AM122" i="100"/>
  <c r="AE123" i="100"/>
  <c r="AF123" i="100"/>
  <c r="AG123" i="100"/>
  <c r="AH123" i="100"/>
  <c r="AI123" i="100"/>
  <c r="AJ123" i="100"/>
  <c r="AK123" i="100"/>
  <c r="AL123" i="100"/>
  <c r="AM123" i="100"/>
  <c r="AE124" i="100"/>
  <c r="AF124" i="100"/>
  <c r="AG124" i="100"/>
  <c r="AH124" i="100"/>
  <c r="AI124" i="100"/>
  <c r="AJ124" i="100"/>
  <c r="AK124" i="100"/>
  <c r="AL124" i="100"/>
  <c r="AM124" i="100"/>
  <c r="AE125" i="100"/>
  <c r="AF125" i="100"/>
  <c r="AG125" i="100"/>
  <c r="AH125" i="100"/>
  <c r="AI125" i="100"/>
  <c r="AJ125" i="100"/>
  <c r="AK125" i="100"/>
  <c r="AL125" i="100"/>
  <c r="AM125" i="100"/>
  <c r="AE126" i="100"/>
  <c r="AF126" i="100"/>
  <c r="AG126" i="100"/>
  <c r="AH126" i="100"/>
  <c r="AI126" i="100"/>
  <c r="AJ126" i="100"/>
  <c r="AK126" i="100"/>
  <c r="AL126" i="100"/>
  <c r="AM126" i="100"/>
  <c r="AE127" i="100"/>
  <c r="AF127" i="100"/>
  <c r="AG127" i="100"/>
  <c r="AH127" i="100"/>
  <c r="AI127" i="100"/>
  <c r="AJ127" i="100"/>
  <c r="AK127" i="100"/>
  <c r="AL127" i="100"/>
  <c r="AM127" i="100"/>
  <c r="AE128" i="100"/>
  <c r="AF128" i="100"/>
  <c r="AG128" i="100"/>
  <c r="AH128" i="100"/>
  <c r="AI128" i="100"/>
  <c r="AJ128" i="100"/>
  <c r="AK128" i="100"/>
  <c r="AL128" i="100"/>
  <c r="AM128" i="100"/>
  <c r="AE129" i="100"/>
  <c r="AF129" i="100"/>
  <c r="AG129" i="100"/>
  <c r="AH129" i="100"/>
  <c r="AI129" i="100"/>
  <c r="AJ129" i="100"/>
  <c r="AK129" i="100"/>
  <c r="AL129" i="100"/>
  <c r="AM129" i="100"/>
  <c r="AE130" i="100"/>
  <c r="AF130" i="100"/>
  <c r="AG130" i="100"/>
  <c r="AH130" i="100"/>
  <c r="AI130" i="100"/>
  <c r="AJ130" i="100"/>
  <c r="AK130" i="100"/>
  <c r="AL130" i="100"/>
  <c r="AM130" i="100"/>
  <c r="AE131" i="100"/>
  <c r="AF131" i="100"/>
  <c r="AG131" i="100"/>
  <c r="AH131" i="100"/>
  <c r="AI131" i="100"/>
  <c r="AJ131" i="100"/>
  <c r="AK131" i="100"/>
  <c r="AL131" i="100"/>
  <c r="AM131" i="100"/>
  <c r="AE132" i="100"/>
  <c r="AF132" i="100"/>
  <c r="AG132" i="100"/>
  <c r="AH132" i="100"/>
  <c r="AI132" i="100"/>
  <c r="AJ132" i="100"/>
  <c r="AK132" i="100"/>
  <c r="AL132" i="100"/>
  <c r="AM132" i="100"/>
  <c r="AE133" i="100"/>
  <c r="AF133" i="100"/>
  <c r="AG133" i="100"/>
  <c r="AH133" i="100"/>
  <c r="AI133" i="100"/>
  <c r="AJ133" i="100"/>
  <c r="AK133" i="100"/>
  <c r="AL133" i="100"/>
  <c r="AM133" i="100"/>
  <c r="AE134" i="100"/>
  <c r="AF134" i="100"/>
  <c r="AG134" i="100"/>
  <c r="AH134" i="100"/>
  <c r="AI134" i="100"/>
  <c r="AJ134" i="100"/>
  <c r="AK134" i="100"/>
  <c r="AL134" i="100"/>
  <c r="AM134" i="100"/>
  <c r="AE135" i="100"/>
  <c r="AF135" i="100"/>
  <c r="AG135" i="100"/>
  <c r="AH135" i="100"/>
  <c r="AI135" i="100"/>
  <c r="AJ135" i="100"/>
  <c r="AK135" i="100"/>
  <c r="AL135" i="100"/>
  <c r="AM135" i="100"/>
  <c r="AE136" i="100"/>
  <c r="AF136" i="100"/>
  <c r="AG136" i="100"/>
  <c r="AH136" i="100"/>
  <c r="AI136" i="100"/>
  <c r="AJ136" i="100"/>
  <c r="AK136" i="100"/>
  <c r="AL136" i="100"/>
  <c r="AM136" i="100"/>
  <c r="AE137" i="100"/>
  <c r="AF137" i="100"/>
  <c r="AG137" i="100"/>
  <c r="AH137" i="100"/>
  <c r="AI137" i="100"/>
  <c r="AJ137" i="100"/>
  <c r="AK137" i="100"/>
  <c r="AL137" i="100"/>
  <c r="AM137" i="100"/>
  <c r="AE138" i="100"/>
  <c r="AF138" i="100"/>
  <c r="AG138" i="100"/>
  <c r="AH138" i="100"/>
  <c r="AI138" i="100"/>
  <c r="AJ138" i="100"/>
  <c r="AK138" i="100"/>
  <c r="AL138" i="100"/>
  <c r="AM138" i="100"/>
  <c r="AE139" i="100"/>
  <c r="AF139" i="100"/>
  <c r="AG139" i="100"/>
  <c r="AH139" i="100"/>
  <c r="AI139" i="100"/>
  <c r="AJ139" i="100"/>
  <c r="AK139" i="100"/>
  <c r="AL139" i="100"/>
  <c r="AM139" i="100"/>
  <c r="AE140" i="100"/>
  <c r="AF140" i="100"/>
  <c r="AG140" i="100"/>
  <c r="AH140" i="100"/>
  <c r="AI140" i="100"/>
  <c r="AJ140" i="100"/>
  <c r="AK140" i="100"/>
  <c r="AL140" i="100"/>
  <c r="AM140" i="100"/>
  <c r="AE141" i="100"/>
  <c r="AF141" i="100"/>
  <c r="AG141" i="100"/>
  <c r="AH141" i="100"/>
  <c r="AI141" i="100"/>
  <c r="AJ141" i="100"/>
  <c r="AK141" i="100"/>
  <c r="AL141" i="100"/>
  <c r="AM141" i="100"/>
  <c r="AE142" i="100"/>
  <c r="AF142" i="100"/>
  <c r="AG142" i="100"/>
  <c r="AH142" i="100"/>
  <c r="AI142" i="100"/>
  <c r="AJ142" i="100"/>
  <c r="AK142" i="100"/>
  <c r="AL142" i="100"/>
  <c r="AM142" i="100"/>
  <c r="AE143" i="100"/>
  <c r="AF143" i="100"/>
  <c r="AG143" i="100"/>
  <c r="AH143" i="100"/>
  <c r="AI143" i="100"/>
  <c r="AJ143" i="100"/>
  <c r="AK143" i="100"/>
  <c r="AL143" i="100"/>
  <c r="AM143" i="100"/>
  <c r="AE144" i="100"/>
  <c r="AF144" i="100"/>
  <c r="AG144" i="100"/>
  <c r="AH144" i="100"/>
  <c r="AI144" i="100"/>
  <c r="AJ144" i="100"/>
  <c r="AK144" i="100"/>
  <c r="AL144" i="100"/>
  <c r="AM144" i="100"/>
  <c r="AE145" i="100"/>
  <c r="AF145" i="100"/>
  <c r="AG145" i="100"/>
  <c r="AH145" i="100"/>
  <c r="AI145" i="100"/>
  <c r="AJ145" i="100"/>
  <c r="AK145" i="100"/>
  <c r="AL145" i="100"/>
  <c r="AM145" i="100"/>
  <c r="AE146" i="100"/>
  <c r="AF146" i="100"/>
  <c r="AG146" i="100"/>
  <c r="AH146" i="100"/>
  <c r="AI146" i="100"/>
  <c r="AJ146" i="100"/>
  <c r="AK146" i="100"/>
  <c r="AL146" i="100"/>
  <c r="AM146" i="100"/>
  <c r="AE147" i="100"/>
  <c r="AF147" i="100"/>
  <c r="AG147" i="100"/>
  <c r="AH147" i="100"/>
  <c r="AI147" i="100"/>
  <c r="AJ147" i="100"/>
  <c r="AK147" i="100"/>
  <c r="AL147" i="100"/>
  <c r="AM147" i="100"/>
  <c r="AE148" i="100"/>
  <c r="AF148" i="100"/>
  <c r="AG148" i="100"/>
  <c r="AH148" i="100"/>
  <c r="AI148" i="100"/>
  <c r="AJ148" i="100"/>
  <c r="AK148" i="100"/>
  <c r="AL148" i="100"/>
  <c r="AM148" i="100"/>
  <c r="AE149" i="100"/>
  <c r="AF149" i="100"/>
  <c r="AG149" i="100"/>
  <c r="AH149" i="100"/>
  <c r="AI149" i="100"/>
  <c r="AJ149" i="100"/>
  <c r="AK149" i="100"/>
  <c r="AL149" i="100"/>
  <c r="AM149" i="100"/>
  <c r="AE150" i="100"/>
  <c r="AF150" i="100"/>
  <c r="AG150" i="100"/>
  <c r="AH150" i="100"/>
  <c r="AI150" i="100"/>
  <c r="AJ150" i="100"/>
  <c r="AK150" i="100"/>
  <c r="AL150" i="100"/>
  <c r="AM150" i="100"/>
  <c r="AE151" i="100"/>
  <c r="AF151" i="100"/>
  <c r="AG151" i="100"/>
  <c r="AH151" i="100"/>
  <c r="AI151" i="100"/>
  <c r="AJ151" i="100"/>
  <c r="AK151" i="100"/>
  <c r="AL151" i="100"/>
  <c r="AM151" i="100"/>
  <c r="AE152" i="100"/>
  <c r="AF152" i="100"/>
  <c r="AG152" i="100"/>
  <c r="AH152" i="100"/>
  <c r="AI152" i="100"/>
  <c r="AJ152" i="100"/>
  <c r="AK152" i="100"/>
  <c r="AL152" i="100"/>
  <c r="AM152" i="100"/>
  <c r="AE153" i="100"/>
  <c r="AF153" i="100"/>
  <c r="AG153" i="100"/>
  <c r="AH153" i="100"/>
  <c r="AI153" i="100"/>
  <c r="AJ153" i="100"/>
  <c r="AK153" i="100"/>
  <c r="AL153" i="100"/>
  <c r="AM153" i="100"/>
  <c r="AE154" i="100"/>
  <c r="AF154" i="100"/>
  <c r="AG154" i="100"/>
  <c r="AH154" i="100"/>
  <c r="AI154" i="100"/>
  <c r="AJ154" i="100"/>
  <c r="AK154" i="100"/>
  <c r="AL154" i="100"/>
  <c r="AM154" i="100"/>
  <c r="AE155" i="100"/>
  <c r="AF155" i="100"/>
  <c r="AG155" i="100"/>
  <c r="AH155" i="100"/>
  <c r="AI155" i="100"/>
  <c r="AJ155" i="100"/>
  <c r="AK155" i="100"/>
  <c r="AL155" i="100"/>
  <c r="AM155" i="100"/>
  <c r="AE156" i="100"/>
  <c r="AF156" i="100"/>
  <c r="AG156" i="100"/>
  <c r="AH156" i="100"/>
  <c r="AI156" i="100"/>
  <c r="AJ156" i="100"/>
  <c r="AK156" i="100"/>
  <c r="AL156" i="100"/>
  <c r="AM156" i="100"/>
  <c r="AE157" i="100"/>
  <c r="AF157" i="100"/>
  <c r="AG157" i="100"/>
  <c r="AH157" i="100"/>
  <c r="AI157" i="100"/>
  <c r="AJ157" i="100"/>
  <c r="AK157" i="100"/>
  <c r="AL157" i="100"/>
  <c r="AM157" i="100"/>
  <c r="AE158" i="100"/>
  <c r="AF158" i="100"/>
  <c r="AG158" i="100"/>
  <c r="AH158" i="100"/>
  <c r="AI158" i="100"/>
  <c r="AJ158" i="100"/>
  <c r="AK158" i="100"/>
  <c r="AL158" i="100"/>
  <c r="AM158" i="100"/>
  <c r="AE159" i="100"/>
  <c r="AF159" i="100"/>
  <c r="AG159" i="100"/>
  <c r="AH159" i="100"/>
  <c r="AI159" i="100"/>
  <c r="AJ159" i="100"/>
  <c r="AK159" i="100"/>
  <c r="AL159" i="100"/>
  <c r="AM159" i="100"/>
  <c r="AE160" i="100"/>
  <c r="AF160" i="100"/>
  <c r="AG160" i="100"/>
  <c r="AH160" i="100"/>
  <c r="AI160" i="100"/>
  <c r="AJ160" i="100"/>
  <c r="AK160" i="100"/>
  <c r="AL160" i="100"/>
  <c r="AM160" i="100"/>
  <c r="AE161" i="100"/>
  <c r="AF161" i="100"/>
  <c r="AG161" i="100"/>
  <c r="AH161" i="100"/>
  <c r="AI161" i="100"/>
  <c r="AJ161" i="100"/>
  <c r="AK161" i="100"/>
  <c r="AL161" i="100"/>
  <c r="AM161" i="100"/>
  <c r="AE162" i="100"/>
  <c r="AF162" i="100"/>
  <c r="AG162" i="100"/>
  <c r="AH162" i="100"/>
  <c r="AI162" i="100"/>
  <c r="AJ162" i="100"/>
  <c r="AK162" i="100"/>
  <c r="AL162" i="100"/>
  <c r="AM162" i="100"/>
  <c r="AE163" i="100"/>
  <c r="AF163" i="100"/>
  <c r="AG163" i="100"/>
  <c r="AH163" i="100"/>
  <c r="AI163" i="100"/>
  <c r="AJ163" i="100"/>
  <c r="AK163" i="100"/>
  <c r="AL163" i="100"/>
  <c r="AM163" i="100"/>
  <c r="AE164" i="100"/>
  <c r="AF164" i="100"/>
  <c r="AG164" i="100"/>
  <c r="AH164" i="100"/>
  <c r="AI164" i="100"/>
  <c r="AJ164" i="100"/>
  <c r="AK164" i="100"/>
  <c r="AL164" i="100"/>
  <c r="AM164" i="100"/>
  <c r="AE165" i="100"/>
  <c r="AF165" i="100"/>
  <c r="AG165" i="100"/>
  <c r="AH165" i="100"/>
  <c r="AI165" i="100"/>
  <c r="AJ165" i="100"/>
  <c r="AK165" i="100"/>
  <c r="AL165" i="100"/>
  <c r="AM165" i="100"/>
  <c r="AE166" i="100"/>
  <c r="AF166" i="100"/>
  <c r="AG166" i="100"/>
  <c r="AH166" i="100"/>
  <c r="AI166" i="100"/>
  <c r="AJ166" i="100"/>
  <c r="AK166" i="100"/>
  <c r="AL166" i="100"/>
  <c r="AM166" i="100"/>
  <c r="AE167" i="100"/>
  <c r="AF167" i="100"/>
  <c r="AG167" i="100"/>
  <c r="AH167" i="100"/>
  <c r="AI167" i="100"/>
  <c r="AJ167" i="100"/>
  <c r="AK167" i="100"/>
  <c r="AL167" i="100"/>
  <c r="AM167" i="100"/>
  <c r="AE168" i="100"/>
  <c r="AF168" i="100"/>
  <c r="AG168" i="100"/>
  <c r="AH168" i="100"/>
  <c r="AI168" i="100"/>
  <c r="AJ168" i="100"/>
  <c r="AK168" i="100"/>
  <c r="AL168" i="100"/>
  <c r="AM168" i="100"/>
  <c r="AE169" i="100"/>
  <c r="AF169" i="100"/>
  <c r="AG169" i="100"/>
  <c r="AH169" i="100"/>
  <c r="AI169" i="100"/>
  <c r="AJ169" i="100"/>
  <c r="AK169" i="100"/>
  <c r="AL169" i="100"/>
  <c r="AM169" i="100"/>
  <c r="AE170" i="100"/>
  <c r="AF170" i="100"/>
  <c r="AG170" i="100"/>
  <c r="AH170" i="100"/>
  <c r="AI170" i="100"/>
  <c r="AJ170" i="100"/>
  <c r="AK170" i="100"/>
  <c r="AL170" i="100"/>
  <c r="AM170" i="100"/>
  <c r="AE171" i="100"/>
  <c r="AF171" i="100"/>
  <c r="AG171" i="100"/>
  <c r="AH171" i="100"/>
  <c r="AI171" i="100"/>
  <c r="AJ171" i="100"/>
  <c r="AK171" i="100"/>
  <c r="AL171" i="100"/>
  <c r="AM171" i="100"/>
  <c r="AE172" i="100"/>
  <c r="AF172" i="100"/>
  <c r="AG172" i="100"/>
  <c r="AH172" i="100"/>
  <c r="AI172" i="100"/>
  <c r="AJ172" i="100"/>
  <c r="AK172" i="100"/>
  <c r="AL172" i="100"/>
  <c r="AM172" i="100"/>
  <c r="AE173" i="100"/>
  <c r="AF173" i="100"/>
  <c r="AG173" i="100"/>
  <c r="AH173" i="100"/>
  <c r="AI173" i="100"/>
  <c r="AJ173" i="100"/>
  <c r="AK173" i="100"/>
  <c r="AL173" i="100"/>
  <c r="AM173" i="100"/>
  <c r="AE174" i="100"/>
  <c r="AF174" i="100"/>
  <c r="AG174" i="100"/>
  <c r="AH174" i="100"/>
  <c r="AI174" i="100"/>
  <c r="AJ174" i="100"/>
  <c r="AK174" i="100"/>
  <c r="AL174" i="100"/>
  <c r="AM174" i="100"/>
  <c r="AE175" i="100"/>
  <c r="AF175" i="100"/>
  <c r="AG175" i="100"/>
  <c r="AH175" i="100"/>
  <c r="AI175" i="100"/>
  <c r="AJ175" i="100"/>
  <c r="AK175" i="100"/>
  <c r="AL175" i="100"/>
  <c r="AM175" i="100"/>
  <c r="AE176" i="100"/>
  <c r="AF176" i="100"/>
  <c r="AG176" i="100"/>
  <c r="AH176" i="100"/>
  <c r="AI176" i="100"/>
  <c r="AJ176" i="100"/>
  <c r="AK176" i="100"/>
  <c r="AL176" i="100"/>
  <c r="AM176" i="100"/>
  <c r="AE177" i="100"/>
  <c r="AF177" i="100"/>
  <c r="AG177" i="100"/>
  <c r="AH177" i="100"/>
  <c r="AI177" i="100"/>
  <c r="AJ177" i="100"/>
  <c r="AK177" i="100"/>
  <c r="AL177" i="100"/>
  <c r="AM177" i="100"/>
  <c r="AE178" i="100"/>
  <c r="AF178" i="100"/>
  <c r="AG178" i="100"/>
  <c r="AH178" i="100"/>
  <c r="AI178" i="100"/>
  <c r="AJ178" i="100"/>
  <c r="AK178" i="100"/>
  <c r="AL178" i="100"/>
  <c r="AM178" i="100"/>
  <c r="AE179" i="100"/>
  <c r="AF179" i="100"/>
  <c r="AG179" i="100"/>
  <c r="AH179" i="100"/>
  <c r="AI179" i="100"/>
  <c r="AJ179" i="100"/>
  <c r="AK179" i="100"/>
  <c r="AL179" i="100"/>
  <c r="AM179" i="100"/>
  <c r="AE180" i="100"/>
  <c r="AF180" i="100"/>
  <c r="AG180" i="100"/>
  <c r="AH180" i="100"/>
  <c r="AI180" i="100"/>
  <c r="AJ180" i="100"/>
  <c r="AK180" i="100"/>
  <c r="AL180" i="100"/>
  <c r="AM180" i="100"/>
  <c r="AE181" i="100"/>
  <c r="AF181" i="100"/>
  <c r="AG181" i="100"/>
  <c r="AH181" i="100"/>
  <c r="AI181" i="100"/>
  <c r="AJ181" i="100"/>
  <c r="AK181" i="100"/>
  <c r="AL181" i="100"/>
  <c r="AM181" i="100"/>
  <c r="AE182" i="100"/>
  <c r="AF182" i="100"/>
  <c r="AG182" i="100"/>
  <c r="AH182" i="100"/>
  <c r="AI182" i="100"/>
  <c r="AJ182" i="100"/>
  <c r="AK182" i="100"/>
  <c r="AL182" i="100"/>
  <c r="AM182" i="100"/>
  <c r="AE183" i="100"/>
  <c r="AF183" i="100"/>
  <c r="AG183" i="100"/>
  <c r="AH183" i="100"/>
  <c r="AI183" i="100"/>
  <c r="AJ183" i="100"/>
  <c r="AK183" i="100"/>
  <c r="AL183" i="100"/>
  <c r="AM183" i="100"/>
  <c r="AE184" i="100"/>
  <c r="AF184" i="100"/>
  <c r="AG184" i="100"/>
  <c r="AH184" i="100"/>
  <c r="AI184" i="100"/>
  <c r="AJ184" i="100"/>
  <c r="AK184" i="100"/>
  <c r="AL184" i="100"/>
  <c r="AM184" i="100"/>
  <c r="AE185" i="100"/>
  <c r="AF185" i="100"/>
  <c r="AG185" i="100"/>
  <c r="AH185" i="100"/>
  <c r="AI185" i="100"/>
  <c r="AJ185" i="100"/>
  <c r="AK185" i="100"/>
  <c r="AL185" i="100"/>
  <c r="AM185" i="100"/>
  <c r="AE186" i="100"/>
  <c r="AF186" i="100"/>
  <c r="AG186" i="100"/>
  <c r="AH186" i="100"/>
  <c r="AI186" i="100"/>
  <c r="AJ186" i="100"/>
  <c r="AK186" i="100"/>
  <c r="AL186" i="100"/>
  <c r="AM186" i="100"/>
  <c r="AE187" i="100"/>
  <c r="AF187" i="100"/>
  <c r="AG187" i="100"/>
  <c r="AH187" i="100"/>
  <c r="AI187" i="100"/>
  <c r="AJ187" i="100"/>
  <c r="AK187" i="100"/>
  <c r="AL187" i="100"/>
  <c r="AM187" i="100"/>
  <c r="AE188" i="100"/>
  <c r="AF188" i="100"/>
  <c r="AG188" i="100"/>
  <c r="AH188" i="100"/>
  <c r="AI188" i="100"/>
  <c r="AJ188" i="100"/>
  <c r="AK188" i="100"/>
  <c r="AL188" i="100"/>
  <c r="AM188" i="100"/>
  <c r="AE189" i="100"/>
  <c r="AF189" i="100"/>
  <c r="AG189" i="100"/>
  <c r="AH189" i="100"/>
  <c r="AI189" i="100"/>
  <c r="AJ189" i="100"/>
  <c r="AK189" i="100"/>
  <c r="AL189" i="100"/>
  <c r="AM189" i="100"/>
  <c r="AE190" i="100"/>
  <c r="AF190" i="100"/>
  <c r="AG190" i="100"/>
  <c r="AH190" i="100"/>
  <c r="AI190" i="100"/>
  <c r="AJ190" i="100"/>
  <c r="AK190" i="100"/>
  <c r="AL190" i="100"/>
  <c r="AM190" i="100"/>
  <c r="AE191" i="100"/>
  <c r="AF191" i="100"/>
  <c r="AG191" i="100"/>
  <c r="AH191" i="100"/>
  <c r="AI191" i="100"/>
  <c r="AJ191" i="100"/>
  <c r="AK191" i="100"/>
  <c r="AL191" i="100"/>
  <c r="AM191" i="100"/>
  <c r="AE192" i="100"/>
  <c r="AF192" i="100"/>
  <c r="AG192" i="100"/>
  <c r="AH192" i="100"/>
  <c r="AI192" i="100"/>
  <c r="AJ192" i="100"/>
  <c r="AK192" i="100"/>
  <c r="AL192" i="100"/>
  <c r="AM192" i="100"/>
  <c r="AE193" i="100"/>
  <c r="AF193" i="100"/>
  <c r="AG193" i="100"/>
  <c r="AH193" i="100"/>
  <c r="AI193" i="100"/>
  <c r="AJ193" i="100"/>
  <c r="AK193" i="100"/>
  <c r="AL193" i="100"/>
  <c r="AM193" i="100"/>
  <c r="AE194" i="100"/>
  <c r="AF194" i="100"/>
  <c r="AG194" i="100"/>
  <c r="AH194" i="100"/>
  <c r="AI194" i="100"/>
  <c r="AJ194" i="100"/>
  <c r="AK194" i="100"/>
  <c r="AL194" i="100"/>
  <c r="AM194" i="100"/>
  <c r="AE195" i="100"/>
  <c r="AF195" i="100"/>
  <c r="AG195" i="100"/>
  <c r="AH195" i="100"/>
  <c r="AI195" i="100"/>
  <c r="AJ195" i="100"/>
  <c r="AK195" i="100"/>
  <c r="AL195" i="100"/>
  <c r="AM195" i="100"/>
  <c r="AE196" i="100"/>
  <c r="AF196" i="100"/>
  <c r="AG196" i="100"/>
  <c r="AH196" i="100"/>
  <c r="AI196" i="100"/>
  <c r="AJ196" i="100"/>
  <c r="AK196" i="100"/>
  <c r="AL196" i="100"/>
  <c r="AM196" i="100"/>
  <c r="AE197" i="100"/>
  <c r="AF197" i="100"/>
  <c r="AG197" i="100"/>
  <c r="AH197" i="100"/>
  <c r="AI197" i="100"/>
  <c r="AJ197" i="100"/>
  <c r="AK197" i="100"/>
  <c r="AL197" i="100"/>
  <c r="AM197" i="100"/>
  <c r="AE198" i="100"/>
  <c r="AF198" i="100"/>
  <c r="AG198" i="100"/>
  <c r="AH198" i="100"/>
  <c r="AI198" i="100"/>
  <c r="AJ198" i="100"/>
  <c r="AK198" i="100"/>
  <c r="AL198" i="100"/>
  <c r="AM198" i="100"/>
  <c r="AE199" i="100"/>
  <c r="AF199" i="100"/>
  <c r="AG199" i="100"/>
  <c r="AH199" i="100"/>
  <c r="AI199" i="100"/>
  <c r="AJ199" i="100"/>
  <c r="AK199" i="100"/>
  <c r="AL199" i="100"/>
  <c r="AM199" i="100"/>
  <c r="AE200" i="100"/>
  <c r="AF200" i="100"/>
  <c r="AG200" i="100"/>
  <c r="AH200" i="100"/>
  <c r="AI200" i="100"/>
  <c r="AJ200" i="100"/>
  <c r="AK200" i="100"/>
  <c r="AL200" i="100"/>
  <c r="AM200" i="100"/>
  <c r="AE201" i="100"/>
  <c r="AF201" i="100"/>
  <c r="AG201" i="100"/>
  <c r="AH201" i="100"/>
  <c r="AI201" i="100"/>
  <c r="AJ201" i="100"/>
  <c r="AK201" i="100"/>
  <c r="AL201" i="100"/>
  <c r="AM201" i="100"/>
  <c r="AE202" i="100"/>
  <c r="AF202" i="100"/>
  <c r="AG202" i="100"/>
  <c r="AH202" i="100"/>
  <c r="AI202" i="100"/>
  <c r="AJ202" i="100"/>
  <c r="AK202" i="100"/>
  <c r="AL202" i="100"/>
  <c r="AM202" i="100"/>
  <c r="AE203" i="100"/>
  <c r="AF203" i="100"/>
  <c r="AG203" i="100"/>
  <c r="AH203" i="100"/>
  <c r="AI203" i="100"/>
  <c r="AJ203" i="100"/>
  <c r="AK203" i="100"/>
  <c r="AL203" i="100"/>
  <c r="AM203" i="100"/>
  <c r="AE204" i="100"/>
  <c r="AF204" i="100"/>
  <c r="AG204" i="100"/>
  <c r="AH204" i="100"/>
  <c r="AI204" i="100"/>
  <c r="AJ204" i="100"/>
  <c r="AK204" i="100"/>
  <c r="AL204" i="100"/>
  <c r="AM204" i="100"/>
  <c r="AE205" i="100"/>
  <c r="AF205" i="100"/>
  <c r="AG205" i="100"/>
  <c r="AH205" i="100"/>
  <c r="AI205" i="100"/>
  <c r="AJ205" i="100"/>
  <c r="AK205" i="100"/>
  <c r="AL205" i="100"/>
  <c r="AM205" i="100"/>
  <c r="AE206" i="100"/>
  <c r="AF206" i="100"/>
  <c r="AG206" i="100"/>
  <c r="AH206" i="100"/>
  <c r="AI206" i="100"/>
  <c r="AJ206" i="100"/>
  <c r="AK206" i="100"/>
  <c r="AL206" i="100"/>
  <c r="AM206" i="100"/>
  <c r="AE207" i="100"/>
  <c r="AF207" i="100"/>
  <c r="AG207" i="100"/>
  <c r="AH207" i="100"/>
  <c r="AI207" i="100"/>
  <c r="AJ207" i="100"/>
  <c r="AK207" i="100"/>
  <c r="AL207" i="100"/>
  <c r="AM207" i="100"/>
  <c r="AE208" i="100"/>
  <c r="AF208" i="100"/>
  <c r="AG208" i="100"/>
  <c r="AH208" i="100"/>
  <c r="AI208" i="100"/>
  <c r="AJ208" i="100"/>
  <c r="AK208" i="100"/>
  <c r="AL208" i="100"/>
  <c r="AM208" i="100"/>
  <c r="AE209" i="100"/>
  <c r="AF209" i="100"/>
  <c r="AG209" i="100"/>
  <c r="AH209" i="100"/>
  <c r="AI209" i="100"/>
  <c r="AJ209" i="100"/>
  <c r="AK209" i="100"/>
  <c r="AL209" i="100"/>
  <c r="AM209" i="100"/>
  <c r="AE210" i="100"/>
  <c r="AF210" i="100"/>
  <c r="AG210" i="100"/>
  <c r="AH210" i="100"/>
  <c r="AI210" i="100"/>
  <c r="AJ210" i="100"/>
  <c r="AK210" i="100"/>
  <c r="AL210" i="100"/>
  <c r="AM210" i="100"/>
  <c r="AE211" i="100"/>
  <c r="AF211" i="100"/>
  <c r="AG211" i="100"/>
  <c r="AH211" i="100"/>
  <c r="AI211" i="100"/>
  <c r="AJ211" i="100"/>
  <c r="AK211" i="100"/>
  <c r="AL211" i="100"/>
  <c r="AM211" i="100"/>
  <c r="AE212" i="100"/>
  <c r="AF212" i="100"/>
  <c r="AG212" i="100"/>
  <c r="AH212" i="100"/>
  <c r="AI212" i="100"/>
  <c r="AJ212" i="100"/>
  <c r="AK212" i="100"/>
  <c r="AL212" i="100"/>
  <c r="AM212" i="100"/>
  <c r="AE213" i="100"/>
  <c r="AF213" i="100"/>
  <c r="AG213" i="100"/>
  <c r="AH213" i="100"/>
  <c r="AI213" i="100"/>
  <c r="AJ213" i="100"/>
  <c r="AK213" i="100"/>
  <c r="AL213" i="100"/>
  <c r="AM213" i="100"/>
  <c r="AE214" i="100"/>
  <c r="AF214" i="100"/>
  <c r="AG214" i="100"/>
  <c r="AH214" i="100"/>
  <c r="AI214" i="100"/>
  <c r="AJ214" i="100"/>
  <c r="AK214" i="100"/>
  <c r="AL214" i="100"/>
  <c r="AM214" i="100"/>
  <c r="AE215" i="100"/>
  <c r="AF215" i="100"/>
  <c r="AG215" i="100"/>
  <c r="AH215" i="100"/>
  <c r="AI215" i="100"/>
  <c r="AJ215" i="100"/>
  <c r="AK215" i="100"/>
  <c r="AL215" i="100"/>
  <c r="AM215" i="100"/>
  <c r="AE216" i="100"/>
  <c r="AF216" i="100"/>
  <c r="AG216" i="100"/>
  <c r="AH216" i="100"/>
  <c r="AI216" i="100"/>
  <c r="AJ216" i="100"/>
  <c r="AK216" i="100"/>
  <c r="AL216" i="100"/>
  <c r="AM216" i="100"/>
  <c r="AE217" i="100"/>
  <c r="AF217" i="100"/>
  <c r="AG217" i="100"/>
  <c r="AH217" i="100"/>
  <c r="AI217" i="100"/>
  <c r="AJ217" i="100"/>
  <c r="AK217" i="100"/>
  <c r="AL217" i="100"/>
  <c r="AM217" i="100"/>
  <c r="AE218" i="100"/>
  <c r="AF218" i="100"/>
  <c r="AG218" i="100"/>
  <c r="AH218" i="100"/>
  <c r="AI218" i="100"/>
  <c r="AJ218" i="100"/>
  <c r="AK218" i="100"/>
  <c r="AL218" i="100"/>
  <c r="AM218" i="100"/>
  <c r="AE219" i="100"/>
  <c r="AF219" i="100"/>
  <c r="AG219" i="100"/>
  <c r="AH219" i="100"/>
  <c r="AI219" i="100"/>
  <c r="AJ219" i="100"/>
  <c r="AK219" i="100"/>
  <c r="AL219" i="100"/>
  <c r="AM219" i="100"/>
  <c r="AE220" i="100"/>
  <c r="AF220" i="100"/>
  <c r="AG220" i="100"/>
  <c r="AH220" i="100"/>
  <c r="AI220" i="100"/>
  <c r="AJ220" i="100"/>
  <c r="AK220" i="100"/>
  <c r="AL220" i="100"/>
  <c r="AM220" i="100"/>
  <c r="AE221" i="100"/>
  <c r="AF221" i="100"/>
  <c r="AG221" i="100"/>
  <c r="AH221" i="100"/>
  <c r="AI221" i="100"/>
  <c r="AJ221" i="100"/>
  <c r="AK221" i="100"/>
  <c r="AL221" i="100"/>
  <c r="AM221" i="100"/>
  <c r="AE222" i="100"/>
  <c r="AF222" i="100"/>
  <c r="AG222" i="100"/>
  <c r="AH222" i="100"/>
  <c r="AI222" i="100"/>
  <c r="AJ222" i="100"/>
  <c r="AK222" i="100"/>
  <c r="AL222" i="100"/>
  <c r="AM222" i="100"/>
  <c r="AE223" i="100"/>
  <c r="AF223" i="100"/>
  <c r="AG223" i="100"/>
  <c r="AH223" i="100"/>
  <c r="AI223" i="100"/>
  <c r="AJ223" i="100"/>
  <c r="AK223" i="100"/>
  <c r="AL223" i="100"/>
  <c r="AM223" i="100"/>
  <c r="AE224" i="100"/>
  <c r="AF224" i="100"/>
  <c r="AG224" i="100"/>
  <c r="AH224" i="100"/>
  <c r="AI224" i="100"/>
  <c r="AJ224" i="100"/>
  <c r="AK224" i="100"/>
  <c r="AL224" i="100"/>
  <c r="AM224" i="100"/>
  <c r="AE225" i="100"/>
  <c r="AF225" i="100"/>
  <c r="AG225" i="100"/>
  <c r="AH225" i="100"/>
  <c r="AI225" i="100"/>
  <c r="AJ225" i="100"/>
  <c r="AK225" i="100"/>
  <c r="AL225" i="100"/>
  <c r="AM225" i="100"/>
  <c r="AE226" i="100"/>
  <c r="AF226" i="100"/>
  <c r="AG226" i="100"/>
  <c r="AH226" i="100"/>
  <c r="AI226" i="100"/>
  <c r="AJ226" i="100"/>
  <c r="AK226" i="100"/>
  <c r="AL226" i="100"/>
  <c r="AM226" i="100"/>
  <c r="AE227" i="100"/>
  <c r="AF227" i="100"/>
  <c r="AG227" i="100"/>
  <c r="AH227" i="100"/>
  <c r="AI227" i="100"/>
  <c r="AJ227" i="100"/>
  <c r="AK227" i="100"/>
  <c r="AL227" i="100"/>
  <c r="AM227" i="100"/>
  <c r="AE228" i="100"/>
  <c r="AF228" i="100"/>
  <c r="AG228" i="100"/>
  <c r="AH228" i="100"/>
  <c r="AI228" i="100"/>
  <c r="AJ228" i="100"/>
  <c r="AK228" i="100"/>
  <c r="AL228" i="100"/>
  <c r="AM228" i="100"/>
  <c r="AE229" i="100"/>
  <c r="AF229" i="100"/>
  <c r="AG229" i="100"/>
  <c r="AH229" i="100"/>
  <c r="AI229" i="100"/>
  <c r="AJ229" i="100"/>
  <c r="AK229" i="100"/>
  <c r="AL229" i="100"/>
  <c r="AM229" i="100"/>
  <c r="AE230" i="100"/>
  <c r="AF230" i="100"/>
  <c r="AG230" i="100"/>
  <c r="AH230" i="100"/>
  <c r="AI230" i="100"/>
  <c r="AJ230" i="100"/>
  <c r="AK230" i="100"/>
  <c r="AL230" i="100"/>
  <c r="AM230" i="100"/>
  <c r="AE231" i="100"/>
  <c r="AF231" i="100"/>
  <c r="AG231" i="100"/>
  <c r="AH231" i="100"/>
  <c r="AI231" i="100"/>
  <c r="AJ231" i="100"/>
  <c r="AK231" i="100"/>
  <c r="AL231" i="100"/>
  <c r="AM231" i="100"/>
  <c r="AE232" i="100"/>
  <c r="AF232" i="100"/>
  <c r="AG232" i="100"/>
  <c r="AH232" i="100"/>
  <c r="AI232" i="100"/>
  <c r="AJ232" i="100"/>
  <c r="AK232" i="100"/>
  <c r="AL232" i="100"/>
  <c r="AM232" i="100"/>
  <c r="AE233" i="100"/>
  <c r="AF233" i="100"/>
  <c r="AG233" i="100"/>
  <c r="AH233" i="100"/>
  <c r="AI233" i="100"/>
  <c r="AJ233" i="100"/>
  <c r="AK233" i="100"/>
  <c r="AL233" i="100"/>
  <c r="AM233" i="100"/>
  <c r="AE234" i="100"/>
  <c r="AF234" i="100"/>
  <c r="AG234" i="100"/>
  <c r="AH234" i="100"/>
  <c r="AI234" i="100"/>
  <c r="AJ234" i="100"/>
  <c r="AK234" i="100"/>
  <c r="AL234" i="100"/>
  <c r="AM234" i="100"/>
  <c r="AE235" i="100"/>
  <c r="AF235" i="100"/>
  <c r="AG235" i="100"/>
  <c r="AH235" i="100"/>
  <c r="AI235" i="100"/>
  <c r="AJ235" i="100"/>
  <c r="AK235" i="100"/>
  <c r="AL235" i="100"/>
  <c r="AM235" i="100"/>
  <c r="AE236" i="100"/>
  <c r="AF236" i="100"/>
  <c r="AG236" i="100"/>
  <c r="AH236" i="100"/>
  <c r="AI236" i="100"/>
  <c r="AJ236" i="100"/>
  <c r="AK236" i="100"/>
  <c r="AL236" i="100"/>
  <c r="AM236" i="100"/>
  <c r="AE237" i="100"/>
  <c r="AF237" i="100"/>
  <c r="AG237" i="100"/>
  <c r="AH237" i="100"/>
  <c r="AI237" i="100"/>
  <c r="AJ237" i="100"/>
  <c r="AK237" i="100"/>
  <c r="AL237" i="100"/>
  <c r="AM237" i="100"/>
  <c r="AE238" i="100"/>
  <c r="AF238" i="100"/>
  <c r="AG238" i="100"/>
  <c r="AH238" i="100"/>
  <c r="AI238" i="100"/>
  <c r="AJ238" i="100"/>
  <c r="AK238" i="100"/>
  <c r="AL238" i="100"/>
  <c r="AM238" i="100"/>
  <c r="AE239" i="100"/>
  <c r="AF239" i="100"/>
  <c r="AG239" i="100"/>
  <c r="AH239" i="100"/>
  <c r="AI239" i="100"/>
  <c r="AJ239" i="100"/>
  <c r="AK239" i="100"/>
  <c r="AL239" i="100"/>
  <c r="AM239" i="100"/>
  <c r="AE240" i="100"/>
  <c r="AF240" i="100"/>
  <c r="AG240" i="100"/>
  <c r="AH240" i="100"/>
  <c r="AI240" i="100"/>
  <c r="AJ240" i="100"/>
  <c r="AK240" i="100"/>
  <c r="AL240" i="100"/>
  <c r="AM240" i="100"/>
  <c r="AE241" i="100"/>
  <c r="AF241" i="100"/>
  <c r="AG241" i="100"/>
  <c r="AH241" i="100"/>
  <c r="AI241" i="100"/>
  <c r="AJ241" i="100"/>
  <c r="AK241" i="100"/>
  <c r="AL241" i="100"/>
  <c r="AM241" i="100"/>
  <c r="AE242" i="100"/>
  <c r="AF242" i="100"/>
  <c r="AG242" i="100"/>
  <c r="AH242" i="100"/>
  <c r="AI242" i="100"/>
  <c r="AJ242" i="100"/>
  <c r="AK242" i="100"/>
  <c r="AL242" i="100"/>
  <c r="AM242" i="100"/>
  <c r="AE243" i="100"/>
  <c r="AF243" i="100"/>
  <c r="AG243" i="100"/>
  <c r="AH243" i="100"/>
  <c r="AI243" i="100"/>
  <c r="AJ243" i="100"/>
  <c r="AK243" i="100"/>
  <c r="AL243" i="100"/>
  <c r="AM243" i="100"/>
  <c r="AE244" i="100"/>
  <c r="AF244" i="100"/>
  <c r="AG244" i="100"/>
  <c r="AH244" i="100"/>
  <c r="AI244" i="100"/>
  <c r="AJ244" i="100"/>
  <c r="AK244" i="100"/>
  <c r="AL244" i="100"/>
  <c r="AM244" i="100"/>
  <c r="AE245" i="100"/>
  <c r="AF245" i="100"/>
  <c r="AG245" i="100"/>
  <c r="AH245" i="100"/>
  <c r="AI245" i="100"/>
  <c r="AJ245" i="100"/>
  <c r="AK245" i="100"/>
  <c r="AL245" i="100"/>
  <c r="AM245" i="100"/>
  <c r="AE246" i="100"/>
  <c r="AF246" i="100"/>
  <c r="AG246" i="100"/>
  <c r="AH246" i="100"/>
  <c r="AI246" i="100"/>
  <c r="AJ246" i="100"/>
  <c r="AK246" i="100"/>
  <c r="AL246" i="100"/>
  <c r="AM246" i="100"/>
  <c r="AE247" i="100"/>
  <c r="AF247" i="100"/>
  <c r="AG247" i="100"/>
  <c r="AH247" i="100"/>
  <c r="AI247" i="100"/>
  <c r="AJ247" i="100"/>
  <c r="AK247" i="100"/>
  <c r="AL247" i="100"/>
  <c r="AM247" i="100"/>
  <c r="AE248" i="100"/>
  <c r="AF248" i="100"/>
  <c r="AG248" i="100"/>
  <c r="AH248" i="100"/>
  <c r="AI248" i="100"/>
  <c r="AJ248" i="100"/>
  <c r="AK248" i="100"/>
  <c r="AL248" i="100"/>
  <c r="AM248" i="100"/>
  <c r="AE249" i="100"/>
  <c r="AF249" i="100"/>
  <c r="AG249" i="100"/>
  <c r="AH249" i="100"/>
  <c r="AI249" i="100"/>
  <c r="AJ249" i="100"/>
  <c r="AK249" i="100"/>
  <c r="AL249" i="100"/>
  <c r="AM249" i="100"/>
  <c r="AE250" i="100"/>
  <c r="AF250" i="100"/>
  <c r="AG250" i="100"/>
  <c r="AH250" i="100"/>
  <c r="AI250" i="100"/>
  <c r="AJ250" i="100"/>
  <c r="AK250" i="100"/>
  <c r="AL250" i="100"/>
  <c r="AM250" i="100"/>
  <c r="AE251" i="100"/>
  <c r="AF251" i="100"/>
  <c r="AG251" i="100"/>
  <c r="AH251" i="100"/>
  <c r="AI251" i="100"/>
  <c r="AJ251" i="100"/>
  <c r="AK251" i="100"/>
  <c r="AL251" i="100"/>
  <c r="AM251" i="100"/>
  <c r="AE252" i="100"/>
  <c r="AF252" i="100"/>
  <c r="AG252" i="100"/>
  <c r="AH252" i="100"/>
  <c r="AI252" i="100"/>
  <c r="AJ252" i="100"/>
  <c r="AK252" i="100"/>
  <c r="AL252" i="100"/>
  <c r="AM252" i="100"/>
  <c r="AE253" i="100"/>
  <c r="AF253" i="100"/>
  <c r="AG253" i="100"/>
  <c r="AH253" i="100"/>
  <c r="AI253" i="100"/>
  <c r="AJ253" i="100"/>
  <c r="AK253" i="100"/>
  <c r="AL253" i="100"/>
  <c r="AM253" i="100"/>
  <c r="AE254" i="100"/>
  <c r="AF254" i="100"/>
  <c r="AG254" i="100"/>
  <c r="AH254" i="100"/>
  <c r="AI254" i="100"/>
  <c r="AJ254" i="100"/>
  <c r="AK254" i="100"/>
  <c r="AL254" i="100"/>
  <c r="AM254" i="100"/>
  <c r="AE255" i="100"/>
  <c r="AF255" i="100"/>
  <c r="AG255" i="100"/>
  <c r="AH255" i="100"/>
  <c r="AI255" i="100"/>
  <c r="AJ255" i="100"/>
  <c r="AK255" i="100"/>
  <c r="AL255" i="100"/>
  <c r="AM255" i="100"/>
  <c r="AE256" i="100"/>
  <c r="AF256" i="100"/>
  <c r="AG256" i="100"/>
  <c r="AH256" i="100"/>
  <c r="AI256" i="100"/>
  <c r="AJ256" i="100"/>
  <c r="AK256" i="100"/>
  <c r="AL256" i="100"/>
  <c r="AM256" i="100"/>
  <c r="AE257" i="100"/>
  <c r="AF257" i="100"/>
  <c r="AG257" i="100"/>
  <c r="AH257" i="100"/>
  <c r="AI257" i="100"/>
  <c r="AJ257" i="100"/>
  <c r="AK257" i="100"/>
  <c r="AL257" i="100"/>
  <c r="AM257" i="100"/>
  <c r="AE258" i="100"/>
  <c r="AF258" i="100"/>
  <c r="AG258" i="100"/>
  <c r="AH258" i="100"/>
  <c r="AI258" i="100"/>
  <c r="AJ258" i="100"/>
  <c r="AK258" i="100"/>
  <c r="AL258" i="100"/>
  <c r="AM258" i="100"/>
  <c r="AE259" i="100"/>
  <c r="AF259" i="100"/>
  <c r="AG259" i="100"/>
  <c r="AH259" i="100"/>
  <c r="AI259" i="100"/>
  <c r="AJ259" i="100"/>
  <c r="AK259" i="100"/>
  <c r="AL259" i="100"/>
  <c r="AM259" i="100"/>
  <c r="AE260" i="100"/>
  <c r="AF260" i="100"/>
  <c r="AG260" i="100"/>
  <c r="AH260" i="100"/>
  <c r="AI260" i="100"/>
  <c r="AJ260" i="100"/>
  <c r="AK260" i="100"/>
  <c r="AL260" i="100"/>
  <c r="AM260" i="100"/>
  <c r="AE261" i="100"/>
  <c r="AF261" i="100"/>
  <c r="AG261" i="100"/>
  <c r="AH261" i="100"/>
  <c r="AI261" i="100"/>
  <c r="AJ261" i="100"/>
  <c r="AK261" i="100"/>
  <c r="AL261" i="100"/>
  <c r="AM261" i="100"/>
  <c r="AE262" i="100"/>
  <c r="AF262" i="100"/>
  <c r="AG262" i="100"/>
  <c r="AH262" i="100"/>
  <c r="AI262" i="100"/>
  <c r="AJ262" i="100"/>
  <c r="AK262" i="100"/>
  <c r="AL262" i="100"/>
  <c r="AM262" i="100"/>
  <c r="AE263" i="100"/>
  <c r="AF263" i="100"/>
  <c r="AG263" i="100"/>
  <c r="AH263" i="100"/>
  <c r="AI263" i="100"/>
  <c r="AJ263" i="100"/>
  <c r="AK263" i="100"/>
  <c r="AL263" i="100"/>
  <c r="AM263" i="100"/>
  <c r="AE264" i="100"/>
  <c r="AF264" i="100"/>
  <c r="AG264" i="100"/>
  <c r="AH264" i="100"/>
  <c r="AI264" i="100"/>
  <c r="AJ264" i="100"/>
  <c r="AK264" i="100"/>
  <c r="AL264" i="100"/>
  <c r="AM264" i="100"/>
  <c r="AE265" i="100"/>
  <c r="AF265" i="100"/>
  <c r="AG265" i="100"/>
  <c r="AH265" i="100"/>
  <c r="AI265" i="100"/>
  <c r="AJ265" i="100"/>
  <c r="AK265" i="100"/>
  <c r="AL265" i="100"/>
  <c r="AM265" i="100"/>
  <c r="AE266" i="100"/>
  <c r="AF266" i="100"/>
  <c r="AG266" i="100"/>
  <c r="AH266" i="100"/>
  <c r="AI266" i="100"/>
  <c r="AJ266" i="100"/>
  <c r="AK266" i="100"/>
  <c r="AL266" i="100"/>
  <c r="AM266" i="100"/>
  <c r="AE267" i="100"/>
  <c r="AF267" i="100"/>
  <c r="AG267" i="100"/>
  <c r="AH267" i="100"/>
  <c r="AI267" i="100"/>
  <c r="AJ267" i="100"/>
  <c r="AK267" i="100"/>
  <c r="AL267" i="100"/>
  <c r="AM267" i="100"/>
  <c r="AE268" i="100"/>
  <c r="AF268" i="100"/>
  <c r="AG268" i="100"/>
  <c r="AH268" i="100"/>
  <c r="AI268" i="100"/>
  <c r="AJ268" i="100"/>
  <c r="AK268" i="100"/>
  <c r="AL268" i="100"/>
  <c r="AM268" i="100"/>
  <c r="AE269" i="100"/>
  <c r="AF269" i="100"/>
  <c r="AG269" i="100"/>
  <c r="AH269" i="100"/>
  <c r="AI269" i="100"/>
  <c r="AJ269" i="100"/>
  <c r="AK269" i="100"/>
  <c r="AL269" i="100"/>
  <c r="AM269" i="100"/>
  <c r="AE270" i="100"/>
  <c r="AF270" i="100"/>
  <c r="AG270" i="100"/>
  <c r="AH270" i="100"/>
  <c r="AI270" i="100"/>
  <c r="AJ270" i="100"/>
  <c r="AK270" i="100"/>
  <c r="AL270" i="100"/>
  <c r="AM270" i="100"/>
  <c r="AE271" i="100"/>
  <c r="AF271" i="100"/>
  <c r="AG271" i="100"/>
  <c r="AH271" i="100"/>
  <c r="AI271" i="100"/>
  <c r="AJ271" i="100"/>
  <c r="AK271" i="100"/>
  <c r="AL271" i="100"/>
  <c r="AM271" i="100"/>
  <c r="AE272" i="100"/>
  <c r="AF272" i="100"/>
  <c r="AG272" i="100"/>
  <c r="AH272" i="100"/>
  <c r="AI272" i="100"/>
  <c r="AJ272" i="100"/>
  <c r="AK272" i="100"/>
  <c r="AL272" i="100"/>
  <c r="AM272" i="100"/>
  <c r="AE273" i="100"/>
  <c r="AF273" i="100"/>
  <c r="AG273" i="100"/>
  <c r="AH273" i="100"/>
  <c r="AI273" i="100"/>
  <c r="AJ273" i="100"/>
  <c r="AK273" i="100"/>
  <c r="AL273" i="100"/>
  <c r="AM273" i="100"/>
  <c r="AE274" i="100"/>
  <c r="AF274" i="100"/>
  <c r="AG274" i="100"/>
  <c r="AH274" i="100"/>
  <c r="AI274" i="100"/>
  <c r="AJ274" i="100"/>
  <c r="AK274" i="100"/>
  <c r="AL274" i="100"/>
  <c r="AM274" i="100"/>
  <c r="AE275" i="100"/>
  <c r="AF275" i="100"/>
  <c r="AG275" i="100"/>
  <c r="AH275" i="100"/>
  <c r="AI275" i="100"/>
  <c r="AJ275" i="100"/>
  <c r="AK275" i="100"/>
  <c r="AL275" i="100"/>
  <c r="AM275" i="100"/>
  <c r="AE276" i="100"/>
  <c r="AF276" i="100"/>
  <c r="AG276" i="100"/>
  <c r="AH276" i="100"/>
  <c r="AI276" i="100"/>
  <c r="AJ276" i="100"/>
  <c r="AK276" i="100"/>
  <c r="AL276" i="100"/>
  <c r="AM276" i="100"/>
  <c r="AE277" i="100"/>
  <c r="AF277" i="100"/>
  <c r="AG277" i="100"/>
  <c r="AH277" i="100"/>
  <c r="AI277" i="100"/>
  <c r="AJ277" i="100"/>
  <c r="AK277" i="100"/>
  <c r="AL277" i="100"/>
  <c r="AM277" i="100"/>
  <c r="AE278" i="100"/>
  <c r="AF278" i="100"/>
  <c r="AG278" i="100"/>
  <c r="AH278" i="100"/>
  <c r="AI278" i="100"/>
  <c r="AJ278" i="100"/>
  <c r="AK278" i="100"/>
  <c r="AL278" i="100"/>
  <c r="AM278" i="100"/>
  <c r="AE279" i="100"/>
  <c r="AF279" i="100"/>
  <c r="AG279" i="100"/>
  <c r="AH279" i="100"/>
  <c r="AI279" i="100"/>
  <c r="AJ279" i="100"/>
  <c r="AK279" i="100"/>
  <c r="AL279" i="100"/>
  <c r="AM279" i="100"/>
  <c r="AE280" i="100"/>
  <c r="AF280" i="100"/>
  <c r="AG280" i="100"/>
  <c r="AH280" i="100"/>
  <c r="AI280" i="100"/>
  <c r="AJ280" i="100"/>
  <c r="AK280" i="100"/>
  <c r="AL280" i="100"/>
  <c r="AM280" i="100"/>
  <c r="AE281" i="100"/>
  <c r="AF281" i="100"/>
  <c r="AG281" i="100"/>
  <c r="AH281" i="100"/>
  <c r="AI281" i="100"/>
  <c r="AJ281" i="100"/>
  <c r="AK281" i="100"/>
  <c r="AL281" i="100"/>
  <c r="AM281" i="100"/>
  <c r="AE282" i="100"/>
  <c r="AF282" i="100"/>
  <c r="AG282" i="100"/>
  <c r="AH282" i="100"/>
  <c r="AI282" i="100"/>
  <c r="AJ282" i="100"/>
  <c r="AK282" i="100"/>
  <c r="AL282" i="100"/>
  <c r="AM282" i="100"/>
  <c r="AE283" i="100"/>
  <c r="AF283" i="100"/>
  <c r="AG283" i="100"/>
  <c r="AH283" i="100"/>
  <c r="AI283" i="100"/>
  <c r="AJ283" i="100"/>
  <c r="AK283" i="100"/>
  <c r="AL283" i="100"/>
  <c r="AM283" i="100"/>
  <c r="AE284" i="100"/>
  <c r="AF284" i="100"/>
  <c r="AG284" i="100"/>
  <c r="AH284" i="100"/>
  <c r="AI284" i="100"/>
  <c r="AJ284" i="100"/>
  <c r="AK284" i="100"/>
  <c r="AL284" i="100"/>
  <c r="AM284" i="100"/>
  <c r="AE285" i="100"/>
  <c r="AF285" i="100"/>
  <c r="AG285" i="100"/>
  <c r="AH285" i="100"/>
  <c r="AI285" i="100"/>
  <c r="AJ285" i="100"/>
  <c r="AK285" i="100"/>
  <c r="AL285" i="100"/>
  <c r="AM285" i="100"/>
  <c r="AE286" i="100"/>
  <c r="AF286" i="100"/>
  <c r="AG286" i="100"/>
  <c r="AH286" i="100"/>
  <c r="AI286" i="100"/>
  <c r="AJ286" i="100"/>
  <c r="AK286" i="100"/>
  <c r="AL286" i="100"/>
  <c r="AM286" i="100"/>
  <c r="AE287" i="100"/>
  <c r="AF287" i="100"/>
  <c r="AG287" i="100"/>
  <c r="AH287" i="100"/>
  <c r="AI287" i="100"/>
  <c r="AJ287" i="100"/>
  <c r="AK287" i="100"/>
  <c r="AL287" i="100"/>
  <c r="AM287" i="100"/>
  <c r="AE288" i="100"/>
  <c r="AF288" i="100"/>
  <c r="AG288" i="100"/>
  <c r="AH288" i="100"/>
  <c r="AI288" i="100"/>
  <c r="AJ288" i="100"/>
  <c r="AK288" i="100"/>
  <c r="AL288" i="100"/>
  <c r="AM288" i="100"/>
  <c r="AE289" i="100"/>
  <c r="AF289" i="100"/>
  <c r="AG289" i="100"/>
  <c r="AH289" i="100"/>
  <c r="AI289" i="100"/>
  <c r="AJ289" i="100"/>
  <c r="AK289" i="100"/>
  <c r="AL289" i="100"/>
  <c r="AM289" i="100"/>
  <c r="AE290" i="100"/>
  <c r="AF290" i="100"/>
  <c r="AG290" i="100"/>
  <c r="AH290" i="100"/>
  <c r="AI290" i="100"/>
  <c r="AJ290" i="100"/>
  <c r="AK290" i="100"/>
  <c r="AL290" i="100"/>
  <c r="AM290" i="100"/>
  <c r="AE291" i="100"/>
  <c r="AF291" i="100"/>
  <c r="AG291" i="100"/>
  <c r="AH291" i="100"/>
  <c r="AI291" i="100"/>
  <c r="AJ291" i="100"/>
  <c r="AK291" i="100"/>
  <c r="AL291" i="100"/>
  <c r="AM291" i="100"/>
  <c r="AE292" i="100"/>
  <c r="AF292" i="100"/>
  <c r="AG292" i="100"/>
  <c r="AH292" i="100"/>
  <c r="AI292" i="100"/>
  <c r="AJ292" i="100"/>
  <c r="AK292" i="100"/>
  <c r="AL292" i="100"/>
  <c r="AM292" i="100"/>
  <c r="AE293" i="100"/>
  <c r="AF293" i="100"/>
  <c r="AG293" i="100"/>
  <c r="AH293" i="100"/>
  <c r="AI293" i="100"/>
  <c r="AJ293" i="100"/>
  <c r="AK293" i="100"/>
  <c r="AL293" i="100"/>
  <c r="AM293" i="100"/>
  <c r="AE294" i="100"/>
  <c r="AF294" i="100"/>
  <c r="AG294" i="100"/>
  <c r="AH294" i="100"/>
  <c r="AI294" i="100"/>
  <c r="AJ294" i="100"/>
  <c r="AK294" i="100"/>
  <c r="AL294" i="100"/>
  <c r="AM294" i="100"/>
  <c r="AE295" i="100"/>
  <c r="AF295" i="100"/>
  <c r="AG295" i="100"/>
  <c r="AH295" i="100"/>
  <c r="AI295" i="100"/>
  <c r="AJ295" i="100"/>
  <c r="AK295" i="100"/>
  <c r="AL295" i="100"/>
  <c r="AM295" i="100"/>
  <c r="AE296" i="100"/>
  <c r="AF296" i="100"/>
  <c r="AG296" i="100"/>
  <c r="AH296" i="100"/>
  <c r="AI296" i="100"/>
  <c r="AJ296" i="100"/>
  <c r="AK296" i="100"/>
  <c r="AL296" i="100"/>
  <c r="AM296" i="100"/>
  <c r="AE297" i="100"/>
  <c r="AF297" i="100"/>
  <c r="AG297" i="100"/>
  <c r="AH297" i="100"/>
  <c r="AI297" i="100"/>
  <c r="AJ297" i="100"/>
  <c r="AK297" i="100"/>
  <c r="AL297" i="100"/>
  <c r="AM297" i="100"/>
  <c r="AE298" i="100"/>
  <c r="AF298" i="100"/>
  <c r="AG298" i="100"/>
  <c r="AH298" i="100"/>
  <c r="AI298" i="100"/>
  <c r="AJ298" i="100"/>
  <c r="AK298" i="100"/>
  <c r="AL298" i="100"/>
  <c r="AM298" i="100"/>
  <c r="AE299" i="100"/>
  <c r="AF299" i="100"/>
  <c r="AG299" i="100"/>
  <c r="AH299" i="100"/>
  <c r="AI299" i="100"/>
  <c r="AJ299" i="100"/>
  <c r="AK299" i="100"/>
  <c r="AL299" i="100"/>
  <c r="AM299" i="100"/>
  <c r="AE300" i="100"/>
  <c r="AF300" i="100"/>
  <c r="AG300" i="100"/>
  <c r="AH300" i="100"/>
  <c r="AI300" i="100"/>
  <c r="AJ300" i="100"/>
  <c r="AK300" i="100"/>
  <c r="AL300" i="100"/>
  <c r="AM300" i="100"/>
  <c r="AE301" i="100"/>
  <c r="AF301" i="100"/>
  <c r="AG301" i="100"/>
  <c r="AH301" i="100"/>
  <c r="AI301" i="100"/>
  <c r="AJ301" i="100"/>
  <c r="AK301" i="100"/>
  <c r="AL301" i="100"/>
  <c r="AM301" i="100"/>
  <c r="AE302" i="100"/>
  <c r="AF302" i="100"/>
  <c r="AG302" i="100"/>
  <c r="AH302" i="100"/>
  <c r="AI302" i="100"/>
  <c r="AJ302" i="100"/>
  <c r="AK302" i="100"/>
  <c r="AL302" i="100"/>
  <c r="AM302" i="100"/>
  <c r="AE303" i="100"/>
  <c r="AF303" i="100"/>
  <c r="AG303" i="100"/>
  <c r="AH303" i="100"/>
  <c r="AI303" i="100"/>
  <c r="AJ303" i="100"/>
  <c r="AK303" i="100"/>
  <c r="AL303" i="100"/>
  <c r="AM303" i="100"/>
  <c r="AE304" i="100"/>
  <c r="AF304" i="100"/>
  <c r="AG304" i="100"/>
  <c r="AH304" i="100"/>
  <c r="AI304" i="100"/>
  <c r="AJ304" i="100"/>
  <c r="AK304" i="100"/>
  <c r="AL304" i="100"/>
  <c r="AM304" i="100"/>
  <c r="AE305" i="100"/>
  <c r="AF305" i="100"/>
  <c r="AG305" i="100"/>
  <c r="AH305" i="100"/>
  <c r="AI305" i="100"/>
  <c r="AJ305" i="100"/>
  <c r="AK305" i="100"/>
  <c r="AL305" i="100"/>
  <c r="AM305" i="100"/>
  <c r="AE306" i="100"/>
  <c r="AF306" i="100"/>
  <c r="AG306" i="100"/>
  <c r="AH306" i="100"/>
  <c r="AI306" i="100"/>
  <c r="AJ306" i="100"/>
  <c r="AK306" i="100"/>
  <c r="AL306" i="100"/>
  <c r="AM306" i="100"/>
  <c r="AE307" i="100"/>
  <c r="AF307" i="100"/>
  <c r="AG307" i="100"/>
  <c r="AH307" i="100"/>
  <c r="AI307" i="100"/>
  <c r="AJ307" i="100"/>
  <c r="AK307" i="100"/>
  <c r="AL307" i="100"/>
  <c r="AM307" i="100"/>
  <c r="AE308" i="100"/>
  <c r="AF308" i="100"/>
  <c r="AG308" i="100"/>
  <c r="AH308" i="100"/>
  <c r="AI308" i="100"/>
  <c r="AJ308" i="100"/>
  <c r="AK308" i="100"/>
  <c r="AL308" i="100"/>
  <c r="AM308" i="100"/>
  <c r="AE309" i="100"/>
  <c r="AF309" i="100"/>
  <c r="AG309" i="100"/>
  <c r="AH309" i="100"/>
  <c r="AI309" i="100"/>
  <c r="AJ309" i="100"/>
  <c r="AK309" i="100"/>
  <c r="AL309" i="100"/>
  <c r="AM309" i="100"/>
  <c r="AE310" i="100"/>
  <c r="AF310" i="100"/>
  <c r="AG310" i="100"/>
  <c r="AH310" i="100"/>
  <c r="AI310" i="100"/>
  <c r="AJ310" i="100"/>
  <c r="AK310" i="100"/>
  <c r="AL310" i="100"/>
  <c r="AM310" i="100"/>
  <c r="AE311" i="100"/>
  <c r="AF311" i="100"/>
  <c r="AG311" i="100"/>
  <c r="AH311" i="100"/>
  <c r="AI311" i="100"/>
  <c r="AJ311" i="100"/>
  <c r="AK311" i="100"/>
  <c r="AL311" i="100"/>
  <c r="AM311" i="100"/>
  <c r="AE312" i="100"/>
  <c r="AF312" i="100"/>
  <c r="AG312" i="100"/>
  <c r="AH312" i="100"/>
  <c r="AI312" i="100"/>
  <c r="AJ312" i="100"/>
  <c r="AK312" i="100"/>
  <c r="AL312" i="100"/>
  <c r="AM312" i="100"/>
  <c r="AE313" i="100"/>
  <c r="AF313" i="100"/>
  <c r="AG313" i="100"/>
  <c r="AH313" i="100"/>
  <c r="AI313" i="100"/>
  <c r="AJ313" i="100"/>
  <c r="AK313" i="100"/>
  <c r="AL313" i="100"/>
  <c r="AM313" i="100"/>
  <c r="AE314" i="100"/>
  <c r="AF314" i="100"/>
  <c r="AG314" i="100"/>
  <c r="AH314" i="100"/>
  <c r="AI314" i="100"/>
  <c r="AJ314" i="100"/>
  <c r="AK314" i="100"/>
  <c r="AL314" i="100"/>
  <c r="AM314" i="100"/>
  <c r="AE315" i="100"/>
  <c r="AF315" i="100"/>
  <c r="AG315" i="100"/>
  <c r="AH315" i="100"/>
  <c r="AI315" i="100"/>
  <c r="AJ315" i="100"/>
  <c r="AK315" i="100"/>
  <c r="AL315" i="100"/>
  <c r="AM315" i="100"/>
  <c r="AE316" i="100"/>
  <c r="AF316" i="100"/>
  <c r="AG316" i="100"/>
  <c r="AH316" i="100"/>
  <c r="AI316" i="100"/>
  <c r="AJ316" i="100"/>
  <c r="AK316" i="100"/>
  <c r="AL316" i="100"/>
  <c r="AM316" i="100"/>
  <c r="AE317" i="100"/>
  <c r="AF317" i="100"/>
  <c r="AG317" i="100"/>
  <c r="AH317" i="100"/>
  <c r="AI317" i="100"/>
  <c r="AJ317" i="100"/>
  <c r="AK317" i="100"/>
  <c r="AL317" i="100"/>
  <c r="AM317" i="100"/>
  <c r="AE318" i="100"/>
  <c r="AF318" i="100"/>
  <c r="AG318" i="100"/>
  <c r="AH318" i="100"/>
  <c r="AI318" i="100"/>
  <c r="AJ318" i="100"/>
  <c r="AK318" i="100"/>
  <c r="AL318" i="100"/>
  <c r="AM318" i="100"/>
  <c r="AE319" i="100"/>
  <c r="AF319" i="100"/>
  <c r="AG319" i="100"/>
  <c r="AH319" i="100"/>
  <c r="AI319" i="100"/>
  <c r="AJ319" i="100"/>
  <c r="AK319" i="100"/>
  <c r="AL319" i="100"/>
  <c r="AM319" i="100"/>
  <c r="AE320" i="100"/>
  <c r="AF320" i="100"/>
  <c r="AG320" i="100"/>
  <c r="AH320" i="100"/>
  <c r="AI320" i="100"/>
  <c r="AJ320" i="100"/>
  <c r="AK320" i="100"/>
  <c r="AL320" i="100"/>
  <c r="AM320" i="100"/>
  <c r="AE321" i="100"/>
  <c r="AF321" i="100"/>
  <c r="AG321" i="100"/>
  <c r="AH321" i="100"/>
  <c r="AI321" i="100"/>
  <c r="AJ321" i="100"/>
  <c r="AK321" i="100"/>
  <c r="AL321" i="100"/>
  <c r="AM321" i="100"/>
  <c r="AE322" i="100"/>
  <c r="AF322" i="100"/>
  <c r="AG322" i="100"/>
  <c r="AH322" i="100"/>
  <c r="AI322" i="100"/>
  <c r="AJ322" i="100"/>
  <c r="AK322" i="100"/>
  <c r="AL322" i="100"/>
  <c r="AM322" i="100"/>
  <c r="AE323" i="100"/>
  <c r="AF323" i="100"/>
  <c r="AG323" i="100"/>
  <c r="AH323" i="100"/>
  <c r="AI323" i="100"/>
  <c r="AJ323" i="100"/>
  <c r="AK323" i="100"/>
  <c r="AL323" i="100"/>
  <c r="AM323" i="100"/>
  <c r="AE324" i="100"/>
  <c r="AF324" i="100"/>
  <c r="AG324" i="100"/>
  <c r="AH324" i="100"/>
  <c r="AI324" i="100"/>
  <c r="AJ324" i="100"/>
  <c r="AK324" i="100"/>
  <c r="AL324" i="100"/>
  <c r="AM324" i="100"/>
  <c r="AE325" i="100"/>
  <c r="AF325" i="100"/>
  <c r="AG325" i="100"/>
  <c r="AH325" i="100"/>
  <c r="AI325" i="100"/>
  <c r="AJ325" i="100"/>
  <c r="AK325" i="100"/>
  <c r="AL325" i="100"/>
  <c r="AM325" i="100"/>
  <c r="AE326" i="100"/>
  <c r="AF326" i="100"/>
  <c r="AG326" i="100"/>
  <c r="AH326" i="100"/>
  <c r="AI326" i="100"/>
  <c r="AJ326" i="100"/>
  <c r="AK326" i="100"/>
  <c r="AL326" i="100"/>
  <c r="AM326" i="100"/>
  <c r="AE327" i="100"/>
  <c r="AF327" i="100"/>
  <c r="AG327" i="100"/>
  <c r="AH327" i="100"/>
  <c r="AI327" i="100"/>
  <c r="AJ327" i="100"/>
  <c r="AK327" i="100"/>
  <c r="AL327" i="100"/>
  <c r="AM327" i="100"/>
  <c r="AE328" i="100"/>
  <c r="AF328" i="100"/>
  <c r="AG328" i="100"/>
  <c r="AH328" i="100"/>
  <c r="AI328" i="100"/>
  <c r="AJ328" i="100"/>
  <c r="AK328" i="100"/>
  <c r="AL328" i="100"/>
  <c r="AM328" i="100"/>
  <c r="AE329" i="100"/>
  <c r="AF329" i="100"/>
  <c r="AG329" i="100"/>
  <c r="AH329" i="100"/>
  <c r="AI329" i="100"/>
  <c r="AJ329" i="100"/>
  <c r="AK329" i="100"/>
  <c r="AL329" i="100"/>
  <c r="AM329" i="100"/>
  <c r="AE330" i="100"/>
  <c r="AF330" i="100"/>
  <c r="AG330" i="100"/>
  <c r="AH330" i="100"/>
  <c r="AI330" i="100"/>
  <c r="AJ330" i="100"/>
  <c r="AK330" i="100"/>
  <c r="AL330" i="100"/>
  <c r="AM330" i="100"/>
  <c r="AE331" i="100"/>
  <c r="AF331" i="100"/>
  <c r="AG331" i="100"/>
  <c r="AH331" i="100"/>
  <c r="AI331" i="100"/>
  <c r="AJ331" i="100"/>
  <c r="AK331" i="100"/>
  <c r="AL331" i="100"/>
  <c r="AM331" i="100"/>
  <c r="AE332" i="100"/>
  <c r="AF332" i="100"/>
  <c r="AG332" i="100"/>
  <c r="AH332" i="100"/>
  <c r="AI332" i="100"/>
  <c r="AJ332" i="100"/>
  <c r="AK332" i="100"/>
  <c r="AL332" i="100"/>
  <c r="AM332" i="100"/>
  <c r="AE333" i="100"/>
  <c r="AF333" i="100"/>
  <c r="AG333" i="100"/>
  <c r="AH333" i="100"/>
  <c r="AI333" i="100"/>
  <c r="AJ333" i="100"/>
  <c r="AK333" i="100"/>
  <c r="AL333" i="100"/>
  <c r="AM333" i="100"/>
  <c r="AE334" i="100"/>
  <c r="AF334" i="100"/>
  <c r="AG334" i="100"/>
  <c r="AH334" i="100"/>
  <c r="AI334" i="100"/>
  <c r="AJ334" i="100"/>
  <c r="AK334" i="100"/>
  <c r="AL334" i="100"/>
  <c r="AM334" i="100"/>
  <c r="AE335" i="100"/>
  <c r="AF335" i="100"/>
  <c r="AG335" i="100"/>
  <c r="AH335" i="100"/>
  <c r="AI335" i="100"/>
  <c r="AJ335" i="100"/>
  <c r="AK335" i="100"/>
  <c r="AL335" i="100"/>
  <c r="AM335" i="100"/>
  <c r="AE336" i="100"/>
  <c r="AF336" i="100"/>
  <c r="AG336" i="100"/>
  <c r="AH336" i="100"/>
  <c r="AI336" i="100"/>
  <c r="AJ336" i="100"/>
  <c r="AK336" i="100"/>
  <c r="AL336" i="100"/>
  <c r="AM336" i="100"/>
  <c r="AE337" i="100"/>
  <c r="AF337" i="100"/>
  <c r="AG337" i="100"/>
  <c r="AH337" i="100"/>
  <c r="AI337" i="100"/>
  <c r="AJ337" i="100"/>
  <c r="AK337" i="100"/>
  <c r="AL337" i="100"/>
  <c r="AM337" i="100"/>
  <c r="AE338" i="100"/>
  <c r="AF338" i="100"/>
  <c r="AG338" i="100"/>
  <c r="AH338" i="100"/>
  <c r="AI338" i="100"/>
  <c r="AJ338" i="100"/>
  <c r="AK338" i="100"/>
  <c r="AL338" i="100"/>
  <c r="AM338" i="100"/>
  <c r="AE339" i="100"/>
  <c r="AF339" i="100"/>
  <c r="AG339" i="100"/>
  <c r="AH339" i="100"/>
  <c r="AI339" i="100"/>
  <c r="AJ339" i="100"/>
  <c r="AK339" i="100"/>
  <c r="AL339" i="100"/>
  <c r="AM339" i="100"/>
  <c r="AE340" i="100"/>
  <c r="AF340" i="100"/>
  <c r="AG340" i="100"/>
  <c r="AH340" i="100"/>
  <c r="AI340" i="100"/>
  <c r="AJ340" i="100"/>
  <c r="AK340" i="100"/>
  <c r="AL340" i="100"/>
  <c r="AM340" i="100"/>
  <c r="AE341" i="100"/>
  <c r="AF341" i="100"/>
  <c r="AG341" i="100"/>
  <c r="AH341" i="100"/>
  <c r="AI341" i="100"/>
  <c r="AJ341" i="100"/>
  <c r="AK341" i="100"/>
  <c r="AL341" i="100"/>
  <c r="AM341" i="100"/>
  <c r="AE342" i="100"/>
  <c r="AF342" i="100"/>
  <c r="AG342" i="100"/>
  <c r="AH342" i="100"/>
  <c r="AI342" i="100"/>
  <c r="AJ342" i="100"/>
  <c r="AK342" i="100"/>
  <c r="AL342" i="100"/>
  <c r="AM342" i="100"/>
  <c r="AE343" i="100"/>
  <c r="AF343" i="100"/>
  <c r="AG343" i="100"/>
  <c r="AH343" i="100"/>
  <c r="AI343" i="100"/>
  <c r="AJ343" i="100"/>
  <c r="AK343" i="100"/>
  <c r="AL343" i="100"/>
  <c r="AM343" i="100"/>
  <c r="AE344" i="100"/>
  <c r="AF344" i="100"/>
  <c r="AG344" i="100"/>
  <c r="AH344" i="100"/>
  <c r="AI344" i="100"/>
  <c r="AJ344" i="100"/>
  <c r="AK344" i="100"/>
  <c r="AL344" i="100"/>
  <c r="AM344" i="100"/>
  <c r="AE345" i="100"/>
  <c r="AF345" i="100"/>
  <c r="AG345" i="100"/>
  <c r="AH345" i="100"/>
  <c r="AI345" i="100"/>
  <c r="AJ345" i="100"/>
  <c r="AK345" i="100"/>
  <c r="AL345" i="100"/>
  <c r="AM345" i="100"/>
  <c r="AE346" i="100"/>
  <c r="AF346" i="100"/>
  <c r="AG346" i="100"/>
  <c r="AH346" i="100"/>
  <c r="AI346" i="100"/>
  <c r="AJ346" i="100"/>
  <c r="AK346" i="100"/>
  <c r="AL346" i="100"/>
  <c r="AM346" i="100"/>
  <c r="AE347" i="100"/>
  <c r="AF347" i="100"/>
  <c r="AG347" i="100"/>
  <c r="AH347" i="100"/>
  <c r="AI347" i="100"/>
  <c r="AJ347" i="100"/>
  <c r="AK347" i="100"/>
  <c r="AL347" i="100"/>
  <c r="AM347" i="100"/>
  <c r="AE348" i="100"/>
  <c r="AF348" i="100"/>
  <c r="AG348" i="100"/>
  <c r="AH348" i="100"/>
  <c r="AI348" i="100"/>
  <c r="AJ348" i="100"/>
  <c r="AK348" i="100"/>
  <c r="AL348" i="100"/>
  <c r="AM348" i="100"/>
  <c r="AE349" i="100"/>
  <c r="AF349" i="100"/>
  <c r="AG349" i="100"/>
  <c r="AH349" i="100"/>
  <c r="AI349" i="100"/>
  <c r="AJ349" i="100"/>
  <c r="AK349" i="100"/>
  <c r="AL349" i="100"/>
  <c r="AM349" i="100"/>
  <c r="AE350" i="100"/>
  <c r="AF350" i="100"/>
  <c r="AG350" i="100"/>
  <c r="AH350" i="100"/>
  <c r="AI350" i="100"/>
  <c r="AJ350" i="100"/>
  <c r="AK350" i="100"/>
  <c r="AL350" i="100"/>
  <c r="AM350" i="100"/>
  <c r="AE351" i="100"/>
  <c r="AF351" i="100"/>
  <c r="AG351" i="100"/>
  <c r="AH351" i="100"/>
  <c r="AI351" i="100"/>
  <c r="AJ351" i="100"/>
  <c r="AK351" i="100"/>
  <c r="AL351" i="100"/>
  <c r="AM351" i="100"/>
  <c r="AE352" i="100"/>
  <c r="AF352" i="100"/>
  <c r="AG352" i="100"/>
  <c r="AH352" i="100"/>
  <c r="AI352" i="100"/>
  <c r="AJ352" i="100"/>
  <c r="AK352" i="100"/>
  <c r="AL352" i="100"/>
  <c r="AM352" i="100"/>
  <c r="AE353" i="100"/>
  <c r="AF353" i="100"/>
  <c r="AG353" i="100"/>
  <c r="AH353" i="100"/>
  <c r="AI353" i="100"/>
  <c r="AJ353" i="100"/>
  <c r="AK353" i="100"/>
  <c r="AL353" i="100"/>
  <c r="AM353" i="100"/>
  <c r="AE354" i="100"/>
  <c r="AF354" i="100"/>
  <c r="AG354" i="100"/>
  <c r="AH354" i="100"/>
  <c r="AI354" i="100"/>
  <c r="AJ354" i="100"/>
  <c r="AK354" i="100"/>
  <c r="AL354" i="100"/>
  <c r="AM354" i="100"/>
  <c r="AE355" i="100"/>
  <c r="AF355" i="100"/>
  <c r="AG355" i="100"/>
  <c r="AH355" i="100"/>
  <c r="AI355" i="100"/>
  <c r="AJ355" i="100"/>
  <c r="AK355" i="100"/>
  <c r="AL355" i="100"/>
  <c r="AM355" i="100"/>
  <c r="AE356" i="100"/>
  <c r="AF356" i="100"/>
  <c r="AG356" i="100"/>
  <c r="AH356" i="100"/>
  <c r="AI356" i="100"/>
  <c r="AJ356" i="100"/>
  <c r="AK356" i="100"/>
  <c r="AL356" i="100"/>
  <c r="AM356" i="100"/>
  <c r="AE357" i="100"/>
  <c r="AF357" i="100"/>
  <c r="AG357" i="100"/>
  <c r="AH357" i="100"/>
  <c r="AI357" i="100"/>
  <c r="AJ357" i="100"/>
  <c r="AK357" i="100"/>
  <c r="AL357" i="100"/>
  <c r="AM357" i="100"/>
  <c r="AE358" i="100"/>
  <c r="AF358" i="100"/>
  <c r="AG358" i="100"/>
  <c r="AH358" i="100"/>
  <c r="AI358" i="100"/>
  <c r="AJ358" i="100"/>
  <c r="AK358" i="100"/>
  <c r="AL358" i="100"/>
  <c r="AM358" i="100"/>
  <c r="AE359" i="100"/>
  <c r="AF359" i="100"/>
  <c r="AG359" i="100"/>
  <c r="AH359" i="100"/>
  <c r="AI359" i="100"/>
  <c r="AJ359" i="100"/>
  <c r="AK359" i="100"/>
  <c r="AL359" i="100"/>
  <c r="AM359" i="100"/>
  <c r="AE360" i="100"/>
  <c r="AF360" i="100"/>
  <c r="AG360" i="100"/>
  <c r="AH360" i="100"/>
  <c r="AI360" i="100"/>
  <c r="AJ360" i="100"/>
  <c r="AK360" i="100"/>
  <c r="AL360" i="100"/>
  <c r="AM360" i="100"/>
  <c r="AE361" i="100"/>
  <c r="AF361" i="100"/>
  <c r="AG361" i="100"/>
  <c r="AH361" i="100"/>
  <c r="AI361" i="100"/>
  <c r="AJ361" i="100"/>
  <c r="AK361" i="100"/>
  <c r="AL361" i="100"/>
  <c r="AM361" i="100"/>
  <c r="AE362" i="100"/>
  <c r="AF362" i="100"/>
  <c r="AG362" i="100"/>
  <c r="AH362" i="100"/>
  <c r="AI362" i="100"/>
  <c r="AJ362" i="100"/>
  <c r="AK362" i="100"/>
  <c r="AL362" i="100"/>
  <c r="AM362" i="100"/>
  <c r="AE363" i="100"/>
  <c r="AF363" i="100"/>
  <c r="AG363" i="100"/>
  <c r="AH363" i="100"/>
  <c r="AI363" i="100"/>
  <c r="AJ363" i="100"/>
  <c r="AK363" i="100"/>
  <c r="AL363" i="100"/>
  <c r="AM363" i="100"/>
  <c r="AE364" i="100"/>
  <c r="AF364" i="100"/>
  <c r="AG364" i="100"/>
  <c r="AH364" i="100"/>
  <c r="AI364" i="100"/>
  <c r="AJ364" i="100"/>
  <c r="AK364" i="100"/>
  <c r="AL364" i="100"/>
  <c r="AM364" i="100"/>
  <c r="AE365" i="100"/>
  <c r="AF365" i="100"/>
  <c r="AG365" i="100"/>
  <c r="AH365" i="100"/>
  <c r="AI365" i="100"/>
  <c r="AJ365" i="100"/>
  <c r="AK365" i="100"/>
  <c r="AL365" i="100"/>
  <c r="AM365" i="100"/>
  <c r="AE366" i="100"/>
  <c r="AF366" i="100"/>
  <c r="AG366" i="100"/>
  <c r="AH366" i="100"/>
  <c r="AI366" i="100"/>
  <c r="AJ366" i="100"/>
  <c r="AK366" i="100"/>
  <c r="AL366" i="100"/>
  <c r="AM366" i="100"/>
  <c r="AE367" i="100"/>
  <c r="AF367" i="100"/>
  <c r="AG367" i="100"/>
  <c r="AH367" i="100"/>
  <c r="AI367" i="100"/>
  <c r="AJ367" i="100"/>
  <c r="AK367" i="100"/>
  <c r="AL367" i="100"/>
  <c r="AM367" i="100"/>
  <c r="AE368" i="100"/>
  <c r="AF368" i="100"/>
  <c r="AG368" i="100"/>
  <c r="AH368" i="100"/>
  <c r="AI368" i="100"/>
  <c r="AJ368" i="100"/>
  <c r="AK368" i="100"/>
  <c r="AL368" i="100"/>
  <c r="AM368" i="100"/>
  <c r="AE369" i="100"/>
  <c r="AF369" i="100"/>
  <c r="AG369" i="100"/>
  <c r="AH369" i="100"/>
  <c r="AI369" i="100"/>
  <c r="AJ369" i="100"/>
  <c r="AK369" i="100"/>
  <c r="AL369" i="100"/>
  <c r="AM369" i="100"/>
  <c r="AE370" i="100"/>
  <c r="AF370" i="100"/>
  <c r="AG370" i="100"/>
  <c r="AH370" i="100"/>
  <c r="AI370" i="100"/>
  <c r="AJ370" i="100"/>
  <c r="AK370" i="100"/>
  <c r="AL370" i="100"/>
  <c r="AM370" i="100"/>
  <c r="AE371" i="100"/>
  <c r="AF371" i="100"/>
  <c r="AG371" i="100"/>
  <c r="AH371" i="100"/>
  <c r="AI371" i="100"/>
  <c r="AJ371" i="100"/>
  <c r="AK371" i="100"/>
  <c r="AL371" i="100"/>
  <c r="AM371" i="100"/>
  <c r="AE372" i="100"/>
  <c r="AF372" i="100"/>
  <c r="AG372" i="100"/>
  <c r="AH372" i="100"/>
  <c r="AI372" i="100"/>
  <c r="AJ372" i="100"/>
  <c r="AK372" i="100"/>
  <c r="AL372" i="100"/>
  <c r="AM372" i="100"/>
  <c r="AE373" i="100"/>
  <c r="AF373" i="100"/>
  <c r="AG373" i="100"/>
  <c r="AH373" i="100"/>
  <c r="AI373" i="100"/>
  <c r="AJ373" i="100"/>
  <c r="AK373" i="100"/>
  <c r="AL373" i="100"/>
  <c r="AM373" i="100"/>
  <c r="AE374" i="100"/>
  <c r="AF374" i="100"/>
  <c r="AG374" i="100"/>
  <c r="AH374" i="100"/>
  <c r="AI374" i="100"/>
  <c r="AJ374" i="100"/>
  <c r="AK374" i="100"/>
  <c r="AL374" i="100"/>
  <c r="AM374" i="100"/>
  <c r="AE375" i="100"/>
  <c r="AF375" i="100"/>
  <c r="AG375" i="100"/>
  <c r="AH375" i="100"/>
  <c r="AI375" i="100"/>
  <c r="AJ375" i="100"/>
  <c r="AK375" i="100"/>
  <c r="AL375" i="100"/>
  <c r="AM375" i="100"/>
  <c r="AE376" i="100"/>
  <c r="AF376" i="100"/>
  <c r="AG376" i="100"/>
  <c r="AH376" i="100"/>
  <c r="AI376" i="100"/>
  <c r="AJ376" i="100"/>
  <c r="AK376" i="100"/>
  <c r="AL376" i="100"/>
  <c r="AM376" i="100"/>
  <c r="AE377" i="100"/>
  <c r="AF377" i="100"/>
  <c r="AG377" i="100"/>
  <c r="AH377" i="100"/>
  <c r="AI377" i="100"/>
  <c r="AJ377" i="100"/>
  <c r="AK377" i="100"/>
  <c r="AL377" i="100"/>
  <c r="AM377" i="100"/>
  <c r="AE378" i="100"/>
  <c r="AF378" i="100"/>
  <c r="AG378" i="100"/>
  <c r="AH378" i="100"/>
  <c r="AI378" i="100"/>
  <c r="AJ378" i="100"/>
  <c r="AK378" i="100"/>
  <c r="AL378" i="100"/>
  <c r="AM378" i="100"/>
  <c r="AE379" i="100"/>
  <c r="AF379" i="100"/>
  <c r="AG379" i="100"/>
  <c r="AH379" i="100"/>
  <c r="AI379" i="100"/>
  <c r="AJ379" i="100"/>
  <c r="AK379" i="100"/>
  <c r="AL379" i="100"/>
  <c r="AM379" i="100"/>
  <c r="AE380" i="100"/>
  <c r="AF380" i="100"/>
  <c r="AG380" i="100"/>
  <c r="AH380" i="100"/>
  <c r="AI380" i="100"/>
  <c r="AJ380" i="100"/>
  <c r="AK380" i="100"/>
  <c r="AL380" i="100"/>
  <c r="AM380" i="100"/>
  <c r="AE381" i="100"/>
  <c r="AF381" i="100"/>
  <c r="AG381" i="100"/>
  <c r="AH381" i="100"/>
  <c r="AI381" i="100"/>
  <c r="AJ381" i="100"/>
  <c r="AK381" i="100"/>
  <c r="AL381" i="100"/>
  <c r="AM381" i="100"/>
  <c r="AE382" i="100"/>
  <c r="AF382" i="100"/>
  <c r="AG382" i="100"/>
  <c r="AH382" i="100"/>
  <c r="AI382" i="100"/>
  <c r="AJ382" i="100"/>
  <c r="AK382" i="100"/>
  <c r="AL382" i="100"/>
  <c r="AM382" i="100"/>
  <c r="AE383" i="100"/>
  <c r="AF383" i="100"/>
  <c r="AG383" i="100"/>
  <c r="AH383" i="100"/>
  <c r="AI383" i="100"/>
  <c r="AJ383" i="100"/>
  <c r="AK383" i="100"/>
  <c r="AL383" i="100"/>
  <c r="AM383" i="100"/>
  <c r="AE384" i="100"/>
  <c r="AF384" i="100"/>
  <c r="AG384" i="100"/>
  <c r="AH384" i="100"/>
  <c r="AI384" i="100"/>
  <c r="AJ384" i="100"/>
  <c r="AK384" i="100"/>
  <c r="AL384" i="100"/>
  <c r="AM384" i="100"/>
  <c r="AE385" i="100"/>
  <c r="AF385" i="100"/>
  <c r="AG385" i="100"/>
  <c r="AH385" i="100"/>
  <c r="AI385" i="100"/>
  <c r="AJ385" i="100"/>
  <c r="AK385" i="100"/>
  <c r="AL385" i="100"/>
  <c r="AM385" i="100"/>
  <c r="AE386" i="100"/>
  <c r="AF386" i="100"/>
  <c r="AG386" i="100"/>
  <c r="AH386" i="100"/>
  <c r="AI386" i="100"/>
  <c r="AJ386" i="100"/>
  <c r="AK386" i="100"/>
  <c r="AL386" i="100"/>
  <c r="AM386" i="100"/>
  <c r="AE387" i="100"/>
  <c r="AF387" i="100"/>
  <c r="AG387" i="100"/>
  <c r="AH387" i="100"/>
  <c r="AI387" i="100"/>
  <c r="AJ387" i="100"/>
  <c r="AK387" i="100"/>
  <c r="AL387" i="100"/>
  <c r="AM387" i="100"/>
  <c r="AE388" i="100"/>
  <c r="AF388" i="100"/>
  <c r="AG388" i="100"/>
  <c r="AH388" i="100"/>
  <c r="AI388" i="100"/>
  <c r="AJ388" i="100"/>
  <c r="AK388" i="100"/>
  <c r="AL388" i="100"/>
  <c r="AM388" i="100"/>
  <c r="AE389" i="100"/>
  <c r="AF389" i="100"/>
  <c r="AG389" i="100"/>
  <c r="AH389" i="100"/>
  <c r="AI389" i="100"/>
  <c r="AJ389" i="100"/>
  <c r="AK389" i="100"/>
  <c r="AL389" i="100"/>
  <c r="AM389" i="100"/>
  <c r="AE390" i="100"/>
  <c r="AF390" i="100"/>
  <c r="AG390" i="100"/>
  <c r="AH390" i="100"/>
  <c r="AI390" i="100"/>
  <c r="AJ390" i="100"/>
  <c r="AK390" i="100"/>
  <c r="AL390" i="100"/>
  <c r="AM390" i="100"/>
  <c r="AE391" i="100"/>
  <c r="AF391" i="100"/>
  <c r="AG391" i="100"/>
  <c r="AH391" i="100"/>
  <c r="AI391" i="100"/>
  <c r="AJ391" i="100"/>
  <c r="AK391" i="100"/>
  <c r="AL391" i="100"/>
  <c r="AM391" i="100"/>
  <c r="AE392" i="100"/>
  <c r="AF392" i="100"/>
  <c r="AG392" i="100"/>
  <c r="AH392" i="100"/>
  <c r="AI392" i="100"/>
  <c r="AJ392" i="100"/>
  <c r="AK392" i="100"/>
  <c r="AL392" i="100"/>
  <c r="AM392" i="100"/>
  <c r="AE393" i="100"/>
  <c r="AF393" i="100"/>
  <c r="AG393" i="100"/>
  <c r="AH393" i="100"/>
  <c r="AI393" i="100"/>
  <c r="AJ393" i="100"/>
  <c r="AK393" i="100"/>
  <c r="AL393" i="100"/>
  <c r="AM393" i="100"/>
  <c r="AE394" i="100"/>
  <c r="AF394" i="100"/>
  <c r="AG394" i="100"/>
  <c r="AH394" i="100"/>
  <c r="AI394" i="100"/>
  <c r="AJ394" i="100"/>
  <c r="AK394" i="100"/>
  <c r="AL394" i="100"/>
  <c r="AM394" i="100"/>
  <c r="AE395" i="100"/>
  <c r="AF395" i="100"/>
  <c r="AG395" i="100"/>
  <c r="AH395" i="100"/>
  <c r="AI395" i="100"/>
  <c r="AJ395" i="100"/>
  <c r="AK395" i="100"/>
  <c r="AL395" i="100"/>
  <c r="AM395" i="100"/>
  <c r="AE396" i="100"/>
  <c r="AF396" i="100"/>
  <c r="AG396" i="100"/>
  <c r="AH396" i="100"/>
  <c r="AI396" i="100"/>
  <c r="AJ396" i="100"/>
  <c r="AK396" i="100"/>
  <c r="AL396" i="100"/>
  <c r="AM396" i="100"/>
  <c r="AE397" i="100"/>
  <c r="AF397" i="100"/>
  <c r="AG397" i="100"/>
  <c r="AH397" i="100"/>
  <c r="AI397" i="100"/>
  <c r="AJ397" i="100"/>
  <c r="AK397" i="100"/>
  <c r="AL397" i="100"/>
  <c r="AM397" i="100"/>
  <c r="AE398" i="100"/>
  <c r="AF398" i="100"/>
  <c r="AG398" i="100"/>
  <c r="AH398" i="100"/>
  <c r="AI398" i="100"/>
  <c r="AJ398" i="100"/>
  <c r="AK398" i="100"/>
  <c r="AL398" i="100"/>
  <c r="AM398" i="100"/>
  <c r="AE399" i="100"/>
  <c r="AF399" i="100"/>
  <c r="AG399" i="100"/>
  <c r="AH399" i="100"/>
  <c r="AI399" i="100"/>
  <c r="AJ399" i="100"/>
  <c r="AK399" i="100"/>
  <c r="AL399" i="100"/>
  <c r="AM399" i="100"/>
  <c r="AE400" i="100"/>
  <c r="AF400" i="100"/>
  <c r="AG400" i="100"/>
  <c r="AH400" i="100"/>
  <c r="AI400" i="100"/>
  <c r="AJ400" i="100"/>
  <c r="AK400" i="100"/>
  <c r="AL400" i="100"/>
  <c r="AM400" i="100"/>
  <c r="AE401" i="100"/>
  <c r="AF401" i="100"/>
  <c r="AG401" i="100"/>
  <c r="AH401" i="100"/>
  <c r="AI401" i="100"/>
  <c r="AJ401" i="100"/>
  <c r="AK401" i="100"/>
  <c r="AL401" i="100"/>
  <c r="AM401" i="100"/>
  <c r="AE402" i="100"/>
  <c r="AF402" i="100"/>
  <c r="AG402" i="100"/>
  <c r="AH402" i="100"/>
  <c r="AI402" i="100"/>
  <c r="AJ402" i="100"/>
  <c r="AK402" i="100"/>
  <c r="AL402" i="100"/>
  <c r="AM402" i="100"/>
  <c r="AE403" i="100"/>
  <c r="AF403" i="100"/>
  <c r="AG403" i="100"/>
  <c r="AH403" i="100"/>
  <c r="AI403" i="100"/>
  <c r="AJ403" i="100"/>
  <c r="AK403" i="100"/>
  <c r="AL403" i="100"/>
  <c r="AM403" i="100"/>
  <c r="AE404" i="100"/>
  <c r="AF404" i="100"/>
  <c r="AG404" i="100"/>
  <c r="AH404" i="100"/>
  <c r="AI404" i="100"/>
  <c r="AJ404" i="100"/>
  <c r="AK404" i="100"/>
  <c r="AL404" i="100"/>
  <c r="AM404" i="100"/>
  <c r="AE405" i="100"/>
  <c r="AF405" i="100"/>
  <c r="AG405" i="100"/>
  <c r="AH405" i="100"/>
  <c r="AI405" i="100"/>
  <c r="AJ405" i="100"/>
  <c r="AK405" i="100"/>
  <c r="AL405" i="100"/>
  <c r="AM405" i="100"/>
  <c r="AE406" i="100"/>
  <c r="AF406" i="100"/>
  <c r="AG406" i="100"/>
  <c r="AH406" i="100"/>
  <c r="AI406" i="100"/>
  <c r="AJ406" i="100"/>
  <c r="AK406" i="100"/>
  <c r="AL406" i="100"/>
  <c r="AM406" i="100"/>
  <c r="AE407" i="100"/>
  <c r="AF407" i="100"/>
  <c r="AG407" i="100"/>
  <c r="AH407" i="100"/>
  <c r="AI407" i="100"/>
  <c r="AJ407" i="100"/>
  <c r="AK407" i="100"/>
  <c r="AL407" i="100"/>
  <c r="AM407" i="100"/>
  <c r="AE408" i="100"/>
  <c r="AF408" i="100"/>
  <c r="AG408" i="100"/>
  <c r="AH408" i="100"/>
  <c r="AI408" i="100"/>
  <c r="AJ408" i="100"/>
  <c r="AK408" i="100"/>
  <c r="AL408" i="100"/>
  <c r="AM408" i="100"/>
  <c r="AE409" i="100"/>
  <c r="AF409" i="100"/>
  <c r="AG409" i="100"/>
  <c r="AH409" i="100"/>
  <c r="AI409" i="100"/>
  <c r="AJ409" i="100"/>
  <c r="AK409" i="100"/>
  <c r="AL409" i="100"/>
  <c r="AM409" i="100"/>
  <c r="AE410" i="100"/>
  <c r="AF410" i="100"/>
  <c r="AG410" i="100"/>
  <c r="AH410" i="100"/>
  <c r="AI410" i="100"/>
  <c r="AJ410" i="100"/>
  <c r="AK410" i="100"/>
  <c r="AL410" i="100"/>
  <c r="AM410" i="100"/>
  <c r="AE411" i="100"/>
  <c r="AF411" i="100"/>
  <c r="AG411" i="100"/>
  <c r="AH411" i="100"/>
  <c r="AI411" i="100"/>
  <c r="AJ411" i="100"/>
  <c r="AK411" i="100"/>
  <c r="AL411" i="100"/>
  <c r="AM411" i="100"/>
  <c r="AE412" i="100"/>
  <c r="AF412" i="100"/>
  <c r="AG412" i="100"/>
  <c r="AH412" i="100"/>
  <c r="AI412" i="100"/>
  <c r="AJ412" i="100"/>
  <c r="AK412" i="100"/>
  <c r="AL412" i="100"/>
  <c r="AM412" i="100"/>
  <c r="AE413" i="100"/>
  <c r="AF413" i="100"/>
  <c r="AG413" i="100"/>
  <c r="AH413" i="100"/>
  <c r="AI413" i="100"/>
  <c r="AJ413" i="100"/>
  <c r="AK413" i="100"/>
  <c r="AL413" i="100"/>
  <c r="AM413" i="100"/>
  <c r="AE414" i="100"/>
  <c r="AF414" i="100"/>
  <c r="AG414" i="100"/>
  <c r="AH414" i="100"/>
  <c r="AI414" i="100"/>
  <c r="AJ414" i="100"/>
  <c r="AK414" i="100"/>
  <c r="AL414" i="100"/>
  <c r="AM414" i="100"/>
  <c r="AE415" i="100"/>
  <c r="AF415" i="100"/>
  <c r="AG415" i="100"/>
  <c r="AH415" i="100"/>
  <c r="AI415" i="100"/>
  <c r="AJ415" i="100"/>
  <c r="AK415" i="100"/>
  <c r="AL415" i="100"/>
  <c r="AM415" i="100"/>
  <c r="AE416" i="100"/>
  <c r="AF416" i="100"/>
  <c r="AG416" i="100"/>
  <c r="AH416" i="100"/>
  <c r="AI416" i="100"/>
  <c r="AJ416" i="100"/>
  <c r="AK416" i="100"/>
  <c r="AL416" i="100"/>
  <c r="AM416" i="100"/>
  <c r="AE417" i="100"/>
  <c r="AF417" i="100"/>
  <c r="AG417" i="100"/>
  <c r="AH417" i="100"/>
  <c r="AI417" i="100"/>
  <c r="AJ417" i="100"/>
  <c r="AK417" i="100"/>
  <c r="AL417" i="100"/>
  <c r="AM417" i="100"/>
  <c r="AE418" i="100"/>
  <c r="AF418" i="100"/>
  <c r="AG418" i="100"/>
  <c r="AH418" i="100"/>
  <c r="AI418" i="100"/>
  <c r="AJ418" i="100"/>
  <c r="AK418" i="100"/>
  <c r="AL418" i="100"/>
  <c r="AM418" i="100"/>
  <c r="AE419" i="100"/>
  <c r="AF419" i="100"/>
  <c r="AG419" i="100"/>
  <c r="AH419" i="100"/>
  <c r="AI419" i="100"/>
  <c r="AJ419" i="100"/>
  <c r="AK419" i="100"/>
  <c r="AL419" i="100"/>
  <c r="AM419" i="100"/>
  <c r="AE420" i="100"/>
  <c r="AF420" i="100"/>
  <c r="AG420" i="100"/>
  <c r="AH420" i="100"/>
  <c r="AI420" i="100"/>
  <c r="AJ420" i="100"/>
  <c r="AK420" i="100"/>
  <c r="AL420" i="100"/>
  <c r="AM420" i="100"/>
  <c r="AE421" i="100"/>
  <c r="AF421" i="100"/>
  <c r="AG421" i="100"/>
  <c r="AH421" i="100"/>
  <c r="AI421" i="100"/>
  <c r="AJ421" i="100"/>
  <c r="AK421" i="100"/>
  <c r="AL421" i="100"/>
  <c r="AM421" i="100"/>
  <c r="AE422" i="100"/>
  <c r="AF422" i="100"/>
  <c r="AG422" i="100"/>
  <c r="AH422" i="100"/>
  <c r="AI422" i="100"/>
  <c r="AJ422" i="100"/>
  <c r="AK422" i="100"/>
  <c r="AL422" i="100"/>
  <c r="AM422" i="100"/>
  <c r="AE423" i="100"/>
  <c r="AF423" i="100"/>
  <c r="AG423" i="100"/>
  <c r="AH423" i="100"/>
  <c r="AI423" i="100"/>
  <c r="AJ423" i="100"/>
  <c r="AK423" i="100"/>
  <c r="AL423" i="100"/>
  <c r="AM423" i="100"/>
  <c r="AE424" i="100"/>
  <c r="AF424" i="100"/>
  <c r="AG424" i="100"/>
  <c r="AH424" i="100"/>
  <c r="AI424" i="100"/>
  <c r="AJ424" i="100"/>
  <c r="AK424" i="100"/>
  <c r="AL424" i="100"/>
  <c r="AM424" i="100"/>
  <c r="AE425" i="100"/>
  <c r="AF425" i="100"/>
  <c r="AG425" i="100"/>
  <c r="AH425" i="100"/>
  <c r="AI425" i="100"/>
  <c r="AJ425" i="100"/>
  <c r="AK425" i="100"/>
  <c r="AL425" i="100"/>
  <c r="AM425" i="100"/>
  <c r="AE426" i="100"/>
  <c r="AF426" i="100"/>
  <c r="AG426" i="100"/>
  <c r="AH426" i="100"/>
  <c r="AI426" i="100"/>
  <c r="AJ426" i="100"/>
  <c r="AK426" i="100"/>
  <c r="AL426" i="100"/>
  <c r="AM426" i="100"/>
  <c r="AE427" i="100"/>
  <c r="AF427" i="100"/>
  <c r="AG427" i="100"/>
  <c r="AH427" i="100"/>
  <c r="AI427" i="100"/>
  <c r="AJ427" i="100"/>
  <c r="AK427" i="100"/>
  <c r="AL427" i="100"/>
  <c r="AM427" i="100"/>
  <c r="AE428" i="100"/>
  <c r="AF428" i="100"/>
  <c r="AG428" i="100"/>
  <c r="AH428" i="100"/>
  <c r="AI428" i="100"/>
  <c r="AJ428" i="100"/>
  <c r="AK428" i="100"/>
  <c r="AL428" i="100"/>
  <c r="AM428" i="100"/>
  <c r="AE429" i="100"/>
  <c r="AF429" i="100"/>
  <c r="AG429" i="100"/>
  <c r="AH429" i="100"/>
  <c r="AI429" i="100"/>
  <c r="AJ429" i="100"/>
  <c r="AK429" i="100"/>
  <c r="AL429" i="100"/>
  <c r="AM429" i="100"/>
  <c r="Z52" i="100"/>
  <c r="AA52" i="100"/>
  <c r="AB52" i="100"/>
  <c r="AC52" i="100"/>
  <c r="Z53" i="100"/>
  <c r="AA53" i="100"/>
  <c r="AB53" i="100"/>
  <c r="AC53" i="100"/>
  <c r="Z54" i="100"/>
  <c r="AA54" i="100"/>
  <c r="AB54" i="100"/>
  <c r="AC54" i="100"/>
  <c r="Z55" i="100"/>
  <c r="AA55" i="100"/>
  <c r="AB55" i="100"/>
  <c r="AC55" i="100"/>
  <c r="Z56" i="100"/>
  <c r="AA56" i="100"/>
  <c r="AB56" i="100"/>
  <c r="AC56" i="100"/>
  <c r="Z57" i="100"/>
  <c r="AA57" i="100"/>
  <c r="AB57" i="100"/>
  <c r="AC57" i="100"/>
  <c r="Z58" i="100"/>
  <c r="AA58" i="100"/>
  <c r="AB58" i="100"/>
  <c r="AC58" i="100"/>
  <c r="Z59" i="100"/>
  <c r="AA59" i="100"/>
  <c r="AB59" i="100"/>
  <c r="AC59" i="100"/>
  <c r="Z60" i="100"/>
  <c r="AA60" i="100"/>
  <c r="AB60" i="100"/>
  <c r="AC60" i="100"/>
  <c r="Z61" i="100"/>
  <c r="AA61" i="100"/>
  <c r="AB61" i="100"/>
  <c r="AC61" i="100"/>
  <c r="Z62" i="100"/>
  <c r="AA62" i="100"/>
  <c r="AB62" i="100"/>
  <c r="AC62" i="100"/>
  <c r="Z63" i="100"/>
  <c r="AA63" i="100"/>
  <c r="AB63" i="100"/>
  <c r="AC63" i="100"/>
  <c r="Z64" i="100"/>
  <c r="AA64" i="100"/>
  <c r="AB64" i="100"/>
  <c r="AC64" i="100"/>
  <c r="Z65" i="100"/>
  <c r="AA65" i="100"/>
  <c r="AB65" i="100"/>
  <c r="AC65" i="100"/>
  <c r="Z66" i="100"/>
  <c r="AA66" i="100"/>
  <c r="AB66" i="100"/>
  <c r="AC66" i="100"/>
  <c r="Z67" i="100"/>
  <c r="AA67" i="100"/>
  <c r="AB67" i="100"/>
  <c r="AC67" i="100"/>
  <c r="Z68" i="100"/>
  <c r="AA68" i="100"/>
  <c r="AB68" i="100"/>
  <c r="AC68" i="100"/>
  <c r="Z69" i="100"/>
  <c r="AA69" i="100"/>
  <c r="AB69" i="100"/>
  <c r="AC69" i="100"/>
  <c r="Z70" i="100"/>
  <c r="AA70" i="100"/>
  <c r="AB70" i="100"/>
  <c r="AC70" i="100"/>
  <c r="Z71" i="100"/>
  <c r="AA71" i="100"/>
  <c r="AB71" i="100"/>
  <c r="AC71" i="100"/>
  <c r="Z72" i="100"/>
  <c r="AA72" i="100"/>
  <c r="AB72" i="100"/>
  <c r="AC72" i="100"/>
  <c r="Z73" i="100"/>
  <c r="AA73" i="100"/>
  <c r="AB73" i="100"/>
  <c r="AC73" i="100"/>
  <c r="Z74" i="100"/>
  <c r="AA74" i="100"/>
  <c r="AB74" i="100"/>
  <c r="AC74" i="100"/>
  <c r="Z75" i="100"/>
  <c r="AA75" i="100"/>
  <c r="AB75" i="100"/>
  <c r="AC75" i="100"/>
  <c r="Z76" i="100"/>
  <c r="AA76" i="100"/>
  <c r="AB76" i="100"/>
  <c r="AC76" i="100"/>
  <c r="Z77" i="100"/>
  <c r="AA77" i="100"/>
  <c r="AB77" i="100"/>
  <c r="AC77" i="100"/>
  <c r="Z78" i="100"/>
  <c r="AA78" i="100"/>
  <c r="AB78" i="100"/>
  <c r="AC78" i="100"/>
  <c r="Z79" i="100"/>
  <c r="AA79" i="100"/>
  <c r="AB79" i="100"/>
  <c r="AC79" i="100"/>
  <c r="Z80" i="100"/>
  <c r="AA80" i="100"/>
  <c r="AB80" i="100"/>
  <c r="AC80" i="100"/>
  <c r="Z81" i="100"/>
  <c r="AA81" i="100"/>
  <c r="AB81" i="100"/>
  <c r="AC81" i="100"/>
  <c r="Z82" i="100"/>
  <c r="AA82" i="100"/>
  <c r="AB82" i="100"/>
  <c r="AC82" i="100"/>
  <c r="Z83" i="100"/>
  <c r="AA83" i="100"/>
  <c r="AB83" i="100"/>
  <c r="AC83" i="100"/>
  <c r="Z84" i="100"/>
  <c r="AA84" i="100"/>
  <c r="AB84" i="100"/>
  <c r="AC84" i="100"/>
  <c r="Z85" i="100"/>
  <c r="AA85" i="100"/>
  <c r="AB85" i="100"/>
  <c r="AC85" i="100"/>
  <c r="Z86" i="100"/>
  <c r="AA86" i="100"/>
  <c r="AB86" i="100"/>
  <c r="AC86" i="100"/>
  <c r="Z87" i="100"/>
  <c r="AA87" i="100"/>
  <c r="AB87" i="100"/>
  <c r="AC87" i="100"/>
  <c r="Z88" i="100"/>
  <c r="AA88" i="100"/>
  <c r="AB88" i="100"/>
  <c r="AC88" i="100"/>
  <c r="Z89" i="100"/>
  <c r="AA89" i="100"/>
  <c r="AB89" i="100"/>
  <c r="AC89" i="100"/>
  <c r="Z90" i="100"/>
  <c r="AA90" i="100"/>
  <c r="AB90" i="100"/>
  <c r="AC90" i="100"/>
  <c r="Z91" i="100"/>
  <c r="AA91" i="100"/>
  <c r="AB91" i="100"/>
  <c r="AC91" i="100"/>
  <c r="Z92" i="100"/>
  <c r="AA92" i="100"/>
  <c r="AB92" i="100"/>
  <c r="AC92" i="100"/>
  <c r="Z93" i="100"/>
  <c r="AA93" i="100"/>
  <c r="AB93" i="100"/>
  <c r="AC93" i="100"/>
  <c r="Z94" i="100"/>
  <c r="AA94" i="100"/>
  <c r="AB94" i="100"/>
  <c r="AC94" i="100"/>
  <c r="Z95" i="100"/>
  <c r="AA95" i="100"/>
  <c r="AB95" i="100"/>
  <c r="AC95" i="100"/>
  <c r="Z96" i="100"/>
  <c r="AA96" i="100"/>
  <c r="AB96" i="100"/>
  <c r="AC96" i="100"/>
  <c r="Z97" i="100"/>
  <c r="AA97" i="100"/>
  <c r="AB97" i="100"/>
  <c r="AC97" i="100"/>
  <c r="Z98" i="100"/>
  <c r="AA98" i="100"/>
  <c r="AB98" i="100"/>
  <c r="AC98" i="100"/>
  <c r="Z99" i="100"/>
  <c r="AA99" i="100"/>
  <c r="AB99" i="100"/>
  <c r="AC99" i="100"/>
  <c r="Z100" i="100"/>
  <c r="AA100" i="100"/>
  <c r="AB100" i="100"/>
  <c r="AC100" i="100"/>
  <c r="Z101" i="100"/>
  <c r="AA101" i="100"/>
  <c r="AB101" i="100"/>
  <c r="AC101" i="100"/>
  <c r="Z102" i="100"/>
  <c r="AA102" i="100"/>
  <c r="AB102" i="100"/>
  <c r="AC102" i="100"/>
  <c r="Z103" i="100"/>
  <c r="AA103" i="100"/>
  <c r="AB103" i="100"/>
  <c r="AC103" i="100"/>
  <c r="Z104" i="100"/>
  <c r="AA104" i="100"/>
  <c r="AB104" i="100"/>
  <c r="AC104" i="100"/>
  <c r="Z105" i="100"/>
  <c r="AA105" i="100"/>
  <c r="AB105" i="100"/>
  <c r="AC105" i="100"/>
  <c r="Z106" i="100"/>
  <c r="AA106" i="100"/>
  <c r="AB106" i="100"/>
  <c r="AC106" i="100"/>
  <c r="Z107" i="100"/>
  <c r="AA107" i="100"/>
  <c r="AB107" i="100"/>
  <c r="AC107" i="100"/>
  <c r="Z108" i="100"/>
  <c r="AA108" i="100"/>
  <c r="AB108" i="100"/>
  <c r="AC108" i="100"/>
  <c r="Z109" i="100"/>
  <c r="AA109" i="100"/>
  <c r="AB109" i="100"/>
  <c r="AC109" i="100"/>
  <c r="Z110" i="100"/>
  <c r="AA110" i="100"/>
  <c r="AB110" i="100"/>
  <c r="AC110" i="100"/>
  <c r="Z111" i="100"/>
  <c r="AA111" i="100"/>
  <c r="AB111" i="100"/>
  <c r="AC111" i="100"/>
  <c r="Z112" i="100"/>
  <c r="AA112" i="100"/>
  <c r="AB112" i="100"/>
  <c r="AC112" i="100"/>
  <c r="Z113" i="100"/>
  <c r="AA113" i="100"/>
  <c r="AB113" i="100"/>
  <c r="AC113" i="100"/>
  <c r="Z114" i="100"/>
  <c r="AA114" i="100"/>
  <c r="AB114" i="100"/>
  <c r="AC114" i="100"/>
  <c r="Z115" i="100"/>
  <c r="AA115" i="100"/>
  <c r="AB115" i="100"/>
  <c r="AC115" i="100"/>
  <c r="Z116" i="100"/>
  <c r="AA116" i="100"/>
  <c r="AB116" i="100"/>
  <c r="AC116" i="100"/>
  <c r="Z117" i="100"/>
  <c r="AA117" i="100"/>
  <c r="AB117" i="100"/>
  <c r="AC117" i="100"/>
  <c r="Z118" i="100"/>
  <c r="AA118" i="100"/>
  <c r="AB118" i="100"/>
  <c r="AC118" i="100"/>
  <c r="Z119" i="100"/>
  <c r="AA119" i="100"/>
  <c r="AB119" i="100"/>
  <c r="AC119" i="100"/>
  <c r="Z120" i="100"/>
  <c r="AA120" i="100"/>
  <c r="AB120" i="100"/>
  <c r="AC120" i="100"/>
  <c r="Z121" i="100"/>
  <c r="AA121" i="100"/>
  <c r="AB121" i="100"/>
  <c r="AC121" i="100"/>
  <c r="Z122" i="100"/>
  <c r="AA122" i="100"/>
  <c r="AB122" i="100"/>
  <c r="AC122" i="100"/>
  <c r="Z123" i="100"/>
  <c r="AA123" i="100"/>
  <c r="AB123" i="100"/>
  <c r="AC123" i="100"/>
  <c r="Z124" i="100"/>
  <c r="AA124" i="100"/>
  <c r="AB124" i="100"/>
  <c r="AC124" i="100"/>
  <c r="Z125" i="100"/>
  <c r="AA125" i="100"/>
  <c r="AB125" i="100"/>
  <c r="AC125" i="100"/>
  <c r="Z126" i="100"/>
  <c r="AA126" i="100"/>
  <c r="AB126" i="100"/>
  <c r="AC126" i="100"/>
  <c r="Z127" i="100"/>
  <c r="AA127" i="100"/>
  <c r="AB127" i="100"/>
  <c r="AC127" i="100"/>
  <c r="Z128" i="100"/>
  <c r="AA128" i="100"/>
  <c r="AB128" i="100"/>
  <c r="AC128" i="100"/>
  <c r="Z129" i="100"/>
  <c r="AA129" i="100"/>
  <c r="AB129" i="100"/>
  <c r="AC129" i="100"/>
  <c r="Z130" i="100"/>
  <c r="AA130" i="100"/>
  <c r="AB130" i="100"/>
  <c r="AC130" i="100"/>
  <c r="Z131" i="100"/>
  <c r="AA131" i="100"/>
  <c r="AB131" i="100"/>
  <c r="AC131" i="100"/>
  <c r="Z132" i="100"/>
  <c r="AA132" i="100"/>
  <c r="AB132" i="100"/>
  <c r="AC132" i="100"/>
  <c r="Z133" i="100"/>
  <c r="AA133" i="100"/>
  <c r="AB133" i="100"/>
  <c r="AC133" i="100"/>
  <c r="Z134" i="100"/>
  <c r="AA134" i="100"/>
  <c r="AB134" i="100"/>
  <c r="AC134" i="100"/>
  <c r="Z135" i="100"/>
  <c r="AA135" i="100"/>
  <c r="AB135" i="100"/>
  <c r="AC135" i="100"/>
  <c r="Z136" i="100"/>
  <c r="AA136" i="100"/>
  <c r="AB136" i="100"/>
  <c r="AC136" i="100"/>
  <c r="Z137" i="100"/>
  <c r="AA137" i="100"/>
  <c r="AB137" i="100"/>
  <c r="AC137" i="100"/>
  <c r="Z138" i="100"/>
  <c r="AA138" i="100"/>
  <c r="AB138" i="100"/>
  <c r="AC138" i="100"/>
  <c r="Z139" i="100"/>
  <c r="AA139" i="100"/>
  <c r="AB139" i="100"/>
  <c r="AC139" i="100"/>
  <c r="Z140" i="100"/>
  <c r="AA140" i="100"/>
  <c r="AB140" i="100"/>
  <c r="AC140" i="100"/>
  <c r="Z141" i="100"/>
  <c r="AA141" i="100"/>
  <c r="AB141" i="100"/>
  <c r="AC141" i="100"/>
  <c r="Z142" i="100"/>
  <c r="AA142" i="100"/>
  <c r="AB142" i="100"/>
  <c r="AC142" i="100"/>
  <c r="Z143" i="100"/>
  <c r="AA143" i="100"/>
  <c r="AB143" i="100"/>
  <c r="AC143" i="100"/>
  <c r="Z144" i="100"/>
  <c r="AA144" i="100"/>
  <c r="AB144" i="100"/>
  <c r="AC144" i="100"/>
  <c r="Z145" i="100"/>
  <c r="AA145" i="100"/>
  <c r="AB145" i="100"/>
  <c r="AC145" i="100"/>
  <c r="Z146" i="100"/>
  <c r="AA146" i="100"/>
  <c r="AB146" i="100"/>
  <c r="AC146" i="100"/>
  <c r="Z147" i="100"/>
  <c r="AA147" i="100"/>
  <c r="AB147" i="100"/>
  <c r="AC147" i="100"/>
  <c r="Z148" i="100"/>
  <c r="AA148" i="100"/>
  <c r="AB148" i="100"/>
  <c r="AC148" i="100"/>
  <c r="Z149" i="100"/>
  <c r="AA149" i="100"/>
  <c r="AB149" i="100"/>
  <c r="AC149" i="100"/>
  <c r="Z150" i="100"/>
  <c r="AA150" i="100"/>
  <c r="AB150" i="100"/>
  <c r="AC150" i="100"/>
  <c r="Z151" i="100"/>
  <c r="AA151" i="100"/>
  <c r="AB151" i="100"/>
  <c r="AC151" i="100"/>
  <c r="Z152" i="100"/>
  <c r="AA152" i="100"/>
  <c r="AB152" i="100"/>
  <c r="AC152" i="100"/>
  <c r="Z153" i="100"/>
  <c r="AA153" i="100"/>
  <c r="AB153" i="100"/>
  <c r="AC153" i="100"/>
  <c r="Z154" i="100"/>
  <c r="AA154" i="100"/>
  <c r="AB154" i="100"/>
  <c r="AC154" i="100"/>
  <c r="Z155" i="100"/>
  <c r="AA155" i="100"/>
  <c r="AB155" i="100"/>
  <c r="AC155" i="100"/>
  <c r="Z156" i="100"/>
  <c r="AA156" i="100"/>
  <c r="AB156" i="100"/>
  <c r="AC156" i="100"/>
  <c r="Z157" i="100"/>
  <c r="AA157" i="100"/>
  <c r="AB157" i="100"/>
  <c r="AC157" i="100"/>
  <c r="Z158" i="100"/>
  <c r="AA158" i="100"/>
  <c r="AB158" i="100"/>
  <c r="AC158" i="100"/>
  <c r="Z159" i="100"/>
  <c r="AA159" i="100"/>
  <c r="AB159" i="100"/>
  <c r="AC159" i="100"/>
  <c r="Z160" i="100"/>
  <c r="AA160" i="100"/>
  <c r="AB160" i="100"/>
  <c r="AC160" i="100"/>
  <c r="Z161" i="100"/>
  <c r="AA161" i="100"/>
  <c r="AB161" i="100"/>
  <c r="AC161" i="100"/>
  <c r="Z162" i="100"/>
  <c r="AA162" i="100"/>
  <c r="AB162" i="100"/>
  <c r="AC162" i="100"/>
  <c r="Z163" i="100"/>
  <c r="AA163" i="100"/>
  <c r="AB163" i="100"/>
  <c r="AC163" i="100"/>
  <c r="Z164" i="100"/>
  <c r="AA164" i="100"/>
  <c r="AB164" i="100"/>
  <c r="AC164" i="100"/>
  <c r="Z165" i="100"/>
  <c r="AA165" i="100"/>
  <c r="AB165" i="100"/>
  <c r="AC165" i="100"/>
  <c r="Z166" i="100"/>
  <c r="AA166" i="100"/>
  <c r="AB166" i="100"/>
  <c r="AC166" i="100"/>
  <c r="Z167" i="100"/>
  <c r="AA167" i="100"/>
  <c r="AB167" i="100"/>
  <c r="AC167" i="100"/>
  <c r="Z168" i="100"/>
  <c r="AA168" i="100"/>
  <c r="AB168" i="100"/>
  <c r="AC168" i="100"/>
  <c r="Z169" i="100"/>
  <c r="AA169" i="100"/>
  <c r="AB169" i="100"/>
  <c r="AC169" i="100"/>
  <c r="Z170" i="100"/>
  <c r="AA170" i="100"/>
  <c r="AB170" i="100"/>
  <c r="AC170" i="100"/>
  <c r="Z171" i="100"/>
  <c r="AA171" i="100"/>
  <c r="AB171" i="100"/>
  <c r="AC171" i="100"/>
  <c r="Z172" i="100"/>
  <c r="AA172" i="100"/>
  <c r="AB172" i="100"/>
  <c r="AC172" i="100"/>
  <c r="Z173" i="100"/>
  <c r="AA173" i="100"/>
  <c r="AB173" i="100"/>
  <c r="AC173" i="100"/>
  <c r="Z174" i="100"/>
  <c r="AA174" i="100"/>
  <c r="AB174" i="100"/>
  <c r="AC174" i="100"/>
  <c r="Z175" i="100"/>
  <c r="AA175" i="100"/>
  <c r="AB175" i="100"/>
  <c r="AC175" i="100"/>
  <c r="Z176" i="100"/>
  <c r="AA176" i="100"/>
  <c r="AB176" i="100"/>
  <c r="AC176" i="100"/>
  <c r="Z177" i="100"/>
  <c r="AA177" i="100"/>
  <c r="AB177" i="100"/>
  <c r="AC177" i="100"/>
  <c r="Z178" i="100"/>
  <c r="AA178" i="100"/>
  <c r="AB178" i="100"/>
  <c r="AC178" i="100"/>
  <c r="Z179" i="100"/>
  <c r="AA179" i="100"/>
  <c r="AB179" i="100"/>
  <c r="AC179" i="100"/>
  <c r="Z180" i="100"/>
  <c r="AA180" i="100"/>
  <c r="AB180" i="100"/>
  <c r="AC180" i="100"/>
  <c r="Z181" i="100"/>
  <c r="AA181" i="100"/>
  <c r="AB181" i="100"/>
  <c r="AC181" i="100"/>
  <c r="Z182" i="100"/>
  <c r="AA182" i="100"/>
  <c r="AB182" i="100"/>
  <c r="AC182" i="100"/>
  <c r="Z183" i="100"/>
  <c r="AA183" i="100"/>
  <c r="AB183" i="100"/>
  <c r="AC183" i="100"/>
  <c r="Z184" i="100"/>
  <c r="AA184" i="100"/>
  <c r="AB184" i="100"/>
  <c r="AC184" i="100"/>
  <c r="Z185" i="100"/>
  <c r="AA185" i="100"/>
  <c r="AB185" i="100"/>
  <c r="AC185" i="100"/>
  <c r="Z186" i="100"/>
  <c r="AA186" i="100"/>
  <c r="AB186" i="100"/>
  <c r="AC186" i="100"/>
  <c r="Z187" i="100"/>
  <c r="AA187" i="100"/>
  <c r="AB187" i="100"/>
  <c r="AC187" i="100"/>
  <c r="Z188" i="100"/>
  <c r="AA188" i="100"/>
  <c r="AB188" i="100"/>
  <c r="AC188" i="100"/>
  <c r="Z189" i="100"/>
  <c r="AA189" i="100"/>
  <c r="AB189" i="100"/>
  <c r="AC189" i="100"/>
  <c r="Z190" i="100"/>
  <c r="AA190" i="100"/>
  <c r="AB190" i="100"/>
  <c r="AC190" i="100"/>
  <c r="Z191" i="100"/>
  <c r="AA191" i="100"/>
  <c r="AB191" i="100"/>
  <c r="AC191" i="100"/>
  <c r="Z192" i="100"/>
  <c r="AA192" i="100"/>
  <c r="AB192" i="100"/>
  <c r="AC192" i="100"/>
  <c r="Z193" i="100"/>
  <c r="AA193" i="100"/>
  <c r="AB193" i="100"/>
  <c r="AC193" i="100"/>
  <c r="Z194" i="100"/>
  <c r="AA194" i="100"/>
  <c r="AB194" i="100"/>
  <c r="AC194" i="100"/>
  <c r="Z195" i="100"/>
  <c r="AA195" i="100"/>
  <c r="AB195" i="100"/>
  <c r="AC195" i="100"/>
  <c r="Z196" i="100"/>
  <c r="AA196" i="100"/>
  <c r="AB196" i="100"/>
  <c r="AC196" i="100"/>
  <c r="Z197" i="100"/>
  <c r="AA197" i="100"/>
  <c r="AB197" i="100"/>
  <c r="AC197" i="100"/>
  <c r="Z198" i="100"/>
  <c r="AA198" i="100"/>
  <c r="AB198" i="100"/>
  <c r="AC198" i="100"/>
  <c r="Z199" i="100"/>
  <c r="AA199" i="100"/>
  <c r="AB199" i="100"/>
  <c r="AC199" i="100"/>
  <c r="Z200" i="100"/>
  <c r="AA200" i="100"/>
  <c r="AB200" i="100"/>
  <c r="AC200" i="100"/>
  <c r="Z201" i="100"/>
  <c r="AA201" i="100"/>
  <c r="AB201" i="100"/>
  <c r="AC201" i="100"/>
  <c r="Z202" i="100"/>
  <c r="AA202" i="100"/>
  <c r="AB202" i="100"/>
  <c r="AC202" i="100"/>
  <c r="Z203" i="100"/>
  <c r="AA203" i="100"/>
  <c r="AB203" i="100"/>
  <c r="AC203" i="100"/>
  <c r="Z204" i="100"/>
  <c r="AA204" i="100"/>
  <c r="AB204" i="100"/>
  <c r="AC204" i="100"/>
  <c r="Z205" i="100"/>
  <c r="AA205" i="100"/>
  <c r="AB205" i="100"/>
  <c r="AC205" i="100"/>
  <c r="Z206" i="100"/>
  <c r="AA206" i="100"/>
  <c r="AB206" i="100"/>
  <c r="AC206" i="100"/>
  <c r="Z207" i="100"/>
  <c r="AA207" i="100"/>
  <c r="AB207" i="100"/>
  <c r="AC207" i="100"/>
  <c r="Z208" i="100"/>
  <c r="AA208" i="100"/>
  <c r="AB208" i="100"/>
  <c r="AC208" i="100"/>
  <c r="Z209" i="100"/>
  <c r="AA209" i="100"/>
  <c r="AB209" i="100"/>
  <c r="AC209" i="100"/>
  <c r="Z210" i="100"/>
  <c r="AA210" i="100"/>
  <c r="AB210" i="100"/>
  <c r="AC210" i="100"/>
  <c r="Z211" i="100"/>
  <c r="AA211" i="100"/>
  <c r="AB211" i="100"/>
  <c r="AC211" i="100"/>
  <c r="Z212" i="100"/>
  <c r="AA212" i="100"/>
  <c r="AB212" i="100"/>
  <c r="AC212" i="100"/>
  <c r="Z213" i="100"/>
  <c r="AA213" i="100"/>
  <c r="AB213" i="100"/>
  <c r="AC213" i="100"/>
  <c r="Z214" i="100"/>
  <c r="AA214" i="100"/>
  <c r="AB214" i="100"/>
  <c r="AC214" i="100"/>
  <c r="Z215" i="100"/>
  <c r="AA215" i="100"/>
  <c r="AB215" i="100"/>
  <c r="AC215" i="100"/>
  <c r="Z216" i="100"/>
  <c r="AA216" i="100"/>
  <c r="AB216" i="100"/>
  <c r="AC216" i="100"/>
  <c r="Z217" i="100"/>
  <c r="AA217" i="100"/>
  <c r="AB217" i="100"/>
  <c r="AC217" i="100"/>
  <c r="Z218" i="100"/>
  <c r="AA218" i="100"/>
  <c r="AB218" i="100"/>
  <c r="AC218" i="100"/>
  <c r="Z219" i="100"/>
  <c r="AA219" i="100"/>
  <c r="AB219" i="100"/>
  <c r="AC219" i="100"/>
  <c r="Z220" i="100"/>
  <c r="AA220" i="100"/>
  <c r="AB220" i="100"/>
  <c r="AC220" i="100"/>
  <c r="Z221" i="100"/>
  <c r="AA221" i="100"/>
  <c r="AB221" i="100"/>
  <c r="AC221" i="100"/>
  <c r="Z222" i="100"/>
  <c r="AA222" i="100"/>
  <c r="AB222" i="100"/>
  <c r="AC222" i="100"/>
  <c r="Z223" i="100"/>
  <c r="AA223" i="100"/>
  <c r="AB223" i="100"/>
  <c r="AC223" i="100"/>
  <c r="Z224" i="100"/>
  <c r="AA224" i="100"/>
  <c r="AB224" i="100"/>
  <c r="AC224" i="100"/>
  <c r="Z225" i="100"/>
  <c r="AA225" i="100"/>
  <c r="AB225" i="100"/>
  <c r="AC225" i="100"/>
  <c r="Z226" i="100"/>
  <c r="AA226" i="100"/>
  <c r="AB226" i="100"/>
  <c r="AC226" i="100"/>
  <c r="Z227" i="100"/>
  <c r="AA227" i="100"/>
  <c r="AB227" i="100"/>
  <c r="AC227" i="100"/>
  <c r="Z228" i="100"/>
  <c r="AA228" i="100"/>
  <c r="AB228" i="100"/>
  <c r="AC228" i="100"/>
  <c r="Z229" i="100"/>
  <c r="AA229" i="100"/>
  <c r="AB229" i="100"/>
  <c r="AC229" i="100"/>
  <c r="Z230" i="100"/>
  <c r="AA230" i="100"/>
  <c r="AB230" i="100"/>
  <c r="AC230" i="100"/>
  <c r="Z231" i="100"/>
  <c r="AA231" i="100"/>
  <c r="AB231" i="100"/>
  <c r="AC231" i="100"/>
  <c r="Z232" i="100"/>
  <c r="AA232" i="100"/>
  <c r="AB232" i="100"/>
  <c r="AC232" i="100"/>
  <c r="Z233" i="100"/>
  <c r="AA233" i="100"/>
  <c r="AB233" i="100"/>
  <c r="AC233" i="100"/>
  <c r="Z234" i="100"/>
  <c r="AA234" i="100"/>
  <c r="AB234" i="100"/>
  <c r="AC234" i="100"/>
  <c r="Z235" i="100"/>
  <c r="AA235" i="100"/>
  <c r="AB235" i="100"/>
  <c r="AC235" i="100"/>
  <c r="Z236" i="100"/>
  <c r="AA236" i="100"/>
  <c r="AB236" i="100"/>
  <c r="AC236" i="100"/>
  <c r="Z237" i="100"/>
  <c r="AA237" i="100"/>
  <c r="AB237" i="100"/>
  <c r="AC237" i="100"/>
  <c r="Z238" i="100"/>
  <c r="AA238" i="100"/>
  <c r="AB238" i="100"/>
  <c r="AC238" i="100"/>
  <c r="Z239" i="100"/>
  <c r="AA239" i="100"/>
  <c r="AB239" i="100"/>
  <c r="AC239" i="100"/>
  <c r="Z240" i="100"/>
  <c r="AA240" i="100"/>
  <c r="AB240" i="100"/>
  <c r="AC240" i="100"/>
  <c r="Z241" i="100"/>
  <c r="AA241" i="100"/>
  <c r="AB241" i="100"/>
  <c r="AC241" i="100"/>
  <c r="Z242" i="100"/>
  <c r="AA242" i="100"/>
  <c r="AB242" i="100"/>
  <c r="AC242" i="100"/>
  <c r="Z243" i="100"/>
  <c r="AA243" i="100"/>
  <c r="AB243" i="100"/>
  <c r="AC243" i="100"/>
  <c r="Z244" i="100"/>
  <c r="AA244" i="100"/>
  <c r="AB244" i="100"/>
  <c r="AC244" i="100"/>
  <c r="Z245" i="100"/>
  <c r="AA245" i="100"/>
  <c r="AB245" i="100"/>
  <c r="AC245" i="100"/>
  <c r="Z246" i="100"/>
  <c r="AA246" i="100"/>
  <c r="AB246" i="100"/>
  <c r="AC246" i="100"/>
  <c r="Z247" i="100"/>
  <c r="AA247" i="100"/>
  <c r="AB247" i="100"/>
  <c r="AC247" i="100"/>
  <c r="Z248" i="100"/>
  <c r="AA248" i="100"/>
  <c r="AB248" i="100"/>
  <c r="AC248" i="100"/>
  <c r="Z249" i="100"/>
  <c r="AA249" i="100"/>
  <c r="AB249" i="100"/>
  <c r="AC249" i="100"/>
  <c r="Z250" i="100"/>
  <c r="AA250" i="100"/>
  <c r="AB250" i="100"/>
  <c r="AC250" i="100"/>
  <c r="Z251" i="100"/>
  <c r="AA251" i="100"/>
  <c r="AB251" i="100"/>
  <c r="AC251" i="100"/>
  <c r="Z252" i="100"/>
  <c r="AA252" i="100"/>
  <c r="AB252" i="100"/>
  <c r="AC252" i="100"/>
  <c r="Z253" i="100"/>
  <c r="AA253" i="100"/>
  <c r="AB253" i="100"/>
  <c r="AC253" i="100"/>
  <c r="Z254" i="100"/>
  <c r="AA254" i="100"/>
  <c r="AB254" i="100"/>
  <c r="AC254" i="100"/>
  <c r="Z255" i="100"/>
  <c r="AA255" i="100"/>
  <c r="AB255" i="100"/>
  <c r="AC255" i="100"/>
  <c r="Z256" i="100"/>
  <c r="AA256" i="100"/>
  <c r="AB256" i="100"/>
  <c r="AC256" i="100"/>
  <c r="Z257" i="100"/>
  <c r="AA257" i="100"/>
  <c r="AB257" i="100"/>
  <c r="AC257" i="100"/>
  <c r="Z258" i="100"/>
  <c r="AA258" i="100"/>
  <c r="AB258" i="100"/>
  <c r="AC258" i="100"/>
  <c r="Z259" i="100"/>
  <c r="AA259" i="100"/>
  <c r="AB259" i="100"/>
  <c r="AC259" i="100"/>
  <c r="Z260" i="100"/>
  <c r="AA260" i="100"/>
  <c r="AB260" i="100"/>
  <c r="AC260" i="100"/>
  <c r="Z261" i="100"/>
  <c r="AA261" i="100"/>
  <c r="AB261" i="100"/>
  <c r="AC261" i="100"/>
  <c r="Z262" i="100"/>
  <c r="AA262" i="100"/>
  <c r="AB262" i="100"/>
  <c r="AC262" i="100"/>
  <c r="Z263" i="100"/>
  <c r="AA263" i="100"/>
  <c r="AB263" i="100"/>
  <c r="AC263" i="100"/>
  <c r="Z264" i="100"/>
  <c r="AA264" i="100"/>
  <c r="AB264" i="100"/>
  <c r="AC264" i="100"/>
  <c r="Z265" i="100"/>
  <c r="AA265" i="100"/>
  <c r="AB265" i="100"/>
  <c r="AC265" i="100"/>
  <c r="Z266" i="100"/>
  <c r="AA266" i="100"/>
  <c r="AB266" i="100"/>
  <c r="AC266" i="100"/>
  <c r="Z267" i="100"/>
  <c r="AA267" i="100"/>
  <c r="AB267" i="100"/>
  <c r="AC267" i="100"/>
  <c r="Z268" i="100"/>
  <c r="AA268" i="100"/>
  <c r="AB268" i="100"/>
  <c r="AC268" i="100"/>
  <c r="Z269" i="100"/>
  <c r="AA269" i="100"/>
  <c r="AB269" i="100"/>
  <c r="AC269" i="100"/>
  <c r="Z270" i="100"/>
  <c r="AA270" i="100"/>
  <c r="AB270" i="100"/>
  <c r="AC270" i="100"/>
  <c r="Z271" i="100"/>
  <c r="AA271" i="100"/>
  <c r="AB271" i="100"/>
  <c r="AC271" i="100"/>
  <c r="Z272" i="100"/>
  <c r="AA272" i="100"/>
  <c r="AB272" i="100"/>
  <c r="AC272" i="100"/>
  <c r="Z273" i="100"/>
  <c r="AA273" i="100"/>
  <c r="AB273" i="100"/>
  <c r="AC273" i="100"/>
  <c r="Z274" i="100"/>
  <c r="AA274" i="100"/>
  <c r="AB274" i="100"/>
  <c r="AC274" i="100"/>
  <c r="Z275" i="100"/>
  <c r="AA275" i="100"/>
  <c r="AB275" i="100"/>
  <c r="AC275" i="100"/>
  <c r="Z276" i="100"/>
  <c r="AA276" i="100"/>
  <c r="AB276" i="100"/>
  <c r="AC276" i="100"/>
  <c r="Z277" i="100"/>
  <c r="AA277" i="100"/>
  <c r="AB277" i="100"/>
  <c r="AC277" i="100"/>
  <c r="Z278" i="100"/>
  <c r="AA278" i="100"/>
  <c r="AB278" i="100"/>
  <c r="AC278" i="100"/>
  <c r="Z279" i="100"/>
  <c r="AA279" i="100"/>
  <c r="AB279" i="100"/>
  <c r="AC279" i="100"/>
  <c r="Z280" i="100"/>
  <c r="AA280" i="100"/>
  <c r="AB280" i="100"/>
  <c r="AC280" i="100"/>
  <c r="Z281" i="100"/>
  <c r="AA281" i="100"/>
  <c r="AB281" i="100"/>
  <c r="AC281" i="100"/>
  <c r="Z282" i="100"/>
  <c r="AA282" i="100"/>
  <c r="AB282" i="100"/>
  <c r="AC282" i="100"/>
  <c r="Z283" i="100"/>
  <c r="AA283" i="100"/>
  <c r="AB283" i="100"/>
  <c r="AC283" i="100"/>
  <c r="Z284" i="100"/>
  <c r="AA284" i="100"/>
  <c r="AB284" i="100"/>
  <c r="AC284" i="100"/>
  <c r="Z285" i="100"/>
  <c r="AA285" i="100"/>
  <c r="AB285" i="100"/>
  <c r="AC285" i="100"/>
  <c r="Z286" i="100"/>
  <c r="AA286" i="100"/>
  <c r="AB286" i="100"/>
  <c r="AC286" i="100"/>
  <c r="Z287" i="100"/>
  <c r="AA287" i="100"/>
  <c r="AB287" i="100"/>
  <c r="AC287" i="100"/>
  <c r="Z288" i="100"/>
  <c r="AA288" i="100"/>
  <c r="AB288" i="100"/>
  <c r="AC288" i="100"/>
  <c r="Z289" i="100"/>
  <c r="AA289" i="100"/>
  <c r="AB289" i="100"/>
  <c r="AC289" i="100"/>
  <c r="Z290" i="100"/>
  <c r="AA290" i="100"/>
  <c r="AB290" i="100"/>
  <c r="AC290" i="100"/>
  <c r="Z291" i="100"/>
  <c r="AA291" i="100"/>
  <c r="AB291" i="100"/>
  <c r="AC291" i="100"/>
  <c r="Z292" i="100"/>
  <c r="AA292" i="100"/>
  <c r="AB292" i="100"/>
  <c r="AC292" i="100"/>
  <c r="Z293" i="100"/>
  <c r="AA293" i="100"/>
  <c r="AB293" i="100"/>
  <c r="AC293" i="100"/>
  <c r="Z294" i="100"/>
  <c r="AA294" i="100"/>
  <c r="AB294" i="100"/>
  <c r="AC294" i="100"/>
  <c r="Z295" i="100"/>
  <c r="AA295" i="100"/>
  <c r="AB295" i="100"/>
  <c r="AC295" i="100"/>
  <c r="Z296" i="100"/>
  <c r="AA296" i="100"/>
  <c r="AB296" i="100"/>
  <c r="AC296" i="100"/>
  <c r="Z297" i="100"/>
  <c r="AA297" i="100"/>
  <c r="AB297" i="100"/>
  <c r="AC297" i="100"/>
  <c r="Z298" i="100"/>
  <c r="AA298" i="100"/>
  <c r="AB298" i="100"/>
  <c r="AC298" i="100"/>
  <c r="Z299" i="100"/>
  <c r="AA299" i="100"/>
  <c r="AB299" i="100"/>
  <c r="AC299" i="100"/>
  <c r="Z300" i="100"/>
  <c r="AA300" i="100"/>
  <c r="AB300" i="100"/>
  <c r="AC300" i="100"/>
  <c r="Z301" i="100"/>
  <c r="AA301" i="100"/>
  <c r="AB301" i="100"/>
  <c r="AC301" i="100"/>
  <c r="Z302" i="100"/>
  <c r="AA302" i="100"/>
  <c r="AB302" i="100"/>
  <c r="AC302" i="100"/>
  <c r="Z303" i="100"/>
  <c r="AA303" i="100"/>
  <c r="AB303" i="100"/>
  <c r="AC303" i="100"/>
  <c r="Z304" i="100"/>
  <c r="AA304" i="100"/>
  <c r="AB304" i="100"/>
  <c r="AC304" i="100"/>
  <c r="Z305" i="100"/>
  <c r="AA305" i="100"/>
  <c r="AB305" i="100"/>
  <c r="AC305" i="100"/>
  <c r="Z306" i="100"/>
  <c r="AA306" i="100"/>
  <c r="AB306" i="100"/>
  <c r="AC306" i="100"/>
  <c r="Z307" i="100"/>
  <c r="AA307" i="100"/>
  <c r="AB307" i="100"/>
  <c r="AC307" i="100"/>
  <c r="Z308" i="100"/>
  <c r="AA308" i="100"/>
  <c r="AB308" i="100"/>
  <c r="AC308" i="100"/>
  <c r="Z309" i="100"/>
  <c r="AA309" i="100"/>
  <c r="AB309" i="100"/>
  <c r="AC309" i="100"/>
  <c r="Z310" i="100"/>
  <c r="AA310" i="100"/>
  <c r="AB310" i="100"/>
  <c r="AC310" i="100"/>
  <c r="Z311" i="100"/>
  <c r="AA311" i="100"/>
  <c r="AB311" i="100"/>
  <c r="AC311" i="100"/>
  <c r="Z312" i="100"/>
  <c r="AA312" i="100"/>
  <c r="AB312" i="100"/>
  <c r="AC312" i="100"/>
  <c r="Z313" i="100"/>
  <c r="AA313" i="100"/>
  <c r="AB313" i="100"/>
  <c r="AC313" i="100"/>
  <c r="Z314" i="100"/>
  <c r="AA314" i="100"/>
  <c r="AB314" i="100"/>
  <c r="AC314" i="100"/>
  <c r="Z315" i="100"/>
  <c r="AA315" i="100"/>
  <c r="AB315" i="100"/>
  <c r="AC315" i="100"/>
  <c r="Z316" i="100"/>
  <c r="AA316" i="100"/>
  <c r="AB316" i="100"/>
  <c r="AC316" i="100"/>
  <c r="Z317" i="100"/>
  <c r="AA317" i="100"/>
  <c r="AB317" i="100"/>
  <c r="AC317" i="100"/>
  <c r="Z318" i="100"/>
  <c r="AA318" i="100"/>
  <c r="AB318" i="100"/>
  <c r="AC318" i="100"/>
  <c r="Z319" i="100"/>
  <c r="AA319" i="100"/>
  <c r="AB319" i="100"/>
  <c r="AC319" i="100"/>
  <c r="Z320" i="100"/>
  <c r="AA320" i="100"/>
  <c r="AB320" i="100"/>
  <c r="AC320" i="100"/>
  <c r="Z321" i="100"/>
  <c r="AA321" i="100"/>
  <c r="AB321" i="100"/>
  <c r="AC321" i="100"/>
  <c r="Z322" i="100"/>
  <c r="AA322" i="100"/>
  <c r="AB322" i="100"/>
  <c r="AC322" i="100"/>
  <c r="Z323" i="100"/>
  <c r="AA323" i="100"/>
  <c r="AB323" i="100"/>
  <c r="AC323" i="100"/>
  <c r="Z324" i="100"/>
  <c r="AA324" i="100"/>
  <c r="AB324" i="100"/>
  <c r="AC324" i="100"/>
  <c r="Z325" i="100"/>
  <c r="AA325" i="100"/>
  <c r="AB325" i="100"/>
  <c r="AC325" i="100"/>
  <c r="Z326" i="100"/>
  <c r="AA326" i="100"/>
  <c r="AB326" i="100"/>
  <c r="AC326" i="100"/>
  <c r="Z327" i="100"/>
  <c r="AA327" i="100"/>
  <c r="AB327" i="100"/>
  <c r="AC327" i="100"/>
  <c r="Z328" i="100"/>
  <c r="AA328" i="100"/>
  <c r="AB328" i="100"/>
  <c r="AC328" i="100"/>
  <c r="Z329" i="100"/>
  <c r="AA329" i="100"/>
  <c r="AB329" i="100"/>
  <c r="AC329" i="100"/>
  <c r="Z330" i="100"/>
  <c r="AA330" i="100"/>
  <c r="AB330" i="100"/>
  <c r="AC330" i="100"/>
  <c r="Z331" i="100"/>
  <c r="AA331" i="100"/>
  <c r="AB331" i="100"/>
  <c r="AC331" i="100"/>
  <c r="Z332" i="100"/>
  <c r="AA332" i="100"/>
  <c r="AB332" i="100"/>
  <c r="AC332" i="100"/>
  <c r="Z333" i="100"/>
  <c r="AA333" i="100"/>
  <c r="AB333" i="100"/>
  <c r="AC333" i="100"/>
  <c r="Z334" i="100"/>
  <c r="AA334" i="100"/>
  <c r="AB334" i="100"/>
  <c r="AC334" i="100"/>
  <c r="Z335" i="100"/>
  <c r="AA335" i="100"/>
  <c r="AB335" i="100"/>
  <c r="AC335" i="100"/>
  <c r="Z336" i="100"/>
  <c r="AA336" i="100"/>
  <c r="AB336" i="100"/>
  <c r="AC336" i="100"/>
  <c r="Z337" i="100"/>
  <c r="AA337" i="100"/>
  <c r="AB337" i="100"/>
  <c r="AC337" i="100"/>
  <c r="Z338" i="100"/>
  <c r="AA338" i="100"/>
  <c r="AB338" i="100"/>
  <c r="AC338" i="100"/>
  <c r="Z339" i="100"/>
  <c r="AA339" i="100"/>
  <c r="AB339" i="100"/>
  <c r="AC339" i="100"/>
  <c r="Z340" i="100"/>
  <c r="AA340" i="100"/>
  <c r="AB340" i="100"/>
  <c r="AC340" i="100"/>
  <c r="Z341" i="100"/>
  <c r="AA341" i="100"/>
  <c r="AB341" i="100"/>
  <c r="AC341" i="100"/>
  <c r="Z342" i="100"/>
  <c r="AA342" i="100"/>
  <c r="AB342" i="100"/>
  <c r="AC342" i="100"/>
  <c r="Z343" i="100"/>
  <c r="AA343" i="100"/>
  <c r="AB343" i="100"/>
  <c r="AC343" i="100"/>
  <c r="Z344" i="100"/>
  <c r="AA344" i="100"/>
  <c r="AB344" i="100"/>
  <c r="AC344" i="100"/>
  <c r="Z345" i="100"/>
  <c r="AA345" i="100"/>
  <c r="AB345" i="100"/>
  <c r="AC345" i="100"/>
  <c r="Z346" i="100"/>
  <c r="AA346" i="100"/>
  <c r="AB346" i="100"/>
  <c r="AC346" i="100"/>
  <c r="Z347" i="100"/>
  <c r="AA347" i="100"/>
  <c r="AB347" i="100"/>
  <c r="AC347" i="100"/>
  <c r="Z348" i="100"/>
  <c r="AA348" i="100"/>
  <c r="AB348" i="100"/>
  <c r="AC348" i="100"/>
  <c r="Z349" i="100"/>
  <c r="AA349" i="100"/>
  <c r="AB349" i="100"/>
  <c r="AC349" i="100"/>
  <c r="Z350" i="100"/>
  <c r="AA350" i="100"/>
  <c r="AB350" i="100"/>
  <c r="AC350" i="100"/>
  <c r="Z351" i="100"/>
  <c r="AA351" i="100"/>
  <c r="AB351" i="100"/>
  <c r="AC351" i="100"/>
  <c r="Z352" i="100"/>
  <c r="AA352" i="100"/>
  <c r="AB352" i="100"/>
  <c r="AC352" i="100"/>
  <c r="Z353" i="100"/>
  <c r="AA353" i="100"/>
  <c r="AB353" i="100"/>
  <c r="AC353" i="100"/>
  <c r="Z354" i="100"/>
  <c r="AA354" i="100"/>
  <c r="AB354" i="100"/>
  <c r="AC354" i="100"/>
  <c r="Z355" i="100"/>
  <c r="AA355" i="100"/>
  <c r="AB355" i="100"/>
  <c r="AC355" i="100"/>
  <c r="Z356" i="100"/>
  <c r="AA356" i="100"/>
  <c r="AB356" i="100"/>
  <c r="AC356" i="100"/>
  <c r="Z357" i="100"/>
  <c r="AA357" i="100"/>
  <c r="AB357" i="100"/>
  <c r="AC357" i="100"/>
  <c r="Z358" i="100"/>
  <c r="AA358" i="100"/>
  <c r="AB358" i="100"/>
  <c r="AC358" i="100"/>
  <c r="Z359" i="100"/>
  <c r="AA359" i="100"/>
  <c r="AB359" i="100"/>
  <c r="AC359" i="100"/>
  <c r="Z360" i="100"/>
  <c r="AA360" i="100"/>
  <c r="AB360" i="100"/>
  <c r="AC360" i="100"/>
  <c r="Z361" i="100"/>
  <c r="AA361" i="100"/>
  <c r="AB361" i="100"/>
  <c r="AC361" i="100"/>
  <c r="Z362" i="100"/>
  <c r="AA362" i="100"/>
  <c r="AB362" i="100"/>
  <c r="AC362" i="100"/>
  <c r="Z363" i="100"/>
  <c r="AA363" i="100"/>
  <c r="AB363" i="100"/>
  <c r="AC363" i="100"/>
  <c r="Z364" i="100"/>
  <c r="AA364" i="100"/>
  <c r="AB364" i="100"/>
  <c r="AC364" i="100"/>
  <c r="Z365" i="100"/>
  <c r="AA365" i="100"/>
  <c r="AB365" i="100"/>
  <c r="AC365" i="100"/>
  <c r="Z366" i="100"/>
  <c r="AA366" i="100"/>
  <c r="AB366" i="100"/>
  <c r="AC366" i="100"/>
  <c r="Z367" i="100"/>
  <c r="AA367" i="100"/>
  <c r="AB367" i="100"/>
  <c r="AC367" i="100"/>
  <c r="Z368" i="100"/>
  <c r="AA368" i="100"/>
  <c r="AB368" i="100"/>
  <c r="AC368" i="100"/>
  <c r="Z369" i="100"/>
  <c r="AA369" i="100"/>
  <c r="AB369" i="100"/>
  <c r="AC369" i="100"/>
  <c r="Z370" i="100"/>
  <c r="AA370" i="100"/>
  <c r="AB370" i="100"/>
  <c r="AC370" i="100"/>
  <c r="Z371" i="100"/>
  <c r="AA371" i="100"/>
  <c r="AB371" i="100"/>
  <c r="AC371" i="100"/>
  <c r="Z372" i="100"/>
  <c r="AA372" i="100"/>
  <c r="AB372" i="100"/>
  <c r="AC372" i="100"/>
  <c r="Z373" i="100"/>
  <c r="AA373" i="100"/>
  <c r="AB373" i="100"/>
  <c r="AC373" i="100"/>
  <c r="Z374" i="100"/>
  <c r="AA374" i="100"/>
  <c r="AB374" i="100"/>
  <c r="AC374" i="100"/>
  <c r="Z375" i="100"/>
  <c r="AA375" i="100"/>
  <c r="AB375" i="100"/>
  <c r="AC375" i="100"/>
  <c r="Z376" i="100"/>
  <c r="AA376" i="100"/>
  <c r="AB376" i="100"/>
  <c r="AC376" i="100"/>
  <c r="Z377" i="100"/>
  <c r="AA377" i="100"/>
  <c r="AB377" i="100"/>
  <c r="AC377" i="100"/>
  <c r="Z378" i="100"/>
  <c r="AA378" i="100"/>
  <c r="AB378" i="100"/>
  <c r="AC378" i="100"/>
  <c r="Z379" i="100"/>
  <c r="AA379" i="100"/>
  <c r="AB379" i="100"/>
  <c r="AC379" i="100"/>
  <c r="Z380" i="100"/>
  <c r="AA380" i="100"/>
  <c r="AB380" i="100"/>
  <c r="AC380" i="100"/>
  <c r="Z381" i="100"/>
  <c r="AA381" i="100"/>
  <c r="AB381" i="100"/>
  <c r="AC381" i="100"/>
  <c r="Z382" i="100"/>
  <c r="AA382" i="100"/>
  <c r="AB382" i="100"/>
  <c r="AC382" i="100"/>
  <c r="Z383" i="100"/>
  <c r="AA383" i="100"/>
  <c r="AB383" i="100"/>
  <c r="AC383" i="100"/>
  <c r="Z384" i="100"/>
  <c r="AA384" i="100"/>
  <c r="AB384" i="100"/>
  <c r="AC384" i="100"/>
  <c r="Z385" i="100"/>
  <c r="AA385" i="100"/>
  <c r="AB385" i="100"/>
  <c r="AC385" i="100"/>
  <c r="Z386" i="100"/>
  <c r="AA386" i="100"/>
  <c r="AB386" i="100"/>
  <c r="AC386" i="100"/>
  <c r="Z387" i="100"/>
  <c r="AA387" i="100"/>
  <c r="AB387" i="100"/>
  <c r="AC387" i="100"/>
  <c r="Z388" i="100"/>
  <c r="AA388" i="100"/>
  <c r="AB388" i="100"/>
  <c r="AC388" i="100"/>
  <c r="Z389" i="100"/>
  <c r="AA389" i="100"/>
  <c r="AB389" i="100"/>
  <c r="AC389" i="100"/>
  <c r="Z390" i="100"/>
  <c r="AA390" i="100"/>
  <c r="AB390" i="100"/>
  <c r="AC390" i="100"/>
  <c r="Z391" i="100"/>
  <c r="AA391" i="100"/>
  <c r="AB391" i="100"/>
  <c r="AC391" i="100"/>
  <c r="Z392" i="100"/>
  <c r="AA392" i="100"/>
  <c r="AB392" i="100"/>
  <c r="AC392" i="100"/>
  <c r="Z393" i="100"/>
  <c r="AA393" i="100"/>
  <c r="AB393" i="100"/>
  <c r="AC393" i="100"/>
  <c r="Z394" i="100"/>
  <c r="AA394" i="100"/>
  <c r="AB394" i="100"/>
  <c r="AC394" i="100"/>
  <c r="Z395" i="100"/>
  <c r="AA395" i="100"/>
  <c r="AB395" i="100"/>
  <c r="AC395" i="100"/>
  <c r="Z396" i="100"/>
  <c r="AA396" i="100"/>
  <c r="AB396" i="100"/>
  <c r="AC396" i="100"/>
  <c r="Z397" i="100"/>
  <c r="AA397" i="100"/>
  <c r="AB397" i="100"/>
  <c r="AC397" i="100"/>
  <c r="Z398" i="100"/>
  <c r="AA398" i="100"/>
  <c r="AB398" i="100"/>
  <c r="AC398" i="100"/>
  <c r="Z399" i="100"/>
  <c r="AA399" i="100"/>
  <c r="AB399" i="100"/>
  <c r="AC399" i="100"/>
  <c r="Z400" i="100"/>
  <c r="AA400" i="100"/>
  <c r="AB400" i="100"/>
  <c r="AC400" i="100"/>
  <c r="Z401" i="100"/>
  <c r="AA401" i="100"/>
  <c r="AB401" i="100"/>
  <c r="AC401" i="100"/>
  <c r="Z402" i="100"/>
  <c r="AA402" i="100"/>
  <c r="AB402" i="100"/>
  <c r="AC402" i="100"/>
  <c r="Z403" i="100"/>
  <c r="AA403" i="100"/>
  <c r="AB403" i="100"/>
  <c r="AC403" i="100"/>
  <c r="Z404" i="100"/>
  <c r="AA404" i="100"/>
  <c r="AB404" i="100"/>
  <c r="AC404" i="100"/>
  <c r="Z405" i="100"/>
  <c r="AA405" i="100"/>
  <c r="AB405" i="100"/>
  <c r="AC405" i="100"/>
  <c r="Z406" i="100"/>
  <c r="AA406" i="100"/>
  <c r="AB406" i="100"/>
  <c r="AC406" i="100"/>
  <c r="Z407" i="100"/>
  <c r="AA407" i="100"/>
  <c r="AB407" i="100"/>
  <c r="AC407" i="100"/>
  <c r="Z408" i="100"/>
  <c r="AA408" i="100"/>
  <c r="AB408" i="100"/>
  <c r="AC408" i="100"/>
  <c r="Z409" i="100"/>
  <c r="AA409" i="100"/>
  <c r="AB409" i="100"/>
  <c r="AC409" i="100"/>
  <c r="Z410" i="100"/>
  <c r="AA410" i="100"/>
  <c r="AB410" i="100"/>
  <c r="AC410" i="100"/>
  <c r="Z411" i="100"/>
  <c r="AA411" i="100"/>
  <c r="AB411" i="100"/>
  <c r="AC411" i="100"/>
  <c r="Z412" i="100"/>
  <c r="AA412" i="100"/>
  <c r="AB412" i="100"/>
  <c r="AC412" i="100"/>
  <c r="Z413" i="100"/>
  <c r="AA413" i="100"/>
  <c r="AB413" i="100"/>
  <c r="AC413" i="100"/>
  <c r="Z414" i="100"/>
  <c r="AA414" i="100"/>
  <c r="AB414" i="100"/>
  <c r="AC414" i="100"/>
  <c r="Z415" i="100"/>
  <c r="AA415" i="100"/>
  <c r="AB415" i="100"/>
  <c r="AC415" i="100"/>
  <c r="Z416" i="100"/>
  <c r="AA416" i="100"/>
  <c r="AB416" i="100"/>
  <c r="AC416" i="100"/>
  <c r="Z417" i="100"/>
  <c r="AA417" i="100"/>
  <c r="AB417" i="100"/>
  <c r="AC417" i="100"/>
  <c r="Z418" i="100"/>
  <c r="AA418" i="100"/>
  <c r="AB418" i="100"/>
  <c r="AC418" i="100"/>
  <c r="Z419" i="100"/>
  <c r="AA419" i="100"/>
  <c r="AB419" i="100"/>
  <c r="AC419" i="100"/>
  <c r="Z420" i="100"/>
  <c r="AA420" i="100"/>
  <c r="AB420" i="100"/>
  <c r="AC420" i="100"/>
  <c r="Z421" i="100"/>
  <c r="AA421" i="100"/>
  <c r="AB421" i="100"/>
  <c r="AC421" i="100"/>
  <c r="Z422" i="100"/>
  <c r="AA422" i="100"/>
  <c r="AB422" i="100"/>
  <c r="AC422" i="100"/>
  <c r="Z423" i="100"/>
  <c r="AA423" i="100"/>
  <c r="AB423" i="100"/>
  <c r="AC423" i="100"/>
  <c r="Z424" i="100"/>
  <c r="AA424" i="100"/>
  <c r="AB424" i="100"/>
  <c r="AC424" i="100"/>
  <c r="Z425" i="100"/>
  <c r="AA425" i="100"/>
  <c r="AB425" i="100"/>
  <c r="AC425" i="100"/>
  <c r="Z426" i="100"/>
  <c r="AA426" i="100"/>
  <c r="AB426" i="100"/>
  <c r="AC426" i="100"/>
  <c r="Z427" i="100"/>
  <c r="AA427" i="100"/>
  <c r="AB427" i="100"/>
  <c r="AC427" i="100"/>
  <c r="Z428" i="100"/>
  <c r="AA428" i="100"/>
  <c r="AB428" i="100"/>
  <c r="AC428" i="100"/>
  <c r="Z429" i="100"/>
  <c r="AA429" i="100"/>
  <c r="AB429" i="100"/>
  <c r="AC429" i="100"/>
  <c r="V52" i="100"/>
  <c r="W52" i="100"/>
  <c r="V53" i="100"/>
  <c r="W53" i="100"/>
  <c r="V54" i="100"/>
  <c r="W54" i="100"/>
  <c r="V55" i="100"/>
  <c r="W55" i="100"/>
  <c r="V56" i="100"/>
  <c r="W56" i="100"/>
  <c r="V57" i="100"/>
  <c r="W57" i="100"/>
  <c r="V58" i="100"/>
  <c r="W58" i="100"/>
  <c r="V59" i="100"/>
  <c r="W59" i="100"/>
  <c r="V60" i="100"/>
  <c r="W60" i="100"/>
  <c r="V61" i="100"/>
  <c r="W61" i="100"/>
  <c r="V62" i="100"/>
  <c r="W62" i="100"/>
  <c r="V63" i="100"/>
  <c r="W63" i="100"/>
  <c r="V64" i="100"/>
  <c r="W64" i="100"/>
  <c r="V65" i="100"/>
  <c r="W65" i="100"/>
  <c r="V66" i="100"/>
  <c r="W66" i="100"/>
  <c r="V67" i="100"/>
  <c r="W67" i="100"/>
  <c r="V68" i="100"/>
  <c r="W68" i="100"/>
  <c r="V69" i="100"/>
  <c r="W69" i="100"/>
  <c r="V70" i="100"/>
  <c r="W70" i="100"/>
  <c r="V71" i="100"/>
  <c r="W71" i="100"/>
  <c r="V72" i="100"/>
  <c r="W72" i="100"/>
  <c r="V73" i="100"/>
  <c r="W73" i="100"/>
  <c r="V74" i="100"/>
  <c r="W74" i="100"/>
  <c r="V75" i="100"/>
  <c r="W75" i="100"/>
  <c r="V76" i="100"/>
  <c r="W76" i="100"/>
  <c r="V77" i="100"/>
  <c r="W77" i="100"/>
  <c r="V78" i="100"/>
  <c r="W78" i="100"/>
  <c r="V79" i="100"/>
  <c r="W79" i="100"/>
  <c r="V80" i="100"/>
  <c r="W80" i="100"/>
  <c r="V81" i="100"/>
  <c r="W81" i="100"/>
  <c r="V82" i="100"/>
  <c r="W82" i="100"/>
  <c r="V83" i="100"/>
  <c r="W83" i="100"/>
  <c r="V84" i="100"/>
  <c r="W84" i="100"/>
  <c r="V85" i="100"/>
  <c r="W85" i="100"/>
  <c r="V86" i="100"/>
  <c r="W86" i="100"/>
  <c r="V87" i="100"/>
  <c r="W87" i="100"/>
  <c r="V88" i="100"/>
  <c r="W88" i="100"/>
  <c r="V89" i="100"/>
  <c r="W89" i="100"/>
  <c r="V90" i="100"/>
  <c r="W90" i="100"/>
  <c r="V91" i="100"/>
  <c r="W91" i="100"/>
  <c r="V92" i="100"/>
  <c r="W92" i="100"/>
  <c r="V93" i="100"/>
  <c r="W93" i="100"/>
  <c r="V94" i="100"/>
  <c r="W94" i="100"/>
  <c r="V95" i="100"/>
  <c r="W95" i="100"/>
  <c r="V96" i="100"/>
  <c r="W96" i="100"/>
  <c r="V97" i="100"/>
  <c r="W97" i="100"/>
  <c r="V98" i="100"/>
  <c r="W98" i="100"/>
  <c r="V99" i="100"/>
  <c r="W99" i="100"/>
  <c r="V100" i="100"/>
  <c r="W100" i="100"/>
  <c r="V101" i="100"/>
  <c r="W101" i="100"/>
  <c r="V102" i="100"/>
  <c r="W102" i="100"/>
  <c r="V103" i="100"/>
  <c r="W103" i="100"/>
  <c r="V104" i="100"/>
  <c r="W104" i="100"/>
  <c r="V105" i="100"/>
  <c r="W105" i="100"/>
  <c r="V106" i="100"/>
  <c r="W106" i="100"/>
  <c r="V107" i="100"/>
  <c r="W107" i="100"/>
  <c r="V108" i="100"/>
  <c r="W108" i="100"/>
  <c r="V109" i="100"/>
  <c r="W109" i="100"/>
  <c r="V110" i="100"/>
  <c r="W110" i="100"/>
  <c r="V111" i="100"/>
  <c r="W111" i="100"/>
  <c r="V112" i="100"/>
  <c r="W112" i="100"/>
  <c r="V113" i="100"/>
  <c r="W113" i="100"/>
  <c r="V114" i="100"/>
  <c r="W114" i="100"/>
  <c r="V115" i="100"/>
  <c r="W115" i="100"/>
  <c r="V116" i="100"/>
  <c r="W116" i="100"/>
  <c r="V117" i="100"/>
  <c r="W117" i="100"/>
  <c r="V118" i="100"/>
  <c r="W118" i="100"/>
  <c r="V119" i="100"/>
  <c r="W119" i="100"/>
  <c r="V120" i="100"/>
  <c r="W120" i="100"/>
  <c r="V121" i="100"/>
  <c r="W121" i="100"/>
  <c r="V122" i="100"/>
  <c r="W122" i="100"/>
  <c r="V123" i="100"/>
  <c r="W123" i="100"/>
  <c r="V124" i="100"/>
  <c r="W124" i="100"/>
  <c r="V125" i="100"/>
  <c r="W125" i="100"/>
  <c r="V126" i="100"/>
  <c r="W126" i="100"/>
  <c r="V127" i="100"/>
  <c r="W127" i="100"/>
  <c r="V128" i="100"/>
  <c r="W128" i="100"/>
  <c r="V129" i="100"/>
  <c r="W129" i="100"/>
  <c r="V130" i="100"/>
  <c r="W130" i="100"/>
  <c r="V131" i="100"/>
  <c r="W131" i="100"/>
  <c r="V132" i="100"/>
  <c r="W132" i="100"/>
  <c r="V133" i="100"/>
  <c r="W133" i="100"/>
  <c r="V134" i="100"/>
  <c r="W134" i="100"/>
  <c r="V135" i="100"/>
  <c r="W135" i="100"/>
  <c r="V136" i="100"/>
  <c r="W136" i="100"/>
  <c r="V137" i="100"/>
  <c r="W137" i="100"/>
  <c r="V138" i="100"/>
  <c r="W138" i="100"/>
  <c r="V139" i="100"/>
  <c r="W139" i="100"/>
  <c r="V140" i="100"/>
  <c r="W140" i="100"/>
  <c r="V141" i="100"/>
  <c r="W141" i="100"/>
  <c r="V142" i="100"/>
  <c r="W142" i="100"/>
  <c r="V143" i="100"/>
  <c r="W143" i="100"/>
  <c r="V144" i="100"/>
  <c r="W144" i="100"/>
  <c r="V145" i="100"/>
  <c r="W145" i="100"/>
  <c r="V146" i="100"/>
  <c r="W146" i="100"/>
  <c r="V147" i="100"/>
  <c r="W147" i="100"/>
  <c r="V148" i="100"/>
  <c r="W148" i="100"/>
  <c r="V149" i="100"/>
  <c r="W149" i="100"/>
  <c r="V150" i="100"/>
  <c r="W150" i="100"/>
  <c r="V151" i="100"/>
  <c r="W151" i="100"/>
  <c r="V152" i="100"/>
  <c r="W152" i="100"/>
  <c r="V153" i="100"/>
  <c r="W153" i="100"/>
  <c r="V154" i="100"/>
  <c r="W154" i="100"/>
  <c r="V155" i="100"/>
  <c r="W155" i="100"/>
  <c r="V156" i="100"/>
  <c r="W156" i="100"/>
  <c r="V157" i="100"/>
  <c r="W157" i="100"/>
  <c r="V158" i="100"/>
  <c r="W158" i="100"/>
  <c r="V159" i="100"/>
  <c r="W159" i="100"/>
  <c r="V160" i="100"/>
  <c r="W160" i="100"/>
  <c r="V161" i="100"/>
  <c r="W161" i="100"/>
  <c r="V162" i="100"/>
  <c r="W162" i="100"/>
  <c r="V163" i="100"/>
  <c r="W163" i="100"/>
  <c r="V164" i="100"/>
  <c r="W164" i="100"/>
  <c r="V165" i="100"/>
  <c r="W165" i="100"/>
  <c r="V166" i="100"/>
  <c r="W166" i="100"/>
  <c r="V167" i="100"/>
  <c r="W167" i="100"/>
  <c r="V168" i="100"/>
  <c r="W168" i="100"/>
  <c r="V169" i="100"/>
  <c r="W169" i="100"/>
  <c r="V170" i="100"/>
  <c r="W170" i="100"/>
  <c r="V171" i="100"/>
  <c r="W171" i="100"/>
  <c r="V172" i="100"/>
  <c r="W172" i="100"/>
  <c r="V173" i="100"/>
  <c r="W173" i="100"/>
  <c r="V174" i="100"/>
  <c r="W174" i="100"/>
  <c r="V175" i="100"/>
  <c r="W175" i="100"/>
  <c r="V176" i="100"/>
  <c r="W176" i="100"/>
  <c r="V177" i="100"/>
  <c r="W177" i="100"/>
  <c r="V178" i="100"/>
  <c r="W178" i="100"/>
  <c r="V179" i="100"/>
  <c r="W179" i="100"/>
  <c r="V180" i="100"/>
  <c r="W180" i="100"/>
  <c r="V181" i="100"/>
  <c r="W181" i="100"/>
  <c r="V182" i="100"/>
  <c r="W182" i="100"/>
  <c r="V183" i="100"/>
  <c r="W183" i="100"/>
  <c r="V184" i="100"/>
  <c r="W184" i="100"/>
  <c r="V185" i="100"/>
  <c r="W185" i="100"/>
  <c r="V186" i="100"/>
  <c r="W186" i="100"/>
  <c r="V187" i="100"/>
  <c r="W187" i="100"/>
  <c r="V188" i="100"/>
  <c r="W188" i="100"/>
  <c r="V189" i="100"/>
  <c r="W189" i="100"/>
  <c r="V190" i="100"/>
  <c r="W190" i="100"/>
  <c r="V191" i="100"/>
  <c r="W191" i="100"/>
  <c r="V192" i="100"/>
  <c r="W192" i="100"/>
  <c r="V193" i="100"/>
  <c r="W193" i="100"/>
  <c r="V194" i="100"/>
  <c r="W194" i="100"/>
  <c r="V195" i="100"/>
  <c r="W195" i="100"/>
  <c r="V196" i="100"/>
  <c r="W196" i="100"/>
  <c r="V197" i="100"/>
  <c r="W197" i="100"/>
  <c r="V198" i="100"/>
  <c r="W198" i="100"/>
  <c r="V199" i="100"/>
  <c r="W199" i="100"/>
  <c r="V200" i="100"/>
  <c r="W200" i="100"/>
  <c r="V201" i="100"/>
  <c r="W201" i="100"/>
  <c r="V202" i="100"/>
  <c r="W202" i="100"/>
  <c r="V203" i="100"/>
  <c r="W203" i="100"/>
  <c r="V204" i="100"/>
  <c r="W204" i="100"/>
  <c r="V205" i="100"/>
  <c r="W205" i="100"/>
  <c r="V206" i="100"/>
  <c r="W206" i="100"/>
  <c r="V207" i="100"/>
  <c r="W207" i="100"/>
  <c r="V208" i="100"/>
  <c r="W208" i="100"/>
  <c r="V209" i="100"/>
  <c r="W209" i="100"/>
  <c r="V210" i="100"/>
  <c r="W210" i="100"/>
  <c r="V211" i="100"/>
  <c r="W211" i="100"/>
  <c r="V212" i="100"/>
  <c r="W212" i="100"/>
  <c r="V213" i="100"/>
  <c r="W213" i="100"/>
  <c r="V214" i="100"/>
  <c r="W214" i="100"/>
  <c r="V215" i="100"/>
  <c r="W215" i="100"/>
  <c r="V216" i="100"/>
  <c r="W216" i="100"/>
  <c r="V217" i="100"/>
  <c r="W217" i="100"/>
  <c r="V218" i="100"/>
  <c r="W218" i="100"/>
  <c r="V219" i="100"/>
  <c r="W219" i="100"/>
  <c r="V220" i="100"/>
  <c r="W220" i="100"/>
  <c r="V221" i="100"/>
  <c r="W221" i="100"/>
  <c r="V222" i="100"/>
  <c r="W222" i="100"/>
  <c r="V223" i="100"/>
  <c r="W223" i="100"/>
  <c r="V224" i="100"/>
  <c r="W224" i="100"/>
  <c r="V225" i="100"/>
  <c r="W225" i="100"/>
  <c r="V226" i="100"/>
  <c r="W226" i="100"/>
  <c r="V227" i="100"/>
  <c r="W227" i="100"/>
  <c r="V228" i="100"/>
  <c r="W228" i="100"/>
  <c r="V229" i="100"/>
  <c r="W229" i="100"/>
  <c r="V230" i="100"/>
  <c r="W230" i="100"/>
  <c r="V231" i="100"/>
  <c r="W231" i="100"/>
  <c r="V232" i="100"/>
  <c r="W232" i="100"/>
  <c r="V233" i="100"/>
  <c r="W233" i="100"/>
  <c r="V234" i="100"/>
  <c r="W234" i="100"/>
  <c r="V235" i="100"/>
  <c r="W235" i="100"/>
  <c r="V236" i="100"/>
  <c r="W236" i="100"/>
  <c r="V237" i="100"/>
  <c r="W237" i="100"/>
  <c r="V238" i="100"/>
  <c r="W238" i="100"/>
  <c r="V239" i="100"/>
  <c r="W239" i="100"/>
  <c r="V240" i="100"/>
  <c r="W240" i="100"/>
  <c r="V241" i="100"/>
  <c r="W241" i="100"/>
  <c r="V242" i="100"/>
  <c r="W242" i="100"/>
  <c r="V243" i="100"/>
  <c r="W243" i="100"/>
  <c r="V244" i="100"/>
  <c r="W244" i="100"/>
  <c r="V245" i="100"/>
  <c r="W245" i="100"/>
  <c r="V246" i="100"/>
  <c r="W246" i="100"/>
  <c r="V247" i="100"/>
  <c r="W247" i="100"/>
  <c r="V248" i="100"/>
  <c r="W248" i="100"/>
  <c r="V249" i="100"/>
  <c r="W249" i="100"/>
  <c r="V250" i="100"/>
  <c r="W250" i="100"/>
  <c r="V251" i="100"/>
  <c r="W251" i="100"/>
  <c r="V252" i="100"/>
  <c r="W252" i="100"/>
  <c r="V253" i="100"/>
  <c r="W253" i="100"/>
  <c r="V254" i="100"/>
  <c r="W254" i="100"/>
  <c r="V255" i="100"/>
  <c r="W255" i="100"/>
  <c r="V256" i="100"/>
  <c r="W256" i="100"/>
  <c r="V257" i="100"/>
  <c r="W257" i="100"/>
  <c r="V258" i="100"/>
  <c r="W258" i="100"/>
  <c r="V259" i="100"/>
  <c r="W259" i="100"/>
  <c r="V260" i="100"/>
  <c r="W260" i="100"/>
  <c r="V261" i="100"/>
  <c r="W261" i="100"/>
  <c r="V262" i="100"/>
  <c r="W262" i="100"/>
  <c r="V263" i="100"/>
  <c r="W263" i="100"/>
  <c r="V264" i="100"/>
  <c r="W264" i="100"/>
  <c r="V265" i="100"/>
  <c r="W265" i="100"/>
  <c r="V266" i="100"/>
  <c r="W266" i="100"/>
  <c r="V267" i="100"/>
  <c r="W267" i="100"/>
  <c r="V268" i="100"/>
  <c r="W268" i="100"/>
  <c r="V269" i="100"/>
  <c r="W269" i="100"/>
  <c r="V270" i="100"/>
  <c r="W270" i="100"/>
  <c r="V271" i="100"/>
  <c r="W271" i="100"/>
  <c r="V272" i="100"/>
  <c r="W272" i="100"/>
  <c r="V273" i="100"/>
  <c r="W273" i="100"/>
  <c r="V274" i="100"/>
  <c r="W274" i="100"/>
  <c r="V275" i="100"/>
  <c r="W275" i="100"/>
  <c r="V276" i="100"/>
  <c r="W276" i="100"/>
  <c r="V277" i="100"/>
  <c r="W277" i="100"/>
  <c r="V278" i="100"/>
  <c r="W278" i="100"/>
  <c r="V279" i="100"/>
  <c r="W279" i="100"/>
  <c r="V280" i="100"/>
  <c r="W280" i="100"/>
  <c r="V281" i="100"/>
  <c r="W281" i="100"/>
  <c r="V282" i="100"/>
  <c r="W282" i="100"/>
  <c r="V283" i="100"/>
  <c r="W283" i="100"/>
  <c r="V284" i="100"/>
  <c r="W284" i="100"/>
  <c r="V285" i="100"/>
  <c r="W285" i="100"/>
  <c r="V286" i="100"/>
  <c r="W286" i="100"/>
  <c r="V287" i="100"/>
  <c r="W287" i="100"/>
  <c r="V288" i="100"/>
  <c r="W288" i="100"/>
  <c r="V289" i="100"/>
  <c r="W289" i="100"/>
  <c r="V290" i="100"/>
  <c r="W290" i="100"/>
  <c r="V291" i="100"/>
  <c r="W291" i="100"/>
  <c r="V292" i="100"/>
  <c r="W292" i="100"/>
  <c r="V293" i="100"/>
  <c r="W293" i="100"/>
  <c r="V294" i="100"/>
  <c r="W294" i="100"/>
  <c r="V295" i="100"/>
  <c r="W295" i="100"/>
  <c r="V296" i="100"/>
  <c r="W296" i="100"/>
  <c r="V297" i="100"/>
  <c r="W297" i="100"/>
  <c r="V298" i="100"/>
  <c r="W298" i="100"/>
  <c r="V299" i="100"/>
  <c r="W299" i="100"/>
  <c r="V300" i="100"/>
  <c r="W300" i="100"/>
  <c r="V301" i="100"/>
  <c r="W301" i="100"/>
  <c r="V302" i="100"/>
  <c r="W302" i="100"/>
  <c r="V303" i="100"/>
  <c r="W303" i="100"/>
  <c r="V304" i="100"/>
  <c r="W304" i="100"/>
  <c r="V305" i="100"/>
  <c r="W305" i="100"/>
  <c r="V306" i="100"/>
  <c r="W306" i="100"/>
  <c r="V307" i="100"/>
  <c r="W307" i="100"/>
  <c r="V308" i="100"/>
  <c r="W308" i="100"/>
  <c r="V309" i="100"/>
  <c r="W309" i="100"/>
  <c r="V310" i="100"/>
  <c r="W310" i="100"/>
  <c r="V311" i="100"/>
  <c r="W311" i="100"/>
  <c r="V312" i="100"/>
  <c r="W312" i="100"/>
  <c r="V313" i="100"/>
  <c r="W313" i="100"/>
  <c r="V314" i="100"/>
  <c r="W314" i="100"/>
  <c r="V315" i="100"/>
  <c r="W315" i="100"/>
  <c r="V316" i="100"/>
  <c r="W316" i="100"/>
  <c r="V317" i="100"/>
  <c r="W317" i="100"/>
  <c r="V318" i="100"/>
  <c r="W318" i="100"/>
  <c r="V319" i="100"/>
  <c r="W319" i="100"/>
  <c r="V320" i="100"/>
  <c r="W320" i="100"/>
  <c r="V321" i="100"/>
  <c r="W321" i="100"/>
  <c r="V322" i="100"/>
  <c r="W322" i="100"/>
  <c r="V323" i="100"/>
  <c r="W323" i="100"/>
  <c r="V324" i="100"/>
  <c r="W324" i="100"/>
  <c r="V325" i="100"/>
  <c r="W325" i="100"/>
  <c r="V326" i="100"/>
  <c r="W326" i="100"/>
  <c r="V327" i="100"/>
  <c r="W327" i="100"/>
  <c r="V328" i="100"/>
  <c r="W328" i="100"/>
  <c r="V329" i="100"/>
  <c r="W329" i="100"/>
  <c r="V330" i="100"/>
  <c r="W330" i="100"/>
  <c r="V331" i="100"/>
  <c r="W331" i="100"/>
  <c r="V332" i="100"/>
  <c r="W332" i="100"/>
  <c r="V333" i="100"/>
  <c r="W333" i="100"/>
  <c r="V334" i="100"/>
  <c r="W334" i="100"/>
  <c r="V335" i="100"/>
  <c r="W335" i="100"/>
  <c r="V336" i="100"/>
  <c r="W336" i="100"/>
  <c r="V337" i="100"/>
  <c r="W337" i="100"/>
  <c r="V338" i="100"/>
  <c r="W338" i="100"/>
  <c r="V339" i="100"/>
  <c r="W339" i="100"/>
  <c r="V340" i="100"/>
  <c r="W340" i="100"/>
  <c r="V341" i="100"/>
  <c r="W341" i="100"/>
  <c r="V342" i="100"/>
  <c r="W342" i="100"/>
  <c r="V343" i="100"/>
  <c r="W343" i="100"/>
  <c r="V344" i="100"/>
  <c r="W344" i="100"/>
  <c r="V345" i="100"/>
  <c r="W345" i="100"/>
  <c r="V346" i="100"/>
  <c r="W346" i="100"/>
  <c r="V347" i="100"/>
  <c r="W347" i="100"/>
  <c r="V348" i="100"/>
  <c r="W348" i="100"/>
  <c r="V349" i="100"/>
  <c r="W349" i="100"/>
  <c r="V350" i="100"/>
  <c r="W350" i="100"/>
  <c r="V351" i="100"/>
  <c r="W351" i="100"/>
  <c r="V352" i="100"/>
  <c r="W352" i="100"/>
  <c r="V353" i="100"/>
  <c r="W353" i="100"/>
  <c r="V354" i="100"/>
  <c r="W354" i="100"/>
  <c r="V355" i="100"/>
  <c r="W355" i="100"/>
  <c r="V356" i="100"/>
  <c r="W356" i="100"/>
  <c r="V357" i="100"/>
  <c r="W357" i="100"/>
  <c r="V358" i="100"/>
  <c r="W358" i="100"/>
  <c r="V359" i="100"/>
  <c r="W359" i="100"/>
  <c r="V360" i="100"/>
  <c r="W360" i="100"/>
  <c r="V361" i="100"/>
  <c r="W361" i="100"/>
  <c r="V362" i="100"/>
  <c r="W362" i="100"/>
  <c r="V363" i="100"/>
  <c r="W363" i="100"/>
  <c r="V364" i="100"/>
  <c r="W364" i="100"/>
  <c r="V365" i="100"/>
  <c r="W365" i="100"/>
  <c r="V366" i="100"/>
  <c r="W366" i="100"/>
  <c r="V367" i="100"/>
  <c r="W367" i="100"/>
  <c r="V368" i="100"/>
  <c r="W368" i="100"/>
  <c r="V369" i="100"/>
  <c r="W369" i="100"/>
  <c r="V370" i="100"/>
  <c r="W370" i="100"/>
  <c r="V371" i="100"/>
  <c r="W371" i="100"/>
  <c r="V372" i="100"/>
  <c r="W372" i="100"/>
  <c r="V373" i="100"/>
  <c r="W373" i="100"/>
  <c r="V374" i="100"/>
  <c r="W374" i="100"/>
  <c r="V375" i="100"/>
  <c r="W375" i="100"/>
  <c r="V376" i="100"/>
  <c r="W376" i="100"/>
  <c r="V377" i="100"/>
  <c r="W377" i="100"/>
  <c r="V378" i="100"/>
  <c r="W378" i="100"/>
  <c r="V379" i="100"/>
  <c r="W379" i="100"/>
  <c r="V380" i="100"/>
  <c r="W380" i="100"/>
  <c r="V381" i="100"/>
  <c r="W381" i="100"/>
  <c r="V382" i="100"/>
  <c r="W382" i="100"/>
  <c r="V383" i="100"/>
  <c r="W383" i="100"/>
  <c r="V384" i="100"/>
  <c r="W384" i="100"/>
  <c r="V385" i="100"/>
  <c r="W385" i="100"/>
  <c r="V386" i="100"/>
  <c r="W386" i="100"/>
  <c r="V387" i="100"/>
  <c r="W387" i="100"/>
  <c r="V388" i="100"/>
  <c r="W388" i="100"/>
  <c r="V389" i="100"/>
  <c r="W389" i="100"/>
  <c r="V390" i="100"/>
  <c r="W390" i="100"/>
  <c r="V391" i="100"/>
  <c r="W391" i="100"/>
  <c r="V392" i="100"/>
  <c r="W392" i="100"/>
  <c r="V393" i="100"/>
  <c r="W393" i="100"/>
  <c r="V394" i="100"/>
  <c r="W394" i="100"/>
  <c r="V395" i="100"/>
  <c r="W395" i="100"/>
  <c r="V396" i="100"/>
  <c r="W396" i="100"/>
  <c r="V397" i="100"/>
  <c r="W397" i="100"/>
  <c r="V398" i="100"/>
  <c r="W398" i="100"/>
  <c r="V399" i="100"/>
  <c r="W399" i="100"/>
  <c r="V400" i="100"/>
  <c r="W400" i="100"/>
  <c r="V401" i="100"/>
  <c r="W401" i="100"/>
  <c r="V402" i="100"/>
  <c r="W402" i="100"/>
  <c r="V403" i="100"/>
  <c r="W403" i="100"/>
  <c r="V404" i="100"/>
  <c r="W404" i="100"/>
  <c r="V405" i="100"/>
  <c r="W405" i="100"/>
  <c r="V406" i="100"/>
  <c r="W406" i="100"/>
  <c r="V407" i="100"/>
  <c r="W407" i="100"/>
  <c r="V408" i="100"/>
  <c r="W408" i="100"/>
  <c r="V409" i="100"/>
  <c r="W409" i="100"/>
  <c r="V410" i="100"/>
  <c r="W410" i="100"/>
  <c r="V411" i="100"/>
  <c r="W411" i="100"/>
  <c r="V412" i="100"/>
  <c r="W412" i="100"/>
  <c r="V413" i="100"/>
  <c r="W413" i="100"/>
  <c r="V414" i="100"/>
  <c r="W414" i="100"/>
  <c r="V415" i="100"/>
  <c r="W415" i="100"/>
  <c r="V416" i="100"/>
  <c r="W416" i="100"/>
  <c r="V417" i="100"/>
  <c r="W417" i="100"/>
  <c r="V418" i="100"/>
  <c r="W418" i="100"/>
  <c r="V419" i="100"/>
  <c r="W419" i="100"/>
  <c r="V420" i="100"/>
  <c r="W420" i="100"/>
  <c r="V421" i="100"/>
  <c r="W421" i="100"/>
  <c r="V422" i="100"/>
  <c r="W422" i="100"/>
  <c r="V423" i="100"/>
  <c r="W423" i="100"/>
  <c r="V424" i="100"/>
  <c r="W424" i="100"/>
  <c r="V425" i="100"/>
  <c r="W425" i="100"/>
  <c r="V426" i="100"/>
  <c r="W426" i="100"/>
  <c r="V427" i="100"/>
  <c r="W427" i="100"/>
  <c r="V428" i="100"/>
  <c r="W428" i="100"/>
  <c r="V429" i="100"/>
  <c r="W429" i="100"/>
  <c r="L52" i="100"/>
  <c r="M52" i="100"/>
  <c r="N52" i="100"/>
  <c r="O52" i="100"/>
  <c r="P52" i="100"/>
  <c r="Q52" i="100"/>
  <c r="R52" i="100"/>
  <c r="S52" i="100"/>
  <c r="T52" i="100"/>
  <c r="L53" i="100"/>
  <c r="M53" i="100"/>
  <c r="N53" i="100"/>
  <c r="O53" i="100"/>
  <c r="P53" i="100"/>
  <c r="Q53" i="100"/>
  <c r="R53" i="100"/>
  <c r="S53" i="100"/>
  <c r="T53" i="100"/>
  <c r="L54" i="100"/>
  <c r="M54" i="100"/>
  <c r="N54" i="100"/>
  <c r="O54" i="100"/>
  <c r="P54" i="100"/>
  <c r="Q54" i="100"/>
  <c r="R54" i="100"/>
  <c r="S54" i="100"/>
  <c r="T54" i="100"/>
  <c r="L55" i="100"/>
  <c r="M55" i="100"/>
  <c r="N55" i="100"/>
  <c r="O55" i="100"/>
  <c r="P55" i="100"/>
  <c r="Q55" i="100"/>
  <c r="R55" i="100"/>
  <c r="S55" i="100"/>
  <c r="T55" i="100"/>
  <c r="L56" i="100"/>
  <c r="M56" i="100"/>
  <c r="N56" i="100"/>
  <c r="O56" i="100"/>
  <c r="P56" i="100"/>
  <c r="Q56" i="100"/>
  <c r="R56" i="100"/>
  <c r="S56" i="100"/>
  <c r="T56" i="100"/>
  <c r="L57" i="100"/>
  <c r="M57" i="100"/>
  <c r="N57" i="100"/>
  <c r="O57" i="100"/>
  <c r="P57" i="100"/>
  <c r="Q57" i="100"/>
  <c r="R57" i="100"/>
  <c r="S57" i="100"/>
  <c r="T57" i="100"/>
  <c r="L58" i="100"/>
  <c r="M58" i="100"/>
  <c r="N58" i="100"/>
  <c r="O58" i="100"/>
  <c r="P58" i="100"/>
  <c r="Q58" i="100"/>
  <c r="R58" i="100"/>
  <c r="S58" i="100"/>
  <c r="T58" i="100"/>
  <c r="L59" i="100"/>
  <c r="M59" i="100"/>
  <c r="N59" i="100"/>
  <c r="O59" i="100"/>
  <c r="P59" i="100"/>
  <c r="Q59" i="100"/>
  <c r="R59" i="100"/>
  <c r="S59" i="100"/>
  <c r="T59" i="100"/>
  <c r="L60" i="100"/>
  <c r="M60" i="100"/>
  <c r="N60" i="100"/>
  <c r="O60" i="100"/>
  <c r="P60" i="100"/>
  <c r="Q60" i="100"/>
  <c r="R60" i="100"/>
  <c r="S60" i="100"/>
  <c r="T60" i="100"/>
  <c r="L61" i="100"/>
  <c r="M61" i="100"/>
  <c r="N61" i="100"/>
  <c r="O61" i="100"/>
  <c r="P61" i="100"/>
  <c r="Q61" i="100"/>
  <c r="R61" i="100"/>
  <c r="S61" i="100"/>
  <c r="T61" i="100"/>
  <c r="L62" i="100"/>
  <c r="M62" i="100"/>
  <c r="N62" i="100"/>
  <c r="O62" i="100"/>
  <c r="P62" i="100"/>
  <c r="Q62" i="100"/>
  <c r="R62" i="100"/>
  <c r="S62" i="100"/>
  <c r="T62" i="100"/>
  <c r="L63" i="100"/>
  <c r="M63" i="100"/>
  <c r="N63" i="100"/>
  <c r="O63" i="100"/>
  <c r="P63" i="100"/>
  <c r="Q63" i="100"/>
  <c r="R63" i="100"/>
  <c r="S63" i="100"/>
  <c r="T63" i="100"/>
  <c r="L64" i="100"/>
  <c r="M64" i="100"/>
  <c r="N64" i="100"/>
  <c r="O64" i="100"/>
  <c r="P64" i="100"/>
  <c r="Q64" i="100"/>
  <c r="R64" i="100"/>
  <c r="S64" i="100"/>
  <c r="T64" i="100"/>
  <c r="L65" i="100"/>
  <c r="M65" i="100"/>
  <c r="N65" i="100"/>
  <c r="O65" i="100"/>
  <c r="P65" i="100"/>
  <c r="Q65" i="100"/>
  <c r="R65" i="100"/>
  <c r="S65" i="100"/>
  <c r="T65" i="100"/>
  <c r="L66" i="100"/>
  <c r="M66" i="100"/>
  <c r="N66" i="100"/>
  <c r="O66" i="100"/>
  <c r="P66" i="100"/>
  <c r="Q66" i="100"/>
  <c r="R66" i="100"/>
  <c r="S66" i="100"/>
  <c r="T66" i="100"/>
  <c r="L67" i="100"/>
  <c r="M67" i="100"/>
  <c r="N67" i="100"/>
  <c r="O67" i="100"/>
  <c r="P67" i="100"/>
  <c r="Q67" i="100"/>
  <c r="R67" i="100"/>
  <c r="S67" i="100"/>
  <c r="T67" i="100"/>
  <c r="L68" i="100"/>
  <c r="M68" i="100"/>
  <c r="N68" i="100"/>
  <c r="O68" i="100"/>
  <c r="P68" i="100"/>
  <c r="Q68" i="100"/>
  <c r="R68" i="100"/>
  <c r="S68" i="100"/>
  <c r="T68" i="100"/>
  <c r="L69" i="100"/>
  <c r="M69" i="100"/>
  <c r="N69" i="100"/>
  <c r="O69" i="100"/>
  <c r="P69" i="100"/>
  <c r="Q69" i="100"/>
  <c r="R69" i="100"/>
  <c r="S69" i="100"/>
  <c r="T69" i="100"/>
  <c r="L70" i="100"/>
  <c r="M70" i="100"/>
  <c r="N70" i="100"/>
  <c r="O70" i="100"/>
  <c r="P70" i="100"/>
  <c r="Q70" i="100"/>
  <c r="R70" i="100"/>
  <c r="S70" i="100"/>
  <c r="T70" i="100"/>
  <c r="L71" i="100"/>
  <c r="M71" i="100"/>
  <c r="N71" i="100"/>
  <c r="O71" i="100"/>
  <c r="P71" i="100"/>
  <c r="Q71" i="100"/>
  <c r="R71" i="100"/>
  <c r="S71" i="100"/>
  <c r="T71" i="100"/>
  <c r="L72" i="100"/>
  <c r="M72" i="100"/>
  <c r="N72" i="100"/>
  <c r="O72" i="100"/>
  <c r="P72" i="100"/>
  <c r="Q72" i="100"/>
  <c r="R72" i="100"/>
  <c r="S72" i="100"/>
  <c r="T72" i="100"/>
  <c r="L73" i="100"/>
  <c r="M73" i="100"/>
  <c r="N73" i="100"/>
  <c r="O73" i="100"/>
  <c r="P73" i="100"/>
  <c r="Q73" i="100"/>
  <c r="R73" i="100"/>
  <c r="S73" i="100"/>
  <c r="T73" i="100"/>
  <c r="L74" i="100"/>
  <c r="M74" i="100"/>
  <c r="N74" i="100"/>
  <c r="O74" i="100"/>
  <c r="P74" i="100"/>
  <c r="Q74" i="100"/>
  <c r="R74" i="100"/>
  <c r="S74" i="100"/>
  <c r="T74" i="100"/>
  <c r="L75" i="100"/>
  <c r="M75" i="100"/>
  <c r="N75" i="100"/>
  <c r="O75" i="100"/>
  <c r="P75" i="100"/>
  <c r="Q75" i="100"/>
  <c r="R75" i="100"/>
  <c r="S75" i="100"/>
  <c r="T75" i="100"/>
  <c r="L76" i="100"/>
  <c r="M76" i="100"/>
  <c r="N76" i="100"/>
  <c r="O76" i="100"/>
  <c r="P76" i="100"/>
  <c r="Q76" i="100"/>
  <c r="R76" i="100"/>
  <c r="S76" i="100"/>
  <c r="T76" i="100"/>
  <c r="L77" i="100"/>
  <c r="M77" i="100"/>
  <c r="N77" i="100"/>
  <c r="O77" i="100"/>
  <c r="P77" i="100"/>
  <c r="Q77" i="100"/>
  <c r="R77" i="100"/>
  <c r="S77" i="100"/>
  <c r="T77" i="100"/>
  <c r="L78" i="100"/>
  <c r="M78" i="100"/>
  <c r="N78" i="100"/>
  <c r="O78" i="100"/>
  <c r="P78" i="100"/>
  <c r="Q78" i="100"/>
  <c r="R78" i="100"/>
  <c r="S78" i="100"/>
  <c r="T78" i="100"/>
  <c r="L79" i="100"/>
  <c r="M79" i="100"/>
  <c r="N79" i="100"/>
  <c r="O79" i="100"/>
  <c r="P79" i="100"/>
  <c r="Q79" i="100"/>
  <c r="R79" i="100"/>
  <c r="S79" i="100"/>
  <c r="T79" i="100"/>
  <c r="L80" i="100"/>
  <c r="M80" i="100"/>
  <c r="N80" i="100"/>
  <c r="O80" i="100"/>
  <c r="P80" i="100"/>
  <c r="Q80" i="100"/>
  <c r="R80" i="100"/>
  <c r="S80" i="100"/>
  <c r="T80" i="100"/>
  <c r="L81" i="100"/>
  <c r="M81" i="100"/>
  <c r="N81" i="100"/>
  <c r="O81" i="100"/>
  <c r="P81" i="100"/>
  <c r="Q81" i="100"/>
  <c r="R81" i="100"/>
  <c r="S81" i="100"/>
  <c r="T81" i="100"/>
  <c r="L82" i="100"/>
  <c r="M82" i="100"/>
  <c r="N82" i="100"/>
  <c r="O82" i="100"/>
  <c r="P82" i="100"/>
  <c r="Q82" i="100"/>
  <c r="R82" i="100"/>
  <c r="S82" i="100"/>
  <c r="T82" i="100"/>
  <c r="L83" i="100"/>
  <c r="M83" i="100"/>
  <c r="N83" i="100"/>
  <c r="O83" i="100"/>
  <c r="P83" i="100"/>
  <c r="Q83" i="100"/>
  <c r="R83" i="100"/>
  <c r="S83" i="100"/>
  <c r="T83" i="100"/>
  <c r="L84" i="100"/>
  <c r="M84" i="100"/>
  <c r="N84" i="100"/>
  <c r="O84" i="100"/>
  <c r="P84" i="100"/>
  <c r="Q84" i="100"/>
  <c r="R84" i="100"/>
  <c r="S84" i="100"/>
  <c r="T84" i="100"/>
  <c r="L85" i="100"/>
  <c r="M85" i="100"/>
  <c r="N85" i="100"/>
  <c r="O85" i="100"/>
  <c r="P85" i="100"/>
  <c r="Q85" i="100"/>
  <c r="R85" i="100"/>
  <c r="S85" i="100"/>
  <c r="T85" i="100"/>
  <c r="L86" i="100"/>
  <c r="M86" i="100"/>
  <c r="N86" i="100"/>
  <c r="O86" i="100"/>
  <c r="P86" i="100"/>
  <c r="Q86" i="100"/>
  <c r="R86" i="100"/>
  <c r="S86" i="100"/>
  <c r="T86" i="100"/>
  <c r="L87" i="100"/>
  <c r="M87" i="100"/>
  <c r="N87" i="100"/>
  <c r="O87" i="100"/>
  <c r="P87" i="100"/>
  <c r="Q87" i="100"/>
  <c r="R87" i="100"/>
  <c r="S87" i="100"/>
  <c r="T87" i="100"/>
  <c r="L88" i="100"/>
  <c r="M88" i="100"/>
  <c r="N88" i="100"/>
  <c r="O88" i="100"/>
  <c r="P88" i="100"/>
  <c r="Q88" i="100"/>
  <c r="R88" i="100"/>
  <c r="S88" i="100"/>
  <c r="T88" i="100"/>
  <c r="L89" i="100"/>
  <c r="M89" i="100"/>
  <c r="N89" i="100"/>
  <c r="O89" i="100"/>
  <c r="P89" i="100"/>
  <c r="Q89" i="100"/>
  <c r="R89" i="100"/>
  <c r="S89" i="100"/>
  <c r="T89" i="100"/>
  <c r="L90" i="100"/>
  <c r="M90" i="100"/>
  <c r="N90" i="100"/>
  <c r="O90" i="100"/>
  <c r="P90" i="100"/>
  <c r="Q90" i="100"/>
  <c r="R90" i="100"/>
  <c r="S90" i="100"/>
  <c r="T90" i="100"/>
  <c r="L91" i="100"/>
  <c r="M91" i="100"/>
  <c r="N91" i="100"/>
  <c r="O91" i="100"/>
  <c r="P91" i="100"/>
  <c r="Q91" i="100"/>
  <c r="R91" i="100"/>
  <c r="S91" i="100"/>
  <c r="T91" i="100"/>
  <c r="L92" i="100"/>
  <c r="M92" i="100"/>
  <c r="N92" i="100"/>
  <c r="O92" i="100"/>
  <c r="P92" i="100"/>
  <c r="Q92" i="100"/>
  <c r="R92" i="100"/>
  <c r="S92" i="100"/>
  <c r="T92" i="100"/>
  <c r="L93" i="100"/>
  <c r="M93" i="100"/>
  <c r="N93" i="100"/>
  <c r="O93" i="100"/>
  <c r="P93" i="100"/>
  <c r="Q93" i="100"/>
  <c r="R93" i="100"/>
  <c r="S93" i="100"/>
  <c r="T93" i="100"/>
  <c r="L94" i="100"/>
  <c r="M94" i="100"/>
  <c r="N94" i="100"/>
  <c r="O94" i="100"/>
  <c r="P94" i="100"/>
  <c r="Q94" i="100"/>
  <c r="R94" i="100"/>
  <c r="S94" i="100"/>
  <c r="T94" i="100"/>
  <c r="L95" i="100"/>
  <c r="M95" i="100"/>
  <c r="N95" i="100"/>
  <c r="O95" i="100"/>
  <c r="P95" i="100"/>
  <c r="Q95" i="100"/>
  <c r="R95" i="100"/>
  <c r="S95" i="100"/>
  <c r="T95" i="100"/>
  <c r="L96" i="100"/>
  <c r="M96" i="100"/>
  <c r="N96" i="100"/>
  <c r="O96" i="100"/>
  <c r="P96" i="100"/>
  <c r="Q96" i="100"/>
  <c r="R96" i="100"/>
  <c r="S96" i="100"/>
  <c r="T96" i="100"/>
  <c r="L97" i="100"/>
  <c r="M97" i="100"/>
  <c r="N97" i="100"/>
  <c r="O97" i="100"/>
  <c r="P97" i="100"/>
  <c r="Q97" i="100"/>
  <c r="R97" i="100"/>
  <c r="S97" i="100"/>
  <c r="T97" i="100"/>
  <c r="L98" i="100"/>
  <c r="M98" i="100"/>
  <c r="N98" i="100"/>
  <c r="O98" i="100"/>
  <c r="P98" i="100"/>
  <c r="Q98" i="100"/>
  <c r="R98" i="100"/>
  <c r="S98" i="100"/>
  <c r="T98" i="100"/>
  <c r="L99" i="100"/>
  <c r="M99" i="100"/>
  <c r="N99" i="100"/>
  <c r="O99" i="100"/>
  <c r="P99" i="100"/>
  <c r="Q99" i="100"/>
  <c r="R99" i="100"/>
  <c r="S99" i="100"/>
  <c r="T99" i="100"/>
  <c r="L100" i="100"/>
  <c r="M100" i="100"/>
  <c r="N100" i="100"/>
  <c r="O100" i="100"/>
  <c r="P100" i="100"/>
  <c r="Q100" i="100"/>
  <c r="R100" i="100"/>
  <c r="S100" i="100"/>
  <c r="T100" i="100"/>
  <c r="L101" i="100"/>
  <c r="M101" i="100"/>
  <c r="N101" i="100"/>
  <c r="O101" i="100"/>
  <c r="P101" i="100"/>
  <c r="Q101" i="100"/>
  <c r="R101" i="100"/>
  <c r="S101" i="100"/>
  <c r="T101" i="100"/>
  <c r="L102" i="100"/>
  <c r="M102" i="100"/>
  <c r="N102" i="100"/>
  <c r="O102" i="100"/>
  <c r="P102" i="100"/>
  <c r="Q102" i="100"/>
  <c r="R102" i="100"/>
  <c r="S102" i="100"/>
  <c r="T102" i="100"/>
  <c r="L103" i="100"/>
  <c r="M103" i="100"/>
  <c r="N103" i="100"/>
  <c r="O103" i="100"/>
  <c r="P103" i="100"/>
  <c r="Q103" i="100"/>
  <c r="R103" i="100"/>
  <c r="S103" i="100"/>
  <c r="T103" i="100"/>
  <c r="L104" i="100"/>
  <c r="M104" i="100"/>
  <c r="N104" i="100"/>
  <c r="O104" i="100"/>
  <c r="P104" i="100"/>
  <c r="Q104" i="100"/>
  <c r="R104" i="100"/>
  <c r="S104" i="100"/>
  <c r="T104" i="100"/>
  <c r="L105" i="100"/>
  <c r="M105" i="100"/>
  <c r="N105" i="100"/>
  <c r="O105" i="100"/>
  <c r="P105" i="100"/>
  <c r="Q105" i="100"/>
  <c r="R105" i="100"/>
  <c r="S105" i="100"/>
  <c r="T105" i="100"/>
  <c r="L106" i="100"/>
  <c r="M106" i="100"/>
  <c r="N106" i="100"/>
  <c r="O106" i="100"/>
  <c r="P106" i="100"/>
  <c r="Q106" i="100"/>
  <c r="R106" i="100"/>
  <c r="S106" i="100"/>
  <c r="T106" i="100"/>
  <c r="L107" i="100"/>
  <c r="M107" i="100"/>
  <c r="N107" i="100"/>
  <c r="O107" i="100"/>
  <c r="P107" i="100"/>
  <c r="Q107" i="100"/>
  <c r="R107" i="100"/>
  <c r="S107" i="100"/>
  <c r="T107" i="100"/>
  <c r="L108" i="100"/>
  <c r="M108" i="100"/>
  <c r="N108" i="100"/>
  <c r="O108" i="100"/>
  <c r="P108" i="100"/>
  <c r="Q108" i="100"/>
  <c r="R108" i="100"/>
  <c r="S108" i="100"/>
  <c r="T108" i="100"/>
  <c r="L109" i="100"/>
  <c r="M109" i="100"/>
  <c r="N109" i="100"/>
  <c r="O109" i="100"/>
  <c r="P109" i="100"/>
  <c r="Q109" i="100"/>
  <c r="R109" i="100"/>
  <c r="S109" i="100"/>
  <c r="T109" i="100"/>
  <c r="L110" i="100"/>
  <c r="M110" i="100"/>
  <c r="N110" i="100"/>
  <c r="O110" i="100"/>
  <c r="P110" i="100"/>
  <c r="Q110" i="100"/>
  <c r="R110" i="100"/>
  <c r="S110" i="100"/>
  <c r="T110" i="100"/>
  <c r="L111" i="100"/>
  <c r="M111" i="100"/>
  <c r="N111" i="100"/>
  <c r="O111" i="100"/>
  <c r="P111" i="100"/>
  <c r="Q111" i="100"/>
  <c r="R111" i="100"/>
  <c r="S111" i="100"/>
  <c r="T111" i="100"/>
  <c r="L112" i="100"/>
  <c r="M112" i="100"/>
  <c r="N112" i="100"/>
  <c r="O112" i="100"/>
  <c r="P112" i="100"/>
  <c r="Q112" i="100"/>
  <c r="R112" i="100"/>
  <c r="S112" i="100"/>
  <c r="T112" i="100"/>
  <c r="L113" i="100"/>
  <c r="M113" i="100"/>
  <c r="N113" i="100"/>
  <c r="O113" i="100"/>
  <c r="P113" i="100"/>
  <c r="Q113" i="100"/>
  <c r="R113" i="100"/>
  <c r="S113" i="100"/>
  <c r="T113" i="100"/>
  <c r="L114" i="100"/>
  <c r="M114" i="100"/>
  <c r="N114" i="100"/>
  <c r="O114" i="100"/>
  <c r="P114" i="100"/>
  <c r="Q114" i="100"/>
  <c r="R114" i="100"/>
  <c r="S114" i="100"/>
  <c r="T114" i="100"/>
  <c r="L115" i="100"/>
  <c r="M115" i="100"/>
  <c r="N115" i="100"/>
  <c r="O115" i="100"/>
  <c r="P115" i="100"/>
  <c r="Q115" i="100"/>
  <c r="R115" i="100"/>
  <c r="S115" i="100"/>
  <c r="T115" i="100"/>
  <c r="L116" i="100"/>
  <c r="M116" i="100"/>
  <c r="N116" i="100"/>
  <c r="O116" i="100"/>
  <c r="P116" i="100"/>
  <c r="Q116" i="100"/>
  <c r="R116" i="100"/>
  <c r="S116" i="100"/>
  <c r="T116" i="100"/>
  <c r="L117" i="100"/>
  <c r="M117" i="100"/>
  <c r="N117" i="100"/>
  <c r="O117" i="100"/>
  <c r="P117" i="100"/>
  <c r="Q117" i="100"/>
  <c r="R117" i="100"/>
  <c r="S117" i="100"/>
  <c r="T117" i="100"/>
  <c r="L118" i="100"/>
  <c r="M118" i="100"/>
  <c r="N118" i="100"/>
  <c r="O118" i="100"/>
  <c r="P118" i="100"/>
  <c r="Q118" i="100"/>
  <c r="R118" i="100"/>
  <c r="S118" i="100"/>
  <c r="T118" i="100"/>
  <c r="L119" i="100"/>
  <c r="M119" i="100"/>
  <c r="N119" i="100"/>
  <c r="O119" i="100"/>
  <c r="P119" i="100"/>
  <c r="Q119" i="100"/>
  <c r="R119" i="100"/>
  <c r="S119" i="100"/>
  <c r="T119" i="100"/>
  <c r="L120" i="100"/>
  <c r="M120" i="100"/>
  <c r="N120" i="100"/>
  <c r="O120" i="100"/>
  <c r="P120" i="100"/>
  <c r="Q120" i="100"/>
  <c r="R120" i="100"/>
  <c r="S120" i="100"/>
  <c r="T120" i="100"/>
  <c r="L121" i="100"/>
  <c r="M121" i="100"/>
  <c r="N121" i="100"/>
  <c r="O121" i="100"/>
  <c r="P121" i="100"/>
  <c r="Q121" i="100"/>
  <c r="R121" i="100"/>
  <c r="S121" i="100"/>
  <c r="T121" i="100"/>
  <c r="L122" i="100"/>
  <c r="M122" i="100"/>
  <c r="N122" i="100"/>
  <c r="O122" i="100"/>
  <c r="P122" i="100"/>
  <c r="Q122" i="100"/>
  <c r="R122" i="100"/>
  <c r="S122" i="100"/>
  <c r="T122" i="100"/>
  <c r="L123" i="100"/>
  <c r="M123" i="100"/>
  <c r="N123" i="100"/>
  <c r="O123" i="100"/>
  <c r="P123" i="100"/>
  <c r="Q123" i="100"/>
  <c r="R123" i="100"/>
  <c r="S123" i="100"/>
  <c r="T123" i="100"/>
  <c r="L124" i="100"/>
  <c r="M124" i="100"/>
  <c r="N124" i="100"/>
  <c r="O124" i="100"/>
  <c r="P124" i="100"/>
  <c r="Q124" i="100"/>
  <c r="R124" i="100"/>
  <c r="S124" i="100"/>
  <c r="T124" i="100"/>
  <c r="L125" i="100"/>
  <c r="M125" i="100"/>
  <c r="N125" i="100"/>
  <c r="O125" i="100"/>
  <c r="P125" i="100"/>
  <c r="Q125" i="100"/>
  <c r="R125" i="100"/>
  <c r="S125" i="100"/>
  <c r="T125" i="100"/>
  <c r="L126" i="100"/>
  <c r="M126" i="100"/>
  <c r="N126" i="100"/>
  <c r="O126" i="100"/>
  <c r="P126" i="100"/>
  <c r="Q126" i="100"/>
  <c r="R126" i="100"/>
  <c r="S126" i="100"/>
  <c r="T126" i="100"/>
  <c r="L127" i="100"/>
  <c r="M127" i="100"/>
  <c r="N127" i="100"/>
  <c r="O127" i="100"/>
  <c r="P127" i="100"/>
  <c r="Q127" i="100"/>
  <c r="R127" i="100"/>
  <c r="S127" i="100"/>
  <c r="T127" i="100"/>
  <c r="L128" i="100"/>
  <c r="M128" i="100"/>
  <c r="N128" i="100"/>
  <c r="O128" i="100"/>
  <c r="P128" i="100"/>
  <c r="Q128" i="100"/>
  <c r="R128" i="100"/>
  <c r="S128" i="100"/>
  <c r="T128" i="100"/>
  <c r="L129" i="100"/>
  <c r="M129" i="100"/>
  <c r="N129" i="100"/>
  <c r="O129" i="100"/>
  <c r="P129" i="100"/>
  <c r="Q129" i="100"/>
  <c r="R129" i="100"/>
  <c r="S129" i="100"/>
  <c r="T129" i="100"/>
  <c r="L130" i="100"/>
  <c r="M130" i="100"/>
  <c r="N130" i="100"/>
  <c r="O130" i="100"/>
  <c r="P130" i="100"/>
  <c r="Q130" i="100"/>
  <c r="R130" i="100"/>
  <c r="S130" i="100"/>
  <c r="T130" i="100"/>
  <c r="L131" i="100"/>
  <c r="M131" i="100"/>
  <c r="N131" i="100"/>
  <c r="O131" i="100"/>
  <c r="P131" i="100"/>
  <c r="Q131" i="100"/>
  <c r="R131" i="100"/>
  <c r="S131" i="100"/>
  <c r="T131" i="100"/>
  <c r="L132" i="100"/>
  <c r="M132" i="100"/>
  <c r="N132" i="100"/>
  <c r="O132" i="100"/>
  <c r="P132" i="100"/>
  <c r="Q132" i="100"/>
  <c r="R132" i="100"/>
  <c r="S132" i="100"/>
  <c r="T132" i="100"/>
  <c r="L133" i="100"/>
  <c r="M133" i="100"/>
  <c r="N133" i="100"/>
  <c r="O133" i="100"/>
  <c r="P133" i="100"/>
  <c r="Q133" i="100"/>
  <c r="R133" i="100"/>
  <c r="S133" i="100"/>
  <c r="T133" i="100"/>
  <c r="L134" i="100"/>
  <c r="M134" i="100"/>
  <c r="N134" i="100"/>
  <c r="O134" i="100"/>
  <c r="P134" i="100"/>
  <c r="Q134" i="100"/>
  <c r="R134" i="100"/>
  <c r="S134" i="100"/>
  <c r="T134" i="100"/>
  <c r="L135" i="100"/>
  <c r="M135" i="100"/>
  <c r="N135" i="100"/>
  <c r="O135" i="100"/>
  <c r="P135" i="100"/>
  <c r="Q135" i="100"/>
  <c r="R135" i="100"/>
  <c r="S135" i="100"/>
  <c r="T135" i="100"/>
  <c r="L136" i="100"/>
  <c r="M136" i="100"/>
  <c r="N136" i="100"/>
  <c r="O136" i="100"/>
  <c r="P136" i="100"/>
  <c r="Q136" i="100"/>
  <c r="R136" i="100"/>
  <c r="S136" i="100"/>
  <c r="T136" i="100"/>
  <c r="L137" i="100"/>
  <c r="M137" i="100"/>
  <c r="N137" i="100"/>
  <c r="O137" i="100"/>
  <c r="P137" i="100"/>
  <c r="Q137" i="100"/>
  <c r="R137" i="100"/>
  <c r="S137" i="100"/>
  <c r="T137" i="100"/>
  <c r="L138" i="100"/>
  <c r="M138" i="100"/>
  <c r="N138" i="100"/>
  <c r="O138" i="100"/>
  <c r="P138" i="100"/>
  <c r="Q138" i="100"/>
  <c r="R138" i="100"/>
  <c r="S138" i="100"/>
  <c r="T138" i="100"/>
  <c r="L139" i="100"/>
  <c r="M139" i="100"/>
  <c r="N139" i="100"/>
  <c r="O139" i="100"/>
  <c r="P139" i="100"/>
  <c r="Q139" i="100"/>
  <c r="R139" i="100"/>
  <c r="S139" i="100"/>
  <c r="T139" i="100"/>
  <c r="L140" i="100"/>
  <c r="M140" i="100"/>
  <c r="N140" i="100"/>
  <c r="O140" i="100"/>
  <c r="P140" i="100"/>
  <c r="Q140" i="100"/>
  <c r="R140" i="100"/>
  <c r="S140" i="100"/>
  <c r="T140" i="100"/>
  <c r="L141" i="100"/>
  <c r="M141" i="100"/>
  <c r="N141" i="100"/>
  <c r="O141" i="100"/>
  <c r="P141" i="100"/>
  <c r="Q141" i="100"/>
  <c r="R141" i="100"/>
  <c r="S141" i="100"/>
  <c r="T141" i="100"/>
  <c r="L142" i="100"/>
  <c r="M142" i="100"/>
  <c r="N142" i="100"/>
  <c r="O142" i="100"/>
  <c r="P142" i="100"/>
  <c r="Q142" i="100"/>
  <c r="R142" i="100"/>
  <c r="S142" i="100"/>
  <c r="T142" i="100"/>
  <c r="L143" i="100"/>
  <c r="M143" i="100"/>
  <c r="N143" i="100"/>
  <c r="O143" i="100"/>
  <c r="P143" i="100"/>
  <c r="Q143" i="100"/>
  <c r="R143" i="100"/>
  <c r="S143" i="100"/>
  <c r="T143" i="100"/>
  <c r="L144" i="100"/>
  <c r="M144" i="100"/>
  <c r="N144" i="100"/>
  <c r="O144" i="100"/>
  <c r="P144" i="100"/>
  <c r="Q144" i="100"/>
  <c r="R144" i="100"/>
  <c r="S144" i="100"/>
  <c r="T144" i="100"/>
  <c r="L145" i="100"/>
  <c r="M145" i="100"/>
  <c r="N145" i="100"/>
  <c r="O145" i="100"/>
  <c r="P145" i="100"/>
  <c r="Q145" i="100"/>
  <c r="R145" i="100"/>
  <c r="S145" i="100"/>
  <c r="T145" i="100"/>
  <c r="L146" i="100"/>
  <c r="M146" i="100"/>
  <c r="N146" i="100"/>
  <c r="O146" i="100"/>
  <c r="P146" i="100"/>
  <c r="Q146" i="100"/>
  <c r="R146" i="100"/>
  <c r="S146" i="100"/>
  <c r="T146" i="100"/>
  <c r="L147" i="100"/>
  <c r="M147" i="100"/>
  <c r="N147" i="100"/>
  <c r="O147" i="100"/>
  <c r="P147" i="100"/>
  <c r="Q147" i="100"/>
  <c r="R147" i="100"/>
  <c r="S147" i="100"/>
  <c r="T147" i="100"/>
  <c r="L148" i="100"/>
  <c r="M148" i="100"/>
  <c r="N148" i="100"/>
  <c r="O148" i="100"/>
  <c r="P148" i="100"/>
  <c r="Q148" i="100"/>
  <c r="R148" i="100"/>
  <c r="S148" i="100"/>
  <c r="T148" i="100"/>
  <c r="L149" i="100"/>
  <c r="M149" i="100"/>
  <c r="N149" i="100"/>
  <c r="O149" i="100"/>
  <c r="P149" i="100"/>
  <c r="Q149" i="100"/>
  <c r="R149" i="100"/>
  <c r="S149" i="100"/>
  <c r="T149" i="100"/>
  <c r="L150" i="100"/>
  <c r="M150" i="100"/>
  <c r="N150" i="100"/>
  <c r="O150" i="100"/>
  <c r="P150" i="100"/>
  <c r="Q150" i="100"/>
  <c r="R150" i="100"/>
  <c r="S150" i="100"/>
  <c r="T150" i="100"/>
  <c r="L151" i="100"/>
  <c r="M151" i="100"/>
  <c r="N151" i="100"/>
  <c r="O151" i="100"/>
  <c r="P151" i="100"/>
  <c r="Q151" i="100"/>
  <c r="R151" i="100"/>
  <c r="S151" i="100"/>
  <c r="T151" i="100"/>
  <c r="L152" i="100"/>
  <c r="M152" i="100"/>
  <c r="N152" i="100"/>
  <c r="O152" i="100"/>
  <c r="P152" i="100"/>
  <c r="Q152" i="100"/>
  <c r="R152" i="100"/>
  <c r="S152" i="100"/>
  <c r="T152" i="100"/>
  <c r="L153" i="100"/>
  <c r="M153" i="100"/>
  <c r="N153" i="100"/>
  <c r="O153" i="100"/>
  <c r="P153" i="100"/>
  <c r="Q153" i="100"/>
  <c r="R153" i="100"/>
  <c r="S153" i="100"/>
  <c r="T153" i="100"/>
  <c r="L154" i="100"/>
  <c r="M154" i="100"/>
  <c r="N154" i="100"/>
  <c r="O154" i="100"/>
  <c r="P154" i="100"/>
  <c r="Q154" i="100"/>
  <c r="R154" i="100"/>
  <c r="S154" i="100"/>
  <c r="T154" i="100"/>
  <c r="L155" i="100"/>
  <c r="M155" i="100"/>
  <c r="N155" i="100"/>
  <c r="O155" i="100"/>
  <c r="P155" i="100"/>
  <c r="Q155" i="100"/>
  <c r="R155" i="100"/>
  <c r="S155" i="100"/>
  <c r="T155" i="100"/>
  <c r="L156" i="100"/>
  <c r="M156" i="100"/>
  <c r="N156" i="100"/>
  <c r="O156" i="100"/>
  <c r="P156" i="100"/>
  <c r="Q156" i="100"/>
  <c r="R156" i="100"/>
  <c r="S156" i="100"/>
  <c r="T156" i="100"/>
  <c r="L157" i="100"/>
  <c r="M157" i="100"/>
  <c r="N157" i="100"/>
  <c r="O157" i="100"/>
  <c r="P157" i="100"/>
  <c r="Q157" i="100"/>
  <c r="R157" i="100"/>
  <c r="S157" i="100"/>
  <c r="T157" i="100"/>
  <c r="L158" i="100"/>
  <c r="M158" i="100"/>
  <c r="N158" i="100"/>
  <c r="O158" i="100"/>
  <c r="P158" i="100"/>
  <c r="Q158" i="100"/>
  <c r="R158" i="100"/>
  <c r="S158" i="100"/>
  <c r="T158" i="100"/>
  <c r="L159" i="100"/>
  <c r="M159" i="100"/>
  <c r="N159" i="100"/>
  <c r="O159" i="100"/>
  <c r="P159" i="100"/>
  <c r="Q159" i="100"/>
  <c r="R159" i="100"/>
  <c r="S159" i="100"/>
  <c r="T159" i="100"/>
  <c r="L160" i="100"/>
  <c r="M160" i="100"/>
  <c r="N160" i="100"/>
  <c r="O160" i="100"/>
  <c r="P160" i="100"/>
  <c r="Q160" i="100"/>
  <c r="R160" i="100"/>
  <c r="S160" i="100"/>
  <c r="T160" i="100"/>
  <c r="L161" i="100"/>
  <c r="M161" i="100"/>
  <c r="N161" i="100"/>
  <c r="O161" i="100"/>
  <c r="P161" i="100"/>
  <c r="Q161" i="100"/>
  <c r="R161" i="100"/>
  <c r="S161" i="100"/>
  <c r="T161" i="100"/>
  <c r="L162" i="100"/>
  <c r="M162" i="100"/>
  <c r="N162" i="100"/>
  <c r="O162" i="100"/>
  <c r="P162" i="100"/>
  <c r="Q162" i="100"/>
  <c r="R162" i="100"/>
  <c r="S162" i="100"/>
  <c r="T162" i="100"/>
  <c r="L163" i="100"/>
  <c r="M163" i="100"/>
  <c r="N163" i="100"/>
  <c r="O163" i="100"/>
  <c r="P163" i="100"/>
  <c r="Q163" i="100"/>
  <c r="R163" i="100"/>
  <c r="S163" i="100"/>
  <c r="T163" i="100"/>
  <c r="L164" i="100"/>
  <c r="M164" i="100"/>
  <c r="N164" i="100"/>
  <c r="O164" i="100"/>
  <c r="P164" i="100"/>
  <c r="Q164" i="100"/>
  <c r="R164" i="100"/>
  <c r="S164" i="100"/>
  <c r="T164" i="100"/>
  <c r="L165" i="100"/>
  <c r="M165" i="100"/>
  <c r="N165" i="100"/>
  <c r="O165" i="100"/>
  <c r="P165" i="100"/>
  <c r="Q165" i="100"/>
  <c r="R165" i="100"/>
  <c r="S165" i="100"/>
  <c r="T165" i="100"/>
  <c r="L166" i="100"/>
  <c r="M166" i="100"/>
  <c r="N166" i="100"/>
  <c r="O166" i="100"/>
  <c r="P166" i="100"/>
  <c r="Q166" i="100"/>
  <c r="R166" i="100"/>
  <c r="S166" i="100"/>
  <c r="T166" i="100"/>
  <c r="L167" i="100"/>
  <c r="M167" i="100"/>
  <c r="N167" i="100"/>
  <c r="O167" i="100"/>
  <c r="P167" i="100"/>
  <c r="Q167" i="100"/>
  <c r="R167" i="100"/>
  <c r="S167" i="100"/>
  <c r="T167" i="100"/>
  <c r="L168" i="100"/>
  <c r="M168" i="100"/>
  <c r="N168" i="100"/>
  <c r="O168" i="100"/>
  <c r="P168" i="100"/>
  <c r="Q168" i="100"/>
  <c r="R168" i="100"/>
  <c r="S168" i="100"/>
  <c r="T168" i="100"/>
  <c r="L169" i="100"/>
  <c r="M169" i="100"/>
  <c r="N169" i="100"/>
  <c r="O169" i="100"/>
  <c r="P169" i="100"/>
  <c r="Q169" i="100"/>
  <c r="R169" i="100"/>
  <c r="S169" i="100"/>
  <c r="T169" i="100"/>
  <c r="L170" i="100"/>
  <c r="M170" i="100"/>
  <c r="N170" i="100"/>
  <c r="O170" i="100"/>
  <c r="P170" i="100"/>
  <c r="Q170" i="100"/>
  <c r="R170" i="100"/>
  <c r="S170" i="100"/>
  <c r="T170" i="100"/>
  <c r="L171" i="100"/>
  <c r="M171" i="100"/>
  <c r="N171" i="100"/>
  <c r="O171" i="100"/>
  <c r="P171" i="100"/>
  <c r="Q171" i="100"/>
  <c r="R171" i="100"/>
  <c r="S171" i="100"/>
  <c r="T171" i="100"/>
  <c r="L172" i="100"/>
  <c r="M172" i="100"/>
  <c r="N172" i="100"/>
  <c r="O172" i="100"/>
  <c r="P172" i="100"/>
  <c r="Q172" i="100"/>
  <c r="R172" i="100"/>
  <c r="S172" i="100"/>
  <c r="T172" i="100"/>
  <c r="L173" i="100"/>
  <c r="M173" i="100"/>
  <c r="N173" i="100"/>
  <c r="O173" i="100"/>
  <c r="P173" i="100"/>
  <c r="Q173" i="100"/>
  <c r="R173" i="100"/>
  <c r="S173" i="100"/>
  <c r="T173" i="100"/>
  <c r="L174" i="100"/>
  <c r="M174" i="100"/>
  <c r="N174" i="100"/>
  <c r="O174" i="100"/>
  <c r="P174" i="100"/>
  <c r="Q174" i="100"/>
  <c r="R174" i="100"/>
  <c r="S174" i="100"/>
  <c r="T174" i="100"/>
  <c r="L175" i="100"/>
  <c r="M175" i="100"/>
  <c r="N175" i="100"/>
  <c r="O175" i="100"/>
  <c r="P175" i="100"/>
  <c r="Q175" i="100"/>
  <c r="R175" i="100"/>
  <c r="S175" i="100"/>
  <c r="T175" i="100"/>
  <c r="L176" i="100"/>
  <c r="M176" i="100"/>
  <c r="N176" i="100"/>
  <c r="O176" i="100"/>
  <c r="P176" i="100"/>
  <c r="Q176" i="100"/>
  <c r="R176" i="100"/>
  <c r="S176" i="100"/>
  <c r="T176" i="100"/>
  <c r="L177" i="100"/>
  <c r="M177" i="100"/>
  <c r="N177" i="100"/>
  <c r="O177" i="100"/>
  <c r="P177" i="100"/>
  <c r="Q177" i="100"/>
  <c r="R177" i="100"/>
  <c r="S177" i="100"/>
  <c r="T177" i="100"/>
  <c r="L178" i="100"/>
  <c r="M178" i="100"/>
  <c r="N178" i="100"/>
  <c r="O178" i="100"/>
  <c r="P178" i="100"/>
  <c r="Q178" i="100"/>
  <c r="R178" i="100"/>
  <c r="S178" i="100"/>
  <c r="T178" i="100"/>
  <c r="L179" i="100"/>
  <c r="M179" i="100"/>
  <c r="N179" i="100"/>
  <c r="O179" i="100"/>
  <c r="P179" i="100"/>
  <c r="Q179" i="100"/>
  <c r="R179" i="100"/>
  <c r="S179" i="100"/>
  <c r="T179" i="100"/>
  <c r="L180" i="100"/>
  <c r="M180" i="100"/>
  <c r="N180" i="100"/>
  <c r="O180" i="100"/>
  <c r="P180" i="100"/>
  <c r="Q180" i="100"/>
  <c r="R180" i="100"/>
  <c r="S180" i="100"/>
  <c r="T180" i="100"/>
  <c r="L181" i="100"/>
  <c r="M181" i="100"/>
  <c r="N181" i="100"/>
  <c r="O181" i="100"/>
  <c r="P181" i="100"/>
  <c r="Q181" i="100"/>
  <c r="R181" i="100"/>
  <c r="S181" i="100"/>
  <c r="T181" i="100"/>
  <c r="L182" i="100"/>
  <c r="M182" i="100"/>
  <c r="N182" i="100"/>
  <c r="O182" i="100"/>
  <c r="P182" i="100"/>
  <c r="Q182" i="100"/>
  <c r="R182" i="100"/>
  <c r="S182" i="100"/>
  <c r="T182" i="100"/>
  <c r="L183" i="100"/>
  <c r="M183" i="100"/>
  <c r="N183" i="100"/>
  <c r="O183" i="100"/>
  <c r="P183" i="100"/>
  <c r="Q183" i="100"/>
  <c r="R183" i="100"/>
  <c r="S183" i="100"/>
  <c r="T183" i="100"/>
  <c r="L184" i="100"/>
  <c r="M184" i="100"/>
  <c r="N184" i="100"/>
  <c r="O184" i="100"/>
  <c r="P184" i="100"/>
  <c r="Q184" i="100"/>
  <c r="R184" i="100"/>
  <c r="S184" i="100"/>
  <c r="T184" i="100"/>
  <c r="L185" i="100"/>
  <c r="M185" i="100"/>
  <c r="N185" i="100"/>
  <c r="O185" i="100"/>
  <c r="P185" i="100"/>
  <c r="Q185" i="100"/>
  <c r="R185" i="100"/>
  <c r="S185" i="100"/>
  <c r="T185" i="100"/>
  <c r="L186" i="100"/>
  <c r="M186" i="100"/>
  <c r="N186" i="100"/>
  <c r="O186" i="100"/>
  <c r="P186" i="100"/>
  <c r="Q186" i="100"/>
  <c r="R186" i="100"/>
  <c r="S186" i="100"/>
  <c r="T186" i="100"/>
  <c r="L187" i="100"/>
  <c r="M187" i="100"/>
  <c r="N187" i="100"/>
  <c r="O187" i="100"/>
  <c r="P187" i="100"/>
  <c r="Q187" i="100"/>
  <c r="R187" i="100"/>
  <c r="S187" i="100"/>
  <c r="T187" i="100"/>
  <c r="L188" i="100"/>
  <c r="M188" i="100"/>
  <c r="N188" i="100"/>
  <c r="O188" i="100"/>
  <c r="P188" i="100"/>
  <c r="Q188" i="100"/>
  <c r="R188" i="100"/>
  <c r="S188" i="100"/>
  <c r="T188" i="100"/>
  <c r="L189" i="100"/>
  <c r="M189" i="100"/>
  <c r="N189" i="100"/>
  <c r="O189" i="100"/>
  <c r="P189" i="100"/>
  <c r="Q189" i="100"/>
  <c r="R189" i="100"/>
  <c r="S189" i="100"/>
  <c r="T189" i="100"/>
  <c r="L190" i="100"/>
  <c r="M190" i="100"/>
  <c r="N190" i="100"/>
  <c r="O190" i="100"/>
  <c r="P190" i="100"/>
  <c r="Q190" i="100"/>
  <c r="R190" i="100"/>
  <c r="S190" i="100"/>
  <c r="T190" i="100"/>
  <c r="L191" i="100"/>
  <c r="M191" i="100"/>
  <c r="N191" i="100"/>
  <c r="O191" i="100"/>
  <c r="P191" i="100"/>
  <c r="Q191" i="100"/>
  <c r="R191" i="100"/>
  <c r="S191" i="100"/>
  <c r="T191" i="100"/>
  <c r="L192" i="100"/>
  <c r="M192" i="100"/>
  <c r="N192" i="100"/>
  <c r="O192" i="100"/>
  <c r="P192" i="100"/>
  <c r="Q192" i="100"/>
  <c r="R192" i="100"/>
  <c r="S192" i="100"/>
  <c r="T192" i="100"/>
  <c r="L193" i="100"/>
  <c r="M193" i="100"/>
  <c r="N193" i="100"/>
  <c r="O193" i="100"/>
  <c r="P193" i="100"/>
  <c r="Q193" i="100"/>
  <c r="R193" i="100"/>
  <c r="S193" i="100"/>
  <c r="T193" i="100"/>
  <c r="L194" i="100"/>
  <c r="M194" i="100"/>
  <c r="N194" i="100"/>
  <c r="O194" i="100"/>
  <c r="P194" i="100"/>
  <c r="Q194" i="100"/>
  <c r="R194" i="100"/>
  <c r="S194" i="100"/>
  <c r="T194" i="100"/>
  <c r="L195" i="100"/>
  <c r="M195" i="100"/>
  <c r="N195" i="100"/>
  <c r="O195" i="100"/>
  <c r="P195" i="100"/>
  <c r="Q195" i="100"/>
  <c r="R195" i="100"/>
  <c r="S195" i="100"/>
  <c r="T195" i="100"/>
  <c r="L196" i="100"/>
  <c r="M196" i="100"/>
  <c r="N196" i="100"/>
  <c r="O196" i="100"/>
  <c r="P196" i="100"/>
  <c r="Q196" i="100"/>
  <c r="R196" i="100"/>
  <c r="S196" i="100"/>
  <c r="T196" i="100"/>
  <c r="L197" i="100"/>
  <c r="M197" i="100"/>
  <c r="N197" i="100"/>
  <c r="O197" i="100"/>
  <c r="P197" i="100"/>
  <c r="Q197" i="100"/>
  <c r="R197" i="100"/>
  <c r="S197" i="100"/>
  <c r="T197" i="100"/>
  <c r="L198" i="100"/>
  <c r="M198" i="100"/>
  <c r="N198" i="100"/>
  <c r="O198" i="100"/>
  <c r="P198" i="100"/>
  <c r="Q198" i="100"/>
  <c r="R198" i="100"/>
  <c r="S198" i="100"/>
  <c r="T198" i="100"/>
  <c r="L199" i="100"/>
  <c r="M199" i="100"/>
  <c r="N199" i="100"/>
  <c r="O199" i="100"/>
  <c r="P199" i="100"/>
  <c r="Q199" i="100"/>
  <c r="R199" i="100"/>
  <c r="S199" i="100"/>
  <c r="T199" i="100"/>
  <c r="L200" i="100"/>
  <c r="M200" i="100"/>
  <c r="N200" i="100"/>
  <c r="O200" i="100"/>
  <c r="P200" i="100"/>
  <c r="Q200" i="100"/>
  <c r="R200" i="100"/>
  <c r="S200" i="100"/>
  <c r="T200" i="100"/>
  <c r="L201" i="100"/>
  <c r="M201" i="100"/>
  <c r="N201" i="100"/>
  <c r="O201" i="100"/>
  <c r="P201" i="100"/>
  <c r="Q201" i="100"/>
  <c r="R201" i="100"/>
  <c r="S201" i="100"/>
  <c r="T201" i="100"/>
  <c r="L202" i="100"/>
  <c r="M202" i="100"/>
  <c r="N202" i="100"/>
  <c r="O202" i="100"/>
  <c r="P202" i="100"/>
  <c r="Q202" i="100"/>
  <c r="R202" i="100"/>
  <c r="S202" i="100"/>
  <c r="T202" i="100"/>
  <c r="L203" i="100"/>
  <c r="M203" i="100"/>
  <c r="N203" i="100"/>
  <c r="O203" i="100"/>
  <c r="P203" i="100"/>
  <c r="Q203" i="100"/>
  <c r="R203" i="100"/>
  <c r="S203" i="100"/>
  <c r="T203" i="100"/>
  <c r="L204" i="100"/>
  <c r="M204" i="100"/>
  <c r="N204" i="100"/>
  <c r="O204" i="100"/>
  <c r="P204" i="100"/>
  <c r="Q204" i="100"/>
  <c r="R204" i="100"/>
  <c r="S204" i="100"/>
  <c r="T204" i="100"/>
  <c r="L205" i="100"/>
  <c r="M205" i="100"/>
  <c r="N205" i="100"/>
  <c r="O205" i="100"/>
  <c r="P205" i="100"/>
  <c r="Q205" i="100"/>
  <c r="R205" i="100"/>
  <c r="S205" i="100"/>
  <c r="T205" i="100"/>
  <c r="L206" i="100"/>
  <c r="M206" i="100"/>
  <c r="N206" i="100"/>
  <c r="O206" i="100"/>
  <c r="P206" i="100"/>
  <c r="Q206" i="100"/>
  <c r="R206" i="100"/>
  <c r="S206" i="100"/>
  <c r="T206" i="100"/>
  <c r="L207" i="100"/>
  <c r="M207" i="100"/>
  <c r="N207" i="100"/>
  <c r="O207" i="100"/>
  <c r="P207" i="100"/>
  <c r="Q207" i="100"/>
  <c r="R207" i="100"/>
  <c r="S207" i="100"/>
  <c r="T207" i="100"/>
  <c r="L208" i="100"/>
  <c r="M208" i="100"/>
  <c r="N208" i="100"/>
  <c r="O208" i="100"/>
  <c r="P208" i="100"/>
  <c r="Q208" i="100"/>
  <c r="R208" i="100"/>
  <c r="S208" i="100"/>
  <c r="T208" i="100"/>
  <c r="L209" i="100"/>
  <c r="M209" i="100"/>
  <c r="N209" i="100"/>
  <c r="O209" i="100"/>
  <c r="P209" i="100"/>
  <c r="Q209" i="100"/>
  <c r="R209" i="100"/>
  <c r="S209" i="100"/>
  <c r="T209" i="100"/>
  <c r="L210" i="100"/>
  <c r="M210" i="100"/>
  <c r="N210" i="100"/>
  <c r="O210" i="100"/>
  <c r="P210" i="100"/>
  <c r="Q210" i="100"/>
  <c r="R210" i="100"/>
  <c r="S210" i="100"/>
  <c r="T210" i="100"/>
  <c r="L211" i="100"/>
  <c r="M211" i="100"/>
  <c r="N211" i="100"/>
  <c r="O211" i="100"/>
  <c r="P211" i="100"/>
  <c r="Q211" i="100"/>
  <c r="R211" i="100"/>
  <c r="S211" i="100"/>
  <c r="T211" i="100"/>
  <c r="L212" i="100"/>
  <c r="M212" i="100"/>
  <c r="N212" i="100"/>
  <c r="O212" i="100"/>
  <c r="P212" i="100"/>
  <c r="Q212" i="100"/>
  <c r="R212" i="100"/>
  <c r="S212" i="100"/>
  <c r="T212" i="100"/>
  <c r="L213" i="100"/>
  <c r="M213" i="100"/>
  <c r="N213" i="100"/>
  <c r="O213" i="100"/>
  <c r="P213" i="100"/>
  <c r="Q213" i="100"/>
  <c r="R213" i="100"/>
  <c r="S213" i="100"/>
  <c r="T213" i="100"/>
  <c r="L214" i="100"/>
  <c r="M214" i="100"/>
  <c r="N214" i="100"/>
  <c r="O214" i="100"/>
  <c r="P214" i="100"/>
  <c r="Q214" i="100"/>
  <c r="R214" i="100"/>
  <c r="S214" i="100"/>
  <c r="T214" i="100"/>
  <c r="L215" i="100"/>
  <c r="M215" i="100"/>
  <c r="N215" i="100"/>
  <c r="O215" i="100"/>
  <c r="P215" i="100"/>
  <c r="Q215" i="100"/>
  <c r="R215" i="100"/>
  <c r="S215" i="100"/>
  <c r="T215" i="100"/>
  <c r="L216" i="100"/>
  <c r="M216" i="100"/>
  <c r="N216" i="100"/>
  <c r="O216" i="100"/>
  <c r="P216" i="100"/>
  <c r="Q216" i="100"/>
  <c r="R216" i="100"/>
  <c r="S216" i="100"/>
  <c r="T216" i="100"/>
  <c r="L217" i="100"/>
  <c r="M217" i="100"/>
  <c r="N217" i="100"/>
  <c r="O217" i="100"/>
  <c r="P217" i="100"/>
  <c r="Q217" i="100"/>
  <c r="R217" i="100"/>
  <c r="S217" i="100"/>
  <c r="T217" i="100"/>
  <c r="L218" i="100"/>
  <c r="M218" i="100"/>
  <c r="N218" i="100"/>
  <c r="O218" i="100"/>
  <c r="P218" i="100"/>
  <c r="Q218" i="100"/>
  <c r="R218" i="100"/>
  <c r="S218" i="100"/>
  <c r="T218" i="100"/>
  <c r="L219" i="100"/>
  <c r="M219" i="100"/>
  <c r="N219" i="100"/>
  <c r="O219" i="100"/>
  <c r="P219" i="100"/>
  <c r="Q219" i="100"/>
  <c r="R219" i="100"/>
  <c r="S219" i="100"/>
  <c r="T219" i="100"/>
  <c r="L220" i="100"/>
  <c r="M220" i="100"/>
  <c r="N220" i="100"/>
  <c r="O220" i="100"/>
  <c r="P220" i="100"/>
  <c r="Q220" i="100"/>
  <c r="R220" i="100"/>
  <c r="S220" i="100"/>
  <c r="T220" i="100"/>
  <c r="L221" i="100"/>
  <c r="M221" i="100"/>
  <c r="N221" i="100"/>
  <c r="O221" i="100"/>
  <c r="P221" i="100"/>
  <c r="Q221" i="100"/>
  <c r="R221" i="100"/>
  <c r="S221" i="100"/>
  <c r="T221" i="100"/>
  <c r="L222" i="100"/>
  <c r="M222" i="100"/>
  <c r="N222" i="100"/>
  <c r="O222" i="100"/>
  <c r="P222" i="100"/>
  <c r="Q222" i="100"/>
  <c r="R222" i="100"/>
  <c r="S222" i="100"/>
  <c r="T222" i="100"/>
  <c r="L223" i="100"/>
  <c r="M223" i="100"/>
  <c r="N223" i="100"/>
  <c r="O223" i="100"/>
  <c r="P223" i="100"/>
  <c r="Q223" i="100"/>
  <c r="R223" i="100"/>
  <c r="S223" i="100"/>
  <c r="T223" i="100"/>
  <c r="L224" i="100"/>
  <c r="M224" i="100"/>
  <c r="N224" i="100"/>
  <c r="O224" i="100"/>
  <c r="P224" i="100"/>
  <c r="Q224" i="100"/>
  <c r="R224" i="100"/>
  <c r="S224" i="100"/>
  <c r="T224" i="100"/>
  <c r="L225" i="100"/>
  <c r="M225" i="100"/>
  <c r="N225" i="100"/>
  <c r="O225" i="100"/>
  <c r="P225" i="100"/>
  <c r="Q225" i="100"/>
  <c r="R225" i="100"/>
  <c r="S225" i="100"/>
  <c r="T225" i="100"/>
  <c r="L226" i="100"/>
  <c r="M226" i="100"/>
  <c r="N226" i="100"/>
  <c r="O226" i="100"/>
  <c r="P226" i="100"/>
  <c r="Q226" i="100"/>
  <c r="R226" i="100"/>
  <c r="S226" i="100"/>
  <c r="T226" i="100"/>
  <c r="L227" i="100"/>
  <c r="M227" i="100"/>
  <c r="N227" i="100"/>
  <c r="O227" i="100"/>
  <c r="P227" i="100"/>
  <c r="Q227" i="100"/>
  <c r="R227" i="100"/>
  <c r="S227" i="100"/>
  <c r="T227" i="100"/>
  <c r="L228" i="100"/>
  <c r="M228" i="100"/>
  <c r="N228" i="100"/>
  <c r="O228" i="100"/>
  <c r="P228" i="100"/>
  <c r="Q228" i="100"/>
  <c r="R228" i="100"/>
  <c r="S228" i="100"/>
  <c r="T228" i="100"/>
  <c r="L229" i="100"/>
  <c r="M229" i="100"/>
  <c r="N229" i="100"/>
  <c r="O229" i="100"/>
  <c r="P229" i="100"/>
  <c r="Q229" i="100"/>
  <c r="R229" i="100"/>
  <c r="S229" i="100"/>
  <c r="T229" i="100"/>
  <c r="L230" i="100"/>
  <c r="M230" i="100"/>
  <c r="N230" i="100"/>
  <c r="O230" i="100"/>
  <c r="P230" i="100"/>
  <c r="Q230" i="100"/>
  <c r="R230" i="100"/>
  <c r="S230" i="100"/>
  <c r="T230" i="100"/>
  <c r="L231" i="100"/>
  <c r="M231" i="100"/>
  <c r="N231" i="100"/>
  <c r="O231" i="100"/>
  <c r="P231" i="100"/>
  <c r="Q231" i="100"/>
  <c r="R231" i="100"/>
  <c r="S231" i="100"/>
  <c r="T231" i="100"/>
  <c r="L232" i="100"/>
  <c r="M232" i="100"/>
  <c r="N232" i="100"/>
  <c r="O232" i="100"/>
  <c r="P232" i="100"/>
  <c r="Q232" i="100"/>
  <c r="R232" i="100"/>
  <c r="S232" i="100"/>
  <c r="T232" i="100"/>
  <c r="L233" i="100"/>
  <c r="M233" i="100"/>
  <c r="N233" i="100"/>
  <c r="O233" i="100"/>
  <c r="P233" i="100"/>
  <c r="Q233" i="100"/>
  <c r="R233" i="100"/>
  <c r="S233" i="100"/>
  <c r="T233" i="100"/>
  <c r="L234" i="100"/>
  <c r="M234" i="100"/>
  <c r="N234" i="100"/>
  <c r="O234" i="100"/>
  <c r="P234" i="100"/>
  <c r="Q234" i="100"/>
  <c r="R234" i="100"/>
  <c r="S234" i="100"/>
  <c r="T234" i="100"/>
  <c r="L235" i="100"/>
  <c r="M235" i="100"/>
  <c r="N235" i="100"/>
  <c r="O235" i="100"/>
  <c r="P235" i="100"/>
  <c r="Q235" i="100"/>
  <c r="R235" i="100"/>
  <c r="S235" i="100"/>
  <c r="T235" i="100"/>
  <c r="L236" i="100"/>
  <c r="M236" i="100"/>
  <c r="N236" i="100"/>
  <c r="O236" i="100"/>
  <c r="P236" i="100"/>
  <c r="Q236" i="100"/>
  <c r="R236" i="100"/>
  <c r="S236" i="100"/>
  <c r="T236" i="100"/>
  <c r="L237" i="100"/>
  <c r="M237" i="100"/>
  <c r="N237" i="100"/>
  <c r="O237" i="100"/>
  <c r="P237" i="100"/>
  <c r="Q237" i="100"/>
  <c r="R237" i="100"/>
  <c r="S237" i="100"/>
  <c r="T237" i="100"/>
  <c r="L238" i="100"/>
  <c r="M238" i="100"/>
  <c r="N238" i="100"/>
  <c r="O238" i="100"/>
  <c r="P238" i="100"/>
  <c r="Q238" i="100"/>
  <c r="R238" i="100"/>
  <c r="S238" i="100"/>
  <c r="T238" i="100"/>
  <c r="L239" i="100"/>
  <c r="M239" i="100"/>
  <c r="N239" i="100"/>
  <c r="O239" i="100"/>
  <c r="P239" i="100"/>
  <c r="Q239" i="100"/>
  <c r="R239" i="100"/>
  <c r="S239" i="100"/>
  <c r="T239" i="100"/>
  <c r="L240" i="100"/>
  <c r="M240" i="100"/>
  <c r="N240" i="100"/>
  <c r="O240" i="100"/>
  <c r="P240" i="100"/>
  <c r="Q240" i="100"/>
  <c r="R240" i="100"/>
  <c r="S240" i="100"/>
  <c r="T240" i="100"/>
  <c r="L241" i="100"/>
  <c r="M241" i="100"/>
  <c r="N241" i="100"/>
  <c r="O241" i="100"/>
  <c r="P241" i="100"/>
  <c r="Q241" i="100"/>
  <c r="R241" i="100"/>
  <c r="S241" i="100"/>
  <c r="T241" i="100"/>
  <c r="L242" i="100"/>
  <c r="M242" i="100"/>
  <c r="N242" i="100"/>
  <c r="O242" i="100"/>
  <c r="P242" i="100"/>
  <c r="Q242" i="100"/>
  <c r="R242" i="100"/>
  <c r="S242" i="100"/>
  <c r="T242" i="100"/>
  <c r="L243" i="100"/>
  <c r="M243" i="100"/>
  <c r="N243" i="100"/>
  <c r="O243" i="100"/>
  <c r="P243" i="100"/>
  <c r="Q243" i="100"/>
  <c r="R243" i="100"/>
  <c r="S243" i="100"/>
  <c r="T243" i="100"/>
  <c r="L244" i="100"/>
  <c r="M244" i="100"/>
  <c r="N244" i="100"/>
  <c r="O244" i="100"/>
  <c r="P244" i="100"/>
  <c r="Q244" i="100"/>
  <c r="R244" i="100"/>
  <c r="S244" i="100"/>
  <c r="T244" i="100"/>
  <c r="L245" i="100"/>
  <c r="M245" i="100"/>
  <c r="N245" i="100"/>
  <c r="O245" i="100"/>
  <c r="P245" i="100"/>
  <c r="Q245" i="100"/>
  <c r="R245" i="100"/>
  <c r="S245" i="100"/>
  <c r="T245" i="100"/>
  <c r="L246" i="100"/>
  <c r="M246" i="100"/>
  <c r="N246" i="100"/>
  <c r="O246" i="100"/>
  <c r="P246" i="100"/>
  <c r="Q246" i="100"/>
  <c r="R246" i="100"/>
  <c r="S246" i="100"/>
  <c r="T246" i="100"/>
  <c r="L247" i="100"/>
  <c r="M247" i="100"/>
  <c r="N247" i="100"/>
  <c r="O247" i="100"/>
  <c r="P247" i="100"/>
  <c r="Q247" i="100"/>
  <c r="R247" i="100"/>
  <c r="S247" i="100"/>
  <c r="T247" i="100"/>
  <c r="L248" i="100"/>
  <c r="M248" i="100"/>
  <c r="N248" i="100"/>
  <c r="O248" i="100"/>
  <c r="P248" i="100"/>
  <c r="Q248" i="100"/>
  <c r="R248" i="100"/>
  <c r="S248" i="100"/>
  <c r="T248" i="100"/>
  <c r="L249" i="100"/>
  <c r="M249" i="100"/>
  <c r="N249" i="100"/>
  <c r="O249" i="100"/>
  <c r="P249" i="100"/>
  <c r="Q249" i="100"/>
  <c r="R249" i="100"/>
  <c r="S249" i="100"/>
  <c r="T249" i="100"/>
  <c r="L250" i="100"/>
  <c r="M250" i="100"/>
  <c r="N250" i="100"/>
  <c r="O250" i="100"/>
  <c r="P250" i="100"/>
  <c r="Q250" i="100"/>
  <c r="R250" i="100"/>
  <c r="S250" i="100"/>
  <c r="T250" i="100"/>
  <c r="L251" i="100"/>
  <c r="M251" i="100"/>
  <c r="N251" i="100"/>
  <c r="O251" i="100"/>
  <c r="P251" i="100"/>
  <c r="Q251" i="100"/>
  <c r="R251" i="100"/>
  <c r="S251" i="100"/>
  <c r="T251" i="100"/>
  <c r="L252" i="100"/>
  <c r="M252" i="100"/>
  <c r="N252" i="100"/>
  <c r="O252" i="100"/>
  <c r="P252" i="100"/>
  <c r="Q252" i="100"/>
  <c r="R252" i="100"/>
  <c r="S252" i="100"/>
  <c r="T252" i="100"/>
  <c r="L253" i="100"/>
  <c r="M253" i="100"/>
  <c r="N253" i="100"/>
  <c r="O253" i="100"/>
  <c r="P253" i="100"/>
  <c r="Q253" i="100"/>
  <c r="R253" i="100"/>
  <c r="S253" i="100"/>
  <c r="T253" i="100"/>
  <c r="L254" i="100"/>
  <c r="M254" i="100"/>
  <c r="N254" i="100"/>
  <c r="O254" i="100"/>
  <c r="P254" i="100"/>
  <c r="Q254" i="100"/>
  <c r="R254" i="100"/>
  <c r="S254" i="100"/>
  <c r="T254" i="100"/>
  <c r="L255" i="100"/>
  <c r="M255" i="100"/>
  <c r="N255" i="100"/>
  <c r="O255" i="100"/>
  <c r="P255" i="100"/>
  <c r="Q255" i="100"/>
  <c r="R255" i="100"/>
  <c r="S255" i="100"/>
  <c r="T255" i="100"/>
  <c r="L256" i="100"/>
  <c r="M256" i="100"/>
  <c r="N256" i="100"/>
  <c r="O256" i="100"/>
  <c r="P256" i="100"/>
  <c r="Q256" i="100"/>
  <c r="R256" i="100"/>
  <c r="S256" i="100"/>
  <c r="T256" i="100"/>
  <c r="L257" i="100"/>
  <c r="M257" i="100"/>
  <c r="N257" i="100"/>
  <c r="O257" i="100"/>
  <c r="P257" i="100"/>
  <c r="Q257" i="100"/>
  <c r="R257" i="100"/>
  <c r="S257" i="100"/>
  <c r="T257" i="100"/>
  <c r="L258" i="100"/>
  <c r="M258" i="100"/>
  <c r="N258" i="100"/>
  <c r="O258" i="100"/>
  <c r="P258" i="100"/>
  <c r="Q258" i="100"/>
  <c r="R258" i="100"/>
  <c r="S258" i="100"/>
  <c r="T258" i="100"/>
  <c r="L259" i="100"/>
  <c r="M259" i="100"/>
  <c r="N259" i="100"/>
  <c r="O259" i="100"/>
  <c r="P259" i="100"/>
  <c r="Q259" i="100"/>
  <c r="R259" i="100"/>
  <c r="S259" i="100"/>
  <c r="T259" i="100"/>
  <c r="L260" i="100"/>
  <c r="M260" i="100"/>
  <c r="N260" i="100"/>
  <c r="O260" i="100"/>
  <c r="P260" i="100"/>
  <c r="Q260" i="100"/>
  <c r="R260" i="100"/>
  <c r="S260" i="100"/>
  <c r="T260" i="100"/>
  <c r="L261" i="100"/>
  <c r="M261" i="100"/>
  <c r="N261" i="100"/>
  <c r="O261" i="100"/>
  <c r="P261" i="100"/>
  <c r="Q261" i="100"/>
  <c r="R261" i="100"/>
  <c r="S261" i="100"/>
  <c r="T261" i="100"/>
  <c r="L262" i="100"/>
  <c r="M262" i="100"/>
  <c r="N262" i="100"/>
  <c r="O262" i="100"/>
  <c r="P262" i="100"/>
  <c r="Q262" i="100"/>
  <c r="R262" i="100"/>
  <c r="S262" i="100"/>
  <c r="T262" i="100"/>
  <c r="L263" i="100"/>
  <c r="M263" i="100"/>
  <c r="N263" i="100"/>
  <c r="O263" i="100"/>
  <c r="P263" i="100"/>
  <c r="Q263" i="100"/>
  <c r="R263" i="100"/>
  <c r="S263" i="100"/>
  <c r="T263" i="100"/>
  <c r="L264" i="100"/>
  <c r="M264" i="100"/>
  <c r="N264" i="100"/>
  <c r="O264" i="100"/>
  <c r="P264" i="100"/>
  <c r="Q264" i="100"/>
  <c r="R264" i="100"/>
  <c r="S264" i="100"/>
  <c r="T264" i="100"/>
  <c r="L265" i="100"/>
  <c r="M265" i="100"/>
  <c r="N265" i="100"/>
  <c r="O265" i="100"/>
  <c r="P265" i="100"/>
  <c r="Q265" i="100"/>
  <c r="R265" i="100"/>
  <c r="S265" i="100"/>
  <c r="T265" i="100"/>
  <c r="L266" i="100"/>
  <c r="M266" i="100"/>
  <c r="N266" i="100"/>
  <c r="O266" i="100"/>
  <c r="P266" i="100"/>
  <c r="Q266" i="100"/>
  <c r="R266" i="100"/>
  <c r="S266" i="100"/>
  <c r="T266" i="100"/>
  <c r="L267" i="100"/>
  <c r="M267" i="100"/>
  <c r="N267" i="100"/>
  <c r="O267" i="100"/>
  <c r="P267" i="100"/>
  <c r="Q267" i="100"/>
  <c r="R267" i="100"/>
  <c r="S267" i="100"/>
  <c r="T267" i="100"/>
  <c r="L268" i="100"/>
  <c r="M268" i="100"/>
  <c r="N268" i="100"/>
  <c r="O268" i="100"/>
  <c r="P268" i="100"/>
  <c r="Q268" i="100"/>
  <c r="R268" i="100"/>
  <c r="S268" i="100"/>
  <c r="T268" i="100"/>
  <c r="L269" i="100"/>
  <c r="M269" i="100"/>
  <c r="N269" i="100"/>
  <c r="O269" i="100"/>
  <c r="P269" i="100"/>
  <c r="Q269" i="100"/>
  <c r="R269" i="100"/>
  <c r="S269" i="100"/>
  <c r="T269" i="100"/>
  <c r="L270" i="100"/>
  <c r="M270" i="100"/>
  <c r="N270" i="100"/>
  <c r="O270" i="100"/>
  <c r="P270" i="100"/>
  <c r="Q270" i="100"/>
  <c r="R270" i="100"/>
  <c r="S270" i="100"/>
  <c r="T270" i="100"/>
  <c r="L271" i="100"/>
  <c r="M271" i="100"/>
  <c r="N271" i="100"/>
  <c r="O271" i="100"/>
  <c r="P271" i="100"/>
  <c r="Q271" i="100"/>
  <c r="R271" i="100"/>
  <c r="S271" i="100"/>
  <c r="T271" i="100"/>
  <c r="L272" i="100"/>
  <c r="M272" i="100"/>
  <c r="N272" i="100"/>
  <c r="O272" i="100"/>
  <c r="P272" i="100"/>
  <c r="Q272" i="100"/>
  <c r="R272" i="100"/>
  <c r="S272" i="100"/>
  <c r="T272" i="100"/>
  <c r="L273" i="100"/>
  <c r="M273" i="100"/>
  <c r="N273" i="100"/>
  <c r="O273" i="100"/>
  <c r="P273" i="100"/>
  <c r="Q273" i="100"/>
  <c r="R273" i="100"/>
  <c r="S273" i="100"/>
  <c r="T273" i="100"/>
  <c r="L274" i="100"/>
  <c r="M274" i="100"/>
  <c r="N274" i="100"/>
  <c r="O274" i="100"/>
  <c r="P274" i="100"/>
  <c r="Q274" i="100"/>
  <c r="R274" i="100"/>
  <c r="S274" i="100"/>
  <c r="T274" i="100"/>
  <c r="L275" i="100"/>
  <c r="M275" i="100"/>
  <c r="N275" i="100"/>
  <c r="O275" i="100"/>
  <c r="P275" i="100"/>
  <c r="Q275" i="100"/>
  <c r="R275" i="100"/>
  <c r="S275" i="100"/>
  <c r="T275" i="100"/>
  <c r="L276" i="100"/>
  <c r="M276" i="100"/>
  <c r="N276" i="100"/>
  <c r="O276" i="100"/>
  <c r="P276" i="100"/>
  <c r="Q276" i="100"/>
  <c r="R276" i="100"/>
  <c r="S276" i="100"/>
  <c r="T276" i="100"/>
  <c r="L277" i="100"/>
  <c r="M277" i="100"/>
  <c r="N277" i="100"/>
  <c r="O277" i="100"/>
  <c r="P277" i="100"/>
  <c r="Q277" i="100"/>
  <c r="R277" i="100"/>
  <c r="S277" i="100"/>
  <c r="T277" i="100"/>
  <c r="L278" i="100"/>
  <c r="M278" i="100"/>
  <c r="N278" i="100"/>
  <c r="O278" i="100"/>
  <c r="P278" i="100"/>
  <c r="Q278" i="100"/>
  <c r="R278" i="100"/>
  <c r="S278" i="100"/>
  <c r="T278" i="100"/>
  <c r="L279" i="100"/>
  <c r="M279" i="100"/>
  <c r="N279" i="100"/>
  <c r="O279" i="100"/>
  <c r="P279" i="100"/>
  <c r="Q279" i="100"/>
  <c r="R279" i="100"/>
  <c r="S279" i="100"/>
  <c r="T279" i="100"/>
  <c r="L280" i="100"/>
  <c r="M280" i="100"/>
  <c r="N280" i="100"/>
  <c r="O280" i="100"/>
  <c r="P280" i="100"/>
  <c r="Q280" i="100"/>
  <c r="R280" i="100"/>
  <c r="S280" i="100"/>
  <c r="T280" i="100"/>
  <c r="L281" i="100"/>
  <c r="M281" i="100"/>
  <c r="N281" i="100"/>
  <c r="O281" i="100"/>
  <c r="P281" i="100"/>
  <c r="Q281" i="100"/>
  <c r="R281" i="100"/>
  <c r="S281" i="100"/>
  <c r="T281" i="100"/>
  <c r="L282" i="100"/>
  <c r="M282" i="100"/>
  <c r="N282" i="100"/>
  <c r="O282" i="100"/>
  <c r="P282" i="100"/>
  <c r="Q282" i="100"/>
  <c r="R282" i="100"/>
  <c r="S282" i="100"/>
  <c r="T282" i="100"/>
  <c r="L283" i="100"/>
  <c r="M283" i="100"/>
  <c r="N283" i="100"/>
  <c r="O283" i="100"/>
  <c r="P283" i="100"/>
  <c r="Q283" i="100"/>
  <c r="R283" i="100"/>
  <c r="S283" i="100"/>
  <c r="T283" i="100"/>
  <c r="L284" i="100"/>
  <c r="M284" i="100"/>
  <c r="N284" i="100"/>
  <c r="O284" i="100"/>
  <c r="P284" i="100"/>
  <c r="Q284" i="100"/>
  <c r="R284" i="100"/>
  <c r="S284" i="100"/>
  <c r="T284" i="100"/>
  <c r="L285" i="100"/>
  <c r="M285" i="100"/>
  <c r="N285" i="100"/>
  <c r="O285" i="100"/>
  <c r="P285" i="100"/>
  <c r="Q285" i="100"/>
  <c r="R285" i="100"/>
  <c r="S285" i="100"/>
  <c r="T285" i="100"/>
  <c r="L286" i="100"/>
  <c r="M286" i="100"/>
  <c r="N286" i="100"/>
  <c r="O286" i="100"/>
  <c r="P286" i="100"/>
  <c r="Q286" i="100"/>
  <c r="R286" i="100"/>
  <c r="S286" i="100"/>
  <c r="T286" i="100"/>
  <c r="L287" i="100"/>
  <c r="M287" i="100"/>
  <c r="N287" i="100"/>
  <c r="O287" i="100"/>
  <c r="P287" i="100"/>
  <c r="Q287" i="100"/>
  <c r="R287" i="100"/>
  <c r="S287" i="100"/>
  <c r="T287" i="100"/>
  <c r="L288" i="100"/>
  <c r="M288" i="100"/>
  <c r="N288" i="100"/>
  <c r="O288" i="100"/>
  <c r="P288" i="100"/>
  <c r="Q288" i="100"/>
  <c r="R288" i="100"/>
  <c r="S288" i="100"/>
  <c r="T288" i="100"/>
  <c r="L289" i="100"/>
  <c r="M289" i="100"/>
  <c r="N289" i="100"/>
  <c r="O289" i="100"/>
  <c r="P289" i="100"/>
  <c r="Q289" i="100"/>
  <c r="R289" i="100"/>
  <c r="S289" i="100"/>
  <c r="T289" i="100"/>
  <c r="L290" i="100"/>
  <c r="M290" i="100"/>
  <c r="N290" i="100"/>
  <c r="O290" i="100"/>
  <c r="P290" i="100"/>
  <c r="Q290" i="100"/>
  <c r="R290" i="100"/>
  <c r="S290" i="100"/>
  <c r="T290" i="100"/>
  <c r="L291" i="100"/>
  <c r="M291" i="100"/>
  <c r="N291" i="100"/>
  <c r="O291" i="100"/>
  <c r="P291" i="100"/>
  <c r="Q291" i="100"/>
  <c r="R291" i="100"/>
  <c r="S291" i="100"/>
  <c r="T291" i="100"/>
  <c r="L292" i="100"/>
  <c r="M292" i="100"/>
  <c r="N292" i="100"/>
  <c r="O292" i="100"/>
  <c r="P292" i="100"/>
  <c r="Q292" i="100"/>
  <c r="R292" i="100"/>
  <c r="S292" i="100"/>
  <c r="T292" i="100"/>
  <c r="L293" i="100"/>
  <c r="M293" i="100"/>
  <c r="N293" i="100"/>
  <c r="O293" i="100"/>
  <c r="P293" i="100"/>
  <c r="Q293" i="100"/>
  <c r="R293" i="100"/>
  <c r="S293" i="100"/>
  <c r="T293" i="100"/>
  <c r="L294" i="100"/>
  <c r="M294" i="100"/>
  <c r="N294" i="100"/>
  <c r="O294" i="100"/>
  <c r="P294" i="100"/>
  <c r="Q294" i="100"/>
  <c r="R294" i="100"/>
  <c r="S294" i="100"/>
  <c r="T294" i="100"/>
  <c r="L295" i="100"/>
  <c r="M295" i="100"/>
  <c r="N295" i="100"/>
  <c r="O295" i="100"/>
  <c r="P295" i="100"/>
  <c r="Q295" i="100"/>
  <c r="R295" i="100"/>
  <c r="S295" i="100"/>
  <c r="T295" i="100"/>
  <c r="L296" i="100"/>
  <c r="M296" i="100"/>
  <c r="N296" i="100"/>
  <c r="O296" i="100"/>
  <c r="P296" i="100"/>
  <c r="Q296" i="100"/>
  <c r="R296" i="100"/>
  <c r="S296" i="100"/>
  <c r="T296" i="100"/>
  <c r="L297" i="100"/>
  <c r="M297" i="100"/>
  <c r="N297" i="100"/>
  <c r="O297" i="100"/>
  <c r="P297" i="100"/>
  <c r="Q297" i="100"/>
  <c r="R297" i="100"/>
  <c r="S297" i="100"/>
  <c r="T297" i="100"/>
  <c r="L298" i="100"/>
  <c r="M298" i="100"/>
  <c r="N298" i="100"/>
  <c r="O298" i="100"/>
  <c r="P298" i="100"/>
  <c r="Q298" i="100"/>
  <c r="R298" i="100"/>
  <c r="S298" i="100"/>
  <c r="T298" i="100"/>
  <c r="L299" i="100"/>
  <c r="M299" i="100"/>
  <c r="N299" i="100"/>
  <c r="O299" i="100"/>
  <c r="P299" i="100"/>
  <c r="Q299" i="100"/>
  <c r="R299" i="100"/>
  <c r="S299" i="100"/>
  <c r="T299" i="100"/>
  <c r="L300" i="100"/>
  <c r="M300" i="100"/>
  <c r="N300" i="100"/>
  <c r="O300" i="100"/>
  <c r="P300" i="100"/>
  <c r="Q300" i="100"/>
  <c r="R300" i="100"/>
  <c r="S300" i="100"/>
  <c r="T300" i="100"/>
  <c r="L301" i="100"/>
  <c r="M301" i="100"/>
  <c r="N301" i="100"/>
  <c r="O301" i="100"/>
  <c r="P301" i="100"/>
  <c r="Q301" i="100"/>
  <c r="R301" i="100"/>
  <c r="S301" i="100"/>
  <c r="T301" i="100"/>
  <c r="L302" i="100"/>
  <c r="M302" i="100"/>
  <c r="N302" i="100"/>
  <c r="O302" i="100"/>
  <c r="P302" i="100"/>
  <c r="Q302" i="100"/>
  <c r="R302" i="100"/>
  <c r="S302" i="100"/>
  <c r="T302" i="100"/>
  <c r="L303" i="100"/>
  <c r="M303" i="100"/>
  <c r="N303" i="100"/>
  <c r="O303" i="100"/>
  <c r="P303" i="100"/>
  <c r="Q303" i="100"/>
  <c r="R303" i="100"/>
  <c r="S303" i="100"/>
  <c r="T303" i="100"/>
  <c r="L304" i="100"/>
  <c r="M304" i="100"/>
  <c r="N304" i="100"/>
  <c r="O304" i="100"/>
  <c r="P304" i="100"/>
  <c r="Q304" i="100"/>
  <c r="R304" i="100"/>
  <c r="S304" i="100"/>
  <c r="T304" i="100"/>
  <c r="L305" i="100"/>
  <c r="M305" i="100"/>
  <c r="N305" i="100"/>
  <c r="O305" i="100"/>
  <c r="P305" i="100"/>
  <c r="Q305" i="100"/>
  <c r="R305" i="100"/>
  <c r="S305" i="100"/>
  <c r="T305" i="100"/>
  <c r="L306" i="100"/>
  <c r="M306" i="100"/>
  <c r="N306" i="100"/>
  <c r="O306" i="100"/>
  <c r="P306" i="100"/>
  <c r="Q306" i="100"/>
  <c r="R306" i="100"/>
  <c r="S306" i="100"/>
  <c r="T306" i="100"/>
  <c r="L307" i="100"/>
  <c r="M307" i="100"/>
  <c r="N307" i="100"/>
  <c r="O307" i="100"/>
  <c r="P307" i="100"/>
  <c r="Q307" i="100"/>
  <c r="R307" i="100"/>
  <c r="S307" i="100"/>
  <c r="T307" i="100"/>
  <c r="L308" i="100"/>
  <c r="M308" i="100"/>
  <c r="N308" i="100"/>
  <c r="O308" i="100"/>
  <c r="P308" i="100"/>
  <c r="Q308" i="100"/>
  <c r="R308" i="100"/>
  <c r="S308" i="100"/>
  <c r="T308" i="100"/>
  <c r="L309" i="100"/>
  <c r="M309" i="100"/>
  <c r="N309" i="100"/>
  <c r="O309" i="100"/>
  <c r="P309" i="100"/>
  <c r="Q309" i="100"/>
  <c r="R309" i="100"/>
  <c r="S309" i="100"/>
  <c r="T309" i="100"/>
  <c r="L310" i="100"/>
  <c r="M310" i="100"/>
  <c r="N310" i="100"/>
  <c r="O310" i="100"/>
  <c r="P310" i="100"/>
  <c r="Q310" i="100"/>
  <c r="R310" i="100"/>
  <c r="S310" i="100"/>
  <c r="T310" i="100"/>
  <c r="L311" i="100"/>
  <c r="M311" i="100"/>
  <c r="N311" i="100"/>
  <c r="O311" i="100"/>
  <c r="P311" i="100"/>
  <c r="Q311" i="100"/>
  <c r="R311" i="100"/>
  <c r="S311" i="100"/>
  <c r="T311" i="100"/>
  <c r="L312" i="100"/>
  <c r="M312" i="100"/>
  <c r="N312" i="100"/>
  <c r="O312" i="100"/>
  <c r="P312" i="100"/>
  <c r="Q312" i="100"/>
  <c r="R312" i="100"/>
  <c r="S312" i="100"/>
  <c r="T312" i="100"/>
  <c r="L313" i="100"/>
  <c r="M313" i="100"/>
  <c r="N313" i="100"/>
  <c r="O313" i="100"/>
  <c r="P313" i="100"/>
  <c r="Q313" i="100"/>
  <c r="R313" i="100"/>
  <c r="S313" i="100"/>
  <c r="T313" i="100"/>
  <c r="L314" i="100"/>
  <c r="M314" i="100"/>
  <c r="N314" i="100"/>
  <c r="O314" i="100"/>
  <c r="P314" i="100"/>
  <c r="Q314" i="100"/>
  <c r="R314" i="100"/>
  <c r="S314" i="100"/>
  <c r="T314" i="100"/>
  <c r="L315" i="100"/>
  <c r="M315" i="100"/>
  <c r="N315" i="100"/>
  <c r="O315" i="100"/>
  <c r="P315" i="100"/>
  <c r="Q315" i="100"/>
  <c r="R315" i="100"/>
  <c r="S315" i="100"/>
  <c r="T315" i="100"/>
  <c r="L316" i="100"/>
  <c r="M316" i="100"/>
  <c r="N316" i="100"/>
  <c r="O316" i="100"/>
  <c r="P316" i="100"/>
  <c r="Q316" i="100"/>
  <c r="R316" i="100"/>
  <c r="S316" i="100"/>
  <c r="T316" i="100"/>
  <c r="L317" i="100"/>
  <c r="M317" i="100"/>
  <c r="N317" i="100"/>
  <c r="O317" i="100"/>
  <c r="P317" i="100"/>
  <c r="Q317" i="100"/>
  <c r="R317" i="100"/>
  <c r="S317" i="100"/>
  <c r="T317" i="100"/>
  <c r="L318" i="100"/>
  <c r="M318" i="100"/>
  <c r="N318" i="100"/>
  <c r="O318" i="100"/>
  <c r="P318" i="100"/>
  <c r="Q318" i="100"/>
  <c r="R318" i="100"/>
  <c r="S318" i="100"/>
  <c r="T318" i="100"/>
  <c r="L319" i="100"/>
  <c r="M319" i="100"/>
  <c r="N319" i="100"/>
  <c r="O319" i="100"/>
  <c r="P319" i="100"/>
  <c r="Q319" i="100"/>
  <c r="R319" i="100"/>
  <c r="S319" i="100"/>
  <c r="T319" i="100"/>
  <c r="L320" i="100"/>
  <c r="M320" i="100"/>
  <c r="N320" i="100"/>
  <c r="O320" i="100"/>
  <c r="P320" i="100"/>
  <c r="Q320" i="100"/>
  <c r="R320" i="100"/>
  <c r="S320" i="100"/>
  <c r="T320" i="100"/>
  <c r="L321" i="100"/>
  <c r="M321" i="100"/>
  <c r="N321" i="100"/>
  <c r="O321" i="100"/>
  <c r="P321" i="100"/>
  <c r="Q321" i="100"/>
  <c r="R321" i="100"/>
  <c r="S321" i="100"/>
  <c r="T321" i="100"/>
  <c r="L322" i="100"/>
  <c r="M322" i="100"/>
  <c r="N322" i="100"/>
  <c r="O322" i="100"/>
  <c r="P322" i="100"/>
  <c r="Q322" i="100"/>
  <c r="R322" i="100"/>
  <c r="S322" i="100"/>
  <c r="T322" i="100"/>
  <c r="L323" i="100"/>
  <c r="M323" i="100"/>
  <c r="N323" i="100"/>
  <c r="O323" i="100"/>
  <c r="P323" i="100"/>
  <c r="Q323" i="100"/>
  <c r="R323" i="100"/>
  <c r="S323" i="100"/>
  <c r="T323" i="100"/>
  <c r="L324" i="100"/>
  <c r="M324" i="100"/>
  <c r="N324" i="100"/>
  <c r="O324" i="100"/>
  <c r="P324" i="100"/>
  <c r="Q324" i="100"/>
  <c r="R324" i="100"/>
  <c r="S324" i="100"/>
  <c r="T324" i="100"/>
  <c r="L325" i="100"/>
  <c r="M325" i="100"/>
  <c r="N325" i="100"/>
  <c r="O325" i="100"/>
  <c r="P325" i="100"/>
  <c r="Q325" i="100"/>
  <c r="R325" i="100"/>
  <c r="S325" i="100"/>
  <c r="T325" i="100"/>
  <c r="L326" i="100"/>
  <c r="M326" i="100"/>
  <c r="N326" i="100"/>
  <c r="O326" i="100"/>
  <c r="P326" i="100"/>
  <c r="Q326" i="100"/>
  <c r="R326" i="100"/>
  <c r="S326" i="100"/>
  <c r="T326" i="100"/>
  <c r="L327" i="100"/>
  <c r="M327" i="100"/>
  <c r="N327" i="100"/>
  <c r="O327" i="100"/>
  <c r="P327" i="100"/>
  <c r="Q327" i="100"/>
  <c r="R327" i="100"/>
  <c r="S327" i="100"/>
  <c r="T327" i="100"/>
  <c r="L328" i="100"/>
  <c r="M328" i="100"/>
  <c r="N328" i="100"/>
  <c r="O328" i="100"/>
  <c r="P328" i="100"/>
  <c r="Q328" i="100"/>
  <c r="R328" i="100"/>
  <c r="S328" i="100"/>
  <c r="T328" i="100"/>
  <c r="L329" i="100"/>
  <c r="M329" i="100"/>
  <c r="N329" i="100"/>
  <c r="O329" i="100"/>
  <c r="P329" i="100"/>
  <c r="Q329" i="100"/>
  <c r="R329" i="100"/>
  <c r="S329" i="100"/>
  <c r="T329" i="100"/>
  <c r="L330" i="100"/>
  <c r="M330" i="100"/>
  <c r="N330" i="100"/>
  <c r="O330" i="100"/>
  <c r="P330" i="100"/>
  <c r="Q330" i="100"/>
  <c r="R330" i="100"/>
  <c r="S330" i="100"/>
  <c r="T330" i="100"/>
  <c r="L331" i="100"/>
  <c r="M331" i="100"/>
  <c r="N331" i="100"/>
  <c r="O331" i="100"/>
  <c r="P331" i="100"/>
  <c r="Q331" i="100"/>
  <c r="R331" i="100"/>
  <c r="S331" i="100"/>
  <c r="T331" i="100"/>
  <c r="L332" i="100"/>
  <c r="M332" i="100"/>
  <c r="N332" i="100"/>
  <c r="O332" i="100"/>
  <c r="P332" i="100"/>
  <c r="Q332" i="100"/>
  <c r="R332" i="100"/>
  <c r="S332" i="100"/>
  <c r="T332" i="100"/>
  <c r="L333" i="100"/>
  <c r="M333" i="100"/>
  <c r="N333" i="100"/>
  <c r="O333" i="100"/>
  <c r="P333" i="100"/>
  <c r="Q333" i="100"/>
  <c r="R333" i="100"/>
  <c r="S333" i="100"/>
  <c r="T333" i="100"/>
  <c r="L334" i="100"/>
  <c r="M334" i="100"/>
  <c r="N334" i="100"/>
  <c r="O334" i="100"/>
  <c r="P334" i="100"/>
  <c r="Q334" i="100"/>
  <c r="R334" i="100"/>
  <c r="S334" i="100"/>
  <c r="T334" i="100"/>
  <c r="L335" i="100"/>
  <c r="M335" i="100"/>
  <c r="N335" i="100"/>
  <c r="O335" i="100"/>
  <c r="P335" i="100"/>
  <c r="Q335" i="100"/>
  <c r="R335" i="100"/>
  <c r="S335" i="100"/>
  <c r="T335" i="100"/>
  <c r="L336" i="100"/>
  <c r="M336" i="100"/>
  <c r="N336" i="100"/>
  <c r="O336" i="100"/>
  <c r="P336" i="100"/>
  <c r="Q336" i="100"/>
  <c r="R336" i="100"/>
  <c r="S336" i="100"/>
  <c r="T336" i="100"/>
  <c r="L337" i="100"/>
  <c r="M337" i="100"/>
  <c r="N337" i="100"/>
  <c r="O337" i="100"/>
  <c r="P337" i="100"/>
  <c r="Q337" i="100"/>
  <c r="R337" i="100"/>
  <c r="S337" i="100"/>
  <c r="T337" i="100"/>
  <c r="L338" i="100"/>
  <c r="M338" i="100"/>
  <c r="N338" i="100"/>
  <c r="O338" i="100"/>
  <c r="P338" i="100"/>
  <c r="Q338" i="100"/>
  <c r="R338" i="100"/>
  <c r="S338" i="100"/>
  <c r="T338" i="100"/>
  <c r="L339" i="100"/>
  <c r="M339" i="100"/>
  <c r="N339" i="100"/>
  <c r="O339" i="100"/>
  <c r="P339" i="100"/>
  <c r="Q339" i="100"/>
  <c r="R339" i="100"/>
  <c r="S339" i="100"/>
  <c r="T339" i="100"/>
  <c r="L340" i="100"/>
  <c r="M340" i="100"/>
  <c r="N340" i="100"/>
  <c r="O340" i="100"/>
  <c r="P340" i="100"/>
  <c r="Q340" i="100"/>
  <c r="R340" i="100"/>
  <c r="S340" i="100"/>
  <c r="T340" i="100"/>
  <c r="L341" i="100"/>
  <c r="M341" i="100"/>
  <c r="N341" i="100"/>
  <c r="O341" i="100"/>
  <c r="P341" i="100"/>
  <c r="Q341" i="100"/>
  <c r="R341" i="100"/>
  <c r="S341" i="100"/>
  <c r="T341" i="100"/>
  <c r="L342" i="100"/>
  <c r="M342" i="100"/>
  <c r="N342" i="100"/>
  <c r="O342" i="100"/>
  <c r="P342" i="100"/>
  <c r="Q342" i="100"/>
  <c r="R342" i="100"/>
  <c r="S342" i="100"/>
  <c r="T342" i="100"/>
  <c r="L343" i="100"/>
  <c r="M343" i="100"/>
  <c r="N343" i="100"/>
  <c r="O343" i="100"/>
  <c r="P343" i="100"/>
  <c r="Q343" i="100"/>
  <c r="R343" i="100"/>
  <c r="S343" i="100"/>
  <c r="T343" i="100"/>
  <c r="L344" i="100"/>
  <c r="M344" i="100"/>
  <c r="N344" i="100"/>
  <c r="O344" i="100"/>
  <c r="P344" i="100"/>
  <c r="Q344" i="100"/>
  <c r="R344" i="100"/>
  <c r="S344" i="100"/>
  <c r="T344" i="100"/>
  <c r="L345" i="100"/>
  <c r="M345" i="100"/>
  <c r="N345" i="100"/>
  <c r="O345" i="100"/>
  <c r="P345" i="100"/>
  <c r="Q345" i="100"/>
  <c r="R345" i="100"/>
  <c r="S345" i="100"/>
  <c r="T345" i="100"/>
  <c r="L346" i="100"/>
  <c r="M346" i="100"/>
  <c r="N346" i="100"/>
  <c r="O346" i="100"/>
  <c r="P346" i="100"/>
  <c r="Q346" i="100"/>
  <c r="R346" i="100"/>
  <c r="S346" i="100"/>
  <c r="T346" i="100"/>
  <c r="L347" i="100"/>
  <c r="M347" i="100"/>
  <c r="N347" i="100"/>
  <c r="O347" i="100"/>
  <c r="P347" i="100"/>
  <c r="Q347" i="100"/>
  <c r="R347" i="100"/>
  <c r="S347" i="100"/>
  <c r="T347" i="100"/>
  <c r="L348" i="100"/>
  <c r="M348" i="100"/>
  <c r="N348" i="100"/>
  <c r="O348" i="100"/>
  <c r="P348" i="100"/>
  <c r="Q348" i="100"/>
  <c r="R348" i="100"/>
  <c r="S348" i="100"/>
  <c r="T348" i="100"/>
  <c r="L349" i="100"/>
  <c r="M349" i="100"/>
  <c r="N349" i="100"/>
  <c r="O349" i="100"/>
  <c r="P349" i="100"/>
  <c r="Q349" i="100"/>
  <c r="R349" i="100"/>
  <c r="S349" i="100"/>
  <c r="T349" i="100"/>
  <c r="L350" i="100"/>
  <c r="M350" i="100"/>
  <c r="N350" i="100"/>
  <c r="O350" i="100"/>
  <c r="P350" i="100"/>
  <c r="Q350" i="100"/>
  <c r="R350" i="100"/>
  <c r="S350" i="100"/>
  <c r="T350" i="100"/>
  <c r="L351" i="100"/>
  <c r="M351" i="100"/>
  <c r="N351" i="100"/>
  <c r="O351" i="100"/>
  <c r="P351" i="100"/>
  <c r="Q351" i="100"/>
  <c r="R351" i="100"/>
  <c r="S351" i="100"/>
  <c r="T351" i="100"/>
  <c r="L352" i="100"/>
  <c r="M352" i="100"/>
  <c r="N352" i="100"/>
  <c r="O352" i="100"/>
  <c r="P352" i="100"/>
  <c r="Q352" i="100"/>
  <c r="R352" i="100"/>
  <c r="S352" i="100"/>
  <c r="T352" i="100"/>
  <c r="L353" i="100"/>
  <c r="M353" i="100"/>
  <c r="N353" i="100"/>
  <c r="O353" i="100"/>
  <c r="P353" i="100"/>
  <c r="Q353" i="100"/>
  <c r="R353" i="100"/>
  <c r="S353" i="100"/>
  <c r="T353" i="100"/>
  <c r="L354" i="100"/>
  <c r="M354" i="100"/>
  <c r="N354" i="100"/>
  <c r="O354" i="100"/>
  <c r="P354" i="100"/>
  <c r="Q354" i="100"/>
  <c r="R354" i="100"/>
  <c r="S354" i="100"/>
  <c r="T354" i="100"/>
  <c r="L355" i="100"/>
  <c r="M355" i="100"/>
  <c r="N355" i="100"/>
  <c r="O355" i="100"/>
  <c r="P355" i="100"/>
  <c r="Q355" i="100"/>
  <c r="R355" i="100"/>
  <c r="S355" i="100"/>
  <c r="T355" i="100"/>
  <c r="L356" i="100"/>
  <c r="M356" i="100"/>
  <c r="N356" i="100"/>
  <c r="O356" i="100"/>
  <c r="P356" i="100"/>
  <c r="Q356" i="100"/>
  <c r="R356" i="100"/>
  <c r="S356" i="100"/>
  <c r="T356" i="100"/>
  <c r="L357" i="100"/>
  <c r="M357" i="100"/>
  <c r="N357" i="100"/>
  <c r="O357" i="100"/>
  <c r="P357" i="100"/>
  <c r="Q357" i="100"/>
  <c r="R357" i="100"/>
  <c r="S357" i="100"/>
  <c r="T357" i="100"/>
  <c r="L358" i="100"/>
  <c r="M358" i="100"/>
  <c r="N358" i="100"/>
  <c r="O358" i="100"/>
  <c r="P358" i="100"/>
  <c r="Q358" i="100"/>
  <c r="R358" i="100"/>
  <c r="S358" i="100"/>
  <c r="T358" i="100"/>
  <c r="L359" i="100"/>
  <c r="M359" i="100"/>
  <c r="N359" i="100"/>
  <c r="O359" i="100"/>
  <c r="P359" i="100"/>
  <c r="Q359" i="100"/>
  <c r="R359" i="100"/>
  <c r="S359" i="100"/>
  <c r="T359" i="100"/>
  <c r="L360" i="100"/>
  <c r="M360" i="100"/>
  <c r="N360" i="100"/>
  <c r="O360" i="100"/>
  <c r="P360" i="100"/>
  <c r="Q360" i="100"/>
  <c r="R360" i="100"/>
  <c r="S360" i="100"/>
  <c r="T360" i="100"/>
  <c r="L361" i="100"/>
  <c r="M361" i="100"/>
  <c r="N361" i="100"/>
  <c r="O361" i="100"/>
  <c r="P361" i="100"/>
  <c r="Q361" i="100"/>
  <c r="R361" i="100"/>
  <c r="S361" i="100"/>
  <c r="T361" i="100"/>
  <c r="L362" i="100"/>
  <c r="M362" i="100"/>
  <c r="N362" i="100"/>
  <c r="O362" i="100"/>
  <c r="P362" i="100"/>
  <c r="Q362" i="100"/>
  <c r="R362" i="100"/>
  <c r="S362" i="100"/>
  <c r="T362" i="100"/>
  <c r="L363" i="100"/>
  <c r="M363" i="100"/>
  <c r="N363" i="100"/>
  <c r="O363" i="100"/>
  <c r="P363" i="100"/>
  <c r="Q363" i="100"/>
  <c r="R363" i="100"/>
  <c r="S363" i="100"/>
  <c r="T363" i="100"/>
  <c r="L364" i="100"/>
  <c r="M364" i="100"/>
  <c r="N364" i="100"/>
  <c r="O364" i="100"/>
  <c r="P364" i="100"/>
  <c r="Q364" i="100"/>
  <c r="R364" i="100"/>
  <c r="S364" i="100"/>
  <c r="T364" i="100"/>
  <c r="L365" i="100"/>
  <c r="M365" i="100"/>
  <c r="N365" i="100"/>
  <c r="O365" i="100"/>
  <c r="P365" i="100"/>
  <c r="Q365" i="100"/>
  <c r="R365" i="100"/>
  <c r="S365" i="100"/>
  <c r="T365" i="100"/>
  <c r="L366" i="100"/>
  <c r="M366" i="100"/>
  <c r="N366" i="100"/>
  <c r="O366" i="100"/>
  <c r="P366" i="100"/>
  <c r="Q366" i="100"/>
  <c r="R366" i="100"/>
  <c r="S366" i="100"/>
  <c r="T366" i="100"/>
  <c r="L367" i="100"/>
  <c r="M367" i="100"/>
  <c r="N367" i="100"/>
  <c r="O367" i="100"/>
  <c r="P367" i="100"/>
  <c r="Q367" i="100"/>
  <c r="R367" i="100"/>
  <c r="S367" i="100"/>
  <c r="T367" i="100"/>
  <c r="L368" i="100"/>
  <c r="M368" i="100"/>
  <c r="N368" i="100"/>
  <c r="O368" i="100"/>
  <c r="P368" i="100"/>
  <c r="Q368" i="100"/>
  <c r="R368" i="100"/>
  <c r="S368" i="100"/>
  <c r="T368" i="100"/>
  <c r="L369" i="100"/>
  <c r="M369" i="100"/>
  <c r="N369" i="100"/>
  <c r="O369" i="100"/>
  <c r="P369" i="100"/>
  <c r="Q369" i="100"/>
  <c r="R369" i="100"/>
  <c r="S369" i="100"/>
  <c r="T369" i="100"/>
  <c r="L370" i="100"/>
  <c r="M370" i="100"/>
  <c r="N370" i="100"/>
  <c r="O370" i="100"/>
  <c r="P370" i="100"/>
  <c r="Q370" i="100"/>
  <c r="R370" i="100"/>
  <c r="S370" i="100"/>
  <c r="T370" i="100"/>
  <c r="L371" i="100"/>
  <c r="M371" i="100"/>
  <c r="N371" i="100"/>
  <c r="O371" i="100"/>
  <c r="P371" i="100"/>
  <c r="Q371" i="100"/>
  <c r="R371" i="100"/>
  <c r="S371" i="100"/>
  <c r="T371" i="100"/>
  <c r="L372" i="100"/>
  <c r="M372" i="100"/>
  <c r="N372" i="100"/>
  <c r="O372" i="100"/>
  <c r="P372" i="100"/>
  <c r="Q372" i="100"/>
  <c r="R372" i="100"/>
  <c r="S372" i="100"/>
  <c r="T372" i="100"/>
  <c r="L373" i="100"/>
  <c r="M373" i="100"/>
  <c r="N373" i="100"/>
  <c r="O373" i="100"/>
  <c r="P373" i="100"/>
  <c r="Q373" i="100"/>
  <c r="R373" i="100"/>
  <c r="S373" i="100"/>
  <c r="T373" i="100"/>
  <c r="L374" i="100"/>
  <c r="M374" i="100"/>
  <c r="N374" i="100"/>
  <c r="O374" i="100"/>
  <c r="P374" i="100"/>
  <c r="Q374" i="100"/>
  <c r="R374" i="100"/>
  <c r="S374" i="100"/>
  <c r="T374" i="100"/>
  <c r="L375" i="100"/>
  <c r="M375" i="100"/>
  <c r="N375" i="100"/>
  <c r="O375" i="100"/>
  <c r="P375" i="100"/>
  <c r="Q375" i="100"/>
  <c r="R375" i="100"/>
  <c r="S375" i="100"/>
  <c r="T375" i="100"/>
  <c r="L376" i="100"/>
  <c r="M376" i="100"/>
  <c r="N376" i="100"/>
  <c r="O376" i="100"/>
  <c r="P376" i="100"/>
  <c r="Q376" i="100"/>
  <c r="R376" i="100"/>
  <c r="S376" i="100"/>
  <c r="T376" i="100"/>
  <c r="L377" i="100"/>
  <c r="M377" i="100"/>
  <c r="N377" i="100"/>
  <c r="O377" i="100"/>
  <c r="P377" i="100"/>
  <c r="Q377" i="100"/>
  <c r="R377" i="100"/>
  <c r="S377" i="100"/>
  <c r="T377" i="100"/>
  <c r="L378" i="100"/>
  <c r="M378" i="100"/>
  <c r="N378" i="100"/>
  <c r="O378" i="100"/>
  <c r="P378" i="100"/>
  <c r="Q378" i="100"/>
  <c r="R378" i="100"/>
  <c r="S378" i="100"/>
  <c r="T378" i="100"/>
  <c r="L379" i="100"/>
  <c r="M379" i="100"/>
  <c r="N379" i="100"/>
  <c r="O379" i="100"/>
  <c r="P379" i="100"/>
  <c r="Q379" i="100"/>
  <c r="R379" i="100"/>
  <c r="S379" i="100"/>
  <c r="T379" i="100"/>
  <c r="L380" i="100"/>
  <c r="M380" i="100"/>
  <c r="N380" i="100"/>
  <c r="O380" i="100"/>
  <c r="P380" i="100"/>
  <c r="Q380" i="100"/>
  <c r="R380" i="100"/>
  <c r="S380" i="100"/>
  <c r="T380" i="100"/>
  <c r="L381" i="100"/>
  <c r="M381" i="100"/>
  <c r="N381" i="100"/>
  <c r="O381" i="100"/>
  <c r="P381" i="100"/>
  <c r="Q381" i="100"/>
  <c r="R381" i="100"/>
  <c r="S381" i="100"/>
  <c r="T381" i="100"/>
  <c r="L382" i="100"/>
  <c r="M382" i="100"/>
  <c r="N382" i="100"/>
  <c r="O382" i="100"/>
  <c r="P382" i="100"/>
  <c r="Q382" i="100"/>
  <c r="R382" i="100"/>
  <c r="S382" i="100"/>
  <c r="T382" i="100"/>
  <c r="L383" i="100"/>
  <c r="M383" i="100"/>
  <c r="N383" i="100"/>
  <c r="O383" i="100"/>
  <c r="P383" i="100"/>
  <c r="Q383" i="100"/>
  <c r="R383" i="100"/>
  <c r="S383" i="100"/>
  <c r="T383" i="100"/>
  <c r="L384" i="100"/>
  <c r="M384" i="100"/>
  <c r="N384" i="100"/>
  <c r="O384" i="100"/>
  <c r="P384" i="100"/>
  <c r="Q384" i="100"/>
  <c r="R384" i="100"/>
  <c r="S384" i="100"/>
  <c r="T384" i="100"/>
  <c r="L385" i="100"/>
  <c r="M385" i="100"/>
  <c r="N385" i="100"/>
  <c r="O385" i="100"/>
  <c r="P385" i="100"/>
  <c r="Q385" i="100"/>
  <c r="R385" i="100"/>
  <c r="S385" i="100"/>
  <c r="T385" i="100"/>
  <c r="L386" i="100"/>
  <c r="M386" i="100"/>
  <c r="N386" i="100"/>
  <c r="O386" i="100"/>
  <c r="P386" i="100"/>
  <c r="Q386" i="100"/>
  <c r="R386" i="100"/>
  <c r="S386" i="100"/>
  <c r="T386" i="100"/>
  <c r="L387" i="100"/>
  <c r="M387" i="100"/>
  <c r="N387" i="100"/>
  <c r="O387" i="100"/>
  <c r="P387" i="100"/>
  <c r="Q387" i="100"/>
  <c r="R387" i="100"/>
  <c r="S387" i="100"/>
  <c r="T387" i="100"/>
  <c r="L388" i="100"/>
  <c r="M388" i="100"/>
  <c r="N388" i="100"/>
  <c r="O388" i="100"/>
  <c r="P388" i="100"/>
  <c r="Q388" i="100"/>
  <c r="R388" i="100"/>
  <c r="S388" i="100"/>
  <c r="T388" i="100"/>
  <c r="L389" i="100"/>
  <c r="M389" i="100"/>
  <c r="N389" i="100"/>
  <c r="O389" i="100"/>
  <c r="P389" i="100"/>
  <c r="Q389" i="100"/>
  <c r="R389" i="100"/>
  <c r="S389" i="100"/>
  <c r="T389" i="100"/>
  <c r="L390" i="100"/>
  <c r="M390" i="100"/>
  <c r="N390" i="100"/>
  <c r="O390" i="100"/>
  <c r="P390" i="100"/>
  <c r="Q390" i="100"/>
  <c r="R390" i="100"/>
  <c r="S390" i="100"/>
  <c r="T390" i="100"/>
  <c r="L391" i="100"/>
  <c r="M391" i="100"/>
  <c r="N391" i="100"/>
  <c r="O391" i="100"/>
  <c r="P391" i="100"/>
  <c r="Q391" i="100"/>
  <c r="R391" i="100"/>
  <c r="S391" i="100"/>
  <c r="T391" i="100"/>
  <c r="L392" i="100"/>
  <c r="M392" i="100"/>
  <c r="N392" i="100"/>
  <c r="O392" i="100"/>
  <c r="P392" i="100"/>
  <c r="Q392" i="100"/>
  <c r="R392" i="100"/>
  <c r="S392" i="100"/>
  <c r="T392" i="100"/>
  <c r="L393" i="100"/>
  <c r="M393" i="100"/>
  <c r="N393" i="100"/>
  <c r="O393" i="100"/>
  <c r="P393" i="100"/>
  <c r="Q393" i="100"/>
  <c r="R393" i="100"/>
  <c r="S393" i="100"/>
  <c r="T393" i="100"/>
  <c r="L394" i="100"/>
  <c r="M394" i="100"/>
  <c r="N394" i="100"/>
  <c r="O394" i="100"/>
  <c r="P394" i="100"/>
  <c r="Q394" i="100"/>
  <c r="R394" i="100"/>
  <c r="S394" i="100"/>
  <c r="T394" i="100"/>
  <c r="L395" i="100"/>
  <c r="M395" i="100"/>
  <c r="N395" i="100"/>
  <c r="O395" i="100"/>
  <c r="P395" i="100"/>
  <c r="Q395" i="100"/>
  <c r="R395" i="100"/>
  <c r="S395" i="100"/>
  <c r="T395" i="100"/>
  <c r="L396" i="100"/>
  <c r="M396" i="100"/>
  <c r="N396" i="100"/>
  <c r="O396" i="100"/>
  <c r="P396" i="100"/>
  <c r="Q396" i="100"/>
  <c r="R396" i="100"/>
  <c r="S396" i="100"/>
  <c r="T396" i="100"/>
  <c r="L397" i="100"/>
  <c r="M397" i="100"/>
  <c r="N397" i="100"/>
  <c r="O397" i="100"/>
  <c r="P397" i="100"/>
  <c r="Q397" i="100"/>
  <c r="R397" i="100"/>
  <c r="S397" i="100"/>
  <c r="T397" i="100"/>
  <c r="L398" i="100"/>
  <c r="M398" i="100"/>
  <c r="N398" i="100"/>
  <c r="O398" i="100"/>
  <c r="P398" i="100"/>
  <c r="Q398" i="100"/>
  <c r="R398" i="100"/>
  <c r="S398" i="100"/>
  <c r="T398" i="100"/>
  <c r="L399" i="100"/>
  <c r="M399" i="100"/>
  <c r="N399" i="100"/>
  <c r="O399" i="100"/>
  <c r="P399" i="100"/>
  <c r="Q399" i="100"/>
  <c r="R399" i="100"/>
  <c r="S399" i="100"/>
  <c r="T399" i="100"/>
  <c r="L400" i="100"/>
  <c r="M400" i="100"/>
  <c r="N400" i="100"/>
  <c r="O400" i="100"/>
  <c r="P400" i="100"/>
  <c r="Q400" i="100"/>
  <c r="R400" i="100"/>
  <c r="S400" i="100"/>
  <c r="T400" i="100"/>
  <c r="L401" i="100"/>
  <c r="M401" i="100"/>
  <c r="N401" i="100"/>
  <c r="O401" i="100"/>
  <c r="P401" i="100"/>
  <c r="Q401" i="100"/>
  <c r="R401" i="100"/>
  <c r="S401" i="100"/>
  <c r="T401" i="100"/>
  <c r="L402" i="100"/>
  <c r="M402" i="100"/>
  <c r="N402" i="100"/>
  <c r="O402" i="100"/>
  <c r="P402" i="100"/>
  <c r="Q402" i="100"/>
  <c r="R402" i="100"/>
  <c r="S402" i="100"/>
  <c r="T402" i="100"/>
  <c r="L403" i="100"/>
  <c r="M403" i="100"/>
  <c r="N403" i="100"/>
  <c r="O403" i="100"/>
  <c r="P403" i="100"/>
  <c r="Q403" i="100"/>
  <c r="R403" i="100"/>
  <c r="S403" i="100"/>
  <c r="T403" i="100"/>
  <c r="L404" i="100"/>
  <c r="M404" i="100"/>
  <c r="N404" i="100"/>
  <c r="O404" i="100"/>
  <c r="P404" i="100"/>
  <c r="Q404" i="100"/>
  <c r="R404" i="100"/>
  <c r="S404" i="100"/>
  <c r="T404" i="100"/>
  <c r="L405" i="100"/>
  <c r="M405" i="100"/>
  <c r="N405" i="100"/>
  <c r="O405" i="100"/>
  <c r="P405" i="100"/>
  <c r="Q405" i="100"/>
  <c r="R405" i="100"/>
  <c r="S405" i="100"/>
  <c r="T405" i="100"/>
  <c r="L406" i="100"/>
  <c r="M406" i="100"/>
  <c r="N406" i="100"/>
  <c r="O406" i="100"/>
  <c r="P406" i="100"/>
  <c r="Q406" i="100"/>
  <c r="R406" i="100"/>
  <c r="S406" i="100"/>
  <c r="T406" i="100"/>
  <c r="L407" i="100"/>
  <c r="M407" i="100"/>
  <c r="N407" i="100"/>
  <c r="O407" i="100"/>
  <c r="P407" i="100"/>
  <c r="Q407" i="100"/>
  <c r="R407" i="100"/>
  <c r="S407" i="100"/>
  <c r="T407" i="100"/>
  <c r="L408" i="100"/>
  <c r="M408" i="100"/>
  <c r="N408" i="100"/>
  <c r="O408" i="100"/>
  <c r="P408" i="100"/>
  <c r="Q408" i="100"/>
  <c r="R408" i="100"/>
  <c r="S408" i="100"/>
  <c r="T408" i="100"/>
  <c r="L409" i="100"/>
  <c r="M409" i="100"/>
  <c r="N409" i="100"/>
  <c r="O409" i="100"/>
  <c r="P409" i="100"/>
  <c r="Q409" i="100"/>
  <c r="R409" i="100"/>
  <c r="S409" i="100"/>
  <c r="T409" i="100"/>
  <c r="L410" i="100"/>
  <c r="M410" i="100"/>
  <c r="N410" i="100"/>
  <c r="O410" i="100"/>
  <c r="P410" i="100"/>
  <c r="Q410" i="100"/>
  <c r="R410" i="100"/>
  <c r="S410" i="100"/>
  <c r="T410" i="100"/>
  <c r="L411" i="100"/>
  <c r="M411" i="100"/>
  <c r="N411" i="100"/>
  <c r="O411" i="100"/>
  <c r="P411" i="100"/>
  <c r="Q411" i="100"/>
  <c r="R411" i="100"/>
  <c r="S411" i="100"/>
  <c r="T411" i="100"/>
  <c r="L412" i="100"/>
  <c r="M412" i="100"/>
  <c r="N412" i="100"/>
  <c r="O412" i="100"/>
  <c r="P412" i="100"/>
  <c r="Q412" i="100"/>
  <c r="R412" i="100"/>
  <c r="S412" i="100"/>
  <c r="T412" i="100"/>
  <c r="L413" i="100"/>
  <c r="M413" i="100"/>
  <c r="N413" i="100"/>
  <c r="O413" i="100"/>
  <c r="P413" i="100"/>
  <c r="Q413" i="100"/>
  <c r="R413" i="100"/>
  <c r="S413" i="100"/>
  <c r="T413" i="100"/>
  <c r="L414" i="100"/>
  <c r="M414" i="100"/>
  <c r="N414" i="100"/>
  <c r="O414" i="100"/>
  <c r="P414" i="100"/>
  <c r="Q414" i="100"/>
  <c r="R414" i="100"/>
  <c r="S414" i="100"/>
  <c r="T414" i="100"/>
  <c r="L415" i="100"/>
  <c r="M415" i="100"/>
  <c r="N415" i="100"/>
  <c r="O415" i="100"/>
  <c r="P415" i="100"/>
  <c r="Q415" i="100"/>
  <c r="R415" i="100"/>
  <c r="S415" i="100"/>
  <c r="T415" i="100"/>
  <c r="L416" i="100"/>
  <c r="M416" i="100"/>
  <c r="N416" i="100"/>
  <c r="O416" i="100"/>
  <c r="P416" i="100"/>
  <c r="Q416" i="100"/>
  <c r="R416" i="100"/>
  <c r="S416" i="100"/>
  <c r="T416" i="100"/>
  <c r="L417" i="100"/>
  <c r="M417" i="100"/>
  <c r="N417" i="100"/>
  <c r="O417" i="100"/>
  <c r="P417" i="100"/>
  <c r="Q417" i="100"/>
  <c r="R417" i="100"/>
  <c r="S417" i="100"/>
  <c r="T417" i="100"/>
  <c r="L418" i="100"/>
  <c r="M418" i="100"/>
  <c r="N418" i="100"/>
  <c r="O418" i="100"/>
  <c r="P418" i="100"/>
  <c r="Q418" i="100"/>
  <c r="R418" i="100"/>
  <c r="S418" i="100"/>
  <c r="T418" i="100"/>
  <c r="L419" i="100"/>
  <c r="M419" i="100"/>
  <c r="N419" i="100"/>
  <c r="O419" i="100"/>
  <c r="P419" i="100"/>
  <c r="Q419" i="100"/>
  <c r="R419" i="100"/>
  <c r="S419" i="100"/>
  <c r="T419" i="100"/>
  <c r="L420" i="100"/>
  <c r="M420" i="100"/>
  <c r="N420" i="100"/>
  <c r="O420" i="100"/>
  <c r="P420" i="100"/>
  <c r="Q420" i="100"/>
  <c r="R420" i="100"/>
  <c r="S420" i="100"/>
  <c r="T420" i="100"/>
  <c r="L421" i="100"/>
  <c r="M421" i="100"/>
  <c r="N421" i="100"/>
  <c r="O421" i="100"/>
  <c r="P421" i="100"/>
  <c r="Q421" i="100"/>
  <c r="R421" i="100"/>
  <c r="S421" i="100"/>
  <c r="T421" i="100"/>
  <c r="L422" i="100"/>
  <c r="M422" i="100"/>
  <c r="N422" i="100"/>
  <c r="O422" i="100"/>
  <c r="P422" i="100"/>
  <c r="Q422" i="100"/>
  <c r="R422" i="100"/>
  <c r="S422" i="100"/>
  <c r="T422" i="100"/>
  <c r="L423" i="100"/>
  <c r="M423" i="100"/>
  <c r="N423" i="100"/>
  <c r="O423" i="100"/>
  <c r="P423" i="100"/>
  <c r="Q423" i="100"/>
  <c r="R423" i="100"/>
  <c r="S423" i="100"/>
  <c r="T423" i="100"/>
  <c r="L424" i="100"/>
  <c r="M424" i="100"/>
  <c r="N424" i="100"/>
  <c r="O424" i="100"/>
  <c r="P424" i="100"/>
  <c r="Q424" i="100"/>
  <c r="R424" i="100"/>
  <c r="S424" i="100"/>
  <c r="T424" i="100"/>
  <c r="L425" i="100"/>
  <c r="M425" i="100"/>
  <c r="N425" i="100"/>
  <c r="O425" i="100"/>
  <c r="P425" i="100"/>
  <c r="Q425" i="100"/>
  <c r="R425" i="100"/>
  <c r="S425" i="100"/>
  <c r="T425" i="100"/>
  <c r="L426" i="100"/>
  <c r="M426" i="100"/>
  <c r="N426" i="100"/>
  <c r="O426" i="100"/>
  <c r="P426" i="100"/>
  <c r="Q426" i="100"/>
  <c r="R426" i="100"/>
  <c r="S426" i="100"/>
  <c r="T426" i="100"/>
  <c r="L427" i="100"/>
  <c r="M427" i="100"/>
  <c r="N427" i="100"/>
  <c r="O427" i="100"/>
  <c r="P427" i="100"/>
  <c r="Q427" i="100"/>
  <c r="R427" i="100"/>
  <c r="S427" i="100"/>
  <c r="T427" i="100"/>
  <c r="L428" i="100"/>
  <c r="M428" i="100"/>
  <c r="N428" i="100"/>
  <c r="O428" i="100"/>
  <c r="P428" i="100"/>
  <c r="Q428" i="100"/>
  <c r="R428" i="100"/>
  <c r="S428" i="100"/>
  <c r="T428" i="100"/>
  <c r="L429" i="100"/>
  <c r="M429" i="100"/>
  <c r="N429" i="100"/>
  <c r="O429" i="100"/>
  <c r="P429" i="100"/>
  <c r="Q429" i="100"/>
  <c r="R429" i="100"/>
  <c r="S429" i="100"/>
  <c r="T429" i="100"/>
  <c r="G52" i="100"/>
  <c r="H52" i="100"/>
  <c r="I52" i="100"/>
  <c r="J52" i="100"/>
  <c r="G53" i="100"/>
  <c r="H53" i="100"/>
  <c r="I53" i="100"/>
  <c r="J53" i="100"/>
  <c r="G54" i="100"/>
  <c r="H54" i="100"/>
  <c r="I54" i="100"/>
  <c r="J54" i="100"/>
  <c r="G55" i="100"/>
  <c r="H55" i="100"/>
  <c r="I55" i="100"/>
  <c r="J55" i="100"/>
  <c r="G56" i="100"/>
  <c r="H56" i="100"/>
  <c r="I56" i="100"/>
  <c r="J56" i="100"/>
  <c r="G57" i="100"/>
  <c r="H57" i="100"/>
  <c r="I57" i="100"/>
  <c r="J57" i="100"/>
  <c r="G58" i="100"/>
  <c r="H58" i="100"/>
  <c r="I58" i="100"/>
  <c r="J58" i="100"/>
  <c r="G59" i="100"/>
  <c r="H59" i="100"/>
  <c r="I59" i="100"/>
  <c r="J59" i="100"/>
  <c r="G60" i="100"/>
  <c r="H60" i="100"/>
  <c r="I60" i="100"/>
  <c r="J60" i="100"/>
  <c r="G61" i="100"/>
  <c r="H61" i="100"/>
  <c r="I61" i="100"/>
  <c r="J61" i="100"/>
  <c r="G62" i="100"/>
  <c r="H62" i="100"/>
  <c r="I62" i="100"/>
  <c r="J62" i="100"/>
  <c r="G63" i="100"/>
  <c r="H63" i="100"/>
  <c r="I63" i="100"/>
  <c r="J63" i="100"/>
  <c r="G64" i="100"/>
  <c r="H64" i="100"/>
  <c r="I64" i="100"/>
  <c r="J64" i="100"/>
  <c r="G65" i="100"/>
  <c r="H65" i="100"/>
  <c r="I65" i="100"/>
  <c r="J65" i="100"/>
  <c r="G66" i="100"/>
  <c r="H66" i="100"/>
  <c r="I66" i="100"/>
  <c r="J66" i="100"/>
  <c r="G67" i="100"/>
  <c r="H67" i="100"/>
  <c r="I67" i="100"/>
  <c r="J67" i="100"/>
  <c r="G68" i="100"/>
  <c r="H68" i="100"/>
  <c r="I68" i="100"/>
  <c r="J68" i="100"/>
  <c r="G69" i="100"/>
  <c r="H69" i="100"/>
  <c r="I69" i="100"/>
  <c r="J69" i="100"/>
  <c r="G70" i="100"/>
  <c r="H70" i="100"/>
  <c r="I70" i="100"/>
  <c r="J70" i="100"/>
  <c r="G71" i="100"/>
  <c r="H71" i="100"/>
  <c r="I71" i="100"/>
  <c r="J71" i="100"/>
  <c r="G72" i="100"/>
  <c r="H72" i="100"/>
  <c r="I72" i="100"/>
  <c r="J72" i="100"/>
  <c r="G73" i="100"/>
  <c r="H73" i="100"/>
  <c r="I73" i="100"/>
  <c r="J73" i="100"/>
  <c r="G74" i="100"/>
  <c r="H74" i="100"/>
  <c r="I74" i="100"/>
  <c r="J74" i="100"/>
  <c r="G75" i="100"/>
  <c r="H75" i="100"/>
  <c r="I75" i="100"/>
  <c r="J75" i="100"/>
  <c r="G76" i="100"/>
  <c r="H76" i="100"/>
  <c r="I76" i="100"/>
  <c r="J76" i="100"/>
  <c r="G77" i="100"/>
  <c r="H77" i="100"/>
  <c r="I77" i="100"/>
  <c r="J77" i="100"/>
  <c r="G78" i="100"/>
  <c r="H78" i="100"/>
  <c r="I78" i="100"/>
  <c r="J78" i="100"/>
  <c r="G79" i="100"/>
  <c r="H79" i="100"/>
  <c r="I79" i="100"/>
  <c r="J79" i="100"/>
  <c r="G80" i="100"/>
  <c r="H80" i="100"/>
  <c r="I80" i="100"/>
  <c r="J80" i="100"/>
  <c r="G81" i="100"/>
  <c r="H81" i="100"/>
  <c r="I81" i="100"/>
  <c r="J81" i="100"/>
  <c r="G82" i="100"/>
  <c r="H82" i="100"/>
  <c r="I82" i="100"/>
  <c r="J82" i="100"/>
  <c r="G83" i="100"/>
  <c r="H83" i="100"/>
  <c r="I83" i="100"/>
  <c r="J83" i="100"/>
  <c r="G84" i="100"/>
  <c r="H84" i="100"/>
  <c r="I84" i="100"/>
  <c r="J84" i="100"/>
  <c r="G85" i="100"/>
  <c r="H85" i="100"/>
  <c r="I85" i="100"/>
  <c r="J85" i="100"/>
  <c r="G86" i="100"/>
  <c r="H86" i="100"/>
  <c r="I86" i="100"/>
  <c r="J86" i="100"/>
  <c r="G87" i="100"/>
  <c r="H87" i="100"/>
  <c r="I87" i="100"/>
  <c r="J87" i="100"/>
  <c r="G88" i="100"/>
  <c r="H88" i="100"/>
  <c r="I88" i="100"/>
  <c r="J88" i="100"/>
  <c r="G89" i="100"/>
  <c r="H89" i="100"/>
  <c r="I89" i="100"/>
  <c r="J89" i="100"/>
  <c r="G90" i="100"/>
  <c r="H90" i="100"/>
  <c r="I90" i="100"/>
  <c r="J90" i="100"/>
  <c r="G91" i="100"/>
  <c r="H91" i="100"/>
  <c r="I91" i="100"/>
  <c r="J91" i="100"/>
  <c r="G92" i="100"/>
  <c r="H92" i="100"/>
  <c r="I92" i="100"/>
  <c r="J92" i="100"/>
  <c r="G93" i="100"/>
  <c r="H93" i="100"/>
  <c r="I93" i="100"/>
  <c r="J93" i="100"/>
  <c r="G94" i="100"/>
  <c r="H94" i="100"/>
  <c r="I94" i="100"/>
  <c r="J94" i="100"/>
  <c r="G95" i="100"/>
  <c r="H95" i="100"/>
  <c r="I95" i="100"/>
  <c r="J95" i="100"/>
  <c r="G96" i="100"/>
  <c r="H96" i="100"/>
  <c r="I96" i="100"/>
  <c r="J96" i="100"/>
  <c r="G97" i="100"/>
  <c r="H97" i="100"/>
  <c r="I97" i="100"/>
  <c r="J97" i="100"/>
  <c r="G98" i="100"/>
  <c r="H98" i="100"/>
  <c r="I98" i="100"/>
  <c r="J98" i="100"/>
  <c r="G99" i="100"/>
  <c r="H99" i="100"/>
  <c r="I99" i="100"/>
  <c r="J99" i="100"/>
  <c r="G100" i="100"/>
  <c r="H100" i="100"/>
  <c r="I100" i="100"/>
  <c r="J100" i="100"/>
  <c r="G101" i="100"/>
  <c r="H101" i="100"/>
  <c r="I101" i="100"/>
  <c r="J101" i="100"/>
  <c r="G102" i="100"/>
  <c r="H102" i="100"/>
  <c r="I102" i="100"/>
  <c r="J102" i="100"/>
  <c r="G103" i="100"/>
  <c r="H103" i="100"/>
  <c r="I103" i="100"/>
  <c r="J103" i="100"/>
  <c r="G104" i="100"/>
  <c r="H104" i="100"/>
  <c r="I104" i="100"/>
  <c r="J104" i="100"/>
  <c r="G105" i="100"/>
  <c r="H105" i="100"/>
  <c r="I105" i="100"/>
  <c r="J105" i="100"/>
  <c r="G106" i="100"/>
  <c r="H106" i="100"/>
  <c r="I106" i="100"/>
  <c r="J106" i="100"/>
  <c r="G107" i="100"/>
  <c r="H107" i="100"/>
  <c r="I107" i="100"/>
  <c r="J107" i="100"/>
  <c r="G108" i="100"/>
  <c r="H108" i="100"/>
  <c r="I108" i="100"/>
  <c r="J108" i="100"/>
  <c r="G109" i="100"/>
  <c r="H109" i="100"/>
  <c r="I109" i="100"/>
  <c r="J109" i="100"/>
  <c r="G110" i="100"/>
  <c r="H110" i="100"/>
  <c r="I110" i="100"/>
  <c r="J110" i="100"/>
  <c r="G111" i="100"/>
  <c r="H111" i="100"/>
  <c r="I111" i="100"/>
  <c r="J111" i="100"/>
  <c r="G112" i="100"/>
  <c r="H112" i="100"/>
  <c r="I112" i="100"/>
  <c r="J112" i="100"/>
  <c r="G113" i="100"/>
  <c r="H113" i="100"/>
  <c r="I113" i="100"/>
  <c r="J113" i="100"/>
  <c r="G114" i="100"/>
  <c r="H114" i="100"/>
  <c r="I114" i="100"/>
  <c r="J114" i="100"/>
  <c r="G115" i="100"/>
  <c r="H115" i="100"/>
  <c r="I115" i="100"/>
  <c r="J115" i="100"/>
  <c r="G116" i="100"/>
  <c r="H116" i="100"/>
  <c r="I116" i="100"/>
  <c r="J116" i="100"/>
  <c r="G117" i="100"/>
  <c r="H117" i="100"/>
  <c r="I117" i="100"/>
  <c r="J117" i="100"/>
  <c r="G118" i="100"/>
  <c r="H118" i="100"/>
  <c r="I118" i="100"/>
  <c r="J118" i="100"/>
  <c r="G119" i="100"/>
  <c r="H119" i="100"/>
  <c r="I119" i="100"/>
  <c r="J119" i="100"/>
  <c r="G120" i="100"/>
  <c r="H120" i="100"/>
  <c r="I120" i="100"/>
  <c r="J120" i="100"/>
  <c r="G121" i="100"/>
  <c r="H121" i="100"/>
  <c r="I121" i="100"/>
  <c r="J121" i="100"/>
  <c r="G122" i="100"/>
  <c r="H122" i="100"/>
  <c r="I122" i="100"/>
  <c r="J122" i="100"/>
  <c r="G123" i="100"/>
  <c r="H123" i="100"/>
  <c r="I123" i="100"/>
  <c r="J123" i="100"/>
  <c r="G124" i="100"/>
  <c r="H124" i="100"/>
  <c r="I124" i="100"/>
  <c r="J124" i="100"/>
  <c r="G125" i="100"/>
  <c r="H125" i="100"/>
  <c r="I125" i="100"/>
  <c r="J125" i="100"/>
  <c r="G126" i="100"/>
  <c r="H126" i="100"/>
  <c r="I126" i="100"/>
  <c r="J126" i="100"/>
  <c r="G127" i="100"/>
  <c r="H127" i="100"/>
  <c r="I127" i="100"/>
  <c r="J127" i="100"/>
  <c r="G128" i="100"/>
  <c r="H128" i="100"/>
  <c r="I128" i="100"/>
  <c r="J128" i="100"/>
  <c r="G129" i="100"/>
  <c r="H129" i="100"/>
  <c r="I129" i="100"/>
  <c r="J129" i="100"/>
  <c r="G130" i="100"/>
  <c r="H130" i="100"/>
  <c r="I130" i="100"/>
  <c r="J130" i="100"/>
  <c r="G131" i="100"/>
  <c r="H131" i="100"/>
  <c r="I131" i="100"/>
  <c r="J131" i="100"/>
  <c r="G132" i="100"/>
  <c r="H132" i="100"/>
  <c r="I132" i="100"/>
  <c r="J132" i="100"/>
  <c r="G133" i="100"/>
  <c r="H133" i="100"/>
  <c r="I133" i="100"/>
  <c r="J133" i="100"/>
  <c r="G134" i="100"/>
  <c r="H134" i="100"/>
  <c r="I134" i="100"/>
  <c r="J134" i="100"/>
  <c r="G135" i="100"/>
  <c r="H135" i="100"/>
  <c r="I135" i="100"/>
  <c r="J135" i="100"/>
  <c r="G136" i="100"/>
  <c r="H136" i="100"/>
  <c r="I136" i="100"/>
  <c r="J136" i="100"/>
  <c r="G137" i="100"/>
  <c r="H137" i="100"/>
  <c r="I137" i="100"/>
  <c r="J137" i="100"/>
  <c r="G138" i="100"/>
  <c r="H138" i="100"/>
  <c r="I138" i="100"/>
  <c r="J138" i="100"/>
  <c r="G139" i="100"/>
  <c r="H139" i="100"/>
  <c r="I139" i="100"/>
  <c r="J139" i="100"/>
  <c r="G140" i="100"/>
  <c r="H140" i="100"/>
  <c r="I140" i="100"/>
  <c r="J140" i="100"/>
  <c r="G141" i="100"/>
  <c r="H141" i="100"/>
  <c r="I141" i="100"/>
  <c r="J141" i="100"/>
  <c r="G142" i="100"/>
  <c r="H142" i="100"/>
  <c r="I142" i="100"/>
  <c r="J142" i="100"/>
  <c r="G143" i="100"/>
  <c r="H143" i="100"/>
  <c r="I143" i="100"/>
  <c r="J143" i="100"/>
  <c r="G144" i="100"/>
  <c r="H144" i="100"/>
  <c r="I144" i="100"/>
  <c r="J144" i="100"/>
  <c r="G145" i="100"/>
  <c r="H145" i="100"/>
  <c r="I145" i="100"/>
  <c r="J145" i="100"/>
  <c r="G146" i="100"/>
  <c r="H146" i="100"/>
  <c r="I146" i="100"/>
  <c r="J146" i="100"/>
  <c r="G147" i="100"/>
  <c r="H147" i="100"/>
  <c r="I147" i="100"/>
  <c r="J147" i="100"/>
  <c r="G148" i="100"/>
  <c r="H148" i="100"/>
  <c r="I148" i="100"/>
  <c r="J148" i="100"/>
  <c r="G149" i="100"/>
  <c r="H149" i="100"/>
  <c r="I149" i="100"/>
  <c r="J149" i="100"/>
  <c r="G150" i="100"/>
  <c r="H150" i="100"/>
  <c r="I150" i="100"/>
  <c r="J150" i="100"/>
  <c r="G151" i="100"/>
  <c r="H151" i="100"/>
  <c r="I151" i="100"/>
  <c r="J151" i="100"/>
  <c r="G152" i="100"/>
  <c r="H152" i="100"/>
  <c r="I152" i="100"/>
  <c r="J152" i="100"/>
  <c r="G153" i="100"/>
  <c r="H153" i="100"/>
  <c r="I153" i="100"/>
  <c r="J153" i="100"/>
  <c r="G154" i="100"/>
  <c r="H154" i="100"/>
  <c r="I154" i="100"/>
  <c r="J154" i="100"/>
  <c r="G155" i="100"/>
  <c r="H155" i="100"/>
  <c r="I155" i="100"/>
  <c r="J155" i="100"/>
  <c r="G156" i="100"/>
  <c r="H156" i="100"/>
  <c r="I156" i="100"/>
  <c r="J156" i="100"/>
  <c r="G157" i="100"/>
  <c r="H157" i="100"/>
  <c r="I157" i="100"/>
  <c r="J157" i="100"/>
  <c r="G158" i="100"/>
  <c r="H158" i="100"/>
  <c r="I158" i="100"/>
  <c r="J158" i="100"/>
  <c r="G159" i="100"/>
  <c r="H159" i="100"/>
  <c r="I159" i="100"/>
  <c r="J159" i="100"/>
  <c r="G160" i="100"/>
  <c r="H160" i="100"/>
  <c r="I160" i="100"/>
  <c r="J160" i="100"/>
  <c r="G161" i="100"/>
  <c r="H161" i="100"/>
  <c r="I161" i="100"/>
  <c r="J161" i="100"/>
  <c r="G162" i="100"/>
  <c r="H162" i="100"/>
  <c r="I162" i="100"/>
  <c r="J162" i="100"/>
  <c r="G163" i="100"/>
  <c r="H163" i="100"/>
  <c r="I163" i="100"/>
  <c r="J163" i="100"/>
  <c r="G164" i="100"/>
  <c r="H164" i="100"/>
  <c r="I164" i="100"/>
  <c r="J164" i="100"/>
  <c r="G165" i="100"/>
  <c r="H165" i="100"/>
  <c r="I165" i="100"/>
  <c r="J165" i="100"/>
  <c r="G166" i="100"/>
  <c r="H166" i="100"/>
  <c r="I166" i="100"/>
  <c r="J166" i="100"/>
  <c r="G167" i="100"/>
  <c r="H167" i="100"/>
  <c r="I167" i="100"/>
  <c r="J167" i="100"/>
  <c r="G168" i="100"/>
  <c r="H168" i="100"/>
  <c r="I168" i="100"/>
  <c r="J168" i="100"/>
  <c r="G169" i="100"/>
  <c r="H169" i="100"/>
  <c r="I169" i="100"/>
  <c r="J169" i="100"/>
  <c r="G170" i="100"/>
  <c r="H170" i="100"/>
  <c r="I170" i="100"/>
  <c r="J170" i="100"/>
  <c r="G171" i="100"/>
  <c r="H171" i="100"/>
  <c r="I171" i="100"/>
  <c r="J171" i="100"/>
  <c r="G172" i="100"/>
  <c r="H172" i="100"/>
  <c r="I172" i="100"/>
  <c r="J172" i="100"/>
  <c r="G173" i="100"/>
  <c r="H173" i="100"/>
  <c r="I173" i="100"/>
  <c r="J173" i="100"/>
  <c r="G174" i="100"/>
  <c r="H174" i="100"/>
  <c r="I174" i="100"/>
  <c r="J174" i="100"/>
  <c r="G175" i="100"/>
  <c r="H175" i="100"/>
  <c r="I175" i="100"/>
  <c r="J175" i="100"/>
  <c r="G176" i="100"/>
  <c r="H176" i="100"/>
  <c r="I176" i="100"/>
  <c r="J176" i="100"/>
  <c r="G177" i="100"/>
  <c r="H177" i="100"/>
  <c r="I177" i="100"/>
  <c r="J177" i="100"/>
  <c r="G178" i="100"/>
  <c r="H178" i="100"/>
  <c r="I178" i="100"/>
  <c r="J178" i="100"/>
  <c r="G179" i="100"/>
  <c r="H179" i="100"/>
  <c r="I179" i="100"/>
  <c r="J179" i="100"/>
  <c r="G180" i="100"/>
  <c r="H180" i="100"/>
  <c r="I180" i="100"/>
  <c r="J180" i="100"/>
  <c r="G181" i="100"/>
  <c r="H181" i="100"/>
  <c r="I181" i="100"/>
  <c r="J181" i="100"/>
  <c r="G182" i="100"/>
  <c r="H182" i="100"/>
  <c r="I182" i="100"/>
  <c r="J182" i="100"/>
  <c r="G183" i="100"/>
  <c r="H183" i="100"/>
  <c r="I183" i="100"/>
  <c r="J183" i="100"/>
  <c r="G184" i="100"/>
  <c r="H184" i="100"/>
  <c r="I184" i="100"/>
  <c r="J184" i="100"/>
  <c r="G185" i="100"/>
  <c r="H185" i="100"/>
  <c r="I185" i="100"/>
  <c r="J185" i="100"/>
  <c r="G186" i="100"/>
  <c r="H186" i="100"/>
  <c r="I186" i="100"/>
  <c r="J186" i="100"/>
  <c r="G187" i="100"/>
  <c r="H187" i="100"/>
  <c r="I187" i="100"/>
  <c r="J187" i="100"/>
  <c r="G188" i="100"/>
  <c r="H188" i="100"/>
  <c r="I188" i="100"/>
  <c r="J188" i="100"/>
  <c r="G189" i="100"/>
  <c r="H189" i="100"/>
  <c r="I189" i="100"/>
  <c r="J189" i="100"/>
  <c r="G190" i="100"/>
  <c r="H190" i="100"/>
  <c r="I190" i="100"/>
  <c r="J190" i="100"/>
  <c r="G191" i="100"/>
  <c r="H191" i="100"/>
  <c r="I191" i="100"/>
  <c r="J191" i="100"/>
  <c r="G192" i="100"/>
  <c r="H192" i="100"/>
  <c r="I192" i="100"/>
  <c r="J192" i="100"/>
  <c r="G193" i="100"/>
  <c r="H193" i="100"/>
  <c r="I193" i="100"/>
  <c r="J193" i="100"/>
  <c r="G194" i="100"/>
  <c r="H194" i="100"/>
  <c r="I194" i="100"/>
  <c r="J194" i="100"/>
  <c r="G195" i="100"/>
  <c r="H195" i="100"/>
  <c r="I195" i="100"/>
  <c r="J195" i="100"/>
  <c r="G196" i="100"/>
  <c r="H196" i="100"/>
  <c r="I196" i="100"/>
  <c r="J196" i="100"/>
  <c r="G197" i="100"/>
  <c r="H197" i="100"/>
  <c r="I197" i="100"/>
  <c r="J197" i="100"/>
  <c r="G198" i="100"/>
  <c r="H198" i="100"/>
  <c r="I198" i="100"/>
  <c r="J198" i="100"/>
  <c r="G199" i="100"/>
  <c r="H199" i="100"/>
  <c r="I199" i="100"/>
  <c r="J199" i="100"/>
  <c r="G200" i="100"/>
  <c r="H200" i="100"/>
  <c r="I200" i="100"/>
  <c r="J200" i="100"/>
  <c r="G201" i="100"/>
  <c r="H201" i="100"/>
  <c r="I201" i="100"/>
  <c r="J201" i="100"/>
  <c r="G202" i="100"/>
  <c r="H202" i="100"/>
  <c r="I202" i="100"/>
  <c r="J202" i="100"/>
  <c r="G203" i="100"/>
  <c r="H203" i="100"/>
  <c r="I203" i="100"/>
  <c r="J203" i="100"/>
  <c r="G204" i="100"/>
  <c r="H204" i="100"/>
  <c r="I204" i="100"/>
  <c r="J204" i="100"/>
  <c r="G205" i="100"/>
  <c r="H205" i="100"/>
  <c r="I205" i="100"/>
  <c r="J205" i="100"/>
  <c r="G206" i="100"/>
  <c r="H206" i="100"/>
  <c r="I206" i="100"/>
  <c r="J206" i="100"/>
  <c r="G207" i="100"/>
  <c r="H207" i="100"/>
  <c r="I207" i="100"/>
  <c r="J207" i="100"/>
  <c r="G208" i="100"/>
  <c r="H208" i="100"/>
  <c r="I208" i="100"/>
  <c r="J208" i="100"/>
  <c r="G209" i="100"/>
  <c r="H209" i="100"/>
  <c r="I209" i="100"/>
  <c r="J209" i="100"/>
  <c r="G210" i="100"/>
  <c r="H210" i="100"/>
  <c r="I210" i="100"/>
  <c r="J210" i="100"/>
  <c r="G211" i="100"/>
  <c r="H211" i="100"/>
  <c r="I211" i="100"/>
  <c r="J211" i="100"/>
  <c r="G212" i="100"/>
  <c r="H212" i="100"/>
  <c r="I212" i="100"/>
  <c r="J212" i="100"/>
  <c r="G213" i="100"/>
  <c r="H213" i="100"/>
  <c r="I213" i="100"/>
  <c r="J213" i="100"/>
  <c r="G214" i="100"/>
  <c r="H214" i="100"/>
  <c r="I214" i="100"/>
  <c r="J214" i="100"/>
  <c r="G215" i="100"/>
  <c r="H215" i="100"/>
  <c r="I215" i="100"/>
  <c r="J215" i="100"/>
  <c r="G216" i="100"/>
  <c r="H216" i="100"/>
  <c r="I216" i="100"/>
  <c r="J216" i="100"/>
  <c r="G217" i="100"/>
  <c r="H217" i="100"/>
  <c r="I217" i="100"/>
  <c r="J217" i="100"/>
  <c r="G218" i="100"/>
  <c r="H218" i="100"/>
  <c r="I218" i="100"/>
  <c r="J218" i="100"/>
  <c r="G219" i="100"/>
  <c r="H219" i="100"/>
  <c r="I219" i="100"/>
  <c r="J219" i="100"/>
  <c r="G220" i="100"/>
  <c r="H220" i="100"/>
  <c r="I220" i="100"/>
  <c r="J220" i="100"/>
  <c r="G221" i="100"/>
  <c r="H221" i="100"/>
  <c r="I221" i="100"/>
  <c r="J221" i="100"/>
  <c r="G222" i="100"/>
  <c r="H222" i="100"/>
  <c r="I222" i="100"/>
  <c r="J222" i="100"/>
  <c r="G223" i="100"/>
  <c r="H223" i="100"/>
  <c r="I223" i="100"/>
  <c r="J223" i="100"/>
  <c r="G224" i="100"/>
  <c r="H224" i="100"/>
  <c r="I224" i="100"/>
  <c r="J224" i="100"/>
  <c r="G225" i="100"/>
  <c r="H225" i="100"/>
  <c r="I225" i="100"/>
  <c r="J225" i="100"/>
  <c r="G226" i="100"/>
  <c r="H226" i="100"/>
  <c r="I226" i="100"/>
  <c r="J226" i="100"/>
  <c r="G227" i="100"/>
  <c r="H227" i="100"/>
  <c r="I227" i="100"/>
  <c r="J227" i="100"/>
  <c r="G228" i="100"/>
  <c r="H228" i="100"/>
  <c r="I228" i="100"/>
  <c r="J228" i="100"/>
  <c r="G229" i="100"/>
  <c r="H229" i="100"/>
  <c r="I229" i="100"/>
  <c r="J229" i="100"/>
  <c r="G230" i="100"/>
  <c r="H230" i="100"/>
  <c r="I230" i="100"/>
  <c r="J230" i="100"/>
  <c r="G231" i="100"/>
  <c r="H231" i="100"/>
  <c r="I231" i="100"/>
  <c r="J231" i="100"/>
  <c r="G232" i="100"/>
  <c r="H232" i="100"/>
  <c r="I232" i="100"/>
  <c r="J232" i="100"/>
  <c r="G233" i="100"/>
  <c r="H233" i="100"/>
  <c r="I233" i="100"/>
  <c r="J233" i="100"/>
  <c r="G234" i="100"/>
  <c r="H234" i="100"/>
  <c r="I234" i="100"/>
  <c r="J234" i="100"/>
  <c r="G235" i="100"/>
  <c r="H235" i="100"/>
  <c r="I235" i="100"/>
  <c r="J235" i="100"/>
  <c r="G236" i="100"/>
  <c r="H236" i="100"/>
  <c r="I236" i="100"/>
  <c r="J236" i="100"/>
  <c r="G237" i="100"/>
  <c r="H237" i="100"/>
  <c r="I237" i="100"/>
  <c r="J237" i="100"/>
  <c r="G238" i="100"/>
  <c r="H238" i="100"/>
  <c r="I238" i="100"/>
  <c r="J238" i="100"/>
  <c r="G239" i="100"/>
  <c r="H239" i="100"/>
  <c r="I239" i="100"/>
  <c r="J239" i="100"/>
  <c r="G240" i="100"/>
  <c r="H240" i="100"/>
  <c r="I240" i="100"/>
  <c r="J240" i="100"/>
  <c r="G241" i="100"/>
  <c r="H241" i="100"/>
  <c r="I241" i="100"/>
  <c r="J241" i="100"/>
  <c r="G242" i="100"/>
  <c r="H242" i="100"/>
  <c r="I242" i="100"/>
  <c r="J242" i="100"/>
  <c r="G243" i="100"/>
  <c r="H243" i="100"/>
  <c r="I243" i="100"/>
  <c r="J243" i="100"/>
  <c r="G244" i="100"/>
  <c r="H244" i="100"/>
  <c r="I244" i="100"/>
  <c r="J244" i="100"/>
  <c r="G245" i="100"/>
  <c r="H245" i="100"/>
  <c r="I245" i="100"/>
  <c r="J245" i="100"/>
  <c r="G246" i="100"/>
  <c r="H246" i="100"/>
  <c r="I246" i="100"/>
  <c r="J246" i="100"/>
  <c r="G247" i="100"/>
  <c r="H247" i="100"/>
  <c r="I247" i="100"/>
  <c r="J247" i="100"/>
  <c r="G248" i="100"/>
  <c r="H248" i="100"/>
  <c r="I248" i="100"/>
  <c r="J248" i="100"/>
  <c r="G249" i="100"/>
  <c r="H249" i="100"/>
  <c r="I249" i="100"/>
  <c r="J249" i="100"/>
  <c r="G250" i="100"/>
  <c r="H250" i="100"/>
  <c r="I250" i="100"/>
  <c r="J250" i="100"/>
  <c r="G251" i="100"/>
  <c r="H251" i="100"/>
  <c r="I251" i="100"/>
  <c r="J251" i="100"/>
  <c r="G252" i="100"/>
  <c r="H252" i="100"/>
  <c r="I252" i="100"/>
  <c r="J252" i="100"/>
  <c r="G253" i="100"/>
  <c r="H253" i="100"/>
  <c r="I253" i="100"/>
  <c r="J253" i="100"/>
  <c r="G254" i="100"/>
  <c r="H254" i="100"/>
  <c r="I254" i="100"/>
  <c r="J254" i="100"/>
  <c r="G255" i="100"/>
  <c r="H255" i="100"/>
  <c r="I255" i="100"/>
  <c r="J255" i="100"/>
  <c r="G256" i="100"/>
  <c r="H256" i="100"/>
  <c r="I256" i="100"/>
  <c r="J256" i="100"/>
  <c r="G257" i="100"/>
  <c r="H257" i="100"/>
  <c r="I257" i="100"/>
  <c r="J257" i="100"/>
  <c r="G258" i="100"/>
  <c r="H258" i="100"/>
  <c r="I258" i="100"/>
  <c r="J258" i="100"/>
  <c r="G259" i="100"/>
  <c r="H259" i="100"/>
  <c r="I259" i="100"/>
  <c r="J259" i="100"/>
  <c r="G260" i="100"/>
  <c r="H260" i="100"/>
  <c r="I260" i="100"/>
  <c r="J260" i="100"/>
  <c r="G261" i="100"/>
  <c r="H261" i="100"/>
  <c r="I261" i="100"/>
  <c r="J261" i="100"/>
  <c r="G262" i="100"/>
  <c r="H262" i="100"/>
  <c r="I262" i="100"/>
  <c r="J262" i="100"/>
  <c r="G263" i="100"/>
  <c r="H263" i="100"/>
  <c r="I263" i="100"/>
  <c r="J263" i="100"/>
  <c r="G264" i="100"/>
  <c r="H264" i="100"/>
  <c r="I264" i="100"/>
  <c r="J264" i="100"/>
  <c r="G265" i="100"/>
  <c r="H265" i="100"/>
  <c r="I265" i="100"/>
  <c r="J265" i="100"/>
  <c r="G266" i="100"/>
  <c r="H266" i="100"/>
  <c r="I266" i="100"/>
  <c r="J266" i="100"/>
  <c r="G267" i="100"/>
  <c r="H267" i="100"/>
  <c r="I267" i="100"/>
  <c r="J267" i="100"/>
  <c r="G268" i="100"/>
  <c r="H268" i="100"/>
  <c r="I268" i="100"/>
  <c r="J268" i="100"/>
  <c r="G269" i="100"/>
  <c r="H269" i="100"/>
  <c r="I269" i="100"/>
  <c r="J269" i="100"/>
  <c r="G270" i="100"/>
  <c r="H270" i="100"/>
  <c r="I270" i="100"/>
  <c r="J270" i="100"/>
  <c r="G271" i="100"/>
  <c r="H271" i="100"/>
  <c r="I271" i="100"/>
  <c r="J271" i="100"/>
  <c r="G272" i="100"/>
  <c r="H272" i="100"/>
  <c r="I272" i="100"/>
  <c r="J272" i="100"/>
  <c r="G273" i="100"/>
  <c r="H273" i="100"/>
  <c r="I273" i="100"/>
  <c r="J273" i="100"/>
  <c r="G274" i="100"/>
  <c r="H274" i="100"/>
  <c r="I274" i="100"/>
  <c r="J274" i="100"/>
  <c r="G275" i="100"/>
  <c r="H275" i="100"/>
  <c r="I275" i="100"/>
  <c r="J275" i="100"/>
  <c r="G276" i="100"/>
  <c r="H276" i="100"/>
  <c r="I276" i="100"/>
  <c r="J276" i="100"/>
  <c r="G277" i="100"/>
  <c r="H277" i="100"/>
  <c r="I277" i="100"/>
  <c r="J277" i="100"/>
  <c r="G278" i="100"/>
  <c r="H278" i="100"/>
  <c r="I278" i="100"/>
  <c r="J278" i="100"/>
  <c r="G279" i="100"/>
  <c r="H279" i="100"/>
  <c r="I279" i="100"/>
  <c r="J279" i="100"/>
  <c r="G280" i="100"/>
  <c r="H280" i="100"/>
  <c r="I280" i="100"/>
  <c r="J280" i="100"/>
  <c r="G281" i="100"/>
  <c r="H281" i="100"/>
  <c r="I281" i="100"/>
  <c r="J281" i="100"/>
  <c r="G282" i="100"/>
  <c r="H282" i="100"/>
  <c r="I282" i="100"/>
  <c r="J282" i="100"/>
  <c r="G283" i="100"/>
  <c r="H283" i="100"/>
  <c r="I283" i="100"/>
  <c r="J283" i="100"/>
  <c r="G284" i="100"/>
  <c r="H284" i="100"/>
  <c r="I284" i="100"/>
  <c r="J284" i="100"/>
  <c r="G285" i="100"/>
  <c r="H285" i="100"/>
  <c r="I285" i="100"/>
  <c r="J285" i="100"/>
  <c r="G286" i="100"/>
  <c r="H286" i="100"/>
  <c r="I286" i="100"/>
  <c r="J286" i="100"/>
  <c r="G287" i="100"/>
  <c r="H287" i="100"/>
  <c r="I287" i="100"/>
  <c r="J287" i="100"/>
  <c r="G288" i="100"/>
  <c r="H288" i="100"/>
  <c r="I288" i="100"/>
  <c r="J288" i="100"/>
  <c r="G289" i="100"/>
  <c r="H289" i="100"/>
  <c r="I289" i="100"/>
  <c r="J289" i="100"/>
  <c r="G290" i="100"/>
  <c r="H290" i="100"/>
  <c r="I290" i="100"/>
  <c r="J290" i="100"/>
  <c r="G291" i="100"/>
  <c r="H291" i="100"/>
  <c r="I291" i="100"/>
  <c r="J291" i="100"/>
  <c r="G292" i="100"/>
  <c r="H292" i="100"/>
  <c r="I292" i="100"/>
  <c r="J292" i="100"/>
  <c r="G293" i="100"/>
  <c r="H293" i="100"/>
  <c r="I293" i="100"/>
  <c r="J293" i="100"/>
  <c r="G294" i="100"/>
  <c r="H294" i="100"/>
  <c r="I294" i="100"/>
  <c r="J294" i="100"/>
  <c r="G295" i="100"/>
  <c r="H295" i="100"/>
  <c r="I295" i="100"/>
  <c r="J295" i="100"/>
  <c r="G296" i="100"/>
  <c r="H296" i="100"/>
  <c r="I296" i="100"/>
  <c r="J296" i="100"/>
  <c r="G297" i="100"/>
  <c r="H297" i="100"/>
  <c r="I297" i="100"/>
  <c r="J297" i="100"/>
  <c r="G298" i="100"/>
  <c r="H298" i="100"/>
  <c r="I298" i="100"/>
  <c r="J298" i="100"/>
  <c r="G299" i="100"/>
  <c r="H299" i="100"/>
  <c r="I299" i="100"/>
  <c r="J299" i="100"/>
  <c r="G300" i="100"/>
  <c r="H300" i="100"/>
  <c r="I300" i="100"/>
  <c r="J300" i="100"/>
  <c r="G301" i="100"/>
  <c r="H301" i="100"/>
  <c r="I301" i="100"/>
  <c r="J301" i="100"/>
  <c r="G302" i="100"/>
  <c r="H302" i="100"/>
  <c r="I302" i="100"/>
  <c r="J302" i="100"/>
  <c r="G303" i="100"/>
  <c r="H303" i="100"/>
  <c r="I303" i="100"/>
  <c r="J303" i="100"/>
  <c r="G304" i="100"/>
  <c r="H304" i="100"/>
  <c r="I304" i="100"/>
  <c r="J304" i="100"/>
  <c r="G305" i="100"/>
  <c r="H305" i="100"/>
  <c r="I305" i="100"/>
  <c r="J305" i="100"/>
  <c r="G306" i="100"/>
  <c r="H306" i="100"/>
  <c r="I306" i="100"/>
  <c r="J306" i="100"/>
  <c r="G307" i="100"/>
  <c r="H307" i="100"/>
  <c r="I307" i="100"/>
  <c r="J307" i="100"/>
  <c r="G308" i="100"/>
  <c r="H308" i="100"/>
  <c r="I308" i="100"/>
  <c r="J308" i="100"/>
  <c r="G309" i="100"/>
  <c r="H309" i="100"/>
  <c r="I309" i="100"/>
  <c r="J309" i="100"/>
  <c r="G310" i="100"/>
  <c r="H310" i="100"/>
  <c r="I310" i="100"/>
  <c r="J310" i="100"/>
  <c r="G311" i="100"/>
  <c r="H311" i="100"/>
  <c r="I311" i="100"/>
  <c r="J311" i="100"/>
  <c r="G312" i="100"/>
  <c r="H312" i="100"/>
  <c r="I312" i="100"/>
  <c r="J312" i="100"/>
  <c r="G313" i="100"/>
  <c r="H313" i="100"/>
  <c r="I313" i="100"/>
  <c r="J313" i="100"/>
  <c r="G314" i="100"/>
  <c r="H314" i="100"/>
  <c r="I314" i="100"/>
  <c r="J314" i="100"/>
  <c r="G315" i="100"/>
  <c r="H315" i="100"/>
  <c r="I315" i="100"/>
  <c r="J315" i="100"/>
  <c r="G316" i="100"/>
  <c r="H316" i="100"/>
  <c r="I316" i="100"/>
  <c r="J316" i="100"/>
  <c r="G317" i="100"/>
  <c r="H317" i="100"/>
  <c r="I317" i="100"/>
  <c r="J317" i="100"/>
  <c r="G318" i="100"/>
  <c r="H318" i="100"/>
  <c r="I318" i="100"/>
  <c r="J318" i="100"/>
  <c r="G319" i="100"/>
  <c r="H319" i="100"/>
  <c r="I319" i="100"/>
  <c r="J319" i="100"/>
  <c r="G320" i="100"/>
  <c r="H320" i="100"/>
  <c r="I320" i="100"/>
  <c r="J320" i="100"/>
  <c r="G321" i="100"/>
  <c r="H321" i="100"/>
  <c r="I321" i="100"/>
  <c r="J321" i="100"/>
  <c r="G322" i="100"/>
  <c r="H322" i="100"/>
  <c r="I322" i="100"/>
  <c r="J322" i="100"/>
  <c r="G323" i="100"/>
  <c r="H323" i="100"/>
  <c r="I323" i="100"/>
  <c r="J323" i="100"/>
  <c r="G324" i="100"/>
  <c r="H324" i="100"/>
  <c r="I324" i="100"/>
  <c r="J324" i="100"/>
  <c r="G325" i="100"/>
  <c r="H325" i="100"/>
  <c r="I325" i="100"/>
  <c r="J325" i="100"/>
  <c r="G326" i="100"/>
  <c r="H326" i="100"/>
  <c r="I326" i="100"/>
  <c r="J326" i="100"/>
  <c r="G327" i="100"/>
  <c r="H327" i="100"/>
  <c r="I327" i="100"/>
  <c r="J327" i="100"/>
  <c r="G328" i="100"/>
  <c r="H328" i="100"/>
  <c r="I328" i="100"/>
  <c r="J328" i="100"/>
  <c r="G329" i="100"/>
  <c r="H329" i="100"/>
  <c r="I329" i="100"/>
  <c r="J329" i="100"/>
  <c r="G330" i="100"/>
  <c r="H330" i="100"/>
  <c r="I330" i="100"/>
  <c r="J330" i="100"/>
  <c r="G331" i="100"/>
  <c r="H331" i="100"/>
  <c r="I331" i="100"/>
  <c r="J331" i="100"/>
  <c r="G332" i="100"/>
  <c r="H332" i="100"/>
  <c r="I332" i="100"/>
  <c r="J332" i="100"/>
  <c r="G333" i="100"/>
  <c r="H333" i="100"/>
  <c r="I333" i="100"/>
  <c r="J333" i="100"/>
  <c r="G334" i="100"/>
  <c r="H334" i="100"/>
  <c r="I334" i="100"/>
  <c r="J334" i="100"/>
  <c r="G335" i="100"/>
  <c r="H335" i="100"/>
  <c r="I335" i="100"/>
  <c r="J335" i="100"/>
  <c r="G336" i="100"/>
  <c r="H336" i="100"/>
  <c r="I336" i="100"/>
  <c r="J336" i="100"/>
  <c r="G337" i="100"/>
  <c r="H337" i="100"/>
  <c r="I337" i="100"/>
  <c r="J337" i="100"/>
  <c r="G338" i="100"/>
  <c r="H338" i="100"/>
  <c r="I338" i="100"/>
  <c r="J338" i="100"/>
  <c r="G339" i="100"/>
  <c r="H339" i="100"/>
  <c r="I339" i="100"/>
  <c r="J339" i="100"/>
  <c r="G340" i="100"/>
  <c r="H340" i="100"/>
  <c r="I340" i="100"/>
  <c r="J340" i="100"/>
  <c r="G341" i="100"/>
  <c r="H341" i="100"/>
  <c r="I341" i="100"/>
  <c r="J341" i="100"/>
  <c r="G342" i="100"/>
  <c r="H342" i="100"/>
  <c r="I342" i="100"/>
  <c r="J342" i="100"/>
  <c r="G343" i="100"/>
  <c r="H343" i="100"/>
  <c r="I343" i="100"/>
  <c r="J343" i="100"/>
  <c r="G344" i="100"/>
  <c r="H344" i="100"/>
  <c r="I344" i="100"/>
  <c r="J344" i="100"/>
  <c r="G345" i="100"/>
  <c r="H345" i="100"/>
  <c r="I345" i="100"/>
  <c r="J345" i="100"/>
  <c r="G346" i="100"/>
  <c r="H346" i="100"/>
  <c r="I346" i="100"/>
  <c r="J346" i="100"/>
  <c r="G347" i="100"/>
  <c r="H347" i="100"/>
  <c r="I347" i="100"/>
  <c r="J347" i="100"/>
  <c r="G348" i="100"/>
  <c r="H348" i="100"/>
  <c r="I348" i="100"/>
  <c r="J348" i="100"/>
  <c r="G349" i="100"/>
  <c r="H349" i="100"/>
  <c r="I349" i="100"/>
  <c r="J349" i="100"/>
  <c r="G350" i="100"/>
  <c r="H350" i="100"/>
  <c r="I350" i="100"/>
  <c r="J350" i="100"/>
  <c r="G351" i="100"/>
  <c r="H351" i="100"/>
  <c r="I351" i="100"/>
  <c r="J351" i="100"/>
  <c r="G352" i="100"/>
  <c r="H352" i="100"/>
  <c r="I352" i="100"/>
  <c r="J352" i="100"/>
  <c r="G353" i="100"/>
  <c r="H353" i="100"/>
  <c r="I353" i="100"/>
  <c r="J353" i="100"/>
  <c r="G354" i="100"/>
  <c r="H354" i="100"/>
  <c r="I354" i="100"/>
  <c r="J354" i="100"/>
  <c r="G355" i="100"/>
  <c r="H355" i="100"/>
  <c r="I355" i="100"/>
  <c r="J355" i="100"/>
  <c r="G356" i="100"/>
  <c r="H356" i="100"/>
  <c r="I356" i="100"/>
  <c r="J356" i="100"/>
  <c r="G357" i="100"/>
  <c r="H357" i="100"/>
  <c r="I357" i="100"/>
  <c r="J357" i="100"/>
  <c r="G358" i="100"/>
  <c r="H358" i="100"/>
  <c r="I358" i="100"/>
  <c r="J358" i="100"/>
  <c r="G359" i="100"/>
  <c r="H359" i="100"/>
  <c r="I359" i="100"/>
  <c r="J359" i="100"/>
  <c r="G360" i="100"/>
  <c r="H360" i="100"/>
  <c r="I360" i="100"/>
  <c r="J360" i="100"/>
  <c r="G361" i="100"/>
  <c r="H361" i="100"/>
  <c r="I361" i="100"/>
  <c r="J361" i="100"/>
  <c r="G362" i="100"/>
  <c r="H362" i="100"/>
  <c r="I362" i="100"/>
  <c r="J362" i="100"/>
  <c r="G363" i="100"/>
  <c r="H363" i="100"/>
  <c r="I363" i="100"/>
  <c r="J363" i="100"/>
  <c r="G364" i="100"/>
  <c r="H364" i="100"/>
  <c r="I364" i="100"/>
  <c r="J364" i="100"/>
  <c r="G365" i="100"/>
  <c r="H365" i="100"/>
  <c r="I365" i="100"/>
  <c r="J365" i="100"/>
  <c r="G366" i="100"/>
  <c r="H366" i="100"/>
  <c r="I366" i="100"/>
  <c r="J366" i="100"/>
  <c r="G367" i="100"/>
  <c r="H367" i="100"/>
  <c r="I367" i="100"/>
  <c r="J367" i="100"/>
  <c r="G368" i="100"/>
  <c r="H368" i="100"/>
  <c r="I368" i="100"/>
  <c r="J368" i="100"/>
  <c r="G369" i="100"/>
  <c r="H369" i="100"/>
  <c r="I369" i="100"/>
  <c r="J369" i="100"/>
  <c r="G370" i="100"/>
  <c r="H370" i="100"/>
  <c r="I370" i="100"/>
  <c r="J370" i="100"/>
  <c r="G371" i="100"/>
  <c r="H371" i="100"/>
  <c r="I371" i="100"/>
  <c r="J371" i="100"/>
  <c r="G372" i="100"/>
  <c r="H372" i="100"/>
  <c r="I372" i="100"/>
  <c r="J372" i="100"/>
  <c r="G373" i="100"/>
  <c r="H373" i="100"/>
  <c r="I373" i="100"/>
  <c r="J373" i="100"/>
  <c r="G374" i="100"/>
  <c r="H374" i="100"/>
  <c r="I374" i="100"/>
  <c r="J374" i="100"/>
  <c r="G375" i="100"/>
  <c r="H375" i="100"/>
  <c r="I375" i="100"/>
  <c r="J375" i="100"/>
  <c r="G376" i="100"/>
  <c r="H376" i="100"/>
  <c r="I376" i="100"/>
  <c r="J376" i="100"/>
  <c r="G377" i="100"/>
  <c r="H377" i="100"/>
  <c r="I377" i="100"/>
  <c r="J377" i="100"/>
  <c r="G378" i="100"/>
  <c r="H378" i="100"/>
  <c r="I378" i="100"/>
  <c r="J378" i="100"/>
  <c r="G379" i="100"/>
  <c r="H379" i="100"/>
  <c r="I379" i="100"/>
  <c r="J379" i="100"/>
  <c r="G380" i="100"/>
  <c r="H380" i="100"/>
  <c r="I380" i="100"/>
  <c r="J380" i="100"/>
  <c r="G381" i="100"/>
  <c r="H381" i="100"/>
  <c r="I381" i="100"/>
  <c r="J381" i="100"/>
  <c r="G382" i="100"/>
  <c r="H382" i="100"/>
  <c r="I382" i="100"/>
  <c r="J382" i="100"/>
  <c r="G383" i="100"/>
  <c r="H383" i="100"/>
  <c r="I383" i="100"/>
  <c r="J383" i="100"/>
  <c r="G384" i="100"/>
  <c r="H384" i="100"/>
  <c r="I384" i="100"/>
  <c r="J384" i="100"/>
  <c r="G385" i="100"/>
  <c r="H385" i="100"/>
  <c r="I385" i="100"/>
  <c r="J385" i="100"/>
  <c r="G386" i="100"/>
  <c r="H386" i="100"/>
  <c r="I386" i="100"/>
  <c r="J386" i="100"/>
  <c r="G387" i="100"/>
  <c r="H387" i="100"/>
  <c r="I387" i="100"/>
  <c r="J387" i="100"/>
  <c r="G388" i="100"/>
  <c r="H388" i="100"/>
  <c r="I388" i="100"/>
  <c r="J388" i="100"/>
  <c r="G389" i="100"/>
  <c r="H389" i="100"/>
  <c r="I389" i="100"/>
  <c r="J389" i="100"/>
  <c r="G390" i="100"/>
  <c r="H390" i="100"/>
  <c r="I390" i="100"/>
  <c r="J390" i="100"/>
  <c r="G391" i="100"/>
  <c r="H391" i="100"/>
  <c r="I391" i="100"/>
  <c r="J391" i="100"/>
  <c r="G392" i="100"/>
  <c r="H392" i="100"/>
  <c r="I392" i="100"/>
  <c r="J392" i="100"/>
  <c r="G393" i="100"/>
  <c r="H393" i="100"/>
  <c r="I393" i="100"/>
  <c r="J393" i="100"/>
  <c r="G394" i="100"/>
  <c r="H394" i="100"/>
  <c r="I394" i="100"/>
  <c r="J394" i="100"/>
  <c r="G395" i="100"/>
  <c r="H395" i="100"/>
  <c r="I395" i="100"/>
  <c r="J395" i="100"/>
  <c r="G396" i="100"/>
  <c r="H396" i="100"/>
  <c r="I396" i="100"/>
  <c r="J396" i="100"/>
  <c r="G397" i="100"/>
  <c r="H397" i="100"/>
  <c r="I397" i="100"/>
  <c r="J397" i="100"/>
  <c r="G398" i="100"/>
  <c r="H398" i="100"/>
  <c r="I398" i="100"/>
  <c r="J398" i="100"/>
  <c r="G399" i="100"/>
  <c r="H399" i="100"/>
  <c r="I399" i="100"/>
  <c r="J399" i="100"/>
  <c r="G400" i="100"/>
  <c r="H400" i="100"/>
  <c r="I400" i="100"/>
  <c r="J400" i="100"/>
  <c r="G401" i="100"/>
  <c r="H401" i="100"/>
  <c r="I401" i="100"/>
  <c r="J401" i="100"/>
  <c r="G402" i="100"/>
  <c r="H402" i="100"/>
  <c r="I402" i="100"/>
  <c r="J402" i="100"/>
  <c r="G403" i="100"/>
  <c r="H403" i="100"/>
  <c r="I403" i="100"/>
  <c r="J403" i="100"/>
  <c r="G404" i="100"/>
  <c r="H404" i="100"/>
  <c r="I404" i="100"/>
  <c r="J404" i="100"/>
  <c r="G405" i="100"/>
  <c r="H405" i="100"/>
  <c r="I405" i="100"/>
  <c r="J405" i="100"/>
  <c r="G406" i="100"/>
  <c r="H406" i="100"/>
  <c r="I406" i="100"/>
  <c r="J406" i="100"/>
  <c r="G407" i="100"/>
  <c r="H407" i="100"/>
  <c r="I407" i="100"/>
  <c r="J407" i="100"/>
  <c r="G408" i="100"/>
  <c r="H408" i="100"/>
  <c r="I408" i="100"/>
  <c r="J408" i="100"/>
  <c r="G409" i="100"/>
  <c r="H409" i="100"/>
  <c r="I409" i="100"/>
  <c r="J409" i="100"/>
  <c r="G410" i="100"/>
  <c r="H410" i="100"/>
  <c r="I410" i="100"/>
  <c r="J410" i="100"/>
  <c r="G411" i="100"/>
  <c r="H411" i="100"/>
  <c r="I411" i="100"/>
  <c r="J411" i="100"/>
  <c r="G412" i="100"/>
  <c r="H412" i="100"/>
  <c r="I412" i="100"/>
  <c r="J412" i="100"/>
  <c r="G413" i="100"/>
  <c r="H413" i="100"/>
  <c r="I413" i="100"/>
  <c r="J413" i="100"/>
  <c r="G414" i="100"/>
  <c r="H414" i="100"/>
  <c r="I414" i="100"/>
  <c r="J414" i="100"/>
  <c r="G415" i="100"/>
  <c r="H415" i="100"/>
  <c r="I415" i="100"/>
  <c r="J415" i="100"/>
  <c r="G416" i="100"/>
  <c r="H416" i="100"/>
  <c r="I416" i="100"/>
  <c r="J416" i="100"/>
  <c r="G417" i="100"/>
  <c r="H417" i="100"/>
  <c r="I417" i="100"/>
  <c r="J417" i="100"/>
  <c r="G418" i="100"/>
  <c r="H418" i="100"/>
  <c r="I418" i="100"/>
  <c r="J418" i="100"/>
  <c r="G419" i="100"/>
  <c r="H419" i="100"/>
  <c r="I419" i="100"/>
  <c r="J419" i="100"/>
  <c r="G420" i="100"/>
  <c r="H420" i="100"/>
  <c r="I420" i="100"/>
  <c r="J420" i="100"/>
  <c r="G421" i="100"/>
  <c r="H421" i="100"/>
  <c r="I421" i="100"/>
  <c r="J421" i="100"/>
  <c r="G422" i="100"/>
  <c r="H422" i="100"/>
  <c r="I422" i="100"/>
  <c r="J422" i="100"/>
  <c r="G423" i="100"/>
  <c r="H423" i="100"/>
  <c r="I423" i="100"/>
  <c r="J423" i="100"/>
  <c r="G424" i="100"/>
  <c r="H424" i="100"/>
  <c r="I424" i="100"/>
  <c r="J424" i="100"/>
  <c r="G425" i="100"/>
  <c r="H425" i="100"/>
  <c r="I425" i="100"/>
  <c r="J425" i="100"/>
  <c r="G426" i="100"/>
  <c r="H426" i="100"/>
  <c r="I426" i="100"/>
  <c r="J426" i="100"/>
  <c r="G427" i="100"/>
  <c r="H427" i="100"/>
  <c r="I427" i="100"/>
  <c r="J427" i="100"/>
  <c r="G428" i="100"/>
  <c r="H428" i="100"/>
  <c r="I428" i="100"/>
  <c r="J428" i="100"/>
  <c r="G429" i="100"/>
  <c r="H429" i="100"/>
  <c r="I429" i="100"/>
  <c r="J429" i="100"/>
  <c r="AO4" i="99"/>
  <c r="AP4" i="99"/>
  <c r="AO5" i="99"/>
  <c r="AP5" i="99"/>
  <c r="AO6" i="99"/>
  <c r="AP6" i="99"/>
  <c r="AO7" i="99"/>
  <c r="AP7" i="99"/>
  <c r="AO8" i="99"/>
  <c r="AP8" i="99"/>
  <c r="AO9" i="99"/>
  <c r="AP9" i="99"/>
  <c r="AO10" i="99"/>
  <c r="AP10" i="99"/>
  <c r="AO11" i="99"/>
  <c r="AP11" i="99"/>
  <c r="AO12" i="99"/>
  <c r="AP12" i="99"/>
  <c r="AO13" i="99"/>
  <c r="AP13" i="99"/>
  <c r="AO14" i="99"/>
  <c r="AP14" i="99"/>
  <c r="AO15" i="99"/>
  <c r="AP15" i="99"/>
  <c r="AO16" i="99"/>
  <c r="AP16" i="99"/>
  <c r="AO17" i="99"/>
  <c r="AP17" i="99"/>
  <c r="AO18" i="99"/>
  <c r="AP18" i="99"/>
  <c r="AO19" i="99"/>
  <c r="AP19" i="99"/>
  <c r="AO20" i="99"/>
  <c r="AP20" i="99"/>
  <c r="AO21" i="99"/>
  <c r="AP21" i="99"/>
  <c r="AO22" i="99"/>
  <c r="AP22" i="99"/>
  <c r="AO23" i="99"/>
  <c r="AP23" i="99"/>
  <c r="AO24" i="99"/>
  <c r="AP24" i="99"/>
  <c r="AO25" i="99"/>
  <c r="AP25" i="99"/>
  <c r="AO26" i="99"/>
  <c r="AP26" i="99"/>
  <c r="AO27" i="99"/>
  <c r="AP27" i="99"/>
  <c r="AO28" i="99"/>
  <c r="AP28" i="99"/>
  <c r="AO29" i="99"/>
  <c r="AP29" i="99"/>
  <c r="AO30" i="99"/>
  <c r="AP30" i="99"/>
  <c r="AO31" i="99"/>
  <c r="AP31" i="99"/>
  <c r="AO32" i="99"/>
  <c r="AP32" i="99"/>
  <c r="AO33" i="99"/>
  <c r="AP33" i="99"/>
  <c r="AO34" i="99"/>
  <c r="AP34" i="99"/>
  <c r="AO35" i="99"/>
  <c r="AP35" i="99"/>
  <c r="AO36" i="99"/>
  <c r="AP36" i="99"/>
  <c r="AO37" i="99"/>
  <c r="AP37" i="99"/>
  <c r="AO38" i="99"/>
  <c r="AP38" i="99"/>
  <c r="AO39" i="99"/>
  <c r="AP39" i="99"/>
  <c r="AO40" i="99"/>
  <c r="AP40" i="99"/>
  <c r="AO41" i="99"/>
  <c r="AP41" i="99"/>
  <c r="AO42" i="99"/>
  <c r="AP42" i="99"/>
  <c r="AO43" i="99"/>
  <c r="AP43" i="99"/>
  <c r="AO44" i="99"/>
  <c r="AP44" i="99"/>
  <c r="AO45" i="99"/>
  <c r="AP45" i="99"/>
  <c r="AO46" i="99"/>
  <c r="AP46" i="99"/>
  <c r="AO47" i="99"/>
  <c r="AP47" i="99"/>
  <c r="AO48" i="99"/>
  <c r="AP48" i="99"/>
  <c r="AO49" i="99"/>
  <c r="AP49" i="99"/>
  <c r="AO50" i="99"/>
  <c r="AP50" i="99"/>
  <c r="AO51" i="99"/>
  <c r="AP51" i="99"/>
  <c r="AO52" i="99"/>
  <c r="AP52" i="99"/>
  <c r="AO53" i="99"/>
  <c r="AP53" i="99"/>
  <c r="AO54" i="99"/>
  <c r="AP54" i="99"/>
  <c r="AO55" i="99"/>
  <c r="AP55" i="99"/>
  <c r="AO56" i="99"/>
  <c r="AP56" i="99"/>
  <c r="AO57" i="99"/>
  <c r="AP57" i="99"/>
  <c r="AO58" i="99"/>
  <c r="AP58" i="99"/>
  <c r="AO59" i="99"/>
  <c r="AP59" i="99"/>
  <c r="AO60" i="99"/>
  <c r="AP60" i="99"/>
  <c r="AO61" i="99"/>
  <c r="AP61" i="99"/>
  <c r="AO62" i="99"/>
  <c r="AP62" i="99"/>
  <c r="AO63" i="99"/>
  <c r="AP63" i="99"/>
  <c r="AO64" i="99"/>
  <c r="AP64" i="99"/>
  <c r="AO65" i="99"/>
  <c r="AP65" i="99"/>
  <c r="AO66" i="99"/>
  <c r="AP66" i="99"/>
  <c r="AO67" i="99"/>
  <c r="AP67" i="99"/>
  <c r="AO68" i="99"/>
  <c r="AP68" i="99"/>
  <c r="AO69" i="99"/>
  <c r="AP69" i="99"/>
  <c r="AO70" i="99"/>
  <c r="AP70" i="99"/>
  <c r="AO71" i="99"/>
  <c r="AP71" i="99"/>
  <c r="AO72" i="99"/>
  <c r="AP72" i="99"/>
  <c r="AO73" i="99"/>
  <c r="AP73" i="99"/>
  <c r="AO74" i="99"/>
  <c r="AP74" i="99"/>
  <c r="AO75" i="99"/>
  <c r="AP75" i="99"/>
  <c r="AO76" i="99"/>
  <c r="AP76" i="99"/>
  <c r="AO77" i="99"/>
  <c r="AP77" i="99"/>
  <c r="AO78" i="99"/>
  <c r="AP78" i="99"/>
  <c r="AO79" i="99"/>
  <c r="AP79" i="99"/>
  <c r="AO80" i="99"/>
  <c r="AP80" i="99"/>
  <c r="AO81" i="99"/>
  <c r="AP81" i="99"/>
  <c r="AO82" i="99"/>
  <c r="AP82" i="99"/>
  <c r="AO83" i="99"/>
  <c r="AP83" i="99"/>
  <c r="AO84" i="99"/>
  <c r="AP84" i="99"/>
  <c r="AO85" i="99"/>
  <c r="AP85" i="99"/>
  <c r="AO86" i="99"/>
  <c r="AP86" i="99"/>
  <c r="AO87" i="99"/>
  <c r="AP87" i="99"/>
  <c r="AO88" i="99"/>
  <c r="AP88" i="99"/>
  <c r="AO89" i="99"/>
  <c r="AP89" i="99"/>
  <c r="AO90" i="99"/>
  <c r="AP90" i="99"/>
  <c r="AO91" i="99"/>
  <c r="AP91" i="99"/>
  <c r="AO92" i="99"/>
  <c r="AP92" i="99"/>
  <c r="AO93" i="99"/>
  <c r="AP93" i="99"/>
  <c r="AO94" i="99"/>
  <c r="AP94" i="99"/>
  <c r="AO95" i="99"/>
  <c r="AP95" i="99"/>
  <c r="AO96" i="99"/>
  <c r="AP96" i="99"/>
  <c r="AO97" i="99"/>
  <c r="AP97" i="99"/>
  <c r="AO98" i="99"/>
  <c r="AP98" i="99"/>
  <c r="AO99" i="99"/>
  <c r="AP99" i="99"/>
  <c r="AO100" i="99"/>
  <c r="AP100" i="99"/>
  <c r="AO101" i="99"/>
  <c r="AP101" i="99"/>
  <c r="AO102" i="99"/>
  <c r="AP102" i="99"/>
  <c r="AO103" i="99"/>
  <c r="AP103" i="99"/>
  <c r="AO104" i="99"/>
  <c r="AP104" i="99"/>
  <c r="AO105" i="99"/>
  <c r="AP105" i="99"/>
  <c r="AO106" i="99"/>
  <c r="AP106" i="99"/>
  <c r="AO107" i="99"/>
  <c r="AP107" i="99"/>
  <c r="AO108" i="99"/>
  <c r="AP108" i="99"/>
  <c r="AO109" i="99"/>
  <c r="AP109" i="99"/>
  <c r="AO110" i="99"/>
  <c r="AP110" i="99"/>
  <c r="AO111" i="99"/>
  <c r="AP111" i="99"/>
  <c r="AO112" i="99"/>
  <c r="AP112" i="99"/>
  <c r="AO113" i="99"/>
  <c r="AP113" i="99"/>
  <c r="AO114" i="99"/>
  <c r="AP114" i="99"/>
  <c r="AO115" i="99"/>
  <c r="AP115" i="99"/>
  <c r="AO116" i="99"/>
  <c r="AP116" i="99"/>
  <c r="AO117" i="99"/>
  <c r="AP117" i="99"/>
  <c r="AO118" i="99"/>
  <c r="AP118" i="99"/>
  <c r="AO119" i="99"/>
  <c r="AP119" i="99"/>
  <c r="AO120" i="99"/>
  <c r="AP120" i="99"/>
  <c r="AO121" i="99"/>
  <c r="AP121" i="99"/>
  <c r="AO122" i="99"/>
  <c r="AP122" i="99"/>
  <c r="AO123" i="99"/>
  <c r="AP123" i="99"/>
  <c r="AO124" i="99"/>
  <c r="AP124" i="99"/>
  <c r="AO125" i="99"/>
  <c r="AP125" i="99"/>
  <c r="AO126" i="99"/>
  <c r="AP126" i="99"/>
  <c r="AO127" i="99"/>
  <c r="AP127" i="99"/>
  <c r="AO128" i="99"/>
  <c r="AP128" i="99"/>
  <c r="AO129" i="99"/>
  <c r="AP129" i="99"/>
  <c r="AO130" i="99"/>
  <c r="AP130" i="99"/>
  <c r="AO131" i="99"/>
  <c r="AP131" i="99"/>
  <c r="AO132" i="99"/>
  <c r="AP132" i="99"/>
  <c r="AO133" i="99"/>
  <c r="AP133" i="99"/>
  <c r="AO134" i="99"/>
  <c r="AP134" i="99"/>
  <c r="AO135" i="99"/>
  <c r="AP135" i="99"/>
  <c r="AO136" i="99"/>
  <c r="AP136" i="99"/>
  <c r="AO137" i="99"/>
  <c r="AP137" i="99"/>
  <c r="AO138" i="99"/>
  <c r="AP138" i="99"/>
  <c r="AO139" i="99"/>
  <c r="AP139" i="99"/>
  <c r="AO140" i="99"/>
  <c r="AP140" i="99"/>
  <c r="AO141" i="99"/>
  <c r="AP141" i="99"/>
  <c r="AO142" i="99"/>
  <c r="AP142" i="99"/>
  <c r="AO143" i="99"/>
  <c r="AP143" i="99"/>
  <c r="AO144" i="99"/>
  <c r="AP144" i="99"/>
  <c r="AO145" i="99"/>
  <c r="AP145" i="99"/>
  <c r="AO146" i="99"/>
  <c r="AP146" i="99"/>
  <c r="AO147" i="99"/>
  <c r="AP147" i="99"/>
  <c r="AO148" i="99"/>
  <c r="AP148" i="99"/>
  <c r="AO149" i="99"/>
  <c r="AP149" i="99"/>
  <c r="AO150" i="99"/>
  <c r="AP150" i="99"/>
  <c r="AO151" i="99"/>
  <c r="AP151" i="99"/>
  <c r="AO152" i="99"/>
  <c r="AP152" i="99"/>
  <c r="AO153" i="99"/>
  <c r="AP153" i="99"/>
  <c r="AO154" i="99"/>
  <c r="AP154" i="99"/>
  <c r="AO155" i="99"/>
  <c r="AP155" i="99"/>
  <c r="AO156" i="99"/>
  <c r="AP156" i="99"/>
  <c r="AO157" i="99"/>
  <c r="AP157" i="99"/>
  <c r="AO158" i="99"/>
  <c r="AP158" i="99"/>
  <c r="AO159" i="99"/>
  <c r="AP159" i="99"/>
  <c r="AO160" i="99"/>
  <c r="AP160" i="99"/>
  <c r="AO161" i="99"/>
  <c r="AP161" i="99"/>
  <c r="AO162" i="99"/>
  <c r="AP162" i="99"/>
  <c r="AO163" i="99"/>
  <c r="AP163" i="99"/>
  <c r="AO164" i="99"/>
  <c r="AP164" i="99"/>
  <c r="AO165" i="99"/>
  <c r="AP165" i="99"/>
  <c r="AO166" i="99"/>
  <c r="AP166" i="99"/>
  <c r="AO167" i="99"/>
  <c r="AP167" i="99"/>
  <c r="AO168" i="99"/>
  <c r="AP168" i="99"/>
  <c r="AO169" i="99"/>
  <c r="AP169" i="99"/>
  <c r="AO170" i="99"/>
  <c r="AP170" i="99"/>
  <c r="AO171" i="99"/>
  <c r="AP171" i="99"/>
  <c r="AO172" i="99"/>
  <c r="AP172" i="99"/>
  <c r="AO173" i="99"/>
  <c r="AP173" i="99"/>
  <c r="AO174" i="99"/>
  <c r="AP174" i="99"/>
  <c r="AO175" i="99"/>
  <c r="AP175" i="99"/>
  <c r="AO176" i="99"/>
  <c r="AP176" i="99"/>
  <c r="AO177" i="99"/>
  <c r="AP177" i="99"/>
  <c r="AO178" i="99"/>
  <c r="AP178" i="99"/>
  <c r="AO179" i="99"/>
  <c r="AP179" i="99"/>
  <c r="AO180" i="99"/>
  <c r="AP180" i="99"/>
  <c r="AO181" i="99"/>
  <c r="AP181" i="99"/>
  <c r="AO182" i="99"/>
  <c r="AP182" i="99"/>
  <c r="AO183" i="99"/>
  <c r="AP183" i="99"/>
  <c r="AO184" i="99"/>
  <c r="AP184" i="99"/>
  <c r="AO185" i="99"/>
  <c r="AP185" i="99"/>
  <c r="AO186" i="99"/>
  <c r="AP186" i="99"/>
  <c r="AO187" i="99"/>
  <c r="AP187" i="99"/>
  <c r="AO188" i="99"/>
  <c r="AP188" i="99"/>
  <c r="AO189" i="99"/>
  <c r="AP189" i="99"/>
  <c r="AO190" i="99"/>
  <c r="AP190" i="99"/>
  <c r="AO191" i="99"/>
  <c r="AP191" i="99"/>
  <c r="AO192" i="99"/>
  <c r="AP192" i="99"/>
  <c r="AO193" i="99"/>
  <c r="AP193" i="99"/>
  <c r="AO194" i="99"/>
  <c r="AP194" i="99"/>
  <c r="AO195" i="99"/>
  <c r="AP195" i="99"/>
  <c r="AO196" i="99"/>
  <c r="AP196" i="99"/>
  <c r="AO197" i="99"/>
  <c r="AP197" i="99"/>
  <c r="AO198" i="99"/>
  <c r="AP198" i="99"/>
  <c r="AO199" i="99"/>
  <c r="AP199" i="99"/>
  <c r="AO200" i="99"/>
  <c r="AP200" i="99"/>
  <c r="AO201" i="99"/>
  <c r="AP201" i="99"/>
  <c r="AO202" i="99"/>
  <c r="AP202" i="99"/>
  <c r="AO203" i="99"/>
  <c r="AP203" i="99"/>
  <c r="AO204" i="99"/>
  <c r="AP204" i="99"/>
  <c r="AO205" i="99"/>
  <c r="AP205" i="99"/>
  <c r="AO206" i="99"/>
  <c r="AP206" i="99"/>
  <c r="AO207" i="99"/>
  <c r="AP207" i="99"/>
  <c r="AO208" i="99"/>
  <c r="AP208" i="99"/>
  <c r="AO209" i="99"/>
  <c r="AP209" i="99"/>
  <c r="AO210" i="99"/>
  <c r="AP210" i="99"/>
  <c r="AO211" i="99"/>
  <c r="AP211" i="99"/>
  <c r="AO212" i="99"/>
  <c r="AP212" i="99"/>
  <c r="AO213" i="99"/>
  <c r="AP213" i="99"/>
  <c r="AO214" i="99"/>
  <c r="AP214" i="99"/>
  <c r="AO215" i="99"/>
  <c r="AP215" i="99"/>
  <c r="AO216" i="99"/>
  <c r="AP216" i="99"/>
  <c r="AO217" i="99"/>
  <c r="AP217" i="99"/>
  <c r="AO218" i="99"/>
  <c r="AP218" i="99"/>
  <c r="AO219" i="99"/>
  <c r="AP219" i="99"/>
  <c r="AO220" i="99"/>
  <c r="AP220" i="99"/>
  <c r="AO221" i="99"/>
  <c r="AP221" i="99"/>
  <c r="AO222" i="99"/>
  <c r="AP222" i="99"/>
  <c r="AO223" i="99"/>
  <c r="AP223" i="99"/>
  <c r="AO224" i="99"/>
  <c r="AP224" i="99"/>
  <c r="AO225" i="99"/>
  <c r="AP225" i="99"/>
  <c r="AO226" i="99"/>
  <c r="AP226" i="99"/>
  <c r="AO227" i="99"/>
  <c r="AP227" i="99"/>
  <c r="AO228" i="99"/>
  <c r="AP228" i="99"/>
  <c r="AO229" i="99"/>
  <c r="AP229" i="99"/>
  <c r="AO230" i="99"/>
  <c r="AP230" i="99"/>
  <c r="AO231" i="99"/>
  <c r="AP231" i="99"/>
  <c r="AO232" i="99"/>
  <c r="AP232" i="99"/>
  <c r="AO233" i="99"/>
  <c r="AP233" i="99"/>
  <c r="AO234" i="99"/>
  <c r="AP234" i="99"/>
  <c r="AO235" i="99"/>
  <c r="AP235" i="99"/>
  <c r="AO236" i="99"/>
  <c r="AP236" i="99"/>
  <c r="AO237" i="99"/>
  <c r="AP237" i="99"/>
  <c r="AO238" i="99"/>
  <c r="AP238" i="99"/>
  <c r="AO239" i="99"/>
  <c r="AP239" i="99"/>
  <c r="AO240" i="99"/>
  <c r="AP240" i="99"/>
  <c r="AO241" i="99"/>
  <c r="AP241" i="99"/>
  <c r="AO242" i="99"/>
  <c r="AP242" i="99"/>
  <c r="AO243" i="99"/>
  <c r="AP243" i="99"/>
  <c r="AO244" i="99"/>
  <c r="AP244" i="99"/>
  <c r="AO245" i="99"/>
  <c r="AP245" i="99"/>
  <c r="AO246" i="99"/>
  <c r="AP246" i="99"/>
  <c r="AO247" i="99"/>
  <c r="AP247" i="99"/>
  <c r="AO248" i="99"/>
  <c r="AP248" i="99"/>
  <c r="AO249" i="99"/>
  <c r="AP249" i="99"/>
  <c r="AO250" i="99"/>
  <c r="AP250" i="99"/>
  <c r="AO251" i="99"/>
  <c r="AP251" i="99"/>
  <c r="AO252" i="99"/>
  <c r="AP252" i="99"/>
  <c r="AO253" i="99"/>
  <c r="AP253" i="99"/>
  <c r="AO254" i="99"/>
  <c r="AP254" i="99"/>
  <c r="AO255" i="99"/>
  <c r="AP255" i="99"/>
  <c r="AO256" i="99"/>
  <c r="AP256" i="99"/>
  <c r="AO257" i="99"/>
  <c r="AP257" i="99"/>
  <c r="AO258" i="99"/>
  <c r="AP258" i="99"/>
  <c r="AO259" i="99"/>
  <c r="AP259" i="99"/>
  <c r="AO260" i="99"/>
  <c r="AP260" i="99"/>
  <c r="AO261" i="99"/>
  <c r="AP261" i="99"/>
  <c r="AO262" i="99"/>
  <c r="AP262" i="99"/>
  <c r="AO263" i="99"/>
  <c r="AP263" i="99"/>
  <c r="AO264" i="99"/>
  <c r="AP264" i="99"/>
  <c r="AO265" i="99"/>
  <c r="AP265" i="99"/>
  <c r="AO266" i="99"/>
  <c r="AP266" i="99"/>
  <c r="AO267" i="99"/>
  <c r="AP267" i="99"/>
  <c r="AO268" i="99"/>
  <c r="AP268" i="99"/>
  <c r="AO269" i="99"/>
  <c r="AP269" i="99"/>
  <c r="AO270" i="99"/>
  <c r="AP270" i="99"/>
  <c r="AO271" i="99"/>
  <c r="AP271" i="99"/>
  <c r="AO272" i="99"/>
  <c r="AP272" i="99"/>
  <c r="AO273" i="99"/>
  <c r="AP273" i="99"/>
  <c r="AO274" i="99"/>
  <c r="AP274" i="99"/>
  <c r="AO275" i="99"/>
  <c r="AP275" i="99"/>
  <c r="AO276" i="99"/>
  <c r="AP276" i="99"/>
  <c r="AO277" i="99"/>
  <c r="AP277" i="99"/>
  <c r="AO278" i="99"/>
  <c r="AP278" i="99"/>
  <c r="AO279" i="99"/>
  <c r="AP279" i="99"/>
  <c r="AO280" i="99"/>
  <c r="AP280" i="99"/>
  <c r="AO281" i="99"/>
  <c r="AP281" i="99"/>
  <c r="AO282" i="99"/>
  <c r="AP282" i="99"/>
  <c r="AO283" i="99"/>
  <c r="AP283" i="99"/>
  <c r="AO284" i="99"/>
  <c r="AP284" i="99"/>
  <c r="AO285" i="99"/>
  <c r="AP285" i="99"/>
  <c r="AO286" i="99"/>
  <c r="AP286" i="99"/>
  <c r="AO287" i="99"/>
  <c r="AP287" i="99"/>
  <c r="AO288" i="99"/>
  <c r="AP288" i="99"/>
  <c r="AO289" i="99"/>
  <c r="AP289" i="99"/>
  <c r="AO290" i="99"/>
  <c r="AP290" i="99"/>
  <c r="AO291" i="99"/>
  <c r="AP291" i="99"/>
  <c r="AO292" i="99"/>
  <c r="AP292" i="99"/>
  <c r="AO293" i="99"/>
  <c r="AP293" i="99"/>
  <c r="AO294" i="99"/>
  <c r="AP294" i="99"/>
  <c r="AO295" i="99"/>
  <c r="AP295" i="99"/>
  <c r="AO296" i="99"/>
  <c r="AP296" i="99"/>
  <c r="AO297" i="99"/>
  <c r="AP297" i="99"/>
  <c r="AO298" i="99"/>
  <c r="AP298" i="99"/>
  <c r="AO299" i="99"/>
  <c r="AP299" i="99"/>
  <c r="AO300" i="99"/>
  <c r="AP300" i="99"/>
  <c r="AO301" i="99"/>
  <c r="AP301" i="99"/>
  <c r="AO302" i="99"/>
  <c r="AP302" i="99"/>
  <c r="AO303" i="99"/>
  <c r="AP303" i="99"/>
  <c r="AO304" i="99"/>
  <c r="AP304" i="99"/>
  <c r="AO305" i="99"/>
  <c r="AP305" i="99"/>
  <c r="AO306" i="99"/>
  <c r="AP306" i="99"/>
  <c r="AO307" i="99"/>
  <c r="AP307" i="99"/>
  <c r="AO308" i="99"/>
  <c r="AP308" i="99"/>
  <c r="AO309" i="99"/>
  <c r="AP309" i="99"/>
  <c r="AO310" i="99"/>
  <c r="AP310" i="99"/>
  <c r="AO311" i="99"/>
  <c r="AP311" i="99"/>
  <c r="AO312" i="99"/>
  <c r="AP312" i="99"/>
  <c r="AO313" i="99"/>
  <c r="AP313" i="99"/>
  <c r="AO314" i="99"/>
  <c r="AP314" i="99"/>
  <c r="AO315" i="99"/>
  <c r="AP315" i="99"/>
  <c r="AO316" i="99"/>
  <c r="AP316" i="99"/>
  <c r="AO317" i="99"/>
  <c r="AP317" i="99"/>
  <c r="AO318" i="99"/>
  <c r="AP318" i="99"/>
  <c r="AO319" i="99"/>
  <c r="AP319" i="99"/>
  <c r="AO320" i="99"/>
  <c r="AP320" i="99"/>
  <c r="AO321" i="99"/>
  <c r="AP321" i="99"/>
  <c r="AO322" i="99"/>
  <c r="AP322" i="99"/>
  <c r="AO323" i="99"/>
  <c r="AP323" i="99"/>
  <c r="AO324" i="99"/>
  <c r="AP324" i="99"/>
  <c r="AO325" i="99"/>
  <c r="AP325" i="99"/>
  <c r="AO326" i="99"/>
  <c r="AP326" i="99"/>
  <c r="AO327" i="99"/>
  <c r="AP327" i="99"/>
  <c r="AO328" i="99"/>
  <c r="AP328" i="99"/>
  <c r="AO329" i="99"/>
  <c r="AP329" i="99"/>
  <c r="AO330" i="99"/>
  <c r="AP330" i="99"/>
  <c r="AO331" i="99"/>
  <c r="AP331" i="99"/>
  <c r="AO332" i="99"/>
  <c r="AP332" i="99"/>
  <c r="AO333" i="99"/>
  <c r="AP333" i="99"/>
  <c r="AO334" i="99"/>
  <c r="AP334" i="99"/>
  <c r="AO335" i="99"/>
  <c r="AP335" i="99"/>
  <c r="AO336" i="99"/>
  <c r="AP336" i="99"/>
  <c r="AO337" i="99"/>
  <c r="AP337" i="99"/>
  <c r="AO338" i="99"/>
  <c r="AP338" i="99"/>
  <c r="AO339" i="99"/>
  <c r="AP339" i="99"/>
  <c r="AO340" i="99"/>
  <c r="AP340" i="99"/>
  <c r="AO341" i="99"/>
  <c r="AP341" i="99"/>
  <c r="AO342" i="99"/>
  <c r="AP342" i="99"/>
  <c r="AO343" i="99"/>
  <c r="AP343" i="99"/>
  <c r="AO344" i="99"/>
  <c r="AP344" i="99"/>
  <c r="AO345" i="99"/>
  <c r="AP345" i="99"/>
  <c r="AO346" i="99"/>
  <c r="AP346" i="99"/>
  <c r="AO347" i="99"/>
  <c r="AP347" i="99"/>
  <c r="AO348" i="99"/>
  <c r="AP348" i="99"/>
  <c r="AO349" i="99"/>
  <c r="AP349" i="99"/>
  <c r="AO350" i="99"/>
  <c r="AP350" i="99"/>
  <c r="AO351" i="99"/>
  <c r="AP351" i="99"/>
  <c r="AO352" i="99"/>
  <c r="AP352" i="99"/>
  <c r="AO353" i="99"/>
  <c r="AP353" i="99"/>
  <c r="AO354" i="99"/>
  <c r="AP354" i="99"/>
  <c r="AO355" i="99"/>
  <c r="AP355" i="99"/>
  <c r="AO356" i="99"/>
  <c r="AP356" i="99"/>
  <c r="AO357" i="99"/>
  <c r="AP357" i="99"/>
  <c r="AO358" i="99"/>
  <c r="AP358" i="99"/>
  <c r="AO359" i="99"/>
  <c r="AP359" i="99"/>
  <c r="AO360" i="99"/>
  <c r="AP360" i="99"/>
  <c r="AO361" i="99"/>
  <c r="AP361" i="99"/>
  <c r="AO362" i="99"/>
  <c r="AP362" i="99"/>
  <c r="AO363" i="99"/>
  <c r="AP363" i="99"/>
  <c r="AO364" i="99"/>
  <c r="AP364" i="99"/>
  <c r="AO365" i="99"/>
  <c r="AP365" i="99"/>
  <c r="AO366" i="99"/>
  <c r="AP366" i="99"/>
  <c r="AO367" i="99"/>
  <c r="AP367" i="99"/>
  <c r="AO368" i="99"/>
  <c r="AP368" i="99"/>
  <c r="AO369" i="99"/>
  <c r="AP369" i="99"/>
  <c r="AO370" i="99"/>
  <c r="AP370" i="99"/>
  <c r="AO371" i="99"/>
  <c r="AP371" i="99"/>
  <c r="AO372" i="99"/>
  <c r="AP372" i="99"/>
  <c r="AO373" i="99"/>
  <c r="AP373" i="99"/>
  <c r="AO374" i="99"/>
  <c r="AP374" i="99"/>
  <c r="AO375" i="99"/>
  <c r="AP375" i="99"/>
  <c r="AO376" i="99"/>
  <c r="AP376" i="99"/>
  <c r="AO377" i="99"/>
  <c r="AP377" i="99"/>
  <c r="AO378" i="99"/>
  <c r="AP378" i="99"/>
  <c r="AO379" i="99"/>
  <c r="AP379" i="99"/>
  <c r="AO380" i="99"/>
  <c r="AP380" i="99"/>
  <c r="AO381" i="99"/>
  <c r="AP381" i="99"/>
  <c r="AO382" i="99"/>
  <c r="AP382" i="99"/>
  <c r="AO383" i="99"/>
  <c r="AP383" i="99"/>
  <c r="AO384" i="99"/>
  <c r="AP384" i="99"/>
  <c r="AO385" i="99"/>
  <c r="AP385" i="99"/>
  <c r="AO386" i="99"/>
  <c r="AP386" i="99"/>
  <c r="AO387" i="99"/>
  <c r="AP387" i="99"/>
  <c r="AO388" i="99"/>
  <c r="AP388" i="99"/>
  <c r="AO389" i="99"/>
  <c r="AP389" i="99"/>
  <c r="AO390" i="99"/>
  <c r="AP390" i="99"/>
  <c r="AO391" i="99"/>
  <c r="AP391" i="99"/>
  <c r="AO392" i="99"/>
  <c r="AP392" i="99"/>
  <c r="AO393" i="99"/>
  <c r="AP393" i="99"/>
  <c r="AO394" i="99"/>
  <c r="AP394" i="99"/>
  <c r="AO395" i="99"/>
  <c r="AP395" i="99"/>
  <c r="AO396" i="99"/>
  <c r="AP396" i="99"/>
  <c r="AO397" i="99"/>
  <c r="AP397" i="99"/>
  <c r="AO398" i="99"/>
  <c r="AP398" i="99"/>
  <c r="AO399" i="99"/>
  <c r="AP399" i="99"/>
  <c r="AO400" i="99"/>
  <c r="AP400" i="99"/>
  <c r="AO401" i="99"/>
  <c r="AP401" i="99"/>
  <c r="AO402" i="99"/>
  <c r="AP402" i="99"/>
  <c r="AO403" i="99"/>
  <c r="AP403" i="99"/>
  <c r="AO404" i="99"/>
  <c r="AP404" i="99"/>
  <c r="AO405" i="99"/>
  <c r="AP405" i="99"/>
  <c r="AO406" i="99"/>
  <c r="AP406" i="99"/>
  <c r="AO407" i="99"/>
  <c r="AP407" i="99"/>
  <c r="AO408" i="99"/>
  <c r="AP408" i="99"/>
  <c r="AO409" i="99"/>
  <c r="AP409" i="99"/>
  <c r="AO410" i="99"/>
  <c r="AP410" i="99"/>
  <c r="AO411" i="99"/>
  <c r="AP411" i="99"/>
  <c r="AO412" i="99"/>
  <c r="AP412" i="99"/>
  <c r="AO413" i="99"/>
  <c r="AP413" i="99"/>
  <c r="AO414" i="99"/>
  <c r="AP414" i="99"/>
  <c r="AO415" i="99"/>
  <c r="AP415" i="99"/>
  <c r="AO416" i="99"/>
  <c r="AP416" i="99"/>
  <c r="AO417" i="99"/>
  <c r="AP417" i="99"/>
  <c r="AO418" i="99"/>
  <c r="AP418" i="99"/>
  <c r="AO419" i="99"/>
  <c r="AP419" i="99"/>
  <c r="AO420" i="99"/>
  <c r="AP420" i="99"/>
  <c r="AO421" i="99"/>
  <c r="AP421" i="99"/>
  <c r="AO422" i="99"/>
  <c r="AP422" i="99"/>
  <c r="AO423" i="99"/>
  <c r="AP423" i="99"/>
  <c r="AO424" i="99"/>
  <c r="AP424" i="99"/>
  <c r="AO425" i="99"/>
  <c r="AP425" i="99"/>
  <c r="AO426" i="99"/>
  <c r="AP426" i="99"/>
  <c r="AO427" i="99"/>
  <c r="AP427" i="99"/>
  <c r="AO428" i="99"/>
  <c r="AP428" i="99"/>
  <c r="AO429" i="99"/>
  <c r="AP429" i="99"/>
  <c r="AE4" i="99"/>
  <c r="AF4" i="99"/>
  <c r="AG4" i="99"/>
  <c r="AH4" i="99"/>
  <c r="AI4" i="99"/>
  <c r="AJ4" i="99"/>
  <c r="AK4" i="99"/>
  <c r="AL4" i="99"/>
  <c r="AM4" i="99"/>
  <c r="AE5" i="99"/>
  <c r="AF5" i="99"/>
  <c r="AG5" i="99"/>
  <c r="AH5" i="99"/>
  <c r="AI5" i="99"/>
  <c r="AJ5" i="99"/>
  <c r="AK5" i="99"/>
  <c r="AL5" i="99"/>
  <c r="AM5" i="99"/>
  <c r="AE6" i="99"/>
  <c r="AF6" i="99"/>
  <c r="AG6" i="99"/>
  <c r="AH6" i="99"/>
  <c r="AI6" i="99"/>
  <c r="AJ6" i="99"/>
  <c r="AK6" i="99"/>
  <c r="AL6" i="99"/>
  <c r="AM6" i="99"/>
  <c r="AE7" i="99"/>
  <c r="AF7" i="99"/>
  <c r="AG7" i="99"/>
  <c r="AH7" i="99"/>
  <c r="AI7" i="99"/>
  <c r="AJ7" i="99"/>
  <c r="AK7" i="99"/>
  <c r="AL7" i="99"/>
  <c r="AM7" i="99"/>
  <c r="AE8" i="99"/>
  <c r="AF8" i="99"/>
  <c r="AG8" i="99"/>
  <c r="AH8" i="99"/>
  <c r="AI8" i="99"/>
  <c r="AJ8" i="99"/>
  <c r="AK8" i="99"/>
  <c r="AL8" i="99"/>
  <c r="AM8" i="99"/>
  <c r="AE9" i="99"/>
  <c r="AF9" i="99"/>
  <c r="AG9" i="99"/>
  <c r="AH9" i="99"/>
  <c r="AI9" i="99"/>
  <c r="AJ9" i="99"/>
  <c r="AK9" i="99"/>
  <c r="AL9" i="99"/>
  <c r="AM9" i="99"/>
  <c r="AE10" i="99"/>
  <c r="AF10" i="99"/>
  <c r="AG10" i="99"/>
  <c r="AH10" i="99"/>
  <c r="AI10" i="99"/>
  <c r="AJ10" i="99"/>
  <c r="AK10" i="99"/>
  <c r="AL10" i="99"/>
  <c r="AM10" i="99"/>
  <c r="AE11" i="99"/>
  <c r="AF11" i="99"/>
  <c r="AG11" i="99"/>
  <c r="AH11" i="99"/>
  <c r="AI11" i="99"/>
  <c r="AJ11" i="99"/>
  <c r="AK11" i="99"/>
  <c r="AL11" i="99"/>
  <c r="AM11" i="99"/>
  <c r="AE12" i="99"/>
  <c r="AF12" i="99"/>
  <c r="AG12" i="99"/>
  <c r="AH12" i="99"/>
  <c r="AI12" i="99"/>
  <c r="AJ12" i="99"/>
  <c r="AK12" i="99"/>
  <c r="AL12" i="99"/>
  <c r="AM12" i="99"/>
  <c r="AE13" i="99"/>
  <c r="AF13" i="99"/>
  <c r="AG13" i="99"/>
  <c r="AH13" i="99"/>
  <c r="AI13" i="99"/>
  <c r="AJ13" i="99"/>
  <c r="AK13" i="99"/>
  <c r="AL13" i="99"/>
  <c r="AM13" i="99"/>
  <c r="AE14" i="99"/>
  <c r="AF14" i="99"/>
  <c r="AG14" i="99"/>
  <c r="AH14" i="99"/>
  <c r="AI14" i="99"/>
  <c r="AJ14" i="99"/>
  <c r="AK14" i="99"/>
  <c r="AL14" i="99"/>
  <c r="AM14" i="99"/>
  <c r="AE15" i="99"/>
  <c r="AF15" i="99"/>
  <c r="AG15" i="99"/>
  <c r="AH15" i="99"/>
  <c r="AI15" i="99"/>
  <c r="AJ15" i="99"/>
  <c r="AK15" i="99"/>
  <c r="AL15" i="99"/>
  <c r="AM15" i="99"/>
  <c r="AE16" i="99"/>
  <c r="AF16" i="99"/>
  <c r="AG16" i="99"/>
  <c r="AH16" i="99"/>
  <c r="AI16" i="99"/>
  <c r="AJ16" i="99"/>
  <c r="AK16" i="99"/>
  <c r="AL16" i="99"/>
  <c r="AM16" i="99"/>
  <c r="AE17" i="99"/>
  <c r="AF17" i="99"/>
  <c r="AG17" i="99"/>
  <c r="AH17" i="99"/>
  <c r="AI17" i="99"/>
  <c r="AJ17" i="99"/>
  <c r="AK17" i="99"/>
  <c r="AL17" i="99"/>
  <c r="AM17" i="99"/>
  <c r="AE18" i="99"/>
  <c r="AF18" i="99"/>
  <c r="AG18" i="99"/>
  <c r="AH18" i="99"/>
  <c r="AI18" i="99"/>
  <c r="AJ18" i="99"/>
  <c r="AK18" i="99"/>
  <c r="AL18" i="99"/>
  <c r="AM18" i="99"/>
  <c r="AE19" i="99"/>
  <c r="AF19" i="99"/>
  <c r="AG19" i="99"/>
  <c r="AH19" i="99"/>
  <c r="AI19" i="99"/>
  <c r="AJ19" i="99"/>
  <c r="AK19" i="99"/>
  <c r="AL19" i="99"/>
  <c r="AM19" i="99"/>
  <c r="AE20" i="99"/>
  <c r="AF20" i="99"/>
  <c r="AG20" i="99"/>
  <c r="AH20" i="99"/>
  <c r="AI20" i="99"/>
  <c r="AJ20" i="99"/>
  <c r="AK20" i="99"/>
  <c r="AL20" i="99"/>
  <c r="AM20" i="99"/>
  <c r="AE21" i="99"/>
  <c r="AF21" i="99"/>
  <c r="AG21" i="99"/>
  <c r="AH21" i="99"/>
  <c r="AI21" i="99"/>
  <c r="AJ21" i="99"/>
  <c r="AK21" i="99"/>
  <c r="AL21" i="99"/>
  <c r="AM21" i="99"/>
  <c r="AE22" i="99"/>
  <c r="AF22" i="99"/>
  <c r="AG22" i="99"/>
  <c r="AH22" i="99"/>
  <c r="AI22" i="99"/>
  <c r="AJ22" i="99"/>
  <c r="AK22" i="99"/>
  <c r="AL22" i="99"/>
  <c r="AM22" i="99"/>
  <c r="AE23" i="99"/>
  <c r="AF23" i="99"/>
  <c r="AG23" i="99"/>
  <c r="AH23" i="99"/>
  <c r="AI23" i="99"/>
  <c r="AJ23" i="99"/>
  <c r="AK23" i="99"/>
  <c r="AL23" i="99"/>
  <c r="AM23" i="99"/>
  <c r="AE24" i="99"/>
  <c r="AF24" i="99"/>
  <c r="AG24" i="99"/>
  <c r="AH24" i="99"/>
  <c r="AI24" i="99"/>
  <c r="AJ24" i="99"/>
  <c r="AK24" i="99"/>
  <c r="AL24" i="99"/>
  <c r="AM24" i="99"/>
  <c r="AE25" i="99"/>
  <c r="AF25" i="99"/>
  <c r="AG25" i="99"/>
  <c r="AH25" i="99"/>
  <c r="AI25" i="99"/>
  <c r="AJ25" i="99"/>
  <c r="AK25" i="99"/>
  <c r="AL25" i="99"/>
  <c r="AM25" i="99"/>
  <c r="AE26" i="99"/>
  <c r="AF26" i="99"/>
  <c r="AG26" i="99"/>
  <c r="AH26" i="99"/>
  <c r="AI26" i="99"/>
  <c r="AJ26" i="99"/>
  <c r="AK26" i="99"/>
  <c r="AL26" i="99"/>
  <c r="AM26" i="99"/>
  <c r="AE27" i="99"/>
  <c r="AF27" i="99"/>
  <c r="AG27" i="99"/>
  <c r="AH27" i="99"/>
  <c r="AI27" i="99"/>
  <c r="AJ27" i="99"/>
  <c r="AK27" i="99"/>
  <c r="AL27" i="99"/>
  <c r="AM27" i="99"/>
  <c r="AE28" i="99"/>
  <c r="AF28" i="99"/>
  <c r="AG28" i="99"/>
  <c r="AH28" i="99"/>
  <c r="AI28" i="99"/>
  <c r="AJ28" i="99"/>
  <c r="AK28" i="99"/>
  <c r="AL28" i="99"/>
  <c r="AM28" i="99"/>
  <c r="AE29" i="99"/>
  <c r="AF29" i="99"/>
  <c r="AG29" i="99"/>
  <c r="AH29" i="99"/>
  <c r="AI29" i="99"/>
  <c r="AJ29" i="99"/>
  <c r="AK29" i="99"/>
  <c r="AL29" i="99"/>
  <c r="AM29" i="99"/>
  <c r="AE30" i="99"/>
  <c r="AF30" i="99"/>
  <c r="AG30" i="99"/>
  <c r="AH30" i="99"/>
  <c r="AI30" i="99"/>
  <c r="AJ30" i="99"/>
  <c r="AK30" i="99"/>
  <c r="AL30" i="99"/>
  <c r="AM30" i="99"/>
  <c r="AE31" i="99"/>
  <c r="AF31" i="99"/>
  <c r="AG31" i="99"/>
  <c r="AH31" i="99"/>
  <c r="AI31" i="99"/>
  <c r="AJ31" i="99"/>
  <c r="AK31" i="99"/>
  <c r="AL31" i="99"/>
  <c r="AM31" i="99"/>
  <c r="AE32" i="99"/>
  <c r="AF32" i="99"/>
  <c r="AG32" i="99"/>
  <c r="AH32" i="99"/>
  <c r="AI32" i="99"/>
  <c r="AJ32" i="99"/>
  <c r="AK32" i="99"/>
  <c r="AL32" i="99"/>
  <c r="AM32" i="99"/>
  <c r="AE33" i="99"/>
  <c r="AF33" i="99"/>
  <c r="AG33" i="99"/>
  <c r="AH33" i="99"/>
  <c r="AI33" i="99"/>
  <c r="AJ33" i="99"/>
  <c r="AK33" i="99"/>
  <c r="AL33" i="99"/>
  <c r="AM33" i="99"/>
  <c r="AE34" i="99"/>
  <c r="AF34" i="99"/>
  <c r="AG34" i="99"/>
  <c r="AH34" i="99"/>
  <c r="AI34" i="99"/>
  <c r="AJ34" i="99"/>
  <c r="AK34" i="99"/>
  <c r="AL34" i="99"/>
  <c r="AM34" i="99"/>
  <c r="AE35" i="99"/>
  <c r="AF35" i="99"/>
  <c r="AG35" i="99"/>
  <c r="AH35" i="99"/>
  <c r="AI35" i="99"/>
  <c r="AJ35" i="99"/>
  <c r="AK35" i="99"/>
  <c r="AL35" i="99"/>
  <c r="AM35" i="99"/>
  <c r="AE36" i="99"/>
  <c r="AF36" i="99"/>
  <c r="AG36" i="99"/>
  <c r="AH36" i="99"/>
  <c r="AI36" i="99"/>
  <c r="AJ36" i="99"/>
  <c r="AK36" i="99"/>
  <c r="AL36" i="99"/>
  <c r="AM36" i="99"/>
  <c r="AE37" i="99"/>
  <c r="AF37" i="99"/>
  <c r="AG37" i="99"/>
  <c r="AH37" i="99"/>
  <c r="AI37" i="99"/>
  <c r="AJ37" i="99"/>
  <c r="AK37" i="99"/>
  <c r="AL37" i="99"/>
  <c r="AM37" i="99"/>
  <c r="AE38" i="99"/>
  <c r="AF38" i="99"/>
  <c r="AG38" i="99"/>
  <c r="AH38" i="99"/>
  <c r="AI38" i="99"/>
  <c r="AJ38" i="99"/>
  <c r="AK38" i="99"/>
  <c r="AL38" i="99"/>
  <c r="AM38" i="99"/>
  <c r="AE39" i="99"/>
  <c r="AF39" i="99"/>
  <c r="AG39" i="99"/>
  <c r="AH39" i="99"/>
  <c r="AI39" i="99"/>
  <c r="AJ39" i="99"/>
  <c r="AK39" i="99"/>
  <c r="AL39" i="99"/>
  <c r="AM39" i="99"/>
  <c r="AE40" i="99"/>
  <c r="AF40" i="99"/>
  <c r="AG40" i="99"/>
  <c r="AH40" i="99"/>
  <c r="AI40" i="99"/>
  <c r="AJ40" i="99"/>
  <c r="AK40" i="99"/>
  <c r="AL40" i="99"/>
  <c r="AM40" i="99"/>
  <c r="AE41" i="99"/>
  <c r="AF41" i="99"/>
  <c r="AG41" i="99"/>
  <c r="AH41" i="99"/>
  <c r="AI41" i="99"/>
  <c r="AJ41" i="99"/>
  <c r="AK41" i="99"/>
  <c r="AL41" i="99"/>
  <c r="AM41" i="99"/>
  <c r="AE42" i="99"/>
  <c r="AF42" i="99"/>
  <c r="AG42" i="99"/>
  <c r="AH42" i="99"/>
  <c r="AI42" i="99"/>
  <c r="AJ42" i="99"/>
  <c r="AK42" i="99"/>
  <c r="AL42" i="99"/>
  <c r="AM42" i="99"/>
  <c r="AE43" i="99"/>
  <c r="AF43" i="99"/>
  <c r="AG43" i="99"/>
  <c r="AH43" i="99"/>
  <c r="AI43" i="99"/>
  <c r="AJ43" i="99"/>
  <c r="AK43" i="99"/>
  <c r="AL43" i="99"/>
  <c r="AM43" i="99"/>
  <c r="AE44" i="99"/>
  <c r="AF44" i="99"/>
  <c r="AG44" i="99"/>
  <c r="AH44" i="99"/>
  <c r="AI44" i="99"/>
  <c r="AJ44" i="99"/>
  <c r="AK44" i="99"/>
  <c r="AL44" i="99"/>
  <c r="AM44" i="99"/>
  <c r="AE45" i="99"/>
  <c r="AF45" i="99"/>
  <c r="AG45" i="99"/>
  <c r="AH45" i="99"/>
  <c r="AI45" i="99"/>
  <c r="AJ45" i="99"/>
  <c r="AK45" i="99"/>
  <c r="AL45" i="99"/>
  <c r="AM45" i="99"/>
  <c r="AE46" i="99"/>
  <c r="AF46" i="99"/>
  <c r="AG46" i="99"/>
  <c r="AH46" i="99"/>
  <c r="AI46" i="99"/>
  <c r="AJ46" i="99"/>
  <c r="AK46" i="99"/>
  <c r="AL46" i="99"/>
  <c r="AM46" i="99"/>
  <c r="AE47" i="99"/>
  <c r="AF47" i="99"/>
  <c r="AG47" i="99"/>
  <c r="AH47" i="99"/>
  <c r="AI47" i="99"/>
  <c r="AJ47" i="99"/>
  <c r="AK47" i="99"/>
  <c r="AL47" i="99"/>
  <c r="AM47" i="99"/>
  <c r="AE48" i="99"/>
  <c r="AF48" i="99"/>
  <c r="AG48" i="99"/>
  <c r="AH48" i="99"/>
  <c r="AI48" i="99"/>
  <c r="AJ48" i="99"/>
  <c r="AK48" i="99"/>
  <c r="AL48" i="99"/>
  <c r="AM48" i="99"/>
  <c r="AE49" i="99"/>
  <c r="AF49" i="99"/>
  <c r="AG49" i="99"/>
  <c r="AH49" i="99"/>
  <c r="AI49" i="99"/>
  <c r="AJ49" i="99"/>
  <c r="AK49" i="99"/>
  <c r="AL49" i="99"/>
  <c r="AM49" i="99"/>
  <c r="AE50" i="99"/>
  <c r="AF50" i="99"/>
  <c r="AG50" i="99"/>
  <c r="AH50" i="99"/>
  <c r="AI50" i="99"/>
  <c r="AJ50" i="99"/>
  <c r="AK50" i="99"/>
  <c r="AL50" i="99"/>
  <c r="AM50" i="99"/>
  <c r="AE51" i="99"/>
  <c r="AF51" i="99"/>
  <c r="AG51" i="99"/>
  <c r="AH51" i="99"/>
  <c r="AI51" i="99"/>
  <c r="AJ51" i="99"/>
  <c r="AK51" i="99"/>
  <c r="AL51" i="99"/>
  <c r="AM51" i="99"/>
  <c r="AE52" i="99"/>
  <c r="AF52" i="99"/>
  <c r="AG52" i="99"/>
  <c r="AH52" i="99"/>
  <c r="AI52" i="99"/>
  <c r="AJ52" i="99"/>
  <c r="AK52" i="99"/>
  <c r="AL52" i="99"/>
  <c r="AM52" i="99"/>
  <c r="AE53" i="99"/>
  <c r="AF53" i="99"/>
  <c r="AG53" i="99"/>
  <c r="AH53" i="99"/>
  <c r="AI53" i="99"/>
  <c r="AJ53" i="99"/>
  <c r="AK53" i="99"/>
  <c r="AL53" i="99"/>
  <c r="AM53" i="99"/>
  <c r="AE54" i="99"/>
  <c r="AF54" i="99"/>
  <c r="AG54" i="99"/>
  <c r="AH54" i="99"/>
  <c r="AI54" i="99"/>
  <c r="AJ54" i="99"/>
  <c r="AK54" i="99"/>
  <c r="AL54" i="99"/>
  <c r="AM54" i="99"/>
  <c r="AE55" i="99"/>
  <c r="AF55" i="99"/>
  <c r="AG55" i="99"/>
  <c r="AH55" i="99"/>
  <c r="AI55" i="99"/>
  <c r="AJ55" i="99"/>
  <c r="AK55" i="99"/>
  <c r="AL55" i="99"/>
  <c r="AM55" i="99"/>
  <c r="AE56" i="99"/>
  <c r="AF56" i="99"/>
  <c r="AG56" i="99"/>
  <c r="AH56" i="99"/>
  <c r="AI56" i="99"/>
  <c r="AJ56" i="99"/>
  <c r="AK56" i="99"/>
  <c r="AL56" i="99"/>
  <c r="AM56" i="99"/>
  <c r="AE57" i="99"/>
  <c r="AF57" i="99"/>
  <c r="AG57" i="99"/>
  <c r="AH57" i="99"/>
  <c r="AI57" i="99"/>
  <c r="AJ57" i="99"/>
  <c r="AK57" i="99"/>
  <c r="AL57" i="99"/>
  <c r="AM57" i="99"/>
  <c r="AE58" i="99"/>
  <c r="AF58" i="99"/>
  <c r="AG58" i="99"/>
  <c r="AH58" i="99"/>
  <c r="AI58" i="99"/>
  <c r="AJ58" i="99"/>
  <c r="AK58" i="99"/>
  <c r="AL58" i="99"/>
  <c r="AM58" i="99"/>
  <c r="AE59" i="99"/>
  <c r="AF59" i="99"/>
  <c r="AG59" i="99"/>
  <c r="AH59" i="99"/>
  <c r="AI59" i="99"/>
  <c r="AJ59" i="99"/>
  <c r="AK59" i="99"/>
  <c r="AL59" i="99"/>
  <c r="AM59" i="99"/>
  <c r="AE60" i="99"/>
  <c r="AF60" i="99"/>
  <c r="AG60" i="99"/>
  <c r="AH60" i="99"/>
  <c r="AI60" i="99"/>
  <c r="AJ60" i="99"/>
  <c r="AK60" i="99"/>
  <c r="AL60" i="99"/>
  <c r="AM60" i="99"/>
  <c r="AE61" i="99"/>
  <c r="AF61" i="99"/>
  <c r="AG61" i="99"/>
  <c r="AH61" i="99"/>
  <c r="AI61" i="99"/>
  <c r="AJ61" i="99"/>
  <c r="AK61" i="99"/>
  <c r="AL61" i="99"/>
  <c r="AM61" i="99"/>
  <c r="AE62" i="99"/>
  <c r="AF62" i="99"/>
  <c r="AG62" i="99"/>
  <c r="AH62" i="99"/>
  <c r="AI62" i="99"/>
  <c r="AJ62" i="99"/>
  <c r="AK62" i="99"/>
  <c r="AL62" i="99"/>
  <c r="AM62" i="99"/>
  <c r="AE63" i="99"/>
  <c r="AF63" i="99"/>
  <c r="AG63" i="99"/>
  <c r="AH63" i="99"/>
  <c r="AI63" i="99"/>
  <c r="AJ63" i="99"/>
  <c r="AK63" i="99"/>
  <c r="AL63" i="99"/>
  <c r="AM63" i="99"/>
  <c r="AE64" i="99"/>
  <c r="AF64" i="99"/>
  <c r="AG64" i="99"/>
  <c r="AH64" i="99"/>
  <c r="AI64" i="99"/>
  <c r="AJ64" i="99"/>
  <c r="AK64" i="99"/>
  <c r="AL64" i="99"/>
  <c r="AM64" i="99"/>
  <c r="AE65" i="99"/>
  <c r="AF65" i="99"/>
  <c r="AG65" i="99"/>
  <c r="AH65" i="99"/>
  <c r="AI65" i="99"/>
  <c r="AJ65" i="99"/>
  <c r="AK65" i="99"/>
  <c r="AL65" i="99"/>
  <c r="AM65" i="99"/>
  <c r="AE66" i="99"/>
  <c r="AF66" i="99"/>
  <c r="AG66" i="99"/>
  <c r="AH66" i="99"/>
  <c r="AI66" i="99"/>
  <c r="AJ66" i="99"/>
  <c r="AK66" i="99"/>
  <c r="AL66" i="99"/>
  <c r="AM66" i="99"/>
  <c r="AE67" i="99"/>
  <c r="AF67" i="99"/>
  <c r="AG67" i="99"/>
  <c r="AH67" i="99"/>
  <c r="AI67" i="99"/>
  <c r="AJ67" i="99"/>
  <c r="AK67" i="99"/>
  <c r="AL67" i="99"/>
  <c r="AM67" i="99"/>
  <c r="AE68" i="99"/>
  <c r="AF68" i="99"/>
  <c r="AG68" i="99"/>
  <c r="AH68" i="99"/>
  <c r="AI68" i="99"/>
  <c r="AJ68" i="99"/>
  <c r="AK68" i="99"/>
  <c r="AL68" i="99"/>
  <c r="AM68" i="99"/>
  <c r="AE69" i="99"/>
  <c r="AF69" i="99"/>
  <c r="AG69" i="99"/>
  <c r="AH69" i="99"/>
  <c r="AI69" i="99"/>
  <c r="AJ69" i="99"/>
  <c r="AK69" i="99"/>
  <c r="AL69" i="99"/>
  <c r="AM69" i="99"/>
  <c r="AE70" i="99"/>
  <c r="AF70" i="99"/>
  <c r="AG70" i="99"/>
  <c r="AH70" i="99"/>
  <c r="AI70" i="99"/>
  <c r="AJ70" i="99"/>
  <c r="AK70" i="99"/>
  <c r="AL70" i="99"/>
  <c r="AM70" i="99"/>
  <c r="AE71" i="99"/>
  <c r="AF71" i="99"/>
  <c r="AG71" i="99"/>
  <c r="AH71" i="99"/>
  <c r="AI71" i="99"/>
  <c r="AJ71" i="99"/>
  <c r="AK71" i="99"/>
  <c r="AL71" i="99"/>
  <c r="AM71" i="99"/>
  <c r="AE72" i="99"/>
  <c r="AF72" i="99"/>
  <c r="AG72" i="99"/>
  <c r="AH72" i="99"/>
  <c r="AI72" i="99"/>
  <c r="AJ72" i="99"/>
  <c r="AK72" i="99"/>
  <c r="AL72" i="99"/>
  <c r="AM72" i="99"/>
  <c r="AE73" i="99"/>
  <c r="AF73" i="99"/>
  <c r="AG73" i="99"/>
  <c r="AH73" i="99"/>
  <c r="AI73" i="99"/>
  <c r="AJ73" i="99"/>
  <c r="AK73" i="99"/>
  <c r="AL73" i="99"/>
  <c r="AM73" i="99"/>
  <c r="AE74" i="99"/>
  <c r="AF74" i="99"/>
  <c r="AG74" i="99"/>
  <c r="AH74" i="99"/>
  <c r="AI74" i="99"/>
  <c r="AJ74" i="99"/>
  <c r="AK74" i="99"/>
  <c r="AL74" i="99"/>
  <c r="AM74" i="99"/>
  <c r="AE75" i="99"/>
  <c r="AF75" i="99"/>
  <c r="AG75" i="99"/>
  <c r="AH75" i="99"/>
  <c r="AI75" i="99"/>
  <c r="AJ75" i="99"/>
  <c r="AK75" i="99"/>
  <c r="AL75" i="99"/>
  <c r="AM75" i="99"/>
  <c r="AE76" i="99"/>
  <c r="AF76" i="99"/>
  <c r="AG76" i="99"/>
  <c r="AH76" i="99"/>
  <c r="AI76" i="99"/>
  <c r="AJ76" i="99"/>
  <c r="AK76" i="99"/>
  <c r="AL76" i="99"/>
  <c r="AM76" i="99"/>
  <c r="AE77" i="99"/>
  <c r="AF77" i="99"/>
  <c r="AG77" i="99"/>
  <c r="AH77" i="99"/>
  <c r="AI77" i="99"/>
  <c r="AJ77" i="99"/>
  <c r="AK77" i="99"/>
  <c r="AL77" i="99"/>
  <c r="AM77" i="99"/>
  <c r="AE78" i="99"/>
  <c r="AF78" i="99"/>
  <c r="AG78" i="99"/>
  <c r="AH78" i="99"/>
  <c r="AI78" i="99"/>
  <c r="AJ78" i="99"/>
  <c r="AK78" i="99"/>
  <c r="AL78" i="99"/>
  <c r="AM78" i="99"/>
  <c r="AE79" i="99"/>
  <c r="AF79" i="99"/>
  <c r="AG79" i="99"/>
  <c r="AH79" i="99"/>
  <c r="AI79" i="99"/>
  <c r="AJ79" i="99"/>
  <c r="AK79" i="99"/>
  <c r="AL79" i="99"/>
  <c r="AM79" i="99"/>
  <c r="AE80" i="99"/>
  <c r="AF80" i="99"/>
  <c r="AG80" i="99"/>
  <c r="AH80" i="99"/>
  <c r="AI80" i="99"/>
  <c r="AJ80" i="99"/>
  <c r="AK80" i="99"/>
  <c r="AL80" i="99"/>
  <c r="AM80" i="99"/>
  <c r="AE81" i="99"/>
  <c r="AF81" i="99"/>
  <c r="AG81" i="99"/>
  <c r="AH81" i="99"/>
  <c r="AI81" i="99"/>
  <c r="AJ81" i="99"/>
  <c r="AK81" i="99"/>
  <c r="AL81" i="99"/>
  <c r="AM81" i="99"/>
  <c r="AE82" i="99"/>
  <c r="AF82" i="99"/>
  <c r="AG82" i="99"/>
  <c r="AH82" i="99"/>
  <c r="AI82" i="99"/>
  <c r="AJ82" i="99"/>
  <c r="AK82" i="99"/>
  <c r="AL82" i="99"/>
  <c r="AM82" i="99"/>
  <c r="AE83" i="99"/>
  <c r="AF83" i="99"/>
  <c r="AG83" i="99"/>
  <c r="AH83" i="99"/>
  <c r="AI83" i="99"/>
  <c r="AJ83" i="99"/>
  <c r="AK83" i="99"/>
  <c r="AL83" i="99"/>
  <c r="AM83" i="99"/>
  <c r="AE84" i="99"/>
  <c r="AF84" i="99"/>
  <c r="AG84" i="99"/>
  <c r="AH84" i="99"/>
  <c r="AI84" i="99"/>
  <c r="AJ84" i="99"/>
  <c r="AK84" i="99"/>
  <c r="AL84" i="99"/>
  <c r="AM84" i="99"/>
  <c r="AE85" i="99"/>
  <c r="AF85" i="99"/>
  <c r="AG85" i="99"/>
  <c r="AH85" i="99"/>
  <c r="AI85" i="99"/>
  <c r="AJ85" i="99"/>
  <c r="AK85" i="99"/>
  <c r="AL85" i="99"/>
  <c r="AM85" i="99"/>
  <c r="AE86" i="99"/>
  <c r="AF86" i="99"/>
  <c r="AG86" i="99"/>
  <c r="AH86" i="99"/>
  <c r="AI86" i="99"/>
  <c r="AJ86" i="99"/>
  <c r="AK86" i="99"/>
  <c r="AL86" i="99"/>
  <c r="AM86" i="99"/>
  <c r="AE87" i="99"/>
  <c r="AF87" i="99"/>
  <c r="AG87" i="99"/>
  <c r="AH87" i="99"/>
  <c r="AI87" i="99"/>
  <c r="AJ87" i="99"/>
  <c r="AK87" i="99"/>
  <c r="AL87" i="99"/>
  <c r="AM87" i="99"/>
  <c r="AE88" i="99"/>
  <c r="AF88" i="99"/>
  <c r="AG88" i="99"/>
  <c r="AH88" i="99"/>
  <c r="AI88" i="99"/>
  <c r="AJ88" i="99"/>
  <c r="AK88" i="99"/>
  <c r="AL88" i="99"/>
  <c r="AM88" i="99"/>
  <c r="AE89" i="99"/>
  <c r="AF89" i="99"/>
  <c r="AG89" i="99"/>
  <c r="AH89" i="99"/>
  <c r="AI89" i="99"/>
  <c r="AJ89" i="99"/>
  <c r="AK89" i="99"/>
  <c r="AL89" i="99"/>
  <c r="AM89" i="99"/>
  <c r="AE90" i="99"/>
  <c r="AF90" i="99"/>
  <c r="AG90" i="99"/>
  <c r="AH90" i="99"/>
  <c r="AI90" i="99"/>
  <c r="AJ90" i="99"/>
  <c r="AK90" i="99"/>
  <c r="AL90" i="99"/>
  <c r="AM90" i="99"/>
  <c r="AE91" i="99"/>
  <c r="AF91" i="99"/>
  <c r="AG91" i="99"/>
  <c r="AH91" i="99"/>
  <c r="AI91" i="99"/>
  <c r="AJ91" i="99"/>
  <c r="AK91" i="99"/>
  <c r="AL91" i="99"/>
  <c r="AM91" i="99"/>
  <c r="AE92" i="99"/>
  <c r="AF92" i="99"/>
  <c r="AG92" i="99"/>
  <c r="AH92" i="99"/>
  <c r="AI92" i="99"/>
  <c r="AJ92" i="99"/>
  <c r="AK92" i="99"/>
  <c r="AL92" i="99"/>
  <c r="AM92" i="99"/>
  <c r="AE93" i="99"/>
  <c r="AF93" i="99"/>
  <c r="AG93" i="99"/>
  <c r="AH93" i="99"/>
  <c r="AI93" i="99"/>
  <c r="AJ93" i="99"/>
  <c r="AK93" i="99"/>
  <c r="AL93" i="99"/>
  <c r="AM93" i="99"/>
  <c r="AE94" i="99"/>
  <c r="AF94" i="99"/>
  <c r="AG94" i="99"/>
  <c r="AH94" i="99"/>
  <c r="AI94" i="99"/>
  <c r="AJ94" i="99"/>
  <c r="AK94" i="99"/>
  <c r="AL94" i="99"/>
  <c r="AM94" i="99"/>
  <c r="AE95" i="99"/>
  <c r="AF95" i="99"/>
  <c r="AG95" i="99"/>
  <c r="AH95" i="99"/>
  <c r="AI95" i="99"/>
  <c r="AJ95" i="99"/>
  <c r="AK95" i="99"/>
  <c r="AL95" i="99"/>
  <c r="AM95" i="99"/>
  <c r="AE96" i="99"/>
  <c r="AF96" i="99"/>
  <c r="AG96" i="99"/>
  <c r="AH96" i="99"/>
  <c r="AI96" i="99"/>
  <c r="AJ96" i="99"/>
  <c r="AK96" i="99"/>
  <c r="AL96" i="99"/>
  <c r="AM96" i="99"/>
  <c r="AE97" i="99"/>
  <c r="AF97" i="99"/>
  <c r="AG97" i="99"/>
  <c r="AH97" i="99"/>
  <c r="AI97" i="99"/>
  <c r="AJ97" i="99"/>
  <c r="AK97" i="99"/>
  <c r="AL97" i="99"/>
  <c r="AM97" i="99"/>
  <c r="AE98" i="99"/>
  <c r="AF98" i="99"/>
  <c r="AG98" i="99"/>
  <c r="AH98" i="99"/>
  <c r="AI98" i="99"/>
  <c r="AJ98" i="99"/>
  <c r="AK98" i="99"/>
  <c r="AL98" i="99"/>
  <c r="AM98" i="99"/>
  <c r="AE99" i="99"/>
  <c r="AF99" i="99"/>
  <c r="AG99" i="99"/>
  <c r="AH99" i="99"/>
  <c r="AI99" i="99"/>
  <c r="AJ99" i="99"/>
  <c r="AK99" i="99"/>
  <c r="AL99" i="99"/>
  <c r="AM99" i="99"/>
  <c r="AE100" i="99"/>
  <c r="AF100" i="99"/>
  <c r="AG100" i="99"/>
  <c r="AH100" i="99"/>
  <c r="AI100" i="99"/>
  <c r="AJ100" i="99"/>
  <c r="AK100" i="99"/>
  <c r="AL100" i="99"/>
  <c r="AM100" i="99"/>
  <c r="AE101" i="99"/>
  <c r="AF101" i="99"/>
  <c r="AG101" i="99"/>
  <c r="AH101" i="99"/>
  <c r="AI101" i="99"/>
  <c r="AJ101" i="99"/>
  <c r="AK101" i="99"/>
  <c r="AL101" i="99"/>
  <c r="AM101" i="99"/>
  <c r="AE102" i="99"/>
  <c r="AF102" i="99"/>
  <c r="AG102" i="99"/>
  <c r="AH102" i="99"/>
  <c r="AI102" i="99"/>
  <c r="AJ102" i="99"/>
  <c r="AK102" i="99"/>
  <c r="AL102" i="99"/>
  <c r="AM102" i="99"/>
  <c r="AE103" i="99"/>
  <c r="AF103" i="99"/>
  <c r="AG103" i="99"/>
  <c r="AH103" i="99"/>
  <c r="AI103" i="99"/>
  <c r="AJ103" i="99"/>
  <c r="AK103" i="99"/>
  <c r="AL103" i="99"/>
  <c r="AM103" i="99"/>
  <c r="AE104" i="99"/>
  <c r="AF104" i="99"/>
  <c r="AG104" i="99"/>
  <c r="AH104" i="99"/>
  <c r="AI104" i="99"/>
  <c r="AJ104" i="99"/>
  <c r="AK104" i="99"/>
  <c r="AL104" i="99"/>
  <c r="AM104" i="99"/>
  <c r="AE105" i="99"/>
  <c r="AF105" i="99"/>
  <c r="AG105" i="99"/>
  <c r="AH105" i="99"/>
  <c r="AI105" i="99"/>
  <c r="AJ105" i="99"/>
  <c r="AK105" i="99"/>
  <c r="AL105" i="99"/>
  <c r="AM105" i="99"/>
  <c r="AE106" i="99"/>
  <c r="AF106" i="99"/>
  <c r="AG106" i="99"/>
  <c r="AH106" i="99"/>
  <c r="AI106" i="99"/>
  <c r="AJ106" i="99"/>
  <c r="AK106" i="99"/>
  <c r="AL106" i="99"/>
  <c r="AM106" i="99"/>
  <c r="AE107" i="99"/>
  <c r="AF107" i="99"/>
  <c r="AG107" i="99"/>
  <c r="AH107" i="99"/>
  <c r="AI107" i="99"/>
  <c r="AJ107" i="99"/>
  <c r="AK107" i="99"/>
  <c r="AL107" i="99"/>
  <c r="AM107" i="99"/>
  <c r="AE108" i="99"/>
  <c r="AF108" i="99"/>
  <c r="AG108" i="99"/>
  <c r="AH108" i="99"/>
  <c r="AI108" i="99"/>
  <c r="AJ108" i="99"/>
  <c r="AK108" i="99"/>
  <c r="AL108" i="99"/>
  <c r="AM108" i="99"/>
  <c r="AE109" i="99"/>
  <c r="AF109" i="99"/>
  <c r="AG109" i="99"/>
  <c r="AH109" i="99"/>
  <c r="AI109" i="99"/>
  <c r="AJ109" i="99"/>
  <c r="AK109" i="99"/>
  <c r="AL109" i="99"/>
  <c r="AM109" i="99"/>
  <c r="AE110" i="99"/>
  <c r="AF110" i="99"/>
  <c r="AG110" i="99"/>
  <c r="AH110" i="99"/>
  <c r="AI110" i="99"/>
  <c r="AJ110" i="99"/>
  <c r="AK110" i="99"/>
  <c r="AL110" i="99"/>
  <c r="AM110" i="99"/>
  <c r="AE111" i="99"/>
  <c r="AF111" i="99"/>
  <c r="AG111" i="99"/>
  <c r="AH111" i="99"/>
  <c r="AI111" i="99"/>
  <c r="AJ111" i="99"/>
  <c r="AK111" i="99"/>
  <c r="AL111" i="99"/>
  <c r="AM111" i="99"/>
  <c r="AE112" i="99"/>
  <c r="AF112" i="99"/>
  <c r="AG112" i="99"/>
  <c r="AH112" i="99"/>
  <c r="AI112" i="99"/>
  <c r="AJ112" i="99"/>
  <c r="AK112" i="99"/>
  <c r="AL112" i="99"/>
  <c r="AM112" i="99"/>
  <c r="AE113" i="99"/>
  <c r="AF113" i="99"/>
  <c r="AG113" i="99"/>
  <c r="AH113" i="99"/>
  <c r="AI113" i="99"/>
  <c r="AJ113" i="99"/>
  <c r="AK113" i="99"/>
  <c r="AL113" i="99"/>
  <c r="AM113" i="99"/>
  <c r="AE114" i="99"/>
  <c r="AF114" i="99"/>
  <c r="AG114" i="99"/>
  <c r="AH114" i="99"/>
  <c r="AI114" i="99"/>
  <c r="AJ114" i="99"/>
  <c r="AK114" i="99"/>
  <c r="AL114" i="99"/>
  <c r="AM114" i="99"/>
  <c r="AE115" i="99"/>
  <c r="AF115" i="99"/>
  <c r="AG115" i="99"/>
  <c r="AH115" i="99"/>
  <c r="AI115" i="99"/>
  <c r="AJ115" i="99"/>
  <c r="AK115" i="99"/>
  <c r="AL115" i="99"/>
  <c r="AM115" i="99"/>
  <c r="AE116" i="99"/>
  <c r="AF116" i="99"/>
  <c r="AG116" i="99"/>
  <c r="AH116" i="99"/>
  <c r="AI116" i="99"/>
  <c r="AJ116" i="99"/>
  <c r="AK116" i="99"/>
  <c r="AL116" i="99"/>
  <c r="AM116" i="99"/>
  <c r="AE117" i="99"/>
  <c r="AF117" i="99"/>
  <c r="AG117" i="99"/>
  <c r="AH117" i="99"/>
  <c r="AI117" i="99"/>
  <c r="AJ117" i="99"/>
  <c r="AK117" i="99"/>
  <c r="AL117" i="99"/>
  <c r="AM117" i="99"/>
  <c r="AE118" i="99"/>
  <c r="AF118" i="99"/>
  <c r="AG118" i="99"/>
  <c r="AH118" i="99"/>
  <c r="AI118" i="99"/>
  <c r="AJ118" i="99"/>
  <c r="AK118" i="99"/>
  <c r="AL118" i="99"/>
  <c r="AM118" i="99"/>
  <c r="AE119" i="99"/>
  <c r="AF119" i="99"/>
  <c r="AG119" i="99"/>
  <c r="AH119" i="99"/>
  <c r="AI119" i="99"/>
  <c r="AJ119" i="99"/>
  <c r="AK119" i="99"/>
  <c r="AL119" i="99"/>
  <c r="AM119" i="99"/>
  <c r="AE120" i="99"/>
  <c r="AF120" i="99"/>
  <c r="AG120" i="99"/>
  <c r="AH120" i="99"/>
  <c r="AI120" i="99"/>
  <c r="AJ120" i="99"/>
  <c r="AK120" i="99"/>
  <c r="AL120" i="99"/>
  <c r="AM120" i="99"/>
  <c r="AE121" i="99"/>
  <c r="AF121" i="99"/>
  <c r="AG121" i="99"/>
  <c r="AH121" i="99"/>
  <c r="AI121" i="99"/>
  <c r="AJ121" i="99"/>
  <c r="AK121" i="99"/>
  <c r="AL121" i="99"/>
  <c r="AM121" i="99"/>
  <c r="AE122" i="99"/>
  <c r="AF122" i="99"/>
  <c r="AG122" i="99"/>
  <c r="AH122" i="99"/>
  <c r="AI122" i="99"/>
  <c r="AJ122" i="99"/>
  <c r="AK122" i="99"/>
  <c r="AL122" i="99"/>
  <c r="AM122" i="99"/>
  <c r="AE123" i="99"/>
  <c r="AF123" i="99"/>
  <c r="AG123" i="99"/>
  <c r="AH123" i="99"/>
  <c r="AI123" i="99"/>
  <c r="AJ123" i="99"/>
  <c r="AK123" i="99"/>
  <c r="AL123" i="99"/>
  <c r="AM123" i="99"/>
  <c r="AE124" i="99"/>
  <c r="AF124" i="99"/>
  <c r="AG124" i="99"/>
  <c r="AH124" i="99"/>
  <c r="AI124" i="99"/>
  <c r="AJ124" i="99"/>
  <c r="AK124" i="99"/>
  <c r="AL124" i="99"/>
  <c r="AM124" i="99"/>
  <c r="AE125" i="99"/>
  <c r="AF125" i="99"/>
  <c r="AG125" i="99"/>
  <c r="AH125" i="99"/>
  <c r="AI125" i="99"/>
  <c r="AJ125" i="99"/>
  <c r="AK125" i="99"/>
  <c r="AL125" i="99"/>
  <c r="AM125" i="99"/>
  <c r="AE126" i="99"/>
  <c r="AF126" i="99"/>
  <c r="AG126" i="99"/>
  <c r="AH126" i="99"/>
  <c r="AI126" i="99"/>
  <c r="AJ126" i="99"/>
  <c r="AK126" i="99"/>
  <c r="AL126" i="99"/>
  <c r="AM126" i="99"/>
  <c r="AE127" i="99"/>
  <c r="AF127" i="99"/>
  <c r="AG127" i="99"/>
  <c r="AH127" i="99"/>
  <c r="AI127" i="99"/>
  <c r="AJ127" i="99"/>
  <c r="AK127" i="99"/>
  <c r="AL127" i="99"/>
  <c r="AM127" i="99"/>
  <c r="AE128" i="99"/>
  <c r="AF128" i="99"/>
  <c r="AG128" i="99"/>
  <c r="AH128" i="99"/>
  <c r="AI128" i="99"/>
  <c r="AJ128" i="99"/>
  <c r="AK128" i="99"/>
  <c r="AL128" i="99"/>
  <c r="AM128" i="99"/>
  <c r="AE129" i="99"/>
  <c r="AF129" i="99"/>
  <c r="AG129" i="99"/>
  <c r="AH129" i="99"/>
  <c r="AI129" i="99"/>
  <c r="AJ129" i="99"/>
  <c r="AK129" i="99"/>
  <c r="AL129" i="99"/>
  <c r="AM129" i="99"/>
  <c r="AE130" i="99"/>
  <c r="AF130" i="99"/>
  <c r="AG130" i="99"/>
  <c r="AH130" i="99"/>
  <c r="AI130" i="99"/>
  <c r="AJ130" i="99"/>
  <c r="AK130" i="99"/>
  <c r="AL130" i="99"/>
  <c r="AM130" i="99"/>
  <c r="AE131" i="99"/>
  <c r="AF131" i="99"/>
  <c r="AG131" i="99"/>
  <c r="AH131" i="99"/>
  <c r="AI131" i="99"/>
  <c r="AJ131" i="99"/>
  <c r="AK131" i="99"/>
  <c r="AL131" i="99"/>
  <c r="AM131" i="99"/>
  <c r="AE132" i="99"/>
  <c r="AF132" i="99"/>
  <c r="AG132" i="99"/>
  <c r="AH132" i="99"/>
  <c r="AI132" i="99"/>
  <c r="AJ132" i="99"/>
  <c r="AK132" i="99"/>
  <c r="AL132" i="99"/>
  <c r="AM132" i="99"/>
  <c r="AE133" i="99"/>
  <c r="AF133" i="99"/>
  <c r="AG133" i="99"/>
  <c r="AH133" i="99"/>
  <c r="AI133" i="99"/>
  <c r="AJ133" i="99"/>
  <c r="AK133" i="99"/>
  <c r="AL133" i="99"/>
  <c r="AM133" i="99"/>
  <c r="AE134" i="99"/>
  <c r="AF134" i="99"/>
  <c r="AG134" i="99"/>
  <c r="AH134" i="99"/>
  <c r="AI134" i="99"/>
  <c r="AJ134" i="99"/>
  <c r="AK134" i="99"/>
  <c r="AL134" i="99"/>
  <c r="AM134" i="99"/>
  <c r="AE135" i="99"/>
  <c r="AF135" i="99"/>
  <c r="AG135" i="99"/>
  <c r="AH135" i="99"/>
  <c r="AI135" i="99"/>
  <c r="AJ135" i="99"/>
  <c r="AK135" i="99"/>
  <c r="AL135" i="99"/>
  <c r="AM135" i="99"/>
  <c r="AE136" i="99"/>
  <c r="AF136" i="99"/>
  <c r="AG136" i="99"/>
  <c r="AH136" i="99"/>
  <c r="AI136" i="99"/>
  <c r="AJ136" i="99"/>
  <c r="AK136" i="99"/>
  <c r="AL136" i="99"/>
  <c r="AM136" i="99"/>
  <c r="AE137" i="99"/>
  <c r="AF137" i="99"/>
  <c r="AG137" i="99"/>
  <c r="AH137" i="99"/>
  <c r="AI137" i="99"/>
  <c r="AJ137" i="99"/>
  <c r="AK137" i="99"/>
  <c r="AL137" i="99"/>
  <c r="AM137" i="99"/>
  <c r="AE138" i="99"/>
  <c r="AF138" i="99"/>
  <c r="AG138" i="99"/>
  <c r="AH138" i="99"/>
  <c r="AI138" i="99"/>
  <c r="AJ138" i="99"/>
  <c r="AK138" i="99"/>
  <c r="AL138" i="99"/>
  <c r="AM138" i="99"/>
  <c r="AE139" i="99"/>
  <c r="AF139" i="99"/>
  <c r="AG139" i="99"/>
  <c r="AH139" i="99"/>
  <c r="AI139" i="99"/>
  <c r="AJ139" i="99"/>
  <c r="AK139" i="99"/>
  <c r="AL139" i="99"/>
  <c r="AM139" i="99"/>
  <c r="AE140" i="99"/>
  <c r="AF140" i="99"/>
  <c r="AG140" i="99"/>
  <c r="AH140" i="99"/>
  <c r="AI140" i="99"/>
  <c r="AJ140" i="99"/>
  <c r="AK140" i="99"/>
  <c r="AL140" i="99"/>
  <c r="AM140" i="99"/>
  <c r="AE141" i="99"/>
  <c r="AF141" i="99"/>
  <c r="AG141" i="99"/>
  <c r="AH141" i="99"/>
  <c r="AI141" i="99"/>
  <c r="AJ141" i="99"/>
  <c r="AK141" i="99"/>
  <c r="AL141" i="99"/>
  <c r="AM141" i="99"/>
  <c r="AE142" i="99"/>
  <c r="AF142" i="99"/>
  <c r="AG142" i="99"/>
  <c r="AH142" i="99"/>
  <c r="AI142" i="99"/>
  <c r="AJ142" i="99"/>
  <c r="AK142" i="99"/>
  <c r="AL142" i="99"/>
  <c r="AM142" i="99"/>
  <c r="AE143" i="99"/>
  <c r="AF143" i="99"/>
  <c r="AG143" i="99"/>
  <c r="AH143" i="99"/>
  <c r="AI143" i="99"/>
  <c r="AJ143" i="99"/>
  <c r="AK143" i="99"/>
  <c r="AL143" i="99"/>
  <c r="AM143" i="99"/>
  <c r="AE144" i="99"/>
  <c r="AF144" i="99"/>
  <c r="AG144" i="99"/>
  <c r="AH144" i="99"/>
  <c r="AI144" i="99"/>
  <c r="AJ144" i="99"/>
  <c r="AK144" i="99"/>
  <c r="AL144" i="99"/>
  <c r="AM144" i="99"/>
  <c r="AE145" i="99"/>
  <c r="AF145" i="99"/>
  <c r="AG145" i="99"/>
  <c r="AH145" i="99"/>
  <c r="AI145" i="99"/>
  <c r="AJ145" i="99"/>
  <c r="AK145" i="99"/>
  <c r="AL145" i="99"/>
  <c r="AM145" i="99"/>
  <c r="AE146" i="99"/>
  <c r="AF146" i="99"/>
  <c r="AG146" i="99"/>
  <c r="AH146" i="99"/>
  <c r="AI146" i="99"/>
  <c r="AJ146" i="99"/>
  <c r="AK146" i="99"/>
  <c r="AL146" i="99"/>
  <c r="AM146" i="99"/>
  <c r="AE147" i="99"/>
  <c r="AF147" i="99"/>
  <c r="AG147" i="99"/>
  <c r="AH147" i="99"/>
  <c r="AI147" i="99"/>
  <c r="AJ147" i="99"/>
  <c r="AK147" i="99"/>
  <c r="AL147" i="99"/>
  <c r="AM147" i="99"/>
  <c r="AE148" i="99"/>
  <c r="AF148" i="99"/>
  <c r="AG148" i="99"/>
  <c r="AH148" i="99"/>
  <c r="AI148" i="99"/>
  <c r="AJ148" i="99"/>
  <c r="AK148" i="99"/>
  <c r="AL148" i="99"/>
  <c r="AM148" i="99"/>
  <c r="AE149" i="99"/>
  <c r="AF149" i="99"/>
  <c r="AG149" i="99"/>
  <c r="AH149" i="99"/>
  <c r="AI149" i="99"/>
  <c r="AJ149" i="99"/>
  <c r="AK149" i="99"/>
  <c r="AL149" i="99"/>
  <c r="AM149" i="99"/>
  <c r="AE150" i="99"/>
  <c r="AF150" i="99"/>
  <c r="AG150" i="99"/>
  <c r="AH150" i="99"/>
  <c r="AI150" i="99"/>
  <c r="AJ150" i="99"/>
  <c r="AK150" i="99"/>
  <c r="AL150" i="99"/>
  <c r="AM150" i="99"/>
  <c r="AE151" i="99"/>
  <c r="AF151" i="99"/>
  <c r="AG151" i="99"/>
  <c r="AH151" i="99"/>
  <c r="AI151" i="99"/>
  <c r="AJ151" i="99"/>
  <c r="AK151" i="99"/>
  <c r="AL151" i="99"/>
  <c r="AM151" i="99"/>
  <c r="AE152" i="99"/>
  <c r="AF152" i="99"/>
  <c r="AG152" i="99"/>
  <c r="AH152" i="99"/>
  <c r="AI152" i="99"/>
  <c r="AJ152" i="99"/>
  <c r="AK152" i="99"/>
  <c r="AL152" i="99"/>
  <c r="AM152" i="99"/>
  <c r="AE153" i="99"/>
  <c r="AF153" i="99"/>
  <c r="AG153" i="99"/>
  <c r="AH153" i="99"/>
  <c r="AI153" i="99"/>
  <c r="AJ153" i="99"/>
  <c r="AK153" i="99"/>
  <c r="AL153" i="99"/>
  <c r="AM153" i="99"/>
  <c r="AE154" i="99"/>
  <c r="AF154" i="99"/>
  <c r="AG154" i="99"/>
  <c r="AH154" i="99"/>
  <c r="AI154" i="99"/>
  <c r="AJ154" i="99"/>
  <c r="AK154" i="99"/>
  <c r="AL154" i="99"/>
  <c r="AM154" i="99"/>
  <c r="AE155" i="99"/>
  <c r="AF155" i="99"/>
  <c r="AG155" i="99"/>
  <c r="AH155" i="99"/>
  <c r="AI155" i="99"/>
  <c r="AJ155" i="99"/>
  <c r="AK155" i="99"/>
  <c r="AL155" i="99"/>
  <c r="AM155" i="99"/>
  <c r="AE156" i="99"/>
  <c r="AF156" i="99"/>
  <c r="AG156" i="99"/>
  <c r="AH156" i="99"/>
  <c r="AI156" i="99"/>
  <c r="AJ156" i="99"/>
  <c r="AK156" i="99"/>
  <c r="AL156" i="99"/>
  <c r="AM156" i="99"/>
  <c r="AE157" i="99"/>
  <c r="AF157" i="99"/>
  <c r="AG157" i="99"/>
  <c r="AH157" i="99"/>
  <c r="AI157" i="99"/>
  <c r="AJ157" i="99"/>
  <c r="AK157" i="99"/>
  <c r="AL157" i="99"/>
  <c r="AM157" i="99"/>
  <c r="AE158" i="99"/>
  <c r="AF158" i="99"/>
  <c r="AG158" i="99"/>
  <c r="AH158" i="99"/>
  <c r="AI158" i="99"/>
  <c r="AJ158" i="99"/>
  <c r="AK158" i="99"/>
  <c r="AL158" i="99"/>
  <c r="AM158" i="99"/>
  <c r="AE159" i="99"/>
  <c r="AF159" i="99"/>
  <c r="AG159" i="99"/>
  <c r="AH159" i="99"/>
  <c r="AI159" i="99"/>
  <c r="AJ159" i="99"/>
  <c r="AK159" i="99"/>
  <c r="AL159" i="99"/>
  <c r="AM159" i="99"/>
  <c r="AE160" i="99"/>
  <c r="AF160" i="99"/>
  <c r="AG160" i="99"/>
  <c r="AH160" i="99"/>
  <c r="AI160" i="99"/>
  <c r="AJ160" i="99"/>
  <c r="AK160" i="99"/>
  <c r="AL160" i="99"/>
  <c r="AM160" i="99"/>
  <c r="AE161" i="99"/>
  <c r="AF161" i="99"/>
  <c r="AG161" i="99"/>
  <c r="AH161" i="99"/>
  <c r="AI161" i="99"/>
  <c r="AJ161" i="99"/>
  <c r="AK161" i="99"/>
  <c r="AL161" i="99"/>
  <c r="AM161" i="99"/>
  <c r="AE162" i="99"/>
  <c r="AF162" i="99"/>
  <c r="AG162" i="99"/>
  <c r="AH162" i="99"/>
  <c r="AI162" i="99"/>
  <c r="AJ162" i="99"/>
  <c r="AK162" i="99"/>
  <c r="AL162" i="99"/>
  <c r="AM162" i="99"/>
  <c r="AE163" i="99"/>
  <c r="AF163" i="99"/>
  <c r="AG163" i="99"/>
  <c r="AH163" i="99"/>
  <c r="AI163" i="99"/>
  <c r="AJ163" i="99"/>
  <c r="AK163" i="99"/>
  <c r="AL163" i="99"/>
  <c r="AM163" i="99"/>
  <c r="AE164" i="99"/>
  <c r="AF164" i="99"/>
  <c r="AG164" i="99"/>
  <c r="AH164" i="99"/>
  <c r="AI164" i="99"/>
  <c r="AJ164" i="99"/>
  <c r="AK164" i="99"/>
  <c r="AL164" i="99"/>
  <c r="AM164" i="99"/>
  <c r="AE165" i="99"/>
  <c r="AF165" i="99"/>
  <c r="AG165" i="99"/>
  <c r="AH165" i="99"/>
  <c r="AI165" i="99"/>
  <c r="AJ165" i="99"/>
  <c r="AK165" i="99"/>
  <c r="AL165" i="99"/>
  <c r="AM165" i="99"/>
  <c r="AE166" i="99"/>
  <c r="AF166" i="99"/>
  <c r="AG166" i="99"/>
  <c r="AH166" i="99"/>
  <c r="AI166" i="99"/>
  <c r="AJ166" i="99"/>
  <c r="AK166" i="99"/>
  <c r="AL166" i="99"/>
  <c r="AM166" i="99"/>
  <c r="AE167" i="99"/>
  <c r="AF167" i="99"/>
  <c r="AG167" i="99"/>
  <c r="AH167" i="99"/>
  <c r="AI167" i="99"/>
  <c r="AJ167" i="99"/>
  <c r="AK167" i="99"/>
  <c r="AL167" i="99"/>
  <c r="AM167" i="99"/>
  <c r="AE168" i="99"/>
  <c r="AF168" i="99"/>
  <c r="AG168" i="99"/>
  <c r="AH168" i="99"/>
  <c r="AI168" i="99"/>
  <c r="AJ168" i="99"/>
  <c r="AK168" i="99"/>
  <c r="AL168" i="99"/>
  <c r="AM168" i="99"/>
  <c r="AE169" i="99"/>
  <c r="AF169" i="99"/>
  <c r="AG169" i="99"/>
  <c r="AH169" i="99"/>
  <c r="AI169" i="99"/>
  <c r="AJ169" i="99"/>
  <c r="AK169" i="99"/>
  <c r="AL169" i="99"/>
  <c r="AM169" i="99"/>
  <c r="AE170" i="99"/>
  <c r="AF170" i="99"/>
  <c r="AG170" i="99"/>
  <c r="AH170" i="99"/>
  <c r="AI170" i="99"/>
  <c r="AJ170" i="99"/>
  <c r="AK170" i="99"/>
  <c r="AL170" i="99"/>
  <c r="AM170" i="99"/>
  <c r="AE171" i="99"/>
  <c r="AF171" i="99"/>
  <c r="AG171" i="99"/>
  <c r="AH171" i="99"/>
  <c r="AI171" i="99"/>
  <c r="AJ171" i="99"/>
  <c r="AK171" i="99"/>
  <c r="AL171" i="99"/>
  <c r="AM171" i="99"/>
  <c r="AE172" i="99"/>
  <c r="AF172" i="99"/>
  <c r="AG172" i="99"/>
  <c r="AH172" i="99"/>
  <c r="AI172" i="99"/>
  <c r="AJ172" i="99"/>
  <c r="AK172" i="99"/>
  <c r="AL172" i="99"/>
  <c r="AM172" i="99"/>
  <c r="AE173" i="99"/>
  <c r="AF173" i="99"/>
  <c r="AG173" i="99"/>
  <c r="AH173" i="99"/>
  <c r="AI173" i="99"/>
  <c r="AJ173" i="99"/>
  <c r="AK173" i="99"/>
  <c r="AL173" i="99"/>
  <c r="AM173" i="99"/>
  <c r="AE174" i="99"/>
  <c r="AF174" i="99"/>
  <c r="AG174" i="99"/>
  <c r="AH174" i="99"/>
  <c r="AI174" i="99"/>
  <c r="AJ174" i="99"/>
  <c r="AK174" i="99"/>
  <c r="AL174" i="99"/>
  <c r="AM174" i="99"/>
  <c r="AE175" i="99"/>
  <c r="AF175" i="99"/>
  <c r="AG175" i="99"/>
  <c r="AH175" i="99"/>
  <c r="AI175" i="99"/>
  <c r="AJ175" i="99"/>
  <c r="AK175" i="99"/>
  <c r="AL175" i="99"/>
  <c r="AM175" i="99"/>
  <c r="AE176" i="99"/>
  <c r="AF176" i="99"/>
  <c r="AG176" i="99"/>
  <c r="AH176" i="99"/>
  <c r="AI176" i="99"/>
  <c r="AJ176" i="99"/>
  <c r="AK176" i="99"/>
  <c r="AL176" i="99"/>
  <c r="AM176" i="99"/>
  <c r="AE177" i="99"/>
  <c r="AF177" i="99"/>
  <c r="AG177" i="99"/>
  <c r="AH177" i="99"/>
  <c r="AI177" i="99"/>
  <c r="AJ177" i="99"/>
  <c r="AK177" i="99"/>
  <c r="AL177" i="99"/>
  <c r="AM177" i="99"/>
  <c r="AE178" i="99"/>
  <c r="AF178" i="99"/>
  <c r="AG178" i="99"/>
  <c r="AH178" i="99"/>
  <c r="AI178" i="99"/>
  <c r="AJ178" i="99"/>
  <c r="AK178" i="99"/>
  <c r="AL178" i="99"/>
  <c r="AM178" i="99"/>
  <c r="AE179" i="99"/>
  <c r="AF179" i="99"/>
  <c r="AG179" i="99"/>
  <c r="AH179" i="99"/>
  <c r="AI179" i="99"/>
  <c r="AJ179" i="99"/>
  <c r="AK179" i="99"/>
  <c r="AL179" i="99"/>
  <c r="AM179" i="99"/>
  <c r="AE180" i="99"/>
  <c r="AF180" i="99"/>
  <c r="AG180" i="99"/>
  <c r="AH180" i="99"/>
  <c r="AI180" i="99"/>
  <c r="AJ180" i="99"/>
  <c r="AK180" i="99"/>
  <c r="AL180" i="99"/>
  <c r="AM180" i="99"/>
  <c r="AE181" i="99"/>
  <c r="AF181" i="99"/>
  <c r="AG181" i="99"/>
  <c r="AH181" i="99"/>
  <c r="AI181" i="99"/>
  <c r="AJ181" i="99"/>
  <c r="AK181" i="99"/>
  <c r="AL181" i="99"/>
  <c r="AM181" i="99"/>
  <c r="AE182" i="99"/>
  <c r="AF182" i="99"/>
  <c r="AG182" i="99"/>
  <c r="AH182" i="99"/>
  <c r="AI182" i="99"/>
  <c r="AJ182" i="99"/>
  <c r="AK182" i="99"/>
  <c r="AL182" i="99"/>
  <c r="AM182" i="99"/>
  <c r="AE183" i="99"/>
  <c r="AF183" i="99"/>
  <c r="AG183" i="99"/>
  <c r="AH183" i="99"/>
  <c r="AI183" i="99"/>
  <c r="AJ183" i="99"/>
  <c r="AK183" i="99"/>
  <c r="AL183" i="99"/>
  <c r="AM183" i="99"/>
  <c r="AE184" i="99"/>
  <c r="AF184" i="99"/>
  <c r="AG184" i="99"/>
  <c r="AH184" i="99"/>
  <c r="AI184" i="99"/>
  <c r="AJ184" i="99"/>
  <c r="AK184" i="99"/>
  <c r="AL184" i="99"/>
  <c r="AM184" i="99"/>
  <c r="AE185" i="99"/>
  <c r="AF185" i="99"/>
  <c r="AG185" i="99"/>
  <c r="AH185" i="99"/>
  <c r="AI185" i="99"/>
  <c r="AJ185" i="99"/>
  <c r="AK185" i="99"/>
  <c r="AL185" i="99"/>
  <c r="AM185" i="99"/>
  <c r="AE186" i="99"/>
  <c r="AF186" i="99"/>
  <c r="AG186" i="99"/>
  <c r="AH186" i="99"/>
  <c r="AI186" i="99"/>
  <c r="AJ186" i="99"/>
  <c r="AK186" i="99"/>
  <c r="AL186" i="99"/>
  <c r="AM186" i="99"/>
  <c r="AE187" i="99"/>
  <c r="AF187" i="99"/>
  <c r="AG187" i="99"/>
  <c r="AH187" i="99"/>
  <c r="AI187" i="99"/>
  <c r="AJ187" i="99"/>
  <c r="AK187" i="99"/>
  <c r="AL187" i="99"/>
  <c r="AM187" i="99"/>
  <c r="AE188" i="99"/>
  <c r="AF188" i="99"/>
  <c r="AG188" i="99"/>
  <c r="AH188" i="99"/>
  <c r="AI188" i="99"/>
  <c r="AJ188" i="99"/>
  <c r="AK188" i="99"/>
  <c r="AL188" i="99"/>
  <c r="AM188" i="99"/>
  <c r="AE189" i="99"/>
  <c r="AF189" i="99"/>
  <c r="AG189" i="99"/>
  <c r="AH189" i="99"/>
  <c r="AI189" i="99"/>
  <c r="AJ189" i="99"/>
  <c r="AK189" i="99"/>
  <c r="AL189" i="99"/>
  <c r="AM189" i="99"/>
  <c r="AE190" i="99"/>
  <c r="AF190" i="99"/>
  <c r="AG190" i="99"/>
  <c r="AH190" i="99"/>
  <c r="AI190" i="99"/>
  <c r="AJ190" i="99"/>
  <c r="AK190" i="99"/>
  <c r="AL190" i="99"/>
  <c r="AM190" i="99"/>
  <c r="AE191" i="99"/>
  <c r="AF191" i="99"/>
  <c r="AG191" i="99"/>
  <c r="AH191" i="99"/>
  <c r="AI191" i="99"/>
  <c r="AJ191" i="99"/>
  <c r="AK191" i="99"/>
  <c r="AL191" i="99"/>
  <c r="AM191" i="99"/>
  <c r="AE192" i="99"/>
  <c r="AF192" i="99"/>
  <c r="AG192" i="99"/>
  <c r="AH192" i="99"/>
  <c r="AI192" i="99"/>
  <c r="AJ192" i="99"/>
  <c r="AK192" i="99"/>
  <c r="AL192" i="99"/>
  <c r="AM192" i="99"/>
  <c r="AE193" i="99"/>
  <c r="AF193" i="99"/>
  <c r="AG193" i="99"/>
  <c r="AH193" i="99"/>
  <c r="AI193" i="99"/>
  <c r="AJ193" i="99"/>
  <c r="AK193" i="99"/>
  <c r="AL193" i="99"/>
  <c r="AM193" i="99"/>
  <c r="AE194" i="99"/>
  <c r="AF194" i="99"/>
  <c r="AG194" i="99"/>
  <c r="AH194" i="99"/>
  <c r="AI194" i="99"/>
  <c r="AJ194" i="99"/>
  <c r="AK194" i="99"/>
  <c r="AL194" i="99"/>
  <c r="AM194" i="99"/>
  <c r="AE195" i="99"/>
  <c r="AF195" i="99"/>
  <c r="AG195" i="99"/>
  <c r="AH195" i="99"/>
  <c r="AI195" i="99"/>
  <c r="AJ195" i="99"/>
  <c r="AK195" i="99"/>
  <c r="AL195" i="99"/>
  <c r="AM195" i="99"/>
  <c r="AE196" i="99"/>
  <c r="AF196" i="99"/>
  <c r="AG196" i="99"/>
  <c r="AH196" i="99"/>
  <c r="AI196" i="99"/>
  <c r="AJ196" i="99"/>
  <c r="AK196" i="99"/>
  <c r="AL196" i="99"/>
  <c r="AM196" i="99"/>
  <c r="AE197" i="99"/>
  <c r="AF197" i="99"/>
  <c r="AG197" i="99"/>
  <c r="AH197" i="99"/>
  <c r="AI197" i="99"/>
  <c r="AJ197" i="99"/>
  <c r="AK197" i="99"/>
  <c r="AL197" i="99"/>
  <c r="AM197" i="99"/>
  <c r="AE198" i="99"/>
  <c r="AF198" i="99"/>
  <c r="AG198" i="99"/>
  <c r="AH198" i="99"/>
  <c r="AI198" i="99"/>
  <c r="AJ198" i="99"/>
  <c r="AK198" i="99"/>
  <c r="AL198" i="99"/>
  <c r="AM198" i="99"/>
  <c r="AE199" i="99"/>
  <c r="AF199" i="99"/>
  <c r="AG199" i="99"/>
  <c r="AH199" i="99"/>
  <c r="AI199" i="99"/>
  <c r="AJ199" i="99"/>
  <c r="AK199" i="99"/>
  <c r="AL199" i="99"/>
  <c r="AM199" i="99"/>
  <c r="AE200" i="99"/>
  <c r="AF200" i="99"/>
  <c r="AG200" i="99"/>
  <c r="AH200" i="99"/>
  <c r="AI200" i="99"/>
  <c r="AJ200" i="99"/>
  <c r="AK200" i="99"/>
  <c r="AL200" i="99"/>
  <c r="AM200" i="99"/>
  <c r="AE201" i="99"/>
  <c r="AF201" i="99"/>
  <c r="AG201" i="99"/>
  <c r="AH201" i="99"/>
  <c r="AI201" i="99"/>
  <c r="AJ201" i="99"/>
  <c r="AK201" i="99"/>
  <c r="AL201" i="99"/>
  <c r="AM201" i="99"/>
  <c r="AE202" i="99"/>
  <c r="AF202" i="99"/>
  <c r="AG202" i="99"/>
  <c r="AH202" i="99"/>
  <c r="AI202" i="99"/>
  <c r="AJ202" i="99"/>
  <c r="AK202" i="99"/>
  <c r="AL202" i="99"/>
  <c r="AM202" i="99"/>
  <c r="AE203" i="99"/>
  <c r="AF203" i="99"/>
  <c r="AG203" i="99"/>
  <c r="AH203" i="99"/>
  <c r="AI203" i="99"/>
  <c r="AJ203" i="99"/>
  <c r="AK203" i="99"/>
  <c r="AL203" i="99"/>
  <c r="AM203" i="99"/>
  <c r="AE204" i="99"/>
  <c r="AF204" i="99"/>
  <c r="AG204" i="99"/>
  <c r="AH204" i="99"/>
  <c r="AI204" i="99"/>
  <c r="AJ204" i="99"/>
  <c r="AK204" i="99"/>
  <c r="AL204" i="99"/>
  <c r="AM204" i="99"/>
  <c r="AE205" i="99"/>
  <c r="AF205" i="99"/>
  <c r="AG205" i="99"/>
  <c r="AH205" i="99"/>
  <c r="AI205" i="99"/>
  <c r="AJ205" i="99"/>
  <c r="AK205" i="99"/>
  <c r="AL205" i="99"/>
  <c r="AM205" i="99"/>
  <c r="AE206" i="99"/>
  <c r="AF206" i="99"/>
  <c r="AG206" i="99"/>
  <c r="AH206" i="99"/>
  <c r="AI206" i="99"/>
  <c r="AJ206" i="99"/>
  <c r="AK206" i="99"/>
  <c r="AL206" i="99"/>
  <c r="AM206" i="99"/>
  <c r="AE207" i="99"/>
  <c r="AF207" i="99"/>
  <c r="AG207" i="99"/>
  <c r="AH207" i="99"/>
  <c r="AI207" i="99"/>
  <c r="AJ207" i="99"/>
  <c r="AK207" i="99"/>
  <c r="AL207" i="99"/>
  <c r="AM207" i="99"/>
  <c r="AE208" i="99"/>
  <c r="AF208" i="99"/>
  <c r="AG208" i="99"/>
  <c r="AH208" i="99"/>
  <c r="AI208" i="99"/>
  <c r="AJ208" i="99"/>
  <c r="AK208" i="99"/>
  <c r="AL208" i="99"/>
  <c r="AM208" i="99"/>
  <c r="AE209" i="99"/>
  <c r="AF209" i="99"/>
  <c r="AG209" i="99"/>
  <c r="AH209" i="99"/>
  <c r="AI209" i="99"/>
  <c r="AJ209" i="99"/>
  <c r="AK209" i="99"/>
  <c r="AL209" i="99"/>
  <c r="AM209" i="99"/>
  <c r="AE210" i="99"/>
  <c r="AF210" i="99"/>
  <c r="AG210" i="99"/>
  <c r="AH210" i="99"/>
  <c r="AI210" i="99"/>
  <c r="AJ210" i="99"/>
  <c r="AK210" i="99"/>
  <c r="AL210" i="99"/>
  <c r="AM210" i="99"/>
  <c r="AE211" i="99"/>
  <c r="AF211" i="99"/>
  <c r="AG211" i="99"/>
  <c r="AH211" i="99"/>
  <c r="AI211" i="99"/>
  <c r="AJ211" i="99"/>
  <c r="AK211" i="99"/>
  <c r="AL211" i="99"/>
  <c r="AM211" i="99"/>
  <c r="AE212" i="99"/>
  <c r="AF212" i="99"/>
  <c r="AG212" i="99"/>
  <c r="AH212" i="99"/>
  <c r="AI212" i="99"/>
  <c r="AJ212" i="99"/>
  <c r="AK212" i="99"/>
  <c r="AL212" i="99"/>
  <c r="AM212" i="99"/>
  <c r="AE213" i="99"/>
  <c r="AF213" i="99"/>
  <c r="AG213" i="99"/>
  <c r="AH213" i="99"/>
  <c r="AI213" i="99"/>
  <c r="AJ213" i="99"/>
  <c r="AK213" i="99"/>
  <c r="AL213" i="99"/>
  <c r="AM213" i="99"/>
  <c r="AE214" i="99"/>
  <c r="AF214" i="99"/>
  <c r="AG214" i="99"/>
  <c r="AH214" i="99"/>
  <c r="AI214" i="99"/>
  <c r="AJ214" i="99"/>
  <c r="AK214" i="99"/>
  <c r="AL214" i="99"/>
  <c r="AM214" i="99"/>
  <c r="AE215" i="99"/>
  <c r="AF215" i="99"/>
  <c r="AG215" i="99"/>
  <c r="AH215" i="99"/>
  <c r="AI215" i="99"/>
  <c r="AJ215" i="99"/>
  <c r="AK215" i="99"/>
  <c r="AL215" i="99"/>
  <c r="AM215" i="99"/>
  <c r="AE216" i="99"/>
  <c r="AF216" i="99"/>
  <c r="AG216" i="99"/>
  <c r="AH216" i="99"/>
  <c r="AI216" i="99"/>
  <c r="AJ216" i="99"/>
  <c r="AK216" i="99"/>
  <c r="AL216" i="99"/>
  <c r="AM216" i="99"/>
  <c r="AE217" i="99"/>
  <c r="AF217" i="99"/>
  <c r="AG217" i="99"/>
  <c r="AH217" i="99"/>
  <c r="AI217" i="99"/>
  <c r="AJ217" i="99"/>
  <c r="AK217" i="99"/>
  <c r="AL217" i="99"/>
  <c r="AM217" i="99"/>
  <c r="AE218" i="99"/>
  <c r="AF218" i="99"/>
  <c r="AG218" i="99"/>
  <c r="AH218" i="99"/>
  <c r="AI218" i="99"/>
  <c r="AJ218" i="99"/>
  <c r="AK218" i="99"/>
  <c r="AL218" i="99"/>
  <c r="AM218" i="99"/>
  <c r="AE219" i="99"/>
  <c r="AF219" i="99"/>
  <c r="AG219" i="99"/>
  <c r="AH219" i="99"/>
  <c r="AI219" i="99"/>
  <c r="AJ219" i="99"/>
  <c r="AK219" i="99"/>
  <c r="AL219" i="99"/>
  <c r="AM219" i="99"/>
  <c r="AE220" i="99"/>
  <c r="AF220" i="99"/>
  <c r="AG220" i="99"/>
  <c r="AH220" i="99"/>
  <c r="AI220" i="99"/>
  <c r="AJ220" i="99"/>
  <c r="AK220" i="99"/>
  <c r="AL220" i="99"/>
  <c r="AM220" i="99"/>
  <c r="AE221" i="99"/>
  <c r="AF221" i="99"/>
  <c r="AG221" i="99"/>
  <c r="AH221" i="99"/>
  <c r="AI221" i="99"/>
  <c r="AJ221" i="99"/>
  <c r="AK221" i="99"/>
  <c r="AL221" i="99"/>
  <c r="AM221" i="99"/>
  <c r="AE222" i="99"/>
  <c r="AF222" i="99"/>
  <c r="AG222" i="99"/>
  <c r="AH222" i="99"/>
  <c r="AI222" i="99"/>
  <c r="AJ222" i="99"/>
  <c r="AK222" i="99"/>
  <c r="AL222" i="99"/>
  <c r="AM222" i="99"/>
  <c r="AE223" i="99"/>
  <c r="AF223" i="99"/>
  <c r="AG223" i="99"/>
  <c r="AH223" i="99"/>
  <c r="AI223" i="99"/>
  <c r="AJ223" i="99"/>
  <c r="AK223" i="99"/>
  <c r="AL223" i="99"/>
  <c r="AM223" i="99"/>
  <c r="AE224" i="99"/>
  <c r="AF224" i="99"/>
  <c r="AG224" i="99"/>
  <c r="AH224" i="99"/>
  <c r="AI224" i="99"/>
  <c r="AJ224" i="99"/>
  <c r="AK224" i="99"/>
  <c r="AL224" i="99"/>
  <c r="AM224" i="99"/>
  <c r="AE225" i="99"/>
  <c r="AF225" i="99"/>
  <c r="AG225" i="99"/>
  <c r="AH225" i="99"/>
  <c r="AI225" i="99"/>
  <c r="AJ225" i="99"/>
  <c r="AK225" i="99"/>
  <c r="AL225" i="99"/>
  <c r="AM225" i="99"/>
  <c r="AE226" i="99"/>
  <c r="AF226" i="99"/>
  <c r="AG226" i="99"/>
  <c r="AH226" i="99"/>
  <c r="AI226" i="99"/>
  <c r="AJ226" i="99"/>
  <c r="AK226" i="99"/>
  <c r="AL226" i="99"/>
  <c r="AM226" i="99"/>
  <c r="AE227" i="99"/>
  <c r="AF227" i="99"/>
  <c r="AG227" i="99"/>
  <c r="AH227" i="99"/>
  <c r="AI227" i="99"/>
  <c r="AJ227" i="99"/>
  <c r="AK227" i="99"/>
  <c r="AL227" i="99"/>
  <c r="AM227" i="99"/>
  <c r="AE228" i="99"/>
  <c r="AF228" i="99"/>
  <c r="AG228" i="99"/>
  <c r="AH228" i="99"/>
  <c r="AI228" i="99"/>
  <c r="AJ228" i="99"/>
  <c r="AK228" i="99"/>
  <c r="AL228" i="99"/>
  <c r="AM228" i="99"/>
  <c r="AE229" i="99"/>
  <c r="AF229" i="99"/>
  <c r="AG229" i="99"/>
  <c r="AH229" i="99"/>
  <c r="AI229" i="99"/>
  <c r="AJ229" i="99"/>
  <c r="AK229" i="99"/>
  <c r="AL229" i="99"/>
  <c r="AM229" i="99"/>
  <c r="AE230" i="99"/>
  <c r="AF230" i="99"/>
  <c r="AG230" i="99"/>
  <c r="AH230" i="99"/>
  <c r="AI230" i="99"/>
  <c r="AJ230" i="99"/>
  <c r="AK230" i="99"/>
  <c r="AL230" i="99"/>
  <c r="AM230" i="99"/>
  <c r="AE231" i="99"/>
  <c r="AF231" i="99"/>
  <c r="AG231" i="99"/>
  <c r="AH231" i="99"/>
  <c r="AI231" i="99"/>
  <c r="AJ231" i="99"/>
  <c r="AK231" i="99"/>
  <c r="AL231" i="99"/>
  <c r="AM231" i="99"/>
  <c r="AE232" i="99"/>
  <c r="AF232" i="99"/>
  <c r="AG232" i="99"/>
  <c r="AH232" i="99"/>
  <c r="AI232" i="99"/>
  <c r="AJ232" i="99"/>
  <c r="AK232" i="99"/>
  <c r="AL232" i="99"/>
  <c r="AM232" i="99"/>
  <c r="AE233" i="99"/>
  <c r="AF233" i="99"/>
  <c r="AG233" i="99"/>
  <c r="AH233" i="99"/>
  <c r="AI233" i="99"/>
  <c r="AJ233" i="99"/>
  <c r="AK233" i="99"/>
  <c r="AL233" i="99"/>
  <c r="AM233" i="99"/>
  <c r="AE234" i="99"/>
  <c r="AF234" i="99"/>
  <c r="AG234" i="99"/>
  <c r="AH234" i="99"/>
  <c r="AI234" i="99"/>
  <c r="AJ234" i="99"/>
  <c r="AK234" i="99"/>
  <c r="AL234" i="99"/>
  <c r="AM234" i="99"/>
  <c r="AE235" i="99"/>
  <c r="AF235" i="99"/>
  <c r="AG235" i="99"/>
  <c r="AH235" i="99"/>
  <c r="AI235" i="99"/>
  <c r="AJ235" i="99"/>
  <c r="AK235" i="99"/>
  <c r="AL235" i="99"/>
  <c r="AM235" i="99"/>
  <c r="AE236" i="99"/>
  <c r="AF236" i="99"/>
  <c r="AG236" i="99"/>
  <c r="AH236" i="99"/>
  <c r="AI236" i="99"/>
  <c r="AJ236" i="99"/>
  <c r="AK236" i="99"/>
  <c r="AL236" i="99"/>
  <c r="AM236" i="99"/>
  <c r="AE237" i="99"/>
  <c r="AF237" i="99"/>
  <c r="AG237" i="99"/>
  <c r="AH237" i="99"/>
  <c r="AI237" i="99"/>
  <c r="AJ237" i="99"/>
  <c r="AK237" i="99"/>
  <c r="AL237" i="99"/>
  <c r="AM237" i="99"/>
  <c r="AE238" i="99"/>
  <c r="AF238" i="99"/>
  <c r="AG238" i="99"/>
  <c r="AH238" i="99"/>
  <c r="AI238" i="99"/>
  <c r="AJ238" i="99"/>
  <c r="AK238" i="99"/>
  <c r="AL238" i="99"/>
  <c r="AM238" i="99"/>
  <c r="AE239" i="99"/>
  <c r="AF239" i="99"/>
  <c r="AG239" i="99"/>
  <c r="AH239" i="99"/>
  <c r="AI239" i="99"/>
  <c r="AJ239" i="99"/>
  <c r="AK239" i="99"/>
  <c r="AL239" i="99"/>
  <c r="AM239" i="99"/>
  <c r="AE240" i="99"/>
  <c r="AF240" i="99"/>
  <c r="AG240" i="99"/>
  <c r="AH240" i="99"/>
  <c r="AI240" i="99"/>
  <c r="AJ240" i="99"/>
  <c r="AK240" i="99"/>
  <c r="AL240" i="99"/>
  <c r="AM240" i="99"/>
  <c r="AE241" i="99"/>
  <c r="AF241" i="99"/>
  <c r="AG241" i="99"/>
  <c r="AH241" i="99"/>
  <c r="AI241" i="99"/>
  <c r="AJ241" i="99"/>
  <c r="AK241" i="99"/>
  <c r="AL241" i="99"/>
  <c r="AM241" i="99"/>
  <c r="AE242" i="99"/>
  <c r="AF242" i="99"/>
  <c r="AG242" i="99"/>
  <c r="AH242" i="99"/>
  <c r="AI242" i="99"/>
  <c r="AJ242" i="99"/>
  <c r="AK242" i="99"/>
  <c r="AL242" i="99"/>
  <c r="AM242" i="99"/>
  <c r="AE243" i="99"/>
  <c r="AF243" i="99"/>
  <c r="AG243" i="99"/>
  <c r="AH243" i="99"/>
  <c r="AI243" i="99"/>
  <c r="AJ243" i="99"/>
  <c r="AK243" i="99"/>
  <c r="AL243" i="99"/>
  <c r="AM243" i="99"/>
  <c r="AE244" i="99"/>
  <c r="AF244" i="99"/>
  <c r="AG244" i="99"/>
  <c r="AH244" i="99"/>
  <c r="AI244" i="99"/>
  <c r="AJ244" i="99"/>
  <c r="AK244" i="99"/>
  <c r="AL244" i="99"/>
  <c r="AM244" i="99"/>
  <c r="AE245" i="99"/>
  <c r="AF245" i="99"/>
  <c r="AG245" i="99"/>
  <c r="AH245" i="99"/>
  <c r="AI245" i="99"/>
  <c r="AJ245" i="99"/>
  <c r="AK245" i="99"/>
  <c r="AL245" i="99"/>
  <c r="AM245" i="99"/>
  <c r="AE246" i="99"/>
  <c r="AF246" i="99"/>
  <c r="AG246" i="99"/>
  <c r="AH246" i="99"/>
  <c r="AI246" i="99"/>
  <c r="AJ246" i="99"/>
  <c r="AK246" i="99"/>
  <c r="AL246" i="99"/>
  <c r="AM246" i="99"/>
  <c r="AE247" i="99"/>
  <c r="AF247" i="99"/>
  <c r="AG247" i="99"/>
  <c r="AH247" i="99"/>
  <c r="AI247" i="99"/>
  <c r="AJ247" i="99"/>
  <c r="AK247" i="99"/>
  <c r="AL247" i="99"/>
  <c r="AM247" i="99"/>
  <c r="AE248" i="99"/>
  <c r="AF248" i="99"/>
  <c r="AG248" i="99"/>
  <c r="AH248" i="99"/>
  <c r="AI248" i="99"/>
  <c r="AJ248" i="99"/>
  <c r="AK248" i="99"/>
  <c r="AL248" i="99"/>
  <c r="AM248" i="99"/>
  <c r="AE249" i="99"/>
  <c r="AF249" i="99"/>
  <c r="AG249" i="99"/>
  <c r="AH249" i="99"/>
  <c r="AI249" i="99"/>
  <c r="AJ249" i="99"/>
  <c r="AK249" i="99"/>
  <c r="AL249" i="99"/>
  <c r="AM249" i="99"/>
  <c r="AE250" i="99"/>
  <c r="AF250" i="99"/>
  <c r="AG250" i="99"/>
  <c r="AH250" i="99"/>
  <c r="AI250" i="99"/>
  <c r="AJ250" i="99"/>
  <c r="AK250" i="99"/>
  <c r="AL250" i="99"/>
  <c r="AM250" i="99"/>
  <c r="AE251" i="99"/>
  <c r="AF251" i="99"/>
  <c r="AG251" i="99"/>
  <c r="AH251" i="99"/>
  <c r="AI251" i="99"/>
  <c r="AJ251" i="99"/>
  <c r="AK251" i="99"/>
  <c r="AL251" i="99"/>
  <c r="AM251" i="99"/>
  <c r="AE252" i="99"/>
  <c r="AF252" i="99"/>
  <c r="AG252" i="99"/>
  <c r="AH252" i="99"/>
  <c r="AI252" i="99"/>
  <c r="AJ252" i="99"/>
  <c r="AK252" i="99"/>
  <c r="AL252" i="99"/>
  <c r="AM252" i="99"/>
  <c r="AE253" i="99"/>
  <c r="AF253" i="99"/>
  <c r="AG253" i="99"/>
  <c r="AH253" i="99"/>
  <c r="AI253" i="99"/>
  <c r="AJ253" i="99"/>
  <c r="AK253" i="99"/>
  <c r="AL253" i="99"/>
  <c r="AM253" i="99"/>
  <c r="AE254" i="99"/>
  <c r="AF254" i="99"/>
  <c r="AG254" i="99"/>
  <c r="AH254" i="99"/>
  <c r="AI254" i="99"/>
  <c r="AJ254" i="99"/>
  <c r="AK254" i="99"/>
  <c r="AL254" i="99"/>
  <c r="AM254" i="99"/>
  <c r="AE255" i="99"/>
  <c r="AF255" i="99"/>
  <c r="AG255" i="99"/>
  <c r="AH255" i="99"/>
  <c r="AI255" i="99"/>
  <c r="AJ255" i="99"/>
  <c r="AK255" i="99"/>
  <c r="AL255" i="99"/>
  <c r="AM255" i="99"/>
  <c r="AE256" i="99"/>
  <c r="AF256" i="99"/>
  <c r="AG256" i="99"/>
  <c r="AH256" i="99"/>
  <c r="AI256" i="99"/>
  <c r="AJ256" i="99"/>
  <c r="AK256" i="99"/>
  <c r="AL256" i="99"/>
  <c r="AM256" i="99"/>
  <c r="AE257" i="99"/>
  <c r="AF257" i="99"/>
  <c r="AG257" i="99"/>
  <c r="AH257" i="99"/>
  <c r="AI257" i="99"/>
  <c r="AJ257" i="99"/>
  <c r="AK257" i="99"/>
  <c r="AL257" i="99"/>
  <c r="AM257" i="99"/>
  <c r="AE258" i="99"/>
  <c r="AF258" i="99"/>
  <c r="AG258" i="99"/>
  <c r="AH258" i="99"/>
  <c r="AI258" i="99"/>
  <c r="AJ258" i="99"/>
  <c r="AK258" i="99"/>
  <c r="AL258" i="99"/>
  <c r="AM258" i="99"/>
  <c r="AE259" i="99"/>
  <c r="AF259" i="99"/>
  <c r="AG259" i="99"/>
  <c r="AH259" i="99"/>
  <c r="AI259" i="99"/>
  <c r="AJ259" i="99"/>
  <c r="AK259" i="99"/>
  <c r="AL259" i="99"/>
  <c r="AM259" i="99"/>
  <c r="AE260" i="99"/>
  <c r="AF260" i="99"/>
  <c r="AG260" i="99"/>
  <c r="AH260" i="99"/>
  <c r="AI260" i="99"/>
  <c r="AJ260" i="99"/>
  <c r="AK260" i="99"/>
  <c r="AL260" i="99"/>
  <c r="AM260" i="99"/>
  <c r="AE261" i="99"/>
  <c r="AF261" i="99"/>
  <c r="AG261" i="99"/>
  <c r="AH261" i="99"/>
  <c r="AI261" i="99"/>
  <c r="AJ261" i="99"/>
  <c r="AK261" i="99"/>
  <c r="AL261" i="99"/>
  <c r="AM261" i="99"/>
  <c r="AE262" i="99"/>
  <c r="AF262" i="99"/>
  <c r="AG262" i="99"/>
  <c r="AH262" i="99"/>
  <c r="AI262" i="99"/>
  <c r="AJ262" i="99"/>
  <c r="AK262" i="99"/>
  <c r="AL262" i="99"/>
  <c r="AM262" i="99"/>
  <c r="AE263" i="99"/>
  <c r="AF263" i="99"/>
  <c r="AG263" i="99"/>
  <c r="AH263" i="99"/>
  <c r="AI263" i="99"/>
  <c r="AJ263" i="99"/>
  <c r="AK263" i="99"/>
  <c r="AL263" i="99"/>
  <c r="AM263" i="99"/>
  <c r="AE264" i="99"/>
  <c r="AF264" i="99"/>
  <c r="AG264" i="99"/>
  <c r="AH264" i="99"/>
  <c r="AI264" i="99"/>
  <c r="AJ264" i="99"/>
  <c r="AK264" i="99"/>
  <c r="AL264" i="99"/>
  <c r="AM264" i="99"/>
  <c r="AE265" i="99"/>
  <c r="AF265" i="99"/>
  <c r="AG265" i="99"/>
  <c r="AH265" i="99"/>
  <c r="AI265" i="99"/>
  <c r="AJ265" i="99"/>
  <c r="AK265" i="99"/>
  <c r="AL265" i="99"/>
  <c r="AM265" i="99"/>
  <c r="AE266" i="99"/>
  <c r="AF266" i="99"/>
  <c r="AG266" i="99"/>
  <c r="AH266" i="99"/>
  <c r="AI266" i="99"/>
  <c r="AJ266" i="99"/>
  <c r="AK266" i="99"/>
  <c r="AL266" i="99"/>
  <c r="AM266" i="99"/>
  <c r="AE267" i="99"/>
  <c r="AF267" i="99"/>
  <c r="AG267" i="99"/>
  <c r="AH267" i="99"/>
  <c r="AI267" i="99"/>
  <c r="AJ267" i="99"/>
  <c r="AK267" i="99"/>
  <c r="AL267" i="99"/>
  <c r="AM267" i="99"/>
  <c r="AE268" i="99"/>
  <c r="AF268" i="99"/>
  <c r="AG268" i="99"/>
  <c r="AH268" i="99"/>
  <c r="AI268" i="99"/>
  <c r="AJ268" i="99"/>
  <c r="AK268" i="99"/>
  <c r="AL268" i="99"/>
  <c r="AM268" i="99"/>
  <c r="AE269" i="99"/>
  <c r="AF269" i="99"/>
  <c r="AG269" i="99"/>
  <c r="AH269" i="99"/>
  <c r="AI269" i="99"/>
  <c r="AJ269" i="99"/>
  <c r="AK269" i="99"/>
  <c r="AL269" i="99"/>
  <c r="AM269" i="99"/>
  <c r="AE270" i="99"/>
  <c r="AF270" i="99"/>
  <c r="AG270" i="99"/>
  <c r="AH270" i="99"/>
  <c r="AI270" i="99"/>
  <c r="AJ270" i="99"/>
  <c r="AK270" i="99"/>
  <c r="AL270" i="99"/>
  <c r="AM270" i="99"/>
  <c r="AE271" i="99"/>
  <c r="AF271" i="99"/>
  <c r="AG271" i="99"/>
  <c r="AH271" i="99"/>
  <c r="AI271" i="99"/>
  <c r="AJ271" i="99"/>
  <c r="AK271" i="99"/>
  <c r="AL271" i="99"/>
  <c r="AM271" i="99"/>
  <c r="AE272" i="99"/>
  <c r="AF272" i="99"/>
  <c r="AG272" i="99"/>
  <c r="AH272" i="99"/>
  <c r="AI272" i="99"/>
  <c r="AJ272" i="99"/>
  <c r="AK272" i="99"/>
  <c r="AL272" i="99"/>
  <c r="AM272" i="99"/>
  <c r="AE273" i="99"/>
  <c r="AF273" i="99"/>
  <c r="AG273" i="99"/>
  <c r="AH273" i="99"/>
  <c r="AI273" i="99"/>
  <c r="AJ273" i="99"/>
  <c r="AK273" i="99"/>
  <c r="AL273" i="99"/>
  <c r="AM273" i="99"/>
  <c r="AE274" i="99"/>
  <c r="AF274" i="99"/>
  <c r="AG274" i="99"/>
  <c r="AH274" i="99"/>
  <c r="AI274" i="99"/>
  <c r="AJ274" i="99"/>
  <c r="AK274" i="99"/>
  <c r="AL274" i="99"/>
  <c r="AM274" i="99"/>
  <c r="AE275" i="99"/>
  <c r="AF275" i="99"/>
  <c r="AG275" i="99"/>
  <c r="AH275" i="99"/>
  <c r="AI275" i="99"/>
  <c r="AJ275" i="99"/>
  <c r="AK275" i="99"/>
  <c r="AL275" i="99"/>
  <c r="AM275" i="99"/>
  <c r="AE276" i="99"/>
  <c r="AF276" i="99"/>
  <c r="AG276" i="99"/>
  <c r="AH276" i="99"/>
  <c r="AI276" i="99"/>
  <c r="AJ276" i="99"/>
  <c r="AK276" i="99"/>
  <c r="AL276" i="99"/>
  <c r="AM276" i="99"/>
  <c r="AE277" i="99"/>
  <c r="AF277" i="99"/>
  <c r="AG277" i="99"/>
  <c r="AH277" i="99"/>
  <c r="AI277" i="99"/>
  <c r="AJ277" i="99"/>
  <c r="AK277" i="99"/>
  <c r="AL277" i="99"/>
  <c r="AM277" i="99"/>
  <c r="AE278" i="99"/>
  <c r="AF278" i="99"/>
  <c r="AG278" i="99"/>
  <c r="AH278" i="99"/>
  <c r="AI278" i="99"/>
  <c r="AJ278" i="99"/>
  <c r="AK278" i="99"/>
  <c r="AL278" i="99"/>
  <c r="AM278" i="99"/>
  <c r="AE279" i="99"/>
  <c r="AF279" i="99"/>
  <c r="AG279" i="99"/>
  <c r="AH279" i="99"/>
  <c r="AI279" i="99"/>
  <c r="AJ279" i="99"/>
  <c r="AK279" i="99"/>
  <c r="AL279" i="99"/>
  <c r="AM279" i="99"/>
  <c r="AE280" i="99"/>
  <c r="AF280" i="99"/>
  <c r="AG280" i="99"/>
  <c r="AH280" i="99"/>
  <c r="AI280" i="99"/>
  <c r="AJ280" i="99"/>
  <c r="AK280" i="99"/>
  <c r="AL280" i="99"/>
  <c r="AM280" i="99"/>
  <c r="AE281" i="99"/>
  <c r="AF281" i="99"/>
  <c r="AG281" i="99"/>
  <c r="AH281" i="99"/>
  <c r="AI281" i="99"/>
  <c r="AJ281" i="99"/>
  <c r="AK281" i="99"/>
  <c r="AL281" i="99"/>
  <c r="AM281" i="99"/>
  <c r="AE282" i="99"/>
  <c r="AF282" i="99"/>
  <c r="AG282" i="99"/>
  <c r="AH282" i="99"/>
  <c r="AI282" i="99"/>
  <c r="AJ282" i="99"/>
  <c r="AK282" i="99"/>
  <c r="AL282" i="99"/>
  <c r="AM282" i="99"/>
  <c r="AE283" i="99"/>
  <c r="AF283" i="99"/>
  <c r="AG283" i="99"/>
  <c r="AH283" i="99"/>
  <c r="AI283" i="99"/>
  <c r="AJ283" i="99"/>
  <c r="AK283" i="99"/>
  <c r="AL283" i="99"/>
  <c r="AM283" i="99"/>
  <c r="AE284" i="99"/>
  <c r="AF284" i="99"/>
  <c r="AG284" i="99"/>
  <c r="AH284" i="99"/>
  <c r="AI284" i="99"/>
  <c r="AJ284" i="99"/>
  <c r="AK284" i="99"/>
  <c r="AL284" i="99"/>
  <c r="AM284" i="99"/>
  <c r="AE285" i="99"/>
  <c r="AF285" i="99"/>
  <c r="AG285" i="99"/>
  <c r="AH285" i="99"/>
  <c r="AI285" i="99"/>
  <c r="AJ285" i="99"/>
  <c r="AK285" i="99"/>
  <c r="AL285" i="99"/>
  <c r="AM285" i="99"/>
  <c r="AE286" i="99"/>
  <c r="AF286" i="99"/>
  <c r="AG286" i="99"/>
  <c r="AH286" i="99"/>
  <c r="AI286" i="99"/>
  <c r="AJ286" i="99"/>
  <c r="AK286" i="99"/>
  <c r="AL286" i="99"/>
  <c r="AM286" i="99"/>
  <c r="AE287" i="99"/>
  <c r="AF287" i="99"/>
  <c r="AG287" i="99"/>
  <c r="AH287" i="99"/>
  <c r="AI287" i="99"/>
  <c r="AJ287" i="99"/>
  <c r="AK287" i="99"/>
  <c r="AL287" i="99"/>
  <c r="AM287" i="99"/>
  <c r="AE288" i="99"/>
  <c r="AF288" i="99"/>
  <c r="AG288" i="99"/>
  <c r="AH288" i="99"/>
  <c r="AI288" i="99"/>
  <c r="AJ288" i="99"/>
  <c r="AK288" i="99"/>
  <c r="AL288" i="99"/>
  <c r="AM288" i="99"/>
  <c r="AE289" i="99"/>
  <c r="AF289" i="99"/>
  <c r="AG289" i="99"/>
  <c r="AH289" i="99"/>
  <c r="AI289" i="99"/>
  <c r="AJ289" i="99"/>
  <c r="AK289" i="99"/>
  <c r="AL289" i="99"/>
  <c r="AM289" i="99"/>
  <c r="AE290" i="99"/>
  <c r="AF290" i="99"/>
  <c r="AG290" i="99"/>
  <c r="AH290" i="99"/>
  <c r="AI290" i="99"/>
  <c r="AJ290" i="99"/>
  <c r="AK290" i="99"/>
  <c r="AL290" i="99"/>
  <c r="AM290" i="99"/>
  <c r="AE291" i="99"/>
  <c r="AF291" i="99"/>
  <c r="AG291" i="99"/>
  <c r="AH291" i="99"/>
  <c r="AI291" i="99"/>
  <c r="AJ291" i="99"/>
  <c r="AK291" i="99"/>
  <c r="AL291" i="99"/>
  <c r="AM291" i="99"/>
  <c r="AE292" i="99"/>
  <c r="AF292" i="99"/>
  <c r="AG292" i="99"/>
  <c r="AH292" i="99"/>
  <c r="AI292" i="99"/>
  <c r="AJ292" i="99"/>
  <c r="AK292" i="99"/>
  <c r="AL292" i="99"/>
  <c r="AM292" i="99"/>
  <c r="AE293" i="99"/>
  <c r="AF293" i="99"/>
  <c r="AG293" i="99"/>
  <c r="AH293" i="99"/>
  <c r="AI293" i="99"/>
  <c r="AJ293" i="99"/>
  <c r="AK293" i="99"/>
  <c r="AL293" i="99"/>
  <c r="AM293" i="99"/>
  <c r="AE294" i="99"/>
  <c r="AF294" i="99"/>
  <c r="AG294" i="99"/>
  <c r="AH294" i="99"/>
  <c r="AI294" i="99"/>
  <c r="AJ294" i="99"/>
  <c r="AK294" i="99"/>
  <c r="AL294" i="99"/>
  <c r="AM294" i="99"/>
  <c r="AE295" i="99"/>
  <c r="AF295" i="99"/>
  <c r="AG295" i="99"/>
  <c r="AH295" i="99"/>
  <c r="AI295" i="99"/>
  <c r="AJ295" i="99"/>
  <c r="AK295" i="99"/>
  <c r="AL295" i="99"/>
  <c r="AM295" i="99"/>
  <c r="AE296" i="99"/>
  <c r="AF296" i="99"/>
  <c r="AG296" i="99"/>
  <c r="AH296" i="99"/>
  <c r="AI296" i="99"/>
  <c r="AJ296" i="99"/>
  <c r="AK296" i="99"/>
  <c r="AL296" i="99"/>
  <c r="AM296" i="99"/>
  <c r="AE297" i="99"/>
  <c r="AF297" i="99"/>
  <c r="AG297" i="99"/>
  <c r="AH297" i="99"/>
  <c r="AI297" i="99"/>
  <c r="AJ297" i="99"/>
  <c r="AK297" i="99"/>
  <c r="AL297" i="99"/>
  <c r="AM297" i="99"/>
  <c r="AE298" i="99"/>
  <c r="AF298" i="99"/>
  <c r="AG298" i="99"/>
  <c r="AH298" i="99"/>
  <c r="AI298" i="99"/>
  <c r="AJ298" i="99"/>
  <c r="AK298" i="99"/>
  <c r="AL298" i="99"/>
  <c r="AM298" i="99"/>
  <c r="AE299" i="99"/>
  <c r="AF299" i="99"/>
  <c r="AG299" i="99"/>
  <c r="AH299" i="99"/>
  <c r="AI299" i="99"/>
  <c r="AJ299" i="99"/>
  <c r="AK299" i="99"/>
  <c r="AL299" i="99"/>
  <c r="AM299" i="99"/>
  <c r="AE300" i="99"/>
  <c r="AF300" i="99"/>
  <c r="AG300" i="99"/>
  <c r="AH300" i="99"/>
  <c r="AI300" i="99"/>
  <c r="AJ300" i="99"/>
  <c r="AK300" i="99"/>
  <c r="AL300" i="99"/>
  <c r="AM300" i="99"/>
  <c r="AE301" i="99"/>
  <c r="AF301" i="99"/>
  <c r="AG301" i="99"/>
  <c r="AH301" i="99"/>
  <c r="AI301" i="99"/>
  <c r="AJ301" i="99"/>
  <c r="AK301" i="99"/>
  <c r="AL301" i="99"/>
  <c r="AM301" i="99"/>
  <c r="AE302" i="99"/>
  <c r="AF302" i="99"/>
  <c r="AG302" i="99"/>
  <c r="AH302" i="99"/>
  <c r="AI302" i="99"/>
  <c r="AJ302" i="99"/>
  <c r="AK302" i="99"/>
  <c r="AL302" i="99"/>
  <c r="AM302" i="99"/>
  <c r="AE303" i="99"/>
  <c r="AF303" i="99"/>
  <c r="AG303" i="99"/>
  <c r="AH303" i="99"/>
  <c r="AI303" i="99"/>
  <c r="AJ303" i="99"/>
  <c r="AK303" i="99"/>
  <c r="AL303" i="99"/>
  <c r="AM303" i="99"/>
  <c r="AE304" i="99"/>
  <c r="AF304" i="99"/>
  <c r="AG304" i="99"/>
  <c r="AH304" i="99"/>
  <c r="AI304" i="99"/>
  <c r="AJ304" i="99"/>
  <c r="AK304" i="99"/>
  <c r="AL304" i="99"/>
  <c r="AM304" i="99"/>
  <c r="AE305" i="99"/>
  <c r="AF305" i="99"/>
  <c r="AG305" i="99"/>
  <c r="AH305" i="99"/>
  <c r="AI305" i="99"/>
  <c r="AJ305" i="99"/>
  <c r="AK305" i="99"/>
  <c r="AL305" i="99"/>
  <c r="AM305" i="99"/>
  <c r="AE306" i="99"/>
  <c r="AF306" i="99"/>
  <c r="AG306" i="99"/>
  <c r="AH306" i="99"/>
  <c r="AI306" i="99"/>
  <c r="AJ306" i="99"/>
  <c r="AK306" i="99"/>
  <c r="AL306" i="99"/>
  <c r="AM306" i="99"/>
  <c r="AE307" i="99"/>
  <c r="AF307" i="99"/>
  <c r="AG307" i="99"/>
  <c r="AH307" i="99"/>
  <c r="AI307" i="99"/>
  <c r="AJ307" i="99"/>
  <c r="AK307" i="99"/>
  <c r="AL307" i="99"/>
  <c r="AM307" i="99"/>
  <c r="AE308" i="99"/>
  <c r="AF308" i="99"/>
  <c r="AG308" i="99"/>
  <c r="AH308" i="99"/>
  <c r="AI308" i="99"/>
  <c r="AJ308" i="99"/>
  <c r="AK308" i="99"/>
  <c r="AL308" i="99"/>
  <c r="AM308" i="99"/>
  <c r="AE309" i="99"/>
  <c r="AF309" i="99"/>
  <c r="AG309" i="99"/>
  <c r="AH309" i="99"/>
  <c r="AI309" i="99"/>
  <c r="AJ309" i="99"/>
  <c r="AK309" i="99"/>
  <c r="AL309" i="99"/>
  <c r="AM309" i="99"/>
  <c r="AE310" i="99"/>
  <c r="AF310" i="99"/>
  <c r="AG310" i="99"/>
  <c r="AH310" i="99"/>
  <c r="AI310" i="99"/>
  <c r="AJ310" i="99"/>
  <c r="AK310" i="99"/>
  <c r="AL310" i="99"/>
  <c r="AM310" i="99"/>
  <c r="AE311" i="99"/>
  <c r="AF311" i="99"/>
  <c r="AG311" i="99"/>
  <c r="AH311" i="99"/>
  <c r="AI311" i="99"/>
  <c r="AJ311" i="99"/>
  <c r="AK311" i="99"/>
  <c r="AL311" i="99"/>
  <c r="AM311" i="99"/>
  <c r="AE312" i="99"/>
  <c r="AF312" i="99"/>
  <c r="AG312" i="99"/>
  <c r="AH312" i="99"/>
  <c r="AI312" i="99"/>
  <c r="AJ312" i="99"/>
  <c r="AK312" i="99"/>
  <c r="AL312" i="99"/>
  <c r="AM312" i="99"/>
  <c r="AE313" i="99"/>
  <c r="AF313" i="99"/>
  <c r="AG313" i="99"/>
  <c r="AH313" i="99"/>
  <c r="AI313" i="99"/>
  <c r="AJ313" i="99"/>
  <c r="AK313" i="99"/>
  <c r="AL313" i="99"/>
  <c r="AM313" i="99"/>
  <c r="AE314" i="99"/>
  <c r="AF314" i="99"/>
  <c r="AG314" i="99"/>
  <c r="AH314" i="99"/>
  <c r="AI314" i="99"/>
  <c r="AJ314" i="99"/>
  <c r="AK314" i="99"/>
  <c r="AL314" i="99"/>
  <c r="AM314" i="99"/>
  <c r="AE315" i="99"/>
  <c r="AF315" i="99"/>
  <c r="AG315" i="99"/>
  <c r="AH315" i="99"/>
  <c r="AI315" i="99"/>
  <c r="AJ315" i="99"/>
  <c r="AK315" i="99"/>
  <c r="AL315" i="99"/>
  <c r="AM315" i="99"/>
  <c r="AE316" i="99"/>
  <c r="AF316" i="99"/>
  <c r="AG316" i="99"/>
  <c r="AH316" i="99"/>
  <c r="AI316" i="99"/>
  <c r="AJ316" i="99"/>
  <c r="AK316" i="99"/>
  <c r="AL316" i="99"/>
  <c r="AM316" i="99"/>
  <c r="AE317" i="99"/>
  <c r="AF317" i="99"/>
  <c r="AG317" i="99"/>
  <c r="AH317" i="99"/>
  <c r="AI317" i="99"/>
  <c r="AJ317" i="99"/>
  <c r="AK317" i="99"/>
  <c r="AL317" i="99"/>
  <c r="AM317" i="99"/>
  <c r="AE318" i="99"/>
  <c r="AF318" i="99"/>
  <c r="AG318" i="99"/>
  <c r="AH318" i="99"/>
  <c r="AI318" i="99"/>
  <c r="AJ318" i="99"/>
  <c r="AK318" i="99"/>
  <c r="AL318" i="99"/>
  <c r="AM318" i="99"/>
  <c r="AE319" i="99"/>
  <c r="AF319" i="99"/>
  <c r="AG319" i="99"/>
  <c r="AH319" i="99"/>
  <c r="AI319" i="99"/>
  <c r="AJ319" i="99"/>
  <c r="AK319" i="99"/>
  <c r="AL319" i="99"/>
  <c r="AM319" i="99"/>
  <c r="AE320" i="99"/>
  <c r="AF320" i="99"/>
  <c r="AG320" i="99"/>
  <c r="AH320" i="99"/>
  <c r="AI320" i="99"/>
  <c r="AJ320" i="99"/>
  <c r="AK320" i="99"/>
  <c r="AL320" i="99"/>
  <c r="AM320" i="99"/>
  <c r="AE321" i="99"/>
  <c r="AF321" i="99"/>
  <c r="AG321" i="99"/>
  <c r="AH321" i="99"/>
  <c r="AI321" i="99"/>
  <c r="AJ321" i="99"/>
  <c r="AK321" i="99"/>
  <c r="AL321" i="99"/>
  <c r="AM321" i="99"/>
  <c r="AE322" i="99"/>
  <c r="AF322" i="99"/>
  <c r="AG322" i="99"/>
  <c r="AH322" i="99"/>
  <c r="AI322" i="99"/>
  <c r="AJ322" i="99"/>
  <c r="AK322" i="99"/>
  <c r="AL322" i="99"/>
  <c r="AM322" i="99"/>
  <c r="AE323" i="99"/>
  <c r="AF323" i="99"/>
  <c r="AG323" i="99"/>
  <c r="AH323" i="99"/>
  <c r="AI323" i="99"/>
  <c r="AJ323" i="99"/>
  <c r="AK323" i="99"/>
  <c r="AL323" i="99"/>
  <c r="AM323" i="99"/>
  <c r="AE324" i="99"/>
  <c r="AF324" i="99"/>
  <c r="AG324" i="99"/>
  <c r="AH324" i="99"/>
  <c r="AI324" i="99"/>
  <c r="AJ324" i="99"/>
  <c r="AK324" i="99"/>
  <c r="AL324" i="99"/>
  <c r="AM324" i="99"/>
  <c r="AE325" i="99"/>
  <c r="AF325" i="99"/>
  <c r="AG325" i="99"/>
  <c r="AH325" i="99"/>
  <c r="AI325" i="99"/>
  <c r="AJ325" i="99"/>
  <c r="AK325" i="99"/>
  <c r="AL325" i="99"/>
  <c r="AM325" i="99"/>
  <c r="AE326" i="99"/>
  <c r="AF326" i="99"/>
  <c r="AG326" i="99"/>
  <c r="AH326" i="99"/>
  <c r="AI326" i="99"/>
  <c r="AJ326" i="99"/>
  <c r="AK326" i="99"/>
  <c r="AL326" i="99"/>
  <c r="AM326" i="99"/>
  <c r="AE327" i="99"/>
  <c r="AF327" i="99"/>
  <c r="AG327" i="99"/>
  <c r="AH327" i="99"/>
  <c r="AI327" i="99"/>
  <c r="AJ327" i="99"/>
  <c r="AK327" i="99"/>
  <c r="AL327" i="99"/>
  <c r="AM327" i="99"/>
  <c r="AE328" i="99"/>
  <c r="AF328" i="99"/>
  <c r="AG328" i="99"/>
  <c r="AH328" i="99"/>
  <c r="AI328" i="99"/>
  <c r="AJ328" i="99"/>
  <c r="AK328" i="99"/>
  <c r="AL328" i="99"/>
  <c r="AM328" i="99"/>
  <c r="AE329" i="99"/>
  <c r="AF329" i="99"/>
  <c r="AG329" i="99"/>
  <c r="AH329" i="99"/>
  <c r="AI329" i="99"/>
  <c r="AJ329" i="99"/>
  <c r="AK329" i="99"/>
  <c r="AL329" i="99"/>
  <c r="AM329" i="99"/>
  <c r="AE330" i="99"/>
  <c r="AF330" i="99"/>
  <c r="AG330" i="99"/>
  <c r="AH330" i="99"/>
  <c r="AI330" i="99"/>
  <c r="AJ330" i="99"/>
  <c r="AK330" i="99"/>
  <c r="AL330" i="99"/>
  <c r="AM330" i="99"/>
  <c r="AE331" i="99"/>
  <c r="AF331" i="99"/>
  <c r="AG331" i="99"/>
  <c r="AH331" i="99"/>
  <c r="AI331" i="99"/>
  <c r="AJ331" i="99"/>
  <c r="AK331" i="99"/>
  <c r="AL331" i="99"/>
  <c r="AM331" i="99"/>
  <c r="AE332" i="99"/>
  <c r="AF332" i="99"/>
  <c r="AG332" i="99"/>
  <c r="AH332" i="99"/>
  <c r="AI332" i="99"/>
  <c r="AJ332" i="99"/>
  <c r="AK332" i="99"/>
  <c r="AL332" i="99"/>
  <c r="AM332" i="99"/>
  <c r="AE333" i="99"/>
  <c r="AF333" i="99"/>
  <c r="AG333" i="99"/>
  <c r="AH333" i="99"/>
  <c r="AI333" i="99"/>
  <c r="AJ333" i="99"/>
  <c r="AK333" i="99"/>
  <c r="AL333" i="99"/>
  <c r="AM333" i="99"/>
  <c r="AE334" i="99"/>
  <c r="AF334" i="99"/>
  <c r="AG334" i="99"/>
  <c r="AH334" i="99"/>
  <c r="AI334" i="99"/>
  <c r="AJ334" i="99"/>
  <c r="AK334" i="99"/>
  <c r="AL334" i="99"/>
  <c r="AM334" i="99"/>
  <c r="AE335" i="99"/>
  <c r="AF335" i="99"/>
  <c r="AG335" i="99"/>
  <c r="AH335" i="99"/>
  <c r="AI335" i="99"/>
  <c r="AJ335" i="99"/>
  <c r="AK335" i="99"/>
  <c r="AL335" i="99"/>
  <c r="AM335" i="99"/>
  <c r="AE336" i="99"/>
  <c r="AF336" i="99"/>
  <c r="AG336" i="99"/>
  <c r="AH336" i="99"/>
  <c r="AI336" i="99"/>
  <c r="AJ336" i="99"/>
  <c r="AK336" i="99"/>
  <c r="AL336" i="99"/>
  <c r="AM336" i="99"/>
  <c r="AE337" i="99"/>
  <c r="AF337" i="99"/>
  <c r="AG337" i="99"/>
  <c r="AH337" i="99"/>
  <c r="AI337" i="99"/>
  <c r="AJ337" i="99"/>
  <c r="AK337" i="99"/>
  <c r="AL337" i="99"/>
  <c r="AM337" i="99"/>
  <c r="AE338" i="99"/>
  <c r="AF338" i="99"/>
  <c r="AG338" i="99"/>
  <c r="AH338" i="99"/>
  <c r="AI338" i="99"/>
  <c r="AJ338" i="99"/>
  <c r="AK338" i="99"/>
  <c r="AL338" i="99"/>
  <c r="AM338" i="99"/>
  <c r="AE339" i="99"/>
  <c r="AF339" i="99"/>
  <c r="AG339" i="99"/>
  <c r="AH339" i="99"/>
  <c r="AI339" i="99"/>
  <c r="AJ339" i="99"/>
  <c r="AK339" i="99"/>
  <c r="AL339" i="99"/>
  <c r="AM339" i="99"/>
  <c r="AE340" i="99"/>
  <c r="AF340" i="99"/>
  <c r="AG340" i="99"/>
  <c r="AH340" i="99"/>
  <c r="AI340" i="99"/>
  <c r="AJ340" i="99"/>
  <c r="AK340" i="99"/>
  <c r="AL340" i="99"/>
  <c r="AM340" i="99"/>
  <c r="AE341" i="99"/>
  <c r="AF341" i="99"/>
  <c r="AG341" i="99"/>
  <c r="AH341" i="99"/>
  <c r="AI341" i="99"/>
  <c r="AJ341" i="99"/>
  <c r="AK341" i="99"/>
  <c r="AL341" i="99"/>
  <c r="AM341" i="99"/>
  <c r="AE342" i="99"/>
  <c r="AF342" i="99"/>
  <c r="AG342" i="99"/>
  <c r="AH342" i="99"/>
  <c r="AI342" i="99"/>
  <c r="AJ342" i="99"/>
  <c r="AK342" i="99"/>
  <c r="AL342" i="99"/>
  <c r="AM342" i="99"/>
  <c r="AE343" i="99"/>
  <c r="AF343" i="99"/>
  <c r="AG343" i="99"/>
  <c r="AH343" i="99"/>
  <c r="AI343" i="99"/>
  <c r="AJ343" i="99"/>
  <c r="AK343" i="99"/>
  <c r="AL343" i="99"/>
  <c r="AM343" i="99"/>
  <c r="AE344" i="99"/>
  <c r="AF344" i="99"/>
  <c r="AG344" i="99"/>
  <c r="AH344" i="99"/>
  <c r="AI344" i="99"/>
  <c r="AJ344" i="99"/>
  <c r="AK344" i="99"/>
  <c r="AL344" i="99"/>
  <c r="AM344" i="99"/>
  <c r="AE345" i="99"/>
  <c r="AF345" i="99"/>
  <c r="AG345" i="99"/>
  <c r="AH345" i="99"/>
  <c r="AI345" i="99"/>
  <c r="AJ345" i="99"/>
  <c r="AK345" i="99"/>
  <c r="AL345" i="99"/>
  <c r="AM345" i="99"/>
  <c r="AE346" i="99"/>
  <c r="AF346" i="99"/>
  <c r="AG346" i="99"/>
  <c r="AH346" i="99"/>
  <c r="AI346" i="99"/>
  <c r="AJ346" i="99"/>
  <c r="AK346" i="99"/>
  <c r="AL346" i="99"/>
  <c r="AM346" i="99"/>
  <c r="AE347" i="99"/>
  <c r="AF347" i="99"/>
  <c r="AG347" i="99"/>
  <c r="AH347" i="99"/>
  <c r="AI347" i="99"/>
  <c r="AJ347" i="99"/>
  <c r="AK347" i="99"/>
  <c r="AL347" i="99"/>
  <c r="AM347" i="99"/>
  <c r="AE348" i="99"/>
  <c r="AF348" i="99"/>
  <c r="AG348" i="99"/>
  <c r="AH348" i="99"/>
  <c r="AI348" i="99"/>
  <c r="AJ348" i="99"/>
  <c r="AK348" i="99"/>
  <c r="AL348" i="99"/>
  <c r="AM348" i="99"/>
  <c r="AE349" i="99"/>
  <c r="AF349" i="99"/>
  <c r="AG349" i="99"/>
  <c r="AH349" i="99"/>
  <c r="AI349" i="99"/>
  <c r="AJ349" i="99"/>
  <c r="AK349" i="99"/>
  <c r="AL349" i="99"/>
  <c r="AM349" i="99"/>
  <c r="AE350" i="99"/>
  <c r="AF350" i="99"/>
  <c r="AG350" i="99"/>
  <c r="AH350" i="99"/>
  <c r="AI350" i="99"/>
  <c r="AJ350" i="99"/>
  <c r="AK350" i="99"/>
  <c r="AL350" i="99"/>
  <c r="AM350" i="99"/>
  <c r="AE351" i="99"/>
  <c r="AF351" i="99"/>
  <c r="AG351" i="99"/>
  <c r="AH351" i="99"/>
  <c r="AI351" i="99"/>
  <c r="AJ351" i="99"/>
  <c r="AK351" i="99"/>
  <c r="AL351" i="99"/>
  <c r="AM351" i="99"/>
  <c r="AE352" i="99"/>
  <c r="AF352" i="99"/>
  <c r="AG352" i="99"/>
  <c r="AH352" i="99"/>
  <c r="AI352" i="99"/>
  <c r="AJ352" i="99"/>
  <c r="AK352" i="99"/>
  <c r="AL352" i="99"/>
  <c r="AM352" i="99"/>
  <c r="AE353" i="99"/>
  <c r="AF353" i="99"/>
  <c r="AG353" i="99"/>
  <c r="AH353" i="99"/>
  <c r="AI353" i="99"/>
  <c r="AJ353" i="99"/>
  <c r="AK353" i="99"/>
  <c r="AL353" i="99"/>
  <c r="AM353" i="99"/>
  <c r="AE354" i="99"/>
  <c r="AF354" i="99"/>
  <c r="AG354" i="99"/>
  <c r="AH354" i="99"/>
  <c r="AI354" i="99"/>
  <c r="AJ354" i="99"/>
  <c r="AK354" i="99"/>
  <c r="AL354" i="99"/>
  <c r="AM354" i="99"/>
  <c r="AE355" i="99"/>
  <c r="AF355" i="99"/>
  <c r="AG355" i="99"/>
  <c r="AH355" i="99"/>
  <c r="AI355" i="99"/>
  <c r="AJ355" i="99"/>
  <c r="AK355" i="99"/>
  <c r="AL355" i="99"/>
  <c r="AM355" i="99"/>
  <c r="AE356" i="99"/>
  <c r="AF356" i="99"/>
  <c r="AG356" i="99"/>
  <c r="AH356" i="99"/>
  <c r="AI356" i="99"/>
  <c r="AJ356" i="99"/>
  <c r="AK356" i="99"/>
  <c r="AL356" i="99"/>
  <c r="AM356" i="99"/>
  <c r="AE357" i="99"/>
  <c r="AF357" i="99"/>
  <c r="AG357" i="99"/>
  <c r="AH357" i="99"/>
  <c r="AI357" i="99"/>
  <c r="AJ357" i="99"/>
  <c r="AK357" i="99"/>
  <c r="AL357" i="99"/>
  <c r="AM357" i="99"/>
  <c r="AE358" i="99"/>
  <c r="AF358" i="99"/>
  <c r="AG358" i="99"/>
  <c r="AH358" i="99"/>
  <c r="AI358" i="99"/>
  <c r="AJ358" i="99"/>
  <c r="AK358" i="99"/>
  <c r="AL358" i="99"/>
  <c r="AM358" i="99"/>
  <c r="AE359" i="99"/>
  <c r="AF359" i="99"/>
  <c r="AG359" i="99"/>
  <c r="AH359" i="99"/>
  <c r="AI359" i="99"/>
  <c r="AJ359" i="99"/>
  <c r="AK359" i="99"/>
  <c r="AL359" i="99"/>
  <c r="AM359" i="99"/>
  <c r="AE360" i="99"/>
  <c r="AF360" i="99"/>
  <c r="AG360" i="99"/>
  <c r="AH360" i="99"/>
  <c r="AI360" i="99"/>
  <c r="AJ360" i="99"/>
  <c r="AK360" i="99"/>
  <c r="AL360" i="99"/>
  <c r="AM360" i="99"/>
  <c r="AE361" i="99"/>
  <c r="AF361" i="99"/>
  <c r="AG361" i="99"/>
  <c r="AH361" i="99"/>
  <c r="AI361" i="99"/>
  <c r="AJ361" i="99"/>
  <c r="AK361" i="99"/>
  <c r="AL361" i="99"/>
  <c r="AM361" i="99"/>
  <c r="AE362" i="99"/>
  <c r="AF362" i="99"/>
  <c r="AG362" i="99"/>
  <c r="AH362" i="99"/>
  <c r="AI362" i="99"/>
  <c r="AJ362" i="99"/>
  <c r="AK362" i="99"/>
  <c r="AL362" i="99"/>
  <c r="AM362" i="99"/>
  <c r="AE363" i="99"/>
  <c r="AF363" i="99"/>
  <c r="AG363" i="99"/>
  <c r="AH363" i="99"/>
  <c r="AI363" i="99"/>
  <c r="AJ363" i="99"/>
  <c r="AK363" i="99"/>
  <c r="AL363" i="99"/>
  <c r="AM363" i="99"/>
  <c r="AE364" i="99"/>
  <c r="AF364" i="99"/>
  <c r="AG364" i="99"/>
  <c r="AH364" i="99"/>
  <c r="AI364" i="99"/>
  <c r="AJ364" i="99"/>
  <c r="AK364" i="99"/>
  <c r="AL364" i="99"/>
  <c r="AM364" i="99"/>
  <c r="AE365" i="99"/>
  <c r="AF365" i="99"/>
  <c r="AG365" i="99"/>
  <c r="AH365" i="99"/>
  <c r="AI365" i="99"/>
  <c r="AJ365" i="99"/>
  <c r="AK365" i="99"/>
  <c r="AL365" i="99"/>
  <c r="AM365" i="99"/>
  <c r="AE366" i="99"/>
  <c r="AF366" i="99"/>
  <c r="AG366" i="99"/>
  <c r="AH366" i="99"/>
  <c r="AI366" i="99"/>
  <c r="AJ366" i="99"/>
  <c r="AK366" i="99"/>
  <c r="AL366" i="99"/>
  <c r="AM366" i="99"/>
  <c r="AE367" i="99"/>
  <c r="AF367" i="99"/>
  <c r="AG367" i="99"/>
  <c r="AH367" i="99"/>
  <c r="AI367" i="99"/>
  <c r="AJ367" i="99"/>
  <c r="AK367" i="99"/>
  <c r="AL367" i="99"/>
  <c r="AM367" i="99"/>
  <c r="AE368" i="99"/>
  <c r="AF368" i="99"/>
  <c r="AG368" i="99"/>
  <c r="AH368" i="99"/>
  <c r="AI368" i="99"/>
  <c r="AJ368" i="99"/>
  <c r="AK368" i="99"/>
  <c r="AL368" i="99"/>
  <c r="AM368" i="99"/>
  <c r="AE369" i="99"/>
  <c r="AF369" i="99"/>
  <c r="AG369" i="99"/>
  <c r="AH369" i="99"/>
  <c r="AI369" i="99"/>
  <c r="AJ369" i="99"/>
  <c r="AK369" i="99"/>
  <c r="AL369" i="99"/>
  <c r="AM369" i="99"/>
  <c r="AE370" i="99"/>
  <c r="AF370" i="99"/>
  <c r="AG370" i="99"/>
  <c r="AH370" i="99"/>
  <c r="AI370" i="99"/>
  <c r="AJ370" i="99"/>
  <c r="AK370" i="99"/>
  <c r="AL370" i="99"/>
  <c r="AM370" i="99"/>
  <c r="AE371" i="99"/>
  <c r="AF371" i="99"/>
  <c r="AG371" i="99"/>
  <c r="AH371" i="99"/>
  <c r="AI371" i="99"/>
  <c r="AJ371" i="99"/>
  <c r="AK371" i="99"/>
  <c r="AL371" i="99"/>
  <c r="AM371" i="99"/>
  <c r="AE372" i="99"/>
  <c r="AF372" i="99"/>
  <c r="AG372" i="99"/>
  <c r="AH372" i="99"/>
  <c r="AI372" i="99"/>
  <c r="AJ372" i="99"/>
  <c r="AK372" i="99"/>
  <c r="AL372" i="99"/>
  <c r="AM372" i="99"/>
  <c r="AE373" i="99"/>
  <c r="AF373" i="99"/>
  <c r="AG373" i="99"/>
  <c r="AH373" i="99"/>
  <c r="AI373" i="99"/>
  <c r="AJ373" i="99"/>
  <c r="AK373" i="99"/>
  <c r="AL373" i="99"/>
  <c r="AM373" i="99"/>
  <c r="AE374" i="99"/>
  <c r="AF374" i="99"/>
  <c r="AG374" i="99"/>
  <c r="AH374" i="99"/>
  <c r="AI374" i="99"/>
  <c r="AJ374" i="99"/>
  <c r="AK374" i="99"/>
  <c r="AL374" i="99"/>
  <c r="AM374" i="99"/>
  <c r="AE375" i="99"/>
  <c r="AF375" i="99"/>
  <c r="AG375" i="99"/>
  <c r="AH375" i="99"/>
  <c r="AI375" i="99"/>
  <c r="AJ375" i="99"/>
  <c r="AK375" i="99"/>
  <c r="AL375" i="99"/>
  <c r="AM375" i="99"/>
  <c r="AE376" i="99"/>
  <c r="AF376" i="99"/>
  <c r="AG376" i="99"/>
  <c r="AH376" i="99"/>
  <c r="AI376" i="99"/>
  <c r="AJ376" i="99"/>
  <c r="AK376" i="99"/>
  <c r="AL376" i="99"/>
  <c r="AM376" i="99"/>
  <c r="AE377" i="99"/>
  <c r="AF377" i="99"/>
  <c r="AG377" i="99"/>
  <c r="AH377" i="99"/>
  <c r="AI377" i="99"/>
  <c r="AJ377" i="99"/>
  <c r="AK377" i="99"/>
  <c r="AL377" i="99"/>
  <c r="AM377" i="99"/>
  <c r="AE378" i="99"/>
  <c r="AF378" i="99"/>
  <c r="AG378" i="99"/>
  <c r="AH378" i="99"/>
  <c r="AI378" i="99"/>
  <c r="AJ378" i="99"/>
  <c r="AK378" i="99"/>
  <c r="AL378" i="99"/>
  <c r="AM378" i="99"/>
  <c r="AE379" i="99"/>
  <c r="AF379" i="99"/>
  <c r="AG379" i="99"/>
  <c r="AH379" i="99"/>
  <c r="AI379" i="99"/>
  <c r="AJ379" i="99"/>
  <c r="AK379" i="99"/>
  <c r="AL379" i="99"/>
  <c r="AM379" i="99"/>
  <c r="AE380" i="99"/>
  <c r="AF380" i="99"/>
  <c r="AG380" i="99"/>
  <c r="AH380" i="99"/>
  <c r="AI380" i="99"/>
  <c r="AJ380" i="99"/>
  <c r="AK380" i="99"/>
  <c r="AL380" i="99"/>
  <c r="AM380" i="99"/>
  <c r="AE381" i="99"/>
  <c r="AF381" i="99"/>
  <c r="AG381" i="99"/>
  <c r="AH381" i="99"/>
  <c r="AI381" i="99"/>
  <c r="AJ381" i="99"/>
  <c r="AK381" i="99"/>
  <c r="AL381" i="99"/>
  <c r="AM381" i="99"/>
  <c r="AE382" i="99"/>
  <c r="AF382" i="99"/>
  <c r="AG382" i="99"/>
  <c r="AH382" i="99"/>
  <c r="AI382" i="99"/>
  <c r="AJ382" i="99"/>
  <c r="AK382" i="99"/>
  <c r="AL382" i="99"/>
  <c r="AM382" i="99"/>
  <c r="AE383" i="99"/>
  <c r="AF383" i="99"/>
  <c r="AG383" i="99"/>
  <c r="AH383" i="99"/>
  <c r="AI383" i="99"/>
  <c r="AJ383" i="99"/>
  <c r="AK383" i="99"/>
  <c r="AL383" i="99"/>
  <c r="AM383" i="99"/>
  <c r="AE384" i="99"/>
  <c r="AF384" i="99"/>
  <c r="AG384" i="99"/>
  <c r="AH384" i="99"/>
  <c r="AI384" i="99"/>
  <c r="AJ384" i="99"/>
  <c r="AK384" i="99"/>
  <c r="AL384" i="99"/>
  <c r="AM384" i="99"/>
  <c r="AE385" i="99"/>
  <c r="AF385" i="99"/>
  <c r="AG385" i="99"/>
  <c r="AH385" i="99"/>
  <c r="AI385" i="99"/>
  <c r="AJ385" i="99"/>
  <c r="AK385" i="99"/>
  <c r="AL385" i="99"/>
  <c r="AM385" i="99"/>
  <c r="AE386" i="99"/>
  <c r="AF386" i="99"/>
  <c r="AG386" i="99"/>
  <c r="AH386" i="99"/>
  <c r="AI386" i="99"/>
  <c r="AJ386" i="99"/>
  <c r="AK386" i="99"/>
  <c r="AL386" i="99"/>
  <c r="AM386" i="99"/>
  <c r="AE387" i="99"/>
  <c r="AF387" i="99"/>
  <c r="AG387" i="99"/>
  <c r="AH387" i="99"/>
  <c r="AI387" i="99"/>
  <c r="AJ387" i="99"/>
  <c r="AK387" i="99"/>
  <c r="AL387" i="99"/>
  <c r="AM387" i="99"/>
  <c r="AE388" i="99"/>
  <c r="AF388" i="99"/>
  <c r="AG388" i="99"/>
  <c r="AH388" i="99"/>
  <c r="AI388" i="99"/>
  <c r="AJ388" i="99"/>
  <c r="AK388" i="99"/>
  <c r="AL388" i="99"/>
  <c r="AM388" i="99"/>
  <c r="AE389" i="99"/>
  <c r="AF389" i="99"/>
  <c r="AG389" i="99"/>
  <c r="AH389" i="99"/>
  <c r="AI389" i="99"/>
  <c r="AJ389" i="99"/>
  <c r="AK389" i="99"/>
  <c r="AL389" i="99"/>
  <c r="AM389" i="99"/>
  <c r="AE390" i="99"/>
  <c r="AF390" i="99"/>
  <c r="AG390" i="99"/>
  <c r="AH390" i="99"/>
  <c r="AI390" i="99"/>
  <c r="AJ390" i="99"/>
  <c r="AK390" i="99"/>
  <c r="AL390" i="99"/>
  <c r="AM390" i="99"/>
  <c r="AE391" i="99"/>
  <c r="AF391" i="99"/>
  <c r="AG391" i="99"/>
  <c r="AH391" i="99"/>
  <c r="AI391" i="99"/>
  <c r="AJ391" i="99"/>
  <c r="AK391" i="99"/>
  <c r="AL391" i="99"/>
  <c r="AM391" i="99"/>
  <c r="AE392" i="99"/>
  <c r="AF392" i="99"/>
  <c r="AG392" i="99"/>
  <c r="AH392" i="99"/>
  <c r="AI392" i="99"/>
  <c r="AJ392" i="99"/>
  <c r="AK392" i="99"/>
  <c r="AL392" i="99"/>
  <c r="AM392" i="99"/>
  <c r="AE393" i="99"/>
  <c r="AF393" i="99"/>
  <c r="AG393" i="99"/>
  <c r="AH393" i="99"/>
  <c r="AI393" i="99"/>
  <c r="AJ393" i="99"/>
  <c r="AK393" i="99"/>
  <c r="AL393" i="99"/>
  <c r="AM393" i="99"/>
  <c r="AE394" i="99"/>
  <c r="AF394" i="99"/>
  <c r="AG394" i="99"/>
  <c r="AH394" i="99"/>
  <c r="AI394" i="99"/>
  <c r="AJ394" i="99"/>
  <c r="AK394" i="99"/>
  <c r="AL394" i="99"/>
  <c r="AM394" i="99"/>
  <c r="AE395" i="99"/>
  <c r="AF395" i="99"/>
  <c r="AG395" i="99"/>
  <c r="AH395" i="99"/>
  <c r="AI395" i="99"/>
  <c r="AJ395" i="99"/>
  <c r="AK395" i="99"/>
  <c r="AL395" i="99"/>
  <c r="AM395" i="99"/>
  <c r="AE396" i="99"/>
  <c r="AF396" i="99"/>
  <c r="AG396" i="99"/>
  <c r="AH396" i="99"/>
  <c r="AI396" i="99"/>
  <c r="AJ396" i="99"/>
  <c r="AK396" i="99"/>
  <c r="AL396" i="99"/>
  <c r="AM396" i="99"/>
  <c r="AE397" i="99"/>
  <c r="AF397" i="99"/>
  <c r="AG397" i="99"/>
  <c r="AH397" i="99"/>
  <c r="AI397" i="99"/>
  <c r="AJ397" i="99"/>
  <c r="AK397" i="99"/>
  <c r="AL397" i="99"/>
  <c r="AM397" i="99"/>
  <c r="AE398" i="99"/>
  <c r="AF398" i="99"/>
  <c r="AG398" i="99"/>
  <c r="AH398" i="99"/>
  <c r="AI398" i="99"/>
  <c r="AJ398" i="99"/>
  <c r="AK398" i="99"/>
  <c r="AL398" i="99"/>
  <c r="AM398" i="99"/>
  <c r="AE399" i="99"/>
  <c r="AF399" i="99"/>
  <c r="AG399" i="99"/>
  <c r="AH399" i="99"/>
  <c r="AI399" i="99"/>
  <c r="AJ399" i="99"/>
  <c r="AK399" i="99"/>
  <c r="AL399" i="99"/>
  <c r="AM399" i="99"/>
  <c r="AE400" i="99"/>
  <c r="AF400" i="99"/>
  <c r="AG400" i="99"/>
  <c r="AH400" i="99"/>
  <c r="AI400" i="99"/>
  <c r="AJ400" i="99"/>
  <c r="AK400" i="99"/>
  <c r="AL400" i="99"/>
  <c r="AM400" i="99"/>
  <c r="AE401" i="99"/>
  <c r="AF401" i="99"/>
  <c r="AG401" i="99"/>
  <c r="AH401" i="99"/>
  <c r="AI401" i="99"/>
  <c r="AJ401" i="99"/>
  <c r="AK401" i="99"/>
  <c r="AL401" i="99"/>
  <c r="AM401" i="99"/>
  <c r="AE402" i="99"/>
  <c r="AF402" i="99"/>
  <c r="AG402" i="99"/>
  <c r="AH402" i="99"/>
  <c r="AI402" i="99"/>
  <c r="AJ402" i="99"/>
  <c r="AK402" i="99"/>
  <c r="AL402" i="99"/>
  <c r="AM402" i="99"/>
  <c r="AE403" i="99"/>
  <c r="AF403" i="99"/>
  <c r="AG403" i="99"/>
  <c r="AH403" i="99"/>
  <c r="AI403" i="99"/>
  <c r="AJ403" i="99"/>
  <c r="AK403" i="99"/>
  <c r="AL403" i="99"/>
  <c r="AM403" i="99"/>
  <c r="AE404" i="99"/>
  <c r="AF404" i="99"/>
  <c r="AG404" i="99"/>
  <c r="AH404" i="99"/>
  <c r="AI404" i="99"/>
  <c r="AJ404" i="99"/>
  <c r="AK404" i="99"/>
  <c r="AL404" i="99"/>
  <c r="AM404" i="99"/>
  <c r="AE405" i="99"/>
  <c r="AF405" i="99"/>
  <c r="AG405" i="99"/>
  <c r="AH405" i="99"/>
  <c r="AI405" i="99"/>
  <c r="AJ405" i="99"/>
  <c r="AK405" i="99"/>
  <c r="AL405" i="99"/>
  <c r="AM405" i="99"/>
  <c r="AE406" i="99"/>
  <c r="AF406" i="99"/>
  <c r="AG406" i="99"/>
  <c r="AH406" i="99"/>
  <c r="AI406" i="99"/>
  <c r="AJ406" i="99"/>
  <c r="AK406" i="99"/>
  <c r="AL406" i="99"/>
  <c r="AM406" i="99"/>
  <c r="AE407" i="99"/>
  <c r="AF407" i="99"/>
  <c r="AG407" i="99"/>
  <c r="AH407" i="99"/>
  <c r="AI407" i="99"/>
  <c r="AJ407" i="99"/>
  <c r="AK407" i="99"/>
  <c r="AL407" i="99"/>
  <c r="AM407" i="99"/>
  <c r="AE408" i="99"/>
  <c r="AF408" i="99"/>
  <c r="AG408" i="99"/>
  <c r="AH408" i="99"/>
  <c r="AI408" i="99"/>
  <c r="AJ408" i="99"/>
  <c r="AK408" i="99"/>
  <c r="AL408" i="99"/>
  <c r="AM408" i="99"/>
  <c r="AE409" i="99"/>
  <c r="AF409" i="99"/>
  <c r="AG409" i="99"/>
  <c r="AH409" i="99"/>
  <c r="AI409" i="99"/>
  <c r="AJ409" i="99"/>
  <c r="AK409" i="99"/>
  <c r="AL409" i="99"/>
  <c r="AM409" i="99"/>
  <c r="AE410" i="99"/>
  <c r="AF410" i="99"/>
  <c r="AG410" i="99"/>
  <c r="AH410" i="99"/>
  <c r="AI410" i="99"/>
  <c r="AJ410" i="99"/>
  <c r="AK410" i="99"/>
  <c r="AL410" i="99"/>
  <c r="AM410" i="99"/>
  <c r="AE411" i="99"/>
  <c r="AF411" i="99"/>
  <c r="AG411" i="99"/>
  <c r="AH411" i="99"/>
  <c r="AI411" i="99"/>
  <c r="AJ411" i="99"/>
  <c r="AK411" i="99"/>
  <c r="AL411" i="99"/>
  <c r="AM411" i="99"/>
  <c r="AE412" i="99"/>
  <c r="AF412" i="99"/>
  <c r="AG412" i="99"/>
  <c r="AH412" i="99"/>
  <c r="AI412" i="99"/>
  <c r="AJ412" i="99"/>
  <c r="AK412" i="99"/>
  <c r="AL412" i="99"/>
  <c r="AM412" i="99"/>
  <c r="AE413" i="99"/>
  <c r="AF413" i="99"/>
  <c r="AG413" i="99"/>
  <c r="AH413" i="99"/>
  <c r="AI413" i="99"/>
  <c r="AJ413" i="99"/>
  <c r="AK413" i="99"/>
  <c r="AL413" i="99"/>
  <c r="AM413" i="99"/>
  <c r="AE414" i="99"/>
  <c r="AF414" i="99"/>
  <c r="AG414" i="99"/>
  <c r="AH414" i="99"/>
  <c r="AI414" i="99"/>
  <c r="AJ414" i="99"/>
  <c r="AK414" i="99"/>
  <c r="AL414" i="99"/>
  <c r="AM414" i="99"/>
  <c r="AE415" i="99"/>
  <c r="AF415" i="99"/>
  <c r="AG415" i="99"/>
  <c r="AH415" i="99"/>
  <c r="AI415" i="99"/>
  <c r="AJ415" i="99"/>
  <c r="AK415" i="99"/>
  <c r="AL415" i="99"/>
  <c r="AM415" i="99"/>
  <c r="AE416" i="99"/>
  <c r="AF416" i="99"/>
  <c r="AG416" i="99"/>
  <c r="AH416" i="99"/>
  <c r="AI416" i="99"/>
  <c r="AJ416" i="99"/>
  <c r="AK416" i="99"/>
  <c r="AL416" i="99"/>
  <c r="AM416" i="99"/>
  <c r="AE417" i="99"/>
  <c r="AF417" i="99"/>
  <c r="AG417" i="99"/>
  <c r="AH417" i="99"/>
  <c r="AI417" i="99"/>
  <c r="AJ417" i="99"/>
  <c r="AK417" i="99"/>
  <c r="AL417" i="99"/>
  <c r="AM417" i="99"/>
  <c r="AE418" i="99"/>
  <c r="AF418" i="99"/>
  <c r="AG418" i="99"/>
  <c r="AH418" i="99"/>
  <c r="AI418" i="99"/>
  <c r="AJ418" i="99"/>
  <c r="AK418" i="99"/>
  <c r="AL418" i="99"/>
  <c r="AM418" i="99"/>
  <c r="AE419" i="99"/>
  <c r="AF419" i="99"/>
  <c r="AG419" i="99"/>
  <c r="AH419" i="99"/>
  <c r="AI419" i="99"/>
  <c r="AJ419" i="99"/>
  <c r="AK419" i="99"/>
  <c r="AL419" i="99"/>
  <c r="AM419" i="99"/>
  <c r="AE420" i="99"/>
  <c r="AF420" i="99"/>
  <c r="AG420" i="99"/>
  <c r="AH420" i="99"/>
  <c r="AI420" i="99"/>
  <c r="AJ420" i="99"/>
  <c r="AK420" i="99"/>
  <c r="AL420" i="99"/>
  <c r="AM420" i="99"/>
  <c r="AE421" i="99"/>
  <c r="AF421" i="99"/>
  <c r="AG421" i="99"/>
  <c r="AH421" i="99"/>
  <c r="AI421" i="99"/>
  <c r="AJ421" i="99"/>
  <c r="AK421" i="99"/>
  <c r="AL421" i="99"/>
  <c r="AM421" i="99"/>
  <c r="AE422" i="99"/>
  <c r="AF422" i="99"/>
  <c r="AG422" i="99"/>
  <c r="AH422" i="99"/>
  <c r="AI422" i="99"/>
  <c r="AJ422" i="99"/>
  <c r="AK422" i="99"/>
  <c r="AL422" i="99"/>
  <c r="AM422" i="99"/>
  <c r="AE423" i="99"/>
  <c r="AF423" i="99"/>
  <c r="AG423" i="99"/>
  <c r="AH423" i="99"/>
  <c r="AI423" i="99"/>
  <c r="AJ423" i="99"/>
  <c r="AK423" i="99"/>
  <c r="AL423" i="99"/>
  <c r="AM423" i="99"/>
  <c r="AE424" i="99"/>
  <c r="AF424" i="99"/>
  <c r="AG424" i="99"/>
  <c r="AH424" i="99"/>
  <c r="AI424" i="99"/>
  <c r="AJ424" i="99"/>
  <c r="AK424" i="99"/>
  <c r="AL424" i="99"/>
  <c r="AM424" i="99"/>
  <c r="AE425" i="99"/>
  <c r="AF425" i="99"/>
  <c r="AG425" i="99"/>
  <c r="AH425" i="99"/>
  <c r="AI425" i="99"/>
  <c r="AJ425" i="99"/>
  <c r="AK425" i="99"/>
  <c r="AL425" i="99"/>
  <c r="AM425" i="99"/>
  <c r="AE426" i="99"/>
  <c r="AF426" i="99"/>
  <c r="AG426" i="99"/>
  <c r="AH426" i="99"/>
  <c r="AI426" i="99"/>
  <c r="AJ426" i="99"/>
  <c r="AK426" i="99"/>
  <c r="AL426" i="99"/>
  <c r="AM426" i="99"/>
  <c r="AE427" i="99"/>
  <c r="AF427" i="99"/>
  <c r="AG427" i="99"/>
  <c r="AH427" i="99"/>
  <c r="AI427" i="99"/>
  <c r="AJ427" i="99"/>
  <c r="AK427" i="99"/>
  <c r="AL427" i="99"/>
  <c r="AM427" i="99"/>
  <c r="AE428" i="99"/>
  <c r="AF428" i="99"/>
  <c r="AG428" i="99"/>
  <c r="AH428" i="99"/>
  <c r="AI428" i="99"/>
  <c r="AJ428" i="99"/>
  <c r="AK428" i="99"/>
  <c r="AL428" i="99"/>
  <c r="AM428" i="99"/>
  <c r="AE429" i="99"/>
  <c r="AF429" i="99"/>
  <c r="AG429" i="99"/>
  <c r="AH429" i="99"/>
  <c r="AI429" i="99"/>
  <c r="AJ429" i="99"/>
  <c r="AK429" i="99"/>
  <c r="AL429" i="99"/>
  <c r="AM429" i="99"/>
  <c r="Z4" i="99"/>
  <c r="AA4" i="99"/>
  <c r="AB4" i="99"/>
  <c r="AC4" i="99"/>
  <c r="Z5" i="99"/>
  <c r="AA5" i="99"/>
  <c r="AB5" i="99"/>
  <c r="AC5" i="99"/>
  <c r="Z6" i="99"/>
  <c r="AA6" i="99"/>
  <c r="AB6" i="99"/>
  <c r="AC6" i="99"/>
  <c r="Z7" i="99"/>
  <c r="AA7" i="99"/>
  <c r="AB7" i="99"/>
  <c r="AC7" i="99"/>
  <c r="Z8" i="99"/>
  <c r="AA8" i="99"/>
  <c r="AB8" i="99"/>
  <c r="AC8" i="99"/>
  <c r="Z9" i="99"/>
  <c r="AA9" i="99"/>
  <c r="AB9" i="99"/>
  <c r="AC9" i="99"/>
  <c r="Z10" i="99"/>
  <c r="AA10" i="99"/>
  <c r="AB10" i="99"/>
  <c r="AC10" i="99"/>
  <c r="Z11" i="99"/>
  <c r="AA11" i="99"/>
  <c r="AB11" i="99"/>
  <c r="AC11" i="99"/>
  <c r="Z12" i="99"/>
  <c r="AA12" i="99"/>
  <c r="AB12" i="99"/>
  <c r="AC12" i="99"/>
  <c r="Z13" i="99"/>
  <c r="AA13" i="99"/>
  <c r="AB13" i="99"/>
  <c r="AC13" i="99"/>
  <c r="Z14" i="99"/>
  <c r="AA14" i="99"/>
  <c r="AB14" i="99"/>
  <c r="AC14" i="99"/>
  <c r="Z15" i="99"/>
  <c r="AA15" i="99"/>
  <c r="AB15" i="99"/>
  <c r="AC15" i="99"/>
  <c r="Z16" i="99"/>
  <c r="AA16" i="99"/>
  <c r="AB16" i="99"/>
  <c r="AC16" i="99"/>
  <c r="Z17" i="99"/>
  <c r="AA17" i="99"/>
  <c r="AB17" i="99"/>
  <c r="AC17" i="99"/>
  <c r="Z18" i="99"/>
  <c r="AA18" i="99"/>
  <c r="AB18" i="99"/>
  <c r="AC18" i="99"/>
  <c r="Z19" i="99"/>
  <c r="AA19" i="99"/>
  <c r="AB19" i="99"/>
  <c r="AC19" i="99"/>
  <c r="Z20" i="99"/>
  <c r="AA20" i="99"/>
  <c r="AB20" i="99"/>
  <c r="AC20" i="99"/>
  <c r="Z21" i="99"/>
  <c r="AA21" i="99"/>
  <c r="AB21" i="99"/>
  <c r="AC21" i="99"/>
  <c r="Z22" i="99"/>
  <c r="AA22" i="99"/>
  <c r="AB22" i="99"/>
  <c r="AC22" i="99"/>
  <c r="Z23" i="99"/>
  <c r="AA23" i="99"/>
  <c r="AB23" i="99"/>
  <c r="AC23" i="99"/>
  <c r="Z24" i="99"/>
  <c r="AA24" i="99"/>
  <c r="AB24" i="99"/>
  <c r="AC24" i="99"/>
  <c r="Z25" i="99"/>
  <c r="AA25" i="99"/>
  <c r="AB25" i="99"/>
  <c r="AC25" i="99"/>
  <c r="Z26" i="99"/>
  <c r="AA26" i="99"/>
  <c r="AB26" i="99"/>
  <c r="AC26" i="99"/>
  <c r="Z27" i="99"/>
  <c r="AA27" i="99"/>
  <c r="AB27" i="99"/>
  <c r="AC27" i="99"/>
  <c r="Z28" i="99"/>
  <c r="AA28" i="99"/>
  <c r="AB28" i="99"/>
  <c r="AC28" i="99"/>
  <c r="Z29" i="99"/>
  <c r="AA29" i="99"/>
  <c r="AB29" i="99"/>
  <c r="AC29" i="99"/>
  <c r="Z30" i="99"/>
  <c r="AA30" i="99"/>
  <c r="AB30" i="99"/>
  <c r="AC30" i="99"/>
  <c r="Z31" i="99"/>
  <c r="AA31" i="99"/>
  <c r="AB31" i="99"/>
  <c r="AC31" i="99"/>
  <c r="Z32" i="99"/>
  <c r="AA32" i="99"/>
  <c r="AB32" i="99"/>
  <c r="AC32" i="99"/>
  <c r="Z33" i="99"/>
  <c r="AA33" i="99"/>
  <c r="AB33" i="99"/>
  <c r="AC33" i="99"/>
  <c r="Z34" i="99"/>
  <c r="AA34" i="99"/>
  <c r="AB34" i="99"/>
  <c r="AC34" i="99"/>
  <c r="Z35" i="99"/>
  <c r="AA35" i="99"/>
  <c r="AB35" i="99"/>
  <c r="AC35" i="99"/>
  <c r="Z36" i="99"/>
  <c r="AA36" i="99"/>
  <c r="AB36" i="99"/>
  <c r="AC36" i="99"/>
  <c r="Z37" i="99"/>
  <c r="AA37" i="99"/>
  <c r="AB37" i="99"/>
  <c r="AC37" i="99"/>
  <c r="Z38" i="99"/>
  <c r="AA38" i="99"/>
  <c r="AB38" i="99"/>
  <c r="AC38" i="99"/>
  <c r="Z39" i="99"/>
  <c r="AA39" i="99"/>
  <c r="AB39" i="99"/>
  <c r="AC39" i="99"/>
  <c r="Z40" i="99"/>
  <c r="AA40" i="99"/>
  <c r="AB40" i="99"/>
  <c r="AC40" i="99"/>
  <c r="Z41" i="99"/>
  <c r="AA41" i="99"/>
  <c r="AB41" i="99"/>
  <c r="AC41" i="99"/>
  <c r="Z42" i="99"/>
  <c r="AA42" i="99"/>
  <c r="AB42" i="99"/>
  <c r="AC42" i="99"/>
  <c r="Z43" i="99"/>
  <c r="AA43" i="99"/>
  <c r="AB43" i="99"/>
  <c r="AC43" i="99"/>
  <c r="Z44" i="99"/>
  <c r="AA44" i="99"/>
  <c r="AB44" i="99"/>
  <c r="AC44" i="99"/>
  <c r="Z45" i="99"/>
  <c r="AA45" i="99"/>
  <c r="AB45" i="99"/>
  <c r="AC45" i="99"/>
  <c r="Z46" i="99"/>
  <c r="AA46" i="99"/>
  <c r="AB46" i="99"/>
  <c r="AC46" i="99"/>
  <c r="Z47" i="99"/>
  <c r="AA47" i="99"/>
  <c r="AB47" i="99"/>
  <c r="AC47" i="99"/>
  <c r="Z48" i="99"/>
  <c r="AA48" i="99"/>
  <c r="AB48" i="99"/>
  <c r="AC48" i="99"/>
  <c r="Z49" i="99"/>
  <c r="AA49" i="99"/>
  <c r="AB49" i="99"/>
  <c r="AC49" i="99"/>
  <c r="Z50" i="99"/>
  <c r="AA50" i="99"/>
  <c r="AB50" i="99"/>
  <c r="AC50" i="99"/>
  <c r="Z51" i="99"/>
  <c r="AA51" i="99"/>
  <c r="AB51" i="99"/>
  <c r="AC51" i="99"/>
  <c r="Z52" i="99"/>
  <c r="AA52" i="99"/>
  <c r="AB52" i="99"/>
  <c r="AC52" i="99"/>
  <c r="Z53" i="99"/>
  <c r="AA53" i="99"/>
  <c r="AB53" i="99"/>
  <c r="AC53" i="99"/>
  <c r="Z54" i="99"/>
  <c r="AA54" i="99"/>
  <c r="AB54" i="99"/>
  <c r="AC54" i="99"/>
  <c r="Z55" i="99"/>
  <c r="AA55" i="99"/>
  <c r="AB55" i="99"/>
  <c r="AC55" i="99"/>
  <c r="Z56" i="99"/>
  <c r="AA56" i="99"/>
  <c r="AB56" i="99"/>
  <c r="AC56" i="99"/>
  <c r="Z57" i="99"/>
  <c r="AA57" i="99"/>
  <c r="AB57" i="99"/>
  <c r="AC57" i="99"/>
  <c r="Z58" i="99"/>
  <c r="AA58" i="99"/>
  <c r="AB58" i="99"/>
  <c r="AC58" i="99"/>
  <c r="Z59" i="99"/>
  <c r="AA59" i="99"/>
  <c r="AB59" i="99"/>
  <c r="AC59" i="99"/>
  <c r="Z60" i="99"/>
  <c r="AA60" i="99"/>
  <c r="AB60" i="99"/>
  <c r="AC60" i="99"/>
  <c r="Z61" i="99"/>
  <c r="AA61" i="99"/>
  <c r="AB61" i="99"/>
  <c r="AC61" i="99"/>
  <c r="Z62" i="99"/>
  <c r="AA62" i="99"/>
  <c r="AB62" i="99"/>
  <c r="AC62" i="99"/>
  <c r="Z63" i="99"/>
  <c r="AA63" i="99"/>
  <c r="AB63" i="99"/>
  <c r="AC63" i="99"/>
  <c r="Z64" i="99"/>
  <c r="AA64" i="99"/>
  <c r="AB64" i="99"/>
  <c r="AC64" i="99"/>
  <c r="Z65" i="99"/>
  <c r="AA65" i="99"/>
  <c r="AB65" i="99"/>
  <c r="AC65" i="99"/>
  <c r="Z66" i="99"/>
  <c r="AA66" i="99"/>
  <c r="AB66" i="99"/>
  <c r="AC66" i="99"/>
  <c r="Z67" i="99"/>
  <c r="AA67" i="99"/>
  <c r="AB67" i="99"/>
  <c r="AC67" i="99"/>
  <c r="Z68" i="99"/>
  <c r="AA68" i="99"/>
  <c r="AB68" i="99"/>
  <c r="AC68" i="99"/>
  <c r="Z69" i="99"/>
  <c r="AA69" i="99"/>
  <c r="AB69" i="99"/>
  <c r="AC69" i="99"/>
  <c r="Z70" i="99"/>
  <c r="AA70" i="99"/>
  <c r="AB70" i="99"/>
  <c r="AC70" i="99"/>
  <c r="Z71" i="99"/>
  <c r="AA71" i="99"/>
  <c r="AB71" i="99"/>
  <c r="AC71" i="99"/>
  <c r="Z72" i="99"/>
  <c r="AA72" i="99"/>
  <c r="AB72" i="99"/>
  <c r="AC72" i="99"/>
  <c r="Z73" i="99"/>
  <c r="AA73" i="99"/>
  <c r="AB73" i="99"/>
  <c r="AC73" i="99"/>
  <c r="Z74" i="99"/>
  <c r="AA74" i="99"/>
  <c r="AB74" i="99"/>
  <c r="AC74" i="99"/>
  <c r="Z75" i="99"/>
  <c r="AA75" i="99"/>
  <c r="AB75" i="99"/>
  <c r="AC75" i="99"/>
  <c r="Z76" i="99"/>
  <c r="AA76" i="99"/>
  <c r="AB76" i="99"/>
  <c r="AC76" i="99"/>
  <c r="Z77" i="99"/>
  <c r="AA77" i="99"/>
  <c r="AB77" i="99"/>
  <c r="AC77" i="99"/>
  <c r="Z78" i="99"/>
  <c r="AA78" i="99"/>
  <c r="AB78" i="99"/>
  <c r="AC78" i="99"/>
  <c r="Z79" i="99"/>
  <c r="AA79" i="99"/>
  <c r="AB79" i="99"/>
  <c r="AC79" i="99"/>
  <c r="Z80" i="99"/>
  <c r="AA80" i="99"/>
  <c r="AB80" i="99"/>
  <c r="AC80" i="99"/>
  <c r="Z81" i="99"/>
  <c r="AA81" i="99"/>
  <c r="AB81" i="99"/>
  <c r="AC81" i="99"/>
  <c r="Z82" i="99"/>
  <c r="AA82" i="99"/>
  <c r="AB82" i="99"/>
  <c r="AC82" i="99"/>
  <c r="Z83" i="99"/>
  <c r="AA83" i="99"/>
  <c r="AB83" i="99"/>
  <c r="AC83" i="99"/>
  <c r="Z84" i="99"/>
  <c r="AA84" i="99"/>
  <c r="AB84" i="99"/>
  <c r="AC84" i="99"/>
  <c r="Z85" i="99"/>
  <c r="AA85" i="99"/>
  <c r="AB85" i="99"/>
  <c r="AC85" i="99"/>
  <c r="Z86" i="99"/>
  <c r="AA86" i="99"/>
  <c r="AB86" i="99"/>
  <c r="AC86" i="99"/>
  <c r="Z87" i="99"/>
  <c r="AA87" i="99"/>
  <c r="AB87" i="99"/>
  <c r="AC87" i="99"/>
  <c r="Z88" i="99"/>
  <c r="AA88" i="99"/>
  <c r="AB88" i="99"/>
  <c r="AC88" i="99"/>
  <c r="Z89" i="99"/>
  <c r="AA89" i="99"/>
  <c r="AB89" i="99"/>
  <c r="AC89" i="99"/>
  <c r="Z90" i="99"/>
  <c r="AA90" i="99"/>
  <c r="AB90" i="99"/>
  <c r="AC90" i="99"/>
  <c r="Z91" i="99"/>
  <c r="AA91" i="99"/>
  <c r="AB91" i="99"/>
  <c r="AC91" i="99"/>
  <c r="Z92" i="99"/>
  <c r="AA92" i="99"/>
  <c r="AB92" i="99"/>
  <c r="AC92" i="99"/>
  <c r="Z93" i="99"/>
  <c r="AA93" i="99"/>
  <c r="AB93" i="99"/>
  <c r="AC93" i="99"/>
  <c r="Z94" i="99"/>
  <c r="AA94" i="99"/>
  <c r="AB94" i="99"/>
  <c r="AC94" i="99"/>
  <c r="Z95" i="99"/>
  <c r="AA95" i="99"/>
  <c r="AB95" i="99"/>
  <c r="AC95" i="99"/>
  <c r="Z96" i="99"/>
  <c r="AA96" i="99"/>
  <c r="AB96" i="99"/>
  <c r="AC96" i="99"/>
  <c r="Z97" i="99"/>
  <c r="AA97" i="99"/>
  <c r="AB97" i="99"/>
  <c r="AC97" i="99"/>
  <c r="Z98" i="99"/>
  <c r="AA98" i="99"/>
  <c r="AB98" i="99"/>
  <c r="AC98" i="99"/>
  <c r="Z99" i="99"/>
  <c r="AA99" i="99"/>
  <c r="AB99" i="99"/>
  <c r="AC99" i="99"/>
  <c r="Z100" i="99"/>
  <c r="AA100" i="99"/>
  <c r="AB100" i="99"/>
  <c r="AC100" i="99"/>
  <c r="Z101" i="99"/>
  <c r="AA101" i="99"/>
  <c r="AB101" i="99"/>
  <c r="AC101" i="99"/>
  <c r="Z102" i="99"/>
  <c r="AA102" i="99"/>
  <c r="AB102" i="99"/>
  <c r="AC102" i="99"/>
  <c r="Z103" i="99"/>
  <c r="AA103" i="99"/>
  <c r="AB103" i="99"/>
  <c r="AC103" i="99"/>
  <c r="Z104" i="99"/>
  <c r="AA104" i="99"/>
  <c r="AB104" i="99"/>
  <c r="AC104" i="99"/>
  <c r="Z105" i="99"/>
  <c r="AA105" i="99"/>
  <c r="AB105" i="99"/>
  <c r="AC105" i="99"/>
  <c r="Z106" i="99"/>
  <c r="AA106" i="99"/>
  <c r="AB106" i="99"/>
  <c r="AC106" i="99"/>
  <c r="Z107" i="99"/>
  <c r="AA107" i="99"/>
  <c r="AB107" i="99"/>
  <c r="AC107" i="99"/>
  <c r="Z108" i="99"/>
  <c r="AA108" i="99"/>
  <c r="AB108" i="99"/>
  <c r="AC108" i="99"/>
  <c r="Z109" i="99"/>
  <c r="AA109" i="99"/>
  <c r="AB109" i="99"/>
  <c r="AC109" i="99"/>
  <c r="Z110" i="99"/>
  <c r="AA110" i="99"/>
  <c r="AB110" i="99"/>
  <c r="AC110" i="99"/>
  <c r="Z111" i="99"/>
  <c r="AA111" i="99"/>
  <c r="AB111" i="99"/>
  <c r="AC111" i="99"/>
  <c r="Z112" i="99"/>
  <c r="AA112" i="99"/>
  <c r="AB112" i="99"/>
  <c r="AC112" i="99"/>
  <c r="Z113" i="99"/>
  <c r="AA113" i="99"/>
  <c r="AB113" i="99"/>
  <c r="AC113" i="99"/>
  <c r="Z114" i="99"/>
  <c r="AA114" i="99"/>
  <c r="AB114" i="99"/>
  <c r="AC114" i="99"/>
  <c r="Z115" i="99"/>
  <c r="AA115" i="99"/>
  <c r="AB115" i="99"/>
  <c r="AC115" i="99"/>
  <c r="Z116" i="99"/>
  <c r="AA116" i="99"/>
  <c r="AB116" i="99"/>
  <c r="AC116" i="99"/>
  <c r="Z117" i="99"/>
  <c r="AA117" i="99"/>
  <c r="AB117" i="99"/>
  <c r="AC117" i="99"/>
  <c r="Z118" i="99"/>
  <c r="AA118" i="99"/>
  <c r="AB118" i="99"/>
  <c r="AC118" i="99"/>
  <c r="Z119" i="99"/>
  <c r="AA119" i="99"/>
  <c r="AB119" i="99"/>
  <c r="AC119" i="99"/>
  <c r="Z120" i="99"/>
  <c r="AA120" i="99"/>
  <c r="AB120" i="99"/>
  <c r="AC120" i="99"/>
  <c r="Z121" i="99"/>
  <c r="AA121" i="99"/>
  <c r="AB121" i="99"/>
  <c r="AC121" i="99"/>
  <c r="Z122" i="99"/>
  <c r="AA122" i="99"/>
  <c r="AB122" i="99"/>
  <c r="AC122" i="99"/>
  <c r="Z123" i="99"/>
  <c r="AA123" i="99"/>
  <c r="AB123" i="99"/>
  <c r="AC123" i="99"/>
  <c r="Z124" i="99"/>
  <c r="AA124" i="99"/>
  <c r="AB124" i="99"/>
  <c r="AC124" i="99"/>
  <c r="Z125" i="99"/>
  <c r="AA125" i="99"/>
  <c r="AB125" i="99"/>
  <c r="AC125" i="99"/>
  <c r="Z126" i="99"/>
  <c r="AA126" i="99"/>
  <c r="AB126" i="99"/>
  <c r="AC126" i="99"/>
  <c r="Z127" i="99"/>
  <c r="AA127" i="99"/>
  <c r="AB127" i="99"/>
  <c r="AC127" i="99"/>
  <c r="Z128" i="99"/>
  <c r="AA128" i="99"/>
  <c r="AB128" i="99"/>
  <c r="AC128" i="99"/>
  <c r="Z129" i="99"/>
  <c r="AA129" i="99"/>
  <c r="AB129" i="99"/>
  <c r="AC129" i="99"/>
  <c r="Z130" i="99"/>
  <c r="AA130" i="99"/>
  <c r="AB130" i="99"/>
  <c r="AC130" i="99"/>
  <c r="Z131" i="99"/>
  <c r="AA131" i="99"/>
  <c r="AB131" i="99"/>
  <c r="AC131" i="99"/>
  <c r="Z132" i="99"/>
  <c r="AA132" i="99"/>
  <c r="AB132" i="99"/>
  <c r="AC132" i="99"/>
  <c r="Z133" i="99"/>
  <c r="AA133" i="99"/>
  <c r="AB133" i="99"/>
  <c r="AC133" i="99"/>
  <c r="Z134" i="99"/>
  <c r="AA134" i="99"/>
  <c r="AB134" i="99"/>
  <c r="AC134" i="99"/>
  <c r="Z135" i="99"/>
  <c r="AA135" i="99"/>
  <c r="AB135" i="99"/>
  <c r="AC135" i="99"/>
  <c r="Z136" i="99"/>
  <c r="AA136" i="99"/>
  <c r="AB136" i="99"/>
  <c r="AC136" i="99"/>
  <c r="Z137" i="99"/>
  <c r="AA137" i="99"/>
  <c r="AB137" i="99"/>
  <c r="AC137" i="99"/>
  <c r="Z138" i="99"/>
  <c r="AA138" i="99"/>
  <c r="AB138" i="99"/>
  <c r="AC138" i="99"/>
  <c r="Z139" i="99"/>
  <c r="AA139" i="99"/>
  <c r="AB139" i="99"/>
  <c r="AC139" i="99"/>
  <c r="Z140" i="99"/>
  <c r="AA140" i="99"/>
  <c r="AB140" i="99"/>
  <c r="AC140" i="99"/>
  <c r="Z141" i="99"/>
  <c r="AA141" i="99"/>
  <c r="AB141" i="99"/>
  <c r="AC141" i="99"/>
  <c r="Z142" i="99"/>
  <c r="AA142" i="99"/>
  <c r="AB142" i="99"/>
  <c r="AC142" i="99"/>
  <c r="Z143" i="99"/>
  <c r="AA143" i="99"/>
  <c r="AB143" i="99"/>
  <c r="AC143" i="99"/>
  <c r="Z144" i="99"/>
  <c r="AA144" i="99"/>
  <c r="AB144" i="99"/>
  <c r="AC144" i="99"/>
  <c r="Z145" i="99"/>
  <c r="AA145" i="99"/>
  <c r="AB145" i="99"/>
  <c r="AC145" i="99"/>
  <c r="Z146" i="99"/>
  <c r="AA146" i="99"/>
  <c r="AB146" i="99"/>
  <c r="AC146" i="99"/>
  <c r="Z147" i="99"/>
  <c r="AA147" i="99"/>
  <c r="AB147" i="99"/>
  <c r="AC147" i="99"/>
  <c r="Z148" i="99"/>
  <c r="AA148" i="99"/>
  <c r="AB148" i="99"/>
  <c r="AC148" i="99"/>
  <c r="Z149" i="99"/>
  <c r="AA149" i="99"/>
  <c r="AB149" i="99"/>
  <c r="AC149" i="99"/>
  <c r="Z150" i="99"/>
  <c r="AA150" i="99"/>
  <c r="AB150" i="99"/>
  <c r="AC150" i="99"/>
  <c r="Z151" i="99"/>
  <c r="AA151" i="99"/>
  <c r="AB151" i="99"/>
  <c r="AC151" i="99"/>
  <c r="Z152" i="99"/>
  <c r="AA152" i="99"/>
  <c r="AB152" i="99"/>
  <c r="AC152" i="99"/>
  <c r="Z153" i="99"/>
  <c r="AA153" i="99"/>
  <c r="AB153" i="99"/>
  <c r="AC153" i="99"/>
  <c r="Z154" i="99"/>
  <c r="AA154" i="99"/>
  <c r="AB154" i="99"/>
  <c r="AC154" i="99"/>
  <c r="Z155" i="99"/>
  <c r="AA155" i="99"/>
  <c r="AB155" i="99"/>
  <c r="AC155" i="99"/>
  <c r="Z156" i="99"/>
  <c r="AA156" i="99"/>
  <c r="AB156" i="99"/>
  <c r="AC156" i="99"/>
  <c r="Z157" i="99"/>
  <c r="AA157" i="99"/>
  <c r="AB157" i="99"/>
  <c r="AC157" i="99"/>
  <c r="Z158" i="99"/>
  <c r="AA158" i="99"/>
  <c r="AB158" i="99"/>
  <c r="AC158" i="99"/>
  <c r="Z159" i="99"/>
  <c r="AA159" i="99"/>
  <c r="AB159" i="99"/>
  <c r="AC159" i="99"/>
  <c r="Z160" i="99"/>
  <c r="AA160" i="99"/>
  <c r="AB160" i="99"/>
  <c r="AC160" i="99"/>
  <c r="Z161" i="99"/>
  <c r="AA161" i="99"/>
  <c r="AB161" i="99"/>
  <c r="AC161" i="99"/>
  <c r="Z162" i="99"/>
  <c r="AA162" i="99"/>
  <c r="AB162" i="99"/>
  <c r="AC162" i="99"/>
  <c r="Z163" i="99"/>
  <c r="AA163" i="99"/>
  <c r="AB163" i="99"/>
  <c r="AC163" i="99"/>
  <c r="Z164" i="99"/>
  <c r="AA164" i="99"/>
  <c r="AB164" i="99"/>
  <c r="AC164" i="99"/>
  <c r="Z165" i="99"/>
  <c r="AA165" i="99"/>
  <c r="AB165" i="99"/>
  <c r="AC165" i="99"/>
  <c r="Z166" i="99"/>
  <c r="AA166" i="99"/>
  <c r="AB166" i="99"/>
  <c r="AC166" i="99"/>
  <c r="Z167" i="99"/>
  <c r="AA167" i="99"/>
  <c r="AB167" i="99"/>
  <c r="AC167" i="99"/>
  <c r="Z168" i="99"/>
  <c r="AA168" i="99"/>
  <c r="AB168" i="99"/>
  <c r="AC168" i="99"/>
  <c r="Z169" i="99"/>
  <c r="AA169" i="99"/>
  <c r="AB169" i="99"/>
  <c r="AC169" i="99"/>
  <c r="Z170" i="99"/>
  <c r="AA170" i="99"/>
  <c r="AB170" i="99"/>
  <c r="AC170" i="99"/>
  <c r="Z171" i="99"/>
  <c r="AA171" i="99"/>
  <c r="AB171" i="99"/>
  <c r="AC171" i="99"/>
  <c r="Z172" i="99"/>
  <c r="AA172" i="99"/>
  <c r="AB172" i="99"/>
  <c r="AC172" i="99"/>
  <c r="Z173" i="99"/>
  <c r="AA173" i="99"/>
  <c r="AB173" i="99"/>
  <c r="AC173" i="99"/>
  <c r="Z174" i="99"/>
  <c r="AA174" i="99"/>
  <c r="AB174" i="99"/>
  <c r="AC174" i="99"/>
  <c r="Z175" i="99"/>
  <c r="AA175" i="99"/>
  <c r="AB175" i="99"/>
  <c r="AC175" i="99"/>
  <c r="Z176" i="99"/>
  <c r="AA176" i="99"/>
  <c r="AB176" i="99"/>
  <c r="AC176" i="99"/>
  <c r="Z177" i="99"/>
  <c r="AA177" i="99"/>
  <c r="AB177" i="99"/>
  <c r="AC177" i="99"/>
  <c r="Z178" i="99"/>
  <c r="AA178" i="99"/>
  <c r="AB178" i="99"/>
  <c r="AC178" i="99"/>
  <c r="Z179" i="99"/>
  <c r="AA179" i="99"/>
  <c r="AB179" i="99"/>
  <c r="AC179" i="99"/>
  <c r="Z180" i="99"/>
  <c r="AA180" i="99"/>
  <c r="AB180" i="99"/>
  <c r="AC180" i="99"/>
  <c r="Z181" i="99"/>
  <c r="AA181" i="99"/>
  <c r="AB181" i="99"/>
  <c r="AC181" i="99"/>
  <c r="Z182" i="99"/>
  <c r="AA182" i="99"/>
  <c r="AB182" i="99"/>
  <c r="AC182" i="99"/>
  <c r="Z183" i="99"/>
  <c r="AA183" i="99"/>
  <c r="AB183" i="99"/>
  <c r="AC183" i="99"/>
  <c r="Z184" i="99"/>
  <c r="AA184" i="99"/>
  <c r="AB184" i="99"/>
  <c r="AC184" i="99"/>
  <c r="Z185" i="99"/>
  <c r="AA185" i="99"/>
  <c r="AB185" i="99"/>
  <c r="AC185" i="99"/>
  <c r="Z186" i="99"/>
  <c r="AA186" i="99"/>
  <c r="AB186" i="99"/>
  <c r="AC186" i="99"/>
  <c r="Z187" i="99"/>
  <c r="AA187" i="99"/>
  <c r="AB187" i="99"/>
  <c r="AC187" i="99"/>
  <c r="Z188" i="99"/>
  <c r="AA188" i="99"/>
  <c r="AB188" i="99"/>
  <c r="AC188" i="99"/>
  <c r="Z189" i="99"/>
  <c r="AA189" i="99"/>
  <c r="AB189" i="99"/>
  <c r="AC189" i="99"/>
  <c r="Z190" i="99"/>
  <c r="AA190" i="99"/>
  <c r="AB190" i="99"/>
  <c r="AC190" i="99"/>
  <c r="Z191" i="99"/>
  <c r="AA191" i="99"/>
  <c r="AB191" i="99"/>
  <c r="AC191" i="99"/>
  <c r="Z192" i="99"/>
  <c r="AA192" i="99"/>
  <c r="AB192" i="99"/>
  <c r="AC192" i="99"/>
  <c r="Z193" i="99"/>
  <c r="AA193" i="99"/>
  <c r="AB193" i="99"/>
  <c r="AC193" i="99"/>
  <c r="Z194" i="99"/>
  <c r="AA194" i="99"/>
  <c r="AB194" i="99"/>
  <c r="AC194" i="99"/>
  <c r="Z195" i="99"/>
  <c r="AA195" i="99"/>
  <c r="AB195" i="99"/>
  <c r="AC195" i="99"/>
  <c r="Z196" i="99"/>
  <c r="AA196" i="99"/>
  <c r="AB196" i="99"/>
  <c r="AC196" i="99"/>
  <c r="Z197" i="99"/>
  <c r="AA197" i="99"/>
  <c r="AB197" i="99"/>
  <c r="AC197" i="99"/>
  <c r="Z198" i="99"/>
  <c r="AA198" i="99"/>
  <c r="AB198" i="99"/>
  <c r="AC198" i="99"/>
  <c r="Z199" i="99"/>
  <c r="AA199" i="99"/>
  <c r="AB199" i="99"/>
  <c r="AC199" i="99"/>
  <c r="Z200" i="99"/>
  <c r="AA200" i="99"/>
  <c r="AB200" i="99"/>
  <c r="AC200" i="99"/>
  <c r="Z201" i="99"/>
  <c r="AA201" i="99"/>
  <c r="AB201" i="99"/>
  <c r="AC201" i="99"/>
  <c r="Z202" i="99"/>
  <c r="AA202" i="99"/>
  <c r="AB202" i="99"/>
  <c r="AC202" i="99"/>
  <c r="Z203" i="99"/>
  <c r="AA203" i="99"/>
  <c r="AB203" i="99"/>
  <c r="AC203" i="99"/>
  <c r="Z204" i="99"/>
  <c r="AA204" i="99"/>
  <c r="AB204" i="99"/>
  <c r="AC204" i="99"/>
  <c r="Z205" i="99"/>
  <c r="AA205" i="99"/>
  <c r="AB205" i="99"/>
  <c r="AC205" i="99"/>
  <c r="Z206" i="99"/>
  <c r="AA206" i="99"/>
  <c r="AB206" i="99"/>
  <c r="AC206" i="99"/>
  <c r="Z207" i="99"/>
  <c r="AA207" i="99"/>
  <c r="AB207" i="99"/>
  <c r="AC207" i="99"/>
  <c r="Z208" i="99"/>
  <c r="AA208" i="99"/>
  <c r="AB208" i="99"/>
  <c r="AC208" i="99"/>
  <c r="Z209" i="99"/>
  <c r="AA209" i="99"/>
  <c r="AB209" i="99"/>
  <c r="AC209" i="99"/>
  <c r="Z210" i="99"/>
  <c r="AA210" i="99"/>
  <c r="AB210" i="99"/>
  <c r="AC210" i="99"/>
  <c r="Z211" i="99"/>
  <c r="AA211" i="99"/>
  <c r="AB211" i="99"/>
  <c r="AC211" i="99"/>
  <c r="Z212" i="99"/>
  <c r="AA212" i="99"/>
  <c r="AB212" i="99"/>
  <c r="AC212" i="99"/>
  <c r="Z213" i="99"/>
  <c r="AA213" i="99"/>
  <c r="AB213" i="99"/>
  <c r="AC213" i="99"/>
  <c r="Z214" i="99"/>
  <c r="AA214" i="99"/>
  <c r="AB214" i="99"/>
  <c r="AC214" i="99"/>
  <c r="Z215" i="99"/>
  <c r="AA215" i="99"/>
  <c r="AB215" i="99"/>
  <c r="AC215" i="99"/>
  <c r="Z216" i="99"/>
  <c r="AA216" i="99"/>
  <c r="AB216" i="99"/>
  <c r="AC216" i="99"/>
  <c r="Z217" i="99"/>
  <c r="AA217" i="99"/>
  <c r="AB217" i="99"/>
  <c r="AC217" i="99"/>
  <c r="Z218" i="99"/>
  <c r="AA218" i="99"/>
  <c r="AB218" i="99"/>
  <c r="AC218" i="99"/>
  <c r="Z219" i="99"/>
  <c r="AA219" i="99"/>
  <c r="AB219" i="99"/>
  <c r="AC219" i="99"/>
  <c r="Z220" i="99"/>
  <c r="AA220" i="99"/>
  <c r="AB220" i="99"/>
  <c r="AC220" i="99"/>
  <c r="Z221" i="99"/>
  <c r="AA221" i="99"/>
  <c r="AB221" i="99"/>
  <c r="AC221" i="99"/>
  <c r="Z222" i="99"/>
  <c r="AA222" i="99"/>
  <c r="AB222" i="99"/>
  <c r="AC222" i="99"/>
  <c r="Z223" i="99"/>
  <c r="AA223" i="99"/>
  <c r="AB223" i="99"/>
  <c r="AC223" i="99"/>
  <c r="Z224" i="99"/>
  <c r="AA224" i="99"/>
  <c r="AB224" i="99"/>
  <c r="AC224" i="99"/>
  <c r="Z225" i="99"/>
  <c r="AA225" i="99"/>
  <c r="AB225" i="99"/>
  <c r="AC225" i="99"/>
  <c r="Z226" i="99"/>
  <c r="AA226" i="99"/>
  <c r="AB226" i="99"/>
  <c r="AC226" i="99"/>
  <c r="Z227" i="99"/>
  <c r="AA227" i="99"/>
  <c r="AB227" i="99"/>
  <c r="AC227" i="99"/>
  <c r="Z228" i="99"/>
  <c r="AA228" i="99"/>
  <c r="AB228" i="99"/>
  <c r="AC228" i="99"/>
  <c r="Z229" i="99"/>
  <c r="AA229" i="99"/>
  <c r="AB229" i="99"/>
  <c r="AC229" i="99"/>
  <c r="Z230" i="99"/>
  <c r="AA230" i="99"/>
  <c r="AB230" i="99"/>
  <c r="AC230" i="99"/>
  <c r="Z231" i="99"/>
  <c r="AA231" i="99"/>
  <c r="AB231" i="99"/>
  <c r="AC231" i="99"/>
  <c r="Z232" i="99"/>
  <c r="AA232" i="99"/>
  <c r="AB232" i="99"/>
  <c r="AC232" i="99"/>
  <c r="Z233" i="99"/>
  <c r="AA233" i="99"/>
  <c r="AB233" i="99"/>
  <c r="AC233" i="99"/>
  <c r="Z234" i="99"/>
  <c r="AA234" i="99"/>
  <c r="AB234" i="99"/>
  <c r="AC234" i="99"/>
  <c r="Z235" i="99"/>
  <c r="AA235" i="99"/>
  <c r="AB235" i="99"/>
  <c r="AC235" i="99"/>
  <c r="Z236" i="99"/>
  <c r="AA236" i="99"/>
  <c r="AB236" i="99"/>
  <c r="AC236" i="99"/>
  <c r="Z237" i="99"/>
  <c r="AA237" i="99"/>
  <c r="AB237" i="99"/>
  <c r="AC237" i="99"/>
  <c r="Z238" i="99"/>
  <c r="AA238" i="99"/>
  <c r="AB238" i="99"/>
  <c r="AC238" i="99"/>
  <c r="Z239" i="99"/>
  <c r="AA239" i="99"/>
  <c r="AB239" i="99"/>
  <c r="AC239" i="99"/>
  <c r="Z240" i="99"/>
  <c r="AA240" i="99"/>
  <c r="AB240" i="99"/>
  <c r="AC240" i="99"/>
  <c r="Z241" i="99"/>
  <c r="AA241" i="99"/>
  <c r="AB241" i="99"/>
  <c r="AC241" i="99"/>
  <c r="Z242" i="99"/>
  <c r="AA242" i="99"/>
  <c r="AB242" i="99"/>
  <c r="AC242" i="99"/>
  <c r="Z243" i="99"/>
  <c r="AA243" i="99"/>
  <c r="AB243" i="99"/>
  <c r="AC243" i="99"/>
  <c r="Z244" i="99"/>
  <c r="AA244" i="99"/>
  <c r="AB244" i="99"/>
  <c r="AC244" i="99"/>
  <c r="Z245" i="99"/>
  <c r="AA245" i="99"/>
  <c r="AB245" i="99"/>
  <c r="AC245" i="99"/>
  <c r="Z246" i="99"/>
  <c r="AA246" i="99"/>
  <c r="AB246" i="99"/>
  <c r="AC246" i="99"/>
  <c r="Z247" i="99"/>
  <c r="AA247" i="99"/>
  <c r="AB247" i="99"/>
  <c r="AC247" i="99"/>
  <c r="Z248" i="99"/>
  <c r="AA248" i="99"/>
  <c r="AB248" i="99"/>
  <c r="AC248" i="99"/>
  <c r="Z249" i="99"/>
  <c r="AA249" i="99"/>
  <c r="AB249" i="99"/>
  <c r="AC249" i="99"/>
  <c r="Z250" i="99"/>
  <c r="AA250" i="99"/>
  <c r="AB250" i="99"/>
  <c r="AC250" i="99"/>
  <c r="Z251" i="99"/>
  <c r="AA251" i="99"/>
  <c r="AB251" i="99"/>
  <c r="AC251" i="99"/>
  <c r="Z252" i="99"/>
  <c r="AA252" i="99"/>
  <c r="AB252" i="99"/>
  <c r="AC252" i="99"/>
  <c r="Z253" i="99"/>
  <c r="AA253" i="99"/>
  <c r="AB253" i="99"/>
  <c r="AC253" i="99"/>
  <c r="Z254" i="99"/>
  <c r="AA254" i="99"/>
  <c r="AB254" i="99"/>
  <c r="AC254" i="99"/>
  <c r="Z255" i="99"/>
  <c r="AA255" i="99"/>
  <c r="AB255" i="99"/>
  <c r="AC255" i="99"/>
  <c r="Z256" i="99"/>
  <c r="AA256" i="99"/>
  <c r="AB256" i="99"/>
  <c r="AC256" i="99"/>
  <c r="Z257" i="99"/>
  <c r="AA257" i="99"/>
  <c r="AB257" i="99"/>
  <c r="AC257" i="99"/>
  <c r="Z258" i="99"/>
  <c r="AA258" i="99"/>
  <c r="AB258" i="99"/>
  <c r="AC258" i="99"/>
  <c r="Z259" i="99"/>
  <c r="AA259" i="99"/>
  <c r="AB259" i="99"/>
  <c r="AC259" i="99"/>
  <c r="Z260" i="99"/>
  <c r="AA260" i="99"/>
  <c r="AB260" i="99"/>
  <c r="AC260" i="99"/>
  <c r="Z261" i="99"/>
  <c r="AA261" i="99"/>
  <c r="AB261" i="99"/>
  <c r="AC261" i="99"/>
  <c r="Z262" i="99"/>
  <c r="AA262" i="99"/>
  <c r="AB262" i="99"/>
  <c r="AC262" i="99"/>
  <c r="Z263" i="99"/>
  <c r="AA263" i="99"/>
  <c r="AB263" i="99"/>
  <c r="AC263" i="99"/>
  <c r="Z264" i="99"/>
  <c r="AA264" i="99"/>
  <c r="AB264" i="99"/>
  <c r="AC264" i="99"/>
  <c r="Z265" i="99"/>
  <c r="AA265" i="99"/>
  <c r="AB265" i="99"/>
  <c r="AC265" i="99"/>
  <c r="Z266" i="99"/>
  <c r="AA266" i="99"/>
  <c r="AB266" i="99"/>
  <c r="AC266" i="99"/>
  <c r="Z267" i="99"/>
  <c r="AA267" i="99"/>
  <c r="AB267" i="99"/>
  <c r="AC267" i="99"/>
  <c r="Z268" i="99"/>
  <c r="AA268" i="99"/>
  <c r="AB268" i="99"/>
  <c r="AC268" i="99"/>
  <c r="Z269" i="99"/>
  <c r="AA269" i="99"/>
  <c r="AB269" i="99"/>
  <c r="AC269" i="99"/>
  <c r="Z270" i="99"/>
  <c r="AA270" i="99"/>
  <c r="AB270" i="99"/>
  <c r="AC270" i="99"/>
  <c r="Z271" i="99"/>
  <c r="AA271" i="99"/>
  <c r="AB271" i="99"/>
  <c r="AC271" i="99"/>
  <c r="Z272" i="99"/>
  <c r="AA272" i="99"/>
  <c r="AB272" i="99"/>
  <c r="AC272" i="99"/>
  <c r="Z273" i="99"/>
  <c r="AA273" i="99"/>
  <c r="AB273" i="99"/>
  <c r="AC273" i="99"/>
  <c r="Z274" i="99"/>
  <c r="AA274" i="99"/>
  <c r="AB274" i="99"/>
  <c r="AC274" i="99"/>
  <c r="Z275" i="99"/>
  <c r="AA275" i="99"/>
  <c r="AB275" i="99"/>
  <c r="AC275" i="99"/>
  <c r="Z276" i="99"/>
  <c r="AA276" i="99"/>
  <c r="AB276" i="99"/>
  <c r="AC276" i="99"/>
  <c r="Z277" i="99"/>
  <c r="AA277" i="99"/>
  <c r="AB277" i="99"/>
  <c r="AC277" i="99"/>
  <c r="Z278" i="99"/>
  <c r="AA278" i="99"/>
  <c r="AB278" i="99"/>
  <c r="AC278" i="99"/>
  <c r="Z279" i="99"/>
  <c r="AA279" i="99"/>
  <c r="AB279" i="99"/>
  <c r="AC279" i="99"/>
  <c r="Z280" i="99"/>
  <c r="AA280" i="99"/>
  <c r="AB280" i="99"/>
  <c r="AC280" i="99"/>
  <c r="Z281" i="99"/>
  <c r="AA281" i="99"/>
  <c r="AB281" i="99"/>
  <c r="AC281" i="99"/>
  <c r="Z282" i="99"/>
  <c r="AA282" i="99"/>
  <c r="AB282" i="99"/>
  <c r="AC282" i="99"/>
  <c r="Z283" i="99"/>
  <c r="AA283" i="99"/>
  <c r="AB283" i="99"/>
  <c r="AC283" i="99"/>
  <c r="Z284" i="99"/>
  <c r="AA284" i="99"/>
  <c r="AB284" i="99"/>
  <c r="AC284" i="99"/>
  <c r="Z285" i="99"/>
  <c r="AA285" i="99"/>
  <c r="AB285" i="99"/>
  <c r="AC285" i="99"/>
  <c r="Z286" i="99"/>
  <c r="AA286" i="99"/>
  <c r="AB286" i="99"/>
  <c r="AC286" i="99"/>
  <c r="Z287" i="99"/>
  <c r="AA287" i="99"/>
  <c r="AB287" i="99"/>
  <c r="AC287" i="99"/>
  <c r="Z288" i="99"/>
  <c r="AA288" i="99"/>
  <c r="AB288" i="99"/>
  <c r="AC288" i="99"/>
  <c r="Z289" i="99"/>
  <c r="AA289" i="99"/>
  <c r="AB289" i="99"/>
  <c r="AC289" i="99"/>
  <c r="Z290" i="99"/>
  <c r="AA290" i="99"/>
  <c r="AB290" i="99"/>
  <c r="AC290" i="99"/>
  <c r="Z291" i="99"/>
  <c r="AA291" i="99"/>
  <c r="AB291" i="99"/>
  <c r="AC291" i="99"/>
  <c r="Z292" i="99"/>
  <c r="AA292" i="99"/>
  <c r="AB292" i="99"/>
  <c r="AC292" i="99"/>
  <c r="Z293" i="99"/>
  <c r="AA293" i="99"/>
  <c r="AB293" i="99"/>
  <c r="AC293" i="99"/>
  <c r="Z294" i="99"/>
  <c r="AA294" i="99"/>
  <c r="AB294" i="99"/>
  <c r="AC294" i="99"/>
  <c r="Z295" i="99"/>
  <c r="AA295" i="99"/>
  <c r="AB295" i="99"/>
  <c r="AC295" i="99"/>
  <c r="Z296" i="99"/>
  <c r="AA296" i="99"/>
  <c r="AB296" i="99"/>
  <c r="AC296" i="99"/>
  <c r="Z297" i="99"/>
  <c r="AA297" i="99"/>
  <c r="AB297" i="99"/>
  <c r="AC297" i="99"/>
  <c r="Z298" i="99"/>
  <c r="AA298" i="99"/>
  <c r="AB298" i="99"/>
  <c r="AC298" i="99"/>
  <c r="Z299" i="99"/>
  <c r="AA299" i="99"/>
  <c r="AB299" i="99"/>
  <c r="AC299" i="99"/>
  <c r="Z300" i="99"/>
  <c r="AA300" i="99"/>
  <c r="AB300" i="99"/>
  <c r="AC300" i="99"/>
  <c r="Z301" i="99"/>
  <c r="AA301" i="99"/>
  <c r="AB301" i="99"/>
  <c r="AC301" i="99"/>
  <c r="Z302" i="99"/>
  <c r="AA302" i="99"/>
  <c r="AB302" i="99"/>
  <c r="AC302" i="99"/>
  <c r="Z303" i="99"/>
  <c r="AA303" i="99"/>
  <c r="AB303" i="99"/>
  <c r="AC303" i="99"/>
  <c r="Z304" i="99"/>
  <c r="AA304" i="99"/>
  <c r="AB304" i="99"/>
  <c r="AC304" i="99"/>
  <c r="Z305" i="99"/>
  <c r="AA305" i="99"/>
  <c r="AB305" i="99"/>
  <c r="AC305" i="99"/>
  <c r="Z306" i="99"/>
  <c r="AA306" i="99"/>
  <c r="AB306" i="99"/>
  <c r="AC306" i="99"/>
  <c r="Z307" i="99"/>
  <c r="AA307" i="99"/>
  <c r="AB307" i="99"/>
  <c r="AC307" i="99"/>
  <c r="Z308" i="99"/>
  <c r="AA308" i="99"/>
  <c r="AB308" i="99"/>
  <c r="AC308" i="99"/>
  <c r="Z309" i="99"/>
  <c r="AA309" i="99"/>
  <c r="AB309" i="99"/>
  <c r="AC309" i="99"/>
  <c r="Z310" i="99"/>
  <c r="AA310" i="99"/>
  <c r="AB310" i="99"/>
  <c r="AC310" i="99"/>
  <c r="Z311" i="99"/>
  <c r="AA311" i="99"/>
  <c r="AB311" i="99"/>
  <c r="AC311" i="99"/>
  <c r="Z312" i="99"/>
  <c r="AA312" i="99"/>
  <c r="AB312" i="99"/>
  <c r="AC312" i="99"/>
  <c r="Z313" i="99"/>
  <c r="AA313" i="99"/>
  <c r="AB313" i="99"/>
  <c r="AC313" i="99"/>
  <c r="Z314" i="99"/>
  <c r="AA314" i="99"/>
  <c r="AB314" i="99"/>
  <c r="AC314" i="99"/>
  <c r="Z315" i="99"/>
  <c r="AA315" i="99"/>
  <c r="AB315" i="99"/>
  <c r="AC315" i="99"/>
  <c r="Z316" i="99"/>
  <c r="AA316" i="99"/>
  <c r="AB316" i="99"/>
  <c r="AC316" i="99"/>
  <c r="Z317" i="99"/>
  <c r="AA317" i="99"/>
  <c r="AB317" i="99"/>
  <c r="AC317" i="99"/>
  <c r="Z318" i="99"/>
  <c r="AA318" i="99"/>
  <c r="AB318" i="99"/>
  <c r="AC318" i="99"/>
  <c r="Z319" i="99"/>
  <c r="AA319" i="99"/>
  <c r="AB319" i="99"/>
  <c r="AC319" i="99"/>
  <c r="Z320" i="99"/>
  <c r="AA320" i="99"/>
  <c r="AB320" i="99"/>
  <c r="AC320" i="99"/>
  <c r="Z321" i="99"/>
  <c r="AA321" i="99"/>
  <c r="AB321" i="99"/>
  <c r="AC321" i="99"/>
  <c r="Z322" i="99"/>
  <c r="AA322" i="99"/>
  <c r="AB322" i="99"/>
  <c r="AC322" i="99"/>
  <c r="Z323" i="99"/>
  <c r="AA323" i="99"/>
  <c r="AB323" i="99"/>
  <c r="AC323" i="99"/>
  <c r="Z324" i="99"/>
  <c r="AA324" i="99"/>
  <c r="AB324" i="99"/>
  <c r="AC324" i="99"/>
  <c r="Z325" i="99"/>
  <c r="AA325" i="99"/>
  <c r="AB325" i="99"/>
  <c r="AC325" i="99"/>
  <c r="Z326" i="99"/>
  <c r="AA326" i="99"/>
  <c r="AB326" i="99"/>
  <c r="AC326" i="99"/>
  <c r="Z327" i="99"/>
  <c r="AA327" i="99"/>
  <c r="AB327" i="99"/>
  <c r="AC327" i="99"/>
  <c r="Z328" i="99"/>
  <c r="AA328" i="99"/>
  <c r="AB328" i="99"/>
  <c r="AC328" i="99"/>
  <c r="Z329" i="99"/>
  <c r="AA329" i="99"/>
  <c r="AB329" i="99"/>
  <c r="AC329" i="99"/>
  <c r="Z330" i="99"/>
  <c r="AA330" i="99"/>
  <c r="AB330" i="99"/>
  <c r="AC330" i="99"/>
  <c r="Z331" i="99"/>
  <c r="AA331" i="99"/>
  <c r="AB331" i="99"/>
  <c r="AC331" i="99"/>
  <c r="Z332" i="99"/>
  <c r="AA332" i="99"/>
  <c r="AB332" i="99"/>
  <c r="AC332" i="99"/>
  <c r="Z333" i="99"/>
  <c r="AA333" i="99"/>
  <c r="AB333" i="99"/>
  <c r="AC333" i="99"/>
  <c r="Z334" i="99"/>
  <c r="AA334" i="99"/>
  <c r="AB334" i="99"/>
  <c r="AC334" i="99"/>
  <c r="Z335" i="99"/>
  <c r="AA335" i="99"/>
  <c r="AB335" i="99"/>
  <c r="AC335" i="99"/>
  <c r="Z336" i="99"/>
  <c r="AA336" i="99"/>
  <c r="AB336" i="99"/>
  <c r="AC336" i="99"/>
  <c r="Z337" i="99"/>
  <c r="AA337" i="99"/>
  <c r="AB337" i="99"/>
  <c r="AC337" i="99"/>
  <c r="Z338" i="99"/>
  <c r="AA338" i="99"/>
  <c r="AB338" i="99"/>
  <c r="AC338" i="99"/>
  <c r="Z339" i="99"/>
  <c r="AA339" i="99"/>
  <c r="AB339" i="99"/>
  <c r="AC339" i="99"/>
  <c r="Z340" i="99"/>
  <c r="AA340" i="99"/>
  <c r="AB340" i="99"/>
  <c r="AC340" i="99"/>
  <c r="Z341" i="99"/>
  <c r="AA341" i="99"/>
  <c r="AB341" i="99"/>
  <c r="AC341" i="99"/>
  <c r="Z342" i="99"/>
  <c r="AA342" i="99"/>
  <c r="AB342" i="99"/>
  <c r="AC342" i="99"/>
  <c r="Z343" i="99"/>
  <c r="AA343" i="99"/>
  <c r="AB343" i="99"/>
  <c r="AC343" i="99"/>
  <c r="Z344" i="99"/>
  <c r="AA344" i="99"/>
  <c r="AB344" i="99"/>
  <c r="AC344" i="99"/>
  <c r="Z345" i="99"/>
  <c r="AA345" i="99"/>
  <c r="AB345" i="99"/>
  <c r="AC345" i="99"/>
  <c r="Z346" i="99"/>
  <c r="AA346" i="99"/>
  <c r="AB346" i="99"/>
  <c r="AC346" i="99"/>
  <c r="Z347" i="99"/>
  <c r="AA347" i="99"/>
  <c r="AB347" i="99"/>
  <c r="AC347" i="99"/>
  <c r="Z348" i="99"/>
  <c r="AA348" i="99"/>
  <c r="AB348" i="99"/>
  <c r="AC348" i="99"/>
  <c r="Z349" i="99"/>
  <c r="AA349" i="99"/>
  <c r="AB349" i="99"/>
  <c r="AC349" i="99"/>
  <c r="Z350" i="99"/>
  <c r="AA350" i="99"/>
  <c r="AB350" i="99"/>
  <c r="AC350" i="99"/>
  <c r="Z351" i="99"/>
  <c r="AA351" i="99"/>
  <c r="AB351" i="99"/>
  <c r="AC351" i="99"/>
  <c r="Z352" i="99"/>
  <c r="AA352" i="99"/>
  <c r="AB352" i="99"/>
  <c r="AC352" i="99"/>
  <c r="Z353" i="99"/>
  <c r="AA353" i="99"/>
  <c r="AB353" i="99"/>
  <c r="AC353" i="99"/>
  <c r="Z354" i="99"/>
  <c r="AA354" i="99"/>
  <c r="AB354" i="99"/>
  <c r="AC354" i="99"/>
  <c r="Z355" i="99"/>
  <c r="AA355" i="99"/>
  <c r="AB355" i="99"/>
  <c r="AC355" i="99"/>
  <c r="Z356" i="99"/>
  <c r="AA356" i="99"/>
  <c r="AB356" i="99"/>
  <c r="AC356" i="99"/>
  <c r="Z357" i="99"/>
  <c r="AA357" i="99"/>
  <c r="AB357" i="99"/>
  <c r="AC357" i="99"/>
  <c r="Z358" i="99"/>
  <c r="AA358" i="99"/>
  <c r="AB358" i="99"/>
  <c r="AC358" i="99"/>
  <c r="Z359" i="99"/>
  <c r="AA359" i="99"/>
  <c r="AB359" i="99"/>
  <c r="AC359" i="99"/>
  <c r="Z360" i="99"/>
  <c r="AA360" i="99"/>
  <c r="AB360" i="99"/>
  <c r="AC360" i="99"/>
  <c r="Z361" i="99"/>
  <c r="AA361" i="99"/>
  <c r="AB361" i="99"/>
  <c r="AC361" i="99"/>
  <c r="Z362" i="99"/>
  <c r="AA362" i="99"/>
  <c r="AB362" i="99"/>
  <c r="AC362" i="99"/>
  <c r="Z363" i="99"/>
  <c r="AA363" i="99"/>
  <c r="AB363" i="99"/>
  <c r="AC363" i="99"/>
  <c r="Z364" i="99"/>
  <c r="AA364" i="99"/>
  <c r="AB364" i="99"/>
  <c r="AC364" i="99"/>
  <c r="Z365" i="99"/>
  <c r="AA365" i="99"/>
  <c r="AB365" i="99"/>
  <c r="AC365" i="99"/>
  <c r="Z366" i="99"/>
  <c r="AA366" i="99"/>
  <c r="AB366" i="99"/>
  <c r="AC366" i="99"/>
  <c r="Z367" i="99"/>
  <c r="AA367" i="99"/>
  <c r="AB367" i="99"/>
  <c r="AC367" i="99"/>
  <c r="Z368" i="99"/>
  <c r="AA368" i="99"/>
  <c r="AB368" i="99"/>
  <c r="AC368" i="99"/>
  <c r="Z369" i="99"/>
  <c r="AA369" i="99"/>
  <c r="AB369" i="99"/>
  <c r="AC369" i="99"/>
  <c r="Z370" i="99"/>
  <c r="AA370" i="99"/>
  <c r="AB370" i="99"/>
  <c r="AC370" i="99"/>
  <c r="Z371" i="99"/>
  <c r="AA371" i="99"/>
  <c r="AB371" i="99"/>
  <c r="AC371" i="99"/>
  <c r="Z372" i="99"/>
  <c r="AA372" i="99"/>
  <c r="AB372" i="99"/>
  <c r="AC372" i="99"/>
  <c r="Z373" i="99"/>
  <c r="AA373" i="99"/>
  <c r="AB373" i="99"/>
  <c r="AC373" i="99"/>
  <c r="Z374" i="99"/>
  <c r="AA374" i="99"/>
  <c r="AB374" i="99"/>
  <c r="AC374" i="99"/>
  <c r="Z375" i="99"/>
  <c r="AA375" i="99"/>
  <c r="AB375" i="99"/>
  <c r="AC375" i="99"/>
  <c r="Z376" i="99"/>
  <c r="AA376" i="99"/>
  <c r="AB376" i="99"/>
  <c r="AC376" i="99"/>
  <c r="Z377" i="99"/>
  <c r="AA377" i="99"/>
  <c r="AB377" i="99"/>
  <c r="AC377" i="99"/>
  <c r="Z378" i="99"/>
  <c r="AA378" i="99"/>
  <c r="AB378" i="99"/>
  <c r="AC378" i="99"/>
  <c r="Z379" i="99"/>
  <c r="AA379" i="99"/>
  <c r="AB379" i="99"/>
  <c r="AC379" i="99"/>
  <c r="Z380" i="99"/>
  <c r="AA380" i="99"/>
  <c r="AB380" i="99"/>
  <c r="AC380" i="99"/>
  <c r="Z381" i="99"/>
  <c r="AA381" i="99"/>
  <c r="AB381" i="99"/>
  <c r="AC381" i="99"/>
  <c r="Z382" i="99"/>
  <c r="AA382" i="99"/>
  <c r="AB382" i="99"/>
  <c r="AC382" i="99"/>
  <c r="Z383" i="99"/>
  <c r="AA383" i="99"/>
  <c r="AB383" i="99"/>
  <c r="AC383" i="99"/>
  <c r="Z384" i="99"/>
  <c r="AA384" i="99"/>
  <c r="AB384" i="99"/>
  <c r="AC384" i="99"/>
  <c r="Z385" i="99"/>
  <c r="AA385" i="99"/>
  <c r="AB385" i="99"/>
  <c r="AC385" i="99"/>
  <c r="Z386" i="99"/>
  <c r="AA386" i="99"/>
  <c r="AB386" i="99"/>
  <c r="AC386" i="99"/>
  <c r="Z387" i="99"/>
  <c r="AA387" i="99"/>
  <c r="AB387" i="99"/>
  <c r="AC387" i="99"/>
  <c r="Z388" i="99"/>
  <c r="AA388" i="99"/>
  <c r="AB388" i="99"/>
  <c r="AC388" i="99"/>
  <c r="Z389" i="99"/>
  <c r="AA389" i="99"/>
  <c r="AB389" i="99"/>
  <c r="AC389" i="99"/>
  <c r="Z390" i="99"/>
  <c r="AA390" i="99"/>
  <c r="AB390" i="99"/>
  <c r="AC390" i="99"/>
  <c r="Z391" i="99"/>
  <c r="AA391" i="99"/>
  <c r="AB391" i="99"/>
  <c r="AC391" i="99"/>
  <c r="Z392" i="99"/>
  <c r="AA392" i="99"/>
  <c r="AB392" i="99"/>
  <c r="AC392" i="99"/>
  <c r="Z393" i="99"/>
  <c r="AA393" i="99"/>
  <c r="AB393" i="99"/>
  <c r="AC393" i="99"/>
  <c r="Z394" i="99"/>
  <c r="AA394" i="99"/>
  <c r="AB394" i="99"/>
  <c r="AC394" i="99"/>
  <c r="Z395" i="99"/>
  <c r="AA395" i="99"/>
  <c r="AB395" i="99"/>
  <c r="AC395" i="99"/>
  <c r="Z396" i="99"/>
  <c r="AA396" i="99"/>
  <c r="AB396" i="99"/>
  <c r="AC396" i="99"/>
  <c r="Z397" i="99"/>
  <c r="AA397" i="99"/>
  <c r="AB397" i="99"/>
  <c r="AC397" i="99"/>
  <c r="Z398" i="99"/>
  <c r="AA398" i="99"/>
  <c r="AB398" i="99"/>
  <c r="AC398" i="99"/>
  <c r="Z399" i="99"/>
  <c r="AA399" i="99"/>
  <c r="AB399" i="99"/>
  <c r="AC399" i="99"/>
  <c r="Z400" i="99"/>
  <c r="AA400" i="99"/>
  <c r="AB400" i="99"/>
  <c r="AC400" i="99"/>
  <c r="Z401" i="99"/>
  <c r="AA401" i="99"/>
  <c r="AB401" i="99"/>
  <c r="AC401" i="99"/>
  <c r="Z402" i="99"/>
  <c r="AA402" i="99"/>
  <c r="AB402" i="99"/>
  <c r="AC402" i="99"/>
  <c r="Z403" i="99"/>
  <c r="AA403" i="99"/>
  <c r="AB403" i="99"/>
  <c r="AC403" i="99"/>
  <c r="Z404" i="99"/>
  <c r="AA404" i="99"/>
  <c r="AB404" i="99"/>
  <c r="AC404" i="99"/>
  <c r="Z405" i="99"/>
  <c r="AA405" i="99"/>
  <c r="AB405" i="99"/>
  <c r="AC405" i="99"/>
  <c r="Z406" i="99"/>
  <c r="AA406" i="99"/>
  <c r="AB406" i="99"/>
  <c r="AC406" i="99"/>
  <c r="Z407" i="99"/>
  <c r="AA407" i="99"/>
  <c r="AB407" i="99"/>
  <c r="AC407" i="99"/>
  <c r="Z408" i="99"/>
  <c r="AA408" i="99"/>
  <c r="AB408" i="99"/>
  <c r="AC408" i="99"/>
  <c r="Z409" i="99"/>
  <c r="AA409" i="99"/>
  <c r="AB409" i="99"/>
  <c r="AC409" i="99"/>
  <c r="Z410" i="99"/>
  <c r="AA410" i="99"/>
  <c r="AB410" i="99"/>
  <c r="AC410" i="99"/>
  <c r="Z411" i="99"/>
  <c r="AA411" i="99"/>
  <c r="AB411" i="99"/>
  <c r="AC411" i="99"/>
  <c r="Z412" i="99"/>
  <c r="AA412" i="99"/>
  <c r="AB412" i="99"/>
  <c r="AC412" i="99"/>
  <c r="Z413" i="99"/>
  <c r="AA413" i="99"/>
  <c r="AB413" i="99"/>
  <c r="AC413" i="99"/>
  <c r="Z414" i="99"/>
  <c r="AA414" i="99"/>
  <c r="AB414" i="99"/>
  <c r="AC414" i="99"/>
  <c r="Z415" i="99"/>
  <c r="AA415" i="99"/>
  <c r="AB415" i="99"/>
  <c r="AC415" i="99"/>
  <c r="Z416" i="99"/>
  <c r="AA416" i="99"/>
  <c r="AB416" i="99"/>
  <c r="AC416" i="99"/>
  <c r="Z417" i="99"/>
  <c r="AA417" i="99"/>
  <c r="AB417" i="99"/>
  <c r="AC417" i="99"/>
  <c r="Z418" i="99"/>
  <c r="AA418" i="99"/>
  <c r="AB418" i="99"/>
  <c r="AC418" i="99"/>
  <c r="Z419" i="99"/>
  <c r="AA419" i="99"/>
  <c r="AB419" i="99"/>
  <c r="AC419" i="99"/>
  <c r="Z420" i="99"/>
  <c r="AA420" i="99"/>
  <c r="AB420" i="99"/>
  <c r="AC420" i="99"/>
  <c r="Z421" i="99"/>
  <c r="AA421" i="99"/>
  <c r="AB421" i="99"/>
  <c r="AC421" i="99"/>
  <c r="Z422" i="99"/>
  <c r="AA422" i="99"/>
  <c r="AB422" i="99"/>
  <c r="AC422" i="99"/>
  <c r="Z423" i="99"/>
  <c r="AA423" i="99"/>
  <c r="AB423" i="99"/>
  <c r="AC423" i="99"/>
  <c r="Z424" i="99"/>
  <c r="AA424" i="99"/>
  <c r="AB424" i="99"/>
  <c r="AC424" i="99"/>
  <c r="Z425" i="99"/>
  <c r="AA425" i="99"/>
  <c r="AB425" i="99"/>
  <c r="AC425" i="99"/>
  <c r="Z426" i="99"/>
  <c r="AA426" i="99"/>
  <c r="AB426" i="99"/>
  <c r="AC426" i="99"/>
  <c r="Z427" i="99"/>
  <c r="AA427" i="99"/>
  <c r="AB427" i="99"/>
  <c r="AC427" i="99"/>
  <c r="Z428" i="99"/>
  <c r="AA428" i="99"/>
  <c r="AB428" i="99"/>
  <c r="AC428" i="99"/>
  <c r="Z429" i="99"/>
  <c r="AA429" i="99"/>
  <c r="AB429" i="99"/>
  <c r="AC429" i="99"/>
  <c r="V4" i="99"/>
  <c r="X4" i="99" s="1"/>
  <c r="W4" i="99"/>
  <c r="V5" i="99"/>
  <c r="W5" i="99"/>
  <c r="V6" i="99"/>
  <c r="X6" i="99" s="1"/>
  <c r="W6" i="99"/>
  <c r="V7" i="99"/>
  <c r="W7" i="99"/>
  <c r="V8" i="99"/>
  <c r="W8" i="99"/>
  <c r="V9" i="99"/>
  <c r="X9" i="99" s="1"/>
  <c r="W9" i="99"/>
  <c r="V10" i="99"/>
  <c r="X10" i="99" s="1"/>
  <c r="W10" i="99"/>
  <c r="V11" i="99"/>
  <c r="W11" i="99"/>
  <c r="V12" i="99"/>
  <c r="X12" i="99" s="1"/>
  <c r="W12" i="99"/>
  <c r="V13" i="99"/>
  <c r="W13" i="99"/>
  <c r="V14" i="99"/>
  <c r="X14" i="99" s="1"/>
  <c r="W14" i="99"/>
  <c r="V15" i="99"/>
  <c r="X15" i="99" s="1"/>
  <c r="W15" i="99"/>
  <c r="V16" i="99"/>
  <c r="X16" i="99" s="1"/>
  <c r="W16" i="99"/>
  <c r="V17" i="99"/>
  <c r="W17" i="99"/>
  <c r="V18" i="99"/>
  <c r="X18" i="99" s="1"/>
  <c r="W18" i="99"/>
  <c r="V19" i="99"/>
  <c r="W19" i="99"/>
  <c r="V20" i="99"/>
  <c r="X20" i="99" s="1"/>
  <c r="W20" i="99"/>
  <c r="V21" i="99"/>
  <c r="X21" i="99" s="1"/>
  <c r="W21" i="99"/>
  <c r="V22" i="99"/>
  <c r="X22" i="99" s="1"/>
  <c r="W22" i="99"/>
  <c r="V23" i="99"/>
  <c r="W23" i="99"/>
  <c r="V24" i="99"/>
  <c r="X24" i="99" s="1"/>
  <c r="W24" i="99"/>
  <c r="V25" i="99"/>
  <c r="W25" i="99"/>
  <c r="V26" i="99"/>
  <c r="X26" i="99" s="1"/>
  <c r="W26" i="99"/>
  <c r="V27" i="99"/>
  <c r="X27" i="99" s="1"/>
  <c r="W27" i="99"/>
  <c r="V28" i="99"/>
  <c r="X28" i="99" s="1"/>
  <c r="W28" i="99"/>
  <c r="V29" i="99"/>
  <c r="W29" i="99"/>
  <c r="V30" i="99"/>
  <c r="X30" i="99" s="1"/>
  <c r="W30" i="99"/>
  <c r="V31" i="99"/>
  <c r="W31" i="99"/>
  <c r="V32" i="99"/>
  <c r="X32" i="99" s="1"/>
  <c r="W32" i="99"/>
  <c r="V33" i="99"/>
  <c r="X33" i="99" s="1"/>
  <c r="W33" i="99"/>
  <c r="V34" i="99"/>
  <c r="X34" i="99" s="1"/>
  <c r="W34" i="99"/>
  <c r="V35" i="99"/>
  <c r="W35" i="99"/>
  <c r="V36" i="99"/>
  <c r="X36" i="99" s="1"/>
  <c r="W36" i="99"/>
  <c r="V37" i="99"/>
  <c r="W37" i="99"/>
  <c r="V38" i="99"/>
  <c r="X38" i="99" s="1"/>
  <c r="W38" i="99"/>
  <c r="V39" i="99"/>
  <c r="W39" i="99"/>
  <c r="V40" i="99"/>
  <c r="X40" i="99" s="1"/>
  <c r="W40" i="99"/>
  <c r="V41" i="99"/>
  <c r="W41" i="99"/>
  <c r="V42" i="99"/>
  <c r="X42" i="99" s="1"/>
  <c r="W42" i="99"/>
  <c r="V43" i="99"/>
  <c r="W43" i="99"/>
  <c r="V44" i="99"/>
  <c r="X44" i="99" s="1"/>
  <c r="W44" i="99"/>
  <c r="V45" i="99"/>
  <c r="X45" i="99" s="1"/>
  <c r="W45" i="99"/>
  <c r="V46" i="99"/>
  <c r="X46" i="99" s="1"/>
  <c r="W46" i="99"/>
  <c r="V47" i="99"/>
  <c r="X47" i="99" s="1"/>
  <c r="W47" i="99"/>
  <c r="V48" i="99"/>
  <c r="X48" i="99" s="1"/>
  <c r="W48" i="99"/>
  <c r="V49" i="99"/>
  <c r="W49" i="99"/>
  <c r="V50" i="99"/>
  <c r="X50" i="99" s="1"/>
  <c r="W50" i="99"/>
  <c r="V51" i="99"/>
  <c r="X51" i="99" s="1"/>
  <c r="W51" i="99"/>
  <c r="V52" i="99"/>
  <c r="X52" i="99" s="1"/>
  <c r="W52" i="99"/>
  <c r="V53" i="99"/>
  <c r="X53" i="99" s="1"/>
  <c r="W53" i="99"/>
  <c r="V54" i="99"/>
  <c r="X54" i="99" s="1"/>
  <c r="W54" i="99"/>
  <c r="V55" i="99"/>
  <c r="X55" i="99" s="1"/>
  <c r="W55" i="99"/>
  <c r="V56" i="99"/>
  <c r="X56" i="99" s="1"/>
  <c r="W56" i="99"/>
  <c r="V57" i="99"/>
  <c r="X57" i="99" s="1"/>
  <c r="W57" i="99"/>
  <c r="V58" i="99"/>
  <c r="X58" i="99" s="1"/>
  <c r="W58" i="99"/>
  <c r="V59" i="99"/>
  <c r="X59" i="99" s="1"/>
  <c r="W59" i="99"/>
  <c r="V60" i="99"/>
  <c r="X60" i="99" s="1"/>
  <c r="W60" i="99"/>
  <c r="V61" i="99"/>
  <c r="W61" i="99"/>
  <c r="V62" i="99"/>
  <c r="X62" i="99" s="1"/>
  <c r="W62" i="99"/>
  <c r="V63" i="99"/>
  <c r="X63" i="99" s="1"/>
  <c r="W63" i="99"/>
  <c r="V64" i="99"/>
  <c r="X64" i="99" s="1"/>
  <c r="W64" i="99"/>
  <c r="V65" i="99"/>
  <c r="W65" i="99"/>
  <c r="V66" i="99"/>
  <c r="X66" i="99" s="1"/>
  <c r="W66" i="99"/>
  <c r="V67" i="99"/>
  <c r="W67" i="99"/>
  <c r="V68" i="99"/>
  <c r="X68" i="99" s="1"/>
  <c r="W68" i="99"/>
  <c r="V69" i="99"/>
  <c r="X69" i="99" s="1"/>
  <c r="W69" i="99"/>
  <c r="V70" i="99"/>
  <c r="X70" i="99" s="1"/>
  <c r="W70" i="99"/>
  <c r="V71" i="99"/>
  <c r="W71" i="99"/>
  <c r="V72" i="99"/>
  <c r="X72" i="99" s="1"/>
  <c r="W72" i="99"/>
  <c r="V73" i="99"/>
  <c r="X73" i="99" s="1"/>
  <c r="W73" i="99"/>
  <c r="V74" i="99"/>
  <c r="X74" i="99" s="1"/>
  <c r="W74" i="99"/>
  <c r="V75" i="99"/>
  <c r="X75" i="99" s="1"/>
  <c r="W75" i="99"/>
  <c r="V76" i="99"/>
  <c r="X76" i="99" s="1"/>
  <c r="W76" i="99"/>
  <c r="V77" i="99"/>
  <c r="X77" i="99" s="1"/>
  <c r="W77" i="99"/>
  <c r="V78" i="99"/>
  <c r="X78" i="99" s="1"/>
  <c r="W78" i="99"/>
  <c r="V79" i="99"/>
  <c r="W79" i="99"/>
  <c r="V80" i="99"/>
  <c r="X80" i="99" s="1"/>
  <c r="W80" i="99"/>
  <c r="V81" i="99"/>
  <c r="X81" i="99" s="1"/>
  <c r="W81" i="99"/>
  <c r="V82" i="99"/>
  <c r="X82" i="99" s="1"/>
  <c r="W82" i="99"/>
  <c r="V83" i="99"/>
  <c r="W83" i="99"/>
  <c r="V84" i="99"/>
  <c r="X84" i="99" s="1"/>
  <c r="W84" i="99"/>
  <c r="V85" i="99"/>
  <c r="X85" i="99" s="1"/>
  <c r="W85" i="99"/>
  <c r="V86" i="99"/>
  <c r="W86" i="99"/>
  <c r="V87" i="99"/>
  <c r="X87" i="99" s="1"/>
  <c r="W87" i="99"/>
  <c r="V88" i="99"/>
  <c r="X88" i="99" s="1"/>
  <c r="W88" i="99"/>
  <c r="V89" i="99"/>
  <c r="W89" i="99"/>
  <c r="V90" i="99"/>
  <c r="X90" i="99" s="1"/>
  <c r="W90" i="99"/>
  <c r="V91" i="99"/>
  <c r="X91" i="99" s="1"/>
  <c r="W91" i="99"/>
  <c r="V92" i="99"/>
  <c r="X92" i="99" s="1"/>
  <c r="W92" i="99"/>
  <c r="V93" i="99"/>
  <c r="X93" i="99" s="1"/>
  <c r="W93" i="99"/>
  <c r="V94" i="99"/>
  <c r="X94" i="99" s="1"/>
  <c r="W94" i="99"/>
  <c r="V95" i="99"/>
  <c r="X95" i="99" s="1"/>
  <c r="W95" i="99"/>
  <c r="V96" i="99"/>
  <c r="X96" i="99" s="1"/>
  <c r="W96" i="99"/>
  <c r="V97" i="99"/>
  <c r="X97" i="99" s="1"/>
  <c r="W97" i="99"/>
  <c r="V98" i="99"/>
  <c r="X98" i="99" s="1"/>
  <c r="W98" i="99"/>
  <c r="V99" i="99"/>
  <c r="X99" i="99" s="1"/>
  <c r="W99" i="99"/>
  <c r="V100" i="99"/>
  <c r="X100" i="99" s="1"/>
  <c r="W100" i="99"/>
  <c r="V101" i="99"/>
  <c r="X101" i="99" s="1"/>
  <c r="W101" i="99"/>
  <c r="V102" i="99"/>
  <c r="X102" i="99" s="1"/>
  <c r="W102" i="99"/>
  <c r="V103" i="99"/>
  <c r="X103" i="99" s="1"/>
  <c r="W103" i="99"/>
  <c r="V104" i="99"/>
  <c r="X104" i="99" s="1"/>
  <c r="W104" i="99"/>
  <c r="V105" i="99"/>
  <c r="X105" i="99" s="1"/>
  <c r="W105" i="99"/>
  <c r="V106" i="99"/>
  <c r="X106" i="99" s="1"/>
  <c r="W106" i="99"/>
  <c r="V107" i="99"/>
  <c r="W107" i="99"/>
  <c r="V108" i="99"/>
  <c r="X108" i="99" s="1"/>
  <c r="W108" i="99"/>
  <c r="V109" i="99"/>
  <c r="X109" i="99" s="1"/>
  <c r="W109" i="99"/>
  <c r="V110" i="99"/>
  <c r="X110" i="99" s="1"/>
  <c r="W110" i="99"/>
  <c r="V111" i="99"/>
  <c r="X111" i="99" s="1"/>
  <c r="W111" i="99"/>
  <c r="V112" i="99"/>
  <c r="X112" i="99" s="1"/>
  <c r="W112" i="99"/>
  <c r="V113" i="99"/>
  <c r="W113" i="99"/>
  <c r="V114" i="99"/>
  <c r="W114" i="99"/>
  <c r="V115" i="99"/>
  <c r="W115" i="99"/>
  <c r="V116" i="99"/>
  <c r="X116" i="99" s="1"/>
  <c r="W116" i="99"/>
  <c r="V117" i="99"/>
  <c r="X117" i="99" s="1"/>
  <c r="W117" i="99"/>
  <c r="V118" i="99"/>
  <c r="X118" i="99" s="1"/>
  <c r="W118" i="99"/>
  <c r="V119" i="99"/>
  <c r="X119" i="99" s="1"/>
  <c r="W119" i="99"/>
  <c r="V120" i="99"/>
  <c r="X120" i="99" s="1"/>
  <c r="W120" i="99"/>
  <c r="V121" i="99"/>
  <c r="X121" i="99" s="1"/>
  <c r="W121" i="99"/>
  <c r="V122" i="99"/>
  <c r="X122" i="99" s="1"/>
  <c r="W122" i="99"/>
  <c r="V123" i="99"/>
  <c r="X123" i="99" s="1"/>
  <c r="W123" i="99"/>
  <c r="V124" i="99"/>
  <c r="X124" i="99" s="1"/>
  <c r="W124" i="99"/>
  <c r="V125" i="99"/>
  <c r="W125" i="99"/>
  <c r="V126" i="99"/>
  <c r="X126" i="99" s="1"/>
  <c r="W126" i="99"/>
  <c r="V127" i="99"/>
  <c r="X127" i="99" s="1"/>
  <c r="W127" i="99"/>
  <c r="V128" i="99"/>
  <c r="X128" i="99" s="1"/>
  <c r="W128" i="99"/>
  <c r="V129" i="99"/>
  <c r="X129" i="99" s="1"/>
  <c r="W129" i="99"/>
  <c r="V130" i="99"/>
  <c r="X130" i="99" s="1"/>
  <c r="W130" i="99"/>
  <c r="V131" i="99"/>
  <c r="X131" i="99" s="1"/>
  <c r="W131" i="99"/>
  <c r="V132" i="99"/>
  <c r="X132" i="99" s="1"/>
  <c r="W132" i="99"/>
  <c r="V133" i="99"/>
  <c r="X133" i="99" s="1"/>
  <c r="W133" i="99"/>
  <c r="V134" i="99"/>
  <c r="X134" i="99" s="1"/>
  <c r="W134" i="99"/>
  <c r="V135" i="99"/>
  <c r="X135" i="99" s="1"/>
  <c r="W135" i="99"/>
  <c r="V136" i="99"/>
  <c r="X136" i="99" s="1"/>
  <c r="W136" i="99"/>
  <c r="V137" i="99"/>
  <c r="W137" i="99"/>
  <c r="V138" i="99"/>
  <c r="X138" i="99" s="1"/>
  <c r="W138" i="99"/>
  <c r="V139" i="99"/>
  <c r="X139" i="99" s="1"/>
  <c r="W139" i="99"/>
  <c r="V140" i="99"/>
  <c r="X140" i="99" s="1"/>
  <c r="W140" i="99"/>
  <c r="V141" i="99"/>
  <c r="X141" i="99" s="1"/>
  <c r="W141" i="99"/>
  <c r="V142" i="99"/>
  <c r="X142" i="99" s="1"/>
  <c r="W142" i="99"/>
  <c r="V143" i="99"/>
  <c r="X143" i="99" s="1"/>
  <c r="W143" i="99"/>
  <c r="V144" i="99"/>
  <c r="X144" i="99" s="1"/>
  <c r="W144" i="99"/>
  <c r="V145" i="99"/>
  <c r="X145" i="99" s="1"/>
  <c r="W145" i="99"/>
  <c r="V146" i="99"/>
  <c r="X146" i="99" s="1"/>
  <c r="W146" i="99"/>
  <c r="V147" i="99"/>
  <c r="X147" i="99" s="1"/>
  <c r="W147" i="99"/>
  <c r="V148" i="99"/>
  <c r="X148" i="99" s="1"/>
  <c r="W148" i="99"/>
  <c r="V149" i="99"/>
  <c r="X149" i="99" s="1"/>
  <c r="W149" i="99"/>
  <c r="V150" i="99"/>
  <c r="X150" i="99" s="1"/>
  <c r="W150" i="99"/>
  <c r="V151" i="99"/>
  <c r="X151" i="99" s="1"/>
  <c r="W151" i="99"/>
  <c r="V152" i="99"/>
  <c r="X152" i="99" s="1"/>
  <c r="W152" i="99"/>
  <c r="V153" i="99"/>
  <c r="X153" i="99" s="1"/>
  <c r="W153" i="99"/>
  <c r="V154" i="99"/>
  <c r="X154" i="99" s="1"/>
  <c r="W154" i="99"/>
  <c r="V155" i="99"/>
  <c r="W155" i="99"/>
  <c r="V156" i="99"/>
  <c r="X156" i="99" s="1"/>
  <c r="W156" i="99"/>
  <c r="V157" i="99"/>
  <c r="X157" i="99" s="1"/>
  <c r="W157" i="99"/>
  <c r="V158" i="99"/>
  <c r="X158" i="99" s="1"/>
  <c r="W158" i="99"/>
  <c r="V159" i="99"/>
  <c r="X159" i="99" s="1"/>
  <c r="W159" i="99"/>
  <c r="V160" i="99"/>
  <c r="X160" i="99" s="1"/>
  <c r="W160" i="99"/>
  <c r="V161" i="99"/>
  <c r="X161" i="99" s="1"/>
  <c r="W161" i="99"/>
  <c r="V162" i="99"/>
  <c r="X162" i="99" s="1"/>
  <c r="W162" i="99"/>
  <c r="V163" i="99"/>
  <c r="X163" i="99" s="1"/>
  <c r="W163" i="99"/>
  <c r="V164" i="99"/>
  <c r="X164" i="99" s="1"/>
  <c r="W164" i="99"/>
  <c r="V165" i="99"/>
  <c r="X165" i="99" s="1"/>
  <c r="W165" i="99"/>
  <c r="V166" i="99"/>
  <c r="X166" i="99" s="1"/>
  <c r="W166" i="99"/>
  <c r="V167" i="99"/>
  <c r="X167" i="99" s="1"/>
  <c r="W167" i="99"/>
  <c r="V168" i="99"/>
  <c r="X168" i="99" s="1"/>
  <c r="W168" i="99"/>
  <c r="V169" i="99"/>
  <c r="W169" i="99"/>
  <c r="V170" i="99"/>
  <c r="X170" i="99" s="1"/>
  <c r="W170" i="99"/>
  <c r="V171" i="99"/>
  <c r="X171" i="99" s="1"/>
  <c r="W171" i="99"/>
  <c r="V172" i="99"/>
  <c r="X172" i="99" s="1"/>
  <c r="W172" i="99"/>
  <c r="V173" i="99"/>
  <c r="X173" i="99" s="1"/>
  <c r="W173" i="99"/>
  <c r="V174" i="99"/>
  <c r="X174" i="99" s="1"/>
  <c r="W174" i="99"/>
  <c r="V175" i="99"/>
  <c r="X175" i="99" s="1"/>
  <c r="W175" i="99"/>
  <c r="V176" i="99"/>
  <c r="X176" i="99" s="1"/>
  <c r="W176" i="99"/>
  <c r="V177" i="99"/>
  <c r="X177" i="99" s="1"/>
  <c r="W177" i="99"/>
  <c r="V178" i="99"/>
  <c r="X178" i="99" s="1"/>
  <c r="W178" i="99"/>
  <c r="V179" i="99"/>
  <c r="W179" i="99"/>
  <c r="V180" i="99"/>
  <c r="X180" i="99" s="1"/>
  <c r="W180" i="99"/>
  <c r="V181" i="99"/>
  <c r="X181" i="99" s="1"/>
  <c r="W181" i="99"/>
  <c r="V182" i="99"/>
  <c r="X182" i="99" s="1"/>
  <c r="W182" i="99"/>
  <c r="V183" i="99"/>
  <c r="X183" i="99" s="1"/>
  <c r="W183" i="99"/>
  <c r="V184" i="99"/>
  <c r="X184" i="99" s="1"/>
  <c r="W184" i="99"/>
  <c r="V185" i="99"/>
  <c r="X185" i="99" s="1"/>
  <c r="W185" i="99"/>
  <c r="V186" i="99"/>
  <c r="X186" i="99" s="1"/>
  <c r="W186" i="99"/>
  <c r="V187" i="99"/>
  <c r="W187" i="99"/>
  <c r="V188" i="99"/>
  <c r="X188" i="99" s="1"/>
  <c r="W188" i="99"/>
  <c r="V189" i="99"/>
  <c r="X189" i="99" s="1"/>
  <c r="W189" i="99"/>
  <c r="V190" i="99"/>
  <c r="X190" i="99" s="1"/>
  <c r="W190" i="99"/>
  <c r="V191" i="99"/>
  <c r="W191" i="99"/>
  <c r="V192" i="99"/>
  <c r="X192" i="99" s="1"/>
  <c r="W192" i="99"/>
  <c r="V193" i="99"/>
  <c r="X193" i="99" s="1"/>
  <c r="W193" i="99"/>
  <c r="V194" i="99"/>
  <c r="X194" i="99" s="1"/>
  <c r="W194" i="99"/>
  <c r="V195" i="99"/>
  <c r="X195" i="99" s="1"/>
  <c r="W195" i="99"/>
  <c r="V196" i="99"/>
  <c r="X196" i="99" s="1"/>
  <c r="W196" i="99"/>
  <c r="V197" i="99"/>
  <c r="X197" i="99" s="1"/>
  <c r="W197" i="99"/>
  <c r="V198" i="99"/>
  <c r="X198" i="99" s="1"/>
  <c r="W198" i="99"/>
  <c r="V199" i="99"/>
  <c r="X199" i="99" s="1"/>
  <c r="W199" i="99"/>
  <c r="V200" i="99"/>
  <c r="X200" i="99" s="1"/>
  <c r="W200" i="99"/>
  <c r="V201" i="99"/>
  <c r="X201" i="99" s="1"/>
  <c r="W201" i="99"/>
  <c r="V202" i="99"/>
  <c r="X202" i="99" s="1"/>
  <c r="W202" i="99"/>
  <c r="V203" i="99"/>
  <c r="X203" i="99" s="1"/>
  <c r="W203" i="99"/>
  <c r="V204" i="99"/>
  <c r="X204" i="99" s="1"/>
  <c r="W204" i="99"/>
  <c r="V205" i="99"/>
  <c r="X205" i="99" s="1"/>
  <c r="W205" i="99"/>
  <c r="V206" i="99"/>
  <c r="X206" i="99" s="1"/>
  <c r="W206" i="99"/>
  <c r="V207" i="99"/>
  <c r="X207" i="99" s="1"/>
  <c r="W207" i="99"/>
  <c r="V208" i="99"/>
  <c r="X208" i="99" s="1"/>
  <c r="W208" i="99"/>
  <c r="V209" i="99"/>
  <c r="W209" i="99"/>
  <c r="V210" i="99"/>
  <c r="X210" i="99" s="1"/>
  <c r="W210" i="99"/>
  <c r="V211" i="99"/>
  <c r="X211" i="99" s="1"/>
  <c r="W211" i="99"/>
  <c r="V212" i="99"/>
  <c r="X212" i="99" s="1"/>
  <c r="W212" i="99"/>
  <c r="V213" i="99"/>
  <c r="X213" i="99" s="1"/>
  <c r="W213" i="99"/>
  <c r="V214" i="99"/>
  <c r="X214" i="99" s="1"/>
  <c r="W214" i="99"/>
  <c r="V215" i="99"/>
  <c r="X215" i="99" s="1"/>
  <c r="W215" i="99"/>
  <c r="V216" i="99"/>
  <c r="W216" i="99"/>
  <c r="V217" i="99"/>
  <c r="X217" i="99" s="1"/>
  <c r="W217" i="99"/>
  <c r="V218" i="99"/>
  <c r="X218" i="99" s="1"/>
  <c r="W218" i="99"/>
  <c r="V219" i="99"/>
  <c r="X219" i="99" s="1"/>
  <c r="W219" i="99"/>
  <c r="V220" i="99"/>
  <c r="X220" i="99" s="1"/>
  <c r="W220" i="99"/>
  <c r="V221" i="99"/>
  <c r="W221" i="99"/>
  <c r="V222" i="99"/>
  <c r="X222" i="99" s="1"/>
  <c r="W222" i="99"/>
  <c r="V223" i="99"/>
  <c r="X223" i="99" s="1"/>
  <c r="W223" i="99"/>
  <c r="V224" i="99"/>
  <c r="X224" i="99" s="1"/>
  <c r="W224" i="99"/>
  <c r="V225" i="99"/>
  <c r="X225" i="99" s="1"/>
  <c r="W225" i="99"/>
  <c r="V226" i="99"/>
  <c r="X226" i="99" s="1"/>
  <c r="W226" i="99"/>
  <c r="V227" i="99"/>
  <c r="X227" i="99" s="1"/>
  <c r="W227" i="99"/>
  <c r="V228" i="99"/>
  <c r="X228" i="99" s="1"/>
  <c r="W228" i="99"/>
  <c r="V229" i="99"/>
  <c r="X229" i="99" s="1"/>
  <c r="W229" i="99"/>
  <c r="V230" i="99"/>
  <c r="X230" i="99" s="1"/>
  <c r="W230" i="99"/>
  <c r="V231" i="99"/>
  <c r="X231" i="99" s="1"/>
  <c r="W231" i="99"/>
  <c r="V232" i="99"/>
  <c r="X232" i="99" s="1"/>
  <c r="W232" i="99"/>
  <c r="V233" i="99"/>
  <c r="X233" i="99" s="1"/>
  <c r="W233" i="99"/>
  <c r="V234" i="99"/>
  <c r="X234" i="99" s="1"/>
  <c r="W234" i="99"/>
  <c r="V235" i="99"/>
  <c r="X235" i="99" s="1"/>
  <c r="W235" i="99"/>
  <c r="V236" i="99"/>
  <c r="X236" i="99" s="1"/>
  <c r="W236" i="99"/>
  <c r="V237" i="99"/>
  <c r="X237" i="99" s="1"/>
  <c r="W237" i="99"/>
  <c r="V238" i="99"/>
  <c r="X238" i="99" s="1"/>
  <c r="W238" i="99"/>
  <c r="V239" i="99"/>
  <c r="W239" i="99"/>
  <c r="V240" i="99"/>
  <c r="X240" i="99" s="1"/>
  <c r="W240" i="99"/>
  <c r="V241" i="99"/>
  <c r="X241" i="99" s="1"/>
  <c r="W241" i="99"/>
  <c r="V242" i="99"/>
  <c r="X242" i="99" s="1"/>
  <c r="W242" i="99"/>
  <c r="V243" i="99"/>
  <c r="X243" i="99" s="1"/>
  <c r="W243" i="99"/>
  <c r="V244" i="99"/>
  <c r="X244" i="99" s="1"/>
  <c r="W244" i="99"/>
  <c r="V245" i="99"/>
  <c r="X245" i="99" s="1"/>
  <c r="W245" i="99"/>
  <c r="V246" i="99"/>
  <c r="X246" i="99" s="1"/>
  <c r="W246" i="99"/>
  <c r="V247" i="99"/>
  <c r="X247" i="99" s="1"/>
  <c r="W247" i="99"/>
  <c r="V248" i="99"/>
  <c r="X248" i="99" s="1"/>
  <c r="W248" i="99"/>
  <c r="V249" i="99"/>
  <c r="X249" i="99" s="1"/>
  <c r="W249" i="99"/>
  <c r="V250" i="99"/>
  <c r="X250" i="99" s="1"/>
  <c r="W250" i="99"/>
  <c r="V251" i="99"/>
  <c r="X251" i="99" s="1"/>
  <c r="W251" i="99"/>
  <c r="V252" i="99"/>
  <c r="X252" i="99" s="1"/>
  <c r="W252" i="99"/>
  <c r="V253" i="99"/>
  <c r="X253" i="99" s="1"/>
  <c r="W253" i="99"/>
  <c r="V254" i="99"/>
  <c r="X254" i="99" s="1"/>
  <c r="W254" i="99"/>
  <c r="V255" i="99"/>
  <c r="X255" i="99" s="1"/>
  <c r="W255" i="99"/>
  <c r="V256" i="99"/>
  <c r="X256" i="99" s="1"/>
  <c r="W256" i="99"/>
  <c r="V257" i="99"/>
  <c r="X257" i="99" s="1"/>
  <c r="W257" i="99"/>
  <c r="V258" i="99"/>
  <c r="X258" i="99" s="1"/>
  <c r="W258" i="99"/>
  <c r="V259" i="99"/>
  <c r="X259" i="99" s="1"/>
  <c r="W259" i="99"/>
  <c r="V260" i="99"/>
  <c r="X260" i="99" s="1"/>
  <c r="W260" i="99"/>
  <c r="V261" i="99"/>
  <c r="X261" i="99" s="1"/>
  <c r="W261" i="99"/>
  <c r="V262" i="99"/>
  <c r="X262" i="99" s="1"/>
  <c r="W262" i="99"/>
  <c r="V263" i="99"/>
  <c r="W263" i="99"/>
  <c r="V264" i="99"/>
  <c r="X264" i="99" s="1"/>
  <c r="W264" i="99"/>
  <c r="V265" i="99"/>
  <c r="X265" i="99" s="1"/>
  <c r="W265" i="99"/>
  <c r="V266" i="99"/>
  <c r="X266" i="99" s="1"/>
  <c r="W266" i="99"/>
  <c r="V267" i="99"/>
  <c r="X267" i="99" s="1"/>
  <c r="W267" i="99"/>
  <c r="V268" i="99"/>
  <c r="X268" i="99" s="1"/>
  <c r="W268" i="99"/>
  <c r="V269" i="99"/>
  <c r="X269" i="99" s="1"/>
  <c r="W269" i="99"/>
  <c r="V270" i="99"/>
  <c r="X270" i="99" s="1"/>
  <c r="W270" i="99"/>
  <c r="V271" i="99"/>
  <c r="X271" i="99" s="1"/>
  <c r="W271" i="99"/>
  <c r="V272" i="99"/>
  <c r="X272" i="99" s="1"/>
  <c r="W272" i="99"/>
  <c r="V273" i="99"/>
  <c r="X273" i="99" s="1"/>
  <c r="W273" i="99"/>
  <c r="V274" i="99"/>
  <c r="X274" i="99" s="1"/>
  <c r="W274" i="99"/>
  <c r="V275" i="99"/>
  <c r="X275" i="99" s="1"/>
  <c r="W275" i="99"/>
  <c r="V276" i="99"/>
  <c r="X276" i="99" s="1"/>
  <c r="W276" i="99"/>
  <c r="V277" i="99"/>
  <c r="X277" i="99" s="1"/>
  <c r="W277" i="99"/>
  <c r="V278" i="99"/>
  <c r="X278" i="99" s="1"/>
  <c r="W278" i="99"/>
  <c r="V279" i="99"/>
  <c r="X279" i="99" s="1"/>
  <c r="W279" i="99"/>
  <c r="V280" i="99"/>
  <c r="X280" i="99" s="1"/>
  <c r="W280" i="99"/>
  <c r="V281" i="99"/>
  <c r="X281" i="99" s="1"/>
  <c r="W281" i="99"/>
  <c r="V282" i="99"/>
  <c r="X282" i="99" s="1"/>
  <c r="W282" i="99"/>
  <c r="V283" i="99"/>
  <c r="X283" i="99" s="1"/>
  <c r="W283" i="99"/>
  <c r="V284" i="99"/>
  <c r="X284" i="99" s="1"/>
  <c r="W284" i="99"/>
  <c r="V285" i="99"/>
  <c r="X285" i="99" s="1"/>
  <c r="W285" i="99"/>
  <c r="V286" i="99"/>
  <c r="X286" i="99" s="1"/>
  <c r="W286" i="99"/>
  <c r="V287" i="99"/>
  <c r="W287" i="99"/>
  <c r="V288" i="99"/>
  <c r="X288" i="99" s="1"/>
  <c r="W288" i="99"/>
  <c r="V289" i="99"/>
  <c r="X289" i="99" s="1"/>
  <c r="W289" i="99"/>
  <c r="V290" i="99"/>
  <c r="X290" i="99" s="1"/>
  <c r="W290" i="99"/>
  <c r="V291" i="99"/>
  <c r="X291" i="99" s="1"/>
  <c r="W291" i="99"/>
  <c r="V292" i="99"/>
  <c r="X292" i="99" s="1"/>
  <c r="W292" i="99"/>
  <c r="V293" i="99"/>
  <c r="X293" i="99" s="1"/>
  <c r="W293" i="99"/>
  <c r="V294" i="99"/>
  <c r="X294" i="99" s="1"/>
  <c r="W294" i="99"/>
  <c r="V295" i="99"/>
  <c r="X295" i="99" s="1"/>
  <c r="W295" i="99"/>
  <c r="V296" i="99"/>
  <c r="X296" i="99" s="1"/>
  <c r="W296" i="99"/>
  <c r="V297" i="99"/>
  <c r="X297" i="99" s="1"/>
  <c r="W297" i="99"/>
  <c r="V298" i="99"/>
  <c r="X298" i="99" s="1"/>
  <c r="W298" i="99"/>
  <c r="V299" i="99"/>
  <c r="X299" i="99" s="1"/>
  <c r="W299" i="99"/>
  <c r="V300" i="99"/>
  <c r="X300" i="99" s="1"/>
  <c r="W300" i="99"/>
  <c r="V301" i="99"/>
  <c r="X301" i="99" s="1"/>
  <c r="W301" i="99"/>
  <c r="V302" i="99"/>
  <c r="X302" i="99" s="1"/>
  <c r="W302" i="99"/>
  <c r="V303" i="99"/>
  <c r="X303" i="99" s="1"/>
  <c r="W303" i="99"/>
  <c r="V304" i="99"/>
  <c r="X304" i="99" s="1"/>
  <c r="W304" i="99"/>
  <c r="V305" i="99"/>
  <c r="X305" i="99" s="1"/>
  <c r="W305" i="99"/>
  <c r="V306" i="99"/>
  <c r="X306" i="99" s="1"/>
  <c r="W306" i="99"/>
  <c r="V307" i="99"/>
  <c r="X307" i="99" s="1"/>
  <c r="W307" i="99"/>
  <c r="V308" i="99"/>
  <c r="X308" i="99" s="1"/>
  <c r="W308" i="99"/>
  <c r="V309" i="99"/>
  <c r="X309" i="99" s="1"/>
  <c r="W309" i="99"/>
  <c r="V310" i="99"/>
  <c r="X310" i="99" s="1"/>
  <c r="W310" i="99"/>
  <c r="V311" i="99"/>
  <c r="X311" i="99" s="1"/>
  <c r="W311" i="99"/>
  <c r="V312" i="99"/>
  <c r="X312" i="99" s="1"/>
  <c r="W312" i="99"/>
  <c r="V313" i="99"/>
  <c r="X313" i="99" s="1"/>
  <c r="W313" i="99"/>
  <c r="V314" i="99"/>
  <c r="X314" i="99" s="1"/>
  <c r="W314" i="99"/>
  <c r="V315" i="99"/>
  <c r="X315" i="99" s="1"/>
  <c r="W315" i="99"/>
  <c r="V316" i="99"/>
  <c r="X316" i="99" s="1"/>
  <c r="W316" i="99"/>
  <c r="V317" i="99"/>
  <c r="X317" i="99" s="1"/>
  <c r="W317" i="99"/>
  <c r="V318" i="99"/>
  <c r="X318" i="99" s="1"/>
  <c r="W318" i="99"/>
  <c r="V319" i="99"/>
  <c r="X319" i="99" s="1"/>
  <c r="W319" i="99"/>
  <c r="V320" i="99"/>
  <c r="X320" i="99" s="1"/>
  <c r="W320" i="99"/>
  <c r="V321" i="99"/>
  <c r="X321" i="99" s="1"/>
  <c r="W321" i="99"/>
  <c r="V322" i="99"/>
  <c r="X322" i="99" s="1"/>
  <c r="W322" i="99"/>
  <c r="V323" i="99"/>
  <c r="X323" i="99" s="1"/>
  <c r="W323" i="99"/>
  <c r="V324" i="99"/>
  <c r="X324" i="99" s="1"/>
  <c r="W324" i="99"/>
  <c r="V325" i="99"/>
  <c r="X325" i="99" s="1"/>
  <c r="W325" i="99"/>
  <c r="V326" i="99"/>
  <c r="X326" i="99" s="1"/>
  <c r="W326" i="99"/>
  <c r="V327" i="99"/>
  <c r="X327" i="99" s="1"/>
  <c r="W327" i="99"/>
  <c r="V328" i="99"/>
  <c r="X328" i="99" s="1"/>
  <c r="W328" i="99"/>
  <c r="V329" i="99"/>
  <c r="X329" i="99" s="1"/>
  <c r="W329" i="99"/>
  <c r="V330" i="99"/>
  <c r="X330" i="99" s="1"/>
  <c r="W330" i="99"/>
  <c r="V331" i="99"/>
  <c r="X331" i="99" s="1"/>
  <c r="W331" i="99"/>
  <c r="V332" i="99"/>
  <c r="X332" i="99" s="1"/>
  <c r="W332" i="99"/>
  <c r="V333" i="99"/>
  <c r="X333" i="99" s="1"/>
  <c r="W333" i="99"/>
  <c r="V334" i="99"/>
  <c r="X334" i="99" s="1"/>
  <c r="W334" i="99"/>
  <c r="V335" i="99"/>
  <c r="X335" i="99" s="1"/>
  <c r="W335" i="99"/>
  <c r="V336" i="99"/>
  <c r="X336" i="99" s="1"/>
  <c r="W336" i="99"/>
  <c r="V337" i="99"/>
  <c r="X337" i="99" s="1"/>
  <c r="W337" i="99"/>
  <c r="V338" i="99"/>
  <c r="X338" i="99" s="1"/>
  <c r="W338" i="99"/>
  <c r="V339" i="99"/>
  <c r="X339" i="99" s="1"/>
  <c r="W339" i="99"/>
  <c r="V340" i="99"/>
  <c r="X340" i="99" s="1"/>
  <c r="W340" i="99"/>
  <c r="V341" i="99"/>
  <c r="X341" i="99" s="1"/>
  <c r="W341" i="99"/>
  <c r="V342" i="99"/>
  <c r="X342" i="99" s="1"/>
  <c r="W342" i="99"/>
  <c r="V343" i="99"/>
  <c r="X343" i="99" s="1"/>
  <c r="W343" i="99"/>
  <c r="V344" i="99"/>
  <c r="X344" i="99" s="1"/>
  <c r="W344" i="99"/>
  <c r="V345" i="99"/>
  <c r="X345" i="99" s="1"/>
  <c r="W345" i="99"/>
  <c r="V346" i="99"/>
  <c r="X346" i="99" s="1"/>
  <c r="W346" i="99"/>
  <c r="V347" i="99"/>
  <c r="X347" i="99" s="1"/>
  <c r="W347" i="99"/>
  <c r="V348" i="99"/>
  <c r="X348" i="99" s="1"/>
  <c r="W348" i="99"/>
  <c r="V349" i="99"/>
  <c r="X349" i="99" s="1"/>
  <c r="W349" i="99"/>
  <c r="V350" i="99"/>
  <c r="X350" i="99" s="1"/>
  <c r="W350" i="99"/>
  <c r="V351" i="99"/>
  <c r="X351" i="99" s="1"/>
  <c r="W351" i="99"/>
  <c r="V352" i="99"/>
  <c r="X352" i="99" s="1"/>
  <c r="W352" i="99"/>
  <c r="V353" i="99"/>
  <c r="X353" i="99" s="1"/>
  <c r="W353" i="99"/>
  <c r="V354" i="99"/>
  <c r="X354" i="99" s="1"/>
  <c r="W354" i="99"/>
  <c r="V355" i="99"/>
  <c r="X355" i="99" s="1"/>
  <c r="W355" i="99"/>
  <c r="V356" i="99"/>
  <c r="X356" i="99" s="1"/>
  <c r="W356" i="99"/>
  <c r="V357" i="99"/>
  <c r="X357" i="99" s="1"/>
  <c r="W357" i="99"/>
  <c r="V358" i="99"/>
  <c r="X358" i="99" s="1"/>
  <c r="W358" i="99"/>
  <c r="V359" i="99"/>
  <c r="X359" i="99" s="1"/>
  <c r="W359" i="99"/>
  <c r="V360" i="99"/>
  <c r="X360" i="99" s="1"/>
  <c r="W360" i="99"/>
  <c r="V361" i="99"/>
  <c r="X361" i="99" s="1"/>
  <c r="W361" i="99"/>
  <c r="V362" i="99"/>
  <c r="X362" i="99" s="1"/>
  <c r="W362" i="99"/>
  <c r="V363" i="99"/>
  <c r="X363" i="99" s="1"/>
  <c r="W363" i="99"/>
  <c r="V364" i="99"/>
  <c r="X364" i="99" s="1"/>
  <c r="W364" i="99"/>
  <c r="V365" i="99"/>
  <c r="X365" i="99" s="1"/>
  <c r="W365" i="99"/>
  <c r="V366" i="99"/>
  <c r="X366" i="99" s="1"/>
  <c r="W366" i="99"/>
  <c r="V367" i="99"/>
  <c r="X367" i="99" s="1"/>
  <c r="W367" i="99"/>
  <c r="V368" i="99"/>
  <c r="X368" i="99" s="1"/>
  <c r="W368" i="99"/>
  <c r="V369" i="99"/>
  <c r="X369" i="99" s="1"/>
  <c r="W369" i="99"/>
  <c r="V370" i="99"/>
  <c r="X370" i="99" s="1"/>
  <c r="W370" i="99"/>
  <c r="V371" i="99"/>
  <c r="X371" i="99" s="1"/>
  <c r="W371" i="99"/>
  <c r="V372" i="99"/>
  <c r="X372" i="99" s="1"/>
  <c r="W372" i="99"/>
  <c r="V373" i="99"/>
  <c r="X373" i="99" s="1"/>
  <c r="W373" i="99"/>
  <c r="V374" i="99"/>
  <c r="X374" i="99" s="1"/>
  <c r="W374" i="99"/>
  <c r="V375" i="99"/>
  <c r="X375" i="99" s="1"/>
  <c r="W375" i="99"/>
  <c r="V376" i="99"/>
  <c r="X376" i="99" s="1"/>
  <c r="W376" i="99"/>
  <c r="V377" i="99"/>
  <c r="X377" i="99" s="1"/>
  <c r="W377" i="99"/>
  <c r="V378" i="99"/>
  <c r="X378" i="99" s="1"/>
  <c r="W378" i="99"/>
  <c r="V379" i="99"/>
  <c r="X379" i="99" s="1"/>
  <c r="W379" i="99"/>
  <c r="V380" i="99"/>
  <c r="X380" i="99" s="1"/>
  <c r="W380" i="99"/>
  <c r="V381" i="99"/>
  <c r="X381" i="99" s="1"/>
  <c r="W381" i="99"/>
  <c r="V382" i="99"/>
  <c r="X382" i="99" s="1"/>
  <c r="W382" i="99"/>
  <c r="V383" i="99"/>
  <c r="X383" i="99" s="1"/>
  <c r="W383" i="99"/>
  <c r="V384" i="99"/>
  <c r="X384" i="99" s="1"/>
  <c r="W384" i="99"/>
  <c r="V385" i="99"/>
  <c r="X385" i="99" s="1"/>
  <c r="W385" i="99"/>
  <c r="V386" i="99"/>
  <c r="X386" i="99" s="1"/>
  <c r="W386" i="99"/>
  <c r="V387" i="99"/>
  <c r="X387" i="99" s="1"/>
  <c r="W387" i="99"/>
  <c r="V388" i="99"/>
  <c r="X388" i="99" s="1"/>
  <c r="W388" i="99"/>
  <c r="V389" i="99"/>
  <c r="X389" i="99" s="1"/>
  <c r="W389" i="99"/>
  <c r="V390" i="99"/>
  <c r="X390" i="99" s="1"/>
  <c r="W390" i="99"/>
  <c r="V391" i="99"/>
  <c r="X391" i="99" s="1"/>
  <c r="W391" i="99"/>
  <c r="V392" i="99"/>
  <c r="X392" i="99" s="1"/>
  <c r="W392" i="99"/>
  <c r="V393" i="99"/>
  <c r="X393" i="99" s="1"/>
  <c r="W393" i="99"/>
  <c r="V394" i="99"/>
  <c r="X394" i="99" s="1"/>
  <c r="W394" i="99"/>
  <c r="V395" i="99"/>
  <c r="X395" i="99" s="1"/>
  <c r="W395" i="99"/>
  <c r="V396" i="99"/>
  <c r="X396" i="99" s="1"/>
  <c r="W396" i="99"/>
  <c r="V397" i="99"/>
  <c r="X397" i="99" s="1"/>
  <c r="W397" i="99"/>
  <c r="V398" i="99"/>
  <c r="X398" i="99" s="1"/>
  <c r="W398" i="99"/>
  <c r="V399" i="99"/>
  <c r="X399" i="99" s="1"/>
  <c r="W399" i="99"/>
  <c r="V400" i="99"/>
  <c r="X400" i="99" s="1"/>
  <c r="W400" i="99"/>
  <c r="V401" i="99"/>
  <c r="X401" i="99" s="1"/>
  <c r="W401" i="99"/>
  <c r="V402" i="99"/>
  <c r="X402" i="99" s="1"/>
  <c r="W402" i="99"/>
  <c r="V403" i="99"/>
  <c r="X403" i="99" s="1"/>
  <c r="W403" i="99"/>
  <c r="V404" i="99"/>
  <c r="X404" i="99" s="1"/>
  <c r="W404" i="99"/>
  <c r="V405" i="99"/>
  <c r="X405" i="99" s="1"/>
  <c r="W405" i="99"/>
  <c r="V406" i="99"/>
  <c r="X406" i="99" s="1"/>
  <c r="W406" i="99"/>
  <c r="V407" i="99"/>
  <c r="X407" i="99" s="1"/>
  <c r="W407" i="99"/>
  <c r="V408" i="99"/>
  <c r="X408" i="99" s="1"/>
  <c r="W408" i="99"/>
  <c r="V409" i="99"/>
  <c r="X409" i="99" s="1"/>
  <c r="W409" i="99"/>
  <c r="V410" i="99"/>
  <c r="X410" i="99" s="1"/>
  <c r="W410" i="99"/>
  <c r="V411" i="99"/>
  <c r="X411" i="99" s="1"/>
  <c r="W411" i="99"/>
  <c r="V412" i="99"/>
  <c r="X412" i="99" s="1"/>
  <c r="W412" i="99"/>
  <c r="V413" i="99"/>
  <c r="X413" i="99" s="1"/>
  <c r="W413" i="99"/>
  <c r="V414" i="99"/>
  <c r="X414" i="99" s="1"/>
  <c r="W414" i="99"/>
  <c r="V415" i="99"/>
  <c r="X415" i="99" s="1"/>
  <c r="W415" i="99"/>
  <c r="V416" i="99"/>
  <c r="X416" i="99" s="1"/>
  <c r="W416" i="99"/>
  <c r="V417" i="99"/>
  <c r="X417" i="99" s="1"/>
  <c r="W417" i="99"/>
  <c r="V418" i="99"/>
  <c r="X418" i="99" s="1"/>
  <c r="W418" i="99"/>
  <c r="V419" i="99"/>
  <c r="X419" i="99" s="1"/>
  <c r="W419" i="99"/>
  <c r="V420" i="99"/>
  <c r="X420" i="99" s="1"/>
  <c r="W420" i="99"/>
  <c r="V421" i="99"/>
  <c r="X421" i="99" s="1"/>
  <c r="W421" i="99"/>
  <c r="V422" i="99"/>
  <c r="X422" i="99" s="1"/>
  <c r="W422" i="99"/>
  <c r="V423" i="99"/>
  <c r="X423" i="99" s="1"/>
  <c r="W423" i="99"/>
  <c r="V424" i="99"/>
  <c r="X424" i="99" s="1"/>
  <c r="W424" i="99"/>
  <c r="V425" i="99"/>
  <c r="X425" i="99" s="1"/>
  <c r="W425" i="99"/>
  <c r="V426" i="99"/>
  <c r="X426" i="99" s="1"/>
  <c r="W426" i="99"/>
  <c r="V427" i="99"/>
  <c r="X427" i="99" s="1"/>
  <c r="W427" i="99"/>
  <c r="V428" i="99"/>
  <c r="X428" i="99" s="1"/>
  <c r="W428" i="99"/>
  <c r="V429" i="99"/>
  <c r="X429" i="99" s="1"/>
  <c r="W429" i="99"/>
  <c r="X287" i="99"/>
  <c r="X263" i="99"/>
  <c r="X239" i="99"/>
  <c r="X221" i="99"/>
  <c r="X216" i="99"/>
  <c r="X209" i="99"/>
  <c r="X191" i="99"/>
  <c r="X187" i="99"/>
  <c r="X179" i="99"/>
  <c r="X169" i="99"/>
  <c r="X155" i="99"/>
  <c r="X137" i="99"/>
  <c r="X125" i="99"/>
  <c r="X115" i="99"/>
  <c r="X114" i="99"/>
  <c r="X113" i="99"/>
  <c r="X107" i="99"/>
  <c r="X89" i="99"/>
  <c r="X86" i="99"/>
  <c r="X83" i="99"/>
  <c r="X79" i="99"/>
  <c r="X71" i="99"/>
  <c r="X67" i="99"/>
  <c r="X65" i="99"/>
  <c r="X61" i="99"/>
  <c r="X49" i="99"/>
  <c r="X43" i="99"/>
  <c r="X41" i="99"/>
  <c r="X39" i="99"/>
  <c r="X37" i="99"/>
  <c r="X35" i="99"/>
  <c r="X31" i="99"/>
  <c r="X29" i="99"/>
  <c r="X25" i="99"/>
  <c r="X23" i="99"/>
  <c r="X19" i="99"/>
  <c r="X17" i="99"/>
  <c r="X13" i="99"/>
  <c r="X11" i="99"/>
  <c r="X8" i="99"/>
  <c r="X7" i="99"/>
  <c r="X5" i="99"/>
  <c r="L4" i="99"/>
  <c r="M4" i="99"/>
  <c r="N4" i="99"/>
  <c r="O4" i="99"/>
  <c r="P4" i="99"/>
  <c r="Q4" i="99"/>
  <c r="R4" i="99"/>
  <c r="S4" i="99"/>
  <c r="T4" i="99"/>
  <c r="L5" i="99"/>
  <c r="M5" i="99"/>
  <c r="N5" i="99"/>
  <c r="O5" i="99"/>
  <c r="P5" i="99"/>
  <c r="Q5" i="99"/>
  <c r="R5" i="99"/>
  <c r="S5" i="99"/>
  <c r="T5" i="99"/>
  <c r="L6" i="99"/>
  <c r="M6" i="99"/>
  <c r="N6" i="99"/>
  <c r="O6" i="99"/>
  <c r="P6" i="99"/>
  <c r="Q6" i="99"/>
  <c r="R6" i="99"/>
  <c r="S6" i="99"/>
  <c r="T6" i="99"/>
  <c r="L7" i="99"/>
  <c r="M7" i="99"/>
  <c r="N7" i="99"/>
  <c r="O7" i="99"/>
  <c r="P7" i="99"/>
  <c r="Q7" i="99"/>
  <c r="R7" i="99"/>
  <c r="S7" i="99"/>
  <c r="T7" i="99"/>
  <c r="L8" i="99"/>
  <c r="M8" i="99"/>
  <c r="N8" i="99"/>
  <c r="O8" i="99"/>
  <c r="P8" i="99"/>
  <c r="Q8" i="99"/>
  <c r="R8" i="99"/>
  <c r="S8" i="99"/>
  <c r="T8" i="99"/>
  <c r="L9" i="99"/>
  <c r="M9" i="99"/>
  <c r="N9" i="99"/>
  <c r="O9" i="99"/>
  <c r="P9" i="99"/>
  <c r="Q9" i="99"/>
  <c r="R9" i="99"/>
  <c r="S9" i="99"/>
  <c r="T9" i="99"/>
  <c r="L10" i="99"/>
  <c r="M10" i="99"/>
  <c r="N10" i="99"/>
  <c r="O10" i="99"/>
  <c r="P10" i="99"/>
  <c r="Q10" i="99"/>
  <c r="R10" i="99"/>
  <c r="S10" i="99"/>
  <c r="T10" i="99"/>
  <c r="L11" i="99"/>
  <c r="M11" i="99"/>
  <c r="N11" i="99"/>
  <c r="O11" i="99"/>
  <c r="P11" i="99"/>
  <c r="Q11" i="99"/>
  <c r="R11" i="99"/>
  <c r="S11" i="99"/>
  <c r="T11" i="99"/>
  <c r="L12" i="99"/>
  <c r="M12" i="99"/>
  <c r="N12" i="99"/>
  <c r="O12" i="99"/>
  <c r="P12" i="99"/>
  <c r="Q12" i="99"/>
  <c r="R12" i="99"/>
  <c r="S12" i="99"/>
  <c r="T12" i="99"/>
  <c r="L13" i="99"/>
  <c r="M13" i="99"/>
  <c r="N13" i="99"/>
  <c r="O13" i="99"/>
  <c r="P13" i="99"/>
  <c r="Q13" i="99"/>
  <c r="R13" i="99"/>
  <c r="S13" i="99"/>
  <c r="T13" i="99"/>
  <c r="L14" i="99"/>
  <c r="M14" i="99"/>
  <c r="N14" i="99"/>
  <c r="O14" i="99"/>
  <c r="P14" i="99"/>
  <c r="Q14" i="99"/>
  <c r="R14" i="99"/>
  <c r="S14" i="99"/>
  <c r="T14" i="99"/>
  <c r="L15" i="99"/>
  <c r="M15" i="99"/>
  <c r="N15" i="99"/>
  <c r="O15" i="99"/>
  <c r="P15" i="99"/>
  <c r="Q15" i="99"/>
  <c r="R15" i="99"/>
  <c r="S15" i="99"/>
  <c r="T15" i="99"/>
  <c r="L16" i="99"/>
  <c r="M16" i="99"/>
  <c r="N16" i="99"/>
  <c r="O16" i="99"/>
  <c r="P16" i="99"/>
  <c r="Q16" i="99"/>
  <c r="R16" i="99"/>
  <c r="S16" i="99"/>
  <c r="T16" i="99"/>
  <c r="L17" i="99"/>
  <c r="M17" i="99"/>
  <c r="N17" i="99"/>
  <c r="O17" i="99"/>
  <c r="P17" i="99"/>
  <c r="Q17" i="99"/>
  <c r="R17" i="99"/>
  <c r="S17" i="99"/>
  <c r="T17" i="99"/>
  <c r="L18" i="99"/>
  <c r="M18" i="99"/>
  <c r="N18" i="99"/>
  <c r="O18" i="99"/>
  <c r="P18" i="99"/>
  <c r="Q18" i="99"/>
  <c r="R18" i="99"/>
  <c r="S18" i="99"/>
  <c r="T18" i="99"/>
  <c r="L19" i="99"/>
  <c r="M19" i="99"/>
  <c r="N19" i="99"/>
  <c r="O19" i="99"/>
  <c r="P19" i="99"/>
  <c r="Q19" i="99"/>
  <c r="R19" i="99"/>
  <c r="S19" i="99"/>
  <c r="T19" i="99"/>
  <c r="L20" i="99"/>
  <c r="M20" i="99"/>
  <c r="N20" i="99"/>
  <c r="O20" i="99"/>
  <c r="P20" i="99"/>
  <c r="Q20" i="99"/>
  <c r="R20" i="99"/>
  <c r="S20" i="99"/>
  <c r="T20" i="99"/>
  <c r="L21" i="99"/>
  <c r="M21" i="99"/>
  <c r="N21" i="99"/>
  <c r="O21" i="99"/>
  <c r="P21" i="99"/>
  <c r="Q21" i="99"/>
  <c r="R21" i="99"/>
  <c r="S21" i="99"/>
  <c r="T21" i="99"/>
  <c r="L22" i="99"/>
  <c r="M22" i="99"/>
  <c r="N22" i="99"/>
  <c r="O22" i="99"/>
  <c r="P22" i="99"/>
  <c r="Q22" i="99"/>
  <c r="R22" i="99"/>
  <c r="S22" i="99"/>
  <c r="T22" i="99"/>
  <c r="L23" i="99"/>
  <c r="M23" i="99"/>
  <c r="N23" i="99"/>
  <c r="O23" i="99"/>
  <c r="P23" i="99"/>
  <c r="Q23" i="99"/>
  <c r="R23" i="99"/>
  <c r="S23" i="99"/>
  <c r="T23" i="99"/>
  <c r="L24" i="99"/>
  <c r="M24" i="99"/>
  <c r="N24" i="99"/>
  <c r="O24" i="99"/>
  <c r="P24" i="99"/>
  <c r="Q24" i="99"/>
  <c r="R24" i="99"/>
  <c r="S24" i="99"/>
  <c r="T24" i="99"/>
  <c r="L25" i="99"/>
  <c r="M25" i="99"/>
  <c r="N25" i="99"/>
  <c r="O25" i="99"/>
  <c r="P25" i="99"/>
  <c r="Q25" i="99"/>
  <c r="R25" i="99"/>
  <c r="S25" i="99"/>
  <c r="T25" i="99"/>
  <c r="L26" i="99"/>
  <c r="M26" i="99"/>
  <c r="N26" i="99"/>
  <c r="O26" i="99"/>
  <c r="P26" i="99"/>
  <c r="Q26" i="99"/>
  <c r="R26" i="99"/>
  <c r="S26" i="99"/>
  <c r="T26" i="99"/>
  <c r="L27" i="99"/>
  <c r="M27" i="99"/>
  <c r="N27" i="99"/>
  <c r="O27" i="99"/>
  <c r="P27" i="99"/>
  <c r="Q27" i="99"/>
  <c r="R27" i="99"/>
  <c r="S27" i="99"/>
  <c r="T27" i="99"/>
  <c r="L28" i="99"/>
  <c r="M28" i="99"/>
  <c r="N28" i="99"/>
  <c r="O28" i="99"/>
  <c r="P28" i="99"/>
  <c r="Q28" i="99"/>
  <c r="R28" i="99"/>
  <c r="S28" i="99"/>
  <c r="T28" i="99"/>
  <c r="L29" i="99"/>
  <c r="M29" i="99"/>
  <c r="N29" i="99"/>
  <c r="O29" i="99"/>
  <c r="P29" i="99"/>
  <c r="Q29" i="99"/>
  <c r="R29" i="99"/>
  <c r="S29" i="99"/>
  <c r="T29" i="99"/>
  <c r="L30" i="99"/>
  <c r="M30" i="99"/>
  <c r="N30" i="99"/>
  <c r="O30" i="99"/>
  <c r="P30" i="99"/>
  <c r="Q30" i="99"/>
  <c r="R30" i="99"/>
  <c r="S30" i="99"/>
  <c r="T30" i="99"/>
  <c r="L31" i="99"/>
  <c r="M31" i="99"/>
  <c r="N31" i="99"/>
  <c r="O31" i="99"/>
  <c r="P31" i="99"/>
  <c r="Q31" i="99"/>
  <c r="R31" i="99"/>
  <c r="S31" i="99"/>
  <c r="T31" i="99"/>
  <c r="L32" i="99"/>
  <c r="M32" i="99"/>
  <c r="N32" i="99"/>
  <c r="O32" i="99"/>
  <c r="P32" i="99"/>
  <c r="Q32" i="99"/>
  <c r="R32" i="99"/>
  <c r="S32" i="99"/>
  <c r="T32" i="99"/>
  <c r="L33" i="99"/>
  <c r="M33" i="99"/>
  <c r="N33" i="99"/>
  <c r="O33" i="99"/>
  <c r="P33" i="99"/>
  <c r="Q33" i="99"/>
  <c r="R33" i="99"/>
  <c r="S33" i="99"/>
  <c r="T33" i="99"/>
  <c r="L34" i="99"/>
  <c r="M34" i="99"/>
  <c r="N34" i="99"/>
  <c r="O34" i="99"/>
  <c r="P34" i="99"/>
  <c r="Q34" i="99"/>
  <c r="R34" i="99"/>
  <c r="S34" i="99"/>
  <c r="T34" i="99"/>
  <c r="L35" i="99"/>
  <c r="M35" i="99"/>
  <c r="N35" i="99"/>
  <c r="O35" i="99"/>
  <c r="P35" i="99"/>
  <c r="Q35" i="99"/>
  <c r="R35" i="99"/>
  <c r="S35" i="99"/>
  <c r="T35" i="99"/>
  <c r="L36" i="99"/>
  <c r="M36" i="99"/>
  <c r="N36" i="99"/>
  <c r="O36" i="99"/>
  <c r="P36" i="99"/>
  <c r="Q36" i="99"/>
  <c r="R36" i="99"/>
  <c r="S36" i="99"/>
  <c r="T36" i="99"/>
  <c r="L37" i="99"/>
  <c r="M37" i="99"/>
  <c r="N37" i="99"/>
  <c r="O37" i="99"/>
  <c r="P37" i="99"/>
  <c r="Q37" i="99"/>
  <c r="R37" i="99"/>
  <c r="S37" i="99"/>
  <c r="T37" i="99"/>
  <c r="L38" i="99"/>
  <c r="M38" i="99"/>
  <c r="N38" i="99"/>
  <c r="O38" i="99"/>
  <c r="P38" i="99"/>
  <c r="Q38" i="99"/>
  <c r="R38" i="99"/>
  <c r="S38" i="99"/>
  <c r="T38" i="99"/>
  <c r="L39" i="99"/>
  <c r="M39" i="99"/>
  <c r="N39" i="99"/>
  <c r="O39" i="99"/>
  <c r="P39" i="99"/>
  <c r="Q39" i="99"/>
  <c r="R39" i="99"/>
  <c r="S39" i="99"/>
  <c r="T39" i="99"/>
  <c r="L40" i="99"/>
  <c r="M40" i="99"/>
  <c r="N40" i="99"/>
  <c r="O40" i="99"/>
  <c r="P40" i="99"/>
  <c r="Q40" i="99"/>
  <c r="R40" i="99"/>
  <c r="S40" i="99"/>
  <c r="T40" i="99"/>
  <c r="L41" i="99"/>
  <c r="M41" i="99"/>
  <c r="N41" i="99"/>
  <c r="O41" i="99"/>
  <c r="P41" i="99"/>
  <c r="Q41" i="99"/>
  <c r="R41" i="99"/>
  <c r="S41" i="99"/>
  <c r="T41" i="99"/>
  <c r="L42" i="99"/>
  <c r="M42" i="99"/>
  <c r="N42" i="99"/>
  <c r="O42" i="99"/>
  <c r="P42" i="99"/>
  <c r="Q42" i="99"/>
  <c r="R42" i="99"/>
  <c r="S42" i="99"/>
  <c r="T42" i="99"/>
  <c r="L43" i="99"/>
  <c r="M43" i="99"/>
  <c r="N43" i="99"/>
  <c r="O43" i="99"/>
  <c r="P43" i="99"/>
  <c r="Q43" i="99"/>
  <c r="R43" i="99"/>
  <c r="S43" i="99"/>
  <c r="T43" i="99"/>
  <c r="L44" i="99"/>
  <c r="M44" i="99"/>
  <c r="N44" i="99"/>
  <c r="O44" i="99"/>
  <c r="P44" i="99"/>
  <c r="Q44" i="99"/>
  <c r="R44" i="99"/>
  <c r="S44" i="99"/>
  <c r="T44" i="99"/>
  <c r="L45" i="99"/>
  <c r="M45" i="99"/>
  <c r="N45" i="99"/>
  <c r="O45" i="99"/>
  <c r="P45" i="99"/>
  <c r="Q45" i="99"/>
  <c r="R45" i="99"/>
  <c r="S45" i="99"/>
  <c r="T45" i="99"/>
  <c r="L46" i="99"/>
  <c r="M46" i="99"/>
  <c r="N46" i="99"/>
  <c r="O46" i="99"/>
  <c r="P46" i="99"/>
  <c r="Q46" i="99"/>
  <c r="R46" i="99"/>
  <c r="S46" i="99"/>
  <c r="T46" i="99"/>
  <c r="L47" i="99"/>
  <c r="M47" i="99"/>
  <c r="N47" i="99"/>
  <c r="O47" i="99"/>
  <c r="P47" i="99"/>
  <c r="Q47" i="99"/>
  <c r="R47" i="99"/>
  <c r="S47" i="99"/>
  <c r="T47" i="99"/>
  <c r="L48" i="99"/>
  <c r="M48" i="99"/>
  <c r="N48" i="99"/>
  <c r="O48" i="99"/>
  <c r="P48" i="99"/>
  <c r="Q48" i="99"/>
  <c r="R48" i="99"/>
  <c r="S48" i="99"/>
  <c r="T48" i="99"/>
  <c r="L49" i="99"/>
  <c r="M49" i="99"/>
  <c r="N49" i="99"/>
  <c r="O49" i="99"/>
  <c r="P49" i="99"/>
  <c r="Q49" i="99"/>
  <c r="R49" i="99"/>
  <c r="S49" i="99"/>
  <c r="T49" i="99"/>
  <c r="L50" i="99"/>
  <c r="M50" i="99"/>
  <c r="N50" i="99"/>
  <c r="O50" i="99"/>
  <c r="P50" i="99"/>
  <c r="Q50" i="99"/>
  <c r="R50" i="99"/>
  <c r="S50" i="99"/>
  <c r="T50" i="99"/>
  <c r="L51" i="99"/>
  <c r="M51" i="99"/>
  <c r="N51" i="99"/>
  <c r="O51" i="99"/>
  <c r="P51" i="99"/>
  <c r="Q51" i="99"/>
  <c r="R51" i="99"/>
  <c r="S51" i="99"/>
  <c r="T51" i="99"/>
  <c r="L52" i="99"/>
  <c r="M52" i="99"/>
  <c r="N52" i="99"/>
  <c r="O52" i="99"/>
  <c r="P52" i="99"/>
  <c r="Q52" i="99"/>
  <c r="R52" i="99"/>
  <c r="S52" i="99"/>
  <c r="T52" i="99"/>
  <c r="L53" i="99"/>
  <c r="M53" i="99"/>
  <c r="N53" i="99"/>
  <c r="O53" i="99"/>
  <c r="P53" i="99"/>
  <c r="Q53" i="99"/>
  <c r="R53" i="99"/>
  <c r="S53" i="99"/>
  <c r="T53" i="99"/>
  <c r="L54" i="99"/>
  <c r="M54" i="99"/>
  <c r="N54" i="99"/>
  <c r="O54" i="99"/>
  <c r="P54" i="99"/>
  <c r="Q54" i="99"/>
  <c r="R54" i="99"/>
  <c r="S54" i="99"/>
  <c r="T54" i="99"/>
  <c r="L55" i="99"/>
  <c r="M55" i="99"/>
  <c r="N55" i="99"/>
  <c r="O55" i="99"/>
  <c r="P55" i="99"/>
  <c r="Q55" i="99"/>
  <c r="R55" i="99"/>
  <c r="S55" i="99"/>
  <c r="T55" i="99"/>
  <c r="L56" i="99"/>
  <c r="M56" i="99"/>
  <c r="N56" i="99"/>
  <c r="O56" i="99"/>
  <c r="P56" i="99"/>
  <c r="Q56" i="99"/>
  <c r="R56" i="99"/>
  <c r="S56" i="99"/>
  <c r="T56" i="99"/>
  <c r="L57" i="99"/>
  <c r="M57" i="99"/>
  <c r="N57" i="99"/>
  <c r="O57" i="99"/>
  <c r="P57" i="99"/>
  <c r="Q57" i="99"/>
  <c r="R57" i="99"/>
  <c r="S57" i="99"/>
  <c r="T57" i="99"/>
  <c r="L58" i="99"/>
  <c r="M58" i="99"/>
  <c r="N58" i="99"/>
  <c r="O58" i="99"/>
  <c r="P58" i="99"/>
  <c r="Q58" i="99"/>
  <c r="R58" i="99"/>
  <c r="S58" i="99"/>
  <c r="T58" i="99"/>
  <c r="L59" i="99"/>
  <c r="M59" i="99"/>
  <c r="N59" i="99"/>
  <c r="O59" i="99"/>
  <c r="P59" i="99"/>
  <c r="Q59" i="99"/>
  <c r="R59" i="99"/>
  <c r="S59" i="99"/>
  <c r="T59" i="99"/>
  <c r="L60" i="99"/>
  <c r="M60" i="99"/>
  <c r="N60" i="99"/>
  <c r="O60" i="99"/>
  <c r="P60" i="99"/>
  <c r="Q60" i="99"/>
  <c r="R60" i="99"/>
  <c r="S60" i="99"/>
  <c r="T60" i="99"/>
  <c r="L61" i="99"/>
  <c r="M61" i="99"/>
  <c r="N61" i="99"/>
  <c r="O61" i="99"/>
  <c r="P61" i="99"/>
  <c r="Q61" i="99"/>
  <c r="R61" i="99"/>
  <c r="S61" i="99"/>
  <c r="T61" i="99"/>
  <c r="L62" i="99"/>
  <c r="M62" i="99"/>
  <c r="N62" i="99"/>
  <c r="O62" i="99"/>
  <c r="P62" i="99"/>
  <c r="Q62" i="99"/>
  <c r="R62" i="99"/>
  <c r="S62" i="99"/>
  <c r="T62" i="99"/>
  <c r="L63" i="99"/>
  <c r="M63" i="99"/>
  <c r="N63" i="99"/>
  <c r="O63" i="99"/>
  <c r="P63" i="99"/>
  <c r="Q63" i="99"/>
  <c r="R63" i="99"/>
  <c r="S63" i="99"/>
  <c r="T63" i="99"/>
  <c r="L64" i="99"/>
  <c r="M64" i="99"/>
  <c r="N64" i="99"/>
  <c r="O64" i="99"/>
  <c r="P64" i="99"/>
  <c r="Q64" i="99"/>
  <c r="R64" i="99"/>
  <c r="S64" i="99"/>
  <c r="T64" i="99"/>
  <c r="L65" i="99"/>
  <c r="M65" i="99"/>
  <c r="N65" i="99"/>
  <c r="O65" i="99"/>
  <c r="P65" i="99"/>
  <c r="Q65" i="99"/>
  <c r="R65" i="99"/>
  <c r="S65" i="99"/>
  <c r="T65" i="99"/>
  <c r="L66" i="99"/>
  <c r="M66" i="99"/>
  <c r="N66" i="99"/>
  <c r="O66" i="99"/>
  <c r="P66" i="99"/>
  <c r="Q66" i="99"/>
  <c r="R66" i="99"/>
  <c r="S66" i="99"/>
  <c r="T66" i="99"/>
  <c r="L67" i="99"/>
  <c r="M67" i="99"/>
  <c r="N67" i="99"/>
  <c r="O67" i="99"/>
  <c r="P67" i="99"/>
  <c r="Q67" i="99"/>
  <c r="R67" i="99"/>
  <c r="S67" i="99"/>
  <c r="T67" i="99"/>
  <c r="L68" i="99"/>
  <c r="M68" i="99"/>
  <c r="N68" i="99"/>
  <c r="O68" i="99"/>
  <c r="P68" i="99"/>
  <c r="Q68" i="99"/>
  <c r="R68" i="99"/>
  <c r="S68" i="99"/>
  <c r="T68" i="99"/>
  <c r="L69" i="99"/>
  <c r="M69" i="99"/>
  <c r="N69" i="99"/>
  <c r="O69" i="99"/>
  <c r="P69" i="99"/>
  <c r="Q69" i="99"/>
  <c r="R69" i="99"/>
  <c r="S69" i="99"/>
  <c r="T69" i="99"/>
  <c r="L70" i="99"/>
  <c r="M70" i="99"/>
  <c r="N70" i="99"/>
  <c r="O70" i="99"/>
  <c r="P70" i="99"/>
  <c r="Q70" i="99"/>
  <c r="R70" i="99"/>
  <c r="S70" i="99"/>
  <c r="T70" i="99"/>
  <c r="L71" i="99"/>
  <c r="M71" i="99"/>
  <c r="N71" i="99"/>
  <c r="O71" i="99"/>
  <c r="P71" i="99"/>
  <c r="Q71" i="99"/>
  <c r="R71" i="99"/>
  <c r="S71" i="99"/>
  <c r="T71" i="99"/>
  <c r="L72" i="99"/>
  <c r="M72" i="99"/>
  <c r="N72" i="99"/>
  <c r="O72" i="99"/>
  <c r="P72" i="99"/>
  <c r="Q72" i="99"/>
  <c r="R72" i="99"/>
  <c r="S72" i="99"/>
  <c r="T72" i="99"/>
  <c r="L73" i="99"/>
  <c r="M73" i="99"/>
  <c r="N73" i="99"/>
  <c r="O73" i="99"/>
  <c r="P73" i="99"/>
  <c r="Q73" i="99"/>
  <c r="R73" i="99"/>
  <c r="S73" i="99"/>
  <c r="T73" i="99"/>
  <c r="L74" i="99"/>
  <c r="M74" i="99"/>
  <c r="N74" i="99"/>
  <c r="O74" i="99"/>
  <c r="P74" i="99"/>
  <c r="Q74" i="99"/>
  <c r="R74" i="99"/>
  <c r="S74" i="99"/>
  <c r="T74" i="99"/>
  <c r="L75" i="99"/>
  <c r="M75" i="99"/>
  <c r="N75" i="99"/>
  <c r="O75" i="99"/>
  <c r="P75" i="99"/>
  <c r="Q75" i="99"/>
  <c r="R75" i="99"/>
  <c r="S75" i="99"/>
  <c r="T75" i="99"/>
  <c r="L76" i="99"/>
  <c r="M76" i="99"/>
  <c r="N76" i="99"/>
  <c r="O76" i="99"/>
  <c r="P76" i="99"/>
  <c r="Q76" i="99"/>
  <c r="R76" i="99"/>
  <c r="S76" i="99"/>
  <c r="T76" i="99"/>
  <c r="L77" i="99"/>
  <c r="M77" i="99"/>
  <c r="N77" i="99"/>
  <c r="O77" i="99"/>
  <c r="P77" i="99"/>
  <c r="Q77" i="99"/>
  <c r="R77" i="99"/>
  <c r="S77" i="99"/>
  <c r="T77" i="99"/>
  <c r="L78" i="99"/>
  <c r="M78" i="99"/>
  <c r="N78" i="99"/>
  <c r="O78" i="99"/>
  <c r="P78" i="99"/>
  <c r="Q78" i="99"/>
  <c r="R78" i="99"/>
  <c r="S78" i="99"/>
  <c r="T78" i="99"/>
  <c r="L79" i="99"/>
  <c r="M79" i="99"/>
  <c r="N79" i="99"/>
  <c r="O79" i="99"/>
  <c r="P79" i="99"/>
  <c r="Q79" i="99"/>
  <c r="R79" i="99"/>
  <c r="S79" i="99"/>
  <c r="T79" i="99"/>
  <c r="L80" i="99"/>
  <c r="M80" i="99"/>
  <c r="N80" i="99"/>
  <c r="O80" i="99"/>
  <c r="P80" i="99"/>
  <c r="Q80" i="99"/>
  <c r="R80" i="99"/>
  <c r="S80" i="99"/>
  <c r="T80" i="99"/>
  <c r="L81" i="99"/>
  <c r="M81" i="99"/>
  <c r="N81" i="99"/>
  <c r="O81" i="99"/>
  <c r="P81" i="99"/>
  <c r="Q81" i="99"/>
  <c r="R81" i="99"/>
  <c r="S81" i="99"/>
  <c r="T81" i="99"/>
  <c r="L82" i="99"/>
  <c r="M82" i="99"/>
  <c r="N82" i="99"/>
  <c r="O82" i="99"/>
  <c r="P82" i="99"/>
  <c r="Q82" i="99"/>
  <c r="R82" i="99"/>
  <c r="S82" i="99"/>
  <c r="T82" i="99"/>
  <c r="L83" i="99"/>
  <c r="M83" i="99"/>
  <c r="N83" i="99"/>
  <c r="O83" i="99"/>
  <c r="P83" i="99"/>
  <c r="Q83" i="99"/>
  <c r="R83" i="99"/>
  <c r="S83" i="99"/>
  <c r="T83" i="99"/>
  <c r="L84" i="99"/>
  <c r="M84" i="99"/>
  <c r="N84" i="99"/>
  <c r="O84" i="99"/>
  <c r="P84" i="99"/>
  <c r="Q84" i="99"/>
  <c r="R84" i="99"/>
  <c r="S84" i="99"/>
  <c r="T84" i="99"/>
  <c r="L85" i="99"/>
  <c r="M85" i="99"/>
  <c r="N85" i="99"/>
  <c r="O85" i="99"/>
  <c r="P85" i="99"/>
  <c r="Q85" i="99"/>
  <c r="R85" i="99"/>
  <c r="S85" i="99"/>
  <c r="T85" i="99"/>
  <c r="L86" i="99"/>
  <c r="M86" i="99"/>
  <c r="N86" i="99"/>
  <c r="O86" i="99"/>
  <c r="P86" i="99"/>
  <c r="Q86" i="99"/>
  <c r="R86" i="99"/>
  <c r="S86" i="99"/>
  <c r="T86" i="99"/>
  <c r="L87" i="99"/>
  <c r="M87" i="99"/>
  <c r="N87" i="99"/>
  <c r="O87" i="99"/>
  <c r="P87" i="99"/>
  <c r="Q87" i="99"/>
  <c r="R87" i="99"/>
  <c r="S87" i="99"/>
  <c r="T87" i="99"/>
  <c r="L88" i="99"/>
  <c r="M88" i="99"/>
  <c r="N88" i="99"/>
  <c r="O88" i="99"/>
  <c r="P88" i="99"/>
  <c r="Q88" i="99"/>
  <c r="R88" i="99"/>
  <c r="S88" i="99"/>
  <c r="T88" i="99"/>
  <c r="L89" i="99"/>
  <c r="M89" i="99"/>
  <c r="N89" i="99"/>
  <c r="O89" i="99"/>
  <c r="P89" i="99"/>
  <c r="Q89" i="99"/>
  <c r="R89" i="99"/>
  <c r="S89" i="99"/>
  <c r="T89" i="99"/>
  <c r="L90" i="99"/>
  <c r="M90" i="99"/>
  <c r="N90" i="99"/>
  <c r="O90" i="99"/>
  <c r="P90" i="99"/>
  <c r="Q90" i="99"/>
  <c r="R90" i="99"/>
  <c r="S90" i="99"/>
  <c r="T90" i="99"/>
  <c r="L91" i="99"/>
  <c r="M91" i="99"/>
  <c r="N91" i="99"/>
  <c r="O91" i="99"/>
  <c r="P91" i="99"/>
  <c r="Q91" i="99"/>
  <c r="R91" i="99"/>
  <c r="S91" i="99"/>
  <c r="T91" i="99"/>
  <c r="L92" i="99"/>
  <c r="M92" i="99"/>
  <c r="N92" i="99"/>
  <c r="O92" i="99"/>
  <c r="P92" i="99"/>
  <c r="Q92" i="99"/>
  <c r="R92" i="99"/>
  <c r="S92" i="99"/>
  <c r="T92" i="99"/>
  <c r="L93" i="99"/>
  <c r="M93" i="99"/>
  <c r="N93" i="99"/>
  <c r="O93" i="99"/>
  <c r="P93" i="99"/>
  <c r="Q93" i="99"/>
  <c r="R93" i="99"/>
  <c r="S93" i="99"/>
  <c r="T93" i="99"/>
  <c r="L94" i="99"/>
  <c r="M94" i="99"/>
  <c r="N94" i="99"/>
  <c r="O94" i="99"/>
  <c r="P94" i="99"/>
  <c r="Q94" i="99"/>
  <c r="R94" i="99"/>
  <c r="S94" i="99"/>
  <c r="T94" i="99"/>
  <c r="L95" i="99"/>
  <c r="M95" i="99"/>
  <c r="N95" i="99"/>
  <c r="O95" i="99"/>
  <c r="P95" i="99"/>
  <c r="Q95" i="99"/>
  <c r="R95" i="99"/>
  <c r="S95" i="99"/>
  <c r="T95" i="99"/>
  <c r="L96" i="99"/>
  <c r="M96" i="99"/>
  <c r="N96" i="99"/>
  <c r="O96" i="99"/>
  <c r="P96" i="99"/>
  <c r="Q96" i="99"/>
  <c r="R96" i="99"/>
  <c r="S96" i="99"/>
  <c r="T96" i="99"/>
  <c r="L97" i="99"/>
  <c r="M97" i="99"/>
  <c r="N97" i="99"/>
  <c r="O97" i="99"/>
  <c r="P97" i="99"/>
  <c r="Q97" i="99"/>
  <c r="R97" i="99"/>
  <c r="S97" i="99"/>
  <c r="T97" i="99"/>
  <c r="L98" i="99"/>
  <c r="M98" i="99"/>
  <c r="N98" i="99"/>
  <c r="O98" i="99"/>
  <c r="P98" i="99"/>
  <c r="Q98" i="99"/>
  <c r="R98" i="99"/>
  <c r="S98" i="99"/>
  <c r="T98" i="99"/>
  <c r="L99" i="99"/>
  <c r="M99" i="99"/>
  <c r="N99" i="99"/>
  <c r="O99" i="99"/>
  <c r="P99" i="99"/>
  <c r="Q99" i="99"/>
  <c r="R99" i="99"/>
  <c r="S99" i="99"/>
  <c r="T99" i="99"/>
  <c r="L100" i="99"/>
  <c r="M100" i="99"/>
  <c r="N100" i="99"/>
  <c r="O100" i="99"/>
  <c r="P100" i="99"/>
  <c r="Q100" i="99"/>
  <c r="R100" i="99"/>
  <c r="S100" i="99"/>
  <c r="T100" i="99"/>
  <c r="L101" i="99"/>
  <c r="M101" i="99"/>
  <c r="N101" i="99"/>
  <c r="O101" i="99"/>
  <c r="P101" i="99"/>
  <c r="Q101" i="99"/>
  <c r="R101" i="99"/>
  <c r="S101" i="99"/>
  <c r="T101" i="99"/>
  <c r="L102" i="99"/>
  <c r="M102" i="99"/>
  <c r="N102" i="99"/>
  <c r="O102" i="99"/>
  <c r="P102" i="99"/>
  <c r="Q102" i="99"/>
  <c r="R102" i="99"/>
  <c r="S102" i="99"/>
  <c r="T102" i="99"/>
  <c r="L103" i="99"/>
  <c r="M103" i="99"/>
  <c r="N103" i="99"/>
  <c r="O103" i="99"/>
  <c r="P103" i="99"/>
  <c r="Q103" i="99"/>
  <c r="R103" i="99"/>
  <c r="S103" i="99"/>
  <c r="T103" i="99"/>
  <c r="L104" i="99"/>
  <c r="M104" i="99"/>
  <c r="N104" i="99"/>
  <c r="O104" i="99"/>
  <c r="P104" i="99"/>
  <c r="Q104" i="99"/>
  <c r="R104" i="99"/>
  <c r="S104" i="99"/>
  <c r="T104" i="99"/>
  <c r="L105" i="99"/>
  <c r="M105" i="99"/>
  <c r="N105" i="99"/>
  <c r="O105" i="99"/>
  <c r="P105" i="99"/>
  <c r="Q105" i="99"/>
  <c r="R105" i="99"/>
  <c r="S105" i="99"/>
  <c r="T105" i="99"/>
  <c r="L106" i="99"/>
  <c r="M106" i="99"/>
  <c r="N106" i="99"/>
  <c r="O106" i="99"/>
  <c r="P106" i="99"/>
  <c r="Q106" i="99"/>
  <c r="R106" i="99"/>
  <c r="S106" i="99"/>
  <c r="T106" i="99"/>
  <c r="L107" i="99"/>
  <c r="M107" i="99"/>
  <c r="N107" i="99"/>
  <c r="O107" i="99"/>
  <c r="P107" i="99"/>
  <c r="Q107" i="99"/>
  <c r="R107" i="99"/>
  <c r="S107" i="99"/>
  <c r="T107" i="99"/>
  <c r="L108" i="99"/>
  <c r="M108" i="99"/>
  <c r="N108" i="99"/>
  <c r="O108" i="99"/>
  <c r="P108" i="99"/>
  <c r="Q108" i="99"/>
  <c r="R108" i="99"/>
  <c r="S108" i="99"/>
  <c r="T108" i="99"/>
  <c r="L109" i="99"/>
  <c r="M109" i="99"/>
  <c r="N109" i="99"/>
  <c r="O109" i="99"/>
  <c r="P109" i="99"/>
  <c r="Q109" i="99"/>
  <c r="R109" i="99"/>
  <c r="S109" i="99"/>
  <c r="T109" i="99"/>
  <c r="L110" i="99"/>
  <c r="M110" i="99"/>
  <c r="N110" i="99"/>
  <c r="O110" i="99"/>
  <c r="P110" i="99"/>
  <c r="Q110" i="99"/>
  <c r="R110" i="99"/>
  <c r="S110" i="99"/>
  <c r="T110" i="99"/>
  <c r="L111" i="99"/>
  <c r="M111" i="99"/>
  <c r="N111" i="99"/>
  <c r="O111" i="99"/>
  <c r="P111" i="99"/>
  <c r="Q111" i="99"/>
  <c r="R111" i="99"/>
  <c r="S111" i="99"/>
  <c r="T111" i="99"/>
  <c r="L112" i="99"/>
  <c r="M112" i="99"/>
  <c r="N112" i="99"/>
  <c r="O112" i="99"/>
  <c r="P112" i="99"/>
  <c r="Q112" i="99"/>
  <c r="R112" i="99"/>
  <c r="S112" i="99"/>
  <c r="T112" i="99"/>
  <c r="L113" i="99"/>
  <c r="M113" i="99"/>
  <c r="N113" i="99"/>
  <c r="O113" i="99"/>
  <c r="P113" i="99"/>
  <c r="Q113" i="99"/>
  <c r="R113" i="99"/>
  <c r="S113" i="99"/>
  <c r="T113" i="99"/>
  <c r="L114" i="99"/>
  <c r="M114" i="99"/>
  <c r="N114" i="99"/>
  <c r="O114" i="99"/>
  <c r="P114" i="99"/>
  <c r="Q114" i="99"/>
  <c r="R114" i="99"/>
  <c r="S114" i="99"/>
  <c r="T114" i="99"/>
  <c r="L115" i="99"/>
  <c r="M115" i="99"/>
  <c r="N115" i="99"/>
  <c r="O115" i="99"/>
  <c r="P115" i="99"/>
  <c r="Q115" i="99"/>
  <c r="R115" i="99"/>
  <c r="S115" i="99"/>
  <c r="T115" i="99"/>
  <c r="L116" i="99"/>
  <c r="M116" i="99"/>
  <c r="N116" i="99"/>
  <c r="O116" i="99"/>
  <c r="P116" i="99"/>
  <c r="Q116" i="99"/>
  <c r="R116" i="99"/>
  <c r="S116" i="99"/>
  <c r="T116" i="99"/>
  <c r="L117" i="99"/>
  <c r="M117" i="99"/>
  <c r="N117" i="99"/>
  <c r="O117" i="99"/>
  <c r="P117" i="99"/>
  <c r="Q117" i="99"/>
  <c r="R117" i="99"/>
  <c r="S117" i="99"/>
  <c r="T117" i="99"/>
  <c r="L118" i="99"/>
  <c r="M118" i="99"/>
  <c r="N118" i="99"/>
  <c r="O118" i="99"/>
  <c r="P118" i="99"/>
  <c r="Q118" i="99"/>
  <c r="R118" i="99"/>
  <c r="S118" i="99"/>
  <c r="T118" i="99"/>
  <c r="L119" i="99"/>
  <c r="M119" i="99"/>
  <c r="N119" i="99"/>
  <c r="O119" i="99"/>
  <c r="P119" i="99"/>
  <c r="Q119" i="99"/>
  <c r="R119" i="99"/>
  <c r="S119" i="99"/>
  <c r="T119" i="99"/>
  <c r="L120" i="99"/>
  <c r="M120" i="99"/>
  <c r="N120" i="99"/>
  <c r="O120" i="99"/>
  <c r="P120" i="99"/>
  <c r="Q120" i="99"/>
  <c r="R120" i="99"/>
  <c r="S120" i="99"/>
  <c r="T120" i="99"/>
  <c r="L121" i="99"/>
  <c r="M121" i="99"/>
  <c r="N121" i="99"/>
  <c r="O121" i="99"/>
  <c r="P121" i="99"/>
  <c r="Q121" i="99"/>
  <c r="R121" i="99"/>
  <c r="S121" i="99"/>
  <c r="T121" i="99"/>
  <c r="L122" i="99"/>
  <c r="M122" i="99"/>
  <c r="N122" i="99"/>
  <c r="O122" i="99"/>
  <c r="P122" i="99"/>
  <c r="Q122" i="99"/>
  <c r="R122" i="99"/>
  <c r="S122" i="99"/>
  <c r="T122" i="99"/>
  <c r="L123" i="99"/>
  <c r="M123" i="99"/>
  <c r="N123" i="99"/>
  <c r="O123" i="99"/>
  <c r="P123" i="99"/>
  <c r="Q123" i="99"/>
  <c r="R123" i="99"/>
  <c r="S123" i="99"/>
  <c r="T123" i="99"/>
  <c r="L124" i="99"/>
  <c r="M124" i="99"/>
  <c r="N124" i="99"/>
  <c r="O124" i="99"/>
  <c r="P124" i="99"/>
  <c r="Q124" i="99"/>
  <c r="R124" i="99"/>
  <c r="S124" i="99"/>
  <c r="T124" i="99"/>
  <c r="L125" i="99"/>
  <c r="M125" i="99"/>
  <c r="N125" i="99"/>
  <c r="O125" i="99"/>
  <c r="P125" i="99"/>
  <c r="Q125" i="99"/>
  <c r="R125" i="99"/>
  <c r="S125" i="99"/>
  <c r="T125" i="99"/>
  <c r="L126" i="99"/>
  <c r="M126" i="99"/>
  <c r="N126" i="99"/>
  <c r="O126" i="99"/>
  <c r="P126" i="99"/>
  <c r="Q126" i="99"/>
  <c r="R126" i="99"/>
  <c r="S126" i="99"/>
  <c r="T126" i="99"/>
  <c r="L127" i="99"/>
  <c r="M127" i="99"/>
  <c r="N127" i="99"/>
  <c r="O127" i="99"/>
  <c r="P127" i="99"/>
  <c r="Q127" i="99"/>
  <c r="R127" i="99"/>
  <c r="S127" i="99"/>
  <c r="T127" i="99"/>
  <c r="L128" i="99"/>
  <c r="M128" i="99"/>
  <c r="N128" i="99"/>
  <c r="O128" i="99"/>
  <c r="P128" i="99"/>
  <c r="Q128" i="99"/>
  <c r="R128" i="99"/>
  <c r="S128" i="99"/>
  <c r="T128" i="99"/>
  <c r="L129" i="99"/>
  <c r="M129" i="99"/>
  <c r="N129" i="99"/>
  <c r="O129" i="99"/>
  <c r="P129" i="99"/>
  <c r="Q129" i="99"/>
  <c r="R129" i="99"/>
  <c r="S129" i="99"/>
  <c r="T129" i="99"/>
  <c r="L130" i="99"/>
  <c r="M130" i="99"/>
  <c r="N130" i="99"/>
  <c r="O130" i="99"/>
  <c r="P130" i="99"/>
  <c r="Q130" i="99"/>
  <c r="R130" i="99"/>
  <c r="S130" i="99"/>
  <c r="T130" i="99"/>
  <c r="L131" i="99"/>
  <c r="M131" i="99"/>
  <c r="N131" i="99"/>
  <c r="O131" i="99"/>
  <c r="P131" i="99"/>
  <c r="Q131" i="99"/>
  <c r="R131" i="99"/>
  <c r="S131" i="99"/>
  <c r="T131" i="99"/>
  <c r="L132" i="99"/>
  <c r="M132" i="99"/>
  <c r="N132" i="99"/>
  <c r="O132" i="99"/>
  <c r="P132" i="99"/>
  <c r="Q132" i="99"/>
  <c r="R132" i="99"/>
  <c r="S132" i="99"/>
  <c r="T132" i="99"/>
  <c r="L133" i="99"/>
  <c r="M133" i="99"/>
  <c r="N133" i="99"/>
  <c r="O133" i="99"/>
  <c r="P133" i="99"/>
  <c r="Q133" i="99"/>
  <c r="R133" i="99"/>
  <c r="S133" i="99"/>
  <c r="T133" i="99"/>
  <c r="L134" i="99"/>
  <c r="M134" i="99"/>
  <c r="N134" i="99"/>
  <c r="O134" i="99"/>
  <c r="P134" i="99"/>
  <c r="Q134" i="99"/>
  <c r="R134" i="99"/>
  <c r="S134" i="99"/>
  <c r="T134" i="99"/>
  <c r="L135" i="99"/>
  <c r="M135" i="99"/>
  <c r="N135" i="99"/>
  <c r="O135" i="99"/>
  <c r="P135" i="99"/>
  <c r="Q135" i="99"/>
  <c r="R135" i="99"/>
  <c r="S135" i="99"/>
  <c r="T135" i="99"/>
  <c r="L136" i="99"/>
  <c r="M136" i="99"/>
  <c r="N136" i="99"/>
  <c r="O136" i="99"/>
  <c r="P136" i="99"/>
  <c r="Q136" i="99"/>
  <c r="R136" i="99"/>
  <c r="S136" i="99"/>
  <c r="T136" i="99"/>
  <c r="L137" i="99"/>
  <c r="M137" i="99"/>
  <c r="N137" i="99"/>
  <c r="O137" i="99"/>
  <c r="P137" i="99"/>
  <c r="Q137" i="99"/>
  <c r="R137" i="99"/>
  <c r="S137" i="99"/>
  <c r="T137" i="99"/>
  <c r="L138" i="99"/>
  <c r="M138" i="99"/>
  <c r="N138" i="99"/>
  <c r="O138" i="99"/>
  <c r="P138" i="99"/>
  <c r="Q138" i="99"/>
  <c r="R138" i="99"/>
  <c r="S138" i="99"/>
  <c r="T138" i="99"/>
  <c r="L139" i="99"/>
  <c r="M139" i="99"/>
  <c r="N139" i="99"/>
  <c r="O139" i="99"/>
  <c r="P139" i="99"/>
  <c r="Q139" i="99"/>
  <c r="R139" i="99"/>
  <c r="S139" i="99"/>
  <c r="T139" i="99"/>
  <c r="L140" i="99"/>
  <c r="M140" i="99"/>
  <c r="N140" i="99"/>
  <c r="O140" i="99"/>
  <c r="P140" i="99"/>
  <c r="Q140" i="99"/>
  <c r="R140" i="99"/>
  <c r="S140" i="99"/>
  <c r="T140" i="99"/>
  <c r="L141" i="99"/>
  <c r="M141" i="99"/>
  <c r="N141" i="99"/>
  <c r="O141" i="99"/>
  <c r="P141" i="99"/>
  <c r="Q141" i="99"/>
  <c r="R141" i="99"/>
  <c r="S141" i="99"/>
  <c r="T141" i="99"/>
  <c r="L142" i="99"/>
  <c r="M142" i="99"/>
  <c r="N142" i="99"/>
  <c r="O142" i="99"/>
  <c r="P142" i="99"/>
  <c r="Q142" i="99"/>
  <c r="R142" i="99"/>
  <c r="S142" i="99"/>
  <c r="T142" i="99"/>
  <c r="L143" i="99"/>
  <c r="M143" i="99"/>
  <c r="N143" i="99"/>
  <c r="O143" i="99"/>
  <c r="P143" i="99"/>
  <c r="Q143" i="99"/>
  <c r="R143" i="99"/>
  <c r="S143" i="99"/>
  <c r="T143" i="99"/>
  <c r="L144" i="99"/>
  <c r="M144" i="99"/>
  <c r="N144" i="99"/>
  <c r="O144" i="99"/>
  <c r="P144" i="99"/>
  <c r="Q144" i="99"/>
  <c r="R144" i="99"/>
  <c r="S144" i="99"/>
  <c r="T144" i="99"/>
  <c r="L145" i="99"/>
  <c r="M145" i="99"/>
  <c r="N145" i="99"/>
  <c r="O145" i="99"/>
  <c r="P145" i="99"/>
  <c r="Q145" i="99"/>
  <c r="R145" i="99"/>
  <c r="S145" i="99"/>
  <c r="T145" i="99"/>
  <c r="L146" i="99"/>
  <c r="M146" i="99"/>
  <c r="N146" i="99"/>
  <c r="O146" i="99"/>
  <c r="P146" i="99"/>
  <c r="Q146" i="99"/>
  <c r="R146" i="99"/>
  <c r="S146" i="99"/>
  <c r="T146" i="99"/>
  <c r="L147" i="99"/>
  <c r="M147" i="99"/>
  <c r="N147" i="99"/>
  <c r="O147" i="99"/>
  <c r="P147" i="99"/>
  <c r="Q147" i="99"/>
  <c r="R147" i="99"/>
  <c r="S147" i="99"/>
  <c r="T147" i="99"/>
  <c r="L148" i="99"/>
  <c r="M148" i="99"/>
  <c r="N148" i="99"/>
  <c r="O148" i="99"/>
  <c r="P148" i="99"/>
  <c r="Q148" i="99"/>
  <c r="R148" i="99"/>
  <c r="S148" i="99"/>
  <c r="T148" i="99"/>
  <c r="L149" i="99"/>
  <c r="M149" i="99"/>
  <c r="N149" i="99"/>
  <c r="O149" i="99"/>
  <c r="P149" i="99"/>
  <c r="Q149" i="99"/>
  <c r="R149" i="99"/>
  <c r="S149" i="99"/>
  <c r="T149" i="99"/>
  <c r="L150" i="99"/>
  <c r="M150" i="99"/>
  <c r="N150" i="99"/>
  <c r="O150" i="99"/>
  <c r="P150" i="99"/>
  <c r="Q150" i="99"/>
  <c r="R150" i="99"/>
  <c r="S150" i="99"/>
  <c r="T150" i="99"/>
  <c r="L151" i="99"/>
  <c r="M151" i="99"/>
  <c r="N151" i="99"/>
  <c r="O151" i="99"/>
  <c r="P151" i="99"/>
  <c r="Q151" i="99"/>
  <c r="R151" i="99"/>
  <c r="S151" i="99"/>
  <c r="T151" i="99"/>
  <c r="L152" i="99"/>
  <c r="M152" i="99"/>
  <c r="N152" i="99"/>
  <c r="O152" i="99"/>
  <c r="P152" i="99"/>
  <c r="Q152" i="99"/>
  <c r="R152" i="99"/>
  <c r="S152" i="99"/>
  <c r="T152" i="99"/>
  <c r="L153" i="99"/>
  <c r="M153" i="99"/>
  <c r="N153" i="99"/>
  <c r="O153" i="99"/>
  <c r="P153" i="99"/>
  <c r="Q153" i="99"/>
  <c r="R153" i="99"/>
  <c r="S153" i="99"/>
  <c r="T153" i="99"/>
  <c r="L154" i="99"/>
  <c r="M154" i="99"/>
  <c r="N154" i="99"/>
  <c r="O154" i="99"/>
  <c r="P154" i="99"/>
  <c r="Q154" i="99"/>
  <c r="R154" i="99"/>
  <c r="S154" i="99"/>
  <c r="T154" i="99"/>
  <c r="L155" i="99"/>
  <c r="M155" i="99"/>
  <c r="N155" i="99"/>
  <c r="O155" i="99"/>
  <c r="P155" i="99"/>
  <c r="Q155" i="99"/>
  <c r="R155" i="99"/>
  <c r="S155" i="99"/>
  <c r="T155" i="99"/>
  <c r="L156" i="99"/>
  <c r="M156" i="99"/>
  <c r="N156" i="99"/>
  <c r="O156" i="99"/>
  <c r="P156" i="99"/>
  <c r="Q156" i="99"/>
  <c r="R156" i="99"/>
  <c r="S156" i="99"/>
  <c r="T156" i="99"/>
  <c r="L157" i="99"/>
  <c r="M157" i="99"/>
  <c r="N157" i="99"/>
  <c r="O157" i="99"/>
  <c r="P157" i="99"/>
  <c r="Q157" i="99"/>
  <c r="R157" i="99"/>
  <c r="S157" i="99"/>
  <c r="T157" i="99"/>
  <c r="L158" i="99"/>
  <c r="M158" i="99"/>
  <c r="N158" i="99"/>
  <c r="O158" i="99"/>
  <c r="P158" i="99"/>
  <c r="Q158" i="99"/>
  <c r="R158" i="99"/>
  <c r="S158" i="99"/>
  <c r="T158" i="99"/>
  <c r="L159" i="99"/>
  <c r="M159" i="99"/>
  <c r="N159" i="99"/>
  <c r="O159" i="99"/>
  <c r="P159" i="99"/>
  <c r="Q159" i="99"/>
  <c r="R159" i="99"/>
  <c r="S159" i="99"/>
  <c r="T159" i="99"/>
  <c r="L160" i="99"/>
  <c r="M160" i="99"/>
  <c r="N160" i="99"/>
  <c r="O160" i="99"/>
  <c r="P160" i="99"/>
  <c r="Q160" i="99"/>
  <c r="R160" i="99"/>
  <c r="S160" i="99"/>
  <c r="T160" i="99"/>
  <c r="L161" i="99"/>
  <c r="M161" i="99"/>
  <c r="N161" i="99"/>
  <c r="O161" i="99"/>
  <c r="P161" i="99"/>
  <c r="Q161" i="99"/>
  <c r="R161" i="99"/>
  <c r="S161" i="99"/>
  <c r="T161" i="99"/>
  <c r="L162" i="99"/>
  <c r="M162" i="99"/>
  <c r="N162" i="99"/>
  <c r="O162" i="99"/>
  <c r="P162" i="99"/>
  <c r="Q162" i="99"/>
  <c r="R162" i="99"/>
  <c r="S162" i="99"/>
  <c r="T162" i="99"/>
  <c r="L163" i="99"/>
  <c r="M163" i="99"/>
  <c r="N163" i="99"/>
  <c r="O163" i="99"/>
  <c r="P163" i="99"/>
  <c r="Q163" i="99"/>
  <c r="R163" i="99"/>
  <c r="S163" i="99"/>
  <c r="T163" i="99"/>
  <c r="L164" i="99"/>
  <c r="M164" i="99"/>
  <c r="N164" i="99"/>
  <c r="O164" i="99"/>
  <c r="P164" i="99"/>
  <c r="Q164" i="99"/>
  <c r="R164" i="99"/>
  <c r="S164" i="99"/>
  <c r="T164" i="99"/>
  <c r="L165" i="99"/>
  <c r="M165" i="99"/>
  <c r="N165" i="99"/>
  <c r="O165" i="99"/>
  <c r="P165" i="99"/>
  <c r="Q165" i="99"/>
  <c r="R165" i="99"/>
  <c r="S165" i="99"/>
  <c r="T165" i="99"/>
  <c r="L166" i="99"/>
  <c r="M166" i="99"/>
  <c r="N166" i="99"/>
  <c r="O166" i="99"/>
  <c r="P166" i="99"/>
  <c r="Q166" i="99"/>
  <c r="R166" i="99"/>
  <c r="S166" i="99"/>
  <c r="T166" i="99"/>
  <c r="L167" i="99"/>
  <c r="M167" i="99"/>
  <c r="N167" i="99"/>
  <c r="O167" i="99"/>
  <c r="P167" i="99"/>
  <c r="Q167" i="99"/>
  <c r="R167" i="99"/>
  <c r="S167" i="99"/>
  <c r="T167" i="99"/>
  <c r="L168" i="99"/>
  <c r="M168" i="99"/>
  <c r="N168" i="99"/>
  <c r="O168" i="99"/>
  <c r="P168" i="99"/>
  <c r="Q168" i="99"/>
  <c r="R168" i="99"/>
  <c r="S168" i="99"/>
  <c r="T168" i="99"/>
  <c r="L169" i="99"/>
  <c r="M169" i="99"/>
  <c r="N169" i="99"/>
  <c r="O169" i="99"/>
  <c r="P169" i="99"/>
  <c r="Q169" i="99"/>
  <c r="R169" i="99"/>
  <c r="S169" i="99"/>
  <c r="T169" i="99"/>
  <c r="L170" i="99"/>
  <c r="M170" i="99"/>
  <c r="N170" i="99"/>
  <c r="O170" i="99"/>
  <c r="P170" i="99"/>
  <c r="Q170" i="99"/>
  <c r="R170" i="99"/>
  <c r="S170" i="99"/>
  <c r="T170" i="99"/>
  <c r="L171" i="99"/>
  <c r="M171" i="99"/>
  <c r="N171" i="99"/>
  <c r="O171" i="99"/>
  <c r="P171" i="99"/>
  <c r="Q171" i="99"/>
  <c r="R171" i="99"/>
  <c r="S171" i="99"/>
  <c r="T171" i="99"/>
  <c r="L172" i="99"/>
  <c r="M172" i="99"/>
  <c r="N172" i="99"/>
  <c r="O172" i="99"/>
  <c r="P172" i="99"/>
  <c r="Q172" i="99"/>
  <c r="R172" i="99"/>
  <c r="S172" i="99"/>
  <c r="T172" i="99"/>
  <c r="L173" i="99"/>
  <c r="M173" i="99"/>
  <c r="N173" i="99"/>
  <c r="O173" i="99"/>
  <c r="P173" i="99"/>
  <c r="Q173" i="99"/>
  <c r="R173" i="99"/>
  <c r="S173" i="99"/>
  <c r="T173" i="99"/>
  <c r="L174" i="99"/>
  <c r="M174" i="99"/>
  <c r="N174" i="99"/>
  <c r="O174" i="99"/>
  <c r="P174" i="99"/>
  <c r="Q174" i="99"/>
  <c r="R174" i="99"/>
  <c r="S174" i="99"/>
  <c r="T174" i="99"/>
  <c r="L175" i="99"/>
  <c r="M175" i="99"/>
  <c r="N175" i="99"/>
  <c r="O175" i="99"/>
  <c r="P175" i="99"/>
  <c r="Q175" i="99"/>
  <c r="R175" i="99"/>
  <c r="S175" i="99"/>
  <c r="T175" i="99"/>
  <c r="L176" i="99"/>
  <c r="M176" i="99"/>
  <c r="N176" i="99"/>
  <c r="O176" i="99"/>
  <c r="P176" i="99"/>
  <c r="Q176" i="99"/>
  <c r="R176" i="99"/>
  <c r="S176" i="99"/>
  <c r="T176" i="99"/>
  <c r="L177" i="99"/>
  <c r="M177" i="99"/>
  <c r="N177" i="99"/>
  <c r="O177" i="99"/>
  <c r="P177" i="99"/>
  <c r="Q177" i="99"/>
  <c r="R177" i="99"/>
  <c r="S177" i="99"/>
  <c r="T177" i="99"/>
  <c r="L178" i="99"/>
  <c r="M178" i="99"/>
  <c r="N178" i="99"/>
  <c r="O178" i="99"/>
  <c r="P178" i="99"/>
  <c r="Q178" i="99"/>
  <c r="R178" i="99"/>
  <c r="S178" i="99"/>
  <c r="T178" i="99"/>
  <c r="L179" i="99"/>
  <c r="M179" i="99"/>
  <c r="N179" i="99"/>
  <c r="O179" i="99"/>
  <c r="P179" i="99"/>
  <c r="Q179" i="99"/>
  <c r="R179" i="99"/>
  <c r="S179" i="99"/>
  <c r="T179" i="99"/>
  <c r="L180" i="99"/>
  <c r="M180" i="99"/>
  <c r="N180" i="99"/>
  <c r="O180" i="99"/>
  <c r="P180" i="99"/>
  <c r="Q180" i="99"/>
  <c r="R180" i="99"/>
  <c r="S180" i="99"/>
  <c r="T180" i="99"/>
  <c r="L181" i="99"/>
  <c r="M181" i="99"/>
  <c r="N181" i="99"/>
  <c r="O181" i="99"/>
  <c r="P181" i="99"/>
  <c r="Q181" i="99"/>
  <c r="R181" i="99"/>
  <c r="S181" i="99"/>
  <c r="T181" i="99"/>
  <c r="L182" i="99"/>
  <c r="M182" i="99"/>
  <c r="N182" i="99"/>
  <c r="O182" i="99"/>
  <c r="P182" i="99"/>
  <c r="Q182" i="99"/>
  <c r="R182" i="99"/>
  <c r="S182" i="99"/>
  <c r="T182" i="99"/>
  <c r="L183" i="99"/>
  <c r="M183" i="99"/>
  <c r="N183" i="99"/>
  <c r="O183" i="99"/>
  <c r="P183" i="99"/>
  <c r="Q183" i="99"/>
  <c r="R183" i="99"/>
  <c r="S183" i="99"/>
  <c r="T183" i="99"/>
  <c r="L184" i="99"/>
  <c r="M184" i="99"/>
  <c r="N184" i="99"/>
  <c r="O184" i="99"/>
  <c r="P184" i="99"/>
  <c r="Q184" i="99"/>
  <c r="R184" i="99"/>
  <c r="S184" i="99"/>
  <c r="T184" i="99"/>
  <c r="L185" i="99"/>
  <c r="M185" i="99"/>
  <c r="N185" i="99"/>
  <c r="O185" i="99"/>
  <c r="P185" i="99"/>
  <c r="Q185" i="99"/>
  <c r="R185" i="99"/>
  <c r="S185" i="99"/>
  <c r="T185" i="99"/>
  <c r="L186" i="99"/>
  <c r="M186" i="99"/>
  <c r="N186" i="99"/>
  <c r="O186" i="99"/>
  <c r="P186" i="99"/>
  <c r="Q186" i="99"/>
  <c r="R186" i="99"/>
  <c r="S186" i="99"/>
  <c r="T186" i="99"/>
  <c r="L187" i="99"/>
  <c r="M187" i="99"/>
  <c r="N187" i="99"/>
  <c r="O187" i="99"/>
  <c r="P187" i="99"/>
  <c r="Q187" i="99"/>
  <c r="R187" i="99"/>
  <c r="S187" i="99"/>
  <c r="T187" i="99"/>
  <c r="L188" i="99"/>
  <c r="M188" i="99"/>
  <c r="N188" i="99"/>
  <c r="O188" i="99"/>
  <c r="P188" i="99"/>
  <c r="Q188" i="99"/>
  <c r="R188" i="99"/>
  <c r="S188" i="99"/>
  <c r="T188" i="99"/>
  <c r="L189" i="99"/>
  <c r="M189" i="99"/>
  <c r="N189" i="99"/>
  <c r="O189" i="99"/>
  <c r="P189" i="99"/>
  <c r="Q189" i="99"/>
  <c r="R189" i="99"/>
  <c r="S189" i="99"/>
  <c r="T189" i="99"/>
  <c r="L190" i="99"/>
  <c r="M190" i="99"/>
  <c r="N190" i="99"/>
  <c r="O190" i="99"/>
  <c r="P190" i="99"/>
  <c r="Q190" i="99"/>
  <c r="R190" i="99"/>
  <c r="S190" i="99"/>
  <c r="T190" i="99"/>
  <c r="L191" i="99"/>
  <c r="M191" i="99"/>
  <c r="N191" i="99"/>
  <c r="O191" i="99"/>
  <c r="P191" i="99"/>
  <c r="Q191" i="99"/>
  <c r="R191" i="99"/>
  <c r="S191" i="99"/>
  <c r="T191" i="99"/>
  <c r="L192" i="99"/>
  <c r="M192" i="99"/>
  <c r="N192" i="99"/>
  <c r="O192" i="99"/>
  <c r="P192" i="99"/>
  <c r="Q192" i="99"/>
  <c r="R192" i="99"/>
  <c r="S192" i="99"/>
  <c r="T192" i="99"/>
  <c r="L193" i="99"/>
  <c r="M193" i="99"/>
  <c r="N193" i="99"/>
  <c r="O193" i="99"/>
  <c r="P193" i="99"/>
  <c r="Q193" i="99"/>
  <c r="R193" i="99"/>
  <c r="S193" i="99"/>
  <c r="T193" i="99"/>
  <c r="L194" i="99"/>
  <c r="M194" i="99"/>
  <c r="N194" i="99"/>
  <c r="O194" i="99"/>
  <c r="P194" i="99"/>
  <c r="Q194" i="99"/>
  <c r="R194" i="99"/>
  <c r="S194" i="99"/>
  <c r="T194" i="99"/>
  <c r="L195" i="99"/>
  <c r="M195" i="99"/>
  <c r="N195" i="99"/>
  <c r="O195" i="99"/>
  <c r="P195" i="99"/>
  <c r="Q195" i="99"/>
  <c r="R195" i="99"/>
  <c r="S195" i="99"/>
  <c r="T195" i="99"/>
  <c r="L196" i="99"/>
  <c r="M196" i="99"/>
  <c r="N196" i="99"/>
  <c r="O196" i="99"/>
  <c r="P196" i="99"/>
  <c r="Q196" i="99"/>
  <c r="R196" i="99"/>
  <c r="S196" i="99"/>
  <c r="T196" i="99"/>
  <c r="L197" i="99"/>
  <c r="M197" i="99"/>
  <c r="N197" i="99"/>
  <c r="O197" i="99"/>
  <c r="P197" i="99"/>
  <c r="Q197" i="99"/>
  <c r="R197" i="99"/>
  <c r="S197" i="99"/>
  <c r="T197" i="99"/>
  <c r="L198" i="99"/>
  <c r="M198" i="99"/>
  <c r="N198" i="99"/>
  <c r="O198" i="99"/>
  <c r="P198" i="99"/>
  <c r="Q198" i="99"/>
  <c r="R198" i="99"/>
  <c r="S198" i="99"/>
  <c r="T198" i="99"/>
  <c r="L199" i="99"/>
  <c r="M199" i="99"/>
  <c r="N199" i="99"/>
  <c r="O199" i="99"/>
  <c r="P199" i="99"/>
  <c r="Q199" i="99"/>
  <c r="R199" i="99"/>
  <c r="S199" i="99"/>
  <c r="T199" i="99"/>
  <c r="L200" i="99"/>
  <c r="M200" i="99"/>
  <c r="N200" i="99"/>
  <c r="O200" i="99"/>
  <c r="P200" i="99"/>
  <c r="Q200" i="99"/>
  <c r="R200" i="99"/>
  <c r="S200" i="99"/>
  <c r="T200" i="99"/>
  <c r="L201" i="99"/>
  <c r="M201" i="99"/>
  <c r="N201" i="99"/>
  <c r="O201" i="99"/>
  <c r="P201" i="99"/>
  <c r="Q201" i="99"/>
  <c r="R201" i="99"/>
  <c r="S201" i="99"/>
  <c r="T201" i="99"/>
  <c r="L202" i="99"/>
  <c r="M202" i="99"/>
  <c r="N202" i="99"/>
  <c r="O202" i="99"/>
  <c r="P202" i="99"/>
  <c r="Q202" i="99"/>
  <c r="R202" i="99"/>
  <c r="S202" i="99"/>
  <c r="T202" i="99"/>
  <c r="L203" i="99"/>
  <c r="M203" i="99"/>
  <c r="N203" i="99"/>
  <c r="O203" i="99"/>
  <c r="P203" i="99"/>
  <c r="Q203" i="99"/>
  <c r="R203" i="99"/>
  <c r="S203" i="99"/>
  <c r="T203" i="99"/>
  <c r="L204" i="99"/>
  <c r="M204" i="99"/>
  <c r="N204" i="99"/>
  <c r="O204" i="99"/>
  <c r="P204" i="99"/>
  <c r="Q204" i="99"/>
  <c r="R204" i="99"/>
  <c r="S204" i="99"/>
  <c r="T204" i="99"/>
  <c r="L205" i="99"/>
  <c r="M205" i="99"/>
  <c r="N205" i="99"/>
  <c r="O205" i="99"/>
  <c r="P205" i="99"/>
  <c r="Q205" i="99"/>
  <c r="R205" i="99"/>
  <c r="S205" i="99"/>
  <c r="T205" i="99"/>
  <c r="L206" i="99"/>
  <c r="M206" i="99"/>
  <c r="N206" i="99"/>
  <c r="O206" i="99"/>
  <c r="P206" i="99"/>
  <c r="Q206" i="99"/>
  <c r="R206" i="99"/>
  <c r="S206" i="99"/>
  <c r="T206" i="99"/>
  <c r="L207" i="99"/>
  <c r="M207" i="99"/>
  <c r="N207" i="99"/>
  <c r="O207" i="99"/>
  <c r="P207" i="99"/>
  <c r="Q207" i="99"/>
  <c r="R207" i="99"/>
  <c r="S207" i="99"/>
  <c r="T207" i="99"/>
  <c r="L208" i="99"/>
  <c r="M208" i="99"/>
  <c r="N208" i="99"/>
  <c r="O208" i="99"/>
  <c r="P208" i="99"/>
  <c r="Q208" i="99"/>
  <c r="R208" i="99"/>
  <c r="S208" i="99"/>
  <c r="T208" i="99"/>
  <c r="L209" i="99"/>
  <c r="M209" i="99"/>
  <c r="N209" i="99"/>
  <c r="O209" i="99"/>
  <c r="P209" i="99"/>
  <c r="Q209" i="99"/>
  <c r="R209" i="99"/>
  <c r="S209" i="99"/>
  <c r="T209" i="99"/>
  <c r="L210" i="99"/>
  <c r="M210" i="99"/>
  <c r="N210" i="99"/>
  <c r="O210" i="99"/>
  <c r="P210" i="99"/>
  <c r="Q210" i="99"/>
  <c r="R210" i="99"/>
  <c r="S210" i="99"/>
  <c r="T210" i="99"/>
  <c r="L211" i="99"/>
  <c r="M211" i="99"/>
  <c r="N211" i="99"/>
  <c r="O211" i="99"/>
  <c r="P211" i="99"/>
  <c r="Q211" i="99"/>
  <c r="R211" i="99"/>
  <c r="S211" i="99"/>
  <c r="T211" i="99"/>
  <c r="L212" i="99"/>
  <c r="M212" i="99"/>
  <c r="N212" i="99"/>
  <c r="O212" i="99"/>
  <c r="P212" i="99"/>
  <c r="Q212" i="99"/>
  <c r="R212" i="99"/>
  <c r="S212" i="99"/>
  <c r="T212" i="99"/>
  <c r="L213" i="99"/>
  <c r="M213" i="99"/>
  <c r="N213" i="99"/>
  <c r="O213" i="99"/>
  <c r="P213" i="99"/>
  <c r="Q213" i="99"/>
  <c r="R213" i="99"/>
  <c r="S213" i="99"/>
  <c r="T213" i="99"/>
  <c r="L214" i="99"/>
  <c r="M214" i="99"/>
  <c r="N214" i="99"/>
  <c r="O214" i="99"/>
  <c r="P214" i="99"/>
  <c r="Q214" i="99"/>
  <c r="R214" i="99"/>
  <c r="S214" i="99"/>
  <c r="T214" i="99"/>
  <c r="L215" i="99"/>
  <c r="M215" i="99"/>
  <c r="N215" i="99"/>
  <c r="O215" i="99"/>
  <c r="P215" i="99"/>
  <c r="Q215" i="99"/>
  <c r="R215" i="99"/>
  <c r="S215" i="99"/>
  <c r="T215" i="99"/>
  <c r="L216" i="99"/>
  <c r="M216" i="99"/>
  <c r="N216" i="99"/>
  <c r="O216" i="99"/>
  <c r="P216" i="99"/>
  <c r="Q216" i="99"/>
  <c r="R216" i="99"/>
  <c r="S216" i="99"/>
  <c r="T216" i="99"/>
  <c r="L217" i="99"/>
  <c r="M217" i="99"/>
  <c r="N217" i="99"/>
  <c r="O217" i="99"/>
  <c r="P217" i="99"/>
  <c r="Q217" i="99"/>
  <c r="R217" i="99"/>
  <c r="S217" i="99"/>
  <c r="T217" i="99"/>
  <c r="L218" i="99"/>
  <c r="M218" i="99"/>
  <c r="N218" i="99"/>
  <c r="O218" i="99"/>
  <c r="P218" i="99"/>
  <c r="Q218" i="99"/>
  <c r="R218" i="99"/>
  <c r="S218" i="99"/>
  <c r="T218" i="99"/>
  <c r="L219" i="99"/>
  <c r="M219" i="99"/>
  <c r="N219" i="99"/>
  <c r="O219" i="99"/>
  <c r="P219" i="99"/>
  <c r="Q219" i="99"/>
  <c r="R219" i="99"/>
  <c r="S219" i="99"/>
  <c r="T219" i="99"/>
  <c r="L220" i="99"/>
  <c r="M220" i="99"/>
  <c r="N220" i="99"/>
  <c r="O220" i="99"/>
  <c r="P220" i="99"/>
  <c r="Q220" i="99"/>
  <c r="R220" i="99"/>
  <c r="S220" i="99"/>
  <c r="T220" i="99"/>
  <c r="L221" i="99"/>
  <c r="M221" i="99"/>
  <c r="N221" i="99"/>
  <c r="O221" i="99"/>
  <c r="P221" i="99"/>
  <c r="Q221" i="99"/>
  <c r="R221" i="99"/>
  <c r="S221" i="99"/>
  <c r="T221" i="99"/>
  <c r="L222" i="99"/>
  <c r="M222" i="99"/>
  <c r="N222" i="99"/>
  <c r="O222" i="99"/>
  <c r="P222" i="99"/>
  <c r="Q222" i="99"/>
  <c r="R222" i="99"/>
  <c r="S222" i="99"/>
  <c r="T222" i="99"/>
  <c r="L223" i="99"/>
  <c r="M223" i="99"/>
  <c r="N223" i="99"/>
  <c r="O223" i="99"/>
  <c r="P223" i="99"/>
  <c r="Q223" i="99"/>
  <c r="R223" i="99"/>
  <c r="S223" i="99"/>
  <c r="T223" i="99"/>
  <c r="L224" i="99"/>
  <c r="M224" i="99"/>
  <c r="N224" i="99"/>
  <c r="O224" i="99"/>
  <c r="P224" i="99"/>
  <c r="Q224" i="99"/>
  <c r="R224" i="99"/>
  <c r="S224" i="99"/>
  <c r="T224" i="99"/>
  <c r="L225" i="99"/>
  <c r="M225" i="99"/>
  <c r="N225" i="99"/>
  <c r="O225" i="99"/>
  <c r="P225" i="99"/>
  <c r="Q225" i="99"/>
  <c r="R225" i="99"/>
  <c r="S225" i="99"/>
  <c r="T225" i="99"/>
  <c r="L226" i="99"/>
  <c r="M226" i="99"/>
  <c r="N226" i="99"/>
  <c r="O226" i="99"/>
  <c r="P226" i="99"/>
  <c r="Q226" i="99"/>
  <c r="R226" i="99"/>
  <c r="S226" i="99"/>
  <c r="T226" i="99"/>
  <c r="L227" i="99"/>
  <c r="M227" i="99"/>
  <c r="N227" i="99"/>
  <c r="O227" i="99"/>
  <c r="P227" i="99"/>
  <c r="Q227" i="99"/>
  <c r="R227" i="99"/>
  <c r="S227" i="99"/>
  <c r="T227" i="99"/>
  <c r="L228" i="99"/>
  <c r="M228" i="99"/>
  <c r="N228" i="99"/>
  <c r="O228" i="99"/>
  <c r="P228" i="99"/>
  <c r="Q228" i="99"/>
  <c r="R228" i="99"/>
  <c r="S228" i="99"/>
  <c r="T228" i="99"/>
  <c r="L229" i="99"/>
  <c r="M229" i="99"/>
  <c r="N229" i="99"/>
  <c r="O229" i="99"/>
  <c r="P229" i="99"/>
  <c r="Q229" i="99"/>
  <c r="R229" i="99"/>
  <c r="S229" i="99"/>
  <c r="T229" i="99"/>
  <c r="L230" i="99"/>
  <c r="M230" i="99"/>
  <c r="N230" i="99"/>
  <c r="O230" i="99"/>
  <c r="P230" i="99"/>
  <c r="Q230" i="99"/>
  <c r="R230" i="99"/>
  <c r="S230" i="99"/>
  <c r="T230" i="99"/>
  <c r="L231" i="99"/>
  <c r="M231" i="99"/>
  <c r="N231" i="99"/>
  <c r="O231" i="99"/>
  <c r="P231" i="99"/>
  <c r="Q231" i="99"/>
  <c r="R231" i="99"/>
  <c r="S231" i="99"/>
  <c r="T231" i="99"/>
  <c r="L232" i="99"/>
  <c r="M232" i="99"/>
  <c r="N232" i="99"/>
  <c r="O232" i="99"/>
  <c r="P232" i="99"/>
  <c r="Q232" i="99"/>
  <c r="R232" i="99"/>
  <c r="S232" i="99"/>
  <c r="T232" i="99"/>
  <c r="L233" i="99"/>
  <c r="M233" i="99"/>
  <c r="N233" i="99"/>
  <c r="O233" i="99"/>
  <c r="P233" i="99"/>
  <c r="Q233" i="99"/>
  <c r="R233" i="99"/>
  <c r="S233" i="99"/>
  <c r="T233" i="99"/>
  <c r="L234" i="99"/>
  <c r="M234" i="99"/>
  <c r="N234" i="99"/>
  <c r="O234" i="99"/>
  <c r="P234" i="99"/>
  <c r="Q234" i="99"/>
  <c r="R234" i="99"/>
  <c r="S234" i="99"/>
  <c r="T234" i="99"/>
  <c r="L235" i="99"/>
  <c r="M235" i="99"/>
  <c r="N235" i="99"/>
  <c r="O235" i="99"/>
  <c r="P235" i="99"/>
  <c r="Q235" i="99"/>
  <c r="R235" i="99"/>
  <c r="S235" i="99"/>
  <c r="T235" i="99"/>
  <c r="L236" i="99"/>
  <c r="M236" i="99"/>
  <c r="N236" i="99"/>
  <c r="O236" i="99"/>
  <c r="P236" i="99"/>
  <c r="Q236" i="99"/>
  <c r="R236" i="99"/>
  <c r="S236" i="99"/>
  <c r="T236" i="99"/>
  <c r="L237" i="99"/>
  <c r="M237" i="99"/>
  <c r="N237" i="99"/>
  <c r="O237" i="99"/>
  <c r="P237" i="99"/>
  <c r="Q237" i="99"/>
  <c r="R237" i="99"/>
  <c r="S237" i="99"/>
  <c r="T237" i="99"/>
  <c r="L238" i="99"/>
  <c r="M238" i="99"/>
  <c r="N238" i="99"/>
  <c r="O238" i="99"/>
  <c r="P238" i="99"/>
  <c r="Q238" i="99"/>
  <c r="R238" i="99"/>
  <c r="S238" i="99"/>
  <c r="T238" i="99"/>
  <c r="L239" i="99"/>
  <c r="M239" i="99"/>
  <c r="N239" i="99"/>
  <c r="O239" i="99"/>
  <c r="P239" i="99"/>
  <c r="Q239" i="99"/>
  <c r="R239" i="99"/>
  <c r="S239" i="99"/>
  <c r="T239" i="99"/>
  <c r="L240" i="99"/>
  <c r="M240" i="99"/>
  <c r="N240" i="99"/>
  <c r="O240" i="99"/>
  <c r="P240" i="99"/>
  <c r="Q240" i="99"/>
  <c r="R240" i="99"/>
  <c r="S240" i="99"/>
  <c r="T240" i="99"/>
  <c r="L241" i="99"/>
  <c r="M241" i="99"/>
  <c r="N241" i="99"/>
  <c r="O241" i="99"/>
  <c r="P241" i="99"/>
  <c r="Q241" i="99"/>
  <c r="R241" i="99"/>
  <c r="S241" i="99"/>
  <c r="T241" i="99"/>
  <c r="L242" i="99"/>
  <c r="M242" i="99"/>
  <c r="N242" i="99"/>
  <c r="O242" i="99"/>
  <c r="P242" i="99"/>
  <c r="Q242" i="99"/>
  <c r="R242" i="99"/>
  <c r="S242" i="99"/>
  <c r="T242" i="99"/>
  <c r="L243" i="99"/>
  <c r="M243" i="99"/>
  <c r="N243" i="99"/>
  <c r="O243" i="99"/>
  <c r="P243" i="99"/>
  <c r="Q243" i="99"/>
  <c r="R243" i="99"/>
  <c r="S243" i="99"/>
  <c r="T243" i="99"/>
  <c r="L244" i="99"/>
  <c r="M244" i="99"/>
  <c r="N244" i="99"/>
  <c r="O244" i="99"/>
  <c r="P244" i="99"/>
  <c r="Q244" i="99"/>
  <c r="R244" i="99"/>
  <c r="S244" i="99"/>
  <c r="T244" i="99"/>
  <c r="L245" i="99"/>
  <c r="M245" i="99"/>
  <c r="N245" i="99"/>
  <c r="O245" i="99"/>
  <c r="P245" i="99"/>
  <c r="Q245" i="99"/>
  <c r="R245" i="99"/>
  <c r="S245" i="99"/>
  <c r="T245" i="99"/>
  <c r="L246" i="99"/>
  <c r="M246" i="99"/>
  <c r="N246" i="99"/>
  <c r="O246" i="99"/>
  <c r="P246" i="99"/>
  <c r="Q246" i="99"/>
  <c r="R246" i="99"/>
  <c r="S246" i="99"/>
  <c r="T246" i="99"/>
  <c r="L247" i="99"/>
  <c r="M247" i="99"/>
  <c r="N247" i="99"/>
  <c r="O247" i="99"/>
  <c r="P247" i="99"/>
  <c r="Q247" i="99"/>
  <c r="R247" i="99"/>
  <c r="S247" i="99"/>
  <c r="T247" i="99"/>
  <c r="L248" i="99"/>
  <c r="M248" i="99"/>
  <c r="N248" i="99"/>
  <c r="O248" i="99"/>
  <c r="P248" i="99"/>
  <c r="Q248" i="99"/>
  <c r="R248" i="99"/>
  <c r="S248" i="99"/>
  <c r="T248" i="99"/>
  <c r="L249" i="99"/>
  <c r="M249" i="99"/>
  <c r="N249" i="99"/>
  <c r="O249" i="99"/>
  <c r="P249" i="99"/>
  <c r="Q249" i="99"/>
  <c r="R249" i="99"/>
  <c r="S249" i="99"/>
  <c r="T249" i="99"/>
  <c r="L250" i="99"/>
  <c r="M250" i="99"/>
  <c r="N250" i="99"/>
  <c r="O250" i="99"/>
  <c r="P250" i="99"/>
  <c r="Q250" i="99"/>
  <c r="R250" i="99"/>
  <c r="S250" i="99"/>
  <c r="T250" i="99"/>
  <c r="L251" i="99"/>
  <c r="M251" i="99"/>
  <c r="N251" i="99"/>
  <c r="O251" i="99"/>
  <c r="P251" i="99"/>
  <c r="Q251" i="99"/>
  <c r="R251" i="99"/>
  <c r="S251" i="99"/>
  <c r="T251" i="99"/>
  <c r="L252" i="99"/>
  <c r="M252" i="99"/>
  <c r="N252" i="99"/>
  <c r="O252" i="99"/>
  <c r="P252" i="99"/>
  <c r="Q252" i="99"/>
  <c r="R252" i="99"/>
  <c r="S252" i="99"/>
  <c r="T252" i="99"/>
  <c r="L253" i="99"/>
  <c r="M253" i="99"/>
  <c r="N253" i="99"/>
  <c r="O253" i="99"/>
  <c r="P253" i="99"/>
  <c r="Q253" i="99"/>
  <c r="R253" i="99"/>
  <c r="S253" i="99"/>
  <c r="T253" i="99"/>
  <c r="L254" i="99"/>
  <c r="M254" i="99"/>
  <c r="N254" i="99"/>
  <c r="O254" i="99"/>
  <c r="P254" i="99"/>
  <c r="Q254" i="99"/>
  <c r="R254" i="99"/>
  <c r="S254" i="99"/>
  <c r="T254" i="99"/>
  <c r="L255" i="99"/>
  <c r="M255" i="99"/>
  <c r="N255" i="99"/>
  <c r="O255" i="99"/>
  <c r="P255" i="99"/>
  <c r="Q255" i="99"/>
  <c r="R255" i="99"/>
  <c r="S255" i="99"/>
  <c r="T255" i="99"/>
  <c r="L256" i="99"/>
  <c r="M256" i="99"/>
  <c r="N256" i="99"/>
  <c r="O256" i="99"/>
  <c r="P256" i="99"/>
  <c r="Q256" i="99"/>
  <c r="R256" i="99"/>
  <c r="S256" i="99"/>
  <c r="T256" i="99"/>
  <c r="L257" i="99"/>
  <c r="M257" i="99"/>
  <c r="N257" i="99"/>
  <c r="O257" i="99"/>
  <c r="P257" i="99"/>
  <c r="Q257" i="99"/>
  <c r="R257" i="99"/>
  <c r="S257" i="99"/>
  <c r="T257" i="99"/>
  <c r="L258" i="99"/>
  <c r="M258" i="99"/>
  <c r="N258" i="99"/>
  <c r="O258" i="99"/>
  <c r="P258" i="99"/>
  <c r="Q258" i="99"/>
  <c r="R258" i="99"/>
  <c r="S258" i="99"/>
  <c r="T258" i="99"/>
  <c r="L259" i="99"/>
  <c r="M259" i="99"/>
  <c r="N259" i="99"/>
  <c r="O259" i="99"/>
  <c r="P259" i="99"/>
  <c r="Q259" i="99"/>
  <c r="R259" i="99"/>
  <c r="S259" i="99"/>
  <c r="T259" i="99"/>
  <c r="L260" i="99"/>
  <c r="M260" i="99"/>
  <c r="N260" i="99"/>
  <c r="O260" i="99"/>
  <c r="P260" i="99"/>
  <c r="Q260" i="99"/>
  <c r="R260" i="99"/>
  <c r="S260" i="99"/>
  <c r="T260" i="99"/>
  <c r="L261" i="99"/>
  <c r="M261" i="99"/>
  <c r="N261" i="99"/>
  <c r="O261" i="99"/>
  <c r="P261" i="99"/>
  <c r="Q261" i="99"/>
  <c r="R261" i="99"/>
  <c r="S261" i="99"/>
  <c r="T261" i="99"/>
  <c r="L262" i="99"/>
  <c r="M262" i="99"/>
  <c r="N262" i="99"/>
  <c r="O262" i="99"/>
  <c r="P262" i="99"/>
  <c r="Q262" i="99"/>
  <c r="R262" i="99"/>
  <c r="S262" i="99"/>
  <c r="T262" i="99"/>
  <c r="L263" i="99"/>
  <c r="M263" i="99"/>
  <c r="N263" i="99"/>
  <c r="O263" i="99"/>
  <c r="P263" i="99"/>
  <c r="Q263" i="99"/>
  <c r="R263" i="99"/>
  <c r="S263" i="99"/>
  <c r="T263" i="99"/>
  <c r="L264" i="99"/>
  <c r="M264" i="99"/>
  <c r="N264" i="99"/>
  <c r="O264" i="99"/>
  <c r="P264" i="99"/>
  <c r="Q264" i="99"/>
  <c r="R264" i="99"/>
  <c r="S264" i="99"/>
  <c r="T264" i="99"/>
  <c r="L265" i="99"/>
  <c r="M265" i="99"/>
  <c r="N265" i="99"/>
  <c r="O265" i="99"/>
  <c r="P265" i="99"/>
  <c r="Q265" i="99"/>
  <c r="R265" i="99"/>
  <c r="S265" i="99"/>
  <c r="T265" i="99"/>
  <c r="L266" i="99"/>
  <c r="M266" i="99"/>
  <c r="N266" i="99"/>
  <c r="O266" i="99"/>
  <c r="P266" i="99"/>
  <c r="Q266" i="99"/>
  <c r="R266" i="99"/>
  <c r="S266" i="99"/>
  <c r="T266" i="99"/>
  <c r="L267" i="99"/>
  <c r="M267" i="99"/>
  <c r="N267" i="99"/>
  <c r="O267" i="99"/>
  <c r="P267" i="99"/>
  <c r="Q267" i="99"/>
  <c r="R267" i="99"/>
  <c r="S267" i="99"/>
  <c r="T267" i="99"/>
  <c r="L268" i="99"/>
  <c r="M268" i="99"/>
  <c r="N268" i="99"/>
  <c r="O268" i="99"/>
  <c r="P268" i="99"/>
  <c r="Q268" i="99"/>
  <c r="R268" i="99"/>
  <c r="S268" i="99"/>
  <c r="T268" i="99"/>
  <c r="L269" i="99"/>
  <c r="M269" i="99"/>
  <c r="N269" i="99"/>
  <c r="O269" i="99"/>
  <c r="P269" i="99"/>
  <c r="Q269" i="99"/>
  <c r="R269" i="99"/>
  <c r="S269" i="99"/>
  <c r="T269" i="99"/>
  <c r="L270" i="99"/>
  <c r="M270" i="99"/>
  <c r="N270" i="99"/>
  <c r="O270" i="99"/>
  <c r="P270" i="99"/>
  <c r="Q270" i="99"/>
  <c r="R270" i="99"/>
  <c r="S270" i="99"/>
  <c r="T270" i="99"/>
  <c r="L271" i="99"/>
  <c r="M271" i="99"/>
  <c r="N271" i="99"/>
  <c r="O271" i="99"/>
  <c r="P271" i="99"/>
  <c r="Q271" i="99"/>
  <c r="R271" i="99"/>
  <c r="S271" i="99"/>
  <c r="T271" i="99"/>
  <c r="L272" i="99"/>
  <c r="M272" i="99"/>
  <c r="N272" i="99"/>
  <c r="O272" i="99"/>
  <c r="P272" i="99"/>
  <c r="Q272" i="99"/>
  <c r="R272" i="99"/>
  <c r="S272" i="99"/>
  <c r="T272" i="99"/>
  <c r="L273" i="99"/>
  <c r="M273" i="99"/>
  <c r="N273" i="99"/>
  <c r="O273" i="99"/>
  <c r="P273" i="99"/>
  <c r="Q273" i="99"/>
  <c r="R273" i="99"/>
  <c r="S273" i="99"/>
  <c r="T273" i="99"/>
  <c r="L274" i="99"/>
  <c r="M274" i="99"/>
  <c r="N274" i="99"/>
  <c r="O274" i="99"/>
  <c r="P274" i="99"/>
  <c r="Q274" i="99"/>
  <c r="R274" i="99"/>
  <c r="S274" i="99"/>
  <c r="T274" i="99"/>
  <c r="L275" i="99"/>
  <c r="M275" i="99"/>
  <c r="N275" i="99"/>
  <c r="O275" i="99"/>
  <c r="P275" i="99"/>
  <c r="Q275" i="99"/>
  <c r="R275" i="99"/>
  <c r="S275" i="99"/>
  <c r="T275" i="99"/>
  <c r="L276" i="99"/>
  <c r="M276" i="99"/>
  <c r="N276" i="99"/>
  <c r="O276" i="99"/>
  <c r="P276" i="99"/>
  <c r="Q276" i="99"/>
  <c r="R276" i="99"/>
  <c r="S276" i="99"/>
  <c r="T276" i="99"/>
  <c r="L277" i="99"/>
  <c r="M277" i="99"/>
  <c r="N277" i="99"/>
  <c r="O277" i="99"/>
  <c r="P277" i="99"/>
  <c r="Q277" i="99"/>
  <c r="R277" i="99"/>
  <c r="S277" i="99"/>
  <c r="T277" i="99"/>
  <c r="L278" i="99"/>
  <c r="M278" i="99"/>
  <c r="N278" i="99"/>
  <c r="O278" i="99"/>
  <c r="P278" i="99"/>
  <c r="Q278" i="99"/>
  <c r="R278" i="99"/>
  <c r="S278" i="99"/>
  <c r="T278" i="99"/>
  <c r="L279" i="99"/>
  <c r="M279" i="99"/>
  <c r="N279" i="99"/>
  <c r="O279" i="99"/>
  <c r="P279" i="99"/>
  <c r="Q279" i="99"/>
  <c r="R279" i="99"/>
  <c r="S279" i="99"/>
  <c r="T279" i="99"/>
  <c r="L280" i="99"/>
  <c r="M280" i="99"/>
  <c r="N280" i="99"/>
  <c r="O280" i="99"/>
  <c r="P280" i="99"/>
  <c r="Q280" i="99"/>
  <c r="R280" i="99"/>
  <c r="S280" i="99"/>
  <c r="T280" i="99"/>
  <c r="L281" i="99"/>
  <c r="M281" i="99"/>
  <c r="N281" i="99"/>
  <c r="O281" i="99"/>
  <c r="P281" i="99"/>
  <c r="Q281" i="99"/>
  <c r="R281" i="99"/>
  <c r="S281" i="99"/>
  <c r="T281" i="99"/>
  <c r="L282" i="99"/>
  <c r="M282" i="99"/>
  <c r="N282" i="99"/>
  <c r="O282" i="99"/>
  <c r="P282" i="99"/>
  <c r="Q282" i="99"/>
  <c r="R282" i="99"/>
  <c r="S282" i="99"/>
  <c r="T282" i="99"/>
  <c r="L283" i="99"/>
  <c r="M283" i="99"/>
  <c r="N283" i="99"/>
  <c r="O283" i="99"/>
  <c r="P283" i="99"/>
  <c r="Q283" i="99"/>
  <c r="R283" i="99"/>
  <c r="S283" i="99"/>
  <c r="T283" i="99"/>
  <c r="L284" i="99"/>
  <c r="M284" i="99"/>
  <c r="N284" i="99"/>
  <c r="O284" i="99"/>
  <c r="P284" i="99"/>
  <c r="Q284" i="99"/>
  <c r="R284" i="99"/>
  <c r="S284" i="99"/>
  <c r="T284" i="99"/>
  <c r="L285" i="99"/>
  <c r="M285" i="99"/>
  <c r="N285" i="99"/>
  <c r="O285" i="99"/>
  <c r="P285" i="99"/>
  <c r="Q285" i="99"/>
  <c r="R285" i="99"/>
  <c r="S285" i="99"/>
  <c r="T285" i="99"/>
  <c r="L286" i="99"/>
  <c r="M286" i="99"/>
  <c r="N286" i="99"/>
  <c r="O286" i="99"/>
  <c r="P286" i="99"/>
  <c r="Q286" i="99"/>
  <c r="R286" i="99"/>
  <c r="S286" i="99"/>
  <c r="T286" i="99"/>
  <c r="L287" i="99"/>
  <c r="M287" i="99"/>
  <c r="N287" i="99"/>
  <c r="O287" i="99"/>
  <c r="P287" i="99"/>
  <c r="Q287" i="99"/>
  <c r="R287" i="99"/>
  <c r="S287" i="99"/>
  <c r="T287" i="99"/>
  <c r="L288" i="99"/>
  <c r="M288" i="99"/>
  <c r="N288" i="99"/>
  <c r="O288" i="99"/>
  <c r="P288" i="99"/>
  <c r="Q288" i="99"/>
  <c r="R288" i="99"/>
  <c r="S288" i="99"/>
  <c r="T288" i="99"/>
  <c r="L289" i="99"/>
  <c r="M289" i="99"/>
  <c r="N289" i="99"/>
  <c r="O289" i="99"/>
  <c r="P289" i="99"/>
  <c r="Q289" i="99"/>
  <c r="R289" i="99"/>
  <c r="S289" i="99"/>
  <c r="T289" i="99"/>
  <c r="L290" i="99"/>
  <c r="M290" i="99"/>
  <c r="N290" i="99"/>
  <c r="O290" i="99"/>
  <c r="P290" i="99"/>
  <c r="Q290" i="99"/>
  <c r="R290" i="99"/>
  <c r="S290" i="99"/>
  <c r="T290" i="99"/>
  <c r="L291" i="99"/>
  <c r="M291" i="99"/>
  <c r="N291" i="99"/>
  <c r="O291" i="99"/>
  <c r="P291" i="99"/>
  <c r="Q291" i="99"/>
  <c r="R291" i="99"/>
  <c r="S291" i="99"/>
  <c r="T291" i="99"/>
  <c r="L292" i="99"/>
  <c r="M292" i="99"/>
  <c r="N292" i="99"/>
  <c r="O292" i="99"/>
  <c r="P292" i="99"/>
  <c r="Q292" i="99"/>
  <c r="R292" i="99"/>
  <c r="S292" i="99"/>
  <c r="T292" i="99"/>
  <c r="L293" i="99"/>
  <c r="M293" i="99"/>
  <c r="N293" i="99"/>
  <c r="O293" i="99"/>
  <c r="P293" i="99"/>
  <c r="Q293" i="99"/>
  <c r="R293" i="99"/>
  <c r="S293" i="99"/>
  <c r="T293" i="99"/>
  <c r="L294" i="99"/>
  <c r="M294" i="99"/>
  <c r="N294" i="99"/>
  <c r="O294" i="99"/>
  <c r="P294" i="99"/>
  <c r="Q294" i="99"/>
  <c r="R294" i="99"/>
  <c r="S294" i="99"/>
  <c r="T294" i="99"/>
  <c r="L295" i="99"/>
  <c r="M295" i="99"/>
  <c r="N295" i="99"/>
  <c r="O295" i="99"/>
  <c r="P295" i="99"/>
  <c r="Q295" i="99"/>
  <c r="R295" i="99"/>
  <c r="S295" i="99"/>
  <c r="T295" i="99"/>
  <c r="L296" i="99"/>
  <c r="M296" i="99"/>
  <c r="N296" i="99"/>
  <c r="O296" i="99"/>
  <c r="P296" i="99"/>
  <c r="Q296" i="99"/>
  <c r="R296" i="99"/>
  <c r="S296" i="99"/>
  <c r="T296" i="99"/>
  <c r="L297" i="99"/>
  <c r="M297" i="99"/>
  <c r="N297" i="99"/>
  <c r="O297" i="99"/>
  <c r="P297" i="99"/>
  <c r="Q297" i="99"/>
  <c r="R297" i="99"/>
  <c r="S297" i="99"/>
  <c r="T297" i="99"/>
  <c r="L298" i="99"/>
  <c r="M298" i="99"/>
  <c r="N298" i="99"/>
  <c r="O298" i="99"/>
  <c r="P298" i="99"/>
  <c r="Q298" i="99"/>
  <c r="R298" i="99"/>
  <c r="S298" i="99"/>
  <c r="T298" i="99"/>
  <c r="L299" i="99"/>
  <c r="M299" i="99"/>
  <c r="N299" i="99"/>
  <c r="O299" i="99"/>
  <c r="P299" i="99"/>
  <c r="Q299" i="99"/>
  <c r="R299" i="99"/>
  <c r="S299" i="99"/>
  <c r="T299" i="99"/>
  <c r="L300" i="99"/>
  <c r="M300" i="99"/>
  <c r="N300" i="99"/>
  <c r="O300" i="99"/>
  <c r="P300" i="99"/>
  <c r="Q300" i="99"/>
  <c r="R300" i="99"/>
  <c r="S300" i="99"/>
  <c r="T300" i="99"/>
  <c r="L301" i="99"/>
  <c r="M301" i="99"/>
  <c r="N301" i="99"/>
  <c r="O301" i="99"/>
  <c r="P301" i="99"/>
  <c r="Q301" i="99"/>
  <c r="R301" i="99"/>
  <c r="S301" i="99"/>
  <c r="T301" i="99"/>
  <c r="L302" i="99"/>
  <c r="M302" i="99"/>
  <c r="N302" i="99"/>
  <c r="O302" i="99"/>
  <c r="P302" i="99"/>
  <c r="Q302" i="99"/>
  <c r="R302" i="99"/>
  <c r="S302" i="99"/>
  <c r="T302" i="99"/>
  <c r="L303" i="99"/>
  <c r="M303" i="99"/>
  <c r="N303" i="99"/>
  <c r="O303" i="99"/>
  <c r="P303" i="99"/>
  <c r="Q303" i="99"/>
  <c r="R303" i="99"/>
  <c r="S303" i="99"/>
  <c r="T303" i="99"/>
  <c r="L304" i="99"/>
  <c r="M304" i="99"/>
  <c r="N304" i="99"/>
  <c r="O304" i="99"/>
  <c r="P304" i="99"/>
  <c r="Q304" i="99"/>
  <c r="R304" i="99"/>
  <c r="S304" i="99"/>
  <c r="T304" i="99"/>
  <c r="L305" i="99"/>
  <c r="M305" i="99"/>
  <c r="N305" i="99"/>
  <c r="O305" i="99"/>
  <c r="P305" i="99"/>
  <c r="Q305" i="99"/>
  <c r="R305" i="99"/>
  <c r="S305" i="99"/>
  <c r="T305" i="99"/>
  <c r="L306" i="99"/>
  <c r="M306" i="99"/>
  <c r="N306" i="99"/>
  <c r="O306" i="99"/>
  <c r="P306" i="99"/>
  <c r="Q306" i="99"/>
  <c r="R306" i="99"/>
  <c r="S306" i="99"/>
  <c r="T306" i="99"/>
  <c r="L307" i="99"/>
  <c r="M307" i="99"/>
  <c r="N307" i="99"/>
  <c r="O307" i="99"/>
  <c r="P307" i="99"/>
  <c r="Q307" i="99"/>
  <c r="R307" i="99"/>
  <c r="S307" i="99"/>
  <c r="T307" i="99"/>
  <c r="L308" i="99"/>
  <c r="M308" i="99"/>
  <c r="N308" i="99"/>
  <c r="O308" i="99"/>
  <c r="P308" i="99"/>
  <c r="Q308" i="99"/>
  <c r="R308" i="99"/>
  <c r="S308" i="99"/>
  <c r="T308" i="99"/>
  <c r="L309" i="99"/>
  <c r="M309" i="99"/>
  <c r="N309" i="99"/>
  <c r="O309" i="99"/>
  <c r="P309" i="99"/>
  <c r="Q309" i="99"/>
  <c r="R309" i="99"/>
  <c r="S309" i="99"/>
  <c r="T309" i="99"/>
  <c r="L310" i="99"/>
  <c r="M310" i="99"/>
  <c r="N310" i="99"/>
  <c r="O310" i="99"/>
  <c r="P310" i="99"/>
  <c r="Q310" i="99"/>
  <c r="R310" i="99"/>
  <c r="S310" i="99"/>
  <c r="T310" i="99"/>
  <c r="L311" i="99"/>
  <c r="M311" i="99"/>
  <c r="N311" i="99"/>
  <c r="O311" i="99"/>
  <c r="P311" i="99"/>
  <c r="Q311" i="99"/>
  <c r="R311" i="99"/>
  <c r="S311" i="99"/>
  <c r="T311" i="99"/>
  <c r="L312" i="99"/>
  <c r="M312" i="99"/>
  <c r="N312" i="99"/>
  <c r="O312" i="99"/>
  <c r="P312" i="99"/>
  <c r="Q312" i="99"/>
  <c r="R312" i="99"/>
  <c r="S312" i="99"/>
  <c r="T312" i="99"/>
  <c r="L313" i="99"/>
  <c r="M313" i="99"/>
  <c r="N313" i="99"/>
  <c r="O313" i="99"/>
  <c r="P313" i="99"/>
  <c r="Q313" i="99"/>
  <c r="R313" i="99"/>
  <c r="S313" i="99"/>
  <c r="T313" i="99"/>
  <c r="L314" i="99"/>
  <c r="M314" i="99"/>
  <c r="N314" i="99"/>
  <c r="O314" i="99"/>
  <c r="P314" i="99"/>
  <c r="Q314" i="99"/>
  <c r="R314" i="99"/>
  <c r="S314" i="99"/>
  <c r="T314" i="99"/>
  <c r="L315" i="99"/>
  <c r="M315" i="99"/>
  <c r="N315" i="99"/>
  <c r="O315" i="99"/>
  <c r="P315" i="99"/>
  <c r="Q315" i="99"/>
  <c r="R315" i="99"/>
  <c r="S315" i="99"/>
  <c r="T315" i="99"/>
  <c r="L316" i="99"/>
  <c r="M316" i="99"/>
  <c r="N316" i="99"/>
  <c r="O316" i="99"/>
  <c r="P316" i="99"/>
  <c r="Q316" i="99"/>
  <c r="R316" i="99"/>
  <c r="S316" i="99"/>
  <c r="T316" i="99"/>
  <c r="L317" i="99"/>
  <c r="M317" i="99"/>
  <c r="N317" i="99"/>
  <c r="O317" i="99"/>
  <c r="P317" i="99"/>
  <c r="Q317" i="99"/>
  <c r="R317" i="99"/>
  <c r="S317" i="99"/>
  <c r="T317" i="99"/>
  <c r="L318" i="99"/>
  <c r="M318" i="99"/>
  <c r="N318" i="99"/>
  <c r="O318" i="99"/>
  <c r="P318" i="99"/>
  <c r="Q318" i="99"/>
  <c r="R318" i="99"/>
  <c r="S318" i="99"/>
  <c r="T318" i="99"/>
  <c r="L319" i="99"/>
  <c r="M319" i="99"/>
  <c r="N319" i="99"/>
  <c r="O319" i="99"/>
  <c r="P319" i="99"/>
  <c r="Q319" i="99"/>
  <c r="R319" i="99"/>
  <c r="S319" i="99"/>
  <c r="T319" i="99"/>
  <c r="L320" i="99"/>
  <c r="M320" i="99"/>
  <c r="N320" i="99"/>
  <c r="O320" i="99"/>
  <c r="P320" i="99"/>
  <c r="Q320" i="99"/>
  <c r="R320" i="99"/>
  <c r="S320" i="99"/>
  <c r="T320" i="99"/>
  <c r="L321" i="99"/>
  <c r="M321" i="99"/>
  <c r="N321" i="99"/>
  <c r="O321" i="99"/>
  <c r="P321" i="99"/>
  <c r="Q321" i="99"/>
  <c r="R321" i="99"/>
  <c r="S321" i="99"/>
  <c r="T321" i="99"/>
  <c r="L322" i="99"/>
  <c r="M322" i="99"/>
  <c r="N322" i="99"/>
  <c r="O322" i="99"/>
  <c r="P322" i="99"/>
  <c r="Q322" i="99"/>
  <c r="R322" i="99"/>
  <c r="S322" i="99"/>
  <c r="T322" i="99"/>
  <c r="L323" i="99"/>
  <c r="M323" i="99"/>
  <c r="N323" i="99"/>
  <c r="O323" i="99"/>
  <c r="P323" i="99"/>
  <c r="Q323" i="99"/>
  <c r="R323" i="99"/>
  <c r="S323" i="99"/>
  <c r="T323" i="99"/>
  <c r="L324" i="99"/>
  <c r="M324" i="99"/>
  <c r="N324" i="99"/>
  <c r="O324" i="99"/>
  <c r="P324" i="99"/>
  <c r="Q324" i="99"/>
  <c r="R324" i="99"/>
  <c r="S324" i="99"/>
  <c r="T324" i="99"/>
  <c r="L325" i="99"/>
  <c r="M325" i="99"/>
  <c r="N325" i="99"/>
  <c r="O325" i="99"/>
  <c r="P325" i="99"/>
  <c r="Q325" i="99"/>
  <c r="R325" i="99"/>
  <c r="S325" i="99"/>
  <c r="T325" i="99"/>
  <c r="L326" i="99"/>
  <c r="M326" i="99"/>
  <c r="N326" i="99"/>
  <c r="O326" i="99"/>
  <c r="P326" i="99"/>
  <c r="Q326" i="99"/>
  <c r="R326" i="99"/>
  <c r="S326" i="99"/>
  <c r="T326" i="99"/>
  <c r="L327" i="99"/>
  <c r="M327" i="99"/>
  <c r="N327" i="99"/>
  <c r="O327" i="99"/>
  <c r="P327" i="99"/>
  <c r="Q327" i="99"/>
  <c r="R327" i="99"/>
  <c r="S327" i="99"/>
  <c r="T327" i="99"/>
  <c r="L328" i="99"/>
  <c r="M328" i="99"/>
  <c r="N328" i="99"/>
  <c r="O328" i="99"/>
  <c r="P328" i="99"/>
  <c r="Q328" i="99"/>
  <c r="R328" i="99"/>
  <c r="S328" i="99"/>
  <c r="T328" i="99"/>
  <c r="L329" i="99"/>
  <c r="M329" i="99"/>
  <c r="N329" i="99"/>
  <c r="O329" i="99"/>
  <c r="P329" i="99"/>
  <c r="Q329" i="99"/>
  <c r="R329" i="99"/>
  <c r="S329" i="99"/>
  <c r="T329" i="99"/>
  <c r="L330" i="99"/>
  <c r="M330" i="99"/>
  <c r="N330" i="99"/>
  <c r="O330" i="99"/>
  <c r="P330" i="99"/>
  <c r="Q330" i="99"/>
  <c r="R330" i="99"/>
  <c r="S330" i="99"/>
  <c r="T330" i="99"/>
  <c r="L331" i="99"/>
  <c r="M331" i="99"/>
  <c r="N331" i="99"/>
  <c r="O331" i="99"/>
  <c r="P331" i="99"/>
  <c r="Q331" i="99"/>
  <c r="R331" i="99"/>
  <c r="S331" i="99"/>
  <c r="T331" i="99"/>
  <c r="L332" i="99"/>
  <c r="M332" i="99"/>
  <c r="N332" i="99"/>
  <c r="O332" i="99"/>
  <c r="P332" i="99"/>
  <c r="Q332" i="99"/>
  <c r="R332" i="99"/>
  <c r="S332" i="99"/>
  <c r="T332" i="99"/>
  <c r="L333" i="99"/>
  <c r="M333" i="99"/>
  <c r="N333" i="99"/>
  <c r="O333" i="99"/>
  <c r="P333" i="99"/>
  <c r="Q333" i="99"/>
  <c r="R333" i="99"/>
  <c r="S333" i="99"/>
  <c r="T333" i="99"/>
  <c r="L334" i="99"/>
  <c r="M334" i="99"/>
  <c r="N334" i="99"/>
  <c r="O334" i="99"/>
  <c r="P334" i="99"/>
  <c r="Q334" i="99"/>
  <c r="R334" i="99"/>
  <c r="S334" i="99"/>
  <c r="T334" i="99"/>
  <c r="L335" i="99"/>
  <c r="M335" i="99"/>
  <c r="N335" i="99"/>
  <c r="O335" i="99"/>
  <c r="P335" i="99"/>
  <c r="Q335" i="99"/>
  <c r="R335" i="99"/>
  <c r="S335" i="99"/>
  <c r="T335" i="99"/>
  <c r="L336" i="99"/>
  <c r="M336" i="99"/>
  <c r="N336" i="99"/>
  <c r="O336" i="99"/>
  <c r="P336" i="99"/>
  <c r="Q336" i="99"/>
  <c r="R336" i="99"/>
  <c r="S336" i="99"/>
  <c r="T336" i="99"/>
  <c r="L337" i="99"/>
  <c r="M337" i="99"/>
  <c r="N337" i="99"/>
  <c r="O337" i="99"/>
  <c r="P337" i="99"/>
  <c r="Q337" i="99"/>
  <c r="R337" i="99"/>
  <c r="S337" i="99"/>
  <c r="T337" i="99"/>
  <c r="L338" i="99"/>
  <c r="M338" i="99"/>
  <c r="N338" i="99"/>
  <c r="O338" i="99"/>
  <c r="P338" i="99"/>
  <c r="Q338" i="99"/>
  <c r="R338" i="99"/>
  <c r="S338" i="99"/>
  <c r="T338" i="99"/>
  <c r="L339" i="99"/>
  <c r="M339" i="99"/>
  <c r="N339" i="99"/>
  <c r="O339" i="99"/>
  <c r="P339" i="99"/>
  <c r="Q339" i="99"/>
  <c r="R339" i="99"/>
  <c r="S339" i="99"/>
  <c r="T339" i="99"/>
  <c r="L340" i="99"/>
  <c r="M340" i="99"/>
  <c r="N340" i="99"/>
  <c r="O340" i="99"/>
  <c r="P340" i="99"/>
  <c r="Q340" i="99"/>
  <c r="R340" i="99"/>
  <c r="S340" i="99"/>
  <c r="T340" i="99"/>
  <c r="L341" i="99"/>
  <c r="M341" i="99"/>
  <c r="N341" i="99"/>
  <c r="O341" i="99"/>
  <c r="P341" i="99"/>
  <c r="Q341" i="99"/>
  <c r="R341" i="99"/>
  <c r="S341" i="99"/>
  <c r="T341" i="99"/>
  <c r="L342" i="99"/>
  <c r="M342" i="99"/>
  <c r="N342" i="99"/>
  <c r="O342" i="99"/>
  <c r="P342" i="99"/>
  <c r="Q342" i="99"/>
  <c r="R342" i="99"/>
  <c r="S342" i="99"/>
  <c r="T342" i="99"/>
  <c r="L343" i="99"/>
  <c r="M343" i="99"/>
  <c r="N343" i="99"/>
  <c r="O343" i="99"/>
  <c r="P343" i="99"/>
  <c r="Q343" i="99"/>
  <c r="R343" i="99"/>
  <c r="S343" i="99"/>
  <c r="T343" i="99"/>
  <c r="L344" i="99"/>
  <c r="M344" i="99"/>
  <c r="N344" i="99"/>
  <c r="O344" i="99"/>
  <c r="P344" i="99"/>
  <c r="Q344" i="99"/>
  <c r="R344" i="99"/>
  <c r="S344" i="99"/>
  <c r="T344" i="99"/>
  <c r="L345" i="99"/>
  <c r="M345" i="99"/>
  <c r="N345" i="99"/>
  <c r="O345" i="99"/>
  <c r="P345" i="99"/>
  <c r="Q345" i="99"/>
  <c r="R345" i="99"/>
  <c r="S345" i="99"/>
  <c r="T345" i="99"/>
  <c r="L346" i="99"/>
  <c r="M346" i="99"/>
  <c r="N346" i="99"/>
  <c r="O346" i="99"/>
  <c r="P346" i="99"/>
  <c r="Q346" i="99"/>
  <c r="R346" i="99"/>
  <c r="S346" i="99"/>
  <c r="T346" i="99"/>
  <c r="L347" i="99"/>
  <c r="M347" i="99"/>
  <c r="N347" i="99"/>
  <c r="O347" i="99"/>
  <c r="P347" i="99"/>
  <c r="Q347" i="99"/>
  <c r="R347" i="99"/>
  <c r="S347" i="99"/>
  <c r="T347" i="99"/>
  <c r="L348" i="99"/>
  <c r="M348" i="99"/>
  <c r="N348" i="99"/>
  <c r="O348" i="99"/>
  <c r="P348" i="99"/>
  <c r="Q348" i="99"/>
  <c r="R348" i="99"/>
  <c r="S348" i="99"/>
  <c r="T348" i="99"/>
  <c r="L349" i="99"/>
  <c r="M349" i="99"/>
  <c r="N349" i="99"/>
  <c r="O349" i="99"/>
  <c r="P349" i="99"/>
  <c r="Q349" i="99"/>
  <c r="R349" i="99"/>
  <c r="S349" i="99"/>
  <c r="T349" i="99"/>
  <c r="L350" i="99"/>
  <c r="M350" i="99"/>
  <c r="N350" i="99"/>
  <c r="O350" i="99"/>
  <c r="P350" i="99"/>
  <c r="Q350" i="99"/>
  <c r="R350" i="99"/>
  <c r="S350" i="99"/>
  <c r="T350" i="99"/>
  <c r="L351" i="99"/>
  <c r="M351" i="99"/>
  <c r="N351" i="99"/>
  <c r="O351" i="99"/>
  <c r="P351" i="99"/>
  <c r="Q351" i="99"/>
  <c r="R351" i="99"/>
  <c r="S351" i="99"/>
  <c r="T351" i="99"/>
  <c r="L352" i="99"/>
  <c r="M352" i="99"/>
  <c r="N352" i="99"/>
  <c r="O352" i="99"/>
  <c r="P352" i="99"/>
  <c r="Q352" i="99"/>
  <c r="R352" i="99"/>
  <c r="S352" i="99"/>
  <c r="T352" i="99"/>
  <c r="L353" i="99"/>
  <c r="M353" i="99"/>
  <c r="N353" i="99"/>
  <c r="O353" i="99"/>
  <c r="P353" i="99"/>
  <c r="Q353" i="99"/>
  <c r="R353" i="99"/>
  <c r="S353" i="99"/>
  <c r="T353" i="99"/>
  <c r="L354" i="99"/>
  <c r="M354" i="99"/>
  <c r="N354" i="99"/>
  <c r="O354" i="99"/>
  <c r="P354" i="99"/>
  <c r="Q354" i="99"/>
  <c r="R354" i="99"/>
  <c r="S354" i="99"/>
  <c r="T354" i="99"/>
  <c r="L355" i="99"/>
  <c r="M355" i="99"/>
  <c r="N355" i="99"/>
  <c r="O355" i="99"/>
  <c r="P355" i="99"/>
  <c r="Q355" i="99"/>
  <c r="R355" i="99"/>
  <c r="S355" i="99"/>
  <c r="T355" i="99"/>
  <c r="L356" i="99"/>
  <c r="M356" i="99"/>
  <c r="N356" i="99"/>
  <c r="O356" i="99"/>
  <c r="P356" i="99"/>
  <c r="Q356" i="99"/>
  <c r="R356" i="99"/>
  <c r="S356" i="99"/>
  <c r="T356" i="99"/>
  <c r="L357" i="99"/>
  <c r="M357" i="99"/>
  <c r="N357" i="99"/>
  <c r="O357" i="99"/>
  <c r="P357" i="99"/>
  <c r="Q357" i="99"/>
  <c r="R357" i="99"/>
  <c r="S357" i="99"/>
  <c r="T357" i="99"/>
  <c r="L358" i="99"/>
  <c r="M358" i="99"/>
  <c r="N358" i="99"/>
  <c r="O358" i="99"/>
  <c r="P358" i="99"/>
  <c r="Q358" i="99"/>
  <c r="R358" i="99"/>
  <c r="S358" i="99"/>
  <c r="T358" i="99"/>
  <c r="L359" i="99"/>
  <c r="M359" i="99"/>
  <c r="N359" i="99"/>
  <c r="O359" i="99"/>
  <c r="P359" i="99"/>
  <c r="Q359" i="99"/>
  <c r="R359" i="99"/>
  <c r="S359" i="99"/>
  <c r="T359" i="99"/>
  <c r="L360" i="99"/>
  <c r="M360" i="99"/>
  <c r="N360" i="99"/>
  <c r="O360" i="99"/>
  <c r="P360" i="99"/>
  <c r="Q360" i="99"/>
  <c r="R360" i="99"/>
  <c r="S360" i="99"/>
  <c r="T360" i="99"/>
  <c r="L361" i="99"/>
  <c r="M361" i="99"/>
  <c r="N361" i="99"/>
  <c r="O361" i="99"/>
  <c r="P361" i="99"/>
  <c r="Q361" i="99"/>
  <c r="R361" i="99"/>
  <c r="S361" i="99"/>
  <c r="T361" i="99"/>
  <c r="L362" i="99"/>
  <c r="M362" i="99"/>
  <c r="N362" i="99"/>
  <c r="O362" i="99"/>
  <c r="P362" i="99"/>
  <c r="Q362" i="99"/>
  <c r="R362" i="99"/>
  <c r="S362" i="99"/>
  <c r="T362" i="99"/>
  <c r="L363" i="99"/>
  <c r="M363" i="99"/>
  <c r="N363" i="99"/>
  <c r="O363" i="99"/>
  <c r="P363" i="99"/>
  <c r="Q363" i="99"/>
  <c r="R363" i="99"/>
  <c r="S363" i="99"/>
  <c r="T363" i="99"/>
  <c r="L364" i="99"/>
  <c r="M364" i="99"/>
  <c r="N364" i="99"/>
  <c r="O364" i="99"/>
  <c r="P364" i="99"/>
  <c r="Q364" i="99"/>
  <c r="R364" i="99"/>
  <c r="S364" i="99"/>
  <c r="T364" i="99"/>
  <c r="L365" i="99"/>
  <c r="M365" i="99"/>
  <c r="N365" i="99"/>
  <c r="O365" i="99"/>
  <c r="P365" i="99"/>
  <c r="Q365" i="99"/>
  <c r="R365" i="99"/>
  <c r="S365" i="99"/>
  <c r="T365" i="99"/>
  <c r="L366" i="99"/>
  <c r="M366" i="99"/>
  <c r="N366" i="99"/>
  <c r="O366" i="99"/>
  <c r="P366" i="99"/>
  <c r="Q366" i="99"/>
  <c r="R366" i="99"/>
  <c r="S366" i="99"/>
  <c r="T366" i="99"/>
  <c r="L367" i="99"/>
  <c r="M367" i="99"/>
  <c r="N367" i="99"/>
  <c r="O367" i="99"/>
  <c r="P367" i="99"/>
  <c r="Q367" i="99"/>
  <c r="R367" i="99"/>
  <c r="S367" i="99"/>
  <c r="T367" i="99"/>
  <c r="L368" i="99"/>
  <c r="M368" i="99"/>
  <c r="N368" i="99"/>
  <c r="O368" i="99"/>
  <c r="P368" i="99"/>
  <c r="Q368" i="99"/>
  <c r="R368" i="99"/>
  <c r="S368" i="99"/>
  <c r="T368" i="99"/>
  <c r="L369" i="99"/>
  <c r="M369" i="99"/>
  <c r="N369" i="99"/>
  <c r="O369" i="99"/>
  <c r="P369" i="99"/>
  <c r="Q369" i="99"/>
  <c r="R369" i="99"/>
  <c r="S369" i="99"/>
  <c r="T369" i="99"/>
  <c r="L370" i="99"/>
  <c r="M370" i="99"/>
  <c r="N370" i="99"/>
  <c r="O370" i="99"/>
  <c r="P370" i="99"/>
  <c r="Q370" i="99"/>
  <c r="R370" i="99"/>
  <c r="S370" i="99"/>
  <c r="T370" i="99"/>
  <c r="L371" i="99"/>
  <c r="M371" i="99"/>
  <c r="N371" i="99"/>
  <c r="O371" i="99"/>
  <c r="P371" i="99"/>
  <c r="Q371" i="99"/>
  <c r="R371" i="99"/>
  <c r="S371" i="99"/>
  <c r="T371" i="99"/>
  <c r="L372" i="99"/>
  <c r="M372" i="99"/>
  <c r="N372" i="99"/>
  <c r="O372" i="99"/>
  <c r="P372" i="99"/>
  <c r="Q372" i="99"/>
  <c r="R372" i="99"/>
  <c r="S372" i="99"/>
  <c r="T372" i="99"/>
  <c r="L373" i="99"/>
  <c r="M373" i="99"/>
  <c r="N373" i="99"/>
  <c r="O373" i="99"/>
  <c r="P373" i="99"/>
  <c r="Q373" i="99"/>
  <c r="R373" i="99"/>
  <c r="S373" i="99"/>
  <c r="T373" i="99"/>
  <c r="L374" i="99"/>
  <c r="M374" i="99"/>
  <c r="N374" i="99"/>
  <c r="O374" i="99"/>
  <c r="P374" i="99"/>
  <c r="Q374" i="99"/>
  <c r="R374" i="99"/>
  <c r="S374" i="99"/>
  <c r="T374" i="99"/>
  <c r="L375" i="99"/>
  <c r="M375" i="99"/>
  <c r="N375" i="99"/>
  <c r="O375" i="99"/>
  <c r="P375" i="99"/>
  <c r="Q375" i="99"/>
  <c r="R375" i="99"/>
  <c r="S375" i="99"/>
  <c r="T375" i="99"/>
  <c r="L376" i="99"/>
  <c r="M376" i="99"/>
  <c r="N376" i="99"/>
  <c r="O376" i="99"/>
  <c r="P376" i="99"/>
  <c r="Q376" i="99"/>
  <c r="R376" i="99"/>
  <c r="S376" i="99"/>
  <c r="T376" i="99"/>
  <c r="L377" i="99"/>
  <c r="M377" i="99"/>
  <c r="N377" i="99"/>
  <c r="O377" i="99"/>
  <c r="P377" i="99"/>
  <c r="Q377" i="99"/>
  <c r="R377" i="99"/>
  <c r="S377" i="99"/>
  <c r="T377" i="99"/>
  <c r="L378" i="99"/>
  <c r="M378" i="99"/>
  <c r="N378" i="99"/>
  <c r="O378" i="99"/>
  <c r="P378" i="99"/>
  <c r="Q378" i="99"/>
  <c r="R378" i="99"/>
  <c r="S378" i="99"/>
  <c r="T378" i="99"/>
  <c r="L379" i="99"/>
  <c r="M379" i="99"/>
  <c r="N379" i="99"/>
  <c r="O379" i="99"/>
  <c r="P379" i="99"/>
  <c r="Q379" i="99"/>
  <c r="R379" i="99"/>
  <c r="S379" i="99"/>
  <c r="T379" i="99"/>
  <c r="L380" i="99"/>
  <c r="M380" i="99"/>
  <c r="N380" i="99"/>
  <c r="O380" i="99"/>
  <c r="P380" i="99"/>
  <c r="Q380" i="99"/>
  <c r="R380" i="99"/>
  <c r="S380" i="99"/>
  <c r="T380" i="99"/>
  <c r="L381" i="99"/>
  <c r="M381" i="99"/>
  <c r="N381" i="99"/>
  <c r="O381" i="99"/>
  <c r="P381" i="99"/>
  <c r="Q381" i="99"/>
  <c r="R381" i="99"/>
  <c r="S381" i="99"/>
  <c r="T381" i="99"/>
  <c r="L382" i="99"/>
  <c r="M382" i="99"/>
  <c r="N382" i="99"/>
  <c r="O382" i="99"/>
  <c r="P382" i="99"/>
  <c r="Q382" i="99"/>
  <c r="R382" i="99"/>
  <c r="S382" i="99"/>
  <c r="T382" i="99"/>
  <c r="L383" i="99"/>
  <c r="M383" i="99"/>
  <c r="N383" i="99"/>
  <c r="O383" i="99"/>
  <c r="P383" i="99"/>
  <c r="Q383" i="99"/>
  <c r="R383" i="99"/>
  <c r="S383" i="99"/>
  <c r="T383" i="99"/>
  <c r="L384" i="99"/>
  <c r="M384" i="99"/>
  <c r="N384" i="99"/>
  <c r="O384" i="99"/>
  <c r="P384" i="99"/>
  <c r="Q384" i="99"/>
  <c r="R384" i="99"/>
  <c r="S384" i="99"/>
  <c r="T384" i="99"/>
  <c r="L385" i="99"/>
  <c r="M385" i="99"/>
  <c r="N385" i="99"/>
  <c r="O385" i="99"/>
  <c r="P385" i="99"/>
  <c r="Q385" i="99"/>
  <c r="R385" i="99"/>
  <c r="S385" i="99"/>
  <c r="T385" i="99"/>
  <c r="L386" i="99"/>
  <c r="M386" i="99"/>
  <c r="N386" i="99"/>
  <c r="O386" i="99"/>
  <c r="P386" i="99"/>
  <c r="Q386" i="99"/>
  <c r="R386" i="99"/>
  <c r="S386" i="99"/>
  <c r="T386" i="99"/>
  <c r="L387" i="99"/>
  <c r="M387" i="99"/>
  <c r="N387" i="99"/>
  <c r="O387" i="99"/>
  <c r="P387" i="99"/>
  <c r="Q387" i="99"/>
  <c r="R387" i="99"/>
  <c r="S387" i="99"/>
  <c r="T387" i="99"/>
  <c r="L388" i="99"/>
  <c r="M388" i="99"/>
  <c r="N388" i="99"/>
  <c r="O388" i="99"/>
  <c r="P388" i="99"/>
  <c r="Q388" i="99"/>
  <c r="R388" i="99"/>
  <c r="S388" i="99"/>
  <c r="T388" i="99"/>
  <c r="L389" i="99"/>
  <c r="M389" i="99"/>
  <c r="N389" i="99"/>
  <c r="O389" i="99"/>
  <c r="P389" i="99"/>
  <c r="Q389" i="99"/>
  <c r="R389" i="99"/>
  <c r="S389" i="99"/>
  <c r="T389" i="99"/>
  <c r="L390" i="99"/>
  <c r="M390" i="99"/>
  <c r="N390" i="99"/>
  <c r="O390" i="99"/>
  <c r="P390" i="99"/>
  <c r="Q390" i="99"/>
  <c r="R390" i="99"/>
  <c r="S390" i="99"/>
  <c r="T390" i="99"/>
  <c r="L391" i="99"/>
  <c r="M391" i="99"/>
  <c r="N391" i="99"/>
  <c r="O391" i="99"/>
  <c r="P391" i="99"/>
  <c r="Q391" i="99"/>
  <c r="R391" i="99"/>
  <c r="S391" i="99"/>
  <c r="T391" i="99"/>
  <c r="L392" i="99"/>
  <c r="M392" i="99"/>
  <c r="N392" i="99"/>
  <c r="O392" i="99"/>
  <c r="P392" i="99"/>
  <c r="Q392" i="99"/>
  <c r="R392" i="99"/>
  <c r="S392" i="99"/>
  <c r="T392" i="99"/>
  <c r="L393" i="99"/>
  <c r="M393" i="99"/>
  <c r="N393" i="99"/>
  <c r="O393" i="99"/>
  <c r="P393" i="99"/>
  <c r="Q393" i="99"/>
  <c r="R393" i="99"/>
  <c r="S393" i="99"/>
  <c r="T393" i="99"/>
  <c r="L394" i="99"/>
  <c r="M394" i="99"/>
  <c r="N394" i="99"/>
  <c r="O394" i="99"/>
  <c r="P394" i="99"/>
  <c r="Q394" i="99"/>
  <c r="R394" i="99"/>
  <c r="S394" i="99"/>
  <c r="T394" i="99"/>
  <c r="L395" i="99"/>
  <c r="M395" i="99"/>
  <c r="N395" i="99"/>
  <c r="O395" i="99"/>
  <c r="P395" i="99"/>
  <c r="Q395" i="99"/>
  <c r="R395" i="99"/>
  <c r="S395" i="99"/>
  <c r="T395" i="99"/>
  <c r="L396" i="99"/>
  <c r="M396" i="99"/>
  <c r="N396" i="99"/>
  <c r="O396" i="99"/>
  <c r="P396" i="99"/>
  <c r="Q396" i="99"/>
  <c r="R396" i="99"/>
  <c r="S396" i="99"/>
  <c r="T396" i="99"/>
  <c r="L397" i="99"/>
  <c r="M397" i="99"/>
  <c r="N397" i="99"/>
  <c r="O397" i="99"/>
  <c r="P397" i="99"/>
  <c r="Q397" i="99"/>
  <c r="R397" i="99"/>
  <c r="S397" i="99"/>
  <c r="T397" i="99"/>
  <c r="L398" i="99"/>
  <c r="M398" i="99"/>
  <c r="N398" i="99"/>
  <c r="O398" i="99"/>
  <c r="P398" i="99"/>
  <c r="Q398" i="99"/>
  <c r="R398" i="99"/>
  <c r="S398" i="99"/>
  <c r="T398" i="99"/>
  <c r="L399" i="99"/>
  <c r="M399" i="99"/>
  <c r="N399" i="99"/>
  <c r="O399" i="99"/>
  <c r="P399" i="99"/>
  <c r="Q399" i="99"/>
  <c r="R399" i="99"/>
  <c r="S399" i="99"/>
  <c r="T399" i="99"/>
  <c r="L400" i="99"/>
  <c r="M400" i="99"/>
  <c r="N400" i="99"/>
  <c r="O400" i="99"/>
  <c r="P400" i="99"/>
  <c r="Q400" i="99"/>
  <c r="R400" i="99"/>
  <c r="S400" i="99"/>
  <c r="T400" i="99"/>
  <c r="L401" i="99"/>
  <c r="M401" i="99"/>
  <c r="N401" i="99"/>
  <c r="O401" i="99"/>
  <c r="P401" i="99"/>
  <c r="Q401" i="99"/>
  <c r="R401" i="99"/>
  <c r="S401" i="99"/>
  <c r="T401" i="99"/>
  <c r="L402" i="99"/>
  <c r="M402" i="99"/>
  <c r="N402" i="99"/>
  <c r="O402" i="99"/>
  <c r="P402" i="99"/>
  <c r="Q402" i="99"/>
  <c r="R402" i="99"/>
  <c r="S402" i="99"/>
  <c r="T402" i="99"/>
  <c r="L403" i="99"/>
  <c r="M403" i="99"/>
  <c r="N403" i="99"/>
  <c r="O403" i="99"/>
  <c r="P403" i="99"/>
  <c r="Q403" i="99"/>
  <c r="R403" i="99"/>
  <c r="S403" i="99"/>
  <c r="T403" i="99"/>
  <c r="L404" i="99"/>
  <c r="M404" i="99"/>
  <c r="N404" i="99"/>
  <c r="O404" i="99"/>
  <c r="P404" i="99"/>
  <c r="Q404" i="99"/>
  <c r="R404" i="99"/>
  <c r="S404" i="99"/>
  <c r="T404" i="99"/>
  <c r="L405" i="99"/>
  <c r="M405" i="99"/>
  <c r="N405" i="99"/>
  <c r="O405" i="99"/>
  <c r="P405" i="99"/>
  <c r="Q405" i="99"/>
  <c r="R405" i="99"/>
  <c r="S405" i="99"/>
  <c r="T405" i="99"/>
  <c r="L406" i="99"/>
  <c r="M406" i="99"/>
  <c r="N406" i="99"/>
  <c r="O406" i="99"/>
  <c r="P406" i="99"/>
  <c r="Q406" i="99"/>
  <c r="R406" i="99"/>
  <c r="S406" i="99"/>
  <c r="T406" i="99"/>
  <c r="L407" i="99"/>
  <c r="M407" i="99"/>
  <c r="N407" i="99"/>
  <c r="O407" i="99"/>
  <c r="P407" i="99"/>
  <c r="Q407" i="99"/>
  <c r="R407" i="99"/>
  <c r="S407" i="99"/>
  <c r="T407" i="99"/>
  <c r="L408" i="99"/>
  <c r="M408" i="99"/>
  <c r="N408" i="99"/>
  <c r="O408" i="99"/>
  <c r="P408" i="99"/>
  <c r="Q408" i="99"/>
  <c r="R408" i="99"/>
  <c r="S408" i="99"/>
  <c r="T408" i="99"/>
  <c r="L409" i="99"/>
  <c r="M409" i="99"/>
  <c r="N409" i="99"/>
  <c r="O409" i="99"/>
  <c r="P409" i="99"/>
  <c r="Q409" i="99"/>
  <c r="R409" i="99"/>
  <c r="S409" i="99"/>
  <c r="T409" i="99"/>
  <c r="L410" i="99"/>
  <c r="M410" i="99"/>
  <c r="N410" i="99"/>
  <c r="O410" i="99"/>
  <c r="P410" i="99"/>
  <c r="Q410" i="99"/>
  <c r="R410" i="99"/>
  <c r="S410" i="99"/>
  <c r="T410" i="99"/>
  <c r="L411" i="99"/>
  <c r="M411" i="99"/>
  <c r="N411" i="99"/>
  <c r="O411" i="99"/>
  <c r="P411" i="99"/>
  <c r="Q411" i="99"/>
  <c r="R411" i="99"/>
  <c r="S411" i="99"/>
  <c r="T411" i="99"/>
  <c r="L412" i="99"/>
  <c r="M412" i="99"/>
  <c r="N412" i="99"/>
  <c r="O412" i="99"/>
  <c r="P412" i="99"/>
  <c r="Q412" i="99"/>
  <c r="R412" i="99"/>
  <c r="S412" i="99"/>
  <c r="T412" i="99"/>
  <c r="L413" i="99"/>
  <c r="M413" i="99"/>
  <c r="N413" i="99"/>
  <c r="O413" i="99"/>
  <c r="P413" i="99"/>
  <c r="Q413" i="99"/>
  <c r="R413" i="99"/>
  <c r="S413" i="99"/>
  <c r="T413" i="99"/>
  <c r="L414" i="99"/>
  <c r="M414" i="99"/>
  <c r="N414" i="99"/>
  <c r="O414" i="99"/>
  <c r="P414" i="99"/>
  <c r="Q414" i="99"/>
  <c r="R414" i="99"/>
  <c r="S414" i="99"/>
  <c r="T414" i="99"/>
  <c r="L415" i="99"/>
  <c r="M415" i="99"/>
  <c r="N415" i="99"/>
  <c r="O415" i="99"/>
  <c r="P415" i="99"/>
  <c r="Q415" i="99"/>
  <c r="R415" i="99"/>
  <c r="S415" i="99"/>
  <c r="T415" i="99"/>
  <c r="L416" i="99"/>
  <c r="M416" i="99"/>
  <c r="N416" i="99"/>
  <c r="O416" i="99"/>
  <c r="P416" i="99"/>
  <c r="Q416" i="99"/>
  <c r="R416" i="99"/>
  <c r="S416" i="99"/>
  <c r="T416" i="99"/>
  <c r="L417" i="99"/>
  <c r="M417" i="99"/>
  <c r="N417" i="99"/>
  <c r="O417" i="99"/>
  <c r="P417" i="99"/>
  <c r="Q417" i="99"/>
  <c r="R417" i="99"/>
  <c r="S417" i="99"/>
  <c r="T417" i="99"/>
  <c r="L418" i="99"/>
  <c r="M418" i="99"/>
  <c r="N418" i="99"/>
  <c r="O418" i="99"/>
  <c r="P418" i="99"/>
  <c r="Q418" i="99"/>
  <c r="R418" i="99"/>
  <c r="S418" i="99"/>
  <c r="T418" i="99"/>
  <c r="L419" i="99"/>
  <c r="M419" i="99"/>
  <c r="N419" i="99"/>
  <c r="O419" i="99"/>
  <c r="P419" i="99"/>
  <c r="Q419" i="99"/>
  <c r="R419" i="99"/>
  <c r="S419" i="99"/>
  <c r="T419" i="99"/>
  <c r="L420" i="99"/>
  <c r="M420" i="99"/>
  <c r="N420" i="99"/>
  <c r="O420" i="99"/>
  <c r="P420" i="99"/>
  <c r="Q420" i="99"/>
  <c r="R420" i="99"/>
  <c r="S420" i="99"/>
  <c r="T420" i="99"/>
  <c r="L421" i="99"/>
  <c r="M421" i="99"/>
  <c r="N421" i="99"/>
  <c r="O421" i="99"/>
  <c r="P421" i="99"/>
  <c r="Q421" i="99"/>
  <c r="R421" i="99"/>
  <c r="S421" i="99"/>
  <c r="T421" i="99"/>
  <c r="L422" i="99"/>
  <c r="M422" i="99"/>
  <c r="N422" i="99"/>
  <c r="O422" i="99"/>
  <c r="P422" i="99"/>
  <c r="Q422" i="99"/>
  <c r="R422" i="99"/>
  <c r="S422" i="99"/>
  <c r="T422" i="99"/>
  <c r="L423" i="99"/>
  <c r="M423" i="99"/>
  <c r="N423" i="99"/>
  <c r="O423" i="99"/>
  <c r="P423" i="99"/>
  <c r="Q423" i="99"/>
  <c r="R423" i="99"/>
  <c r="S423" i="99"/>
  <c r="T423" i="99"/>
  <c r="L424" i="99"/>
  <c r="M424" i="99"/>
  <c r="N424" i="99"/>
  <c r="O424" i="99"/>
  <c r="P424" i="99"/>
  <c r="Q424" i="99"/>
  <c r="R424" i="99"/>
  <c r="S424" i="99"/>
  <c r="T424" i="99"/>
  <c r="L425" i="99"/>
  <c r="M425" i="99"/>
  <c r="N425" i="99"/>
  <c r="O425" i="99"/>
  <c r="P425" i="99"/>
  <c r="Q425" i="99"/>
  <c r="R425" i="99"/>
  <c r="S425" i="99"/>
  <c r="T425" i="99"/>
  <c r="L426" i="99"/>
  <c r="M426" i="99"/>
  <c r="N426" i="99"/>
  <c r="O426" i="99"/>
  <c r="P426" i="99"/>
  <c r="Q426" i="99"/>
  <c r="R426" i="99"/>
  <c r="S426" i="99"/>
  <c r="T426" i="99"/>
  <c r="L427" i="99"/>
  <c r="M427" i="99"/>
  <c r="N427" i="99"/>
  <c r="O427" i="99"/>
  <c r="P427" i="99"/>
  <c r="Q427" i="99"/>
  <c r="R427" i="99"/>
  <c r="S427" i="99"/>
  <c r="T427" i="99"/>
  <c r="L428" i="99"/>
  <c r="M428" i="99"/>
  <c r="N428" i="99"/>
  <c r="O428" i="99"/>
  <c r="P428" i="99"/>
  <c r="Q428" i="99"/>
  <c r="R428" i="99"/>
  <c r="S428" i="99"/>
  <c r="T428" i="99"/>
  <c r="L429" i="99"/>
  <c r="M429" i="99"/>
  <c r="N429" i="99"/>
  <c r="O429" i="99"/>
  <c r="P429" i="99"/>
  <c r="Q429" i="99"/>
  <c r="R429" i="99"/>
  <c r="S429" i="99"/>
  <c r="T429" i="99"/>
  <c r="G4" i="99"/>
  <c r="H4" i="99"/>
  <c r="I4" i="99"/>
  <c r="J4" i="99"/>
  <c r="G5" i="99"/>
  <c r="H5" i="99"/>
  <c r="I5" i="99"/>
  <c r="J5" i="99"/>
  <c r="G6" i="99"/>
  <c r="H6" i="99"/>
  <c r="I6" i="99"/>
  <c r="J6" i="99"/>
  <c r="G7" i="99"/>
  <c r="H7" i="99"/>
  <c r="I7" i="99"/>
  <c r="J7" i="99"/>
  <c r="G8" i="99"/>
  <c r="H8" i="99"/>
  <c r="I8" i="99"/>
  <c r="J8" i="99"/>
  <c r="G9" i="99"/>
  <c r="H9" i="99"/>
  <c r="I9" i="99"/>
  <c r="J9" i="99"/>
  <c r="G10" i="99"/>
  <c r="H10" i="99"/>
  <c r="I10" i="99"/>
  <c r="J10" i="99"/>
  <c r="G11" i="99"/>
  <c r="H11" i="99"/>
  <c r="I11" i="99"/>
  <c r="J11" i="99"/>
  <c r="G12" i="99"/>
  <c r="H12" i="99"/>
  <c r="I12" i="99"/>
  <c r="J12" i="99"/>
  <c r="G13" i="99"/>
  <c r="H13" i="99"/>
  <c r="I13" i="99"/>
  <c r="J13" i="99"/>
  <c r="G14" i="99"/>
  <c r="H14" i="99"/>
  <c r="I14" i="99"/>
  <c r="J14" i="99"/>
  <c r="G15" i="99"/>
  <c r="H15" i="99"/>
  <c r="I15" i="99"/>
  <c r="J15" i="99"/>
  <c r="G16" i="99"/>
  <c r="H16" i="99"/>
  <c r="I16" i="99"/>
  <c r="J16" i="99"/>
  <c r="G17" i="99"/>
  <c r="H17" i="99"/>
  <c r="I17" i="99"/>
  <c r="J17" i="99"/>
  <c r="G18" i="99"/>
  <c r="H18" i="99"/>
  <c r="I18" i="99"/>
  <c r="J18" i="99"/>
  <c r="G19" i="99"/>
  <c r="H19" i="99"/>
  <c r="I19" i="99"/>
  <c r="J19" i="99"/>
  <c r="G20" i="99"/>
  <c r="H20" i="99"/>
  <c r="I20" i="99"/>
  <c r="J20" i="99"/>
  <c r="G21" i="99"/>
  <c r="H21" i="99"/>
  <c r="I21" i="99"/>
  <c r="J21" i="99"/>
  <c r="G22" i="99"/>
  <c r="H22" i="99"/>
  <c r="I22" i="99"/>
  <c r="J22" i="99"/>
  <c r="G23" i="99"/>
  <c r="H23" i="99"/>
  <c r="I23" i="99"/>
  <c r="J23" i="99"/>
  <c r="G24" i="99"/>
  <c r="H24" i="99"/>
  <c r="I24" i="99"/>
  <c r="J24" i="99"/>
  <c r="G25" i="99"/>
  <c r="H25" i="99"/>
  <c r="I25" i="99"/>
  <c r="J25" i="99"/>
  <c r="G26" i="99"/>
  <c r="H26" i="99"/>
  <c r="I26" i="99"/>
  <c r="J26" i="99"/>
  <c r="G27" i="99"/>
  <c r="H27" i="99"/>
  <c r="I27" i="99"/>
  <c r="J27" i="99"/>
  <c r="G28" i="99"/>
  <c r="H28" i="99"/>
  <c r="I28" i="99"/>
  <c r="J28" i="99"/>
  <c r="G29" i="99"/>
  <c r="H29" i="99"/>
  <c r="I29" i="99"/>
  <c r="J29" i="99"/>
  <c r="G30" i="99"/>
  <c r="H30" i="99"/>
  <c r="I30" i="99"/>
  <c r="J30" i="99"/>
  <c r="G31" i="99"/>
  <c r="H31" i="99"/>
  <c r="I31" i="99"/>
  <c r="J31" i="99"/>
  <c r="G32" i="99"/>
  <c r="H32" i="99"/>
  <c r="I32" i="99"/>
  <c r="J32" i="99"/>
  <c r="G33" i="99"/>
  <c r="H33" i="99"/>
  <c r="I33" i="99"/>
  <c r="J33" i="99"/>
  <c r="G34" i="99"/>
  <c r="H34" i="99"/>
  <c r="I34" i="99"/>
  <c r="J34" i="99"/>
  <c r="G35" i="99"/>
  <c r="H35" i="99"/>
  <c r="I35" i="99"/>
  <c r="J35" i="99"/>
  <c r="G36" i="99"/>
  <c r="H36" i="99"/>
  <c r="I36" i="99"/>
  <c r="J36" i="99"/>
  <c r="G37" i="99"/>
  <c r="H37" i="99"/>
  <c r="I37" i="99"/>
  <c r="J37" i="99"/>
  <c r="G38" i="99"/>
  <c r="H38" i="99"/>
  <c r="I38" i="99"/>
  <c r="J38" i="99"/>
  <c r="G39" i="99"/>
  <c r="H39" i="99"/>
  <c r="I39" i="99"/>
  <c r="J39" i="99"/>
  <c r="G40" i="99"/>
  <c r="H40" i="99"/>
  <c r="I40" i="99"/>
  <c r="J40" i="99"/>
  <c r="G41" i="99"/>
  <c r="H41" i="99"/>
  <c r="I41" i="99"/>
  <c r="J41" i="99"/>
  <c r="G42" i="99"/>
  <c r="H42" i="99"/>
  <c r="I42" i="99"/>
  <c r="J42" i="99"/>
  <c r="G43" i="99"/>
  <c r="H43" i="99"/>
  <c r="I43" i="99"/>
  <c r="J43" i="99"/>
  <c r="G44" i="99"/>
  <c r="H44" i="99"/>
  <c r="I44" i="99"/>
  <c r="J44" i="99"/>
  <c r="G45" i="99"/>
  <c r="H45" i="99"/>
  <c r="I45" i="99"/>
  <c r="J45" i="99"/>
  <c r="G46" i="99"/>
  <c r="H46" i="99"/>
  <c r="I46" i="99"/>
  <c r="J46" i="99"/>
  <c r="G47" i="99"/>
  <c r="H47" i="99"/>
  <c r="I47" i="99"/>
  <c r="J47" i="99"/>
  <c r="G48" i="99"/>
  <c r="H48" i="99"/>
  <c r="I48" i="99"/>
  <c r="J48" i="99"/>
  <c r="G49" i="99"/>
  <c r="H49" i="99"/>
  <c r="I49" i="99"/>
  <c r="J49" i="99"/>
  <c r="G50" i="99"/>
  <c r="H50" i="99"/>
  <c r="I50" i="99"/>
  <c r="J50" i="99"/>
  <c r="G51" i="99"/>
  <c r="H51" i="99"/>
  <c r="I51" i="99"/>
  <c r="J51" i="99"/>
  <c r="G52" i="99"/>
  <c r="H52" i="99"/>
  <c r="I52" i="99"/>
  <c r="J52" i="99"/>
  <c r="G53" i="99"/>
  <c r="H53" i="99"/>
  <c r="I53" i="99"/>
  <c r="J53" i="99"/>
  <c r="G54" i="99"/>
  <c r="H54" i="99"/>
  <c r="I54" i="99"/>
  <c r="J54" i="99"/>
  <c r="G55" i="99"/>
  <c r="H55" i="99"/>
  <c r="I55" i="99"/>
  <c r="J55" i="99"/>
  <c r="G56" i="99"/>
  <c r="H56" i="99"/>
  <c r="I56" i="99"/>
  <c r="J56" i="99"/>
  <c r="G57" i="99"/>
  <c r="H57" i="99"/>
  <c r="I57" i="99"/>
  <c r="J57" i="99"/>
  <c r="G58" i="99"/>
  <c r="H58" i="99"/>
  <c r="I58" i="99"/>
  <c r="J58" i="99"/>
  <c r="G59" i="99"/>
  <c r="H59" i="99"/>
  <c r="I59" i="99"/>
  <c r="J59" i="99"/>
  <c r="G60" i="99"/>
  <c r="H60" i="99"/>
  <c r="I60" i="99"/>
  <c r="J60" i="99"/>
  <c r="G61" i="99"/>
  <c r="H61" i="99"/>
  <c r="I61" i="99"/>
  <c r="J61" i="99"/>
  <c r="G62" i="99"/>
  <c r="H62" i="99"/>
  <c r="I62" i="99"/>
  <c r="J62" i="99"/>
  <c r="G63" i="99"/>
  <c r="H63" i="99"/>
  <c r="I63" i="99"/>
  <c r="J63" i="99"/>
  <c r="G64" i="99"/>
  <c r="H64" i="99"/>
  <c r="I64" i="99"/>
  <c r="J64" i="99"/>
  <c r="G65" i="99"/>
  <c r="H65" i="99"/>
  <c r="I65" i="99"/>
  <c r="J65" i="99"/>
  <c r="G66" i="99"/>
  <c r="H66" i="99"/>
  <c r="I66" i="99"/>
  <c r="J66" i="99"/>
  <c r="G67" i="99"/>
  <c r="H67" i="99"/>
  <c r="I67" i="99"/>
  <c r="J67" i="99"/>
  <c r="G68" i="99"/>
  <c r="H68" i="99"/>
  <c r="I68" i="99"/>
  <c r="J68" i="99"/>
  <c r="G69" i="99"/>
  <c r="H69" i="99"/>
  <c r="I69" i="99"/>
  <c r="J69" i="99"/>
  <c r="G70" i="99"/>
  <c r="H70" i="99"/>
  <c r="I70" i="99"/>
  <c r="J70" i="99"/>
  <c r="G71" i="99"/>
  <c r="H71" i="99"/>
  <c r="I71" i="99"/>
  <c r="J71" i="99"/>
  <c r="G72" i="99"/>
  <c r="H72" i="99"/>
  <c r="I72" i="99"/>
  <c r="J72" i="99"/>
  <c r="G73" i="99"/>
  <c r="H73" i="99"/>
  <c r="I73" i="99"/>
  <c r="J73" i="99"/>
  <c r="G74" i="99"/>
  <c r="H74" i="99"/>
  <c r="I74" i="99"/>
  <c r="J74" i="99"/>
  <c r="G75" i="99"/>
  <c r="H75" i="99"/>
  <c r="I75" i="99"/>
  <c r="J75" i="99"/>
  <c r="G76" i="99"/>
  <c r="H76" i="99"/>
  <c r="I76" i="99"/>
  <c r="J76" i="99"/>
  <c r="G77" i="99"/>
  <c r="H77" i="99"/>
  <c r="I77" i="99"/>
  <c r="J77" i="99"/>
  <c r="G78" i="99"/>
  <c r="H78" i="99"/>
  <c r="I78" i="99"/>
  <c r="J78" i="99"/>
  <c r="G79" i="99"/>
  <c r="H79" i="99"/>
  <c r="I79" i="99"/>
  <c r="J79" i="99"/>
  <c r="G80" i="99"/>
  <c r="H80" i="99"/>
  <c r="I80" i="99"/>
  <c r="J80" i="99"/>
  <c r="G81" i="99"/>
  <c r="H81" i="99"/>
  <c r="I81" i="99"/>
  <c r="J81" i="99"/>
  <c r="G82" i="99"/>
  <c r="H82" i="99"/>
  <c r="I82" i="99"/>
  <c r="J82" i="99"/>
  <c r="G83" i="99"/>
  <c r="H83" i="99"/>
  <c r="I83" i="99"/>
  <c r="J83" i="99"/>
  <c r="G84" i="99"/>
  <c r="H84" i="99"/>
  <c r="I84" i="99"/>
  <c r="J84" i="99"/>
  <c r="G85" i="99"/>
  <c r="H85" i="99"/>
  <c r="I85" i="99"/>
  <c r="J85" i="99"/>
  <c r="G86" i="99"/>
  <c r="H86" i="99"/>
  <c r="I86" i="99"/>
  <c r="J86" i="99"/>
  <c r="G87" i="99"/>
  <c r="H87" i="99"/>
  <c r="I87" i="99"/>
  <c r="J87" i="99"/>
  <c r="G88" i="99"/>
  <c r="H88" i="99"/>
  <c r="I88" i="99"/>
  <c r="J88" i="99"/>
  <c r="G89" i="99"/>
  <c r="H89" i="99"/>
  <c r="I89" i="99"/>
  <c r="J89" i="99"/>
  <c r="G90" i="99"/>
  <c r="H90" i="99"/>
  <c r="I90" i="99"/>
  <c r="J90" i="99"/>
  <c r="G91" i="99"/>
  <c r="H91" i="99"/>
  <c r="I91" i="99"/>
  <c r="J91" i="99"/>
  <c r="G92" i="99"/>
  <c r="H92" i="99"/>
  <c r="I92" i="99"/>
  <c r="J92" i="99"/>
  <c r="G93" i="99"/>
  <c r="H93" i="99"/>
  <c r="I93" i="99"/>
  <c r="J93" i="99"/>
  <c r="G94" i="99"/>
  <c r="H94" i="99"/>
  <c r="I94" i="99"/>
  <c r="J94" i="99"/>
  <c r="G95" i="99"/>
  <c r="H95" i="99"/>
  <c r="I95" i="99"/>
  <c r="J95" i="99"/>
  <c r="G96" i="99"/>
  <c r="H96" i="99"/>
  <c r="I96" i="99"/>
  <c r="J96" i="99"/>
  <c r="G97" i="99"/>
  <c r="H97" i="99"/>
  <c r="I97" i="99"/>
  <c r="J97" i="99"/>
  <c r="G98" i="99"/>
  <c r="H98" i="99"/>
  <c r="I98" i="99"/>
  <c r="J98" i="99"/>
  <c r="G99" i="99"/>
  <c r="H99" i="99"/>
  <c r="I99" i="99"/>
  <c r="J99" i="99"/>
  <c r="G100" i="99"/>
  <c r="H100" i="99"/>
  <c r="I100" i="99"/>
  <c r="J100" i="99"/>
  <c r="G101" i="99"/>
  <c r="H101" i="99"/>
  <c r="I101" i="99"/>
  <c r="J101" i="99"/>
  <c r="G102" i="99"/>
  <c r="H102" i="99"/>
  <c r="I102" i="99"/>
  <c r="J102" i="99"/>
  <c r="G103" i="99"/>
  <c r="H103" i="99"/>
  <c r="I103" i="99"/>
  <c r="J103" i="99"/>
  <c r="G104" i="99"/>
  <c r="H104" i="99"/>
  <c r="I104" i="99"/>
  <c r="J104" i="99"/>
  <c r="G105" i="99"/>
  <c r="H105" i="99"/>
  <c r="I105" i="99"/>
  <c r="J105" i="99"/>
  <c r="G106" i="99"/>
  <c r="H106" i="99"/>
  <c r="I106" i="99"/>
  <c r="J106" i="99"/>
  <c r="G107" i="99"/>
  <c r="H107" i="99"/>
  <c r="I107" i="99"/>
  <c r="J107" i="99"/>
  <c r="G108" i="99"/>
  <c r="H108" i="99"/>
  <c r="I108" i="99"/>
  <c r="J108" i="99"/>
  <c r="G109" i="99"/>
  <c r="H109" i="99"/>
  <c r="I109" i="99"/>
  <c r="J109" i="99"/>
  <c r="G110" i="99"/>
  <c r="H110" i="99"/>
  <c r="I110" i="99"/>
  <c r="J110" i="99"/>
  <c r="G111" i="99"/>
  <c r="H111" i="99"/>
  <c r="I111" i="99"/>
  <c r="J111" i="99"/>
  <c r="G112" i="99"/>
  <c r="H112" i="99"/>
  <c r="I112" i="99"/>
  <c r="J112" i="99"/>
  <c r="G113" i="99"/>
  <c r="H113" i="99"/>
  <c r="I113" i="99"/>
  <c r="J113" i="99"/>
  <c r="G114" i="99"/>
  <c r="H114" i="99"/>
  <c r="I114" i="99"/>
  <c r="J114" i="99"/>
  <c r="G115" i="99"/>
  <c r="H115" i="99"/>
  <c r="I115" i="99"/>
  <c r="J115" i="99"/>
  <c r="G116" i="99"/>
  <c r="H116" i="99"/>
  <c r="I116" i="99"/>
  <c r="J116" i="99"/>
  <c r="G117" i="99"/>
  <c r="H117" i="99"/>
  <c r="I117" i="99"/>
  <c r="J117" i="99"/>
  <c r="G118" i="99"/>
  <c r="H118" i="99"/>
  <c r="I118" i="99"/>
  <c r="J118" i="99"/>
  <c r="G119" i="99"/>
  <c r="H119" i="99"/>
  <c r="I119" i="99"/>
  <c r="J119" i="99"/>
  <c r="G120" i="99"/>
  <c r="H120" i="99"/>
  <c r="I120" i="99"/>
  <c r="J120" i="99"/>
  <c r="G121" i="99"/>
  <c r="H121" i="99"/>
  <c r="I121" i="99"/>
  <c r="J121" i="99"/>
  <c r="G122" i="99"/>
  <c r="H122" i="99"/>
  <c r="I122" i="99"/>
  <c r="J122" i="99"/>
  <c r="G123" i="99"/>
  <c r="H123" i="99"/>
  <c r="I123" i="99"/>
  <c r="J123" i="99"/>
  <c r="G124" i="99"/>
  <c r="H124" i="99"/>
  <c r="I124" i="99"/>
  <c r="J124" i="99"/>
  <c r="G125" i="99"/>
  <c r="H125" i="99"/>
  <c r="I125" i="99"/>
  <c r="J125" i="99"/>
  <c r="G126" i="99"/>
  <c r="H126" i="99"/>
  <c r="I126" i="99"/>
  <c r="J126" i="99"/>
  <c r="G127" i="99"/>
  <c r="H127" i="99"/>
  <c r="I127" i="99"/>
  <c r="J127" i="99"/>
  <c r="G128" i="99"/>
  <c r="H128" i="99"/>
  <c r="I128" i="99"/>
  <c r="J128" i="99"/>
  <c r="G129" i="99"/>
  <c r="H129" i="99"/>
  <c r="I129" i="99"/>
  <c r="J129" i="99"/>
  <c r="G130" i="99"/>
  <c r="H130" i="99"/>
  <c r="I130" i="99"/>
  <c r="J130" i="99"/>
  <c r="G131" i="99"/>
  <c r="H131" i="99"/>
  <c r="I131" i="99"/>
  <c r="J131" i="99"/>
  <c r="G132" i="99"/>
  <c r="H132" i="99"/>
  <c r="I132" i="99"/>
  <c r="J132" i="99"/>
  <c r="G133" i="99"/>
  <c r="H133" i="99"/>
  <c r="I133" i="99"/>
  <c r="J133" i="99"/>
  <c r="G134" i="99"/>
  <c r="H134" i="99"/>
  <c r="I134" i="99"/>
  <c r="J134" i="99"/>
  <c r="G135" i="99"/>
  <c r="H135" i="99"/>
  <c r="I135" i="99"/>
  <c r="J135" i="99"/>
  <c r="G136" i="99"/>
  <c r="H136" i="99"/>
  <c r="I136" i="99"/>
  <c r="J136" i="99"/>
  <c r="G137" i="99"/>
  <c r="H137" i="99"/>
  <c r="I137" i="99"/>
  <c r="J137" i="99"/>
  <c r="G138" i="99"/>
  <c r="H138" i="99"/>
  <c r="I138" i="99"/>
  <c r="J138" i="99"/>
  <c r="G139" i="99"/>
  <c r="H139" i="99"/>
  <c r="I139" i="99"/>
  <c r="J139" i="99"/>
  <c r="G140" i="99"/>
  <c r="H140" i="99"/>
  <c r="I140" i="99"/>
  <c r="J140" i="99"/>
  <c r="G141" i="99"/>
  <c r="H141" i="99"/>
  <c r="I141" i="99"/>
  <c r="J141" i="99"/>
  <c r="G142" i="99"/>
  <c r="H142" i="99"/>
  <c r="I142" i="99"/>
  <c r="J142" i="99"/>
  <c r="G143" i="99"/>
  <c r="H143" i="99"/>
  <c r="I143" i="99"/>
  <c r="J143" i="99"/>
  <c r="G144" i="99"/>
  <c r="H144" i="99"/>
  <c r="I144" i="99"/>
  <c r="J144" i="99"/>
  <c r="G145" i="99"/>
  <c r="H145" i="99"/>
  <c r="I145" i="99"/>
  <c r="J145" i="99"/>
  <c r="G146" i="99"/>
  <c r="H146" i="99"/>
  <c r="I146" i="99"/>
  <c r="J146" i="99"/>
  <c r="G147" i="99"/>
  <c r="H147" i="99"/>
  <c r="I147" i="99"/>
  <c r="J147" i="99"/>
  <c r="G148" i="99"/>
  <c r="H148" i="99"/>
  <c r="I148" i="99"/>
  <c r="J148" i="99"/>
  <c r="G149" i="99"/>
  <c r="H149" i="99"/>
  <c r="I149" i="99"/>
  <c r="J149" i="99"/>
  <c r="G150" i="99"/>
  <c r="H150" i="99"/>
  <c r="I150" i="99"/>
  <c r="J150" i="99"/>
  <c r="G151" i="99"/>
  <c r="H151" i="99"/>
  <c r="I151" i="99"/>
  <c r="J151" i="99"/>
  <c r="G152" i="99"/>
  <c r="H152" i="99"/>
  <c r="I152" i="99"/>
  <c r="J152" i="99"/>
  <c r="G153" i="99"/>
  <c r="H153" i="99"/>
  <c r="I153" i="99"/>
  <c r="J153" i="99"/>
  <c r="G154" i="99"/>
  <c r="H154" i="99"/>
  <c r="I154" i="99"/>
  <c r="J154" i="99"/>
  <c r="G155" i="99"/>
  <c r="H155" i="99"/>
  <c r="I155" i="99"/>
  <c r="J155" i="99"/>
  <c r="G156" i="99"/>
  <c r="H156" i="99"/>
  <c r="I156" i="99"/>
  <c r="J156" i="99"/>
  <c r="G157" i="99"/>
  <c r="H157" i="99"/>
  <c r="I157" i="99"/>
  <c r="J157" i="99"/>
  <c r="G158" i="99"/>
  <c r="H158" i="99"/>
  <c r="I158" i="99"/>
  <c r="J158" i="99"/>
  <c r="G159" i="99"/>
  <c r="H159" i="99"/>
  <c r="I159" i="99"/>
  <c r="J159" i="99"/>
  <c r="G160" i="99"/>
  <c r="H160" i="99"/>
  <c r="I160" i="99"/>
  <c r="J160" i="99"/>
  <c r="G161" i="99"/>
  <c r="H161" i="99"/>
  <c r="I161" i="99"/>
  <c r="J161" i="99"/>
  <c r="G162" i="99"/>
  <c r="H162" i="99"/>
  <c r="I162" i="99"/>
  <c r="J162" i="99"/>
  <c r="G163" i="99"/>
  <c r="H163" i="99"/>
  <c r="I163" i="99"/>
  <c r="J163" i="99"/>
  <c r="G164" i="99"/>
  <c r="H164" i="99"/>
  <c r="I164" i="99"/>
  <c r="J164" i="99"/>
  <c r="G165" i="99"/>
  <c r="H165" i="99"/>
  <c r="I165" i="99"/>
  <c r="J165" i="99"/>
  <c r="G166" i="99"/>
  <c r="H166" i="99"/>
  <c r="I166" i="99"/>
  <c r="J166" i="99"/>
  <c r="G167" i="99"/>
  <c r="H167" i="99"/>
  <c r="I167" i="99"/>
  <c r="J167" i="99"/>
  <c r="G168" i="99"/>
  <c r="H168" i="99"/>
  <c r="I168" i="99"/>
  <c r="J168" i="99"/>
  <c r="G169" i="99"/>
  <c r="H169" i="99"/>
  <c r="I169" i="99"/>
  <c r="J169" i="99"/>
  <c r="G170" i="99"/>
  <c r="H170" i="99"/>
  <c r="I170" i="99"/>
  <c r="J170" i="99"/>
  <c r="G171" i="99"/>
  <c r="H171" i="99"/>
  <c r="I171" i="99"/>
  <c r="J171" i="99"/>
  <c r="G172" i="99"/>
  <c r="H172" i="99"/>
  <c r="I172" i="99"/>
  <c r="J172" i="99"/>
  <c r="G173" i="99"/>
  <c r="H173" i="99"/>
  <c r="I173" i="99"/>
  <c r="J173" i="99"/>
  <c r="G174" i="99"/>
  <c r="H174" i="99"/>
  <c r="I174" i="99"/>
  <c r="J174" i="99"/>
  <c r="G175" i="99"/>
  <c r="H175" i="99"/>
  <c r="I175" i="99"/>
  <c r="J175" i="99"/>
  <c r="G176" i="99"/>
  <c r="H176" i="99"/>
  <c r="I176" i="99"/>
  <c r="J176" i="99"/>
  <c r="G177" i="99"/>
  <c r="H177" i="99"/>
  <c r="I177" i="99"/>
  <c r="J177" i="99"/>
  <c r="G178" i="99"/>
  <c r="H178" i="99"/>
  <c r="I178" i="99"/>
  <c r="J178" i="99"/>
  <c r="G179" i="99"/>
  <c r="H179" i="99"/>
  <c r="I179" i="99"/>
  <c r="J179" i="99"/>
  <c r="G180" i="99"/>
  <c r="H180" i="99"/>
  <c r="I180" i="99"/>
  <c r="J180" i="99"/>
  <c r="G181" i="99"/>
  <c r="H181" i="99"/>
  <c r="I181" i="99"/>
  <c r="J181" i="99"/>
  <c r="G182" i="99"/>
  <c r="H182" i="99"/>
  <c r="I182" i="99"/>
  <c r="J182" i="99"/>
  <c r="G183" i="99"/>
  <c r="H183" i="99"/>
  <c r="I183" i="99"/>
  <c r="J183" i="99"/>
  <c r="G184" i="99"/>
  <c r="H184" i="99"/>
  <c r="I184" i="99"/>
  <c r="J184" i="99"/>
  <c r="G185" i="99"/>
  <c r="H185" i="99"/>
  <c r="I185" i="99"/>
  <c r="J185" i="99"/>
  <c r="G186" i="99"/>
  <c r="H186" i="99"/>
  <c r="I186" i="99"/>
  <c r="J186" i="99"/>
  <c r="G187" i="99"/>
  <c r="H187" i="99"/>
  <c r="I187" i="99"/>
  <c r="J187" i="99"/>
  <c r="G188" i="99"/>
  <c r="H188" i="99"/>
  <c r="I188" i="99"/>
  <c r="J188" i="99"/>
  <c r="G189" i="99"/>
  <c r="H189" i="99"/>
  <c r="I189" i="99"/>
  <c r="J189" i="99"/>
  <c r="G190" i="99"/>
  <c r="H190" i="99"/>
  <c r="I190" i="99"/>
  <c r="J190" i="99"/>
  <c r="G191" i="99"/>
  <c r="H191" i="99"/>
  <c r="I191" i="99"/>
  <c r="J191" i="99"/>
  <c r="G192" i="99"/>
  <c r="H192" i="99"/>
  <c r="I192" i="99"/>
  <c r="J192" i="99"/>
  <c r="G193" i="99"/>
  <c r="H193" i="99"/>
  <c r="I193" i="99"/>
  <c r="J193" i="99"/>
  <c r="G194" i="99"/>
  <c r="H194" i="99"/>
  <c r="I194" i="99"/>
  <c r="J194" i="99"/>
  <c r="G195" i="99"/>
  <c r="H195" i="99"/>
  <c r="I195" i="99"/>
  <c r="J195" i="99"/>
  <c r="G196" i="99"/>
  <c r="H196" i="99"/>
  <c r="I196" i="99"/>
  <c r="J196" i="99"/>
  <c r="G197" i="99"/>
  <c r="H197" i="99"/>
  <c r="I197" i="99"/>
  <c r="J197" i="99"/>
  <c r="G198" i="99"/>
  <c r="H198" i="99"/>
  <c r="I198" i="99"/>
  <c r="J198" i="99"/>
  <c r="G199" i="99"/>
  <c r="H199" i="99"/>
  <c r="I199" i="99"/>
  <c r="J199" i="99"/>
  <c r="G200" i="99"/>
  <c r="H200" i="99"/>
  <c r="I200" i="99"/>
  <c r="J200" i="99"/>
  <c r="G201" i="99"/>
  <c r="H201" i="99"/>
  <c r="I201" i="99"/>
  <c r="J201" i="99"/>
  <c r="G202" i="99"/>
  <c r="H202" i="99"/>
  <c r="I202" i="99"/>
  <c r="J202" i="99"/>
  <c r="G203" i="99"/>
  <c r="H203" i="99"/>
  <c r="I203" i="99"/>
  <c r="J203" i="99"/>
  <c r="G204" i="99"/>
  <c r="H204" i="99"/>
  <c r="I204" i="99"/>
  <c r="J204" i="99"/>
  <c r="G205" i="99"/>
  <c r="H205" i="99"/>
  <c r="I205" i="99"/>
  <c r="J205" i="99"/>
  <c r="G206" i="99"/>
  <c r="H206" i="99"/>
  <c r="I206" i="99"/>
  <c r="J206" i="99"/>
  <c r="G207" i="99"/>
  <c r="H207" i="99"/>
  <c r="I207" i="99"/>
  <c r="J207" i="99"/>
  <c r="G208" i="99"/>
  <c r="H208" i="99"/>
  <c r="I208" i="99"/>
  <c r="J208" i="99"/>
  <c r="G209" i="99"/>
  <c r="H209" i="99"/>
  <c r="I209" i="99"/>
  <c r="J209" i="99"/>
  <c r="G210" i="99"/>
  <c r="H210" i="99"/>
  <c r="I210" i="99"/>
  <c r="J210" i="99"/>
  <c r="G211" i="99"/>
  <c r="H211" i="99"/>
  <c r="I211" i="99"/>
  <c r="J211" i="99"/>
  <c r="G212" i="99"/>
  <c r="H212" i="99"/>
  <c r="I212" i="99"/>
  <c r="J212" i="99"/>
  <c r="G213" i="99"/>
  <c r="H213" i="99"/>
  <c r="I213" i="99"/>
  <c r="J213" i="99"/>
  <c r="G214" i="99"/>
  <c r="H214" i="99"/>
  <c r="I214" i="99"/>
  <c r="J214" i="99"/>
  <c r="G215" i="99"/>
  <c r="H215" i="99"/>
  <c r="I215" i="99"/>
  <c r="J215" i="99"/>
  <c r="G216" i="99"/>
  <c r="H216" i="99"/>
  <c r="I216" i="99"/>
  <c r="J216" i="99"/>
  <c r="G217" i="99"/>
  <c r="H217" i="99"/>
  <c r="I217" i="99"/>
  <c r="J217" i="99"/>
  <c r="G218" i="99"/>
  <c r="H218" i="99"/>
  <c r="I218" i="99"/>
  <c r="J218" i="99"/>
  <c r="G219" i="99"/>
  <c r="H219" i="99"/>
  <c r="I219" i="99"/>
  <c r="J219" i="99"/>
  <c r="G220" i="99"/>
  <c r="H220" i="99"/>
  <c r="I220" i="99"/>
  <c r="J220" i="99"/>
  <c r="G221" i="99"/>
  <c r="H221" i="99"/>
  <c r="I221" i="99"/>
  <c r="J221" i="99"/>
  <c r="G222" i="99"/>
  <c r="H222" i="99"/>
  <c r="I222" i="99"/>
  <c r="J222" i="99"/>
  <c r="G223" i="99"/>
  <c r="H223" i="99"/>
  <c r="I223" i="99"/>
  <c r="J223" i="99"/>
  <c r="G224" i="99"/>
  <c r="H224" i="99"/>
  <c r="I224" i="99"/>
  <c r="J224" i="99"/>
  <c r="G225" i="99"/>
  <c r="H225" i="99"/>
  <c r="I225" i="99"/>
  <c r="J225" i="99"/>
  <c r="G226" i="99"/>
  <c r="H226" i="99"/>
  <c r="I226" i="99"/>
  <c r="J226" i="99"/>
  <c r="G227" i="99"/>
  <c r="H227" i="99"/>
  <c r="I227" i="99"/>
  <c r="J227" i="99"/>
  <c r="G228" i="99"/>
  <c r="H228" i="99"/>
  <c r="I228" i="99"/>
  <c r="J228" i="99"/>
  <c r="G229" i="99"/>
  <c r="H229" i="99"/>
  <c r="I229" i="99"/>
  <c r="J229" i="99"/>
  <c r="G230" i="99"/>
  <c r="H230" i="99"/>
  <c r="I230" i="99"/>
  <c r="J230" i="99"/>
  <c r="G231" i="99"/>
  <c r="H231" i="99"/>
  <c r="I231" i="99"/>
  <c r="J231" i="99"/>
  <c r="G232" i="99"/>
  <c r="H232" i="99"/>
  <c r="I232" i="99"/>
  <c r="J232" i="99"/>
  <c r="G233" i="99"/>
  <c r="H233" i="99"/>
  <c r="I233" i="99"/>
  <c r="J233" i="99"/>
  <c r="G234" i="99"/>
  <c r="H234" i="99"/>
  <c r="I234" i="99"/>
  <c r="J234" i="99"/>
  <c r="G235" i="99"/>
  <c r="H235" i="99"/>
  <c r="I235" i="99"/>
  <c r="J235" i="99"/>
  <c r="G236" i="99"/>
  <c r="H236" i="99"/>
  <c r="I236" i="99"/>
  <c r="J236" i="99"/>
  <c r="G237" i="99"/>
  <c r="H237" i="99"/>
  <c r="I237" i="99"/>
  <c r="J237" i="99"/>
  <c r="G238" i="99"/>
  <c r="H238" i="99"/>
  <c r="I238" i="99"/>
  <c r="J238" i="99"/>
  <c r="G239" i="99"/>
  <c r="H239" i="99"/>
  <c r="I239" i="99"/>
  <c r="J239" i="99"/>
  <c r="G240" i="99"/>
  <c r="H240" i="99"/>
  <c r="I240" i="99"/>
  <c r="J240" i="99"/>
  <c r="G241" i="99"/>
  <c r="H241" i="99"/>
  <c r="I241" i="99"/>
  <c r="J241" i="99"/>
  <c r="G242" i="99"/>
  <c r="H242" i="99"/>
  <c r="I242" i="99"/>
  <c r="J242" i="99"/>
  <c r="G243" i="99"/>
  <c r="H243" i="99"/>
  <c r="I243" i="99"/>
  <c r="J243" i="99"/>
  <c r="G244" i="99"/>
  <c r="H244" i="99"/>
  <c r="I244" i="99"/>
  <c r="J244" i="99"/>
  <c r="G245" i="99"/>
  <c r="H245" i="99"/>
  <c r="I245" i="99"/>
  <c r="J245" i="99"/>
  <c r="G246" i="99"/>
  <c r="H246" i="99"/>
  <c r="I246" i="99"/>
  <c r="J246" i="99"/>
  <c r="G247" i="99"/>
  <c r="H247" i="99"/>
  <c r="I247" i="99"/>
  <c r="J247" i="99"/>
  <c r="G248" i="99"/>
  <c r="H248" i="99"/>
  <c r="I248" i="99"/>
  <c r="J248" i="99"/>
  <c r="G249" i="99"/>
  <c r="H249" i="99"/>
  <c r="I249" i="99"/>
  <c r="J249" i="99"/>
  <c r="G250" i="99"/>
  <c r="H250" i="99"/>
  <c r="I250" i="99"/>
  <c r="J250" i="99"/>
  <c r="G251" i="99"/>
  <c r="H251" i="99"/>
  <c r="I251" i="99"/>
  <c r="J251" i="99"/>
  <c r="G252" i="99"/>
  <c r="H252" i="99"/>
  <c r="I252" i="99"/>
  <c r="J252" i="99"/>
  <c r="G253" i="99"/>
  <c r="H253" i="99"/>
  <c r="I253" i="99"/>
  <c r="J253" i="99"/>
  <c r="G254" i="99"/>
  <c r="H254" i="99"/>
  <c r="I254" i="99"/>
  <c r="J254" i="99"/>
  <c r="G255" i="99"/>
  <c r="H255" i="99"/>
  <c r="I255" i="99"/>
  <c r="J255" i="99"/>
  <c r="G256" i="99"/>
  <c r="H256" i="99"/>
  <c r="I256" i="99"/>
  <c r="J256" i="99"/>
  <c r="G257" i="99"/>
  <c r="H257" i="99"/>
  <c r="I257" i="99"/>
  <c r="J257" i="99"/>
  <c r="G258" i="99"/>
  <c r="H258" i="99"/>
  <c r="I258" i="99"/>
  <c r="J258" i="99"/>
  <c r="G259" i="99"/>
  <c r="H259" i="99"/>
  <c r="I259" i="99"/>
  <c r="J259" i="99"/>
  <c r="G260" i="99"/>
  <c r="H260" i="99"/>
  <c r="I260" i="99"/>
  <c r="J260" i="99"/>
  <c r="G261" i="99"/>
  <c r="H261" i="99"/>
  <c r="I261" i="99"/>
  <c r="J261" i="99"/>
  <c r="G262" i="99"/>
  <c r="H262" i="99"/>
  <c r="I262" i="99"/>
  <c r="J262" i="99"/>
  <c r="G263" i="99"/>
  <c r="H263" i="99"/>
  <c r="I263" i="99"/>
  <c r="J263" i="99"/>
  <c r="G264" i="99"/>
  <c r="H264" i="99"/>
  <c r="I264" i="99"/>
  <c r="J264" i="99"/>
  <c r="G265" i="99"/>
  <c r="H265" i="99"/>
  <c r="I265" i="99"/>
  <c r="J265" i="99"/>
  <c r="G266" i="99"/>
  <c r="H266" i="99"/>
  <c r="I266" i="99"/>
  <c r="J266" i="99"/>
  <c r="G267" i="99"/>
  <c r="H267" i="99"/>
  <c r="I267" i="99"/>
  <c r="J267" i="99"/>
  <c r="G268" i="99"/>
  <c r="H268" i="99"/>
  <c r="I268" i="99"/>
  <c r="J268" i="99"/>
  <c r="G269" i="99"/>
  <c r="H269" i="99"/>
  <c r="I269" i="99"/>
  <c r="J269" i="99"/>
  <c r="G270" i="99"/>
  <c r="H270" i="99"/>
  <c r="I270" i="99"/>
  <c r="J270" i="99"/>
  <c r="G271" i="99"/>
  <c r="H271" i="99"/>
  <c r="I271" i="99"/>
  <c r="J271" i="99"/>
  <c r="G272" i="99"/>
  <c r="H272" i="99"/>
  <c r="I272" i="99"/>
  <c r="J272" i="99"/>
  <c r="G273" i="99"/>
  <c r="H273" i="99"/>
  <c r="I273" i="99"/>
  <c r="J273" i="99"/>
  <c r="G274" i="99"/>
  <c r="H274" i="99"/>
  <c r="I274" i="99"/>
  <c r="J274" i="99"/>
  <c r="G275" i="99"/>
  <c r="H275" i="99"/>
  <c r="I275" i="99"/>
  <c r="J275" i="99"/>
  <c r="G276" i="99"/>
  <c r="H276" i="99"/>
  <c r="I276" i="99"/>
  <c r="J276" i="99"/>
  <c r="G277" i="99"/>
  <c r="H277" i="99"/>
  <c r="I277" i="99"/>
  <c r="J277" i="99"/>
  <c r="G278" i="99"/>
  <c r="H278" i="99"/>
  <c r="I278" i="99"/>
  <c r="J278" i="99"/>
  <c r="G279" i="99"/>
  <c r="H279" i="99"/>
  <c r="I279" i="99"/>
  <c r="J279" i="99"/>
  <c r="G280" i="99"/>
  <c r="H280" i="99"/>
  <c r="I280" i="99"/>
  <c r="J280" i="99"/>
  <c r="G281" i="99"/>
  <c r="H281" i="99"/>
  <c r="I281" i="99"/>
  <c r="J281" i="99"/>
  <c r="G282" i="99"/>
  <c r="H282" i="99"/>
  <c r="I282" i="99"/>
  <c r="J282" i="99"/>
  <c r="G283" i="99"/>
  <c r="H283" i="99"/>
  <c r="I283" i="99"/>
  <c r="J283" i="99"/>
  <c r="G284" i="99"/>
  <c r="H284" i="99"/>
  <c r="I284" i="99"/>
  <c r="J284" i="99"/>
  <c r="G285" i="99"/>
  <c r="H285" i="99"/>
  <c r="I285" i="99"/>
  <c r="J285" i="99"/>
  <c r="G286" i="99"/>
  <c r="H286" i="99"/>
  <c r="I286" i="99"/>
  <c r="J286" i="99"/>
  <c r="G287" i="99"/>
  <c r="H287" i="99"/>
  <c r="I287" i="99"/>
  <c r="J287" i="99"/>
  <c r="G288" i="99"/>
  <c r="H288" i="99"/>
  <c r="I288" i="99"/>
  <c r="J288" i="99"/>
  <c r="G289" i="99"/>
  <c r="H289" i="99"/>
  <c r="I289" i="99"/>
  <c r="J289" i="99"/>
  <c r="G290" i="99"/>
  <c r="H290" i="99"/>
  <c r="I290" i="99"/>
  <c r="J290" i="99"/>
  <c r="G291" i="99"/>
  <c r="H291" i="99"/>
  <c r="I291" i="99"/>
  <c r="J291" i="99"/>
  <c r="G292" i="99"/>
  <c r="H292" i="99"/>
  <c r="I292" i="99"/>
  <c r="J292" i="99"/>
  <c r="G293" i="99"/>
  <c r="H293" i="99"/>
  <c r="I293" i="99"/>
  <c r="J293" i="99"/>
  <c r="G294" i="99"/>
  <c r="H294" i="99"/>
  <c r="I294" i="99"/>
  <c r="J294" i="99"/>
  <c r="G295" i="99"/>
  <c r="H295" i="99"/>
  <c r="I295" i="99"/>
  <c r="J295" i="99"/>
  <c r="G296" i="99"/>
  <c r="H296" i="99"/>
  <c r="I296" i="99"/>
  <c r="J296" i="99"/>
  <c r="G297" i="99"/>
  <c r="H297" i="99"/>
  <c r="I297" i="99"/>
  <c r="J297" i="99"/>
  <c r="G298" i="99"/>
  <c r="H298" i="99"/>
  <c r="I298" i="99"/>
  <c r="J298" i="99"/>
  <c r="G299" i="99"/>
  <c r="H299" i="99"/>
  <c r="I299" i="99"/>
  <c r="J299" i="99"/>
  <c r="G300" i="99"/>
  <c r="H300" i="99"/>
  <c r="I300" i="99"/>
  <c r="J300" i="99"/>
  <c r="G301" i="99"/>
  <c r="H301" i="99"/>
  <c r="I301" i="99"/>
  <c r="J301" i="99"/>
  <c r="G302" i="99"/>
  <c r="H302" i="99"/>
  <c r="I302" i="99"/>
  <c r="J302" i="99"/>
  <c r="G303" i="99"/>
  <c r="H303" i="99"/>
  <c r="I303" i="99"/>
  <c r="J303" i="99"/>
  <c r="G304" i="99"/>
  <c r="H304" i="99"/>
  <c r="I304" i="99"/>
  <c r="J304" i="99"/>
  <c r="G305" i="99"/>
  <c r="H305" i="99"/>
  <c r="I305" i="99"/>
  <c r="J305" i="99"/>
  <c r="G306" i="99"/>
  <c r="H306" i="99"/>
  <c r="I306" i="99"/>
  <c r="J306" i="99"/>
  <c r="G307" i="99"/>
  <c r="H307" i="99"/>
  <c r="I307" i="99"/>
  <c r="J307" i="99"/>
  <c r="G308" i="99"/>
  <c r="H308" i="99"/>
  <c r="I308" i="99"/>
  <c r="J308" i="99"/>
  <c r="G309" i="99"/>
  <c r="H309" i="99"/>
  <c r="I309" i="99"/>
  <c r="J309" i="99"/>
  <c r="G310" i="99"/>
  <c r="H310" i="99"/>
  <c r="I310" i="99"/>
  <c r="J310" i="99"/>
  <c r="G311" i="99"/>
  <c r="H311" i="99"/>
  <c r="I311" i="99"/>
  <c r="J311" i="99"/>
  <c r="G312" i="99"/>
  <c r="H312" i="99"/>
  <c r="I312" i="99"/>
  <c r="J312" i="99"/>
  <c r="G313" i="99"/>
  <c r="H313" i="99"/>
  <c r="I313" i="99"/>
  <c r="J313" i="99"/>
  <c r="G314" i="99"/>
  <c r="H314" i="99"/>
  <c r="I314" i="99"/>
  <c r="J314" i="99"/>
  <c r="G315" i="99"/>
  <c r="H315" i="99"/>
  <c r="I315" i="99"/>
  <c r="J315" i="99"/>
  <c r="G316" i="99"/>
  <c r="H316" i="99"/>
  <c r="I316" i="99"/>
  <c r="J316" i="99"/>
  <c r="G317" i="99"/>
  <c r="H317" i="99"/>
  <c r="I317" i="99"/>
  <c r="J317" i="99"/>
  <c r="G318" i="99"/>
  <c r="H318" i="99"/>
  <c r="I318" i="99"/>
  <c r="J318" i="99"/>
  <c r="G319" i="99"/>
  <c r="H319" i="99"/>
  <c r="I319" i="99"/>
  <c r="J319" i="99"/>
  <c r="G320" i="99"/>
  <c r="H320" i="99"/>
  <c r="I320" i="99"/>
  <c r="J320" i="99"/>
  <c r="G321" i="99"/>
  <c r="H321" i="99"/>
  <c r="I321" i="99"/>
  <c r="J321" i="99"/>
  <c r="G322" i="99"/>
  <c r="H322" i="99"/>
  <c r="I322" i="99"/>
  <c r="J322" i="99"/>
  <c r="G323" i="99"/>
  <c r="H323" i="99"/>
  <c r="I323" i="99"/>
  <c r="J323" i="99"/>
  <c r="G324" i="99"/>
  <c r="H324" i="99"/>
  <c r="I324" i="99"/>
  <c r="J324" i="99"/>
  <c r="G325" i="99"/>
  <c r="H325" i="99"/>
  <c r="I325" i="99"/>
  <c r="J325" i="99"/>
  <c r="G326" i="99"/>
  <c r="H326" i="99"/>
  <c r="I326" i="99"/>
  <c r="J326" i="99"/>
  <c r="G327" i="99"/>
  <c r="H327" i="99"/>
  <c r="I327" i="99"/>
  <c r="J327" i="99"/>
  <c r="G328" i="99"/>
  <c r="H328" i="99"/>
  <c r="I328" i="99"/>
  <c r="J328" i="99"/>
  <c r="G329" i="99"/>
  <c r="H329" i="99"/>
  <c r="I329" i="99"/>
  <c r="J329" i="99"/>
  <c r="G330" i="99"/>
  <c r="H330" i="99"/>
  <c r="I330" i="99"/>
  <c r="J330" i="99"/>
  <c r="G331" i="99"/>
  <c r="H331" i="99"/>
  <c r="I331" i="99"/>
  <c r="J331" i="99"/>
  <c r="G332" i="99"/>
  <c r="H332" i="99"/>
  <c r="I332" i="99"/>
  <c r="J332" i="99"/>
  <c r="G333" i="99"/>
  <c r="H333" i="99"/>
  <c r="I333" i="99"/>
  <c r="J333" i="99"/>
  <c r="G334" i="99"/>
  <c r="H334" i="99"/>
  <c r="I334" i="99"/>
  <c r="J334" i="99"/>
  <c r="G335" i="99"/>
  <c r="H335" i="99"/>
  <c r="I335" i="99"/>
  <c r="J335" i="99"/>
  <c r="G336" i="99"/>
  <c r="H336" i="99"/>
  <c r="I336" i="99"/>
  <c r="J336" i="99"/>
  <c r="G337" i="99"/>
  <c r="H337" i="99"/>
  <c r="I337" i="99"/>
  <c r="J337" i="99"/>
  <c r="G338" i="99"/>
  <c r="H338" i="99"/>
  <c r="I338" i="99"/>
  <c r="J338" i="99"/>
  <c r="G339" i="99"/>
  <c r="H339" i="99"/>
  <c r="I339" i="99"/>
  <c r="J339" i="99"/>
  <c r="G340" i="99"/>
  <c r="H340" i="99"/>
  <c r="I340" i="99"/>
  <c r="J340" i="99"/>
  <c r="G341" i="99"/>
  <c r="H341" i="99"/>
  <c r="I341" i="99"/>
  <c r="J341" i="99"/>
  <c r="G342" i="99"/>
  <c r="H342" i="99"/>
  <c r="I342" i="99"/>
  <c r="J342" i="99"/>
  <c r="G343" i="99"/>
  <c r="H343" i="99"/>
  <c r="I343" i="99"/>
  <c r="J343" i="99"/>
  <c r="G344" i="99"/>
  <c r="H344" i="99"/>
  <c r="I344" i="99"/>
  <c r="J344" i="99"/>
  <c r="G345" i="99"/>
  <c r="H345" i="99"/>
  <c r="I345" i="99"/>
  <c r="J345" i="99"/>
  <c r="G346" i="99"/>
  <c r="H346" i="99"/>
  <c r="I346" i="99"/>
  <c r="J346" i="99"/>
  <c r="G347" i="99"/>
  <c r="H347" i="99"/>
  <c r="I347" i="99"/>
  <c r="J347" i="99"/>
  <c r="G348" i="99"/>
  <c r="H348" i="99"/>
  <c r="I348" i="99"/>
  <c r="J348" i="99"/>
  <c r="G349" i="99"/>
  <c r="H349" i="99"/>
  <c r="I349" i="99"/>
  <c r="J349" i="99"/>
  <c r="G350" i="99"/>
  <c r="H350" i="99"/>
  <c r="I350" i="99"/>
  <c r="J350" i="99"/>
  <c r="G351" i="99"/>
  <c r="H351" i="99"/>
  <c r="I351" i="99"/>
  <c r="J351" i="99"/>
  <c r="G352" i="99"/>
  <c r="H352" i="99"/>
  <c r="I352" i="99"/>
  <c r="J352" i="99"/>
  <c r="G353" i="99"/>
  <c r="H353" i="99"/>
  <c r="I353" i="99"/>
  <c r="J353" i="99"/>
  <c r="G354" i="99"/>
  <c r="H354" i="99"/>
  <c r="I354" i="99"/>
  <c r="J354" i="99"/>
  <c r="G355" i="99"/>
  <c r="H355" i="99"/>
  <c r="I355" i="99"/>
  <c r="J355" i="99"/>
  <c r="G356" i="99"/>
  <c r="H356" i="99"/>
  <c r="I356" i="99"/>
  <c r="J356" i="99"/>
  <c r="G357" i="99"/>
  <c r="H357" i="99"/>
  <c r="I357" i="99"/>
  <c r="J357" i="99"/>
  <c r="G358" i="99"/>
  <c r="H358" i="99"/>
  <c r="I358" i="99"/>
  <c r="J358" i="99"/>
  <c r="G359" i="99"/>
  <c r="H359" i="99"/>
  <c r="I359" i="99"/>
  <c r="J359" i="99"/>
  <c r="G360" i="99"/>
  <c r="H360" i="99"/>
  <c r="I360" i="99"/>
  <c r="J360" i="99"/>
  <c r="G361" i="99"/>
  <c r="H361" i="99"/>
  <c r="I361" i="99"/>
  <c r="J361" i="99"/>
  <c r="G362" i="99"/>
  <c r="H362" i="99"/>
  <c r="I362" i="99"/>
  <c r="J362" i="99"/>
  <c r="G363" i="99"/>
  <c r="H363" i="99"/>
  <c r="I363" i="99"/>
  <c r="J363" i="99"/>
  <c r="G364" i="99"/>
  <c r="H364" i="99"/>
  <c r="I364" i="99"/>
  <c r="J364" i="99"/>
  <c r="G365" i="99"/>
  <c r="H365" i="99"/>
  <c r="I365" i="99"/>
  <c r="J365" i="99"/>
  <c r="G366" i="99"/>
  <c r="H366" i="99"/>
  <c r="I366" i="99"/>
  <c r="J366" i="99"/>
  <c r="G367" i="99"/>
  <c r="H367" i="99"/>
  <c r="I367" i="99"/>
  <c r="J367" i="99"/>
  <c r="G368" i="99"/>
  <c r="H368" i="99"/>
  <c r="I368" i="99"/>
  <c r="J368" i="99"/>
  <c r="G369" i="99"/>
  <c r="H369" i="99"/>
  <c r="I369" i="99"/>
  <c r="J369" i="99"/>
  <c r="G370" i="99"/>
  <c r="H370" i="99"/>
  <c r="I370" i="99"/>
  <c r="J370" i="99"/>
  <c r="G371" i="99"/>
  <c r="H371" i="99"/>
  <c r="I371" i="99"/>
  <c r="J371" i="99"/>
  <c r="G372" i="99"/>
  <c r="H372" i="99"/>
  <c r="I372" i="99"/>
  <c r="J372" i="99"/>
  <c r="G373" i="99"/>
  <c r="H373" i="99"/>
  <c r="I373" i="99"/>
  <c r="J373" i="99"/>
  <c r="G374" i="99"/>
  <c r="H374" i="99"/>
  <c r="I374" i="99"/>
  <c r="J374" i="99"/>
  <c r="G375" i="99"/>
  <c r="H375" i="99"/>
  <c r="I375" i="99"/>
  <c r="J375" i="99"/>
  <c r="G376" i="99"/>
  <c r="H376" i="99"/>
  <c r="I376" i="99"/>
  <c r="J376" i="99"/>
  <c r="G377" i="99"/>
  <c r="H377" i="99"/>
  <c r="I377" i="99"/>
  <c r="J377" i="99"/>
  <c r="G378" i="99"/>
  <c r="H378" i="99"/>
  <c r="I378" i="99"/>
  <c r="J378" i="99"/>
  <c r="G379" i="99"/>
  <c r="H379" i="99"/>
  <c r="I379" i="99"/>
  <c r="J379" i="99"/>
  <c r="G380" i="99"/>
  <c r="H380" i="99"/>
  <c r="I380" i="99"/>
  <c r="J380" i="99"/>
  <c r="G381" i="99"/>
  <c r="H381" i="99"/>
  <c r="I381" i="99"/>
  <c r="J381" i="99"/>
  <c r="G382" i="99"/>
  <c r="H382" i="99"/>
  <c r="I382" i="99"/>
  <c r="J382" i="99"/>
  <c r="G383" i="99"/>
  <c r="H383" i="99"/>
  <c r="I383" i="99"/>
  <c r="J383" i="99"/>
  <c r="G384" i="99"/>
  <c r="H384" i="99"/>
  <c r="I384" i="99"/>
  <c r="J384" i="99"/>
  <c r="G385" i="99"/>
  <c r="H385" i="99"/>
  <c r="I385" i="99"/>
  <c r="J385" i="99"/>
  <c r="G386" i="99"/>
  <c r="H386" i="99"/>
  <c r="I386" i="99"/>
  <c r="J386" i="99"/>
  <c r="G387" i="99"/>
  <c r="H387" i="99"/>
  <c r="I387" i="99"/>
  <c r="J387" i="99"/>
  <c r="G388" i="99"/>
  <c r="H388" i="99"/>
  <c r="I388" i="99"/>
  <c r="J388" i="99"/>
  <c r="G389" i="99"/>
  <c r="H389" i="99"/>
  <c r="I389" i="99"/>
  <c r="J389" i="99"/>
  <c r="G390" i="99"/>
  <c r="H390" i="99"/>
  <c r="I390" i="99"/>
  <c r="J390" i="99"/>
  <c r="G391" i="99"/>
  <c r="H391" i="99"/>
  <c r="I391" i="99"/>
  <c r="J391" i="99"/>
  <c r="G392" i="99"/>
  <c r="H392" i="99"/>
  <c r="I392" i="99"/>
  <c r="J392" i="99"/>
  <c r="G393" i="99"/>
  <c r="H393" i="99"/>
  <c r="I393" i="99"/>
  <c r="J393" i="99"/>
  <c r="G394" i="99"/>
  <c r="H394" i="99"/>
  <c r="I394" i="99"/>
  <c r="J394" i="99"/>
  <c r="G395" i="99"/>
  <c r="H395" i="99"/>
  <c r="I395" i="99"/>
  <c r="J395" i="99"/>
  <c r="G396" i="99"/>
  <c r="H396" i="99"/>
  <c r="I396" i="99"/>
  <c r="J396" i="99"/>
  <c r="G397" i="99"/>
  <c r="H397" i="99"/>
  <c r="I397" i="99"/>
  <c r="J397" i="99"/>
  <c r="G398" i="99"/>
  <c r="H398" i="99"/>
  <c r="I398" i="99"/>
  <c r="J398" i="99"/>
  <c r="G399" i="99"/>
  <c r="H399" i="99"/>
  <c r="I399" i="99"/>
  <c r="J399" i="99"/>
  <c r="G400" i="99"/>
  <c r="H400" i="99"/>
  <c r="I400" i="99"/>
  <c r="J400" i="99"/>
  <c r="G401" i="99"/>
  <c r="H401" i="99"/>
  <c r="I401" i="99"/>
  <c r="J401" i="99"/>
  <c r="G402" i="99"/>
  <c r="H402" i="99"/>
  <c r="I402" i="99"/>
  <c r="J402" i="99"/>
  <c r="G403" i="99"/>
  <c r="H403" i="99"/>
  <c r="I403" i="99"/>
  <c r="J403" i="99"/>
  <c r="G404" i="99"/>
  <c r="H404" i="99"/>
  <c r="I404" i="99"/>
  <c r="J404" i="99"/>
  <c r="G405" i="99"/>
  <c r="H405" i="99"/>
  <c r="I405" i="99"/>
  <c r="J405" i="99"/>
  <c r="G406" i="99"/>
  <c r="H406" i="99"/>
  <c r="I406" i="99"/>
  <c r="J406" i="99"/>
  <c r="G407" i="99"/>
  <c r="H407" i="99"/>
  <c r="I407" i="99"/>
  <c r="J407" i="99"/>
  <c r="G408" i="99"/>
  <c r="H408" i="99"/>
  <c r="I408" i="99"/>
  <c r="J408" i="99"/>
  <c r="G409" i="99"/>
  <c r="H409" i="99"/>
  <c r="I409" i="99"/>
  <c r="J409" i="99"/>
  <c r="G410" i="99"/>
  <c r="H410" i="99"/>
  <c r="I410" i="99"/>
  <c r="J410" i="99"/>
  <c r="G411" i="99"/>
  <c r="H411" i="99"/>
  <c r="I411" i="99"/>
  <c r="J411" i="99"/>
  <c r="G412" i="99"/>
  <c r="H412" i="99"/>
  <c r="I412" i="99"/>
  <c r="J412" i="99"/>
  <c r="G413" i="99"/>
  <c r="H413" i="99"/>
  <c r="I413" i="99"/>
  <c r="J413" i="99"/>
  <c r="G414" i="99"/>
  <c r="H414" i="99"/>
  <c r="I414" i="99"/>
  <c r="J414" i="99"/>
  <c r="G415" i="99"/>
  <c r="H415" i="99"/>
  <c r="I415" i="99"/>
  <c r="J415" i="99"/>
  <c r="G416" i="99"/>
  <c r="H416" i="99"/>
  <c r="I416" i="99"/>
  <c r="J416" i="99"/>
  <c r="G417" i="99"/>
  <c r="H417" i="99"/>
  <c r="I417" i="99"/>
  <c r="J417" i="99"/>
  <c r="G418" i="99"/>
  <c r="H418" i="99"/>
  <c r="I418" i="99"/>
  <c r="J418" i="99"/>
  <c r="G419" i="99"/>
  <c r="H419" i="99"/>
  <c r="I419" i="99"/>
  <c r="J419" i="99"/>
  <c r="G420" i="99"/>
  <c r="H420" i="99"/>
  <c r="I420" i="99"/>
  <c r="J420" i="99"/>
  <c r="G421" i="99"/>
  <c r="H421" i="99"/>
  <c r="I421" i="99"/>
  <c r="J421" i="99"/>
  <c r="G422" i="99"/>
  <c r="H422" i="99"/>
  <c r="I422" i="99"/>
  <c r="J422" i="99"/>
  <c r="G423" i="99"/>
  <c r="H423" i="99"/>
  <c r="I423" i="99"/>
  <c r="J423" i="99"/>
  <c r="G424" i="99"/>
  <c r="H424" i="99"/>
  <c r="I424" i="99"/>
  <c r="J424" i="99"/>
  <c r="G425" i="99"/>
  <c r="H425" i="99"/>
  <c r="I425" i="99"/>
  <c r="J425" i="99"/>
  <c r="G426" i="99"/>
  <c r="H426" i="99"/>
  <c r="I426" i="99"/>
  <c r="J426" i="99"/>
  <c r="G427" i="99"/>
  <c r="H427" i="99"/>
  <c r="I427" i="99"/>
  <c r="J427" i="99"/>
  <c r="G428" i="99"/>
  <c r="H428" i="99"/>
  <c r="I428" i="99"/>
  <c r="J428" i="99"/>
  <c r="G429" i="99"/>
  <c r="H429" i="99"/>
  <c r="I429" i="99"/>
  <c r="J429" i="99"/>
  <c r="BG436" i="100" a="1"/>
  <c r="BK476" i="100" a="1"/>
  <c r="BJ484" i="100" a="1"/>
  <c r="BI466" i="99" a="1"/>
  <c r="BE440" i="99" a="1"/>
  <c r="BV454" i="99" a="1"/>
  <c r="BW434" i="99" a="1"/>
  <c r="BW440" i="99" a="1"/>
  <c r="BE468" i="99" a="1"/>
  <c r="BO490" i="99" a="1"/>
  <c r="BI448" i="100" a="1"/>
  <c r="AZ496" i="99" a="1"/>
  <c r="BU440" i="98" a="1"/>
  <c r="AZ490" i="99" a="1"/>
  <c r="BK458" i="99" a="1"/>
  <c r="AX478" i="98" a="1"/>
  <c r="BG460" i="98" a="1"/>
  <c r="BI494" i="99" a="1"/>
  <c r="BU494" i="98" a="1"/>
  <c r="BE464" i="99" a="1"/>
  <c r="BC500" i="100" a="1"/>
  <c r="BC500" i="99" a="1"/>
  <c r="BK490" i="98" a="1"/>
  <c r="BM474" i="99" a="1"/>
  <c r="BM430" i="98" a="1"/>
  <c r="BC494" i="98" a="1"/>
  <c r="BM482" i="99" a="1"/>
  <c r="BE494" i="99" a="1"/>
  <c r="BK480" i="100" a="1"/>
  <c r="AY430" i="100" a="1"/>
  <c r="BN442" i="100" a="1"/>
  <c r="BI432" i="99" a="1"/>
  <c r="BI474" i="98" a="1"/>
  <c r="BW488" i="99" a="1"/>
  <c r="BM474" i="100" a="1"/>
  <c r="BM442" i="99" a="1"/>
  <c r="BM456" i="99" a="1"/>
  <c r="BO462" i="98" a="1"/>
  <c r="BO456" i="99" a="1"/>
  <c r="BK496" i="98" a="1"/>
  <c r="BE490" i="100" a="1"/>
  <c r="BP466" i="99" a="1"/>
  <c r="AW470" i="100" a="1"/>
  <c r="BI472" i="99" a="1"/>
  <c r="BF460" i="100" a="1"/>
  <c r="BU462" i="99" a="1"/>
  <c r="AW480" i="99" a="1"/>
  <c r="BU498" i="98" a="1"/>
  <c r="BI498" i="98" a="1"/>
  <c r="BR454" i="98" a="1"/>
  <c r="BN466" i="98" a="1"/>
  <c r="BJ496" i="98" a="1"/>
  <c r="BO482" i="99" a="1"/>
  <c r="BM478" i="99" a="1"/>
  <c r="BE490" i="98" a="1"/>
  <c r="BP460" i="99" a="1"/>
  <c r="BG476" i="99" a="1"/>
  <c r="BP484" i="100" a="1"/>
  <c r="BH454" i="100" a="1"/>
  <c r="BC486" i="100" a="1"/>
  <c r="BE466" i="100" a="1"/>
  <c r="BE492" i="99" a="1"/>
  <c r="AX490" i="100" a="1"/>
  <c r="BE460" i="99" a="1"/>
  <c r="BE472" i="100" a="1"/>
  <c r="BG472" i="99" a="1"/>
  <c r="BM460" i="98" a="1"/>
  <c r="BW456" i="98" a="1"/>
  <c r="BN430" i="99" a="1"/>
  <c r="BD448" i="100" a="1"/>
  <c r="AW484" i="98" a="1"/>
  <c r="BC464" i="98" a="1"/>
  <c r="AW444" i="98" a="1"/>
  <c r="BD496" i="98" a="1"/>
  <c r="BH436" i="98" a="1"/>
  <c r="BO490" i="98" a="1"/>
  <c r="AW460" i="98" a="1"/>
  <c r="AX454" i="98" a="1"/>
  <c r="BO440" i="98" a="1"/>
  <c r="AZ430" i="98" a="1"/>
  <c r="BK500" i="99" a="1"/>
  <c r="AW474" i="98" a="1"/>
  <c r="BI458" i="99" a="1"/>
  <c r="BX490" i="98" a="1"/>
  <c r="AW466" i="98" a="1"/>
  <c r="BV472" i="99" a="1"/>
  <c r="BV466" i="98" a="1"/>
  <c r="AW430" i="98" a="1"/>
  <c r="BN442" i="99" a="1"/>
  <c r="BV472" i="98" a="1"/>
  <c r="AZ478" i="98" a="1"/>
  <c r="BD430" i="98" a="1"/>
  <c r="BK434" i="100" a="1"/>
  <c r="BF430" i="99" a="1"/>
  <c r="BI470" i="99" a="1"/>
  <c r="BO452" i="98" a="1"/>
  <c r="BK480" i="98" a="1"/>
  <c r="BW494" i="100" a="1"/>
  <c r="BW450" i="98" a="1"/>
  <c r="AY430" i="99" a="1"/>
  <c r="AW478" i="98" a="1"/>
  <c r="BC440" i="98" a="1"/>
  <c r="BG464" i="99" a="1"/>
  <c r="BM456" i="98" a="1"/>
  <c r="AX472" i="98" a="1"/>
  <c r="BG466" i="100" a="1"/>
  <c r="BW494" i="99" a="1"/>
  <c r="BO492" i="98" a="1"/>
  <c r="BQ490" i="98" a="1"/>
  <c r="BP484" i="99" a="1"/>
  <c r="BL448" i="100" a="1"/>
  <c r="BL496" i="100" a="1"/>
  <c r="BC484" i="99" a="1"/>
  <c r="BM448" i="98" a="1"/>
  <c r="BN454" i="100" a="1"/>
  <c r="BO478" i="100" a="1"/>
  <c r="BE446" i="100" a="1"/>
  <c r="BV478" i="98" a="1"/>
  <c r="BO476" i="98" a="1"/>
  <c r="BI494" i="100" a="1"/>
  <c r="BR490" i="100" a="1"/>
  <c r="AX442" i="98" a="1"/>
  <c r="BI488" i="98" a="1"/>
  <c r="BO434" i="98" a="1"/>
  <c r="AW486" i="99" a="1"/>
  <c r="BD442" i="98" a="1"/>
  <c r="AY454" i="99" a="1"/>
  <c r="BI500" i="98" a="1"/>
  <c r="BF466" i="99" a="1"/>
  <c r="BG478" i="98" a="1"/>
  <c r="BC486" i="98" a="1"/>
  <c r="BU450" i="98" a="1"/>
  <c r="BU456" i="99" a="1"/>
  <c r="BE486" i="100" a="1"/>
  <c r="BU494" i="99" a="1"/>
  <c r="BI464" i="100" a="1"/>
  <c r="BW444" i="99" a="1"/>
  <c r="BE488" i="98" a="1"/>
  <c r="BC444" i="99" a="1"/>
  <c r="BW446" i="100" a="1"/>
  <c r="BE450" i="98" a="1"/>
  <c r="BW464" i="98" a="1"/>
  <c r="AX460" i="100" a="1"/>
  <c r="BU482" i="100" a="1"/>
  <c r="BG448" i="99" a="1"/>
  <c r="AW456" i="98" a="1"/>
  <c r="BE478" i="99" a="1"/>
  <c r="BI496" i="98" a="1"/>
  <c r="BF436" i="99" a="1"/>
  <c r="BJ490" i="100" a="1"/>
  <c r="BO442" i="99" a="1"/>
  <c r="BE480" i="100" a="1"/>
  <c r="BI482" i="99" a="1"/>
  <c r="AX436" i="99" a="1"/>
  <c r="BC496" i="99" a="1"/>
  <c r="BC456" i="98" a="1"/>
  <c r="BU484" i="99" a="1"/>
  <c r="BI494" i="98" a="1"/>
  <c r="BU464" i="99" a="1"/>
  <c r="BK448" i="100" a="1"/>
  <c r="BO472" i="99" a="1"/>
  <c r="BI440" i="99" a="1"/>
  <c r="BE462" i="99" a="1"/>
  <c r="AY448" i="99" a="1"/>
  <c r="BC442" i="99" a="1"/>
  <c r="BU474" i="99" a="1"/>
  <c r="BD442" i="99" a="1"/>
  <c r="BU488" i="99" a="1"/>
  <c r="BF466" i="100" a="1"/>
  <c r="BO476" i="100" a="1"/>
  <c r="BQ496" i="100" a="1"/>
  <c r="BO488" i="100" a="1"/>
  <c r="BG462" i="100" a="1"/>
  <c r="BC482" i="100" a="1"/>
  <c r="BE430" i="98" a="1"/>
  <c r="BC472" i="98" a="1"/>
  <c r="AW498" i="98" a="1"/>
  <c r="BE438" i="98" a="1"/>
  <c r="BW494" i="98" a="1"/>
  <c r="BG434" i="98" a="1"/>
  <c r="BC468" i="100" a="1"/>
  <c r="BW430" i="98" a="1"/>
  <c r="BI430" i="99" a="1"/>
  <c r="BO434" i="100" a="1"/>
  <c r="BG478" i="99" a="1"/>
  <c r="AW488" i="100" a="1"/>
  <c r="BU474" i="98" a="1"/>
  <c r="BG494" i="99" a="1"/>
  <c r="BK452" i="98" a="1"/>
  <c r="BG438" i="99" a="1"/>
  <c r="BV460" i="100" a="1"/>
  <c r="AW462" i="99" a="1"/>
  <c r="BH460" i="99" a="1"/>
  <c r="AW456" i="100" a="1"/>
  <c r="BE490" i="99" a="1"/>
  <c r="BW476" i="100" a="1"/>
  <c r="AX478" i="99" a="1"/>
  <c r="AX454" i="99" a="1"/>
  <c r="BR478" i="100" a="1"/>
  <c r="BJ466" i="100" a="1"/>
  <c r="BW480" i="100" a="1"/>
  <c r="BV442" i="100" a="1"/>
  <c r="BE466" i="98" a="1"/>
  <c r="BC466" i="98" a="1"/>
  <c r="BN472" i="100" a="1"/>
  <c r="BK478" i="100" a="1"/>
  <c r="BF448" i="98" a="1"/>
  <c r="BC472" i="100" a="1"/>
  <c r="AZ490" i="98" a="1"/>
  <c r="AW494" i="100" a="1"/>
  <c r="BL496" i="98" a="1"/>
  <c r="BO458" i="99" a="1"/>
  <c r="BV430" i="99" a="1"/>
  <c r="BE436" i="98" a="1"/>
  <c r="BU480" i="100" a="1"/>
  <c r="BO484" i="98" a="1"/>
  <c r="BK440" i="100" a="1"/>
  <c r="BM438" i="98" a="1"/>
  <c r="BG484" i="98" a="1"/>
  <c r="BI490" i="98" a="1"/>
  <c r="BL430" i="100" a="1"/>
  <c r="AW476" i="99" a="1"/>
  <c r="BN448" i="98" a="1"/>
  <c r="AW470" i="99" a="1"/>
  <c r="BD478" i="98" a="1"/>
  <c r="BR496" i="98" a="1"/>
  <c r="BK446" i="100" a="1"/>
  <c r="BO486" i="99" a="1"/>
  <c r="BK450" i="100" a="1"/>
  <c r="AX484" i="99" a="1"/>
  <c r="BM464" i="100" a="1"/>
  <c r="AW450" i="99" a="1"/>
  <c r="AZ460" i="100" a="1"/>
  <c r="BW442" i="98" a="1"/>
  <c r="AZ454" i="99" a="1"/>
  <c r="BW458" i="98" a="1"/>
  <c r="BO440" i="100" a="1"/>
  <c r="BI452" i="98" a="1"/>
  <c r="BQ430" i="100" a="1"/>
  <c r="BC460" i="98" a="1"/>
  <c r="AZ430" i="99" a="1"/>
  <c r="AZ484" i="100" a="1"/>
  <c r="BI480" i="100" a="1"/>
  <c r="AW462" i="98" a="1"/>
  <c r="BX460" i="100" a="1"/>
  <c r="AZ496" i="98" a="1"/>
  <c r="BM494" i="98" a="1"/>
  <c r="BM470" i="99" a="1"/>
  <c r="BK486" i="98" a="1"/>
  <c r="BI480" i="99" a="1"/>
  <c r="BU488" i="98" a="1"/>
  <c r="BG436" i="98" a="1"/>
  <c r="BM482" i="98" a="1"/>
  <c r="BP466" i="100" a="1"/>
  <c r="BJ436" i="98" a="1"/>
  <c r="BM476" i="98" a="1"/>
  <c r="BK462" i="98" a="1"/>
  <c r="BM452" i="99" a="1"/>
  <c r="BQ442" i="98" a="1"/>
  <c r="BO448" i="99" a="1"/>
  <c r="BD454" i="100" a="1"/>
  <c r="AX496" i="98" a="1"/>
  <c r="AZ442" i="98" a="1"/>
  <c r="BW444" i="98" a="1"/>
  <c r="BC498" i="98" a="1"/>
  <c r="BR448" i="100" a="1"/>
  <c r="AY454" i="98" a="1"/>
  <c r="BV436" i="100" a="1"/>
  <c r="BU432" i="100" a="1"/>
  <c r="BM432" i="100" a="1"/>
  <c r="BC482" i="99" a="1"/>
  <c r="BO458" i="100" a="1"/>
  <c r="AY436" i="99" a="1"/>
  <c r="BU474" i="100" a="1"/>
  <c r="BE480" i="99" a="1"/>
  <c r="BG446" i="98" a="1"/>
  <c r="BE448" i="99" a="1"/>
  <c r="BK442" i="98" a="1"/>
  <c r="BW492" i="100" a="1"/>
  <c r="BI434" i="99" a="1"/>
  <c r="BO432" i="100" a="1"/>
  <c r="AY484" i="99" a="1"/>
  <c r="BE454" i="99" a="1"/>
  <c r="BX484" i="100" a="1"/>
  <c r="BU448" i="99" a="1"/>
  <c r="BM462" i="99" a="1"/>
  <c r="BP496" i="100" a="1"/>
  <c r="BW480" i="99" a="1"/>
  <c r="BF430" i="98" a="1"/>
  <c r="BC478" i="100" a="1"/>
  <c r="AZ490" i="100" a="1"/>
  <c r="BG454" i="100" a="1"/>
  <c r="BI438" i="100" a="1"/>
  <c r="BK484" i="99" a="1"/>
  <c r="BW474" i="100" a="1"/>
  <c r="BW448" i="98" a="1"/>
  <c r="BK452" i="99" a="1"/>
  <c r="BP448" i="98" a="1"/>
  <c r="BI442" i="99" a="1"/>
  <c r="AW500" i="100" a="1"/>
  <c r="AW500" i="99" a="1"/>
  <c r="BC470" i="99" a="1"/>
  <c r="BW482" i="99" a="1"/>
  <c r="BC468" i="99" a="1"/>
  <c r="BN448" i="99" a="1"/>
  <c r="AX436" i="100" a="1"/>
  <c r="BJ454" i="99" a="1"/>
  <c r="BI432" i="100" a="1"/>
  <c r="BI452" i="99" a="1"/>
  <c r="BX430" i="99" a="1"/>
  <c r="AY484" i="100" a="1"/>
  <c r="BE450" i="99" a="1"/>
  <c r="AX484" i="100" a="1"/>
  <c r="BK488" i="99" a="1"/>
  <c r="BM440" i="100" a="1"/>
  <c r="BW498" i="100" a="1"/>
  <c r="BX478" i="99" a="1"/>
  <c r="BO492" i="100" a="1"/>
  <c r="BL430" i="99" a="1"/>
  <c r="BG456" i="99" a="1"/>
  <c r="BG488" i="99" a="1"/>
  <c r="BE458" i="100" a="1"/>
  <c r="BH472" i="98" a="1"/>
  <c r="BM458" i="99" a="1"/>
  <c r="BV454" i="98" a="1"/>
  <c r="AX496" i="100" a="1"/>
  <c r="AZ436" i="99" a="1"/>
  <c r="BP472" i="99" a="1"/>
  <c r="BM468" i="99" a="1"/>
  <c r="BF454" i="98" a="1"/>
  <c r="BD454" i="98" a="1"/>
  <c r="BG460" i="100" a="1"/>
  <c r="BR460" i="98" a="1"/>
  <c r="BO478" i="98" a="1"/>
  <c r="BC492" i="99" a="1"/>
  <c r="BD496" i="99" a="1"/>
  <c r="BL484" i="98" a="1"/>
  <c r="BM466" i="99" a="1"/>
  <c r="BG450" i="100" a="1"/>
  <c r="BU472" i="100" a="1"/>
  <c r="BL442" i="98" a="1"/>
  <c r="BU456" i="100" a="1"/>
  <c r="BG458" i="98" a="1"/>
  <c r="BP460" i="100" a="1"/>
  <c r="BE484" i="100" a="1"/>
  <c r="BE472" i="98" a="1"/>
  <c r="BJ460" i="100" a="1"/>
  <c r="BU460" i="100" a="1"/>
  <c r="BO444" i="99" a="1"/>
  <c r="BE456" i="99" a="1"/>
  <c r="BM500" i="99" a="1"/>
  <c r="BJ466" i="99" a="1"/>
  <c r="BV436" i="99" a="1"/>
  <c r="BC430" i="100" a="1"/>
  <c r="BM454" i="100" a="1"/>
  <c r="BX490" i="100" a="1"/>
  <c r="BW434" i="100" a="1"/>
  <c r="BM484" i="100" a="1"/>
  <c r="BL436" i="99" a="1"/>
  <c r="BQ448" i="99" a="1"/>
  <c r="BW484" i="100" a="1"/>
  <c r="BM458" i="98" a="1"/>
  <c r="BU492" i="98" a="1"/>
  <c r="BC466" i="99" a="1"/>
  <c r="BV430" i="98" a="1"/>
  <c r="BM490" i="98" a="1"/>
  <c r="BK472" i="98" a="1"/>
  <c r="BN496" i="100" a="1"/>
  <c r="BE484" i="98" a="1"/>
  <c r="BC498" i="99" a="1"/>
  <c r="BU486" i="100" a="1"/>
  <c r="AW454" i="99" a="1"/>
  <c r="AX430" i="100" a="1"/>
  <c r="BI464" i="99" a="1"/>
  <c r="BO436" i="98" a="1"/>
  <c r="BK474" i="99" a="1"/>
  <c r="BO500" i="98" a="1"/>
  <c r="BO484" i="99" a="1"/>
  <c r="BR430" i="98" a="1"/>
  <c r="BL490" i="99" a="1"/>
  <c r="BH448" i="99" a="1"/>
  <c r="BF448" i="100" a="1"/>
  <c r="BR484" i="98" a="1"/>
  <c r="AY442" i="99" a="1"/>
  <c r="BE470" i="100" a="1"/>
  <c r="BC450" i="99" a="1"/>
  <c r="BI470" i="100" a="1"/>
  <c r="BM480" i="98" a="1"/>
  <c r="BU490" i="99" a="1"/>
  <c r="BI500" i="99" a="1"/>
  <c r="BM500" i="98" a="1"/>
  <c r="BO462" i="99" a="1"/>
  <c r="BQ478" i="98" a="1"/>
  <c r="BG484" i="100" a="1"/>
  <c r="BC430" i="99" a="1"/>
  <c r="BU492" i="99" a="1"/>
  <c r="BK492" i="98" a="1"/>
  <c r="BE430" i="100" a="1"/>
  <c r="BW442" i="100" a="1"/>
  <c r="BM496" i="100" a="1"/>
  <c r="BC450" i="100" a="1"/>
  <c r="BK446" i="99" a="1"/>
  <c r="BW488" i="100" a="1"/>
  <c r="BE432" i="99" a="1"/>
  <c r="BK432" i="99" a="1"/>
  <c r="BG452" i="100" a="1"/>
  <c r="BJ472" i="98" a="1"/>
  <c r="BC450" i="98" a="1"/>
  <c r="BU438" i="99" a="1"/>
  <c r="BE466" i="99" a="1"/>
  <c r="BI444" i="100" a="1"/>
  <c r="BR484" i="99" a="1"/>
  <c r="AW432" i="99" a="1"/>
  <c r="BI472" i="100" a="1"/>
  <c r="AW460" i="99" a="1"/>
  <c r="BR448" i="98" a="1"/>
  <c r="BN484" i="100" a="1"/>
  <c r="BH484" i="100" a="1"/>
  <c r="BC436" i="99" a="1"/>
  <c r="BV490" i="100" a="1"/>
  <c r="BW490" i="100" a="1"/>
  <c r="BE464" i="100" a="1"/>
  <c r="BU480" i="99" a="1"/>
  <c r="AW452" i="99" a="1"/>
  <c r="BW448" i="99" a="1"/>
  <c r="BM448" i="99" a="1"/>
  <c r="BK498" i="99" a="1"/>
  <c r="BP484" i="98" a="1"/>
  <c r="BE482" i="98" a="1"/>
  <c r="BI438" i="99" a="1"/>
  <c r="BG458" i="100" a="1"/>
  <c r="BW440" i="100" a="1"/>
  <c r="BM470" i="100" a="1"/>
  <c r="AX496" i="99" a="1"/>
  <c r="AW442" i="99" a="1"/>
  <c r="BC434" i="99" a="1"/>
  <c r="BK484" i="98" a="1"/>
  <c r="BL472" i="99" a="1"/>
  <c r="BW478" i="98" a="1"/>
  <c r="BU478" i="99" a="1"/>
  <c r="BK492" i="99" a="1"/>
  <c r="BM444" i="99" a="1"/>
  <c r="BN490" i="99" a="1"/>
  <c r="BU452" i="99" a="1"/>
  <c r="BM498" i="98" a="1"/>
  <c r="BF436" i="98" a="1"/>
  <c r="BK478" i="98" a="1"/>
  <c r="BI434" i="98" a="1"/>
  <c r="BC478" i="99" a="1"/>
  <c r="BU496" i="100" a="1"/>
  <c r="BG496" i="99" a="1"/>
  <c r="BG482" i="99" a="1"/>
  <c r="BK470" i="98" a="1"/>
  <c r="AW444" i="99" a="1"/>
  <c r="BC490" i="100" a="1"/>
  <c r="BG442" i="99" a="1"/>
  <c r="BM450" i="99" a="1"/>
  <c r="BW442" i="99" a="1"/>
  <c r="BX466" i="100" a="1"/>
  <c r="AX448" i="100" a="1"/>
  <c r="BQ490" i="100" a="1"/>
  <c r="AY496" i="99" a="1"/>
  <c r="BE462" i="100" a="1"/>
  <c r="BI442" i="100" a="1"/>
  <c r="BK466" i="98" a="1"/>
  <c r="AX442" i="99" a="1"/>
  <c r="BL436" i="98" a="1"/>
  <c r="BI456" i="99" a="1"/>
  <c r="BR496" i="99" a="1"/>
  <c r="BK456" i="100" a="1"/>
  <c r="AW448" i="100" a="1"/>
  <c r="BG480" i="98" a="1"/>
  <c r="BQ460" i="99" a="1"/>
  <c r="AW496" i="98" a="1"/>
  <c r="BK470" i="99" a="1"/>
  <c r="BX490" i="99" a="1"/>
  <c r="BK466" i="99" a="1"/>
  <c r="BH454" i="98" a="1"/>
  <c r="BU498" i="100" a="1"/>
  <c r="BG430" i="98" a="1"/>
  <c r="BD454" i="99" a="1"/>
  <c r="BW450" i="100" a="1"/>
  <c r="BL490" i="100" a="1"/>
  <c r="BD472" i="100" a="1"/>
  <c r="BG458" i="99" a="1"/>
  <c r="BM444" i="100" a="1"/>
  <c r="BI488" i="99" a="1"/>
  <c r="BU436" i="99" a="1"/>
  <c r="BG492" i="99" a="1"/>
  <c r="BE442" i="100" a="1"/>
  <c r="AW442" i="98" a="1"/>
  <c r="BW490" i="98" a="1"/>
  <c r="BG480" i="99" a="1"/>
  <c r="BG492" i="100" a="1"/>
  <c r="BQ460" i="98" a="1"/>
  <c r="BL484" i="99" a="1"/>
  <c r="BQ448" i="100" a="1"/>
  <c r="BC448" i="99" a="1"/>
  <c r="BI446" i="99" a="1"/>
  <c r="BI458" i="100" a="1"/>
  <c r="BO450" i="99" a="1"/>
  <c r="BC482" i="98" a="1"/>
  <c r="BU444" i="99" a="1"/>
  <c r="BO466" i="98" a="1"/>
  <c r="BU476" i="99" a="1"/>
  <c r="BM486" i="100" a="1"/>
  <c r="BM464" i="99" a="1"/>
  <c r="BU500" i="100" a="1"/>
  <c r="BI454" i="98" a="1"/>
  <c r="BM476" i="99" a="1"/>
  <c r="BJ484" i="98" a="1"/>
  <c r="BV466" i="100" a="1"/>
  <c r="BW496" i="99" a="1"/>
  <c r="BO456" i="100" a="1"/>
  <c r="BX466" i="99" a="1"/>
  <c r="BI446" i="100" a="1"/>
  <c r="BM492" i="100" a="1"/>
  <c r="BE486" i="98" a="1"/>
  <c r="BE498" i="100" a="1"/>
  <c r="BE444" i="98" a="1"/>
  <c r="BI488" i="100" a="1"/>
  <c r="BG430" i="99" a="1"/>
  <c r="BG500" i="98" a="1"/>
  <c r="BO432" i="99" a="1"/>
  <c r="BR478" i="98" a="1"/>
  <c r="BU440" i="99" a="1"/>
  <c r="BL436" i="100" a="1"/>
  <c r="BQ454" i="98" a="1"/>
  <c r="BC456" i="99" a="1"/>
  <c r="BU456" i="98" a="1"/>
  <c r="BG486" i="99" a="1"/>
  <c r="AW438" i="100" a="1"/>
  <c r="BU480" i="98" a="1"/>
  <c r="BO438" i="99" a="1"/>
  <c r="BD436" i="100" a="1"/>
  <c r="BC500" i="98" a="1"/>
  <c r="BQ454" i="99" a="1"/>
  <c r="BO474" i="100" a="1"/>
  <c r="AX448" i="99" a="1"/>
  <c r="BJ442" i="99" a="1"/>
  <c r="BC438" i="99" a="1"/>
  <c r="BL454" i="100" a="1"/>
  <c r="BG450" i="99" a="1"/>
  <c r="BH472" i="100" a="1"/>
  <c r="BE482" i="100" a="1"/>
  <c r="BO472" i="98" a="1"/>
  <c r="BU476" i="98" a="1"/>
  <c r="BC448" i="100" a="1"/>
  <c r="BJ490" i="99" a="1"/>
  <c r="BW478" i="100" a="1"/>
  <c r="BH442" i="99" a="1"/>
  <c r="BE500" i="99" a="1"/>
  <c r="BP478" i="99" a="1"/>
  <c r="AZ472" i="98" a="1"/>
  <c r="BE494" i="100" a="1"/>
  <c r="BV478" i="100" a="1"/>
  <c r="BM490" i="100" a="1"/>
  <c r="AW486" i="100" a="1"/>
  <c r="AW432" i="100" a="1"/>
  <c r="BD478" i="99" a="1"/>
  <c r="BM496" i="99" a="1"/>
  <c r="BX436" i="100" a="1"/>
  <c r="BF466" i="98" a="1"/>
  <c r="BE432" i="98" a="1"/>
  <c r="BI444" i="98" a="1"/>
  <c r="BM434" i="99" a="1"/>
  <c r="BO498" i="100" a="1"/>
  <c r="BE440" i="98" a="1"/>
  <c r="BW470" i="99" a="1"/>
  <c r="BW438" i="99" a="1"/>
  <c r="AZ466" i="100" a="1"/>
  <c r="BO470" i="98" a="1"/>
  <c r="BE462" i="98" a="1"/>
  <c r="BI440" i="98" a="1"/>
  <c r="BP472" i="98" a="1"/>
  <c r="BL478" i="99" a="1"/>
  <c r="BP460" i="98" a="1"/>
  <c r="BI468" i="99" a="1"/>
  <c r="AY478" i="98" a="1"/>
  <c r="BG444" i="99" a="1"/>
  <c r="BJ460" i="99" a="1"/>
  <c r="BK488" i="100" a="1"/>
  <c r="BO498" i="98" a="1"/>
  <c r="AZ496" i="100" a="1"/>
  <c r="AZ484" i="99" a="1"/>
  <c r="AY478" i="99" a="1"/>
  <c r="BG472" i="98" a="1"/>
  <c r="BK488" i="98" a="1"/>
  <c r="BE498" i="98" a="1"/>
  <c r="BM476" i="100" a="1"/>
  <c r="BJ430" i="99" a="1"/>
  <c r="BK500" i="100" a="1"/>
  <c r="BI474" i="100" a="1"/>
  <c r="BU454" i="100" a="1"/>
  <c r="BU500" i="98" a="1"/>
  <c r="BU470" i="100" a="1"/>
  <c r="AW450" i="98" a="1"/>
  <c r="AW468" i="99" a="1"/>
  <c r="BC488" i="99" a="1"/>
  <c r="BC448" i="98" a="1"/>
  <c r="BP496" i="98" a="1"/>
  <c r="BU430" i="98" a="1"/>
  <c r="BM442" i="98" a="1"/>
  <c r="BW498" i="99" a="1"/>
  <c r="BI430" i="100" a="1"/>
  <c r="BM436" i="99" a="1"/>
  <c r="AW490" i="100" a="1"/>
  <c r="BQ472" i="99" a="1"/>
  <c r="AX442" i="100" a="1"/>
  <c r="BM472" i="98" a="1"/>
  <c r="BE448" i="98" a="1"/>
  <c r="AX466" i="99" a="1"/>
  <c r="BD442" i="100" a="1"/>
  <c r="BM496" i="98" a="1"/>
  <c r="BI484" i="98" a="1"/>
  <c r="BC492" i="100" a="1"/>
  <c r="BK498" i="98" a="1"/>
  <c r="BN490" i="100" a="1"/>
  <c r="BU434" i="98" a="1"/>
  <c r="BG432" i="99" a="1"/>
  <c r="BW456" i="100" a="1"/>
  <c r="BI492" i="99" a="1"/>
  <c r="BO430" i="98" a="1"/>
  <c r="BC434" i="100" a="1"/>
  <c r="BK436" i="98" a="1"/>
  <c r="BG434" i="100" a="1"/>
  <c r="BR472" i="99" a="1"/>
  <c r="BJ472" i="100" a="1"/>
  <c r="BP430" i="98" a="1"/>
  <c r="BM462" i="100" a="1"/>
  <c r="BU490" i="100" a="1"/>
  <c r="BC480" i="100" a="1"/>
  <c r="BD466" i="99" a="1"/>
  <c r="BN496" i="99" a="1"/>
  <c r="BX460" i="98" a="1"/>
  <c r="BR490" i="98" a="1"/>
  <c r="AW446" i="98" a="1"/>
  <c r="BH430" i="98" a="1"/>
  <c r="BM446" i="99" a="1"/>
  <c r="BH436" i="100" a="1"/>
  <c r="BC476" i="99" a="1"/>
  <c r="AW450" i="100" a="1"/>
  <c r="BO480" i="99" a="1"/>
  <c r="BI486" i="98" a="1"/>
  <c r="BI454" i="99" a="1"/>
  <c r="BV466" i="99" a="1"/>
  <c r="BM464" i="98" a="1"/>
  <c r="BO492" i="99" a="1"/>
  <c r="BF496" i="99" a="1"/>
  <c r="BW472" i="98" a="1"/>
  <c r="BW450" i="99" a="1"/>
  <c r="BO442" i="98" a="1"/>
  <c r="BC486" i="99" a="1"/>
  <c r="BK434" i="98" a="1"/>
  <c r="BM450" i="100" a="1"/>
  <c r="BK482" i="99" a="1"/>
  <c r="BG446" i="100" a="1"/>
  <c r="BV448" i="98" a="1"/>
  <c r="BQ436" i="100" a="1"/>
  <c r="BK460" i="99" a="1"/>
  <c r="BO462" i="100" a="1"/>
  <c r="BL448" i="99" a="1"/>
  <c r="BF442" i="98" a="1"/>
  <c r="BC432" i="99" a="1"/>
  <c r="BR466" i="98" a="1"/>
  <c r="BM450" i="98" a="1"/>
  <c r="BN472" i="98" a="1"/>
  <c r="BO496" i="98" a="1"/>
  <c r="BI490" i="99" a="1"/>
  <c r="BF490" i="100" a="1"/>
  <c r="AW468" i="98" a="1"/>
  <c r="BU468" i="98" a="1"/>
  <c r="BL430" i="98" a="1"/>
  <c r="BI498" i="100" a="1"/>
  <c r="BW436" i="99" a="1"/>
  <c r="BX496" i="100" a="1"/>
  <c r="BF478" i="99" a="1"/>
  <c r="BC494" i="100" a="1"/>
  <c r="BI496" i="100" a="1"/>
  <c r="BR448" i="99" a="1"/>
  <c r="BO460" i="98" a="1"/>
  <c r="BW454" i="98" a="1"/>
  <c r="BX454" i="99" a="1"/>
  <c r="BI440" i="100" a="1"/>
  <c r="BW454" i="100" a="1"/>
  <c r="BO432" i="98" a="1"/>
  <c r="BK452" i="100" a="1"/>
  <c r="BE444" i="100" a="1"/>
  <c r="BX436" i="99" a="1"/>
  <c r="BP478" i="100" a="1"/>
  <c r="BM438" i="100" a="1"/>
  <c r="AY466" i="100" a="1"/>
  <c r="BJ430" i="100" a="1"/>
  <c r="BP430" i="100" a="1"/>
  <c r="BG498" i="100" a="1"/>
  <c r="BH478" i="98" a="1"/>
  <c r="BL496" i="99" a="1"/>
  <c r="BF472" i="99" a="1"/>
  <c r="BL460" i="100" a="1"/>
  <c r="BP496" i="99" a="1"/>
  <c r="BC434" i="98" a="1"/>
  <c r="BW486" i="99" a="1"/>
  <c r="BU446" i="98" a="1"/>
  <c r="BH490" i="99" a="1"/>
  <c r="BJ442" i="100" a="1"/>
  <c r="BU432" i="99" a="1"/>
  <c r="BW464" i="99" a="1"/>
  <c r="BW440" i="98" a="1"/>
  <c r="BU442" i="100" a="1"/>
  <c r="BK460" i="100" a="1"/>
  <c r="BO454" i="98" a="1"/>
  <c r="BP466" i="98" a="1"/>
  <c r="AW474" i="100" a="1"/>
  <c r="BC452" i="99" a="1"/>
  <c r="BW472" i="99" a="1"/>
  <c r="BO454" i="99" a="1"/>
  <c r="BC472" i="99" a="1"/>
  <c r="BC460" i="99" a="1"/>
  <c r="BR496" i="100" a="1"/>
  <c r="BN478" i="100" a="1"/>
  <c r="BK438" i="100" a="1"/>
  <c r="BI484" i="99" a="1"/>
  <c r="BM480" i="99" a="1"/>
  <c r="BO480" i="98" a="1"/>
  <c r="BH430" i="99" a="1"/>
  <c r="BK496" i="100" a="1"/>
  <c r="BE486" i="99" a="1"/>
  <c r="BL460" i="99" a="1"/>
  <c r="BW468" i="98" a="1"/>
  <c r="BG500" i="99" a="1"/>
  <c r="BH496" i="100" a="1"/>
  <c r="BW462" i="99" a="1"/>
  <c r="BI464" i="98" a="1"/>
  <c r="BE438" i="100" a="1"/>
  <c r="BF460" i="98" a="1"/>
  <c r="BW456" i="99" a="1"/>
  <c r="BG436" i="99" a="1"/>
  <c r="AW446" i="100" a="1"/>
  <c r="BG466" i="99" a="1"/>
  <c r="BE458" i="98" a="1"/>
  <c r="BU434" i="99" a="1"/>
  <c r="BV436" i="98" a="1"/>
  <c r="BN430" i="100" a="1"/>
  <c r="BK458" i="100" a="1"/>
  <c r="BP430" i="99" a="1"/>
  <c r="BO494" i="100" a="1"/>
  <c r="BH496" i="98" a="1"/>
  <c r="BE464" i="98" a="1"/>
  <c r="BG432" i="98" a="1"/>
  <c r="AW490" i="98" a="1"/>
  <c r="BM468" i="98" a="1"/>
  <c r="BL484" i="100" a="1"/>
  <c r="BX430" i="100" a="1"/>
  <c r="BX478" i="100" a="1"/>
  <c r="AZ460" i="98" a="1"/>
  <c r="BC466" i="100" a="1"/>
  <c r="BE454" i="100" a="1"/>
  <c r="BG456" i="98" a="1"/>
  <c r="BG460" i="99" a="1"/>
  <c r="BQ484" i="100" a="1"/>
  <c r="BL460" i="98" a="1"/>
  <c r="BC474" i="99" a="1"/>
  <c r="BI472" i="98" a="1"/>
  <c r="BP472" i="100" a="1"/>
  <c r="BC456" i="100" a="1"/>
  <c r="BM430" i="99" a="1"/>
  <c r="BC454" i="98" a="1"/>
  <c r="BM486" i="98" a="1"/>
  <c r="BM452" i="100" a="1"/>
  <c r="BC444" i="100" a="1"/>
  <c r="AX454" i="100" a="1"/>
  <c r="BE484" i="99" a="1"/>
  <c r="BW452" i="100" a="1"/>
  <c r="AW460" i="100" a="1"/>
  <c r="BI490" i="100" a="1"/>
  <c r="BO484" i="100" a="1"/>
  <c r="BW476" i="99" a="1"/>
  <c r="AW482" i="99" a="1"/>
  <c r="BV442" i="99" a="1"/>
  <c r="BM484" i="98" a="1"/>
  <c r="BE500" i="98" a="1"/>
  <c r="BK454" i="98" a="1"/>
  <c r="BH448" i="98" a="1"/>
  <c r="BW466" i="99" a="1"/>
  <c r="BM494" i="100" a="1"/>
  <c r="BV472" i="100" a="1"/>
  <c r="BQ466" i="98" a="1"/>
  <c r="BI434" i="100" a="1"/>
  <c r="BC480" i="99" a="1"/>
  <c r="BF430" i="100" a="1"/>
  <c r="BN466" i="99" a="1"/>
  <c r="AY472" i="100" a="1"/>
  <c r="BE470" i="98" a="1"/>
  <c r="BO498" i="99" a="1"/>
  <c r="BU442" i="99" a="1"/>
  <c r="BQ496" i="98" a="1"/>
  <c r="BO500" i="99" a="1"/>
  <c r="BK430" i="100" a="1"/>
  <c r="BE476" i="98" a="1"/>
  <c r="BR430" i="100" a="1"/>
  <c r="BX472" i="98" a="1"/>
  <c r="BC462" i="99" a="1"/>
  <c r="BE496" i="98" a="1"/>
  <c r="BR490" i="99" a="1"/>
  <c r="BE434" i="98" a="1"/>
  <c r="BU452" i="100" a="1"/>
  <c r="BW488" i="98" a="1"/>
  <c r="BJ496" i="100" a="1"/>
  <c r="BO438" i="98" a="1"/>
  <c r="BW432" i="99" a="1"/>
  <c r="AW476" i="98" a="1"/>
  <c r="AW458" i="99" a="1"/>
  <c r="BU458" i="100" a="1"/>
  <c r="BM488" i="99" a="1"/>
  <c r="BO478" i="99" a="1"/>
  <c r="BU482" i="99" a="1"/>
  <c r="AW498" i="99" a="1"/>
  <c r="BE438" i="99" a="1"/>
  <c r="BG470" i="100" a="1"/>
  <c r="BU494" i="100" a="1"/>
  <c r="BW462" i="100" a="1"/>
  <c r="BU462" i="98" a="1"/>
  <c r="AX448" i="98" a="1"/>
  <c r="AW430" i="100" a="1"/>
  <c r="BO446" i="100" a="1"/>
  <c r="BR478" i="99" a="1"/>
  <c r="AW468" i="100" a="1"/>
  <c r="BD436" i="98" a="1"/>
  <c r="BI498" i="99" a="1"/>
  <c r="BD460" i="99" a="1"/>
  <c r="BG440" i="99" a="1"/>
  <c r="BW430" i="99" a="1"/>
  <c r="BW436" i="100" a="1"/>
  <c r="BR460" i="99" a="1"/>
  <c r="BU464" i="100" a="1"/>
  <c r="AX430" i="99" a="1"/>
  <c r="BG484" i="99" a="1"/>
  <c r="BJ448" i="98" a="1"/>
  <c r="AW472" i="98" a="1"/>
  <c r="BQ436" i="99" a="1"/>
  <c r="BG474" i="100" a="1"/>
  <c r="BL442" i="100" a="1"/>
  <c r="BU440" i="100" a="1"/>
  <c r="BG448" i="100" a="1"/>
  <c r="BN490" i="98" a="1"/>
  <c r="BO438" i="100" a="1"/>
  <c r="BM492" i="98" a="1"/>
  <c r="BK468" i="99" a="1"/>
  <c r="BD460" i="98" a="1"/>
  <c r="BX448" i="98" a="1"/>
  <c r="AW492" i="100" a="1"/>
  <c r="BJ466" i="98" a="1"/>
  <c r="BK436" i="99" a="1"/>
  <c r="BE454" i="98" a="1"/>
  <c r="BO454" i="100" a="1"/>
  <c r="BD484" i="100" a="1"/>
  <c r="BK450" i="98" a="1"/>
  <c r="BO500" i="100" a="1"/>
  <c r="BN466" i="100" a="1"/>
  <c r="BH490" i="100" a="1"/>
  <c r="BE472" i="99" a="1"/>
  <c r="BI492" i="98" a="1"/>
  <c r="BG452" i="98" a="1"/>
  <c r="BU488" i="100" a="1"/>
  <c r="BO466" i="99" a="1"/>
  <c r="BJ430" i="98" a="1"/>
  <c r="BO482" i="100" a="1"/>
  <c r="BJ478" i="99" a="1"/>
  <c r="BC444" i="98" a="1"/>
  <c r="BO460" i="100" a="1"/>
  <c r="BW466" i="98" a="1"/>
  <c r="BE488" i="100" a="1"/>
  <c r="BF484" i="100" a="1"/>
  <c r="BG462" i="98" a="1"/>
  <c r="BC432" i="100" a="1"/>
  <c r="BO430" i="99" a="1"/>
  <c r="BE436" i="99" a="1"/>
  <c r="AZ448" i="98" a="1"/>
  <c r="BI456" i="100" a="1"/>
  <c r="BK476" i="98" a="1"/>
  <c r="AW492" i="99" a="1"/>
  <c r="BU472" i="98" a="1"/>
  <c r="BE450" i="100" a="1"/>
  <c r="BH442" i="98" a="1"/>
  <c r="AW458" i="100" a="1"/>
  <c r="BD466" i="98" a="1"/>
  <c r="BW460" i="99" a="1"/>
  <c r="AZ478" i="100" a="1"/>
  <c r="BJ478" i="100" a="1"/>
  <c r="BE478" i="98" a="1"/>
  <c r="BF484" i="99" a="1"/>
  <c r="BG476" i="98" a="1"/>
  <c r="BM482" i="100" a="1"/>
  <c r="BV430" i="100" a="1"/>
  <c r="AW490" i="99" a="1"/>
  <c r="BG432" i="100" a="1"/>
  <c r="BR472" i="98" a="1"/>
  <c r="BC458" i="100" a="1"/>
  <c r="AY466" i="99" a="1"/>
  <c r="BC484" i="100" a="1"/>
  <c r="AZ454" i="100" a="1"/>
  <c r="BE476" i="100" a="1"/>
  <c r="BK472" i="99" a="1"/>
  <c r="AW462" i="100" a="1"/>
  <c r="BO488" i="99" a="1"/>
  <c r="BW454" i="99" a="1"/>
  <c r="BF454" i="99" a="1"/>
  <c r="BD436" i="99" a="1"/>
  <c r="BI448" i="98" a="1"/>
  <c r="BW452" i="99" a="1"/>
  <c r="BM442" i="100" a="1"/>
  <c r="BG500" i="100" a="1"/>
  <c r="BJ484" i="99" a="1"/>
  <c r="BD478" i="100" a="1"/>
  <c r="BJ460" i="98" a="1"/>
  <c r="BU470" i="99" a="1"/>
  <c r="BW448" i="100" a="1"/>
  <c r="BU458" i="99" a="1"/>
  <c r="BI450" i="100" a="1"/>
  <c r="BI436" i="100" a="1"/>
  <c r="AW446" i="99" a="1"/>
  <c r="BW486" i="100" a="1"/>
  <c r="BC440" i="99" a="1"/>
  <c r="BU476" i="100" a="1"/>
  <c r="BU500" i="99" a="1"/>
  <c r="BC452" i="98" a="1"/>
  <c r="BG438" i="100" a="1"/>
  <c r="BO446" i="99" a="1"/>
  <c r="BK468" i="98" a="1"/>
  <c r="BG440" i="100" a="1"/>
  <c r="BE434" i="99" a="1"/>
  <c r="BU486" i="99" a="1"/>
  <c r="BO444" i="98" a="1"/>
  <c r="BC446" i="99" a="1"/>
  <c r="BW496" i="100" a="1"/>
  <c r="AX484" i="98" a="1"/>
  <c r="AW448" i="99" a="1"/>
  <c r="AW438" i="98" a="1"/>
  <c r="BM492" i="99" a="1"/>
  <c r="AX460" i="99" a="1"/>
  <c r="BM440" i="99" a="1"/>
  <c r="BC430" i="98" a="1"/>
  <c r="BO470" i="99" a="1"/>
  <c r="BU460" i="98" a="1"/>
  <c r="BG446" i="99" a="1"/>
  <c r="BI452" i="100" a="1"/>
  <c r="AW472" i="100" a="1"/>
  <c r="BO494" i="98" a="1"/>
  <c r="BH478" i="100" a="1"/>
  <c r="BL466" i="98" a="1"/>
  <c r="BG438" i="98" a="1"/>
  <c r="AX466" i="98" a="1"/>
  <c r="BE430" i="99" a="1"/>
  <c r="BM436" i="100" a="1"/>
  <c r="AW466" i="99" a="1"/>
  <c r="BI454" i="100" a="1"/>
  <c r="BV448" i="100" a="1"/>
  <c r="BV484" i="98" a="1"/>
  <c r="BW432" i="100" a="1"/>
  <c r="BO496" i="99" a="1"/>
  <c r="BN436" i="100" a="1"/>
  <c r="BO448" i="100" a="1"/>
  <c r="BE482" i="99" a="1"/>
  <c r="BG474" i="99" a="1"/>
  <c r="BI460" i="98" a="1"/>
  <c r="BE474" i="99" a="1"/>
  <c r="BU498" i="99" a="1"/>
  <c r="BU478" i="100" a="1"/>
  <c r="BC478" i="98" a="1"/>
  <c r="BE432" i="100" a="1"/>
  <c r="BW460" i="98" a="1"/>
  <c r="BW474" i="98" a="1"/>
  <c r="BN460" i="100" a="1"/>
  <c r="BC432" i="98" a="1"/>
  <c r="BR466" i="100" a="1"/>
  <c r="AW444" i="100" a="1"/>
  <c r="BE474" i="98" a="1"/>
  <c r="BK478" i="99" a="1"/>
  <c r="BQ484" i="98" a="1"/>
  <c r="BU466" i="98" a="1"/>
  <c r="BI478" i="98" a="1"/>
  <c r="BW482" i="100" a="1"/>
  <c r="BW486" i="98" a="1"/>
  <c r="BC464" i="99" a="1"/>
  <c r="BO470" i="100" a="1"/>
  <c r="BH442" i="100" a="1"/>
  <c r="BJ472" i="99" a="1"/>
  <c r="BK442" i="100" a="1"/>
  <c r="BP436" i="98" a="1"/>
  <c r="BK444" i="99" a="1"/>
  <c r="BQ472" i="98" a="1"/>
  <c r="BW492" i="98" a="1"/>
  <c r="AW494" i="99" a="1"/>
  <c r="BO452" i="100" a="1"/>
  <c r="AX490" i="98" a="1"/>
  <c r="BO464" i="98" a="1"/>
  <c r="BI478" i="100" a="1"/>
  <c r="BO476" i="99" a="1"/>
  <c r="BJ490" i="98" a="1"/>
  <c r="BU466" i="100" a="1"/>
  <c r="BI468" i="98" a="1"/>
  <c r="BE456" i="98" a="1"/>
  <c r="BC454" i="100" a="1"/>
  <c r="BL442" i="99" a="1"/>
  <c r="BN484" i="98" a="1"/>
  <c r="BI482" i="100" a="1"/>
  <c r="AZ436" i="100" a="1"/>
  <c r="BC462" i="98" a="1"/>
  <c r="BI448" i="99" a="1"/>
  <c r="AY496" i="100" a="1"/>
  <c r="BC442" i="100" a="1"/>
  <c r="BG464" i="98" a="1"/>
  <c r="AZ430" i="100" a="1"/>
  <c r="BQ430" i="99" a="1"/>
  <c r="AZ460" i="99" a="1"/>
  <c r="BC496" i="100" a="1"/>
  <c r="BR436" i="99" a="1"/>
  <c r="BK430" i="98" a="1"/>
  <c r="BL472" i="100" a="1"/>
  <c r="BE488" i="99" a="1"/>
  <c r="BO452" i="99" a="1"/>
  <c r="BQ466" i="100" a="1"/>
  <c r="BF478" i="100" a="1"/>
  <c r="BC468" i="98" a="1"/>
  <c r="BU450" i="99" a="1"/>
  <c r="BK464" i="99" a="1"/>
  <c r="BC458" i="99" a="1"/>
  <c r="BJ448" i="100" a="1"/>
  <c r="BU444" i="100" a="1"/>
  <c r="BG470" i="99" a="1"/>
  <c r="BU432" i="98" a="1"/>
  <c r="BM488" i="100" a="1"/>
  <c r="BH430" i="100" a="1"/>
  <c r="BQ436" i="98" a="1"/>
  <c r="AW458" i="98" a="1"/>
  <c r="BE448" i="100" a="1"/>
  <c r="BG434" i="99" a="1"/>
  <c r="BW492" i="99" a="1"/>
  <c r="BE494" i="98" a="1"/>
  <c r="BI444" i="99" a="1"/>
  <c r="BU442" i="98" a="1"/>
  <c r="BQ490" i="99" a="1"/>
  <c r="AY478" i="100" a="1"/>
  <c r="BO468" i="98" a="1"/>
  <c r="BQ478" i="100" a="1"/>
  <c r="BM472" i="100" a="1"/>
  <c r="BG464" i="100" a="1"/>
  <c r="BX460" i="99" a="1"/>
  <c r="BF490" i="98" a="1"/>
  <c r="BO456" i="98" a="1"/>
  <c r="BU492" i="100" a="1"/>
  <c r="AZ466" i="98" a="1"/>
  <c r="BC474" i="98" a="1"/>
  <c r="BM446" i="100" a="1"/>
  <c r="BK492" i="100" a="1"/>
  <c r="BX472" i="100" a="1"/>
  <c r="BI450" i="98" a="1"/>
  <c r="BE474" i="100" a="1"/>
  <c r="AW430" i="99" a="1"/>
  <c r="BC460" i="100" a="1"/>
  <c r="BK482" i="98" a="1"/>
  <c r="BK482" i="100" a="1"/>
  <c r="BG440" i="98" a="1"/>
  <c r="BU436" i="98" a="1"/>
  <c r="BI432" i="98" a="1"/>
  <c r="BW446" i="99" a="1"/>
  <c r="BV490" i="98" a="1"/>
  <c r="AW436" i="99" a="1"/>
  <c r="BM430" i="100" a="1"/>
  <c r="BG480" i="100" a="1"/>
  <c r="BO468" i="100" a="1"/>
  <c r="AY472" i="98" a="1"/>
  <c r="BX448" i="100" a="1"/>
  <c r="BM434" i="100" a="1"/>
  <c r="BI462" i="98" a="1"/>
  <c r="BI466" i="100" a="1"/>
  <c r="BH484" i="99" a="1"/>
  <c r="BK448" i="99" a="1"/>
  <c r="BE460" i="98" a="1"/>
  <c r="BD490" i="100" a="1"/>
  <c r="AY448" i="100" a="1"/>
  <c r="BO480" i="100" a="1"/>
  <c r="BW466" i="100" a="1"/>
  <c r="BE434" i="100" a="1"/>
  <c r="BN460" i="98" a="1"/>
  <c r="BO450" i="98" a="1"/>
  <c r="BX454" i="100" a="1"/>
  <c r="BH466" i="99" a="1"/>
  <c r="BP454" i="100" a="1"/>
  <c r="BO490" i="100" a="1"/>
  <c r="BN478" i="98" a="1"/>
  <c r="BG430" i="100" a="1"/>
  <c r="BR442" i="100" a="1"/>
  <c r="BH460" i="100" a="1"/>
  <c r="BD490" i="99" a="1"/>
  <c r="BP436" i="99" a="1"/>
  <c r="BC498" i="100" a="1"/>
  <c r="BU484" i="98" a="1"/>
  <c r="BM500" i="100" a="1"/>
  <c r="BO450" i="100" a="1"/>
  <c r="AY442" i="98" a="1"/>
  <c r="BP436" i="100" a="1"/>
  <c r="BG466" i="98" a="1"/>
  <c r="BH448" i="100" a="1"/>
  <c r="BQ448" i="98" a="1"/>
  <c r="AZ466" i="99" a="1"/>
  <c r="BU462" i="100" a="1"/>
  <c r="AW452" i="98" a="1"/>
  <c r="AW440" i="100" a="1"/>
  <c r="AZ442" i="100" a="1"/>
  <c r="BN436" i="99" a="1"/>
  <c r="AW472" i="99" a="1"/>
  <c r="BN430" i="98" a="1"/>
  <c r="BC488" i="98" a="1"/>
  <c r="BO440" i="99" a="1"/>
  <c r="AW470" i="98" a="1"/>
  <c r="BP454" i="99" a="1"/>
  <c r="BM446" i="98" a="1"/>
  <c r="BX472" i="99" a="1"/>
  <c r="BG490" i="99" a="1"/>
  <c r="BG442" i="98" a="1"/>
  <c r="BX436" i="98" a="1"/>
  <c r="BG488" i="100" a="1"/>
  <c r="BW496" i="98" a="1"/>
  <c r="BX484" i="98" a="1"/>
  <c r="BI500" i="100" a="1"/>
  <c r="BN496" i="98" a="1"/>
  <c r="BP478" i="98" a="1"/>
  <c r="BV496" i="99" a="1"/>
  <c r="BC436" i="100" a="1"/>
  <c r="BK490" i="100" a="1"/>
  <c r="BM432" i="98" a="1"/>
  <c r="BK464" i="100" a="1"/>
  <c r="BM490" i="99" a="1"/>
  <c r="BU470" i="98" a="1"/>
  <c r="BC492" i="98" a="1"/>
  <c r="BE478" i="100" a="1"/>
  <c r="BF442" i="100" a="1"/>
  <c r="BM484" i="99" a="1"/>
  <c r="BI456" i="98" a="1"/>
  <c r="BM466" i="100" a="1"/>
  <c r="BX466" i="98" a="1"/>
  <c r="BO486" i="98" a="1"/>
  <c r="BG468" i="100" a="1"/>
  <c r="BV460" i="98" a="1"/>
  <c r="BW480" i="98" a="1"/>
  <c r="BU438" i="100" a="1"/>
  <c r="BI436" i="98" a="1"/>
  <c r="BI458" i="98" a="1"/>
  <c r="BG448" i="98" a="1"/>
  <c r="BO468" i="99" a="1"/>
  <c r="BK500" i="98" a="1"/>
  <c r="AX478" i="100" a="1"/>
  <c r="AW440" i="99" a="1"/>
  <c r="BU448" i="100" a="1"/>
  <c r="BM438" i="99" a="1"/>
  <c r="BU450" i="100" a="1"/>
  <c r="BN472" i="99" a="1"/>
  <c r="AX460" i="98" a="1"/>
  <c r="BV496" i="100" a="1"/>
  <c r="BR436" i="98" a="1"/>
  <c r="BW468" i="100" a="1"/>
  <c r="BR484" i="100" a="1"/>
  <c r="BQ454" i="100" a="1"/>
  <c r="BF484" i="98" a="1"/>
  <c r="BH466" i="98" a="1"/>
  <c r="BK494" i="99" a="1"/>
  <c r="BW470" i="100" a="1"/>
  <c r="BK480" i="99" a="1"/>
  <c r="AW434" i="100" a="1"/>
  <c r="BK442" i="99" a="1"/>
  <c r="BD484" i="98" a="1"/>
  <c r="BH496" i="99" a="1"/>
  <c r="AW452" i="100" a="1"/>
  <c r="BW474" i="99" a="1"/>
  <c r="AY448" i="98" a="1"/>
  <c r="BE456" i="100" a="1"/>
  <c r="BF436" i="100" a="1"/>
  <c r="BK474" i="98" a="1"/>
  <c r="BO474" i="99" a="1"/>
  <c r="AW478" i="99" a="1"/>
  <c r="BW444" i="100" a="1"/>
  <c r="BC446" i="100" a="1"/>
  <c r="BJ454" i="98" a="1"/>
  <c r="AX472" i="99" a="1"/>
  <c r="AZ484" i="98" a="1"/>
  <c r="BG494" i="98" a="1"/>
  <c r="AY436" i="100" a="1"/>
  <c r="BC440" i="100" a="1"/>
  <c r="BM488" i="98" a="1"/>
  <c r="BI476" i="98" a="1"/>
  <c r="BH484" i="98" a="1"/>
  <c r="BC438" i="98" a="1"/>
  <c r="BK446" i="98" a="1"/>
  <c r="BX496" i="98" a="1"/>
  <c r="BW498" i="98" a="1"/>
  <c r="BU438" i="98" a="1"/>
  <c r="BL448" i="98" a="1"/>
  <c r="BF496" i="98" a="1"/>
  <c r="AW476" i="100" a="1"/>
  <c r="BV484" i="99" a="1"/>
  <c r="AY454" i="100" a="1"/>
  <c r="AW484" i="100" a="1"/>
  <c r="BV478" i="99" a="1"/>
  <c r="BG450" i="98" a="1"/>
  <c r="BO464" i="99" a="1"/>
  <c r="AW482" i="100" a="1"/>
  <c r="BJ436" i="99" a="1"/>
  <c r="BW464" i="100" a="1"/>
  <c r="BU454" i="99" a="1"/>
  <c r="BO436" i="100" a="1"/>
  <c r="BL466" i="99" a="1"/>
  <c r="BK486" i="100" a="1"/>
  <c r="BO496" i="100" a="1"/>
  <c r="BI496" i="99" a="1"/>
  <c r="BI482" i="98" a="1"/>
  <c r="BI442" i="98" a="1"/>
  <c r="BF472" i="98" a="1"/>
  <c r="BG444" i="100" a="1"/>
  <c r="BC454" i="99" a="1"/>
  <c r="BK472" i="100" a="1"/>
  <c r="BI470" i="98" a="1"/>
  <c r="AW484" i="99" a="1"/>
  <c r="BE458" i="99" a="1"/>
  <c r="BI478" i="99" a="1"/>
  <c r="BE452" i="100" a="1"/>
  <c r="AX430" i="98" a="1"/>
  <c r="AX490" i="99" a="1"/>
  <c r="BK432" i="98" a="1"/>
  <c r="BM486" i="99" a="1"/>
  <c r="BM434" i="98" a="1"/>
  <c r="BD430" i="99" a="1"/>
  <c r="BW484" i="99" a="1"/>
  <c r="BW478" i="99" a="1"/>
  <c r="BK494" i="100" a="1"/>
  <c r="AW492" i="98" a="1"/>
  <c r="BQ430" i="98" a="1"/>
  <c r="AW482" i="98" a="1"/>
  <c r="BK434" i="99" a="1"/>
  <c r="BJ436" i="100" a="1"/>
  <c r="BE444" i="99" a="1"/>
  <c r="BG496" i="100" a="1"/>
  <c r="BM436" i="98" a="1"/>
  <c r="BG454" i="99" a="1"/>
  <c r="BG478" i="100" a="1"/>
  <c r="BK450" i="99" a="1"/>
  <c r="AW434" i="99" a="1"/>
  <c r="BV484" i="100" a="1"/>
  <c r="BK458" i="98" a="1"/>
  <c r="BV454" i="100" a="1"/>
  <c r="BW432" i="98" a="1"/>
  <c r="AW488" i="98" a="1"/>
  <c r="BP454" i="98" a="1"/>
  <c r="BW452" i="98" a="1"/>
  <c r="AY436" i="98" a="1"/>
  <c r="BU468" i="99" a="1"/>
  <c r="BN484" i="99" a="1"/>
  <c r="BU468" i="100" a="1"/>
  <c r="BH490" i="98" a="1"/>
  <c r="BW434" i="98" a="1"/>
  <c r="BF454" i="100" a="1"/>
  <c r="BF496" i="100" a="1"/>
  <c r="BU436" i="100" a="1"/>
  <c r="BN448" i="100" a="1"/>
  <c r="AZ448" i="99" a="1"/>
  <c r="BC480" i="98" a="1"/>
  <c r="BK464" i="98" a="1"/>
  <c r="BI486" i="100" a="1"/>
  <c r="BI492" i="100" a="1"/>
  <c r="BE476" i="99" a="1"/>
  <c r="AZ448" i="100" a="1"/>
  <c r="BU452" i="98" a="1"/>
  <c r="BO442" i="100" a="1"/>
  <c r="BM498" i="100" a="1"/>
  <c r="BQ442" i="100" a="1"/>
  <c r="BU482" i="98" a="1"/>
  <c r="BO488" i="98" a="1"/>
  <c r="BC494" i="99" a="1"/>
  <c r="AY490" i="99" a="1"/>
  <c r="BX478" i="98" a="1"/>
  <c r="BR436" i="100" a="1"/>
  <c r="BV490" i="99" a="1"/>
  <c r="AW436" i="98" a="1"/>
  <c r="BC476" i="98" a="1"/>
  <c r="BK444" i="98" a="1"/>
  <c r="BK454" i="99" a="1"/>
  <c r="BO460" i="99" a="1"/>
  <c r="BC476" i="100" a="1"/>
  <c r="BU484" i="100" a="1"/>
  <c r="BW458" i="99" a="1"/>
  <c r="AX466" i="100" a="1"/>
  <c r="AW498" i="100" a="1"/>
  <c r="BO482" i="98" a="1"/>
  <c r="BL478" i="98" a="1"/>
  <c r="BK448" i="98" a="1"/>
  <c r="BN436" i="98" a="1"/>
  <c r="BM498" i="99" a="1"/>
  <c r="BG492" i="98" a="1"/>
  <c r="BK484" i="100" a="1"/>
  <c r="BG498" i="99" a="1"/>
  <c r="BU430" i="99" a="1"/>
  <c r="BI476" i="100" a="1"/>
  <c r="BN454" i="99" a="1"/>
  <c r="BK486" i="99" a="1"/>
  <c r="BI466" i="98" a="1"/>
  <c r="BW438" i="100" a="1"/>
  <c r="BM440" i="98" a="1"/>
  <c r="BR430" i="99" a="1"/>
  <c r="BW500" i="99" a="1"/>
  <c r="AW474" i="99" a="1"/>
  <c r="BI468" i="100" a="1"/>
  <c r="BL490" i="98" a="1"/>
  <c r="BD472" i="99" a="1"/>
  <c r="BK466" i="100" a="1"/>
  <c r="BL454" i="99" a="1"/>
  <c r="BI460" i="99" a="1"/>
  <c r="BU464" i="98" a="1"/>
  <c r="BM468" i="100" a="1"/>
  <c r="BR460" i="100" a="1"/>
  <c r="BE442" i="99" a="1"/>
  <c r="BK438" i="99" a="1"/>
  <c r="BK462" i="100" a="1"/>
  <c r="BD490" i="98" a="1"/>
  <c r="AW454" i="98" a="1"/>
  <c r="BX442" i="99" a="1"/>
  <c r="BM472" i="99" a="1"/>
  <c r="AY472" i="99" a="1"/>
  <c r="AY460" i="100" a="1"/>
  <c r="BO430" i="100" a="1"/>
  <c r="AY442" i="100" a="1"/>
  <c r="AZ472" i="99" a="1"/>
  <c r="BR442" i="99" a="1"/>
  <c r="BU434" i="100" a="1"/>
  <c r="BE452" i="98" a="1"/>
  <c r="BP442" i="100" a="1"/>
  <c r="BG454" i="98" a="1"/>
  <c r="BO494" i="99" a="1"/>
  <c r="BI430" i="98" a="1"/>
  <c r="BM478" i="98" a="1"/>
  <c r="BL478" i="100" a="1"/>
  <c r="BM494" i="99" a="1"/>
  <c r="BM460" i="99" a="1"/>
  <c r="BC464" i="100" a="1"/>
  <c r="BU478" i="98" a="1"/>
  <c r="BK456" i="98" a="1"/>
  <c r="BU430" i="100" a="1"/>
  <c r="BG486" i="98" a="1"/>
  <c r="BD448" i="98" a="1"/>
  <c r="BW482" i="98" a="1"/>
  <c r="BR454" i="99" a="1"/>
  <c r="BO434" i="99" a="1"/>
  <c r="BU444" i="98" a="1"/>
  <c r="AY496" i="98" a="1"/>
  <c r="AZ472" i="100" a="1"/>
  <c r="BM462" i="98" a="1"/>
  <c r="BH436" i="99" a="1"/>
  <c r="BW484" i="98" a="1"/>
  <c r="BH460" i="98" a="1"/>
  <c r="BI476" i="99" a="1"/>
  <c r="BR472" i="100" a="1"/>
  <c r="BU448" i="98" a="1"/>
  <c r="BQ466" i="99" a="1"/>
  <c r="BN478" i="99" a="1"/>
  <c r="BN442" i="98" a="1"/>
  <c r="BE440" i="100" a="1"/>
  <c r="BI460" i="100" a="1"/>
  <c r="AW440" i="98" a="1"/>
  <c r="BU454" i="98" a="1"/>
  <c r="BO474" i="98" a="1"/>
  <c r="BW470" i="98" a="1"/>
  <c r="BW462" i="98" a="1"/>
  <c r="AZ454" i="98" a="1"/>
  <c r="BE468" i="100" a="1"/>
  <c r="BU446" i="100" a="1"/>
  <c r="BH466" i="100" a="1"/>
  <c r="BI462" i="100" a="1"/>
  <c r="BQ496" i="99" a="1"/>
  <c r="BX442" i="98" a="1"/>
  <c r="BO448" i="98" a="1"/>
  <c r="BG472" i="100" a="1"/>
  <c r="BO436" i="99" a="1"/>
  <c r="BG486" i="100" a="1"/>
  <c r="BI486" i="99" a="1"/>
  <c r="BE460" i="100" a="1"/>
  <c r="BX484" i="99" a="1"/>
  <c r="BU458" i="98" a="1"/>
  <c r="BU460" i="99" a="1"/>
  <c r="BQ484" i="99" a="1"/>
  <c r="BG488" i="98" a="1"/>
  <c r="BD496" i="100" a="1"/>
  <c r="BQ442" i="99" a="1"/>
  <c r="AW438" i="99" a="1"/>
  <c r="AW456" i="99" a="1"/>
  <c r="BQ478" i="99" a="1"/>
  <c r="BM474" i="98" a="1"/>
  <c r="BF478" i="98" a="1"/>
  <c r="BG476" i="100" a="1"/>
  <c r="BW458" i="100" a="1"/>
  <c r="BU486" i="98" a="1"/>
  <c r="BK438" i="98" a="1"/>
  <c r="BG456" i="100" a="1"/>
  <c r="BK462" i="99" a="1"/>
  <c r="AW488" i="99" a="1"/>
  <c r="BJ454" i="100" a="1"/>
  <c r="BC490" i="99" a="1"/>
  <c r="AY490" i="98" a="1"/>
  <c r="BH454" i="99" a="1"/>
  <c r="BK456" i="99" a="1"/>
  <c r="BL466" i="100" a="1"/>
  <c r="AW434" i="98" a="1"/>
  <c r="BE446" i="98" a="1"/>
  <c r="BC436" i="98" a="1"/>
  <c r="BE468" i="98" a="1"/>
  <c r="BP448" i="100" a="1"/>
  <c r="BC452" i="100" a="1"/>
  <c r="BK474" i="100" a="1"/>
  <c r="AZ478" i="99" a="1"/>
  <c r="BM480" i="100" a="1"/>
  <c r="BU496" i="98" a="1"/>
  <c r="BE492" i="100" a="1"/>
  <c r="BG494" i="100" a="1"/>
  <c r="BG482" i="100" a="1"/>
  <c r="AW464" i="99" a="1"/>
  <c r="BC458" i="98" a="1"/>
  <c r="BM452" i="98" a="1"/>
  <c r="BN460" i="99" a="1"/>
  <c r="BJ478" i="98" a="1"/>
  <c r="BO466" i="100" a="1"/>
  <c r="AX472" i="100" a="1"/>
  <c r="BK460" i="98" a="1"/>
  <c r="BK498" i="100" a="1"/>
  <c r="BD472" i="98" a="1"/>
  <c r="BG468" i="99" a="1"/>
  <c r="BE492" i="98" a="1"/>
  <c r="BL472" i="98" a="1"/>
  <c r="BC470" i="100" a="1"/>
  <c r="BR442" i="98" a="1"/>
  <c r="BM458" i="100" a="1"/>
  <c r="BM470" i="98" a="1"/>
  <c r="BI438" i="98" a="1"/>
  <c r="BM466" i="98" a="1"/>
  <c r="BH478" i="99" a="1"/>
  <c r="BW446" i="98" a="1"/>
  <c r="BC442" i="98" a="1"/>
  <c r="BO458" i="98" a="1"/>
  <c r="BG490" i="98" a="1"/>
  <c r="BG452" i="99" a="1"/>
  <c r="BX430" i="98" a="1"/>
  <c r="BW476" i="98" a="1"/>
  <c r="BW438" i="98" a="1"/>
  <c r="BD484" i="99" a="1"/>
  <c r="BI462" i="99" a="1"/>
  <c r="BX496" i="99" a="1"/>
  <c r="BU490" i="98" a="1"/>
  <c r="BM432" i="99" a="1"/>
  <c r="BE496" i="99" a="1"/>
  <c r="BO446" i="98" a="1"/>
  <c r="BF460" i="99" a="1"/>
  <c r="BJ448" i="99" a="1"/>
  <c r="BP442" i="98" a="1"/>
  <c r="BG470" i="98" a="1"/>
  <c r="BV448" i="99" a="1"/>
  <c r="AW432" i="98" a="1"/>
  <c r="BJ442" i="98" a="1"/>
  <c r="BF490" i="99" a="1"/>
  <c r="BK470" i="100" a="1"/>
  <c r="BE500" i="100" a="1"/>
  <c r="AY430" i="98" a="1"/>
  <c r="AW464" i="98" a="1"/>
  <c r="BD430" i="100" a="1"/>
  <c r="BG482" i="98" a="1"/>
  <c r="BM456" i="100" a="1"/>
  <c r="BF442" i="99" a="1"/>
  <c r="BE470" i="99" a="1"/>
  <c r="AY460" i="99" a="1"/>
  <c r="BF472" i="100" a="1"/>
  <c r="BK440" i="99" a="1"/>
  <c r="BG496" i="98" a="1"/>
  <c r="AW464" i="100" a="1"/>
  <c r="BK468" i="100" a="1"/>
  <c r="BE498" i="99" a="1"/>
  <c r="BW436" i="98" a="1"/>
  <c r="AY460" i="98" a="1"/>
  <c r="BU496" i="99" a="1"/>
  <c r="BG498" i="98" a="1"/>
  <c r="BO444" i="100" a="1"/>
  <c r="BF448" i="99" a="1"/>
  <c r="BK430" i="99" a="1"/>
  <c r="BK494" i="98" a="1"/>
  <c r="AW448" i="98" a="1"/>
  <c r="BC462" i="100" a="1"/>
  <c r="BV496" i="98" a="1"/>
  <c r="BE446" i="99" a="1"/>
  <c r="BG474" i="98" a="1"/>
  <c r="AW454" i="100" a="1"/>
  <c r="BV460" i="99" a="1"/>
  <c r="AW466" i="100" a="1"/>
  <c r="BC438" i="100" a="1"/>
  <c r="BE480" i="98" a="1"/>
  <c r="BC484" i="98" a="1"/>
  <c r="BX454" i="98" a="1"/>
  <c r="BK432" i="100" a="1"/>
  <c r="BK454" i="100" a="1"/>
  <c r="BC496" i="98" a="1"/>
  <c r="BG462" i="99" a="1"/>
  <c r="AZ436" i="98" a="1"/>
  <c r="BW468" i="99" a="1"/>
  <c r="BQ460" i="100" a="1"/>
  <c r="AW496" i="100" a="1"/>
  <c r="AW480" i="98" a="1"/>
  <c r="BD460" i="100" a="1"/>
  <c r="BI484" i="100" a="1"/>
  <c r="BU446" i="99" a="1"/>
  <c r="BX448" i="99" a="1"/>
  <c r="BV442" i="98" a="1"/>
  <c r="BR454" i="100" a="1"/>
  <c r="AW480" i="100" a="1"/>
  <c r="BO486" i="100" a="1"/>
  <c r="BI450" i="99" a="1"/>
  <c r="BC474" i="100" a="1"/>
  <c r="AY466" i="98" a="1"/>
  <c r="BW472" i="100" a="1"/>
  <c r="BC490" i="98" a="1"/>
  <c r="BI480" i="98" a="1"/>
  <c r="BI436" i="99" a="1"/>
  <c r="BU466" i="99" a="1"/>
  <c r="BH472" i="99" a="1"/>
  <c r="BR466" i="99" a="1"/>
  <c r="AW494" i="98" a="1"/>
  <c r="AZ442" i="99" a="1"/>
  <c r="BM478" i="100" a="1"/>
  <c r="AW496" i="99" a="1"/>
  <c r="AW442" i="100" a="1"/>
  <c r="BM454" i="98" a="1"/>
  <c r="BO472" i="100" a="1"/>
  <c r="BP490" i="99" a="1"/>
  <c r="BC470" i="98" a="1"/>
  <c r="BK444" i="100" a="1"/>
  <c r="BG468" i="98" a="1"/>
  <c r="AW486" i="98" a="1"/>
  <c r="BP490" i="98" a="1"/>
  <c r="AW478" i="100" a="1"/>
  <c r="BW490" i="99" a="1"/>
  <c r="BG442" i="100" a="1"/>
  <c r="BG490" i="100" a="1"/>
  <c r="BM448" i="100" a="1"/>
  <c r="BJ496" i="99" a="1"/>
  <c r="BD466" i="100" a="1"/>
  <c r="AW500" i="98" a="1"/>
  <c r="BM460" i="100" a="1"/>
  <c r="BP448" i="99" a="1"/>
  <c r="BM454" i="99" a="1"/>
  <c r="BE442" i="98" a="1"/>
  <c r="BW460" i="100" a="1"/>
  <c r="BU472" i="99" a="1"/>
  <c r="BW430" i="100" a="1"/>
  <c r="BD448" i="99" a="1"/>
  <c r="BE496" i="100" a="1"/>
  <c r="BI446" i="98" a="1"/>
  <c r="BX442" i="100" a="1"/>
  <c r="BK490" i="99" a="1"/>
  <c r="AY484" i="98" a="1"/>
  <c r="BI474" i="99" a="1"/>
  <c r="BC488" i="100" a="1"/>
  <c r="BO464" i="100" a="1"/>
  <c r="AY490" i="100" a="1"/>
  <c r="BK496" i="99" a="1"/>
  <c r="AW436" i="100" a="1"/>
  <c r="BQ472" i="100" a="1"/>
  <c r="BM444" i="98" a="1"/>
  <c r="BN454" i="98" a="1"/>
  <c r="BK440" i="98" a="1"/>
  <c r="BP490" i="100" a="1"/>
  <c r="BE452" i="99" a="1"/>
  <c r="BW500" i="98" a="1"/>
  <c r="BW500" i="100" a="1"/>
  <c r="BE436" i="100" a="1"/>
  <c r="BG444" i="98" a="1"/>
  <c r="BK476" i="99" a="1"/>
  <c r="BL454" i="98" a="1"/>
  <c r="BK436" i="100" a="1"/>
  <c r="BP442" i="99" a="1"/>
  <c r="BC446" i="98" a="1"/>
  <c r="AP581" i="100" l="1"/>
  <c r="BL436" i="98"/>
  <c r="BI490" i="98"/>
  <c r="BK434" i="98"/>
  <c r="BK486" i="98"/>
  <c r="BC472" i="98"/>
  <c r="AX490" i="98"/>
  <c r="BO486" i="98"/>
  <c r="BU440" i="98"/>
  <c r="BW488" i="98"/>
  <c r="BM470" i="98"/>
  <c r="BN490" i="98"/>
  <c r="AX454" i="98"/>
  <c r="BW480" i="98"/>
  <c r="BU448" i="98"/>
  <c r="BL442" i="98"/>
  <c r="AW488" i="98"/>
  <c r="AZ478" i="98"/>
  <c r="BJ448" i="98"/>
  <c r="BI482" i="98"/>
  <c r="BU444" i="98"/>
  <c r="BW468" i="98"/>
  <c r="BW492" i="98"/>
  <c r="BU452" i="98"/>
  <c r="BH496" i="98"/>
  <c r="BJ478" i="98"/>
  <c r="AW468" i="98"/>
  <c r="BQ442" i="98"/>
  <c r="BN472" i="98"/>
  <c r="BG494" i="98"/>
  <c r="BG442" i="98"/>
  <c r="BN448" i="99"/>
  <c r="BC430" i="98"/>
  <c r="BJ436" i="98"/>
  <c r="BV490" i="98"/>
  <c r="BM486" i="98"/>
  <c r="BC448" i="98"/>
  <c r="BD448" i="98"/>
  <c r="BE478" i="98"/>
  <c r="AW482" i="98"/>
  <c r="BR448" i="99"/>
  <c r="BX436" i="98"/>
  <c r="BW456" i="98"/>
  <c r="AW456" i="98"/>
  <c r="BO442" i="98"/>
  <c r="BW470" i="98"/>
  <c r="BK482" i="98"/>
  <c r="BN430" i="98"/>
  <c r="BW490" i="98"/>
  <c r="BE466" i="98"/>
  <c r="BE456" i="99"/>
  <c r="BI478" i="98"/>
  <c r="BK470" i="98"/>
  <c r="BU478" i="98"/>
  <c r="BO462" i="98"/>
  <c r="BO432" i="98"/>
  <c r="BR442" i="98"/>
  <c r="BU434" i="98"/>
  <c r="BC488" i="98"/>
  <c r="BO482" i="98"/>
  <c r="AW480" i="98"/>
  <c r="BE456" i="98"/>
  <c r="BK448" i="99"/>
  <c r="BW452" i="98"/>
  <c r="BC486" i="98"/>
  <c r="BO458" i="98"/>
  <c r="BW436" i="98"/>
  <c r="BM494" i="98"/>
  <c r="BN466" i="98"/>
  <c r="BO430" i="98"/>
  <c r="BE476" i="98"/>
  <c r="BV442" i="98"/>
  <c r="BR454" i="99"/>
  <c r="BW486" i="98"/>
  <c r="BG488" i="98"/>
  <c r="BU478" i="99"/>
  <c r="BR448" i="98"/>
  <c r="BX496" i="98"/>
  <c r="BI430" i="99"/>
  <c r="BG454" i="98"/>
  <c r="BC454" i="98"/>
  <c r="BI444" i="98"/>
  <c r="BU498" i="98"/>
  <c r="BI436" i="98"/>
  <c r="BI462" i="98"/>
  <c r="BE470" i="98"/>
  <c r="BI438" i="98"/>
  <c r="BI460" i="98"/>
  <c r="BK438" i="98"/>
  <c r="BG486" i="98"/>
  <c r="BK436" i="98"/>
  <c r="BG490" i="98"/>
  <c r="BF490" i="98"/>
  <c r="BU430" i="98"/>
  <c r="BH460" i="98"/>
  <c r="BU458" i="98"/>
  <c r="BQ478" i="98"/>
  <c r="BG450" i="98"/>
  <c r="AY496" i="98"/>
  <c r="BI434" i="98"/>
  <c r="AX460" i="98"/>
  <c r="BU488" i="99"/>
  <c r="BR460" i="98"/>
  <c r="BR490" i="98"/>
  <c r="BM454" i="98"/>
  <c r="BU462" i="98"/>
  <c r="BH436" i="98"/>
  <c r="BK462" i="98"/>
  <c r="BV466" i="98"/>
  <c r="BW482" i="98"/>
  <c r="BD472" i="98"/>
  <c r="AY490" i="98"/>
  <c r="BQ496" i="98"/>
  <c r="BU446" i="99"/>
  <c r="BV466" i="99"/>
  <c r="BC446" i="98"/>
  <c r="AY472" i="98"/>
  <c r="BR436" i="98"/>
  <c r="BP442" i="99"/>
  <c r="BD436" i="98"/>
  <c r="BO466" i="98"/>
  <c r="BF496" i="98"/>
  <c r="BO496" i="98"/>
  <c r="BM432" i="98"/>
  <c r="BI474" i="98"/>
  <c r="BW434" i="99"/>
  <c r="BW456" i="99"/>
  <c r="BW466" i="98"/>
  <c r="BU464" i="98"/>
  <c r="BO434" i="98"/>
  <c r="BD460" i="98"/>
  <c r="BG468" i="98"/>
  <c r="BO500" i="98"/>
  <c r="BP484" i="98"/>
  <c r="BO464" i="98"/>
  <c r="BG462" i="98"/>
  <c r="BM462" i="98"/>
  <c r="AW434" i="98"/>
  <c r="BL490" i="98"/>
  <c r="BP478" i="98"/>
  <c r="BH472" i="98"/>
  <c r="BP454" i="98"/>
  <c r="BP436" i="98"/>
  <c r="BN460" i="98"/>
  <c r="BH478" i="98"/>
  <c r="BJ496" i="98"/>
  <c r="BH472" i="99"/>
  <c r="BI432" i="99"/>
  <c r="BL448" i="99"/>
  <c r="BO430" i="99"/>
  <c r="BM488" i="99"/>
  <c r="BC494" i="99"/>
  <c r="BL472" i="99"/>
  <c r="BD448" i="99"/>
  <c r="AY442" i="99"/>
  <c r="BN460" i="99"/>
  <c r="BX430" i="99"/>
  <c r="BE482" i="99"/>
  <c r="BK498" i="99"/>
  <c r="BV496" i="99"/>
  <c r="AX430" i="99"/>
  <c r="BV490" i="99"/>
  <c r="AY478" i="99"/>
  <c r="BG482" i="99"/>
  <c r="BF430" i="100"/>
  <c r="BK436" i="100"/>
  <c r="BG486" i="100"/>
  <c r="BU472" i="98"/>
  <c r="BE432" i="98"/>
  <c r="BC476" i="98"/>
  <c r="BG432" i="98"/>
  <c r="AZ496" i="98"/>
  <c r="BJ490" i="98"/>
  <c r="BM452" i="98"/>
  <c r="BK480" i="98"/>
  <c r="BV460" i="98"/>
  <c r="AY478" i="98"/>
  <c r="BW442" i="98"/>
  <c r="AW500" i="98"/>
  <c r="AY448" i="98"/>
  <c r="BC452" i="98"/>
  <c r="BU484" i="98"/>
  <c r="BO480" i="98"/>
  <c r="AW470" i="98"/>
  <c r="BO444" i="98"/>
  <c r="BD484" i="98"/>
  <c r="BJ466" i="98"/>
  <c r="AW448" i="98"/>
  <c r="BH484" i="98"/>
  <c r="BG472" i="98"/>
  <c r="BL466" i="98"/>
  <c r="BW496" i="98"/>
  <c r="BW460" i="98"/>
  <c r="BC480" i="98"/>
  <c r="BI496" i="98"/>
  <c r="BJ472" i="98"/>
  <c r="BE500" i="98"/>
  <c r="BU432" i="98"/>
  <c r="BQ430" i="99"/>
  <c r="BD460" i="99"/>
  <c r="BI484" i="99"/>
  <c r="BU462" i="99"/>
  <c r="BK464" i="99"/>
  <c r="BW472" i="99"/>
  <c r="BE478" i="99"/>
  <c r="BN454" i="99"/>
  <c r="BC476" i="99"/>
  <c r="BK478" i="99"/>
  <c r="BK454" i="99"/>
  <c r="AX448" i="99"/>
  <c r="BW470" i="99"/>
  <c r="BC482" i="99"/>
  <c r="BP454" i="99"/>
  <c r="BD478" i="99"/>
  <c r="BI460" i="99"/>
  <c r="BC456" i="99"/>
  <c r="BG490" i="99"/>
  <c r="BQ466" i="99"/>
  <c r="BG442" i="99"/>
  <c r="BK462" i="100"/>
  <c r="BO498" i="100"/>
  <c r="BU500" i="100"/>
  <c r="AZ466" i="99"/>
  <c r="BG488" i="99"/>
  <c r="BM454" i="99"/>
  <c r="BI498" i="99"/>
  <c r="BR472" i="99"/>
  <c r="BC450" i="99"/>
  <c r="BI446" i="99"/>
  <c r="BK500" i="99"/>
  <c r="BK446" i="99"/>
  <c r="BF430" i="99"/>
  <c r="BM482" i="99"/>
  <c r="AZ436" i="99"/>
  <c r="BP448" i="99"/>
  <c r="BE450" i="100"/>
  <c r="BC450" i="100"/>
  <c r="BG496" i="100"/>
  <c r="BK430" i="99"/>
  <c r="BF436" i="99"/>
  <c r="BE474" i="99"/>
  <c r="BK484" i="99"/>
  <c r="BO448" i="99"/>
  <c r="AZ454" i="99"/>
  <c r="BC436" i="99"/>
  <c r="BU456" i="99"/>
  <c r="BU444" i="99"/>
  <c r="AZ460" i="99"/>
  <c r="BV454" i="99"/>
  <c r="AW472" i="100"/>
  <c r="BJ454" i="100"/>
  <c r="BL430" i="100"/>
  <c r="BF472" i="98"/>
  <c r="BK458" i="98"/>
  <c r="BE490" i="99"/>
  <c r="BC430" i="99"/>
  <c r="BK442" i="99"/>
  <c r="BR436" i="99"/>
  <c r="BI440" i="99"/>
  <c r="AY496" i="99"/>
  <c r="BM478" i="99"/>
  <c r="AX460" i="99"/>
  <c r="BG444" i="100"/>
  <c r="BU476" i="100"/>
  <c r="BO460" i="100"/>
  <c r="BV460" i="100"/>
  <c r="BQ460" i="98"/>
  <c r="BX430" i="98"/>
  <c r="BG454" i="99"/>
  <c r="BC496" i="99"/>
  <c r="BG446" i="99"/>
  <c r="BJ478" i="99"/>
  <c r="BQ472" i="98"/>
  <c r="BU490" i="98"/>
  <c r="BE472" i="98"/>
  <c r="BM484" i="98"/>
  <c r="BO468" i="98"/>
  <c r="BN496" i="98"/>
  <c r="AX466" i="98"/>
  <c r="BK496" i="98"/>
  <c r="BU492" i="98"/>
  <c r="BM460" i="98"/>
  <c r="AZ490" i="99"/>
  <c r="BG474" i="99"/>
  <c r="AW436" i="99"/>
  <c r="BH496" i="99"/>
  <c r="BE498" i="98"/>
  <c r="BK500" i="98"/>
  <c r="BJ484" i="98"/>
  <c r="BK490" i="98"/>
  <c r="AY454" i="98"/>
  <c r="BW434" i="98"/>
  <c r="BE474" i="98"/>
  <c r="AW450" i="98"/>
  <c r="BO452" i="98"/>
  <c r="BM446" i="98"/>
  <c r="BW494" i="98"/>
  <c r="BF454" i="98"/>
  <c r="BM448" i="98"/>
  <c r="BC464" i="98"/>
  <c r="BI468" i="98"/>
  <c r="BW462" i="98"/>
  <c r="BG492" i="98"/>
  <c r="BO472" i="98"/>
  <c r="BM430" i="98"/>
  <c r="BW472" i="98"/>
  <c r="BL472" i="98"/>
  <c r="BM500" i="98"/>
  <c r="BM430" i="99"/>
  <c r="AW464" i="99"/>
  <c r="BI448" i="99"/>
  <c r="BE500" i="99"/>
  <c r="BK496" i="99"/>
  <c r="BW458" i="99"/>
  <c r="AW432" i="99"/>
  <c r="BN484" i="99"/>
  <c r="AW492" i="99"/>
  <c r="BP484" i="99"/>
  <c r="AY466" i="99"/>
  <c r="BE496" i="99"/>
  <c r="BH490" i="99"/>
  <c r="BO494" i="99"/>
  <c r="BK474" i="99"/>
  <c r="BG462" i="99"/>
  <c r="BI474" i="100"/>
  <c r="BF496" i="100"/>
  <c r="BE494" i="100"/>
  <c r="BI498" i="100"/>
  <c r="AW464" i="98"/>
  <c r="BE430" i="98"/>
  <c r="BK432" i="98"/>
  <c r="BK498" i="98"/>
  <c r="BU470" i="98"/>
  <c r="AW454" i="98"/>
  <c r="BC494" i="98"/>
  <c r="BE488" i="98"/>
  <c r="AY484" i="98"/>
  <c r="BJ460" i="98"/>
  <c r="AW430" i="98"/>
  <c r="BK430" i="98"/>
  <c r="BL484" i="98"/>
  <c r="AZ448" i="98"/>
  <c r="BI456" i="98"/>
  <c r="BL460" i="98"/>
  <c r="BI454" i="98"/>
  <c r="BW440" i="98"/>
  <c r="BG434" i="98"/>
  <c r="BM438" i="98"/>
  <c r="BR478" i="98"/>
  <c r="BM482" i="98"/>
  <c r="BU500" i="98"/>
  <c r="BC460" i="98"/>
  <c r="BI458" i="98"/>
  <c r="BW432" i="98"/>
  <c r="BD430" i="98"/>
  <c r="BG464" i="98"/>
  <c r="AW494" i="98"/>
  <c r="BX490" i="98"/>
  <c r="BG466" i="98"/>
  <c r="BN496" i="99"/>
  <c r="BC488" i="99"/>
  <c r="BJ466" i="99"/>
  <c r="BM464" i="99"/>
  <c r="BC454" i="99"/>
  <c r="BM444" i="99"/>
  <c r="AX496" i="99"/>
  <c r="BK458" i="99"/>
  <c r="BC470" i="99"/>
  <c r="BK494" i="99"/>
  <c r="BM494" i="99"/>
  <c r="BE468" i="99"/>
  <c r="AW472" i="99"/>
  <c r="BO464" i="99"/>
  <c r="BW488" i="99"/>
  <c r="AX472" i="99"/>
  <c r="AY490" i="99"/>
  <c r="BU482" i="99"/>
  <c r="BM480" i="99"/>
  <c r="AZ448" i="99"/>
  <c r="BP436" i="100"/>
  <c r="BV490" i="100"/>
  <c r="BU490" i="100"/>
  <c r="BO446" i="100"/>
  <c r="BW448" i="98"/>
  <c r="BE450" i="98"/>
  <c r="AW466" i="98"/>
  <c r="BV430" i="98"/>
  <c r="BE480" i="98"/>
  <c r="BM458" i="98"/>
  <c r="BO488" i="98"/>
  <c r="BG494" i="99"/>
  <c r="BH466" i="99"/>
  <c r="BK438" i="99"/>
  <c r="BW478" i="98"/>
  <c r="BG438" i="98"/>
  <c r="AW478" i="98"/>
  <c r="AX496" i="98"/>
  <c r="BE468" i="98"/>
  <c r="BX460" i="98"/>
  <c r="BP430" i="98"/>
  <c r="BM466" i="98"/>
  <c r="BE450" i="99"/>
  <c r="BW464" i="99"/>
  <c r="BG492" i="99"/>
  <c r="BE430" i="99"/>
  <c r="AX484" i="98"/>
  <c r="BN478" i="98"/>
  <c r="AZ490" i="98"/>
  <c r="BG456" i="98"/>
  <c r="BF430" i="98"/>
  <c r="AW472" i="98"/>
  <c r="BM442" i="98"/>
  <c r="BX442" i="98"/>
  <c r="BO446" i="98"/>
  <c r="BG436" i="98"/>
  <c r="BP460" i="98"/>
  <c r="BW458" i="98"/>
  <c r="BQ490" i="98"/>
  <c r="BE458" i="98"/>
  <c r="BE446" i="98"/>
  <c r="BX454" i="98"/>
  <c r="BI472" i="98"/>
  <c r="BI446" i="98"/>
  <c r="BK452" i="98"/>
  <c r="BN442" i="98"/>
  <c r="BW474" i="98"/>
  <c r="AW446" i="98"/>
  <c r="BM476" i="98"/>
  <c r="BM436" i="98"/>
  <c r="BM492" i="98"/>
  <c r="BI432" i="98"/>
  <c r="BG478" i="98"/>
  <c r="AZ472" i="98"/>
  <c r="BI440" i="98"/>
  <c r="BC478" i="98"/>
  <c r="BC466" i="98"/>
  <c r="BM490" i="98"/>
  <c r="BD466" i="99"/>
  <c r="AY454" i="99"/>
  <c r="BK434" i="99"/>
  <c r="AW468" i="99"/>
  <c r="BW476" i="99"/>
  <c r="BE452" i="99"/>
  <c r="BO482" i="99"/>
  <c r="BD430" i="99"/>
  <c r="BG458" i="99"/>
  <c r="BC490" i="99"/>
  <c r="AW480" i="99"/>
  <c r="BD472" i="99"/>
  <c r="BU500" i="99"/>
  <c r="BM490" i="99"/>
  <c r="BW454" i="99"/>
  <c r="BC438" i="99"/>
  <c r="BE454" i="99"/>
  <c r="BE446" i="99"/>
  <c r="BJ472" i="99"/>
  <c r="AW490" i="99"/>
  <c r="BR460" i="100"/>
  <c r="BG434" i="100"/>
  <c r="BM500" i="100"/>
  <c r="BJ484" i="100"/>
  <c r="AW452" i="99"/>
  <c r="AW486" i="98"/>
  <c r="BG496" i="98"/>
  <c r="BG486" i="99"/>
  <c r="BM496" i="99"/>
  <c r="BO486" i="99"/>
  <c r="BW442" i="99"/>
  <c r="BG498" i="99"/>
  <c r="BE492" i="98"/>
  <c r="AW432" i="98"/>
  <c r="AZ460" i="98"/>
  <c r="BK442" i="98"/>
  <c r="AW444" i="98"/>
  <c r="BK484" i="98"/>
  <c r="AY430" i="98"/>
  <c r="BX466" i="98"/>
  <c r="BO460" i="98"/>
  <c r="BI492" i="98"/>
  <c r="BE462" i="99"/>
  <c r="BU468" i="99"/>
  <c r="BI450" i="99"/>
  <c r="BX436" i="99"/>
  <c r="BW430" i="98"/>
  <c r="AW490" i="98"/>
  <c r="BK468" i="98"/>
  <c r="BF436" i="98"/>
  <c r="AZ466" i="98"/>
  <c r="BW444" i="98"/>
  <c r="BQ484" i="98"/>
  <c r="BU488" i="98"/>
  <c r="BP442" i="98"/>
  <c r="BC456" i="98"/>
  <c r="BK444" i="98"/>
  <c r="BP496" i="98"/>
  <c r="BD454" i="98"/>
  <c r="BM472" i="98"/>
  <c r="BL448" i="98"/>
  <c r="AZ442" i="98"/>
  <c r="BO454" i="98"/>
  <c r="BI488" i="98"/>
  <c r="AW442" i="98"/>
  <c r="BU482" i="98"/>
  <c r="BK478" i="98"/>
  <c r="BU466" i="98"/>
  <c r="BC490" i="98"/>
  <c r="BW454" i="98"/>
  <c r="AZ484" i="98"/>
  <c r="BM468" i="98"/>
  <c r="BC438" i="98"/>
  <c r="BG474" i="98"/>
  <c r="BE434" i="98"/>
  <c r="BR454" i="98"/>
  <c r="BG440" i="99"/>
  <c r="BX448" i="99"/>
  <c r="BU464" i="99"/>
  <c r="BE432" i="99"/>
  <c r="BJ496" i="99"/>
  <c r="BI474" i="99"/>
  <c r="BM468" i="99"/>
  <c r="BU438" i="99"/>
  <c r="AZ496" i="99"/>
  <c r="BO442" i="99"/>
  <c r="AY430" i="99"/>
  <c r="BM470" i="99"/>
  <c r="BK492" i="99"/>
  <c r="BU490" i="99"/>
  <c r="BW446" i="99"/>
  <c r="BU494" i="99"/>
  <c r="BU476" i="99"/>
  <c r="BW484" i="99"/>
  <c r="BW440" i="99"/>
  <c r="BU448" i="100"/>
  <c r="BQ442" i="100"/>
  <c r="BG442" i="100"/>
  <c r="BO442" i="100"/>
  <c r="BC450" i="98"/>
  <c r="AW438" i="98"/>
  <c r="BE438" i="98"/>
  <c r="BI430" i="98"/>
  <c r="BH490" i="98"/>
  <c r="BE496" i="98"/>
  <c r="BG440" i="98"/>
  <c r="BK460" i="98"/>
  <c r="BV478" i="98"/>
  <c r="AW436" i="98"/>
  <c r="BO438" i="98"/>
  <c r="BK488" i="98"/>
  <c r="BC462" i="98"/>
  <c r="BE486" i="98"/>
  <c r="BO450" i="98"/>
  <c r="BC458" i="98"/>
  <c r="BP466" i="98"/>
  <c r="BN448" i="98"/>
  <c r="BE494" i="98"/>
  <c r="BC498" i="98"/>
  <c r="BU480" i="98"/>
  <c r="BC436" i="98"/>
  <c r="BW500" i="98"/>
  <c r="BM480" i="98"/>
  <c r="BG480" i="98"/>
  <c r="BU476" i="98"/>
  <c r="BV448" i="98"/>
  <c r="BC434" i="98"/>
  <c r="BI484" i="98"/>
  <c r="BU474" i="98"/>
  <c r="BR472" i="98"/>
  <c r="BO478" i="98"/>
  <c r="BM458" i="99"/>
  <c r="BN478" i="99"/>
  <c r="AW448" i="99"/>
  <c r="BN490" i="99"/>
  <c r="BC474" i="99"/>
  <c r="BI468" i="99"/>
  <c r="BP460" i="99"/>
  <c r="BX460" i="99"/>
  <c r="BH430" i="99"/>
  <c r="BU484" i="99"/>
  <c r="AZ478" i="99"/>
  <c r="BW450" i="99"/>
  <c r="BM498" i="99"/>
  <c r="BC432" i="99"/>
  <c r="BE492" i="99"/>
  <c r="BO438" i="99"/>
  <c r="BF442" i="99"/>
  <c r="BK444" i="99"/>
  <c r="BG452" i="99"/>
  <c r="BK468" i="99"/>
  <c r="BC482" i="100"/>
  <c r="BK476" i="100"/>
  <c r="BJ436" i="100"/>
  <c r="BC486" i="100"/>
  <c r="BO484" i="98"/>
  <c r="BC470" i="98"/>
  <c r="BG482" i="98"/>
  <c r="BU446" i="98"/>
  <c r="BC500" i="98"/>
  <c r="BM488" i="98"/>
  <c r="BI450" i="98"/>
  <c r="BD490" i="98"/>
  <c r="BE436" i="98"/>
  <c r="BF466" i="98"/>
  <c r="BI486" i="98"/>
  <c r="BO478" i="99"/>
  <c r="BX496" i="99"/>
  <c r="BO498" i="99"/>
  <c r="BG466" i="99"/>
  <c r="BI458" i="99"/>
  <c r="BK436" i="99"/>
  <c r="BU470" i="99"/>
  <c r="AX478" i="99"/>
  <c r="BU432" i="99"/>
  <c r="AW440" i="99"/>
  <c r="BO484" i="99"/>
  <c r="BM460" i="99"/>
  <c r="BL484" i="99"/>
  <c r="AW488" i="99"/>
  <c r="BR490" i="99"/>
  <c r="BU480" i="99"/>
  <c r="BK462" i="99"/>
  <c r="BG436" i="99"/>
  <c r="BE488" i="99"/>
  <c r="BG456" i="99"/>
  <c r="BC484" i="100"/>
  <c r="BO472" i="100"/>
  <c r="BN442" i="100"/>
  <c r="BU478" i="100"/>
  <c r="AY436" i="98"/>
  <c r="BG446" i="98"/>
  <c r="BO494" i="98"/>
  <c r="BG452" i="98"/>
  <c r="AY466" i="98"/>
  <c r="BR484" i="98"/>
  <c r="BL454" i="98"/>
  <c r="BI480" i="98"/>
  <c r="AW440" i="98"/>
  <c r="AY460" i="98"/>
  <c r="BN454" i="98"/>
  <c r="BJ430" i="98"/>
  <c r="AW460" i="98"/>
  <c r="BM434" i="98"/>
  <c r="BC468" i="99"/>
  <c r="BJ454" i="99"/>
  <c r="AX442" i="99"/>
  <c r="BU430" i="99"/>
  <c r="BX442" i="99"/>
  <c r="BU442" i="99"/>
  <c r="AZ430" i="99"/>
  <c r="BH484" i="99"/>
  <c r="BI454" i="99"/>
  <c r="BK432" i="99"/>
  <c r="BC434" i="99"/>
  <c r="BI452" i="99"/>
  <c r="BG438" i="99"/>
  <c r="BW474" i="99"/>
  <c r="AW494" i="99"/>
  <c r="BP436" i="99"/>
  <c r="BE470" i="99"/>
  <c r="BK470" i="99"/>
  <c r="AW466" i="99"/>
  <c r="BV448" i="99"/>
  <c r="BQ484" i="99"/>
  <c r="BC430" i="100"/>
  <c r="BQ490" i="100"/>
  <c r="BD442" i="100"/>
  <c r="BM478" i="100"/>
  <c r="BK454" i="98"/>
  <c r="BW498" i="98"/>
  <c r="BG476" i="98"/>
  <c r="BK448" i="98"/>
  <c r="BL478" i="98"/>
  <c r="BW464" i="98"/>
  <c r="BK474" i="98"/>
  <c r="BC440" i="98"/>
  <c r="BW438" i="98"/>
  <c r="BK476" i="98"/>
  <c r="BK494" i="98"/>
  <c r="BO456" i="98"/>
  <c r="BE448" i="98"/>
  <c r="AX430" i="98"/>
  <c r="BV454" i="98"/>
  <c r="BG444" i="98"/>
  <c r="BE462" i="98"/>
  <c r="AY442" i="98"/>
  <c r="BO440" i="98"/>
  <c r="BI494" i="98"/>
  <c r="BH430" i="98"/>
  <c r="BC484" i="98"/>
  <c r="BO498" i="98"/>
  <c r="BF484" i="98"/>
  <c r="BF448" i="98"/>
  <c r="BU486" i="98"/>
  <c r="BF460" i="98"/>
  <c r="BR466" i="98"/>
  <c r="BX472" i="98"/>
  <c r="BM450" i="98"/>
  <c r="AX448" i="98"/>
  <c r="BC444" i="98"/>
  <c r="BI448" i="98"/>
  <c r="BP490" i="98"/>
  <c r="BI500" i="98"/>
  <c r="BM464" i="98"/>
  <c r="BG498" i="98"/>
  <c r="AX478" i="98"/>
  <c r="BF490" i="99"/>
  <c r="BG434" i="99"/>
  <c r="BG460" i="99"/>
  <c r="BF466" i="99"/>
  <c r="BI470" i="99"/>
  <c r="BC500" i="99"/>
  <c r="BI488" i="99"/>
  <c r="BU472" i="99"/>
  <c r="BE476" i="99"/>
  <c r="BI492" i="99"/>
  <c r="BO488" i="99"/>
  <c r="BW500" i="99"/>
  <c r="BD436" i="99"/>
  <c r="AW482" i="99"/>
  <c r="AW484" i="99"/>
  <c r="BX472" i="99"/>
  <c r="AW478" i="99"/>
  <c r="BW498" i="99"/>
  <c r="BM448" i="99"/>
  <c r="BU454" i="99"/>
  <c r="BW430" i="99"/>
  <c r="AX484" i="99"/>
  <c r="BP490" i="99"/>
  <c r="BF448" i="99"/>
  <c r="BC442" i="99"/>
  <c r="BU452" i="99"/>
  <c r="BG484" i="99"/>
  <c r="BW436" i="99"/>
  <c r="BM484" i="99"/>
  <c r="BN430" i="99"/>
  <c r="BO472" i="99"/>
  <c r="BE440" i="99"/>
  <c r="BI478" i="99"/>
  <c r="BX478" i="99"/>
  <c r="BV460" i="99"/>
  <c r="BG464" i="99"/>
  <c r="BD496" i="99"/>
  <c r="AW444" i="99"/>
  <c r="BN436" i="99"/>
  <c r="AW496" i="99"/>
  <c r="BE444" i="99"/>
  <c r="BU460" i="99"/>
  <c r="BK476" i="99"/>
  <c r="BC472" i="99"/>
  <c r="BM468" i="100"/>
  <c r="BR484" i="100"/>
  <c r="BW452" i="100"/>
  <c r="AZ436" i="100"/>
  <c r="BI484" i="100"/>
  <c r="BC466" i="100"/>
  <c r="BG500" i="100"/>
  <c r="BH490" i="100"/>
  <c r="BK450" i="100"/>
  <c r="BI452" i="100"/>
  <c r="BM480" i="100"/>
  <c r="BK466" i="100"/>
  <c r="BO494" i="100"/>
  <c r="BX490" i="100"/>
  <c r="BC434" i="100"/>
  <c r="BJ430" i="100"/>
  <c r="BM456" i="100"/>
  <c r="BK468" i="100"/>
  <c r="BE492" i="100"/>
  <c r="BU494" i="100"/>
  <c r="BK440" i="100"/>
  <c r="BG458" i="100"/>
  <c r="AZ496" i="100"/>
  <c r="BJ466" i="100"/>
  <c r="BF472" i="100"/>
  <c r="BO482" i="100"/>
  <c r="AW440" i="100"/>
  <c r="BW440" i="100"/>
  <c r="BM444" i="100"/>
  <c r="BC468" i="100"/>
  <c r="BL454" i="100"/>
  <c r="BM462" i="100"/>
  <c r="AX460" i="100"/>
  <c r="AY436" i="100"/>
  <c r="BW438" i="100"/>
  <c r="BC446" i="100"/>
  <c r="BG448" i="100"/>
  <c r="BJ478" i="100"/>
  <c r="BI436" i="100"/>
  <c r="BP460" i="100"/>
  <c r="BO432" i="100"/>
  <c r="BU464" i="100"/>
  <c r="BL442" i="100"/>
  <c r="BW496" i="100"/>
  <c r="BI500" i="99"/>
  <c r="BE436" i="99"/>
  <c r="BO480" i="99"/>
  <c r="BQ460" i="99"/>
  <c r="BE480" i="99"/>
  <c r="BM492" i="99"/>
  <c r="BF472" i="99"/>
  <c r="AX466" i="99"/>
  <c r="BV478" i="99"/>
  <c r="BQ448" i="99"/>
  <c r="BK480" i="99"/>
  <c r="BE486" i="99"/>
  <c r="BG476" i="99"/>
  <c r="BQ496" i="100"/>
  <c r="BU432" i="100"/>
  <c r="BM494" i="100"/>
  <c r="BH448" i="100"/>
  <c r="BG446" i="100"/>
  <c r="BO486" i="100"/>
  <c r="BC432" i="100"/>
  <c r="BO448" i="100"/>
  <c r="BG468" i="100"/>
  <c r="BO474" i="100"/>
  <c r="BU498" i="100"/>
  <c r="BK492" i="100"/>
  <c r="BW430" i="100"/>
  <c r="BJ442" i="100"/>
  <c r="BW448" i="100"/>
  <c r="BF448" i="100"/>
  <c r="BV472" i="100"/>
  <c r="BD484" i="100"/>
  <c r="BE486" i="100"/>
  <c r="BN448" i="100"/>
  <c r="AW458" i="100"/>
  <c r="AW480" i="100"/>
  <c r="BP472" i="100"/>
  <c r="BL484" i="100"/>
  <c r="BG490" i="100"/>
  <c r="BW500" i="100"/>
  <c r="BE458" i="100"/>
  <c r="BI458" i="100"/>
  <c r="BC460" i="100"/>
  <c r="BP484" i="100"/>
  <c r="BG472" i="100"/>
  <c r="BU480" i="100"/>
  <c r="AZ478" i="100"/>
  <c r="BK464" i="100"/>
  <c r="BU460" i="100"/>
  <c r="BJ460" i="100"/>
  <c r="BC476" i="100"/>
  <c r="BL496" i="100"/>
  <c r="BC458" i="100"/>
  <c r="BR478" i="100"/>
  <c r="BG450" i="100"/>
  <c r="BG480" i="100"/>
  <c r="BM460" i="100"/>
  <c r="BH430" i="100"/>
  <c r="AW446" i="99"/>
  <c r="BC486" i="99"/>
  <c r="BX454" i="99"/>
  <c r="BM438" i="99"/>
  <c r="BE460" i="99"/>
  <c r="BU440" i="99"/>
  <c r="BG478" i="99"/>
  <c r="BO432" i="99"/>
  <c r="BF496" i="99"/>
  <c r="AW500" i="99"/>
  <c r="AW498" i="99"/>
  <c r="AZ442" i="99"/>
  <c r="AX490" i="99"/>
  <c r="AX484" i="100"/>
  <c r="BI490" i="100"/>
  <c r="AW496" i="100"/>
  <c r="BE480" i="100"/>
  <c r="BI462" i="100"/>
  <c r="BR442" i="100"/>
  <c r="BP448" i="100"/>
  <c r="BC470" i="100"/>
  <c r="AW492" i="100"/>
  <c r="BP490" i="100"/>
  <c r="BU430" i="100"/>
  <c r="AW434" i="100"/>
  <c r="AW583" i="100" s="1"/>
  <c r="AZ448" i="100"/>
  <c r="BG464" i="100"/>
  <c r="AZ466" i="100"/>
  <c r="BG466" i="100"/>
  <c r="BD490" i="100"/>
  <c r="BC440" i="100"/>
  <c r="BC478" i="100"/>
  <c r="AW470" i="100"/>
  <c r="BE476" i="100"/>
  <c r="BE498" i="100"/>
  <c r="BI434" i="100"/>
  <c r="BE438" i="100"/>
  <c r="BR436" i="100"/>
  <c r="AY442" i="100"/>
  <c r="AY472" i="100"/>
  <c r="AW478" i="100"/>
  <c r="BE478" i="100"/>
  <c r="BD436" i="100"/>
  <c r="BC498" i="100"/>
  <c r="AY496" i="100"/>
  <c r="BE434" i="100"/>
  <c r="AW482" i="100"/>
  <c r="BW478" i="100"/>
  <c r="BE482" i="100"/>
  <c r="BG492" i="100"/>
  <c r="BM472" i="100"/>
  <c r="BW472" i="100"/>
  <c r="AZ442" i="100"/>
  <c r="BM476" i="100"/>
  <c r="BE444" i="100"/>
  <c r="BN484" i="100"/>
  <c r="BM452" i="100"/>
  <c r="BU434" i="99"/>
  <c r="BJ442" i="99"/>
  <c r="BH436" i="99"/>
  <c r="BU458" i="99"/>
  <c r="BP496" i="99"/>
  <c r="BQ454" i="99"/>
  <c r="AX454" i="99"/>
  <c r="BO444" i="99"/>
  <c r="BF484" i="99"/>
  <c r="BC448" i="99"/>
  <c r="BK472" i="99"/>
  <c r="BM432" i="99"/>
  <c r="BW448" i="99"/>
  <c r="BV442" i="99"/>
  <c r="BU450" i="99"/>
  <c r="BG500" i="99"/>
  <c r="BF454" i="99"/>
  <c r="BM452" i="99"/>
  <c r="AW450" i="100"/>
  <c r="BU486" i="100"/>
  <c r="BH442" i="100"/>
  <c r="BE484" i="100"/>
  <c r="AW484" i="100"/>
  <c r="BI466" i="100"/>
  <c r="BL466" i="100"/>
  <c r="BG488" i="100"/>
  <c r="BI430" i="100"/>
  <c r="AW446" i="100"/>
  <c r="BI448" i="100"/>
  <c r="BE452" i="100"/>
  <c r="BN472" i="100"/>
  <c r="BM486" i="100"/>
  <c r="AW490" i="100"/>
  <c r="BO492" i="100"/>
  <c r="BW434" i="100"/>
  <c r="BW454" i="100"/>
  <c r="BW480" i="100"/>
  <c r="BE488" i="100"/>
  <c r="AY490" i="100"/>
  <c r="BC442" i="100"/>
  <c r="BV454" i="100"/>
  <c r="BQ454" i="100"/>
  <c r="BM454" i="100"/>
  <c r="BH466" i="100"/>
  <c r="BH496" i="100"/>
  <c r="BD496" i="100"/>
  <c r="BW498" i="100"/>
  <c r="BF454" i="100"/>
  <c r="AX436" i="100"/>
  <c r="BU442" i="100"/>
  <c r="AY448" i="100"/>
  <c r="BE500" i="100"/>
  <c r="BK496" i="100"/>
  <c r="BX496" i="100"/>
  <c r="BK444" i="100"/>
  <c r="BI472" i="100"/>
  <c r="AZ490" i="100"/>
  <c r="BO466" i="100"/>
  <c r="BW490" i="100"/>
  <c r="BK460" i="100"/>
  <c r="BE442" i="100"/>
  <c r="BE470" i="100"/>
  <c r="BH478" i="99"/>
  <c r="BI456" i="99"/>
  <c r="AW430" i="99"/>
  <c r="AW454" i="99"/>
  <c r="BO500" i="99"/>
  <c r="AW456" i="99"/>
  <c r="BK452" i="99"/>
  <c r="BC464" i="99"/>
  <c r="BE484" i="99"/>
  <c r="BJ490" i="99"/>
  <c r="BG432" i="99"/>
  <c r="BL478" i="99"/>
  <c r="BH448" i="99"/>
  <c r="BU496" i="99"/>
  <c r="BM434" i="99"/>
  <c r="AY448" i="99"/>
  <c r="BK466" i="99"/>
  <c r="BO458" i="99"/>
  <c r="BM432" i="100"/>
  <c r="BU434" i="100"/>
  <c r="BC452" i="100"/>
  <c r="BK478" i="100"/>
  <c r="BG440" i="100"/>
  <c r="BC488" i="100"/>
  <c r="BM484" i="100"/>
  <c r="BV448" i="100"/>
  <c r="BE448" i="100"/>
  <c r="BW460" i="100"/>
  <c r="BE466" i="100"/>
  <c r="AY466" i="100"/>
  <c r="BM492" i="100"/>
  <c r="BU436" i="100"/>
  <c r="AX478" i="100"/>
  <c r="BW446" i="100"/>
  <c r="BI450" i="100"/>
  <c r="AZ472" i="100"/>
  <c r="BC456" i="100"/>
  <c r="BO436" i="100"/>
  <c r="BU440" i="100"/>
  <c r="BF460" i="100"/>
  <c r="BJ472" i="100"/>
  <c r="BK480" i="100"/>
  <c r="BO480" i="100"/>
  <c r="BM488" i="100"/>
  <c r="BC436" i="100"/>
  <c r="BF436" i="100"/>
  <c r="BV430" i="100"/>
  <c r="BI476" i="100"/>
  <c r="AZ454" i="100"/>
  <c r="AW464" i="100"/>
  <c r="BM474" i="100"/>
  <c r="BO470" i="100"/>
  <c r="BM430" i="100"/>
  <c r="AW444" i="100"/>
  <c r="BK470" i="100"/>
  <c r="BG436" i="100"/>
  <c r="BE446" i="100"/>
  <c r="BO488" i="100"/>
  <c r="BI442" i="100"/>
  <c r="BK486" i="100"/>
  <c r="BG462" i="100"/>
  <c r="BX484" i="100"/>
  <c r="BM478" i="98"/>
  <c r="BL430" i="98"/>
  <c r="BP448" i="98"/>
  <c r="BJ442" i="98"/>
  <c r="BO448" i="98"/>
  <c r="AW476" i="98"/>
  <c r="BU496" i="98"/>
  <c r="BK492" i="98"/>
  <c r="BE452" i="98"/>
  <c r="BC482" i="98"/>
  <c r="BG448" i="98"/>
  <c r="BO470" i="98"/>
  <c r="BQ454" i="98"/>
  <c r="BK464" i="98"/>
  <c r="BF478" i="98"/>
  <c r="AW458" i="98"/>
  <c r="BK450" i="98"/>
  <c r="BU438" i="98"/>
  <c r="BQ448" i="98"/>
  <c r="BI452" i="98"/>
  <c r="BE464" i="98"/>
  <c r="BK472" i="98"/>
  <c r="AX442" i="98"/>
  <c r="BW484" i="98"/>
  <c r="BO436" i="98"/>
  <c r="BM444" i="98"/>
  <c r="BG458" i="98"/>
  <c r="BD478" i="98"/>
  <c r="AX472" i="98"/>
  <c r="BR496" i="98"/>
  <c r="BM498" i="98"/>
  <c r="BU456" i="98"/>
  <c r="BI498" i="98"/>
  <c r="BF442" i="98"/>
  <c r="BV484" i="98"/>
  <c r="AZ430" i="98"/>
  <c r="BU454" i="98"/>
  <c r="BU450" i="98"/>
  <c r="AW452" i="98"/>
  <c r="BM456" i="99"/>
  <c r="BW490" i="99"/>
  <c r="BD484" i="99"/>
  <c r="BI434" i="99"/>
  <c r="BQ496" i="99"/>
  <c r="BI466" i="99"/>
  <c r="BJ430" i="99"/>
  <c r="BM474" i="99"/>
  <c r="BE442" i="99"/>
  <c r="BO476" i="99"/>
  <c r="BJ436" i="99"/>
  <c r="BC478" i="99"/>
  <c r="BQ490" i="99"/>
  <c r="BP478" i="99"/>
  <c r="AW434" i="99"/>
  <c r="BO468" i="99"/>
  <c r="BR484" i="99"/>
  <c r="BO460" i="99"/>
  <c r="BG444" i="99"/>
  <c r="BW432" i="99"/>
  <c r="BE434" i="99"/>
  <c r="BO452" i="99"/>
  <c r="BW496" i="99"/>
  <c r="BM442" i="99"/>
  <c r="BI436" i="99"/>
  <c r="BI476" i="99"/>
  <c r="BE438" i="99"/>
  <c r="BM436" i="99"/>
  <c r="BM462" i="99"/>
  <c r="BF478" i="99"/>
  <c r="BM450" i="99"/>
  <c r="BK456" i="99"/>
  <c r="BK488" i="99"/>
  <c r="BC466" i="99"/>
  <c r="BM440" i="99"/>
  <c r="BL430" i="99"/>
  <c r="AY472" i="99"/>
  <c r="BV436" i="99"/>
  <c r="BM466" i="99"/>
  <c r="BW466" i="99"/>
  <c r="BC444" i="99"/>
  <c r="BW478" i="99"/>
  <c r="AY460" i="99"/>
  <c r="BC480" i="99"/>
  <c r="BO450" i="100"/>
  <c r="BU466" i="100"/>
  <c r="AW448" i="100"/>
  <c r="BO468" i="100"/>
  <c r="BI456" i="100"/>
  <c r="AW430" i="100"/>
  <c r="AZ430" i="100"/>
  <c r="BD466" i="100"/>
  <c r="BW468" i="100"/>
  <c r="BI480" i="100"/>
  <c r="BW486" i="100"/>
  <c r="BN490" i="100"/>
  <c r="BE432" i="100"/>
  <c r="BI454" i="100"/>
  <c r="BN460" i="100"/>
  <c r="BI464" i="100"/>
  <c r="BC474" i="100"/>
  <c r="BO496" i="100"/>
  <c r="BQ430" i="100"/>
  <c r="BO458" i="100"/>
  <c r="BG456" i="100"/>
  <c r="BG478" i="100"/>
  <c r="BF490" i="100"/>
  <c r="BM498" i="100"/>
  <c r="AX496" i="100"/>
  <c r="BM438" i="100"/>
  <c r="BE454" i="100"/>
  <c r="BK456" i="100"/>
  <c r="BJ448" i="100"/>
  <c r="BV496" i="100"/>
  <c r="BI478" i="100"/>
  <c r="BV478" i="100"/>
  <c r="BK494" i="100"/>
  <c r="BL490" i="100"/>
  <c r="BU454" i="100"/>
  <c r="BM464" i="100"/>
  <c r="AW488" i="100"/>
  <c r="BC462" i="100"/>
  <c r="AY460" i="100"/>
  <c r="BN436" i="100"/>
  <c r="BE464" i="100"/>
  <c r="BW436" i="100"/>
  <c r="BU484" i="100"/>
  <c r="BE430" i="100"/>
  <c r="BO490" i="98"/>
  <c r="BC474" i="98"/>
  <c r="BH442" i="98"/>
  <c r="BG500" i="98"/>
  <c r="BJ454" i="98"/>
  <c r="BC442" i="98"/>
  <c r="BV496" i="98"/>
  <c r="BU460" i="98"/>
  <c r="BE444" i="98"/>
  <c r="BK440" i="98"/>
  <c r="BC432" i="98"/>
  <c r="BC496" i="98"/>
  <c r="BG460" i="98"/>
  <c r="BP472" i="98"/>
  <c r="BE454" i="98"/>
  <c r="AW484" i="98"/>
  <c r="BM440" i="98"/>
  <c r="BM496" i="98"/>
  <c r="BW450" i="98"/>
  <c r="BI464" i="98"/>
  <c r="BL496" i="98"/>
  <c r="BE460" i="98"/>
  <c r="BE482" i="98"/>
  <c r="BK456" i="98"/>
  <c r="BC492" i="98"/>
  <c r="BQ430" i="98"/>
  <c r="BD496" i="98"/>
  <c r="AZ436" i="98"/>
  <c r="BI466" i="98"/>
  <c r="BE484" i="98"/>
  <c r="BV436" i="98"/>
  <c r="BO476" i="98"/>
  <c r="BX478" i="98"/>
  <c r="BD442" i="98"/>
  <c r="BK446" i="98"/>
  <c r="BU436" i="98"/>
  <c r="BI470" i="98"/>
  <c r="BN472" i="99"/>
  <c r="BL454" i="99"/>
  <c r="BO434" i="99"/>
  <c r="AW486" i="99"/>
  <c r="AW474" i="99"/>
  <c r="BE464" i="99"/>
  <c r="BE448" i="99"/>
  <c r="BM472" i="99"/>
  <c r="BG496" i="99"/>
  <c r="BC452" i="99"/>
  <c r="BQ478" i="99"/>
  <c r="BW492" i="99"/>
  <c r="BM486" i="99"/>
  <c r="BH460" i="99"/>
  <c r="AW442" i="99"/>
  <c r="BC440" i="99"/>
  <c r="BG472" i="99"/>
  <c r="BC446" i="99"/>
  <c r="BE458" i="99"/>
  <c r="BW452" i="99"/>
  <c r="BW480" i="99"/>
  <c r="BP466" i="99"/>
  <c r="AZ472" i="99"/>
  <c r="BC484" i="99"/>
  <c r="BW482" i="99"/>
  <c r="BV472" i="99"/>
  <c r="BU492" i="99"/>
  <c r="BK460" i="99"/>
  <c r="BQ472" i="99"/>
  <c r="BJ460" i="99"/>
  <c r="BR478" i="99"/>
  <c r="BI482" i="99"/>
  <c r="BL436" i="99"/>
  <c r="BU498" i="99"/>
  <c r="BJ484" i="99"/>
  <c r="BF460" i="99"/>
  <c r="BO462" i="99"/>
  <c r="BW444" i="99"/>
  <c r="BJ448" i="99"/>
  <c r="BR460" i="99"/>
  <c r="BO490" i="99"/>
  <c r="BI438" i="99"/>
  <c r="BL466" i="99"/>
  <c r="BW462" i="99"/>
  <c r="BW466" i="100"/>
  <c r="BQ448" i="100"/>
  <c r="BW488" i="100"/>
  <c r="AW468" i="100"/>
  <c r="BO478" i="100"/>
  <c r="BD448" i="100"/>
  <c r="BE456" i="100"/>
  <c r="BF484" i="100"/>
  <c r="AZ484" i="100"/>
  <c r="BR430" i="100"/>
  <c r="BD430" i="100"/>
  <c r="BU444" i="100"/>
  <c r="BK448" i="100"/>
  <c r="BE472" i="100"/>
  <c r="BE460" i="100"/>
  <c r="BV484" i="100"/>
  <c r="BJ490" i="100"/>
  <c r="BI440" i="100"/>
  <c r="BH454" i="100"/>
  <c r="BG476" i="100"/>
  <c r="BN478" i="100"/>
  <c r="BI432" i="100"/>
  <c r="BG430" i="100"/>
  <c r="BU438" i="100"/>
  <c r="BK434" i="100"/>
  <c r="BU456" i="100"/>
  <c r="BG474" i="100"/>
  <c r="BK482" i="100"/>
  <c r="BF466" i="100"/>
  <c r="BX472" i="100"/>
  <c r="BC500" i="100"/>
  <c r="BJ496" i="100"/>
  <c r="BP442" i="100"/>
  <c r="BR454" i="100"/>
  <c r="BH472" i="100"/>
  <c r="BU482" i="100"/>
  <c r="BN430" i="100"/>
  <c r="BP478" i="100"/>
  <c r="BH484" i="100"/>
  <c r="BC454" i="100"/>
  <c r="BX478" i="100"/>
  <c r="BK454" i="100"/>
  <c r="BM450" i="100"/>
  <c r="BO454" i="100"/>
  <c r="BM500" i="99"/>
  <c r="BU466" i="99"/>
  <c r="BE466" i="99"/>
  <c r="BW486" i="99"/>
  <c r="BK490" i="99"/>
  <c r="BI464" i="99"/>
  <c r="BR496" i="99"/>
  <c r="BM446" i="99"/>
  <c r="BI442" i="99"/>
  <c r="BE494" i="99"/>
  <c r="AX436" i="99"/>
  <c r="BH442" i="99"/>
  <c r="BP430" i="99"/>
  <c r="BX448" i="100"/>
  <c r="AW438" i="100"/>
  <c r="AW462" i="100"/>
  <c r="BE496" i="100"/>
  <c r="BO500" i="100"/>
  <c r="BW470" i="100"/>
  <c r="BK472" i="100"/>
  <c r="BC444" i="100"/>
  <c r="BO430" i="100"/>
  <c r="BM448" i="100"/>
  <c r="AW442" i="100"/>
  <c r="BQ460" i="100"/>
  <c r="BU472" i="100"/>
  <c r="BW492" i="100"/>
  <c r="BM440" i="100"/>
  <c r="BW432" i="100"/>
  <c r="BC438" i="100"/>
  <c r="BU462" i="100"/>
  <c r="BC472" i="100"/>
  <c r="BI492" i="100"/>
  <c r="BC496" i="100"/>
  <c r="AW454" i="100"/>
  <c r="BO456" i="100"/>
  <c r="AY454" i="100"/>
  <c r="AW452" i="100"/>
  <c r="BQ472" i="100"/>
  <c r="BU496" i="100"/>
  <c r="AW500" i="100"/>
  <c r="BC490" i="100"/>
  <c r="BU450" i="100"/>
  <c r="BG432" i="100"/>
  <c r="BL436" i="100"/>
  <c r="BW464" i="100"/>
  <c r="BN454" i="100"/>
  <c r="BE490" i="100"/>
  <c r="BG498" i="100"/>
  <c r="AX448" i="100"/>
  <c r="BR496" i="100"/>
  <c r="BU446" i="100"/>
  <c r="BR472" i="100"/>
  <c r="BO484" i="100"/>
  <c r="BW474" i="100"/>
  <c r="BE468" i="100"/>
  <c r="BK474" i="100"/>
  <c r="BG450" i="99"/>
  <c r="BP472" i="99"/>
  <c r="BC498" i="99"/>
  <c r="BD490" i="99"/>
  <c r="BU474" i="99"/>
  <c r="BO436" i="99"/>
  <c r="BQ442" i="99"/>
  <c r="BO456" i="99"/>
  <c r="BO496" i="99"/>
  <c r="BI496" i="99"/>
  <c r="AY484" i="99"/>
  <c r="BG468" i="99"/>
  <c r="AZ484" i="99"/>
  <c r="BP466" i="100"/>
  <c r="BW484" i="100"/>
  <c r="AX466" i="100"/>
  <c r="AY430" i="100"/>
  <c r="BK452" i="100"/>
  <c r="BI488" i="100"/>
  <c r="BK498" i="100"/>
  <c r="BO464" i="100"/>
  <c r="BO452" i="100"/>
  <c r="BO476" i="100"/>
  <c r="BM436" i="100"/>
  <c r="BK488" i="100"/>
  <c r="AW494" i="100"/>
  <c r="BQ436" i="100"/>
  <c r="BO434" i="100"/>
  <c r="BO584" i="100" s="1"/>
  <c r="AW456" i="100"/>
  <c r="BP454" i="100"/>
  <c r="AY478" i="100"/>
  <c r="BU492" i="100"/>
  <c r="AW436" i="100"/>
  <c r="BI444" i="100"/>
  <c r="BD472" i="100"/>
  <c r="AX472" i="100"/>
  <c r="BW476" i="100"/>
  <c r="BU468" i="100"/>
  <c r="BK500" i="100"/>
  <c r="BP430" i="100"/>
  <c r="BP577" i="100" s="1"/>
  <c r="BE440" i="100"/>
  <c r="BM446" i="100"/>
  <c r="BI470" i="100"/>
  <c r="BL448" i="100"/>
  <c r="BG454" i="100"/>
  <c r="BI482" i="100"/>
  <c r="BX436" i="100"/>
  <c r="BO444" i="100"/>
  <c r="BK442" i="100"/>
  <c r="BR466" i="100"/>
  <c r="BV442" i="100"/>
  <c r="BX460" i="100"/>
  <c r="BI496" i="100"/>
  <c r="BN496" i="100"/>
  <c r="AW498" i="100"/>
  <c r="BQ484" i="100"/>
  <c r="BG494" i="100"/>
  <c r="BE440" i="98"/>
  <c r="BW476" i="98"/>
  <c r="BE490" i="98"/>
  <c r="BG470" i="98"/>
  <c r="BK466" i="98"/>
  <c r="BH454" i="98"/>
  <c r="BX484" i="98"/>
  <c r="BD466" i="98"/>
  <c r="BU468" i="98"/>
  <c r="BM456" i="98"/>
  <c r="BG430" i="98"/>
  <c r="BO474" i="98"/>
  <c r="BI476" i="98"/>
  <c r="BR430" i="98"/>
  <c r="AW498" i="98"/>
  <c r="BN436" i="98"/>
  <c r="BH448" i="98"/>
  <c r="BC468" i="98"/>
  <c r="BE442" i="98"/>
  <c r="AW462" i="98"/>
  <c r="BH466" i="98"/>
  <c r="BV472" i="98"/>
  <c r="BG484" i="98"/>
  <c r="BO492" i="98"/>
  <c r="AW492" i="98"/>
  <c r="BQ436" i="98"/>
  <c r="BQ466" i="98"/>
  <c r="BN484" i="98"/>
  <c r="AW474" i="98"/>
  <c r="AW496" i="98"/>
  <c r="AZ454" i="98"/>
  <c r="BW446" i="98"/>
  <c r="BU442" i="98"/>
  <c r="BX448" i="98"/>
  <c r="BU494" i="98"/>
  <c r="BI442" i="98"/>
  <c r="BM474" i="98"/>
  <c r="BQ436" i="99"/>
  <c r="BL490" i="99"/>
  <c r="BM476" i="99"/>
  <c r="BL442" i="99"/>
  <c r="BN442" i="99"/>
  <c r="BN579" i="99" s="1"/>
  <c r="BI480" i="99"/>
  <c r="BE472" i="99"/>
  <c r="BI486" i="99"/>
  <c r="BO466" i="99"/>
  <c r="BO446" i="99"/>
  <c r="BC492" i="99"/>
  <c r="BI490" i="99"/>
  <c r="AW438" i="99"/>
  <c r="AW458" i="99"/>
  <c r="BH454" i="99"/>
  <c r="BG448" i="99"/>
  <c r="BX466" i="99"/>
  <c r="BO474" i="99"/>
  <c r="BI494" i="99"/>
  <c r="AY436" i="99"/>
  <c r="BG480" i="99"/>
  <c r="BG470" i="99"/>
  <c r="BC462" i="99"/>
  <c r="AW462" i="99"/>
  <c r="BX484" i="99"/>
  <c r="BK440" i="99"/>
  <c r="BW468" i="99"/>
  <c r="BV484" i="99"/>
  <c r="BO470" i="99"/>
  <c r="BO450" i="99"/>
  <c r="BU486" i="99"/>
  <c r="AW460" i="99"/>
  <c r="BC460" i="99"/>
  <c r="BL496" i="99"/>
  <c r="BO492" i="99"/>
  <c r="BR430" i="99"/>
  <c r="BV430" i="99"/>
  <c r="BN466" i="99"/>
  <c r="BU448" i="99"/>
  <c r="BK486" i="99"/>
  <c r="BI444" i="99"/>
  <c r="AW476" i="99"/>
  <c r="BE498" i="99"/>
  <c r="BK450" i="99"/>
  <c r="BK484" i="100"/>
  <c r="AW474" i="100"/>
  <c r="BI460" i="100"/>
  <c r="AZ460" i="100"/>
  <c r="BM470" i="100"/>
  <c r="BE436" i="100"/>
  <c r="BX442" i="100"/>
  <c r="BW482" i="100"/>
  <c r="BG470" i="100"/>
  <c r="AX490" i="100"/>
  <c r="BW442" i="100"/>
  <c r="BW577" i="100" s="1"/>
  <c r="AX430" i="100"/>
  <c r="BH436" i="100"/>
  <c r="AW460" i="100"/>
  <c r="BG452" i="100"/>
  <c r="BE474" i="100"/>
  <c r="BL472" i="100"/>
  <c r="BK430" i="100"/>
  <c r="BX430" i="100"/>
  <c r="BD454" i="100"/>
  <c r="AW466" i="100"/>
  <c r="BW494" i="100"/>
  <c r="BR490" i="100"/>
  <c r="BI494" i="100"/>
  <c r="BG484" i="100"/>
  <c r="BU458" i="100"/>
  <c r="BU452" i="100"/>
  <c r="BX454" i="100"/>
  <c r="BE462" i="100"/>
  <c r="BG438" i="100"/>
  <c r="BM466" i="100"/>
  <c r="BC480" i="100"/>
  <c r="BC448" i="100"/>
  <c r="BH460" i="100"/>
  <c r="BD460" i="100"/>
  <c r="BW462" i="100"/>
  <c r="BO490" i="100"/>
  <c r="BC464" i="100"/>
  <c r="BL478" i="100"/>
  <c r="BI446" i="100"/>
  <c r="BW444" i="100"/>
  <c r="BF442" i="100"/>
  <c r="BO438" i="100"/>
  <c r="BK446" i="100"/>
  <c r="BL460" i="99"/>
  <c r="BL577" i="99" s="1"/>
  <c r="BD454" i="99"/>
  <c r="AW470" i="99"/>
  <c r="BO454" i="99"/>
  <c r="BI462" i="99"/>
  <c r="BK482" i="99"/>
  <c r="BG430" i="99"/>
  <c r="BR442" i="99"/>
  <c r="BC458" i="99"/>
  <c r="AW450" i="99"/>
  <c r="BW460" i="99"/>
  <c r="BU436" i="99"/>
  <c r="BD442" i="99"/>
  <c r="BW494" i="99"/>
  <c r="BW438" i="99"/>
  <c r="BI472" i="99"/>
  <c r="BO440" i="99"/>
  <c r="BX490" i="99"/>
  <c r="BR466" i="99"/>
  <c r="AW476" i="100"/>
  <c r="BW458" i="100"/>
  <c r="BM442" i="100"/>
  <c r="AX442" i="100"/>
  <c r="BU488" i="100"/>
  <c r="BW456" i="100"/>
  <c r="BN466" i="100"/>
  <c r="BI500" i="100"/>
  <c r="BI486" i="100"/>
  <c r="BO440" i="100"/>
  <c r="AW432" i="100"/>
  <c r="BR448" i="100"/>
  <c r="BM458" i="100"/>
  <c r="BD478" i="100"/>
  <c r="BI468" i="100"/>
  <c r="BK490" i="100"/>
  <c r="BM490" i="100"/>
  <c r="BW450" i="100"/>
  <c r="BK458" i="100"/>
  <c r="BU474" i="100"/>
  <c r="AY484" i="100"/>
  <c r="BO462" i="100"/>
  <c r="BM434" i="100"/>
  <c r="BV436" i="100"/>
  <c r="BI438" i="100"/>
  <c r="BQ466" i="100"/>
  <c r="BX466" i="100"/>
  <c r="BH478" i="100"/>
  <c r="BQ478" i="100"/>
  <c r="BK432" i="100"/>
  <c r="BK581" i="100" s="1"/>
  <c r="BC494" i="100"/>
  <c r="BP496" i="100"/>
  <c r="BU470" i="100"/>
  <c r="BM482" i="100"/>
  <c r="BF478" i="100"/>
  <c r="AW486" i="100"/>
  <c r="BK438" i="100"/>
  <c r="BG482" i="100"/>
  <c r="BM496" i="100"/>
  <c r="BV466" i="100"/>
  <c r="BC492" i="100"/>
  <c r="BG460" i="100"/>
  <c r="AX454" i="100"/>
  <c r="BL460" i="100"/>
  <c r="AY577" i="99"/>
  <c r="I30" i="103" s="1"/>
  <c r="AY579" i="99"/>
  <c r="AU30" i="103" s="1"/>
  <c r="AY578" i="99"/>
  <c r="AC30" i="103" s="1"/>
  <c r="AQ580" i="99"/>
  <c r="X580" i="99"/>
  <c r="AP581" i="98"/>
  <c r="AQ577" i="98"/>
  <c r="X580" i="98"/>
  <c r="AS577" i="98"/>
  <c r="AA16" i="103" s="1"/>
  <c r="AS578" i="98"/>
  <c r="AS580" i="98"/>
  <c r="BK16" i="103" s="1"/>
  <c r="AS579" i="98"/>
  <c r="AS16" i="103" s="1"/>
  <c r="AQ578" i="98"/>
  <c r="AR579" i="98"/>
  <c r="AR16" i="103" s="1"/>
  <c r="AR580" i="98"/>
  <c r="BJ16" i="103" s="1"/>
  <c r="AR578" i="98"/>
  <c r="AR577" i="98"/>
  <c r="Z16" i="103" s="1"/>
  <c r="AQ579" i="98"/>
  <c r="AQ580" i="98"/>
  <c r="X577" i="98"/>
  <c r="X578" i="98"/>
  <c r="X579" i="98"/>
  <c r="AS580" i="99"/>
  <c r="BK30" i="103" s="1"/>
  <c r="AS579" i="99"/>
  <c r="AS30" i="103" s="1"/>
  <c r="AS578" i="99"/>
  <c r="AS577" i="99"/>
  <c r="AA30" i="103" s="1"/>
  <c r="X577" i="99"/>
  <c r="X578" i="99"/>
  <c r="X579" i="99"/>
  <c r="AQ577" i="99"/>
  <c r="AQ578" i="99"/>
  <c r="AQ579" i="99"/>
  <c r="AR579" i="99"/>
  <c r="AR30" i="103" s="1"/>
  <c r="AR580" i="99"/>
  <c r="BJ30" i="103" s="1"/>
  <c r="AR578" i="99"/>
  <c r="AR577" i="99"/>
  <c r="Z30" i="103" s="1"/>
  <c r="G567" i="99"/>
  <c r="G609" i="99"/>
  <c r="G558" i="99"/>
  <c r="G549" i="99"/>
  <c r="G540" i="99"/>
  <c r="G531" i="99"/>
  <c r="G522" i="99"/>
  <c r="BM578" i="99"/>
  <c r="BM577" i="99"/>
  <c r="BM579" i="99"/>
  <c r="BV577" i="99"/>
  <c r="X30" i="103" s="1"/>
  <c r="W570" i="99"/>
  <c r="W568" i="99"/>
  <c r="W569" i="99"/>
  <c r="W571" i="99"/>
  <c r="W611" i="99"/>
  <c r="W612" i="99"/>
  <c r="W610" i="99"/>
  <c r="W562" i="99"/>
  <c r="W559" i="99"/>
  <c r="W560" i="99"/>
  <c r="W613" i="99"/>
  <c r="W561" i="99"/>
  <c r="W551" i="99"/>
  <c r="W552" i="99"/>
  <c r="W553" i="99"/>
  <c r="W550" i="99"/>
  <c r="W543" i="99"/>
  <c r="W544" i="99"/>
  <c r="W542" i="99"/>
  <c r="W541" i="99"/>
  <c r="W534" i="99"/>
  <c r="W532" i="99"/>
  <c r="W533" i="99"/>
  <c r="W535" i="99"/>
  <c r="W524" i="99"/>
  <c r="W523" i="99"/>
  <c r="W525" i="99"/>
  <c r="W526" i="99"/>
  <c r="W515" i="99"/>
  <c r="W516" i="99"/>
  <c r="W517" i="99"/>
  <c r="W514" i="99"/>
  <c r="W601" i="99"/>
  <c r="W591" i="99"/>
  <c r="W599" i="99"/>
  <c r="W589" i="99"/>
  <c r="W602" i="99"/>
  <c r="W600" i="99"/>
  <c r="W590" i="99"/>
  <c r="W588" i="99"/>
  <c r="W507" i="99"/>
  <c r="W505" i="99"/>
  <c r="W508" i="99"/>
  <c r="W506" i="99"/>
  <c r="W568" i="100"/>
  <c r="W570" i="100"/>
  <c r="W571" i="100"/>
  <c r="W569" i="100"/>
  <c r="W612" i="100"/>
  <c r="W613" i="100"/>
  <c r="W562" i="100"/>
  <c r="W610" i="100"/>
  <c r="W611" i="100"/>
  <c r="W559" i="100"/>
  <c r="W560" i="100"/>
  <c r="W561" i="100"/>
  <c r="W553" i="100"/>
  <c r="W552" i="100"/>
  <c r="W551" i="100"/>
  <c r="W550" i="100"/>
  <c r="W543" i="100"/>
  <c r="W541" i="100"/>
  <c r="W542" i="100"/>
  <c r="W544" i="100"/>
  <c r="W534" i="100"/>
  <c r="W532" i="100"/>
  <c r="W533" i="100"/>
  <c r="W535" i="100"/>
  <c r="W523" i="100"/>
  <c r="W524" i="100"/>
  <c r="W525" i="100"/>
  <c r="W526" i="100"/>
  <c r="W602" i="100"/>
  <c r="W590" i="100"/>
  <c r="W599" i="100"/>
  <c r="W588" i="100"/>
  <c r="W591" i="100"/>
  <c r="W600" i="100"/>
  <c r="W589" i="100"/>
  <c r="W517" i="100"/>
  <c r="W601" i="100"/>
  <c r="W516" i="100"/>
  <c r="W515" i="100"/>
  <c r="W514" i="100"/>
  <c r="AP579" i="100"/>
  <c r="AP580" i="100"/>
  <c r="AP578" i="100"/>
  <c r="BG579" i="100"/>
  <c r="BG578" i="100"/>
  <c r="BG577" i="100"/>
  <c r="BJ577" i="100"/>
  <c r="AW584" i="100"/>
  <c r="X569" i="99"/>
  <c r="X570" i="99"/>
  <c r="X568" i="99"/>
  <c r="X571" i="99"/>
  <c r="X611" i="99"/>
  <c r="X612" i="99"/>
  <c r="X613" i="99"/>
  <c r="X559" i="99"/>
  <c r="X560" i="99"/>
  <c r="X610" i="99"/>
  <c r="X561" i="99"/>
  <c r="X562" i="99"/>
  <c r="X551" i="99"/>
  <c r="X553" i="99"/>
  <c r="X550" i="99"/>
  <c r="X552" i="99"/>
  <c r="X542" i="99"/>
  <c r="X543" i="99"/>
  <c r="X544" i="99"/>
  <c r="X541" i="99"/>
  <c r="X533" i="99"/>
  <c r="X535" i="99"/>
  <c r="X534" i="99"/>
  <c r="X532" i="99"/>
  <c r="X524" i="99"/>
  <c r="X525" i="99"/>
  <c r="X523" i="99"/>
  <c r="X526" i="99"/>
  <c r="X516" i="99"/>
  <c r="X517" i="99"/>
  <c r="X514" i="99"/>
  <c r="X515" i="99"/>
  <c r="X588" i="99"/>
  <c r="X599" i="99"/>
  <c r="X589" i="99"/>
  <c r="X602" i="99"/>
  <c r="X600" i="99"/>
  <c r="X590" i="99"/>
  <c r="X601" i="99"/>
  <c r="X591" i="99"/>
  <c r="X507" i="99"/>
  <c r="X505" i="99"/>
  <c r="X502" i="99"/>
  <c r="X508" i="99"/>
  <c r="X506" i="99"/>
  <c r="Z567" i="99"/>
  <c r="AR567" i="99" s="1"/>
  <c r="Z609" i="99"/>
  <c r="AR609" i="99" s="1"/>
  <c r="C29" i="103" s="1"/>
  <c r="Z558" i="99"/>
  <c r="AR558" i="99" s="1"/>
  <c r="Z549" i="99"/>
  <c r="AR549" i="99" s="1"/>
  <c r="Z540" i="99"/>
  <c r="AR540" i="99" s="1"/>
  <c r="Z531" i="99"/>
  <c r="AR531" i="99" s="1"/>
  <c r="Z522" i="99"/>
  <c r="AR522" i="99" s="1"/>
  <c r="Z513" i="99"/>
  <c r="AR513" i="99" s="1"/>
  <c r="Z598" i="99"/>
  <c r="AR598" i="99" s="1"/>
  <c r="C25" i="103" s="1"/>
  <c r="Z587" i="99"/>
  <c r="AR587" i="99" s="1"/>
  <c r="Z504" i="99"/>
  <c r="AR504" i="99" s="1"/>
  <c r="Z567" i="100"/>
  <c r="AR567" i="100" s="1"/>
  <c r="Z609" i="100"/>
  <c r="AR609" i="100" s="1"/>
  <c r="Z558" i="100"/>
  <c r="AR558" i="100" s="1"/>
  <c r="Z549" i="100"/>
  <c r="AR549" i="100" s="1"/>
  <c r="Z540" i="100"/>
  <c r="AR540" i="100" s="1"/>
  <c r="Z531" i="100"/>
  <c r="AR531" i="100" s="1"/>
  <c r="Z522" i="100"/>
  <c r="AR522" i="100" s="1"/>
  <c r="Z587" i="100"/>
  <c r="AR587" i="100" s="1"/>
  <c r="Z598" i="100"/>
  <c r="AR598" i="100" s="1"/>
  <c r="C39" i="103" s="1"/>
  <c r="Z513" i="100"/>
  <c r="AR513" i="100" s="1"/>
  <c r="BI584" i="99"/>
  <c r="V174" i="103" s="1"/>
  <c r="BI583" i="99"/>
  <c r="L174" i="103" s="1"/>
  <c r="BI585" i="99"/>
  <c r="AD174" i="103" s="1"/>
  <c r="BE579" i="100"/>
  <c r="BE578" i="100"/>
  <c r="BE577" i="100"/>
  <c r="BO580" i="100"/>
  <c r="BO582" i="100"/>
  <c r="BO581" i="100"/>
  <c r="BN577" i="100"/>
  <c r="BN579" i="100"/>
  <c r="G513" i="99"/>
  <c r="G598" i="99"/>
  <c r="G587" i="99"/>
  <c r="G504" i="99"/>
  <c r="AP570" i="99"/>
  <c r="AP568" i="99"/>
  <c r="AP569" i="99"/>
  <c r="AP571" i="99"/>
  <c r="AP611" i="99"/>
  <c r="AP612" i="99"/>
  <c r="AP613" i="99"/>
  <c r="AP610" i="99"/>
  <c r="AP614" i="99" s="1"/>
  <c r="AP560" i="99"/>
  <c r="AP561" i="99"/>
  <c r="AP559" i="99"/>
  <c r="AP563" i="99" s="1"/>
  <c r="AP562" i="99"/>
  <c r="AP551" i="99"/>
  <c r="AP552" i="99"/>
  <c r="AP553" i="99"/>
  <c r="AP550" i="99"/>
  <c r="AP554" i="99" s="1"/>
  <c r="AP543" i="99"/>
  <c r="AP544" i="99"/>
  <c r="AP542" i="99"/>
  <c r="AP541" i="99"/>
  <c r="AP533" i="99"/>
  <c r="AP535" i="99"/>
  <c r="AP534" i="99"/>
  <c r="AP532" i="99"/>
  <c r="AP524" i="99"/>
  <c r="AP525" i="99"/>
  <c r="AP526" i="99"/>
  <c r="AP523" i="99"/>
  <c r="AP516" i="99"/>
  <c r="AP514" i="99"/>
  <c r="AP517" i="99"/>
  <c r="AP515" i="99"/>
  <c r="AP599" i="99"/>
  <c r="AP602" i="99"/>
  <c r="AP600" i="99"/>
  <c r="AP601" i="99"/>
  <c r="AP588" i="99"/>
  <c r="AP591" i="99"/>
  <c r="AP590" i="99"/>
  <c r="AP589" i="99"/>
  <c r="AP507" i="99"/>
  <c r="AP508" i="99"/>
  <c r="AP505" i="99"/>
  <c r="AP506" i="99"/>
  <c r="W578" i="100"/>
  <c r="W579" i="100"/>
  <c r="W580" i="100"/>
  <c r="AP568" i="100"/>
  <c r="AP569" i="100"/>
  <c r="AP571" i="100"/>
  <c r="AP570" i="100"/>
  <c r="AP613" i="100"/>
  <c r="AP559" i="100"/>
  <c r="AP563" i="100" s="1"/>
  <c r="AP612" i="100"/>
  <c r="AP560" i="100"/>
  <c r="AP610" i="100"/>
  <c r="AP614" i="100" s="1"/>
  <c r="AP561" i="100"/>
  <c r="AP611" i="100"/>
  <c r="AP562" i="100"/>
  <c r="AP553" i="100"/>
  <c r="AP552" i="100"/>
  <c r="AP551" i="100"/>
  <c r="AP550" i="100"/>
  <c r="AP554" i="100" s="1"/>
  <c r="AP544" i="100"/>
  <c r="AP543" i="100"/>
  <c r="AP542" i="100"/>
  <c r="AP541" i="100"/>
  <c r="AP545" i="100" s="1"/>
  <c r="AP533" i="100"/>
  <c r="AP532" i="100"/>
  <c r="AP536" i="100" s="1"/>
  <c r="AP535" i="100"/>
  <c r="AP534" i="100"/>
  <c r="AP523" i="100"/>
  <c r="AP524" i="100"/>
  <c r="AP525" i="100"/>
  <c r="AP526" i="100"/>
  <c r="AP602" i="100"/>
  <c r="AP590" i="100"/>
  <c r="AP599" i="100"/>
  <c r="AP603" i="100" s="1"/>
  <c r="AP600" i="100"/>
  <c r="AP588" i="100"/>
  <c r="AP592" i="100" s="1"/>
  <c r="AP589" i="100"/>
  <c r="AP601" i="100"/>
  <c r="AP591" i="100"/>
  <c r="AP516" i="100"/>
  <c r="AP515" i="100"/>
  <c r="AP514" i="100"/>
  <c r="AP518" i="100" s="1"/>
  <c r="AP517" i="100"/>
  <c r="BL577" i="100"/>
  <c r="BE583" i="100"/>
  <c r="BE585" i="100"/>
  <c r="BE584" i="100"/>
  <c r="BK583" i="100"/>
  <c r="BK584" i="100"/>
  <c r="BK585" i="100"/>
  <c r="G567" i="100"/>
  <c r="G609" i="100"/>
  <c r="G558" i="100"/>
  <c r="G549" i="100"/>
  <c r="G540" i="100"/>
  <c r="G531" i="100"/>
  <c r="G522" i="100"/>
  <c r="G587" i="100"/>
  <c r="G598" i="100"/>
  <c r="G513" i="100"/>
  <c r="BD577" i="100"/>
  <c r="BM581" i="100"/>
  <c r="BM582" i="100"/>
  <c r="BM580" i="100"/>
  <c r="BI583" i="100"/>
  <c r="BI584" i="100"/>
  <c r="BI585" i="100"/>
  <c r="AW581" i="100"/>
  <c r="AW582" i="100"/>
  <c r="AW580" i="100"/>
  <c r="BM581" i="99"/>
  <c r="X129" i="103" s="1"/>
  <c r="BM580" i="99"/>
  <c r="N129" i="103" s="1"/>
  <c r="BM582" i="99"/>
  <c r="AF129" i="103" s="1"/>
  <c r="BG583" i="98"/>
  <c r="K160" i="103" s="1"/>
  <c r="BG585" i="98"/>
  <c r="AC160" i="103" s="1"/>
  <c r="BG584" i="98"/>
  <c r="U160" i="103" s="1"/>
  <c r="BI581" i="100"/>
  <c r="BI582" i="100"/>
  <c r="BI580" i="100"/>
  <c r="BK577" i="100"/>
  <c r="BK578" i="100"/>
  <c r="BK579" i="100"/>
  <c r="BC583" i="100"/>
  <c r="BC585" i="100"/>
  <c r="BC584" i="100"/>
  <c r="BM585" i="98"/>
  <c r="AF160" i="103" s="1"/>
  <c r="BM584" i="98"/>
  <c r="X160" i="103" s="1"/>
  <c r="BM583" i="98"/>
  <c r="N160" i="103" s="1"/>
  <c r="BC581" i="100"/>
  <c r="BC582" i="100"/>
  <c r="BC580" i="100"/>
  <c r="BH577" i="100"/>
  <c r="BI585" i="98"/>
  <c r="AD160" i="103" s="1"/>
  <c r="BI584" i="98"/>
  <c r="V160" i="103" s="1"/>
  <c r="BI583" i="98"/>
  <c r="L160" i="103" s="1"/>
  <c r="BF577" i="100"/>
  <c r="AW577" i="100"/>
  <c r="AW579" i="100"/>
  <c r="AW578" i="100"/>
  <c r="BE582" i="100"/>
  <c r="BE581" i="100"/>
  <c r="BE580" i="100"/>
  <c r="BO578" i="100"/>
  <c r="BO579" i="100"/>
  <c r="BO577" i="100"/>
  <c r="BG583" i="100"/>
  <c r="BG584" i="100"/>
  <c r="BG585" i="100"/>
  <c r="BW578" i="100"/>
  <c r="BW579" i="100"/>
  <c r="BI577" i="100"/>
  <c r="BI579" i="100"/>
  <c r="BI578" i="100"/>
  <c r="AX577" i="100"/>
  <c r="BC578" i="100"/>
  <c r="BC579" i="100"/>
  <c r="BC577" i="100"/>
  <c r="BW585" i="100"/>
  <c r="BW583" i="100"/>
  <c r="BM577" i="100"/>
  <c r="BM578" i="100"/>
  <c r="BM579" i="100"/>
  <c r="BG582" i="100"/>
  <c r="BG580" i="100"/>
  <c r="BG581" i="100"/>
  <c r="BM584" i="100"/>
  <c r="BM585" i="100"/>
  <c r="BM583" i="100"/>
  <c r="AP581" i="99"/>
  <c r="AW585" i="100" l="1"/>
  <c r="BW584" i="100"/>
  <c r="BK580" i="98"/>
  <c r="M115" i="103" s="1"/>
  <c r="BV579" i="99"/>
  <c r="BH579" i="99"/>
  <c r="BC583" i="99"/>
  <c r="I174" i="103" s="1"/>
  <c r="BE579" i="99"/>
  <c r="AW579" i="98"/>
  <c r="Z70" i="103" s="1"/>
  <c r="AX577" i="99"/>
  <c r="H30" i="103" s="1"/>
  <c r="AW584" i="99"/>
  <c r="R174" i="103" s="1"/>
  <c r="BK582" i="100"/>
  <c r="BK580" i="100"/>
  <c r="BV578" i="99"/>
  <c r="AZ579" i="99"/>
  <c r="AV30" i="103" s="1"/>
  <c r="BQ579" i="99"/>
  <c r="BG584" i="99"/>
  <c r="U174" i="103" s="1"/>
  <c r="BU579" i="99"/>
  <c r="AX578" i="99"/>
  <c r="AB30" i="103" s="1"/>
  <c r="BK580" i="99"/>
  <c r="M129" i="103" s="1"/>
  <c r="BI579" i="99"/>
  <c r="BK577" i="99"/>
  <c r="M84" i="103" s="1"/>
  <c r="BK584" i="99"/>
  <c r="W174" i="103" s="1"/>
  <c r="BU584" i="99"/>
  <c r="BK585" i="99"/>
  <c r="AE174" i="103" s="1"/>
  <c r="BE578" i="99"/>
  <c r="BI577" i="99"/>
  <c r="L84" i="103" s="1"/>
  <c r="BE577" i="99"/>
  <c r="BG585" i="99"/>
  <c r="AC174" i="103" s="1"/>
  <c r="BK578" i="99"/>
  <c r="BU577" i="99"/>
  <c r="P84" i="103" s="1"/>
  <c r="AX579" i="99"/>
  <c r="AT30" i="103" s="1"/>
  <c r="BD577" i="99"/>
  <c r="BO580" i="99"/>
  <c r="O129" i="103" s="1"/>
  <c r="BU583" i="99"/>
  <c r="P174" i="103" s="1"/>
  <c r="BU585" i="99"/>
  <c r="BL578" i="99"/>
  <c r="BL579" i="99"/>
  <c r="BK583" i="99"/>
  <c r="M174" i="103" s="1"/>
  <c r="BC584" i="99"/>
  <c r="S174" i="103" s="1"/>
  <c r="BH577" i="99"/>
  <c r="BH578" i="99"/>
  <c r="BI578" i="99"/>
  <c r="V84" i="103" s="1"/>
  <c r="BC585" i="99"/>
  <c r="AA174" i="103" s="1"/>
  <c r="BG583" i="99"/>
  <c r="K174" i="103" s="1"/>
  <c r="BK579" i="99"/>
  <c r="AE84" i="103" s="1"/>
  <c r="BU578" i="99"/>
  <c r="AW585" i="99"/>
  <c r="Z174" i="103" s="1"/>
  <c r="BI580" i="99"/>
  <c r="L129" i="103" s="1"/>
  <c r="BX577" i="100"/>
  <c r="BP579" i="99"/>
  <c r="BO578" i="99"/>
  <c r="Y84" i="103" s="1"/>
  <c r="AW582" i="99"/>
  <c r="Z129" i="103" s="1"/>
  <c r="BU579" i="100"/>
  <c r="BC579" i="99"/>
  <c r="AA84" i="103" s="1"/>
  <c r="BO585" i="99"/>
  <c r="AG174" i="103" s="1"/>
  <c r="BM585" i="99"/>
  <c r="AF174" i="103" s="1"/>
  <c r="AW579" i="99"/>
  <c r="Z84" i="103" s="1"/>
  <c r="BV577" i="100"/>
  <c r="BN578" i="99"/>
  <c r="BG577" i="99"/>
  <c r="K84" i="103" s="1"/>
  <c r="BK581" i="99"/>
  <c r="W129" i="103" s="1"/>
  <c r="BX577" i="99"/>
  <c r="Y30" i="103" s="1"/>
  <c r="BE582" i="99"/>
  <c r="AB129" i="103" s="1"/>
  <c r="BW584" i="99"/>
  <c r="BJ579" i="99"/>
  <c r="BG580" i="99"/>
  <c r="K129" i="103" s="1"/>
  <c r="BE585" i="99"/>
  <c r="AB174" i="103" s="1"/>
  <c r="BF579" i="99"/>
  <c r="BC582" i="99"/>
  <c r="AA129" i="103" s="1"/>
  <c r="BU579" i="98"/>
  <c r="BM579" i="98"/>
  <c r="AF70" i="103" s="1"/>
  <c r="BE582" i="98"/>
  <c r="AB115" i="103" s="1"/>
  <c r="AW585" i="98"/>
  <c r="Z160" i="103" s="1"/>
  <c r="BK577" i="98"/>
  <c r="BP578" i="98"/>
  <c r="BG579" i="98"/>
  <c r="BE585" i="98"/>
  <c r="AB160" i="103" s="1"/>
  <c r="AW578" i="98"/>
  <c r="R70" i="103" s="1"/>
  <c r="BW585" i="98"/>
  <c r="BM580" i="98"/>
  <c r="N115" i="103" s="1"/>
  <c r="BK582" i="98"/>
  <c r="AE115" i="103" s="1"/>
  <c r="BN579" i="98"/>
  <c r="BE584" i="99"/>
  <c r="T174" i="103" s="1"/>
  <c r="AW583" i="98"/>
  <c r="H160" i="103" s="1"/>
  <c r="BK581" i="98"/>
  <c r="W115" i="103" s="1"/>
  <c r="AZ577" i="99"/>
  <c r="J30" i="103" s="1"/>
  <c r="BN577" i="99"/>
  <c r="BO582" i="99"/>
  <c r="AG129" i="103" s="1"/>
  <c r="BE583" i="99"/>
  <c r="J174" i="103" s="1"/>
  <c r="AW584" i="98"/>
  <c r="R160" i="103" s="1"/>
  <c r="AZ578" i="99"/>
  <c r="AD30" i="103" s="1"/>
  <c r="BJ578" i="99"/>
  <c r="BO581" i="99"/>
  <c r="Y129" i="103" s="1"/>
  <c r="BG578" i="99"/>
  <c r="U84" i="103" s="1"/>
  <c r="BE583" i="98"/>
  <c r="J160" i="103" s="1"/>
  <c r="BD578" i="99"/>
  <c r="BG579" i="99"/>
  <c r="BK579" i="98"/>
  <c r="BM577" i="98"/>
  <c r="N70" i="103" s="1"/>
  <c r="BW577" i="99"/>
  <c r="Q84" i="103" s="1"/>
  <c r="BC581" i="99"/>
  <c r="S129" i="103" s="1"/>
  <c r="BG577" i="98"/>
  <c r="K70" i="103" s="1"/>
  <c r="BW583" i="99"/>
  <c r="Q174" i="103" s="1"/>
  <c r="BI582" i="99"/>
  <c r="AD129" i="103" s="1"/>
  <c r="BO579" i="99"/>
  <c r="AG84" i="103" s="1"/>
  <c r="BE584" i="98"/>
  <c r="T160" i="103" s="1"/>
  <c r="BE581" i="99"/>
  <c r="T129" i="103" s="1"/>
  <c r="BD579" i="99"/>
  <c r="BK578" i="98"/>
  <c r="BM578" i="98"/>
  <c r="X70" i="103" s="1"/>
  <c r="BW578" i="99"/>
  <c r="BC580" i="99"/>
  <c r="I129" i="103" s="1"/>
  <c r="BG578" i="98"/>
  <c r="U70" i="103" s="1"/>
  <c r="BU584" i="100"/>
  <c r="BW585" i="99"/>
  <c r="BI581" i="99"/>
  <c r="V129" i="103" s="1"/>
  <c r="BO577" i="99"/>
  <c r="O84" i="103" s="1"/>
  <c r="BE580" i="99"/>
  <c r="J129" i="103" s="1"/>
  <c r="BW579" i="99"/>
  <c r="BU583" i="100"/>
  <c r="BX578" i="99"/>
  <c r="BR577" i="99"/>
  <c r="BJ577" i="99"/>
  <c r="BU578" i="100"/>
  <c r="BO583" i="100"/>
  <c r="BU585" i="100"/>
  <c r="BM584" i="99"/>
  <c r="X174" i="103" s="1"/>
  <c r="AW581" i="99"/>
  <c r="R129" i="103" s="1"/>
  <c r="BO583" i="99"/>
  <c r="O174" i="103" s="1"/>
  <c r="BG582" i="99"/>
  <c r="AC129" i="103" s="1"/>
  <c r="BP577" i="99"/>
  <c r="BX579" i="99"/>
  <c r="BO585" i="100"/>
  <c r="BM583" i="99"/>
  <c r="N174" i="103" s="1"/>
  <c r="AW580" i="99"/>
  <c r="H129" i="103" s="1"/>
  <c r="BO584" i="99"/>
  <c r="Y174" i="103" s="1"/>
  <c r="BF578" i="99"/>
  <c r="BP578" i="99"/>
  <c r="BN577" i="98"/>
  <c r="BU577" i="100"/>
  <c r="AW577" i="99"/>
  <c r="H84" i="103" s="1"/>
  <c r="BF577" i="99"/>
  <c r="BN578" i="98"/>
  <c r="BC578" i="99"/>
  <c r="S84" i="103" s="1"/>
  <c r="BG581" i="99"/>
  <c r="U129" i="103" s="1"/>
  <c r="BV579" i="98"/>
  <c r="BQ577" i="99"/>
  <c r="BL578" i="98"/>
  <c r="AW577" i="98"/>
  <c r="H70" i="103" s="1"/>
  <c r="BK582" i="99"/>
  <c r="AE129" i="103" s="1"/>
  <c r="AW578" i="99"/>
  <c r="R84" i="103" s="1"/>
  <c r="AW583" i="99"/>
  <c r="H174" i="103" s="1"/>
  <c r="AW582" i="98"/>
  <c r="Z115" i="103" s="1"/>
  <c r="BD577" i="98"/>
  <c r="BM582" i="98"/>
  <c r="AF115" i="103" s="1"/>
  <c r="BK585" i="98"/>
  <c r="AE160" i="103" s="1"/>
  <c r="AY578" i="98"/>
  <c r="BE579" i="98"/>
  <c r="BI579" i="98"/>
  <c r="BP577" i="98"/>
  <c r="BU578" i="98"/>
  <c r="BC581" i="98"/>
  <c r="S115" i="103" s="1"/>
  <c r="AZ577" i="98"/>
  <c r="BX577" i="98"/>
  <c r="Y16" i="103" s="1"/>
  <c r="BG582" i="98"/>
  <c r="AC115" i="103" s="1"/>
  <c r="BR577" i="98"/>
  <c r="BJ577" i="98"/>
  <c r="BO581" i="98"/>
  <c r="Y115" i="103" s="1"/>
  <c r="BF579" i="98"/>
  <c r="BW584" i="98"/>
  <c r="BC583" i="98"/>
  <c r="I160" i="103" s="1"/>
  <c r="BE581" i="98"/>
  <c r="T115" i="103" s="1"/>
  <c r="BH579" i="98"/>
  <c r="BO584" i="98"/>
  <c r="Y160" i="103" s="1"/>
  <c r="BO579" i="98"/>
  <c r="AG70" i="103" s="1"/>
  <c r="BQ579" i="98"/>
  <c r="BI582" i="98"/>
  <c r="AD115" i="103" s="1"/>
  <c r="BC577" i="98"/>
  <c r="AX577" i="98"/>
  <c r="H16" i="103" s="1"/>
  <c r="BI577" i="98"/>
  <c r="BE580" i="98"/>
  <c r="J115" i="103" s="1"/>
  <c r="BQ577" i="98"/>
  <c r="BJ578" i="98"/>
  <c r="BP579" i="98"/>
  <c r="BF577" i="98"/>
  <c r="BO580" i="98"/>
  <c r="O115" i="103" s="1"/>
  <c r="BC584" i="98"/>
  <c r="S160" i="103" s="1"/>
  <c r="BI580" i="98"/>
  <c r="L115" i="103" s="1"/>
  <c r="BI578" i="98"/>
  <c r="BQ578" i="98"/>
  <c r="BJ579" i="98"/>
  <c r="AX578" i="98"/>
  <c r="BF578" i="98"/>
  <c r="BC585" i="98"/>
  <c r="AA160" i="103" s="1"/>
  <c r="BI581" i="98"/>
  <c r="V115" i="103" s="1"/>
  <c r="AX579" i="98"/>
  <c r="BW578" i="98"/>
  <c r="BK583" i="98"/>
  <c r="M160" i="103" s="1"/>
  <c r="BD578" i="98"/>
  <c r="BX578" i="98"/>
  <c r="BO582" i="98"/>
  <c r="AG115" i="103" s="1"/>
  <c r="BC582" i="98"/>
  <c r="AA115" i="103" s="1"/>
  <c r="BE577" i="98"/>
  <c r="BW579" i="98"/>
  <c r="BK584" i="98"/>
  <c r="W160" i="103" s="1"/>
  <c r="BD579" i="98"/>
  <c r="BX579" i="98"/>
  <c r="BW577" i="98"/>
  <c r="Q70" i="103" s="1"/>
  <c r="BC578" i="98"/>
  <c r="S70" i="103" s="1"/>
  <c r="BE578" i="98"/>
  <c r="T70" i="103" s="1"/>
  <c r="BU583" i="98"/>
  <c r="P160" i="103" s="1"/>
  <c r="BC579" i="98"/>
  <c r="AA70" i="103" s="1"/>
  <c r="AY579" i="98"/>
  <c r="BO583" i="98"/>
  <c r="O160" i="103" s="1"/>
  <c r="AW580" i="98"/>
  <c r="H115" i="103" s="1"/>
  <c r="BU584" i="98"/>
  <c r="BO577" i="98"/>
  <c r="O70" i="103" s="1"/>
  <c r="AY577" i="98"/>
  <c r="BO585" i="98"/>
  <c r="AG160" i="103" s="1"/>
  <c r="AW581" i="98"/>
  <c r="R115" i="103" s="1"/>
  <c r="BU585" i="98"/>
  <c r="BG580" i="98"/>
  <c r="K115" i="103" s="1"/>
  <c r="BO578" i="98"/>
  <c r="Y70" i="103" s="1"/>
  <c r="AZ578" i="98"/>
  <c r="BH577" i="98"/>
  <c r="BR578" i="98"/>
  <c r="BU577" i="98"/>
  <c r="P70" i="103" s="1"/>
  <c r="BM581" i="98"/>
  <c r="X115" i="103" s="1"/>
  <c r="BG581" i="98"/>
  <c r="U115" i="103" s="1"/>
  <c r="BW583" i="98"/>
  <c r="Q160" i="103" s="1"/>
  <c r="AZ579" i="98"/>
  <c r="BH578" i="98"/>
  <c r="BR579" i="98"/>
  <c r="BV578" i="98"/>
  <c r="BL579" i="98"/>
  <c r="BC580" i="98"/>
  <c r="I115" i="103" s="1"/>
  <c r="BL577" i="98"/>
  <c r="BC577" i="99"/>
  <c r="BR578" i="99"/>
  <c r="BR579" i="99"/>
  <c r="BV577" i="98"/>
  <c r="X16" i="103" s="1"/>
  <c r="BQ578" i="99"/>
  <c r="AP545" i="99"/>
  <c r="AP592" i="99"/>
  <c r="AP603" i="99"/>
  <c r="AP527" i="99"/>
  <c r="AD84" i="103"/>
  <c r="AF84" i="103"/>
  <c r="AB84" i="103"/>
  <c r="N84" i="103"/>
  <c r="W84" i="103"/>
  <c r="X84" i="103"/>
  <c r="T84" i="103"/>
  <c r="C31" i="103"/>
  <c r="C17" i="103"/>
  <c r="AP518" i="99"/>
  <c r="AP536" i="99"/>
  <c r="AP509" i="99"/>
  <c r="AP572" i="99"/>
  <c r="AP527" i="100"/>
  <c r="AP572" i="100"/>
  <c r="BW503" i="98"/>
  <c r="BU503" i="98"/>
  <c r="BO503" i="98"/>
  <c r="BM503" i="98"/>
  <c r="BK503" i="98"/>
  <c r="BI503" i="98"/>
  <c r="BG503" i="98"/>
  <c r="W70" i="103" l="1"/>
  <c r="M70" i="103"/>
  <c r="AE70" i="103"/>
  <c r="AC84" i="103"/>
  <c r="J84" i="103"/>
  <c r="AC70" i="103"/>
  <c r="I70" i="103"/>
  <c r="AD70" i="103"/>
  <c r="I84" i="103"/>
  <c r="AB70" i="103"/>
  <c r="AI16" i="103"/>
  <c r="L70" i="103"/>
  <c r="J70" i="103"/>
  <c r="V70" i="103"/>
  <c r="BK11" i="103"/>
  <c r="BJ11" i="103"/>
  <c r="AS11" i="103"/>
  <c r="AR11" i="103"/>
  <c r="B5" i="103"/>
  <c r="G5" i="103"/>
  <c r="B6" i="103"/>
  <c r="G6" i="103"/>
  <c r="B7" i="103"/>
  <c r="G7" i="103"/>
  <c r="B8" i="103"/>
  <c r="G8" i="103"/>
  <c r="B9" i="103"/>
  <c r="G9" i="103"/>
  <c r="B10" i="103"/>
  <c r="G10" i="103"/>
  <c r="B11" i="103"/>
  <c r="G11" i="103"/>
  <c r="B13" i="103"/>
  <c r="G13" i="103"/>
  <c r="B14" i="103"/>
  <c r="G14" i="103"/>
  <c r="B15" i="103"/>
  <c r="G15" i="103"/>
  <c r="G17" i="103"/>
  <c r="B19" i="103"/>
  <c r="G19" i="103"/>
  <c r="B20" i="103"/>
  <c r="G20" i="103"/>
  <c r="B21" i="103"/>
  <c r="G21" i="103"/>
  <c r="B22" i="103"/>
  <c r="G22" i="103"/>
  <c r="B23" i="103"/>
  <c r="G23" i="103"/>
  <c r="B24" i="103"/>
  <c r="G24" i="103"/>
  <c r="B27" i="103"/>
  <c r="G27" i="103"/>
  <c r="B28" i="103"/>
  <c r="G28" i="103"/>
  <c r="B33" i="103"/>
  <c r="G33" i="103"/>
  <c r="B34" i="103"/>
  <c r="G34" i="103"/>
  <c r="B35" i="103"/>
  <c r="G35" i="103"/>
  <c r="B36" i="103"/>
  <c r="G36" i="103"/>
  <c r="B37" i="103"/>
  <c r="G37" i="103"/>
  <c r="B38" i="103"/>
  <c r="G38" i="103"/>
  <c r="B41" i="103"/>
  <c r="G41" i="103"/>
  <c r="B42" i="103"/>
  <c r="G42" i="103"/>
  <c r="B43" i="103"/>
  <c r="G43" i="103"/>
  <c r="B44" i="103"/>
  <c r="G44" i="103"/>
  <c r="B49" i="103"/>
  <c r="G49" i="103"/>
  <c r="B50" i="103"/>
  <c r="G50" i="103"/>
  <c r="G59" i="103"/>
  <c r="G60" i="103"/>
  <c r="C61" i="103"/>
  <c r="G61" i="103"/>
  <c r="G62" i="103"/>
  <c r="G63" i="103"/>
  <c r="G64" i="103"/>
  <c r="G67" i="103"/>
  <c r="C78" i="103"/>
  <c r="G68" i="103"/>
  <c r="G71" i="103"/>
  <c r="G73" i="103"/>
  <c r="G74" i="103"/>
  <c r="G75" i="103"/>
  <c r="G76" i="103"/>
  <c r="C92" i="103"/>
  <c r="G77" i="103"/>
  <c r="G78" i="103"/>
  <c r="G81" i="103"/>
  <c r="G82" i="103"/>
  <c r="C106" i="103"/>
  <c r="G87" i="103"/>
  <c r="G88" i="103"/>
  <c r="G89" i="103"/>
  <c r="G90" i="103"/>
  <c r="G91" i="103"/>
  <c r="G92" i="103"/>
  <c r="G95" i="103"/>
  <c r="G96" i="103"/>
  <c r="G98" i="103"/>
  <c r="G104" i="103"/>
  <c r="G105" i="103"/>
  <c r="G106" i="103"/>
  <c r="G107" i="103"/>
  <c r="G108" i="103"/>
  <c r="G109" i="103"/>
  <c r="G112" i="103"/>
  <c r="G113" i="103"/>
  <c r="G116" i="103"/>
  <c r="G118" i="103"/>
  <c r="G119" i="103"/>
  <c r="G120" i="103"/>
  <c r="G121" i="103"/>
  <c r="G122" i="103"/>
  <c r="G123" i="103"/>
  <c r="G126" i="103"/>
  <c r="G127" i="103"/>
  <c r="G132" i="103"/>
  <c r="G133" i="103"/>
  <c r="G134" i="103"/>
  <c r="G135" i="103"/>
  <c r="G136" i="103"/>
  <c r="G137" i="103"/>
  <c r="G140" i="103"/>
  <c r="G141" i="103"/>
  <c r="G143" i="103"/>
  <c r="G149" i="103"/>
  <c r="G150" i="103"/>
  <c r="G151" i="103"/>
  <c r="G152" i="103"/>
  <c r="G153" i="103"/>
  <c r="G154" i="103"/>
  <c r="G157" i="103"/>
  <c r="G158" i="103"/>
  <c r="G161" i="103"/>
  <c r="G163" i="103"/>
  <c r="G164" i="103"/>
  <c r="G165" i="103"/>
  <c r="G166" i="103"/>
  <c r="G167" i="103"/>
  <c r="G168" i="103"/>
  <c r="G171" i="103"/>
  <c r="G172" i="103"/>
  <c r="G177" i="103"/>
  <c r="G178" i="103"/>
  <c r="G179" i="103"/>
  <c r="G180" i="103"/>
  <c r="G181" i="103"/>
  <c r="G182" i="103"/>
  <c r="G185" i="103"/>
  <c r="G186" i="103"/>
  <c r="G188" i="103"/>
  <c r="BU24" i="100" a="1"/>
  <c r="BV10" i="100" a="1"/>
  <c r="BV16" i="100" a="1"/>
  <c r="BV4" i="100" a="1"/>
  <c r="BU28" i="100" a="1"/>
  <c r="BW42" i="100" a="1"/>
  <c r="BW36" i="100" a="1"/>
  <c r="BX22" i="100" a="1"/>
  <c r="BX46" i="100" a="1"/>
  <c r="BW10" i="100" a="1"/>
  <c r="BU44" i="100" a="1"/>
  <c r="BU16" i="100" a="1"/>
  <c r="BW44" i="100" a="1"/>
  <c r="BW40" i="100" a="1"/>
  <c r="BU26" i="100" a="1"/>
  <c r="BX40" i="100" a="1"/>
  <c r="BU36" i="100" a="1"/>
  <c r="BW18" i="100" a="1"/>
  <c r="BW30" i="100" a="1"/>
  <c r="BV40" i="100" a="1"/>
  <c r="BW24" i="100" a="1"/>
  <c r="BX4" i="100" a="1"/>
  <c r="BU10" i="100" a="1"/>
  <c r="BU46" i="100" a="1"/>
  <c r="BU32" i="100" a="1"/>
  <c r="BW12" i="100" a="1"/>
  <c r="BV28" i="100" a="1"/>
  <c r="BU22" i="100" a="1"/>
  <c r="BW20" i="100" a="1"/>
  <c r="BU30" i="100" a="1"/>
  <c r="BW48" i="100" a="1"/>
  <c r="BU40" i="100" a="1"/>
  <c r="BW34" i="100" a="1"/>
  <c r="BW38" i="100" a="1"/>
  <c r="BU42" i="100" a="1"/>
  <c r="BW22" i="100" a="1"/>
  <c r="BW46" i="100" a="1"/>
  <c r="BV46" i="100" a="1"/>
  <c r="BW32" i="100" a="1"/>
  <c r="BX16" i="100" a="1"/>
  <c r="BU8" i="100" a="1"/>
  <c r="BU20" i="100" a="1"/>
  <c r="BV22" i="100" a="1"/>
  <c r="BW4" i="100" a="1"/>
  <c r="BU50" i="100" a="1"/>
  <c r="BX10" i="100" a="1"/>
  <c r="BW16" i="100" a="1"/>
  <c r="BU38" i="100" a="1"/>
  <c r="BW8" i="100" a="1"/>
  <c r="BW6" i="100" a="1"/>
  <c r="BU4" i="100" a="1"/>
  <c r="BW26" i="100" a="1"/>
  <c r="BU12" i="100" a="1"/>
  <c r="BX28" i="100" a="1"/>
  <c r="BW28" i="100" a="1"/>
  <c r="BX34" i="100" a="1"/>
  <c r="BU14" i="100" a="1"/>
  <c r="BU34" i="100" a="1"/>
  <c r="BW14" i="100" a="1"/>
  <c r="BU48" i="100" a="1"/>
  <c r="BW50" i="100" a="1"/>
  <c r="BU6" i="100" a="1"/>
  <c r="BV34" i="100" a="1"/>
  <c r="BU18" i="100" a="1"/>
  <c r="U491" i="100" l="1"/>
  <c r="U451" i="100"/>
  <c r="U501" i="100"/>
  <c r="U439" i="100"/>
  <c r="U478" i="100"/>
  <c r="AN465" i="99"/>
  <c r="U461" i="100"/>
  <c r="U457" i="100"/>
  <c r="AN486" i="99"/>
  <c r="AN461" i="99"/>
  <c r="AN443" i="99"/>
  <c r="U469" i="100"/>
  <c r="U455" i="100"/>
  <c r="U443" i="100"/>
  <c r="AN448" i="100"/>
  <c r="AN446" i="99"/>
  <c r="AN483" i="99"/>
  <c r="AN433" i="100"/>
  <c r="AN477" i="99"/>
  <c r="AN478" i="100"/>
  <c r="U434" i="100"/>
  <c r="AN476" i="99"/>
  <c r="AN500" i="98"/>
  <c r="AN445" i="100"/>
  <c r="U479" i="100"/>
  <c r="AN457" i="99"/>
  <c r="U481" i="98"/>
  <c r="AN455" i="100"/>
  <c r="AN477" i="100"/>
  <c r="AN499" i="100"/>
  <c r="AN501" i="100"/>
  <c r="AN470" i="98"/>
  <c r="U445" i="98"/>
  <c r="U463" i="98"/>
  <c r="U451" i="98"/>
  <c r="U459" i="98"/>
  <c r="AN498" i="98"/>
  <c r="U450" i="98"/>
  <c r="AN477" i="98"/>
  <c r="AN443" i="98"/>
  <c r="AN463" i="98"/>
  <c r="AN486" i="98"/>
  <c r="AN433" i="99"/>
  <c r="AN436" i="100"/>
  <c r="AN442" i="100"/>
  <c r="U475" i="100"/>
  <c r="U495" i="100"/>
  <c r="AN469" i="99"/>
  <c r="U477" i="100"/>
  <c r="AN450" i="99"/>
  <c r="U470" i="100"/>
  <c r="AN454" i="99"/>
  <c r="AN441" i="99"/>
  <c r="U442" i="100"/>
  <c r="AN497" i="100"/>
  <c r="AN485" i="100"/>
  <c r="AN468" i="100"/>
  <c r="AN497" i="98"/>
  <c r="AN453" i="98"/>
  <c r="U442" i="98"/>
  <c r="AN456" i="98"/>
  <c r="AN460" i="98"/>
  <c r="U443" i="98"/>
  <c r="U484" i="98"/>
  <c r="AN458" i="98"/>
  <c r="U470" i="98"/>
  <c r="U466" i="98"/>
  <c r="U482" i="98"/>
  <c r="U449" i="100"/>
  <c r="AN440" i="99"/>
  <c r="AN496" i="99"/>
  <c r="AN500" i="100"/>
  <c r="AN486" i="100"/>
  <c r="AN439" i="100"/>
  <c r="AN483" i="100"/>
  <c r="AN430" i="98"/>
  <c r="AN484" i="99"/>
  <c r="AN449" i="100"/>
  <c r="AN441" i="100"/>
  <c r="U487" i="100"/>
  <c r="AN473" i="99"/>
  <c r="U450" i="100"/>
  <c r="U453" i="98"/>
  <c r="U472" i="100"/>
  <c r="U501" i="98"/>
  <c r="AN436" i="98"/>
  <c r="U496" i="98"/>
  <c r="AN484" i="98"/>
  <c r="AN451" i="98"/>
  <c r="AN435" i="98"/>
  <c r="U494" i="98"/>
  <c r="U436" i="98"/>
  <c r="AN493" i="98"/>
  <c r="U498" i="98"/>
  <c r="AN454" i="100"/>
  <c r="AN480" i="99"/>
  <c r="U430" i="99"/>
  <c r="U499" i="100"/>
  <c r="U456" i="100"/>
  <c r="AN432" i="99"/>
  <c r="AN467" i="100"/>
  <c r="U431" i="99"/>
  <c r="U446" i="100"/>
  <c r="AN494" i="99"/>
  <c r="AN448" i="99"/>
  <c r="U485" i="100"/>
  <c r="AN442" i="98"/>
  <c r="AN492" i="100"/>
  <c r="U489" i="100"/>
  <c r="AN459" i="100"/>
  <c r="AN489" i="100"/>
  <c r="AN462" i="100"/>
  <c r="AN488" i="100"/>
  <c r="AN471" i="100"/>
  <c r="U486" i="100"/>
  <c r="AN492" i="98"/>
  <c r="AN438" i="98"/>
  <c r="U475" i="98"/>
  <c r="AN439" i="98"/>
  <c r="U460" i="98"/>
  <c r="AN481" i="98"/>
  <c r="AN457" i="98"/>
  <c r="AN446" i="98"/>
  <c r="U492" i="98"/>
  <c r="U463" i="100"/>
  <c r="AN451" i="99"/>
  <c r="U438" i="100"/>
  <c r="U433" i="99"/>
  <c r="AN449" i="99"/>
  <c r="AN501" i="99"/>
  <c r="U452" i="100"/>
  <c r="AN497" i="99"/>
  <c r="AN490" i="100"/>
  <c r="AN455" i="99"/>
  <c r="AN452" i="99"/>
  <c r="AN452" i="100"/>
  <c r="AN493" i="99"/>
  <c r="U437" i="98"/>
  <c r="AN468" i="99"/>
  <c r="AN473" i="100"/>
  <c r="U492" i="100"/>
  <c r="AN478" i="98"/>
  <c r="AN494" i="98"/>
  <c r="AN480" i="98"/>
  <c r="U455" i="98"/>
  <c r="U458" i="98"/>
  <c r="U444" i="98"/>
  <c r="U480" i="98"/>
  <c r="AN473" i="98"/>
  <c r="AN437" i="99"/>
  <c r="U432" i="99"/>
  <c r="AN458" i="99"/>
  <c r="AN476" i="100"/>
  <c r="U459" i="100"/>
  <c r="AN447" i="100"/>
  <c r="AN500" i="99"/>
  <c r="AN457" i="100"/>
  <c r="AN453" i="100"/>
  <c r="AN482" i="99"/>
  <c r="AN450" i="98"/>
  <c r="AN463" i="100"/>
  <c r="AN430" i="100"/>
  <c r="AN494" i="100"/>
  <c r="U469" i="98"/>
  <c r="AN490" i="99"/>
  <c r="AN458" i="100"/>
  <c r="U500" i="100"/>
  <c r="U496" i="100"/>
  <c r="U468" i="100"/>
  <c r="AN481" i="100"/>
  <c r="U441" i="98"/>
  <c r="AN462" i="98"/>
  <c r="U479" i="98"/>
  <c r="U468" i="98"/>
  <c r="U500" i="98"/>
  <c r="AN465" i="98"/>
  <c r="U440" i="98"/>
  <c r="U462" i="98"/>
  <c r="AN454" i="98"/>
  <c r="U434" i="99"/>
  <c r="AN432" i="100"/>
  <c r="U483" i="100"/>
  <c r="AN436" i="99"/>
  <c r="U431" i="100"/>
  <c r="U471" i="100"/>
  <c r="AN453" i="99"/>
  <c r="U435" i="99"/>
  <c r="U441" i="100"/>
  <c r="AN472" i="99"/>
  <c r="U466" i="100"/>
  <c r="AN469" i="98"/>
  <c r="AN451" i="100"/>
  <c r="AN485" i="99"/>
  <c r="AN435" i="100"/>
  <c r="AN452" i="98"/>
  <c r="AN431" i="100"/>
  <c r="AN466" i="98"/>
  <c r="AN499" i="99"/>
  <c r="AN444" i="99"/>
  <c r="AN459" i="99"/>
  <c r="U461" i="98"/>
  <c r="AN478" i="99"/>
  <c r="AN465" i="100"/>
  <c r="AN475" i="100"/>
  <c r="AN493" i="100"/>
  <c r="U490" i="100"/>
  <c r="U439" i="98"/>
  <c r="AN447" i="98"/>
  <c r="U473" i="98"/>
  <c r="U447" i="98"/>
  <c r="U487" i="98"/>
  <c r="AN482" i="98"/>
  <c r="U493" i="98"/>
  <c r="U497" i="98"/>
  <c r="U476" i="98"/>
  <c r="U438" i="98"/>
  <c r="AN449" i="98"/>
  <c r="AN485" i="98"/>
  <c r="AN499" i="98"/>
  <c r="U456" i="98"/>
  <c r="AN476" i="98"/>
  <c r="AN463" i="99"/>
  <c r="AN456" i="99"/>
  <c r="AN461" i="100"/>
  <c r="AN442" i="99"/>
  <c r="AN466" i="99"/>
  <c r="U465" i="100"/>
  <c r="U454" i="100"/>
  <c r="AN481" i="99"/>
  <c r="U432" i="100"/>
  <c r="U467" i="100"/>
  <c r="AN482" i="100"/>
  <c r="AN474" i="100"/>
  <c r="AN491" i="100"/>
  <c r="AN487" i="98"/>
  <c r="AN496" i="98"/>
  <c r="U483" i="98"/>
  <c r="AN431" i="98"/>
  <c r="AN455" i="98"/>
  <c r="AN450" i="100"/>
  <c r="AN443" i="100"/>
  <c r="U433" i="100"/>
  <c r="U435" i="100"/>
  <c r="AN446" i="100"/>
  <c r="AN495" i="98"/>
  <c r="U486" i="98"/>
  <c r="AN472" i="98"/>
  <c r="AN438" i="100"/>
  <c r="U440" i="100"/>
  <c r="U462" i="100"/>
  <c r="AN479" i="99"/>
  <c r="U458" i="100"/>
  <c r="AN444" i="100"/>
  <c r="U498" i="100"/>
  <c r="AN470" i="99"/>
  <c r="AN498" i="99"/>
  <c r="AN437" i="100"/>
  <c r="U481" i="100"/>
  <c r="AN496" i="100"/>
  <c r="AN498" i="100"/>
  <c r="U467" i="98"/>
  <c r="U490" i="98"/>
  <c r="U485" i="98"/>
  <c r="U499" i="98"/>
  <c r="U488" i="98"/>
  <c r="AN445" i="98"/>
  <c r="AN474" i="98"/>
  <c r="AN433" i="98"/>
  <c r="AN467" i="98"/>
  <c r="AN432" i="98"/>
  <c r="AN483" i="98"/>
  <c r="AN430" i="99"/>
  <c r="U445" i="100"/>
  <c r="AN495" i="100"/>
  <c r="U453" i="100"/>
  <c r="AN464" i="99"/>
  <c r="AN460" i="100"/>
  <c r="AN479" i="100"/>
  <c r="U472" i="98"/>
  <c r="U430" i="100"/>
  <c r="AN469" i="100"/>
  <c r="AN456" i="100"/>
  <c r="AN491" i="99"/>
  <c r="AN480" i="100"/>
  <c r="AN447" i="99"/>
  <c r="AN495" i="99"/>
  <c r="AN440" i="100"/>
  <c r="AN487" i="100"/>
  <c r="U480" i="100"/>
  <c r="U476" i="100"/>
  <c r="U464" i="100"/>
  <c r="AN464" i="100"/>
  <c r="U471" i="98"/>
  <c r="AN441" i="98"/>
  <c r="U491" i="98"/>
  <c r="AN471" i="98"/>
  <c r="AN444" i="98"/>
  <c r="AN437" i="98"/>
  <c r="U448" i="98"/>
  <c r="AN488" i="98"/>
  <c r="AN464" i="98"/>
  <c r="U447" i="100"/>
  <c r="U497" i="100"/>
  <c r="U460" i="100"/>
  <c r="AN492" i="99"/>
  <c r="AN501" i="98"/>
  <c r="AN445" i="99"/>
  <c r="U444" i="100"/>
  <c r="U477" i="98"/>
  <c r="U474" i="100"/>
  <c r="AN470" i="100"/>
  <c r="U449" i="98"/>
  <c r="U495" i="98"/>
  <c r="AN440" i="98"/>
  <c r="U446" i="98"/>
  <c r="U457" i="98"/>
  <c r="AN434" i="98"/>
  <c r="AN491" i="98"/>
  <c r="U452" i="98"/>
  <c r="AN479" i="98"/>
  <c r="AN434" i="100"/>
  <c r="AN474" i="99"/>
  <c r="AN468" i="98"/>
  <c r="U436" i="100"/>
  <c r="AN472" i="100"/>
  <c r="U484" i="100"/>
  <c r="AN461" i="98"/>
  <c r="AN462" i="99"/>
  <c r="AN448" i="98"/>
  <c r="AN484" i="100"/>
  <c r="AN475" i="99"/>
  <c r="U473" i="100"/>
  <c r="U448" i="100"/>
  <c r="U465" i="98"/>
  <c r="AN438" i="99"/>
  <c r="AN489" i="99"/>
  <c r="AN460" i="99"/>
  <c r="U482" i="100"/>
  <c r="U494" i="100"/>
  <c r="U454" i="98"/>
  <c r="AN466" i="100"/>
  <c r="AN434" i="99"/>
  <c r="AN488" i="99"/>
  <c r="U437" i="100"/>
  <c r="AN435" i="99"/>
  <c r="AN471" i="99"/>
  <c r="U493" i="100"/>
  <c r="AN475" i="98"/>
  <c r="AN467" i="99"/>
  <c r="AN487" i="99"/>
  <c r="U489" i="98"/>
  <c r="AN490" i="98"/>
  <c r="AN489" i="98"/>
  <c r="U488" i="100"/>
  <c r="U474" i="98"/>
  <c r="AN459" i="98"/>
  <c r="U478" i="98"/>
  <c r="U464" i="98"/>
  <c r="AN439" i="99"/>
  <c r="AN431" i="99"/>
  <c r="U410" i="99"/>
  <c r="U362" i="99"/>
  <c r="U314" i="99"/>
  <c r="U266" i="99"/>
  <c r="U218" i="99"/>
  <c r="U170" i="99"/>
  <c r="U122" i="99"/>
  <c r="U74" i="99"/>
  <c r="U26" i="99"/>
  <c r="U391" i="99"/>
  <c r="U343" i="99"/>
  <c r="U295" i="99"/>
  <c r="U247" i="99"/>
  <c r="U199" i="99"/>
  <c r="U151" i="99"/>
  <c r="U103" i="99"/>
  <c r="U55" i="99"/>
  <c r="U7" i="99"/>
  <c r="U404" i="99"/>
  <c r="U356" i="99"/>
  <c r="U308" i="99"/>
  <c r="U260" i="99"/>
  <c r="U212" i="99"/>
  <c r="U164" i="99"/>
  <c r="U116" i="99"/>
  <c r="U68" i="99"/>
  <c r="U20" i="99"/>
  <c r="U425" i="99"/>
  <c r="U377" i="99"/>
  <c r="U329" i="99"/>
  <c r="U281" i="99"/>
  <c r="U233" i="99"/>
  <c r="U185" i="99"/>
  <c r="U137" i="99"/>
  <c r="U89" i="99"/>
  <c r="U41" i="99"/>
  <c r="U406" i="99"/>
  <c r="U358" i="99"/>
  <c r="U310" i="99"/>
  <c r="U262" i="99"/>
  <c r="U214" i="99"/>
  <c r="U166" i="99"/>
  <c r="U118" i="99"/>
  <c r="U70" i="99"/>
  <c r="U22" i="99"/>
  <c r="U387" i="99"/>
  <c r="U339" i="99"/>
  <c r="U291" i="99"/>
  <c r="U243" i="99"/>
  <c r="U195" i="99"/>
  <c r="U147" i="99"/>
  <c r="U99" i="99"/>
  <c r="U51" i="99"/>
  <c r="U400" i="99"/>
  <c r="U352" i="99"/>
  <c r="U304" i="99"/>
  <c r="U256" i="99"/>
  <c r="U208" i="99"/>
  <c r="U160" i="99"/>
  <c r="U112" i="99"/>
  <c r="U64" i="99"/>
  <c r="U16" i="99"/>
  <c r="U421" i="99"/>
  <c r="U373" i="99"/>
  <c r="U325" i="99"/>
  <c r="U277" i="99"/>
  <c r="U229" i="99"/>
  <c r="U181" i="99"/>
  <c r="U133" i="99"/>
  <c r="U85" i="99"/>
  <c r="U37" i="99"/>
  <c r="U413" i="99"/>
  <c r="U317" i="99"/>
  <c r="U221" i="99"/>
  <c r="U173" i="99"/>
  <c r="U77" i="99"/>
  <c r="U402" i="99"/>
  <c r="U354" i="99"/>
  <c r="U306" i="99"/>
  <c r="U258" i="99"/>
  <c r="U210" i="99"/>
  <c r="U162" i="99"/>
  <c r="U114" i="99"/>
  <c r="U66" i="99"/>
  <c r="U18" i="99"/>
  <c r="U383" i="99"/>
  <c r="U335" i="99"/>
  <c r="U287" i="99"/>
  <c r="U239" i="99"/>
  <c r="U191" i="99"/>
  <c r="U143" i="99"/>
  <c r="U95" i="99"/>
  <c r="U47" i="99"/>
  <c r="U396" i="99"/>
  <c r="U348" i="99"/>
  <c r="U300" i="99"/>
  <c r="U252" i="99"/>
  <c r="U204" i="99"/>
  <c r="U156" i="99"/>
  <c r="U108" i="99"/>
  <c r="U60" i="99"/>
  <c r="U12" i="99"/>
  <c r="U417" i="99"/>
  <c r="U369" i="99"/>
  <c r="U321" i="99"/>
  <c r="U273" i="99"/>
  <c r="U225" i="99"/>
  <c r="U177" i="99"/>
  <c r="U129" i="99"/>
  <c r="U81" i="99"/>
  <c r="U33" i="99"/>
  <c r="U365" i="99"/>
  <c r="U269" i="99"/>
  <c r="U125" i="99"/>
  <c r="U29" i="99"/>
  <c r="U398" i="99"/>
  <c r="U350" i="99"/>
  <c r="U302" i="99"/>
  <c r="U254" i="99"/>
  <c r="U206" i="99"/>
  <c r="U158" i="99"/>
  <c r="U110" i="99"/>
  <c r="U62" i="99"/>
  <c r="U14" i="99"/>
  <c r="U427" i="99"/>
  <c r="U379" i="99"/>
  <c r="U331" i="99"/>
  <c r="U283" i="99"/>
  <c r="U235" i="99"/>
  <c r="U187" i="99"/>
  <c r="U139" i="99"/>
  <c r="U91" i="99"/>
  <c r="U43" i="99"/>
  <c r="U392" i="99"/>
  <c r="U344" i="99"/>
  <c r="U296" i="99"/>
  <c r="U248" i="99"/>
  <c r="U200" i="99"/>
  <c r="U152" i="99"/>
  <c r="U104" i="99"/>
  <c r="U56" i="99"/>
  <c r="U8" i="99"/>
  <c r="U394" i="99"/>
  <c r="U346" i="99"/>
  <c r="U298" i="99"/>
  <c r="U250" i="99"/>
  <c r="U202" i="99"/>
  <c r="U154" i="99"/>
  <c r="U106" i="99"/>
  <c r="U58" i="99"/>
  <c r="U10" i="99"/>
  <c r="U423" i="99"/>
  <c r="U375" i="99"/>
  <c r="U327" i="99"/>
  <c r="U279" i="99"/>
  <c r="U231" i="99"/>
  <c r="U183" i="99"/>
  <c r="U135" i="99"/>
  <c r="U87" i="99"/>
  <c r="U39" i="99"/>
  <c r="U388" i="99"/>
  <c r="U340" i="99"/>
  <c r="U292" i="99"/>
  <c r="U244" i="99"/>
  <c r="U196" i="99"/>
  <c r="U148" i="99"/>
  <c r="U100" i="99"/>
  <c r="U52" i="99"/>
  <c r="U4" i="99"/>
  <c r="U409" i="99"/>
  <c r="U361" i="99"/>
  <c r="U313" i="99"/>
  <c r="U265" i="99"/>
  <c r="U217" i="99"/>
  <c r="U169" i="99"/>
  <c r="U121" i="99"/>
  <c r="U73" i="99"/>
  <c r="U25" i="99"/>
  <c r="U390" i="99"/>
  <c r="U342" i="99"/>
  <c r="U294" i="99"/>
  <c r="U246" i="99"/>
  <c r="U198" i="99"/>
  <c r="U150" i="99"/>
  <c r="U102" i="99"/>
  <c r="U54" i="99"/>
  <c r="U6" i="99"/>
  <c r="U419" i="99"/>
  <c r="U371" i="99"/>
  <c r="U323" i="99"/>
  <c r="U275" i="99"/>
  <c r="U227" i="99"/>
  <c r="U179" i="99"/>
  <c r="U131" i="99"/>
  <c r="U83" i="99"/>
  <c r="U35" i="99"/>
  <c r="U384" i="99"/>
  <c r="U336" i="99"/>
  <c r="U288" i="99"/>
  <c r="U240" i="99"/>
  <c r="U192" i="99"/>
  <c r="U144" i="99"/>
  <c r="U96" i="99"/>
  <c r="U48" i="99"/>
  <c r="U405" i="99"/>
  <c r="U357" i="99"/>
  <c r="U309" i="99"/>
  <c r="U261" i="99"/>
  <c r="U213" i="99"/>
  <c r="U165" i="99"/>
  <c r="U117" i="99"/>
  <c r="U69" i="99"/>
  <c r="U21" i="99"/>
  <c r="U386" i="99"/>
  <c r="U338" i="99"/>
  <c r="U290" i="99"/>
  <c r="U242" i="99"/>
  <c r="U194" i="99"/>
  <c r="U146" i="99"/>
  <c r="U98" i="99"/>
  <c r="U50" i="99"/>
  <c r="U415" i="99"/>
  <c r="U367" i="99"/>
  <c r="U319" i="99"/>
  <c r="U271" i="99"/>
  <c r="U223" i="99"/>
  <c r="U175" i="99"/>
  <c r="U127" i="99"/>
  <c r="U79" i="99"/>
  <c r="U31" i="99"/>
  <c r="U428" i="99"/>
  <c r="U380" i="99"/>
  <c r="U332" i="99"/>
  <c r="U284" i="99"/>
  <c r="U236" i="99"/>
  <c r="U188" i="99"/>
  <c r="U140" i="99"/>
  <c r="U92" i="99"/>
  <c r="U44" i="99"/>
  <c r="U401" i="99"/>
  <c r="U353" i="99"/>
  <c r="U305" i="99"/>
  <c r="U257" i="99"/>
  <c r="U209" i="99"/>
  <c r="U161" i="99"/>
  <c r="U113" i="99"/>
  <c r="U65" i="99"/>
  <c r="U17" i="99"/>
  <c r="U382" i="99"/>
  <c r="U334" i="99"/>
  <c r="U286" i="99"/>
  <c r="U238" i="99"/>
  <c r="U190" i="99"/>
  <c r="U142" i="99"/>
  <c r="U94" i="99"/>
  <c r="U46" i="99"/>
  <c r="U411" i="99"/>
  <c r="U363" i="99"/>
  <c r="U315" i="99"/>
  <c r="U267" i="99"/>
  <c r="U219" i="99"/>
  <c r="U171" i="99"/>
  <c r="U123" i="99"/>
  <c r="U75" i="99"/>
  <c r="U27" i="99"/>
  <c r="U424" i="99"/>
  <c r="U376" i="99"/>
  <c r="U328" i="99"/>
  <c r="U280" i="99"/>
  <c r="U232" i="99"/>
  <c r="U184" i="99"/>
  <c r="U136" i="99"/>
  <c r="U88" i="99"/>
  <c r="U40" i="99"/>
  <c r="U397" i="99"/>
  <c r="U349" i="99"/>
  <c r="U301" i="99"/>
  <c r="U253" i="99"/>
  <c r="U205" i="99"/>
  <c r="U157" i="99"/>
  <c r="U109" i="99"/>
  <c r="U61" i="99"/>
  <c r="U13" i="99"/>
  <c r="U426" i="99"/>
  <c r="U378" i="99"/>
  <c r="U330" i="99"/>
  <c r="U282" i="99"/>
  <c r="U234" i="99"/>
  <c r="U186" i="99"/>
  <c r="U138" i="99"/>
  <c r="U90" i="99"/>
  <c r="U42" i="99"/>
  <c r="U407" i="99"/>
  <c r="U359" i="99"/>
  <c r="U311" i="99"/>
  <c r="U263" i="99"/>
  <c r="U215" i="99"/>
  <c r="U167" i="99"/>
  <c r="U119" i="99"/>
  <c r="U71" i="99"/>
  <c r="U23" i="99"/>
  <c r="U420" i="99"/>
  <c r="U372" i="99"/>
  <c r="U324" i="99"/>
  <c r="U276" i="99"/>
  <c r="U228" i="99"/>
  <c r="U180" i="99"/>
  <c r="U132" i="99"/>
  <c r="U84" i="99"/>
  <c r="U36" i="99"/>
  <c r="U393" i="99"/>
  <c r="U345" i="99"/>
  <c r="U297" i="99"/>
  <c r="U249" i="99"/>
  <c r="U201" i="99"/>
  <c r="U153" i="99"/>
  <c r="U105" i="99"/>
  <c r="U57" i="99"/>
  <c r="U9" i="99"/>
  <c r="U422" i="99"/>
  <c r="U374" i="99"/>
  <c r="U326" i="99"/>
  <c r="U278" i="99"/>
  <c r="U230" i="99"/>
  <c r="U182" i="99"/>
  <c r="U134" i="99"/>
  <c r="U86" i="99"/>
  <c r="U38" i="99"/>
  <c r="U403" i="99"/>
  <c r="U355" i="99"/>
  <c r="U307" i="99"/>
  <c r="U259" i="99"/>
  <c r="U211" i="99"/>
  <c r="U163" i="99"/>
  <c r="U115" i="99"/>
  <c r="U67" i="99"/>
  <c r="U19" i="99"/>
  <c r="U416" i="99"/>
  <c r="U368" i="99"/>
  <c r="U320" i="99"/>
  <c r="U272" i="99"/>
  <c r="U224" i="99"/>
  <c r="U176" i="99"/>
  <c r="U128" i="99"/>
  <c r="U80" i="99"/>
  <c r="U32" i="99"/>
  <c r="U389" i="99"/>
  <c r="U341" i="99"/>
  <c r="U293" i="99"/>
  <c r="U245" i="99"/>
  <c r="U197" i="99"/>
  <c r="U149" i="99"/>
  <c r="U101" i="99"/>
  <c r="U53" i="99"/>
  <c r="U5" i="99"/>
  <c r="U414" i="99"/>
  <c r="U366" i="99"/>
  <c r="U318" i="99"/>
  <c r="U270" i="99"/>
  <c r="U222" i="99"/>
  <c r="U174" i="99"/>
  <c r="U126" i="99"/>
  <c r="U78" i="99"/>
  <c r="U30" i="99"/>
  <c r="U395" i="99"/>
  <c r="U347" i="99"/>
  <c r="U299" i="99"/>
  <c r="U251" i="99"/>
  <c r="U203" i="99"/>
  <c r="U155" i="99"/>
  <c r="U107" i="99"/>
  <c r="U59" i="99"/>
  <c r="U11" i="99"/>
  <c r="U408" i="99"/>
  <c r="U360" i="99"/>
  <c r="U312" i="99"/>
  <c r="U264" i="99"/>
  <c r="U216" i="99"/>
  <c r="U168" i="99"/>
  <c r="U120" i="99"/>
  <c r="U72" i="99"/>
  <c r="U24" i="99"/>
  <c r="U429" i="99"/>
  <c r="U274" i="99"/>
  <c r="U145" i="99"/>
  <c r="U226" i="99"/>
  <c r="U141" i="99"/>
  <c r="U45" i="99"/>
  <c r="U178" i="99"/>
  <c r="U399" i="99"/>
  <c r="U385" i="99"/>
  <c r="U97" i="99"/>
  <c r="U333" i="99"/>
  <c r="U15" i="99"/>
  <c r="U130" i="99"/>
  <c r="U351" i="99"/>
  <c r="U412" i="99"/>
  <c r="U381" i="99"/>
  <c r="U93" i="99"/>
  <c r="U237" i="99"/>
  <c r="U76" i="99"/>
  <c r="U82" i="99"/>
  <c r="U303" i="99"/>
  <c r="U364" i="99"/>
  <c r="U337" i="99"/>
  <c r="U49" i="99"/>
  <c r="U34" i="99"/>
  <c r="U255" i="99"/>
  <c r="U316" i="99"/>
  <c r="U207" i="99"/>
  <c r="U268" i="99"/>
  <c r="U289" i="99"/>
  <c r="U159" i="99"/>
  <c r="U220" i="99"/>
  <c r="U285" i="99"/>
  <c r="U370" i="99"/>
  <c r="U111" i="99"/>
  <c r="U172" i="99"/>
  <c r="U241" i="99"/>
  <c r="U418" i="99"/>
  <c r="U63" i="99"/>
  <c r="U124" i="99"/>
  <c r="U193" i="99"/>
  <c r="U322" i="99"/>
  <c r="U28" i="99"/>
  <c r="U189" i="99"/>
  <c r="BT442" i="100"/>
  <c r="BT478" i="99"/>
  <c r="BT484" i="100"/>
  <c r="BT454" i="98"/>
  <c r="BT448" i="100"/>
  <c r="BT472" i="99"/>
  <c r="BT484" i="99"/>
  <c r="BT460" i="100"/>
  <c r="BT430" i="100"/>
  <c r="BT430" i="98"/>
  <c r="BT478" i="98"/>
  <c r="BT442" i="99"/>
  <c r="BT496" i="99"/>
  <c r="BT490" i="100"/>
  <c r="BT490" i="98"/>
  <c r="BT460" i="99"/>
  <c r="BT466" i="99"/>
  <c r="BT496" i="100"/>
  <c r="BT496" i="98"/>
  <c r="BT436" i="100"/>
  <c r="BT490" i="99"/>
  <c r="BT442" i="98"/>
  <c r="BT484" i="98"/>
  <c r="BT430" i="99"/>
  <c r="BT478" i="100"/>
  <c r="BT466" i="98"/>
  <c r="BT454" i="99"/>
  <c r="BT448" i="99"/>
  <c r="BT436" i="99"/>
  <c r="BT460" i="98"/>
  <c r="BT454" i="100"/>
  <c r="BT472" i="98"/>
  <c r="BT472" i="100"/>
  <c r="BT448" i="98"/>
  <c r="BT466" i="100"/>
  <c r="BT436" i="98"/>
  <c r="BB466" i="99"/>
  <c r="BB496" i="100"/>
  <c r="BB436" i="98"/>
  <c r="BB442" i="99"/>
  <c r="BB490" i="100"/>
  <c r="BB472" i="98"/>
  <c r="BB490" i="99"/>
  <c r="BB454" i="99"/>
  <c r="BB484" i="99"/>
  <c r="BB448" i="99"/>
  <c r="BB460" i="98"/>
  <c r="BB448" i="98"/>
  <c r="BB430" i="99"/>
  <c r="BB472" i="99"/>
  <c r="BB484" i="98"/>
  <c r="BB472" i="100"/>
  <c r="BB496" i="99"/>
  <c r="BB430" i="100"/>
  <c r="BB478" i="100"/>
  <c r="BB442" i="98"/>
  <c r="BB454" i="98"/>
  <c r="BB460" i="99"/>
  <c r="BB496" i="98"/>
  <c r="BB436" i="100"/>
  <c r="BB478" i="98"/>
  <c r="BB484" i="100"/>
  <c r="BB442" i="100"/>
  <c r="BB460" i="100"/>
  <c r="BB466" i="98"/>
  <c r="BB490" i="98"/>
  <c r="BB454" i="100"/>
  <c r="BB430" i="98"/>
  <c r="BB478" i="99"/>
  <c r="BB436" i="99"/>
  <c r="BB466" i="100"/>
  <c r="BB448" i="100"/>
  <c r="AD466" i="100"/>
  <c r="AD456" i="100"/>
  <c r="AD496" i="99"/>
  <c r="AD485" i="99"/>
  <c r="AD484" i="100"/>
  <c r="AD448" i="100"/>
  <c r="AD496" i="100"/>
  <c r="AD444" i="100"/>
  <c r="AD460" i="100"/>
  <c r="AD498" i="100"/>
  <c r="AD495" i="99"/>
  <c r="AD487" i="100"/>
  <c r="AD501" i="98"/>
  <c r="AD467" i="100"/>
  <c r="AD446" i="100"/>
  <c r="AD488" i="100"/>
  <c r="AD450" i="99"/>
  <c r="AD468" i="100"/>
  <c r="AD479" i="100"/>
  <c r="K497" i="100"/>
  <c r="AD471" i="100"/>
  <c r="K501" i="98"/>
  <c r="AD478" i="98"/>
  <c r="K458" i="98"/>
  <c r="AD441" i="98"/>
  <c r="AD461" i="98"/>
  <c r="K453" i="98"/>
  <c r="AD483" i="98"/>
  <c r="K452" i="98"/>
  <c r="K464" i="98"/>
  <c r="K450" i="98"/>
  <c r="AD481" i="98"/>
  <c r="AD454" i="99"/>
  <c r="AD448" i="99"/>
  <c r="AD470" i="100"/>
  <c r="AD451" i="100"/>
  <c r="AD447" i="99"/>
  <c r="K436" i="100"/>
  <c r="AD483" i="99"/>
  <c r="AD432" i="100"/>
  <c r="K486" i="100"/>
  <c r="K435" i="100"/>
  <c r="AD477" i="99"/>
  <c r="K430" i="100"/>
  <c r="K449" i="100"/>
  <c r="K480" i="100"/>
  <c r="K441" i="100"/>
  <c r="AD445" i="100"/>
  <c r="K470" i="100"/>
  <c r="AD483" i="100"/>
  <c r="K485" i="100"/>
  <c r="AD477" i="100"/>
  <c r="K484" i="98"/>
  <c r="AD467" i="98"/>
  <c r="AD495" i="98"/>
  <c r="AD464" i="98"/>
  <c r="AD480" i="98"/>
  <c r="K451" i="98"/>
  <c r="K472" i="98"/>
  <c r="AD487" i="98"/>
  <c r="AD490" i="99"/>
  <c r="K435" i="99"/>
  <c r="K476" i="100"/>
  <c r="K432" i="99"/>
  <c r="AD452" i="100"/>
  <c r="AD472" i="100"/>
  <c r="AD446" i="99"/>
  <c r="AD458" i="100"/>
  <c r="K439" i="100"/>
  <c r="AD453" i="99"/>
  <c r="K452" i="100"/>
  <c r="AD490" i="100"/>
  <c r="AD455" i="99"/>
  <c r="AD432" i="98"/>
  <c r="K451" i="100"/>
  <c r="K498" i="100"/>
  <c r="K489" i="100"/>
  <c r="AD500" i="100"/>
  <c r="AD469" i="100"/>
  <c r="AD481" i="100"/>
  <c r="AD434" i="98"/>
  <c r="AD470" i="98"/>
  <c r="K490" i="98"/>
  <c r="AD443" i="98"/>
  <c r="AD463" i="98"/>
  <c r="K495" i="98"/>
  <c r="K456" i="98"/>
  <c r="AD459" i="98"/>
  <c r="K471" i="98"/>
  <c r="AD455" i="98"/>
  <c r="K483" i="98"/>
  <c r="K473" i="98"/>
  <c r="AD454" i="100"/>
  <c r="AD440" i="100"/>
  <c r="AD470" i="99"/>
  <c r="AD456" i="99"/>
  <c r="AD447" i="100"/>
  <c r="AD443" i="100"/>
  <c r="AD457" i="100"/>
  <c r="AD488" i="99"/>
  <c r="AD463" i="99"/>
  <c r="K454" i="100"/>
  <c r="K473" i="100"/>
  <c r="K488" i="100"/>
  <c r="K485" i="98"/>
  <c r="K462" i="98"/>
  <c r="K470" i="98"/>
  <c r="AD492" i="98"/>
  <c r="K474" i="98"/>
  <c r="AD454" i="98"/>
  <c r="AD475" i="98"/>
  <c r="AD452" i="98"/>
  <c r="AD440" i="99"/>
  <c r="AD431" i="99"/>
  <c r="AD500" i="99"/>
  <c r="K434" i="99"/>
  <c r="K450" i="100"/>
  <c r="K447" i="100"/>
  <c r="K453" i="100"/>
  <c r="AD480" i="99"/>
  <c r="AD461" i="100"/>
  <c r="K494" i="100"/>
  <c r="K444" i="100"/>
  <c r="AD492" i="100"/>
  <c r="AD476" i="99"/>
  <c r="K462" i="100"/>
  <c r="K458" i="100"/>
  <c r="AD489" i="100"/>
  <c r="K490" i="100"/>
  <c r="K487" i="98"/>
  <c r="K440" i="98"/>
  <c r="AD484" i="98"/>
  <c r="AD436" i="98"/>
  <c r="AD494" i="98"/>
  <c r="K498" i="98"/>
  <c r="K465" i="98"/>
  <c r="AD445" i="98"/>
  <c r="AD458" i="98"/>
  <c r="AD485" i="98"/>
  <c r="AD497" i="98"/>
  <c r="K443" i="100"/>
  <c r="K432" i="100"/>
  <c r="AD487" i="99"/>
  <c r="K457" i="100"/>
  <c r="AD434" i="99"/>
  <c r="AD473" i="99"/>
  <c r="AD461" i="99"/>
  <c r="AD451" i="99"/>
  <c r="AD493" i="100"/>
  <c r="AD453" i="100"/>
  <c r="AD469" i="99"/>
  <c r="K448" i="100"/>
  <c r="AD438" i="98"/>
  <c r="AD434" i="100"/>
  <c r="AD463" i="100"/>
  <c r="AD457" i="99"/>
  <c r="AD476" i="100"/>
  <c r="K492" i="100"/>
  <c r="K491" i="100"/>
  <c r="K487" i="100"/>
  <c r="K489" i="98"/>
  <c r="K438" i="98"/>
  <c r="AD482" i="98"/>
  <c r="AD456" i="98"/>
  <c r="AD446" i="98"/>
  <c r="K481" i="98"/>
  <c r="K460" i="98"/>
  <c r="AD478" i="99"/>
  <c r="AD501" i="99"/>
  <c r="K460" i="100"/>
  <c r="K466" i="100"/>
  <c r="AD495" i="100"/>
  <c r="AD464" i="99"/>
  <c r="AD494" i="99"/>
  <c r="K434" i="100"/>
  <c r="AD435" i="100"/>
  <c r="K468" i="100"/>
  <c r="AD493" i="99"/>
  <c r="K479" i="100"/>
  <c r="K474" i="100"/>
  <c r="K484" i="100"/>
  <c r="K493" i="98"/>
  <c r="AD493" i="98"/>
  <c r="AD486" i="98"/>
  <c r="AD448" i="98"/>
  <c r="K469" i="98"/>
  <c r="K441" i="98"/>
  <c r="K455" i="98"/>
  <c r="K496" i="98"/>
  <c r="K466" i="98"/>
  <c r="AD433" i="98"/>
  <c r="AD472" i="99"/>
  <c r="AD442" i="99"/>
  <c r="AD464" i="100"/>
  <c r="AD484" i="99"/>
  <c r="AD465" i="99"/>
  <c r="AD436" i="100"/>
  <c r="K478" i="100"/>
  <c r="AD436" i="99"/>
  <c r="AD442" i="100"/>
  <c r="AD449" i="99"/>
  <c r="AD455" i="100"/>
  <c r="AD439" i="98"/>
  <c r="K469" i="100"/>
  <c r="AD458" i="99"/>
  <c r="K438" i="100"/>
  <c r="K454" i="98"/>
  <c r="AD445" i="99"/>
  <c r="AD466" i="98"/>
  <c r="AD473" i="100"/>
  <c r="K472" i="100"/>
  <c r="K471" i="100"/>
  <c r="K496" i="100"/>
  <c r="K501" i="100"/>
  <c r="K457" i="98"/>
  <c r="AD444" i="98"/>
  <c r="AD496" i="98"/>
  <c r="AD479" i="98"/>
  <c r="AD451" i="98"/>
  <c r="AD488" i="98"/>
  <c r="AD435" i="98"/>
  <c r="K479" i="98"/>
  <c r="K439" i="98"/>
  <c r="K475" i="98"/>
  <c r="K497" i="98"/>
  <c r="AD500" i="98"/>
  <c r="K467" i="98"/>
  <c r="AD437" i="98"/>
  <c r="AD432" i="99"/>
  <c r="AD491" i="100"/>
  <c r="K430" i="99"/>
  <c r="AD438" i="100"/>
  <c r="AD480" i="100"/>
  <c r="AD438" i="99"/>
  <c r="AD462" i="99"/>
  <c r="AD459" i="99"/>
  <c r="AD462" i="100"/>
  <c r="AD475" i="99"/>
  <c r="AD471" i="98"/>
  <c r="AD474" i="100"/>
  <c r="K456" i="100"/>
  <c r="AD478" i="100"/>
  <c r="AD497" i="99"/>
  <c r="AD491" i="99"/>
  <c r="AD472" i="98"/>
  <c r="K437" i="100"/>
  <c r="AD494" i="100"/>
  <c r="K483" i="100"/>
  <c r="K500" i="100"/>
  <c r="K493" i="100"/>
  <c r="AD431" i="98"/>
  <c r="AD490" i="98"/>
  <c r="AD469" i="98"/>
  <c r="AD457" i="98"/>
  <c r="AD499" i="98"/>
  <c r="K468" i="98"/>
  <c r="AD440" i="98"/>
  <c r="K449" i="98"/>
  <c r="AD473" i="98"/>
  <c r="K488" i="98"/>
  <c r="AD453" i="98"/>
  <c r="K431" i="99"/>
  <c r="AD439" i="99"/>
  <c r="AD450" i="100"/>
  <c r="K442" i="100"/>
  <c r="AD430" i="99"/>
  <c r="AD431" i="100"/>
  <c r="AD444" i="99"/>
  <c r="K476" i="98"/>
  <c r="AD439" i="100"/>
  <c r="K445" i="100"/>
  <c r="AD482" i="99"/>
  <c r="K459" i="100"/>
  <c r="AD471" i="99"/>
  <c r="AD476" i="98"/>
  <c r="AD449" i="100"/>
  <c r="AD501" i="100"/>
  <c r="AD479" i="99"/>
  <c r="AD499" i="99"/>
  <c r="AD485" i="100"/>
  <c r="AD497" i="100"/>
  <c r="AD499" i="100"/>
  <c r="AD468" i="98"/>
  <c r="K436" i="98"/>
  <c r="AD462" i="98"/>
  <c r="AD430" i="98"/>
  <c r="AD450" i="98"/>
  <c r="K492" i="98"/>
  <c r="K448" i="98"/>
  <c r="AD498" i="98"/>
  <c r="AD477" i="98"/>
  <c r="AD447" i="98"/>
  <c r="K486" i="98"/>
  <c r="K433" i="99"/>
  <c r="K461" i="100"/>
  <c r="AD486" i="99"/>
  <c r="K491" i="98"/>
  <c r="AD481" i="99"/>
  <c r="K467" i="100"/>
  <c r="AD433" i="100"/>
  <c r="AD482" i="100"/>
  <c r="AD491" i="98"/>
  <c r="K431" i="100"/>
  <c r="AD492" i="99"/>
  <c r="K463" i="100"/>
  <c r="K500" i="98"/>
  <c r="AD486" i="100"/>
  <c r="AD474" i="99"/>
  <c r="K475" i="100"/>
  <c r="K455" i="100"/>
  <c r="AD452" i="99"/>
  <c r="K440" i="100"/>
  <c r="AD441" i="100"/>
  <c r="AD465" i="100"/>
  <c r="K495" i="100"/>
  <c r="K481" i="100"/>
  <c r="K477" i="100"/>
  <c r="K465" i="100"/>
  <c r="AD460" i="98"/>
  <c r="K499" i="98"/>
  <c r="AD442" i="98"/>
  <c r="K478" i="98"/>
  <c r="AD489" i="98"/>
  <c r="K461" i="98"/>
  <c r="AD465" i="98"/>
  <c r="K477" i="98"/>
  <c r="K459" i="98"/>
  <c r="AD466" i="99"/>
  <c r="AD441" i="99"/>
  <c r="AD449" i="98"/>
  <c r="K499" i="100"/>
  <c r="AD474" i="98"/>
  <c r="AD435" i="99"/>
  <c r="K433" i="100"/>
  <c r="AD433" i="99"/>
  <c r="AD443" i="99"/>
  <c r="AD460" i="99"/>
  <c r="K446" i="100"/>
  <c r="K482" i="100"/>
  <c r="AD475" i="100"/>
  <c r="K494" i="98"/>
  <c r="AD430" i="100"/>
  <c r="K437" i="98"/>
  <c r="K482" i="98"/>
  <c r="AD467" i="99"/>
  <c r="K464" i="100"/>
  <c r="AD437" i="99"/>
  <c r="AD498" i="99"/>
  <c r="AD459" i="100"/>
  <c r="AD468" i="99"/>
  <c r="K480" i="98"/>
  <c r="AD489" i="99"/>
  <c r="K463" i="98"/>
  <c r="AD437" i="100"/>
  <c r="K407" i="99"/>
  <c r="K396" i="99"/>
  <c r="K324" i="99"/>
  <c r="K285" i="99"/>
  <c r="K249" i="99"/>
  <c r="K213" i="99"/>
  <c r="K177" i="99"/>
  <c r="K423" i="99"/>
  <c r="K354" i="99"/>
  <c r="K191" i="99"/>
  <c r="K161" i="99"/>
  <c r="K125" i="99"/>
  <c r="K89" i="99"/>
  <c r="K53" i="99"/>
  <c r="K17" i="99"/>
  <c r="K377" i="99"/>
  <c r="K269" i="99"/>
  <c r="K370" i="99"/>
  <c r="K280" i="99"/>
  <c r="K244" i="99"/>
  <c r="K208" i="99"/>
  <c r="K172" i="99"/>
  <c r="K275" i="99"/>
  <c r="K358" i="99"/>
  <c r="K212" i="99"/>
  <c r="K419" i="99"/>
  <c r="K331" i="99"/>
  <c r="K145" i="99"/>
  <c r="K109" i="99"/>
  <c r="K73" i="99"/>
  <c r="K37" i="99"/>
  <c r="K144" i="99"/>
  <c r="K108" i="99"/>
  <c r="K72" i="99"/>
  <c r="K36" i="99"/>
  <c r="K371" i="99"/>
  <c r="K390" i="99"/>
  <c r="K321" i="99"/>
  <c r="K282" i="99"/>
  <c r="K246" i="99"/>
  <c r="K210" i="99"/>
  <c r="K174" i="99"/>
  <c r="K417" i="99"/>
  <c r="K348" i="99"/>
  <c r="K392" i="99"/>
  <c r="K158" i="99"/>
  <c r="K122" i="99"/>
  <c r="K86" i="99"/>
  <c r="K50" i="99"/>
  <c r="K14" i="99"/>
  <c r="K347" i="99"/>
  <c r="K254" i="99"/>
  <c r="K352" i="99"/>
  <c r="K277" i="99"/>
  <c r="K241" i="99"/>
  <c r="K205" i="99"/>
  <c r="K169" i="99"/>
  <c r="K251" i="99"/>
  <c r="K349" i="99"/>
  <c r="K185" i="99"/>
  <c r="K368" i="99"/>
  <c r="K301" i="99"/>
  <c r="K142" i="99"/>
  <c r="K106" i="99"/>
  <c r="K70" i="99"/>
  <c r="K34" i="99"/>
  <c r="K141" i="99"/>
  <c r="K105" i="99"/>
  <c r="K69" i="99"/>
  <c r="K33" i="99"/>
  <c r="K99" i="99"/>
  <c r="K63" i="99"/>
  <c r="K341" i="99"/>
  <c r="K384" i="99"/>
  <c r="K318" i="99"/>
  <c r="K279" i="99"/>
  <c r="K243" i="99"/>
  <c r="K207" i="99"/>
  <c r="K171" i="99"/>
  <c r="K411" i="99"/>
  <c r="K342" i="99"/>
  <c r="K344" i="99"/>
  <c r="K155" i="99"/>
  <c r="K119" i="99"/>
  <c r="K83" i="99"/>
  <c r="K47" i="99"/>
  <c r="K11" i="99"/>
  <c r="K323" i="99"/>
  <c r="K239" i="99"/>
  <c r="K337" i="99"/>
  <c r="K274" i="99"/>
  <c r="K238" i="99"/>
  <c r="K202" i="99"/>
  <c r="K166" i="99"/>
  <c r="K224" i="99"/>
  <c r="K340" i="99"/>
  <c r="K418" i="99"/>
  <c r="K326" i="99"/>
  <c r="K139" i="99"/>
  <c r="K103" i="99"/>
  <c r="K67" i="99"/>
  <c r="K31" i="99"/>
  <c r="K138" i="99"/>
  <c r="K102" i="99"/>
  <c r="K66" i="99"/>
  <c r="K30" i="99"/>
  <c r="K135" i="99"/>
  <c r="K27" i="99"/>
  <c r="K314" i="99"/>
  <c r="K378" i="99"/>
  <c r="K315" i="99"/>
  <c r="K276" i="99"/>
  <c r="K240" i="99"/>
  <c r="K204" i="99"/>
  <c r="K168" i="99"/>
  <c r="K405" i="99"/>
  <c r="K336" i="99"/>
  <c r="K311" i="99"/>
  <c r="K152" i="99"/>
  <c r="K116" i="99"/>
  <c r="K80" i="99"/>
  <c r="K44" i="99"/>
  <c r="K8" i="99"/>
  <c r="K296" i="99"/>
  <c r="K218" i="99"/>
  <c r="K325" i="99"/>
  <c r="K271" i="99"/>
  <c r="K235" i="99"/>
  <c r="K199" i="99"/>
  <c r="K163" i="99"/>
  <c r="K173" i="99"/>
  <c r="K334" i="99"/>
  <c r="K416" i="99"/>
  <c r="K409" i="99"/>
  <c r="K284" i="99"/>
  <c r="K136" i="99"/>
  <c r="K100" i="99"/>
  <c r="K64" i="99"/>
  <c r="K28" i="99"/>
  <c r="K278" i="99"/>
  <c r="K372" i="99"/>
  <c r="K312" i="99"/>
  <c r="K273" i="99"/>
  <c r="K237" i="99"/>
  <c r="K201" i="99"/>
  <c r="K165" i="99"/>
  <c r="K399" i="99"/>
  <c r="K327" i="99"/>
  <c r="K404" i="99"/>
  <c r="K266" i="99"/>
  <c r="K149" i="99"/>
  <c r="K113" i="99"/>
  <c r="K77" i="99"/>
  <c r="K41" i="99"/>
  <c r="K5" i="99"/>
  <c r="K263" i="99"/>
  <c r="K167" i="99"/>
  <c r="K319" i="99"/>
  <c r="K268" i="99"/>
  <c r="K232" i="99"/>
  <c r="K196" i="99"/>
  <c r="K160" i="99"/>
  <c r="K427" i="99"/>
  <c r="K322" i="99"/>
  <c r="K386" i="99"/>
  <c r="K397" i="99"/>
  <c r="K242" i="99"/>
  <c r="K133" i="99"/>
  <c r="K97" i="99"/>
  <c r="K61" i="99"/>
  <c r="K25" i="99"/>
  <c r="K132" i="99"/>
  <c r="K96" i="99"/>
  <c r="K60" i="99"/>
  <c r="K24" i="99"/>
  <c r="K248" i="99"/>
  <c r="K366" i="99"/>
  <c r="K309" i="99"/>
  <c r="K270" i="99"/>
  <c r="K234" i="99"/>
  <c r="K198" i="99"/>
  <c r="K162" i="99"/>
  <c r="K393" i="99"/>
  <c r="K300" i="99"/>
  <c r="K380" i="99"/>
  <c r="K233" i="99"/>
  <c r="K146" i="99"/>
  <c r="K110" i="99"/>
  <c r="K74" i="99"/>
  <c r="K38" i="99"/>
  <c r="K425" i="99"/>
  <c r="K227" i="99"/>
  <c r="K401" i="99"/>
  <c r="K313" i="99"/>
  <c r="K265" i="99"/>
  <c r="K229" i="99"/>
  <c r="K193" i="99"/>
  <c r="K157" i="99"/>
  <c r="K415" i="99"/>
  <c r="K316" i="99"/>
  <c r="K350" i="99"/>
  <c r="K385" i="99"/>
  <c r="K179" i="99"/>
  <c r="K130" i="99"/>
  <c r="K94" i="99"/>
  <c r="K58" i="99"/>
  <c r="K22" i="99"/>
  <c r="K129" i="99"/>
  <c r="K93" i="99"/>
  <c r="K57" i="99"/>
  <c r="K21" i="99"/>
  <c r="K200" i="99"/>
  <c r="K360" i="99"/>
  <c r="K306" i="99"/>
  <c r="K267" i="99"/>
  <c r="K231" i="99"/>
  <c r="K195" i="99"/>
  <c r="K159" i="99"/>
  <c r="K387" i="99"/>
  <c r="K398" i="99"/>
  <c r="K356" i="99"/>
  <c r="K215" i="99"/>
  <c r="K143" i="99"/>
  <c r="K107" i="99"/>
  <c r="K71" i="99"/>
  <c r="K35" i="99"/>
  <c r="K374" i="99"/>
  <c r="K176" i="99"/>
  <c r="K362" i="99"/>
  <c r="K307" i="99"/>
  <c r="K262" i="99"/>
  <c r="K226" i="99"/>
  <c r="K190" i="99"/>
  <c r="K154" i="99"/>
  <c r="K412" i="99"/>
  <c r="K310" i="99"/>
  <c r="K320" i="99"/>
  <c r="K373" i="99"/>
  <c r="K421" i="99"/>
  <c r="K127" i="99"/>
  <c r="K91" i="99"/>
  <c r="K55" i="99"/>
  <c r="K19" i="99"/>
  <c r="K126" i="99"/>
  <c r="K90" i="99"/>
  <c r="K54" i="99"/>
  <c r="K18" i="99"/>
  <c r="K426" i="99"/>
  <c r="K351" i="99"/>
  <c r="K303" i="99"/>
  <c r="K264" i="99"/>
  <c r="K228" i="99"/>
  <c r="K192" i="99"/>
  <c r="K428" i="99"/>
  <c r="K381" i="99"/>
  <c r="K353" i="99"/>
  <c r="K332" i="99"/>
  <c r="K203" i="99"/>
  <c r="K140" i="99"/>
  <c r="K104" i="99"/>
  <c r="K68" i="99"/>
  <c r="K32" i="99"/>
  <c r="K335" i="99"/>
  <c r="K413" i="99"/>
  <c r="K299" i="99"/>
  <c r="K304" i="99"/>
  <c r="K259" i="99"/>
  <c r="K223" i="99"/>
  <c r="K187" i="99"/>
  <c r="K422" i="99"/>
  <c r="K400" i="99"/>
  <c r="K292" i="99"/>
  <c r="K293" i="99"/>
  <c r="K364" i="99"/>
  <c r="K406" i="99"/>
  <c r="K124" i="99"/>
  <c r="K88" i="99"/>
  <c r="K52" i="99"/>
  <c r="K16" i="99"/>
  <c r="K123" i="99"/>
  <c r="K87" i="99"/>
  <c r="K51" i="99"/>
  <c r="K15" i="99"/>
  <c r="K420" i="99"/>
  <c r="K345" i="99"/>
  <c r="K297" i="99"/>
  <c r="K261" i="99"/>
  <c r="K225" i="99"/>
  <c r="K189" i="99"/>
  <c r="K383" i="99"/>
  <c r="K375" i="99"/>
  <c r="K302" i="99"/>
  <c r="K305" i="99"/>
  <c r="K197" i="99"/>
  <c r="K137" i="99"/>
  <c r="K101" i="99"/>
  <c r="K65" i="99"/>
  <c r="K29" i="99"/>
  <c r="K287" i="99"/>
  <c r="K389" i="99"/>
  <c r="K206" i="99"/>
  <c r="K298" i="99"/>
  <c r="K256" i="99"/>
  <c r="K220" i="99"/>
  <c r="K184" i="99"/>
  <c r="K395" i="99"/>
  <c r="K391" i="99"/>
  <c r="K272" i="99"/>
  <c r="K355" i="99"/>
  <c r="K394" i="99"/>
  <c r="K121" i="99"/>
  <c r="K85" i="99"/>
  <c r="K49" i="99"/>
  <c r="K13" i="99"/>
  <c r="K156" i="99"/>
  <c r="K120" i="99"/>
  <c r="K84" i="99"/>
  <c r="K48" i="99"/>
  <c r="K12" i="99"/>
  <c r="K414" i="99"/>
  <c r="K339" i="99"/>
  <c r="K294" i="99"/>
  <c r="K258" i="99"/>
  <c r="K222" i="99"/>
  <c r="K186" i="99"/>
  <c r="K317" i="99"/>
  <c r="K369" i="99"/>
  <c r="K209" i="99"/>
  <c r="K281" i="99"/>
  <c r="K188" i="99"/>
  <c r="K134" i="99"/>
  <c r="K98" i="99"/>
  <c r="K62" i="99"/>
  <c r="K26" i="99"/>
  <c r="K245" i="99"/>
  <c r="K359" i="99"/>
  <c r="K424" i="99"/>
  <c r="K295" i="99"/>
  <c r="K253" i="99"/>
  <c r="K217" i="99"/>
  <c r="K181" i="99"/>
  <c r="K365" i="99"/>
  <c r="K382" i="99"/>
  <c r="K260" i="99"/>
  <c r="K343" i="99"/>
  <c r="K379" i="99"/>
  <c r="K118" i="99"/>
  <c r="K82" i="99"/>
  <c r="K46" i="99"/>
  <c r="K10" i="99"/>
  <c r="K153" i="99"/>
  <c r="K117" i="99"/>
  <c r="K81" i="99"/>
  <c r="K45" i="99"/>
  <c r="K9" i="99"/>
  <c r="K402" i="99"/>
  <c r="K330" i="99"/>
  <c r="K288" i="99"/>
  <c r="K252" i="99"/>
  <c r="K216" i="99"/>
  <c r="K180" i="99"/>
  <c r="K429" i="99"/>
  <c r="K357" i="99"/>
  <c r="K230" i="99"/>
  <c r="K164" i="99"/>
  <c r="K128" i="99"/>
  <c r="K92" i="99"/>
  <c r="K56" i="99"/>
  <c r="K20" i="99"/>
  <c r="K410" i="99"/>
  <c r="K290" i="99"/>
  <c r="K388" i="99"/>
  <c r="K283" i="99"/>
  <c r="K247" i="99"/>
  <c r="K211" i="99"/>
  <c r="K175" i="99"/>
  <c r="K308" i="99"/>
  <c r="K367" i="99"/>
  <c r="K221" i="99"/>
  <c r="K286" i="99"/>
  <c r="K346" i="99"/>
  <c r="K148" i="99"/>
  <c r="K112" i="99"/>
  <c r="K76" i="99"/>
  <c r="K40" i="99"/>
  <c r="K4" i="99"/>
  <c r="K147" i="99"/>
  <c r="K111" i="99"/>
  <c r="K75" i="99"/>
  <c r="K39" i="99"/>
  <c r="K408" i="99"/>
  <c r="K250" i="99"/>
  <c r="K236" i="99"/>
  <c r="K7" i="99"/>
  <c r="K42" i="99"/>
  <c r="K333" i="99"/>
  <c r="K214" i="99"/>
  <c r="K328" i="99"/>
  <c r="K6" i="99"/>
  <c r="K291" i="99"/>
  <c r="K257" i="99"/>
  <c r="K178" i="99"/>
  <c r="K361" i="99"/>
  <c r="K255" i="99"/>
  <c r="K170" i="99"/>
  <c r="K338" i="99"/>
  <c r="K114" i="99"/>
  <c r="K219" i="99"/>
  <c r="K131" i="99"/>
  <c r="K376" i="99"/>
  <c r="K183" i="99"/>
  <c r="K95" i="99"/>
  <c r="K194" i="99"/>
  <c r="K59" i="99"/>
  <c r="K403" i="99"/>
  <c r="K79" i="99"/>
  <c r="K363" i="99"/>
  <c r="K23" i="99"/>
  <c r="K182" i="99"/>
  <c r="K151" i="99"/>
  <c r="K329" i="99"/>
  <c r="K115" i="99"/>
  <c r="K150" i="99"/>
  <c r="K289" i="99"/>
  <c r="K43" i="99"/>
  <c r="K78" i="99"/>
  <c r="BW18" i="100"/>
  <c r="BW12" i="100"/>
  <c r="BU8" i="100"/>
  <c r="BW40" i="100"/>
  <c r="BU14" i="100"/>
  <c r="BU36" i="100"/>
  <c r="BW28" i="100"/>
  <c r="BW14" i="100"/>
  <c r="BU44" i="100"/>
  <c r="BX40" i="100"/>
  <c r="BV10" i="100"/>
  <c r="BW48" i="100"/>
  <c r="BW20" i="100"/>
  <c r="BV16" i="100"/>
  <c r="BU34" i="100"/>
  <c r="BU42" i="100"/>
  <c r="BU50" i="100"/>
  <c r="BU10" i="100"/>
  <c r="BW44" i="100"/>
  <c r="BW22" i="100"/>
  <c r="BW16" i="100"/>
  <c r="BW6" i="100"/>
  <c r="BW42" i="100"/>
  <c r="BU24" i="100"/>
  <c r="BV34" i="100"/>
  <c r="BW50" i="100"/>
  <c r="BU16" i="100"/>
  <c r="BU30" i="100"/>
  <c r="BW4" i="100"/>
  <c r="BX4" i="100"/>
  <c r="BW36" i="100"/>
  <c r="BV22" i="100"/>
  <c r="BW10" i="100"/>
  <c r="BU46" i="100"/>
  <c r="BW38" i="100"/>
  <c r="BX16" i="100"/>
  <c r="BU32" i="100"/>
  <c r="BW24" i="100"/>
  <c r="BU40" i="100"/>
  <c r="BW46" i="100"/>
  <c r="BW26" i="100"/>
  <c r="BU28" i="100"/>
  <c r="BX34" i="100"/>
  <c r="BU4" i="100"/>
  <c r="BX28" i="100"/>
  <c r="BX22" i="100"/>
  <c r="BX10" i="100"/>
  <c r="BV46" i="100"/>
  <c r="BU6" i="100"/>
  <c r="BU12" i="100"/>
  <c r="BU18" i="100"/>
  <c r="BW32" i="100"/>
  <c r="BX46" i="100"/>
  <c r="BU20" i="100"/>
  <c r="BW34" i="100"/>
  <c r="BW8" i="100"/>
  <c r="BV28" i="100"/>
  <c r="BU22" i="100"/>
  <c r="BV4" i="100"/>
  <c r="BU38" i="100"/>
  <c r="BW30" i="100"/>
  <c r="BU26" i="100"/>
  <c r="BV40" i="100"/>
  <c r="BU48" i="100"/>
  <c r="F358" i="109"/>
  <c r="F349" i="109"/>
  <c r="F504" i="98"/>
  <c r="BA472" i="100" a="1"/>
  <c r="BA430" i="100" a="1"/>
  <c r="BA478" i="99" a="1"/>
  <c r="BS442" i="100" a="1"/>
  <c r="BS466" i="100" a="1"/>
  <c r="BA466" i="98" a="1"/>
  <c r="BA448" i="98" a="1"/>
  <c r="BS448" i="99" a="1"/>
  <c r="BA436" i="98" a="1"/>
  <c r="BS490" i="100" a="1"/>
  <c r="BS436" i="100" a="1"/>
  <c r="BA460" i="98" a="1"/>
  <c r="BA484" i="100" a="1"/>
  <c r="BS466" i="99" a="1"/>
  <c r="BA472" i="98" a="1"/>
  <c r="BS478" i="99" a="1"/>
  <c r="BA454" i="98" a="1"/>
  <c r="BS478" i="100" a="1"/>
  <c r="BA496" i="100" a="1"/>
  <c r="BA448" i="100" a="1"/>
  <c r="BS442" i="98" a="1"/>
  <c r="BS430" i="98" a="1"/>
  <c r="BS448" i="100" a="1"/>
  <c r="BA478" i="98" a="1"/>
  <c r="BS454" i="99" a="1"/>
  <c r="BA484" i="99" a="1"/>
  <c r="BA490" i="99" a="1"/>
  <c r="BS490" i="98" a="1"/>
  <c r="BA466" i="100" a="1"/>
  <c r="BA448" i="99" a="1"/>
  <c r="BS484" i="98" a="1"/>
  <c r="BS460" i="100" a="1"/>
  <c r="BS472" i="98" a="1"/>
  <c r="BS484" i="100" a="1"/>
  <c r="BS472" i="100" a="1"/>
  <c r="BA442" i="98" a="1"/>
  <c r="BA496" i="99" a="1"/>
  <c r="BA472" i="99" a="1"/>
  <c r="BS460" i="98" a="1"/>
  <c r="BS430" i="100" a="1"/>
  <c r="BS478" i="98" a="1"/>
  <c r="BS436" i="99" a="1"/>
  <c r="BA454" i="100" a="1"/>
  <c r="BA436" i="100" a="1"/>
  <c r="BA454" i="99" a="1"/>
  <c r="BA490" i="98" a="1"/>
  <c r="BS454" i="100" a="1"/>
  <c r="BS466" i="98" a="1"/>
  <c r="BS448" i="98" a="1"/>
  <c r="BS472" i="99" a="1"/>
  <c r="BA460" i="100" a="1"/>
  <c r="BA430" i="98" a="1"/>
  <c r="BA490" i="100" a="1"/>
  <c r="BS460" i="99" a="1"/>
  <c r="BS484" i="99" a="1"/>
  <c r="BA496" i="98" a="1"/>
  <c r="BS496" i="99" a="1"/>
  <c r="BA478" i="100" a="1"/>
  <c r="BA430" i="99" a="1"/>
  <c r="BS430" i="99" a="1"/>
  <c r="BS454" i="98" a="1"/>
  <c r="BS436" i="98" a="1"/>
  <c r="BA436" i="99" a="1"/>
  <c r="BA460" i="99" a="1"/>
  <c r="BA466" i="99" a="1"/>
  <c r="BA442" i="99" a="1"/>
  <c r="BS490" i="99" a="1"/>
  <c r="BS442" i="99" a="1"/>
  <c r="BA442" i="100" a="1"/>
  <c r="BA484" i="98" a="1"/>
  <c r="BS496" i="98" a="1"/>
  <c r="BS496" i="100" a="1"/>
  <c r="BT577" i="99" l="1"/>
  <c r="BT579" i="99"/>
  <c r="BT578" i="99"/>
  <c r="BT579" i="98"/>
  <c r="BT578" i="98"/>
  <c r="BT577" i="98"/>
  <c r="BB577" i="98"/>
  <c r="BB579" i="98"/>
  <c r="BB578" i="98"/>
  <c r="BB577" i="99"/>
  <c r="L30" i="103" s="1"/>
  <c r="BB578" i="99"/>
  <c r="AF30" i="103" s="1"/>
  <c r="BB579" i="99"/>
  <c r="AX30" i="103" s="1"/>
  <c r="BA454" i="99"/>
  <c r="BA448" i="99"/>
  <c r="BA454" i="98"/>
  <c r="BA478" i="100"/>
  <c r="BA490" i="98"/>
  <c r="BA430" i="100"/>
  <c r="BA460" i="98"/>
  <c r="BA466" i="99"/>
  <c r="BA484" i="98"/>
  <c r="BA484" i="99"/>
  <c r="BA472" i="99"/>
  <c r="BA496" i="100"/>
  <c r="BA496" i="99"/>
  <c r="BA442" i="99"/>
  <c r="BA448" i="98"/>
  <c r="BA484" i="100"/>
  <c r="BA466" i="100"/>
  <c r="BA478" i="99"/>
  <c r="BA472" i="98"/>
  <c r="BA472" i="100"/>
  <c r="BA460" i="100"/>
  <c r="BA436" i="99"/>
  <c r="BA436" i="100"/>
  <c r="BA490" i="99"/>
  <c r="BA442" i="100"/>
  <c r="BA430" i="98"/>
  <c r="BA478" i="98"/>
  <c r="BA466" i="98"/>
  <c r="BA448" i="100"/>
  <c r="BA454" i="100"/>
  <c r="BA460" i="99"/>
  <c r="BA430" i="99"/>
  <c r="BA496" i="98"/>
  <c r="BA442" i="98"/>
  <c r="BA436" i="98"/>
  <c r="BA490" i="100"/>
  <c r="BS484" i="100"/>
  <c r="BS490" i="98"/>
  <c r="BS460" i="99"/>
  <c r="BS472" i="98"/>
  <c r="BS448" i="99"/>
  <c r="BS478" i="98"/>
  <c r="BS436" i="100"/>
  <c r="BS454" i="99"/>
  <c r="BS442" i="98"/>
  <c r="BS448" i="100"/>
  <c r="BS460" i="100"/>
  <c r="BS430" i="98"/>
  <c r="BS460" i="98"/>
  <c r="BS442" i="99"/>
  <c r="BS496" i="98"/>
  <c r="BS490" i="99"/>
  <c r="BS454" i="100"/>
  <c r="BS436" i="99"/>
  <c r="BS496" i="100"/>
  <c r="BS430" i="99"/>
  <c r="BS472" i="99"/>
  <c r="BS478" i="100"/>
  <c r="BS466" i="99"/>
  <c r="BS454" i="98"/>
  <c r="BS466" i="100"/>
  <c r="BS478" i="99"/>
  <c r="BS472" i="100"/>
  <c r="BS466" i="98"/>
  <c r="BS430" i="100"/>
  <c r="BS448" i="98"/>
  <c r="BS484" i="99"/>
  <c r="BS442" i="100"/>
  <c r="BS496" i="99"/>
  <c r="BS436" i="98"/>
  <c r="BS490" i="100"/>
  <c r="BS484" i="98"/>
  <c r="BU505" i="100"/>
  <c r="BU507" i="100"/>
  <c r="BU506" i="100"/>
  <c r="BU509" i="100"/>
  <c r="BU508" i="100"/>
  <c r="BU513" i="100"/>
  <c r="BU510" i="100"/>
  <c r="BW508" i="100"/>
  <c r="BW509" i="100"/>
  <c r="BW513" i="100"/>
  <c r="BW510" i="100"/>
  <c r="BW505" i="100"/>
  <c r="BW507" i="100"/>
  <c r="BW506" i="100"/>
  <c r="BV505" i="100"/>
  <c r="BV506" i="100"/>
  <c r="BV507" i="100"/>
  <c r="BX505" i="100"/>
  <c r="BX506" i="100"/>
  <c r="BX507" i="100"/>
  <c r="BU511" i="100"/>
  <c r="BU512" i="100"/>
  <c r="BW511" i="100"/>
  <c r="BW512" i="100"/>
  <c r="AP345" i="109"/>
  <c r="AO345" i="109"/>
  <c r="AM345" i="109"/>
  <c r="AL345" i="109"/>
  <c r="AK345" i="109"/>
  <c r="AJ345" i="109"/>
  <c r="AI345" i="109"/>
  <c r="AH345" i="109"/>
  <c r="AG345" i="109"/>
  <c r="AF345" i="109"/>
  <c r="AE345" i="109"/>
  <c r="AC345" i="109"/>
  <c r="AB345" i="109"/>
  <c r="AA345" i="109"/>
  <c r="Z345" i="109"/>
  <c r="AP344" i="109"/>
  <c r="AO344" i="109"/>
  <c r="AM344" i="109"/>
  <c r="AL344" i="109"/>
  <c r="AK344" i="109"/>
  <c r="AJ344" i="109"/>
  <c r="AI344" i="109"/>
  <c r="AH344" i="109"/>
  <c r="AG344" i="109"/>
  <c r="AF344" i="109"/>
  <c r="AE344" i="109"/>
  <c r="AC344" i="109"/>
  <c r="AB344" i="109"/>
  <c r="AA344" i="109"/>
  <c r="Z344" i="109"/>
  <c r="AP343" i="109"/>
  <c r="AO343" i="109"/>
  <c r="AM343" i="109"/>
  <c r="AL343" i="109"/>
  <c r="AK343" i="109"/>
  <c r="AJ343" i="109"/>
  <c r="AI343" i="109"/>
  <c r="AH343" i="109"/>
  <c r="AG343" i="109"/>
  <c r="AF343" i="109"/>
  <c r="AE343" i="109"/>
  <c r="AC343" i="109"/>
  <c r="AB343" i="109"/>
  <c r="AA343" i="109"/>
  <c r="Z343" i="109"/>
  <c r="AP342" i="109"/>
  <c r="AO342" i="109"/>
  <c r="AM342" i="109"/>
  <c r="AL342" i="109"/>
  <c r="AK342" i="109"/>
  <c r="AJ342" i="109"/>
  <c r="AI342" i="109"/>
  <c r="AH342" i="109"/>
  <c r="AG342" i="109"/>
  <c r="AF342" i="109"/>
  <c r="AE342" i="109"/>
  <c r="AC342" i="109"/>
  <c r="AB342" i="109"/>
  <c r="AA342" i="109"/>
  <c r="Z342" i="109"/>
  <c r="AP341" i="109"/>
  <c r="AO341" i="109"/>
  <c r="AM341" i="109"/>
  <c r="AL341" i="109"/>
  <c r="AK341" i="109"/>
  <c r="AJ341" i="109"/>
  <c r="AI341" i="109"/>
  <c r="AH341" i="109"/>
  <c r="AG341" i="109"/>
  <c r="AF341" i="109"/>
  <c r="AE341" i="109"/>
  <c r="AC341" i="109"/>
  <c r="AB341" i="109"/>
  <c r="AA341" i="109"/>
  <c r="Z341" i="109"/>
  <c r="AP340" i="109"/>
  <c r="AO340" i="109"/>
  <c r="AM340" i="109"/>
  <c r="AL340" i="109"/>
  <c r="AK340" i="109"/>
  <c r="AJ340" i="109"/>
  <c r="AI340" i="109"/>
  <c r="AH340" i="109"/>
  <c r="AG340" i="109"/>
  <c r="AF340" i="109"/>
  <c r="AE340" i="109"/>
  <c r="AC340" i="109"/>
  <c r="AB340" i="109"/>
  <c r="AA340" i="109"/>
  <c r="Z340" i="109"/>
  <c r="AP339" i="109"/>
  <c r="AO339" i="109"/>
  <c r="AM339" i="109"/>
  <c r="AL339" i="109"/>
  <c r="AK339" i="109"/>
  <c r="AJ339" i="109"/>
  <c r="AI339" i="109"/>
  <c r="AH339" i="109"/>
  <c r="AG339" i="109"/>
  <c r="AF339" i="109"/>
  <c r="AE339" i="109"/>
  <c r="AC339" i="109"/>
  <c r="AB339" i="109"/>
  <c r="AA339" i="109"/>
  <c r="Z339" i="109"/>
  <c r="AP338" i="109"/>
  <c r="AO338" i="109"/>
  <c r="AM338" i="109"/>
  <c r="AL338" i="109"/>
  <c r="AK338" i="109"/>
  <c r="AJ338" i="109"/>
  <c r="AI338" i="109"/>
  <c r="AH338" i="109"/>
  <c r="AG338" i="109"/>
  <c r="AF338" i="109"/>
  <c r="AE338" i="109"/>
  <c r="AC338" i="109"/>
  <c r="AB338" i="109"/>
  <c r="AA338" i="109"/>
  <c r="Z338" i="109"/>
  <c r="AP337" i="109"/>
  <c r="AO337" i="109"/>
  <c r="AM337" i="109"/>
  <c r="AL337" i="109"/>
  <c r="AK337" i="109"/>
  <c r="AJ337" i="109"/>
  <c r="AI337" i="109"/>
  <c r="AH337" i="109"/>
  <c r="AG337" i="109"/>
  <c r="AF337" i="109"/>
  <c r="AE337" i="109"/>
  <c r="AC337" i="109"/>
  <c r="AB337" i="109"/>
  <c r="AA337" i="109"/>
  <c r="Z337" i="109"/>
  <c r="AP336" i="109"/>
  <c r="AO336" i="109"/>
  <c r="AM336" i="109"/>
  <c r="AL336" i="109"/>
  <c r="AK336" i="109"/>
  <c r="AJ336" i="109"/>
  <c r="AI336" i="109"/>
  <c r="AH336" i="109"/>
  <c r="AG336" i="109"/>
  <c r="AF336" i="109"/>
  <c r="AE336" i="109"/>
  <c r="AC336" i="109"/>
  <c r="AB336" i="109"/>
  <c r="AA336" i="109"/>
  <c r="Z336" i="109"/>
  <c r="AP335" i="109"/>
  <c r="AO335" i="109"/>
  <c r="AM335" i="109"/>
  <c r="AL335" i="109"/>
  <c r="AK335" i="109"/>
  <c r="AJ335" i="109"/>
  <c r="AI335" i="109"/>
  <c r="AH335" i="109"/>
  <c r="AG335" i="109"/>
  <c r="AF335" i="109"/>
  <c r="AE335" i="109"/>
  <c r="AC335" i="109"/>
  <c r="AB335" i="109"/>
  <c r="AA335" i="109"/>
  <c r="Z335" i="109"/>
  <c r="AP334" i="109"/>
  <c r="AO334" i="109"/>
  <c r="AM334" i="109"/>
  <c r="AL334" i="109"/>
  <c r="AK334" i="109"/>
  <c r="AJ334" i="109"/>
  <c r="AI334" i="109"/>
  <c r="AH334" i="109"/>
  <c r="AG334" i="109"/>
  <c r="AF334" i="109"/>
  <c r="AE334" i="109"/>
  <c r="AC334" i="109"/>
  <c r="AB334" i="109"/>
  <c r="AA334" i="109"/>
  <c r="Z334" i="109"/>
  <c r="AP333" i="109"/>
  <c r="AO333" i="109"/>
  <c r="AM333" i="109"/>
  <c r="AL333" i="109"/>
  <c r="AK333" i="109"/>
  <c r="AJ333" i="109"/>
  <c r="AI333" i="109"/>
  <c r="AH333" i="109"/>
  <c r="AG333" i="109"/>
  <c r="AF333" i="109"/>
  <c r="AE333" i="109"/>
  <c r="AC333" i="109"/>
  <c r="AB333" i="109"/>
  <c r="AA333" i="109"/>
  <c r="Z333" i="109"/>
  <c r="AP332" i="109"/>
  <c r="AO332" i="109"/>
  <c r="AM332" i="109"/>
  <c r="AL332" i="109"/>
  <c r="AK332" i="109"/>
  <c r="AJ332" i="109"/>
  <c r="AI332" i="109"/>
  <c r="AH332" i="109"/>
  <c r="AG332" i="109"/>
  <c r="AF332" i="109"/>
  <c r="AE332" i="109"/>
  <c r="AC332" i="109"/>
  <c r="AB332" i="109"/>
  <c r="AA332" i="109"/>
  <c r="Z332" i="109"/>
  <c r="AP331" i="109"/>
  <c r="AO331" i="109"/>
  <c r="AM331" i="109"/>
  <c r="AL331" i="109"/>
  <c r="AK331" i="109"/>
  <c r="AJ331" i="109"/>
  <c r="AI331" i="109"/>
  <c r="AH331" i="109"/>
  <c r="AG331" i="109"/>
  <c r="AF331" i="109"/>
  <c r="AE331" i="109"/>
  <c r="AC331" i="109"/>
  <c r="AB331" i="109"/>
  <c r="AA331" i="109"/>
  <c r="Z331" i="109"/>
  <c r="AP330" i="109"/>
  <c r="AO330" i="109"/>
  <c r="AM330" i="109"/>
  <c r="AL330" i="109"/>
  <c r="AK330" i="109"/>
  <c r="AJ330" i="109"/>
  <c r="AI330" i="109"/>
  <c r="AH330" i="109"/>
  <c r="AG330" i="109"/>
  <c r="AF330" i="109"/>
  <c r="AE330" i="109"/>
  <c r="AC330" i="109"/>
  <c r="AB330" i="109"/>
  <c r="AA330" i="109"/>
  <c r="Z330" i="109"/>
  <c r="AP329" i="109"/>
  <c r="AO329" i="109"/>
  <c r="AM329" i="109"/>
  <c r="AL329" i="109"/>
  <c r="AK329" i="109"/>
  <c r="AJ329" i="109"/>
  <c r="AI329" i="109"/>
  <c r="AH329" i="109"/>
  <c r="AG329" i="109"/>
  <c r="AF329" i="109"/>
  <c r="AE329" i="109"/>
  <c r="AC329" i="109"/>
  <c r="AB329" i="109"/>
  <c r="AA329" i="109"/>
  <c r="Z329" i="109"/>
  <c r="AP328" i="109"/>
  <c r="AO328" i="109"/>
  <c r="AM328" i="109"/>
  <c r="AL328" i="109"/>
  <c r="AK328" i="109"/>
  <c r="AJ328" i="109"/>
  <c r="AI328" i="109"/>
  <c r="AH328" i="109"/>
  <c r="AG328" i="109"/>
  <c r="AF328" i="109"/>
  <c r="AE328" i="109"/>
  <c r="AC328" i="109"/>
  <c r="AB328" i="109"/>
  <c r="AA328" i="109"/>
  <c r="Z328" i="109"/>
  <c r="AP327" i="109"/>
  <c r="AO327" i="109"/>
  <c r="AM327" i="109"/>
  <c r="AL327" i="109"/>
  <c r="AK327" i="109"/>
  <c r="AJ327" i="109"/>
  <c r="AI327" i="109"/>
  <c r="AH327" i="109"/>
  <c r="AG327" i="109"/>
  <c r="AF327" i="109"/>
  <c r="AE327" i="109"/>
  <c r="AC327" i="109"/>
  <c r="AB327" i="109"/>
  <c r="AA327" i="109"/>
  <c r="Z327" i="109"/>
  <c r="AP326" i="109"/>
  <c r="AO326" i="109"/>
  <c r="AM326" i="109"/>
  <c r="AL326" i="109"/>
  <c r="AK326" i="109"/>
  <c r="AJ326" i="109"/>
  <c r="AI326" i="109"/>
  <c r="AH326" i="109"/>
  <c r="AG326" i="109"/>
  <c r="AF326" i="109"/>
  <c r="AE326" i="109"/>
  <c r="AC326" i="109"/>
  <c r="AB326" i="109"/>
  <c r="AA326" i="109"/>
  <c r="Z326" i="109"/>
  <c r="AP325" i="109"/>
  <c r="AO325" i="109"/>
  <c r="AM325" i="109"/>
  <c r="AL325" i="109"/>
  <c r="AK325" i="109"/>
  <c r="AJ325" i="109"/>
  <c r="AI325" i="109"/>
  <c r="AH325" i="109"/>
  <c r="AG325" i="109"/>
  <c r="AF325" i="109"/>
  <c r="AE325" i="109"/>
  <c r="AC325" i="109"/>
  <c r="AB325" i="109"/>
  <c r="AA325" i="109"/>
  <c r="Z325" i="109"/>
  <c r="AP324" i="109"/>
  <c r="AO324" i="109"/>
  <c r="AM324" i="109"/>
  <c r="AL324" i="109"/>
  <c r="AK324" i="109"/>
  <c r="AJ324" i="109"/>
  <c r="AI324" i="109"/>
  <c r="AH324" i="109"/>
  <c r="AG324" i="109"/>
  <c r="AF324" i="109"/>
  <c r="AE324" i="109"/>
  <c r="AC324" i="109"/>
  <c r="AB324" i="109"/>
  <c r="AA324" i="109"/>
  <c r="Z324" i="109"/>
  <c r="AP323" i="109"/>
  <c r="AO323" i="109"/>
  <c r="AM323" i="109"/>
  <c r="AL323" i="109"/>
  <c r="AK323" i="109"/>
  <c r="AJ323" i="109"/>
  <c r="AI323" i="109"/>
  <c r="AH323" i="109"/>
  <c r="AG323" i="109"/>
  <c r="AF323" i="109"/>
  <c r="AE323" i="109"/>
  <c r="AC323" i="109"/>
  <c r="AB323" i="109"/>
  <c r="AA323" i="109"/>
  <c r="Z323" i="109"/>
  <c r="AP322" i="109"/>
  <c r="AO322" i="109"/>
  <c r="AM322" i="109"/>
  <c r="AL322" i="109"/>
  <c r="AK322" i="109"/>
  <c r="AJ322" i="109"/>
  <c r="AI322" i="109"/>
  <c r="AH322" i="109"/>
  <c r="AG322" i="109"/>
  <c r="AF322" i="109"/>
  <c r="AE322" i="109"/>
  <c r="AC322" i="109"/>
  <c r="AB322" i="109"/>
  <c r="AA322" i="109"/>
  <c r="Z322" i="109"/>
  <c r="AP321" i="109"/>
  <c r="AO321" i="109"/>
  <c r="AM321" i="109"/>
  <c r="AL321" i="109"/>
  <c r="AK321" i="109"/>
  <c r="AJ321" i="109"/>
  <c r="AI321" i="109"/>
  <c r="AH321" i="109"/>
  <c r="AG321" i="109"/>
  <c r="AF321" i="109"/>
  <c r="AE321" i="109"/>
  <c r="AC321" i="109"/>
  <c r="AB321" i="109"/>
  <c r="AA321" i="109"/>
  <c r="Z321" i="109"/>
  <c r="AP320" i="109"/>
  <c r="AO320" i="109"/>
  <c r="AM320" i="109"/>
  <c r="AL320" i="109"/>
  <c r="AK320" i="109"/>
  <c r="AJ320" i="109"/>
  <c r="AI320" i="109"/>
  <c r="AH320" i="109"/>
  <c r="AG320" i="109"/>
  <c r="AF320" i="109"/>
  <c r="AE320" i="109"/>
  <c r="AC320" i="109"/>
  <c r="AB320" i="109"/>
  <c r="AA320" i="109"/>
  <c r="Z320" i="109"/>
  <c r="AP319" i="109"/>
  <c r="AO319" i="109"/>
  <c r="AM319" i="109"/>
  <c r="AL319" i="109"/>
  <c r="AK319" i="109"/>
  <c r="AJ319" i="109"/>
  <c r="AI319" i="109"/>
  <c r="AH319" i="109"/>
  <c r="AG319" i="109"/>
  <c r="AF319" i="109"/>
  <c r="AE319" i="109"/>
  <c r="AC319" i="109"/>
  <c r="AB319" i="109"/>
  <c r="AA319" i="109"/>
  <c r="Z319" i="109"/>
  <c r="AP318" i="109"/>
  <c r="AO318" i="109"/>
  <c r="AM318" i="109"/>
  <c r="AL318" i="109"/>
  <c r="AK318" i="109"/>
  <c r="AJ318" i="109"/>
  <c r="AI318" i="109"/>
  <c r="AH318" i="109"/>
  <c r="AG318" i="109"/>
  <c r="AF318" i="109"/>
  <c r="AE318" i="109"/>
  <c r="AC318" i="109"/>
  <c r="AB318" i="109"/>
  <c r="AA318" i="109"/>
  <c r="Z318" i="109"/>
  <c r="AP317" i="109"/>
  <c r="AO317" i="109"/>
  <c r="AM317" i="109"/>
  <c r="AL317" i="109"/>
  <c r="AK317" i="109"/>
  <c r="AJ317" i="109"/>
  <c r="AI317" i="109"/>
  <c r="AH317" i="109"/>
  <c r="AG317" i="109"/>
  <c r="AF317" i="109"/>
  <c r="AE317" i="109"/>
  <c r="AC317" i="109"/>
  <c r="AB317" i="109"/>
  <c r="AA317" i="109"/>
  <c r="Z317" i="109"/>
  <c r="AP316" i="109"/>
  <c r="AO316" i="109"/>
  <c r="AM316" i="109"/>
  <c r="AL316" i="109"/>
  <c r="AK316" i="109"/>
  <c r="AJ316" i="109"/>
  <c r="AI316" i="109"/>
  <c r="AH316" i="109"/>
  <c r="AG316" i="109"/>
  <c r="AF316" i="109"/>
  <c r="AE316" i="109"/>
  <c r="AC316" i="109"/>
  <c r="AB316" i="109"/>
  <c r="AA316" i="109"/>
  <c r="Z316" i="109"/>
  <c r="AP315" i="109"/>
  <c r="AO315" i="109"/>
  <c r="AM315" i="109"/>
  <c r="AL315" i="109"/>
  <c r="AK315" i="109"/>
  <c r="AJ315" i="109"/>
  <c r="AI315" i="109"/>
  <c r="AH315" i="109"/>
  <c r="AG315" i="109"/>
  <c r="AF315" i="109"/>
  <c r="AE315" i="109"/>
  <c r="AC315" i="109"/>
  <c r="AB315" i="109"/>
  <c r="AA315" i="109"/>
  <c r="Z315" i="109"/>
  <c r="AP314" i="109"/>
  <c r="AO314" i="109"/>
  <c r="AM314" i="109"/>
  <c r="AL314" i="109"/>
  <c r="AK314" i="109"/>
  <c r="AJ314" i="109"/>
  <c r="AI314" i="109"/>
  <c r="AH314" i="109"/>
  <c r="AG314" i="109"/>
  <c r="AF314" i="109"/>
  <c r="AE314" i="109"/>
  <c r="AC314" i="109"/>
  <c r="AB314" i="109"/>
  <c r="AA314" i="109"/>
  <c r="Z314" i="109"/>
  <c r="AP313" i="109"/>
  <c r="AO313" i="109"/>
  <c r="AM313" i="109"/>
  <c r="AL313" i="109"/>
  <c r="AK313" i="109"/>
  <c r="AJ313" i="109"/>
  <c r="AI313" i="109"/>
  <c r="AH313" i="109"/>
  <c r="AG313" i="109"/>
  <c r="AF313" i="109"/>
  <c r="AE313" i="109"/>
  <c r="AC313" i="109"/>
  <c r="AB313" i="109"/>
  <c r="AA313" i="109"/>
  <c r="Z313" i="109"/>
  <c r="AP312" i="109"/>
  <c r="AO312" i="109"/>
  <c r="AM312" i="109"/>
  <c r="AL312" i="109"/>
  <c r="AK312" i="109"/>
  <c r="AJ312" i="109"/>
  <c r="AI312" i="109"/>
  <c r="AH312" i="109"/>
  <c r="AG312" i="109"/>
  <c r="AF312" i="109"/>
  <c r="AE312" i="109"/>
  <c r="AC312" i="109"/>
  <c r="AB312" i="109"/>
  <c r="AA312" i="109"/>
  <c r="Z312" i="109"/>
  <c r="AP311" i="109"/>
  <c r="AO311" i="109"/>
  <c r="AM311" i="109"/>
  <c r="AL311" i="109"/>
  <c r="AK311" i="109"/>
  <c r="AJ311" i="109"/>
  <c r="AI311" i="109"/>
  <c r="AH311" i="109"/>
  <c r="AG311" i="109"/>
  <c r="AF311" i="109"/>
  <c r="AE311" i="109"/>
  <c r="AC311" i="109"/>
  <c r="AB311" i="109"/>
  <c r="AA311" i="109"/>
  <c r="Z311" i="109"/>
  <c r="AP310" i="109"/>
  <c r="AO310" i="109"/>
  <c r="AM310" i="109"/>
  <c r="AL310" i="109"/>
  <c r="AK310" i="109"/>
  <c r="AJ310" i="109"/>
  <c r="AI310" i="109"/>
  <c r="AH310" i="109"/>
  <c r="AG310" i="109"/>
  <c r="AF310" i="109"/>
  <c r="AE310" i="109"/>
  <c r="AC310" i="109"/>
  <c r="AB310" i="109"/>
  <c r="AA310" i="109"/>
  <c r="Z310" i="109"/>
  <c r="AP309" i="109"/>
  <c r="AO309" i="109"/>
  <c r="AM309" i="109"/>
  <c r="AL309" i="109"/>
  <c r="AK309" i="109"/>
  <c r="AJ309" i="109"/>
  <c r="AI309" i="109"/>
  <c r="AH309" i="109"/>
  <c r="AG309" i="109"/>
  <c r="AF309" i="109"/>
  <c r="AE309" i="109"/>
  <c r="AC309" i="109"/>
  <c r="AB309" i="109"/>
  <c r="AA309" i="109"/>
  <c r="Z309" i="109"/>
  <c r="AP308" i="109"/>
  <c r="AO308" i="109"/>
  <c r="AM308" i="109"/>
  <c r="AL308" i="109"/>
  <c r="AK308" i="109"/>
  <c r="AJ308" i="109"/>
  <c r="AI308" i="109"/>
  <c r="AH308" i="109"/>
  <c r="AG308" i="109"/>
  <c r="AF308" i="109"/>
  <c r="AE308" i="109"/>
  <c r="AC308" i="109"/>
  <c r="AB308" i="109"/>
  <c r="AA308" i="109"/>
  <c r="Z308" i="109"/>
  <c r="AP307" i="109"/>
  <c r="AO307" i="109"/>
  <c r="AM307" i="109"/>
  <c r="AL307" i="109"/>
  <c r="AK307" i="109"/>
  <c r="AJ307" i="109"/>
  <c r="AI307" i="109"/>
  <c r="AH307" i="109"/>
  <c r="AG307" i="109"/>
  <c r="AF307" i="109"/>
  <c r="AE307" i="109"/>
  <c r="AC307" i="109"/>
  <c r="AB307" i="109"/>
  <c r="AA307" i="109"/>
  <c r="Z307" i="109"/>
  <c r="AP306" i="109"/>
  <c r="AO306" i="109"/>
  <c r="AM306" i="109"/>
  <c r="AL306" i="109"/>
  <c r="AK306" i="109"/>
  <c r="AJ306" i="109"/>
  <c r="AI306" i="109"/>
  <c r="AH306" i="109"/>
  <c r="AG306" i="109"/>
  <c r="AF306" i="109"/>
  <c r="AE306" i="109"/>
  <c r="AC306" i="109"/>
  <c r="AB306" i="109"/>
  <c r="AA306" i="109"/>
  <c r="Z306" i="109"/>
  <c r="AP305" i="109"/>
  <c r="AO305" i="109"/>
  <c r="AM305" i="109"/>
  <c r="AL305" i="109"/>
  <c r="AK305" i="109"/>
  <c r="AJ305" i="109"/>
  <c r="AI305" i="109"/>
  <c r="AH305" i="109"/>
  <c r="AG305" i="109"/>
  <c r="AF305" i="109"/>
  <c r="AE305" i="109"/>
  <c r="AC305" i="109"/>
  <c r="AB305" i="109"/>
  <c r="AA305" i="109"/>
  <c r="Z305" i="109"/>
  <c r="AP304" i="109"/>
  <c r="AO304" i="109"/>
  <c r="AM304" i="109"/>
  <c r="AL304" i="109"/>
  <c r="AK304" i="109"/>
  <c r="AJ304" i="109"/>
  <c r="AI304" i="109"/>
  <c r="AH304" i="109"/>
  <c r="AG304" i="109"/>
  <c r="AF304" i="109"/>
  <c r="AE304" i="109"/>
  <c r="AC304" i="109"/>
  <c r="AB304" i="109"/>
  <c r="AA304" i="109"/>
  <c r="Z304" i="109"/>
  <c r="AP303" i="109"/>
  <c r="AO303" i="109"/>
  <c r="AM303" i="109"/>
  <c r="AL303" i="109"/>
  <c r="AK303" i="109"/>
  <c r="AJ303" i="109"/>
  <c r="AI303" i="109"/>
  <c r="AH303" i="109"/>
  <c r="AG303" i="109"/>
  <c r="AF303" i="109"/>
  <c r="AE303" i="109"/>
  <c r="AC303" i="109"/>
  <c r="AB303" i="109"/>
  <c r="AA303" i="109"/>
  <c r="Z303" i="109"/>
  <c r="AP302" i="109"/>
  <c r="AO302" i="109"/>
  <c r="AM302" i="109"/>
  <c r="AL302" i="109"/>
  <c r="AK302" i="109"/>
  <c r="AJ302" i="109"/>
  <c r="AI302" i="109"/>
  <c r="AH302" i="109"/>
  <c r="AG302" i="109"/>
  <c r="AF302" i="109"/>
  <c r="AE302" i="109"/>
  <c r="AC302" i="109"/>
  <c r="AB302" i="109"/>
  <c r="AA302" i="109"/>
  <c r="Z302" i="109"/>
  <c r="AP301" i="109"/>
  <c r="AO301" i="109"/>
  <c r="AM301" i="109"/>
  <c r="AL301" i="109"/>
  <c r="AK301" i="109"/>
  <c r="AJ301" i="109"/>
  <c r="AI301" i="109"/>
  <c r="AH301" i="109"/>
  <c r="AG301" i="109"/>
  <c r="AF301" i="109"/>
  <c r="AE301" i="109"/>
  <c r="AC301" i="109"/>
  <c r="AB301" i="109"/>
  <c r="AA301" i="109"/>
  <c r="Z301" i="109"/>
  <c r="AP300" i="109"/>
  <c r="AO300" i="109"/>
  <c r="AM300" i="109"/>
  <c r="AL300" i="109"/>
  <c r="AK300" i="109"/>
  <c r="AJ300" i="109"/>
  <c r="AI300" i="109"/>
  <c r="AH300" i="109"/>
  <c r="AG300" i="109"/>
  <c r="AF300" i="109"/>
  <c r="AE300" i="109"/>
  <c r="AC300" i="109"/>
  <c r="AB300" i="109"/>
  <c r="AA300" i="109"/>
  <c r="Z300" i="109"/>
  <c r="AP299" i="109"/>
  <c r="AO299" i="109"/>
  <c r="AM299" i="109"/>
  <c r="AL299" i="109"/>
  <c r="AK299" i="109"/>
  <c r="AJ299" i="109"/>
  <c r="AI299" i="109"/>
  <c r="AH299" i="109"/>
  <c r="AG299" i="109"/>
  <c r="AF299" i="109"/>
  <c r="AE299" i="109"/>
  <c r="AC299" i="109"/>
  <c r="AB299" i="109"/>
  <c r="AA299" i="109"/>
  <c r="Z299" i="109"/>
  <c r="AP298" i="109"/>
  <c r="AO298" i="109"/>
  <c r="AM298" i="109"/>
  <c r="AL298" i="109"/>
  <c r="AK298" i="109"/>
  <c r="AJ298" i="109"/>
  <c r="AI298" i="109"/>
  <c r="AH298" i="109"/>
  <c r="AG298" i="109"/>
  <c r="AF298" i="109"/>
  <c r="AE298" i="109"/>
  <c r="AC298" i="109"/>
  <c r="AB298" i="109"/>
  <c r="AA298" i="109"/>
  <c r="Z298" i="109"/>
  <c r="AP297" i="109"/>
  <c r="AO297" i="109"/>
  <c r="AM297" i="109"/>
  <c r="AL297" i="109"/>
  <c r="AK297" i="109"/>
  <c r="AJ297" i="109"/>
  <c r="AI297" i="109"/>
  <c r="AH297" i="109"/>
  <c r="AG297" i="109"/>
  <c r="AF297" i="109"/>
  <c r="AE297" i="109"/>
  <c r="AC297" i="109"/>
  <c r="AB297" i="109"/>
  <c r="AA297" i="109"/>
  <c r="Z297" i="109"/>
  <c r="AP296" i="109"/>
  <c r="AO296" i="109"/>
  <c r="AM296" i="109"/>
  <c r="AL296" i="109"/>
  <c r="AK296" i="109"/>
  <c r="AJ296" i="109"/>
  <c r="AI296" i="109"/>
  <c r="AH296" i="109"/>
  <c r="AG296" i="109"/>
  <c r="AF296" i="109"/>
  <c r="AE296" i="109"/>
  <c r="AC296" i="109"/>
  <c r="AB296" i="109"/>
  <c r="AA296" i="109"/>
  <c r="Z296" i="109"/>
  <c r="AP295" i="109"/>
  <c r="AO295" i="109"/>
  <c r="AM295" i="109"/>
  <c r="AL295" i="109"/>
  <c r="AK295" i="109"/>
  <c r="AJ295" i="109"/>
  <c r="AI295" i="109"/>
  <c r="AH295" i="109"/>
  <c r="AG295" i="109"/>
  <c r="AF295" i="109"/>
  <c r="AE295" i="109"/>
  <c r="AC295" i="109"/>
  <c r="AB295" i="109"/>
  <c r="AA295" i="109"/>
  <c r="Z295" i="109"/>
  <c r="AP294" i="109"/>
  <c r="AO294" i="109"/>
  <c r="AM294" i="109"/>
  <c r="AL294" i="109"/>
  <c r="AK294" i="109"/>
  <c r="AJ294" i="109"/>
  <c r="AI294" i="109"/>
  <c r="AH294" i="109"/>
  <c r="AG294" i="109"/>
  <c r="AF294" i="109"/>
  <c r="AE294" i="109"/>
  <c r="AC294" i="109"/>
  <c r="AB294" i="109"/>
  <c r="AA294" i="109"/>
  <c r="Z294" i="109"/>
  <c r="AP293" i="109"/>
  <c r="AO293" i="109"/>
  <c r="AM293" i="109"/>
  <c r="AL293" i="109"/>
  <c r="AK293" i="109"/>
  <c r="AJ293" i="109"/>
  <c r="AI293" i="109"/>
  <c r="AH293" i="109"/>
  <c r="AG293" i="109"/>
  <c r="AF293" i="109"/>
  <c r="AE293" i="109"/>
  <c r="AC293" i="109"/>
  <c r="AB293" i="109"/>
  <c r="AA293" i="109"/>
  <c r="Z293" i="109"/>
  <c r="AP292" i="109"/>
  <c r="AO292" i="109"/>
  <c r="AM292" i="109"/>
  <c r="AL292" i="109"/>
  <c r="AK292" i="109"/>
  <c r="AJ292" i="109"/>
  <c r="AI292" i="109"/>
  <c r="AH292" i="109"/>
  <c r="AG292" i="109"/>
  <c r="AF292" i="109"/>
  <c r="AE292" i="109"/>
  <c r="AC292" i="109"/>
  <c r="AB292" i="109"/>
  <c r="AA292" i="109"/>
  <c r="Z292" i="109"/>
  <c r="AP291" i="109"/>
  <c r="AO291" i="109"/>
  <c r="AM291" i="109"/>
  <c r="AL291" i="109"/>
  <c r="AK291" i="109"/>
  <c r="AJ291" i="109"/>
  <c r="AI291" i="109"/>
  <c r="AH291" i="109"/>
  <c r="AG291" i="109"/>
  <c r="AF291" i="109"/>
  <c r="AE291" i="109"/>
  <c r="AC291" i="109"/>
  <c r="AB291" i="109"/>
  <c r="AA291" i="109"/>
  <c r="Z291" i="109"/>
  <c r="AP290" i="109"/>
  <c r="AO290" i="109"/>
  <c r="AM290" i="109"/>
  <c r="AL290" i="109"/>
  <c r="AK290" i="109"/>
  <c r="AJ290" i="109"/>
  <c r="AI290" i="109"/>
  <c r="AH290" i="109"/>
  <c r="AG290" i="109"/>
  <c r="AF290" i="109"/>
  <c r="AE290" i="109"/>
  <c r="AC290" i="109"/>
  <c r="AB290" i="109"/>
  <c r="AA290" i="109"/>
  <c r="Z290" i="109"/>
  <c r="AP289" i="109"/>
  <c r="AO289" i="109"/>
  <c r="AM289" i="109"/>
  <c r="AL289" i="109"/>
  <c r="AK289" i="109"/>
  <c r="AJ289" i="109"/>
  <c r="AI289" i="109"/>
  <c r="AH289" i="109"/>
  <c r="AG289" i="109"/>
  <c r="AF289" i="109"/>
  <c r="AE289" i="109"/>
  <c r="AC289" i="109"/>
  <c r="AB289" i="109"/>
  <c r="AA289" i="109"/>
  <c r="Z289" i="109"/>
  <c r="AP288" i="109"/>
  <c r="AO288" i="109"/>
  <c r="AM288" i="109"/>
  <c r="AL288" i="109"/>
  <c r="AK288" i="109"/>
  <c r="AJ288" i="109"/>
  <c r="AI288" i="109"/>
  <c r="AH288" i="109"/>
  <c r="AG288" i="109"/>
  <c r="AF288" i="109"/>
  <c r="AE288" i="109"/>
  <c r="AC288" i="109"/>
  <c r="AB288" i="109"/>
  <c r="AA288" i="109"/>
  <c r="Z288" i="109"/>
  <c r="AP287" i="109"/>
  <c r="AO287" i="109"/>
  <c r="AM287" i="109"/>
  <c r="AL287" i="109"/>
  <c r="AK287" i="109"/>
  <c r="AJ287" i="109"/>
  <c r="AI287" i="109"/>
  <c r="AH287" i="109"/>
  <c r="AG287" i="109"/>
  <c r="AF287" i="109"/>
  <c r="AE287" i="109"/>
  <c r="AC287" i="109"/>
  <c r="AB287" i="109"/>
  <c r="AA287" i="109"/>
  <c r="Z287" i="109"/>
  <c r="AP286" i="109"/>
  <c r="AO286" i="109"/>
  <c r="AM286" i="109"/>
  <c r="AL286" i="109"/>
  <c r="AK286" i="109"/>
  <c r="AJ286" i="109"/>
  <c r="AI286" i="109"/>
  <c r="AH286" i="109"/>
  <c r="AG286" i="109"/>
  <c r="AF286" i="109"/>
  <c r="AE286" i="109"/>
  <c r="AC286" i="109"/>
  <c r="AB286" i="109"/>
  <c r="AA286" i="109"/>
  <c r="Z286" i="109"/>
  <c r="AP285" i="109"/>
  <c r="AO285" i="109"/>
  <c r="AM285" i="109"/>
  <c r="AL285" i="109"/>
  <c r="AK285" i="109"/>
  <c r="AJ285" i="109"/>
  <c r="AI285" i="109"/>
  <c r="AH285" i="109"/>
  <c r="AG285" i="109"/>
  <c r="AF285" i="109"/>
  <c r="AE285" i="109"/>
  <c r="AC285" i="109"/>
  <c r="AB285" i="109"/>
  <c r="AA285" i="109"/>
  <c r="Z285" i="109"/>
  <c r="AP284" i="109"/>
  <c r="AO284" i="109"/>
  <c r="AM284" i="109"/>
  <c r="AL284" i="109"/>
  <c r="AK284" i="109"/>
  <c r="AJ284" i="109"/>
  <c r="AI284" i="109"/>
  <c r="AH284" i="109"/>
  <c r="AG284" i="109"/>
  <c r="AF284" i="109"/>
  <c r="AE284" i="109"/>
  <c r="AC284" i="109"/>
  <c r="AB284" i="109"/>
  <c r="AA284" i="109"/>
  <c r="Z284" i="109"/>
  <c r="AP283" i="109"/>
  <c r="AO283" i="109"/>
  <c r="AM283" i="109"/>
  <c r="AL283" i="109"/>
  <c r="AK283" i="109"/>
  <c r="AJ283" i="109"/>
  <c r="AI283" i="109"/>
  <c r="AH283" i="109"/>
  <c r="AG283" i="109"/>
  <c r="AF283" i="109"/>
  <c r="AE283" i="109"/>
  <c r="AC283" i="109"/>
  <c r="AB283" i="109"/>
  <c r="AA283" i="109"/>
  <c r="Z283" i="109"/>
  <c r="AP282" i="109"/>
  <c r="AO282" i="109"/>
  <c r="AM282" i="109"/>
  <c r="AL282" i="109"/>
  <c r="AK282" i="109"/>
  <c r="AJ282" i="109"/>
  <c r="AI282" i="109"/>
  <c r="AH282" i="109"/>
  <c r="AG282" i="109"/>
  <c r="AF282" i="109"/>
  <c r="AE282" i="109"/>
  <c r="AC282" i="109"/>
  <c r="AB282" i="109"/>
  <c r="AA282" i="109"/>
  <c r="Z282" i="109"/>
  <c r="AP281" i="109"/>
  <c r="AO281" i="109"/>
  <c r="AM281" i="109"/>
  <c r="AL281" i="109"/>
  <c r="AK281" i="109"/>
  <c r="AJ281" i="109"/>
  <c r="AI281" i="109"/>
  <c r="AH281" i="109"/>
  <c r="AG281" i="109"/>
  <c r="AF281" i="109"/>
  <c r="AE281" i="109"/>
  <c r="AC281" i="109"/>
  <c r="AB281" i="109"/>
  <c r="AA281" i="109"/>
  <c r="Z281" i="109"/>
  <c r="AP280" i="109"/>
  <c r="AO280" i="109"/>
  <c r="AM280" i="109"/>
  <c r="AL280" i="109"/>
  <c r="AK280" i="109"/>
  <c r="AJ280" i="109"/>
  <c r="AI280" i="109"/>
  <c r="AH280" i="109"/>
  <c r="AG280" i="109"/>
  <c r="AF280" i="109"/>
  <c r="AE280" i="109"/>
  <c r="AC280" i="109"/>
  <c r="AB280" i="109"/>
  <c r="AA280" i="109"/>
  <c r="Z280" i="109"/>
  <c r="AP279" i="109"/>
  <c r="AO279" i="109"/>
  <c r="AM279" i="109"/>
  <c r="AL279" i="109"/>
  <c r="AK279" i="109"/>
  <c r="AJ279" i="109"/>
  <c r="AI279" i="109"/>
  <c r="AH279" i="109"/>
  <c r="AG279" i="109"/>
  <c r="AF279" i="109"/>
  <c r="AE279" i="109"/>
  <c r="AC279" i="109"/>
  <c r="AB279" i="109"/>
  <c r="AA279" i="109"/>
  <c r="Z279" i="109"/>
  <c r="AP278" i="109"/>
  <c r="AO278" i="109"/>
  <c r="AM278" i="109"/>
  <c r="AL278" i="109"/>
  <c r="AK278" i="109"/>
  <c r="AJ278" i="109"/>
  <c r="AI278" i="109"/>
  <c r="AH278" i="109"/>
  <c r="AG278" i="109"/>
  <c r="AF278" i="109"/>
  <c r="AE278" i="109"/>
  <c r="AC278" i="109"/>
  <c r="AB278" i="109"/>
  <c r="AA278" i="109"/>
  <c r="Z278" i="109"/>
  <c r="AP277" i="109"/>
  <c r="AO277" i="109"/>
  <c r="AM277" i="109"/>
  <c r="AL277" i="109"/>
  <c r="AK277" i="109"/>
  <c r="AJ277" i="109"/>
  <c r="AI277" i="109"/>
  <c r="AH277" i="109"/>
  <c r="AG277" i="109"/>
  <c r="AF277" i="109"/>
  <c r="AE277" i="109"/>
  <c r="AC277" i="109"/>
  <c r="AB277" i="109"/>
  <c r="AA277" i="109"/>
  <c r="Z277" i="109"/>
  <c r="AP276" i="109"/>
  <c r="AO276" i="109"/>
  <c r="AM276" i="109"/>
  <c r="AL276" i="109"/>
  <c r="AK276" i="109"/>
  <c r="AJ276" i="109"/>
  <c r="AI276" i="109"/>
  <c r="AH276" i="109"/>
  <c r="AG276" i="109"/>
  <c r="AF276" i="109"/>
  <c r="AE276" i="109"/>
  <c r="AC276" i="109"/>
  <c r="AB276" i="109"/>
  <c r="AA276" i="109"/>
  <c r="Z276" i="109"/>
  <c r="AP275" i="109"/>
  <c r="AO275" i="109"/>
  <c r="AM275" i="109"/>
  <c r="AL275" i="109"/>
  <c r="AK275" i="109"/>
  <c r="AJ275" i="109"/>
  <c r="AI275" i="109"/>
  <c r="AH275" i="109"/>
  <c r="AG275" i="109"/>
  <c r="AF275" i="109"/>
  <c r="AE275" i="109"/>
  <c r="AC275" i="109"/>
  <c r="AB275" i="109"/>
  <c r="AA275" i="109"/>
  <c r="Z275" i="109"/>
  <c r="AP274" i="109"/>
  <c r="AO274" i="109"/>
  <c r="AM274" i="109"/>
  <c r="AL274" i="109"/>
  <c r="AK274" i="109"/>
  <c r="AJ274" i="109"/>
  <c r="AI274" i="109"/>
  <c r="AH274" i="109"/>
  <c r="AG274" i="109"/>
  <c r="AF274" i="109"/>
  <c r="AE274" i="109"/>
  <c r="AC274" i="109"/>
  <c r="AB274" i="109"/>
  <c r="AA274" i="109"/>
  <c r="Z274" i="109"/>
  <c r="AP273" i="109"/>
  <c r="AO273" i="109"/>
  <c r="AM273" i="109"/>
  <c r="AL273" i="109"/>
  <c r="AK273" i="109"/>
  <c r="AJ273" i="109"/>
  <c r="AI273" i="109"/>
  <c r="AH273" i="109"/>
  <c r="AG273" i="109"/>
  <c r="AF273" i="109"/>
  <c r="AE273" i="109"/>
  <c r="AC273" i="109"/>
  <c r="AB273" i="109"/>
  <c r="AA273" i="109"/>
  <c r="Z273" i="109"/>
  <c r="AP272" i="109"/>
  <c r="AO272" i="109"/>
  <c r="AM272" i="109"/>
  <c r="AL272" i="109"/>
  <c r="AK272" i="109"/>
  <c r="AJ272" i="109"/>
  <c r="AI272" i="109"/>
  <c r="AH272" i="109"/>
  <c r="AG272" i="109"/>
  <c r="AF272" i="109"/>
  <c r="AE272" i="109"/>
  <c r="AC272" i="109"/>
  <c r="AB272" i="109"/>
  <c r="AA272" i="109"/>
  <c r="Z272" i="109"/>
  <c r="AP271" i="109"/>
  <c r="AO271" i="109"/>
  <c r="AM271" i="109"/>
  <c r="AL271" i="109"/>
  <c r="AK271" i="109"/>
  <c r="AJ271" i="109"/>
  <c r="AI271" i="109"/>
  <c r="AH271" i="109"/>
  <c r="AG271" i="109"/>
  <c r="AF271" i="109"/>
  <c r="AE271" i="109"/>
  <c r="AC271" i="109"/>
  <c r="AB271" i="109"/>
  <c r="AA271" i="109"/>
  <c r="Z271" i="109"/>
  <c r="AP270" i="109"/>
  <c r="AO270" i="109"/>
  <c r="AM270" i="109"/>
  <c r="AL270" i="109"/>
  <c r="AK270" i="109"/>
  <c r="AJ270" i="109"/>
  <c r="AI270" i="109"/>
  <c r="AH270" i="109"/>
  <c r="AG270" i="109"/>
  <c r="AF270" i="109"/>
  <c r="AE270" i="109"/>
  <c r="AC270" i="109"/>
  <c r="AB270" i="109"/>
  <c r="AA270" i="109"/>
  <c r="Z270" i="109"/>
  <c r="AP269" i="109"/>
  <c r="AO269" i="109"/>
  <c r="AM269" i="109"/>
  <c r="AL269" i="109"/>
  <c r="AK269" i="109"/>
  <c r="AJ269" i="109"/>
  <c r="AI269" i="109"/>
  <c r="AH269" i="109"/>
  <c r="AG269" i="109"/>
  <c r="AF269" i="109"/>
  <c r="AE269" i="109"/>
  <c r="AC269" i="109"/>
  <c r="AB269" i="109"/>
  <c r="AA269" i="109"/>
  <c r="Z269" i="109"/>
  <c r="AP268" i="109"/>
  <c r="AO268" i="109"/>
  <c r="AM268" i="109"/>
  <c r="AL268" i="109"/>
  <c r="AK268" i="109"/>
  <c r="AJ268" i="109"/>
  <c r="AI268" i="109"/>
  <c r="AH268" i="109"/>
  <c r="AG268" i="109"/>
  <c r="AF268" i="109"/>
  <c r="AE268" i="109"/>
  <c r="AC268" i="109"/>
  <c r="AB268" i="109"/>
  <c r="AA268" i="109"/>
  <c r="Z268" i="109"/>
  <c r="AP267" i="109"/>
  <c r="AO267" i="109"/>
  <c r="AM267" i="109"/>
  <c r="AL267" i="109"/>
  <c r="AK267" i="109"/>
  <c r="AJ267" i="109"/>
  <c r="AI267" i="109"/>
  <c r="AH267" i="109"/>
  <c r="AG267" i="109"/>
  <c r="AF267" i="109"/>
  <c r="AE267" i="109"/>
  <c r="AC267" i="109"/>
  <c r="AB267" i="109"/>
  <c r="AA267" i="109"/>
  <c r="Z267" i="109"/>
  <c r="AP266" i="109"/>
  <c r="AO266" i="109"/>
  <c r="AM266" i="109"/>
  <c r="AL266" i="109"/>
  <c r="AK266" i="109"/>
  <c r="AJ266" i="109"/>
  <c r="AI266" i="109"/>
  <c r="AH266" i="109"/>
  <c r="AG266" i="109"/>
  <c r="AF266" i="109"/>
  <c r="AE266" i="109"/>
  <c r="AC266" i="109"/>
  <c r="AB266" i="109"/>
  <c r="AA266" i="109"/>
  <c r="Z266" i="109"/>
  <c r="AP265" i="109"/>
  <c r="AO265" i="109"/>
  <c r="AM265" i="109"/>
  <c r="AL265" i="109"/>
  <c r="AK265" i="109"/>
  <c r="AJ265" i="109"/>
  <c r="AI265" i="109"/>
  <c r="AH265" i="109"/>
  <c r="AG265" i="109"/>
  <c r="AF265" i="109"/>
  <c r="AE265" i="109"/>
  <c r="AC265" i="109"/>
  <c r="AB265" i="109"/>
  <c r="AA265" i="109"/>
  <c r="Z265" i="109"/>
  <c r="AP264" i="109"/>
  <c r="AO264" i="109"/>
  <c r="AM264" i="109"/>
  <c r="AL264" i="109"/>
  <c r="AK264" i="109"/>
  <c r="AJ264" i="109"/>
  <c r="AI264" i="109"/>
  <c r="AH264" i="109"/>
  <c r="AG264" i="109"/>
  <c r="AF264" i="109"/>
  <c r="AE264" i="109"/>
  <c r="AC264" i="109"/>
  <c r="AB264" i="109"/>
  <c r="AA264" i="109"/>
  <c r="Z264" i="109"/>
  <c r="AP263" i="109"/>
  <c r="AO263" i="109"/>
  <c r="AM263" i="109"/>
  <c r="AL263" i="109"/>
  <c r="AK263" i="109"/>
  <c r="AJ263" i="109"/>
  <c r="AI263" i="109"/>
  <c r="AH263" i="109"/>
  <c r="AG263" i="109"/>
  <c r="AF263" i="109"/>
  <c r="AE263" i="109"/>
  <c r="AC263" i="109"/>
  <c r="AB263" i="109"/>
  <c r="AA263" i="109"/>
  <c r="Z263" i="109"/>
  <c r="AP262" i="109"/>
  <c r="AO262" i="109"/>
  <c r="AM262" i="109"/>
  <c r="AL262" i="109"/>
  <c r="AK262" i="109"/>
  <c r="AJ262" i="109"/>
  <c r="AI262" i="109"/>
  <c r="AH262" i="109"/>
  <c r="AG262" i="109"/>
  <c r="AF262" i="109"/>
  <c r="AE262" i="109"/>
  <c r="AC262" i="109"/>
  <c r="AB262" i="109"/>
  <c r="AA262" i="109"/>
  <c r="Z262" i="109"/>
  <c r="AP261" i="109"/>
  <c r="AO261" i="109"/>
  <c r="AM261" i="109"/>
  <c r="AL261" i="109"/>
  <c r="AK261" i="109"/>
  <c r="AJ261" i="109"/>
  <c r="AI261" i="109"/>
  <c r="AH261" i="109"/>
  <c r="AG261" i="109"/>
  <c r="AF261" i="109"/>
  <c r="AE261" i="109"/>
  <c r="AC261" i="109"/>
  <c r="AB261" i="109"/>
  <c r="AA261" i="109"/>
  <c r="Z261" i="109"/>
  <c r="AP260" i="109"/>
  <c r="AO260" i="109"/>
  <c r="AM260" i="109"/>
  <c r="AL260" i="109"/>
  <c r="AK260" i="109"/>
  <c r="AJ260" i="109"/>
  <c r="AI260" i="109"/>
  <c r="AH260" i="109"/>
  <c r="AG260" i="109"/>
  <c r="AF260" i="109"/>
  <c r="AE260" i="109"/>
  <c r="AC260" i="109"/>
  <c r="AB260" i="109"/>
  <c r="AA260" i="109"/>
  <c r="Z260" i="109"/>
  <c r="AP259" i="109"/>
  <c r="AO259" i="109"/>
  <c r="AM259" i="109"/>
  <c r="AL259" i="109"/>
  <c r="AK259" i="109"/>
  <c r="AJ259" i="109"/>
  <c r="AI259" i="109"/>
  <c r="AH259" i="109"/>
  <c r="AG259" i="109"/>
  <c r="AF259" i="109"/>
  <c r="AE259" i="109"/>
  <c r="AC259" i="109"/>
  <c r="AB259" i="109"/>
  <c r="AA259" i="109"/>
  <c r="Z259" i="109"/>
  <c r="AP258" i="109"/>
  <c r="AO258" i="109"/>
  <c r="AM258" i="109"/>
  <c r="AL258" i="109"/>
  <c r="AK258" i="109"/>
  <c r="AJ258" i="109"/>
  <c r="AI258" i="109"/>
  <c r="AH258" i="109"/>
  <c r="AG258" i="109"/>
  <c r="AF258" i="109"/>
  <c r="AE258" i="109"/>
  <c r="AC258" i="109"/>
  <c r="AB258" i="109"/>
  <c r="AA258" i="109"/>
  <c r="Z258" i="109"/>
  <c r="AP257" i="109"/>
  <c r="AO257" i="109"/>
  <c r="AM257" i="109"/>
  <c r="AL257" i="109"/>
  <c r="AK257" i="109"/>
  <c r="AJ257" i="109"/>
  <c r="AI257" i="109"/>
  <c r="AH257" i="109"/>
  <c r="AG257" i="109"/>
  <c r="AF257" i="109"/>
  <c r="AE257" i="109"/>
  <c r="AC257" i="109"/>
  <c r="AB257" i="109"/>
  <c r="AA257" i="109"/>
  <c r="Z257" i="109"/>
  <c r="AP256" i="109"/>
  <c r="AO256" i="109"/>
  <c r="AM256" i="109"/>
  <c r="AL256" i="109"/>
  <c r="AK256" i="109"/>
  <c r="AJ256" i="109"/>
  <c r="AI256" i="109"/>
  <c r="AH256" i="109"/>
  <c r="AG256" i="109"/>
  <c r="AF256" i="109"/>
  <c r="AE256" i="109"/>
  <c r="AC256" i="109"/>
  <c r="AB256" i="109"/>
  <c r="AA256" i="109"/>
  <c r="Z256" i="109"/>
  <c r="AP255" i="109"/>
  <c r="AO255" i="109"/>
  <c r="AM255" i="109"/>
  <c r="AL255" i="109"/>
  <c r="AK255" i="109"/>
  <c r="AJ255" i="109"/>
  <c r="AI255" i="109"/>
  <c r="AH255" i="109"/>
  <c r="AG255" i="109"/>
  <c r="AF255" i="109"/>
  <c r="AE255" i="109"/>
  <c r="AC255" i="109"/>
  <c r="AB255" i="109"/>
  <c r="AA255" i="109"/>
  <c r="Z255" i="109"/>
  <c r="AP254" i="109"/>
  <c r="AO254" i="109"/>
  <c r="AM254" i="109"/>
  <c r="AL254" i="109"/>
  <c r="AK254" i="109"/>
  <c r="AJ254" i="109"/>
  <c r="AI254" i="109"/>
  <c r="AH254" i="109"/>
  <c r="AG254" i="109"/>
  <c r="AF254" i="109"/>
  <c r="AE254" i="109"/>
  <c r="AC254" i="109"/>
  <c r="AB254" i="109"/>
  <c r="AA254" i="109"/>
  <c r="Z254" i="109"/>
  <c r="AP253" i="109"/>
  <c r="AO253" i="109"/>
  <c r="AM253" i="109"/>
  <c r="AL253" i="109"/>
  <c r="AK253" i="109"/>
  <c r="AJ253" i="109"/>
  <c r="AI253" i="109"/>
  <c r="AH253" i="109"/>
  <c r="AG253" i="109"/>
  <c r="AF253" i="109"/>
  <c r="AE253" i="109"/>
  <c r="AC253" i="109"/>
  <c r="AB253" i="109"/>
  <c r="AA253" i="109"/>
  <c r="Z253" i="109"/>
  <c r="AP252" i="109"/>
  <c r="AO252" i="109"/>
  <c r="AM252" i="109"/>
  <c r="AL252" i="109"/>
  <c r="AK252" i="109"/>
  <c r="AJ252" i="109"/>
  <c r="AI252" i="109"/>
  <c r="AH252" i="109"/>
  <c r="AG252" i="109"/>
  <c r="AF252" i="109"/>
  <c r="AE252" i="109"/>
  <c r="AC252" i="109"/>
  <c r="AB252" i="109"/>
  <c r="AA252" i="109"/>
  <c r="Z252" i="109"/>
  <c r="AP251" i="109"/>
  <c r="AO251" i="109"/>
  <c r="AM251" i="109"/>
  <c r="AL251" i="109"/>
  <c r="AK251" i="109"/>
  <c r="AJ251" i="109"/>
  <c r="AI251" i="109"/>
  <c r="AH251" i="109"/>
  <c r="AG251" i="109"/>
  <c r="AF251" i="109"/>
  <c r="AE251" i="109"/>
  <c r="AC251" i="109"/>
  <c r="AB251" i="109"/>
  <c r="AA251" i="109"/>
  <c r="Z251" i="109"/>
  <c r="AP250" i="109"/>
  <c r="AO250" i="109"/>
  <c r="AM250" i="109"/>
  <c r="AL250" i="109"/>
  <c r="AK250" i="109"/>
  <c r="AJ250" i="109"/>
  <c r="AI250" i="109"/>
  <c r="AH250" i="109"/>
  <c r="AG250" i="109"/>
  <c r="AF250" i="109"/>
  <c r="AE250" i="109"/>
  <c r="AC250" i="109"/>
  <c r="AB250" i="109"/>
  <c r="AA250" i="109"/>
  <c r="Z250" i="109"/>
  <c r="AP249" i="109"/>
  <c r="AO249" i="109"/>
  <c r="AM249" i="109"/>
  <c r="AL249" i="109"/>
  <c r="AK249" i="109"/>
  <c r="AJ249" i="109"/>
  <c r="AI249" i="109"/>
  <c r="AH249" i="109"/>
  <c r="AG249" i="109"/>
  <c r="AF249" i="109"/>
  <c r="AE249" i="109"/>
  <c r="AC249" i="109"/>
  <c r="AB249" i="109"/>
  <c r="AA249" i="109"/>
  <c r="Z249" i="109"/>
  <c r="AP248" i="109"/>
  <c r="AO248" i="109"/>
  <c r="AM248" i="109"/>
  <c r="AL248" i="109"/>
  <c r="AK248" i="109"/>
  <c r="AJ248" i="109"/>
  <c r="AI248" i="109"/>
  <c r="AH248" i="109"/>
  <c r="AG248" i="109"/>
  <c r="AF248" i="109"/>
  <c r="AE248" i="109"/>
  <c r="AC248" i="109"/>
  <c r="AB248" i="109"/>
  <c r="AA248" i="109"/>
  <c r="Z248" i="109"/>
  <c r="AP247" i="109"/>
  <c r="AO247" i="109"/>
  <c r="AM247" i="109"/>
  <c r="AL247" i="109"/>
  <c r="AK247" i="109"/>
  <c r="AJ247" i="109"/>
  <c r="AI247" i="109"/>
  <c r="AH247" i="109"/>
  <c r="AG247" i="109"/>
  <c r="AF247" i="109"/>
  <c r="AE247" i="109"/>
  <c r="AC247" i="109"/>
  <c r="AB247" i="109"/>
  <c r="AA247" i="109"/>
  <c r="Z247" i="109"/>
  <c r="AP246" i="109"/>
  <c r="AO246" i="109"/>
  <c r="AM246" i="109"/>
  <c r="AL246" i="109"/>
  <c r="AK246" i="109"/>
  <c r="AJ246" i="109"/>
  <c r="AI246" i="109"/>
  <c r="AH246" i="109"/>
  <c r="AG246" i="109"/>
  <c r="AF246" i="109"/>
  <c r="AE246" i="109"/>
  <c r="AC246" i="109"/>
  <c r="AB246" i="109"/>
  <c r="AA246" i="109"/>
  <c r="Z246" i="109"/>
  <c r="AP245" i="109"/>
  <c r="AO245" i="109"/>
  <c r="AM245" i="109"/>
  <c r="AL245" i="109"/>
  <c r="AK245" i="109"/>
  <c r="AJ245" i="109"/>
  <c r="AI245" i="109"/>
  <c r="AH245" i="109"/>
  <c r="AG245" i="109"/>
  <c r="AF245" i="109"/>
  <c r="AE245" i="109"/>
  <c r="AC245" i="109"/>
  <c r="AB245" i="109"/>
  <c r="AA245" i="109"/>
  <c r="Z245" i="109"/>
  <c r="AP244" i="109"/>
  <c r="AO244" i="109"/>
  <c r="AM244" i="109"/>
  <c r="AL244" i="109"/>
  <c r="AK244" i="109"/>
  <c r="AJ244" i="109"/>
  <c r="AI244" i="109"/>
  <c r="AH244" i="109"/>
  <c r="AG244" i="109"/>
  <c r="AF244" i="109"/>
  <c r="AE244" i="109"/>
  <c r="AC244" i="109"/>
  <c r="AB244" i="109"/>
  <c r="AA244" i="109"/>
  <c r="Z244" i="109"/>
  <c r="AP243" i="109"/>
  <c r="AO243" i="109"/>
  <c r="AM243" i="109"/>
  <c r="AL243" i="109"/>
  <c r="AK243" i="109"/>
  <c r="AJ243" i="109"/>
  <c r="AI243" i="109"/>
  <c r="AH243" i="109"/>
  <c r="AG243" i="109"/>
  <c r="AF243" i="109"/>
  <c r="AE243" i="109"/>
  <c r="AC243" i="109"/>
  <c r="AB243" i="109"/>
  <c r="AA243" i="109"/>
  <c r="Z243" i="109"/>
  <c r="AP242" i="109"/>
  <c r="AO242" i="109"/>
  <c r="AM242" i="109"/>
  <c r="AL242" i="109"/>
  <c r="AK242" i="109"/>
  <c r="AJ242" i="109"/>
  <c r="AI242" i="109"/>
  <c r="AH242" i="109"/>
  <c r="AG242" i="109"/>
  <c r="AF242" i="109"/>
  <c r="AE242" i="109"/>
  <c r="AC242" i="109"/>
  <c r="AB242" i="109"/>
  <c r="AA242" i="109"/>
  <c r="Z242" i="109"/>
  <c r="AP241" i="109"/>
  <c r="AO241" i="109"/>
  <c r="AM241" i="109"/>
  <c r="AL241" i="109"/>
  <c r="AK241" i="109"/>
  <c r="AJ241" i="109"/>
  <c r="AI241" i="109"/>
  <c r="AH241" i="109"/>
  <c r="AG241" i="109"/>
  <c r="AF241" i="109"/>
  <c r="AE241" i="109"/>
  <c r="AC241" i="109"/>
  <c r="AB241" i="109"/>
  <c r="AA241" i="109"/>
  <c r="Z241" i="109"/>
  <c r="AP240" i="109"/>
  <c r="AO240" i="109"/>
  <c r="AM240" i="109"/>
  <c r="AL240" i="109"/>
  <c r="AK240" i="109"/>
  <c r="AJ240" i="109"/>
  <c r="AI240" i="109"/>
  <c r="AH240" i="109"/>
  <c r="AG240" i="109"/>
  <c r="AF240" i="109"/>
  <c r="AE240" i="109"/>
  <c r="AC240" i="109"/>
  <c r="AB240" i="109"/>
  <c r="AA240" i="109"/>
  <c r="Z240" i="109"/>
  <c r="AP239" i="109"/>
  <c r="AO239" i="109"/>
  <c r="AM239" i="109"/>
  <c r="AL239" i="109"/>
  <c r="AK239" i="109"/>
  <c r="AJ239" i="109"/>
  <c r="AI239" i="109"/>
  <c r="AH239" i="109"/>
  <c r="AG239" i="109"/>
  <c r="AF239" i="109"/>
  <c r="AE239" i="109"/>
  <c r="AC239" i="109"/>
  <c r="AB239" i="109"/>
  <c r="AA239" i="109"/>
  <c r="Z239" i="109"/>
  <c r="AP238" i="109"/>
  <c r="AO238" i="109"/>
  <c r="AM238" i="109"/>
  <c r="AL238" i="109"/>
  <c r="AK238" i="109"/>
  <c r="AJ238" i="109"/>
  <c r="AI238" i="109"/>
  <c r="AH238" i="109"/>
  <c r="AG238" i="109"/>
  <c r="AF238" i="109"/>
  <c r="AE238" i="109"/>
  <c r="AC238" i="109"/>
  <c r="AB238" i="109"/>
  <c r="AA238" i="109"/>
  <c r="Z238" i="109"/>
  <c r="AP237" i="109"/>
  <c r="AO237" i="109"/>
  <c r="AM237" i="109"/>
  <c r="AL237" i="109"/>
  <c r="AK237" i="109"/>
  <c r="AJ237" i="109"/>
  <c r="AI237" i="109"/>
  <c r="AH237" i="109"/>
  <c r="AG237" i="109"/>
  <c r="AF237" i="109"/>
  <c r="AE237" i="109"/>
  <c r="AC237" i="109"/>
  <c r="AB237" i="109"/>
  <c r="AA237" i="109"/>
  <c r="Z237" i="109"/>
  <c r="AP236" i="109"/>
  <c r="AO236" i="109"/>
  <c r="AM236" i="109"/>
  <c r="AL236" i="109"/>
  <c r="AK236" i="109"/>
  <c r="AJ236" i="109"/>
  <c r="AI236" i="109"/>
  <c r="AH236" i="109"/>
  <c r="AG236" i="109"/>
  <c r="AF236" i="109"/>
  <c r="AE236" i="109"/>
  <c r="AC236" i="109"/>
  <c r="AB236" i="109"/>
  <c r="AA236" i="109"/>
  <c r="Z236" i="109"/>
  <c r="AP235" i="109"/>
  <c r="AO235" i="109"/>
  <c r="AM235" i="109"/>
  <c r="AL235" i="109"/>
  <c r="AK235" i="109"/>
  <c r="AJ235" i="109"/>
  <c r="AI235" i="109"/>
  <c r="AH235" i="109"/>
  <c r="AG235" i="109"/>
  <c r="AF235" i="109"/>
  <c r="AE235" i="109"/>
  <c r="AC235" i="109"/>
  <c r="AB235" i="109"/>
  <c r="AA235" i="109"/>
  <c r="Z235" i="109"/>
  <c r="AP234" i="109"/>
  <c r="AO234" i="109"/>
  <c r="AM234" i="109"/>
  <c r="AL234" i="109"/>
  <c r="AK234" i="109"/>
  <c r="AJ234" i="109"/>
  <c r="AI234" i="109"/>
  <c r="AH234" i="109"/>
  <c r="AG234" i="109"/>
  <c r="AF234" i="109"/>
  <c r="AE234" i="109"/>
  <c r="AC234" i="109"/>
  <c r="AB234" i="109"/>
  <c r="AA234" i="109"/>
  <c r="Z234" i="109"/>
  <c r="AP233" i="109"/>
  <c r="AO233" i="109"/>
  <c r="AM233" i="109"/>
  <c r="AL233" i="109"/>
  <c r="AK233" i="109"/>
  <c r="AJ233" i="109"/>
  <c r="AI233" i="109"/>
  <c r="AH233" i="109"/>
  <c r="AG233" i="109"/>
  <c r="AF233" i="109"/>
  <c r="AE233" i="109"/>
  <c r="AC233" i="109"/>
  <c r="AB233" i="109"/>
  <c r="AA233" i="109"/>
  <c r="Z233" i="109"/>
  <c r="AP232" i="109"/>
  <c r="AO232" i="109"/>
  <c r="AM232" i="109"/>
  <c r="AL232" i="109"/>
  <c r="AK232" i="109"/>
  <c r="AJ232" i="109"/>
  <c r="AI232" i="109"/>
  <c r="AH232" i="109"/>
  <c r="AG232" i="109"/>
  <c r="AF232" i="109"/>
  <c r="AE232" i="109"/>
  <c r="AC232" i="109"/>
  <c r="AB232" i="109"/>
  <c r="AA232" i="109"/>
  <c r="Z232" i="109"/>
  <c r="AP231" i="109"/>
  <c r="AO231" i="109"/>
  <c r="AM231" i="109"/>
  <c r="AL231" i="109"/>
  <c r="AK231" i="109"/>
  <c r="AJ231" i="109"/>
  <c r="AI231" i="109"/>
  <c r="AH231" i="109"/>
  <c r="AG231" i="109"/>
  <c r="AF231" i="109"/>
  <c r="AE231" i="109"/>
  <c r="AC231" i="109"/>
  <c r="AB231" i="109"/>
  <c r="AA231" i="109"/>
  <c r="Z231" i="109"/>
  <c r="AP230" i="109"/>
  <c r="AO230" i="109"/>
  <c r="AM230" i="109"/>
  <c r="AL230" i="109"/>
  <c r="AK230" i="109"/>
  <c r="AJ230" i="109"/>
  <c r="AI230" i="109"/>
  <c r="AH230" i="109"/>
  <c r="AG230" i="109"/>
  <c r="AF230" i="109"/>
  <c r="AE230" i="109"/>
  <c r="AC230" i="109"/>
  <c r="AB230" i="109"/>
  <c r="AA230" i="109"/>
  <c r="Z230" i="109"/>
  <c r="AP229" i="109"/>
  <c r="AO229" i="109"/>
  <c r="AM229" i="109"/>
  <c r="AL229" i="109"/>
  <c r="AK229" i="109"/>
  <c r="AJ229" i="109"/>
  <c r="AI229" i="109"/>
  <c r="AH229" i="109"/>
  <c r="AG229" i="109"/>
  <c r="AF229" i="109"/>
  <c r="AE229" i="109"/>
  <c r="AC229" i="109"/>
  <c r="AB229" i="109"/>
  <c r="AA229" i="109"/>
  <c r="Z229" i="109"/>
  <c r="AP228" i="109"/>
  <c r="AO228" i="109"/>
  <c r="AM228" i="109"/>
  <c r="AL228" i="109"/>
  <c r="AK228" i="109"/>
  <c r="AJ228" i="109"/>
  <c r="AI228" i="109"/>
  <c r="AH228" i="109"/>
  <c r="AG228" i="109"/>
  <c r="AF228" i="109"/>
  <c r="AE228" i="109"/>
  <c r="AC228" i="109"/>
  <c r="AB228" i="109"/>
  <c r="AA228" i="109"/>
  <c r="Z228" i="109"/>
  <c r="AP227" i="109"/>
  <c r="AO227" i="109"/>
  <c r="AM227" i="109"/>
  <c r="AL227" i="109"/>
  <c r="AK227" i="109"/>
  <c r="AJ227" i="109"/>
  <c r="AI227" i="109"/>
  <c r="AH227" i="109"/>
  <c r="AG227" i="109"/>
  <c r="AF227" i="109"/>
  <c r="AE227" i="109"/>
  <c r="AC227" i="109"/>
  <c r="AB227" i="109"/>
  <c r="AA227" i="109"/>
  <c r="Z227" i="109"/>
  <c r="AP226" i="109"/>
  <c r="AO226" i="109"/>
  <c r="AM226" i="109"/>
  <c r="AL226" i="109"/>
  <c r="AK226" i="109"/>
  <c r="AJ226" i="109"/>
  <c r="AI226" i="109"/>
  <c r="AH226" i="109"/>
  <c r="AG226" i="109"/>
  <c r="AF226" i="109"/>
  <c r="AE226" i="109"/>
  <c r="AC226" i="109"/>
  <c r="AB226" i="109"/>
  <c r="AA226" i="109"/>
  <c r="Z226" i="109"/>
  <c r="AP225" i="109"/>
  <c r="AO225" i="109"/>
  <c r="AM225" i="109"/>
  <c r="AL225" i="109"/>
  <c r="AK225" i="109"/>
  <c r="AJ225" i="109"/>
  <c r="AI225" i="109"/>
  <c r="AH225" i="109"/>
  <c r="AG225" i="109"/>
  <c r="AF225" i="109"/>
  <c r="AE225" i="109"/>
  <c r="AC225" i="109"/>
  <c r="AB225" i="109"/>
  <c r="AA225" i="109"/>
  <c r="Z225" i="109"/>
  <c r="AP224" i="109"/>
  <c r="AO224" i="109"/>
  <c r="AM224" i="109"/>
  <c r="AL224" i="109"/>
  <c r="AK224" i="109"/>
  <c r="AJ224" i="109"/>
  <c r="AI224" i="109"/>
  <c r="AH224" i="109"/>
  <c r="AG224" i="109"/>
  <c r="AF224" i="109"/>
  <c r="AE224" i="109"/>
  <c r="AC224" i="109"/>
  <c r="AB224" i="109"/>
  <c r="AA224" i="109"/>
  <c r="Z224" i="109"/>
  <c r="AP223" i="109"/>
  <c r="AO223" i="109"/>
  <c r="AM223" i="109"/>
  <c r="AL223" i="109"/>
  <c r="AK223" i="109"/>
  <c r="AJ223" i="109"/>
  <c r="AI223" i="109"/>
  <c r="AH223" i="109"/>
  <c r="AG223" i="109"/>
  <c r="AF223" i="109"/>
  <c r="AE223" i="109"/>
  <c r="AC223" i="109"/>
  <c r="AB223" i="109"/>
  <c r="AA223" i="109"/>
  <c r="Z223" i="109"/>
  <c r="AP222" i="109"/>
  <c r="AO222" i="109"/>
  <c r="AM222" i="109"/>
  <c r="AL222" i="109"/>
  <c r="AK222" i="109"/>
  <c r="AJ222" i="109"/>
  <c r="AI222" i="109"/>
  <c r="AH222" i="109"/>
  <c r="AG222" i="109"/>
  <c r="AF222" i="109"/>
  <c r="AE222" i="109"/>
  <c r="AC222" i="109"/>
  <c r="AB222" i="109"/>
  <c r="AA222" i="109"/>
  <c r="Z222" i="109"/>
  <c r="AP221" i="109"/>
  <c r="AO221" i="109"/>
  <c r="AM221" i="109"/>
  <c r="AL221" i="109"/>
  <c r="AK221" i="109"/>
  <c r="AJ221" i="109"/>
  <c r="AI221" i="109"/>
  <c r="AH221" i="109"/>
  <c r="AG221" i="109"/>
  <c r="AF221" i="109"/>
  <c r="AE221" i="109"/>
  <c r="AC221" i="109"/>
  <c r="AB221" i="109"/>
  <c r="AA221" i="109"/>
  <c r="Z221" i="109"/>
  <c r="AP220" i="109"/>
  <c r="AO220" i="109"/>
  <c r="AM220" i="109"/>
  <c r="AL220" i="109"/>
  <c r="AK220" i="109"/>
  <c r="AJ220" i="109"/>
  <c r="AI220" i="109"/>
  <c r="AH220" i="109"/>
  <c r="AG220" i="109"/>
  <c r="AF220" i="109"/>
  <c r="AE220" i="109"/>
  <c r="AC220" i="109"/>
  <c r="AB220" i="109"/>
  <c r="AA220" i="109"/>
  <c r="Z220" i="109"/>
  <c r="AP219" i="109"/>
  <c r="AO219" i="109"/>
  <c r="AM219" i="109"/>
  <c r="AL219" i="109"/>
  <c r="AK219" i="109"/>
  <c r="AJ219" i="109"/>
  <c r="AI219" i="109"/>
  <c r="AH219" i="109"/>
  <c r="AG219" i="109"/>
  <c r="AF219" i="109"/>
  <c r="AE219" i="109"/>
  <c r="AC219" i="109"/>
  <c r="AB219" i="109"/>
  <c r="AA219" i="109"/>
  <c r="Z219" i="109"/>
  <c r="AP218" i="109"/>
  <c r="AO218" i="109"/>
  <c r="AM218" i="109"/>
  <c r="AL218" i="109"/>
  <c r="AK218" i="109"/>
  <c r="AJ218" i="109"/>
  <c r="AI218" i="109"/>
  <c r="AH218" i="109"/>
  <c r="AG218" i="109"/>
  <c r="AF218" i="109"/>
  <c r="AE218" i="109"/>
  <c r="AC218" i="109"/>
  <c r="AB218" i="109"/>
  <c r="AA218" i="109"/>
  <c r="Z218" i="109"/>
  <c r="AP217" i="109"/>
  <c r="AO217" i="109"/>
  <c r="AM217" i="109"/>
  <c r="AL217" i="109"/>
  <c r="AK217" i="109"/>
  <c r="AJ217" i="109"/>
  <c r="AI217" i="109"/>
  <c r="AH217" i="109"/>
  <c r="AG217" i="109"/>
  <c r="AF217" i="109"/>
  <c r="AE217" i="109"/>
  <c r="AC217" i="109"/>
  <c r="AB217" i="109"/>
  <c r="AA217" i="109"/>
  <c r="Z217" i="109"/>
  <c r="AP216" i="109"/>
  <c r="AO216" i="109"/>
  <c r="AM216" i="109"/>
  <c r="AL216" i="109"/>
  <c r="AK216" i="109"/>
  <c r="AJ216" i="109"/>
  <c r="AI216" i="109"/>
  <c r="AH216" i="109"/>
  <c r="AG216" i="109"/>
  <c r="AF216" i="109"/>
  <c r="AE216" i="109"/>
  <c r="AC216" i="109"/>
  <c r="AB216" i="109"/>
  <c r="AA216" i="109"/>
  <c r="Z216" i="109"/>
  <c r="AP215" i="109"/>
  <c r="AO215" i="109"/>
  <c r="AM215" i="109"/>
  <c r="AL215" i="109"/>
  <c r="AK215" i="109"/>
  <c r="AJ215" i="109"/>
  <c r="AI215" i="109"/>
  <c r="AH215" i="109"/>
  <c r="AG215" i="109"/>
  <c r="AF215" i="109"/>
  <c r="AE215" i="109"/>
  <c r="AC215" i="109"/>
  <c r="AB215" i="109"/>
  <c r="AA215" i="109"/>
  <c r="Z215" i="109"/>
  <c r="AP214" i="109"/>
  <c r="AO214" i="109"/>
  <c r="AM214" i="109"/>
  <c r="AL214" i="109"/>
  <c r="AK214" i="109"/>
  <c r="AJ214" i="109"/>
  <c r="AI214" i="109"/>
  <c r="AH214" i="109"/>
  <c r="AG214" i="109"/>
  <c r="AF214" i="109"/>
  <c r="AE214" i="109"/>
  <c r="AC214" i="109"/>
  <c r="AB214" i="109"/>
  <c r="AA214" i="109"/>
  <c r="Z214" i="109"/>
  <c r="AP213" i="109"/>
  <c r="AO213" i="109"/>
  <c r="AM213" i="109"/>
  <c r="AL213" i="109"/>
  <c r="AK213" i="109"/>
  <c r="AJ213" i="109"/>
  <c r="AI213" i="109"/>
  <c r="AH213" i="109"/>
  <c r="AG213" i="109"/>
  <c r="AF213" i="109"/>
  <c r="AE213" i="109"/>
  <c r="AC213" i="109"/>
  <c r="AB213" i="109"/>
  <c r="AA213" i="109"/>
  <c r="Z213" i="109"/>
  <c r="AP212" i="109"/>
  <c r="AO212" i="109"/>
  <c r="AM212" i="109"/>
  <c r="AL212" i="109"/>
  <c r="AK212" i="109"/>
  <c r="AJ212" i="109"/>
  <c r="AI212" i="109"/>
  <c r="AH212" i="109"/>
  <c r="AG212" i="109"/>
  <c r="AF212" i="109"/>
  <c r="AE212" i="109"/>
  <c r="AC212" i="109"/>
  <c r="AB212" i="109"/>
  <c r="AA212" i="109"/>
  <c r="Z212" i="109"/>
  <c r="AP211" i="109"/>
  <c r="AO211" i="109"/>
  <c r="AM211" i="109"/>
  <c r="AL211" i="109"/>
  <c r="AK211" i="109"/>
  <c r="AJ211" i="109"/>
  <c r="AI211" i="109"/>
  <c r="AH211" i="109"/>
  <c r="AG211" i="109"/>
  <c r="AF211" i="109"/>
  <c r="AE211" i="109"/>
  <c r="AC211" i="109"/>
  <c r="AB211" i="109"/>
  <c r="AA211" i="109"/>
  <c r="Z211" i="109"/>
  <c r="AP210" i="109"/>
  <c r="AO210" i="109"/>
  <c r="AM210" i="109"/>
  <c r="AL210" i="109"/>
  <c r="AK210" i="109"/>
  <c r="AJ210" i="109"/>
  <c r="AI210" i="109"/>
  <c r="AH210" i="109"/>
  <c r="AG210" i="109"/>
  <c r="AF210" i="109"/>
  <c r="AE210" i="109"/>
  <c r="AC210" i="109"/>
  <c r="AB210" i="109"/>
  <c r="AA210" i="109"/>
  <c r="Z210" i="109"/>
  <c r="AP209" i="109"/>
  <c r="AO209" i="109"/>
  <c r="AM209" i="109"/>
  <c r="AL209" i="109"/>
  <c r="AK209" i="109"/>
  <c r="AJ209" i="109"/>
  <c r="AI209" i="109"/>
  <c r="AH209" i="109"/>
  <c r="AG209" i="109"/>
  <c r="AF209" i="109"/>
  <c r="AE209" i="109"/>
  <c r="AC209" i="109"/>
  <c r="AB209" i="109"/>
  <c r="AA209" i="109"/>
  <c r="Z209" i="109"/>
  <c r="AP208" i="109"/>
  <c r="AO208" i="109"/>
  <c r="AM208" i="109"/>
  <c r="AL208" i="109"/>
  <c r="AK208" i="109"/>
  <c r="AJ208" i="109"/>
  <c r="AI208" i="109"/>
  <c r="AH208" i="109"/>
  <c r="AG208" i="109"/>
  <c r="AF208" i="109"/>
  <c r="AE208" i="109"/>
  <c r="AC208" i="109"/>
  <c r="AB208" i="109"/>
  <c r="AA208" i="109"/>
  <c r="Z208" i="109"/>
  <c r="AP207" i="109"/>
  <c r="AO207" i="109"/>
  <c r="AM207" i="109"/>
  <c r="AL207" i="109"/>
  <c r="AK207" i="109"/>
  <c r="AJ207" i="109"/>
  <c r="AI207" i="109"/>
  <c r="AH207" i="109"/>
  <c r="AG207" i="109"/>
  <c r="AF207" i="109"/>
  <c r="AE207" i="109"/>
  <c r="AC207" i="109"/>
  <c r="AB207" i="109"/>
  <c r="AA207" i="109"/>
  <c r="Z207" i="109"/>
  <c r="AP206" i="109"/>
  <c r="AO206" i="109"/>
  <c r="AM206" i="109"/>
  <c r="AL206" i="109"/>
  <c r="AK206" i="109"/>
  <c r="AJ206" i="109"/>
  <c r="AI206" i="109"/>
  <c r="AH206" i="109"/>
  <c r="AG206" i="109"/>
  <c r="AF206" i="109"/>
  <c r="AE206" i="109"/>
  <c r="AC206" i="109"/>
  <c r="AB206" i="109"/>
  <c r="AA206" i="109"/>
  <c r="Z206" i="109"/>
  <c r="AP205" i="109"/>
  <c r="AO205" i="109"/>
  <c r="AM205" i="109"/>
  <c r="AL205" i="109"/>
  <c r="AK205" i="109"/>
  <c r="AJ205" i="109"/>
  <c r="AI205" i="109"/>
  <c r="AH205" i="109"/>
  <c r="AG205" i="109"/>
  <c r="AF205" i="109"/>
  <c r="AE205" i="109"/>
  <c r="AC205" i="109"/>
  <c r="AB205" i="109"/>
  <c r="AA205" i="109"/>
  <c r="Z205" i="109"/>
  <c r="AP204" i="109"/>
  <c r="AO204" i="109"/>
  <c r="AM204" i="109"/>
  <c r="AL204" i="109"/>
  <c r="AK204" i="109"/>
  <c r="AJ204" i="109"/>
  <c r="AI204" i="109"/>
  <c r="AH204" i="109"/>
  <c r="AG204" i="109"/>
  <c r="AF204" i="109"/>
  <c r="AE204" i="109"/>
  <c r="AC204" i="109"/>
  <c r="AB204" i="109"/>
  <c r="AA204" i="109"/>
  <c r="Z204" i="109"/>
  <c r="AP203" i="109"/>
  <c r="AO203" i="109"/>
  <c r="AM203" i="109"/>
  <c r="AL203" i="109"/>
  <c r="AK203" i="109"/>
  <c r="AJ203" i="109"/>
  <c r="AI203" i="109"/>
  <c r="AH203" i="109"/>
  <c r="AG203" i="109"/>
  <c r="AF203" i="109"/>
  <c r="AE203" i="109"/>
  <c r="AC203" i="109"/>
  <c r="AB203" i="109"/>
  <c r="AA203" i="109"/>
  <c r="Z203" i="109"/>
  <c r="AP202" i="109"/>
  <c r="AO202" i="109"/>
  <c r="AM202" i="109"/>
  <c r="AL202" i="109"/>
  <c r="AK202" i="109"/>
  <c r="AJ202" i="109"/>
  <c r="AI202" i="109"/>
  <c r="AH202" i="109"/>
  <c r="AG202" i="109"/>
  <c r="AF202" i="109"/>
  <c r="AE202" i="109"/>
  <c r="AC202" i="109"/>
  <c r="AB202" i="109"/>
  <c r="AA202" i="109"/>
  <c r="Z202" i="109"/>
  <c r="AP201" i="109"/>
  <c r="AO201" i="109"/>
  <c r="AM201" i="109"/>
  <c r="AL201" i="109"/>
  <c r="AK201" i="109"/>
  <c r="AJ201" i="109"/>
  <c r="AI201" i="109"/>
  <c r="AH201" i="109"/>
  <c r="AG201" i="109"/>
  <c r="AF201" i="109"/>
  <c r="AE201" i="109"/>
  <c r="AC201" i="109"/>
  <c r="AB201" i="109"/>
  <c r="AA201" i="109"/>
  <c r="Z201" i="109"/>
  <c r="AP200" i="109"/>
  <c r="AO200" i="109"/>
  <c r="AM200" i="109"/>
  <c r="AL200" i="109"/>
  <c r="AK200" i="109"/>
  <c r="AJ200" i="109"/>
  <c r="AI200" i="109"/>
  <c r="AH200" i="109"/>
  <c r="AG200" i="109"/>
  <c r="AF200" i="109"/>
  <c r="AE200" i="109"/>
  <c r="AC200" i="109"/>
  <c r="AB200" i="109"/>
  <c r="AA200" i="109"/>
  <c r="Z200" i="109"/>
  <c r="AP199" i="109"/>
  <c r="AO199" i="109"/>
  <c r="AM199" i="109"/>
  <c r="AL199" i="109"/>
  <c r="AK199" i="109"/>
  <c r="AJ199" i="109"/>
  <c r="AI199" i="109"/>
  <c r="AH199" i="109"/>
  <c r="AG199" i="109"/>
  <c r="AF199" i="109"/>
  <c r="AE199" i="109"/>
  <c r="AC199" i="109"/>
  <c r="AB199" i="109"/>
  <c r="AA199" i="109"/>
  <c r="Z199" i="109"/>
  <c r="AP198" i="109"/>
  <c r="AO198" i="109"/>
  <c r="AM198" i="109"/>
  <c r="AL198" i="109"/>
  <c r="AK198" i="109"/>
  <c r="AJ198" i="109"/>
  <c r="AI198" i="109"/>
  <c r="AH198" i="109"/>
  <c r="AG198" i="109"/>
  <c r="AF198" i="109"/>
  <c r="AE198" i="109"/>
  <c r="AC198" i="109"/>
  <c r="AB198" i="109"/>
  <c r="AA198" i="109"/>
  <c r="Z198" i="109"/>
  <c r="AP197" i="109"/>
  <c r="AO197" i="109"/>
  <c r="AM197" i="109"/>
  <c r="AL197" i="109"/>
  <c r="AK197" i="109"/>
  <c r="AJ197" i="109"/>
  <c r="AI197" i="109"/>
  <c r="AH197" i="109"/>
  <c r="AG197" i="109"/>
  <c r="AF197" i="109"/>
  <c r="AE197" i="109"/>
  <c r="AC197" i="109"/>
  <c r="AB197" i="109"/>
  <c r="AA197" i="109"/>
  <c r="Z197" i="109"/>
  <c r="AP196" i="109"/>
  <c r="AO196" i="109"/>
  <c r="AM196" i="109"/>
  <c r="AL196" i="109"/>
  <c r="AK196" i="109"/>
  <c r="AJ196" i="109"/>
  <c r="AI196" i="109"/>
  <c r="AH196" i="109"/>
  <c r="AG196" i="109"/>
  <c r="AF196" i="109"/>
  <c r="AE196" i="109"/>
  <c r="AC196" i="109"/>
  <c r="AB196" i="109"/>
  <c r="AA196" i="109"/>
  <c r="Z196" i="109"/>
  <c r="AP195" i="109"/>
  <c r="AO195" i="109"/>
  <c r="AM195" i="109"/>
  <c r="AL195" i="109"/>
  <c r="AK195" i="109"/>
  <c r="AJ195" i="109"/>
  <c r="AI195" i="109"/>
  <c r="AH195" i="109"/>
  <c r="AG195" i="109"/>
  <c r="AF195" i="109"/>
  <c r="AE195" i="109"/>
  <c r="AC195" i="109"/>
  <c r="AB195" i="109"/>
  <c r="AA195" i="109"/>
  <c r="Z195" i="109"/>
  <c r="AP194" i="109"/>
  <c r="AO194" i="109"/>
  <c r="AM194" i="109"/>
  <c r="AL194" i="109"/>
  <c r="AK194" i="109"/>
  <c r="AJ194" i="109"/>
  <c r="AI194" i="109"/>
  <c r="AH194" i="109"/>
  <c r="AG194" i="109"/>
  <c r="AF194" i="109"/>
  <c r="AE194" i="109"/>
  <c r="AC194" i="109"/>
  <c r="AB194" i="109"/>
  <c r="AA194" i="109"/>
  <c r="Z194" i="109"/>
  <c r="AP193" i="109"/>
  <c r="AO193" i="109"/>
  <c r="AM193" i="109"/>
  <c r="AL193" i="109"/>
  <c r="AK193" i="109"/>
  <c r="AJ193" i="109"/>
  <c r="AI193" i="109"/>
  <c r="AH193" i="109"/>
  <c r="AG193" i="109"/>
  <c r="AF193" i="109"/>
  <c r="AE193" i="109"/>
  <c r="AC193" i="109"/>
  <c r="AB193" i="109"/>
  <c r="AA193" i="109"/>
  <c r="Z193" i="109"/>
  <c r="AP192" i="109"/>
  <c r="AO192" i="109"/>
  <c r="AM192" i="109"/>
  <c r="AL192" i="109"/>
  <c r="AK192" i="109"/>
  <c r="AJ192" i="109"/>
  <c r="AI192" i="109"/>
  <c r="AH192" i="109"/>
  <c r="AG192" i="109"/>
  <c r="AF192" i="109"/>
  <c r="AE192" i="109"/>
  <c r="AC192" i="109"/>
  <c r="AB192" i="109"/>
  <c r="AA192" i="109"/>
  <c r="Z192" i="109"/>
  <c r="AP191" i="109"/>
  <c r="AO191" i="109"/>
  <c r="AM191" i="109"/>
  <c r="AL191" i="109"/>
  <c r="AK191" i="109"/>
  <c r="AJ191" i="109"/>
  <c r="AI191" i="109"/>
  <c r="AH191" i="109"/>
  <c r="AG191" i="109"/>
  <c r="AF191" i="109"/>
  <c r="AE191" i="109"/>
  <c r="AC191" i="109"/>
  <c r="AB191" i="109"/>
  <c r="AA191" i="109"/>
  <c r="Z191" i="109"/>
  <c r="AP190" i="109"/>
  <c r="AO190" i="109"/>
  <c r="AM190" i="109"/>
  <c r="AL190" i="109"/>
  <c r="AK190" i="109"/>
  <c r="AJ190" i="109"/>
  <c r="AI190" i="109"/>
  <c r="AH190" i="109"/>
  <c r="AG190" i="109"/>
  <c r="AF190" i="109"/>
  <c r="AE190" i="109"/>
  <c r="AC190" i="109"/>
  <c r="AB190" i="109"/>
  <c r="AA190" i="109"/>
  <c r="Z190" i="109"/>
  <c r="AP189" i="109"/>
  <c r="AO189" i="109"/>
  <c r="AM189" i="109"/>
  <c r="AL189" i="109"/>
  <c r="AK189" i="109"/>
  <c r="AJ189" i="109"/>
  <c r="AI189" i="109"/>
  <c r="AH189" i="109"/>
  <c r="AG189" i="109"/>
  <c r="AF189" i="109"/>
  <c r="AE189" i="109"/>
  <c r="AC189" i="109"/>
  <c r="AB189" i="109"/>
  <c r="AA189" i="109"/>
  <c r="Z189" i="109"/>
  <c r="AP188" i="109"/>
  <c r="AO188" i="109"/>
  <c r="AM188" i="109"/>
  <c r="AL188" i="109"/>
  <c r="AK188" i="109"/>
  <c r="AJ188" i="109"/>
  <c r="AI188" i="109"/>
  <c r="AH188" i="109"/>
  <c r="AG188" i="109"/>
  <c r="AF188" i="109"/>
  <c r="AE188" i="109"/>
  <c r="AC188" i="109"/>
  <c r="AB188" i="109"/>
  <c r="AA188" i="109"/>
  <c r="Z188" i="109"/>
  <c r="AP187" i="109"/>
  <c r="AO187" i="109"/>
  <c r="AM187" i="109"/>
  <c r="AL187" i="109"/>
  <c r="AK187" i="109"/>
  <c r="AJ187" i="109"/>
  <c r="AI187" i="109"/>
  <c r="AH187" i="109"/>
  <c r="AG187" i="109"/>
  <c r="AF187" i="109"/>
  <c r="AE187" i="109"/>
  <c r="AC187" i="109"/>
  <c r="AB187" i="109"/>
  <c r="AA187" i="109"/>
  <c r="Z187" i="109"/>
  <c r="AP186" i="109"/>
  <c r="AO186" i="109"/>
  <c r="AM186" i="109"/>
  <c r="AL186" i="109"/>
  <c r="AK186" i="109"/>
  <c r="AJ186" i="109"/>
  <c r="AI186" i="109"/>
  <c r="AH186" i="109"/>
  <c r="AG186" i="109"/>
  <c r="AF186" i="109"/>
  <c r="AE186" i="109"/>
  <c r="AC186" i="109"/>
  <c r="AB186" i="109"/>
  <c r="AA186" i="109"/>
  <c r="Z186" i="109"/>
  <c r="AP185" i="109"/>
  <c r="AO185" i="109"/>
  <c r="AM185" i="109"/>
  <c r="AL185" i="109"/>
  <c r="AK185" i="109"/>
  <c r="AJ185" i="109"/>
  <c r="AI185" i="109"/>
  <c r="AH185" i="109"/>
  <c r="AG185" i="109"/>
  <c r="AF185" i="109"/>
  <c r="AE185" i="109"/>
  <c r="AC185" i="109"/>
  <c r="AB185" i="109"/>
  <c r="AA185" i="109"/>
  <c r="Z185" i="109"/>
  <c r="AP184" i="109"/>
  <c r="AO184" i="109"/>
  <c r="AM184" i="109"/>
  <c r="AL184" i="109"/>
  <c r="AK184" i="109"/>
  <c r="AJ184" i="109"/>
  <c r="AI184" i="109"/>
  <c r="AH184" i="109"/>
  <c r="AG184" i="109"/>
  <c r="AF184" i="109"/>
  <c r="AE184" i="109"/>
  <c r="AC184" i="109"/>
  <c r="AB184" i="109"/>
  <c r="AA184" i="109"/>
  <c r="Z184" i="109"/>
  <c r="AP183" i="109"/>
  <c r="AO183" i="109"/>
  <c r="AM183" i="109"/>
  <c r="AL183" i="109"/>
  <c r="AK183" i="109"/>
  <c r="AJ183" i="109"/>
  <c r="AI183" i="109"/>
  <c r="AH183" i="109"/>
  <c r="AG183" i="109"/>
  <c r="AF183" i="109"/>
  <c r="AE183" i="109"/>
  <c r="AC183" i="109"/>
  <c r="AB183" i="109"/>
  <c r="AA183" i="109"/>
  <c r="Z183" i="109"/>
  <c r="AP182" i="109"/>
  <c r="AO182" i="109"/>
  <c r="AM182" i="109"/>
  <c r="AL182" i="109"/>
  <c r="AK182" i="109"/>
  <c r="AJ182" i="109"/>
  <c r="AI182" i="109"/>
  <c r="AH182" i="109"/>
  <c r="AG182" i="109"/>
  <c r="AF182" i="109"/>
  <c r="AE182" i="109"/>
  <c r="AC182" i="109"/>
  <c r="AB182" i="109"/>
  <c r="AA182" i="109"/>
  <c r="Z182" i="109"/>
  <c r="AP181" i="109"/>
  <c r="AO181" i="109"/>
  <c r="AM181" i="109"/>
  <c r="AL181" i="109"/>
  <c r="AK181" i="109"/>
  <c r="AJ181" i="109"/>
  <c r="AI181" i="109"/>
  <c r="AH181" i="109"/>
  <c r="AG181" i="109"/>
  <c r="AF181" i="109"/>
  <c r="AE181" i="109"/>
  <c r="AC181" i="109"/>
  <c r="AB181" i="109"/>
  <c r="AA181" i="109"/>
  <c r="Z181" i="109"/>
  <c r="AP180" i="109"/>
  <c r="AO180" i="109"/>
  <c r="AM180" i="109"/>
  <c r="AL180" i="109"/>
  <c r="AK180" i="109"/>
  <c r="AJ180" i="109"/>
  <c r="AI180" i="109"/>
  <c r="AH180" i="109"/>
  <c r="AG180" i="109"/>
  <c r="AF180" i="109"/>
  <c r="AE180" i="109"/>
  <c r="AC180" i="109"/>
  <c r="AB180" i="109"/>
  <c r="AA180" i="109"/>
  <c r="Z180" i="109"/>
  <c r="AP179" i="109"/>
  <c r="AO179" i="109"/>
  <c r="AM179" i="109"/>
  <c r="AL179" i="109"/>
  <c r="AK179" i="109"/>
  <c r="AJ179" i="109"/>
  <c r="AI179" i="109"/>
  <c r="AH179" i="109"/>
  <c r="AG179" i="109"/>
  <c r="AF179" i="109"/>
  <c r="AE179" i="109"/>
  <c r="AC179" i="109"/>
  <c r="AB179" i="109"/>
  <c r="AA179" i="109"/>
  <c r="Z179" i="109"/>
  <c r="AP178" i="109"/>
  <c r="AO178" i="109"/>
  <c r="AM178" i="109"/>
  <c r="AL178" i="109"/>
  <c r="AK178" i="109"/>
  <c r="AJ178" i="109"/>
  <c r="AI178" i="109"/>
  <c r="AH178" i="109"/>
  <c r="AG178" i="109"/>
  <c r="AF178" i="109"/>
  <c r="AE178" i="109"/>
  <c r="AC178" i="109"/>
  <c r="AB178" i="109"/>
  <c r="AA178" i="109"/>
  <c r="Z178" i="109"/>
  <c r="AP177" i="109"/>
  <c r="AO177" i="109"/>
  <c r="AM177" i="109"/>
  <c r="AL177" i="109"/>
  <c r="AK177" i="109"/>
  <c r="AJ177" i="109"/>
  <c r="AI177" i="109"/>
  <c r="AH177" i="109"/>
  <c r="AG177" i="109"/>
  <c r="AF177" i="109"/>
  <c r="AE177" i="109"/>
  <c r="AC177" i="109"/>
  <c r="AB177" i="109"/>
  <c r="AA177" i="109"/>
  <c r="Z177" i="109"/>
  <c r="AP176" i="109"/>
  <c r="AO176" i="109"/>
  <c r="AM176" i="109"/>
  <c r="AL176" i="109"/>
  <c r="AK176" i="109"/>
  <c r="AJ176" i="109"/>
  <c r="AI176" i="109"/>
  <c r="AH176" i="109"/>
  <c r="AG176" i="109"/>
  <c r="AF176" i="109"/>
  <c r="AE176" i="109"/>
  <c r="AC176" i="109"/>
  <c r="AB176" i="109"/>
  <c r="AA176" i="109"/>
  <c r="Z176" i="109"/>
  <c r="AP175" i="109"/>
  <c r="AO175" i="109"/>
  <c r="AM175" i="109"/>
  <c r="AL175" i="109"/>
  <c r="AK175" i="109"/>
  <c r="AJ175" i="109"/>
  <c r="AI175" i="109"/>
  <c r="AH175" i="109"/>
  <c r="AG175" i="109"/>
  <c r="AF175" i="109"/>
  <c r="AE175" i="109"/>
  <c r="AC175" i="109"/>
  <c r="AB175" i="109"/>
  <c r="AA175" i="109"/>
  <c r="Z175" i="109"/>
  <c r="AP174" i="109"/>
  <c r="AO174" i="109"/>
  <c r="AM174" i="109"/>
  <c r="AL174" i="109"/>
  <c r="AK174" i="109"/>
  <c r="AJ174" i="109"/>
  <c r="AI174" i="109"/>
  <c r="AH174" i="109"/>
  <c r="AG174" i="109"/>
  <c r="AF174" i="109"/>
  <c r="AE174" i="109"/>
  <c r="AC174" i="109"/>
  <c r="AB174" i="109"/>
  <c r="AA174" i="109"/>
  <c r="Z174" i="109"/>
  <c r="AP173" i="109"/>
  <c r="AO173" i="109"/>
  <c r="AM173" i="109"/>
  <c r="AL173" i="109"/>
  <c r="AK173" i="109"/>
  <c r="AJ173" i="109"/>
  <c r="AI173" i="109"/>
  <c r="AH173" i="109"/>
  <c r="AG173" i="109"/>
  <c r="AF173" i="109"/>
  <c r="AE173" i="109"/>
  <c r="AC173" i="109"/>
  <c r="AB173" i="109"/>
  <c r="AA173" i="109"/>
  <c r="Z173" i="109"/>
  <c r="AP172" i="109"/>
  <c r="AO172" i="109"/>
  <c r="AM172" i="109"/>
  <c r="AL172" i="109"/>
  <c r="AK172" i="109"/>
  <c r="AJ172" i="109"/>
  <c r="AI172" i="109"/>
  <c r="AH172" i="109"/>
  <c r="AG172" i="109"/>
  <c r="AF172" i="109"/>
  <c r="AE172" i="109"/>
  <c r="AC172" i="109"/>
  <c r="AB172" i="109"/>
  <c r="AA172" i="109"/>
  <c r="Z172" i="109"/>
  <c r="AP171" i="109"/>
  <c r="AO171" i="109"/>
  <c r="AM171" i="109"/>
  <c r="AL171" i="109"/>
  <c r="AK171" i="109"/>
  <c r="AJ171" i="109"/>
  <c r="AI171" i="109"/>
  <c r="AH171" i="109"/>
  <c r="AG171" i="109"/>
  <c r="AF171" i="109"/>
  <c r="AE171" i="109"/>
  <c r="AC171" i="109"/>
  <c r="AB171" i="109"/>
  <c r="AA171" i="109"/>
  <c r="Z171" i="109"/>
  <c r="AP170" i="109"/>
  <c r="AO170" i="109"/>
  <c r="AM170" i="109"/>
  <c r="AL170" i="109"/>
  <c r="AK170" i="109"/>
  <c r="AJ170" i="109"/>
  <c r="AI170" i="109"/>
  <c r="AH170" i="109"/>
  <c r="AG170" i="109"/>
  <c r="AF170" i="109"/>
  <c r="AE170" i="109"/>
  <c r="AC170" i="109"/>
  <c r="AB170" i="109"/>
  <c r="AA170" i="109"/>
  <c r="Z170" i="109"/>
  <c r="AP169" i="109"/>
  <c r="AO169" i="109"/>
  <c r="AM169" i="109"/>
  <c r="AL169" i="109"/>
  <c r="AK169" i="109"/>
  <c r="AJ169" i="109"/>
  <c r="AI169" i="109"/>
  <c r="AH169" i="109"/>
  <c r="AG169" i="109"/>
  <c r="AF169" i="109"/>
  <c r="AE169" i="109"/>
  <c r="AC169" i="109"/>
  <c r="AB169" i="109"/>
  <c r="AA169" i="109"/>
  <c r="Z169" i="109"/>
  <c r="AP168" i="109"/>
  <c r="AO168" i="109"/>
  <c r="AM168" i="109"/>
  <c r="AL168" i="109"/>
  <c r="AK168" i="109"/>
  <c r="AJ168" i="109"/>
  <c r="AI168" i="109"/>
  <c r="AH168" i="109"/>
  <c r="AG168" i="109"/>
  <c r="AF168" i="109"/>
  <c r="AE168" i="109"/>
  <c r="AC168" i="109"/>
  <c r="AB168" i="109"/>
  <c r="AA168" i="109"/>
  <c r="Z168" i="109"/>
  <c r="AP167" i="109"/>
  <c r="AO167" i="109"/>
  <c r="AM167" i="109"/>
  <c r="AL167" i="109"/>
  <c r="AK167" i="109"/>
  <c r="AJ167" i="109"/>
  <c r="AI167" i="109"/>
  <c r="AH167" i="109"/>
  <c r="AG167" i="109"/>
  <c r="AF167" i="109"/>
  <c r="AE167" i="109"/>
  <c r="AC167" i="109"/>
  <c r="AB167" i="109"/>
  <c r="AA167" i="109"/>
  <c r="Z167" i="109"/>
  <c r="AP166" i="109"/>
  <c r="AO166" i="109"/>
  <c r="AM166" i="109"/>
  <c r="AL166" i="109"/>
  <c r="AK166" i="109"/>
  <c r="AJ166" i="109"/>
  <c r="AI166" i="109"/>
  <c r="AH166" i="109"/>
  <c r="AG166" i="109"/>
  <c r="AF166" i="109"/>
  <c r="AE166" i="109"/>
  <c r="AC166" i="109"/>
  <c r="AB166" i="109"/>
  <c r="AA166" i="109"/>
  <c r="Z166" i="109"/>
  <c r="AP165" i="109"/>
  <c r="AO165" i="109"/>
  <c r="AM165" i="109"/>
  <c r="AL165" i="109"/>
  <c r="AK165" i="109"/>
  <c r="AJ165" i="109"/>
  <c r="AI165" i="109"/>
  <c r="AH165" i="109"/>
  <c r="AG165" i="109"/>
  <c r="AF165" i="109"/>
  <c r="AE165" i="109"/>
  <c r="AC165" i="109"/>
  <c r="AB165" i="109"/>
  <c r="AA165" i="109"/>
  <c r="Z165" i="109"/>
  <c r="AP164" i="109"/>
  <c r="AO164" i="109"/>
  <c r="AM164" i="109"/>
  <c r="AL164" i="109"/>
  <c r="AK164" i="109"/>
  <c r="AJ164" i="109"/>
  <c r="AI164" i="109"/>
  <c r="AH164" i="109"/>
  <c r="AG164" i="109"/>
  <c r="AF164" i="109"/>
  <c r="AE164" i="109"/>
  <c r="AC164" i="109"/>
  <c r="AB164" i="109"/>
  <c r="AA164" i="109"/>
  <c r="Z164" i="109"/>
  <c r="AP163" i="109"/>
  <c r="AO163" i="109"/>
  <c r="AM163" i="109"/>
  <c r="AL163" i="109"/>
  <c r="AK163" i="109"/>
  <c r="AJ163" i="109"/>
  <c r="AI163" i="109"/>
  <c r="AH163" i="109"/>
  <c r="AG163" i="109"/>
  <c r="AF163" i="109"/>
  <c r="AE163" i="109"/>
  <c r="AC163" i="109"/>
  <c r="AB163" i="109"/>
  <c r="AA163" i="109"/>
  <c r="Z163" i="109"/>
  <c r="AP162" i="109"/>
  <c r="AO162" i="109"/>
  <c r="AM162" i="109"/>
  <c r="AL162" i="109"/>
  <c r="AK162" i="109"/>
  <c r="AJ162" i="109"/>
  <c r="AI162" i="109"/>
  <c r="AH162" i="109"/>
  <c r="AG162" i="109"/>
  <c r="AF162" i="109"/>
  <c r="AE162" i="109"/>
  <c r="AC162" i="109"/>
  <c r="AB162" i="109"/>
  <c r="AA162" i="109"/>
  <c r="Z162" i="109"/>
  <c r="AP161" i="109"/>
  <c r="AO161" i="109"/>
  <c r="AM161" i="109"/>
  <c r="AL161" i="109"/>
  <c r="AK161" i="109"/>
  <c r="AJ161" i="109"/>
  <c r="AI161" i="109"/>
  <c r="AH161" i="109"/>
  <c r="AG161" i="109"/>
  <c r="AF161" i="109"/>
  <c r="AE161" i="109"/>
  <c r="AC161" i="109"/>
  <c r="AB161" i="109"/>
  <c r="AA161" i="109"/>
  <c r="Z161" i="109"/>
  <c r="AP160" i="109"/>
  <c r="AO160" i="109"/>
  <c r="AM160" i="109"/>
  <c r="AL160" i="109"/>
  <c r="AK160" i="109"/>
  <c r="AJ160" i="109"/>
  <c r="AI160" i="109"/>
  <c r="AH160" i="109"/>
  <c r="AG160" i="109"/>
  <c r="AF160" i="109"/>
  <c r="AE160" i="109"/>
  <c r="AC160" i="109"/>
  <c r="AB160" i="109"/>
  <c r="AA160" i="109"/>
  <c r="Z160" i="109"/>
  <c r="AP159" i="109"/>
  <c r="AO159" i="109"/>
  <c r="AM159" i="109"/>
  <c r="AL159" i="109"/>
  <c r="AK159" i="109"/>
  <c r="AJ159" i="109"/>
  <c r="AI159" i="109"/>
  <c r="AH159" i="109"/>
  <c r="AG159" i="109"/>
  <c r="AF159" i="109"/>
  <c r="AE159" i="109"/>
  <c r="AC159" i="109"/>
  <c r="AB159" i="109"/>
  <c r="AA159" i="109"/>
  <c r="Z159" i="109"/>
  <c r="AP158" i="109"/>
  <c r="AO158" i="109"/>
  <c r="AM158" i="109"/>
  <c r="AL158" i="109"/>
  <c r="AK158" i="109"/>
  <c r="AJ158" i="109"/>
  <c r="AI158" i="109"/>
  <c r="AH158" i="109"/>
  <c r="AG158" i="109"/>
  <c r="AF158" i="109"/>
  <c r="AE158" i="109"/>
  <c r="AC158" i="109"/>
  <c r="AB158" i="109"/>
  <c r="AA158" i="109"/>
  <c r="Z158" i="109"/>
  <c r="AP157" i="109"/>
  <c r="AO157" i="109"/>
  <c r="AM157" i="109"/>
  <c r="AL157" i="109"/>
  <c r="AK157" i="109"/>
  <c r="AJ157" i="109"/>
  <c r="AI157" i="109"/>
  <c r="AH157" i="109"/>
  <c r="AG157" i="109"/>
  <c r="AF157" i="109"/>
  <c r="AE157" i="109"/>
  <c r="AC157" i="109"/>
  <c r="AB157" i="109"/>
  <c r="AA157" i="109"/>
  <c r="Z157" i="109"/>
  <c r="AP156" i="109"/>
  <c r="AO156" i="109"/>
  <c r="AM156" i="109"/>
  <c r="AL156" i="109"/>
  <c r="AK156" i="109"/>
  <c r="AJ156" i="109"/>
  <c r="AI156" i="109"/>
  <c r="AH156" i="109"/>
  <c r="AG156" i="109"/>
  <c r="AF156" i="109"/>
  <c r="AE156" i="109"/>
  <c r="AC156" i="109"/>
  <c r="AB156" i="109"/>
  <c r="AA156" i="109"/>
  <c r="Z156" i="109"/>
  <c r="AP155" i="109"/>
  <c r="AO155" i="109"/>
  <c r="AM155" i="109"/>
  <c r="AL155" i="109"/>
  <c r="AK155" i="109"/>
  <c r="AJ155" i="109"/>
  <c r="AI155" i="109"/>
  <c r="AH155" i="109"/>
  <c r="AG155" i="109"/>
  <c r="AF155" i="109"/>
  <c r="AE155" i="109"/>
  <c r="AC155" i="109"/>
  <c r="AB155" i="109"/>
  <c r="AA155" i="109"/>
  <c r="Z155" i="109"/>
  <c r="AP154" i="109"/>
  <c r="AO154" i="109"/>
  <c r="AM154" i="109"/>
  <c r="AL154" i="109"/>
  <c r="AK154" i="109"/>
  <c r="AJ154" i="109"/>
  <c r="AI154" i="109"/>
  <c r="AH154" i="109"/>
  <c r="AG154" i="109"/>
  <c r="AF154" i="109"/>
  <c r="AE154" i="109"/>
  <c r="AC154" i="109"/>
  <c r="AB154" i="109"/>
  <c r="AA154" i="109"/>
  <c r="Z154" i="109"/>
  <c r="AP153" i="109"/>
  <c r="AO153" i="109"/>
  <c r="AM153" i="109"/>
  <c r="AL153" i="109"/>
  <c r="AK153" i="109"/>
  <c r="AJ153" i="109"/>
  <c r="AI153" i="109"/>
  <c r="AH153" i="109"/>
  <c r="AG153" i="109"/>
  <c r="AF153" i="109"/>
  <c r="AE153" i="109"/>
  <c r="AC153" i="109"/>
  <c r="AB153" i="109"/>
  <c r="AA153" i="109"/>
  <c r="Z153" i="109"/>
  <c r="AP152" i="109"/>
  <c r="AO152" i="109"/>
  <c r="AM152" i="109"/>
  <c r="AL152" i="109"/>
  <c r="AK152" i="109"/>
  <c r="AJ152" i="109"/>
  <c r="AI152" i="109"/>
  <c r="AH152" i="109"/>
  <c r="AG152" i="109"/>
  <c r="AF152" i="109"/>
  <c r="AE152" i="109"/>
  <c r="AC152" i="109"/>
  <c r="AB152" i="109"/>
  <c r="AA152" i="109"/>
  <c r="Z152" i="109"/>
  <c r="AP151" i="109"/>
  <c r="AO151" i="109"/>
  <c r="AM151" i="109"/>
  <c r="AL151" i="109"/>
  <c r="AK151" i="109"/>
  <c r="AJ151" i="109"/>
  <c r="AI151" i="109"/>
  <c r="AH151" i="109"/>
  <c r="AG151" i="109"/>
  <c r="AF151" i="109"/>
  <c r="AE151" i="109"/>
  <c r="AC151" i="109"/>
  <c r="AB151" i="109"/>
  <c r="AA151" i="109"/>
  <c r="Z151" i="109"/>
  <c r="AP150" i="109"/>
  <c r="AO150" i="109"/>
  <c r="AM150" i="109"/>
  <c r="AL150" i="109"/>
  <c r="AK150" i="109"/>
  <c r="AJ150" i="109"/>
  <c r="AI150" i="109"/>
  <c r="AH150" i="109"/>
  <c r="AG150" i="109"/>
  <c r="AF150" i="109"/>
  <c r="AE150" i="109"/>
  <c r="AC150" i="109"/>
  <c r="AB150" i="109"/>
  <c r="AA150" i="109"/>
  <c r="Z150" i="109"/>
  <c r="AP149" i="109"/>
  <c r="AO149" i="109"/>
  <c r="AM149" i="109"/>
  <c r="AL149" i="109"/>
  <c r="AK149" i="109"/>
  <c r="AJ149" i="109"/>
  <c r="AI149" i="109"/>
  <c r="AH149" i="109"/>
  <c r="AG149" i="109"/>
  <c r="AF149" i="109"/>
  <c r="AE149" i="109"/>
  <c r="AC149" i="109"/>
  <c r="AB149" i="109"/>
  <c r="AA149" i="109"/>
  <c r="Z149" i="109"/>
  <c r="AP148" i="109"/>
  <c r="AO148" i="109"/>
  <c r="AM148" i="109"/>
  <c r="AL148" i="109"/>
  <c r="AK148" i="109"/>
  <c r="AJ148" i="109"/>
  <c r="AI148" i="109"/>
  <c r="AH148" i="109"/>
  <c r="AG148" i="109"/>
  <c r="AF148" i="109"/>
  <c r="AE148" i="109"/>
  <c r="AC148" i="109"/>
  <c r="AB148" i="109"/>
  <c r="AA148" i="109"/>
  <c r="Z148" i="109"/>
  <c r="AP147" i="109"/>
  <c r="AO147" i="109"/>
  <c r="AM147" i="109"/>
  <c r="AL147" i="109"/>
  <c r="AK147" i="109"/>
  <c r="AJ147" i="109"/>
  <c r="AI147" i="109"/>
  <c r="AH147" i="109"/>
  <c r="AG147" i="109"/>
  <c r="AF147" i="109"/>
  <c r="AE147" i="109"/>
  <c r="AC147" i="109"/>
  <c r="AB147" i="109"/>
  <c r="AA147" i="109"/>
  <c r="Z147" i="109"/>
  <c r="AP146" i="109"/>
  <c r="AO146" i="109"/>
  <c r="AM146" i="109"/>
  <c r="AL146" i="109"/>
  <c r="AK146" i="109"/>
  <c r="AJ146" i="109"/>
  <c r="AI146" i="109"/>
  <c r="AH146" i="109"/>
  <c r="AG146" i="109"/>
  <c r="AF146" i="109"/>
  <c r="AE146" i="109"/>
  <c r="AC146" i="109"/>
  <c r="AB146" i="109"/>
  <c r="AA146" i="109"/>
  <c r="Z146" i="109"/>
  <c r="AP145" i="109"/>
  <c r="AO145" i="109"/>
  <c r="AM145" i="109"/>
  <c r="AL145" i="109"/>
  <c r="AK145" i="109"/>
  <c r="AJ145" i="109"/>
  <c r="AI145" i="109"/>
  <c r="AH145" i="109"/>
  <c r="AG145" i="109"/>
  <c r="AF145" i="109"/>
  <c r="AE145" i="109"/>
  <c r="AC145" i="109"/>
  <c r="AB145" i="109"/>
  <c r="AA145" i="109"/>
  <c r="Z145" i="109"/>
  <c r="AP144" i="109"/>
  <c r="AO144" i="109"/>
  <c r="AM144" i="109"/>
  <c r="AL144" i="109"/>
  <c r="AK144" i="109"/>
  <c r="AJ144" i="109"/>
  <c r="AI144" i="109"/>
  <c r="AH144" i="109"/>
  <c r="AG144" i="109"/>
  <c r="AF144" i="109"/>
  <c r="AE144" i="109"/>
  <c r="AC144" i="109"/>
  <c r="AB144" i="109"/>
  <c r="AA144" i="109"/>
  <c r="Z144" i="109"/>
  <c r="AP143" i="109"/>
  <c r="AO143" i="109"/>
  <c r="AM143" i="109"/>
  <c r="AL143" i="109"/>
  <c r="AK143" i="109"/>
  <c r="AJ143" i="109"/>
  <c r="AI143" i="109"/>
  <c r="AH143" i="109"/>
  <c r="AG143" i="109"/>
  <c r="AF143" i="109"/>
  <c r="AE143" i="109"/>
  <c r="AC143" i="109"/>
  <c r="AB143" i="109"/>
  <c r="AA143" i="109"/>
  <c r="Z143" i="109"/>
  <c r="AP142" i="109"/>
  <c r="AO142" i="109"/>
  <c r="AM142" i="109"/>
  <c r="AL142" i="109"/>
  <c r="AK142" i="109"/>
  <c r="AJ142" i="109"/>
  <c r="AI142" i="109"/>
  <c r="AH142" i="109"/>
  <c r="AG142" i="109"/>
  <c r="AF142" i="109"/>
  <c r="AE142" i="109"/>
  <c r="AC142" i="109"/>
  <c r="AB142" i="109"/>
  <c r="AA142" i="109"/>
  <c r="Z142" i="109"/>
  <c r="AP141" i="109"/>
  <c r="AO141" i="109"/>
  <c r="AM141" i="109"/>
  <c r="AL141" i="109"/>
  <c r="AK141" i="109"/>
  <c r="AJ141" i="109"/>
  <c r="AI141" i="109"/>
  <c r="AH141" i="109"/>
  <c r="AG141" i="109"/>
  <c r="AF141" i="109"/>
  <c r="AE141" i="109"/>
  <c r="AC141" i="109"/>
  <c r="AB141" i="109"/>
  <c r="AA141" i="109"/>
  <c r="Z141" i="109"/>
  <c r="AP140" i="109"/>
  <c r="AO140" i="109"/>
  <c r="AM140" i="109"/>
  <c r="AL140" i="109"/>
  <c r="AK140" i="109"/>
  <c r="AJ140" i="109"/>
  <c r="AI140" i="109"/>
  <c r="AH140" i="109"/>
  <c r="AG140" i="109"/>
  <c r="AF140" i="109"/>
  <c r="AE140" i="109"/>
  <c r="AC140" i="109"/>
  <c r="AB140" i="109"/>
  <c r="AA140" i="109"/>
  <c r="Z140" i="109"/>
  <c r="AP139" i="109"/>
  <c r="AO139" i="109"/>
  <c r="AM139" i="109"/>
  <c r="AL139" i="109"/>
  <c r="AK139" i="109"/>
  <c r="AJ139" i="109"/>
  <c r="AI139" i="109"/>
  <c r="AH139" i="109"/>
  <c r="AG139" i="109"/>
  <c r="AF139" i="109"/>
  <c r="AE139" i="109"/>
  <c r="AC139" i="109"/>
  <c r="AB139" i="109"/>
  <c r="AA139" i="109"/>
  <c r="Z139" i="109"/>
  <c r="AP138" i="109"/>
  <c r="AO138" i="109"/>
  <c r="AM138" i="109"/>
  <c r="AL138" i="109"/>
  <c r="AK138" i="109"/>
  <c r="AJ138" i="109"/>
  <c r="AI138" i="109"/>
  <c r="AH138" i="109"/>
  <c r="AG138" i="109"/>
  <c r="AF138" i="109"/>
  <c r="AE138" i="109"/>
  <c r="AC138" i="109"/>
  <c r="AB138" i="109"/>
  <c r="AA138" i="109"/>
  <c r="Z138" i="109"/>
  <c r="AP137" i="109"/>
  <c r="AO137" i="109"/>
  <c r="AM137" i="109"/>
  <c r="AL137" i="109"/>
  <c r="AK137" i="109"/>
  <c r="AJ137" i="109"/>
  <c r="AI137" i="109"/>
  <c r="AH137" i="109"/>
  <c r="AG137" i="109"/>
  <c r="AF137" i="109"/>
  <c r="AE137" i="109"/>
  <c r="AC137" i="109"/>
  <c r="AB137" i="109"/>
  <c r="AA137" i="109"/>
  <c r="Z137" i="109"/>
  <c r="AP136" i="109"/>
  <c r="AO136" i="109"/>
  <c r="AM136" i="109"/>
  <c r="AL136" i="109"/>
  <c r="AK136" i="109"/>
  <c r="AJ136" i="109"/>
  <c r="AI136" i="109"/>
  <c r="AH136" i="109"/>
  <c r="AG136" i="109"/>
  <c r="AF136" i="109"/>
  <c r="AE136" i="109"/>
  <c r="AC136" i="109"/>
  <c r="AB136" i="109"/>
  <c r="AA136" i="109"/>
  <c r="Z136" i="109"/>
  <c r="AP135" i="109"/>
  <c r="AO135" i="109"/>
  <c r="AM135" i="109"/>
  <c r="AL135" i="109"/>
  <c r="AK135" i="109"/>
  <c r="AJ135" i="109"/>
  <c r="AI135" i="109"/>
  <c r="AH135" i="109"/>
  <c r="AG135" i="109"/>
  <c r="AF135" i="109"/>
  <c r="AE135" i="109"/>
  <c r="AC135" i="109"/>
  <c r="AB135" i="109"/>
  <c r="AA135" i="109"/>
  <c r="Z135" i="109"/>
  <c r="AP134" i="109"/>
  <c r="AO134" i="109"/>
  <c r="AM134" i="109"/>
  <c r="AL134" i="109"/>
  <c r="AK134" i="109"/>
  <c r="AJ134" i="109"/>
  <c r="AI134" i="109"/>
  <c r="AH134" i="109"/>
  <c r="AG134" i="109"/>
  <c r="AF134" i="109"/>
  <c r="AE134" i="109"/>
  <c r="AC134" i="109"/>
  <c r="AB134" i="109"/>
  <c r="AA134" i="109"/>
  <c r="Z134" i="109"/>
  <c r="AP133" i="109"/>
  <c r="AO133" i="109"/>
  <c r="AM133" i="109"/>
  <c r="AL133" i="109"/>
  <c r="AK133" i="109"/>
  <c r="AJ133" i="109"/>
  <c r="AI133" i="109"/>
  <c r="AH133" i="109"/>
  <c r="AG133" i="109"/>
  <c r="AF133" i="109"/>
  <c r="AE133" i="109"/>
  <c r="AC133" i="109"/>
  <c r="AB133" i="109"/>
  <c r="AA133" i="109"/>
  <c r="Z133" i="109"/>
  <c r="AP132" i="109"/>
  <c r="AO132" i="109"/>
  <c r="AM132" i="109"/>
  <c r="AL132" i="109"/>
  <c r="AK132" i="109"/>
  <c r="AJ132" i="109"/>
  <c r="AI132" i="109"/>
  <c r="AH132" i="109"/>
  <c r="AG132" i="109"/>
  <c r="AF132" i="109"/>
  <c r="AE132" i="109"/>
  <c r="AC132" i="109"/>
  <c r="AB132" i="109"/>
  <c r="AA132" i="109"/>
  <c r="Z132" i="109"/>
  <c r="AP131" i="109"/>
  <c r="AO131" i="109"/>
  <c r="AM131" i="109"/>
  <c r="AL131" i="109"/>
  <c r="AK131" i="109"/>
  <c r="AJ131" i="109"/>
  <c r="AI131" i="109"/>
  <c r="AH131" i="109"/>
  <c r="AG131" i="109"/>
  <c r="AF131" i="109"/>
  <c r="AE131" i="109"/>
  <c r="AC131" i="109"/>
  <c r="AB131" i="109"/>
  <c r="AA131" i="109"/>
  <c r="Z131" i="109"/>
  <c r="AP130" i="109"/>
  <c r="AO130" i="109"/>
  <c r="AM130" i="109"/>
  <c r="AL130" i="109"/>
  <c r="AK130" i="109"/>
  <c r="AJ130" i="109"/>
  <c r="AI130" i="109"/>
  <c r="AH130" i="109"/>
  <c r="AG130" i="109"/>
  <c r="AF130" i="109"/>
  <c r="AE130" i="109"/>
  <c r="AC130" i="109"/>
  <c r="AB130" i="109"/>
  <c r="AA130" i="109"/>
  <c r="Z130" i="109"/>
  <c r="AP129" i="109"/>
  <c r="AO129" i="109"/>
  <c r="AM129" i="109"/>
  <c r="AL129" i="109"/>
  <c r="AK129" i="109"/>
  <c r="AJ129" i="109"/>
  <c r="AI129" i="109"/>
  <c r="AH129" i="109"/>
  <c r="AG129" i="109"/>
  <c r="AF129" i="109"/>
  <c r="AE129" i="109"/>
  <c r="AC129" i="109"/>
  <c r="AB129" i="109"/>
  <c r="AA129" i="109"/>
  <c r="Z129" i="109"/>
  <c r="AP128" i="109"/>
  <c r="AO128" i="109"/>
  <c r="AM128" i="109"/>
  <c r="AL128" i="109"/>
  <c r="AK128" i="109"/>
  <c r="AJ128" i="109"/>
  <c r="AI128" i="109"/>
  <c r="AH128" i="109"/>
  <c r="AG128" i="109"/>
  <c r="AF128" i="109"/>
  <c r="AE128" i="109"/>
  <c r="AC128" i="109"/>
  <c r="AB128" i="109"/>
  <c r="AA128" i="109"/>
  <c r="Z128" i="109"/>
  <c r="AP127" i="109"/>
  <c r="AO127" i="109"/>
  <c r="AM127" i="109"/>
  <c r="AL127" i="109"/>
  <c r="AK127" i="109"/>
  <c r="AJ127" i="109"/>
  <c r="AI127" i="109"/>
  <c r="AH127" i="109"/>
  <c r="AG127" i="109"/>
  <c r="AF127" i="109"/>
  <c r="AE127" i="109"/>
  <c r="AC127" i="109"/>
  <c r="AB127" i="109"/>
  <c r="AA127" i="109"/>
  <c r="Z127" i="109"/>
  <c r="AP126" i="109"/>
  <c r="AO126" i="109"/>
  <c r="AM126" i="109"/>
  <c r="AL126" i="109"/>
  <c r="AK126" i="109"/>
  <c r="AJ126" i="109"/>
  <c r="AI126" i="109"/>
  <c r="AH126" i="109"/>
  <c r="AG126" i="109"/>
  <c r="AF126" i="109"/>
  <c r="AE126" i="109"/>
  <c r="AC126" i="109"/>
  <c r="AB126" i="109"/>
  <c r="AA126" i="109"/>
  <c r="Z126" i="109"/>
  <c r="AP125" i="109"/>
  <c r="AO125" i="109"/>
  <c r="AM125" i="109"/>
  <c r="AL125" i="109"/>
  <c r="AK125" i="109"/>
  <c r="AJ125" i="109"/>
  <c r="AI125" i="109"/>
  <c r="AH125" i="109"/>
  <c r="AG125" i="109"/>
  <c r="AF125" i="109"/>
  <c r="AE125" i="109"/>
  <c r="AC125" i="109"/>
  <c r="AB125" i="109"/>
  <c r="AA125" i="109"/>
  <c r="Z125" i="109"/>
  <c r="AP124" i="109"/>
  <c r="AO124" i="109"/>
  <c r="AM124" i="109"/>
  <c r="AL124" i="109"/>
  <c r="AK124" i="109"/>
  <c r="AJ124" i="109"/>
  <c r="AI124" i="109"/>
  <c r="AH124" i="109"/>
  <c r="AG124" i="109"/>
  <c r="AF124" i="109"/>
  <c r="AE124" i="109"/>
  <c r="AC124" i="109"/>
  <c r="AB124" i="109"/>
  <c r="AA124" i="109"/>
  <c r="Z124" i="109"/>
  <c r="AP123" i="109"/>
  <c r="AO123" i="109"/>
  <c r="AM123" i="109"/>
  <c r="AL123" i="109"/>
  <c r="AK123" i="109"/>
  <c r="AJ123" i="109"/>
  <c r="AI123" i="109"/>
  <c r="AH123" i="109"/>
  <c r="AG123" i="109"/>
  <c r="AF123" i="109"/>
  <c r="AE123" i="109"/>
  <c r="AC123" i="109"/>
  <c r="AB123" i="109"/>
  <c r="AA123" i="109"/>
  <c r="Z123" i="109"/>
  <c r="AP122" i="109"/>
  <c r="AO122" i="109"/>
  <c r="AM122" i="109"/>
  <c r="AL122" i="109"/>
  <c r="AK122" i="109"/>
  <c r="AJ122" i="109"/>
  <c r="AI122" i="109"/>
  <c r="AH122" i="109"/>
  <c r="AG122" i="109"/>
  <c r="AF122" i="109"/>
  <c r="AE122" i="109"/>
  <c r="AC122" i="109"/>
  <c r="AB122" i="109"/>
  <c r="AA122" i="109"/>
  <c r="Z122" i="109"/>
  <c r="AP121" i="109"/>
  <c r="AO121" i="109"/>
  <c r="AM121" i="109"/>
  <c r="AL121" i="109"/>
  <c r="AK121" i="109"/>
  <c r="AJ121" i="109"/>
  <c r="AI121" i="109"/>
  <c r="AH121" i="109"/>
  <c r="AG121" i="109"/>
  <c r="AF121" i="109"/>
  <c r="AE121" i="109"/>
  <c r="AC121" i="109"/>
  <c r="AB121" i="109"/>
  <c r="AA121" i="109"/>
  <c r="Z121" i="109"/>
  <c r="AP120" i="109"/>
  <c r="AO120" i="109"/>
  <c r="AM120" i="109"/>
  <c r="AL120" i="109"/>
  <c r="AK120" i="109"/>
  <c r="AJ120" i="109"/>
  <c r="AI120" i="109"/>
  <c r="AH120" i="109"/>
  <c r="AG120" i="109"/>
  <c r="AF120" i="109"/>
  <c r="AE120" i="109"/>
  <c r="AC120" i="109"/>
  <c r="AB120" i="109"/>
  <c r="AA120" i="109"/>
  <c r="Z120" i="109"/>
  <c r="AP119" i="109"/>
  <c r="AO119" i="109"/>
  <c r="AM119" i="109"/>
  <c r="AL119" i="109"/>
  <c r="AK119" i="109"/>
  <c r="AJ119" i="109"/>
  <c r="AI119" i="109"/>
  <c r="AH119" i="109"/>
  <c r="AG119" i="109"/>
  <c r="AF119" i="109"/>
  <c r="AE119" i="109"/>
  <c r="AC119" i="109"/>
  <c r="AB119" i="109"/>
  <c r="AA119" i="109"/>
  <c r="Z119" i="109"/>
  <c r="AP118" i="109"/>
  <c r="AO118" i="109"/>
  <c r="AM118" i="109"/>
  <c r="AL118" i="109"/>
  <c r="AK118" i="109"/>
  <c r="AJ118" i="109"/>
  <c r="AI118" i="109"/>
  <c r="AH118" i="109"/>
  <c r="AG118" i="109"/>
  <c r="AF118" i="109"/>
  <c r="AE118" i="109"/>
  <c r="AC118" i="109"/>
  <c r="AB118" i="109"/>
  <c r="AA118" i="109"/>
  <c r="Z118" i="109"/>
  <c r="AP117" i="109"/>
  <c r="AO117" i="109"/>
  <c r="AM117" i="109"/>
  <c r="AL117" i="109"/>
  <c r="AK117" i="109"/>
  <c r="AJ117" i="109"/>
  <c r="AI117" i="109"/>
  <c r="AH117" i="109"/>
  <c r="AG117" i="109"/>
  <c r="AF117" i="109"/>
  <c r="AE117" i="109"/>
  <c r="AC117" i="109"/>
  <c r="AB117" i="109"/>
  <c r="AA117" i="109"/>
  <c r="Z117" i="109"/>
  <c r="AP116" i="109"/>
  <c r="AO116" i="109"/>
  <c r="AM116" i="109"/>
  <c r="AL116" i="109"/>
  <c r="AK116" i="109"/>
  <c r="AJ116" i="109"/>
  <c r="AI116" i="109"/>
  <c r="AH116" i="109"/>
  <c r="AG116" i="109"/>
  <c r="AF116" i="109"/>
  <c r="AE116" i="109"/>
  <c r="AC116" i="109"/>
  <c r="AB116" i="109"/>
  <c r="AA116" i="109"/>
  <c r="Z116" i="109"/>
  <c r="AP115" i="109"/>
  <c r="AO115" i="109"/>
  <c r="AM115" i="109"/>
  <c r="AL115" i="109"/>
  <c r="AK115" i="109"/>
  <c r="AJ115" i="109"/>
  <c r="AI115" i="109"/>
  <c r="AH115" i="109"/>
  <c r="AG115" i="109"/>
  <c r="AF115" i="109"/>
  <c r="AE115" i="109"/>
  <c r="AC115" i="109"/>
  <c r="AB115" i="109"/>
  <c r="AA115" i="109"/>
  <c r="Z115" i="109"/>
  <c r="AP114" i="109"/>
  <c r="AO114" i="109"/>
  <c r="AM114" i="109"/>
  <c r="AL114" i="109"/>
  <c r="AK114" i="109"/>
  <c r="AJ114" i="109"/>
  <c r="AI114" i="109"/>
  <c r="AH114" i="109"/>
  <c r="AG114" i="109"/>
  <c r="AF114" i="109"/>
  <c r="AE114" i="109"/>
  <c r="AC114" i="109"/>
  <c r="AB114" i="109"/>
  <c r="AA114" i="109"/>
  <c r="Z114" i="109"/>
  <c r="AP113" i="109"/>
  <c r="AO113" i="109"/>
  <c r="AM113" i="109"/>
  <c r="AL113" i="109"/>
  <c r="AK113" i="109"/>
  <c r="AJ113" i="109"/>
  <c r="AI113" i="109"/>
  <c r="AH113" i="109"/>
  <c r="AG113" i="109"/>
  <c r="AF113" i="109"/>
  <c r="AE113" i="109"/>
  <c r="AC113" i="109"/>
  <c r="AB113" i="109"/>
  <c r="AA113" i="109"/>
  <c r="Z113" i="109"/>
  <c r="AP112" i="109"/>
  <c r="AO112" i="109"/>
  <c r="AM112" i="109"/>
  <c r="AL112" i="109"/>
  <c r="AK112" i="109"/>
  <c r="AJ112" i="109"/>
  <c r="AI112" i="109"/>
  <c r="AH112" i="109"/>
  <c r="AG112" i="109"/>
  <c r="AF112" i="109"/>
  <c r="AE112" i="109"/>
  <c r="AC112" i="109"/>
  <c r="AB112" i="109"/>
  <c r="AA112" i="109"/>
  <c r="Z112" i="109"/>
  <c r="AP111" i="109"/>
  <c r="AO111" i="109"/>
  <c r="AM111" i="109"/>
  <c r="AL111" i="109"/>
  <c r="AK111" i="109"/>
  <c r="AJ111" i="109"/>
  <c r="AI111" i="109"/>
  <c r="AH111" i="109"/>
  <c r="AG111" i="109"/>
  <c r="AF111" i="109"/>
  <c r="AE111" i="109"/>
  <c r="AC111" i="109"/>
  <c r="AB111" i="109"/>
  <c r="AA111" i="109"/>
  <c r="Z111" i="109"/>
  <c r="AP110" i="109"/>
  <c r="AO110" i="109"/>
  <c r="AM110" i="109"/>
  <c r="AL110" i="109"/>
  <c r="AK110" i="109"/>
  <c r="AJ110" i="109"/>
  <c r="AI110" i="109"/>
  <c r="AH110" i="109"/>
  <c r="AG110" i="109"/>
  <c r="AF110" i="109"/>
  <c r="AE110" i="109"/>
  <c r="AC110" i="109"/>
  <c r="AB110" i="109"/>
  <c r="AA110" i="109"/>
  <c r="Z110" i="109"/>
  <c r="AP109" i="109"/>
  <c r="AO109" i="109"/>
  <c r="AM109" i="109"/>
  <c r="AL109" i="109"/>
  <c r="AK109" i="109"/>
  <c r="AJ109" i="109"/>
  <c r="AI109" i="109"/>
  <c r="AH109" i="109"/>
  <c r="AG109" i="109"/>
  <c r="AF109" i="109"/>
  <c r="AE109" i="109"/>
  <c r="AC109" i="109"/>
  <c r="AB109" i="109"/>
  <c r="AA109" i="109"/>
  <c r="Z109" i="109"/>
  <c r="AP108" i="109"/>
  <c r="AO108" i="109"/>
  <c r="AM108" i="109"/>
  <c r="AL108" i="109"/>
  <c r="AK108" i="109"/>
  <c r="AJ108" i="109"/>
  <c r="AI108" i="109"/>
  <c r="AH108" i="109"/>
  <c r="AG108" i="109"/>
  <c r="AF108" i="109"/>
  <c r="AE108" i="109"/>
  <c r="AC108" i="109"/>
  <c r="AB108" i="109"/>
  <c r="AA108" i="109"/>
  <c r="Z108" i="109"/>
  <c r="AP107" i="109"/>
  <c r="AO107" i="109"/>
  <c r="AM107" i="109"/>
  <c r="AL107" i="109"/>
  <c r="AK107" i="109"/>
  <c r="AJ107" i="109"/>
  <c r="AI107" i="109"/>
  <c r="AH107" i="109"/>
  <c r="AG107" i="109"/>
  <c r="AF107" i="109"/>
  <c r="AE107" i="109"/>
  <c r="AC107" i="109"/>
  <c r="AB107" i="109"/>
  <c r="AA107" i="109"/>
  <c r="Z107" i="109"/>
  <c r="AP106" i="109"/>
  <c r="AO106" i="109"/>
  <c r="AM106" i="109"/>
  <c r="AL106" i="109"/>
  <c r="AK106" i="109"/>
  <c r="AJ106" i="109"/>
  <c r="AI106" i="109"/>
  <c r="AH106" i="109"/>
  <c r="AG106" i="109"/>
  <c r="AF106" i="109"/>
  <c r="AE106" i="109"/>
  <c r="AC106" i="109"/>
  <c r="AB106" i="109"/>
  <c r="AA106" i="109"/>
  <c r="Z106" i="109"/>
  <c r="AP105" i="109"/>
  <c r="AO105" i="109"/>
  <c r="AM105" i="109"/>
  <c r="AL105" i="109"/>
  <c r="AK105" i="109"/>
  <c r="AJ105" i="109"/>
  <c r="AI105" i="109"/>
  <c r="AH105" i="109"/>
  <c r="AG105" i="109"/>
  <c r="AF105" i="109"/>
  <c r="AE105" i="109"/>
  <c r="AC105" i="109"/>
  <c r="AB105" i="109"/>
  <c r="AA105" i="109"/>
  <c r="Z105" i="109"/>
  <c r="AP104" i="109"/>
  <c r="AO104" i="109"/>
  <c r="AM104" i="109"/>
  <c r="AL104" i="109"/>
  <c r="AK104" i="109"/>
  <c r="AJ104" i="109"/>
  <c r="AI104" i="109"/>
  <c r="AH104" i="109"/>
  <c r="AG104" i="109"/>
  <c r="AF104" i="109"/>
  <c r="AE104" i="109"/>
  <c r="AC104" i="109"/>
  <c r="AB104" i="109"/>
  <c r="AA104" i="109"/>
  <c r="Z104" i="109"/>
  <c r="AP103" i="109"/>
  <c r="AO103" i="109"/>
  <c r="AM103" i="109"/>
  <c r="AL103" i="109"/>
  <c r="AK103" i="109"/>
  <c r="AJ103" i="109"/>
  <c r="AI103" i="109"/>
  <c r="AH103" i="109"/>
  <c r="AG103" i="109"/>
  <c r="AF103" i="109"/>
  <c r="AE103" i="109"/>
  <c r="AC103" i="109"/>
  <c r="AB103" i="109"/>
  <c r="AA103" i="109"/>
  <c r="Z103" i="109"/>
  <c r="AP102" i="109"/>
  <c r="AO102" i="109"/>
  <c r="AM102" i="109"/>
  <c r="AL102" i="109"/>
  <c r="AK102" i="109"/>
  <c r="AJ102" i="109"/>
  <c r="AI102" i="109"/>
  <c r="AH102" i="109"/>
  <c r="AG102" i="109"/>
  <c r="AF102" i="109"/>
  <c r="AE102" i="109"/>
  <c r="AC102" i="109"/>
  <c r="AB102" i="109"/>
  <c r="AA102" i="109"/>
  <c r="Z102" i="109"/>
  <c r="AP101" i="109"/>
  <c r="AO101" i="109"/>
  <c r="AM101" i="109"/>
  <c r="AL101" i="109"/>
  <c r="AK101" i="109"/>
  <c r="AJ101" i="109"/>
  <c r="AI101" i="109"/>
  <c r="AH101" i="109"/>
  <c r="AG101" i="109"/>
  <c r="AF101" i="109"/>
  <c r="AE101" i="109"/>
  <c r="AC101" i="109"/>
  <c r="AB101" i="109"/>
  <c r="AA101" i="109"/>
  <c r="Z101" i="109"/>
  <c r="AP100" i="109"/>
  <c r="AO100" i="109"/>
  <c r="AM100" i="109"/>
  <c r="AL100" i="109"/>
  <c r="AK100" i="109"/>
  <c r="AJ100" i="109"/>
  <c r="AI100" i="109"/>
  <c r="AH100" i="109"/>
  <c r="AG100" i="109"/>
  <c r="AF100" i="109"/>
  <c r="AE100" i="109"/>
  <c r="AC100" i="109"/>
  <c r="AB100" i="109"/>
  <c r="AA100" i="109"/>
  <c r="Z100" i="109"/>
  <c r="AP99" i="109"/>
  <c r="AO99" i="109"/>
  <c r="AM99" i="109"/>
  <c r="AL99" i="109"/>
  <c r="AK99" i="109"/>
  <c r="AJ99" i="109"/>
  <c r="AI99" i="109"/>
  <c r="AH99" i="109"/>
  <c r="AG99" i="109"/>
  <c r="AF99" i="109"/>
  <c r="AE99" i="109"/>
  <c r="AC99" i="109"/>
  <c r="AB99" i="109"/>
  <c r="AA99" i="109"/>
  <c r="Z99" i="109"/>
  <c r="AP98" i="109"/>
  <c r="AO98" i="109"/>
  <c r="AM98" i="109"/>
  <c r="AL98" i="109"/>
  <c r="AK98" i="109"/>
  <c r="AJ98" i="109"/>
  <c r="AI98" i="109"/>
  <c r="AH98" i="109"/>
  <c r="AG98" i="109"/>
  <c r="AF98" i="109"/>
  <c r="AE98" i="109"/>
  <c r="AC98" i="109"/>
  <c r="AB98" i="109"/>
  <c r="AA98" i="109"/>
  <c r="Z98" i="109"/>
  <c r="AP97" i="109"/>
  <c r="AO97" i="109"/>
  <c r="AM97" i="109"/>
  <c r="AL97" i="109"/>
  <c r="AK97" i="109"/>
  <c r="AJ97" i="109"/>
  <c r="AI97" i="109"/>
  <c r="AH97" i="109"/>
  <c r="AG97" i="109"/>
  <c r="AF97" i="109"/>
  <c r="AE97" i="109"/>
  <c r="AC97" i="109"/>
  <c r="AB97" i="109"/>
  <c r="AA97" i="109"/>
  <c r="Z97" i="109"/>
  <c r="AP96" i="109"/>
  <c r="AO96" i="109"/>
  <c r="AM96" i="109"/>
  <c r="AL96" i="109"/>
  <c r="AK96" i="109"/>
  <c r="AJ96" i="109"/>
  <c r="AI96" i="109"/>
  <c r="AH96" i="109"/>
  <c r="AG96" i="109"/>
  <c r="AF96" i="109"/>
  <c r="AE96" i="109"/>
  <c r="AC96" i="109"/>
  <c r="AB96" i="109"/>
  <c r="AA96" i="109"/>
  <c r="Z96" i="109"/>
  <c r="AP95" i="109"/>
  <c r="AO95" i="109"/>
  <c r="AM95" i="109"/>
  <c r="AL95" i="109"/>
  <c r="AK95" i="109"/>
  <c r="AJ95" i="109"/>
  <c r="AI95" i="109"/>
  <c r="AH95" i="109"/>
  <c r="AG95" i="109"/>
  <c r="AF95" i="109"/>
  <c r="AE95" i="109"/>
  <c r="AC95" i="109"/>
  <c r="AB95" i="109"/>
  <c r="AA95" i="109"/>
  <c r="Z95" i="109"/>
  <c r="AP94" i="109"/>
  <c r="AO94" i="109"/>
  <c r="AM94" i="109"/>
  <c r="AL94" i="109"/>
  <c r="AK94" i="109"/>
  <c r="AJ94" i="109"/>
  <c r="AI94" i="109"/>
  <c r="AH94" i="109"/>
  <c r="AG94" i="109"/>
  <c r="AF94" i="109"/>
  <c r="AE94" i="109"/>
  <c r="AC94" i="109"/>
  <c r="AB94" i="109"/>
  <c r="AA94" i="109"/>
  <c r="Z94" i="109"/>
  <c r="AP93" i="109"/>
  <c r="AO93" i="109"/>
  <c r="AM93" i="109"/>
  <c r="AL93" i="109"/>
  <c r="AK93" i="109"/>
  <c r="AJ93" i="109"/>
  <c r="AI93" i="109"/>
  <c r="AH93" i="109"/>
  <c r="AG93" i="109"/>
  <c r="AF93" i="109"/>
  <c r="AE93" i="109"/>
  <c r="AC93" i="109"/>
  <c r="AB93" i="109"/>
  <c r="AA93" i="109"/>
  <c r="Z93" i="109"/>
  <c r="AP92" i="109"/>
  <c r="AO92" i="109"/>
  <c r="AM92" i="109"/>
  <c r="AL92" i="109"/>
  <c r="AK92" i="109"/>
  <c r="AJ92" i="109"/>
  <c r="AI92" i="109"/>
  <c r="AH92" i="109"/>
  <c r="AG92" i="109"/>
  <c r="AF92" i="109"/>
  <c r="AE92" i="109"/>
  <c r="AC92" i="109"/>
  <c r="AB92" i="109"/>
  <c r="AA92" i="109"/>
  <c r="Z92" i="109"/>
  <c r="AP91" i="109"/>
  <c r="AO91" i="109"/>
  <c r="AM91" i="109"/>
  <c r="AL91" i="109"/>
  <c r="AK91" i="109"/>
  <c r="AJ91" i="109"/>
  <c r="AI91" i="109"/>
  <c r="AH91" i="109"/>
  <c r="AG91" i="109"/>
  <c r="AF91" i="109"/>
  <c r="AE91" i="109"/>
  <c r="AC91" i="109"/>
  <c r="AB91" i="109"/>
  <c r="AA91" i="109"/>
  <c r="Z91" i="109"/>
  <c r="AP90" i="109"/>
  <c r="AO90" i="109"/>
  <c r="AM90" i="109"/>
  <c r="AL90" i="109"/>
  <c r="AK90" i="109"/>
  <c r="AJ90" i="109"/>
  <c r="AI90" i="109"/>
  <c r="AH90" i="109"/>
  <c r="AG90" i="109"/>
  <c r="AF90" i="109"/>
  <c r="AE90" i="109"/>
  <c r="AC90" i="109"/>
  <c r="AB90" i="109"/>
  <c r="AA90" i="109"/>
  <c r="Z90" i="109"/>
  <c r="AP89" i="109"/>
  <c r="AO89" i="109"/>
  <c r="AM89" i="109"/>
  <c r="AL89" i="109"/>
  <c r="AK89" i="109"/>
  <c r="AJ89" i="109"/>
  <c r="AI89" i="109"/>
  <c r="AH89" i="109"/>
  <c r="AG89" i="109"/>
  <c r="AF89" i="109"/>
  <c r="AE89" i="109"/>
  <c r="AC89" i="109"/>
  <c r="AB89" i="109"/>
  <c r="AA89" i="109"/>
  <c r="Z89" i="109"/>
  <c r="AP88" i="109"/>
  <c r="AO88" i="109"/>
  <c r="AM88" i="109"/>
  <c r="AL88" i="109"/>
  <c r="AK88" i="109"/>
  <c r="AJ88" i="109"/>
  <c r="AI88" i="109"/>
  <c r="AH88" i="109"/>
  <c r="AG88" i="109"/>
  <c r="AF88" i="109"/>
  <c r="AE88" i="109"/>
  <c r="AC88" i="109"/>
  <c r="AB88" i="109"/>
  <c r="AA88" i="109"/>
  <c r="Z88" i="109"/>
  <c r="AP87" i="109"/>
  <c r="AO87" i="109"/>
  <c r="AM87" i="109"/>
  <c r="AL87" i="109"/>
  <c r="AK87" i="109"/>
  <c r="AJ87" i="109"/>
  <c r="AI87" i="109"/>
  <c r="AH87" i="109"/>
  <c r="AG87" i="109"/>
  <c r="AF87" i="109"/>
  <c r="AE87" i="109"/>
  <c r="AC87" i="109"/>
  <c r="AB87" i="109"/>
  <c r="AA87" i="109"/>
  <c r="Z87" i="109"/>
  <c r="AP86" i="109"/>
  <c r="AO86" i="109"/>
  <c r="AM86" i="109"/>
  <c r="AL86" i="109"/>
  <c r="AK86" i="109"/>
  <c r="AJ86" i="109"/>
  <c r="AI86" i="109"/>
  <c r="AH86" i="109"/>
  <c r="AG86" i="109"/>
  <c r="AF86" i="109"/>
  <c r="AE86" i="109"/>
  <c r="AC86" i="109"/>
  <c r="AB86" i="109"/>
  <c r="AA86" i="109"/>
  <c r="Z86" i="109"/>
  <c r="AP85" i="109"/>
  <c r="AO85" i="109"/>
  <c r="AM85" i="109"/>
  <c r="AL85" i="109"/>
  <c r="AK85" i="109"/>
  <c r="AJ85" i="109"/>
  <c r="AI85" i="109"/>
  <c r="AH85" i="109"/>
  <c r="AG85" i="109"/>
  <c r="AF85" i="109"/>
  <c r="AE85" i="109"/>
  <c r="AC85" i="109"/>
  <c r="AB85" i="109"/>
  <c r="AA85" i="109"/>
  <c r="Z85" i="109"/>
  <c r="AP84" i="109"/>
  <c r="AO84" i="109"/>
  <c r="AM84" i="109"/>
  <c r="AL84" i="109"/>
  <c r="AK84" i="109"/>
  <c r="AJ84" i="109"/>
  <c r="AI84" i="109"/>
  <c r="AH84" i="109"/>
  <c r="AG84" i="109"/>
  <c r="AF84" i="109"/>
  <c r="AE84" i="109"/>
  <c r="AC84" i="109"/>
  <c r="AB84" i="109"/>
  <c r="AA84" i="109"/>
  <c r="Z84" i="109"/>
  <c r="AP83" i="109"/>
  <c r="AO83" i="109"/>
  <c r="AM83" i="109"/>
  <c r="AL83" i="109"/>
  <c r="AK83" i="109"/>
  <c r="AJ83" i="109"/>
  <c r="AI83" i="109"/>
  <c r="AH83" i="109"/>
  <c r="AG83" i="109"/>
  <c r="AF83" i="109"/>
  <c r="AE83" i="109"/>
  <c r="AC83" i="109"/>
  <c r="AB83" i="109"/>
  <c r="AA83" i="109"/>
  <c r="Z83" i="109"/>
  <c r="AP82" i="109"/>
  <c r="AO82" i="109"/>
  <c r="AM82" i="109"/>
  <c r="AL82" i="109"/>
  <c r="AK82" i="109"/>
  <c r="AJ82" i="109"/>
  <c r="AI82" i="109"/>
  <c r="AH82" i="109"/>
  <c r="AG82" i="109"/>
  <c r="AF82" i="109"/>
  <c r="AE82" i="109"/>
  <c r="AC82" i="109"/>
  <c r="AB82" i="109"/>
  <c r="AA82" i="109"/>
  <c r="Z82" i="109"/>
  <c r="AP81" i="109"/>
  <c r="AO81" i="109"/>
  <c r="AM81" i="109"/>
  <c r="AL81" i="109"/>
  <c r="AK81" i="109"/>
  <c r="AJ81" i="109"/>
  <c r="AI81" i="109"/>
  <c r="AH81" i="109"/>
  <c r="AG81" i="109"/>
  <c r="AF81" i="109"/>
  <c r="AE81" i="109"/>
  <c r="AC81" i="109"/>
  <c r="AB81" i="109"/>
  <c r="AA81" i="109"/>
  <c r="Z81" i="109"/>
  <c r="AP80" i="109"/>
  <c r="AO80" i="109"/>
  <c r="AM80" i="109"/>
  <c r="AL80" i="109"/>
  <c r="AK80" i="109"/>
  <c r="AJ80" i="109"/>
  <c r="AI80" i="109"/>
  <c r="AH80" i="109"/>
  <c r="AG80" i="109"/>
  <c r="AF80" i="109"/>
  <c r="AE80" i="109"/>
  <c r="AC80" i="109"/>
  <c r="AB80" i="109"/>
  <c r="AA80" i="109"/>
  <c r="Z80" i="109"/>
  <c r="AP79" i="109"/>
  <c r="AO79" i="109"/>
  <c r="AM79" i="109"/>
  <c r="AL79" i="109"/>
  <c r="AK79" i="109"/>
  <c r="AJ79" i="109"/>
  <c r="AI79" i="109"/>
  <c r="AH79" i="109"/>
  <c r="AG79" i="109"/>
  <c r="AF79" i="109"/>
  <c r="AE79" i="109"/>
  <c r="AC79" i="109"/>
  <c r="AB79" i="109"/>
  <c r="AA79" i="109"/>
  <c r="Z79" i="109"/>
  <c r="AP78" i="109"/>
  <c r="AO78" i="109"/>
  <c r="AM78" i="109"/>
  <c r="AL78" i="109"/>
  <c r="AK78" i="109"/>
  <c r="AJ78" i="109"/>
  <c r="AI78" i="109"/>
  <c r="AH78" i="109"/>
  <c r="AG78" i="109"/>
  <c r="AF78" i="109"/>
  <c r="AE78" i="109"/>
  <c r="AC78" i="109"/>
  <c r="AB78" i="109"/>
  <c r="AA78" i="109"/>
  <c r="Z78" i="109"/>
  <c r="AP77" i="109"/>
  <c r="AO77" i="109"/>
  <c r="AM77" i="109"/>
  <c r="AL77" i="109"/>
  <c r="AK77" i="109"/>
  <c r="AJ77" i="109"/>
  <c r="AI77" i="109"/>
  <c r="AH77" i="109"/>
  <c r="AG77" i="109"/>
  <c r="AF77" i="109"/>
  <c r="AE77" i="109"/>
  <c r="AC77" i="109"/>
  <c r="AB77" i="109"/>
  <c r="AA77" i="109"/>
  <c r="Z77" i="109"/>
  <c r="AP76" i="109"/>
  <c r="AO76" i="109"/>
  <c r="AM76" i="109"/>
  <c r="AL76" i="109"/>
  <c r="AK76" i="109"/>
  <c r="AJ76" i="109"/>
  <c r="AI76" i="109"/>
  <c r="AH76" i="109"/>
  <c r="AG76" i="109"/>
  <c r="AF76" i="109"/>
  <c r="AE76" i="109"/>
  <c r="AC76" i="109"/>
  <c r="AB76" i="109"/>
  <c r="AA76" i="109"/>
  <c r="Z76" i="109"/>
  <c r="AP75" i="109"/>
  <c r="AO75" i="109"/>
  <c r="AM75" i="109"/>
  <c r="AL75" i="109"/>
  <c r="AK75" i="109"/>
  <c r="AJ75" i="109"/>
  <c r="AI75" i="109"/>
  <c r="AH75" i="109"/>
  <c r="AG75" i="109"/>
  <c r="AF75" i="109"/>
  <c r="AE75" i="109"/>
  <c r="AC75" i="109"/>
  <c r="AB75" i="109"/>
  <c r="AA75" i="109"/>
  <c r="Z75" i="109"/>
  <c r="AP74" i="109"/>
  <c r="AO74" i="109"/>
  <c r="AM74" i="109"/>
  <c r="AL74" i="109"/>
  <c r="AK74" i="109"/>
  <c r="AJ74" i="109"/>
  <c r="AI74" i="109"/>
  <c r="AH74" i="109"/>
  <c r="AG74" i="109"/>
  <c r="AF74" i="109"/>
  <c r="AE74" i="109"/>
  <c r="AC74" i="109"/>
  <c r="AB74" i="109"/>
  <c r="AA74" i="109"/>
  <c r="Z74" i="109"/>
  <c r="AP73" i="109"/>
  <c r="AO73" i="109"/>
  <c r="AM73" i="109"/>
  <c r="AL73" i="109"/>
  <c r="AK73" i="109"/>
  <c r="AJ73" i="109"/>
  <c r="AI73" i="109"/>
  <c r="AH73" i="109"/>
  <c r="AG73" i="109"/>
  <c r="AF73" i="109"/>
  <c r="AE73" i="109"/>
  <c r="AC73" i="109"/>
  <c r="AB73" i="109"/>
  <c r="AA73" i="109"/>
  <c r="Z73" i="109"/>
  <c r="AP72" i="109"/>
  <c r="AO72" i="109"/>
  <c r="AM72" i="109"/>
  <c r="AL72" i="109"/>
  <c r="AK72" i="109"/>
  <c r="AJ72" i="109"/>
  <c r="AI72" i="109"/>
  <c r="AH72" i="109"/>
  <c r="AG72" i="109"/>
  <c r="AF72" i="109"/>
  <c r="AE72" i="109"/>
  <c r="AC72" i="109"/>
  <c r="AB72" i="109"/>
  <c r="AA72" i="109"/>
  <c r="Z72" i="109"/>
  <c r="AP71" i="109"/>
  <c r="AO71" i="109"/>
  <c r="AM71" i="109"/>
  <c r="AL71" i="109"/>
  <c r="AK71" i="109"/>
  <c r="AJ71" i="109"/>
  <c r="AI71" i="109"/>
  <c r="AH71" i="109"/>
  <c r="AG71" i="109"/>
  <c r="AF71" i="109"/>
  <c r="AE71" i="109"/>
  <c r="AC71" i="109"/>
  <c r="AB71" i="109"/>
  <c r="AA71" i="109"/>
  <c r="Z71" i="109"/>
  <c r="AP70" i="109"/>
  <c r="AO70" i="109"/>
  <c r="AM70" i="109"/>
  <c r="AL70" i="109"/>
  <c r="AK70" i="109"/>
  <c r="AJ70" i="109"/>
  <c r="AI70" i="109"/>
  <c r="AH70" i="109"/>
  <c r="AG70" i="109"/>
  <c r="AF70" i="109"/>
  <c r="AE70" i="109"/>
  <c r="AC70" i="109"/>
  <c r="AB70" i="109"/>
  <c r="AA70" i="109"/>
  <c r="Z70" i="109"/>
  <c r="AP69" i="109"/>
  <c r="AO69" i="109"/>
  <c r="AM69" i="109"/>
  <c r="AL69" i="109"/>
  <c r="AK69" i="109"/>
  <c r="AJ69" i="109"/>
  <c r="AI69" i="109"/>
  <c r="AH69" i="109"/>
  <c r="AG69" i="109"/>
  <c r="AF69" i="109"/>
  <c r="AE69" i="109"/>
  <c r="AC69" i="109"/>
  <c r="AB69" i="109"/>
  <c r="AA69" i="109"/>
  <c r="Z69" i="109"/>
  <c r="AP68" i="109"/>
  <c r="AO68" i="109"/>
  <c r="AM68" i="109"/>
  <c r="AL68" i="109"/>
  <c r="AK68" i="109"/>
  <c r="AJ68" i="109"/>
  <c r="AI68" i="109"/>
  <c r="AH68" i="109"/>
  <c r="AG68" i="109"/>
  <c r="AF68" i="109"/>
  <c r="AE68" i="109"/>
  <c r="AC68" i="109"/>
  <c r="AB68" i="109"/>
  <c r="AA68" i="109"/>
  <c r="Z68" i="109"/>
  <c r="AP67" i="109"/>
  <c r="AO67" i="109"/>
  <c r="AM67" i="109"/>
  <c r="AL67" i="109"/>
  <c r="AK67" i="109"/>
  <c r="AJ67" i="109"/>
  <c r="AI67" i="109"/>
  <c r="AH67" i="109"/>
  <c r="AG67" i="109"/>
  <c r="AF67" i="109"/>
  <c r="AE67" i="109"/>
  <c r="AC67" i="109"/>
  <c r="AB67" i="109"/>
  <c r="AA67" i="109"/>
  <c r="Z67" i="109"/>
  <c r="AP66" i="109"/>
  <c r="AO66" i="109"/>
  <c r="AM66" i="109"/>
  <c r="AL66" i="109"/>
  <c r="AK66" i="109"/>
  <c r="AJ66" i="109"/>
  <c r="AI66" i="109"/>
  <c r="AH66" i="109"/>
  <c r="AG66" i="109"/>
  <c r="AF66" i="109"/>
  <c r="AE66" i="109"/>
  <c r="AC66" i="109"/>
  <c r="AB66" i="109"/>
  <c r="AA66" i="109"/>
  <c r="Z66" i="109"/>
  <c r="AP65" i="109"/>
  <c r="AO65" i="109"/>
  <c r="AM65" i="109"/>
  <c r="AL65" i="109"/>
  <c r="AK65" i="109"/>
  <c r="AJ65" i="109"/>
  <c r="AI65" i="109"/>
  <c r="AH65" i="109"/>
  <c r="AG65" i="109"/>
  <c r="AF65" i="109"/>
  <c r="AE65" i="109"/>
  <c r="AC65" i="109"/>
  <c r="AB65" i="109"/>
  <c r="AA65" i="109"/>
  <c r="Z65" i="109"/>
  <c r="AP64" i="109"/>
  <c r="AO64" i="109"/>
  <c r="AM64" i="109"/>
  <c r="AL64" i="109"/>
  <c r="AK64" i="109"/>
  <c r="AJ64" i="109"/>
  <c r="AI64" i="109"/>
  <c r="AH64" i="109"/>
  <c r="AG64" i="109"/>
  <c r="AF64" i="109"/>
  <c r="AE64" i="109"/>
  <c r="AC64" i="109"/>
  <c r="AB64" i="109"/>
  <c r="AA64" i="109"/>
  <c r="Z64" i="109"/>
  <c r="AP63" i="109"/>
  <c r="AO63" i="109"/>
  <c r="AM63" i="109"/>
  <c r="AL63" i="109"/>
  <c r="AK63" i="109"/>
  <c r="AJ63" i="109"/>
  <c r="AI63" i="109"/>
  <c r="AH63" i="109"/>
  <c r="AG63" i="109"/>
  <c r="AF63" i="109"/>
  <c r="AE63" i="109"/>
  <c r="AC63" i="109"/>
  <c r="AB63" i="109"/>
  <c r="AA63" i="109"/>
  <c r="Z63" i="109"/>
  <c r="AP62" i="109"/>
  <c r="AO62" i="109"/>
  <c r="AM62" i="109"/>
  <c r="AL62" i="109"/>
  <c r="AK62" i="109"/>
  <c r="AJ62" i="109"/>
  <c r="AI62" i="109"/>
  <c r="AH62" i="109"/>
  <c r="AG62" i="109"/>
  <c r="AF62" i="109"/>
  <c r="AE62" i="109"/>
  <c r="AC62" i="109"/>
  <c r="AB62" i="109"/>
  <c r="AA62" i="109"/>
  <c r="Z62" i="109"/>
  <c r="AP61" i="109"/>
  <c r="AO61" i="109"/>
  <c r="AM61" i="109"/>
  <c r="AL61" i="109"/>
  <c r="AK61" i="109"/>
  <c r="AJ61" i="109"/>
  <c r="AI61" i="109"/>
  <c r="AH61" i="109"/>
  <c r="AG61" i="109"/>
  <c r="AF61" i="109"/>
  <c r="AE61" i="109"/>
  <c r="AC61" i="109"/>
  <c r="AB61" i="109"/>
  <c r="AA61" i="109"/>
  <c r="Z61" i="109"/>
  <c r="AP60" i="109"/>
  <c r="AO60" i="109"/>
  <c r="AM60" i="109"/>
  <c r="AL60" i="109"/>
  <c r="AK60" i="109"/>
  <c r="AJ60" i="109"/>
  <c r="AI60" i="109"/>
  <c r="AH60" i="109"/>
  <c r="AG60" i="109"/>
  <c r="AF60" i="109"/>
  <c r="AE60" i="109"/>
  <c r="AC60" i="109"/>
  <c r="AB60" i="109"/>
  <c r="AA60" i="109"/>
  <c r="Z60" i="109"/>
  <c r="AP59" i="109"/>
  <c r="AO59" i="109"/>
  <c r="AM59" i="109"/>
  <c r="AL59" i="109"/>
  <c r="AK59" i="109"/>
  <c r="AJ59" i="109"/>
  <c r="AI59" i="109"/>
  <c r="AH59" i="109"/>
  <c r="AG59" i="109"/>
  <c r="AF59" i="109"/>
  <c r="AE59" i="109"/>
  <c r="AC59" i="109"/>
  <c r="AB59" i="109"/>
  <c r="AA59" i="109"/>
  <c r="Z59" i="109"/>
  <c r="AP58" i="109"/>
  <c r="AO58" i="109"/>
  <c r="AM58" i="109"/>
  <c r="AL58" i="109"/>
  <c r="AK58" i="109"/>
  <c r="AJ58" i="109"/>
  <c r="AI58" i="109"/>
  <c r="AH58" i="109"/>
  <c r="AG58" i="109"/>
  <c r="AF58" i="109"/>
  <c r="AE58" i="109"/>
  <c r="AC58" i="109"/>
  <c r="AB58" i="109"/>
  <c r="AA58" i="109"/>
  <c r="Z58" i="109"/>
  <c r="AP57" i="109"/>
  <c r="AO57" i="109"/>
  <c r="AM57" i="109"/>
  <c r="AL57" i="109"/>
  <c r="AK57" i="109"/>
  <c r="AJ57" i="109"/>
  <c r="AI57" i="109"/>
  <c r="AH57" i="109"/>
  <c r="AG57" i="109"/>
  <c r="AF57" i="109"/>
  <c r="AE57" i="109"/>
  <c r="AC57" i="109"/>
  <c r="AB57" i="109"/>
  <c r="AA57" i="109"/>
  <c r="Z57" i="109"/>
  <c r="AP56" i="109"/>
  <c r="AO56" i="109"/>
  <c r="AM56" i="109"/>
  <c r="AL56" i="109"/>
  <c r="AK56" i="109"/>
  <c r="AJ56" i="109"/>
  <c r="AI56" i="109"/>
  <c r="AH56" i="109"/>
  <c r="AG56" i="109"/>
  <c r="AF56" i="109"/>
  <c r="AE56" i="109"/>
  <c r="AC56" i="109"/>
  <c r="AB56" i="109"/>
  <c r="AA56" i="109"/>
  <c r="Z56" i="109"/>
  <c r="AP55" i="109"/>
  <c r="AO55" i="109"/>
  <c r="AM55" i="109"/>
  <c r="AL55" i="109"/>
  <c r="AK55" i="109"/>
  <c r="AJ55" i="109"/>
  <c r="AI55" i="109"/>
  <c r="AH55" i="109"/>
  <c r="AG55" i="109"/>
  <c r="AF55" i="109"/>
  <c r="AE55" i="109"/>
  <c r="AC55" i="109"/>
  <c r="AB55" i="109"/>
  <c r="AA55" i="109"/>
  <c r="Z55" i="109"/>
  <c r="AP54" i="109"/>
  <c r="AO54" i="109"/>
  <c r="AM54" i="109"/>
  <c r="AL54" i="109"/>
  <c r="AK54" i="109"/>
  <c r="AJ54" i="109"/>
  <c r="AI54" i="109"/>
  <c r="AH54" i="109"/>
  <c r="AG54" i="109"/>
  <c r="AF54" i="109"/>
  <c r="AE54" i="109"/>
  <c r="AC54" i="109"/>
  <c r="AB54" i="109"/>
  <c r="AA54" i="109"/>
  <c r="Z54" i="109"/>
  <c r="AP53" i="109"/>
  <c r="AO53" i="109"/>
  <c r="AM53" i="109"/>
  <c r="AL53" i="109"/>
  <c r="AK53" i="109"/>
  <c r="AJ53" i="109"/>
  <c r="AI53" i="109"/>
  <c r="AH53" i="109"/>
  <c r="AG53" i="109"/>
  <c r="AF53" i="109"/>
  <c r="AE53" i="109"/>
  <c r="AC53" i="109"/>
  <c r="AB53" i="109"/>
  <c r="AA53" i="109"/>
  <c r="Z53" i="109"/>
  <c r="AP52" i="109"/>
  <c r="AO52" i="109"/>
  <c r="AM52" i="109"/>
  <c r="AL52" i="109"/>
  <c r="AK52" i="109"/>
  <c r="AJ52" i="109"/>
  <c r="AI52" i="109"/>
  <c r="AH52" i="109"/>
  <c r="AG52" i="109"/>
  <c r="AF52" i="109"/>
  <c r="AE52" i="109"/>
  <c r="AC52" i="109"/>
  <c r="AB52" i="109"/>
  <c r="AA52" i="109"/>
  <c r="Z52" i="109"/>
  <c r="AP51" i="109"/>
  <c r="AO51" i="109"/>
  <c r="AM51" i="109"/>
  <c r="AL51" i="109"/>
  <c r="AK51" i="109"/>
  <c r="AJ51" i="109"/>
  <c r="AI51" i="109"/>
  <c r="AH51" i="109"/>
  <c r="AG51" i="109"/>
  <c r="AF51" i="109"/>
  <c r="AE51" i="109"/>
  <c r="AC51" i="109"/>
  <c r="AB51" i="109"/>
  <c r="AA51" i="109"/>
  <c r="Z51" i="109"/>
  <c r="AP50" i="109"/>
  <c r="AO50" i="109"/>
  <c r="AM50" i="109"/>
  <c r="AL50" i="109"/>
  <c r="AK50" i="109"/>
  <c r="AJ50" i="109"/>
  <c r="AI50" i="109"/>
  <c r="AH50" i="109"/>
  <c r="AG50" i="109"/>
  <c r="AF50" i="109"/>
  <c r="AE50" i="109"/>
  <c r="AC50" i="109"/>
  <c r="AB50" i="109"/>
  <c r="AA50" i="109"/>
  <c r="Z50" i="109"/>
  <c r="AP49" i="109"/>
  <c r="AO49" i="109"/>
  <c r="AM49" i="109"/>
  <c r="AL49" i="109"/>
  <c r="AK49" i="109"/>
  <c r="AJ49" i="109"/>
  <c r="AI49" i="109"/>
  <c r="AH49" i="109"/>
  <c r="AG49" i="109"/>
  <c r="AF49" i="109"/>
  <c r="AE49" i="109"/>
  <c r="AC49" i="109"/>
  <c r="AB49" i="109"/>
  <c r="AA49" i="109"/>
  <c r="Z49" i="109"/>
  <c r="AP48" i="109"/>
  <c r="AO48" i="109"/>
  <c r="AM48" i="109"/>
  <c r="AL48" i="109"/>
  <c r="AK48" i="109"/>
  <c r="AJ48" i="109"/>
  <c r="AI48" i="109"/>
  <c r="AH48" i="109"/>
  <c r="AG48" i="109"/>
  <c r="AF48" i="109"/>
  <c r="AE48" i="109"/>
  <c r="AC48" i="109"/>
  <c r="AB48" i="109"/>
  <c r="AA48" i="109"/>
  <c r="Z48" i="109"/>
  <c r="AP47" i="109"/>
  <c r="AO47" i="109"/>
  <c r="AM47" i="109"/>
  <c r="AL47" i="109"/>
  <c r="AK47" i="109"/>
  <c r="AJ47" i="109"/>
  <c r="AI47" i="109"/>
  <c r="AH47" i="109"/>
  <c r="AG47" i="109"/>
  <c r="AF47" i="109"/>
  <c r="AE47" i="109"/>
  <c r="AC47" i="109"/>
  <c r="AB47" i="109"/>
  <c r="AA47" i="109"/>
  <c r="Z47" i="109"/>
  <c r="AP46" i="109"/>
  <c r="AO46" i="109"/>
  <c r="AM46" i="109"/>
  <c r="AL46" i="109"/>
  <c r="AK46" i="109"/>
  <c r="AJ46" i="109"/>
  <c r="AI46" i="109"/>
  <c r="AH46" i="109"/>
  <c r="AG46" i="109"/>
  <c r="AF46" i="109"/>
  <c r="AE46" i="109"/>
  <c r="AC46" i="109"/>
  <c r="AB46" i="109"/>
  <c r="AA46" i="109"/>
  <c r="Z46" i="109"/>
  <c r="AP45" i="109"/>
  <c r="AO45" i="109"/>
  <c r="AM45" i="109"/>
  <c r="AL45" i="109"/>
  <c r="AK45" i="109"/>
  <c r="AJ45" i="109"/>
  <c r="AI45" i="109"/>
  <c r="AH45" i="109"/>
  <c r="AG45" i="109"/>
  <c r="AF45" i="109"/>
  <c r="AE45" i="109"/>
  <c r="AC45" i="109"/>
  <c r="AB45" i="109"/>
  <c r="AA45" i="109"/>
  <c r="Z45" i="109"/>
  <c r="AP44" i="109"/>
  <c r="AO44" i="109"/>
  <c r="AM44" i="109"/>
  <c r="AL44" i="109"/>
  <c r="AK44" i="109"/>
  <c r="AJ44" i="109"/>
  <c r="AI44" i="109"/>
  <c r="AH44" i="109"/>
  <c r="AG44" i="109"/>
  <c r="AF44" i="109"/>
  <c r="AE44" i="109"/>
  <c r="AC44" i="109"/>
  <c r="AB44" i="109"/>
  <c r="AA44" i="109"/>
  <c r="Z44" i="109"/>
  <c r="AP43" i="109"/>
  <c r="AO43" i="109"/>
  <c r="AM43" i="109"/>
  <c r="AL43" i="109"/>
  <c r="AK43" i="109"/>
  <c r="AJ43" i="109"/>
  <c r="AI43" i="109"/>
  <c r="AH43" i="109"/>
  <c r="AG43" i="109"/>
  <c r="AF43" i="109"/>
  <c r="AE43" i="109"/>
  <c r="AC43" i="109"/>
  <c r="AB43" i="109"/>
  <c r="AA43" i="109"/>
  <c r="Z43" i="109"/>
  <c r="AP42" i="109"/>
  <c r="AO42" i="109"/>
  <c r="AM42" i="109"/>
  <c r="AL42" i="109"/>
  <c r="AK42" i="109"/>
  <c r="AJ42" i="109"/>
  <c r="AI42" i="109"/>
  <c r="AH42" i="109"/>
  <c r="AG42" i="109"/>
  <c r="AF42" i="109"/>
  <c r="AE42" i="109"/>
  <c r="AC42" i="109"/>
  <c r="AB42" i="109"/>
  <c r="AA42" i="109"/>
  <c r="Z42" i="109"/>
  <c r="AP41" i="109"/>
  <c r="AO41" i="109"/>
  <c r="AM41" i="109"/>
  <c r="AL41" i="109"/>
  <c r="AK41" i="109"/>
  <c r="AJ41" i="109"/>
  <c r="AI41" i="109"/>
  <c r="AH41" i="109"/>
  <c r="AG41" i="109"/>
  <c r="AF41" i="109"/>
  <c r="AE41" i="109"/>
  <c r="AC41" i="109"/>
  <c r="AB41" i="109"/>
  <c r="AA41" i="109"/>
  <c r="Z41" i="109"/>
  <c r="AP40" i="109"/>
  <c r="AO40" i="109"/>
  <c r="AM40" i="109"/>
  <c r="AL40" i="109"/>
  <c r="AK40" i="109"/>
  <c r="AJ40" i="109"/>
  <c r="AI40" i="109"/>
  <c r="AH40" i="109"/>
  <c r="AG40" i="109"/>
  <c r="AF40" i="109"/>
  <c r="AE40" i="109"/>
  <c r="AC40" i="109"/>
  <c r="AB40" i="109"/>
  <c r="AA40" i="109"/>
  <c r="Z40" i="109"/>
  <c r="AP39" i="109"/>
  <c r="AO39" i="109"/>
  <c r="AM39" i="109"/>
  <c r="AL39" i="109"/>
  <c r="AK39" i="109"/>
  <c r="AJ39" i="109"/>
  <c r="AI39" i="109"/>
  <c r="AH39" i="109"/>
  <c r="AG39" i="109"/>
  <c r="AF39" i="109"/>
  <c r="AE39" i="109"/>
  <c r="AC39" i="109"/>
  <c r="AB39" i="109"/>
  <c r="AA39" i="109"/>
  <c r="Z39" i="109"/>
  <c r="AP38" i="109"/>
  <c r="AO38" i="109"/>
  <c r="AM38" i="109"/>
  <c r="AL38" i="109"/>
  <c r="AK38" i="109"/>
  <c r="AJ38" i="109"/>
  <c r="AI38" i="109"/>
  <c r="AH38" i="109"/>
  <c r="AG38" i="109"/>
  <c r="AF38" i="109"/>
  <c r="AE38" i="109"/>
  <c r="AC38" i="109"/>
  <c r="AB38" i="109"/>
  <c r="AA38" i="109"/>
  <c r="Z38" i="109"/>
  <c r="AP37" i="109"/>
  <c r="AO37" i="109"/>
  <c r="AM37" i="109"/>
  <c r="AL37" i="109"/>
  <c r="AK37" i="109"/>
  <c r="AJ37" i="109"/>
  <c r="AI37" i="109"/>
  <c r="AH37" i="109"/>
  <c r="AG37" i="109"/>
  <c r="AF37" i="109"/>
  <c r="AE37" i="109"/>
  <c r="AC37" i="109"/>
  <c r="AB37" i="109"/>
  <c r="AA37" i="109"/>
  <c r="Z37" i="109"/>
  <c r="AP36" i="109"/>
  <c r="AO36" i="109"/>
  <c r="AM36" i="109"/>
  <c r="AL36" i="109"/>
  <c r="AK36" i="109"/>
  <c r="AJ36" i="109"/>
  <c r="AI36" i="109"/>
  <c r="AH36" i="109"/>
  <c r="AG36" i="109"/>
  <c r="AF36" i="109"/>
  <c r="AE36" i="109"/>
  <c r="AC36" i="109"/>
  <c r="AB36" i="109"/>
  <c r="AA36" i="109"/>
  <c r="Z36" i="109"/>
  <c r="AP35" i="109"/>
  <c r="AO35" i="109"/>
  <c r="AM35" i="109"/>
  <c r="AL35" i="109"/>
  <c r="AK35" i="109"/>
  <c r="AJ35" i="109"/>
  <c r="AI35" i="109"/>
  <c r="AH35" i="109"/>
  <c r="AG35" i="109"/>
  <c r="AF35" i="109"/>
  <c r="AE35" i="109"/>
  <c r="AC35" i="109"/>
  <c r="AB35" i="109"/>
  <c r="AA35" i="109"/>
  <c r="Z35" i="109"/>
  <c r="AP34" i="109"/>
  <c r="AO34" i="109"/>
  <c r="AM34" i="109"/>
  <c r="AL34" i="109"/>
  <c r="AK34" i="109"/>
  <c r="AJ34" i="109"/>
  <c r="AI34" i="109"/>
  <c r="AH34" i="109"/>
  <c r="AG34" i="109"/>
  <c r="AF34" i="109"/>
  <c r="AE34" i="109"/>
  <c r="AC34" i="109"/>
  <c r="AB34" i="109"/>
  <c r="AA34" i="109"/>
  <c r="Z34" i="109"/>
  <c r="AP33" i="109"/>
  <c r="AO33" i="109"/>
  <c r="AM33" i="109"/>
  <c r="AL33" i="109"/>
  <c r="AK33" i="109"/>
  <c r="AJ33" i="109"/>
  <c r="AI33" i="109"/>
  <c r="AH33" i="109"/>
  <c r="AG33" i="109"/>
  <c r="AF33" i="109"/>
  <c r="AE33" i="109"/>
  <c r="AC33" i="109"/>
  <c r="AB33" i="109"/>
  <c r="AA33" i="109"/>
  <c r="Z33" i="109"/>
  <c r="AP32" i="109"/>
  <c r="AO32" i="109"/>
  <c r="AM32" i="109"/>
  <c r="AL32" i="109"/>
  <c r="AK32" i="109"/>
  <c r="AJ32" i="109"/>
  <c r="AI32" i="109"/>
  <c r="AH32" i="109"/>
  <c r="AG32" i="109"/>
  <c r="AF32" i="109"/>
  <c r="AE32" i="109"/>
  <c r="AC32" i="109"/>
  <c r="AB32" i="109"/>
  <c r="AA32" i="109"/>
  <c r="Z32" i="109"/>
  <c r="AP31" i="109"/>
  <c r="AO31" i="109"/>
  <c r="AM31" i="109"/>
  <c r="AL31" i="109"/>
  <c r="AK31" i="109"/>
  <c r="AJ31" i="109"/>
  <c r="AI31" i="109"/>
  <c r="AH31" i="109"/>
  <c r="AG31" i="109"/>
  <c r="AF31" i="109"/>
  <c r="AE31" i="109"/>
  <c r="AC31" i="109"/>
  <c r="AB31" i="109"/>
  <c r="AA31" i="109"/>
  <c r="Z31" i="109"/>
  <c r="AP30" i="109"/>
  <c r="AO30" i="109"/>
  <c r="AM30" i="109"/>
  <c r="AL30" i="109"/>
  <c r="AK30" i="109"/>
  <c r="AJ30" i="109"/>
  <c r="AI30" i="109"/>
  <c r="AH30" i="109"/>
  <c r="AG30" i="109"/>
  <c r="AF30" i="109"/>
  <c r="AE30" i="109"/>
  <c r="AC30" i="109"/>
  <c r="AB30" i="109"/>
  <c r="AA30" i="109"/>
  <c r="Z30" i="109"/>
  <c r="AP29" i="109"/>
  <c r="AO29" i="109"/>
  <c r="AM29" i="109"/>
  <c r="AL29" i="109"/>
  <c r="AK29" i="109"/>
  <c r="AJ29" i="109"/>
  <c r="AI29" i="109"/>
  <c r="AH29" i="109"/>
  <c r="AG29" i="109"/>
  <c r="AF29" i="109"/>
  <c r="AE29" i="109"/>
  <c r="AC29" i="109"/>
  <c r="AB29" i="109"/>
  <c r="AA29" i="109"/>
  <c r="Z29" i="109"/>
  <c r="AP28" i="109"/>
  <c r="AO28" i="109"/>
  <c r="AM28" i="109"/>
  <c r="AL28" i="109"/>
  <c r="AK28" i="109"/>
  <c r="AJ28" i="109"/>
  <c r="AI28" i="109"/>
  <c r="AH28" i="109"/>
  <c r="AG28" i="109"/>
  <c r="AF28" i="109"/>
  <c r="AE28" i="109"/>
  <c r="AC28" i="109"/>
  <c r="AB28" i="109"/>
  <c r="AA28" i="109"/>
  <c r="Z28" i="109"/>
  <c r="AP27" i="109"/>
  <c r="AO27" i="109"/>
  <c r="AM27" i="109"/>
  <c r="AL27" i="109"/>
  <c r="AK27" i="109"/>
  <c r="AJ27" i="109"/>
  <c r="AI27" i="109"/>
  <c r="AH27" i="109"/>
  <c r="AG27" i="109"/>
  <c r="AF27" i="109"/>
  <c r="AE27" i="109"/>
  <c r="AC27" i="109"/>
  <c r="AB27" i="109"/>
  <c r="AA27" i="109"/>
  <c r="Z27" i="109"/>
  <c r="AP26" i="109"/>
  <c r="AO26" i="109"/>
  <c r="AM26" i="109"/>
  <c r="AL26" i="109"/>
  <c r="AK26" i="109"/>
  <c r="AJ26" i="109"/>
  <c r="AI26" i="109"/>
  <c r="AH26" i="109"/>
  <c r="AG26" i="109"/>
  <c r="AF26" i="109"/>
  <c r="AE26" i="109"/>
  <c r="AC26" i="109"/>
  <c r="AB26" i="109"/>
  <c r="AA26" i="109"/>
  <c r="Z26" i="109"/>
  <c r="AP25" i="109"/>
  <c r="AO25" i="109"/>
  <c r="AM25" i="109"/>
  <c r="AL25" i="109"/>
  <c r="AK25" i="109"/>
  <c r="AJ25" i="109"/>
  <c r="AI25" i="109"/>
  <c r="AH25" i="109"/>
  <c r="AG25" i="109"/>
  <c r="AF25" i="109"/>
  <c r="AE25" i="109"/>
  <c r="AC25" i="109"/>
  <c r="AB25" i="109"/>
  <c r="AA25" i="109"/>
  <c r="Z25" i="109"/>
  <c r="AP24" i="109"/>
  <c r="AO24" i="109"/>
  <c r="AM24" i="109"/>
  <c r="AL24" i="109"/>
  <c r="AK24" i="109"/>
  <c r="AJ24" i="109"/>
  <c r="AI24" i="109"/>
  <c r="AH24" i="109"/>
  <c r="AG24" i="109"/>
  <c r="AF24" i="109"/>
  <c r="AE24" i="109"/>
  <c r="AC24" i="109"/>
  <c r="AB24" i="109"/>
  <c r="AA24" i="109"/>
  <c r="Z24" i="109"/>
  <c r="AP23" i="109"/>
  <c r="AO23" i="109"/>
  <c r="AM23" i="109"/>
  <c r="AL23" i="109"/>
  <c r="AK23" i="109"/>
  <c r="AJ23" i="109"/>
  <c r="AI23" i="109"/>
  <c r="AH23" i="109"/>
  <c r="AG23" i="109"/>
  <c r="AF23" i="109"/>
  <c r="AE23" i="109"/>
  <c r="AC23" i="109"/>
  <c r="AB23" i="109"/>
  <c r="AA23" i="109"/>
  <c r="Z23" i="109"/>
  <c r="AP22" i="109"/>
  <c r="AO22" i="109"/>
  <c r="AM22" i="109"/>
  <c r="AL22" i="109"/>
  <c r="AK22" i="109"/>
  <c r="AJ22" i="109"/>
  <c r="AI22" i="109"/>
  <c r="AH22" i="109"/>
  <c r="AG22" i="109"/>
  <c r="AF22" i="109"/>
  <c r="AE22" i="109"/>
  <c r="AC22" i="109"/>
  <c r="AB22" i="109"/>
  <c r="AA22" i="109"/>
  <c r="Z22" i="109"/>
  <c r="AP21" i="109"/>
  <c r="AO21" i="109"/>
  <c r="AM21" i="109"/>
  <c r="AL21" i="109"/>
  <c r="AK21" i="109"/>
  <c r="AJ21" i="109"/>
  <c r="AI21" i="109"/>
  <c r="AH21" i="109"/>
  <c r="AG21" i="109"/>
  <c r="AF21" i="109"/>
  <c r="AE21" i="109"/>
  <c r="AC21" i="109"/>
  <c r="AB21" i="109"/>
  <c r="AA21" i="109"/>
  <c r="Z21" i="109"/>
  <c r="AP20" i="109"/>
  <c r="AO20" i="109"/>
  <c r="AM20" i="109"/>
  <c r="AL20" i="109"/>
  <c r="AK20" i="109"/>
  <c r="AJ20" i="109"/>
  <c r="AI20" i="109"/>
  <c r="AH20" i="109"/>
  <c r="AG20" i="109"/>
  <c r="AF20" i="109"/>
  <c r="AE20" i="109"/>
  <c r="AC20" i="109"/>
  <c r="AB20" i="109"/>
  <c r="AA20" i="109"/>
  <c r="Z20" i="109"/>
  <c r="AP19" i="109"/>
  <c r="AO19" i="109"/>
  <c r="AM19" i="109"/>
  <c r="AL19" i="109"/>
  <c r="AK19" i="109"/>
  <c r="AJ19" i="109"/>
  <c r="AI19" i="109"/>
  <c r="AH19" i="109"/>
  <c r="AG19" i="109"/>
  <c r="AF19" i="109"/>
  <c r="AE19" i="109"/>
  <c r="AC19" i="109"/>
  <c r="AB19" i="109"/>
  <c r="AA19" i="109"/>
  <c r="Z19" i="109"/>
  <c r="AP18" i="109"/>
  <c r="AO18" i="109"/>
  <c r="AM18" i="109"/>
  <c r="AL18" i="109"/>
  <c r="AK18" i="109"/>
  <c r="AJ18" i="109"/>
  <c r="AI18" i="109"/>
  <c r="AH18" i="109"/>
  <c r="AG18" i="109"/>
  <c r="AF18" i="109"/>
  <c r="AE18" i="109"/>
  <c r="AC18" i="109"/>
  <c r="AB18" i="109"/>
  <c r="AA18" i="109"/>
  <c r="Z18" i="109"/>
  <c r="AP17" i="109"/>
  <c r="AO17" i="109"/>
  <c r="AM17" i="109"/>
  <c r="AL17" i="109"/>
  <c r="AK17" i="109"/>
  <c r="AJ17" i="109"/>
  <c r="AI17" i="109"/>
  <c r="AH17" i="109"/>
  <c r="AG17" i="109"/>
  <c r="AF17" i="109"/>
  <c r="AE17" i="109"/>
  <c r="AC17" i="109"/>
  <c r="AB17" i="109"/>
  <c r="AA17" i="109"/>
  <c r="Z17" i="109"/>
  <c r="AP16" i="109"/>
  <c r="AO16" i="109"/>
  <c r="AM16" i="109"/>
  <c r="AL16" i="109"/>
  <c r="AK16" i="109"/>
  <c r="AJ16" i="109"/>
  <c r="AI16" i="109"/>
  <c r="AH16" i="109"/>
  <c r="AG16" i="109"/>
  <c r="AF16" i="109"/>
  <c r="AE16" i="109"/>
  <c r="AC16" i="109"/>
  <c r="AB16" i="109"/>
  <c r="AA16" i="109"/>
  <c r="Z16" i="109"/>
  <c r="AP15" i="109"/>
  <c r="AO15" i="109"/>
  <c r="AM15" i="109"/>
  <c r="AL15" i="109"/>
  <c r="AK15" i="109"/>
  <c r="AJ15" i="109"/>
  <c r="AI15" i="109"/>
  <c r="AH15" i="109"/>
  <c r="AG15" i="109"/>
  <c r="AF15" i="109"/>
  <c r="AE15" i="109"/>
  <c r="AC15" i="109"/>
  <c r="AB15" i="109"/>
  <c r="AA15" i="109"/>
  <c r="Z15" i="109"/>
  <c r="AP14" i="109"/>
  <c r="AO14" i="109"/>
  <c r="AM14" i="109"/>
  <c r="AL14" i="109"/>
  <c r="AK14" i="109"/>
  <c r="AJ14" i="109"/>
  <c r="AI14" i="109"/>
  <c r="AH14" i="109"/>
  <c r="AG14" i="109"/>
  <c r="AF14" i="109"/>
  <c r="AE14" i="109"/>
  <c r="AC14" i="109"/>
  <c r="AB14" i="109"/>
  <c r="AA14" i="109"/>
  <c r="Z14" i="109"/>
  <c r="AP13" i="109"/>
  <c r="AO13" i="109"/>
  <c r="AM13" i="109"/>
  <c r="AL13" i="109"/>
  <c r="AK13" i="109"/>
  <c r="AJ13" i="109"/>
  <c r="AI13" i="109"/>
  <c r="AH13" i="109"/>
  <c r="AG13" i="109"/>
  <c r="AF13" i="109"/>
  <c r="AE13" i="109"/>
  <c r="AC13" i="109"/>
  <c r="AB13" i="109"/>
  <c r="AA13" i="109"/>
  <c r="Z13" i="109"/>
  <c r="AP12" i="109"/>
  <c r="AO12" i="109"/>
  <c r="AM12" i="109"/>
  <c r="AL12" i="109"/>
  <c r="AK12" i="109"/>
  <c r="AJ12" i="109"/>
  <c r="AI12" i="109"/>
  <c r="AH12" i="109"/>
  <c r="AG12" i="109"/>
  <c r="AF12" i="109"/>
  <c r="AE12" i="109"/>
  <c r="AC12" i="109"/>
  <c r="AB12" i="109"/>
  <c r="AA12" i="109"/>
  <c r="Z12" i="109"/>
  <c r="AP11" i="109"/>
  <c r="AO11" i="109"/>
  <c r="AM11" i="109"/>
  <c r="AL11" i="109"/>
  <c r="AK11" i="109"/>
  <c r="AJ11" i="109"/>
  <c r="AI11" i="109"/>
  <c r="AH11" i="109"/>
  <c r="AG11" i="109"/>
  <c r="AF11" i="109"/>
  <c r="AE11" i="109"/>
  <c r="AC11" i="109"/>
  <c r="AB11" i="109"/>
  <c r="AA11" i="109"/>
  <c r="Z11" i="109"/>
  <c r="AP10" i="109"/>
  <c r="AO10" i="109"/>
  <c r="AM10" i="109"/>
  <c r="AL10" i="109"/>
  <c r="AK10" i="109"/>
  <c r="AJ10" i="109"/>
  <c r="AI10" i="109"/>
  <c r="AH10" i="109"/>
  <c r="AG10" i="109"/>
  <c r="AF10" i="109"/>
  <c r="AE10" i="109"/>
  <c r="AC10" i="109"/>
  <c r="AB10" i="109"/>
  <c r="AA10" i="109"/>
  <c r="Z10" i="109"/>
  <c r="AO5" i="109"/>
  <c r="AP5" i="109"/>
  <c r="AO6" i="109"/>
  <c r="AP6" i="109"/>
  <c r="AO7" i="109"/>
  <c r="AP7" i="109"/>
  <c r="AO8" i="109"/>
  <c r="AP8" i="109"/>
  <c r="AO9" i="109"/>
  <c r="AP9" i="109"/>
  <c r="AP4" i="109"/>
  <c r="AO4" i="109"/>
  <c r="AH4" i="109"/>
  <c r="AI4" i="109"/>
  <c r="AJ4" i="109"/>
  <c r="AK4" i="109"/>
  <c r="AL4" i="109"/>
  <c r="AM4" i="109"/>
  <c r="AH5" i="109"/>
  <c r="AI5" i="109"/>
  <c r="AJ5" i="109"/>
  <c r="AK5" i="109"/>
  <c r="AL5" i="109"/>
  <c r="AM5" i="109"/>
  <c r="AH6" i="109"/>
  <c r="AI6" i="109"/>
  <c r="AJ6" i="109"/>
  <c r="AK6" i="109"/>
  <c r="AL6" i="109"/>
  <c r="AM6" i="109"/>
  <c r="AH7" i="109"/>
  <c r="AI7" i="109"/>
  <c r="AJ7" i="109"/>
  <c r="AK7" i="109"/>
  <c r="AL7" i="109"/>
  <c r="AM7" i="109"/>
  <c r="AH8" i="109"/>
  <c r="AI8" i="109"/>
  <c r="AJ8" i="109"/>
  <c r="AK8" i="109"/>
  <c r="AL8" i="109"/>
  <c r="AM8" i="109"/>
  <c r="AH9" i="109"/>
  <c r="AI9" i="109"/>
  <c r="AJ9" i="109"/>
  <c r="AK9" i="109"/>
  <c r="AL9" i="109"/>
  <c r="AM9" i="109"/>
  <c r="W345" i="109"/>
  <c r="V345" i="109"/>
  <c r="T345" i="109"/>
  <c r="S345" i="109"/>
  <c r="R345" i="109"/>
  <c r="Q345" i="109"/>
  <c r="P345" i="109"/>
  <c r="O345" i="109"/>
  <c r="W344" i="109"/>
  <c r="V344" i="109"/>
  <c r="T344" i="109"/>
  <c r="S344" i="109"/>
  <c r="R344" i="109"/>
  <c r="Q344" i="109"/>
  <c r="P344" i="109"/>
  <c r="O344" i="109"/>
  <c r="W343" i="109"/>
  <c r="V343" i="109"/>
  <c r="T343" i="109"/>
  <c r="S343" i="109"/>
  <c r="R343" i="109"/>
  <c r="Q343" i="109"/>
  <c r="P343" i="109"/>
  <c r="O343" i="109"/>
  <c r="W342" i="109"/>
  <c r="V342" i="109"/>
  <c r="T342" i="109"/>
  <c r="S342" i="109"/>
  <c r="R342" i="109"/>
  <c r="Q342" i="109"/>
  <c r="P342" i="109"/>
  <c r="O342" i="109"/>
  <c r="W341" i="109"/>
  <c r="V341" i="109"/>
  <c r="T341" i="109"/>
  <c r="S341" i="109"/>
  <c r="R341" i="109"/>
  <c r="Q341" i="109"/>
  <c r="P341" i="109"/>
  <c r="O341" i="109"/>
  <c r="W340" i="109"/>
  <c r="V340" i="109"/>
  <c r="T340" i="109"/>
  <c r="S340" i="109"/>
  <c r="R340" i="109"/>
  <c r="Q340" i="109"/>
  <c r="P340" i="109"/>
  <c r="O340" i="109"/>
  <c r="W339" i="109"/>
  <c r="V339" i="109"/>
  <c r="T339" i="109"/>
  <c r="S339" i="109"/>
  <c r="R339" i="109"/>
  <c r="Q339" i="109"/>
  <c r="P339" i="109"/>
  <c r="O339" i="109"/>
  <c r="W338" i="109"/>
  <c r="V338" i="109"/>
  <c r="T338" i="109"/>
  <c r="S338" i="109"/>
  <c r="R338" i="109"/>
  <c r="Q338" i="109"/>
  <c r="P338" i="109"/>
  <c r="O338" i="109"/>
  <c r="W337" i="109"/>
  <c r="V337" i="109"/>
  <c r="T337" i="109"/>
  <c r="S337" i="109"/>
  <c r="R337" i="109"/>
  <c r="Q337" i="109"/>
  <c r="P337" i="109"/>
  <c r="O337" i="109"/>
  <c r="W336" i="109"/>
  <c r="V336" i="109"/>
  <c r="T336" i="109"/>
  <c r="S336" i="109"/>
  <c r="R336" i="109"/>
  <c r="Q336" i="109"/>
  <c r="P336" i="109"/>
  <c r="O336" i="109"/>
  <c r="W335" i="109"/>
  <c r="V335" i="109"/>
  <c r="T335" i="109"/>
  <c r="S335" i="109"/>
  <c r="R335" i="109"/>
  <c r="Q335" i="109"/>
  <c r="P335" i="109"/>
  <c r="O335" i="109"/>
  <c r="W334" i="109"/>
  <c r="V334" i="109"/>
  <c r="T334" i="109"/>
  <c r="S334" i="109"/>
  <c r="R334" i="109"/>
  <c r="Q334" i="109"/>
  <c r="P334" i="109"/>
  <c r="O334" i="109"/>
  <c r="W333" i="109"/>
  <c r="V333" i="109"/>
  <c r="T333" i="109"/>
  <c r="S333" i="109"/>
  <c r="R333" i="109"/>
  <c r="Q333" i="109"/>
  <c r="P333" i="109"/>
  <c r="O333" i="109"/>
  <c r="W332" i="109"/>
  <c r="V332" i="109"/>
  <c r="T332" i="109"/>
  <c r="S332" i="109"/>
  <c r="R332" i="109"/>
  <c r="Q332" i="109"/>
  <c r="P332" i="109"/>
  <c r="O332" i="109"/>
  <c r="W331" i="109"/>
  <c r="V331" i="109"/>
  <c r="T331" i="109"/>
  <c r="S331" i="109"/>
  <c r="R331" i="109"/>
  <c r="Q331" i="109"/>
  <c r="P331" i="109"/>
  <c r="O331" i="109"/>
  <c r="W330" i="109"/>
  <c r="V330" i="109"/>
  <c r="T330" i="109"/>
  <c r="S330" i="109"/>
  <c r="R330" i="109"/>
  <c r="Q330" i="109"/>
  <c r="P330" i="109"/>
  <c r="O330" i="109"/>
  <c r="W329" i="109"/>
  <c r="V329" i="109"/>
  <c r="T329" i="109"/>
  <c r="S329" i="109"/>
  <c r="R329" i="109"/>
  <c r="Q329" i="109"/>
  <c r="P329" i="109"/>
  <c r="O329" i="109"/>
  <c r="W328" i="109"/>
  <c r="V328" i="109"/>
  <c r="T328" i="109"/>
  <c r="S328" i="109"/>
  <c r="R328" i="109"/>
  <c r="Q328" i="109"/>
  <c r="P328" i="109"/>
  <c r="O328" i="109"/>
  <c r="W327" i="109"/>
  <c r="V327" i="109"/>
  <c r="T327" i="109"/>
  <c r="S327" i="109"/>
  <c r="R327" i="109"/>
  <c r="Q327" i="109"/>
  <c r="P327" i="109"/>
  <c r="O327" i="109"/>
  <c r="W326" i="109"/>
  <c r="V326" i="109"/>
  <c r="T326" i="109"/>
  <c r="S326" i="109"/>
  <c r="R326" i="109"/>
  <c r="Q326" i="109"/>
  <c r="P326" i="109"/>
  <c r="O326" i="109"/>
  <c r="W325" i="109"/>
  <c r="V325" i="109"/>
  <c r="T325" i="109"/>
  <c r="S325" i="109"/>
  <c r="R325" i="109"/>
  <c r="Q325" i="109"/>
  <c r="P325" i="109"/>
  <c r="O325" i="109"/>
  <c r="W324" i="109"/>
  <c r="V324" i="109"/>
  <c r="T324" i="109"/>
  <c r="S324" i="109"/>
  <c r="R324" i="109"/>
  <c r="Q324" i="109"/>
  <c r="P324" i="109"/>
  <c r="O324" i="109"/>
  <c r="W323" i="109"/>
  <c r="V323" i="109"/>
  <c r="T323" i="109"/>
  <c r="S323" i="109"/>
  <c r="R323" i="109"/>
  <c r="Q323" i="109"/>
  <c r="P323" i="109"/>
  <c r="O323" i="109"/>
  <c r="W322" i="109"/>
  <c r="V322" i="109"/>
  <c r="T322" i="109"/>
  <c r="S322" i="109"/>
  <c r="R322" i="109"/>
  <c r="Q322" i="109"/>
  <c r="P322" i="109"/>
  <c r="O322" i="109"/>
  <c r="W321" i="109"/>
  <c r="V321" i="109"/>
  <c r="T321" i="109"/>
  <c r="S321" i="109"/>
  <c r="R321" i="109"/>
  <c r="Q321" i="109"/>
  <c r="P321" i="109"/>
  <c r="O321" i="109"/>
  <c r="W320" i="109"/>
  <c r="V320" i="109"/>
  <c r="T320" i="109"/>
  <c r="S320" i="109"/>
  <c r="R320" i="109"/>
  <c r="Q320" i="109"/>
  <c r="P320" i="109"/>
  <c r="O320" i="109"/>
  <c r="W319" i="109"/>
  <c r="V319" i="109"/>
  <c r="T319" i="109"/>
  <c r="S319" i="109"/>
  <c r="R319" i="109"/>
  <c r="Q319" i="109"/>
  <c r="P319" i="109"/>
  <c r="O319" i="109"/>
  <c r="W318" i="109"/>
  <c r="V318" i="109"/>
  <c r="T318" i="109"/>
  <c r="S318" i="109"/>
  <c r="R318" i="109"/>
  <c r="Q318" i="109"/>
  <c r="P318" i="109"/>
  <c r="O318" i="109"/>
  <c r="W317" i="109"/>
  <c r="V317" i="109"/>
  <c r="T317" i="109"/>
  <c r="S317" i="109"/>
  <c r="R317" i="109"/>
  <c r="Q317" i="109"/>
  <c r="P317" i="109"/>
  <c r="O317" i="109"/>
  <c r="W316" i="109"/>
  <c r="V316" i="109"/>
  <c r="T316" i="109"/>
  <c r="S316" i="109"/>
  <c r="R316" i="109"/>
  <c r="Q316" i="109"/>
  <c r="P316" i="109"/>
  <c r="O316" i="109"/>
  <c r="W315" i="109"/>
  <c r="V315" i="109"/>
  <c r="T315" i="109"/>
  <c r="S315" i="109"/>
  <c r="R315" i="109"/>
  <c r="Q315" i="109"/>
  <c r="P315" i="109"/>
  <c r="O315" i="109"/>
  <c r="W314" i="109"/>
  <c r="V314" i="109"/>
  <c r="T314" i="109"/>
  <c r="S314" i="109"/>
  <c r="R314" i="109"/>
  <c r="Q314" i="109"/>
  <c r="P314" i="109"/>
  <c r="O314" i="109"/>
  <c r="W313" i="109"/>
  <c r="V313" i="109"/>
  <c r="T313" i="109"/>
  <c r="S313" i="109"/>
  <c r="R313" i="109"/>
  <c r="Q313" i="109"/>
  <c r="P313" i="109"/>
  <c r="O313" i="109"/>
  <c r="W312" i="109"/>
  <c r="V312" i="109"/>
  <c r="T312" i="109"/>
  <c r="S312" i="109"/>
  <c r="R312" i="109"/>
  <c r="Q312" i="109"/>
  <c r="P312" i="109"/>
  <c r="O312" i="109"/>
  <c r="W311" i="109"/>
  <c r="V311" i="109"/>
  <c r="T311" i="109"/>
  <c r="S311" i="109"/>
  <c r="R311" i="109"/>
  <c r="Q311" i="109"/>
  <c r="P311" i="109"/>
  <c r="O311" i="109"/>
  <c r="W310" i="109"/>
  <c r="V310" i="109"/>
  <c r="T310" i="109"/>
  <c r="S310" i="109"/>
  <c r="R310" i="109"/>
  <c r="Q310" i="109"/>
  <c r="P310" i="109"/>
  <c r="O310" i="109"/>
  <c r="W309" i="109"/>
  <c r="V309" i="109"/>
  <c r="T309" i="109"/>
  <c r="S309" i="109"/>
  <c r="R309" i="109"/>
  <c r="Q309" i="109"/>
  <c r="P309" i="109"/>
  <c r="O309" i="109"/>
  <c r="W308" i="109"/>
  <c r="V308" i="109"/>
  <c r="T308" i="109"/>
  <c r="S308" i="109"/>
  <c r="R308" i="109"/>
  <c r="Q308" i="109"/>
  <c r="P308" i="109"/>
  <c r="O308" i="109"/>
  <c r="W307" i="109"/>
  <c r="V307" i="109"/>
  <c r="T307" i="109"/>
  <c r="S307" i="109"/>
  <c r="R307" i="109"/>
  <c r="Q307" i="109"/>
  <c r="P307" i="109"/>
  <c r="O307" i="109"/>
  <c r="W306" i="109"/>
  <c r="V306" i="109"/>
  <c r="T306" i="109"/>
  <c r="S306" i="109"/>
  <c r="R306" i="109"/>
  <c r="Q306" i="109"/>
  <c r="P306" i="109"/>
  <c r="O306" i="109"/>
  <c r="W305" i="109"/>
  <c r="V305" i="109"/>
  <c r="T305" i="109"/>
  <c r="S305" i="109"/>
  <c r="R305" i="109"/>
  <c r="Q305" i="109"/>
  <c r="P305" i="109"/>
  <c r="O305" i="109"/>
  <c r="W304" i="109"/>
  <c r="V304" i="109"/>
  <c r="T304" i="109"/>
  <c r="S304" i="109"/>
  <c r="R304" i="109"/>
  <c r="Q304" i="109"/>
  <c r="P304" i="109"/>
  <c r="O304" i="109"/>
  <c r="W303" i="109"/>
  <c r="V303" i="109"/>
  <c r="T303" i="109"/>
  <c r="S303" i="109"/>
  <c r="R303" i="109"/>
  <c r="Q303" i="109"/>
  <c r="P303" i="109"/>
  <c r="O303" i="109"/>
  <c r="W302" i="109"/>
  <c r="V302" i="109"/>
  <c r="T302" i="109"/>
  <c r="S302" i="109"/>
  <c r="R302" i="109"/>
  <c r="Q302" i="109"/>
  <c r="P302" i="109"/>
  <c r="O302" i="109"/>
  <c r="W301" i="109"/>
  <c r="V301" i="109"/>
  <c r="T301" i="109"/>
  <c r="S301" i="109"/>
  <c r="R301" i="109"/>
  <c r="Q301" i="109"/>
  <c r="P301" i="109"/>
  <c r="O301" i="109"/>
  <c r="W300" i="109"/>
  <c r="V300" i="109"/>
  <c r="T300" i="109"/>
  <c r="S300" i="109"/>
  <c r="R300" i="109"/>
  <c r="Q300" i="109"/>
  <c r="P300" i="109"/>
  <c r="O300" i="109"/>
  <c r="W299" i="109"/>
  <c r="V299" i="109"/>
  <c r="T299" i="109"/>
  <c r="S299" i="109"/>
  <c r="R299" i="109"/>
  <c r="Q299" i="109"/>
  <c r="P299" i="109"/>
  <c r="O299" i="109"/>
  <c r="W298" i="109"/>
  <c r="V298" i="109"/>
  <c r="T298" i="109"/>
  <c r="S298" i="109"/>
  <c r="R298" i="109"/>
  <c r="Q298" i="109"/>
  <c r="P298" i="109"/>
  <c r="O298" i="109"/>
  <c r="W297" i="109"/>
  <c r="V297" i="109"/>
  <c r="T297" i="109"/>
  <c r="S297" i="109"/>
  <c r="R297" i="109"/>
  <c r="Q297" i="109"/>
  <c r="P297" i="109"/>
  <c r="O297" i="109"/>
  <c r="W296" i="109"/>
  <c r="V296" i="109"/>
  <c r="T296" i="109"/>
  <c r="S296" i="109"/>
  <c r="R296" i="109"/>
  <c r="Q296" i="109"/>
  <c r="P296" i="109"/>
  <c r="O296" i="109"/>
  <c r="W295" i="109"/>
  <c r="V295" i="109"/>
  <c r="T295" i="109"/>
  <c r="S295" i="109"/>
  <c r="R295" i="109"/>
  <c r="Q295" i="109"/>
  <c r="P295" i="109"/>
  <c r="O295" i="109"/>
  <c r="W294" i="109"/>
  <c r="V294" i="109"/>
  <c r="T294" i="109"/>
  <c r="S294" i="109"/>
  <c r="R294" i="109"/>
  <c r="Q294" i="109"/>
  <c r="P294" i="109"/>
  <c r="O294" i="109"/>
  <c r="W293" i="109"/>
  <c r="V293" i="109"/>
  <c r="T293" i="109"/>
  <c r="S293" i="109"/>
  <c r="R293" i="109"/>
  <c r="Q293" i="109"/>
  <c r="P293" i="109"/>
  <c r="O293" i="109"/>
  <c r="W292" i="109"/>
  <c r="V292" i="109"/>
  <c r="T292" i="109"/>
  <c r="S292" i="109"/>
  <c r="R292" i="109"/>
  <c r="Q292" i="109"/>
  <c r="P292" i="109"/>
  <c r="O292" i="109"/>
  <c r="W291" i="109"/>
  <c r="V291" i="109"/>
  <c r="T291" i="109"/>
  <c r="S291" i="109"/>
  <c r="R291" i="109"/>
  <c r="Q291" i="109"/>
  <c r="P291" i="109"/>
  <c r="O291" i="109"/>
  <c r="W290" i="109"/>
  <c r="V290" i="109"/>
  <c r="T290" i="109"/>
  <c r="S290" i="109"/>
  <c r="R290" i="109"/>
  <c r="Q290" i="109"/>
  <c r="P290" i="109"/>
  <c r="O290" i="109"/>
  <c r="W289" i="109"/>
  <c r="V289" i="109"/>
  <c r="T289" i="109"/>
  <c r="S289" i="109"/>
  <c r="R289" i="109"/>
  <c r="Q289" i="109"/>
  <c r="P289" i="109"/>
  <c r="O289" i="109"/>
  <c r="W288" i="109"/>
  <c r="V288" i="109"/>
  <c r="T288" i="109"/>
  <c r="S288" i="109"/>
  <c r="R288" i="109"/>
  <c r="Q288" i="109"/>
  <c r="P288" i="109"/>
  <c r="O288" i="109"/>
  <c r="W287" i="109"/>
  <c r="V287" i="109"/>
  <c r="T287" i="109"/>
  <c r="S287" i="109"/>
  <c r="R287" i="109"/>
  <c r="Q287" i="109"/>
  <c r="P287" i="109"/>
  <c r="O287" i="109"/>
  <c r="W286" i="109"/>
  <c r="V286" i="109"/>
  <c r="T286" i="109"/>
  <c r="S286" i="109"/>
  <c r="R286" i="109"/>
  <c r="Q286" i="109"/>
  <c r="P286" i="109"/>
  <c r="O286" i="109"/>
  <c r="W285" i="109"/>
  <c r="V285" i="109"/>
  <c r="T285" i="109"/>
  <c r="S285" i="109"/>
  <c r="R285" i="109"/>
  <c r="Q285" i="109"/>
  <c r="P285" i="109"/>
  <c r="O285" i="109"/>
  <c r="W284" i="109"/>
  <c r="V284" i="109"/>
  <c r="T284" i="109"/>
  <c r="S284" i="109"/>
  <c r="R284" i="109"/>
  <c r="Q284" i="109"/>
  <c r="P284" i="109"/>
  <c r="O284" i="109"/>
  <c r="W283" i="109"/>
  <c r="V283" i="109"/>
  <c r="T283" i="109"/>
  <c r="S283" i="109"/>
  <c r="R283" i="109"/>
  <c r="Q283" i="109"/>
  <c r="P283" i="109"/>
  <c r="O283" i="109"/>
  <c r="W282" i="109"/>
  <c r="V282" i="109"/>
  <c r="T282" i="109"/>
  <c r="S282" i="109"/>
  <c r="R282" i="109"/>
  <c r="Q282" i="109"/>
  <c r="P282" i="109"/>
  <c r="O282" i="109"/>
  <c r="W281" i="109"/>
  <c r="V281" i="109"/>
  <c r="T281" i="109"/>
  <c r="S281" i="109"/>
  <c r="R281" i="109"/>
  <c r="Q281" i="109"/>
  <c r="P281" i="109"/>
  <c r="O281" i="109"/>
  <c r="W280" i="109"/>
  <c r="V280" i="109"/>
  <c r="T280" i="109"/>
  <c r="S280" i="109"/>
  <c r="R280" i="109"/>
  <c r="Q280" i="109"/>
  <c r="P280" i="109"/>
  <c r="O280" i="109"/>
  <c r="W279" i="109"/>
  <c r="V279" i="109"/>
  <c r="T279" i="109"/>
  <c r="S279" i="109"/>
  <c r="R279" i="109"/>
  <c r="Q279" i="109"/>
  <c r="P279" i="109"/>
  <c r="O279" i="109"/>
  <c r="W278" i="109"/>
  <c r="V278" i="109"/>
  <c r="T278" i="109"/>
  <c r="S278" i="109"/>
  <c r="R278" i="109"/>
  <c r="Q278" i="109"/>
  <c r="P278" i="109"/>
  <c r="O278" i="109"/>
  <c r="W277" i="109"/>
  <c r="V277" i="109"/>
  <c r="T277" i="109"/>
  <c r="S277" i="109"/>
  <c r="R277" i="109"/>
  <c r="Q277" i="109"/>
  <c r="P277" i="109"/>
  <c r="O277" i="109"/>
  <c r="W276" i="109"/>
  <c r="V276" i="109"/>
  <c r="T276" i="109"/>
  <c r="S276" i="109"/>
  <c r="R276" i="109"/>
  <c r="Q276" i="109"/>
  <c r="P276" i="109"/>
  <c r="O276" i="109"/>
  <c r="W275" i="109"/>
  <c r="V275" i="109"/>
  <c r="T275" i="109"/>
  <c r="S275" i="109"/>
  <c r="R275" i="109"/>
  <c r="Q275" i="109"/>
  <c r="P275" i="109"/>
  <c r="O275" i="109"/>
  <c r="W274" i="109"/>
  <c r="V274" i="109"/>
  <c r="T274" i="109"/>
  <c r="S274" i="109"/>
  <c r="R274" i="109"/>
  <c r="Q274" i="109"/>
  <c r="P274" i="109"/>
  <c r="O274" i="109"/>
  <c r="W273" i="109"/>
  <c r="V273" i="109"/>
  <c r="T273" i="109"/>
  <c r="S273" i="109"/>
  <c r="R273" i="109"/>
  <c r="Q273" i="109"/>
  <c r="P273" i="109"/>
  <c r="O273" i="109"/>
  <c r="W272" i="109"/>
  <c r="V272" i="109"/>
  <c r="T272" i="109"/>
  <c r="S272" i="109"/>
  <c r="R272" i="109"/>
  <c r="Q272" i="109"/>
  <c r="P272" i="109"/>
  <c r="O272" i="109"/>
  <c r="W271" i="109"/>
  <c r="V271" i="109"/>
  <c r="T271" i="109"/>
  <c r="S271" i="109"/>
  <c r="R271" i="109"/>
  <c r="Q271" i="109"/>
  <c r="P271" i="109"/>
  <c r="O271" i="109"/>
  <c r="W270" i="109"/>
  <c r="V270" i="109"/>
  <c r="T270" i="109"/>
  <c r="S270" i="109"/>
  <c r="R270" i="109"/>
  <c r="Q270" i="109"/>
  <c r="P270" i="109"/>
  <c r="O270" i="109"/>
  <c r="W269" i="109"/>
  <c r="V269" i="109"/>
  <c r="T269" i="109"/>
  <c r="S269" i="109"/>
  <c r="R269" i="109"/>
  <c r="Q269" i="109"/>
  <c r="P269" i="109"/>
  <c r="O269" i="109"/>
  <c r="W268" i="109"/>
  <c r="V268" i="109"/>
  <c r="T268" i="109"/>
  <c r="S268" i="109"/>
  <c r="R268" i="109"/>
  <c r="Q268" i="109"/>
  <c r="P268" i="109"/>
  <c r="O268" i="109"/>
  <c r="W267" i="109"/>
  <c r="V267" i="109"/>
  <c r="T267" i="109"/>
  <c r="S267" i="109"/>
  <c r="R267" i="109"/>
  <c r="Q267" i="109"/>
  <c r="P267" i="109"/>
  <c r="O267" i="109"/>
  <c r="W266" i="109"/>
  <c r="V266" i="109"/>
  <c r="T266" i="109"/>
  <c r="S266" i="109"/>
  <c r="R266" i="109"/>
  <c r="Q266" i="109"/>
  <c r="P266" i="109"/>
  <c r="O266" i="109"/>
  <c r="W265" i="109"/>
  <c r="V265" i="109"/>
  <c r="T265" i="109"/>
  <c r="S265" i="109"/>
  <c r="R265" i="109"/>
  <c r="Q265" i="109"/>
  <c r="P265" i="109"/>
  <c r="O265" i="109"/>
  <c r="W264" i="109"/>
  <c r="V264" i="109"/>
  <c r="T264" i="109"/>
  <c r="S264" i="109"/>
  <c r="R264" i="109"/>
  <c r="Q264" i="109"/>
  <c r="P264" i="109"/>
  <c r="O264" i="109"/>
  <c r="W263" i="109"/>
  <c r="V263" i="109"/>
  <c r="T263" i="109"/>
  <c r="S263" i="109"/>
  <c r="R263" i="109"/>
  <c r="Q263" i="109"/>
  <c r="P263" i="109"/>
  <c r="O263" i="109"/>
  <c r="W262" i="109"/>
  <c r="V262" i="109"/>
  <c r="T262" i="109"/>
  <c r="S262" i="109"/>
  <c r="R262" i="109"/>
  <c r="Q262" i="109"/>
  <c r="P262" i="109"/>
  <c r="O262" i="109"/>
  <c r="W261" i="109"/>
  <c r="V261" i="109"/>
  <c r="T261" i="109"/>
  <c r="S261" i="109"/>
  <c r="R261" i="109"/>
  <c r="Q261" i="109"/>
  <c r="P261" i="109"/>
  <c r="O261" i="109"/>
  <c r="W260" i="109"/>
  <c r="V260" i="109"/>
  <c r="T260" i="109"/>
  <c r="S260" i="109"/>
  <c r="R260" i="109"/>
  <c r="Q260" i="109"/>
  <c r="P260" i="109"/>
  <c r="O260" i="109"/>
  <c r="W259" i="109"/>
  <c r="V259" i="109"/>
  <c r="T259" i="109"/>
  <c r="S259" i="109"/>
  <c r="R259" i="109"/>
  <c r="Q259" i="109"/>
  <c r="P259" i="109"/>
  <c r="O259" i="109"/>
  <c r="W258" i="109"/>
  <c r="V258" i="109"/>
  <c r="T258" i="109"/>
  <c r="S258" i="109"/>
  <c r="R258" i="109"/>
  <c r="Q258" i="109"/>
  <c r="P258" i="109"/>
  <c r="O258" i="109"/>
  <c r="W257" i="109"/>
  <c r="V257" i="109"/>
  <c r="T257" i="109"/>
  <c r="S257" i="109"/>
  <c r="R257" i="109"/>
  <c r="Q257" i="109"/>
  <c r="P257" i="109"/>
  <c r="O257" i="109"/>
  <c r="W256" i="109"/>
  <c r="V256" i="109"/>
  <c r="T256" i="109"/>
  <c r="S256" i="109"/>
  <c r="R256" i="109"/>
  <c r="Q256" i="109"/>
  <c r="P256" i="109"/>
  <c r="O256" i="109"/>
  <c r="W255" i="109"/>
  <c r="V255" i="109"/>
  <c r="T255" i="109"/>
  <c r="S255" i="109"/>
  <c r="R255" i="109"/>
  <c r="Q255" i="109"/>
  <c r="P255" i="109"/>
  <c r="O255" i="109"/>
  <c r="W254" i="109"/>
  <c r="V254" i="109"/>
  <c r="T254" i="109"/>
  <c r="S254" i="109"/>
  <c r="R254" i="109"/>
  <c r="Q254" i="109"/>
  <c r="P254" i="109"/>
  <c r="O254" i="109"/>
  <c r="W253" i="109"/>
  <c r="V253" i="109"/>
  <c r="T253" i="109"/>
  <c r="S253" i="109"/>
  <c r="R253" i="109"/>
  <c r="Q253" i="109"/>
  <c r="P253" i="109"/>
  <c r="O253" i="109"/>
  <c r="W252" i="109"/>
  <c r="V252" i="109"/>
  <c r="T252" i="109"/>
  <c r="S252" i="109"/>
  <c r="R252" i="109"/>
  <c r="Q252" i="109"/>
  <c r="P252" i="109"/>
  <c r="O252" i="109"/>
  <c r="W251" i="109"/>
  <c r="V251" i="109"/>
  <c r="T251" i="109"/>
  <c r="S251" i="109"/>
  <c r="R251" i="109"/>
  <c r="Q251" i="109"/>
  <c r="P251" i="109"/>
  <c r="O251" i="109"/>
  <c r="W250" i="109"/>
  <c r="V250" i="109"/>
  <c r="T250" i="109"/>
  <c r="S250" i="109"/>
  <c r="R250" i="109"/>
  <c r="Q250" i="109"/>
  <c r="P250" i="109"/>
  <c r="O250" i="109"/>
  <c r="W249" i="109"/>
  <c r="V249" i="109"/>
  <c r="T249" i="109"/>
  <c r="S249" i="109"/>
  <c r="R249" i="109"/>
  <c r="Q249" i="109"/>
  <c r="P249" i="109"/>
  <c r="O249" i="109"/>
  <c r="W248" i="109"/>
  <c r="V248" i="109"/>
  <c r="T248" i="109"/>
  <c r="S248" i="109"/>
  <c r="R248" i="109"/>
  <c r="Q248" i="109"/>
  <c r="P248" i="109"/>
  <c r="O248" i="109"/>
  <c r="W247" i="109"/>
  <c r="V247" i="109"/>
  <c r="T247" i="109"/>
  <c r="S247" i="109"/>
  <c r="R247" i="109"/>
  <c r="Q247" i="109"/>
  <c r="P247" i="109"/>
  <c r="O247" i="109"/>
  <c r="W246" i="109"/>
  <c r="V246" i="109"/>
  <c r="T246" i="109"/>
  <c r="S246" i="109"/>
  <c r="R246" i="109"/>
  <c r="Q246" i="109"/>
  <c r="P246" i="109"/>
  <c r="O246" i="109"/>
  <c r="W245" i="109"/>
  <c r="V245" i="109"/>
  <c r="T245" i="109"/>
  <c r="S245" i="109"/>
  <c r="R245" i="109"/>
  <c r="Q245" i="109"/>
  <c r="P245" i="109"/>
  <c r="O245" i="109"/>
  <c r="W244" i="109"/>
  <c r="V244" i="109"/>
  <c r="T244" i="109"/>
  <c r="S244" i="109"/>
  <c r="R244" i="109"/>
  <c r="Q244" i="109"/>
  <c r="P244" i="109"/>
  <c r="O244" i="109"/>
  <c r="W243" i="109"/>
  <c r="V243" i="109"/>
  <c r="T243" i="109"/>
  <c r="S243" i="109"/>
  <c r="R243" i="109"/>
  <c r="Q243" i="109"/>
  <c r="P243" i="109"/>
  <c r="O243" i="109"/>
  <c r="W242" i="109"/>
  <c r="V242" i="109"/>
  <c r="T242" i="109"/>
  <c r="S242" i="109"/>
  <c r="R242" i="109"/>
  <c r="Q242" i="109"/>
  <c r="P242" i="109"/>
  <c r="O242" i="109"/>
  <c r="W241" i="109"/>
  <c r="V241" i="109"/>
  <c r="T241" i="109"/>
  <c r="S241" i="109"/>
  <c r="R241" i="109"/>
  <c r="Q241" i="109"/>
  <c r="P241" i="109"/>
  <c r="O241" i="109"/>
  <c r="W240" i="109"/>
  <c r="V240" i="109"/>
  <c r="T240" i="109"/>
  <c r="S240" i="109"/>
  <c r="R240" i="109"/>
  <c r="Q240" i="109"/>
  <c r="P240" i="109"/>
  <c r="O240" i="109"/>
  <c r="W239" i="109"/>
  <c r="V239" i="109"/>
  <c r="T239" i="109"/>
  <c r="S239" i="109"/>
  <c r="R239" i="109"/>
  <c r="Q239" i="109"/>
  <c r="P239" i="109"/>
  <c r="O239" i="109"/>
  <c r="W238" i="109"/>
  <c r="V238" i="109"/>
  <c r="T238" i="109"/>
  <c r="S238" i="109"/>
  <c r="R238" i="109"/>
  <c r="Q238" i="109"/>
  <c r="P238" i="109"/>
  <c r="O238" i="109"/>
  <c r="W237" i="109"/>
  <c r="V237" i="109"/>
  <c r="T237" i="109"/>
  <c r="S237" i="109"/>
  <c r="R237" i="109"/>
  <c r="Q237" i="109"/>
  <c r="P237" i="109"/>
  <c r="O237" i="109"/>
  <c r="W236" i="109"/>
  <c r="V236" i="109"/>
  <c r="T236" i="109"/>
  <c r="S236" i="109"/>
  <c r="R236" i="109"/>
  <c r="Q236" i="109"/>
  <c r="P236" i="109"/>
  <c r="O236" i="109"/>
  <c r="W235" i="109"/>
  <c r="V235" i="109"/>
  <c r="T235" i="109"/>
  <c r="S235" i="109"/>
  <c r="R235" i="109"/>
  <c r="Q235" i="109"/>
  <c r="P235" i="109"/>
  <c r="O235" i="109"/>
  <c r="W234" i="109"/>
  <c r="V234" i="109"/>
  <c r="T234" i="109"/>
  <c r="S234" i="109"/>
  <c r="R234" i="109"/>
  <c r="Q234" i="109"/>
  <c r="P234" i="109"/>
  <c r="O234" i="109"/>
  <c r="W233" i="109"/>
  <c r="V233" i="109"/>
  <c r="T233" i="109"/>
  <c r="S233" i="109"/>
  <c r="R233" i="109"/>
  <c r="Q233" i="109"/>
  <c r="P233" i="109"/>
  <c r="O233" i="109"/>
  <c r="W232" i="109"/>
  <c r="V232" i="109"/>
  <c r="T232" i="109"/>
  <c r="S232" i="109"/>
  <c r="R232" i="109"/>
  <c r="Q232" i="109"/>
  <c r="P232" i="109"/>
  <c r="O232" i="109"/>
  <c r="W231" i="109"/>
  <c r="V231" i="109"/>
  <c r="T231" i="109"/>
  <c r="S231" i="109"/>
  <c r="R231" i="109"/>
  <c r="Q231" i="109"/>
  <c r="P231" i="109"/>
  <c r="O231" i="109"/>
  <c r="W230" i="109"/>
  <c r="V230" i="109"/>
  <c r="T230" i="109"/>
  <c r="S230" i="109"/>
  <c r="R230" i="109"/>
  <c r="Q230" i="109"/>
  <c r="P230" i="109"/>
  <c r="O230" i="109"/>
  <c r="W229" i="109"/>
  <c r="V229" i="109"/>
  <c r="T229" i="109"/>
  <c r="S229" i="109"/>
  <c r="R229" i="109"/>
  <c r="Q229" i="109"/>
  <c r="P229" i="109"/>
  <c r="O229" i="109"/>
  <c r="W228" i="109"/>
  <c r="V228" i="109"/>
  <c r="T228" i="109"/>
  <c r="S228" i="109"/>
  <c r="R228" i="109"/>
  <c r="Q228" i="109"/>
  <c r="P228" i="109"/>
  <c r="O228" i="109"/>
  <c r="W227" i="109"/>
  <c r="V227" i="109"/>
  <c r="T227" i="109"/>
  <c r="S227" i="109"/>
  <c r="R227" i="109"/>
  <c r="Q227" i="109"/>
  <c r="P227" i="109"/>
  <c r="O227" i="109"/>
  <c r="W226" i="109"/>
  <c r="V226" i="109"/>
  <c r="T226" i="109"/>
  <c r="S226" i="109"/>
  <c r="R226" i="109"/>
  <c r="Q226" i="109"/>
  <c r="P226" i="109"/>
  <c r="O226" i="109"/>
  <c r="W225" i="109"/>
  <c r="V225" i="109"/>
  <c r="T225" i="109"/>
  <c r="S225" i="109"/>
  <c r="R225" i="109"/>
  <c r="Q225" i="109"/>
  <c r="P225" i="109"/>
  <c r="O225" i="109"/>
  <c r="W224" i="109"/>
  <c r="V224" i="109"/>
  <c r="T224" i="109"/>
  <c r="S224" i="109"/>
  <c r="R224" i="109"/>
  <c r="Q224" i="109"/>
  <c r="P224" i="109"/>
  <c r="O224" i="109"/>
  <c r="W223" i="109"/>
  <c r="V223" i="109"/>
  <c r="T223" i="109"/>
  <c r="S223" i="109"/>
  <c r="R223" i="109"/>
  <c r="Q223" i="109"/>
  <c r="P223" i="109"/>
  <c r="O223" i="109"/>
  <c r="W222" i="109"/>
  <c r="V222" i="109"/>
  <c r="T222" i="109"/>
  <c r="S222" i="109"/>
  <c r="R222" i="109"/>
  <c r="Q222" i="109"/>
  <c r="P222" i="109"/>
  <c r="O222" i="109"/>
  <c r="W221" i="109"/>
  <c r="V221" i="109"/>
  <c r="T221" i="109"/>
  <c r="S221" i="109"/>
  <c r="R221" i="109"/>
  <c r="Q221" i="109"/>
  <c r="P221" i="109"/>
  <c r="O221" i="109"/>
  <c r="W220" i="109"/>
  <c r="V220" i="109"/>
  <c r="T220" i="109"/>
  <c r="S220" i="109"/>
  <c r="R220" i="109"/>
  <c r="Q220" i="109"/>
  <c r="P220" i="109"/>
  <c r="O220" i="109"/>
  <c r="W219" i="109"/>
  <c r="V219" i="109"/>
  <c r="T219" i="109"/>
  <c r="S219" i="109"/>
  <c r="R219" i="109"/>
  <c r="Q219" i="109"/>
  <c r="P219" i="109"/>
  <c r="O219" i="109"/>
  <c r="W218" i="109"/>
  <c r="V218" i="109"/>
  <c r="T218" i="109"/>
  <c r="S218" i="109"/>
  <c r="R218" i="109"/>
  <c r="Q218" i="109"/>
  <c r="P218" i="109"/>
  <c r="O218" i="109"/>
  <c r="W217" i="109"/>
  <c r="V217" i="109"/>
  <c r="T217" i="109"/>
  <c r="S217" i="109"/>
  <c r="R217" i="109"/>
  <c r="Q217" i="109"/>
  <c r="P217" i="109"/>
  <c r="O217" i="109"/>
  <c r="W216" i="109"/>
  <c r="V216" i="109"/>
  <c r="T216" i="109"/>
  <c r="S216" i="109"/>
  <c r="R216" i="109"/>
  <c r="Q216" i="109"/>
  <c r="P216" i="109"/>
  <c r="O216" i="109"/>
  <c r="W215" i="109"/>
  <c r="V215" i="109"/>
  <c r="T215" i="109"/>
  <c r="S215" i="109"/>
  <c r="R215" i="109"/>
  <c r="Q215" i="109"/>
  <c r="P215" i="109"/>
  <c r="O215" i="109"/>
  <c r="W214" i="109"/>
  <c r="V214" i="109"/>
  <c r="T214" i="109"/>
  <c r="S214" i="109"/>
  <c r="R214" i="109"/>
  <c r="Q214" i="109"/>
  <c r="P214" i="109"/>
  <c r="O214" i="109"/>
  <c r="W213" i="109"/>
  <c r="V213" i="109"/>
  <c r="T213" i="109"/>
  <c r="S213" i="109"/>
  <c r="R213" i="109"/>
  <c r="Q213" i="109"/>
  <c r="P213" i="109"/>
  <c r="O213" i="109"/>
  <c r="W212" i="109"/>
  <c r="V212" i="109"/>
  <c r="T212" i="109"/>
  <c r="S212" i="109"/>
  <c r="R212" i="109"/>
  <c r="Q212" i="109"/>
  <c r="P212" i="109"/>
  <c r="O212" i="109"/>
  <c r="W211" i="109"/>
  <c r="V211" i="109"/>
  <c r="T211" i="109"/>
  <c r="S211" i="109"/>
  <c r="R211" i="109"/>
  <c r="Q211" i="109"/>
  <c r="P211" i="109"/>
  <c r="O211" i="109"/>
  <c r="W210" i="109"/>
  <c r="V210" i="109"/>
  <c r="T210" i="109"/>
  <c r="S210" i="109"/>
  <c r="R210" i="109"/>
  <c r="Q210" i="109"/>
  <c r="P210" i="109"/>
  <c r="O210" i="109"/>
  <c r="W209" i="109"/>
  <c r="V209" i="109"/>
  <c r="T209" i="109"/>
  <c r="S209" i="109"/>
  <c r="R209" i="109"/>
  <c r="Q209" i="109"/>
  <c r="P209" i="109"/>
  <c r="O209" i="109"/>
  <c r="W208" i="109"/>
  <c r="V208" i="109"/>
  <c r="T208" i="109"/>
  <c r="S208" i="109"/>
  <c r="R208" i="109"/>
  <c r="Q208" i="109"/>
  <c r="P208" i="109"/>
  <c r="O208" i="109"/>
  <c r="W207" i="109"/>
  <c r="V207" i="109"/>
  <c r="T207" i="109"/>
  <c r="S207" i="109"/>
  <c r="R207" i="109"/>
  <c r="Q207" i="109"/>
  <c r="P207" i="109"/>
  <c r="O207" i="109"/>
  <c r="W206" i="109"/>
  <c r="V206" i="109"/>
  <c r="T206" i="109"/>
  <c r="S206" i="109"/>
  <c r="R206" i="109"/>
  <c r="Q206" i="109"/>
  <c r="P206" i="109"/>
  <c r="O206" i="109"/>
  <c r="W205" i="109"/>
  <c r="V205" i="109"/>
  <c r="T205" i="109"/>
  <c r="S205" i="109"/>
  <c r="R205" i="109"/>
  <c r="Q205" i="109"/>
  <c r="P205" i="109"/>
  <c r="O205" i="109"/>
  <c r="W204" i="109"/>
  <c r="V204" i="109"/>
  <c r="T204" i="109"/>
  <c r="S204" i="109"/>
  <c r="R204" i="109"/>
  <c r="Q204" i="109"/>
  <c r="P204" i="109"/>
  <c r="O204" i="109"/>
  <c r="W203" i="109"/>
  <c r="V203" i="109"/>
  <c r="T203" i="109"/>
  <c r="S203" i="109"/>
  <c r="R203" i="109"/>
  <c r="Q203" i="109"/>
  <c r="P203" i="109"/>
  <c r="O203" i="109"/>
  <c r="W202" i="109"/>
  <c r="V202" i="109"/>
  <c r="T202" i="109"/>
  <c r="S202" i="109"/>
  <c r="R202" i="109"/>
  <c r="Q202" i="109"/>
  <c r="P202" i="109"/>
  <c r="O202" i="109"/>
  <c r="W201" i="109"/>
  <c r="V201" i="109"/>
  <c r="T201" i="109"/>
  <c r="S201" i="109"/>
  <c r="R201" i="109"/>
  <c r="Q201" i="109"/>
  <c r="P201" i="109"/>
  <c r="O201" i="109"/>
  <c r="W200" i="109"/>
  <c r="V200" i="109"/>
  <c r="T200" i="109"/>
  <c r="S200" i="109"/>
  <c r="R200" i="109"/>
  <c r="Q200" i="109"/>
  <c r="P200" i="109"/>
  <c r="O200" i="109"/>
  <c r="W199" i="109"/>
  <c r="V199" i="109"/>
  <c r="T199" i="109"/>
  <c r="S199" i="109"/>
  <c r="R199" i="109"/>
  <c r="Q199" i="109"/>
  <c r="P199" i="109"/>
  <c r="O199" i="109"/>
  <c r="W198" i="109"/>
  <c r="V198" i="109"/>
  <c r="T198" i="109"/>
  <c r="S198" i="109"/>
  <c r="R198" i="109"/>
  <c r="Q198" i="109"/>
  <c r="P198" i="109"/>
  <c r="O198" i="109"/>
  <c r="W197" i="109"/>
  <c r="V197" i="109"/>
  <c r="T197" i="109"/>
  <c r="S197" i="109"/>
  <c r="R197" i="109"/>
  <c r="Q197" i="109"/>
  <c r="P197" i="109"/>
  <c r="O197" i="109"/>
  <c r="W196" i="109"/>
  <c r="V196" i="109"/>
  <c r="T196" i="109"/>
  <c r="S196" i="109"/>
  <c r="R196" i="109"/>
  <c r="Q196" i="109"/>
  <c r="P196" i="109"/>
  <c r="O196" i="109"/>
  <c r="W195" i="109"/>
  <c r="V195" i="109"/>
  <c r="T195" i="109"/>
  <c r="S195" i="109"/>
  <c r="R195" i="109"/>
  <c r="Q195" i="109"/>
  <c r="P195" i="109"/>
  <c r="O195" i="109"/>
  <c r="W194" i="109"/>
  <c r="V194" i="109"/>
  <c r="T194" i="109"/>
  <c r="S194" i="109"/>
  <c r="R194" i="109"/>
  <c r="Q194" i="109"/>
  <c r="P194" i="109"/>
  <c r="O194" i="109"/>
  <c r="W193" i="109"/>
  <c r="V193" i="109"/>
  <c r="T193" i="109"/>
  <c r="S193" i="109"/>
  <c r="R193" i="109"/>
  <c r="Q193" i="109"/>
  <c r="P193" i="109"/>
  <c r="O193" i="109"/>
  <c r="W192" i="109"/>
  <c r="V192" i="109"/>
  <c r="T192" i="109"/>
  <c r="S192" i="109"/>
  <c r="R192" i="109"/>
  <c r="Q192" i="109"/>
  <c r="P192" i="109"/>
  <c r="O192" i="109"/>
  <c r="W191" i="109"/>
  <c r="V191" i="109"/>
  <c r="T191" i="109"/>
  <c r="S191" i="109"/>
  <c r="R191" i="109"/>
  <c r="Q191" i="109"/>
  <c r="P191" i="109"/>
  <c r="O191" i="109"/>
  <c r="W190" i="109"/>
  <c r="V190" i="109"/>
  <c r="T190" i="109"/>
  <c r="S190" i="109"/>
  <c r="R190" i="109"/>
  <c r="Q190" i="109"/>
  <c r="P190" i="109"/>
  <c r="O190" i="109"/>
  <c r="W189" i="109"/>
  <c r="V189" i="109"/>
  <c r="T189" i="109"/>
  <c r="S189" i="109"/>
  <c r="R189" i="109"/>
  <c r="Q189" i="109"/>
  <c r="P189" i="109"/>
  <c r="O189" i="109"/>
  <c r="W188" i="109"/>
  <c r="V188" i="109"/>
  <c r="T188" i="109"/>
  <c r="S188" i="109"/>
  <c r="R188" i="109"/>
  <c r="Q188" i="109"/>
  <c r="P188" i="109"/>
  <c r="O188" i="109"/>
  <c r="W187" i="109"/>
  <c r="V187" i="109"/>
  <c r="T187" i="109"/>
  <c r="S187" i="109"/>
  <c r="R187" i="109"/>
  <c r="Q187" i="109"/>
  <c r="P187" i="109"/>
  <c r="O187" i="109"/>
  <c r="W186" i="109"/>
  <c r="V186" i="109"/>
  <c r="T186" i="109"/>
  <c r="S186" i="109"/>
  <c r="R186" i="109"/>
  <c r="Q186" i="109"/>
  <c r="P186" i="109"/>
  <c r="O186" i="109"/>
  <c r="W185" i="109"/>
  <c r="V185" i="109"/>
  <c r="T185" i="109"/>
  <c r="S185" i="109"/>
  <c r="R185" i="109"/>
  <c r="Q185" i="109"/>
  <c r="P185" i="109"/>
  <c r="O185" i="109"/>
  <c r="W184" i="109"/>
  <c r="V184" i="109"/>
  <c r="T184" i="109"/>
  <c r="S184" i="109"/>
  <c r="R184" i="109"/>
  <c r="Q184" i="109"/>
  <c r="P184" i="109"/>
  <c r="O184" i="109"/>
  <c r="W183" i="109"/>
  <c r="V183" i="109"/>
  <c r="T183" i="109"/>
  <c r="S183" i="109"/>
  <c r="R183" i="109"/>
  <c r="Q183" i="109"/>
  <c r="P183" i="109"/>
  <c r="O183" i="109"/>
  <c r="W182" i="109"/>
  <c r="V182" i="109"/>
  <c r="T182" i="109"/>
  <c r="S182" i="109"/>
  <c r="R182" i="109"/>
  <c r="Q182" i="109"/>
  <c r="P182" i="109"/>
  <c r="O182" i="109"/>
  <c r="W181" i="109"/>
  <c r="V181" i="109"/>
  <c r="T181" i="109"/>
  <c r="S181" i="109"/>
  <c r="R181" i="109"/>
  <c r="Q181" i="109"/>
  <c r="P181" i="109"/>
  <c r="O181" i="109"/>
  <c r="W180" i="109"/>
  <c r="V180" i="109"/>
  <c r="T180" i="109"/>
  <c r="S180" i="109"/>
  <c r="R180" i="109"/>
  <c r="Q180" i="109"/>
  <c r="P180" i="109"/>
  <c r="O180" i="109"/>
  <c r="W179" i="109"/>
  <c r="V179" i="109"/>
  <c r="T179" i="109"/>
  <c r="S179" i="109"/>
  <c r="R179" i="109"/>
  <c r="Q179" i="109"/>
  <c r="P179" i="109"/>
  <c r="O179" i="109"/>
  <c r="W178" i="109"/>
  <c r="V178" i="109"/>
  <c r="T178" i="109"/>
  <c r="S178" i="109"/>
  <c r="R178" i="109"/>
  <c r="Q178" i="109"/>
  <c r="P178" i="109"/>
  <c r="O178" i="109"/>
  <c r="W177" i="109"/>
  <c r="V177" i="109"/>
  <c r="T177" i="109"/>
  <c r="S177" i="109"/>
  <c r="R177" i="109"/>
  <c r="Q177" i="109"/>
  <c r="P177" i="109"/>
  <c r="O177" i="109"/>
  <c r="W176" i="109"/>
  <c r="V176" i="109"/>
  <c r="T176" i="109"/>
  <c r="S176" i="109"/>
  <c r="R176" i="109"/>
  <c r="Q176" i="109"/>
  <c r="P176" i="109"/>
  <c r="O176" i="109"/>
  <c r="W175" i="109"/>
  <c r="V175" i="109"/>
  <c r="T175" i="109"/>
  <c r="S175" i="109"/>
  <c r="R175" i="109"/>
  <c r="Q175" i="109"/>
  <c r="P175" i="109"/>
  <c r="O175" i="109"/>
  <c r="W174" i="109"/>
  <c r="V174" i="109"/>
  <c r="T174" i="109"/>
  <c r="S174" i="109"/>
  <c r="R174" i="109"/>
  <c r="Q174" i="109"/>
  <c r="P174" i="109"/>
  <c r="O174" i="109"/>
  <c r="W173" i="109"/>
  <c r="V173" i="109"/>
  <c r="T173" i="109"/>
  <c r="S173" i="109"/>
  <c r="R173" i="109"/>
  <c r="Q173" i="109"/>
  <c r="P173" i="109"/>
  <c r="O173" i="109"/>
  <c r="W172" i="109"/>
  <c r="V172" i="109"/>
  <c r="T172" i="109"/>
  <c r="S172" i="109"/>
  <c r="R172" i="109"/>
  <c r="Q172" i="109"/>
  <c r="P172" i="109"/>
  <c r="O172" i="109"/>
  <c r="W171" i="109"/>
  <c r="V171" i="109"/>
  <c r="T171" i="109"/>
  <c r="S171" i="109"/>
  <c r="R171" i="109"/>
  <c r="Q171" i="109"/>
  <c r="P171" i="109"/>
  <c r="O171" i="109"/>
  <c r="W170" i="109"/>
  <c r="V170" i="109"/>
  <c r="T170" i="109"/>
  <c r="S170" i="109"/>
  <c r="R170" i="109"/>
  <c r="Q170" i="109"/>
  <c r="P170" i="109"/>
  <c r="O170" i="109"/>
  <c r="W169" i="109"/>
  <c r="V169" i="109"/>
  <c r="T169" i="109"/>
  <c r="S169" i="109"/>
  <c r="R169" i="109"/>
  <c r="Q169" i="109"/>
  <c r="P169" i="109"/>
  <c r="O169" i="109"/>
  <c r="W168" i="109"/>
  <c r="V168" i="109"/>
  <c r="T168" i="109"/>
  <c r="S168" i="109"/>
  <c r="R168" i="109"/>
  <c r="Q168" i="109"/>
  <c r="P168" i="109"/>
  <c r="O168" i="109"/>
  <c r="W167" i="109"/>
  <c r="V167" i="109"/>
  <c r="T167" i="109"/>
  <c r="S167" i="109"/>
  <c r="R167" i="109"/>
  <c r="Q167" i="109"/>
  <c r="P167" i="109"/>
  <c r="O167" i="109"/>
  <c r="W166" i="109"/>
  <c r="V166" i="109"/>
  <c r="T166" i="109"/>
  <c r="S166" i="109"/>
  <c r="R166" i="109"/>
  <c r="Q166" i="109"/>
  <c r="P166" i="109"/>
  <c r="O166" i="109"/>
  <c r="W165" i="109"/>
  <c r="V165" i="109"/>
  <c r="T165" i="109"/>
  <c r="S165" i="109"/>
  <c r="R165" i="109"/>
  <c r="Q165" i="109"/>
  <c r="P165" i="109"/>
  <c r="O165" i="109"/>
  <c r="W164" i="109"/>
  <c r="V164" i="109"/>
  <c r="T164" i="109"/>
  <c r="S164" i="109"/>
  <c r="R164" i="109"/>
  <c r="Q164" i="109"/>
  <c r="P164" i="109"/>
  <c r="O164" i="109"/>
  <c r="W163" i="109"/>
  <c r="V163" i="109"/>
  <c r="T163" i="109"/>
  <c r="S163" i="109"/>
  <c r="R163" i="109"/>
  <c r="Q163" i="109"/>
  <c r="P163" i="109"/>
  <c r="O163" i="109"/>
  <c r="W162" i="109"/>
  <c r="V162" i="109"/>
  <c r="T162" i="109"/>
  <c r="S162" i="109"/>
  <c r="R162" i="109"/>
  <c r="Q162" i="109"/>
  <c r="P162" i="109"/>
  <c r="O162" i="109"/>
  <c r="W161" i="109"/>
  <c r="V161" i="109"/>
  <c r="T161" i="109"/>
  <c r="S161" i="109"/>
  <c r="R161" i="109"/>
  <c r="Q161" i="109"/>
  <c r="P161" i="109"/>
  <c r="O161" i="109"/>
  <c r="W160" i="109"/>
  <c r="V160" i="109"/>
  <c r="T160" i="109"/>
  <c r="S160" i="109"/>
  <c r="R160" i="109"/>
  <c r="Q160" i="109"/>
  <c r="P160" i="109"/>
  <c r="O160" i="109"/>
  <c r="W159" i="109"/>
  <c r="V159" i="109"/>
  <c r="T159" i="109"/>
  <c r="S159" i="109"/>
  <c r="R159" i="109"/>
  <c r="Q159" i="109"/>
  <c r="P159" i="109"/>
  <c r="O159" i="109"/>
  <c r="W158" i="109"/>
  <c r="V158" i="109"/>
  <c r="T158" i="109"/>
  <c r="S158" i="109"/>
  <c r="R158" i="109"/>
  <c r="Q158" i="109"/>
  <c r="P158" i="109"/>
  <c r="O158" i="109"/>
  <c r="W157" i="109"/>
  <c r="V157" i="109"/>
  <c r="T157" i="109"/>
  <c r="S157" i="109"/>
  <c r="R157" i="109"/>
  <c r="Q157" i="109"/>
  <c r="P157" i="109"/>
  <c r="O157" i="109"/>
  <c r="W156" i="109"/>
  <c r="V156" i="109"/>
  <c r="T156" i="109"/>
  <c r="S156" i="109"/>
  <c r="R156" i="109"/>
  <c r="Q156" i="109"/>
  <c r="P156" i="109"/>
  <c r="O156" i="109"/>
  <c r="W155" i="109"/>
  <c r="V155" i="109"/>
  <c r="T155" i="109"/>
  <c r="S155" i="109"/>
  <c r="R155" i="109"/>
  <c r="Q155" i="109"/>
  <c r="P155" i="109"/>
  <c r="O155" i="109"/>
  <c r="W154" i="109"/>
  <c r="V154" i="109"/>
  <c r="T154" i="109"/>
  <c r="S154" i="109"/>
  <c r="R154" i="109"/>
  <c r="Q154" i="109"/>
  <c r="P154" i="109"/>
  <c r="O154" i="109"/>
  <c r="W153" i="109"/>
  <c r="V153" i="109"/>
  <c r="T153" i="109"/>
  <c r="S153" i="109"/>
  <c r="R153" i="109"/>
  <c r="Q153" i="109"/>
  <c r="P153" i="109"/>
  <c r="O153" i="109"/>
  <c r="W152" i="109"/>
  <c r="V152" i="109"/>
  <c r="T152" i="109"/>
  <c r="S152" i="109"/>
  <c r="R152" i="109"/>
  <c r="Q152" i="109"/>
  <c r="P152" i="109"/>
  <c r="O152" i="109"/>
  <c r="W151" i="109"/>
  <c r="V151" i="109"/>
  <c r="T151" i="109"/>
  <c r="S151" i="109"/>
  <c r="R151" i="109"/>
  <c r="Q151" i="109"/>
  <c r="P151" i="109"/>
  <c r="O151" i="109"/>
  <c r="W150" i="109"/>
  <c r="V150" i="109"/>
  <c r="T150" i="109"/>
  <c r="S150" i="109"/>
  <c r="R150" i="109"/>
  <c r="Q150" i="109"/>
  <c r="P150" i="109"/>
  <c r="O150" i="109"/>
  <c r="W149" i="109"/>
  <c r="V149" i="109"/>
  <c r="T149" i="109"/>
  <c r="S149" i="109"/>
  <c r="R149" i="109"/>
  <c r="Q149" i="109"/>
  <c r="P149" i="109"/>
  <c r="O149" i="109"/>
  <c r="W148" i="109"/>
  <c r="V148" i="109"/>
  <c r="T148" i="109"/>
  <c r="S148" i="109"/>
  <c r="R148" i="109"/>
  <c r="Q148" i="109"/>
  <c r="P148" i="109"/>
  <c r="O148" i="109"/>
  <c r="W147" i="109"/>
  <c r="V147" i="109"/>
  <c r="T147" i="109"/>
  <c r="S147" i="109"/>
  <c r="R147" i="109"/>
  <c r="Q147" i="109"/>
  <c r="P147" i="109"/>
  <c r="O147" i="109"/>
  <c r="W146" i="109"/>
  <c r="V146" i="109"/>
  <c r="T146" i="109"/>
  <c r="S146" i="109"/>
  <c r="R146" i="109"/>
  <c r="Q146" i="109"/>
  <c r="P146" i="109"/>
  <c r="O146" i="109"/>
  <c r="W145" i="109"/>
  <c r="V145" i="109"/>
  <c r="T145" i="109"/>
  <c r="S145" i="109"/>
  <c r="R145" i="109"/>
  <c r="Q145" i="109"/>
  <c r="P145" i="109"/>
  <c r="O145" i="109"/>
  <c r="W144" i="109"/>
  <c r="V144" i="109"/>
  <c r="T144" i="109"/>
  <c r="S144" i="109"/>
  <c r="R144" i="109"/>
  <c r="Q144" i="109"/>
  <c r="P144" i="109"/>
  <c r="O144" i="109"/>
  <c r="W143" i="109"/>
  <c r="V143" i="109"/>
  <c r="T143" i="109"/>
  <c r="S143" i="109"/>
  <c r="R143" i="109"/>
  <c r="Q143" i="109"/>
  <c r="P143" i="109"/>
  <c r="O143" i="109"/>
  <c r="W142" i="109"/>
  <c r="V142" i="109"/>
  <c r="T142" i="109"/>
  <c r="S142" i="109"/>
  <c r="R142" i="109"/>
  <c r="Q142" i="109"/>
  <c r="P142" i="109"/>
  <c r="O142" i="109"/>
  <c r="W141" i="109"/>
  <c r="V141" i="109"/>
  <c r="T141" i="109"/>
  <c r="S141" i="109"/>
  <c r="R141" i="109"/>
  <c r="Q141" i="109"/>
  <c r="P141" i="109"/>
  <c r="O141" i="109"/>
  <c r="W140" i="109"/>
  <c r="V140" i="109"/>
  <c r="T140" i="109"/>
  <c r="S140" i="109"/>
  <c r="R140" i="109"/>
  <c r="Q140" i="109"/>
  <c r="P140" i="109"/>
  <c r="O140" i="109"/>
  <c r="W139" i="109"/>
  <c r="V139" i="109"/>
  <c r="T139" i="109"/>
  <c r="S139" i="109"/>
  <c r="R139" i="109"/>
  <c r="Q139" i="109"/>
  <c r="P139" i="109"/>
  <c r="O139" i="109"/>
  <c r="W138" i="109"/>
  <c r="V138" i="109"/>
  <c r="T138" i="109"/>
  <c r="S138" i="109"/>
  <c r="R138" i="109"/>
  <c r="Q138" i="109"/>
  <c r="P138" i="109"/>
  <c r="O138" i="109"/>
  <c r="W137" i="109"/>
  <c r="V137" i="109"/>
  <c r="T137" i="109"/>
  <c r="S137" i="109"/>
  <c r="R137" i="109"/>
  <c r="Q137" i="109"/>
  <c r="P137" i="109"/>
  <c r="O137" i="109"/>
  <c r="W136" i="109"/>
  <c r="V136" i="109"/>
  <c r="T136" i="109"/>
  <c r="S136" i="109"/>
  <c r="R136" i="109"/>
  <c r="Q136" i="109"/>
  <c r="P136" i="109"/>
  <c r="O136" i="109"/>
  <c r="W135" i="109"/>
  <c r="V135" i="109"/>
  <c r="T135" i="109"/>
  <c r="S135" i="109"/>
  <c r="R135" i="109"/>
  <c r="Q135" i="109"/>
  <c r="P135" i="109"/>
  <c r="O135" i="109"/>
  <c r="W134" i="109"/>
  <c r="V134" i="109"/>
  <c r="T134" i="109"/>
  <c r="S134" i="109"/>
  <c r="R134" i="109"/>
  <c r="Q134" i="109"/>
  <c r="P134" i="109"/>
  <c r="O134" i="109"/>
  <c r="W133" i="109"/>
  <c r="V133" i="109"/>
  <c r="T133" i="109"/>
  <c r="S133" i="109"/>
  <c r="R133" i="109"/>
  <c r="Q133" i="109"/>
  <c r="P133" i="109"/>
  <c r="O133" i="109"/>
  <c r="W132" i="109"/>
  <c r="V132" i="109"/>
  <c r="T132" i="109"/>
  <c r="S132" i="109"/>
  <c r="R132" i="109"/>
  <c r="Q132" i="109"/>
  <c r="P132" i="109"/>
  <c r="O132" i="109"/>
  <c r="W131" i="109"/>
  <c r="V131" i="109"/>
  <c r="T131" i="109"/>
  <c r="S131" i="109"/>
  <c r="R131" i="109"/>
  <c r="Q131" i="109"/>
  <c r="P131" i="109"/>
  <c r="O131" i="109"/>
  <c r="W130" i="109"/>
  <c r="V130" i="109"/>
  <c r="T130" i="109"/>
  <c r="S130" i="109"/>
  <c r="R130" i="109"/>
  <c r="Q130" i="109"/>
  <c r="P130" i="109"/>
  <c r="O130" i="109"/>
  <c r="W129" i="109"/>
  <c r="V129" i="109"/>
  <c r="T129" i="109"/>
  <c r="S129" i="109"/>
  <c r="R129" i="109"/>
  <c r="Q129" i="109"/>
  <c r="P129" i="109"/>
  <c r="O129" i="109"/>
  <c r="W128" i="109"/>
  <c r="V128" i="109"/>
  <c r="T128" i="109"/>
  <c r="S128" i="109"/>
  <c r="R128" i="109"/>
  <c r="Q128" i="109"/>
  <c r="P128" i="109"/>
  <c r="O128" i="109"/>
  <c r="W127" i="109"/>
  <c r="V127" i="109"/>
  <c r="T127" i="109"/>
  <c r="S127" i="109"/>
  <c r="R127" i="109"/>
  <c r="Q127" i="109"/>
  <c r="P127" i="109"/>
  <c r="O127" i="109"/>
  <c r="W126" i="109"/>
  <c r="V126" i="109"/>
  <c r="T126" i="109"/>
  <c r="S126" i="109"/>
  <c r="R126" i="109"/>
  <c r="Q126" i="109"/>
  <c r="P126" i="109"/>
  <c r="O126" i="109"/>
  <c r="W125" i="109"/>
  <c r="V125" i="109"/>
  <c r="T125" i="109"/>
  <c r="S125" i="109"/>
  <c r="R125" i="109"/>
  <c r="Q125" i="109"/>
  <c r="P125" i="109"/>
  <c r="O125" i="109"/>
  <c r="W124" i="109"/>
  <c r="V124" i="109"/>
  <c r="T124" i="109"/>
  <c r="S124" i="109"/>
  <c r="R124" i="109"/>
  <c r="Q124" i="109"/>
  <c r="P124" i="109"/>
  <c r="O124" i="109"/>
  <c r="W123" i="109"/>
  <c r="V123" i="109"/>
  <c r="T123" i="109"/>
  <c r="S123" i="109"/>
  <c r="R123" i="109"/>
  <c r="Q123" i="109"/>
  <c r="P123" i="109"/>
  <c r="O123" i="109"/>
  <c r="W122" i="109"/>
  <c r="V122" i="109"/>
  <c r="T122" i="109"/>
  <c r="S122" i="109"/>
  <c r="R122" i="109"/>
  <c r="Q122" i="109"/>
  <c r="P122" i="109"/>
  <c r="O122" i="109"/>
  <c r="W121" i="109"/>
  <c r="V121" i="109"/>
  <c r="T121" i="109"/>
  <c r="S121" i="109"/>
  <c r="R121" i="109"/>
  <c r="Q121" i="109"/>
  <c r="P121" i="109"/>
  <c r="O121" i="109"/>
  <c r="W120" i="109"/>
  <c r="V120" i="109"/>
  <c r="T120" i="109"/>
  <c r="S120" i="109"/>
  <c r="R120" i="109"/>
  <c r="Q120" i="109"/>
  <c r="P120" i="109"/>
  <c r="O120" i="109"/>
  <c r="W119" i="109"/>
  <c r="V119" i="109"/>
  <c r="T119" i="109"/>
  <c r="S119" i="109"/>
  <c r="R119" i="109"/>
  <c r="Q119" i="109"/>
  <c r="P119" i="109"/>
  <c r="O119" i="109"/>
  <c r="W118" i="109"/>
  <c r="V118" i="109"/>
  <c r="T118" i="109"/>
  <c r="S118" i="109"/>
  <c r="R118" i="109"/>
  <c r="Q118" i="109"/>
  <c r="P118" i="109"/>
  <c r="O118" i="109"/>
  <c r="W117" i="109"/>
  <c r="V117" i="109"/>
  <c r="T117" i="109"/>
  <c r="S117" i="109"/>
  <c r="R117" i="109"/>
  <c r="Q117" i="109"/>
  <c r="P117" i="109"/>
  <c r="O117" i="109"/>
  <c r="W116" i="109"/>
  <c r="V116" i="109"/>
  <c r="T116" i="109"/>
  <c r="S116" i="109"/>
  <c r="R116" i="109"/>
  <c r="Q116" i="109"/>
  <c r="P116" i="109"/>
  <c r="O116" i="109"/>
  <c r="W115" i="109"/>
  <c r="V115" i="109"/>
  <c r="T115" i="109"/>
  <c r="S115" i="109"/>
  <c r="R115" i="109"/>
  <c r="Q115" i="109"/>
  <c r="P115" i="109"/>
  <c r="O115" i="109"/>
  <c r="W114" i="109"/>
  <c r="V114" i="109"/>
  <c r="T114" i="109"/>
  <c r="S114" i="109"/>
  <c r="R114" i="109"/>
  <c r="Q114" i="109"/>
  <c r="P114" i="109"/>
  <c r="O114" i="109"/>
  <c r="W113" i="109"/>
  <c r="V113" i="109"/>
  <c r="T113" i="109"/>
  <c r="S113" i="109"/>
  <c r="R113" i="109"/>
  <c r="Q113" i="109"/>
  <c r="P113" i="109"/>
  <c r="O113" i="109"/>
  <c r="W112" i="109"/>
  <c r="V112" i="109"/>
  <c r="T112" i="109"/>
  <c r="S112" i="109"/>
  <c r="R112" i="109"/>
  <c r="Q112" i="109"/>
  <c r="P112" i="109"/>
  <c r="O112" i="109"/>
  <c r="W111" i="109"/>
  <c r="V111" i="109"/>
  <c r="T111" i="109"/>
  <c r="S111" i="109"/>
  <c r="R111" i="109"/>
  <c r="Q111" i="109"/>
  <c r="P111" i="109"/>
  <c r="O111" i="109"/>
  <c r="W110" i="109"/>
  <c r="V110" i="109"/>
  <c r="T110" i="109"/>
  <c r="S110" i="109"/>
  <c r="R110" i="109"/>
  <c r="Q110" i="109"/>
  <c r="P110" i="109"/>
  <c r="O110" i="109"/>
  <c r="W109" i="109"/>
  <c r="V109" i="109"/>
  <c r="T109" i="109"/>
  <c r="S109" i="109"/>
  <c r="R109" i="109"/>
  <c r="Q109" i="109"/>
  <c r="P109" i="109"/>
  <c r="O109" i="109"/>
  <c r="W108" i="109"/>
  <c r="V108" i="109"/>
  <c r="T108" i="109"/>
  <c r="S108" i="109"/>
  <c r="R108" i="109"/>
  <c r="Q108" i="109"/>
  <c r="P108" i="109"/>
  <c r="O108" i="109"/>
  <c r="W107" i="109"/>
  <c r="V107" i="109"/>
  <c r="T107" i="109"/>
  <c r="S107" i="109"/>
  <c r="R107" i="109"/>
  <c r="Q107" i="109"/>
  <c r="P107" i="109"/>
  <c r="O107" i="109"/>
  <c r="W106" i="109"/>
  <c r="V106" i="109"/>
  <c r="T106" i="109"/>
  <c r="S106" i="109"/>
  <c r="R106" i="109"/>
  <c r="Q106" i="109"/>
  <c r="P106" i="109"/>
  <c r="O106" i="109"/>
  <c r="W105" i="109"/>
  <c r="V105" i="109"/>
  <c r="T105" i="109"/>
  <c r="S105" i="109"/>
  <c r="R105" i="109"/>
  <c r="Q105" i="109"/>
  <c r="P105" i="109"/>
  <c r="O105" i="109"/>
  <c r="W104" i="109"/>
  <c r="V104" i="109"/>
  <c r="T104" i="109"/>
  <c r="S104" i="109"/>
  <c r="R104" i="109"/>
  <c r="Q104" i="109"/>
  <c r="P104" i="109"/>
  <c r="O104" i="109"/>
  <c r="W103" i="109"/>
  <c r="V103" i="109"/>
  <c r="T103" i="109"/>
  <c r="S103" i="109"/>
  <c r="R103" i="109"/>
  <c r="Q103" i="109"/>
  <c r="P103" i="109"/>
  <c r="O103" i="109"/>
  <c r="W102" i="109"/>
  <c r="V102" i="109"/>
  <c r="T102" i="109"/>
  <c r="S102" i="109"/>
  <c r="R102" i="109"/>
  <c r="Q102" i="109"/>
  <c r="P102" i="109"/>
  <c r="O102" i="109"/>
  <c r="W101" i="109"/>
  <c r="V101" i="109"/>
  <c r="T101" i="109"/>
  <c r="S101" i="109"/>
  <c r="R101" i="109"/>
  <c r="Q101" i="109"/>
  <c r="P101" i="109"/>
  <c r="O101" i="109"/>
  <c r="W100" i="109"/>
  <c r="V100" i="109"/>
  <c r="T100" i="109"/>
  <c r="S100" i="109"/>
  <c r="R100" i="109"/>
  <c r="Q100" i="109"/>
  <c r="P100" i="109"/>
  <c r="O100" i="109"/>
  <c r="W99" i="109"/>
  <c r="V99" i="109"/>
  <c r="T99" i="109"/>
  <c r="S99" i="109"/>
  <c r="R99" i="109"/>
  <c r="Q99" i="109"/>
  <c r="P99" i="109"/>
  <c r="O99" i="109"/>
  <c r="W98" i="109"/>
  <c r="V98" i="109"/>
  <c r="T98" i="109"/>
  <c r="S98" i="109"/>
  <c r="R98" i="109"/>
  <c r="Q98" i="109"/>
  <c r="P98" i="109"/>
  <c r="O98" i="109"/>
  <c r="W97" i="109"/>
  <c r="V97" i="109"/>
  <c r="T97" i="109"/>
  <c r="S97" i="109"/>
  <c r="R97" i="109"/>
  <c r="Q97" i="109"/>
  <c r="P97" i="109"/>
  <c r="O97" i="109"/>
  <c r="W96" i="109"/>
  <c r="V96" i="109"/>
  <c r="T96" i="109"/>
  <c r="S96" i="109"/>
  <c r="R96" i="109"/>
  <c r="Q96" i="109"/>
  <c r="P96" i="109"/>
  <c r="O96" i="109"/>
  <c r="W95" i="109"/>
  <c r="V95" i="109"/>
  <c r="T95" i="109"/>
  <c r="S95" i="109"/>
  <c r="R95" i="109"/>
  <c r="Q95" i="109"/>
  <c r="P95" i="109"/>
  <c r="O95" i="109"/>
  <c r="W94" i="109"/>
  <c r="V94" i="109"/>
  <c r="T94" i="109"/>
  <c r="S94" i="109"/>
  <c r="R94" i="109"/>
  <c r="Q94" i="109"/>
  <c r="P94" i="109"/>
  <c r="O94" i="109"/>
  <c r="W93" i="109"/>
  <c r="V93" i="109"/>
  <c r="T93" i="109"/>
  <c r="S93" i="109"/>
  <c r="R93" i="109"/>
  <c r="Q93" i="109"/>
  <c r="P93" i="109"/>
  <c r="O93" i="109"/>
  <c r="W92" i="109"/>
  <c r="V92" i="109"/>
  <c r="T92" i="109"/>
  <c r="S92" i="109"/>
  <c r="R92" i="109"/>
  <c r="Q92" i="109"/>
  <c r="P92" i="109"/>
  <c r="O92" i="109"/>
  <c r="W91" i="109"/>
  <c r="V91" i="109"/>
  <c r="T91" i="109"/>
  <c r="S91" i="109"/>
  <c r="R91" i="109"/>
  <c r="Q91" i="109"/>
  <c r="P91" i="109"/>
  <c r="O91" i="109"/>
  <c r="W90" i="109"/>
  <c r="V90" i="109"/>
  <c r="T90" i="109"/>
  <c r="S90" i="109"/>
  <c r="R90" i="109"/>
  <c r="Q90" i="109"/>
  <c r="P90" i="109"/>
  <c r="O90" i="109"/>
  <c r="W89" i="109"/>
  <c r="V89" i="109"/>
  <c r="T89" i="109"/>
  <c r="S89" i="109"/>
  <c r="R89" i="109"/>
  <c r="Q89" i="109"/>
  <c r="P89" i="109"/>
  <c r="O89" i="109"/>
  <c r="W88" i="109"/>
  <c r="V88" i="109"/>
  <c r="T88" i="109"/>
  <c r="S88" i="109"/>
  <c r="R88" i="109"/>
  <c r="Q88" i="109"/>
  <c r="P88" i="109"/>
  <c r="O88" i="109"/>
  <c r="W87" i="109"/>
  <c r="V87" i="109"/>
  <c r="T87" i="109"/>
  <c r="S87" i="109"/>
  <c r="R87" i="109"/>
  <c r="Q87" i="109"/>
  <c r="P87" i="109"/>
  <c r="O87" i="109"/>
  <c r="W86" i="109"/>
  <c r="V86" i="109"/>
  <c r="T86" i="109"/>
  <c r="S86" i="109"/>
  <c r="R86" i="109"/>
  <c r="Q86" i="109"/>
  <c r="P86" i="109"/>
  <c r="O86" i="109"/>
  <c r="W85" i="109"/>
  <c r="V85" i="109"/>
  <c r="T85" i="109"/>
  <c r="S85" i="109"/>
  <c r="R85" i="109"/>
  <c r="Q85" i="109"/>
  <c r="P85" i="109"/>
  <c r="O85" i="109"/>
  <c r="W84" i="109"/>
  <c r="V84" i="109"/>
  <c r="T84" i="109"/>
  <c r="S84" i="109"/>
  <c r="R84" i="109"/>
  <c r="Q84" i="109"/>
  <c r="P84" i="109"/>
  <c r="O84" i="109"/>
  <c r="W83" i="109"/>
  <c r="V83" i="109"/>
  <c r="T83" i="109"/>
  <c r="S83" i="109"/>
  <c r="R83" i="109"/>
  <c r="Q83" i="109"/>
  <c r="P83" i="109"/>
  <c r="O83" i="109"/>
  <c r="W82" i="109"/>
  <c r="V82" i="109"/>
  <c r="T82" i="109"/>
  <c r="S82" i="109"/>
  <c r="R82" i="109"/>
  <c r="Q82" i="109"/>
  <c r="P82" i="109"/>
  <c r="O82" i="109"/>
  <c r="W81" i="109"/>
  <c r="V81" i="109"/>
  <c r="T81" i="109"/>
  <c r="S81" i="109"/>
  <c r="R81" i="109"/>
  <c r="Q81" i="109"/>
  <c r="P81" i="109"/>
  <c r="O81" i="109"/>
  <c r="W80" i="109"/>
  <c r="V80" i="109"/>
  <c r="T80" i="109"/>
  <c r="S80" i="109"/>
  <c r="R80" i="109"/>
  <c r="Q80" i="109"/>
  <c r="P80" i="109"/>
  <c r="O80" i="109"/>
  <c r="W79" i="109"/>
  <c r="V79" i="109"/>
  <c r="T79" i="109"/>
  <c r="S79" i="109"/>
  <c r="R79" i="109"/>
  <c r="Q79" i="109"/>
  <c r="P79" i="109"/>
  <c r="O79" i="109"/>
  <c r="W78" i="109"/>
  <c r="V78" i="109"/>
  <c r="T78" i="109"/>
  <c r="S78" i="109"/>
  <c r="R78" i="109"/>
  <c r="Q78" i="109"/>
  <c r="P78" i="109"/>
  <c r="O78" i="109"/>
  <c r="W77" i="109"/>
  <c r="V77" i="109"/>
  <c r="T77" i="109"/>
  <c r="S77" i="109"/>
  <c r="R77" i="109"/>
  <c r="Q77" i="109"/>
  <c r="P77" i="109"/>
  <c r="O77" i="109"/>
  <c r="W76" i="109"/>
  <c r="V76" i="109"/>
  <c r="T76" i="109"/>
  <c r="S76" i="109"/>
  <c r="R76" i="109"/>
  <c r="Q76" i="109"/>
  <c r="P76" i="109"/>
  <c r="O76" i="109"/>
  <c r="W75" i="109"/>
  <c r="V75" i="109"/>
  <c r="T75" i="109"/>
  <c r="S75" i="109"/>
  <c r="R75" i="109"/>
  <c r="Q75" i="109"/>
  <c r="P75" i="109"/>
  <c r="O75" i="109"/>
  <c r="W74" i="109"/>
  <c r="V74" i="109"/>
  <c r="T74" i="109"/>
  <c r="S74" i="109"/>
  <c r="R74" i="109"/>
  <c r="Q74" i="109"/>
  <c r="P74" i="109"/>
  <c r="O74" i="109"/>
  <c r="W73" i="109"/>
  <c r="V73" i="109"/>
  <c r="T73" i="109"/>
  <c r="S73" i="109"/>
  <c r="R73" i="109"/>
  <c r="Q73" i="109"/>
  <c r="P73" i="109"/>
  <c r="O73" i="109"/>
  <c r="W72" i="109"/>
  <c r="V72" i="109"/>
  <c r="T72" i="109"/>
  <c r="S72" i="109"/>
  <c r="R72" i="109"/>
  <c r="Q72" i="109"/>
  <c r="P72" i="109"/>
  <c r="O72" i="109"/>
  <c r="W71" i="109"/>
  <c r="V71" i="109"/>
  <c r="T71" i="109"/>
  <c r="S71" i="109"/>
  <c r="R71" i="109"/>
  <c r="Q71" i="109"/>
  <c r="P71" i="109"/>
  <c r="O71" i="109"/>
  <c r="W70" i="109"/>
  <c r="V70" i="109"/>
  <c r="T70" i="109"/>
  <c r="S70" i="109"/>
  <c r="R70" i="109"/>
  <c r="Q70" i="109"/>
  <c r="P70" i="109"/>
  <c r="O70" i="109"/>
  <c r="W69" i="109"/>
  <c r="V69" i="109"/>
  <c r="T69" i="109"/>
  <c r="S69" i="109"/>
  <c r="R69" i="109"/>
  <c r="Q69" i="109"/>
  <c r="P69" i="109"/>
  <c r="O69" i="109"/>
  <c r="W68" i="109"/>
  <c r="V68" i="109"/>
  <c r="T68" i="109"/>
  <c r="S68" i="109"/>
  <c r="R68" i="109"/>
  <c r="Q68" i="109"/>
  <c r="P68" i="109"/>
  <c r="O68" i="109"/>
  <c r="W67" i="109"/>
  <c r="V67" i="109"/>
  <c r="T67" i="109"/>
  <c r="S67" i="109"/>
  <c r="R67" i="109"/>
  <c r="Q67" i="109"/>
  <c r="P67" i="109"/>
  <c r="O67" i="109"/>
  <c r="W66" i="109"/>
  <c r="V66" i="109"/>
  <c r="T66" i="109"/>
  <c r="S66" i="109"/>
  <c r="R66" i="109"/>
  <c r="Q66" i="109"/>
  <c r="P66" i="109"/>
  <c r="O66" i="109"/>
  <c r="W65" i="109"/>
  <c r="V65" i="109"/>
  <c r="T65" i="109"/>
  <c r="S65" i="109"/>
  <c r="R65" i="109"/>
  <c r="Q65" i="109"/>
  <c r="P65" i="109"/>
  <c r="O65" i="109"/>
  <c r="W64" i="109"/>
  <c r="V64" i="109"/>
  <c r="T64" i="109"/>
  <c r="S64" i="109"/>
  <c r="R64" i="109"/>
  <c r="Q64" i="109"/>
  <c r="P64" i="109"/>
  <c r="O64" i="109"/>
  <c r="W63" i="109"/>
  <c r="V63" i="109"/>
  <c r="T63" i="109"/>
  <c r="S63" i="109"/>
  <c r="R63" i="109"/>
  <c r="Q63" i="109"/>
  <c r="P63" i="109"/>
  <c r="O63" i="109"/>
  <c r="W62" i="109"/>
  <c r="V62" i="109"/>
  <c r="T62" i="109"/>
  <c r="S62" i="109"/>
  <c r="R62" i="109"/>
  <c r="Q62" i="109"/>
  <c r="P62" i="109"/>
  <c r="O62" i="109"/>
  <c r="W61" i="109"/>
  <c r="V61" i="109"/>
  <c r="T61" i="109"/>
  <c r="S61" i="109"/>
  <c r="R61" i="109"/>
  <c r="Q61" i="109"/>
  <c r="P61" i="109"/>
  <c r="O61" i="109"/>
  <c r="W60" i="109"/>
  <c r="V60" i="109"/>
  <c r="T60" i="109"/>
  <c r="S60" i="109"/>
  <c r="R60" i="109"/>
  <c r="Q60" i="109"/>
  <c r="P60" i="109"/>
  <c r="O60" i="109"/>
  <c r="W59" i="109"/>
  <c r="V59" i="109"/>
  <c r="T59" i="109"/>
  <c r="S59" i="109"/>
  <c r="R59" i="109"/>
  <c r="Q59" i="109"/>
  <c r="P59" i="109"/>
  <c r="O59" i="109"/>
  <c r="W58" i="109"/>
  <c r="V58" i="109"/>
  <c r="T58" i="109"/>
  <c r="S58" i="109"/>
  <c r="R58" i="109"/>
  <c r="Q58" i="109"/>
  <c r="P58" i="109"/>
  <c r="O58" i="109"/>
  <c r="W57" i="109"/>
  <c r="V57" i="109"/>
  <c r="T57" i="109"/>
  <c r="S57" i="109"/>
  <c r="R57" i="109"/>
  <c r="Q57" i="109"/>
  <c r="P57" i="109"/>
  <c r="O57" i="109"/>
  <c r="W56" i="109"/>
  <c r="V56" i="109"/>
  <c r="T56" i="109"/>
  <c r="S56" i="109"/>
  <c r="R56" i="109"/>
  <c r="Q56" i="109"/>
  <c r="P56" i="109"/>
  <c r="O56" i="109"/>
  <c r="W55" i="109"/>
  <c r="V55" i="109"/>
  <c r="T55" i="109"/>
  <c r="S55" i="109"/>
  <c r="R55" i="109"/>
  <c r="Q55" i="109"/>
  <c r="P55" i="109"/>
  <c r="O55" i="109"/>
  <c r="W54" i="109"/>
  <c r="V54" i="109"/>
  <c r="T54" i="109"/>
  <c r="S54" i="109"/>
  <c r="R54" i="109"/>
  <c r="Q54" i="109"/>
  <c r="P54" i="109"/>
  <c r="O54" i="109"/>
  <c r="W53" i="109"/>
  <c r="V53" i="109"/>
  <c r="T53" i="109"/>
  <c r="S53" i="109"/>
  <c r="R53" i="109"/>
  <c r="Q53" i="109"/>
  <c r="P53" i="109"/>
  <c r="O53" i="109"/>
  <c r="W52" i="109"/>
  <c r="V52" i="109"/>
  <c r="T52" i="109"/>
  <c r="S52" i="109"/>
  <c r="R52" i="109"/>
  <c r="Q52" i="109"/>
  <c r="P52" i="109"/>
  <c r="O52" i="109"/>
  <c r="W51" i="109"/>
  <c r="V51" i="109"/>
  <c r="T51" i="109"/>
  <c r="S51" i="109"/>
  <c r="R51" i="109"/>
  <c r="Q51" i="109"/>
  <c r="P51" i="109"/>
  <c r="O51" i="109"/>
  <c r="W50" i="109"/>
  <c r="V50" i="109"/>
  <c r="T50" i="109"/>
  <c r="S50" i="109"/>
  <c r="R50" i="109"/>
  <c r="Q50" i="109"/>
  <c r="P50" i="109"/>
  <c r="O50" i="109"/>
  <c r="W49" i="109"/>
  <c r="V49" i="109"/>
  <c r="T49" i="109"/>
  <c r="S49" i="109"/>
  <c r="R49" i="109"/>
  <c r="Q49" i="109"/>
  <c r="P49" i="109"/>
  <c r="O49" i="109"/>
  <c r="W48" i="109"/>
  <c r="V48" i="109"/>
  <c r="T48" i="109"/>
  <c r="S48" i="109"/>
  <c r="R48" i="109"/>
  <c r="Q48" i="109"/>
  <c r="P48" i="109"/>
  <c r="O48" i="109"/>
  <c r="W47" i="109"/>
  <c r="V47" i="109"/>
  <c r="T47" i="109"/>
  <c r="S47" i="109"/>
  <c r="R47" i="109"/>
  <c r="Q47" i="109"/>
  <c r="P47" i="109"/>
  <c r="O47" i="109"/>
  <c r="W46" i="109"/>
  <c r="V46" i="109"/>
  <c r="T46" i="109"/>
  <c r="S46" i="109"/>
  <c r="R46" i="109"/>
  <c r="Q46" i="109"/>
  <c r="P46" i="109"/>
  <c r="O46" i="109"/>
  <c r="W45" i="109"/>
  <c r="V45" i="109"/>
  <c r="T45" i="109"/>
  <c r="S45" i="109"/>
  <c r="R45" i="109"/>
  <c r="Q45" i="109"/>
  <c r="P45" i="109"/>
  <c r="O45" i="109"/>
  <c r="W44" i="109"/>
  <c r="V44" i="109"/>
  <c r="T44" i="109"/>
  <c r="S44" i="109"/>
  <c r="R44" i="109"/>
  <c r="Q44" i="109"/>
  <c r="P44" i="109"/>
  <c r="O44" i="109"/>
  <c r="W43" i="109"/>
  <c r="V43" i="109"/>
  <c r="T43" i="109"/>
  <c r="S43" i="109"/>
  <c r="R43" i="109"/>
  <c r="Q43" i="109"/>
  <c r="P43" i="109"/>
  <c r="O43" i="109"/>
  <c r="W42" i="109"/>
  <c r="V42" i="109"/>
  <c r="T42" i="109"/>
  <c r="S42" i="109"/>
  <c r="R42" i="109"/>
  <c r="Q42" i="109"/>
  <c r="P42" i="109"/>
  <c r="O42" i="109"/>
  <c r="W41" i="109"/>
  <c r="V41" i="109"/>
  <c r="T41" i="109"/>
  <c r="S41" i="109"/>
  <c r="R41" i="109"/>
  <c r="Q41" i="109"/>
  <c r="P41" i="109"/>
  <c r="O41" i="109"/>
  <c r="W40" i="109"/>
  <c r="V40" i="109"/>
  <c r="T40" i="109"/>
  <c r="S40" i="109"/>
  <c r="R40" i="109"/>
  <c r="Q40" i="109"/>
  <c r="P40" i="109"/>
  <c r="O40" i="109"/>
  <c r="W39" i="109"/>
  <c r="V39" i="109"/>
  <c r="T39" i="109"/>
  <c r="S39" i="109"/>
  <c r="R39" i="109"/>
  <c r="Q39" i="109"/>
  <c r="P39" i="109"/>
  <c r="O39" i="109"/>
  <c r="W38" i="109"/>
  <c r="V38" i="109"/>
  <c r="T38" i="109"/>
  <c r="S38" i="109"/>
  <c r="R38" i="109"/>
  <c r="Q38" i="109"/>
  <c r="P38" i="109"/>
  <c r="O38" i="109"/>
  <c r="W37" i="109"/>
  <c r="V37" i="109"/>
  <c r="T37" i="109"/>
  <c r="S37" i="109"/>
  <c r="R37" i="109"/>
  <c r="Q37" i="109"/>
  <c r="P37" i="109"/>
  <c r="O37" i="109"/>
  <c r="W36" i="109"/>
  <c r="V36" i="109"/>
  <c r="T36" i="109"/>
  <c r="S36" i="109"/>
  <c r="R36" i="109"/>
  <c r="Q36" i="109"/>
  <c r="P36" i="109"/>
  <c r="O36" i="109"/>
  <c r="W35" i="109"/>
  <c r="V35" i="109"/>
  <c r="T35" i="109"/>
  <c r="S35" i="109"/>
  <c r="R35" i="109"/>
  <c r="Q35" i="109"/>
  <c r="P35" i="109"/>
  <c r="O35" i="109"/>
  <c r="W34" i="109"/>
  <c r="V34" i="109"/>
  <c r="T34" i="109"/>
  <c r="S34" i="109"/>
  <c r="R34" i="109"/>
  <c r="Q34" i="109"/>
  <c r="P34" i="109"/>
  <c r="O34" i="109"/>
  <c r="W33" i="109"/>
  <c r="V33" i="109"/>
  <c r="T33" i="109"/>
  <c r="S33" i="109"/>
  <c r="R33" i="109"/>
  <c r="Q33" i="109"/>
  <c r="P33" i="109"/>
  <c r="O33" i="109"/>
  <c r="W32" i="109"/>
  <c r="V32" i="109"/>
  <c r="T32" i="109"/>
  <c r="S32" i="109"/>
  <c r="R32" i="109"/>
  <c r="Q32" i="109"/>
  <c r="P32" i="109"/>
  <c r="O32" i="109"/>
  <c r="W31" i="109"/>
  <c r="V31" i="109"/>
  <c r="T31" i="109"/>
  <c r="S31" i="109"/>
  <c r="R31" i="109"/>
  <c r="Q31" i="109"/>
  <c r="P31" i="109"/>
  <c r="O31" i="109"/>
  <c r="W30" i="109"/>
  <c r="V30" i="109"/>
  <c r="T30" i="109"/>
  <c r="S30" i="109"/>
  <c r="R30" i="109"/>
  <c r="Q30" i="109"/>
  <c r="P30" i="109"/>
  <c r="O30" i="109"/>
  <c r="W29" i="109"/>
  <c r="V29" i="109"/>
  <c r="T29" i="109"/>
  <c r="S29" i="109"/>
  <c r="R29" i="109"/>
  <c r="Q29" i="109"/>
  <c r="P29" i="109"/>
  <c r="O29" i="109"/>
  <c r="W28" i="109"/>
  <c r="V28" i="109"/>
  <c r="T28" i="109"/>
  <c r="S28" i="109"/>
  <c r="R28" i="109"/>
  <c r="Q28" i="109"/>
  <c r="P28" i="109"/>
  <c r="O28" i="109"/>
  <c r="W27" i="109"/>
  <c r="V27" i="109"/>
  <c r="T27" i="109"/>
  <c r="S27" i="109"/>
  <c r="R27" i="109"/>
  <c r="Q27" i="109"/>
  <c r="P27" i="109"/>
  <c r="O27" i="109"/>
  <c r="W26" i="109"/>
  <c r="V26" i="109"/>
  <c r="T26" i="109"/>
  <c r="S26" i="109"/>
  <c r="R26" i="109"/>
  <c r="Q26" i="109"/>
  <c r="P26" i="109"/>
  <c r="O26" i="109"/>
  <c r="W25" i="109"/>
  <c r="V25" i="109"/>
  <c r="T25" i="109"/>
  <c r="S25" i="109"/>
  <c r="R25" i="109"/>
  <c r="Q25" i="109"/>
  <c r="P25" i="109"/>
  <c r="O25" i="109"/>
  <c r="W24" i="109"/>
  <c r="V24" i="109"/>
  <c r="T24" i="109"/>
  <c r="S24" i="109"/>
  <c r="R24" i="109"/>
  <c r="Q24" i="109"/>
  <c r="P24" i="109"/>
  <c r="O24" i="109"/>
  <c r="W23" i="109"/>
  <c r="V23" i="109"/>
  <c r="T23" i="109"/>
  <c r="S23" i="109"/>
  <c r="R23" i="109"/>
  <c r="Q23" i="109"/>
  <c r="P23" i="109"/>
  <c r="O23" i="109"/>
  <c r="W22" i="109"/>
  <c r="V22" i="109"/>
  <c r="T22" i="109"/>
  <c r="S22" i="109"/>
  <c r="R22" i="109"/>
  <c r="Q22" i="109"/>
  <c r="P22" i="109"/>
  <c r="O22" i="109"/>
  <c r="W21" i="109"/>
  <c r="V21" i="109"/>
  <c r="T21" i="109"/>
  <c r="S21" i="109"/>
  <c r="R21" i="109"/>
  <c r="Q21" i="109"/>
  <c r="P21" i="109"/>
  <c r="O21" i="109"/>
  <c r="W20" i="109"/>
  <c r="V20" i="109"/>
  <c r="T20" i="109"/>
  <c r="S20" i="109"/>
  <c r="R20" i="109"/>
  <c r="Q20" i="109"/>
  <c r="P20" i="109"/>
  <c r="O20" i="109"/>
  <c r="W19" i="109"/>
  <c r="V19" i="109"/>
  <c r="T19" i="109"/>
  <c r="S19" i="109"/>
  <c r="R19" i="109"/>
  <c r="Q19" i="109"/>
  <c r="P19" i="109"/>
  <c r="O19" i="109"/>
  <c r="W18" i="109"/>
  <c r="V18" i="109"/>
  <c r="T18" i="109"/>
  <c r="S18" i="109"/>
  <c r="R18" i="109"/>
  <c r="Q18" i="109"/>
  <c r="P18" i="109"/>
  <c r="O18" i="109"/>
  <c r="W17" i="109"/>
  <c r="V17" i="109"/>
  <c r="T17" i="109"/>
  <c r="S17" i="109"/>
  <c r="R17" i="109"/>
  <c r="Q17" i="109"/>
  <c r="P17" i="109"/>
  <c r="O17" i="109"/>
  <c r="W16" i="109"/>
  <c r="V16" i="109"/>
  <c r="T16" i="109"/>
  <c r="S16" i="109"/>
  <c r="R16" i="109"/>
  <c r="Q16" i="109"/>
  <c r="P16" i="109"/>
  <c r="O16" i="109"/>
  <c r="W15" i="109"/>
  <c r="V15" i="109"/>
  <c r="T15" i="109"/>
  <c r="S15" i="109"/>
  <c r="R15" i="109"/>
  <c r="Q15" i="109"/>
  <c r="P15" i="109"/>
  <c r="O15" i="109"/>
  <c r="W14" i="109"/>
  <c r="V14" i="109"/>
  <c r="T14" i="109"/>
  <c r="S14" i="109"/>
  <c r="R14" i="109"/>
  <c r="Q14" i="109"/>
  <c r="P14" i="109"/>
  <c r="O14" i="109"/>
  <c r="W13" i="109"/>
  <c r="V13" i="109"/>
  <c r="T13" i="109"/>
  <c r="S13" i="109"/>
  <c r="R13" i="109"/>
  <c r="Q13" i="109"/>
  <c r="P13" i="109"/>
  <c r="O13" i="109"/>
  <c r="W12" i="109"/>
  <c r="V12" i="109"/>
  <c r="T12" i="109"/>
  <c r="S12" i="109"/>
  <c r="R12" i="109"/>
  <c r="Q12" i="109"/>
  <c r="P12" i="109"/>
  <c r="O12" i="109"/>
  <c r="W11" i="109"/>
  <c r="V11" i="109"/>
  <c r="T11" i="109"/>
  <c r="S11" i="109"/>
  <c r="R11" i="109"/>
  <c r="Q11" i="109"/>
  <c r="P11" i="109"/>
  <c r="O11" i="109"/>
  <c r="W10" i="109"/>
  <c r="V10" i="109"/>
  <c r="T10" i="109"/>
  <c r="S10" i="109"/>
  <c r="R10" i="109"/>
  <c r="Q10" i="109"/>
  <c r="P10" i="109"/>
  <c r="O10" i="109"/>
  <c r="V5" i="109"/>
  <c r="W5" i="109"/>
  <c r="V6" i="109"/>
  <c r="W6" i="109"/>
  <c r="V7" i="109"/>
  <c r="W7" i="109"/>
  <c r="V8" i="109"/>
  <c r="W8" i="109"/>
  <c r="V9" i="109"/>
  <c r="W9" i="109"/>
  <c r="W4" i="109"/>
  <c r="V4" i="109"/>
  <c r="T9" i="109"/>
  <c r="S9" i="109"/>
  <c r="R9" i="109"/>
  <c r="Q9" i="109"/>
  <c r="P9" i="109"/>
  <c r="O9" i="109"/>
  <c r="T8" i="109"/>
  <c r="S8" i="109"/>
  <c r="R8" i="109"/>
  <c r="Q8" i="109"/>
  <c r="P8" i="109"/>
  <c r="O8" i="109"/>
  <c r="T7" i="109"/>
  <c r="S7" i="109"/>
  <c r="R7" i="109"/>
  <c r="Q7" i="109"/>
  <c r="P7" i="109"/>
  <c r="O7" i="109"/>
  <c r="T6" i="109"/>
  <c r="S6" i="109"/>
  <c r="R6" i="109"/>
  <c r="Q6" i="109"/>
  <c r="P6" i="109"/>
  <c r="O6" i="109"/>
  <c r="T5" i="109"/>
  <c r="S5" i="109"/>
  <c r="R5" i="109"/>
  <c r="Q5" i="109"/>
  <c r="P5" i="109"/>
  <c r="O5" i="109"/>
  <c r="T4" i="109"/>
  <c r="S4" i="109"/>
  <c r="R4" i="109"/>
  <c r="Q4" i="109"/>
  <c r="P4" i="109"/>
  <c r="O4" i="109"/>
  <c r="BS577" i="98" l="1"/>
  <c r="BS579" i="98"/>
  <c r="BS578" i="98"/>
  <c r="BS577" i="99"/>
  <c r="BS579" i="99"/>
  <c r="BS578" i="99"/>
  <c r="BA579" i="99"/>
  <c r="AW30" i="103" s="1"/>
  <c r="BA578" i="99"/>
  <c r="AE30" i="103" s="1"/>
  <c r="BA577" i="99"/>
  <c r="K30" i="103" s="1"/>
  <c r="BA579" i="98"/>
  <c r="BA578" i="98"/>
  <c r="BA577" i="98"/>
  <c r="Z358" i="109"/>
  <c r="AB5" i="112"/>
  <c r="AB6" i="112" s="1"/>
  <c r="AB7" i="112" s="1"/>
  <c r="AB8" i="112" s="1"/>
  <c r="AB9" i="112" s="1"/>
  <c r="AB10" i="112" s="1"/>
  <c r="AB11" i="112" s="1"/>
  <c r="AB12" i="112" s="1"/>
  <c r="AB13" i="112" s="1"/>
  <c r="AB14" i="112" s="1"/>
  <c r="AB15" i="112" s="1"/>
  <c r="AB16" i="112" s="1"/>
  <c r="AB17" i="112" s="1"/>
  <c r="AB18" i="112" s="1"/>
  <c r="AB19" i="112" s="1"/>
  <c r="AB20" i="112" s="1"/>
  <c r="AB21" i="112" s="1"/>
  <c r="AB22" i="112" s="1"/>
  <c r="AB23" i="112" s="1"/>
  <c r="AB24" i="112" s="1"/>
  <c r="AB25" i="112" s="1"/>
  <c r="AB26" i="112" s="1"/>
  <c r="AB27" i="112" s="1"/>
  <c r="AB28" i="112" s="1"/>
  <c r="AB29" i="112" s="1"/>
  <c r="AB30" i="112" s="1"/>
  <c r="AB31" i="112" s="1"/>
  <c r="AB32" i="112" s="1"/>
  <c r="AB33" i="112" s="1"/>
  <c r="AB34" i="112" s="1"/>
  <c r="AB35" i="112" s="1"/>
  <c r="AB36" i="112" s="1"/>
  <c r="AB37" i="112" s="1"/>
  <c r="AB38" i="112" s="1"/>
  <c r="AB39" i="112" s="1"/>
  <c r="AB40" i="112" s="1"/>
  <c r="AB41" i="112" s="1"/>
  <c r="AB42" i="112" s="1"/>
  <c r="AB43" i="112" s="1"/>
  <c r="AB44" i="112" s="1"/>
  <c r="AB45" i="112" s="1"/>
  <c r="AB46" i="112" s="1"/>
  <c r="AB47" i="112" s="1"/>
  <c r="AB48" i="112" s="1"/>
  <c r="AB49" i="112" s="1"/>
  <c r="AB50" i="112" s="1"/>
  <c r="AB51" i="112" s="1"/>
  <c r="AB52" i="112" s="1"/>
  <c r="AB53" i="112" s="1"/>
  <c r="AB54" i="112" s="1"/>
  <c r="AB55" i="112" s="1"/>
  <c r="AB56" i="112" s="1"/>
  <c r="AB57" i="112" s="1"/>
  <c r="AB58" i="112" s="1"/>
  <c r="AB59" i="112" s="1"/>
  <c r="AB60" i="112" s="1"/>
  <c r="AP429" i="98" l="1"/>
  <c r="AO429" i="98"/>
  <c r="AM429" i="98"/>
  <c r="AL429" i="98"/>
  <c r="AK429" i="98"/>
  <c r="AJ429" i="98"/>
  <c r="AI429" i="98"/>
  <c r="AH429" i="98"/>
  <c r="AG429" i="98"/>
  <c r="AF429" i="98"/>
  <c r="AE429" i="98"/>
  <c r="AC429" i="98"/>
  <c r="AB429" i="98"/>
  <c r="AA429" i="98"/>
  <c r="Z429" i="98"/>
  <c r="AP428" i="98"/>
  <c r="AO428" i="98"/>
  <c r="AM428" i="98"/>
  <c r="AL428" i="98"/>
  <c r="AK428" i="98"/>
  <c r="AJ428" i="98"/>
  <c r="AI428" i="98"/>
  <c r="AH428" i="98"/>
  <c r="AG428" i="98"/>
  <c r="AF428" i="98"/>
  <c r="AE428" i="98"/>
  <c r="AC428" i="98"/>
  <c r="AB428" i="98"/>
  <c r="AA428" i="98"/>
  <c r="Z428" i="98"/>
  <c r="AP427" i="98"/>
  <c r="AO427" i="98"/>
  <c r="AM427" i="98"/>
  <c r="AL427" i="98"/>
  <c r="AK427" i="98"/>
  <c r="AJ427" i="98"/>
  <c r="AI427" i="98"/>
  <c r="AH427" i="98"/>
  <c r="AG427" i="98"/>
  <c r="AF427" i="98"/>
  <c r="AE427" i="98"/>
  <c r="AC427" i="98"/>
  <c r="AB427" i="98"/>
  <c r="AA427" i="98"/>
  <c r="Z427" i="98"/>
  <c r="AP426" i="98"/>
  <c r="AO426" i="98"/>
  <c r="AM426" i="98"/>
  <c r="AL426" i="98"/>
  <c r="AK426" i="98"/>
  <c r="AJ426" i="98"/>
  <c r="AI426" i="98"/>
  <c r="AH426" i="98"/>
  <c r="AG426" i="98"/>
  <c r="AF426" i="98"/>
  <c r="AE426" i="98"/>
  <c r="AC426" i="98"/>
  <c r="AB426" i="98"/>
  <c r="AA426" i="98"/>
  <c r="Z426" i="98"/>
  <c r="AP425" i="98"/>
  <c r="AO425" i="98"/>
  <c r="AM425" i="98"/>
  <c r="AL425" i="98"/>
  <c r="AK425" i="98"/>
  <c r="AJ425" i="98"/>
  <c r="AI425" i="98"/>
  <c r="AH425" i="98"/>
  <c r="AG425" i="98"/>
  <c r="AF425" i="98"/>
  <c r="AE425" i="98"/>
  <c r="AC425" i="98"/>
  <c r="AB425" i="98"/>
  <c r="AA425" i="98"/>
  <c r="Z425" i="98"/>
  <c r="AP424" i="98"/>
  <c r="AO424" i="98"/>
  <c r="AM424" i="98"/>
  <c r="AL424" i="98"/>
  <c r="AK424" i="98"/>
  <c r="AJ424" i="98"/>
  <c r="AI424" i="98"/>
  <c r="AH424" i="98"/>
  <c r="AG424" i="98"/>
  <c r="AF424" i="98"/>
  <c r="AE424" i="98"/>
  <c r="AC424" i="98"/>
  <c r="AB424" i="98"/>
  <c r="AA424" i="98"/>
  <c r="Z424" i="98"/>
  <c r="AP423" i="98"/>
  <c r="AO423" i="98"/>
  <c r="AM423" i="98"/>
  <c r="AL423" i="98"/>
  <c r="AK423" i="98"/>
  <c r="AJ423" i="98"/>
  <c r="AI423" i="98"/>
  <c r="AH423" i="98"/>
  <c r="AG423" i="98"/>
  <c r="AF423" i="98"/>
  <c r="AE423" i="98"/>
  <c r="AC423" i="98"/>
  <c r="AB423" i="98"/>
  <c r="AA423" i="98"/>
  <c r="Z423" i="98"/>
  <c r="AP422" i="98"/>
  <c r="AO422" i="98"/>
  <c r="AM422" i="98"/>
  <c r="AL422" i="98"/>
  <c r="AK422" i="98"/>
  <c r="AJ422" i="98"/>
  <c r="AI422" i="98"/>
  <c r="AH422" i="98"/>
  <c r="AG422" i="98"/>
  <c r="AF422" i="98"/>
  <c r="AE422" i="98"/>
  <c r="AC422" i="98"/>
  <c r="AB422" i="98"/>
  <c r="AA422" i="98"/>
  <c r="Z422" i="98"/>
  <c r="AP421" i="98"/>
  <c r="AO421" i="98"/>
  <c r="AM421" i="98"/>
  <c r="AL421" i="98"/>
  <c r="AK421" i="98"/>
  <c r="AJ421" i="98"/>
  <c r="AI421" i="98"/>
  <c r="AH421" i="98"/>
  <c r="AG421" i="98"/>
  <c r="AF421" i="98"/>
  <c r="AE421" i="98"/>
  <c r="AC421" i="98"/>
  <c r="AB421" i="98"/>
  <c r="AA421" i="98"/>
  <c r="Z421" i="98"/>
  <c r="AP420" i="98"/>
  <c r="AO420" i="98"/>
  <c r="AM420" i="98"/>
  <c r="AL420" i="98"/>
  <c r="AK420" i="98"/>
  <c r="AJ420" i="98"/>
  <c r="AI420" i="98"/>
  <c r="AH420" i="98"/>
  <c r="AG420" i="98"/>
  <c r="AF420" i="98"/>
  <c r="AE420" i="98"/>
  <c r="AC420" i="98"/>
  <c r="AB420" i="98"/>
  <c r="AA420" i="98"/>
  <c r="Z420" i="98"/>
  <c r="AP419" i="98"/>
  <c r="AO419" i="98"/>
  <c r="AM419" i="98"/>
  <c r="AL419" i="98"/>
  <c r="AK419" i="98"/>
  <c r="AJ419" i="98"/>
  <c r="AI419" i="98"/>
  <c r="AH419" i="98"/>
  <c r="AG419" i="98"/>
  <c r="AF419" i="98"/>
  <c r="AE419" i="98"/>
  <c r="AC419" i="98"/>
  <c r="AB419" i="98"/>
  <c r="AA419" i="98"/>
  <c r="Z419" i="98"/>
  <c r="AP418" i="98"/>
  <c r="AO418" i="98"/>
  <c r="AM418" i="98"/>
  <c r="AL418" i="98"/>
  <c r="AK418" i="98"/>
  <c r="AJ418" i="98"/>
  <c r="AI418" i="98"/>
  <c r="AH418" i="98"/>
  <c r="AG418" i="98"/>
  <c r="AF418" i="98"/>
  <c r="AE418" i="98"/>
  <c r="AC418" i="98"/>
  <c r="AB418" i="98"/>
  <c r="AA418" i="98"/>
  <c r="Z418" i="98"/>
  <c r="AP417" i="98"/>
  <c r="AO417" i="98"/>
  <c r="AM417" i="98"/>
  <c r="AL417" i="98"/>
  <c r="AK417" i="98"/>
  <c r="AJ417" i="98"/>
  <c r="AI417" i="98"/>
  <c r="AH417" i="98"/>
  <c r="AG417" i="98"/>
  <c r="AF417" i="98"/>
  <c r="AE417" i="98"/>
  <c r="AC417" i="98"/>
  <c r="AB417" i="98"/>
  <c r="AA417" i="98"/>
  <c r="Z417" i="98"/>
  <c r="AP416" i="98"/>
  <c r="AO416" i="98"/>
  <c r="AM416" i="98"/>
  <c r="AL416" i="98"/>
  <c r="AK416" i="98"/>
  <c r="AJ416" i="98"/>
  <c r="AI416" i="98"/>
  <c r="AH416" i="98"/>
  <c r="AG416" i="98"/>
  <c r="AF416" i="98"/>
  <c r="AE416" i="98"/>
  <c r="AC416" i="98"/>
  <c r="AB416" i="98"/>
  <c r="AA416" i="98"/>
  <c r="Z416" i="98"/>
  <c r="AP415" i="98"/>
  <c r="AO415" i="98"/>
  <c r="AM415" i="98"/>
  <c r="AL415" i="98"/>
  <c r="AK415" i="98"/>
  <c r="AJ415" i="98"/>
  <c r="AI415" i="98"/>
  <c r="AH415" i="98"/>
  <c r="AG415" i="98"/>
  <c r="AF415" i="98"/>
  <c r="AE415" i="98"/>
  <c r="AC415" i="98"/>
  <c r="AB415" i="98"/>
  <c r="AA415" i="98"/>
  <c r="Z415" i="98"/>
  <c r="AP414" i="98"/>
  <c r="AO414" i="98"/>
  <c r="AM414" i="98"/>
  <c r="AL414" i="98"/>
  <c r="AK414" i="98"/>
  <c r="AJ414" i="98"/>
  <c r="AI414" i="98"/>
  <c r="AH414" i="98"/>
  <c r="AG414" i="98"/>
  <c r="AF414" i="98"/>
  <c r="AE414" i="98"/>
  <c r="AC414" i="98"/>
  <c r="AB414" i="98"/>
  <c r="AA414" i="98"/>
  <c r="Z414" i="98"/>
  <c r="AP413" i="98"/>
  <c r="AO413" i="98"/>
  <c r="AM413" i="98"/>
  <c r="AL413" i="98"/>
  <c r="AK413" i="98"/>
  <c r="AJ413" i="98"/>
  <c r="AI413" i="98"/>
  <c r="AH413" i="98"/>
  <c r="AG413" i="98"/>
  <c r="AF413" i="98"/>
  <c r="AE413" i="98"/>
  <c r="AC413" i="98"/>
  <c r="AB413" i="98"/>
  <c r="AA413" i="98"/>
  <c r="Z413" i="98"/>
  <c r="AP412" i="98"/>
  <c r="AO412" i="98"/>
  <c r="AM412" i="98"/>
  <c r="AL412" i="98"/>
  <c r="AK412" i="98"/>
  <c r="AJ412" i="98"/>
  <c r="AI412" i="98"/>
  <c r="AH412" i="98"/>
  <c r="AG412" i="98"/>
  <c r="AF412" i="98"/>
  <c r="AE412" i="98"/>
  <c r="AC412" i="98"/>
  <c r="AB412" i="98"/>
  <c r="AA412" i="98"/>
  <c r="Z412" i="98"/>
  <c r="AP411" i="98"/>
  <c r="AO411" i="98"/>
  <c r="AM411" i="98"/>
  <c r="AL411" i="98"/>
  <c r="AK411" i="98"/>
  <c r="AJ411" i="98"/>
  <c r="AI411" i="98"/>
  <c r="AH411" i="98"/>
  <c r="AG411" i="98"/>
  <c r="AF411" i="98"/>
  <c r="AE411" i="98"/>
  <c r="AC411" i="98"/>
  <c r="AB411" i="98"/>
  <c r="AA411" i="98"/>
  <c r="Z411" i="98"/>
  <c r="AP410" i="98"/>
  <c r="AO410" i="98"/>
  <c r="AM410" i="98"/>
  <c r="AL410" i="98"/>
  <c r="AK410" i="98"/>
  <c r="AJ410" i="98"/>
  <c r="AI410" i="98"/>
  <c r="AH410" i="98"/>
  <c r="AG410" i="98"/>
  <c r="AF410" i="98"/>
  <c r="AE410" i="98"/>
  <c r="AC410" i="98"/>
  <c r="AB410" i="98"/>
  <c r="AA410" i="98"/>
  <c r="Z410" i="98"/>
  <c r="AP409" i="98"/>
  <c r="AO409" i="98"/>
  <c r="AM409" i="98"/>
  <c r="AL409" i="98"/>
  <c r="AK409" i="98"/>
  <c r="AJ409" i="98"/>
  <c r="AI409" i="98"/>
  <c r="AH409" i="98"/>
  <c r="AG409" i="98"/>
  <c r="AF409" i="98"/>
  <c r="AE409" i="98"/>
  <c r="AC409" i="98"/>
  <c r="AB409" i="98"/>
  <c r="AA409" i="98"/>
  <c r="Z409" i="98"/>
  <c r="AP408" i="98"/>
  <c r="AO408" i="98"/>
  <c r="AM408" i="98"/>
  <c r="AL408" i="98"/>
  <c r="AK408" i="98"/>
  <c r="AJ408" i="98"/>
  <c r="AI408" i="98"/>
  <c r="AH408" i="98"/>
  <c r="AG408" i="98"/>
  <c r="AF408" i="98"/>
  <c r="AE408" i="98"/>
  <c r="AC408" i="98"/>
  <c r="AB408" i="98"/>
  <c r="AA408" i="98"/>
  <c r="Z408" i="98"/>
  <c r="AP407" i="98"/>
  <c r="AO407" i="98"/>
  <c r="AM407" i="98"/>
  <c r="AL407" i="98"/>
  <c r="AK407" i="98"/>
  <c r="AJ407" i="98"/>
  <c r="AI407" i="98"/>
  <c r="AH407" i="98"/>
  <c r="AG407" i="98"/>
  <c r="AF407" i="98"/>
  <c r="AE407" i="98"/>
  <c r="AC407" i="98"/>
  <c r="AB407" i="98"/>
  <c r="AA407" i="98"/>
  <c r="Z407" i="98"/>
  <c r="AP406" i="98"/>
  <c r="AO406" i="98"/>
  <c r="AM406" i="98"/>
  <c r="AL406" i="98"/>
  <c r="AK406" i="98"/>
  <c r="AJ406" i="98"/>
  <c r="AI406" i="98"/>
  <c r="AH406" i="98"/>
  <c r="AG406" i="98"/>
  <c r="AF406" i="98"/>
  <c r="AE406" i="98"/>
  <c r="AC406" i="98"/>
  <c r="AB406" i="98"/>
  <c r="AA406" i="98"/>
  <c r="Z406" i="98"/>
  <c r="AP405" i="98"/>
  <c r="AO405" i="98"/>
  <c r="AM405" i="98"/>
  <c r="AL405" i="98"/>
  <c r="AK405" i="98"/>
  <c r="AJ405" i="98"/>
  <c r="AI405" i="98"/>
  <c r="AH405" i="98"/>
  <c r="AG405" i="98"/>
  <c r="AF405" i="98"/>
  <c r="AE405" i="98"/>
  <c r="AC405" i="98"/>
  <c r="AB405" i="98"/>
  <c r="AA405" i="98"/>
  <c r="Z405" i="98"/>
  <c r="AP404" i="98"/>
  <c r="AO404" i="98"/>
  <c r="AM404" i="98"/>
  <c r="AL404" i="98"/>
  <c r="AK404" i="98"/>
  <c r="AJ404" i="98"/>
  <c r="AI404" i="98"/>
  <c r="AH404" i="98"/>
  <c r="AG404" i="98"/>
  <c r="AF404" i="98"/>
  <c r="AE404" i="98"/>
  <c r="AC404" i="98"/>
  <c r="AB404" i="98"/>
  <c r="AA404" i="98"/>
  <c r="Z404" i="98"/>
  <c r="AP403" i="98"/>
  <c r="AO403" i="98"/>
  <c r="AM403" i="98"/>
  <c r="AL403" i="98"/>
  <c r="AK403" i="98"/>
  <c r="AJ403" i="98"/>
  <c r="AI403" i="98"/>
  <c r="AH403" i="98"/>
  <c r="AG403" i="98"/>
  <c r="AF403" i="98"/>
  <c r="AE403" i="98"/>
  <c r="AC403" i="98"/>
  <c r="AB403" i="98"/>
  <c r="AA403" i="98"/>
  <c r="Z403" i="98"/>
  <c r="AP402" i="98"/>
  <c r="AO402" i="98"/>
  <c r="AM402" i="98"/>
  <c r="AL402" i="98"/>
  <c r="AK402" i="98"/>
  <c r="AJ402" i="98"/>
  <c r="AI402" i="98"/>
  <c r="AH402" i="98"/>
  <c r="AG402" i="98"/>
  <c r="AF402" i="98"/>
  <c r="AE402" i="98"/>
  <c r="AC402" i="98"/>
  <c r="AB402" i="98"/>
  <c r="AA402" i="98"/>
  <c r="Z402" i="98"/>
  <c r="AP401" i="98"/>
  <c r="AO401" i="98"/>
  <c r="AM401" i="98"/>
  <c r="AL401" i="98"/>
  <c r="AK401" i="98"/>
  <c r="AJ401" i="98"/>
  <c r="AI401" i="98"/>
  <c r="AH401" i="98"/>
  <c r="AG401" i="98"/>
  <c r="AF401" i="98"/>
  <c r="AE401" i="98"/>
  <c r="AC401" i="98"/>
  <c r="AB401" i="98"/>
  <c r="AA401" i="98"/>
  <c r="Z401" i="98"/>
  <c r="AP400" i="98"/>
  <c r="AO400" i="98"/>
  <c r="AM400" i="98"/>
  <c r="AL400" i="98"/>
  <c r="AK400" i="98"/>
  <c r="AJ400" i="98"/>
  <c r="AI400" i="98"/>
  <c r="AH400" i="98"/>
  <c r="AG400" i="98"/>
  <c r="AF400" i="98"/>
  <c r="AE400" i="98"/>
  <c r="AC400" i="98"/>
  <c r="AB400" i="98"/>
  <c r="AA400" i="98"/>
  <c r="Z400" i="98"/>
  <c r="AP399" i="98"/>
  <c r="AO399" i="98"/>
  <c r="AM399" i="98"/>
  <c r="AL399" i="98"/>
  <c r="AK399" i="98"/>
  <c r="AJ399" i="98"/>
  <c r="AI399" i="98"/>
  <c r="AH399" i="98"/>
  <c r="AG399" i="98"/>
  <c r="AF399" i="98"/>
  <c r="AE399" i="98"/>
  <c r="AC399" i="98"/>
  <c r="AB399" i="98"/>
  <c r="AA399" i="98"/>
  <c r="Z399" i="98"/>
  <c r="AP398" i="98"/>
  <c r="AO398" i="98"/>
  <c r="AM398" i="98"/>
  <c r="AL398" i="98"/>
  <c r="AK398" i="98"/>
  <c r="AJ398" i="98"/>
  <c r="AI398" i="98"/>
  <c r="AH398" i="98"/>
  <c r="AG398" i="98"/>
  <c r="AF398" i="98"/>
  <c r="AE398" i="98"/>
  <c r="AC398" i="98"/>
  <c r="AB398" i="98"/>
  <c r="AA398" i="98"/>
  <c r="Z398" i="98"/>
  <c r="AP397" i="98"/>
  <c r="AO397" i="98"/>
  <c r="AM397" i="98"/>
  <c r="AL397" i="98"/>
  <c r="AK397" i="98"/>
  <c r="AJ397" i="98"/>
  <c r="AI397" i="98"/>
  <c r="AH397" i="98"/>
  <c r="AG397" i="98"/>
  <c r="AF397" i="98"/>
  <c r="AE397" i="98"/>
  <c r="AC397" i="98"/>
  <c r="AB397" i="98"/>
  <c r="AA397" i="98"/>
  <c r="Z397" i="98"/>
  <c r="AP396" i="98"/>
  <c r="AO396" i="98"/>
  <c r="AM396" i="98"/>
  <c r="AL396" i="98"/>
  <c r="AK396" i="98"/>
  <c r="AJ396" i="98"/>
  <c r="AI396" i="98"/>
  <c r="AH396" i="98"/>
  <c r="AG396" i="98"/>
  <c r="AF396" i="98"/>
  <c r="AE396" i="98"/>
  <c r="AC396" i="98"/>
  <c r="AB396" i="98"/>
  <c r="AA396" i="98"/>
  <c r="Z396" i="98"/>
  <c r="AP395" i="98"/>
  <c r="AO395" i="98"/>
  <c r="AM395" i="98"/>
  <c r="AL395" i="98"/>
  <c r="AK395" i="98"/>
  <c r="AJ395" i="98"/>
  <c r="AI395" i="98"/>
  <c r="AH395" i="98"/>
  <c r="AG395" i="98"/>
  <c r="AF395" i="98"/>
  <c r="AE395" i="98"/>
  <c r="AC395" i="98"/>
  <c r="AB395" i="98"/>
  <c r="AA395" i="98"/>
  <c r="Z395" i="98"/>
  <c r="AP394" i="98"/>
  <c r="AO394" i="98"/>
  <c r="AM394" i="98"/>
  <c r="AL394" i="98"/>
  <c r="AK394" i="98"/>
  <c r="AJ394" i="98"/>
  <c r="AI394" i="98"/>
  <c r="AH394" i="98"/>
  <c r="AG394" i="98"/>
  <c r="AF394" i="98"/>
  <c r="AE394" i="98"/>
  <c r="AC394" i="98"/>
  <c r="AB394" i="98"/>
  <c r="AA394" i="98"/>
  <c r="Z394" i="98"/>
  <c r="AP393" i="98"/>
  <c r="AO393" i="98"/>
  <c r="AM393" i="98"/>
  <c r="AL393" i="98"/>
  <c r="AK393" i="98"/>
  <c r="AJ393" i="98"/>
  <c r="AI393" i="98"/>
  <c r="AH393" i="98"/>
  <c r="AG393" i="98"/>
  <c r="AF393" i="98"/>
  <c r="AE393" i="98"/>
  <c r="AC393" i="98"/>
  <c r="AB393" i="98"/>
  <c r="AA393" i="98"/>
  <c r="Z393" i="98"/>
  <c r="AP392" i="98"/>
  <c r="AO392" i="98"/>
  <c r="AM392" i="98"/>
  <c r="AL392" i="98"/>
  <c r="AK392" i="98"/>
  <c r="AJ392" i="98"/>
  <c r="AI392" i="98"/>
  <c r="AH392" i="98"/>
  <c r="AG392" i="98"/>
  <c r="AF392" i="98"/>
  <c r="AE392" i="98"/>
  <c r="AC392" i="98"/>
  <c r="AB392" i="98"/>
  <c r="AA392" i="98"/>
  <c r="Z392" i="98"/>
  <c r="AP391" i="98"/>
  <c r="AO391" i="98"/>
  <c r="AM391" i="98"/>
  <c r="AL391" i="98"/>
  <c r="AK391" i="98"/>
  <c r="AJ391" i="98"/>
  <c r="AI391" i="98"/>
  <c r="AH391" i="98"/>
  <c r="AG391" i="98"/>
  <c r="AF391" i="98"/>
  <c r="AE391" i="98"/>
  <c r="AC391" i="98"/>
  <c r="AB391" i="98"/>
  <c r="AA391" i="98"/>
  <c r="Z391" i="98"/>
  <c r="AP390" i="98"/>
  <c r="AO390" i="98"/>
  <c r="AM390" i="98"/>
  <c r="AL390" i="98"/>
  <c r="AK390" i="98"/>
  <c r="AJ390" i="98"/>
  <c r="AI390" i="98"/>
  <c r="AH390" i="98"/>
  <c r="AG390" i="98"/>
  <c r="AF390" i="98"/>
  <c r="AE390" i="98"/>
  <c r="AC390" i="98"/>
  <c r="AB390" i="98"/>
  <c r="AA390" i="98"/>
  <c r="Z390" i="98"/>
  <c r="AP389" i="98"/>
  <c r="AO389" i="98"/>
  <c r="AM389" i="98"/>
  <c r="AL389" i="98"/>
  <c r="AK389" i="98"/>
  <c r="AJ389" i="98"/>
  <c r="AI389" i="98"/>
  <c r="AH389" i="98"/>
  <c r="AG389" i="98"/>
  <c r="AF389" i="98"/>
  <c r="AE389" i="98"/>
  <c r="AC389" i="98"/>
  <c r="AB389" i="98"/>
  <c r="AA389" i="98"/>
  <c r="Z389" i="98"/>
  <c r="AP388" i="98"/>
  <c r="AO388" i="98"/>
  <c r="AM388" i="98"/>
  <c r="AL388" i="98"/>
  <c r="AK388" i="98"/>
  <c r="AJ388" i="98"/>
  <c r="AI388" i="98"/>
  <c r="AH388" i="98"/>
  <c r="AG388" i="98"/>
  <c r="AF388" i="98"/>
  <c r="AE388" i="98"/>
  <c r="AC388" i="98"/>
  <c r="AB388" i="98"/>
  <c r="AA388" i="98"/>
  <c r="Z388" i="98"/>
  <c r="AP387" i="98"/>
  <c r="AO387" i="98"/>
  <c r="AM387" i="98"/>
  <c r="AL387" i="98"/>
  <c r="AK387" i="98"/>
  <c r="AJ387" i="98"/>
  <c r="AI387" i="98"/>
  <c r="AH387" i="98"/>
  <c r="AG387" i="98"/>
  <c r="AF387" i="98"/>
  <c r="AE387" i="98"/>
  <c r="AC387" i="98"/>
  <c r="AB387" i="98"/>
  <c r="AA387" i="98"/>
  <c r="Z387" i="98"/>
  <c r="AP386" i="98"/>
  <c r="AO386" i="98"/>
  <c r="AM386" i="98"/>
  <c r="AL386" i="98"/>
  <c r="AK386" i="98"/>
  <c r="AJ386" i="98"/>
  <c r="AI386" i="98"/>
  <c r="AH386" i="98"/>
  <c r="AG386" i="98"/>
  <c r="AF386" i="98"/>
  <c r="AE386" i="98"/>
  <c r="AC386" i="98"/>
  <c r="AB386" i="98"/>
  <c r="AA386" i="98"/>
  <c r="Z386" i="98"/>
  <c r="AP385" i="98"/>
  <c r="AO385" i="98"/>
  <c r="AM385" i="98"/>
  <c r="AL385" i="98"/>
  <c r="AK385" i="98"/>
  <c r="AJ385" i="98"/>
  <c r="AI385" i="98"/>
  <c r="AH385" i="98"/>
  <c r="AG385" i="98"/>
  <c r="AF385" i="98"/>
  <c r="AE385" i="98"/>
  <c r="AC385" i="98"/>
  <c r="AB385" i="98"/>
  <c r="AA385" i="98"/>
  <c r="Z385" i="98"/>
  <c r="AP384" i="98"/>
  <c r="AO384" i="98"/>
  <c r="AM384" i="98"/>
  <c r="AL384" i="98"/>
  <c r="AK384" i="98"/>
  <c r="AJ384" i="98"/>
  <c r="AI384" i="98"/>
  <c r="AH384" i="98"/>
  <c r="AG384" i="98"/>
  <c r="AF384" i="98"/>
  <c r="AE384" i="98"/>
  <c r="AC384" i="98"/>
  <c r="AB384" i="98"/>
  <c r="AA384" i="98"/>
  <c r="Z384" i="98"/>
  <c r="AP383" i="98"/>
  <c r="AO383" i="98"/>
  <c r="AM383" i="98"/>
  <c r="AL383" i="98"/>
  <c r="AK383" i="98"/>
  <c r="AJ383" i="98"/>
  <c r="AI383" i="98"/>
  <c r="AH383" i="98"/>
  <c r="AG383" i="98"/>
  <c r="AF383" i="98"/>
  <c r="AE383" i="98"/>
  <c r="AC383" i="98"/>
  <c r="AB383" i="98"/>
  <c r="AA383" i="98"/>
  <c r="Z383" i="98"/>
  <c r="AP382" i="98"/>
  <c r="AO382" i="98"/>
  <c r="AM382" i="98"/>
  <c r="AL382" i="98"/>
  <c r="AK382" i="98"/>
  <c r="AJ382" i="98"/>
  <c r="AI382" i="98"/>
  <c r="AH382" i="98"/>
  <c r="AG382" i="98"/>
  <c r="AF382" i="98"/>
  <c r="AE382" i="98"/>
  <c r="AC382" i="98"/>
  <c r="AB382" i="98"/>
  <c r="AA382" i="98"/>
  <c r="Z382" i="98"/>
  <c r="AP381" i="98"/>
  <c r="AO381" i="98"/>
  <c r="AM381" i="98"/>
  <c r="AL381" i="98"/>
  <c r="AK381" i="98"/>
  <c r="AJ381" i="98"/>
  <c r="AI381" i="98"/>
  <c r="AH381" i="98"/>
  <c r="AG381" i="98"/>
  <c r="AF381" i="98"/>
  <c r="AE381" i="98"/>
  <c r="AC381" i="98"/>
  <c r="AB381" i="98"/>
  <c r="AA381" i="98"/>
  <c r="Z381" i="98"/>
  <c r="AP380" i="98"/>
  <c r="AO380" i="98"/>
  <c r="AM380" i="98"/>
  <c r="AL380" i="98"/>
  <c r="AK380" i="98"/>
  <c r="AJ380" i="98"/>
  <c r="AI380" i="98"/>
  <c r="AH380" i="98"/>
  <c r="AG380" i="98"/>
  <c r="AF380" i="98"/>
  <c r="AE380" i="98"/>
  <c r="AC380" i="98"/>
  <c r="AB380" i="98"/>
  <c r="AA380" i="98"/>
  <c r="Z380" i="98"/>
  <c r="AP379" i="98"/>
  <c r="AO379" i="98"/>
  <c r="AM379" i="98"/>
  <c r="AL379" i="98"/>
  <c r="AK379" i="98"/>
  <c r="AJ379" i="98"/>
  <c r="AI379" i="98"/>
  <c r="AH379" i="98"/>
  <c r="AG379" i="98"/>
  <c r="AF379" i="98"/>
  <c r="AE379" i="98"/>
  <c r="AC379" i="98"/>
  <c r="AB379" i="98"/>
  <c r="AA379" i="98"/>
  <c r="Z379" i="98"/>
  <c r="AP378" i="98"/>
  <c r="AO378" i="98"/>
  <c r="AM378" i="98"/>
  <c r="AL378" i="98"/>
  <c r="AK378" i="98"/>
  <c r="AJ378" i="98"/>
  <c r="AI378" i="98"/>
  <c r="AH378" i="98"/>
  <c r="AG378" i="98"/>
  <c r="AF378" i="98"/>
  <c r="AE378" i="98"/>
  <c r="AC378" i="98"/>
  <c r="AB378" i="98"/>
  <c r="AA378" i="98"/>
  <c r="Z378" i="98"/>
  <c r="AP377" i="98"/>
  <c r="AO377" i="98"/>
  <c r="AM377" i="98"/>
  <c r="AL377" i="98"/>
  <c r="AK377" i="98"/>
  <c r="AJ377" i="98"/>
  <c r="AI377" i="98"/>
  <c r="AH377" i="98"/>
  <c r="AG377" i="98"/>
  <c r="AF377" i="98"/>
  <c r="AE377" i="98"/>
  <c r="AC377" i="98"/>
  <c r="AB377" i="98"/>
  <c r="AA377" i="98"/>
  <c r="Z377" i="98"/>
  <c r="AP376" i="98"/>
  <c r="AO376" i="98"/>
  <c r="AM376" i="98"/>
  <c r="AL376" i="98"/>
  <c r="AK376" i="98"/>
  <c r="AJ376" i="98"/>
  <c r="AI376" i="98"/>
  <c r="AH376" i="98"/>
  <c r="AG376" i="98"/>
  <c r="AF376" i="98"/>
  <c r="AE376" i="98"/>
  <c r="AC376" i="98"/>
  <c r="AB376" i="98"/>
  <c r="AA376" i="98"/>
  <c r="Z376" i="98"/>
  <c r="AP375" i="98"/>
  <c r="AO375" i="98"/>
  <c r="AM375" i="98"/>
  <c r="AL375" i="98"/>
  <c r="AK375" i="98"/>
  <c r="AJ375" i="98"/>
  <c r="AI375" i="98"/>
  <c r="AH375" i="98"/>
  <c r="AG375" i="98"/>
  <c r="AF375" i="98"/>
  <c r="AE375" i="98"/>
  <c r="AC375" i="98"/>
  <c r="AB375" i="98"/>
  <c r="AA375" i="98"/>
  <c r="Z375" i="98"/>
  <c r="AP374" i="98"/>
  <c r="AO374" i="98"/>
  <c r="AM374" i="98"/>
  <c r="AL374" i="98"/>
  <c r="AK374" i="98"/>
  <c r="AJ374" i="98"/>
  <c r="AI374" i="98"/>
  <c r="AH374" i="98"/>
  <c r="AG374" i="98"/>
  <c r="AF374" i="98"/>
  <c r="AE374" i="98"/>
  <c r="AC374" i="98"/>
  <c r="AB374" i="98"/>
  <c r="AA374" i="98"/>
  <c r="Z374" i="98"/>
  <c r="AP373" i="98"/>
  <c r="AO373" i="98"/>
  <c r="AM373" i="98"/>
  <c r="AL373" i="98"/>
  <c r="AK373" i="98"/>
  <c r="AJ373" i="98"/>
  <c r="AI373" i="98"/>
  <c r="AH373" i="98"/>
  <c r="AG373" i="98"/>
  <c r="AF373" i="98"/>
  <c r="AE373" i="98"/>
  <c r="AC373" i="98"/>
  <c r="AB373" i="98"/>
  <c r="AA373" i="98"/>
  <c r="Z373" i="98"/>
  <c r="AP372" i="98"/>
  <c r="AO372" i="98"/>
  <c r="AM372" i="98"/>
  <c r="AL372" i="98"/>
  <c r="AK372" i="98"/>
  <c r="AJ372" i="98"/>
  <c r="AI372" i="98"/>
  <c r="AH372" i="98"/>
  <c r="AG372" i="98"/>
  <c r="AF372" i="98"/>
  <c r="AE372" i="98"/>
  <c r="AC372" i="98"/>
  <c r="AB372" i="98"/>
  <c r="AA372" i="98"/>
  <c r="Z372" i="98"/>
  <c r="AP371" i="98"/>
  <c r="AO371" i="98"/>
  <c r="AM371" i="98"/>
  <c r="AL371" i="98"/>
  <c r="AK371" i="98"/>
  <c r="AJ371" i="98"/>
  <c r="AI371" i="98"/>
  <c r="AH371" i="98"/>
  <c r="AG371" i="98"/>
  <c r="AF371" i="98"/>
  <c r="AE371" i="98"/>
  <c r="AC371" i="98"/>
  <c r="AB371" i="98"/>
  <c r="AA371" i="98"/>
  <c r="Z371" i="98"/>
  <c r="AP370" i="98"/>
  <c r="AO370" i="98"/>
  <c r="AM370" i="98"/>
  <c r="AL370" i="98"/>
  <c r="AK370" i="98"/>
  <c r="AJ370" i="98"/>
  <c r="AI370" i="98"/>
  <c r="AH370" i="98"/>
  <c r="AG370" i="98"/>
  <c r="AF370" i="98"/>
  <c r="AE370" i="98"/>
  <c r="AC370" i="98"/>
  <c r="AB370" i="98"/>
  <c r="AA370" i="98"/>
  <c r="Z370" i="98"/>
  <c r="AP369" i="98"/>
  <c r="AO369" i="98"/>
  <c r="AM369" i="98"/>
  <c r="AL369" i="98"/>
  <c r="AK369" i="98"/>
  <c r="AJ369" i="98"/>
  <c r="AI369" i="98"/>
  <c r="AH369" i="98"/>
  <c r="AG369" i="98"/>
  <c r="AF369" i="98"/>
  <c r="AE369" i="98"/>
  <c r="AC369" i="98"/>
  <c r="AB369" i="98"/>
  <c r="AA369" i="98"/>
  <c r="Z369" i="98"/>
  <c r="AP368" i="98"/>
  <c r="AO368" i="98"/>
  <c r="AM368" i="98"/>
  <c r="AL368" i="98"/>
  <c r="AK368" i="98"/>
  <c r="AJ368" i="98"/>
  <c r="AI368" i="98"/>
  <c r="AH368" i="98"/>
  <c r="AG368" i="98"/>
  <c r="AF368" i="98"/>
  <c r="AE368" i="98"/>
  <c r="AC368" i="98"/>
  <c r="AB368" i="98"/>
  <c r="AA368" i="98"/>
  <c r="Z368" i="98"/>
  <c r="AP367" i="98"/>
  <c r="AO367" i="98"/>
  <c r="AM367" i="98"/>
  <c r="AL367" i="98"/>
  <c r="AK367" i="98"/>
  <c r="AJ367" i="98"/>
  <c r="AI367" i="98"/>
  <c r="AH367" i="98"/>
  <c r="AG367" i="98"/>
  <c r="AF367" i="98"/>
  <c r="AE367" i="98"/>
  <c r="AC367" i="98"/>
  <c r="AB367" i="98"/>
  <c r="AA367" i="98"/>
  <c r="Z367" i="98"/>
  <c r="AP366" i="98"/>
  <c r="AO366" i="98"/>
  <c r="AM366" i="98"/>
  <c r="AL366" i="98"/>
  <c r="AK366" i="98"/>
  <c r="AJ366" i="98"/>
  <c r="AI366" i="98"/>
  <c r="AH366" i="98"/>
  <c r="AG366" i="98"/>
  <c r="AF366" i="98"/>
  <c r="AE366" i="98"/>
  <c r="AC366" i="98"/>
  <c r="AB366" i="98"/>
  <c r="AA366" i="98"/>
  <c r="Z366" i="98"/>
  <c r="AP365" i="98"/>
  <c r="AO365" i="98"/>
  <c r="AM365" i="98"/>
  <c r="AL365" i="98"/>
  <c r="AK365" i="98"/>
  <c r="AJ365" i="98"/>
  <c r="AI365" i="98"/>
  <c r="AH365" i="98"/>
  <c r="AG365" i="98"/>
  <c r="AF365" i="98"/>
  <c r="AE365" i="98"/>
  <c r="AC365" i="98"/>
  <c r="AB365" i="98"/>
  <c r="AA365" i="98"/>
  <c r="Z365" i="98"/>
  <c r="AP364" i="98"/>
  <c r="AO364" i="98"/>
  <c r="AM364" i="98"/>
  <c r="AL364" i="98"/>
  <c r="AK364" i="98"/>
  <c r="AJ364" i="98"/>
  <c r="AI364" i="98"/>
  <c r="AH364" i="98"/>
  <c r="AG364" i="98"/>
  <c r="AF364" i="98"/>
  <c r="AE364" i="98"/>
  <c r="AC364" i="98"/>
  <c r="AB364" i="98"/>
  <c r="AA364" i="98"/>
  <c r="Z364" i="98"/>
  <c r="AP363" i="98"/>
  <c r="AO363" i="98"/>
  <c r="AM363" i="98"/>
  <c r="AL363" i="98"/>
  <c r="AK363" i="98"/>
  <c r="AJ363" i="98"/>
  <c r="AI363" i="98"/>
  <c r="AH363" i="98"/>
  <c r="AG363" i="98"/>
  <c r="AF363" i="98"/>
  <c r="AE363" i="98"/>
  <c r="AC363" i="98"/>
  <c r="AB363" i="98"/>
  <c r="AA363" i="98"/>
  <c r="Z363" i="98"/>
  <c r="AP362" i="98"/>
  <c r="AO362" i="98"/>
  <c r="AM362" i="98"/>
  <c r="AL362" i="98"/>
  <c r="AK362" i="98"/>
  <c r="AJ362" i="98"/>
  <c r="AI362" i="98"/>
  <c r="AH362" i="98"/>
  <c r="AG362" i="98"/>
  <c r="AF362" i="98"/>
  <c r="AE362" i="98"/>
  <c r="AC362" i="98"/>
  <c r="AB362" i="98"/>
  <c r="AA362" i="98"/>
  <c r="Z362" i="98"/>
  <c r="AP361" i="98"/>
  <c r="AO361" i="98"/>
  <c r="AM361" i="98"/>
  <c r="AL361" i="98"/>
  <c r="AK361" i="98"/>
  <c r="AJ361" i="98"/>
  <c r="AI361" i="98"/>
  <c r="AH361" i="98"/>
  <c r="AG361" i="98"/>
  <c r="AF361" i="98"/>
  <c r="AE361" i="98"/>
  <c r="AC361" i="98"/>
  <c r="AB361" i="98"/>
  <c r="AA361" i="98"/>
  <c r="Z361" i="98"/>
  <c r="AP360" i="98"/>
  <c r="AO360" i="98"/>
  <c r="AM360" i="98"/>
  <c r="AL360" i="98"/>
  <c r="AK360" i="98"/>
  <c r="AJ360" i="98"/>
  <c r="AI360" i="98"/>
  <c r="AH360" i="98"/>
  <c r="AG360" i="98"/>
  <c r="AF360" i="98"/>
  <c r="AE360" i="98"/>
  <c r="AC360" i="98"/>
  <c r="AB360" i="98"/>
  <c r="AA360" i="98"/>
  <c r="Z360" i="98"/>
  <c r="AP359" i="98"/>
  <c r="AO359" i="98"/>
  <c r="AM359" i="98"/>
  <c r="AL359" i="98"/>
  <c r="AK359" i="98"/>
  <c r="AJ359" i="98"/>
  <c r="AI359" i="98"/>
  <c r="AH359" i="98"/>
  <c r="AG359" i="98"/>
  <c r="AF359" i="98"/>
  <c r="AE359" i="98"/>
  <c r="AC359" i="98"/>
  <c r="AB359" i="98"/>
  <c r="AA359" i="98"/>
  <c r="Z359" i="98"/>
  <c r="AP358" i="98"/>
  <c r="AO358" i="98"/>
  <c r="AM358" i="98"/>
  <c r="AL358" i="98"/>
  <c r="AK358" i="98"/>
  <c r="AJ358" i="98"/>
  <c r="AI358" i="98"/>
  <c r="AH358" i="98"/>
  <c r="AG358" i="98"/>
  <c r="AF358" i="98"/>
  <c r="AE358" i="98"/>
  <c r="AC358" i="98"/>
  <c r="AB358" i="98"/>
  <c r="AA358" i="98"/>
  <c r="Z358" i="98"/>
  <c r="AP357" i="98"/>
  <c r="AO357" i="98"/>
  <c r="AM357" i="98"/>
  <c r="AL357" i="98"/>
  <c r="AK357" i="98"/>
  <c r="AJ357" i="98"/>
  <c r="AI357" i="98"/>
  <c r="AH357" i="98"/>
  <c r="AG357" i="98"/>
  <c r="AF357" i="98"/>
  <c r="AE357" i="98"/>
  <c r="AC357" i="98"/>
  <c r="AB357" i="98"/>
  <c r="AA357" i="98"/>
  <c r="Z357" i="98"/>
  <c r="AP356" i="98"/>
  <c r="AO356" i="98"/>
  <c r="AM356" i="98"/>
  <c r="AL356" i="98"/>
  <c r="AK356" i="98"/>
  <c r="AJ356" i="98"/>
  <c r="AI356" i="98"/>
  <c r="AH356" i="98"/>
  <c r="AG356" i="98"/>
  <c r="AF356" i="98"/>
  <c r="AE356" i="98"/>
  <c r="AC356" i="98"/>
  <c r="AB356" i="98"/>
  <c r="AA356" i="98"/>
  <c r="Z356" i="98"/>
  <c r="AP355" i="98"/>
  <c r="AO355" i="98"/>
  <c r="AM355" i="98"/>
  <c r="AL355" i="98"/>
  <c r="AK355" i="98"/>
  <c r="AJ355" i="98"/>
  <c r="AI355" i="98"/>
  <c r="AH355" i="98"/>
  <c r="AG355" i="98"/>
  <c r="AF355" i="98"/>
  <c r="AE355" i="98"/>
  <c r="AC355" i="98"/>
  <c r="AB355" i="98"/>
  <c r="AA355" i="98"/>
  <c r="Z355" i="98"/>
  <c r="AP354" i="98"/>
  <c r="AO354" i="98"/>
  <c r="AM354" i="98"/>
  <c r="AL354" i="98"/>
  <c r="AK354" i="98"/>
  <c r="AJ354" i="98"/>
  <c r="AI354" i="98"/>
  <c r="AH354" i="98"/>
  <c r="AG354" i="98"/>
  <c r="AF354" i="98"/>
  <c r="AE354" i="98"/>
  <c r="AC354" i="98"/>
  <c r="AB354" i="98"/>
  <c r="AA354" i="98"/>
  <c r="Z354" i="98"/>
  <c r="AP353" i="98"/>
  <c r="AO353" i="98"/>
  <c r="AM353" i="98"/>
  <c r="AL353" i="98"/>
  <c r="AK353" i="98"/>
  <c r="AJ353" i="98"/>
  <c r="AI353" i="98"/>
  <c r="AH353" i="98"/>
  <c r="AG353" i="98"/>
  <c r="AF353" i="98"/>
  <c r="AE353" i="98"/>
  <c r="AC353" i="98"/>
  <c r="AB353" i="98"/>
  <c r="AA353" i="98"/>
  <c r="Z353" i="98"/>
  <c r="AP352" i="98"/>
  <c r="AO352" i="98"/>
  <c r="AM352" i="98"/>
  <c r="AL352" i="98"/>
  <c r="AK352" i="98"/>
  <c r="AJ352" i="98"/>
  <c r="AI352" i="98"/>
  <c r="AH352" i="98"/>
  <c r="AG352" i="98"/>
  <c r="AF352" i="98"/>
  <c r="AE352" i="98"/>
  <c r="AC352" i="98"/>
  <c r="AB352" i="98"/>
  <c r="AA352" i="98"/>
  <c r="Z352" i="98"/>
  <c r="AP351" i="98"/>
  <c r="AO351" i="98"/>
  <c r="AM351" i="98"/>
  <c r="AL351" i="98"/>
  <c r="AK351" i="98"/>
  <c r="AJ351" i="98"/>
  <c r="AI351" i="98"/>
  <c r="AH351" i="98"/>
  <c r="AG351" i="98"/>
  <c r="AF351" i="98"/>
  <c r="AE351" i="98"/>
  <c r="AC351" i="98"/>
  <c r="AB351" i="98"/>
  <c r="AA351" i="98"/>
  <c r="Z351" i="98"/>
  <c r="AP350" i="98"/>
  <c r="AO350" i="98"/>
  <c r="AM350" i="98"/>
  <c r="AL350" i="98"/>
  <c r="AK350" i="98"/>
  <c r="AJ350" i="98"/>
  <c r="AI350" i="98"/>
  <c r="AH350" i="98"/>
  <c r="AG350" i="98"/>
  <c r="AF350" i="98"/>
  <c r="AE350" i="98"/>
  <c r="AC350" i="98"/>
  <c r="AB350" i="98"/>
  <c r="AA350" i="98"/>
  <c r="Z350" i="98"/>
  <c r="AP349" i="98"/>
  <c r="AO349" i="98"/>
  <c r="AM349" i="98"/>
  <c r="AL349" i="98"/>
  <c r="AK349" i="98"/>
  <c r="AJ349" i="98"/>
  <c r="AI349" i="98"/>
  <c r="AH349" i="98"/>
  <c r="AG349" i="98"/>
  <c r="AF349" i="98"/>
  <c r="AE349" i="98"/>
  <c r="AC349" i="98"/>
  <c r="AB349" i="98"/>
  <c r="AA349" i="98"/>
  <c r="Z349" i="98"/>
  <c r="AP348" i="98"/>
  <c r="AO348" i="98"/>
  <c r="AM348" i="98"/>
  <c r="AL348" i="98"/>
  <c r="AK348" i="98"/>
  <c r="AJ348" i="98"/>
  <c r="AI348" i="98"/>
  <c r="AH348" i="98"/>
  <c r="AG348" i="98"/>
  <c r="AF348" i="98"/>
  <c r="AE348" i="98"/>
  <c r="AC348" i="98"/>
  <c r="AB348" i="98"/>
  <c r="AA348" i="98"/>
  <c r="Z348" i="98"/>
  <c r="AP347" i="98"/>
  <c r="AO347" i="98"/>
  <c r="AM347" i="98"/>
  <c r="AL347" i="98"/>
  <c r="AK347" i="98"/>
  <c r="AJ347" i="98"/>
  <c r="AI347" i="98"/>
  <c r="AH347" i="98"/>
  <c r="AG347" i="98"/>
  <c r="AF347" i="98"/>
  <c r="AE347" i="98"/>
  <c r="AC347" i="98"/>
  <c r="AB347" i="98"/>
  <c r="AA347" i="98"/>
  <c r="Z347" i="98"/>
  <c r="AP346" i="98"/>
  <c r="AO346" i="98"/>
  <c r="AM346" i="98"/>
  <c r="AL346" i="98"/>
  <c r="AK346" i="98"/>
  <c r="AJ346" i="98"/>
  <c r="AI346" i="98"/>
  <c r="AH346" i="98"/>
  <c r="AG346" i="98"/>
  <c r="AF346" i="98"/>
  <c r="AE346" i="98"/>
  <c r="AC346" i="98"/>
  <c r="AB346" i="98"/>
  <c r="AA346" i="98"/>
  <c r="Z346" i="98"/>
  <c r="AP345" i="98"/>
  <c r="AO345" i="98"/>
  <c r="AM345" i="98"/>
  <c r="AL345" i="98"/>
  <c r="AK345" i="98"/>
  <c r="AJ345" i="98"/>
  <c r="AI345" i="98"/>
  <c r="AH345" i="98"/>
  <c r="AG345" i="98"/>
  <c r="AF345" i="98"/>
  <c r="AE345" i="98"/>
  <c r="AC345" i="98"/>
  <c r="AB345" i="98"/>
  <c r="AA345" i="98"/>
  <c r="Z345" i="98"/>
  <c r="AP344" i="98"/>
  <c r="AO344" i="98"/>
  <c r="AM344" i="98"/>
  <c r="AL344" i="98"/>
  <c r="AK344" i="98"/>
  <c r="AJ344" i="98"/>
  <c r="AI344" i="98"/>
  <c r="AH344" i="98"/>
  <c r="AG344" i="98"/>
  <c r="AF344" i="98"/>
  <c r="AE344" i="98"/>
  <c r="AC344" i="98"/>
  <c r="AB344" i="98"/>
  <c r="AA344" i="98"/>
  <c r="Z344" i="98"/>
  <c r="AP343" i="98"/>
  <c r="AO343" i="98"/>
  <c r="AM343" i="98"/>
  <c r="AL343" i="98"/>
  <c r="AK343" i="98"/>
  <c r="AJ343" i="98"/>
  <c r="AI343" i="98"/>
  <c r="AH343" i="98"/>
  <c r="AG343" i="98"/>
  <c r="AF343" i="98"/>
  <c r="AE343" i="98"/>
  <c r="AC343" i="98"/>
  <c r="AB343" i="98"/>
  <c r="AA343" i="98"/>
  <c r="Z343" i="98"/>
  <c r="AP342" i="98"/>
  <c r="AO342" i="98"/>
  <c r="AM342" i="98"/>
  <c r="AL342" i="98"/>
  <c r="AK342" i="98"/>
  <c r="AJ342" i="98"/>
  <c r="AI342" i="98"/>
  <c r="AH342" i="98"/>
  <c r="AG342" i="98"/>
  <c r="AF342" i="98"/>
  <c r="AE342" i="98"/>
  <c r="AC342" i="98"/>
  <c r="AB342" i="98"/>
  <c r="AA342" i="98"/>
  <c r="Z342" i="98"/>
  <c r="AP341" i="98"/>
  <c r="AO341" i="98"/>
  <c r="AM341" i="98"/>
  <c r="AL341" i="98"/>
  <c r="AK341" i="98"/>
  <c r="AJ341" i="98"/>
  <c r="AI341" i="98"/>
  <c r="AH341" i="98"/>
  <c r="AG341" i="98"/>
  <c r="AF341" i="98"/>
  <c r="AE341" i="98"/>
  <c r="AC341" i="98"/>
  <c r="AB341" i="98"/>
  <c r="AA341" i="98"/>
  <c r="Z341" i="98"/>
  <c r="AP340" i="98"/>
  <c r="AO340" i="98"/>
  <c r="AM340" i="98"/>
  <c r="AL340" i="98"/>
  <c r="AK340" i="98"/>
  <c r="AJ340" i="98"/>
  <c r="AI340" i="98"/>
  <c r="AH340" i="98"/>
  <c r="AG340" i="98"/>
  <c r="AF340" i="98"/>
  <c r="AE340" i="98"/>
  <c r="AC340" i="98"/>
  <c r="AB340" i="98"/>
  <c r="AA340" i="98"/>
  <c r="Z340" i="98"/>
  <c r="AP339" i="98"/>
  <c r="AO339" i="98"/>
  <c r="AM339" i="98"/>
  <c r="AL339" i="98"/>
  <c r="AK339" i="98"/>
  <c r="AJ339" i="98"/>
  <c r="AI339" i="98"/>
  <c r="AH339" i="98"/>
  <c r="AG339" i="98"/>
  <c r="AF339" i="98"/>
  <c r="AE339" i="98"/>
  <c r="AC339" i="98"/>
  <c r="AB339" i="98"/>
  <c r="AA339" i="98"/>
  <c r="Z339" i="98"/>
  <c r="AP338" i="98"/>
  <c r="AO338" i="98"/>
  <c r="AM338" i="98"/>
  <c r="AL338" i="98"/>
  <c r="AK338" i="98"/>
  <c r="AJ338" i="98"/>
  <c r="AI338" i="98"/>
  <c r="AH338" i="98"/>
  <c r="AG338" i="98"/>
  <c r="AF338" i="98"/>
  <c r="AE338" i="98"/>
  <c r="AC338" i="98"/>
  <c r="AB338" i="98"/>
  <c r="AA338" i="98"/>
  <c r="Z338" i="98"/>
  <c r="AP337" i="98"/>
  <c r="AO337" i="98"/>
  <c r="AM337" i="98"/>
  <c r="AL337" i="98"/>
  <c r="AK337" i="98"/>
  <c r="AJ337" i="98"/>
  <c r="AI337" i="98"/>
  <c r="AH337" i="98"/>
  <c r="AG337" i="98"/>
  <c r="AF337" i="98"/>
  <c r="AE337" i="98"/>
  <c r="AC337" i="98"/>
  <c r="AB337" i="98"/>
  <c r="AA337" i="98"/>
  <c r="Z337" i="98"/>
  <c r="AP336" i="98"/>
  <c r="AO336" i="98"/>
  <c r="AM336" i="98"/>
  <c r="AL336" i="98"/>
  <c r="AK336" i="98"/>
  <c r="AJ336" i="98"/>
  <c r="AI336" i="98"/>
  <c r="AH336" i="98"/>
  <c r="AG336" i="98"/>
  <c r="AF336" i="98"/>
  <c r="AE336" i="98"/>
  <c r="AC336" i="98"/>
  <c r="AB336" i="98"/>
  <c r="AA336" i="98"/>
  <c r="Z336" i="98"/>
  <c r="AP335" i="98"/>
  <c r="AO335" i="98"/>
  <c r="AM335" i="98"/>
  <c r="AL335" i="98"/>
  <c r="AK335" i="98"/>
  <c r="AJ335" i="98"/>
  <c r="AI335" i="98"/>
  <c r="AH335" i="98"/>
  <c r="AG335" i="98"/>
  <c r="AF335" i="98"/>
  <c r="AE335" i="98"/>
  <c r="AC335" i="98"/>
  <c r="AB335" i="98"/>
  <c r="AA335" i="98"/>
  <c r="Z335" i="98"/>
  <c r="AP334" i="98"/>
  <c r="AO334" i="98"/>
  <c r="AM334" i="98"/>
  <c r="AL334" i="98"/>
  <c r="AK334" i="98"/>
  <c r="AJ334" i="98"/>
  <c r="AI334" i="98"/>
  <c r="AH334" i="98"/>
  <c r="AG334" i="98"/>
  <c r="AF334" i="98"/>
  <c r="AE334" i="98"/>
  <c r="AC334" i="98"/>
  <c r="AB334" i="98"/>
  <c r="AA334" i="98"/>
  <c r="Z334" i="98"/>
  <c r="AP333" i="98"/>
  <c r="AO333" i="98"/>
  <c r="AM333" i="98"/>
  <c r="AL333" i="98"/>
  <c r="AK333" i="98"/>
  <c r="AJ333" i="98"/>
  <c r="AI333" i="98"/>
  <c r="AH333" i="98"/>
  <c r="AG333" i="98"/>
  <c r="AF333" i="98"/>
  <c r="AE333" i="98"/>
  <c r="AC333" i="98"/>
  <c r="AB333" i="98"/>
  <c r="AA333" i="98"/>
  <c r="Z333" i="98"/>
  <c r="AP332" i="98"/>
  <c r="AO332" i="98"/>
  <c r="AM332" i="98"/>
  <c r="AL332" i="98"/>
  <c r="AK332" i="98"/>
  <c r="AJ332" i="98"/>
  <c r="AI332" i="98"/>
  <c r="AH332" i="98"/>
  <c r="AG332" i="98"/>
  <c r="AF332" i="98"/>
  <c r="AE332" i="98"/>
  <c r="AC332" i="98"/>
  <c r="AB332" i="98"/>
  <c r="AA332" i="98"/>
  <c r="Z332" i="98"/>
  <c r="AP331" i="98"/>
  <c r="AO331" i="98"/>
  <c r="AM331" i="98"/>
  <c r="AL331" i="98"/>
  <c r="AK331" i="98"/>
  <c r="AJ331" i="98"/>
  <c r="AI331" i="98"/>
  <c r="AH331" i="98"/>
  <c r="AG331" i="98"/>
  <c r="AF331" i="98"/>
  <c r="AE331" i="98"/>
  <c r="AC331" i="98"/>
  <c r="AB331" i="98"/>
  <c r="AA331" i="98"/>
  <c r="Z331" i="98"/>
  <c r="AP330" i="98"/>
  <c r="AO330" i="98"/>
  <c r="AM330" i="98"/>
  <c r="AL330" i="98"/>
  <c r="AK330" i="98"/>
  <c r="AJ330" i="98"/>
  <c r="AI330" i="98"/>
  <c r="AH330" i="98"/>
  <c r="AG330" i="98"/>
  <c r="AF330" i="98"/>
  <c r="AE330" i="98"/>
  <c r="AC330" i="98"/>
  <c r="AB330" i="98"/>
  <c r="AA330" i="98"/>
  <c r="Z330" i="98"/>
  <c r="AP329" i="98"/>
  <c r="AO329" i="98"/>
  <c r="AM329" i="98"/>
  <c r="AL329" i="98"/>
  <c r="AK329" i="98"/>
  <c r="AJ329" i="98"/>
  <c r="AI329" i="98"/>
  <c r="AH329" i="98"/>
  <c r="AG329" i="98"/>
  <c r="AF329" i="98"/>
  <c r="AE329" i="98"/>
  <c r="AC329" i="98"/>
  <c r="AB329" i="98"/>
  <c r="AA329" i="98"/>
  <c r="Z329" i="98"/>
  <c r="AP328" i="98"/>
  <c r="AO328" i="98"/>
  <c r="AM328" i="98"/>
  <c r="AL328" i="98"/>
  <c r="AK328" i="98"/>
  <c r="AJ328" i="98"/>
  <c r="AI328" i="98"/>
  <c r="AH328" i="98"/>
  <c r="AG328" i="98"/>
  <c r="AF328" i="98"/>
  <c r="AE328" i="98"/>
  <c r="AC328" i="98"/>
  <c r="AB328" i="98"/>
  <c r="AA328" i="98"/>
  <c r="Z328" i="98"/>
  <c r="AP327" i="98"/>
  <c r="AO327" i="98"/>
  <c r="AM327" i="98"/>
  <c r="AL327" i="98"/>
  <c r="AK327" i="98"/>
  <c r="AJ327" i="98"/>
  <c r="AI327" i="98"/>
  <c r="AH327" i="98"/>
  <c r="AG327" i="98"/>
  <c r="AF327" i="98"/>
  <c r="AE327" i="98"/>
  <c r="AC327" i="98"/>
  <c r="AB327" i="98"/>
  <c r="AA327" i="98"/>
  <c r="Z327" i="98"/>
  <c r="AP326" i="98"/>
  <c r="AO326" i="98"/>
  <c r="AM326" i="98"/>
  <c r="AL326" i="98"/>
  <c r="AK326" i="98"/>
  <c r="AJ326" i="98"/>
  <c r="AI326" i="98"/>
  <c r="AH326" i="98"/>
  <c r="AG326" i="98"/>
  <c r="AF326" i="98"/>
  <c r="AE326" i="98"/>
  <c r="AC326" i="98"/>
  <c r="AB326" i="98"/>
  <c r="AA326" i="98"/>
  <c r="Z326" i="98"/>
  <c r="AP325" i="98"/>
  <c r="AO325" i="98"/>
  <c r="AM325" i="98"/>
  <c r="AL325" i="98"/>
  <c r="AK325" i="98"/>
  <c r="AJ325" i="98"/>
  <c r="AI325" i="98"/>
  <c r="AH325" i="98"/>
  <c r="AG325" i="98"/>
  <c r="AF325" i="98"/>
  <c r="AE325" i="98"/>
  <c r="AC325" i="98"/>
  <c r="AB325" i="98"/>
  <c r="AA325" i="98"/>
  <c r="Z325" i="98"/>
  <c r="AP324" i="98"/>
  <c r="AO324" i="98"/>
  <c r="AM324" i="98"/>
  <c r="AL324" i="98"/>
  <c r="AK324" i="98"/>
  <c r="AJ324" i="98"/>
  <c r="AI324" i="98"/>
  <c r="AH324" i="98"/>
  <c r="AG324" i="98"/>
  <c r="AF324" i="98"/>
  <c r="AE324" i="98"/>
  <c r="AC324" i="98"/>
  <c r="AB324" i="98"/>
  <c r="AA324" i="98"/>
  <c r="Z324" i="98"/>
  <c r="AP323" i="98"/>
  <c r="AO323" i="98"/>
  <c r="AM323" i="98"/>
  <c r="AL323" i="98"/>
  <c r="AK323" i="98"/>
  <c r="AJ323" i="98"/>
  <c r="AI323" i="98"/>
  <c r="AH323" i="98"/>
  <c r="AG323" i="98"/>
  <c r="AF323" i="98"/>
  <c r="AE323" i="98"/>
  <c r="AC323" i="98"/>
  <c r="AB323" i="98"/>
  <c r="AA323" i="98"/>
  <c r="Z323" i="98"/>
  <c r="AP322" i="98"/>
  <c r="AO322" i="98"/>
  <c r="AM322" i="98"/>
  <c r="AL322" i="98"/>
  <c r="AK322" i="98"/>
  <c r="AJ322" i="98"/>
  <c r="AI322" i="98"/>
  <c r="AH322" i="98"/>
  <c r="AG322" i="98"/>
  <c r="AF322" i="98"/>
  <c r="AE322" i="98"/>
  <c r="AC322" i="98"/>
  <c r="AB322" i="98"/>
  <c r="AA322" i="98"/>
  <c r="Z322" i="98"/>
  <c r="AP321" i="98"/>
  <c r="AO321" i="98"/>
  <c r="AM321" i="98"/>
  <c r="AL321" i="98"/>
  <c r="AK321" i="98"/>
  <c r="AJ321" i="98"/>
  <c r="AI321" i="98"/>
  <c r="AH321" i="98"/>
  <c r="AG321" i="98"/>
  <c r="AF321" i="98"/>
  <c r="AE321" i="98"/>
  <c r="AC321" i="98"/>
  <c r="AB321" i="98"/>
  <c r="AA321" i="98"/>
  <c r="Z321" i="98"/>
  <c r="AP320" i="98"/>
  <c r="AO320" i="98"/>
  <c r="AM320" i="98"/>
  <c r="AL320" i="98"/>
  <c r="AK320" i="98"/>
  <c r="AJ320" i="98"/>
  <c r="AI320" i="98"/>
  <c r="AH320" i="98"/>
  <c r="AG320" i="98"/>
  <c r="AF320" i="98"/>
  <c r="AE320" i="98"/>
  <c r="AC320" i="98"/>
  <c r="AB320" i="98"/>
  <c r="AA320" i="98"/>
  <c r="Z320" i="98"/>
  <c r="AP319" i="98"/>
  <c r="AO319" i="98"/>
  <c r="AM319" i="98"/>
  <c r="AL319" i="98"/>
  <c r="AK319" i="98"/>
  <c r="AJ319" i="98"/>
  <c r="AI319" i="98"/>
  <c r="AH319" i="98"/>
  <c r="AG319" i="98"/>
  <c r="AF319" i="98"/>
  <c r="AE319" i="98"/>
  <c r="AC319" i="98"/>
  <c r="AB319" i="98"/>
  <c r="AA319" i="98"/>
  <c r="Z319" i="98"/>
  <c r="AP318" i="98"/>
  <c r="AO318" i="98"/>
  <c r="AM318" i="98"/>
  <c r="AL318" i="98"/>
  <c r="AK318" i="98"/>
  <c r="AJ318" i="98"/>
  <c r="AI318" i="98"/>
  <c r="AH318" i="98"/>
  <c r="AG318" i="98"/>
  <c r="AF318" i="98"/>
  <c r="AE318" i="98"/>
  <c r="AC318" i="98"/>
  <c r="AB318" i="98"/>
  <c r="AA318" i="98"/>
  <c r="Z318" i="98"/>
  <c r="AP317" i="98"/>
  <c r="AO317" i="98"/>
  <c r="AM317" i="98"/>
  <c r="AL317" i="98"/>
  <c r="AK317" i="98"/>
  <c r="AJ317" i="98"/>
  <c r="AI317" i="98"/>
  <c r="AH317" i="98"/>
  <c r="AG317" i="98"/>
  <c r="AF317" i="98"/>
  <c r="AE317" i="98"/>
  <c r="AC317" i="98"/>
  <c r="AB317" i="98"/>
  <c r="AA317" i="98"/>
  <c r="Z317" i="98"/>
  <c r="AP316" i="98"/>
  <c r="AO316" i="98"/>
  <c r="AM316" i="98"/>
  <c r="AL316" i="98"/>
  <c r="AK316" i="98"/>
  <c r="AJ316" i="98"/>
  <c r="AI316" i="98"/>
  <c r="AH316" i="98"/>
  <c r="AG316" i="98"/>
  <c r="AF316" i="98"/>
  <c r="AE316" i="98"/>
  <c r="AC316" i="98"/>
  <c r="AB316" i="98"/>
  <c r="AA316" i="98"/>
  <c r="Z316" i="98"/>
  <c r="AP315" i="98"/>
  <c r="AO315" i="98"/>
  <c r="AM315" i="98"/>
  <c r="AL315" i="98"/>
  <c r="AK315" i="98"/>
  <c r="AJ315" i="98"/>
  <c r="AI315" i="98"/>
  <c r="AH315" i="98"/>
  <c r="AG315" i="98"/>
  <c r="AF315" i="98"/>
  <c r="AE315" i="98"/>
  <c r="AC315" i="98"/>
  <c r="AB315" i="98"/>
  <c r="AA315" i="98"/>
  <c r="Z315" i="98"/>
  <c r="AP314" i="98"/>
  <c r="AO314" i="98"/>
  <c r="AM314" i="98"/>
  <c r="AL314" i="98"/>
  <c r="AK314" i="98"/>
  <c r="AJ314" i="98"/>
  <c r="AI314" i="98"/>
  <c r="AH314" i="98"/>
  <c r="AG314" i="98"/>
  <c r="AF314" i="98"/>
  <c r="AE314" i="98"/>
  <c r="AC314" i="98"/>
  <c r="AB314" i="98"/>
  <c r="AA314" i="98"/>
  <c r="Z314" i="98"/>
  <c r="AP313" i="98"/>
  <c r="AO313" i="98"/>
  <c r="AM313" i="98"/>
  <c r="AL313" i="98"/>
  <c r="AK313" i="98"/>
  <c r="AJ313" i="98"/>
  <c r="AI313" i="98"/>
  <c r="AH313" i="98"/>
  <c r="AG313" i="98"/>
  <c r="AF313" i="98"/>
  <c r="AE313" i="98"/>
  <c r="AC313" i="98"/>
  <c r="AB313" i="98"/>
  <c r="AA313" i="98"/>
  <c r="Z313" i="98"/>
  <c r="AP312" i="98"/>
  <c r="AO312" i="98"/>
  <c r="AM312" i="98"/>
  <c r="AL312" i="98"/>
  <c r="AK312" i="98"/>
  <c r="AJ312" i="98"/>
  <c r="AI312" i="98"/>
  <c r="AH312" i="98"/>
  <c r="AG312" i="98"/>
  <c r="AF312" i="98"/>
  <c r="AE312" i="98"/>
  <c r="AC312" i="98"/>
  <c r="AB312" i="98"/>
  <c r="AA312" i="98"/>
  <c r="Z312" i="98"/>
  <c r="AP311" i="98"/>
  <c r="AO311" i="98"/>
  <c r="AM311" i="98"/>
  <c r="AL311" i="98"/>
  <c r="AK311" i="98"/>
  <c r="AJ311" i="98"/>
  <c r="AI311" i="98"/>
  <c r="AH311" i="98"/>
  <c r="AG311" i="98"/>
  <c r="AF311" i="98"/>
  <c r="AE311" i="98"/>
  <c r="AC311" i="98"/>
  <c r="AB311" i="98"/>
  <c r="AA311" i="98"/>
  <c r="Z311" i="98"/>
  <c r="AP310" i="98"/>
  <c r="AO310" i="98"/>
  <c r="AM310" i="98"/>
  <c r="AL310" i="98"/>
  <c r="AK310" i="98"/>
  <c r="AJ310" i="98"/>
  <c r="AI310" i="98"/>
  <c r="AH310" i="98"/>
  <c r="AG310" i="98"/>
  <c r="AF310" i="98"/>
  <c r="AE310" i="98"/>
  <c r="AC310" i="98"/>
  <c r="AB310" i="98"/>
  <c r="AA310" i="98"/>
  <c r="Z310" i="98"/>
  <c r="AP309" i="98"/>
  <c r="AO309" i="98"/>
  <c r="AM309" i="98"/>
  <c r="AL309" i="98"/>
  <c r="AK309" i="98"/>
  <c r="AJ309" i="98"/>
  <c r="AI309" i="98"/>
  <c r="AH309" i="98"/>
  <c r="AG309" i="98"/>
  <c r="AF309" i="98"/>
  <c r="AE309" i="98"/>
  <c r="AC309" i="98"/>
  <c r="AB309" i="98"/>
  <c r="AA309" i="98"/>
  <c r="Z309" i="98"/>
  <c r="AP308" i="98"/>
  <c r="AO308" i="98"/>
  <c r="AM308" i="98"/>
  <c r="AL308" i="98"/>
  <c r="AK308" i="98"/>
  <c r="AJ308" i="98"/>
  <c r="AI308" i="98"/>
  <c r="AH308" i="98"/>
  <c r="AG308" i="98"/>
  <c r="AF308" i="98"/>
  <c r="AE308" i="98"/>
  <c r="AC308" i="98"/>
  <c r="AB308" i="98"/>
  <c r="AA308" i="98"/>
  <c r="Z308" i="98"/>
  <c r="AP307" i="98"/>
  <c r="AO307" i="98"/>
  <c r="AM307" i="98"/>
  <c r="AL307" i="98"/>
  <c r="AK307" i="98"/>
  <c r="AJ307" i="98"/>
  <c r="AI307" i="98"/>
  <c r="AH307" i="98"/>
  <c r="AG307" i="98"/>
  <c r="AF307" i="98"/>
  <c r="AE307" i="98"/>
  <c r="AC307" i="98"/>
  <c r="AB307" i="98"/>
  <c r="AA307" i="98"/>
  <c r="Z307" i="98"/>
  <c r="AP306" i="98"/>
  <c r="AO306" i="98"/>
  <c r="AM306" i="98"/>
  <c r="AL306" i="98"/>
  <c r="AK306" i="98"/>
  <c r="AJ306" i="98"/>
  <c r="AI306" i="98"/>
  <c r="AH306" i="98"/>
  <c r="AG306" i="98"/>
  <c r="AF306" i="98"/>
  <c r="AE306" i="98"/>
  <c r="AC306" i="98"/>
  <c r="AB306" i="98"/>
  <c r="AA306" i="98"/>
  <c r="Z306" i="98"/>
  <c r="AP305" i="98"/>
  <c r="AO305" i="98"/>
  <c r="AM305" i="98"/>
  <c r="AL305" i="98"/>
  <c r="AK305" i="98"/>
  <c r="AJ305" i="98"/>
  <c r="AI305" i="98"/>
  <c r="AH305" i="98"/>
  <c r="AG305" i="98"/>
  <c r="AF305" i="98"/>
  <c r="AE305" i="98"/>
  <c r="AC305" i="98"/>
  <c r="AB305" i="98"/>
  <c r="AA305" i="98"/>
  <c r="Z305" i="98"/>
  <c r="AP304" i="98"/>
  <c r="AO304" i="98"/>
  <c r="AM304" i="98"/>
  <c r="AL304" i="98"/>
  <c r="AK304" i="98"/>
  <c r="AJ304" i="98"/>
  <c r="AI304" i="98"/>
  <c r="AH304" i="98"/>
  <c r="AG304" i="98"/>
  <c r="AF304" i="98"/>
  <c r="AE304" i="98"/>
  <c r="AC304" i="98"/>
  <c r="AB304" i="98"/>
  <c r="AA304" i="98"/>
  <c r="Z304" i="98"/>
  <c r="AP303" i="98"/>
  <c r="AO303" i="98"/>
  <c r="AM303" i="98"/>
  <c r="AL303" i="98"/>
  <c r="AK303" i="98"/>
  <c r="AJ303" i="98"/>
  <c r="AI303" i="98"/>
  <c r="AH303" i="98"/>
  <c r="AG303" i="98"/>
  <c r="AF303" i="98"/>
  <c r="AE303" i="98"/>
  <c r="AC303" i="98"/>
  <c r="AB303" i="98"/>
  <c r="AA303" i="98"/>
  <c r="Z303" i="98"/>
  <c r="AP302" i="98"/>
  <c r="AO302" i="98"/>
  <c r="AM302" i="98"/>
  <c r="AL302" i="98"/>
  <c r="AK302" i="98"/>
  <c r="AJ302" i="98"/>
  <c r="AI302" i="98"/>
  <c r="AH302" i="98"/>
  <c r="AG302" i="98"/>
  <c r="AF302" i="98"/>
  <c r="AE302" i="98"/>
  <c r="AC302" i="98"/>
  <c r="AB302" i="98"/>
  <c r="AA302" i="98"/>
  <c r="Z302" i="98"/>
  <c r="AP301" i="98"/>
  <c r="AO301" i="98"/>
  <c r="AM301" i="98"/>
  <c r="AL301" i="98"/>
  <c r="AK301" i="98"/>
  <c r="AJ301" i="98"/>
  <c r="AI301" i="98"/>
  <c r="AH301" i="98"/>
  <c r="AG301" i="98"/>
  <c r="AF301" i="98"/>
  <c r="AE301" i="98"/>
  <c r="AC301" i="98"/>
  <c r="AB301" i="98"/>
  <c r="AA301" i="98"/>
  <c r="Z301" i="98"/>
  <c r="AP300" i="98"/>
  <c r="AO300" i="98"/>
  <c r="AM300" i="98"/>
  <c r="AL300" i="98"/>
  <c r="AK300" i="98"/>
  <c r="AJ300" i="98"/>
  <c r="AI300" i="98"/>
  <c r="AH300" i="98"/>
  <c r="AG300" i="98"/>
  <c r="AF300" i="98"/>
  <c r="AE300" i="98"/>
  <c r="AC300" i="98"/>
  <c r="AB300" i="98"/>
  <c r="AA300" i="98"/>
  <c r="Z300" i="98"/>
  <c r="AP299" i="98"/>
  <c r="AO299" i="98"/>
  <c r="AM299" i="98"/>
  <c r="AL299" i="98"/>
  <c r="AK299" i="98"/>
  <c r="AJ299" i="98"/>
  <c r="AI299" i="98"/>
  <c r="AH299" i="98"/>
  <c r="AG299" i="98"/>
  <c r="AF299" i="98"/>
  <c r="AE299" i="98"/>
  <c r="AC299" i="98"/>
  <c r="AB299" i="98"/>
  <c r="AA299" i="98"/>
  <c r="Z299" i="98"/>
  <c r="AP298" i="98"/>
  <c r="AO298" i="98"/>
  <c r="AM298" i="98"/>
  <c r="AL298" i="98"/>
  <c r="AK298" i="98"/>
  <c r="AJ298" i="98"/>
  <c r="AI298" i="98"/>
  <c r="AH298" i="98"/>
  <c r="AG298" i="98"/>
  <c r="AF298" i="98"/>
  <c r="AE298" i="98"/>
  <c r="AC298" i="98"/>
  <c r="AB298" i="98"/>
  <c r="AA298" i="98"/>
  <c r="Z298" i="98"/>
  <c r="AP297" i="98"/>
  <c r="AO297" i="98"/>
  <c r="AM297" i="98"/>
  <c r="AL297" i="98"/>
  <c r="AK297" i="98"/>
  <c r="AJ297" i="98"/>
  <c r="AI297" i="98"/>
  <c r="AH297" i="98"/>
  <c r="AG297" i="98"/>
  <c r="AF297" i="98"/>
  <c r="AE297" i="98"/>
  <c r="AC297" i="98"/>
  <c r="AB297" i="98"/>
  <c r="AA297" i="98"/>
  <c r="Z297" i="98"/>
  <c r="AP296" i="98"/>
  <c r="AO296" i="98"/>
  <c r="AM296" i="98"/>
  <c r="AL296" i="98"/>
  <c r="AK296" i="98"/>
  <c r="AJ296" i="98"/>
  <c r="AI296" i="98"/>
  <c r="AH296" i="98"/>
  <c r="AG296" i="98"/>
  <c r="AF296" i="98"/>
  <c r="AE296" i="98"/>
  <c r="AC296" i="98"/>
  <c r="AB296" i="98"/>
  <c r="AA296" i="98"/>
  <c r="Z296" i="98"/>
  <c r="AP295" i="98"/>
  <c r="AO295" i="98"/>
  <c r="AM295" i="98"/>
  <c r="AL295" i="98"/>
  <c r="AK295" i="98"/>
  <c r="AJ295" i="98"/>
  <c r="AI295" i="98"/>
  <c r="AH295" i="98"/>
  <c r="AG295" i="98"/>
  <c r="AF295" i="98"/>
  <c r="AE295" i="98"/>
  <c r="AC295" i="98"/>
  <c r="AB295" i="98"/>
  <c r="AA295" i="98"/>
  <c r="Z295" i="98"/>
  <c r="AP294" i="98"/>
  <c r="AO294" i="98"/>
  <c r="AM294" i="98"/>
  <c r="AL294" i="98"/>
  <c r="AK294" i="98"/>
  <c r="AJ294" i="98"/>
  <c r="AI294" i="98"/>
  <c r="AH294" i="98"/>
  <c r="AG294" i="98"/>
  <c r="AF294" i="98"/>
  <c r="AE294" i="98"/>
  <c r="AC294" i="98"/>
  <c r="AB294" i="98"/>
  <c r="AA294" i="98"/>
  <c r="Z294" i="98"/>
  <c r="AP293" i="98"/>
  <c r="AO293" i="98"/>
  <c r="AM293" i="98"/>
  <c r="AL293" i="98"/>
  <c r="AK293" i="98"/>
  <c r="AJ293" i="98"/>
  <c r="AI293" i="98"/>
  <c r="AH293" i="98"/>
  <c r="AG293" i="98"/>
  <c r="AF293" i="98"/>
  <c r="AE293" i="98"/>
  <c r="AC293" i="98"/>
  <c r="AB293" i="98"/>
  <c r="AA293" i="98"/>
  <c r="Z293" i="98"/>
  <c r="AP292" i="98"/>
  <c r="AO292" i="98"/>
  <c r="AM292" i="98"/>
  <c r="AL292" i="98"/>
  <c r="AK292" i="98"/>
  <c r="AJ292" i="98"/>
  <c r="AI292" i="98"/>
  <c r="AH292" i="98"/>
  <c r="AG292" i="98"/>
  <c r="AF292" i="98"/>
  <c r="AE292" i="98"/>
  <c r="AC292" i="98"/>
  <c r="AB292" i="98"/>
  <c r="AA292" i="98"/>
  <c r="Z292" i="98"/>
  <c r="AP291" i="98"/>
  <c r="AO291" i="98"/>
  <c r="AM291" i="98"/>
  <c r="AL291" i="98"/>
  <c r="AK291" i="98"/>
  <c r="AJ291" i="98"/>
  <c r="AI291" i="98"/>
  <c r="AH291" i="98"/>
  <c r="AG291" i="98"/>
  <c r="AF291" i="98"/>
  <c r="AE291" i="98"/>
  <c r="AC291" i="98"/>
  <c r="AB291" i="98"/>
  <c r="AA291" i="98"/>
  <c r="Z291" i="98"/>
  <c r="AP290" i="98"/>
  <c r="AO290" i="98"/>
  <c r="AM290" i="98"/>
  <c r="AL290" i="98"/>
  <c r="AK290" i="98"/>
  <c r="AJ290" i="98"/>
  <c r="AI290" i="98"/>
  <c r="AH290" i="98"/>
  <c r="AG290" i="98"/>
  <c r="AF290" i="98"/>
  <c r="AE290" i="98"/>
  <c r="AC290" i="98"/>
  <c r="AB290" i="98"/>
  <c r="AA290" i="98"/>
  <c r="Z290" i="98"/>
  <c r="AP289" i="98"/>
  <c r="AO289" i="98"/>
  <c r="AM289" i="98"/>
  <c r="AL289" i="98"/>
  <c r="AK289" i="98"/>
  <c r="AJ289" i="98"/>
  <c r="AI289" i="98"/>
  <c r="AH289" i="98"/>
  <c r="AG289" i="98"/>
  <c r="AF289" i="98"/>
  <c r="AE289" i="98"/>
  <c r="AC289" i="98"/>
  <c r="AB289" i="98"/>
  <c r="AA289" i="98"/>
  <c r="Z289" i="98"/>
  <c r="AP288" i="98"/>
  <c r="AO288" i="98"/>
  <c r="AM288" i="98"/>
  <c r="AL288" i="98"/>
  <c r="AK288" i="98"/>
  <c r="AJ288" i="98"/>
  <c r="AI288" i="98"/>
  <c r="AH288" i="98"/>
  <c r="AG288" i="98"/>
  <c r="AF288" i="98"/>
  <c r="AE288" i="98"/>
  <c r="AC288" i="98"/>
  <c r="AB288" i="98"/>
  <c r="AA288" i="98"/>
  <c r="Z288" i="98"/>
  <c r="AP287" i="98"/>
  <c r="AO287" i="98"/>
  <c r="AM287" i="98"/>
  <c r="AL287" i="98"/>
  <c r="AK287" i="98"/>
  <c r="AJ287" i="98"/>
  <c r="AI287" i="98"/>
  <c r="AH287" i="98"/>
  <c r="AG287" i="98"/>
  <c r="AF287" i="98"/>
  <c r="AE287" i="98"/>
  <c r="AC287" i="98"/>
  <c r="AB287" i="98"/>
  <c r="AA287" i="98"/>
  <c r="Z287" i="98"/>
  <c r="AP286" i="98"/>
  <c r="AO286" i="98"/>
  <c r="AM286" i="98"/>
  <c r="AL286" i="98"/>
  <c r="AK286" i="98"/>
  <c r="AJ286" i="98"/>
  <c r="AI286" i="98"/>
  <c r="AH286" i="98"/>
  <c r="AG286" i="98"/>
  <c r="AF286" i="98"/>
  <c r="AE286" i="98"/>
  <c r="AC286" i="98"/>
  <c r="AB286" i="98"/>
  <c r="AA286" i="98"/>
  <c r="Z286" i="98"/>
  <c r="AP285" i="98"/>
  <c r="AO285" i="98"/>
  <c r="AM285" i="98"/>
  <c r="AL285" i="98"/>
  <c r="AK285" i="98"/>
  <c r="AJ285" i="98"/>
  <c r="AI285" i="98"/>
  <c r="AH285" i="98"/>
  <c r="AG285" i="98"/>
  <c r="AF285" i="98"/>
  <c r="AE285" i="98"/>
  <c r="AC285" i="98"/>
  <c r="AB285" i="98"/>
  <c r="AA285" i="98"/>
  <c r="Z285" i="98"/>
  <c r="AP284" i="98"/>
  <c r="AO284" i="98"/>
  <c r="AM284" i="98"/>
  <c r="AL284" i="98"/>
  <c r="AK284" i="98"/>
  <c r="AJ284" i="98"/>
  <c r="AI284" i="98"/>
  <c r="AH284" i="98"/>
  <c r="AG284" i="98"/>
  <c r="AF284" i="98"/>
  <c r="AE284" i="98"/>
  <c r="AC284" i="98"/>
  <c r="AB284" i="98"/>
  <c r="AA284" i="98"/>
  <c r="Z284" i="98"/>
  <c r="AP283" i="98"/>
  <c r="AO283" i="98"/>
  <c r="AM283" i="98"/>
  <c r="AL283" i="98"/>
  <c r="AK283" i="98"/>
  <c r="AJ283" i="98"/>
  <c r="AI283" i="98"/>
  <c r="AH283" i="98"/>
  <c r="AG283" i="98"/>
  <c r="AF283" i="98"/>
  <c r="AE283" i="98"/>
  <c r="AC283" i="98"/>
  <c r="AB283" i="98"/>
  <c r="AA283" i="98"/>
  <c r="Z283" i="98"/>
  <c r="AP282" i="98"/>
  <c r="AO282" i="98"/>
  <c r="AM282" i="98"/>
  <c r="AL282" i="98"/>
  <c r="AK282" i="98"/>
  <c r="AJ282" i="98"/>
  <c r="AI282" i="98"/>
  <c r="AH282" i="98"/>
  <c r="AG282" i="98"/>
  <c r="AF282" i="98"/>
  <c r="AE282" i="98"/>
  <c r="AC282" i="98"/>
  <c r="AB282" i="98"/>
  <c r="AA282" i="98"/>
  <c r="Z282" i="98"/>
  <c r="AP281" i="98"/>
  <c r="AO281" i="98"/>
  <c r="AM281" i="98"/>
  <c r="AL281" i="98"/>
  <c r="AK281" i="98"/>
  <c r="AJ281" i="98"/>
  <c r="AI281" i="98"/>
  <c r="AH281" i="98"/>
  <c r="AG281" i="98"/>
  <c r="AF281" i="98"/>
  <c r="AE281" i="98"/>
  <c r="AC281" i="98"/>
  <c r="AB281" i="98"/>
  <c r="AA281" i="98"/>
  <c r="Z281" i="98"/>
  <c r="AP280" i="98"/>
  <c r="AO280" i="98"/>
  <c r="AM280" i="98"/>
  <c r="AL280" i="98"/>
  <c r="AK280" i="98"/>
  <c r="AJ280" i="98"/>
  <c r="AI280" i="98"/>
  <c r="AH280" i="98"/>
  <c r="AG280" i="98"/>
  <c r="AF280" i="98"/>
  <c r="AE280" i="98"/>
  <c r="AC280" i="98"/>
  <c r="AB280" i="98"/>
  <c r="AA280" i="98"/>
  <c r="Z280" i="98"/>
  <c r="AP279" i="98"/>
  <c r="AO279" i="98"/>
  <c r="AM279" i="98"/>
  <c r="AL279" i="98"/>
  <c r="AK279" i="98"/>
  <c r="AJ279" i="98"/>
  <c r="AI279" i="98"/>
  <c r="AH279" i="98"/>
  <c r="AG279" i="98"/>
  <c r="AF279" i="98"/>
  <c r="AE279" i="98"/>
  <c r="AC279" i="98"/>
  <c r="AB279" i="98"/>
  <c r="AA279" i="98"/>
  <c r="Z279" i="98"/>
  <c r="AP278" i="98"/>
  <c r="AO278" i="98"/>
  <c r="AM278" i="98"/>
  <c r="AL278" i="98"/>
  <c r="AK278" i="98"/>
  <c r="AJ278" i="98"/>
  <c r="AI278" i="98"/>
  <c r="AH278" i="98"/>
  <c r="AG278" i="98"/>
  <c r="AF278" i="98"/>
  <c r="AE278" i="98"/>
  <c r="AC278" i="98"/>
  <c r="AB278" i="98"/>
  <c r="AA278" i="98"/>
  <c r="Z278" i="98"/>
  <c r="AP277" i="98"/>
  <c r="AO277" i="98"/>
  <c r="AM277" i="98"/>
  <c r="AL277" i="98"/>
  <c r="AK277" i="98"/>
  <c r="AJ277" i="98"/>
  <c r="AI277" i="98"/>
  <c r="AH277" i="98"/>
  <c r="AG277" i="98"/>
  <c r="AF277" i="98"/>
  <c r="AE277" i="98"/>
  <c r="AC277" i="98"/>
  <c r="AB277" i="98"/>
  <c r="AA277" i="98"/>
  <c r="Z277" i="98"/>
  <c r="AP276" i="98"/>
  <c r="AO276" i="98"/>
  <c r="AM276" i="98"/>
  <c r="AL276" i="98"/>
  <c r="AK276" i="98"/>
  <c r="AJ276" i="98"/>
  <c r="AI276" i="98"/>
  <c r="AH276" i="98"/>
  <c r="AG276" i="98"/>
  <c r="AF276" i="98"/>
  <c r="AE276" i="98"/>
  <c r="AC276" i="98"/>
  <c r="AB276" i="98"/>
  <c r="AA276" i="98"/>
  <c r="Z276" i="98"/>
  <c r="AP275" i="98"/>
  <c r="AO275" i="98"/>
  <c r="AM275" i="98"/>
  <c r="AL275" i="98"/>
  <c r="AK275" i="98"/>
  <c r="AJ275" i="98"/>
  <c r="AI275" i="98"/>
  <c r="AH275" i="98"/>
  <c r="AG275" i="98"/>
  <c r="AF275" i="98"/>
  <c r="AE275" i="98"/>
  <c r="AC275" i="98"/>
  <c r="AB275" i="98"/>
  <c r="AA275" i="98"/>
  <c r="Z275" i="98"/>
  <c r="AP274" i="98"/>
  <c r="AO274" i="98"/>
  <c r="AM274" i="98"/>
  <c r="AL274" i="98"/>
  <c r="AK274" i="98"/>
  <c r="AJ274" i="98"/>
  <c r="AI274" i="98"/>
  <c r="AH274" i="98"/>
  <c r="AG274" i="98"/>
  <c r="AF274" i="98"/>
  <c r="AE274" i="98"/>
  <c r="AC274" i="98"/>
  <c r="AB274" i="98"/>
  <c r="AA274" i="98"/>
  <c r="Z274" i="98"/>
  <c r="AP273" i="98"/>
  <c r="AO273" i="98"/>
  <c r="AM273" i="98"/>
  <c r="AL273" i="98"/>
  <c r="AK273" i="98"/>
  <c r="AJ273" i="98"/>
  <c r="AI273" i="98"/>
  <c r="AH273" i="98"/>
  <c r="AG273" i="98"/>
  <c r="AF273" i="98"/>
  <c r="AE273" i="98"/>
  <c r="AC273" i="98"/>
  <c r="AB273" i="98"/>
  <c r="AA273" i="98"/>
  <c r="Z273" i="98"/>
  <c r="AP272" i="98"/>
  <c r="AO272" i="98"/>
  <c r="AM272" i="98"/>
  <c r="AL272" i="98"/>
  <c r="AK272" i="98"/>
  <c r="AJ272" i="98"/>
  <c r="AI272" i="98"/>
  <c r="AH272" i="98"/>
  <c r="AG272" i="98"/>
  <c r="AF272" i="98"/>
  <c r="AE272" i="98"/>
  <c r="AC272" i="98"/>
  <c r="AB272" i="98"/>
  <c r="AA272" i="98"/>
  <c r="Z272" i="98"/>
  <c r="AP271" i="98"/>
  <c r="AO271" i="98"/>
  <c r="AM271" i="98"/>
  <c r="AL271" i="98"/>
  <c r="AK271" i="98"/>
  <c r="AJ271" i="98"/>
  <c r="AI271" i="98"/>
  <c r="AH271" i="98"/>
  <c r="AG271" i="98"/>
  <c r="AF271" i="98"/>
  <c r="AE271" i="98"/>
  <c r="AC271" i="98"/>
  <c r="AB271" i="98"/>
  <c r="AA271" i="98"/>
  <c r="Z271" i="98"/>
  <c r="AP270" i="98"/>
  <c r="AO270" i="98"/>
  <c r="AM270" i="98"/>
  <c r="AL270" i="98"/>
  <c r="AK270" i="98"/>
  <c r="AJ270" i="98"/>
  <c r="AI270" i="98"/>
  <c r="AH270" i="98"/>
  <c r="AG270" i="98"/>
  <c r="AF270" i="98"/>
  <c r="AE270" i="98"/>
  <c r="AC270" i="98"/>
  <c r="AB270" i="98"/>
  <c r="AA270" i="98"/>
  <c r="Z270" i="98"/>
  <c r="AP269" i="98"/>
  <c r="AO269" i="98"/>
  <c r="AM269" i="98"/>
  <c r="AL269" i="98"/>
  <c r="AK269" i="98"/>
  <c r="AJ269" i="98"/>
  <c r="AI269" i="98"/>
  <c r="AH269" i="98"/>
  <c r="AG269" i="98"/>
  <c r="AF269" i="98"/>
  <c r="AE269" i="98"/>
  <c r="AC269" i="98"/>
  <c r="AB269" i="98"/>
  <c r="AA269" i="98"/>
  <c r="Z269" i="98"/>
  <c r="AP268" i="98"/>
  <c r="AO268" i="98"/>
  <c r="AM268" i="98"/>
  <c r="AL268" i="98"/>
  <c r="AK268" i="98"/>
  <c r="AJ268" i="98"/>
  <c r="AI268" i="98"/>
  <c r="AH268" i="98"/>
  <c r="AG268" i="98"/>
  <c r="AF268" i="98"/>
  <c r="AE268" i="98"/>
  <c r="AC268" i="98"/>
  <c r="AB268" i="98"/>
  <c r="AA268" i="98"/>
  <c r="Z268" i="98"/>
  <c r="AP267" i="98"/>
  <c r="AO267" i="98"/>
  <c r="AM267" i="98"/>
  <c r="AL267" i="98"/>
  <c r="AK267" i="98"/>
  <c r="AJ267" i="98"/>
  <c r="AI267" i="98"/>
  <c r="AH267" i="98"/>
  <c r="AG267" i="98"/>
  <c r="AF267" i="98"/>
  <c r="AE267" i="98"/>
  <c r="AC267" i="98"/>
  <c r="AB267" i="98"/>
  <c r="AA267" i="98"/>
  <c r="Z267" i="98"/>
  <c r="AP266" i="98"/>
  <c r="AO266" i="98"/>
  <c r="AM266" i="98"/>
  <c r="AL266" i="98"/>
  <c r="AK266" i="98"/>
  <c r="AJ266" i="98"/>
  <c r="AI266" i="98"/>
  <c r="AH266" i="98"/>
  <c r="AG266" i="98"/>
  <c r="AF266" i="98"/>
  <c r="AE266" i="98"/>
  <c r="AC266" i="98"/>
  <c r="AB266" i="98"/>
  <c r="AA266" i="98"/>
  <c r="Z266" i="98"/>
  <c r="AP265" i="98"/>
  <c r="AO265" i="98"/>
  <c r="AM265" i="98"/>
  <c r="AL265" i="98"/>
  <c r="AK265" i="98"/>
  <c r="AJ265" i="98"/>
  <c r="AI265" i="98"/>
  <c r="AH265" i="98"/>
  <c r="AG265" i="98"/>
  <c r="AF265" i="98"/>
  <c r="AE265" i="98"/>
  <c r="AC265" i="98"/>
  <c r="AB265" i="98"/>
  <c r="AA265" i="98"/>
  <c r="Z265" i="98"/>
  <c r="AP264" i="98"/>
  <c r="AO264" i="98"/>
  <c r="AM264" i="98"/>
  <c r="AL264" i="98"/>
  <c r="AK264" i="98"/>
  <c r="AJ264" i="98"/>
  <c r="AI264" i="98"/>
  <c r="AH264" i="98"/>
  <c r="AG264" i="98"/>
  <c r="AF264" i="98"/>
  <c r="AE264" i="98"/>
  <c r="AC264" i="98"/>
  <c r="AB264" i="98"/>
  <c r="AA264" i="98"/>
  <c r="Z264" i="98"/>
  <c r="AP263" i="98"/>
  <c r="AO263" i="98"/>
  <c r="AM263" i="98"/>
  <c r="AL263" i="98"/>
  <c r="AK263" i="98"/>
  <c r="AJ263" i="98"/>
  <c r="AI263" i="98"/>
  <c r="AH263" i="98"/>
  <c r="AG263" i="98"/>
  <c r="AF263" i="98"/>
  <c r="AE263" i="98"/>
  <c r="AC263" i="98"/>
  <c r="AB263" i="98"/>
  <c r="AA263" i="98"/>
  <c r="Z263" i="98"/>
  <c r="AP262" i="98"/>
  <c r="AO262" i="98"/>
  <c r="AM262" i="98"/>
  <c r="AL262" i="98"/>
  <c r="AK262" i="98"/>
  <c r="AJ262" i="98"/>
  <c r="AI262" i="98"/>
  <c r="AH262" i="98"/>
  <c r="AG262" i="98"/>
  <c r="AF262" i="98"/>
  <c r="AE262" i="98"/>
  <c r="AC262" i="98"/>
  <c r="AB262" i="98"/>
  <c r="AA262" i="98"/>
  <c r="Z262" i="98"/>
  <c r="AP261" i="98"/>
  <c r="AO261" i="98"/>
  <c r="AM261" i="98"/>
  <c r="AL261" i="98"/>
  <c r="AK261" i="98"/>
  <c r="AJ261" i="98"/>
  <c r="AI261" i="98"/>
  <c r="AH261" i="98"/>
  <c r="AG261" i="98"/>
  <c r="AF261" i="98"/>
  <c r="AE261" i="98"/>
  <c r="AC261" i="98"/>
  <c r="AB261" i="98"/>
  <c r="AA261" i="98"/>
  <c r="Z261" i="98"/>
  <c r="AP260" i="98"/>
  <c r="AO260" i="98"/>
  <c r="AM260" i="98"/>
  <c r="AL260" i="98"/>
  <c r="AK260" i="98"/>
  <c r="AJ260" i="98"/>
  <c r="AI260" i="98"/>
  <c r="AH260" i="98"/>
  <c r="AG260" i="98"/>
  <c r="AF260" i="98"/>
  <c r="AE260" i="98"/>
  <c r="AC260" i="98"/>
  <c r="AB260" i="98"/>
  <c r="AA260" i="98"/>
  <c r="Z260" i="98"/>
  <c r="AP259" i="98"/>
  <c r="AO259" i="98"/>
  <c r="AM259" i="98"/>
  <c r="AL259" i="98"/>
  <c r="AK259" i="98"/>
  <c r="AJ259" i="98"/>
  <c r="AI259" i="98"/>
  <c r="AH259" i="98"/>
  <c r="AG259" i="98"/>
  <c r="AF259" i="98"/>
  <c r="AE259" i="98"/>
  <c r="AC259" i="98"/>
  <c r="AB259" i="98"/>
  <c r="AA259" i="98"/>
  <c r="Z259" i="98"/>
  <c r="AP258" i="98"/>
  <c r="AO258" i="98"/>
  <c r="AM258" i="98"/>
  <c r="AL258" i="98"/>
  <c r="AK258" i="98"/>
  <c r="AJ258" i="98"/>
  <c r="AI258" i="98"/>
  <c r="AH258" i="98"/>
  <c r="AG258" i="98"/>
  <c r="AF258" i="98"/>
  <c r="AE258" i="98"/>
  <c r="AC258" i="98"/>
  <c r="AB258" i="98"/>
  <c r="AA258" i="98"/>
  <c r="Z258" i="98"/>
  <c r="AP257" i="98"/>
  <c r="AO257" i="98"/>
  <c r="AM257" i="98"/>
  <c r="AL257" i="98"/>
  <c r="AK257" i="98"/>
  <c r="AJ257" i="98"/>
  <c r="AI257" i="98"/>
  <c r="AH257" i="98"/>
  <c r="AG257" i="98"/>
  <c r="AF257" i="98"/>
  <c r="AE257" i="98"/>
  <c r="AC257" i="98"/>
  <c r="AB257" i="98"/>
  <c r="AA257" i="98"/>
  <c r="Z257" i="98"/>
  <c r="AP256" i="98"/>
  <c r="AO256" i="98"/>
  <c r="AM256" i="98"/>
  <c r="AL256" i="98"/>
  <c r="AK256" i="98"/>
  <c r="AJ256" i="98"/>
  <c r="AI256" i="98"/>
  <c r="AH256" i="98"/>
  <c r="AG256" i="98"/>
  <c r="AF256" i="98"/>
  <c r="AE256" i="98"/>
  <c r="AC256" i="98"/>
  <c r="AB256" i="98"/>
  <c r="AA256" i="98"/>
  <c r="Z256" i="98"/>
  <c r="AP255" i="98"/>
  <c r="AO255" i="98"/>
  <c r="AM255" i="98"/>
  <c r="AL255" i="98"/>
  <c r="AK255" i="98"/>
  <c r="AJ255" i="98"/>
  <c r="AI255" i="98"/>
  <c r="AH255" i="98"/>
  <c r="AG255" i="98"/>
  <c r="AF255" i="98"/>
  <c r="AE255" i="98"/>
  <c r="AC255" i="98"/>
  <c r="AB255" i="98"/>
  <c r="AA255" i="98"/>
  <c r="Z255" i="98"/>
  <c r="AP254" i="98"/>
  <c r="AO254" i="98"/>
  <c r="AM254" i="98"/>
  <c r="AL254" i="98"/>
  <c r="AK254" i="98"/>
  <c r="AJ254" i="98"/>
  <c r="AI254" i="98"/>
  <c r="AH254" i="98"/>
  <c r="AG254" i="98"/>
  <c r="AF254" i="98"/>
  <c r="AE254" i="98"/>
  <c r="AC254" i="98"/>
  <c r="AB254" i="98"/>
  <c r="AA254" i="98"/>
  <c r="Z254" i="98"/>
  <c r="AP253" i="98"/>
  <c r="AO253" i="98"/>
  <c r="AM253" i="98"/>
  <c r="AL253" i="98"/>
  <c r="AK253" i="98"/>
  <c r="AJ253" i="98"/>
  <c r="AI253" i="98"/>
  <c r="AH253" i="98"/>
  <c r="AG253" i="98"/>
  <c r="AF253" i="98"/>
  <c r="AE253" i="98"/>
  <c r="AC253" i="98"/>
  <c r="AB253" i="98"/>
  <c r="AA253" i="98"/>
  <c r="Z253" i="98"/>
  <c r="AP252" i="98"/>
  <c r="AO252" i="98"/>
  <c r="AM252" i="98"/>
  <c r="AL252" i="98"/>
  <c r="AK252" i="98"/>
  <c r="AJ252" i="98"/>
  <c r="AI252" i="98"/>
  <c r="AH252" i="98"/>
  <c r="AG252" i="98"/>
  <c r="AF252" i="98"/>
  <c r="AE252" i="98"/>
  <c r="AC252" i="98"/>
  <c r="AB252" i="98"/>
  <c r="AA252" i="98"/>
  <c r="Z252" i="98"/>
  <c r="AP251" i="98"/>
  <c r="AO251" i="98"/>
  <c r="AM251" i="98"/>
  <c r="AL251" i="98"/>
  <c r="AK251" i="98"/>
  <c r="AJ251" i="98"/>
  <c r="AI251" i="98"/>
  <c r="AH251" i="98"/>
  <c r="AG251" i="98"/>
  <c r="AF251" i="98"/>
  <c r="AE251" i="98"/>
  <c r="AC251" i="98"/>
  <c r="AB251" i="98"/>
  <c r="AA251" i="98"/>
  <c r="Z251" i="98"/>
  <c r="AP250" i="98"/>
  <c r="AO250" i="98"/>
  <c r="AM250" i="98"/>
  <c r="AL250" i="98"/>
  <c r="AK250" i="98"/>
  <c r="AJ250" i="98"/>
  <c r="AI250" i="98"/>
  <c r="AH250" i="98"/>
  <c r="AG250" i="98"/>
  <c r="AF250" i="98"/>
  <c r="AE250" i="98"/>
  <c r="AC250" i="98"/>
  <c r="AB250" i="98"/>
  <c r="AA250" i="98"/>
  <c r="Z250" i="98"/>
  <c r="AP249" i="98"/>
  <c r="AO249" i="98"/>
  <c r="AM249" i="98"/>
  <c r="AL249" i="98"/>
  <c r="AK249" i="98"/>
  <c r="AJ249" i="98"/>
  <c r="AI249" i="98"/>
  <c r="AH249" i="98"/>
  <c r="AG249" i="98"/>
  <c r="AF249" i="98"/>
  <c r="AE249" i="98"/>
  <c r="AC249" i="98"/>
  <c r="AB249" i="98"/>
  <c r="AA249" i="98"/>
  <c r="Z249" i="98"/>
  <c r="AP248" i="98"/>
  <c r="AO248" i="98"/>
  <c r="AM248" i="98"/>
  <c r="AL248" i="98"/>
  <c r="AK248" i="98"/>
  <c r="AJ248" i="98"/>
  <c r="AI248" i="98"/>
  <c r="AH248" i="98"/>
  <c r="AG248" i="98"/>
  <c r="AF248" i="98"/>
  <c r="AE248" i="98"/>
  <c r="AC248" i="98"/>
  <c r="AB248" i="98"/>
  <c r="AA248" i="98"/>
  <c r="Z248" i="98"/>
  <c r="AP247" i="98"/>
  <c r="AO247" i="98"/>
  <c r="AM247" i="98"/>
  <c r="AL247" i="98"/>
  <c r="AK247" i="98"/>
  <c r="AJ247" i="98"/>
  <c r="AI247" i="98"/>
  <c r="AH247" i="98"/>
  <c r="AG247" i="98"/>
  <c r="AF247" i="98"/>
  <c r="AE247" i="98"/>
  <c r="AC247" i="98"/>
  <c r="AB247" i="98"/>
  <c r="AA247" i="98"/>
  <c r="Z247" i="98"/>
  <c r="AP246" i="98"/>
  <c r="AO246" i="98"/>
  <c r="AM246" i="98"/>
  <c r="AL246" i="98"/>
  <c r="AK246" i="98"/>
  <c r="AJ246" i="98"/>
  <c r="AI246" i="98"/>
  <c r="AH246" i="98"/>
  <c r="AG246" i="98"/>
  <c r="AF246" i="98"/>
  <c r="AE246" i="98"/>
  <c r="AC246" i="98"/>
  <c r="AB246" i="98"/>
  <c r="AA246" i="98"/>
  <c r="Z246" i="98"/>
  <c r="AP245" i="98"/>
  <c r="AO245" i="98"/>
  <c r="AM245" i="98"/>
  <c r="AL245" i="98"/>
  <c r="AK245" i="98"/>
  <c r="AJ245" i="98"/>
  <c r="AI245" i="98"/>
  <c r="AH245" i="98"/>
  <c r="AG245" i="98"/>
  <c r="AF245" i="98"/>
  <c r="AE245" i="98"/>
  <c r="AC245" i="98"/>
  <c r="AB245" i="98"/>
  <c r="AA245" i="98"/>
  <c r="Z245" i="98"/>
  <c r="AP244" i="98"/>
  <c r="AO244" i="98"/>
  <c r="AM244" i="98"/>
  <c r="AL244" i="98"/>
  <c r="AK244" i="98"/>
  <c r="AJ244" i="98"/>
  <c r="AI244" i="98"/>
  <c r="AH244" i="98"/>
  <c r="AG244" i="98"/>
  <c r="AF244" i="98"/>
  <c r="AE244" i="98"/>
  <c r="AC244" i="98"/>
  <c r="AB244" i="98"/>
  <c r="AA244" i="98"/>
  <c r="Z244" i="98"/>
  <c r="AP243" i="98"/>
  <c r="AO243" i="98"/>
  <c r="AM243" i="98"/>
  <c r="AL243" i="98"/>
  <c r="AK243" i="98"/>
  <c r="AJ243" i="98"/>
  <c r="AI243" i="98"/>
  <c r="AH243" i="98"/>
  <c r="AG243" i="98"/>
  <c r="AF243" i="98"/>
  <c r="AE243" i="98"/>
  <c r="AC243" i="98"/>
  <c r="AB243" i="98"/>
  <c r="AA243" i="98"/>
  <c r="Z243" i="98"/>
  <c r="AP242" i="98"/>
  <c r="AO242" i="98"/>
  <c r="AM242" i="98"/>
  <c r="AL242" i="98"/>
  <c r="AK242" i="98"/>
  <c r="AJ242" i="98"/>
  <c r="AI242" i="98"/>
  <c r="AH242" i="98"/>
  <c r="AG242" i="98"/>
  <c r="AF242" i="98"/>
  <c r="AE242" i="98"/>
  <c r="AC242" i="98"/>
  <c r="AB242" i="98"/>
  <c r="AA242" i="98"/>
  <c r="Z242" i="98"/>
  <c r="AP241" i="98"/>
  <c r="AO241" i="98"/>
  <c r="AM241" i="98"/>
  <c r="AL241" i="98"/>
  <c r="AK241" i="98"/>
  <c r="AJ241" i="98"/>
  <c r="AI241" i="98"/>
  <c r="AH241" i="98"/>
  <c r="AG241" i="98"/>
  <c r="AF241" i="98"/>
  <c r="AE241" i="98"/>
  <c r="AC241" i="98"/>
  <c r="AB241" i="98"/>
  <c r="AA241" i="98"/>
  <c r="Z241" i="98"/>
  <c r="AP240" i="98"/>
  <c r="AO240" i="98"/>
  <c r="AM240" i="98"/>
  <c r="AL240" i="98"/>
  <c r="AK240" i="98"/>
  <c r="AJ240" i="98"/>
  <c r="AI240" i="98"/>
  <c r="AH240" i="98"/>
  <c r="AG240" i="98"/>
  <c r="AF240" i="98"/>
  <c r="AE240" i="98"/>
  <c r="AC240" i="98"/>
  <c r="AB240" i="98"/>
  <c r="AA240" i="98"/>
  <c r="Z240" i="98"/>
  <c r="AP239" i="98"/>
  <c r="AO239" i="98"/>
  <c r="AM239" i="98"/>
  <c r="AL239" i="98"/>
  <c r="AK239" i="98"/>
  <c r="AJ239" i="98"/>
  <c r="AI239" i="98"/>
  <c r="AH239" i="98"/>
  <c r="AG239" i="98"/>
  <c r="AF239" i="98"/>
  <c r="AE239" i="98"/>
  <c r="AC239" i="98"/>
  <c r="AB239" i="98"/>
  <c r="AA239" i="98"/>
  <c r="Z239" i="98"/>
  <c r="AP238" i="98"/>
  <c r="AO238" i="98"/>
  <c r="AM238" i="98"/>
  <c r="AL238" i="98"/>
  <c r="AK238" i="98"/>
  <c r="AJ238" i="98"/>
  <c r="AI238" i="98"/>
  <c r="AH238" i="98"/>
  <c r="AG238" i="98"/>
  <c r="AF238" i="98"/>
  <c r="AE238" i="98"/>
  <c r="AC238" i="98"/>
  <c r="AB238" i="98"/>
  <c r="AA238" i="98"/>
  <c r="Z238" i="98"/>
  <c r="AP237" i="98"/>
  <c r="AO237" i="98"/>
  <c r="AM237" i="98"/>
  <c r="AL237" i="98"/>
  <c r="AK237" i="98"/>
  <c r="AJ237" i="98"/>
  <c r="AI237" i="98"/>
  <c r="AH237" i="98"/>
  <c r="AG237" i="98"/>
  <c r="AF237" i="98"/>
  <c r="AE237" i="98"/>
  <c r="AC237" i="98"/>
  <c r="AB237" i="98"/>
  <c r="AA237" i="98"/>
  <c r="Z237" i="98"/>
  <c r="AP236" i="98"/>
  <c r="AO236" i="98"/>
  <c r="AM236" i="98"/>
  <c r="AL236" i="98"/>
  <c r="AK236" i="98"/>
  <c r="AJ236" i="98"/>
  <c r="AI236" i="98"/>
  <c r="AH236" i="98"/>
  <c r="AG236" i="98"/>
  <c r="AF236" i="98"/>
  <c r="AE236" i="98"/>
  <c r="AC236" i="98"/>
  <c r="AB236" i="98"/>
  <c r="AA236" i="98"/>
  <c r="Z236" i="98"/>
  <c r="AP235" i="98"/>
  <c r="AO235" i="98"/>
  <c r="AM235" i="98"/>
  <c r="AL235" i="98"/>
  <c r="AK235" i="98"/>
  <c r="AJ235" i="98"/>
  <c r="AI235" i="98"/>
  <c r="AH235" i="98"/>
  <c r="AG235" i="98"/>
  <c r="AF235" i="98"/>
  <c r="AE235" i="98"/>
  <c r="AC235" i="98"/>
  <c r="AB235" i="98"/>
  <c r="AA235" i="98"/>
  <c r="Z235" i="98"/>
  <c r="AP234" i="98"/>
  <c r="AO234" i="98"/>
  <c r="AM234" i="98"/>
  <c r="AL234" i="98"/>
  <c r="AK234" i="98"/>
  <c r="AJ234" i="98"/>
  <c r="AI234" i="98"/>
  <c r="AH234" i="98"/>
  <c r="AG234" i="98"/>
  <c r="AF234" i="98"/>
  <c r="AE234" i="98"/>
  <c r="AC234" i="98"/>
  <c r="AB234" i="98"/>
  <c r="AA234" i="98"/>
  <c r="Z234" i="98"/>
  <c r="AP233" i="98"/>
  <c r="AO233" i="98"/>
  <c r="AM233" i="98"/>
  <c r="AL233" i="98"/>
  <c r="AK233" i="98"/>
  <c r="AJ233" i="98"/>
  <c r="AI233" i="98"/>
  <c r="AH233" i="98"/>
  <c r="AG233" i="98"/>
  <c r="AF233" i="98"/>
  <c r="AE233" i="98"/>
  <c r="AC233" i="98"/>
  <c r="AB233" i="98"/>
  <c r="AA233" i="98"/>
  <c r="Z233" i="98"/>
  <c r="AP232" i="98"/>
  <c r="AO232" i="98"/>
  <c r="AM232" i="98"/>
  <c r="AL232" i="98"/>
  <c r="AK232" i="98"/>
  <c r="AJ232" i="98"/>
  <c r="AI232" i="98"/>
  <c r="AH232" i="98"/>
  <c r="AG232" i="98"/>
  <c r="AF232" i="98"/>
  <c r="AE232" i="98"/>
  <c r="AC232" i="98"/>
  <c r="AB232" i="98"/>
  <c r="AA232" i="98"/>
  <c r="Z232" i="98"/>
  <c r="AP231" i="98"/>
  <c r="AO231" i="98"/>
  <c r="AM231" i="98"/>
  <c r="AL231" i="98"/>
  <c r="AK231" i="98"/>
  <c r="AJ231" i="98"/>
  <c r="AI231" i="98"/>
  <c r="AH231" i="98"/>
  <c r="AG231" i="98"/>
  <c r="AF231" i="98"/>
  <c r="AE231" i="98"/>
  <c r="AC231" i="98"/>
  <c r="AB231" i="98"/>
  <c r="AA231" i="98"/>
  <c r="Z231" i="98"/>
  <c r="AP230" i="98"/>
  <c r="AO230" i="98"/>
  <c r="AM230" i="98"/>
  <c r="AL230" i="98"/>
  <c r="AK230" i="98"/>
  <c r="AJ230" i="98"/>
  <c r="AI230" i="98"/>
  <c r="AH230" i="98"/>
  <c r="AG230" i="98"/>
  <c r="AF230" i="98"/>
  <c r="AE230" i="98"/>
  <c r="AC230" i="98"/>
  <c r="AB230" i="98"/>
  <c r="AA230" i="98"/>
  <c r="Z230" i="98"/>
  <c r="AP229" i="98"/>
  <c r="AO229" i="98"/>
  <c r="AM229" i="98"/>
  <c r="AL229" i="98"/>
  <c r="AK229" i="98"/>
  <c r="AJ229" i="98"/>
  <c r="AI229" i="98"/>
  <c r="AH229" i="98"/>
  <c r="AG229" i="98"/>
  <c r="AF229" i="98"/>
  <c r="AE229" i="98"/>
  <c r="AC229" i="98"/>
  <c r="AB229" i="98"/>
  <c r="AA229" i="98"/>
  <c r="Z229" i="98"/>
  <c r="AP228" i="98"/>
  <c r="AO228" i="98"/>
  <c r="AM228" i="98"/>
  <c r="AL228" i="98"/>
  <c r="AK228" i="98"/>
  <c r="AJ228" i="98"/>
  <c r="AI228" i="98"/>
  <c r="AH228" i="98"/>
  <c r="AG228" i="98"/>
  <c r="AF228" i="98"/>
  <c r="AE228" i="98"/>
  <c r="AC228" i="98"/>
  <c r="AB228" i="98"/>
  <c r="AA228" i="98"/>
  <c r="Z228" i="98"/>
  <c r="AP227" i="98"/>
  <c r="AO227" i="98"/>
  <c r="AM227" i="98"/>
  <c r="AL227" i="98"/>
  <c r="AK227" i="98"/>
  <c r="AJ227" i="98"/>
  <c r="AI227" i="98"/>
  <c r="AH227" i="98"/>
  <c r="AG227" i="98"/>
  <c r="AF227" i="98"/>
  <c r="AE227" i="98"/>
  <c r="AC227" i="98"/>
  <c r="AB227" i="98"/>
  <c r="AA227" i="98"/>
  <c r="Z227" i="98"/>
  <c r="AP226" i="98"/>
  <c r="AO226" i="98"/>
  <c r="AM226" i="98"/>
  <c r="AL226" i="98"/>
  <c r="AK226" i="98"/>
  <c r="AJ226" i="98"/>
  <c r="AI226" i="98"/>
  <c r="AH226" i="98"/>
  <c r="AG226" i="98"/>
  <c r="AF226" i="98"/>
  <c r="AE226" i="98"/>
  <c r="AC226" i="98"/>
  <c r="AB226" i="98"/>
  <c r="AA226" i="98"/>
  <c r="Z226" i="98"/>
  <c r="AP225" i="98"/>
  <c r="AO225" i="98"/>
  <c r="AM225" i="98"/>
  <c r="AL225" i="98"/>
  <c r="AK225" i="98"/>
  <c r="AJ225" i="98"/>
  <c r="AI225" i="98"/>
  <c r="AH225" i="98"/>
  <c r="AG225" i="98"/>
  <c r="AF225" i="98"/>
  <c r="AE225" i="98"/>
  <c r="AC225" i="98"/>
  <c r="AB225" i="98"/>
  <c r="AA225" i="98"/>
  <c r="Z225" i="98"/>
  <c r="AP224" i="98"/>
  <c r="AO224" i="98"/>
  <c r="AM224" i="98"/>
  <c r="AL224" i="98"/>
  <c r="AK224" i="98"/>
  <c r="AJ224" i="98"/>
  <c r="AI224" i="98"/>
  <c r="AH224" i="98"/>
  <c r="AG224" i="98"/>
  <c r="AF224" i="98"/>
  <c r="AE224" i="98"/>
  <c r="AC224" i="98"/>
  <c r="AB224" i="98"/>
  <c r="AA224" i="98"/>
  <c r="Z224" i="98"/>
  <c r="AP223" i="98"/>
  <c r="AO223" i="98"/>
  <c r="AM223" i="98"/>
  <c r="AL223" i="98"/>
  <c r="AK223" i="98"/>
  <c r="AJ223" i="98"/>
  <c r="AI223" i="98"/>
  <c r="AH223" i="98"/>
  <c r="AG223" i="98"/>
  <c r="AF223" i="98"/>
  <c r="AE223" i="98"/>
  <c r="AC223" i="98"/>
  <c r="AB223" i="98"/>
  <c r="AA223" i="98"/>
  <c r="Z223" i="98"/>
  <c r="AP222" i="98"/>
  <c r="AO222" i="98"/>
  <c r="AM222" i="98"/>
  <c r="AL222" i="98"/>
  <c r="AK222" i="98"/>
  <c r="AJ222" i="98"/>
  <c r="AI222" i="98"/>
  <c r="AH222" i="98"/>
  <c r="AG222" i="98"/>
  <c r="AF222" i="98"/>
  <c r="AE222" i="98"/>
  <c r="AC222" i="98"/>
  <c r="AB222" i="98"/>
  <c r="AA222" i="98"/>
  <c r="Z222" i="98"/>
  <c r="AP221" i="98"/>
  <c r="AO221" i="98"/>
  <c r="AM221" i="98"/>
  <c r="AL221" i="98"/>
  <c r="AK221" i="98"/>
  <c r="AJ221" i="98"/>
  <c r="AI221" i="98"/>
  <c r="AH221" i="98"/>
  <c r="AG221" i="98"/>
  <c r="AF221" i="98"/>
  <c r="AE221" i="98"/>
  <c r="AC221" i="98"/>
  <c r="AB221" i="98"/>
  <c r="AA221" i="98"/>
  <c r="Z221" i="98"/>
  <c r="AP220" i="98"/>
  <c r="AO220" i="98"/>
  <c r="AM220" i="98"/>
  <c r="AL220" i="98"/>
  <c r="AK220" i="98"/>
  <c r="AJ220" i="98"/>
  <c r="AI220" i="98"/>
  <c r="AH220" i="98"/>
  <c r="AG220" i="98"/>
  <c r="AF220" i="98"/>
  <c r="AE220" i="98"/>
  <c r="AC220" i="98"/>
  <c r="AB220" i="98"/>
  <c r="AA220" i="98"/>
  <c r="Z220" i="98"/>
  <c r="AP219" i="98"/>
  <c r="AO219" i="98"/>
  <c r="AM219" i="98"/>
  <c r="AL219" i="98"/>
  <c r="AK219" i="98"/>
  <c r="AJ219" i="98"/>
  <c r="AI219" i="98"/>
  <c r="AH219" i="98"/>
  <c r="AG219" i="98"/>
  <c r="AF219" i="98"/>
  <c r="AE219" i="98"/>
  <c r="AC219" i="98"/>
  <c r="AB219" i="98"/>
  <c r="AA219" i="98"/>
  <c r="Z219" i="98"/>
  <c r="AP218" i="98"/>
  <c r="AO218" i="98"/>
  <c r="AM218" i="98"/>
  <c r="AL218" i="98"/>
  <c r="AK218" i="98"/>
  <c r="AJ218" i="98"/>
  <c r="AI218" i="98"/>
  <c r="AH218" i="98"/>
  <c r="AG218" i="98"/>
  <c r="AF218" i="98"/>
  <c r="AE218" i="98"/>
  <c r="AC218" i="98"/>
  <c r="AB218" i="98"/>
  <c r="AA218" i="98"/>
  <c r="Z218" i="98"/>
  <c r="AP217" i="98"/>
  <c r="AO217" i="98"/>
  <c r="AM217" i="98"/>
  <c r="AL217" i="98"/>
  <c r="AK217" i="98"/>
  <c r="AJ217" i="98"/>
  <c r="AI217" i="98"/>
  <c r="AH217" i="98"/>
  <c r="AG217" i="98"/>
  <c r="AF217" i="98"/>
  <c r="AE217" i="98"/>
  <c r="AC217" i="98"/>
  <c r="AB217" i="98"/>
  <c r="AA217" i="98"/>
  <c r="Z217" i="98"/>
  <c r="AP216" i="98"/>
  <c r="AO216" i="98"/>
  <c r="AM216" i="98"/>
  <c r="AL216" i="98"/>
  <c r="AK216" i="98"/>
  <c r="AJ216" i="98"/>
  <c r="AI216" i="98"/>
  <c r="AH216" i="98"/>
  <c r="AG216" i="98"/>
  <c r="AF216" i="98"/>
  <c r="AE216" i="98"/>
  <c r="AC216" i="98"/>
  <c r="AB216" i="98"/>
  <c r="AA216" i="98"/>
  <c r="Z216" i="98"/>
  <c r="AP215" i="98"/>
  <c r="AO215" i="98"/>
  <c r="AM215" i="98"/>
  <c r="AL215" i="98"/>
  <c r="AK215" i="98"/>
  <c r="AJ215" i="98"/>
  <c r="AI215" i="98"/>
  <c r="AH215" i="98"/>
  <c r="AG215" i="98"/>
  <c r="AF215" i="98"/>
  <c r="AE215" i="98"/>
  <c r="AC215" i="98"/>
  <c r="AB215" i="98"/>
  <c r="AA215" i="98"/>
  <c r="Z215" i="98"/>
  <c r="AP214" i="98"/>
  <c r="AO214" i="98"/>
  <c r="AM214" i="98"/>
  <c r="AL214" i="98"/>
  <c r="AK214" i="98"/>
  <c r="AJ214" i="98"/>
  <c r="AI214" i="98"/>
  <c r="AH214" i="98"/>
  <c r="AG214" i="98"/>
  <c r="AF214" i="98"/>
  <c r="AE214" i="98"/>
  <c r="AC214" i="98"/>
  <c r="AB214" i="98"/>
  <c r="AA214" i="98"/>
  <c r="Z214" i="98"/>
  <c r="AP213" i="98"/>
  <c r="AO213" i="98"/>
  <c r="AM213" i="98"/>
  <c r="AL213" i="98"/>
  <c r="AK213" i="98"/>
  <c r="AJ213" i="98"/>
  <c r="AI213" i="98"/>
  <c r="AH213" i="98"/>
  <c r="AG213" i="98"/>
  <c r="AF213" i="98"/>
  <c r="AE213" i="98"/>
  <c r="AC213" i="98"/>
  <c r="AB213" i="98"/>
  <c r="AA213" i="98"/>
  <c r="Z213" i="98"/>
  <c r="AP212" i="98"/>
  <c r="AO212" i="98"/>
  <c r="AM212" i="98"/>
  <c r="AL212" i="98"/>
  <c r="AK212" i="98"/>
  <c r="AJ212" i="98"/>
  <c r="AI212" i="98"/>
  <c r="AH212" i="98"/>
  <c r="AG212" i="98"/>
  <c r="AF212" i="98"/>
  <c r="AE212" i="98"/>
  <c r="AC212" i="98"/>
  <c r="AB212" i="98"/>
  <c r="AA212" i="98"/>
  <c r="Z212" i="98"/>
  <c r="AP211" i="98"/>
  <c r="AO211" i="98"/>
  <c r="AM211" i="98"/>
  <c r="AL211" i="98"/>
  <c r="AK211" i="98"/>
  <c r="AJ211" i="98"/>
  <c r="AI211" i="98"/>
  <c r="AH211" i="98"/>
  <c r="AG211" i="98"/>
  <c r="AF211" i="98"/>
  <c r="AE211" i="98"/>
  <c r="AC211" i="98"/>
  <c r="AB211" i="98"/>
  <c r="AA211" i="98"/>
  <c r="Z211" i="98"/>
  <c r="AP210" i="98"/>
  <c r="AO210" i="98"/>
  <c r="AM210" i="98"/>
  <c r="AL210" i="98"/>
  <c r="AK210" i="98"/>
  <c r="AJ210" i="98"/>
  <c r="AI210" i="98"/>
  <c r="AH210" i="98"/>
  <c r="AG210" i="98"/>
  <c r="AF210" i="98"/>
  <c r="AE210" i="98"/>
  <c r="AC210" i="98"/>
  <c r="AB210" i="98"/>
  <c r="AA210" i="98"/>
  <c r="Z210" i="98"/>
  <c r="AP209" i="98"/>
  <c r="AO209" i="98"/>
  <c r="AM209" i="98"/>
  <c r="AL209" i="98"/>
  <c r="AK209" i="98"/>
  <c r="AJ209" i="98"/>
  <c r="AI209" i="98"/>
  <c r="AH209" i="98"/>
  <c r="AG209" i="98"/>
  <c r="AF209" i="98"/>
  <c r="AE209" i="98"/>
  <c r="AC209" i="98"/>
  <c r="AB209" i="98"/>
  <c r="AA209" i="98"/>
  <c r="Z209" i="98"/>
  <c r="AP208" i="98"/>
  <c r="AO208" i="98"/>
  <c r="AM208" i="98"/>
  <c r="AL208" i="98"/>
  <c r="AK208" i="98"/>
  <c r="AJ208" i="98"/>
  <c r="AI208" i="98"/>
  <c r="AH208" i="98"/>
  <c r="AG208" i="98"/>
  <c r="AF208" i="98"/>
  <c r="AE208" i="98"/>
  <c r="AC208" i="98"/>
  <c r="AB208" i="98"/>
  <c r="AA208" i="98"/>
  <c r="Z208" i="98"/>
  <c r="AP207" i="98"/>
  <c r="AO207" i="98"/>
  <c r="AM207" i="98"/>
  <c r="AL207" i="98"/>
  <c r="AK207" i="98"/>
  <c r="AJ207" i="98"/>
  <c r="AI207" i="98"/>
  <c r="AH207" i="98"/>
  <c r="AG207" i="98"/>
  <c r="AF207" i="98"/>
  <c r="AE207" i="98"/>
  <c r="AC207" i="98"/>
  <c r="AB207" i="98"/>
  <c r="AA207" i="98"/>
  <c r="Z207" i="98"/>
  <c r="AP206" i="98"/>
  <c r="AO206" i="98"/>
  <c r="AM206" i="98"/>
  <c r="AL206" i="98"/>
  <c r="AK206" i="98"/>
  <c r="AJ206" i="98"/>
  <c r="AI206" i="98"/>
  <c r="AH206" i="98"/>
  <c r="AG206" i="98"/>
  <c r="AF206" i="98"/>
  <c r="AE206" i="98"/>
  <c r="AC206" i="98"/>
  <c r="AB206" i="98"/>
  <c r="AA206" i="98"/>
  <c r="Z206" i="98"/>
  <c r="AP205" i="98"/>
  <c r="AO205" i="98"/>
  <c r="AM205" i="98"/>
  <c r="AL205" i="98"/>
  <c r="AK205" i="98"/>
  <c r="AJ205" i="98"/>
  <c r="AI205" i="98"/>
  <c r="AH205" i="98"/>
  <c r="AG205" i="98"/>
  <c r="AF205" i="98"/>
  <c r="AE205" i="98"/>
  <c r="AC205" i="98"/>
  <c r="AB205" i="98"/>
  <c r="AA205" i="98"/>
  <c r="Z205" i="98"/>
  <c r="AP204" i="98"/>
  <c r="AO204" i="98"/>
  <c r="AM204" i="98"/>
  <c r="AL204" i="98"/>
  <c r="AK204" i="98"/>
  <c r="AJ204" i="98"/>
  <c r="AI204" i="98"/>
  <c r="AH204" i="98"/>
  <c r="AG204" i="98"/>
  <c r="AF204" i="98"/>
  <c r="AE204" i="98"/>
  <c r="AC204" i="98"/>
  <c r="AB204" i="98"/>
  <c r="AA204" i="98"/>
  <c r="Z204" i="98"/>
  <c r="AP203" i="98"/>
  <c r="AO203" i="98"/>
  <c r="AM203" i="98"/>
  <c r="AL203" i="98"/>
  <c r="AK203" i="98"/>
  <c r="AJ203" i="98"/>
  <c r="AI203" i="98"/>
  <c r="AH203" i="98"/>
  <c r="AG203" i="98"/>
  <c r="AF203" i="98"/>
  <c r="AE203" i="98"/>
  <c r="AC203" i="98"/>
  <c r="AB203" i="98"/>
  <c r="AA203" i="98"/>
  <c r="Z203" i="98"/>
  <c r="AP202" i="98"/>
  <c r="AO202" i="98"/>
  <c r="AM202" i="98"/>
  <c r="AL202" i="98"/>
  <c r="AK202" i="98"/>
  <c r="AJ202" i="98"/>
  <c r="AI202" i="98"/>
  <c r="AH202" i="98"/>
  <c r="AG202" i="98"/>
  <c r="AF202" i="98"/>
  <c r="AE202" i="98"/>
  <c r="AC202" i="98"/>
  <c r="AB202" i="98"/>
  <c r="AA202" i="98"/>
  <c r="Z202" i="98"/>
  <c r="AP201" i="98"/>
  <c r="AO201" i="98"/>
  <c r="AM201" i="98"/>
  <c r="AL201" i="98"/>
  <c r="AK201" i="98"/>
  <c r="AJ201" i="98"/>
  <c r="AI201" i="98"/>
  <c r="AH201" i="98"/>
  <c r="AG201" i="98"/>
  <c r="AF201" i="98"/>
  <c r="AE201" i="98"/>
  <c r="AC201" i="98"/>
  <c r="AB201" i="98"/>
  <c r="AA201" i="98"/>
  <c r="Z201" i="98"/>
  <c r="AP200" i="98"/>
  <c r="AO200" i="98"/>
  <c r="AM200" i="98"/>
  <c r="AL200" i="98"/>
  <c r="AK200" i="98"/>
  <c r="AJ200" i="98"/>
  <c r="AI200" i="98"/>
  <c r="AH200" i="98"/>
  <c r="AG200" i="98"/>
  <c r="AF200" i="98"/>
  <c r="AE200" i="98"/>
  <c r="AC200" i="98"/>
  <c r="AB200" i="98"/>
  <c r="AA200" i="98"/>
  <c r="Z200" i="98"/>
  <c r="AP199" i="98"/>
  <c r="AO199" i="98"/>
  <c r="AM199" i="98"/>
  <c r="AL199" i="98"/>
  <c r="AK199" i="98"/>
  <c r="AJ199" i="98"/>
  <c r="AI199" i="98"/>
  <c r="AH199" i="98"/>
  <c r="AG199" i="98"/>
  <c r="AF199" i="98"/>
  <c r="AE199" i="98"/>
  <c r="AC199" i="98"/>
  <c r="AB199" i="98"/>
  <c r="AA199" i="98"/>
  <c r="Z199" i="98"/>
  <c r="AP198" i="98"/>
  <c r="AO198" i="98"/>
  <c r="AM198" i="98"/>
  <c r="AL198" i="98"/>
  <c r="AK198" i="98"/>
  <c r="AJ198" i="98"/>
  <c r="AI198" i="98"/>
  <c r="AH198" i="98"/>
  <c r="AG198" i="98"/>
  <c r="AF198" i="98"/>
  <c r="AE198" i="98"/>
  <c r="AC198" i="98"/>
  <c r="AB198" i="98"/>
  <c r="AA198" i="98"/>
  <c r="Z198" i="98"/>
  <c r="AP197" i="98"/>
  <c r="AO197" i="98"/>
  <c r="AM197" i="98"/>
  <c r="AL197" i="98"/>
  <c r="AK197" i="98"/>
  <c r="AJ197" i="98"/>
  <c r="AI197" i="98"/>
  <c r="AH197" i="98"/>
  <c r="AG197" i="98"/>
  <c r="AF197" i="98"/>
  <c r="AE197" i="98"/>
  <c r="AC197" i="98"/>
  <c r="AB197" i="98"/>
  <c r="AA197" i="98"/>
  <c r="Z197" i="98"/>
  <c r="AP196" i="98"/>
  <c r="AO196" i="98"/>
  <c r="AM196" i="98"/>
  <c r="AL196" i="98"/>
  <c r="AK196" i="98"/>
  <c r="AJ196" i="98"/>
  <c r="AI196" i="98"/>
  <c r="AH196" i="98"/>
  <c r="AG196" i="98"/>
  <c r="AF196" i="98"/>
  <c r="AE196" i="98"/>
  <c r="AC196" i="98"/>
  <c r="AB196" i="98"/>
  <c r="AA196" i="98"/>
  <c r="Z196" i="98"/>
  <c r="AP195" i="98"/>
  <c r="AO195" i="98"/>
  <c r="AM195" i="98"/>
  <c r="AL195" i="98"/>
  <c r="AK195" i="98"/>
  <c r="AJ195" i="98"/>
  <c r="AI195" i="98"/>
  <c r="AH195" i="98"/>
  <c r="AG195" i="98"/>
  <c r="AF195" i="98"/>
  <c r="AE195" i="98"/>
  <c r="AC195" i="98"/>
  <c r="AB195" i="98"/>
  <c r="AA195" i="98"/>
  <c r="Z195" i="98"/>
  <c r="AP194" i="98"/>
  <c r="AO194" i="98"/>
  <c r="AM194" i="98"/>
  <c r="AL194" i="98"/>
  <c r="AK194" i="98"/>
  <c r="AJ194" i="98"/>
  <c r="AI194" i="98"/>
  <c r="AH194" i="98"/>
  <c r="AG194" i="98"/>
  <c r="AF194" i="98"/>
  <c r="AE194" i="98"/>
  <c r="AC194" i="98"/>
  <c r="AB194" i="98"/>
  <c r="AA194" i="98"/>
  <c r="Z194" i="98"/>
  <c r="AP193" i="98"/>
  <c r="AO193" i="98"/>
  <c r="AM193" i="98"/>
  <c r="AL193" i="98"/>
  <c r="AK193" i="98"/>
  <c r="AJ193" i="98"/>
  <c r="AI193" i="98"/>
  <c r="AH193" i="98"/>
  <c r="AG193" i="98"/>
  <c r="AF193" i="98"/>
  <c r="AE193" i="98"/>
  <c r="AC193" i="98"/>
  <c r="AB193" i="98"/>
  <c r="AA193" i="98"/>
  <c r="Z193" i="98"/>
  <c r="AP192" i="98"/>
  <c r="AO192" i="98"/>
  <c r="AM192" i="98"/>
  <c r="AL192" i="98"/>
  <c r="AK192" i="98"/>
  <c r="AJ192" i="98"/>
  <c r="AI192" i="98"/>
  <c r="AH192" i="98"/>
  <c r="AG192" i="98"/>
  <c r="AF192" i="98"/>
  <c r="AE192" i="98"/>
  <c r="AC192" i="98"/>
  <c r="AB192" i="98"/>
  <c r="AA192" i="98"/>
  <c r="Z192" i="98"/>
  <c r="AP191" i="98"/>
  <c r="AO191" i="98"/>
  <c r="AM191" i="98"/>
  <c r="AL191" i="98"/>
  <c r="AK191" i="98"/>
  <c r="AJ191" i="98"/>
  <c r="AI191" i="98"/>
  <c r="AH191" i="98"/>
  <c r="AG191" i="98"/>
  <c r="AF191" i="98"/>
  <c r="AE191" i="98"/>
  <c r="AC191" i="98"/>
  <c r="AB191" i="98"/>
  <c r="AA191" i="98"/>
  <c r="Z191" i="98"/>
  <c r="AP190" i="98"/>
  <c r="AO190" i="98"/>
  <c r="AM190" i="98"/>
  <c r="AL190" i="98"/>
  <c r="AK190" i="98"/>
  <c r="AJ190" i="98"/>
  <c r="AI190" i="98"/>
  <c r="AH190" i="98"/>
  <c r="AG190" i="98"/>
  <c r="AF190" i="98"/>
  <c r="AE190" i="98"/>
  <c r="AC190" i="98"/>
  <c r="AB190" i="98"/>
  <c r="AA190" i="98"/>
  <c r="Z190" i="98"/>
  <c r="AP189" i="98"/>
  <c r="AO189" i="98"/>
  <c r="AM189" i="98"/>
  <c r="AL189" i="98"/>
  <c r="AK189" i="98"/>
  <c r="AJ189" i="98"/>
  <c r="AI189" i="98"/>
  <c r="AH189" i="98"/>
  <c r="AG189" i="98"/>
  <c r="AF189" i="98"/>
  <c r="AE189" i="98"/>
  <c r="AC189" i="98"/>
  <c r="AB189" i="98"/>
  <c r="AA189" i="98"/>
  <c r="Z189" i="98"/>
  <c r="AP188" i="98"/>
  <c r="AO188" i="98"/>
  <c r="AM188" i="98"/>
  <c r="AL188" i="98"/>
  <c r="AK188" i="98"/>
  <c r="AJ188" i="98"/>
  <c r="AI188" i="98"/>
  <c r="AH188" i="98"/>
  <c r="AG188" i="98"/>
  <c r="AF188" i="98"/>
  <c r="AE188" i="98"/>
  <c r="AC188" i="98"/>
  <c r="AB188" i="98"/>
  <c r="AA188" i="98"/>
  <c r="Z188" i="98"/>
  <c r="AP187" i="98"/>
  <c r="AO187" i="98"/>
  <c r="AM187" i="98"/>
  <c r="AL187" i="98"/>
  <c r="AK187" i="98"/>
  <c r="AJ187" i="98"/>
  <c r="AI187" i="98"/>
  <c r="AH187" i="98"/>
  <c r="AG187" i="98"/>
  <c r="AF187" i="98"/>
  <c r="AE187" i="98"/>
  <c r="AC187" i="98"/>
  <c r="AB187" i="98"/>
  <c r="AA187" i="98"/>
  <c r="Z187" i="98"/>
  <c r="AP186" i="98"/>
  <c r="AO186" i="98"/>
  <c r="AM186" i="98"/>
  <c r="AL186" i="98"/>
  <c r="AK186" i="98"/>
  <c r="AJ186" i="98"/>
  <c r="AI186" i="98"/>
  <c r="AH186" i="98"/>
  <c r="AG186" i="98"/>
  <c r="AF186" i="98"/>
  <c r="AE186" i="98"/>
  <c r="AC186" i="98"/>
  <c r="AB186" i="98"/>
  <c r="AA186" i="98"/>
  <c r="Z186" i="98"/>
  <c r="AP185" i="98"/>
  <c r="AO185" i="98"/>
  <c r="AM185" i="98"/>
  <c r="AL185" i="98"/>
  <c r="AK185" i="98"/>
  <c r="AJ185" i="98"/>
  <c r="AI185" i="98"/>
  <c r="AH185" i="98"/>
  <c r="AG185" i="98"/>
  <c r="AF185" i="98"/>
  <c r="AE185" i="98"/>
  <c r="AC185" i="98"/>
  <c r="AB185" i="98"/>
  <c r="AA185" i="98"/>
  <c r="Z185" i="98"/>
  <c r="AP184" i="98"/>
  <c r="AO184" i="98"/>
  <c r="AM184" i="98"/>
  <c r="AL184" i="98"/>
  <c r="AK184" i="98"/>
  <c r="AJ184" i="98"/>
  <c r="AI184" i="98"/>
  <c r="AH184" i="98"/>
  <c r="AG184" i="98"/>
  <c r="AF184" i="98"/>
  <c r="AE184" i="98"/>
  <c r="AC184" i="98"/>
  <c r="AB184" i="98"/>
  <c r="AA184" i="98"/>
  <c r="Z184" i="98"/>
  <c r="AP183" i="98"/>
  <c r="AO183" i="98"/>
  <c r="AM183" i="98"/>
  <c r="AL183" i="98"/>
  <c r="AK183" i="98"/>
  <c r="AJ183" i="98"/>
  <c r="AI183" i="98"/>
  <c r="AH183" i="98"/>
  <c r="AG183" i="98"/>
  <c r="AF183" i="98"/>
  <c r="AE183" i="98"/>
  <c r="AC183" i="98"/>
  <c r="AB183" i="98"/>
  <c r="AA183" i="98"/>
  <c r="Z183" i="98"/>
  <c r="AP182" i="98"/>
  <c r="AO182" i="98"/>
  <c r="AM182" i="98"/>
  <c r="AL182" i="98"/>
  <c r="AK182" i="98"/>
  <c r="AJ182" i="98"/>
  <c r="AI182" i="98"/>
  <c r="AH182" i="98"/>
  <c r="AG182" i="98"/>
  <c r="AF182" i="98"/>
  <c r="AE182" i="98"/>
  <c r="AC182" i="98"/>
  <c r="AB182" i="98"/>
  <c r="AA182" i="98"/>
  <c r="Z182" i="98"/>
  <c r="AP181" i="98"/>
  <c r="AO181" i="98"/>
  <c r="AM181" i="98"/>
  <c r="AL181" i="98"/>
  <c r="AK181" i="98"/>
  <c r="AJ181" i="98"/>
  <c r="AI181" i="98"/>
  <c r="AH181" i="98"/>
  <c r="AG181" i="98"/>
  <c r="AF181" i="98"/>
  <c r="AE181" i="98"/>
  <c r="AC181" i="98"/>
  <c r="AB181" i="98"/>
  <c r="AA181" i="98"/>
  <c r="Z181" i="98"/>
  <c r="AP180" i="98"/>
  <c r="AO180" i="98"/>
  <c r="AM180" i="98"/>
  <c r="AL180" i="98"/>
  <c r="AK180" i="98"/>
  <c r="AJ180" i="98"/>
  <c r="AI180" i="98"/>
  <c r="AH180" i="98"/>
  <c r="AG180" i="98"/>
  <c r="AF180" i="98"/>
  <c r="AE180" i="98"/>
  <c r="AC180" i="98"/>
  <c r="AB180" i="98"/>
  <c r="AA180" i="98"/>
  <c r="Z180" i="98"/>
  <c r="AP179" i="98"/>
  <c r="AO179" i="98"/>
  <c r="AM179" i="98"/>
  <c r="AL179" i="98"/>
  <c r="AK179" i="98"/>
  <c r="AJ179" i="98"/>
  <c r="AI179" i="98"/>
  <c r="AH179" i="98"/>
  <c r="AG179" i="98"/>
  <c r="AF179" i="98"/>
  <c r="AE179" i="98"/>
  <c r="AC179" i="98"/>
  <c r="AB179" i="98"/>
  <c r="AA179" i="98"/>
  <c r="Z179" i="98"/>
  <c r="AP178" i="98"/>
  <c r="AO178" i="98"/>
  <c r="AM178" i="98"/>
  <c r="AL178" i="98"/>
  <c r="AK178" i="98"/>
  <c r="AJ178" i="98"/>
  <c r="AI178" i="98"/>
  <c r="AH178" i="98"/>
  <c r="AG178" i="98"/>
  <c r="AF178" i="98"/>
  <c r="AE178" i="98"/>
  <c r="AC178" i="98"/>
  <c r="AB178" i="98"/>
  <c r="AA178" i="98"/>
  <c r="Z178" i="98"/>
  <c r="AP177" i="98"/>
  <c r="AO177" i="98"/>
  <c r="AM177" i="98"/>
  <c r="AL177" i="98"/>
  <c r="AK177" i="98"/>
  <c r="AJ177" i="98"/>
  <c r="AI177" i="98"/>
  <c r="AH177" i="98"/>
  <c r="AG177" i="98"/>
  <c r="AF177" i="98"/>
  <c r="AE177" i="98"/>
  <c r="AC177" i="98"/>
  <c r="AB177" i="98"/>
  <c r="AA177" i="98"/>
  <c r="Z177" i="98"/>
  <c r="AP176" i="98"/>
  <c r="AO176" i="98"/>
  <c r="AM176" i="98"/>
  <c r="AL176" i="98"/>
  <c r="AK176" i="98"/>
  <c r="AJ176" i="98"/>
  <c r="AI176" i="98"/>
  <c r="AH176" i="98"/>
  <c r="AG176" i="98"/>
  <c r="AF176" i="98"/>
  <c r="AE176" i="98"/>
  <c r="AC176" i="98"/>
  <c r="AB176" i="98"/>
  <c r="AA176" i="98"/>
  <c r="Z176" i="98"/>
  <c r="AP175" i="98"/>
  <c r="AO175" i="98"/>
  <c r="AM175" i="98"/>
  <c r="AL175" i="98"/>
  <c r="AK175" i="98"/>
  <c r="AJ175" i="98"/>
  <c r="AI175" i="98"/>
  <c r="AH175" i="98"/>
  <c r="AG175" i="98"/>
  <c r="AF175" i="98"/>
  <c r="AE175" i="98"/>
  <c r="AC175" i="98"/>
  <c r="AB175" i="98"/>
  <c r="AA175" i="98"/>
  <c r="Z175" i="98"/>
  <c r="AP174" i="98"/>
  <c r="AO174" i="98"/>
  <c r="AM174" i="98"/>
  <c r="AL174" i="98"/>
  <c r="AK174" i="98"/>
  <c r="AJ174" i="98"/>
  <c r="AI174" i="98"/>
  <c r="AH174" i="98"/>
  <c r="AG174" i="98"/>
  <c r="AF174" i="98"/>
  <c r="AE174" i="98"/>
  <c r="AC174" i="98"/>
  <c r="AB174" i="98"/>
  <c r="AA174" i="98"/>
  <c r="Z174" i="98"/>
  <c r="AP173" i="98"/>
  <c r="AO173" i="98"/>
  <c r="AM173" i="98"/>
  <c r="AL173" i="98"/>
  <c r="AK173" i="98"/>
  <c r="AJ173" i="98"/>
  <c r="AI173" i="98"/>
  <c r="AH173" i="98"/>
  <c r="AG173" i="98"/>
  <c r="AF173" i="98"/>
  <c r="AE173" i="98"/>
  <c r="AC173" i="98"/>
  <c r="AB173" i="98"/>
  <c r="AA173" i="98"/>
  <c r="Z173" i="98"/>
  <c r="AP172" i="98"/>
  <c r="AO172" i="98"/>
  <c r="AM172" i="98"/>
  <c r="AL172" i="98"/>
  <c r="AK172" i="98"/>
  <c r="AJ172" i="98"/>
  <c r="AI172" i="98"/>
  <c r="AH172" i="98"/>
  <c r="AG172" i="98"/>
  <c r="AF172" i="98"/>
  <c r="AE172" i="98"/>
  <c r="AC172" i="98"/>
  <c r="AB172" i="98"/>
  <c r="AA172" i="98"/>
  <c r="Z172" i="98"/>
  <c r="AP171" i="98"/>
  <c r="AO171" i="98"/>
  <c r="AM171" i="98"/>
  <c r="AL171" i="98"/>
  <c r="AK171" i="98"/>
  <c r="AJ171" i="98"/>
  <c r="AI171" i="98"/>
  <c r="AH171" i="98"/>
  <c r="AG171" i="98"/>
  <c r="AF171" i="98"/>
  <c r="AE171" i="98"/>
  <c r="AC171" i="98"/>
  <c r="AB171" i="98"/>
  <c r="AA171" i="98"/>
  <c r="Z171" i="98"/>
  <c r="AP170" i="98"/>
  <c r="AO170" i="98"/>
  <c r="AM170" i="98"/>
  <c r="AL170" i="98"/>
  <c r="AK170" i="98"/>
  <c r="AJ170" i="98"/>
  <c r="AI170" i="98"/>
  <c r="AH170" i="98"/>
  <c r="AG170" i="98"/>
  <c r="AF170" i="98"/>
  <c r="AE170" i="98"/>
  <c r="AC170" i="98"/>
  <c r="AB170" i="98"/>
  <c r="AA170" i="98"/>
  <c r="Z170" i="98"/>
  <c r="AP169" i="98"/>
  <c r="AO169" i="98"/>
  <c r="AM169" i="98"/>
  <c r="AL169" i="98"/>
  <c r="AK169" i="98"/>
  <c r="AJ169" i="98"/>
  <c r="AI169" i="98"/>
  <c r="AH169" i="98"/>
  <c r="AG169" i="98"/>
  <c r="AF169" i="98"/>
  <c r="AE169" i="98"/>
  <c r="AC169" i="98"/>
  <c r="AB169" i="98"/>
  <c r="AA169" i="98"/>
  <c r="Z169" i="98"/>
  <c r="AP168" i="98"/>
  <c r="AO168" i="98"/>
  <c r="AM168" i="98"/>
  <c r="AL168" i="98"/>
  <c r="AK168" i="98"/>
  <c r="AJ168" i="98"/>
  <c r="AI168" i="98"/>
  <c r="AH168" i="98"/>
  <c r="AG168" i="98"/>
  <c r="AF168" i="98"/>
  <c r="AE168" i="98"/>
  <c r="AC168" i="98"/>
  <c r="AB168" i="98"/>
  <c r="AA168" i="98"/>
  <c r="Z168" i="98"/>
  <c r="AP167" i="98"/>
  <c r="AO167" i="98"/>
  <c r="AM167" i="98"/>
  <c r="AL167" i="98"/>
  <c r="AK167" i="98"/>
  <c r="AJ167" i="98"/>
  <c r="AI167" i="98"/>
  <c r="AH167" i="98"/>
  <c r="AG167" i="98"/>
  <c r="AF167" i="98"/>
  <c r="AE167" i="98"/>
  <c r="AC167" i="98"/>
  <c r="AB167" i="98"/>
  <c r="AA167" i="98"/>
  <c r="Z167" i="98"/>
  <c r="AP166" i="98"/>
  <c r="AO166" i="98"/>
  <c r="AM166" i="98"/>
  <c r="AL166" i="98"/>
  <c r="AK166" i="98"/>
  <c r="AJ166" i="98"/>
  <c r="AI166" i="98"/>
  <c r="AH166" i="98"/>
  <c r="AG166" i="98"/>
  <c r="AF166" i="98"/>
  <c r="AE166" i="98"/>
  <c r="AC166" i="98"/>
  <c r="AB166" i="98"/>
  <c r="AA166" i="98"/>
  <c r="Z166" i="98"/>
  <c r="AP165" i="98"/>
  <c r="AO165" i="98"/>
  <c r="AM165" i="98"/>
  <c r="AL165" i="98"/>
  <c r="AK165" i="98"/>
  <c r="AJ165" i="98"/>
  <c r="AI165" i="98"/>
  <c r="AH165" i="98"/>
  <c r="AG165" i="98"/>
  <c r="AF165" i="98"/>
  <c r="AE165" i="98"/>
  <c r="AC165" i="98"/>
  <c r="AB165" i="98"/>
  <c r="AA165" i="98"/>
  <c r="Z165" i="98"/>
  <c r="AP164" i="98"/>
  <c r="AO164" i="98"/>
  <c r="AM164" i="98"/>
  <c r="AL164" i="98"/>
  <c r="AK164" i="98"/>
  <c r="AJ164" i="98"/>
  <c r="AI164" i="98"/>
  <c r="AH164" i="98"/>
  <c r="AG164" i="98"/>
  <c r="AF164" i="98"/>
  <c r="AE164" i="98"/>
  <c r="AC164" i="98"/>
  <c r="AB164" i="98"/>
  <c r="AA164" i="98"/>
  <c r="Z164" i="98"/>
  <c r="AP163" i="98"/>
  <c r="AO163" i="98"/>
  <c r="AM163" i="98"/>
  <c r="AL163" i="98"/>
  <c r="AK163" i="98"/>
  <c r="AJ163" i="98"/>
  <c r="AI163" i="98"/>
  <c r="AH163" i="98"/>
  <c r="AG163" i="98"/>
  <c r="AF163" i="98"/>
  <c r="AE163" i="98"/>
  <c r="AC163" i="98"/>
  <c r="AB163" i="98"/>
  <c r="AA163" i="98"/>
  <c r="Z163" i="98"/>
  <c r="AP162" i="98"/>
  <c r="AO162" i="98"/>
  <c r="AM162" i="98"/>
  <c r="AL162" i="98"/>
  <c r="AK162" i="98"/>
  <c r="AJ162" i="98"/>
  <c r="AI162" i="98"/>
  <c r="AH162" i="98"/>
  <c r="AG162" i="98"/>
  <c r="AF162" i="98"/>
  <c r="AE162" i="98"/>
  <c r="AC162" i="98"/>
  <c r="AB162" i="98"/>
  <c r="AA162" i="98"/>
  <c r="Z162" i="98"/>
  <c r="AP161" i="98"/>
  <c r="AO161" i="98"/>
  <c r="AM161" i="98"/>
  <c r="AL161" i="98"/>
  <c r="AK161" i="98"/>
  <c r="AJ161" i="98"/>
  <c r="AI161" i="98"/>
  <c r="AH161" i="98"/>
  <c r="AG161" i="98"/>
  <c r="AF161" i="98"/>
  <c r="AE161" i="98"/>
  <c r="AC161" i="98"/>
  <c r="AB161" i="98"/>
  <c r="AA161" i="98"/>
  <c r="Z161" i="98"/>
  <c r="AP160" i="98"/>
  <c r="AO160" i="98"/>
  <c r="AM160" i="98"/>
  <c r="AL160" i="98"/>
  <c r="AK160" i="98"/>
  <c r="AJ160" i="98"/>
  <c r="AI160" i="98"/>
  <c r="AH160" i="98"/>
  <c r="AG160" i="98"/>
  <c r="AF160" i="98"/>
  <c r="AE160" i="98"/>
  <c r="AC160" i="98"/>
  <c r="AB160" i="98"/>
  <c r="AA160" i="98"/>
  <c r="Z160" i="98"/>
  <c r="AP159" i="98"/>
  <c r="AO159" i="98"/>
  <c r="AM159" i="98"/>
  <c r="AL159" i="98"/>
  <c r="AK159" i="98"/>
  <c r="AJ159" i="98"/>
  <c r="AI159" i="98"/>
  <c r="AH159" i="98"/>
  <c r="AG159" i="98"/>
  <c r="AF159" i="98"/>
  <c r="AE159" i="98"/>
  <c r="AC159" i="98"/>
  <c r="AB159" i="98"/>
  <c r="AA159" i="98"/>
  <c r="Z159" i="98"/>
  <c r="AP158" i="98"/>
  <c r="AO158" i="98"/>
  <c r="AM158" i="98"/>
  <c r="AL158" i="98"/>
  <c r="AK158" i="98"/>
  <c r="AJ158" i="98"/>
  <c r="AI158" i="98"/>
  <c r="AH158" i="98"/>
  <c r="AG158" i="98"/>
  <c r="AF158" i="98"/>
  <c r="AE158" i="98"/>
  <c r="AC158" i="98"/>
  <c r="AB158" i="98"/>
  <c r="AA158" i="98"/>
  <c r="Z158" i="98"/>
  <c r="AP157" i="98"/>
  <c r="AO157" i="98"/>
  <c r="AM157" i="98"/>
  <c r="AL157" i="98"/>
  <c r="AK157" i="98"/>
  <c r="AJ157" i="98"/>
  <c r="AI157" i="98"/>
  <c r="AH157" i="98"/>
  <c r="AG157" i="98"/>
  <c r="AF157" i="98"/>
  <c r="AE157" i="98"/>
  <c r="AC157" i="98"/>
  <c r="AB157" i="98"/>
  <c r="AA157" i="98"/>
  <c r="Z157" i="98"/>
  <c r="AP156" i="98"/>
  <c r="AO156" i="98"/>
  <c r="AM156" i="98"/>
  <c r="AL156" i="98"/>
  <c r="AK156" i="98"/>
  <c r="AJ156" i="98"/>
  <c r="AI156" i="98"/>
  <c r="AH156" i="98"/>
  <c r="AG156" i="98"/>
  <c r="AF156" i="98"/>
  <c r="AE156" i="98"/>
  <c r="AC156" i="98"/>
  <c r="AB156" i="98"/>
  <c r="AA156" i="98"/>
  <c r="Z156" i="98"/>
  <c r="AP155" i="98"/>
  <c r="AO155" i="98"/>
  <c r="AM155" i="98"/>
  <c r="AL155" i="98"/>
  <c r="AK155" i="98"/>
  <c r="AJ155" i="98"/>
  <c r="AI155" i="98"/>
  <c r="AH155" i="98"/>
  <c r="AG155" i="98"/>
  <c r="AF155" i="98"/>
  <c r="AE155" i="98"/>
  <c r="AC155" i="98"/>
  <c r="AB155" i="98"/>
  <c r="AA155" i="98"/>
  <c r="Z155" i="98"/>
  <c r="AP154" i="98"/>
  <c r="AO154" i="98"/>
  <c r="AM154" i="98"/>
  <c r="AL154" i="98"/>
  <c r="AK154" i="98"/>
  <c r="AJ154" i="98"/>
  <c r="AI154" i="98"/>
  <c r="AH154" i="98"/>
  <c r="AG154" i="98"/>
  <c r="AF154" i="98"/>
  <c r="AE154" i="98"/>
  <c r="AC154" i="98"/>
  <c r="AB154" i="98"/>
  <c r="AA154" i="98"/>
  <c r="Z154" i="98"/>
  <c r="AP153" i="98"/>
  <c r="AO153" i="98"/>
  <c r="AM153" i="98"/>
  <c r="AL153" i="98"/>
  <c r="AK153" i="98"/>
  <c r="AJ153" i="98"/>
  <c r="AI153" i="98"/>
  <c r="AH153" i="98"/>
  <c r="AG153" i="98"/>
  <c r="AF153" i="98"/>
  <c r="AE153" i="98"/>
  <c r="AC153" i="98"/>
  <c r="AB153" i="98"/>
  <c r="AA153" i="98"/>
  <c r="Z153" i="98"/>
  <c r="AP152" i="98"/>
  <c r="AO152" i="98"/>
  <c r="AM152" i="98"/>
  <c r="AL152" i="98"/>
  <c r="AK152" i="98"/>
  <c r="AJ152" i="98"/>
  <c r="AI152" i="98"/>
  <c r="AH152" i="98"/>
  <c r="AG152" i="98"/>
  <c r="AF152" i="98"/>
  <c r="AE152" i="98"/>
  <c r="AC152" i="98"/>
  <c r="AB152" i="98"/>
  <c r="AA152" i="98"/>
  <c r="Z152" i="98"/>
  <c r="AP151" i="98"/>
  <c r="AO151" i="98"/>
  <c r="AM151" i="98"/>
  <c r="AL151" i="98"/>
  <c r="AK151" i="98"/>
  <c r="AJ151" i="98"/>
  <c r="AI151" i="98"/>
  <c r="AH151" i="98"/>
  <c r="AG151" i="98"/>
  <c r="AF151" i="98"/>
  <c r="AE151" i="98"/>
  <c r="AC151" i="98"/>
  <c r="AB151" i="98"/>
  <c r="AA151" i="98"/>
  <c r="Z151" i="98"/>
  <c r="AP150" i="98"/>
  <c r="AO150" i="98"/>
  <c r="AM150" i="98"/>
  <c r="AL150" i="98"/>
  <c r="AK150" i="98"/>
  <c r="AJ150" i="98"/>
  <c r="AI150" i="98"/>
  <c r="AH150" i="98"/>
  <c r="AG150" i="98"/>
  <c r="AF150" i="98"/>
  <c r="AE150" i="98"/>
  <c r="AC150" i="98"/>
  <c r="AB150" i="98"/>
  <c r="AA150" i="98"/>
  <c r="Z150" i="98"/>
  <c r="AP149" i="98"/>
  <c r="AO149" i="98"/>
  <c r="AM149" i="98"/>
  <c r="AL149" i="98"/>
  <c r="AK149" i="98"/>
  <c r="AJ149" i="98"/>
  <c r="AI149" i="98"/>
  <c r="AH149" i="98"/>
  <c r="AG149" i="98"/>
  <c r="AF149" i="98"/>
  <c r="AE149" i="98"/>
  <c r="AC149" i="98"/>
  <c r="AB149" i="98"/>
  <c r="AA149" i="98"/>
  <c r="Z149" i="98"/>
  <c r="AP148" i="98"/>
  <c r="AO148" i="98"/>
  <c r="AM148" i="98"/>
  <c r="AL148" i="98"/>
  <c r="AK148" i="98"/>
  <c r="AJ148" i="98"/>
  <c r="AI148" i="98"/>
  <c r="AH148" i="98"/>
  <c r="AG148" i="98"/>
  <c r="AF148" i="98"/>
  <c r="AE148" i="98"/>
  <c r="AC148" i="98"/>
  <c r="AB148" i="98"/>
  <c r="AA148" i="98"/>
  <c r="Z148" i="98"/>
  <c r="AP147" i="98"/>
  <c r="AO147" i="98"/>
  <c r="AM147" i="98"/>
  <c r="AL147" i="98"/>
  <c r="AK147" i="98"/>
  <c r="AJ147" i="98"/>
  <c r="AI147" i="98"/>
  <c r="AH147" i="98"/>
  <c r="AG147" i="98"/>
  <c r="AF147" i="98"/>
  <c r="AE147" i="98"/>
  <c r="AC147" i="98"/>
  <c r="AB147" i="98"/>
  <c r="AA147" i="98"/>
  <c r="Z147" i="98"/>
  <c r="AP146" i="98"/>
  <c r="AO146" i="98"/>
  <c r="AM146" i="98"/>
  <c r="AL146" i="98"/>
  <c r="AK146" i="98"/>
  <c r="AJ146" i="98"/>
  <c r="AI146" i="98"/>
  <c r="AH146" i="98"/>
  <c r="AG146" i="98"/>
  <c r="AF146" i="98"/>
  <c r="AE146" i="98"/>
  <c r="AC146" i="98"/>
  <c r="AB146" i="98"/>
  <c r="AA146" i="98"/>
  <c r="Z146" i="98"/>
  <c r="AP145" i="98"/>
  <c r="AO145" i="98"/>
  <c r="AM145" i="98"/>
  <c r="AL145" i="98"/>
  <c r="AK145" i="98"/>
  <c r="AJ145" i="98"/>
  <c r="AI145" i="98"/>
  <c r="AH145" i="98"/>
  <c r="AG145" i="98"/>
  <c r="AF145" i="98"/>
  <c r="AE145" i="98"/>
  <c r="AC145" i="98"/>
  <c r="AB145" i="98"/>
  <c r="AA145" i="98"/>
  <c r="Z145" i="98"/>
  <c r="AP144" i="98"/>
  <c r="AO144" i="98"/>
  <c r="AM144" i="98"/>
  <c r="AL144" i="98"/>
  <c r="AK144" i="98"/>
  <c r="AJ144" i="98"/>
  <c r="AI144" i="98"/>
  <c r="AH144" i="98"/>
  <c r="AG144" i="98"/>
  <c r="AF144" i="98"/>
  <c r="AE144" i="98"/>
  <c r="AC144" i="98"/>
  <c r="AB144" i="98"/>
  <c r="AA144" i="98"/>
  <c r="Z144" i="98"/>
  <c r="AP143" i="98"/>
  <c r="AO143" i="98"/>
  <c r="AM143" i="98"/>
  <c r="AL143" i="98"/>
  <c r="AK143" i="98"/>
  <c r="AJ143" i="98"/>
  <c r="AI143" i="98"/>
  <c r="AH143" i="98"/>
  <c r="AG143" i="98"/>
  <c r="AF143" i="98"/>
  <c r="AE143" i="98"/>
  <c r="AC143" i="98"/>
  <c r="AB143" i="98"/>
  <c r="AA143" i="98"/>
  <c r="Z143" i="98"/>
  <c r="AP142" i="98"/>
  <c r="AO142" i="98"/>
  <c r="AM142" i="98"/>
  <c r="AL142" i="98"/>
  <c r="AK142" i="98"/>
  <c r="AJ142" i="98"/>
  <c r="AI142" i="98"/>
  <c r="AH142" i="98"/>
  <c r="AG142" i="98"/>
  <c r="AF142" i="98"/>
  <c r="AE142" i="98"/>
  <c r="AC142" i="98"/>
  <c r="AB142" i="98"/>
  <c r="AA142" i="98"/>
  <c r="Z142" i="98"/>
  <c r="AP141" i="98"/>
  <c r="AO141" i="98"/>
  <c r="AM141" i="98"/>
  <c r="AL141" i="98"/>
  <c r="AK141" i="98"/>
  <c r="AJ141" i="98"/>
  <c r="AI141" i="98"/>
  <c r="AH141" i="98"/>
  <c r="AG141" i="98"/>
  <c r="AF141" i="98"/>
  <c r="AE141" i="98"/>
  <c r="AC141" i="98"/>
  <c r="AB141" i="98"/>
  <c r="AA141" i="98"/>
  <c r="Z141" i="98"/>
  <c r="AP140" i="98"/>
  <c r="AO140" i="98"/>
  <c r="AM140" i="98"/>
  <c r="AL140" i="98"/>
  <c r="AK140" i="98"/>
  <c r="AJ140" i="98"/>
  <c r="AI140" i="98"/>
  <c r="AH140" i="98"/>
  <c r="AG140" i="98"/>
  <c r="AF140" i="98"/>
  <c r="AE140" i="98"/>
  <c r="AC140" i="98"/>
  <c r="AB140" i="98"/>
  <c r="AA140" i="98"/>
  <c r="Z140" i="98"/>
  <c r="AP139" i="98"/>
  <c r="AO139" i="98"/>
  <c r="AM139" i="98"/>
  <c r="AL139" i="98"/>
  <c r="AK139" i="98"/>
  <c r="AJ139" i="98"/>
  <c r="AI139" i="98"/>
  <c r="AH139" i="98"/>
  <c r="AG139" i="98"/>
  <c r="AF139" i="98"/>
  <c r="AE139" i="98"/>
  <c r="AC139" i="98"/>
  <c r="AB139" i="98"/>
  <c r="AA139" i="98"/>
  <c r="Z139" i="98"/>
  <c r="AP138" i="98"/>
  <c r="AO138" i="98"/>
  <c r="AM138" i="98"/>
  <c r="AL138" i="98"/>
  <c r="AK138" i="98"/>
  <c r="AJ138" i="98"/>
  <c r="AI138" i="98"/>
  <c r="AH138" i="98"/>
  <c r="AG138" i="98"/>
  <c r="AF138" i="98"/>
  <c r="AE138" i="98"/>
  <c r="AC138" i="98"/>
  <c r="AB138" i="98"/>
  <c r="AA138" i="98"/>
  <c r="Z138" i="98"/>
  <c r="AP137" i="98"/>
  <c r="AO137" i="98"/>
  <c r="AM137" i="98"/>
  <c r="AL137" i="98"/>
  <c r="AK137" i="98"/>
  <c r="AJ137" i="98"/>
  <c r="AI137" i="98"/>
  <c r="AH137" i="98"/>
  <c r="AG137" i="98"/>
  <c r="AF137" i="98"/>
  <c r="AE137" i="98"/>
  <c r="AC137" i="98"/>
  <c r="AB137" i="98"/>
  <c r="AA137" i="98"/>
  <c r="Z137" i="98"/>
  <c r="AP136" i="98"/>
  <c r="AO136" i="98"/>
  <c r="AM136" i="98"/>
  <c r="AL136" i="98"/>
  <c r="AK136" i="98"/>
  <c r="AJ136" i="98"/>
  <c r="AI136" i="98"/>
  <c r="AH136" i="98"/>
  <c r="AG136" i="98"/>
  <c r="AF136" i="98"/>
  <c r="AE136" i="98"/>
  <c r="AC136" i="98"/>
  <c r="AB136" i="98"/>
  <c r="AA136" i="98"/>
  <c r="Z136" i="98"/>
  <c r="AP135" i="98"/>
  <c r="AO135" i="98"/>
  <c r="AM135" i="98"/>
  <c r="AL135" i="98"/>
  <c r="AK135" i="98"/>
  <c r="AJ135" i="98"/>
  <c r="AI135" i="98"/>
  <c r="AH135" i="98"/>
  <c r="AG135" i="98"/>
  <c r="AF135" i="98"/>
  <c r="AE135" i="98"/>
  <c r="AC135" i="98"/>
  <c r="AB135" i="98"/>
  <c r="AA135" i="98"/>
  <c r="Z135" i="98"/>
  <c r="AP134" i="98"/>
  <c r="AO134" i="98"/>
  <c r="AM134" i="98"/>
  <c r="AL134" i="98"/>
  <c r="AK134" i="98"/>
  <c r="AJ134" i="98"/>
  <c r="AI134" i="98"/>
  <c r="AH134" i="98"/>
  <c r="AG134" i="98"/>
  <c r="AF134" i="98"/>
  <c r="AE134" i="98"/>
  <c r="AC134" i="98"/>
  <c r="AB134" i="98"/>
  <c r="AA134" i="98"/>
  <c r="Z134" i="98"/>
  <c r="AP133" i="98"/>
  <c r="AO133" i="98"/>
  <c r="AM133" i="98"/>
  <c r="AL133" i="98"/>
  <c r="AK133" i="98"/>
  <c r="AJ133" i="98"/>
  <c r="AI133" i="98"/>
  <c r="AH133" i="98"/>
  <c r="AG133" i="98"/>
  <c r="AF133" i="98"/>
  <c r="AE133" i="98"/>
  <c r="AC133" i="98"/>
  <c r="AB133" i="98"/>
  <c r="AA133" i="98"/>
  <c r="Z133" i="98"/>
  <c r="AP132" i="98"/>
  <c r="AO132" i="98"/>
  <c r="AM132" i="98"/>
  <c r="AL132" i="98"/>
  <c r="AK132" i="98"/>
  <c r="AJ132" i="98"/>
  <c r="AI132" i="98"/>
  <c r="AH132" i="98"/>
  <c r="AG132" i="98"/>
  <c r="AF132" i="98"/>
  <c r="AE132" i="98"/>
  <c r="AC132" i="98"/>
  <c r="AB132" i="98"/>
  <c r="AA132" i="98"/>
  <c r="Z132" i="98"/>
  <c r="AP131" i="98"/>
  <c r="AO131" i="98"/>
  <c r="AM131" i="98"/>
  <c r="AL131" i="98"/>
  <c r="AK131" i="98"/>
  <c r="AJ131" i="98"/>
  <c r="AI131" i="98"/>
  <c r="AH131" i="98"/>
  <c r="AG131" i="98"/>
  <c r="AF131" i="98"/>
  <c r="AE131" i="98"/>
  <c r="AC131" i="98"/>
  <c r="AB131" i="98"/>
  <c r="AA131" i="98"/>
  <c r="Z131" i="98"/>
  <c r="AP130" i="98"/>
  <c r="AO130" i="98"/>
  <c r="AM130" i="98"/>
  <c r="AL130" i="98"/>
  <c r="AK130" i="98"/>
  <c r="AJ130" i="98"/>
  <c r="AI130" i="98"/>
  <c r="AH130" i="98"/>
  <c r="AG130" i="98"/>
  <c r="AF130" i="98"/>
  <c r="AE130" i="98"/>
  <c r="AC130" i="98"/>
  <c r="AB130" i="98"/>
  <c r="AA130" i="98"/>
  <c r="Z130" i="98"/>
  <c r="AP129" i="98"/>
  <c r="AO129" i="98"/>
  <c r="AM129" i="98"/>
  <c r="AL129" i="98"/>
  <c r="AK129" i="98"/>
  <c r="AJ129" i="98"/>
  <c r="AI129" i="98"/>
  <c r="AH129" i="98"/>
  <c r="AG129" i="98"/>
  <c r="AF129" i="98"/>
  <c r="AE129" i="98"/>
  <c r="AC129" i="98"/>
  <c r="AB129" i="98"/>
  <c r="AA129" i="98"/>
  <c r="Z129" i="98"/>
  <c r="AP128" i="98"/>
  <c r="AO128" i="98"/>
  <c r="AM128" i="98"/>
  <c r="AL128" i="98"/>
  <c r="AK128" i="98"/>
  <c r="AJ128" i="98"/>
  <c r="AI128" i="98"/>
  <c r="AH128" i="98"/>
  <c r="AG128" i="98"/>
  <c r="AF128" i="98"/>
  <c r="AE128" i="98"/>
  <c r="AC128" i="98"/>
  <c r="AB128" i="98"/>
  <c r="AA128" i="98"/>
  <c r="Z128" i="98"/>
  <c r="AP127" i="98"/>
  <c r="AO127" i="98"/>
  <c r="AM127" i="98"/>
  <c r="AL127" i="98"/>
  <c r="AK127" i="98"/>
  <c r="AJ127" i="98"/>
  <c r="AI127" i="98"/>
  <c r="AH127" i="98"/>
  <c r="AG127" i="98"/>
  <c r="AF127" i="98"/>
  <c r="AE127" i="98"/>
  <c r="AC127" i="98"/>
  <c r="AB127" i="98"/>
  <c r="AA127" i="98"/>
  <c r="Z127" i="98"/>
  <c r="AP126" i="98"/>
  <c r="AO126" i="98"/>
  <c r="AM126" i="98"/>
  <c r="AL126" i="98"/>
  <c r="AK126" i="98"/>
  <c r="AJ126" i="98"/>
  <c r="AI126" i="98"/>
  <c r="AH126" i="98"/>
  <c r="AG126" i="98"/>
  <c r="AF126" i="98"/>
  <c r="AE126" i="98"/>
  <c r="AC126" i="98"/>
  <c r="AB126" i="98"/>
  <c r="AA126" i="98"/>
  <c r="Z126" i="98"/>
  <c r="AP125" i="98"/>
  <c r="AO125" i="98"/>
  <c r="AM125" i="98"/>
  <c r="AL125" i="98"/>
  <c r="AK125" i="98"/>
  <c r="AJ125" i="98"/>
  <c r="AI125" i="98"/>
  <c r="AH125" i="98"/>
  <c r="AG125" i="98"/>
  <c r="AF125" i="98"/>
  <c r="AE125" i="98"/>
  <c r="AC125" i="98"/>
  <c r="AB125" i="98"/>
  <c r="AA125" i="98"/>
  <c r="Z125" i="98"/>
  <c r="AP124" i="98"/>
  <c r="AO124" i="98"/>
  <c r="AM124" i="98"/>
  <c r="AL124" i="98"/>
  <c r="AK124" i="98"/>
  <c r="AJ124" i="98"/>
  <c r="AI124" i="98"/>
  <c r="AH124" i="98"/>
  <c r="AG124" i="98"/>
  <c r="AF124" i="98"/>
  <c r="AE124" i="98"/>
  <c r="AC124" i="98"/>
  <c r="AB124" i="98"/>
  <c r="AA124" i="98"/>
  <c r="Z124" i="98"/>
  <c r="AP123" i="98"/>
  <c r="AO123" i="98"/>
  <c r="AM123" i="98"/>
  <c r="AL123" i="98"/>
  <c r="AK123" i="98"/>
  <c r="AJ123" i="98"/>
  <c r="AI123" i="98"/>
  <c r="AH123" i="98"/>
  <c r="AG123" i="98"/>
  <c r="AF123" i="98"/>
  <c r="AE123" i="98"/>
  <c r="AC123" i="98"/>
  <c r="AB123" i="98"/>
  <c r="AA123" i="98"/>
  <c r="Z123" i="98"/>
  <c r="AP122" i="98"/>
  <c r="AO122" i="98"/>
  <c r="AM122" i="98"/>
  <c r="AL122" i="98"/>
  <c r="AK122" i="98"/>
  <c r="AJ122" i="98"/>
  <c r="AI122" i="98"/>
  <c r="AH122" i="98"/>
  <c r="AG122" i="98"/>
  <c r="AF122" i="98"/>
  <c r="AE122" i="98"/>
  <c r="AC122" i="98"/>
  <c r="AB122" i="98"/>
  <c r="AA122" i="98"/>
  <c r="Z122" i="98"/>
  <c r="AP121" i="98"/>
  <c r="AO121" i="98"/>
  <c r="AM121" i="98"/>
  <c r="AL121" i="98"/>
  <c r="AK121" i="98"/>
  <c r="AJ121" i="98"/>
  <c r="AI121" i="98"/>
  <c r="AH121" i="98"/>
  <c r="AG121" i="98"/>
  <c r="AF121" i="98"/>
  <c r="AE121" i="98"/>
  <c r="AC121" i="98"/>
  <c r="AB121" i="98"/>
  <c r="AA121" i="98"/>
  <c r="Z121" i="98"/>
  <c r="AP120" i="98"/>
  <c r="AO120" i="98"/>
  <c r="AM120" i="98"/>
  <c r="AL120" i="98"/>
  <c r="AK120" i="98"/>
  <c r="AJ120" i="98"/>
  <c r="AI120" i="98"/>
  <c r="AH120" i="98"/>
  <c r="AG120" i="98"/>
  <c r="AF120" i="98"/>
  <c r="AE120" i="98"/>
  <c r="AC120" i="98"/>
  <c r="AB120" i="98"/>
  <c r="AA120" i="98"/>
  <c r="Z120" i="98"/>
  <c r="AP119" i="98"/>
  <c r="AO119" i="98"/>
  <c r="AM119" i="98"/>
  <c r="AL119" i="98"/>
  <c r="AK119" i="98"/>
  <c r="AJ119" i="98"/>
  <c r="AI119" i="98"/>
  <c r="AH119" i="98"/>
  <c r="AG119" i="98"/>
  <c r="AF119" i="98"/>
  <c r="AE119" i="98"/>
  <c r="AC119" i="98"/>
  <c r="AB119" i="98"/>
  <c r="AA119" i="98"/>
  <c r="Z119" i="98"/>
  <c r="AP118" i="98"/>
  <c r="AO118" i="98"/>
  <c r="AM118" i="98"/>
  <c r="AL118" i="98"/>
  <c r="AK118" i="98"/>
  <c r="AJ118" i="98"/>
  <c r="AI118" i="98"/>
  <c r="AH118" i="98"/>
  <c r="AG118" i="98"/>
  <c r="AF118" i="98"/>
  <c r="AE118" i="98"/>
  <c r="AC118" i="98"/>
  <c r="AB118" i="98"/>
  <c r="AA118" i="98"/>
  <c r="Z118" i="98"/>
  <c r="AP117" i="98"/>
  <c r="AO117" i="98"/>
  <c r="AM117" i="98"/>
  <c r="AL117" i="98"/>
  <c r="AK117" i="98"/>
  <c r="AJ117" i="98"/>
  <c r="AI117" i="98"/>
  <c r="AH117" i="98"/>
  <c r="AG117" i="98"/>
  <c r="AF117" i="98"/>
  <c r="AE117" i="98"/>
  <c r="AC117" i="98"/>
  <c r="AB117" i="98"/>
  <c r="AA117" i="98"/>
  <c r="Z117" i="98"/>
  <c r="AP116" i="98"/>
  <c r="AO116" i="98"/>
  <c r="AM116" i="98"/>
  <c r="AL116" i="98"/>
  <c r="AK116" i="98"/>
  <c r="AJ116" i="98"/>
  <c r="AI116" i="98"/>
  <c r="AH116" i="98"/>
  <c r="AG116" i="98"/>
  <c r="AF116" i="98"/>
  <c r="AE116" i="98"/>
  <c r="AC116" i="98"/>
  <c r="AB116" i="98"/>
  <c r="AA116" i="98"/>
  <c r="Z116" i="98"/>
  <c r="AP115" i="98"/>
  <c r="AO115" i="98"/>
  <c r="AM115" i="98"/>
  <c r="AL115" i="98"/>
  <c r="AK115" i="98"/>
  <c r="AJ115" i="98"/>
  <c r="AI115" i="98"/>
  <c r="AH115" i="98"/>
  <c r="AG115" i="98"/>
  <c r="AF115" i="98"/>
  <c r="AE115" i="98"/>
  <c r="AC115" i="98"/>
  <c r="AB115" i="98"/>
  <c r="AA115" i="98"/>
  <c r="Z115" i="98"/>
  <c r="AP114" i="98"/>
  <c r="AO114" i="98"/>
  <c r="AM114" i="98"/>
  <c r="AL114" i="98"/>
  <c r="AK114" i="98"/>
  <c r="AJ114" i="98"/>
  <c r="AI114" i="98"/>
  <c r="AH114" i="98"/>
  <c r="AG114" i="98"/>
  <c r="AF114" i="98"/>
  <c r="AE114" i="98"/>
  <c r="AC114" i="98"/>
  <c r="AB114" i="98"/>
  <c r="AA114" i="98"/>
  <c r="Z114" i="98"/>
  <c r="AP113" i="98"/>
  <c r="AO113" i="98"/>
  <c r="AM113" i="98"/>
  <c r="AL113" i="98"/>
  <c r="AK113" i="98"/>
  <c r="AJ113" i="98"/>
  <c r="AI113" i="98"/>
  <c r="AH113" i="98"/>
  <c r="AG113" i="98"/>
  <c r="AF113" i="98"/>
  <c r="AE113" i="98"/>
  <c r="AC113" i="98"/>
  <c r="AB113" i="98"/>
  <c r="AA113" i="98"/>
  <c r="Z113" i="98"/>
  <c r="AP112" i="98"/>
  <c r="AO112" i="98"/>
  <c r="AM112" i="98"/>
  <c r="AL112" i="98"/>
  <c r="AK112" i="98"/>
  <c r="AJ112" i="98"/>
  <c r="AI112" i="98"/>
  <c r="AH112" i="98"/>
  <c r="AG112" i="98"/>
  <c r="AF112" i="98"/>
  <c r="AE112" i="98"/>
  <c r="AC112" i="98"/>
  <c r="AB112" i="98"/>
  <c r="AA112" i="98"/>
  <c r="Z112" i="98"/>
  <c r="AP111" i="98"/>
  <c r="AO111" i="98"/>
  <c r="AM111" i="98"/>
  <c r="AL111" i="98"/>
  <c r="AK111" i="98"/>
  <c r="AJ111" i="98"/>
  <c r="AI111" i="98"/>
  <c r="AH111" i="98"/>
  <c r="AG111" i="98"/>
  <c r="AF111" i="98"/>
  <c r="AE111" i="98"/>
  <c r="AC111" i="98"/>
  <c r="AB111" i="98"/>
  <c r="AA111" i="98"/>
  <c r="Z111" i="98"/>
  <c r="AP110" i="98"/>
  <c r="AO110" i="98"/>
  <c r="AM110" i="98"/>
  <c r="AL110" i="98"/>
  <c r="AK110" i="98"/>
  <c r="AJ110" i="98"/>
  <c r="AI110" i="98"/>
  <c r="AH110" i="98"/>
  <c r="AG110" i="98"/>
  <c r="AF110" i="98"/>
  <c r="AE110" i="98"/>
  <c r="AC110" i="98"/>
  <c r="AB110" i="98"/>
  <c r="AA110" i="98"/>
  <c r="Z110" i="98"/>
  <c r="AP109" i="98"/>
  <c r="AO109" i="98"/>
  <c r="AM109" i="98"/>
  <c r="AL109" i="98"/>
  <c r="AK109" i="98"/>
  <c r="AJ109" i="98"/>
  <c r="AI109" i="98"/>
  <c r="AH109" i="98"/>
  <c r="AG109" i="98"/>
  <c r="AF109" i="98"/>
  <c r="AE109" i="98"/>
  <c r="AC109" i="98"/>
  <c r="AB109" i="98"/>
  <c r="AA109" i="98"/>
  <c r="Z109" i="98"/>
  <c r="AP108" i="98"/>
  <c r="AO108" i="98"/>
  <c r="AM108" i="98"/>
  <c r="AL108" i="98"/>
  <c r="AK108" i="98"/>
  <c r="AJ108" i="98"/>
  <c r="AI108" i="98"/>
  <c r="AH108" i="98"/>
  <c r="AG108" i="98"/>
  <c r="AF108" i="98"/>
  <c r="AE108" i="98"/>
  <c r="AC108" i="98"/>
  <c r="AB108" i="98"/>
  <c r="AA108" i="98"/>
  <c r="Z108" i="98"/>
  <c r="AP107" i="98"/>
  <c r="AO107" i="98"/>
  <c r="AM107" i="98"/>
  <c r="AL107" i="98"/>
  <c r="AK107" i="98"/>
  <c r="AJ107" i="98"/>
  <c r="AI107" i="98"/>
  <c r="AH107" i="98"/>
  <c r="AG107" i="98"/>
  <c r="AF107" i="98"/>
  <c r="AE107" i="98"/>
  <c r="AC107" i="98"/>
  <c r="AB107" i="98"/>
  <c r="AA107" i="98"/>
  <c r="Z107" i="98"/>
  <c r="AP106" i="98"/>
  <c r="AO106" i="98"/>
  <c r="AM106" i="98"/>
  <c r="AL106" i="98"/>
  <c r="AK106" i="98"/>
  <c r="AJ106" i="98"/>
  <c r="AI106" i="98"/>
  <c r="AH106" i="98"/>
  <c r="AG106" i="98"/>
  <c r="AF106" i="98"/>
  <c r="AE106" i="98"/>
  <c r="AC106" i="98"/>
  <c r="AB106" i="98"/>
  <c r="AA106" i="98"/>
  <c r="Z106" i="98"/>
  <c r="AP105" i="98"/>
  <c r="AO105" i="98"/>
  <c r="AM105" i="98"/>
  <c r="AL105" i="98"/>
  <c r="AK105" i="98"/>
  <c r="AJ105" i="98"/>
  <c r="AI105" i="98"/>
  <c r="AH105" i="98"/>
  <c r="AG105" i="98"/>
  <c r="AF105" i="98"/>
  <c r="AE105" i="98"/>
  <c r="AC105" i="98"/>
  <c r="AB105" i="98"/>
  <c r="AA105" i="98"/>
  <c r="Z105" i="98"/>
  <c r="AP104" i="98"/>
  <c r="AO104" i="98"/>
  <c r="AM104" i="98"/>
  <c r="AL104" i="98"/>
  <c r="AK104" i="98"/>
  <c r="AJ104" i="98"/>
  <c r="AI104" i="98"/>
  <c r="AH104" i="98"/>
  <c r="AG104" i="98"/>
  <c r="AF104" i="98"/>
  <c r="AE104" i="98"/>
  <c r="AC104" i="98"/>
  <c r="AB104" i="98"/>
  <c r="AA104" i="98"/>
  <c r="Z104" i="98"/>
  <c r="AP103" i="98"/>
  <c r="AO103" i="98"/>
  <c r="AM103" i="98"/>
  <c r="AL103" i="98"/>
  <c r="AK103" i="98"/>
  <c r="AJ103" i="98"/>
  <c r="AI103" i="98"/>
  <c r="AH103" i="98"/>
  <c r="AG103" i="98"/>
  <c r="AF103" i="98"/>
  <c r="AE103" i="98"/>
  <c r="AC103" i="98"/>
  <c r="AB103" i="98"/>
  <c r="AA103" i="98"/>
  <c r="Z103" i="98"/>
  <c r="AP102" i="98"/>
  <c r="AO102" i="98"/>
  <c r="AM102" i="98"/>
  <c r="AL102" i="98"/>
  <c r="AK102" i="98"/>
  <c r="AJ102" i="98"/>
  <c r="AI102" i="98"/>
  <c r="AH102" i="98"/>
  <c r="AG102" i="98"/>
  <c r="AF102" i="98"/>
  <c r="AE102" i="98"/>
  <c r="AC102" i="98"/>
  <c r="AB102" i="98"/>
  <c r="AA102" i="98"/>
  <c r="Z102" i="98"/>
  <c r="AP101" i="98"/>
  <c r="AO101" i="98"/>
  <c r="AM101" i="98"/>
  <c r="AL101" i="98"/>
  <c r="AK101" i="98"/>
  <c r="AJ101" i="98"/>
  <c r="AI101" i="98"/>
  <c r="AH101" i="98"/>
  <c r="AG101" i="98"/>
  <c r="AF101" i="98"/>
  <c r="AE101" i="98"/>
  <c r="AC101" i="98"/>
  <c r="AB101" i="98"/>
  <c r="AA101" i="98"/>
  <c r="Z101" i="98"/>
  <c r="AP100" i="98"/>
  <c r="AO100" i="98"/>
  <c r="AM100" i="98"/>
  <c r="AL100" i="98"/>
  <c r="AK100" i="98"/>
  <c r="AJ100" i="98"/>
  <c r="AI100" i="98"/>
  <c r="AH100" i="98"/>
  <c r="AG100" i="98"/>
  <c r="AF100" i="98"/>
  <c r="AE100" i="98"/>
  <c r="AC100" i="98"/>
  <c r="AB100" i="98"/>
  <c r="AA100" i="98"/>
  <c r="Z100" i="98"/>
  <c r="AP99" i="98"/>
  <c r="AO99" i="98"/>
  <c r="AM99" i="98"/>
  <c r="AL99" i="98"/>
  <c r="AK99" i="98"/>
  <c r="AJ99" i="98"/>
  <c r="AI99" i="98"/>
  <c r="AH99" i="98"/>
  <c r="AG99" i="98"/>
  <c r="AF99" i="98"/>
  <c r="AE99" i="98"/>
  <c r="AC99" i="98"/>
  <c r="AB99" i="98"/>
  <c r="AA99" i="98"/>
  <c r="Z99" i="98"/>
  <c r="AP98" i="98"/>
  <c r="AO98" i="98"/>
  <c r="AM98" i="98"/>
  <c r="AL98" i="98"/>
  <c r="AK98" i="98"/>
  <c r="AJ98" i="98"/>
  <c r="AI98" i="98"/>
  <c r="AH98" i="98"/>
  <c r="AG98" i="98"/>
  <c r="AF98" i="98"/>
  <c r="AE98" i="98"/>
  <c r="AC98" i="98"/>
  <c r="AB98" i="98"/>
  <c r="AA98" i="98"/>
  <c r="Z98" i="98"/>
  <c r="AP97" i="98"/>
  <c r="AO97" i="98"/>
  <c r="AM97" i="98"/>
  <c r="AL97" i="98"/>
  <c r="AK97" i="98"/>
  <c r="AJ97" i="98"/>
  <c r="AI97" i="98"/>
  <c r="AH97" i="98"/>
  <c r="AG97" i="98"/>
  <c r="AF97" i="98"/>
  <c r="AE97" i="98"/>
  <c r="AC97" i="98"/>
  <c r="AB97" i="98"/>
  <c r="AA97" i="98"/>
  <c r="Z97" i="98"/>
  <c r="AP96" i="98"/>
  <c r="AO96" i="98"/>
  <c r="AM96" i="98"/>
  <c r="AL96" i="98"/>
  <c r="AK96" i="98"/>
  <c r="AJ96" i="98"/>
  <c r="AI96" i="98"/>
  <c r="AH96" i="98"/>
  <c r="AG96" i="98"/>
  <c r="AF96" i="98"/>
  <c r="AE96" i="98"/>
  <c r="AC96" i="98"/>
  <c r="AB96" i="98"/>
  <c r="AA96" i="98"/>
  <c r="Z96" i="98"/>
  <c r="AP95" i="98"/>
  <c r="AO95" i="98"/>
  <c r="AM95" i="98"/>
  <c r="AL95" i="98"/>
  <c r="AK95" i="98"/>
  <c r="AJ95" i="98"/>
  <c r="AI95" i="98"/>
  <c r="AH95" i="98"/>
  <c r="AG95" i="98"/>
  <c r="AF95" i="98"/>
  <c r="AE95" i="98"/>
  <c r="AC95" i="98"/>
  <c r="AB95" i="98"/>
  <c r="AA95" i="98"/>
  <c r="Z95" i="98"/>
  <c r="AP94" i="98"/>
  <c r="AO94" i="98"/>
  <c r="AM94" i="98"/>
  <c r="AL94" i="98"/>
  <c r="AK94" i="98"/>
  <c r="AJ94" i="98"/>
  <c r="AI94" i="98"/>
  <c r="AH94" i="98"/>
  <c r="AG94" i="98"/>
  <c r="AF94" i="98"/>
  <c r="AE94" i="98"/>
  <c r="AC94" i="98"/>
  <c r="AB94" i="98"/>
  <c r="AA94" i="98"/>
  <c r="Z94" i="98"/>
  <c r="AP93" i="98"/>
  <c r="AO93" i="98"/>
  <c r="AM93" i="98"/>
  <c r="AL93" i="98"/>
  <c r="AK93" i="98"/>
  <c r="AJ93" i="98"/>
  <c r="AI93" i="98"/>
  <c r="AH93" i="98"/>
  <c r="AG93" i="98"/>
  <c r="AF93" i="98"/>
  <c r="AE93" i="98"/>
  <c r="AC93" i="98"/>
  <c r="AB93" i="98"/>
  <c r="AA93" i="98"/>
  <c r="Z93" i="98"/>
  <c r="AP92" i="98"/>
  <c r="AO92" i="98"/>
  <c r="AM92" i="98"/>
  <c r="AL92" i="98"/>
  <c r="AK92" i="98"/>
  <c r="AJ92" i="98"/>
  <c r="AI92" i="98"/>
  <c r="AH92" i="98"/>
  <c r="AG92" i="98"/>
  <c r="AF92" i="98"/>
  <c r="AE92" i="98"/>
  <c r="AC92" i="98"/>
  <c r="AB92" i="98"/>
  <c r="AA92" i="98"/>
  <c r="Z92" i="98"/>
  <c r="AP91" i="98"/>
  <c r="AO91" i="98"/>
  <c r="AM91" i="98"/>
  <c r="AL91" i="98"/>
  <c r="AK91" i="98"/>
  <c r="AJ91" i="98"/>
  <c r="AI91" i="98"/>
  <c r="AH91" i="98"/>
  <c r="AG91" i="98"/>
  <c r="AF91" i="98"/>
  <c r="AE91" i="98"/>
  <c r="AC91" i="98"/>
  <c r="AB91" i="98"/>
  <c r="AA91" i="98"/>
  <c r="Z91" i="98"/>
  <c r="AP90" i="98"/>
  <c r="AO90" i="98"/>
  <c r="AM90" i="98"/>
  <c r="AL90" i="98"/>
  <c r="AK90" i="98"/>
  <c r="AJ90" i="98"/>
  <c r="AI90" i="98"/>
  <c r="AH90" i="98"/>
  <c r="AG90" i="98"/>
  <c r="AF90" i="98"/>
  <c r="AE90" i="98"/>
  <c r="AC90" i="98"/>
  <c r="AB90" i="98"/>
  <c r="AA90" i="98"/>
  <c r="Z90" i="98"/>
  <c r="AP89" i="98"/>
  <c r="AO89" i="98"/>
  <c r="AM89" i="98"/>
  <c r="AL89" i="98"/>
  <c r="AK89" i="98"/>
  <c r="AJ89" i="98"/>
  <c r="AI89" i="98"/>
  <c r="AH89" i="98"/>
  <c r="AG89" i="98"/>
  <c r="AF89" i="98"/>
  <c r="AE89" i="98"/>
  <c r="AC89" i="98"/>
  <c r="AB89" i="98"/>
  <c r="AA89" i="98"/>
  <c r="Z89" i="98"/>
  <c r="AP88" i="98"/>
  <c r="AO88" i="98"/>
  <c r="AM88" i="98"/>
  <c r="AL88" i="98"/>
  <c r="AK88" i="98"/>
  <c r="AJ88" i="98"/>
  <c r="AI88" i="98"/>
  <c r="AH88" i="98"/>
  <c r="AG88" i="98"/>
  <c r="AF88" i="98"/>
  <c r="AE88" i="98"/>
  <c r="AC88" i="98"/>
  <c r="AB88" i="98"/>
  <c r="AA88" i="98"/>
  <c r="Z88" i="98"/>
  <c r="AP87" i="98"/>
  <c r="AO87" i="98"/>
  <c r="AM87" i="98"/>
  <c r="AL87" i="98"/>
  <c r="AK87" i="98"/>
  <c r="AJ87" i="98"/>
  <c r="AI87" i="98"/>
  <c r="AH87" i="98"/>
  <c r="AG87" i="98"/>
  <c r="AF87" i="98"/>
  <c r="AE87" i="98"/>
  <c r="AC87" i="98"/>
  <c r="AB87" i="98"/>
  <c r="AA87" i="98"/>
  <c r="Z87" i="98"/>
  <c r="AP86" i="98"/>
  <c r="AO86" i="98"/>
  <c r="AM86" i="98"/>
  <c r="AL86" i="98"/>
  <c r="AK86" i="98"/>
  <c r="AJ86" i="98"/>
  <c r="AI86" i="98"/>
  <c r="AH86" i="98"/>
  <c r="AG86" i="98"/>
  <c r="AF86" i="98"/>
  <c r="AE86" i="98"/>
  <c r="AC86" i="98"/>
  <c r="AB86" i="98"/>
  <c r="AA86" i="98"/>
  <c r="Z86" i="98"/>
  <c r="AP85" i="98"/>
  <c r="AO85" i="98"/>
  <c r="AM85" i="98"/>
  <c r="AL85" i="98"/>
  <c r="AK85" i="98"/>
  <c r="AJ85" i="98"/>
  <c r="AI85" i="98"/>
  <c r="AH85" i="98"/>
  <c r="AG85" i="98"/>
  <c r="AF85" i="98"/>
  <c r="AE85" i="98"/>
  <c r="AC85" i="98"/>
  <c r="AB85" i="98"/>
  <c r="AA85" i="98"/>
  <c r="Z85" i="98"/>
  <c r="AP84" i="98"/>
  <c r="AO84" i="98"/>
  <c r="AM84" i="98"/>
  <c r="AL84" i="98"/>
  <c r="AK84" i="98"/>
  <c r="AJ84" i="98"/>
  <c r="AI84" i="98"/>
  <c r="AH84" i="98"/>
  <c r="AG84" i="98"/>
  <c r="AF84" i="98"/>
  <c r="AE84" i="98"/>
  <c r="AC84" i="98"/>
  <c r="AB84" i="98"/>
  <c r="AA84" i="98"/>
  <c r="Z84" i="98"/>
  <c r="AP83" i="98"/>
  <c r="AO83" i="98"/>
  <c r="AM83" i="98"/>
  <c r="AL83" i="98"/>
  <c r="AK83" i="98"/>
  <c r="AJ83" i="98"/>
  <c r="AI83" i="98"/>
  <c r="AH83" i="98"/>
  <c r="AG83" i="98"/>
  <c r="AF83" i="98"/>
  <c r="AE83" i="98"/>
  <c r="AC83" i="98"/>
  <c r="AB83" i="98"/>
  <c r="AA83" i="98"/>
  <c r="Z83" i="98"/>
  <c r="AP82" i="98"/>
  <c r="AO82" i="98"/>
  <c r="AM82" i="98"/>
  <c r="AL82" i="98"/>
  <c r="AK82" i="98"/>
  <c r="AJ82" i="98"/>
  <c r="AI82" i="98"/>
  <c r="AH82" i="98"/>
  <c r="AG82" i="98"/>
  <c r="AF82" i="98"/>
  <c r="AE82" i="98"/>
  <c r="AC82" i="98"/>
  <c r="AB82" i="98"/>
  <c r="AA82" i="98"/>
  <c r="Z82" i="98"/>
  <c r="AP81" i="98"/>
  <c r="AO81" i="98"/>
  <c r="AM81" i="98"/>
  <c r="AL81" i="98"/>
  <c r="AK81" i="98"/>
  <c r="AJ81" i="98"/>
  <c r="AI81" i="98"/>
  <c r="AH81" i="98"/>
  <c r="AG81" i="98"/>
  <c r="AF81" i="98"/>
  <c r="AE81" i="98"/>
  <c r="AC81" i="98"/>
  <c r="AB81" i="98"/>
  <c r="AA81" i="98"/>
  <c r="Z81" i="98"/>
  <c r="AP80" i="98"/>
  <c r="AO80" i="98"/>
  <c r="AM80" i="98"/>
  <c r="AL80" i="98"/>
  <c r="AK80" i="98"/>
  <c r="AJ80" i="98"/>
  <c r="AI80" i="98"/>
  <c r="AH80" i="98"/>
  <c r="AG80" i="98"/>
  <c r="AF80" i="98"/>
  <c r="AE80" i="98"/>
  <c r="AC80" i="98"/>
  <c r="AB80" i="98"/>
  <c r="AA80" i="98"/>
  <c r="Z80" i="98"/>
  <c r="AP79" i="98"/>
  <c r="AO79" i="98"/>
  <c r="AM79" i="98"/>
  <c r="AL79" i="98"/>
  <c r="AK79" i="98"/>
  <c r="AJ79" i="98"/>
  <c r="AI79" i="98"/>
  <c r="AH79" i="98"/>
  <c r="AG79" i="98"/>
  <c r="AF79" i="98"/>
  <c r="AE79" i="98"/>
  <c r="AC79" i="98"/>
  <c r="AB79" i="98"/>
  <c r="AA79" i="98"/>
  <c r="Z79" i="98"/>
  <c r="AP78" i="98"/>
  <c r="AO78" i="98"/>
  <c r="AM78" i="98"/>
  <c r="AL78" i="98"/>
  <c r="AK78" i="98"/>
  <c r="AJ78" i="98"/>
  <c r="AI78" i="98"/>
  <c r="AH78" i="98"/>
  <c r="AG78" i="98"/>
  <c r="AF78" i="98"/>
  <c r="AE78" i="98"/>
  <c r="AC78" i="98"/>
  <c r="AB78" i="98"/>
  <c r="AA78" i="98"/>
  <c r="Z78" i="98"/>
  <c r="AP77" i="98"/>
  <c r="AO77" i="98"/>
  <c r="AM77" i="98"/>
  <c r="AL77" i="98"/>
  <c r="AK77" i="98"/>
  <c r="AJ77" i="98"/>
  <c r="AI77" i="98"/>
  <c r="AH77" i="98"/>
  <c r="AG77" i="98"/>
  <c r="AF77" i="98"/>
  <c r="AE77" i="98"/>
  <c r="AC77" i="98"/>
  <c r="AB77" i="98"/>
  <c r="AA77" i="98"/>
  <c r="Z77" i="98"/>
  <c r="AP76" i="98"/>
  <c r="AO76" i="98"/>
  <c r="AM76" i="98"/>
  <c r="AL76" i="98"/>
  <c r="AK76" i="98"/>
  <c r="AJ76" i="98"/>
  <c r="AI76" i="98"/>
  <c r="AH76" i="98"/>
  <c r="AG76" i="98"/>
  <c r="AF76" i="98"/>
  <c r="AE76" i="98"/>
  <c r="AC76" i="98"/>
  <c r="AB76" i="98"/>
  <c r="AA76" i="98"/>
  <c r="Z76" i="98"/>
  <c r="AP75" i="98"/>
  <c r="AO75" i="98"/>
  <c r="AM75" i="98"/>
  <c r="AL75" i="98"/>
  <c r="AK75" i="98"/>
  <c r="AJ75" i="98"/>
  <c r="AI75" i="98"/>
  <c r="AH75" i="98"/>
  <c r="AG75" i="98"/>
  <c r="AF75" i="98"/>
  <c r="AE75" i="98"/>
  <c r="AC75" i="98"/>
  <c r="AB75" i="98"/>
  <c r="AA75" i="98"/>
  <c r="Z75" i="98"/>
  <c r="AP74" i="98"/>
  <c r="AO74" i="98"/>
  <c r="AM74" i="98"/>
  <c r="AL74" i="98"/>
  <c r="AK74" i="98"/>
  <c r="AJ74" i="98"/>
  <c r="AI74" i="98"/>
  <c r="AH74" i="98"/>
  <c r="AG74" i="98"/>
  <c r="AF74" i="98"/>
  <c r="AE74" i="98"/>
  <c r="AC74" i="98"/>
  <c r="AB74" i="98"/>
  <c r="AA74" i="98"/>
  <c r="Z74" i="98"/>
  <c r="AP73" i="98"/>
  <c r="AO73" i="98"/>
  <c r="AM73" i="98"/>
  <c r="AL73" i="98"/>
  <c r="AK73" i="98"/>
  <c r="AJ73" i="98"/>
  <c r="AI73" i="98"/>
  <c r="AH73" i="98"/>
  <c r="AG73" i="98"/>
  <c r="AF73" i="98"/>
  <c r="AE73" i="98"/>
  <c r="AC73" i="98"/>
  <c r="AB73" i="98"/>
  <c r="AA73" i="98"/>
  <c r="Z73" i="98"/>
  <c r="AP72" i="98"/>
  <c r="AO72" i="98"/>
  <c r="AM72" i="98"/>
  <c r="AL72" i="98"/>
  <c r="AK72" i="98"/>
  <c r="AJ72" i="98"/>
  <c r="AI72" i="98"/>
  <c r="AH72" i="98"/>
  <c r="AG72" i="98"/>
  <c r="AF72" i="98"/>
  <c r="AE72" i="98"/>
  <c r="AC72" i="98"/>
  <c r="AB72" i="98"/>
  <c r="AA72" i="98"/>
  <c r="Z72" i="98"/>
  <c r="AP71" i="98"/>
  <c r="AO71" i="98"/>
  <c r="AM71" i="98"/>
  <c r="AL71" i="98"/>
  <c r="AK71" i="98"/>
  <c r="AJ71" i="98"/>
  <c r="AI71" i="98"/>
  <c r="AH71" i="98"/>
  <c r="AG71" i="98"/>
  <c r="AF71" i="98"/>
  <c r="AE71" i="98"/>
  <c r="AC71" i="98"/>
  <c r="AB71" i="98"/>
  <c r="AA71" i="98"/>
  <c r="Z71" i="98"/>
  <c r="AP70" i="98"/>
  <c r="AO70" i="98"/>
  <c r="AM70" i="98"/>
  <c r="AL70" i="98"/>
  <c r="AK70" i="98"/>
  <c r="AJ70" i="98"/>
  <c r="AI70" i="98"/>
  <c r="AH70" i="98"/>
  <c r="AG70" i="98"/>
  <c r="AF70" i="98"/>
  <c r="AE70" i="98"/>
  <c r="AC70" i="98"/>
  <c r="AB70" i="98"/>
  <c r="AA70" i="98"/>
  <c r="Z70" i="98"/>
  <c r="AP69" i="98"/>
  <c r="AO69" i="98"/>
  <c r="AM69" i="98"/>
  <c r="AL69" i="98"/>
  <c r="AK69" i="98"/>
  <c r="AJ69" i="98"/>
  <c r="AI69" i="98"/>
  <c r="AH69" i="98"/>
  <c r="AG69" i="98"/>
  <c r="AF69" i="98"/>
  <c r="AE69" i="98"/>
  <c r="AC69" i="98"/>
  <c r="AB69" i="98"/>
  <c r="AA69" i="98"/>
  <c r="Z69" i="98"/>
  <c r="AP68" i="98"/>
  <c r="AO68" i="98"/>
  <c r="AM68" i="98"/>
  <c r="AL68" i="98"/>
  <c r="AK68" i="98"/>
  <c r="AJ68" i="98"/>
  <c r="AI68" i="98"/>
  <c r="AH68" i="98"/>
  <c r="AG68" i="98"/>
  <c r="AF68" i="98"/>
  <c r="AE68" i="98"/>
  <c r="AC68" i="98"/>
  <c r="AB68" i="98"/>
  <c r="AA68" i="98"/>
  <c r="Z68" i="98"/>
  <c r="AP67" i="98"/>
  <c r="AO67" i="98"/>
  <c r="AM67" i="98"/>
  <c r="AL67" i="98"/>
  <c r="AK67" i="98"/>
  <c r="AJ67" i="98"/>
  <c r="AI67" i="98"/>
  <c r="AH67" i="98"/>
  <c r="AG67" i="98"/>
  <c r="AF67" i="98"/>
  <c r="AE67" i="98"/>
  <c r="AC67" i="98"/>
  <c r="AB67" i="98"/>
  <c r="AA67" i="98"/>
  <c r="Z67" i="98"/>
  <c r="AP66" i="98"/>
  <c r="AO66" i="98"/>
  <c r="AM66" i="98"/>
  <c r="AL66" i="98"/>
  <c r="AK66" i="98"/>
  <c r="AJ66" i="98"/>
  <c r="AI66" i="98"/>
  <c r="AH66" i="98"/>
  <c r="AG66" i="98"/>
  <c r="AF66" i="98"/>
  <c r="AE66" i="98"/>
  <c r="AC66" i="98"/>
  <c r="AB66" i="98"/>
  <c r="AA66" i="98"/>
  <c r="Z66" i="98"/>
  <c r="AP65" i="98"/>
  <c r="AO65" i="98"/>
  <c r="AM65" i="98"/>
  <c r="AL65" i="98"/>
  <c r="AK65" i="98"/>
  <c r="AJ65" i="98"/>
  <c r="AI65" i="98"/>
  <c r="AH65" i="98"/>
  <c r="AG65" i="98"/>
  <c r="AF65" i="98"/>
  <c r="AE65" i="98"/>
  <c r="AC65" i="98"/>
  <c r="AB65" i="98"/>
  <c r="AA65" i="98"/>
  <c r="Z65" i="98"/>
  <c r="AP64" i="98"/>
  <c r="AO64" i="98"/>
  <c r="AM64" i="98"/>
  <c r="AL64" i="98"/>
  <c r="AK64" i="98"/>
  <c r="AJ64" i="98"/>
  <c r="AI64" i="98"/>
  <c r="AH64" i="98"/>
  <c r="AG64" i="98"/>
  <c r="AF64" i="98"/>
  <c r="AE64" i="98"/>
  <c r="AC64" i="98"/>
  <c r="AB64" i="98"/>
  <c r="AA64" i="98"/>
  <c r="Z64" i="98"/>
  <c r="AP63" i="98"/>
  <c r="AO63" i="98"/>
  <c r="AM63" i="98"/>
  <c r="AL63" i="98"/>
  <c r="AK63" i="98"/>
  <c r="AJ63" i="98"/>
  <c r="AI63" i="98"/>
  <c r="AH63" i="98"/>
  <c r="AG63" i="98"/>
  <c r="AF63" i="98"/>
  <c r="AE63" i="98"/>
  <c r="AC63" i="98"/>
  <c r="AB63" i="98"/>
  <c r="AA63" i="98"/>
  <c r="Z63" i="98"/>
  <c r="AP62" i="98"/>
  <c r="AO62" i="98"/>
  <c r="AM62" i="98"/>
  <c r="AL62" i="98"/>
  <c r="AK62" i="98"/>
  <c r="AJ62" i="98"/>
  <c r="AI62" i="98"/>
  <c r="AH62" i="98"/>
  <c r="AG62" i="98"/>
  <c r="AF62" i="98"/>
  <c r="AE62" i="98"/>
  <c r="AC62" i="98"/>
  <c r="AB62" i="98"/>
  <c r="AA62" i="98"/>
  <c r="Z62" i="98"/>
  <c r="AP61" i="98"/>
  <c r="AO61" i="98"/>
  <c r="AM61" i="98"/>
  <c r="AL61" i="98"/>
  <c r="AK61" i="98"/>
  <c r="AJ61" i="98"/>
  <c r="AI61" i="98"/>
  <c r="AH61" i="98"/>
  <c r="AG61" i="98"/>
  <c r="AF61" i="98"/>
  <c r="AE61" i="98"/>
  <c r="AC61" i="98"/>
  <c r="AB61" i="98"/>
  <c r="AA61" i="98"/>
  <c r="Z61" i="98"/>
  <c r="AP60" i="98"/>
  <c r="AO60" i="98"/>
  <c r="AM60" i="98"/>
  <c r="AL60" i="98"/>
  <c r="AK60" i="98"/>
  <c r="AJ60" i="98"/>
  <c r="AI60" i="98"/>
  <c r="AH60" i="98"/>
  <c r="AG60" i="98"/>
  <c r="AF60" i="98"/>
  <c r="AE60" i="98"/>
  <c r="AC60" i="98"/>
  <c r="AB60" i="98"/>
  <c r="AA60" i="98"/>
  <c r="Z60" i="98"/>
  <c r="AP59" i="98"/>
  <c r="AO59" i="98"/>
  <c r="AM59" i="98"/>
  <c r="AL59" i="98"/>
  <c r="AK59" i="98"/>
  <c r="AJ59" i="98"/>
  <c r="AI59" i="98"/>
  <c r="AH59" i="98"/>
  <c r="AG59" i="98"/>
  <c r="AF59" i="98"/>
  <c r="AE59" i="98"/>
  <c r="AC59" i="98"/>
  <c r="AB59" i="98"/>
  <c r="AA59" i="98"/>
  <c r="Z59" i="98"/>
  <c r="AP58" i="98"/>
  <c r="AO58" i="98"/>
  <c r="AM58" i="98"/>
  <c r="AL58" i="98"/>
  <c r="AK58" i="98"/>
  <c r="AJ58" i="98"/>
  <c r="AI58" i="98"/>
  <c r="AH58" i="98"/>
  <c r="AG58" i="98"/>
  <c r="AF58" i="98"/>
  <c r="AE58" i="98"/>
  <c r="AC58" i="98"/>
  <c r="AB58" i="98"/>
  <c r="AA58" i="98"/>
  <c r="Z58" i="98"/>
  <c r="AP57" i="98"/>
  <c r="AO57" i="98"/>
  <c r="AM57" i="98"/>
  <c r="AL57" i="98"/>
  <c r="AK57" i="98"/>
  <c r="AJ57" i="98"/>
  <c r="AI57" i="98"/>
  <c r="AH57" i="98"/>
  <c r="AG57" i="98"/>
  <c r="AF57" i="98"/>
  <c r="AE57" i="98"/>
  <c r="AC57" i="98"/>
  <c r="AB57" i="98"/>
  <c r="AA57" i="98"/>
  <c r="Z57" i="98"/>
  <c r="AP56" i="98"/>
  <c r="AO56" i="98"/>
  <c r="AM56" i="98"/>
  <c r="AL56" i="98"/>
  <c r="AK56" i="98"/>
  <c r="AJ56" i="98"/>
  <c r="AI56" i="98"/>
  <c r="AH56" i="98"/>
  <c r="AG56" i="98"/>
  <c r="AF56" i="98"/>
  <c r="AE56" i="98"/>
  <c r="AC56" i="98"/>
  <c r="AB56" i="98"/>
  <c r="AA56" i="98"/>
  <c r="Z56" i="98"/>
  <c r="AP55" i="98"/>
  <c r="AO55" i="98"/>
  <c r="AM55" i="98"/>
  <c r="AL55" i="98"/>
  <c r="AK55" i="98"/>
  <c r="AJ55" i="98"/>
  <c r="AI55" i="98"/>
  <c r="AH55" i="98"/>
  <c r="AG55" i="98"/>
  <c r="AF55" i="98"/>
  <c r="AE55" i="98"/>
  <c r="AC55" i="98"/>
  <c r="AB55" i="98"/>
  <c r="AA55" i="98"/>
  <c r="Z55" i="98"/>
  <c r="AP54" i="98"/>
  <c r="AO54" i="98"/>
  <c r="AM54" i="98"/>
  <c r="AL54" i="98"/>
  <c r="AK54" i="98"/>
  <c r="AJ54" i="98"/>
  <c r="AI54" i="98"/>
  <c r="AH54" i="98"/>
  <c r="AG54" i="98"/>
  <c r="AF54" i="98"/>
  <c r="AE54" i="98"/>
  <c r="AC54" i="98"/>
  <c r="AB54" i="98"/>
  <c r="AA54" i="98"/>
  <c r="Z54" i="98"/>
  <c r="AP53" i="98"/>
  <c r="AO53" i="98"/>
  <c r="AM53" i="98"/>
  <c r="AL53" i="98"/>
  <c r="AK53" i="98"/>
  <c r="AJ53" i="98"/>
  <c r="AI53" i="98"/>
  <c r="AH53" i="98"/>
  <c r="AG53" i="98"/>
  <c r="AF53" i="98"/>
  <c r="AE53" i="98"/>
  <c r="AC53" i="98"/>
  <c r="AB53" i="98"/>
  <c r="AA53" i="98"/>
  <c r="Z53" i="98"/>
  <c r="AP52" i="98"/>
  <c r="AO52" i="98"/>
  <c r="AM52" i="98"/>
  <c r="AL52" i="98"/>
  <c r="AK52" i="98"/>
  <c r="AJ52" i="98"/>
  <c r="AI52" i="98"/>
  <c r="AH52" i="98"/>
  <c r="AG52" i="98"/>
  <c r="AF52" i="98"/>
  <c r="AE52" i="98"/>
  <c r="AC52" i="98"/>
  <c r="AB52" i="98"/>
  <c r="AA52" i="98"/>
  <c r="Z52" i="98"/>
  <c r="AP51" i="98"/>
  <c r="AO51" i="98"/>
  <c r="AM51" i="98"/>
  <c r="AL51" i="98"/>
  <c r="AK51" i="98"/>
  <c r="AJ51" i="98"/>
  <c r="AI51" i="98"/>
  <c r="AH51" i="98"/>
  <c r="AG51" i="98"/>
  <c r="AF51" i="98"/>
  <c r="AE51" i="98"/>
  <c r="AC51" i="98"/>
  <c r="AB51" i="98"/>
  <c r="AA51" i="98"/>
  <c r="Z51" i="98"/>
  <c r="AP50" i="98"/>
  <c r="AO50" i="98"/>
  <c r="AM50" i="98"/>
  <c r="AL50" i="98"/>
  <c r="AK50" i="98"/>
  <c r="AJ50" i="98"/>
  <c r="AI50" i="98"/>
  <c r="AH50" i="98"/>
  <c r="AG50" i="98"/>
  <c r="AF50" i="98"/>
  <c r="AE50" i="98"/>
  <c r="AC50" i="98"/>
  <c r="AB50" i="98"/>
  <c r="AA50" i="98"/>
  <c r="Z50" i="98"/>
  <c r="AP49" i="98"/>
  <c r="AO49" i="98"/>
  <c r="AM49" i="98"/>
  <c r="AL49" i="98"/>
  <c r="AK49" i="98"/>
  <c r="AJ49" i="98"/>
  <c r="AI49" i="98"/>
  <c r="AH49" i="98"/>
  <c r="AG49" i="98"/>
  <c r="AF49" i="98"/>
  <c r="AE49" i="98"/>
  <c r="AC49" i="98"/>
  <c r="AB49" i="98"/>
  <c r="AA49" i="98"/>
  <c r="Z49" i="98"/>
  <c r="AP48" i="98"/>
  <c r="AO48" i="98"/>
  <c r="AM48" i="98"/>
  <c r="AL48" i="98"/>
  <c r="AK48" i="98"/>
  <c r="AJ48" i="98"/>
  <c r="AI48" i="98"/>
  <c r="AH48" i="98"/>
  <c r="AG48" i="98"/>
  <c r="AF48" i="98"/>
  <c r="AE48" i="98"/>
  <c r="AC48" i="98"/>
  <c r="AB48" i="98"/>
  <c r="AA48" i="98"/>
  <c r="Z48" i="98"/>
  <c r="AP47" i="98"/>
  <c r="AO47" i="98"/>
  <c r="AM47" i="98"/>
  <c r="AL47" i="98"/>
  <c r="AK47" i="98"/>
  <c r="AJ47" i="98"/>
  <c r="AI47" i="98"/>
  <c r="AH47" i="98"/>
  <c r="AG47" i="98"/>
  <c r="AF47" i="98"/>
  <c r="AE47" i="98"/>
  <c r="AC47" i="98"/>
  <c r="AB47" i="98"/>
  <c r="AA47" i="98"/>
  <c r="Z47" i="98"/>
  <c r="AP46" i="98"/>
  <c r="AO46" i="98"/>
  <c r="AM46" i="98"/>
  <c r="AL46" i="98"/>
  <c r="AK46" i="98"/>
  <c r="AJ46" i="98"/>
  <c r="AI46" i="98"/>
  <c r="AH46" i="98"/>
  <c r="AG46" i="98"/>
  <c r="AF46" i="98"/>
  <c r="AE46" i="98"/>
  <c r="AC46" i="98"/>
  <c r="AB46" i="98"/>
  <c r="AA46" i="98"/>
  <c r="Z46" i="98"/>
  <c r="AP45" i="98"/>
  <c r="AO45" i="98"/>
  <c r="AM45" i="98"/>
  <c r="AL45" i="98"/>
  <c r="AK45" i="98"/>
  <c r="AJ45" i="98"/>
  <c r="AI45" i="98"/>
  <c r="AH45" i="98"/>
  <c r="AG45" i="98"/>
  <c r="AF45" i="98"/>
  <c r="AE45" i="98"/>
  <c r="AC45" i="98"/>
  <c r="AB45" i="98"/>
  <c r="AA45" i="98"/>
  <c r="Z45" i="98"/>
  <c r="AP44" i="98"/>
  <c r="AO44" i="98"/>
  <c r="AM44" i="98"/>
  <c r="AL44" i="98"/>
  <c r="AK44" i="98"/>
  <c r="AJ44" i="98"/>
  <c r="AI44" i="98"/>
  <c r="AH44" i="98"/>
  <c r="AG44" i="98"/>
  <c r="AF44" i="98"/>
  <c r="AE44" i="98"/>
  <c r="AC44" i="98"/>
  <c r="AB44" i="98"/>
  <c r="AA44" i="98"/>
  <c r="Z44" i="98"/>
  <c r="AP43" i="98"/>
  <c r="AO43" i="98"/>
  <c r="AM43" i="98"/>
  <c r="AL43" i="98"/>
  <c r="AK43" i="98"/>
  <c r="AJ43" i="98"/>
  <c r="AI43" i="98"/>
  <c r="AH43" i="98"/>
  <c r="AG43" i="98"/>
  <c r="AF43" i="98"/>
  <c r="AE43" i="98"/>
  <c r="AC43" i="98"/>
  <c r="AB43" i="98"/>
  <c r="AA43" i="98"/>
  <c r="Z43" i="98"/>
  <c r="AP42" i="98"/>
  <c r="AO42" i="98"/>
  <c r="AM42" i="98"/>
  <c r="AL42" i="98"/>
  <c r="AK42" i="98"/>
  <c r="AJ42" i="98"/>
  <c r="AI42" i="98"/>
  <c r="AH42" i="98"/>
  <c r="AG42" i="98"/>
  <c r="AF42" i="98"/>
  <c r="AE42" i="98"/>
  <c r="AC42" i="98"/>
  <c r="AB42" i="98"/>
  <c r="AA42" i="98"/>
  <c r="Z42" i="98"/>
  <c r="AP41" i="98"/>
  <c r="AO41" i="98"/>
  <c r="AM41" i="98"/>
  <c r="AL41" i="98"/>
  <c r="AK41" i="98"/>
  <c r="AJ41" i="98"/>
  <c r="AI41" i="98"/>
  <c r="AH41" i="98"/>
  <c r="AG41" i="98"/>
  <c r="AF41" i="98"/>
  <c r="AE41" i="98"/>
  <c r="AC41" i="98"/>
  <c r="AB41" i="98"/>
  <c r="AA41" i="98"/>
  <c r="Z41" i="98"/>
  <c r="AP40" i="98"/>
  <c r="AO40" i="98"/>
  <c r="AM40" i="98"/>
  <c r="AL40" i="98"/>
  <c r="AK40" i="98"/>
  <c r="AJ40" i="98"/>
  <c r="AI40" i="98"/>
  <c r="AH40" i="98"/>
  <c r="AG40" i="98"/>
  <c r="AF40" i="98"/>
  <c r="AE40" i="98"/>
  <c r="AC40" i="98"/>
  <c r="AB40" i="98"/>
  <c r="AA40" i="98"/>
  <c r="Z40" i="98"/>
  <c r="AP39" i="98"/>
  <c r="AO39" i="98"/>
  <c r="AM39" i="98"/>
  <c r="AL39" i="98"/>
  <c r="AK39" i="98"/>
  <c r="AJ39" i="98"/>
  <c r="AI39" i="98"/>
  <c r="AH39" i="98"/>
  <c r="AG39" i="98"/>
  <c r="AF39" i="98"/>
  <c r="AE39" i="98"/>
  <c r="AC39" i="98"/>
  <c r="AB39" i="98"/>
  <c r="AA39" i="98"/>
  <c r="Z39" i="98"/>
  <c r="AP38" i="98"/>
  <c r="AO38" i="98"/>
  <c r="AM38" i="98"/>
  <c r="AL38" i="98"/>
  <c r="AK38" i="98"/>
  <c r="AJ38" i="98"/>
  <c r="AI38" i="98"/>
  <c r="AH38" i="98"/>
  <c r="AG38" i="98"/>
  <c r="AF38" i="98"/>
  <c r="AE38" i="98"/>
  <c r="AC38" i="98"/>
  <c r="AB38" i="98"/>
  <c r="AA38" i="98"/>
  <c r="Z38" i="98"/>
  <c r="AP37" i="98"/>
  <c r="AO37" i="98"/>
  <c r="AM37" i="98"/>
  <c r="AL37" i="98"/>
  <c r="AK37" i="98"/>
  <c r="AJ37" i="98"/>
  <c r="AI37" i="98"/>
  <c r="AH37" i="98"/>
  <c r="AG37" i="98"/>
  <c r="AF37" i="98"/>
  <c r="AE37" i="98"/>
  <c r="AC37" i="98"/>
  <c r="AB37" i="98"/>
  <c r="AA37" i="98"/>
  <c r="Z37" i="98"/>
  <c r="AP36" i="98"/>
  <c r="AO36" i="98"/>
  <c r="AM36" i="98"/>
  <c r="AL36" i="98"/>
  <c r="AK36" i="98"/>
  <c r="AJ36" i="98"/>
  <c r="AI36" i="98"/>
  <c r="AH36" i="98"/>
  <c r="AG36" i="98"/>
  <c r="AF36" i="98"/>
  <c r="AE36" i="98"/>
  <c r="AC36" i="98"/>
  <c r="AB36" i="98"/>
  <c r="AA36" i="98"/>
  <c r="Z36" i="98"/>
  <c r="AP35" i="98"/>
  <c r="AO35" i="98"/>
  <c r="AM35" i="98"/>
  <c r="AL35" i="98"/>
  <c r="AK35" i="98"/>
  <c r="AJ35" i="98"/>
  <c r="AI35" i="98"/>
  <c r="AH35" i="98"/>
  <c r="AG35" i="98"/>
  <c r="AF35" i="98"/>
  <c r="AE35" i="98"/>
  <c r="AC35" i="98"/>
  <c r="AB35" i="98"/>
  <c r="AA35" i="98"/>
  <c r="Z35" i="98"/>
  <c r="AP34" i="98"/>
  <c r="AO34" i="98"/>
  <c r="AM34" i="98"/>
  <c r="AL34" i="98"/>
  <c r="AK34" i="98"/>
  <c r="AJ34" i="98"/>
  <c r="AI34" i="98"/>
  <c r="AH34" i="98"/>
  <c r="AG34" i="98"/>
  <c r="AF34" i="98"/>
  <c r="AE34" i="98"/>
  <c r="AC34" i="98"/>
  <c r="AB34" i="98"/>
  <c r="AA34" i="98"/>
  <c r="Z34" i="98"/>
  <c r="AP33" i="98"/>
  <c r="AO33" i="98"/>
  <c r="AM33" i="98"/>
  <c r="AL33" i="98"/>
  <c r="AK33" i="98"/>
  <c r="AJ33" i="98"/>
  <c r="AI33" i="98"/>
  <c r="AH33" i="98"/>
  <c r="AG33" i="98"/>
  <c r="AF33" i="98"/>
  <c r="AE33" i="98"/>
  <c r="AC33" i="98"/>
  <c r="AB33" i="98"/>
  <c r="AA33" i="98"/>
  <c r="Z33" i="98"/>
  <c r="AP32" i="98"/>
  <c r="AO32" i="98"/>
  <c r="AM32" i="98"/>
  <c r="AL32" i="98"/>
  <c r="AK32" i="98"/>
  <c r="AJ32" i="98"/>
  <c r="AI32" i="98"/>
  <c r="AH32" i="98"/>
  <c r="AG32" i="98"/>
  <c r="AF32" i="98"/>
  <c r="AE32" i="98"/>
  <c r="AC32" i="98"/>
  <c r="AB32" i="98"/>
  <c r="AA32" i="98"/>
  <c r="Z32" i="98"/>
  <c r="AP31" i="98"/>
  <c r="AO31" i="98"/>
  <c r="AM31" i="98"/>
  <c r="AL31" i="98"/>
  <c r="AK31" i="98"/>
  <c r="AJ31" i="98"/>
  <c r="AI31" i="98"/>
  <c r="AH31" i="98"/>
  <c r="AG31" i="98"/>
  <c r="AF31" i="98"/>
  <c r="AE31" i="98"/>
  <c r="AC31" i="98"/>
  <c r="AB31" i="98"/>
  <c r="AA31" i="98"/>
  <c r="Z31" i="98"/>
  <c r="AP30" i="98"/>
  <c r="AO30" i="98"/>
  <c r="AM30" i="98"/>
  <c r="AL30" i="98"/>
  <c r="AK30" i="98"/>
  <c r="AJ30" i="98"/>
  <c r="AI30" i="98"/>
  <c r="AH30" i="98"/>
  <c r="AG30" i="98"/>
  <c r="AF30" i="98"/>
  <c r="AE30" i="98"/>
  <c r="AC30" i="98"/>
  <c r="AB30" i="98"/>
  <c r="AA30" i="98"/>
  <c r="Z30" i="98"/>
  <c r="AP29" i="98"/>
  <c r="AO29" i="98"/>
  <c r="AM29" i="98"/>
  <c r="AL29" i="98"/>
  <c r="AK29" i="98"/>
  <c r="AJ29" i="98"/>
  <c r="AI29" i="98"/>
  <c r="AH29" i="98"/>
  <c r="AG29" i="98"/>
  <c r="AF29" i="98"/>
  <c r="AE29" i="98"/>
  <c r="AC29" i="98"/>
  <c r="AB29" i="98"/>
  <c r="AA29" i="98"/>
  <c r="Z29" i="98"/>
  <c r="AP28" i="98"/>
  <c r="AO28" i="98"/>
  <c r="AM28" i="98"/>
  <c r="AL28" i="98"/>
  <c r="AK28" i="98"/>
  <c r="AJ28" i="98"/>
  <c r="AI28" i="98"/>
  <c r="AH28" i="98"/>
  <c r="AG28" i="98"/>
  <c r="AF28" i="98"/>
  <c r="AE28" i="98"/>
  <c r="AC28" i="98"/>
  <c r="AB28" i="98"/>
  <c r="AA28" i="98"/>
  <c r="Z28" i="98"/>
  <c r="AP27" i="98"/>
  <c r="AO27" i="98"/>
  <c r="AM27" i="98"/>
  <c r="AL27" i="98"/>
  <c r="AK27" i="98"/>
  <c r="AJ27" i="98"/>
  <c r="AI27" i="98"/>
  <c r="AH27" i="98"/>
  <c r="AG27" i="98"/>
  <c r="AF27" i="98"/>
  <c r="AE27" i="98"/>
  <c r="AC27" i="98"/>
  <c r="AB27" i="98"/>
  <c r="AA27" i="98"/>
  <c r="Z27" i="98"/>
  <c r="AP26" i="98"/>
  <c r="AO26" i="98"/>
  <c r="AM26" i="98"/>
  <c r="AL26" i="98"/>
  <c r="AK26" i="98"/>
  <c r="AJ26" i="98"/>
  <c r="AI26" i="98"/>
  <c r="AH26" i="98"/>
  <c r="AG26" i="98"/>
  <c r="AF26" i="98"/>
  <c r="AE26" i="98"/>
  <c r="AC26" i="98"/>
  <c r="AB26" i="98"/>
  <c r="AA26" i="98"/>
  <c r="Z26" i="98"/>
  <c r="AP25" i="98"/>
  <c r="AO25" i="98"/>
  <c r="AM25" i="98"/>
  <c r="AL25" i="98"/>
  <c r="AK25" i="98"/>
  <c r="AJ25" i="98"/>
  <c r="AI25" i="98"/>
  <c r="AH25" i="98"/>
  <c r="AG25" i="98"/>
  <c r="AF25" i="98"/>
  <c r="AE25" i="98"/>
  <c r="AC25" i="98"/>
  <c r="AB25" i="98"/>
  <c r="AA25" i="98"/>
  <c r="Z25" i="98"/>
  <c r="AP24" i="98"/>
  <c r="AO24" i="98"/>
  <c r="AM24" i="98"/>
  <c r="AL24" i="98"/>
  <c r="AK24" i="98"/>
  <c r="AJ24" i="98"/>
  <c r="AI24" i="98"/>
  <c r="AH24" i="98"/>
  <c r="AG24" i="98"/>
  <c r="AF24" i="98"/>
  <c r="AE24" i="98"/>
  <c r="AC24" i="98"/>
  <c r="AB24" i="98"/>
  <c r="AA24" i="98"/>
  <c r="Z24" i="98"/>
  <c r="AP23" i="98"/>
  <c r="AO23" i="98"/>
  <c r="AM23" i="98"/>
  <c r="AL23" i="98"/>
  <c r="AK23" i="98"/>
  <c r="AJ23" i="98"/>
  <c r="AI23" i="98"/>
  <c r="AH23" i="98"/>
  <c r="AG23" i="98"/>
  <c r="AF23" i="98"/>
  <c r="AE23" i="98"/>
  <c r="AC23" i="98"/>
  <c r="AB23" i="98"/>
  <c r="AA23" i="98"/>
  <c r="Z23" i="98"/>
  <c r="AP22" i="98"/>
  <c r="AO22" i="98"/>
  <c r="AM22" i="98"/>
  <c r="AL22" i="98"/>
  <c r="AK22" i="98"/>
  <c r="AJ22" i="98"/>
  <c r="AI22" i="98"/>
  <c r="AH22" i="98"/>
  <c r="AG22" i="98"/>
  <c r="AF22" i="98"/>
  <c r="AE22" i="98"/>
  <c r="AC22" i="98"/>
  <c r="AB22" i="98"/>
  <c r="AA22" i="98"/>
  <c r="Z22" i="98"/>
  <c r="AP21" i="98"/>
  <c r="AO21" i="98"/>
  <c r="AM21" i="98"/>
  <c r="AL21" i="98"/>
  <c r="AK21" i="98"/>
  <c r="AJ21" i="98"/>
  <c r="AI21" i="98"/>
  <c r="AH21" i="98"/>
  <c r="AG21" i="98"/>
  <c r="AF21" i="98"/>
  <c r="AE21" i="98"/>
  <c r="AC21" i="98"/>
  <c r="AB21" i="98"/>
  <c r="AA21" i="98"/>
  <c r="Z21" i="98"/>
  <c r="AP20" i="98"/>
  <c r="AO20" i="98"/>
  <c r="AM20" i="98"/>
  <c r="AL20" i="98"/>
  <c r="AK20" i="98"/>
  <c r="AJ20" i="98"/>
  <c r="AI20" i="98"/>
  <c r="AH20" i="98"/>
  <c r="AG20" i="98"/>
  <c r="AF20" i="98"/>
  <c r="AE20" i="98"/>
  <c r="AC20" i="98"/>
  <c r="AB20" i="98"/>
  <c r="AA20" i="98"/>
  <c r="Z20" i="98"/>
  <c r="AP19" i="98"/>
  <c r="AO19" i="98"/>
  <c r="AM19" i="98"/>
  <c r="AL19" i="98"/>
  <c r="AK19" i="98"/>
  <c r="AJ19" i="98"/>
  <c r="AI19" i="98"/>
  <c r="AH19" i="98"/>
  <c r="AG19" i="98"/>
  <c r="AF19" i="98"/>
  <c r="AE19" i="98"/>
  <c r="AC19" i="98"/>
  <c r="AB19" i="98"/>
  <c r="AA19" i="98"/>
  <c r="Z19" i="98"/>
  <c r="AP18" i="98"/>
  <c r="AO18" i="98"/>
  <c r="AM18" i="98"/>
  <c r="AL18" i="98"/>
  <c r="AK18" i="98"/>
  <c r="AJ18" i="98"/>
  <c r="AI18" i="98"/>
  <c r="AH18" i="98"/>
  <c r="AG18" i="98"/>
  <c r="AF18" i="98"/>
  <c r="AE18" i="98"/>
  <c r="AC18" i="98"/>
  <c r="AB18" i="98"/>
  <c r="AA18" i="98"/>
  <c r="Z18" i="98"/>
  <c r="AP17" i="98"/>
  <c r="AO17" i="98"/>
  <c r="AM17" i="98"/>
  <c r="AL17" i="98"/>
  <c r="AK17" i="98"/>
  <c r="AJ17" i="98"/>
  <c r="AI17" i="98"/>
  <c r="AH17" i="98"/>
  <c r="AG17" i="98"/>
  <c r="AF17" i="98"/>
  <c r="AE17" i="98"/>
  <c r="AC17" i="98"/>
  <c r="AB17" i="98"/>
  <c r="AA17" i="98"/>
  <c r="Z17" i="98"/>
  <c r="AP16" i="98"/>
  <c r="AO16" i="98"/>
  <c r="AM16" i="98"/>
  <c r="AL16" i="98"/>
  <c r="AK16" i="98"/>
  <c r="AJ16" i="98"/>
  <c r="AI16" i="98"/>
  <c r="AH16" i="98"/>
  <c r="AG16" i="98"/>
  <c r="AF16" i="98"/>
  <c r="AE16" i="98"/>
  <c r="AC16" i="98"/>
  <c r="AB16" i="98"/>
  <c r="AA16" i="98"/>
  <c r="Z16" i="98"/>
  <c r="AP15" i="98"/>
  <c r="AO15" i="98"/>
  <c r="AM15" i="98"/>
  <c r="AL15" i="98"/>
  <c r="AK15" i="98"/>
  <c r="AJ15" i="98"/>
  <c r="AI15" i="98"/>
  <c r="AH15" i="98"/>
  <c r="AG15" i="98"/>
  <c r="AF15" i="98"/>
  <c r="AE15" i="98"/>
  <c r="AC15" i="98"/>
  <c r="AB15" i="98"/>
  <c r="AA15" i="98"/>
  <c r="Z15" i="98"/>
  <c r="AP14" i="98"/>
  <c r="AO14" i="98"/>
  <c r="AM14" i="98"/>
  <c r="AL14" i="98"/>
  <c r="AK14" i="98"/>
  <c r="AJ14" i="98"/>
  <c r="AI14" i="98"/>
  <c r="AH14" i="98"/>
  <c r="AG14" i="98"/>
  <c r="AF14" i="98"/>
  <c r="AE14" i="98"/>
  <c r="AC14" i="98"/>
  <c r="AB14" i="98"/>
  <c r="AA14" i="98"/>
  <c r="Z14" i="98"/>
  <c r="AP13" i="98"/>
  <c r="AO13" i="98"/>
  <c r="AM13" i="98"/>
  <c r="AL13" i="98"/>
  <c r="AK13" i="98"/>
  <c r="AJ13" i="98"/>
  <c r="AI13" i="98"/>
  <c r="AH13" i="98"/>
  <c r="AG13" i="98"/>
  <c r="AF13" i="98"/>
  <c r="AE13" i="98"/>
  <c r="AC13" i="98"/>
  <c r="AB13" i="98"/>
  <c r="AA13" i="98"/>
  <c r="Z13" i="98"/>
  <c r="AP12" i="98"/>
  <c r="AO12" i="98"/>
  <c r="AM12" i="98"/>
  <c r="AL12" i="98"/>
  <c r="AK12" i="98"/>
  <c r="AJ12" i="98"/>
  <c r="AI12" i="98"/>
  <c r="AH12" i="98"/>
  <c r="AG12" i="98"/>
  <c r="AF12" i="98"/>
  <c r="AE12" i="98"/>
  <c r="AC12" i="98"/>
  <c r="AB12" i="98"/>
  <c r="AA12" i="98"/>
  <c r="Z12" i="98"/>
  <c r="AP11" i="98"/>
  <c r="AO11" i="98"/>
  <c r="AM11" i="98"/>
  <c r="AL11" i="98"/>
  <c r="AK11" i="98"/>
  <c r="AJ11" i="98"/>
  <c r="AI11" i="98"/>
  <c r="AH11" i="98"/>
  <c r="AG11" i="98"/>
  <c r="AF11" i="98"/>
  <c r="AE11" i="98"/>
  <c r="AC11" i="98"/>
  <c r="AB11" i="98"/>
  <c r="AA11" i="98"/>
  <c r="Z11" i="98"/>
  <c r="AP10" i="98"/>
  <c r="AO10" i="98"/>
  <c r="AM10" i="98"/>
  <c r="AL10" i="98"/>
  <c r="AK10" i="98"/>
  <c r="AJ10" i="98"/>
  <c r="AI10" i="98"/>
  <c r="AH10" i="98"/>
  <c r="AG10" i="98"/>
  <c r="AF10" i="98"/>
  <c r="AE10" i="98"/>
  <c r="AC10" i="98"/>
  <c r="AB10" i="98"/>
  <c r="AA10" i="98"/>
  <c r="Z10" i="98"/>
  <c r="AP5" i="98"/>
  <c r="AP6" i="98"/>
  <c r="AP7" i="98"/>
  <c r="AP8" i="98"/>
  <c r="AP9" i="98"/>
  <c r="AP4" i="98"/>
  <c r="AO5" i="98"/>
  <c r="AO6" i="98"/>
  <c r="AO7" i="98"/>
  <c r="AO8" i="98"/>
  <c r="AO9" i="98"/>
  <c r="AO4" i="98"/>
  <c r="AM9" i="98"/>
  <c r="AL9" i="98"/>
  <c r="AK9" i="98"/>
  <c r="AJ9" i="98"/>
  <c r="AI9" i="98"/>
  <c r="AH9" i="98"/>
  <c r="AM8" i="98"/>
  <c r="AL8" i="98"/>
  <c r="AK8" i="98"/>
  <c r="AJ8" i="98"/>
  <c r="AI8" i="98"/>
  <c r="AH8" i="98"/>
  <c r="AM7" i="98"/>
  <c r="AL7" i="98"/>
  <c r="AK7" i="98"/>
  <c r="AJ7" i="98"/>
  <c r="AI7" i="98"/>
  <c r="AH7" i="98"/>
  <c r="AM6" i="98"/>
  <c r="AL6" i="98"/>
  <c r="AK6" i="98"/>
  <c r="AJ6" i="98"/>
  <c r="AI6" i="98"/>
  <c r="AH6" i="98"/>
  <c r="AM5" i="98"/>
  <c r="AL5" i="98"/>
  <c r="AK5" i="98"/>
  <c r="AJ5" i="98"/>
  <c r="AI5" i="98"/>
  <c r="AH5" i="98"/>
  <c r="AM4" i="98"/>
  <c r="AL4" i="98"/>
  <c r="AK4" i="98"/>
  <c r="AJ4" i="98"/>
  <c r="AI4" i="98"/>
  <c r="AH4" i="98"/>
  <c r="W429" i="98"/>
  <c r="V429" i="98"/>
  <c r="T429" i="98"/>
  <c r="S429" i="98"/>
  <c r="R429" i="98"/>
  <c r="Q429" i="98"/>
  <c r="P429" i="98"/>
  <c r="O429" i="98"/>
  <c r="N429" i="98"/>
  <c r="M429" i="98"/>
  <c r="L429" i="98"/>
  <c r="J429" i="98"/>
  <c r="I429" i="98"/>
  <c r="H429" i="98"/>
  <c r="G429" i="98"/>
  <c r="W428" i="98"/>
  <c r="V428" i="98"/>
  <c r="T428" i="98"/>
  <c r="S428" i="98"/>
  <c r="R428" i="98"/>
  <c r="Q428" i="98"/>
  <c r="P428" i="98"/>
  <c r="O428" i="98"/>
  <c r="N428" i="98"/>
  <c r="M428" i="98"/>
  <c r="L428" i="98"/>
  <c r="J428" i="98"/>
  <c r="I428" i="98"/>
  <c r="H428" i="98"/>
  <c r="G428" i="98"/>
  <c r="W427" i="98"/>
  <c r="V427" i="98"/>
  <c r="T427" i="98"/>
  <c r="S427" i="98"/>
  <c r="R427" i="98"/>
  <c r="Q427" i="98"/>
  <c r="P427" i="98"/>
  <c r="O427" i="98"/>
  <c r="N427" i="98"/>
  <c r="M427" i="98"/>
  <c r="L427" i="98"/>
  <c r="J427" i="98"/>
  <c r="I427" i="98"/>
  <c r="H427" i="98"/>
  <c r="G427" i="98"/>
  <c r="W426" i="98"/>
  <c r="V426" i="98"/>
  <c r="T426" i="98"/>
  <c r="S426" i="98"/>
  <c r="R426" i="98"/>
  <c r="Q426" i="98"/>
  <c r="P426" i="98"/>
  <c r="O426" i="98"/>
  <c r="N426" i="98"/>
  <c r="M426" i="98"/>
  <c r="L426" i="98"/>
  <c r="J426" i="98"/>
  <c r="I426" i="98"/>
  <c r="H426" i="98"/>
  <c r="G426" i="98"/>
  <c r="W425" i="98"/>
  <c r="V425" i="98"/>
  <c r="T425" i="98"/>
  <c r="S425" i="98"/>
  <c r="R425" i="98"/>
  <c r="Q425" i="98"/>
  <c r="P425" i="98"/>
  <c r="O425" i="98"/>
  <c r="N425" i="98"/>
  <c r="M425" i="98"/>
  <c r="L425" i="98"/>
  <c r="J425" i="98"/>
  <c r="I425" i="98"/>
  <c r="H425" i="98"/>
  <c r="G425" i="98"/>
  <c r="W424" i="98"/>
  <c r="V424" i="98"/>
  <c r="T424" i="98"/>
  <c r="S424" i="98"/>
  <c r="R424" i="98"/>
  <c r="Q424" i="98"/>
  <c r="P424" i="98"/>
  <c r="O424" i="98"/>
  <c r="N424" i="98"/>
  <c r="M424" i="98"/>
  <c r="L424" i="98"/>
  <c r="J424" i="98"/>
  <c r="I424" i="98"/>
  <c r="H424" i="98"/>
  <c r="G424" i="98"/>
  <c r="W423" i="98"/>
  <c r="V423" i="98"/>
  <c r="T423" i="98"/>
  <c r="S423" i="98"/>
  <c r="R423" i="98"/>
  <c r="Q423" i="98"/>
  <c r="P423" i="98"/>
  <c r="O423" i="98"/>
  <c r="N423" i="98"/>
  <c r="M423" i="98"/>
  <c r="L423" i="98"/>
  <c r="J423" i="98"/>
  <c r="I423" i="98"/>
  <c r="H423" i="98"/>
  <c r="G423" i="98"/>
  <c r="W422" i="98"/>
  <c r="V422" i="98"/>
  <c r="T422" i="98"/>
  <c r="S422" i="98"/>
  <c r="R422" i="98"/>
  <c r="Q422" i="98"/>
  <c r="P422" i="98"/>
  <c r="O422" i="98"/>
  <c r="N422" i="98"/>
  <c r="M422" i="98"/>
  <c r="L422" i="98"/>
  <c r="J422" i="98"/>
  <c r="I422" i="98"/>
  <c r="H422" i="98"/>
  <c r="G422" i="98"/>
  <c r="W421" i="98"/>
  <c r="V421" i="98"/>
  <c r="T421" i="98"/>
  <c r="S421" i="98"/>
  <c r="R421" i="98"/>
  <c r="Q421" i="98"/>
  <c r="P421" i="98"/>
  <c r="O421" i="98"/>
  <c r="N421" i="98"/>
  <c r="M421" i="98"/>
  <c r="L421" i="98"/>
  <c r="J421" i="98"/>
  <c r="I421" i="98"/>
  <c r="H421" i="98"/>
  <c r="G421" i="98"/>
  <c r="W420" i="98"/>
  <c r="V420" i="98"/>
  <c r="T420" i="98"/>
  <c r="S420" i="98"/>
  <c r="R420" i="98"/>
  <c r="Q420" i="98"/>
  <c r="P420" i="98"/>
  <c r="O420" i="98"/>
  <c r="N420" i="98"/>
  <c r="M420" i="98"/>
  <c r="L420" i="98"/>
  <c r="J420" i="98"/>
  <c r="I420" i="98"/>
  <c r="H420" i="98"/>
  <c r="G420" i="98"/>
  <c r="W419" i="98"/>
  <c r="V419" i="98"/>
  <c r="T419" i="98"/>
  <c r="S419" i="98"/>
  <c r="R419" i="98"/>
  <c r="Q419" i="98"/>
  <c r="P419" i="98"/>
  <c r="O419" i="98"/>
  <c r="N419" i="98"/>
  <c r="M419" i="98"/>
  <c r="L419" i="98"/>
  <c r="J419" i="98"/>
  <c r="I419" i="98"/>
  <c r="H419" i="98"/>
  <c r="G419" i="98"/>
  <c r="W418" i="98"/>
  <c r="V418" i="98"/>
  <c r="T418" i="98"/>
  <c r="S418" i="98"/>
  <c r="R418" i="98"/>
  <c r="Q418" i="98"/>
  <c r="P418" i="98"/>
  <c r="O418" i="98"/>
  <c r="N418" i="98"/>
  <c r="M418" i="98"/>
  <c r="L418" i="98"/>
  <c r="J418" i="98"/>
  <c r="I418" i="98"/>
  <c r="H418" i="98"/>
  <c r="G418" i="98"/>
  <c r="W417" i="98"/>
  <c r="V417" i="98"/>
  <c r="T417" i="98"/>
  <c r="S417" i="98"/>
  <c r="R417" i="98"/>
  <c r="Q417" i="98"/>
  <c r="P417" i="98"/>
  <c r="O417" i="98"/>
  <c r="N417" i="98"/>
  <c r="M417" i="98"/>
  <c r="L417" i="98"/>
  <c r="J417" i="98"/>
  <c r="I417" i="98"/>
  <c r="H417" i="98"/>
  <c r="G417" i="98"/>
  <c r="W416" i="98"/>
  <c r="V416" i="98"/>
  <c r="T416" i="98"/>
  <c r="S416" i="98"/>
  <c r="R416" i="98"/>
  <c r="Q416" i="98"/>
  <c r="P416" i="98"/>
  <c r="O416" i="98"/>
  <c r="N416" i="98"/>
  <c r="M416" i="98"/>
  <c r="L416" i="98"/>
  <c r="J416" i="98"/>
  <c r="I416" i="98"/>
  <c r="H416" i="98"/>
  <c r="G416" i="98"/>
  <c r="W415" i="98"/>
  <c r="V415" i="98"/>
  <c r="T415" i="98"/>
  <c r="S415" i="98"/>
  <c r="R415" i="98"/>
  <c r="Q415" i="98"/>
  <c r="P415" i="98"/>
  <c r="O415" i="98"/>
  <c r="N415" i="98"/>
  <c r="M415" i="98"/>
  <c r="L415" i="98"/>
  <c r="J415" i="98"/>
  <c r="I415" i="98"/>
  <c r="H415" i="98"/>
  <c r="G415" i="98"/>
  <c r="W414" i="98"/>
  <c r="V414" i="98"/>
  <c r="T414" i="98"/>
  <c r="S414" i="98"/>
  <c r="R414" i="98"/>
  <c r="Q414" i="98"/>
  <c r="P414" i="98"/>
  <c r="O414" i="98"/>
  <c r="N414" i="98"/>
  <c r="M414" i="98"/>
  <c r="L414" i="98"/>
  <c r="J414" i="98"/>
  <c r="I414" i="98"/>
  <c r="H414" i="98"/>
  <c r="G414" i="98"/>
  <c r="W413" i="98"/>
  <c r="V413" i="98"/>
  <c r="T413" i="98"/>
  <c r="S413" i="98"/>
  <c r="R413" i="98"/>
  <c r="Q413" i="98"/>
  <c r="P413" i="98"/>
  <c r="O413" i="98"/>
  <c r="N413" i="98"/>
  <c r="M413" i="98"/>
  <c r="L413" i="98"/>
  <c r="J413" i="98"/>
  <c r="I413" i="98"/>
  <c r="H413" i="98"/>
  <c r="G413" i="98"/>
  <c r="W412" i="98"/>
  <c r="V412" i="98"/>
  <c r="T412" i="98"/>
  <c r="S412" i="98"/>
  <c r="R412" i="98"/>
  <c r="Q412" i="98"/>
  <c r="P412" i="98"/>
  <c r="O412" i="98"/>
  <c r="N412" i="98"/>
  <c r="M412" i="98"/>
  <c r="L412" i="98"/>
  <c r="J412" i="98"/>
  <c r="I412" i="98"/>
  <c r="H412" i="98"/>
  <c r="G412" i="98"/>
  <c r="W411" i="98"/>
  <c r="V411" i="98"/>
  <c r="T411" i="98"/>
  <c r="S411" i="98"/>
  <c r="R411" i="98"/>
  <c r="Q411" i="98"/>
  <c r="P411" i="98"/>
  <c r="O411" i="98"/>
  <c r="N411" i="98"/>
  <c r="M411" i="98"/>
  <c r="L411" i="98"/>
  <c r="J411" i="98"/>
  <c r="I411" i="98"/>
  <c r="H411" i="98"/>
  <c r="G411" i="98"/>
  <c r="W410" i="98"/>
  <c r="V410" i="98"/>
  <c r="T410" i="98"/>
  <c r="S410" i="98"/>
  <c r="R410" i="98"/>
  <c r="Q410" i="98"/>
  <c r="P410" i="98"/>
  <c r="O410" i="98"/>
  <c r="N410" i="98"/>
  <c r="M410" i="98"/>
  <c r="L410" i="98"/>
  <c r="J410" i="98"/>
  <c r="I410" i="98"/>
  <c r="H410" i="98"/>
  <c r="G410" i="98"/>
  <c r="W409" i="98"/>
  <c r="V409" i="98"/>
  <c r="T409" i="98"/>
  <c r="S409" i="98"/>
  <c r="R409" i="98"/>
  <c r="Q409" i="98"/>
  <c r="P409" i="98"/>
  <c r="O409" i="98"/>
  <c r="N409" i="98"/>
  <c r="M409" i="98"/>
  <c r="L409" i="98"/>
  <c r="J409" i="98"/>
  <c r="I409" i="98"/>
  <c r="H409" i="98"/>
  <c r="G409" i="98"/>
  <c r="W408" i="98"/>
  <c r="V408" i="98"/>
  <c r="T408" i="98"/>
  <c r="S408" i="98"/>
  <c r="R408" i="98"/>
  <c r="Q408" i="98"/>
  <c r="P408" i="98"/>
  <c r="O408" i="98"/>
  <c r="N408" i="98"/>
  <c r="M408" i="98"/>
  <c r="L408" i="98"/>
  <c r="J408" i="98"/>
  <c r="I408" i="98"/>
  <c r="H408" i="98"/>
  <c r="G408" i="98"/>
  <c r="W407" i="98"/>
  <c r="V407" i="98"/>
  <c r="T407" i="98"/>
  <c r="S407" i="98"/>
  <c r="R407" i="98"/>
  <c r="Q407" i="98"/>
  <c r="P407" i="98"/>
  <c r="O407" i="98"/>
  <c r="N407" i="98"/>
  <c r="M407" i="98"/>
  <c r="L407" i="98"/>
  <c r="J407" i="98"/>
  <c r="I407" i="98"/>
  <c r="H407" i="98"/>
  <c r="G407" i="98"/>
  <c r="W406" i="98"/>
  <c r="V406" i="98"/>
  <c r="T406" i="98"/>
  <c r="S406" i="98"/>
  <c r="R406" i="98"/>
  <c r="Q406" i="98"/>
  <c r="P406" i="98"/>
  <c r="O406" i="98"/>
  <c r="N406" i="98"/>
  <c r="M406" i="98"/>
  <c r="L406" i="98"/>
  <c r="J406" i="98"/>
  <c r="I406" i="98"/>
  <c r="H406" i="98"/>
  <c r="G406" i="98"/>
  <c r="W405" i="98"/>
  <c r="V405" i="98"/>
  <c r="T405" i="98"/>
  <c r="S405" i="98"/>
  <c r="R405" i="98"/>
  <c r="Q405" i="98"/>
  <c r="P405" i="98"/>
  <c r="O405" i="98"/>
  <c r="N405" i="98"/>
  <c r="M405" i="98"/>
  <c r="L405" i="98"/>
  <c r="J405" i="98"/>
  <c r="I405" i="98"/>
  <c r="H405" i="98"/>
  <c r="G405" i="98"/>
  <c r="W404" i="98"/>
  <c r="V404" i="98"/>
  <c r="T404" i="98"/>
  <c r="S404" i="98"/>
  <c r="R404" i="98"/>
  <c r="Q404" i="98"/>
  <c r="P404" i="98"/>
  <c r="O404" i="98"/>
  <c r="N404" i="98"/>
  <c r="M404" i="98"/>
  <c r="L404" i="98"/>
  <c r="J404" i="98"/>
  <c r="I404" i="98"/>
  <c r="H404" i="98"/>
  <c r="G404" i="98"/>
  <c r="W403" i="98"/>
  <c r="V403" i="98"/>
  <c r="T403" i="98"/>
  <c r="S403" i="98"/>
  <c r="R403" i="98"/>
  <c r="Q403" i="98"/>
  <c r="P403" i="98"/>
  <c r="O403" i="98"/>
  <c r="N403" i="98"/>
  <c r="M403" i="98"/>
  <c r="L403" i="98"/>
  <c r="J403" i="98"/>
  <c r="I403" i="98"/>
  <c r="H403" i="98"/>
  <c r="G403" i="98"/>
  <c r="W402" i="98"/>
  <c r="V402" i="98"/>
  <c r="T402" i="98"/>
  <c r="S402" i="98"/>
  <c r="R402" i="98"/>
  <c r="Q402" i="98"/>
  <c r="P402" i="98"/>
  <c r="O402" i="98"/>
  <c r="N402" i="98"/>
  <c r="M402" i="98"/>
  <c r="L402" i="98"/>
  <c r="J402" i="98"/>
  <c r="I402" i="98"/>
  <c r="H402" i="98"/>
  <c r="G402" i="98"/>
  <c r="W401" i="98"/>
  <c r="V401" i="98"/>
  <c r="T401" i="98"/>
  <c r="S401" i="98"/>
  <c r="R401" i="98"/>
  <c r="Q401" i="98"/>
  <c r="P401" i="98"/>
  <c r="O401" i="98"/>
  <c r="N401" i="98"/>
  <c r="M401" i="98"/>
  <c r="L401" i="98"/>
  <c r="J401" i="98"/>
  <c r="I401" i="98"/>
  <c r="H401" i="98"/>
  <c r="G401" i="98"/>
  <c r="W400" i="98"/>
  <c r="V400" i="98"/>
  <c r="T400" i="98"/>
  <c r="S400" i="98"/>
  <c r="R400" i="98"/>
  <c r="Q400" i="98"/>
  <c r="P400" i="98"/>
  <c r="O400" i="98"/>
  <c r="N400" i="98"/>
  <c r="M400" i="98"/>
  <c r="L400" i="98"/>
  <c r="J400" i="98"/>
  <c r="I400" i="98"/>
  <c r="H400" i="98"/>
  <c r="G400" i="98"/>
  <c r="W399" i="98"/>
  <c r="V399" i="98"/>
  <c r="T399" i="98"/>
  <c r="S399" i="98"/>
  <c r="R399" i="98"/>
  <c r="Q399" i="98"/>
  <c r="P399" i="98"/>
  <c r="O399" i="98"/>
  <c r="N399" i="98"/>
  <c r="M399" i="98"/>
  <c r="L399" i="98"/>
  <c r="J399" i="98"/>
  <c r="I399" i="98"/>
  <c r="H399" i="98"/>
  <c r="G399" i="98"/>
  <c r="W398" i="98"/>
  <c r="V398" i="98"/>
  <c r="T398" i="98"/>
  <c r="S398" i="98"/>
  <c r="R398" i="98"/>
  <c r="Q398" i="98"/>
  <c r="P398" i="98"/>
  <c r="O398" i="98"/>
  <c r="N398" i="98"/>
  <c r="M398" i="98"/>
  <c r="L398" i="98"/>
  <c r="J398" i="98"/>
  <c r="I398" i="98"/>
  <c r="H398" i="98"/>
  <c r="G398" i="98"/>
  <c r="W397" i="98"/>
  <c r="V397" i="98"/>
  <c r="T397" i="98"/>
  <c r="S397" i="98"/>
  <c r="R397" i="98"/>
  <c r="Q397" i="98"/>
  <c r="P397" i="98"/>
  <c r="O397" i="98"/>
  <c r="N397" i="98"/>
  <c r="M397" i="98"/>
  <c r="L397" i="98"/>
  <c r="J397" i="98"/>
  <c r="I397" i="98"/>
  <c r="H397" i="98"/>
  <c r="G397" i="98"/>
  <c r="W396" i="98"/>
  <c r="V396" i="98"/>
  <c r="T396" i="98"/>
  <c r="S396" i="98"/>
  <c r="R396" i="98"/>
  <c r="Q396" i="98"/>
  <c r="P396" i="98"/>
  <c r="O396" i="98"/>
  <c r="N396" i="98"/>
  <c r="M396" i="98"/>
  <c r="L396" i="98"/>
  <c r="J396" i="98"/>
  <c r="I396" i="98"/>
  <c r="H396" i="98"/>
  <c r="G396" i="98"/>
  <c r="W395" i="98"/>
  <c r="V395" i="98"/>
  <c r="T395" i="98"/>
  <c r="S395" i="98"/>
  <c r="R395" i="98"/>
  <c r="Q395" i="98"/>
  <c r="P395" i="98"/>
  <c r="O395" i="98"/>
  <c r="N395" i="98"/>
  <c r="M395" i="98"/>
  <c r="L395" i="98"/>
  <c r="J395" i="98"/>
  <c r="I395" i="98"/>
  <c r="H395" i="98"/>
  <c r="G395" i="98"/>
  <c r="W394" i="98"/>
  <c r="V394" i="98"/>
  <c r="T394" i="98"/>
  <c r="S394" i="98"/>
  <c r="R394" i="98"/>
  <c r="Q394" i="98"/>
  <c r="P394" i="98"/>
  <c r="O394" i="98"/>
  <c r="N394" i="98"/>
  <c r="M394" i="98"/>
  <c r="L394" i="98"/>
  <c r="J394" i="98"/>
  <c r="I394" i="98"/>
  <c r="H394" i="98"/>
  <c r="G394" i="98"/>
  <c r="W393" i="98"/>
  <c r="V393" i="98"/>
  <c r="T393" i="98"/>
  <c r="S393" i="98"/>
  <c r="R393" i="98"/>
  <c r="Q393" i="98"/>
  <c r="P393" i="98"/>
  <c r="O393" i="98"/>
  <c r="N393" i="98"/>
  <c r="M393" i="98"/>
  <c r="L393" i="98"/>
  <c r="J393" i="98"/>
  <c r="I393" i="98"/>
  <c r="H393" i="98"/>
  <c r="G393" i="98"/>
  <c r="W392" i="98"/>
  <c r="V392" i="98"/>
  <c r="T392" i="98"/>
  <c r="S392" i="98"/>
  <c r="R392" i="98"/>
  <c r="Q392" i="98"/>
  <c r="P392" i="98"/>
  <c r="O392" i="98"/>
  <c r="N392" i="98"/>
  <c r="M392" i="98"/>
  <c r="L392" i="98"/>
  <c r="J392" i="98"/>
  <c r="I392" i="98"/>
  <c r="H392" i="98"/>
  <c r="G392" i="98"/>
  <c r="W391" i="98"/>
  <c r="V391" i="98"/>
  <c r="T391" i="98"/>
  <c r="S391" i="98"/>
  <c r="R391" i="98"/>
  <c r="Q391" i="98"/>
  <c r="P391" i="98"/>
  <c r="O391" i="98"/>
  <c r="N391" i="98"/>
  <c r="M391" i="98"/>
  <c r="L391" i="98"/>
  <c r="J391" i="98"/>
  <c r="I391" i="98"/>
  <c r="H391" i="98"/>
  <c r="G391" i="98"/>
  <c r="W390" i="98"/>
  <c r="V390" i="98"/>
  <c r="T390" i="98"/>
  <c r="S390" i="98"/>
  <c r="R390" i="98"/>
  <c r="Q390" i="98"/>
  <c r="P390" i="98"/>
  <c r="O390" i="98"/>
  <c r="N390" i="98"/>
  <c r="M390" i="98"/>
  <c r="L390" i="98"/>
  <c r="J390" i="98"/>
  <c r="I390" i="98"/>
  <c r="H390" i="98"/>
  <c r="G390" i="98"/>
  <c r="W389" i="98"/>
  <c r="V389" i="98"/>
  <c r="T389" i="98"/>
  <c r="S389" i="98"/>
  <c r="R389" i="98"/>
  <c r="Q389" i="98"/>
  <c r="P389" i="98"/>
  <c r="O389" i="98"/>
  <c r="N389" i="98"/>
  <c r="M389" i="98"/>
  <c r="L389" i="98"/>
  <c r="J389" i="98"/>
  <c r="I389" i="98"/>
  <c r="H389" i="98"/>
  <c r="G389" i="98"/>
  <c r="W388" i="98"/>
  <c r="V388" i="98"/>
  <c r="T388" i="98"/>
  <c r="S388" i="98"/>
  <c r="R388" i="98"/>
  <c r="Q388" i="98"/>
  <c r="P388" i="98"/>
  <c r="O388" i="98"/>
  <c r="N388" i="98"/>
  <c r="M388" i="98"/>
  <c r="L388" i="98"/>
  <c r="J388" i="98"/>
  <c r="I388" i="98"/>
  <c r="H388" i="98"/>
  <c r="G388" i="98"/>
  <c r="W387" i="98"/>
  <c r="V387" i="98"/>
  <c r="T387" i="98"/>
  <c r="S387" i="98"/>
  <c r="R387" i="98"/>
  <c r="Q387" i="98"/>
  <c r="P387" i="98"/>
  <c r="O387" i="98"/>
  <c r="N387" i="98"/>
  <c r="M387" i="98"/>
  <c r="L387" i="98"/>
  <c r="J387" i="98"/>
  <c r="I387" i="98"/>
  <c r="H387" i="98"/>
  <c r="G387" i="98"/>
  <c r="W386" i="98"/>
  <c r="V386" i="98"/>
  <c r="T386" i="98"/>
  <c r="S386" i="98"/>
  <c r="R386" i="98"/>
  <c r="Q386" i="98"/>
  <c r="P386" i="98"/>
  <c r="O386" i="98"/>
  <c r="N386" i="98"/>
  <c r="M386" i="98"/>
  <c r="L386" i="98"/>
  <c r="J386" i="98"/>
  <c r="I386" i="98"/>
  <c r="H386" i="98"/>
  <c r="G386" i="98"/>
  <c r="W385" i="98"/>
  <c r="V385" i="98"/>
  <c r="T385" i="98"/>
  <c r="S385" i="98"/>
  <c r="R385" i="98"/>
  <c r="Q385" i="98"/>
  <c r="P385" i="98"/>
  <c r="O385" i="98"/>
  <c r="N385" i="98"/>
  <c r="M385" i="98"/>
  <c r="L385" i="98"/>
  <c r="J385" i="98"/>
  <c r="I385" i="98"/>
  <c r="H385" i="98"/>
  <c r="G385" i="98"/>
  <c r="W384" i="98"/>
  <c r="V384" i="98"/>
  <c r="T384" i="98"/>
  <c r="S384" i="98"/>
  <c r="R384" i="98"/>
  <c r="Q384" i="98"/>
  <c r="P384" i="98"/>
  <c r="O384" i="98"/>
  <c r="N384" i="98"/>
  <c r="M384" i="98"/>
  <c r="L384" i="98"/>
  <c r="J384" i="98"/>
  <c r="I384" i="98"/>
  <c r="H384" i="98"/>
  <c r="G384" i="98"/>
  <c r="W383" i="98"/>
  <c r="V383" i="98"/>
  <c r="T383" i="98"/>
  <c r="S383" i="98"/>
  <c r="R383" i="98"/>
  <c r="Q383" i="98"/>
  <c r="P383" i="98"/>
  <c r="O383" i="98"/>
  <c r="N383" i="98"/>
  <c r="M383" i="98"/>
  <c r="L383" i="98"/>
  <c r="J383" i="98"/>
  <c r="I383" i="98"/>
  <c r="H383" i="98"/>
  <c r="G383" i="98"/>
  <c r="W382" i="98"/>
  <c r="V382" i="98"/>
  <c r="T382" i="98"/>
  <c r="S382" i="98"/>
  <c r="R382" i="98"/>
  <c r="Q382" i="98"/>
  <c r="P382" i="98"/>
  <c r="O382" i="98"/>
  <c r="N382" i="98"/>
  <c r="M382" i="98"/>
  <c r="L382" i="98"/>
  <c r="J382" i="98"/>
  <c r="I382" i="98"/>
  <c r="H382" i="98"/>
  <c r="G382" i="98"/>
  <c r="W381" i="98"/>
  <c r="V381" i="98"/>
  <c r="T381" i="98"/>
  <c r="S381" i="98"/>
  <c r="R381" i="98"/>
  <c r="Q381" i="98"/>
  <c r="P381" i="98"/>
  <c r="O381" i="98"/>
  <c r="N381" i="98"/>
  <c r="M381" i="98"/>
  <c r="L381" i="98"/>
  <c r="J381" i="98"/>
  <c r="I381" i="98"/>
  <c r="H381" i="98"/>
  <c r="G381" i="98"/>
  <c r="W380" i="98"/>
  <c r="V380" i="98"/>
  <c r="T380" i="98"/>
  <c r="S380" i="98"/>
  <c r="R380" i="98"/>
  <c r="Q380" i="98"/>
  <c r="P380" i="98"/>
  <c r="O380" i="98"/>
  <c r="N380" i="98"/>
  <c r="M380" i="98"/>
  <c r="L380" i="98"/>
  <c r="J380" i="98"/>
  <c r="I380" i="98"/>
  <c r="H380" i="98"/>
  <c r="G380" i="98"/>
  <c r="W379" i="98"/>
  <c r="V379" i="98"/>
  <c r="T379" i="98"/>
  <c r="S379" i="98"/>
  <c r="R379" i="98"/>
  <c r="Q379" i="98"/>
  <c r="P379" i="98"/>
  <c r="O379" i="98"/>
  <c r="N379" i="98"/>
  <c r="M379" i="98"/>
  <c r="L379" i="98"/>
  <c r="J379" i="98"/>
  <c r="I379" i="98"/>
  <c r="H379" i="98"/>
  <c r="G379" i="98"/>
  <c r="W378" i="98"/>
  <c r="V378" i="98"/>
  <c r="T378" i="98"/>
  <c r="S378" i="98"/>
  <c r="R378" i="98"/>
  <c r="Q378" i="98"/>
  <c r="P378" i="98"/>
  <c r="O378" i="98"/>
  <c r="N378" i="98"/>
  <c r="M378" i="98"/>
  <c r="L378" i="98"/>
  <c r="J378" i="98"/>
  <c r="I378" i="98"/>
  <c r="H378" i="98"/>
  <c r="G378" i="98"/>
  <c r="W377" i="98"/>
  <c r="V377" i="98"/>
  <c r="T377" i="98"/>
  <c r="S377" i="98"/>
  <c r="R377" i="98"/>
  <c r="Q377" i="98"/>
  <c r="P377" i="98"/>
  <c r="O377" i="98"/>
  <c r="N377" i="98"/>
  <c r="M377" i="98"/>
  <c r="L377" i="98"/>
  <c r="J377" i="98"/>
  <c r="I377" i="98"/>
  <c r="H377" i="98"/>
  <c r="G377" i="98"/>
  <c r="W376" i="98"/>
  <c r="V376" i="98"/>
  <c r="T376" i="98"/>
  <c r="S376" i="98"/>
  <c r="R376" i="98"/>
  <c r="Q376" i="98"/>
  <c r="P376" i="98"/>
  <c r="O376" i="98"/>
  <c r="N376" i="98"/>
  <c r="M376" i="98"/>
  <c r="L376" i="98"/>
  <c r="J376" i="98"/>
  <c r="I376" i="98"/>
  <c r="H376" i="98"/>
  <c r="G376" i="98"/>
  <c r="W375" i="98"/>
  <c r="V375" i="98"/>
  <c r="T375" i="98"/>
  <c r="S375" i="98"/>
  <c r="R375" i="98"/>
  <c r="Q375" i="98"/>
  <c r="P375" i="98"/>
  <c r="O375" i="98"/>
  <c r="N375" i="98"/>
  <c r="M375" i="98"/>
  <c r="L375" i="98"/>
  <c r="J375" i="98"/>
  <c r="I375" i="98"/>
  <c r="H375" i="98"/>
  <c r="G375" i="98"/>
  <c r="W374" i="98"/>
  <c r="V374" i="98"/>
  <c r="T374" i="98"/>
  <c r="S374" i="98"/>
  <c r="R374" i="98"/>
  <c r="Q374" i="98"/>
  <c r="P374" i="98"/>
  <c r="O374" i="98"/>
  <c r="N374" i="98"/>
  <c r="M374" i="98"/>
  <c r="L374" i="98"/>
  <c r="J374" i="98"/>
  <c r="I374" i="98"/>
  <c r="H374" i="98"/>
  <c r="G374" i="98"/>
  <c r="W373" i="98"/>
  <c r="V373" i="98"/>
  <c r="T373" i="98"/>
  <c r="S373" i="98"/>
  <c r="R373" i="98"/>
  <c r="Q373" i="98"/>
  <c r="P373" i="98"/>
  <c r="O373" i="98"/>
  <c r="N373" i="98"/>
  <c r="M373" i="98"/>
  <c r="L373" i="98"/>
  <c r="J373" i="98"/>
  <c r="I373" i="98"/>
  <c r="H373" i="98"/>
  <c r="G373" i="98"/>
  <c r="W372" i="98"/>
  <c r="V372" i="98"/>
  <c r="T372" i="98"/>
  <c r="S372" i="98"/>
  <c r="R372" i="98"/>
  <c r="Q372" i="98"/>
  <c r="P372" i="98"/>
  <c r="O372" i="98"/>
  <c r="N372" i="98"/>
  <c r="M372" i="98"/>
  <c r="L372" i="98"/>
  <c r="J372" i="98"/>
  <c r="I372" i="98"/>
  <c r="H372" i="98"/>
  <c r="G372" i="98"/>
  <c r="W371" i="98"/>
  <c r="V371" i="98"/>
  <c r="T371" i="98"/>
  <c r="S371" i="98"/>
  <c r="R371" i="98"/>
  <c r="Q371" i="98"/>
  <c r="P371" i="98"/>
  <c r="O371" i="98"/>
  <c r="N371" i="98"/>
  <c r="M371" i="98"/>
  <c r="L371" i="98"/>
  <c r="J371" i="98"/>
  <c r="I371" i="98"/>
  <c r="H371" i="98"/>
  <c r="G371" i="98"/>
  <c r="W370" i="98"/>
  <c r="V370" i="98"/>
  <c r="T370" i="98"/>
  <c r="S370" i="98"/>
  <c r="R370" i="98"/>
  <c r="Q370" i="98"/>
  <c r="P370" i="98"/>
  <c r="O370" i="98"/>
  <c r="N370" i="98"/>
  <c r="M370" i="98"/>
  <c r="L370" i="98"/>
  <c r="J370" i="98"/>
  <c r="I370" i="98"/>
  <c r="H370" i="98"/>
  <c r="G370" i="98"/>
  <c r="W369" i="98"/>
  <c r="V369" i="98"/>
  <c r="T369" i="98"/>
  <c r="S369" i="98"/>
  <c r="R369" i="98"/>
  <c r="Q369" i="98"/>
  <c r="P369" i="98"/>
  <c r="O369" i="98"/>
  <c r="N369" i="98"/>
  <c r="M369" i="98"/>
  <c r="L369" i="98"/>
  <c r="J369" i="98"/>
  <c r="I369" i="98"/>
  <c r="H369" i="98"/>
  <c r="G369" i="98"/>
  <c r="W368" i="98"/>
  <c r="V368" i="98"/>
  <c r="T368" i="98"/>
  <c r="S368" i="98"/>
  <c r="R368" i="98"/>
  <c r="Q368" i="98"/>
  <c r="P368" i="98"/>
  <c r="O368" i="98"/>
  <c r="N368" i="98"/>
  <c r="M368" i="98"/>
  <c r="L368" i="98"/>
  <c r="J368" i="98"/>
  <c r="I368" i="98"/>
  <c r="H368" i="98"/>
  <c r="G368" i="98"/>
  <c r="W367" i="98"/>
  <c r="V367" i="98"/>
  <c r="T367" i="98"/>
  <c r="S367" i="98"/>
  <c r="R367" i="98"/>
  <c r="Q367" i="98"/>
  <c r="P367" i="98"/>
  <c r="O367" i="98"/>
  <c r="N367" i="98"/>
  <c r="M367" i="98"/>
  <c r="L367" i="98"/>
  <c r="J367" i="98"/>
  <c r="I367" i="98"/>
  <c r="H367" i="98"/>
  <c r="G367" i="98"/>
  <c r="W366" i="98"/>
  <c r="V366" i="98"/>
  <c r="T366" i="98"/>
  <c r="S366" i="98"/>
  <c r="R366" i="98"/>
  <c r="Q366" i="98"/>
  <c r="P366" i="98"/>
  <c r="O366" i="98"/>
  <c r="N366" i="98"/>
  <c r="M366" i="98"/>
  <c r="L366" i="98"/>
  <c r="J366" i="98"/>
  <c r="I366" i="98"/>
  <c r="H366" i="98"/>
  <c r="G366" i="98"/>
  <c r="W365" i="98"/>
  <c r="V365" i="98"/>
  <c r="T365" i="98"/>
  <c r="S365" i="98"/>
  <c r="R365" i="98"/>
  <c r="Q365" i="98"/>
  <c r="P365" i="98"/>
  <c r="O365" i="98"/>
  <c r="N365" i="98"/>
  <c r="M365" i="98"/>
  <c r="L365" i="98"/>
  <c r="J365" i="98"/>
  <c r="I365" i="98"/>
  <c r="H365" i="98"/>
  <c r="G365" i="98"/>
  <c r="W364" i="98"/>
  <c r="V364" i="98"/>
  <c r="T364" i="98"/>
  <c r="S364" i="98"/>
  <c r="R364" i="98"/>
  <c r="Q364" i="98"/>
  <c r="P364" i="98"/>
  <c r="O364" i="98"/>
  <c r="N364" i="98"/>
  <c r="M364" i="98"/>
  <c r="L364" i="98"/>
  <c r="J364" i="98"/>
  <c r="I364" i="98"/>
  <c r="H364" i="98"/>
  <c r="G364" i="98"/>
  <c r="W363" i="98"/>
  <c r="V363" i="98"/>
  <c r="T363" i="98"/>
  <c r="S363" i="98"/>
  <c r="R363" i="98"/>
  <c r="Q363" i="98"/>
  <c r="P363" i="98"/>
  <c r="O363" i="98"/>
  <c r="N363" i="98"/>
  <c r="M363" i="98"/>
  <c r="L363" i="98"/>
  <c r="J363" i="98"/>
  <c r="I363" i="98"/>
  <c r="H363" i="98"/>
  <c r="G363" i="98"/>
  <c r="W362" i="98"/>
  <c r="V362" i="98"/>
  <c r="T362" i="98"/>
  <c r="S362" i="98"/>
  <c r="R362" i="98"/>
  <c r="Q362" i="98"/>
  <c r="P362" i="98"/>
  <c r="O362" i="98"/>
  <c r="N362" i="98"/>
  <c r="M362" i="98"/>
  <c r="L362" i="98"/>
  <c r="J362" i="98"/>
  <c r="I362" i="98"/>
  <c r="H362" i="98"/>
  <c r="G362" i="98"/>
  <c r="W361" i="98"/>
  <c r="V361" i="98"/>
  <c r="T361" i="98"/>
  <c r="S361" i="98"/>
  <c r="R361" i="98"/>
  <c r="Q361" i="98"/>
  <c r="P361" i="98"/>
  <c r="O361" i="98"/>
  <c r="N361" i="98"/>
  <c r="M361" i="98"/>
  <c r="L361" i="98"/>
  <c r="J361" i="98"/>
  <c r="I361" i="98"/>
  <c r="H361" i="98"/>
  <c r="G361" i="98"/>
  <c r="W360" i="98"/>
  <c r="V360" i="98"/>
  <c r="T360" i="98"/>
  <c r="S360" i="98"/>
  <c r="R360" i="98"/>
  <c r="Q360" i="98"/>
  <c r="P360" i="98"/>
  <c r="O360" i="98"/>
  <c r="N360" i="98"/>
  <c r="M360" i="98"/>
  <c r="L360" i="98"/>
  <c r="J360" i="98"/>
  <c r="I360" i="98"/>
  <c r="H360" i="98"/>
  <c r="G360" i="98"/>
  <c r="W359" i="98"/>
  <c r="V359" i="98"/>
  <c r="T359" i="98"/>
  <c r="S359" i="98"/>
  <c r="R359" i="98"/>
  <c r="Q359" i="98"/>
  <c r="P359" i="98"/>
  <c r="O359" i="98"/>
  <c r="N359" i="98"/>
  <c r="M359" i="98"/>
  <c r="L359" i="98"/>
  <c r="J359" i="98"/>
  <c r="I359" i="98"/>
  <c r="H359" i="98"/>
  <c r="G359" i="98"/>
  <c r="W358" i="98"/>
  <c r="V358" i="98"/>
  <c r="T358" i="98"/>
  <c r="S358" i="98"/>
  <c r="R358" i="98"/>
  <c r="Q358" i="98"/>
  <c r="P358" i="98"/>
  <c r="O358" i="98"/>
  <c r="N358" i="98"/>
  <c r="M358" i="98"/>
  <c r="L358" i="98"/>
  <c r="J358" i="98"/>
  <c r="I358" i="98"/>
  <c r="H358" i="98"/>
  <c r="G358" i="98"/>
  <c r="W357" i="98"/>
  <c r="V357" i="98"/>
  <c r="T357" i="98"/>
  <c r="S357" i="98"/>
  <c r="R357" i="98"/>
  <c r="Q357" i="98"/>
  <c r="P357" i="98"/>
  <c r="O357" i="98"/>
  <c r="N357" i="98"/>
  <c r="M357" i="98"/>
  <c r="L357" i="98"/>
  <c r="J357" i="98"/>
  <c r="I357" i="98"/>
  <c r="H357" i="98"/>
  <c r="G357" i="98"/>
  <c r="W356" i="98"/>
  <c r="V356" i="98"/>
  <c r="T356" i="98"/>
  <c r="S356" i="98"/>
  <c r="R356" i="98"/>
  <c r="Q356" i="98"/>
  <c r="P356" i="98"/>
  <c r="O356" i="98"/>
  <c r="N356" i="98"/>
  <c r="M356" i="98"/>
  <c r="L356" i="98"/>
  <c r="J356" i="98"/>
  <c r="I356" i="98"/>
  <c r="H356" i="98"/>
  <c r="G356" i="98"/>
  <c r="W355" i="98"/>
  <c r="V355" i="98"/>
  <c r="T355" i="98"/>
  <c r="S355" i="98"/>
  <c r="R355" i="98"/>
  <c r="Q355" i="98"/>
  <c r="P355" i="98"/>
  <c r="O355" i="98"/>
  <c r="N355" i="98"/>
  <c r="M355" i="98"/>
  <c r="L355" i="98"/>
  <c r="J355" i="98"/>
  <c r="I355" i="98"/>
  <c r="H355" i="98"/>
  <c r="G355" i="98"/>
  <c r="W354" i="98"/>
  <c r="V354" i="98"/>
  <c r="T354" i="98"/>
  <c r="S354" i="98"/>
  <c r="R354" i="98"/>
  <c r="Q354" i="98"/>
  <c r="P354" i="98"/>
  <c r="O354" i="98"/>
  <c r="N354" i="98"/>
  <c r="M354" i="98"/>
  <c r="L354" i="98"/>
  <c r="J354" i="98"/>
  <c r="I354" i="98"/>
  <c r="H354" i="98"/>
  <c r="G354" i="98"/>
  <c r="W353" i="98"/>
  <c r="V353" i="98"/>
  <c r="T353" i="98"/>
  <c r="S353" i="98"/>
  <c r="R353" i="98"/>
  <c r="Q353" i="98"/>
  <c r="P353" i="98"/>
  <c r="O353" i="98"/>
  <c r="N353" i="98"/>
  <c r="M353" i="98"/>
  <c r="L353" i="98"/>
  <c r="J353" i="98"/>
  <c r="I353" i="98"/>
  <c r="H353" i="98"/>
  <c r="G353" i="98"/>
  <c r="W352" i="98"/>
  <c r="V352" i="98"/>
  <c r="T352" i="98"/>
  <c r="S352" i="98"/>
  <c r="R352" i="98"/>
  <c r="Q352" i="98"/>
  <c r="P352" i="98"/>
  <c r="O352" i="98"/>
  <c r="N352" i="98"/>
  <c r="M352" i="98"/>
  <c r="L352" i="98"/>
  <c r="J352" i="98"/>
  <c r="I352" i="98"/>
  <c r="H352" i="98"/>
  <c r="G352" i="98"/>
  <c r="W351" i="98"/>
  <c r="V351" i="98"/>
  <c r="T351" i="98"/>
  <c r="S351" i="98"/>
  <c r="R351" i="98"/>
  <c r="Q351" i="98"/>
  <c r="P351" i="98"/>
  <c r="O351" i="98"/>
  <c r="N351" i="98"/>
  <c r="M351" i="98"/>
  <c r="L351" i="98"/>
  <c r="J351" i="98"/>
  <c r="I351" i="98"/>
  <c r="H351" i="98"/>
  <c r="G351" i="98"/>
  <c r="W350" i="98"/>
  <c r="V350" i="98"/>
  <c r="T350" i="98"/>
  <c r="S350" i="98"/>
  <c r="R350" i="98"/>
  <c r="Q350" i="98"/>
  <c r="P350" i="98"/>
  <c r="O350" i="98"/>
  <c r="N350" i="98"/>
  <c r="M350" i="98"/>
  <c r="L350" i="98"/>
  <c r="J350" i="98"/>
  <c r="I350" i="98"/>
  <c r="H350" i="98"/>
  <c r="G350" i="98"/>
  <c r="W349" i="98"/>
  <c r="V349" i="98"/>
  <c r="T349" i="98"/>
  <c r="S349" i="98"/>
  <c r="R349" i="98"/>
  <c r="Q349" i="98"/>
  <c r="P349" i="98"/>
  <c r="O349" i="98"/>
  <c r="N349" i="98"/>
  <c r="M349" i="98"/>
  <c r="L349" i="98"/>
  <c r="J349" i="98"/>
  <c r="I349" i="98"/>
  <c r="H349" i="98"/>
  <c r="G349" i="98"/>
  <c r="W348" i="98"/>
  <c r="V348" i="98"/>
  <c r="T348" i="98"/>
  <c r="S348" i="98"/>
  <c r="R348" i="98"/>
  <c r="Q348" i="98"/>
  <c r="P348" i="98"/>
  <c r="O348" i="98"/>
  <c r="N348" i="98"/>
  <c r="M348" i="98"/>
  <c r="L348" i="98"/>
  <c r="J348" i="98"/>
  <c r="I348" i="98"/>
  <c r="H348" i="98"/>
  <c r="G348" i="98"/>
  <c r="W347" i="98"/>
  <c r="V347" i="98"/>
  <c r="T347" i="98"/>
  <c r="S347" i="98"/>
  <c r="R347" i="98"/>
  <c r="Q347" i="98"/>
  <c r="P347" i="98"/>
  <c r="O347" i="98"/>
  <c r="N347" i="98"/>
  <c r="M347" i="98"/>
  <c r="L347" i="98"/>
  <c r="J347" i="98"/>
  <c r="I347" i="98"/>
  <c r="H347" i="98"/>
  <c r="G347" i="98"/>
  <c r="W346" i="98"/>
  <c r="V346" i="98"/>
  <c r="T346" i="98"/>
  <c r="S346" i="98"/>
  <c r="R346" i="98"/>
  <c r="Q346" i="98"/>
  <c r="P346" i="98"/>
  <c r="O346" i="98"/>
  <c r="N346" i="98"/>
  <c r="M346" i="98"/>
  <c r="L346" i="98"/>
  <c r="J346" i="98"/>
  <c r="I346" i="98"/>
  <c r="H346" i="98"/>
  <c r="G346" i="98"/>
  <c r="W345" i="98"/>
  <c r="V345" i="98"/>
  <c r="T345" i="98"/>
  <c r="S345" i="98"/>
  <c r="R345" i="98"/>
  <c r="Q345" i="98"/>
  <c r="P345" i="98"/>
  <c r="O345" i="98"/>
  <c r="N345" i="98"/>
  <c r="M345" i="98"/>
  <c r="L345" i="98"/>
  <c r="J345" i="98"/>
  <c r="I345" i="98"/>
  <c r="H345" i="98"/>
  <c r="G345" i="98"/>
  <c r="W344" i="98"/>
  <c r="V344" i="98"/>
  <c r="T344" i="98"/>
  <c r="S344" i="98"/>
  <c r="R344" i="98"/>
  <c r="Q344" i="98"/>
  <c r="P344" i="98"/>
  <c r="O344" i="98"/>
  <c r="N344" i="98"/>
  <c r="M344" i="98"/>
  <c r="L344" i="98"/>
  <c r="J344" i="98"/>
  <c r="I344" i="98"/>
  <c r="H344" i="98"/>
  <c r="G344" i="98"/>
  <c r="W343" i="98"/>
  <c r="V343" i="98"/>
  <c r="T343" i="98"/>
  <c r="S343" i="98"/>
  <c r="R343" i="98"/>
  <c r="Q343" i="98"/>
  <c r="P343" i="98"/>
  <c r="O343" i="98"/>
  <c r="N343" i="98"/>
  <c r="M343" i="98"/>
  <c r="L343" i="98"/>
  <c r="J343" i="98"/>
  <c r="I343" i="98"/>
  <c r="H343" i="98"/>
  <c r="G343" i="98"/>
  <c r="W342" i="98"/>
  <c r="V342" i="98"/>
  <c r="T342" i="98"/>
  <c r="S342" i="98"/>
  <c r="R342" i="98"/>
  <c r="Q342" i="98"/>
  <c r="P342" i="98"/>
  <c r="O342" i="98"/>
  <c r="N342" i="98"/>
  <c r="M342" i="98"/>
  <c r="L342" i="98"/>
  <c r="J342" i="98"/>
  <c r="I342" i="98"/>
  <c r="H342" i="98"/>
  <c r="G342" i="98"/>
  <c r="W341" i="98"/>
  <c r="V341" i="98"/>
  <c r="T341" i="98"/>
  <c r="S341" i="98"/>
  <c r="R341" i="98"/>
  <c r="Q341" i="98"/>
  <c r="P341" i="98"/>
  <c r="O341" i="98"/>
  <c r="N341" i="98"/>
  <c r="M341" i="98"/>
  <c r="L341" i="98"/>
  <c r="J341" i="98"/>
  <c r="I341" i="98"/>
  <c r="H341" i="98"/>
  <c r="G341" i="98"/>
  <c r="W340" i="98"/>
  <c r="V340" i="98"/>
  <c r="T340" i="98"/>
  <c r="S340" i="98"/>
  <c r="R340" i="98"/>
  <c r="Q340" i="98"/>
  <c r="P340" i="98"/>
  <c r="O340" i="98"/>
  <c r="N340" i="98"/>
  <c r="M340" i="98"/>
  <c r="L340" i="98"/>
  <c r="J340" i="98"/>
  <c r="I340" i="98"/>
  <c r="H340" i="98"/>
  <c r="G340" i="98"/>
  <c r="W339" i="98"/>
  <c r="V339" i="98"/>
  <c r="T339" i="98"/>
  <c r="S339" i="98"/>
  <c r="R339" i="98"/>
  <c r="Q339" i="98"/>
  <c r="P339" i="98"/>
  <c r="O339" i="98"/>
  <c r="N339" i="98"/>
  <c r="M339" i="98"/>
  <c r="L339" i="98"/>
  <c r="J339" i="98"/>
  <c r="I339" i="98"/>
  <c r="H339" i="98"/>
  <c r="G339" i="98"/>
  <c r="W338" i="98"/>
  <c r="V338" i="98"/>
  <c r="T338" i="98"/>
  <c r="S338" i="98"/>
  <c r="R338" i="98"/>
  <c r="Q338" i="98"/>
  <c r="P338" i="98"/>
  <c r="O338" i="98"/>
  <c r="N338" i="98"/>
  <c r="M338" i="98"/>
  <c r="L338" i="98"/>
  <c r="J338" i="98"/>
  <c r="I338" i="98"/>
  <c r="H338" i="98"/>
  <c r="G338" i="98"/>
  <c r="W337" i="98"/>
  <c r="V337" i="98"/>
  <c r="T337" i="98"/>
  <c r="S337" i="98"/>
  <c r="R337" i="98"/>
  <c r="Q337" i="98"/>
  <c r="P337" i="98"/>
  <c r="O337" i="98"/>
  <c r="N337" i="98"/>
  <c r="M337" i="98"/>
  <c r="L337" i="98"/>
  <c r="J337" i="98"/>
  <c r="I337" i="98"/>
  <c r="H337" i="98"/>
  <c r="G337" i="98"/>
  <c r="W336" i="98"/>
  <c r="V336" i="98"/>
  <c r="T336" i="98"/>
  <c r="S336" i="98"/>
  <c r="R336" i="98"/>
  <c r="Q336" i="98"/>
  <c r="P336" i="98"/>
  <c r="O336" i="98"/>
  <c r="N336" i="98"/>
  <c r="M336" i="98"/>
  <c r="L336" i="98"/>
  <c r="J336" i="98"/>
  <c r="I336" i="98"/>
  <c r="H336" i="98"/>
  <c r="G336" i="98"/>
  <c r="W335" i="98"/>
  <c r="V335" i="98"/>
  <c r="T335" i="98"/>
  <c r="S335" i="98"/>
  <c r="R335" i="98"/>
  <c r="Q335" i="98"/>
  <c r="P335" i="98"/>
  <c r="O335" i="98"/>
  <c r="N335" i="98"/>
  <c r="M335" i="98"/>
  <c r="L335" i="98"/>
  <c r="J335" i="98"/>
  <c r="I335" i="98"/>
  <c r="H335" i="98"/>
  <c r="G335" i="98"/>
  <c r="W334" i="98"/>
  <c r="V334" i="98"/>
  <c r="T334" i="98"/>
  <c r="S334" i="98"/>
  <c r="R334" i="98"/>
  <c r="Q334" i="98"/>
  <c r="P334" i="98"/>
  <c r="O334" i="98"/>
  <c r="N334" i="98"/>
  <c r="M334" i="98"/>
  <c r="L334" i="98"/>
  <c r="J334" i="98"/>
  <c r="I334" i="98"/>
  <c r="H334" i="98"/>
  <c r="G334" i="98"/>
  <c r="W333" i="98"/>
  <c r="V333" i="98"/>
  <c r="T333" i="98"/>
  <c r="S333" i="98"/>
  <c r="R333" i="98"/>
  <c r="Q333" i="98"/>
  <c r="P333" i="98"/>
  <c r="O333" i="98"/>
  <c r="N333" i="98"/>
  <c r="M333" i="98"/>
  <c r="L333" i="98"/>
  <c r="J333" i="98"/>
  <c r="I333" i="98"/>
  <c r="H333" i="98"/>
  <c r="G333" i="98"/>
  <c r="W332" i="98"/>
  <c r="V332" i="98"/>
  <c r="T332" i="98"/>
  <c r="S332" i="98"/>
  <c r="R332" i="98"/>
  <c r="Q332" i="98"/>
  <c r="P332" i="98"/>
  <c r="O332" i="98"/>
  <c r="N332" i="98"/>
  <c r="M332" i="98"/>
  <c r="L332" i="98"/>
  <c r="J332" i="98"/>
  <c r="I332" i="98"/>
  <c r="H332" i="98"/>
  <c r="G332" i="98"/>
  <c r="W331" i="98"/>
  <c r="V331" i="98"/>
  <c r="T331" i="98"/>
  <c r="S331" i="98"/>
  <c r="R331" i="98"/>
  <c r="Q331" i="98"/>
  <c r="P331" i="98"/>
  <c r="O331" i="98"/>
  <c r="N331" i="98"/>
  <c r="M331" i="98"/>
  <c r="L331" i="98"/>
  <c r="J331" i="98"/>
  <c r="I331" i="98"/>
  <c r="H331" i="98"/>
  <c r="G331" i="98"/>
  <c r="W330" i="98"/>
  <c r="V330" i="98"/>
  <c r="T330" i="98"/>
  <c r="S330" i="98"/>
  <c r="R330" i="98"/>
  <c r="Q330" i="98"/>
  <c r="P330" i="98"/>
  <c r="O330" i="98"/>
  <c r="N330" i="98"/>
  <c r="M330" i="98"/>
  <c r="L330" i="98"/>
  <c r="J330" i="98"/>
  <c r="I330" i="98"/>
  <c r="H330" i="98"/>
  <c r="G330" i="98"/>
  <c r="W329" i="98"/>
  <c r="V329" i="98"/>
  <c r="T329" i="98"/>
  <c r="S329" i="98"/>
  <c r="R329" i="98"/>
  <c r="Q329" i="98"/>
  <c r="P329" i="98"/>
  <c r="O329" i="98"/>
  <c r="N329" i="98"/>
  <c r="M329" i="98"/>
  <c r="L329" i="98"/>
  <c r="J329" i="98"/>
  <c r="I329" i="98"/>
  <c r="H329" i="98"/>
  <c r="G329" i="98"/>
  <c r="W328" i="98"/>
  <c r="V328" i="98"/>
  <c r="T328" i="98"/>
  <c r="S328" i="98"/>
  <c r="R328" i="98"/>
  <c r="Q328" i="98"/>
  <c r="P328" i="98"/>
  <c r="O328" i="98"/>
  <c r="N328" i="98"/>
  <c r="M328" i="98"/>
  <c r="L328" i="98"/>
  <c r="J328" i="98"/>
  <c r="I328" i="98"/>
  <c r="H328" i="98"/>
  <c r="G328" i="98"/>
  <c r="W327" i="98"/>
  <c r="V327" i="98"/>
  <c r="T327" i="98"/>
  <c r="S327" i="98"/>
  <c r="R327" i="98"/>
  <c r="Q327" i="98"/>
  <c r="P327" i="98"/>
  <c r="O327" i="98"/>
  <c r="N327" i="98"/>
  <c r="M327" i="98"/>
  <c r="L327" i="98"/>
  <c r="J327" i="98"/>
  <c r="I327" i="98"/>
  <c r="H327" i="98"/>
  <c r="G327" i="98"/>
  <c r="W326" i="98"/>
  <c r="V326" i="98"/>
  <c r="T326" i="98"/>
  <c r="S326" i="98"/>
  <c r="R326" i="98"/>
  <c r="Q326" i="98"/>
  <c r="P326" i="98"/>
  <c r="O326" i="98"/>
  <c r="N326" i="98"/>
  <c r="M326" i="98"/>
  <c r="L326" i="98"/>
  <c r="J326" i="98"/>
  <c r="I326" i="98"/>
  <c r="H326" i="98"/>
  <c r="G326" i="98"/>
  <c r="W325" i="98"/>
  <c r="V325" i="98"/>
  <c r="T325" i="98"/>
  <c r="S325" i="98"/>
  <c r="R325" i="98"/>
  <c r="Q325" i="98"/>
  <c r="P325" i="98"/>
  <c r="O325" i="98"/>
  <c r="N325" i="98"/>
  <c r="M325" i="98"/>
  <c r="L325" i="98"/>
  <c r="J325" i="98"/>
  <c r="I325" i="98"/>
  <c r="H325" i="98"/>
  <c r="G325" i="98"/>
  <c r="W324" i="98"/>
  <c r="V324" i="98"/>
  <c r="T324" i="98"/>
  <c r="S324" i="98"/>
  <c r="R324" i="98"/>
  <c r="Q324" i="98"/>
  <c r="P324" i="98"/>
  <c r="O324" i="98"/>
  <c r="N324" i="98"/>
  <c r="M324" i="98"/>
  <c r="L324" i="98"/>
  <c r="J324" i="98"/>
  <c r="I324" i="98"/>
  <c r="H324" i="98"/>
  <c r="G324" i="98"/>
  <c r="W323" i="98"/>
  <c r="V323" i="98"/>
  <c r="T323" i="98"/>
  <c r="S323" i="98"/>
  <c r="R323" i="98"/>
  <c r="Q323" i="98"/>
  <c r="P323" i="98"/>
  <c r="O323" i="98"/>
  <c r="N323" i="98"/>
  <c r="M323" i="98"/>
  <c r="L323" i="98"/>
  <c r="J323" i="98"/>
  <c r="I323" i="98"/>
  <c r="H323" i="98"/>
  <c r="G323" i="98"/>
  <c r="W322" i="98"/>
  <c r="V322" i="98"/>
  <c r="T322" i="98"/>
  <c r="S322" i="98"/>
  <c r="R322" i="98"/>
  <c r="Q322" i="98"/>
  <c r="P322" i="98"/>
  <c r="O322" i="98"/>
  <c r="N322" i="98"/>
  <c r="M322" i="98"/>
  <c r="L322" i="98"/>
  <c r="J322" i="98"/>
  <c r="I322" i="98"/>
  <c r="H322" i="98"/>
  <c r="G322" i="98"/>
  <c r="W321" i="98"/>
  <c r="V321" i="98"/>
  <c r="T321" i="98"/>
  <c r="S321" i="98"/>
  <c r="R321" i="98"/>
  <c r="Q321" i="98"/>
  <c r="P321" i="98"/>
  <c r="O321" i="98"/>
  <c r="N321" i="98"/>
  <c r="M321" i="98"/>
  <c r="L321" i="98"/>
  <c r="J321" i="98"/>
  <c r="I321" i="98"/>
  <c r="H321" i="98"/>
  <c r="G321" i="98"/>
  <c r="W320" i="98"/>
  <c r="V320" i="98"/>
  <c r="T320" i="98"/>
  <c r="S320" i="98"/>
  <c r="R320" i="98"/>
  <c r="Q320" i="98"/>
  <c r="P320" i="98"/>
  <c r="O320" i="98"/>
  <c r="N320" i="98"/>
  <c r="M320" i="98"/>
  <c r="L320" i="98"/>
  <c r="J320" i="98"/>
  <c r="I320" i="98"/>
  <c r="H320" i="98"/>
  <c r="G320" i="98"/>
  <c r="W319" i="98"/>
  <c r="V319" i="98"/>
  <c r="T319" i="98"/>
  <c r="S319" i="98"/>
  <c r="R319" i="98"/>
  <c r="Q319" i="98"/>
  <c r="P319" i="98"/>
  <c r="O319" i="98"/>
  <c r="N319" i="98"/>
  <c r="M319" i="98"/>
  <c r="L319" i="98"/>
  <c r="J319" i="98"/>
  <c r="I319" i="98"/>
  <c r="H319" i="98"/>
  <c r="G319" i="98"/>
  <c r="W318" i="98"/>
  <c r="V318" i="98"/>
  <c r="T318" i="98"/>
  <c r="S318" i="98"/>
  <c r="R318" i="98"/>
  <c r="Q318" i="98"/>
  <c r="P318" i="98"/>
  <c r="O318" i="98"/>
  <c r="N318" i="98"/>
  <c r="M318" i="98"/>
  <c r="L318" i="98"/>
  <c r="J318" i="98"/>
  <c r="I318" i="98"/>
  <c r="H318" i="98"/>
  <c r="G318" i="98"/>
  <c r="W317" i="98"/>
  <c r="V317" i="98"/>
  <c r="T317" i="98"/>
  <c r="S317" i="98"/>
  <c r="R317" i="98"/>
  <c r="Q317" i="98"/>
  <c r="P317" i="98"/>
  <c r="O317" i="98"/>
  <c r="N317" i="98"/>
  <c r="M317" i="98"/>
  <c r="L317" i="98"/>
  <c r="J317" i="98"/>
  <c r="I317" i="98"/>
  <c r="H317" i="98"/>
  <c r="G317" i="98"/>
  <c r="W316" i="98"/>
  <c r="V316" i="98"/>
  <c r="T316" i="98"/>
  <c r="S316" i="98"/>
  <c r="R316" i="98"/>
  <c r="Q316" i="98"/>
  <c r="P316" i="98"/>
  <c r="O316" i="98"/>
  <c r="N316" i="98"/>
  <c r="M316" i="98"/>
  <c r="L316" i="98"/>
  <c r="J316" i="98"/>
  <c r="I316" i="98"/>
  <c r="H316" i="98"/>
  <c r="G316" i="98"/>
  <c r="W315" i="98"/>
  <c r="V315" i="98"/>
  <c r="T315" i="98"/>
  <c r="S315" i="98"/>
  <c r="R315" i="98"/>
  <c r="Q315" i="98"/>
  <c r="P315" i="98"/>
  <c r="O315" i="98"/>
  <c r="N315" i="98"/>
  <c r="M315" i="98"/>
  <c r="L315" i="98"/>
  <c r="J315" i="98"/>
  <c r="I315" i="98"/>
  <c r="H315" i="98"/>
  <c r="G315" i="98"/>
  <c r="W314" i="98"/>
  <c r="V314" i="98"/>
  <c r="T314" i="98"/>
  <c r="S314" i="98"/>
  <c r="R314" i="98"/>
  <c r="Q314" i="98"/>
  <c r="P314" i="98"/>
  <c r="O314" i="98"/>
  <c r="N314" i="98"/>
  <c r="M314" i="98"/>
  <c r="L314" i="98"/>
  <c r="J314" i="98"/>
  <c r="I314" i="98"/>
  <c r="H314" i="98"/>
  <c r="G314" i="98"/>
  <c r="W313" i="98"/>
  <c r="V313" i="98"/>
  <c r="T313" i="98"/>
  <c r="S313" i="98"/>
  <c r="R313" i="98"/>
  <c r="Q313" i="98"/>
  <c r="P313" i="98"/>
  <c r="O313" i="98"/>
  <c r="N313" i="98"/>
  <c r="M313" i="98"/>
  <c r="L313" i="98"/>
  <c r="J313" i="98"/>
  <c r="I313" i="98"/>
  <c r="H313" i="98"/>
  <c r="G313" i="98"/>
  <c r="W312" i="98"/>
  <c r="V312" i="98"/>
  <c r="T312" i="98"/>
  <c r="S312" i="98"/>
  <c r="R312" i="98"/>
  <c r="Q312" i="98"/>
  <c r="P312" i="98"/>
  <c r="O312" i="98"/>
  <c r="N312" i="98"/>
  <c r="M312" i="98"/>
  <c r="L312" i="98"/>
  <c r="J312" i="98"/>
  <c r="I312" i="98"/>
  <c r="H312" i="98"/>
  <c r="G312" i="98"/>
  <c r="W311" i="98"/>
  <c r="V311" i="98"/>
  <c r="T311" i="98"/>
  <c r="S311" i="98"/>
  <c r="R311" i="98"/>
  <c r="Q311" i="98"/>
  <c r="P311" i="98"/>
  <c r="O311" i="98"/>
  <c r="N311" i="98"/>
  <c r="M311" i="98"/>
  <c r="L311" i="98"/>
  <c r="J311" i="98"/>
  <c r="I311" i="98"/>
  <c r="H311" i="98"/>
  <c r="G311" i="98"/>
  <c r="W310" i="98"/>
  <c r="V310" i="98"/>
  <c r="T310" i="98"/>
  <c r="S310" i="98"/>
  <c r="R310" i="98"/>
  <c r="Q310" i="98"/>
  <c r="P310" i="98"/>
  <c r="O310" i="98"/>
  <c r="N310" i="98"/>
  <c r="M310" i="98"/>
  <c r="L310" i="98"/>
  <c r="J310" i="98"/>
  <c r="I310" i="98"/>
  <c r="H310" i="98"/>
  <c r="G310" i="98"/>
  <c r="W309" i="98"/>
  <c r="V309" i="98"/>
  <c r="T309" i="98"/>
  <c r="S309" i="98"/>
  <c r="R309" i="98"/>
  <c r="Q309" i="98"/>
  <c r="P309" i="98"/>
  <c r="O309" i="98"/>
  <c r="N309" i="98"/>
  <c r="M309" i="98"/>
  <c r="L309" i="98"/>
  <c r="J309" i="98"/>
  <c r="I309" i="98"/>
  <c r="H309" i="98"/>
  <c r="G309" i="98"/>
  <c r="W308" i="98"/>
  <c r="V308" i="98"/>
  <c r="T308" i="98"/>
  <c r="S308" i="98"/>
  <c r="R308" i="98"/>
  <c r="Q308" i="98"/>
  <c r="P308" i="98"/>
  <c r="O308" i="98"/>
  <c r="N308" i="98"/>
  <c r="M308" i="98"/>
  <c r="L308" i="98"/>
  <c r="J308" i="98"/>
  <c r="I308" i="98"/>
  <c r="H308" i="98"/>
  <c r="G308" i="98"/>
  <c r="W307" i="98"/>
  <c r="V307" i="98"/>
  <c r="T307" i="98"/>
  <c r="S307" i="98"/>
  <c r="R307" i="98"/>
  <c r="Q307" i="98"/>
  <c r="P307" i="98"/>
  <c r="O307" i="98"/>
  <c r="N307" i="98"/>
  <c r="M307" i="98"/>
  <c r="L307" i="98"/>
  <c r="J307" i="98"/>
  <c r="I307" i="98"/>
  <c r="H307" i="98"/>
  <c r="G307" i="98"/>
  <c r="W306" i="98"/>
  <c r="V306" i="98"/>
  <c r="T306" i="98"/>
  <c r="S306" i="98"/>
  <c r="R306" i="98"/>
  <c r="Q306" i="98"/>
  <c r="P306" i="98"/>
  <c r="O306" i="98"/>
  <c r="N306" i="98"/>
  <c r="M306" i="98"/>
  <c r="L306" i="98"/>
  <c r="J306" i="98"/>
  <c r="I306" i="98"/>
  <c r="H306" i="98"/>
  <c r="G306" i="98"/>
  <c r="W305" i="98"/>
  <c r="V305" i="98"/>
  <c r="T305" i="98"/>
  <c r="S305" i="98"/>
  <c r="R305" i="98"/>
  <c r="Q305" i="98"/>
  <c r="P305" i="98"/>
  <c r="O305" i="98"/>
  <c r="N305" i="98"/>
  <c r="M305" i="98"/>
  <c r="L305" i="98"/>
  <c r="J305" i="98"/>
  <c r="I305" i="98"/>
  <c r="H305" i="98"/>
  <c r="G305" i="98"/>
  <c r="W304" i="98"/>
  <c r="V304" i="98"/>
  <c r="T304" i="98"/>
  <c r="S304" i="98"/>
  <c r="R304" i="98"/>
  <c r="Q304" i="98"/>
  <c r="P304" i="98"/>
  <c r="O304" i="98"/>
  <c r="N304" i="98"/>
  <c r="M304" i="98"/>
  <c r="L304" i="98"/>
  <c r="J304" i="98"/>
  <c r="I304" i="98"/>
  <c r="H304" i="98"/>
  <c r="G304" i="98"/>
  <c r="W303" i="98"/>
  <c r="V303" i="98"/>
  <c r="T303" i="98"/>
  <c r="S303" i="98"/>
  <c r="R303" i="98"/>
  <c r="Q303" i="98"/>
  <c r="P303" i="98"/>
  <c r="O303" i="98"/>
  <c r="N303" i="98"/>
  <c r="M303" i="98"/>
  <c r="L303" i="98"/>
  <c r="J303" i="98"/>
  <c r="I303" i="98"/>
  <c r="H303" i="98"/>
  <c r="G303" i="98"/>
  <c r="W302" i="98"/>
  <c r="V302" i="98"/>
  <c r="T302" i="98"/>
  <c r="S302" i="98"/>
  <c r="R302" i="98"/>
  <c r="Q302" i="98"/>
  <c r="P302" i="98"/>
  <c r="O302" i="98"/>
  <c r="N302" i="98"/>
  <c r="M302" i="98"/>
  <c r="L302" i="98"/>
  <c r="J302" i="98"/>
  <c r="I302" i="98"/>
  <c r="H302" i="98"/>
  <c r="G302" i="98"/>
  <c r="W301" i="98"/>
  <c r="V301" i="98"/>
  <c r="T301" i="98"/>
  <c r="S301" i="98"/>
  <c r="R301" i="98"/>
  <c r="Q301" i="98"/>
  <c r="P301" i="98"/>
  <c r="O301" i="98"/>
  <c r="N301" i="98"/>
  <c r="M301" i="98"/>
  <c r="L301" i="98"/>
  <c r="J301" i="98"/>
  <c r="I301" i="98"/>
  <c r="H301" i="98"/>
  <c r="G301" i="98"/>
  <c r="W300" i="98"/>
  <c r="V300" i="98"/>
  <c r="T300" i="98"/>
  <c r="S300" i="98"/>
  <c r="R300" i="98"/>
  <c r="Q300" i="98"/>
  <c r="P300" i="98"/>
  <c r="O300" i="98"/>
  <c r="N300" i="98"/>
  <c r="M300" i="98"/>
  <c r="L300" i="98"/>
  <c r="J300" i="98"/>
  <c r="I300" i="98"/>
  <c r="H300" i="98"/>
  <c r="G300" i="98"/>
  <c r="W299" i="98"/>
  <c r="V299" i="98"/>
  <c r="T299" i="98"/>
  <c r="S299" i="98"/>
  <c r="R299" i="98"/>
  <c r="Q299" i="98"/>
  <c r="P299" i="98"/>
  <c r="O299" i="98"/>
  <c r="N299" i="98"/>
  <c r="M299" i="98"/>
  <c r="L299" i="98"/>
  <c r="J299" i="98"/>
  <c r="I299" i="98"/>
  <c r="H299" i="98"/>
  <c r="G299" i="98"/>
  <c r="W298" i="98"/>
  <c r="V298" i="98"/>
  <c r="T298" i="98"/>
  <c r="S298" i="98"/>
  <c r="R298" i="98"/>
  <c r="Q298" i="98"/>
  <c r="P298" i="98"/>
  <c r="O298" i="98"/>
  <c r="N298" i="98"/>
  <c r="M298" i="98"/>
  <c r="L298" i="98"/>
  <c r="J298" i="98"/>
  <c r="I298" i="98"/>
  <c r="H298" i="98"/>
  <c r="G298" i="98"/>
  <c r="W297" i="98"/>
  <c r="V297" i="98"/>
  <c r="T297" i="98"/>
  <c r="S297" i="98"/>
  <c r="R297" i="98"/>
  <c r="Q297" i="98"/>
  <c r="P297" i="98"/>
  <c r="O297" i="98"/>
  <c r="N297" i="98"/>
  <c r="M297" i="98"/>
  <c r="L297" i="98"/>
  <c r="J297" i="98"/>
  <c r="I297" i="98"/>
  <c r="H297" i="98"/>
  <c r="G297" i="98"/>
  <c r="W296" i="98"/>
  <c r="V296" i="98"/>
  <c r="T296" i="98"/>
  <c r="S296" i="98"/>
  <c r="R296" i="98"/>
  <c r="Q296" i="98"/>
  <c r="P296" i="98"/>
  <c r="O296" i="98"/>
  <c r="N296" i="98"/>
  <c r="M296" i="98"/>
  <c r="L296" i="98"/>
  <c r="J296" i="98"/>
  <c r="I296" i="98"/>
  <c r="H296" i="98"/>
  <c r="G296" i="98"/>
  <c r="W295" i="98"/>
  <c r="V295" i="98"/>
  <c r="T295" i="98"/>
  <c r="S295" i="98"/>
  <c r="R295" i="98"/>
  <c r="Q295" i="98"/>
  <c r="P295" i="98"/>
  <c r="O295" i="98"/>
  <c r="N295" i="98"/>
  <c r="M295" i="98"/>
  <c r="L295" i="98"/>
  <c r="J295" i="98"/>
  <c r="I295" i="98"/>
  <c r="H295" i="98"/>
  <c r="G295" i="98"/>
  <c r="W294" i="98"/>
  <c r="V294" i="98"/>
  <c r="T294" i="98"/>
  <c r="S294" i="98"/>
  <c r="R294" i="98"/>
  <c r="Q294" i="98"/>
  <c r="P294" i="98"/>
  <c r="O294" i="98"/>
  <c r="N294" i="98"/>
  <c r="M294" i="98"/>
  <c r="L294" i="98"/>
  <c r="J294" i="98"/>
  <c r="I294" i="98"/>
  <c r="H294" i="98"/>
  <c r="G294" i="98"/>
  <c r="W293" i="98"/>
  <c r="V293" i="98"/>
  <c r="T293" i="98"/>
  <c r="S293" i="98"/>
  <c r="R293" i="98"/>
  <c r="Q293" i="98"/>
  <c r="P293" i="98"/>
  <c r="O293" i="98"/>
  <c r="N293" i="98"/>
  <c r="M293" i="98"/>
  <c r="L293" i="98"/>
  <c r="J293" i="98"/>
  <c r="I293" i="98"/>
  <c r="H293" i="98"/>
  <c r="G293" i="98"/>
  <c r="W292" i="98"/>
  <c r="V292" i="98"/>
  <c r="T292" i="98"/>
  <c r="S292" i="98"/>
  <c r="R292" i="98"/>
  <c r="Q292" i="98"/>
  <c r="P292" i="98"/>
  <c r="O292" i="98"/>
  <c r="N292" i="98"/>
  <c r="M292" i="98"/>
  <c r="L292" i="98"/>
  <c r="J292" i="98"/>
  <c r="I292" i="98"/>
  <c r="H292" i="98"/>
  <c r="G292" i="98"/>
  <c r="W291" i="98"/>
  <c r="V291" i="98"/>
  <c r="T291" i="98"/>
  <c r="S291" i="98"/>
  <c r="R291" i="98"/>
  <c r="Q291" i="98"/>
  <c r="P291" i="98"/>
  <c r="O291" i="98"/>
  <c r="N291" i="98"/>
  <c r="M291" i="98"/>
  <c r="L291" i="98"/>
  <c r="J291" i="98"/>
  <c r="I291" i="98"/>
  <c r="H291" i="98"/>
  <c r="G291" i="98"/>
  <c r="W290" i="98"/>
  <c r="V290" i="98"/>
  <c r="T290" i="98"/>
  <c r="S290" i="98"/>
  <c r="R290" i="98"/>
  <c r="Q290" i="98"/>
  <c r="P290" i="98"/>
  <c r="O290" i="98"/>
  <c r="N290" i="98"/>
  <c r="M290" i="98"/>
  <c r="L290" i="98"/>
  <c r="J290" i="98"/>
  <c r="I290" i="98"/>
  <c r="H290" i="98"/>
  <c r="G290" i="98"/>
  <c r="W289" i="98"/>
  <c r="V289" i="98"/>
  <c r="T289" i="98"/>
  <c r="S289" i="98"/>
  <c r="R289" i="98"/>
  <c r="Q289" i="98"/>
  <c r="P289" i="98"/>
  <c r="O289" i="98"/>
  <c r="N289" i="98"/>
  <c r="M289" i="98"/>
  <c r="L289" i="98"/>
  <c r="J289" i="98"/>
  <c r="I289" i="98"/>
  <c r="H289" i="98"/>
  <c r="G289" i="98"/>
  <c r="W288" i="98"/>
  <c r="V288" i="98"/>
  <c r="T288" i="98"/>
  <c r="S288" i="98"/>
  <c r="R288" i="98"/>
  <c r="Q288" i="98"/>
  <c r="P288" i="98"/>
  <c r="O288" i="98"/>
  <c r="N288" i="98"/>
  <c r="M288" i="98"/>
  <c r="L288" i="98"/>
  <c r="J288" i="98"/>
  <c r="I288" i="98"/>
  <c r="H288" i="98"/>
  <c r="G288" i="98"/>
  <c r="W287" i="98"/>
  <c r="V287" i="98"/>
  <c r="T287" i="98"/>
  <c r="S287" i="98"/>
  <c r="R287" i="98"/>
  <c r="Q287" i="98"/>
  <c r="P287" i="98"/>
  <c r="O287" i="98"/>
  <c r="N287" i="98"/>
  <c r="M287" i="98"/>
  <c r="L287" i="98"/>
  <c r="J287" i="98"/>
  <c r="I287" i="98"/>
  <c r="H287" i="98"/>
  <c r="G287" i="98"/>
  <c r="W286" i="98"/>
  <c r="V286" i="98"/>
  <c r="T286" i="98"/>
  <c r="S286" i="98"/>
  <c r="R286" i="98"/>
  <c r="Q286" i="98"/>
  <c r="P286" i="98"/>
  <c r="O286" i="98"/>
  <c r="N286" i="98"/>
  <c r="M286" i="98"/>
  <c r="L286" i="98"/>
  <c r="J286" i="98"/>
  <c r="I286" i="98"/>
  <c r="H286" i="98"/>
  <c r="G286" i="98"/>
  <c r="W285" i="98"/>
  <c r="V285" i="98"/>
  <c r="T285" i="98"/>
  <c r="S285" i="98"/>
  <c r="R285" i="98"/>
  <c r="Q285" i="98"/>
  <c r="P285" i="98"/>
  <c r="O285" i="98"/>
  <c r="N285" i="98"/>
  <c r="M285" i="98"/>
  <c r="L285" i="98"/>
  <c r="J285" i="98"/>
  <c r="I285" i="98"/>
  <c r="H285" i="98"/>
  <c r="G285" i="98"/>
  <c r="W284" i="98"/>
  <c r="V284" i="98"/>
  <c r="T284" i="98"/>
  <c r="S284" i="98"/>
  <c r="R284" i="98"/>
  <c r="Q284" i="98"/>
  <c r="P284" i="98"/>
  <c r="O284" i="98"/>
  <c r="N284" i="98"/>
  <c r="M284" i="98"/>
  <c r="L284" i="98"/>
  <c r="J284" i="98"/>
  <c r="I284" i="98"/>
  <c r="H284" i="98"/>
  <c r="G284" i="98"/>
  <c r="W283" i="98"/>
  <c r="V283" i="98"/>
  <c r="T283" i="98"/>
  <c r="S283" i="98"/>
  <c r="R283" i="98"/>
  <c r="Q283" i="98"/>
  <c r="P283" i="98"/>
  <c r="O283" i="98"/>
  <c r="N283" i="98"/>
  <c r="M283" i="98"/>
  <c r="L283" i="98"/>
  <c r="J283" i="98"/>
  <c r="I283" i="98"/>
  <c r="H283" i="98"/>
  <c r="G283" i="98"/>
  <c r="W282" i="98"/>
  <c r="V282" i="98"/>
  <c r="T282" i="98"/>
  <c r="S282" i="98"/>
  <c r="R282" i="98"/>
  <c r="Q282" i="98"/>
  <c r="P282" i="98"/>
  <c r="O282" i="98"/>
  <c r="N282" i="98"/>
  <c r="M282" i="98"/>
  <c r="L282" i="98"/>
  <c r="J282" i="98"/>
  <c r="I282" i="98"/>
  <c r="H282" i="98"/>
  <c r="G282" i="98"/>
  <c r="W281" i="98"/>
  <c r="V281" i="98"/>
  <c r="T281" i="98"/>
  <c r="S281" i="98"/>
  <c r="R281" i="98"/>
  <c r="Q281" i="98"/>
  <c r="P281" i="98"/>
  <c r="O281" i="98"/>
  <c r="N281" i="98"/>
  <c r="M281" i="98"/>
  <c r="L281" i="98"/>
  <c r="J281" i="98"/>
  <c r="I281" i="98"/>
  <c r="H281" i="98"/>
  <c r="G281" i="98"/>
  <c r="W280" i="98"/>
  <c r="V280" i="98"/>
  <c r="T280" i="98"/>
  <c r="S280" i="98"/>
  <c r="R280" i="98"/>
  <c r="Q280" i="98"/>
  <c r="P280" i="98"/>
  <c r="O280" i="98"/>
  <c r="N280" i="98"/>
  <c r="M280" i="98"/>
  <c r="L280" i="98"/>
  <c r="J280" i="98"/>
  <c r="I280" i="98"/>
  <c r="H280" i="98"/>
  <c r="G280" i="98"/>
  <c r="W279" i="98"/>
  <c r="V279" i="98"/>
  <c r="T279" i="98"/>
  <c r="S279" i="98"/>
  <c r="R279" i="98"/>
  <c r="Q279" i="98"/>
  <c r="P279" i="98"/>
  <c r="O279" i="98"/>
  <c r="N279" i="98"/>
  <c r="M279" i="98"/>
  <c r="L279" i="98"/>
  <c r="J279" i="98"/>
  <c r="I279" i="98"/>
  <c r="H279" i="98"/>
  <c r="G279" i="98"/>
  <c r="W278" i="98"/>
  <c r="V278" i="98"/>
  <c r="T278" i="98"/>
  <c r="S278" i="98"/>
  <c r="R278" i="98"/>
  <c r="Q278" i="98"/>
  <c r="P278" i="98"/>
  <c r="O278" i="98"/>
  <c r="N278" i="98"/>
  <c r="M278" i="98"/>
  <c r="L278" i="98"/>
  <c r="J278" i="98"/>
  <c r="I278" i="98"/>
  <c r="H278" i="98"/>
  <c r="G278" i="98"/>
  <c r="W277" i="98"/>
  <c r="V277" i="98"/>
  <c r="T277" i="98"/>
  <c r="S277" i="98"/>
  <c r="R277" i="98"/>
  <c r="Q277" i="98"/>
  <c r="P277" i="98"/>
  <c r="O277" i="98"/>
  <c r="N277" i="98"/>
  <c r="M277" i="98"/>
  <c r="L277" i="98"/>
  <c r="J277" i="98"/>
  <c r="I277" i="98"/>
  <c r="H277" i="98"/>
  <c r="G277" i="98"/>
  <c r="W276" i="98"/>
  <c r="V276" i="98"/>
  <c r="T276" i="98"/>
  <c r="S276" i="98"/>
  <c r="R276" i="98"/>
  <c r="Q276" i="98"/>
  <c r="P276" i="98"/>
  <c r="O276" i="98"/>
  <c r="N276" i="98"/>
  <c r="M276" i="98"/>
  <c r="L276" i="98"/>
  <c r="J276" i="98"/>
  <c r="I276" i="98"/>
  <c r="H276" i="98"/>
  <c r="G276" i="98"/>
  <c r="W275" i="98"/>
  <c r="V275" i="98"/>
  <c r="T275" i="98"/>
  <c r="S275" i="98"/>
  <c r="R275" i="98"/>
  <c r="Q275" i="98"/>
  <c r="P275" i="98"/>
  <c r="O275" i="98"/>
  <c r="N275" i="98"/>
  <c r="M275" i="98"/>
  <c r="L275" i="98"/>
  <c r="J275" i="98"/>
  <c r="I275" i="98"/>
  <c r="H275" i="98"/>
  <c r="G275" i="98"/>
  <c r="W274" i="98"/>
  <c r="V274" i="98"/>
  <c r="T274" i="98"/>
  <c r="S274" i="98"/>
  <c r="R274" i="98"/>
  <c r="Q274" i="98"/>
  <c r="P274" i="98"/>
  <c r="O274" i="98"/>
  <c r="N274" i="98"/>
  <c r="M274" i="98"/>
  <c r="L274" i="98"/>
  <c r="J274" i="98"/>
  <c r="I274" i="98"/>
  <c r="H274" i="98"/>
  <c r="G274" i="98"/>
  <c r="W273" i="98"/>
  <c r="V273" i="98"/>
  <c r="T273" i="98"/>
  <c r="S273" i="98"/>
  <c r="R273" i="98"/>
  <c r="Q273" i="98"/>
  <c r="P273" i="98"/>
  <c r="O273" i="98"/>
  <c r="N273" i="98"/>
  <c r="M273" i="98"/>
  <c r="L273" i="98"/>
  <c r="J273" i="98"/>
  <c r="I273" i="98"/>
  <c r="H273" i="98"/>
  <c r="G273" i="98"/>
  <c r="W272" i="98"/>
  <c r="V272" i="98"/>
  <c r="T272" i="98"/>
  <c r="S272" i="98"/>
  <c r="R272" i="98"/>
  <c r="Q272" i="98"/>
  <c r="P272" i="98"/>
  <c r="O272" i="98"/>
  <c r="N272" i="98"/>
  <c r="M272" i="98"/>
  <c r="L272" i="98"/>
  <c r="J272" i="98"/>
  <c r="I272" i="98"/>
  <c r="H272" i="98"/>
  <c r="G272" i="98"/>
  <c r="W271" i="98"/>
  <c r="V271" i="98"/>
  <c r="T271" i="98"/>
  <c r="S271" i="98"/>
  <c r="R271" i="98"/>
  <c r="Q271" i="98"/>
  <c r="P271" i="98"/>
  <c r="O271" i="98"/>
  <c r="N271" i="98"/>
  <c r="M271" i="98"/>
  <c r="L271" i="98"/>
  <c r="J271" i="98"/>
  <c r="I271" i="98"/>
  <c r="H271" i="98"/>
  <c r="G271" i="98"/>
  <c r="W270" i="98"/>
  <c r="V270" i="98"/>
  <c r="T270" i="98"/>
  <c r="S270" i="98"/>
  <c r="R270" i="98"/>
  <c r="Q270" i="98"/>
  <c r="P270" i="98"/>
  <c r="O270" i="98"/>
  <c r="N270" i="98"/>
  <c r="M270" i="98"/>
  <c r="L270" i="98"/>
  <c r="J270" i="98"/>
  <c r="I270" i="98"/>
  <c r="H270" i="98"/>
  <c r="G270" i="98"/>
  <c r="W269" i="98"/>
  <c r="V269" i="98"/>
  <c r="T269" i="98"/>
  <c r="S269" i="98"/>
  <c r="R269" i="98"/>
  <c r="Q269" i="98"/>
  <c r="P269" i="98"/>
  <c r="O269" i="98"/>
  <c r="N269" i="98"/>
  <c r="M269" i="98"/>
  <c r="L269" i="98"/>
  <c r="J269" i="98"/>
  <c r="I269" i="98"/>
  <c r="H269" i="98"/>
  <c r="G269" i="98"/>
  <c r="W268" i="98"/>
  <c r="V268" i="98"/>
  <c r="T268" i="98"/>
  <c r="S268" i="98"/>
  <c r="R268" i="98"/>
  <c r="Q268" i="98"/>
  <c r="P268" i="98"/>
  <c r="O268" i="98"/>
  <c r="N268" i="98"/>
  <c r="M268" i="98"/>
  <c r="L268" i="98"/>
  <c r="J268" i="98"/>
  <c r="I268" i="98"/>
  <c r="H268" i="98"/>
  <c r="G268" i="98"/>
  <c r="W267" i="98"/>
  <c r="V267" i="98"/>
  <c r="T267" i="98"/>
  <c r="S267" i="98"/>
  <c r="R267" i="98"/>
  <c r="Q267" i="98"/>
  <c r="P267" i="98"/>
  <c r="O267" i="98"/>
  <c r="N267" i="98"/>
  <c r="M267" i="98"/>
  <c r="L267" i="98"/>
  <c r="J267" i="98"/>
  <c r="I267" i="98"/>
  <c r="H267" i="98"/>
  <c r="G267" i="98"/>
  <c r="W266" i="98"/>
  <c r="V266" i="98"/>
  <c r="T266" i="98"/>
  <c r="S266" i="98"/>
  <c r="R266" i="98"/>
  <c r="Q266" i="98"/>
  <c r="P266" i="98"/>
  <c r="O266" i="98"/>
  <c r="N266" i="98"/>
  <c r="M266" i="98"/>
  <c r="L266" i="98"/>
  <c r="J266" i="98"/>
  <c r="I266" i="98"/>
  <c r="H266" i="98"/>
  <c r="G266" i="98"/>
  <c r="W265" i="98"/>
  <c r="V265" i="98"/>
  <c r="T265" i="98"/>
  <c r="S265" i="98"/>
  <c r="R265" i="98"/>
  <c r="Q265" i="98"/>
  <c r="P265" i="98"/>
  <c r="O265" i="98"/>
  <c r="N265" i="98"/>
  <c r="M265" i="98"/>
  <c r="L265" i="98"/>
  <c r="J265" i="98"/>
  <c r="I265" i="98"/>
  <c r="H265" i="98"/>
  <c r="G265" i="98"/>
  <c r="W264" i="98"/>
  <c r="V264" i="98"/>
  <c r="T264" i="98"/>
  <c r="S264" i="98"/>
  <c r="R264" i="98"/>
  <c r="Q264" i="98"/>
  <c r="P264" i="98"/>
  <c r="O264" i="98"/>
  <c r="N264" i="98"/>
  <c r="M264" i="98"/>
  <c r="L264" i="98"/>
  <c r="J264" i="98"/>
  <c r="I264" i="98"/>
  <c r="H264" i="98"/>
  <c r="G264" i="98"/>
  <c r="W263" i="98"/>
  <c r="V263" i="98"/>
  <c r="T263" i="98"/>
  <c r="S263" i="98"/>
  <c r="R263" i="98"/>
  <c r="Q263" i="98"/>
  <c r="P263" i="98"/>
  <c r="O263" i="98"/>
  <c r="N263" i="98"/>
  <c r="M263" i="98"/>
  <c r="L263" i="98"/>
  <c r="J263" i="98"/>
  <c r="I263" i="98"/>
  <c r="H263" i="98"/>
  <c r="G263" i="98"/>
  <c r="W262" i="98"/>
  <c r="V262" i="98"/>
  <c r="T262" i="98"/>
  <c r="S262" i="98"/>
  <c r="R262" i="98"/>
  <c r="Q262" i="98"/>
  <c r="P262" i="98"/>
  <c r="O262" i="98"/>
  <c r="N262" i="98"/>
  <c r="M262" i="98"/>
  <c r="L262" i="98"/>
  <c r="J262" i="98"/>
  <c r="I262" i="98"/>
  <c r="H262" i="98"/>
  <c r="G262" i="98"/>
  <c r="W261" i="98"/>
  <c r="V261" i="98"/>
  <c r="T261" i="98"/>
  <c r="S261" i="98"/>
  <c r="R261" i="98"/>
  <c r="Q261" i="98"/>
  <c r="P261" i="98"/>
  <c r="O261" i="98"/>
  <c r="N261" i="98"/>
  <c r="M261" i="98"/>
  <c r="L261" i="98"/>
  <c r="J261" i="98"/>
  <c r="I261" i="98"/>
  <c r="H261" i="98"/>
  <c r="G261" i="98"/>
  <c r="W260" i="98"/>
  <c r="V260" i="98"/>
  <c r="T260" i="98"/>
  <c r="S260" i="98"/>
  <c r="R260" i="98"/>
  <c r="Q260" i="98"/>
  <c r="P260" i="98"/>
  <c r="O260" i="98"/>
  <c r="N260" i="98"/>
  <c r="M260" i="98"/>
  <c r="L260" i="98"/>
  <c r="J260" i="98"/>
  <c r="I260" i="98"/>
  <c r="H260" i="98"/>
  <c r="G260" i="98"/>
  <c r="W259" i="98"/>
  <c r="V259" i="98"/>
  <c r="T259" i="98"/>
  <c r="S259" i="98"/>
  <c r="R259" i="98"/>
  <c r="Q259" i="98"/>
  <c r="P259" i="98"/>
  <c r="O259" i="98"/>
  <c r="N259" i="98"/>
  <c r="M259" i="98"/>
  <c r="L259" i="98"/>
  <c r="J259" i="98"/>
  <c r="I259" i="98"/>
  <c r="H259" i="98"/>
  <c r="G259" i="98"/>
  <c r="W258" i="98"/>
  <c r="V258" i="98"/>
  <c r="T258" i="98"/>
  <c r="S258" i="98"/>
  <c r="R258" i="98"/>
  <c r="Q258" i="98"/>
  <c r="P258" i="98"/>
  <c r="O258" i="98"/>
  <c r="N258" i="98"/>
  <c r="M258" i="98"/>
  <c r="L258" i="98"/>
  <c r="J258" i="98"/>
  <c r="I258" i="98"/>
  <c r="H258" i="98"/>
  <c r="G258" i="98"/>
  <c r="W257" i="98"/>
  <c r="V257" i="98"/>
  <c r="T257" i="98"/>
  <c r="S257" i="98"/>
  <c r="R257" i="98"/>
  <c r="Q257" i="98"/>
  <c r="P257" i="98"/>
  <c r="O257" i="98"/>
  <c r="N257" i="98"/>
  <c r="M257" i="98"/>
  <c r="L257" i="98"/>
  <c r="J257" i="98"/>
  <c r="I257" i="98"/>
  <c r="H257" i="98"/>
  <c r="G257" i="98"/>
  <c r="W256" i="98"/>
  <c r="V256" i="98"/>
  <c r="T256" i="98"/>
  <c r="S256" i="98"/>
  <c r="R256" i="98"/>
  <c r="Q256" i="98"/>
  <c r="P256" i="98"/>
  <c r="O256" i="98"/>
  <c r="N256" i="98"/>
  <c r="M256" i="98"/>
  <c r="L256" i="98"/>
  <c r="J256" i="98"/>
  <c r="I256" i="98"/>
  <c r="H256" i="98"/>
  <c r="G256" i="98"/>
  <c r="W255" i="98"/>
  <c r="V255" i="98"/>
  <c r="T255" i="98"/>
  <c r="S255" i="98"/>
  <c r="R255" i="98"/>
  <c r="Q255" i="98"/>
  <c r="P255" i="98"/>
  <c r="O255" i="98"/>
  <c r="N255" i="98"/>
  <c r="M255" i="98"/>
  <c r="L255" i="98"/>
  <c r="J255" i="98"/>
  <c r="I255" i="98"/>
  <c r="H255" i="98"/>
  <c r="G255" i="98"/>
  <c r="W254" i="98"/>
  <c r="V254" i="98"/>
  <c r="T254" i="98"/>
  <c r="S254" i="98"/>
  <c r="R254" i="98"/>
  <c r="Q254" i="98"/>
  <c r="P254" i="98"/>
  <c r="O254" i="98"/>
  <c r="N254" i="98"/>
  <c r="M254" i="98"/>
  <c r="L254" i="98"/>
  <c r="J254" i="98"/>
  <c r="I254" i="98"/>
  <c r="H254" i="98"/>
  <c r="G254" i="98"/>
  <c r="W253" i="98"/>
  <c r="V253" i="98"/>
  <c r="T253" i="98"/>
  <c r="S253" i="98"/>
  <c r="R253" i="98"/>
  <c r="Q253" i="98"/>
  <c r="P253" i="98"/>
  <c r="O253" i="98"/>
  <c r="N253" i="98"/>
  <c r="M253" i="98"/>
  <c r="L253" i="98"/>
  <c r="J253" i="98"/>
  <c r="I253" i="98"/>
  <c r="H253" i="98"/>
  <c r="G253" i="98"/>
  <c r="W252" i="98"/>
  <c r="V252" i="98"/>
  <c r="T252" i="98"/>
  <c r="S252" i="98"/>
  <c r="R252" i="98"/>
  <c r="Q252" i="98"/>
  <c r="P252" i="98"/>
  <c r="O252" i="98"/>
  <c r="N252" i="98"/>
  <c r="M252" i="98"/>
  <c r="L252" i="98"/>
  <c r="J252" i="98"/>
  <c r="I252" i="98"/>
  <c r="H252" i="98"/>
  <c r="G252" i="98"/>
  <c r="W251" i="98"/>
  <c r="V251" i="98"/>
  <c r="T251" i="98"/>
  <c r="S251" i="98"/>
  <c r="R251" i="98"/>
  <c r="Q251" i="98"/>
  <c r="P251" i="98"/>
  <c r="O251" i="98"/>
  <c r="N251" i="98"/>
  <c r="M251" i="98"/>
  <c r="L251" i="98"/>
  <c r="J251" i="98"/>
  <c r="I251" i="98"/>
  <c r="H251" i="98"/>
  <c r="G251" i="98"/>
  <c r="W250" i="98"/>
  <c r="V250" i="98"/>
  <c r="T250" i="98"/>
  <c r="S250" i="98"/>
  <c r="R250" i="98"/>
  <c r="Q250" i="98"/>
  <c r="P250" i="98"/>
  <c r="O250" i="98"/>
  <c r="N250" i="98"/>
  <c r="M250" i="98"/>
  <c r="L250" i="98"/>
  <c r="J250" i="98"/>
  <c r="I250" i="98"/>
  <c r="H250" i="98"/>
  <c r="G250" i="98"/>
  <c r="W249" i="98"/>
  <c r="V249" i="98"/>
  <c r="T249" i="98"/>
  <c r="S249" i="98"/>
  <c r="R249" i="98"/>
  <c r="Q249" i="98"/>
  <c r="P249" i="98"/>
  <c r="O249" i="98"/>
  <c r="N249" i="98"/>
  <c r="M249" i="98"/>
  <c r="L249" i="98"/>
  <c r="J249" i="98"/>
  <c r="I249" i="98"/>
  <c r="H249" i="98"/>
  <c r="G249" i="98"/>
  <c r="W248" i="98"/>
  <c r="V248" i="98"/>
  <c r="T248" i="98"/>
  <c r="S248" i="98"/>
  <c r="R248" i="98"/>
  <c r="Q248" i="98"/>
  <c r="P248" i="98"/>
  <c r="O248" i="98"/>
  <c r="N248" i="98"/>
  <c r="M248" i="98"/>
  <c r="L248" i="98"/>
  <c r="J248" i="98"/>
  <c r="I248" i="98"/>
  <c r="H248" i="98"/>
  <c r="G248" i="98"/>
  <c r="W247" i="98"/>
  <c r="V247" i="98"/>
  <c r="T247" i="98"/>
  <c r="S247" i="98"/>
  <c r="R247" i="98"/>
  <c r="Q247" i="98"/>
  <c r="P247" i="98"/>
  <c r="O247" i="98"/>
  <c r="N247" i="98"/>
  <c r="M247" i="98"/>
  <c r="L247" i="98"/>
  <c r="J247" i="98"/>
  <c r="I247" i="98"/>
  <c r="H247" i="98"/>
  <c r="G247" i="98"/>
  <c r="W246" i="98"/>
  <c r="V246" i="98"/>
  <c r="T246" i="98"/>
  <c r="S246" i="98"/>
  <c r="R246" i="98"/>
  <c r="Q246" i="98"/>
  <c r="P246" i="98"/>
  <c r="O246" i="98"/>
  <c r="N246" i="98"/>
  <c r="M246" i="98"/>
  <c r="L246" i="98"/>
  <c r="J246" i="98"/>
  <c r="I246" i="98"/>
  <c r="H246" i="98"/>
  <c r="G246" i="98"/>
  <c r="W245" i="98"/>
  <c r="V245" i="98"/>
  <c r="T245" i="98"/>
  <c r="S245" i="98"/>
  <c r="R245" i="98"/>
  <c r="Q245" i="98"/>
  <c r="P245" i="98"/>
  <c r="O245" i="98"/>
  <c r="N245" i="98"/>
  <c r="M245" i="98"/>
  <c r="L245" i="98"/>
  <c r="J245" i="98"/>
  <c r="I245" i="98"/>
  <c r="H245" i="98"/>
  <c r="G245" i="98"/>
  <c r="W244" i="98"/>
  <c r="V244" i="98"/>
  <c r="T244" i="98"/>
  <c r="S244" i="98"/>
  <c r="R244" i="98"/>
  <c r="Q244" i="98"/>
  <c r="P244" i="98"/>
  <c r="O244" i="98"/>
  <c r="N244" i="98"/>
  <c r="M244" i="98"/>
  <c r="L244" i="98"/>
  <c r="J244" i="98"/>
  <c r="I244" i="98"/>
  <c r="H244" i="98"/>
  <c r="G244" i="98"/>
  <c r="W243" i="98"/>
  <c r="V243" i="98"/>
  <c r="T243" i="98"/>
  <c r="S243" i="98"/>
  <c r="R243" i="98"/>
  <c r="Q243" i="98"/>
  <c r="P243" i="98"/>
  <c r="O243" i="98"/>
  <c r="N243" i="98"/>
  <c r="M243" i="98"/>
  <c r="L243" i="98"/>
  <c r="J243" i="98"/>
  <c r="I243" i="98"/>
  <c r="H243" i="98"/>
  <c r="G243" i="98"/>
  <c r="W242" i="98"/>
  <c r="V242" i="98"/>
  <c r="T242" i="98"/>
  <c r="S242" i="98"/>
  <c r="R242" i="98"/>
  <c r="Q242" i="98"/>
  <c r="P242" i="98"/>
  <c r="O242" i="98"/>
  <c r="N242" i="98"/>
  <c r="M242" i="98"/>
  <c r="L242" i="98"/>
  <c r="J242" i="98"/>
  <c r="I242" i="98"/>
  <c r="H242" i="98"/>
  <c r="G242" i="98"/>
  <c r="W241" i="98"/>
  <c r="V241" i="98"/>
  <c r="T241" i="98"/>
  <c r="S241" i="98"/>
  <c r="R241" i="98"/>
  <c r="Q241" i="98"/>
  <c r="P241" i="98"/>
  <c r="O241" i="98"/>
  <c r="N241" i="98"/>
  <c r="M241" i="98"/>
  <c r="L241" i="98"/>
  <c r="J241" i="98"/>
  <c r="I241" i="98"/>
  <c r="H241" i="98"/>
  <c r="G241" i="98"/>
  <c r="W240" i="98"/>
  <c r="V240" i="98"/>
  <c r="T240" i="98"/>
  <c r="S240" i="98"/>
  <c r="R240" i="98"/>
  <c r="Q240" i="98"/>
  <c r="P240" i="98"/>
  <c r="O240" i="98"/>
  <c r="N240" i="98"/>
  <c r="M240" i="98"/>
  <c r="L240" i="98"/>
  <c r="J240" i="98"/>
  <c r="I240" i="98"/>
  <c r="H240" i="98"/>
  <c r="G240" i="98"/>
  <c r="W239" i="98"/>
  <c r="V239" i="98"/>
  <c r="T239" i="98"/>
  <c r="S239" i="98"/>
  <c r="R239" i="98"/>
  <c r="Q239" i="98"/>
  <c r="P239" i="98"/>
  <c r="O239" i="98"/>
  <c r="N239" i="98"/>
  <c r="M239" i="98"/>
  <c r="L239" i="98"/>
  <c r="J239" i="98"/>
  <c r="I239" i="98"/>
  <c r="H239" i="98"/>
  <c r="G239" i="98"/>
  <c r="W238" i="98"/>
  <c r="V238" i="98"/>
  <c r="T238" i="98"/>
  <c r="S238" i="98"/>
  <c r="R238" i="98"/>
  <c r="Q238" i="98"/>
  <c r="P238" i="98"/>
  <c r="O238" i="98"/>
  <c r="N238" i="98"/>
  <c r="M238" i="98"/>
  <c r="L238" i="98"/>
  <c r="J238" i="98"/>
  <c r="I238" i="98"/>
  <c r="H238" i="98"/>
  <c r="G238" i="98"/>
  <c r="W237" i="98"/>
  <c r="V237" i="98"/>
  <c r="T237" i="98"/>
  <c r="S237" i="98"/>
  <c r="R237" i="98"/>
  <c r="Q237" i="98"/>
  <c r="P237" i="98"/>
  <c r="O237" i="98"/>
  <c r="N237" i="98"/>
  <c r="M237" i="98"/>
  <c r="L237" i="98"/>
  <c r="J237" i="98"/>
  <c r="I237" i="98"/>
  <c r="H237" i="98"/>
  <c r="G237" i="98"/>
  <c r="W236" i="98"/>
  <c r="V236" i="98"/>
  <c r="T236" i="98"/>
  <c r="S236" i="98"/>
  <c r="R236" i="98"/>
  <c r="Q236" i="98"/>
  <c r="P236" i="98"/>
  <c r="O236" i="98"/>
  <c r="N236" i="98"/>
  <c r="M236" i="98"/>
  <c r="L236" i="98"/>
  <c r="J236" i="98"/>
  <c r="I236" i="98"/>
  <c r="H236" i="98"/>
  <c r="G236" i="98"/>
  <c r="W235" i="98"/>
  <c r="V235" i="98"/>
  <c r="T235" i="98"/>
  <c r="S235" i="98"/>
  <c r="R235" i="98"/>
  <c r="Q235" i="98"/>
  <c r="P235" i="98"/>
  <c r="O235" i="98"/>
  <c r="N235" i="98"/>
  <c r="M235" i="98"/>
  <c r="L235" i="98"/>
  <c r="J235" i="98"/>
  <c r="I235" i="98"/>
  <c r="H235" i="98"/>
  <c r="G235" i="98"/>
  <c r="W234" i="98"/>
  <c r="V234" i="98"/>
  <c r="T234" i="98"/>
  <c r="S234" i="98"/>
  <c r="R234" i="98"/>
  <c r="Q234" i="98"/>
  <c r="P234" i="98"/>
  <c r="O234" i="98"/>
  <c r="N234" i="98"/>
  <c r="M234" i="98"/>
  <c r="L234" i="98"/>
  <c r="J234" i="98"/>
  <c r="I234" i="98"/>
  <c r="H234" i="98"/>
  <c r="G234" i="98"/>
  <c r="W233" i="98"/>
  <c r="V233" i="98"/>
  <c r="T233" i="98"/>
  <c r="S233" i="98"/>
  <c r="R233" i="98"/>
  <c r="Q233" i="98"/>
  <c r="P233" i="98"/>
  <c r="O233" i="98"/>
  <c r="N233" i="98"/>
  <c r="M233" i="98"/>
  <c r="L233" i="98"/>
  <c r="J233" i="98"/>
  <c r="I233" i="98"/>
  <c r="H233" i="98"/>
  <c r="G233" i="98"/>
  <c r="W232" i="98"/>
  <c r="V232" i="98"/>
  <c r="T232" i="98"/>
  <c r="S232" i="98"/>
  <c r="R232" i="98"/>
  <c r="Q232" i="98"/>
  <c r="P232" i="98"/>
  <c r="O232" i="98"/>
  <c r="N232" i="98"/>
  <c r="M232" i="98"/>
  <c r="L232" i="98"/>
  <c r="J232" i="98"/>
  <c r="I232" i="98"/>
  <c r="H232" i="98"/>
  <c r="G232" i="98"/>
  <c r="W231" i="98"/>
  <c r="V231" i="98"/>
  <c r="T231" i="98"/>
  <c r="S231" i="98"/>
  <c r="R231" i="98"/>
  <c r="Q231" i="98"/>
  <c r="P231" i="98"/>
  <c r="O231" i="98"/>
  <c r="N231" i="98"/>
  <c r="M231" i="98"/>
  <c r="L231" i="98"/>
  <c r="J231" i="98"/>
  <c r="I231" i="98"/>
  <c r="H231" i="98"/>
  <c r="G231" i="98"/>
  <c r="W230" i="98"/>
  <c r="V230" i="98"/>
  <c r="T230" i="98"/>
  <c r="S230" i="98"/>
  <c r="R230" i="98"/>
  <c r="Q230" i="98"/>
  <c r="P230" i="98"/>
  <c r="O230" i="98"/>
  <c r="N230" i="98"/>
  <c r="M230" i="98"/>
  <c r="L230" i="98"/>
  <c r="J230" i="98"/>
  <c r="I230" i="98"/>
  <c r="H230" i="98"/>
  <c r="G230" i="98"/>
  <c r="W229" i="98"/>
  <c r="V229" i="98"/>
  <c r="T229" i="98"/>
  <c r="S229" i="98"/>
  <c r="R229" i="98"/>
  <c r="Q229" i="98"/>
  <c r="P229" i="98"/>
  <c r="O229" i="98"/>
  <c r="N229" i="98"/>
  <c r="M229" i="98"/>
  <c r="L229" i="98"/>
  <c r="J229" i="98"/>
  <c r="I229" i="98"/>
  <c r="H229" i="98"/>
  <c r="G229" i="98"/>
  <c r="W228" i="98"/>
  <c r="V228" i="98"/>
  <c r="T228" i="98"/>
  <c r="S228" i="98"/>
  <c r="R228" i="98"/>
  <c r="Q228" i="98"/>
  <c r="P228" i="98"/>
  <c r="O228" i="98"/>
  <c r="N228" i="98"/>
  <c r="M228" i="98"/>
  <c r="L228" i="98"/>
  <c r="J228" i="98"/>
  <c r="I228" i="98"/>
  <c r="H228" i="98"/>
  <c r="G228" i="98"/>
  <c r="W227" i="98"/>
  <c r="V227" i="98"/>
  <c r="T227" i="98"/>
  <c r="S227" i="98"/>
  <c r="R227" i="98"/>
  <c r="Q227" i="98"/>
  <c r="P227" i="98"/>
  <c r="O227" i="98"/>
  <c r="N227" i="98"/>
  <c r="M227" i="98"/>
  <c r="L227" i="98"/>
  <c r="J227" i="98"/>
  <c r="I227" i="98"/>
  <c r="H227" i="98"/>
  <c r="G227" i="98"/>
  <c r="W226" i="98"/>
  <c r="V226" i="98"/>
  <c r="T226" i="98"/>
  <c r="S226" i="98"/>
  <c r="R226" i="98"/>
  <c r="Q226" i="98"/>
  <c r="P226" i="98"/>
  <c r="O226" i="98"/>
  <c r="N226" i="98"/>
  <c r="M226" i="98"/>
  <c r="L226" i="98"/>
  <c r="J226" i="98"/>
  <c r="I226" i="98"/>
  <c r="H226" i="98"/>
  <c r="G226" i="98"/>
  <c r="W225" i="98"/>
  <c r="V225" i="98"/>
  <c r="T225" i="98"/>
  <c r="S225" i="98"/>
  <c r="R225" i="98"/>
  <c r="Q225" i="98"/>
  <c r="P225" i="98"/>
  <c r="O225" i="98"/>
  <c r="N225" i="98"/>
  <c r="M225" i="98"/>
  <c r="L225" i="98"/>
  <c r="J225" i="98"/>
  <c r="I225" i="98"/>
  <c r="H225" i="98"/>
  <c r="G225" i="98"/>
  <c r="W224" i="98"/>
  <c r="V224" i="98"/>
  <c r="T224" i="98"/>
  <c r="S224" i="98"/>
  <c r="R224" i="98"/>
  <c r="Q224" i="98"/>
  <c r="P224" i="98"/>
  <c r="O224" i="98"/>
  <c r="N224" i="98"/>
  <c r="M224" i="98"/>
  <c r="L224" i="98"/>
  <c r="J224" i="98"/>
  <c r="I224" i="98"/>
  <c r="H224" i="98"/>
  <c r="G224" i="98"/>
  <c r="W223" i="98"/>
  <c r="V223" i="98"/>
  <c r="T223" i="98"/>
  <c r="S223" i="98"/>
  <c r="R223" i="98"/>
  <c r="Q223" i="98"/>
  <c r="P223" i="98"/>
  <c r="O223" i="98"/>
  <c r="N223" i="98"/>
  <c r="M223" i="98"/>
  <c r="L223" i="98"/>
  <c r="J223" i="98"/>
  <c r="I223" i="98"/>
  <c r="H223" i="98"/>
  <c r="G223" i="98"/>
  <c r="W222" i="98"/>
  <c r="V222" i="98"/>
  <c r="T222" i="98"/>
  <c r="S222" i="98"/>
  <c r="R222" i="98"/>
  <c r="Q222" i="98"/>
  <c r="P222" i="98"/>
  <c r="O222" i="98"/>
  <c r="N222" i="98"/>
  <c r="M222" i="98"/>
  <c r="L222" i="98"/>
  <c r="J222" i="98"/>
  <c r="I222" i="98"/>
  <c r="H222" i="98"/>
  <c r="G222" i="98"/>
  <c r="W221" i="98"/>
  <c r="V221" i="98"/>
  <c r="T221" i="98"/>
  <c r="S221" i="98"/>
  <c r="R221" i="98"/>
  <c r="Q221" i="98"/>
  <c r="P221" i="98"/>
  <c r="O221" i="98"/>
  <c r="N221" i="98"/>
  <c r="M221" i="98"/>
  <c r="L221" i="98"/>
  <c r="J221" i="98"/>
  <c r="I221" i="98"/>
  <c r="H221" i="98"/>
  <c r="G221" i="98"/>
  <c r="W220" i="98"/>
  <c r="V220" i="98"/>
  <c r="T220" i="98"/>
  <c r="S220" i="98"/>
  <c r="R220" i="98"/>
  <c r="Q220" i="98"/>
  <c r="P220" i="98"/>
  <c r="O220" i="98"/>
  <c r="N220" i="98"/>
  <c r="M220" i="98"/>
  <c r="L220" i="98"/>
  <c r="J220" i="98"/>
  <c r="I220" i="98"/>
  <c r="H220" i="98"/>
  <c r="G220" i="98"/>
  <c r="W219" i="98"/>
  <c r="V219" i="98"/>
  <c r="T219" i="98"/>
  <c r="S219" i="98"/>
  <c r="R219" i="98"/>
  <c r="Q219" i="98"/>
  <c r="P219" i="98"/>
  <c r="O219" i="98"/>
  <c r="N219" i="98"/>
  <c r="M219" i="98"/>
  <c r="L219" i="98"/>
  <c r="J219" i="98"/>
  <c r="I219" i="98"/>
  <c r="H219" i="98"/>
  <c r="G219" i="98"/>
  <c r="W218" i="98"/>
  <c r="V218" i="98"/>
  <c r="T218" i="98"/>
  <c r="S218" i="98"/>
  <c r="R218" i="98"/>
  <c r="Q218" i="98"/>
  <c r="P218" i="98"/>
  <c r="O218" i="98"/>
  <c r="N218" i="98"/>
  <c r="M218" i="98"/>
  <c r="L218" i="98"/>
  <c r="J218" i="98"/>
  <c r="I218" i="98"/>
  <c r="H218" i="98"/>
  <c r="G218" i="98"/>
  <c r="W217" i="98"/>
  <c r="V217" i="98"/>
  <c r="T217" i="98"/>
  <c r="S217" i="98"/>
  <c r="R217" i="98"/>
  <c r="Q217" i="98"/>
  <c r="P217" i="98"/>
  <c r="O217" i="98"/>
  <c r="N217" i="98"/>
  <c r="M217" i="98"/>
  <c r="L217" i="98"/>
  <c r="J217" i="98"/>
  <c r="I217" i="98"/>
  <c r="H217" i="98"/>
  <c r="G217" i="98"/>
  <c r="W216" i="98"/>
  <c r="V216" i="98"/>
  <c r="T216" i="98"/>
  <c r="S216" i="98"/>
  <c r="R216" i="98"/>
  <c r="Q216" i="98"/>
  <c r="P216" i="98"/>
  <c r="O216" i="98"/>
  <c r="N216" i="98"/>
  <c r="M216" i="98"/>
  <c r="L216" i="98"/>
  <c r="J216" i="98"/>
  <c r="I216" i="98"/>
  <c r="H216" i="98"/>
  <c r="G216" i="98"/>
  <c r="W215" i="98"/>
  <c r="V215" i="98"/>
  <c r="T215" i="98"/>
  <c r="S215" i="98"/>
  <c r="R215" i="98"/>
  <c r="Q215" i="98"/>
  <c r="P215" i="98"/>
  <c r="O215" i="98"/>
  <c r="N215" i="98"/>
  <c r="M215" i="98"/>
  <c r="L215" i="98"/>
  <c r="J215" i="98"/>
  <c r="I215" i="98"/>
  <c r="H215" i="98"/>
  <c r="G215" i="98"/>
  <c r="W214" i="98"/>
  <c r="V214" i="98"/>
  <c r="T214" i="98"/>
  <c r="S214" i="98"/>
  <c r="R214" i="98"/>
  <c r="Q214" i="98"/>
  <c r="P214" i="98"/>
  <c r="O214" i="98"/>
  <c r="N214" i="98"/>
  <c r="M214" i="98"/>
  <c r="L214" i="98"/>
  <c r="J214" i="98"/>
  <c r="I214" i="98"/>
  <c r="H214" i="98"/>
  <c r="G214" i="98"/>
  <c r="W213" i="98"/>
  <c r="V213" i="98"/>
  <c r="T213" i="98"/>
  <c r="S213" i="98"/>
  <c r="R213" i="98"/>
  <c r="Q213" i="98"/>
  <c r="P213" i="98"/>
  <c r="O213" i="98"/>
  <c r="N213" i="98"/>
  <c r="M213" i="98"/>
  <c r="L213" i="98"/>
  <c r="J213" i="98"/>
  <c r="I213" i="98"/>
  <c r="H213" i="98"/>
  <c r="G213" i="98"/>
  <c r="W212" i="98"/>
  <c r="V212" i="98"/>
  <c r="T212" i="98"/>
  <c r="S212" i="98"/>
  <c r="R212" i="98"/>
  <c r="Q212" i="98"/>
  <c r="P212" i="98"/>
  <c r="O212" i="98"/>
  <c r="N212" i="98"/>
  <c r="M212" i="98"/>
  <c r="L212" i="98"/>
  <c r="J212" i="98"/>
  <c r="I212" i="98"/>
  <c r="H212" i="98"/>
  <c r="G212" i="98"/>
  <c r="W211" i="98"/>
  <c r="V211" i="98"/>
  <c r="T211" i="98"/>
  <c r="S211" i="98"/>
  <c r="R211" i="98"/>
  <c r="Q211" i="98"/>
  <c r="P211" i="98"/>
  <c r="O211" i="98"/>
  <c r="N211" i="98"/>
  <c r="M211" i="98"/>
  <c r="L211" i="98"/>
  <c r="J211" i="98"/>
  <c r="I211" i="98"/>
  <c r="H211" i="98"/>
  <c r="G211" i="98"/>
  <c r="W210" i="98"/>
  <c r="V210" i="98"/>
  <c r="T210" i="98"/>
  <c r="S210" i="98"/>
  <c r="R210" i="98"/>
  <c r="Q210" i="98"/>
  <c r="P210" i="98"/>
  <c r="O210" i="98"/>
  <c r="N210" i="98"/>
  <c r="M210" i="98"/>
  <c r="L210" i="98"/>
  <c r="J210" i="98"/>
  <c r="I210" i="98"/>
  <c r="H210" i="98"/>
  <c r="G210" i="98"/>
  <c r="W209" i="98"/>
  <c r="V209" i="98"/>
  <c r="T209" i="98"/>
  <c r="S209" i="98"/>
  <c r="R209" i="98"/>
  <c r="Q209" i="98"/>
  <c r="P209" i="98"/>
  <c r="O209" i="98"/>
  <c r="N209" i="98"/>
  <c r="M209" i="98"/>
  <c r="L209" i="98"/>
  <c r="J209" i="98"/>
  <c r="I209" i="98"/>
  <c r="H209" i="98"/>
  <c r="G209" i="98"/>
  <c r="W208" i="98"/>
  <c r="V208" i="98"/>
  <c r="T208" i="98"/>
  <c r="S208" i="98"/>
  <c r="R208" i="98"/>
  <c r="Q208" i="98"/>
  <c r="P208" i="98"/>
  <c r="O208" i="98"/>
  <c r="N208" i="98"/>
  <c r="M208" i="98"/>
  <c r="L208" i="98"/>
  <c r="J208" i="98"/>
  <c r="I208" i="98"/>
  <c r="H208" i="98"/>
  <c r="G208" i="98"/>
  <c r="W207" i="98"/>
  <c r="V207" i="98"/>
  <c r="T207" i="98"/>
  <c r="S207" i="98"/>
  <c r="R207" i="98"/>
  <c r="Q207" i="98"/>
  <c r="P207" i="98"/>
  <c r="O207" i="98"/>
  <c r="N207" i="98"/>
  <c r="M207" i="98"/>
  <c r="L207" i="98"/>
  <c r="J207" i="98"/>
  <c r="I207" i="98"/>
  <c r="H207" i="98"/>
  <c r="G207" i="98"/>
  <c r="W206" i="98"/>
  <c r="V206" i="98"/>
  <c r="T206" i="98"/>
  <c r="S206" i="98"/>
  <c r="R206" i="98"/>
  <c r="Q206" i="98"/>
  <c r="P206" i="98"/>
  <c r="O206" i="98"/>
  <c r="N206" i="98"/>
  <c r="M206" i="98"/>
  <c r="L206" i="98"/>
  <c r="J206" i="98"/>
  <c r="I206" i="98"/>
  <c r="H206" i="98"/>
  <c r="G206" i="98"/>
  <c r="W205" i="98"/>
  <c r="V205" i="98"/>
  <c r="T205" i="98"/>
  <c r="S205" i="98"/>
  <c r="R205" i="98"/>
  <c r="Q205" i="98"/>
  <c r="P205" i="98"/>
  <c r="O205" i="98"/>
  <c r="N205" i="98"/>
  <c r="M205" i="98"/>
  <c r="L205" i="98"/>
  <c r="J205" i="98"/>
  <c r="I205" i="98"/>
  <c r="H205" i="98"/>
  <c r="G205" i="98"/>
  <c r="W204" i="98"/>
  <c r="V204" i="98"/>
  <c r="T204" i="98"/>
  <c r="S204" i="98"/>
  <c r="R204" i="98"/>
  <c r="Q204" i="98"/>
  <c r="P204" i="98"/>
  <c r="O204" i="98"/>
  <c r="N204" i="98"/>
  <c r="M204" i="98"/>
  <c r="L204" i="98"/>
  <c r="J204" i="98"/>
  <c r="I204" i="98"/>
  <c r="H204" i="98"/>
  <c r="G204" i="98"/>
  <c r="W203" i="98"/>
  <c r="V203" i="98"/>
  <c r="T203" i="98"/>
  <c r="S203" i="98"/>
  <c r="R203" i="98"/>
  <c r="Q203" i="98"/>
  <c r="P203" i="98"/>
  <c r="O203" i="98"/>
  <c r="N203" i="98"/>
  <c r="M203" i="98"/>
  <c r="L203" i="98"/>
  <c r="J203" i="98"/>
  <c r="I203" i="98"/>
  <c r="H203" i="98"/>
  <c r="G203" i="98"/>
  <c r="W202" i="98"/>
  <c r="V202" i="98"/>
  <c r="T202" i="98"/>
  <c r="S202" i="98"/>
  <c r="R202" i="98"/>
  <c r="Q202" i="98"/>
  <c r="P202" i="98"/>
  <c r="O202" i="98"/>
  <c r="N202" i="98"/>
  <c r="M202" i="98"/>
  <c r="L202" i="98"/>
  <c r="J202" i="98"/>
  <c r="I202" i="98"/>
  <c r="H202" i="98"/>
  <c r="G202" i="98"/>
  <c r="W201" i="98"/>
  <c r="V201" i="98"/>
  <c r="T201" i="98"/>
  <c r="S201" i="98"/>
  <c r="R201" i="98"/>
  <c r="Q201" i="98"/>
  <c r="P201" i="98"/>
  <c r="O201" i="98"/>
  <c r="N201" i="98"/>
  <c r="M201" i="98"/>
  <c r="L201" i="98"/>
  <c r="J201" i="98"/>
  <c r="I201" i="98"/>
  <c r="H201" i="98"/>
  <c r="G201" i="98"/>
  <c r="W200" i="98"/>
  <c r="V200" i="98"/>
  <c r="T200" i="98"/>
  <c r="S200" i="98"/>
  <c r="R200" i="98"/>
  <c r="Q200" i="98"/>
  <c r="P200" i="98"/>
  <c r="O200" i="98"/>
  <c r="N200" i="98"/>
  <c r="M200" i="98"/>
  <c r="L200" i="98"/>
  <c r="J200" i="98"/>
  <c r="I200" i="98"/>
  <c r="H200" i="98"/>
  <c r="G200" i="98"/>
  <c r="W199" i="98"/>
  <c r="V199" i="98"/>
  <c r="T199" i="98"/>
  <c r="S199" i="98"/>
  <c r="R199" i="98"/>
  <c r="Q199" i="98"/>
  <c r="P199" i="98"/>
  <c r="O199" i="98"/>
  <c r="N199" i="98"/>
  <c r="M199" i="98"/>
  <c r="L199" i="98"/>
  <c r="J199" i="98"/>
  <c r="I199" i="98"/>
  <c r="H199" i="98"/>
  <c r="G199" i="98"/>
  <c r="W198" i="98"/>
  <c r="V198" i="98"/>
  <c r="T198" i="98"/>
  <c r="S198" i="98"/>
  <c r="R198" i="98"/>
  <c r="Q198" i="98"/>
  <c r="P198" i="98"/>
  <c r="O198" i="98"/>
  <c r="N198" i="98"/>
  <c r="M198" i="98"/>
  <c r="L198" i="98"/>
  <c r="J198" i="98"/>
  <c r="I198" i="98"/>
  <c r="H198" i="98"/>
  <c r="G198" i="98"/>
  <c r="W197" i="98"/>
  <c r="V197" i="98"/>
  <c r="T197" i="98"/>
  <c r="S197" i="98"/>
  <c r="R197" i="98"/>
  <c r="Q197" i="98"/>
  <c r="P197" i="98"/>
  <c r="O197" i="98"/>
  <c r="N197" i="98"/>
  <c r="M197" i="98"/>
  <c r="L197" i="98"/>
  <c r="J197" i="98"/>
  <c r="I197" i="98"/>
  <c r="H197" i="98"/>
  <c r="G197" i="98"/>
  <c r="W196" i="98"/>
  <c r="V196" i="98"/>
  <c r="T196" i="98"/>
  <c r="S196" i="98"/>
  <c r="R196" i="98"/>
  <c r="Q196" i="98"/>
  <c r="P196" i="98"/>
  <c r="O196" i="98"/>
  <c r="N196" i="98"/>
  <c r="M196" i="98"/>
  <c r="L196" i="98"/>
  <c r="J196" i="98"/>
  <c r="I196" i="98"/>
  <c r="H196" i="98"/>
  <c r="G196" i="98"/>
  <c r="W195" i="98"/>
  <c r="V195" i="98"/>
  <c r="T195" i="98"/>
  <c r="S195" i="98"/>
  <c r="R195" i="98"/>
  <c r="Q195" i="98"/>
  <c r="P195" i="98"/>
  <c r="O195" i="98"/>
  <c r="N195" i="98"/>
  <c r="M195" i="98"/>
  <c r="L195" i="98"/>
  <c r="J195" i="98"/>
  <c r="I195" i="98"/>
  <c r="H195" i="98"/>
  <c r="G195" i="98"/>
  <c r="W194" i="98"/>
  <c r="V194" i="98"/>
  <c r="T194" i="98"/>
  <c r="S194" i="98"/>
  <c r="R194" i="98"/>
  <c r="Q194" i="98"/>
  <c r="P194" i="98"/>
  <c r="O194" i="98"/>
  <c r="N194" i="98"/>
  <c r="M194" i="98"/>
  <c r="L194" i="98"/>
  <c r="J194" i="98"/>
  <c r="I194" i="98"/>
  <c r="H194" i="98"/>
  <c r="G194" i="98"/>
  <c r="W193" i="98"/>
  <c r="V193" i="98"/>
  <c r="T193" i="98"/>
  <c r="S193" i="98"/>
  <c r="R193" i="98"/>
  <c r="Q193" i="98"/>
  <c r="P193" i="98"/>
  <c r="O193" i="98"/>
  <c r="N193" i="98"/>
  <c r="M193" i="98"/>
  <c r="L193" i="98"/>
  <c r="J193" i="98"/>
  <c r="I193" i="98"/>
  <c r="H193" i="98"/>
  <c r="G193" i="98"/>
  <c r="W192" i="98"/>
  <c r="V192" i="98"/>
  <c r="T192" i="98"/>
  <c r="S192" i="98"/>
  <c r="R192" i="98"/>
  <c r="Q192" i="98"/>
  <c r="P192" i="98"/>
  <c r="O192" i="98"/>
  <c r="N192" i="98"/>
  <c r="M192" i="98"/>
  <c r="L192" i="98"/>
  <c r="J192" i="98"/>
  <c r="I192" i="98"/>
  <c r="H192" i="98"/>
  <c r="G192" i="98"/>
  <c r="W191" i="98"/>
  <c r="V191" i="98"/>
  <c r="T191" i="98"/>
  <c r="S191" i="98"/>
  <c r="R191" i="98"/>
  <c r="Q191" i="98"/>
  <c r="P191" i="98"/>
  <c r="O191" i="98"/>
  <c r="N191" i="98"/>
  <c r="M191" i="98"/>
  <c r="L191" i="98"/>
  <c r="J191" i="98"/>
  <c r="I191" i="98"/>
  <c r="H191" i="98"/>
  <c r="G191" i="98"/>
  <c r="W190" i="98"/>
  <c r="V190" i="98"/>
  <c r="T190" i="98"/>
  <c r="S190" i="98"/>
  <c r="R190" i="98"/>
  <c r="Q190" i="98"/>
  <c r="P190" i="98"/>
  <c r="O190" i="98"/>
  <c r="N190" i="98"/>
  <c r="M190" i="98"/>
  <c r="L190" i="98"/>
  <c r="J190" i="98"/>
  <c r="I190" i="98"/>
  <c r="H190" i="98"/>
  <c r="G190" i="98"/>
  <c r="W189" i="98"/>
  <c r="V189" i="98"/>
  <c r="T189" i="98"/>
  <c r="S189" i="98"/>
  <c r="R189" i="98"/>
  <c r="Q189" i="98"/>
  <c r="P189" i="98"/>
  <c r="O189" i="98"/>
  <c r="N189" i="98"/>
  <c r="M189" i="98"/>
  <c r="L189" i="98"/>
  <c r="J189" i="98"/>
  <c r="I189" i="98"/>
  <c r="H189" i="98"/>
  <c r="G189" i="98"/>
  <c r="W188" i="98"/>
  <c r="V188" i="98"/>
  <c r="T188" i="98"/>
  <c r="S188" i="98"/>
  <c r="R188" i="98"/>
  <c r="Q188" i="98"/>
  <c r="P188" i="98"/>
  <c r="O188" i="98"/>
  <c r="N188" i="98"/>
  <c r="M188" i="98"/>
  <c r="L188" i="98"/>
  <c r="J188" i="98"/>
  <c r="I188" i="98"/>
  <c r="H188" i="98"/>
  <c r="G188" i="98"/>
  <c r="W187" i="98"/>
  <c r="V187" i="98"/>
  <c r="T187" i="98"/>
  <c r="S187" i="98"/>
  <c r="R187" i="98"/>
  <c r="Q187" i="98"/>
  <c r="P187" i="98"/>
  <c r="O187" i="98"/>
  <c r="N187" i="98"/>
  <c r="M187" i="98"/>
  <c r="L187" i="98"/>
  <c r="J187" i="98"/>
  <c r="I187" i="98"/>
  <c r="H187" i="98"/>
  <c r="G187" i="98"/>
  <c r="W186" i="98"/>
  <c r="V186" i="98"/>
  <c r="T186" i="98"/>
  <c r="S186" i="98"/>
  <c r="R186" i="98"/>
  <c r="Q186" i="98"/>
  <c r="P186" i="98"/>
  <c r="O186" i="98"/>
  <c r="N186" i="98"/>
  <c r="M186" i="98"/>
  <c r="L186" i="98"/>
  <c r="J186" i="98"/>
  <c r="I186" i="98"/>
  <c r="H186" i="98"/>
  <c r="G186" i="98"/>
  <c r="W185" i="98"/>
  <c r="V185" i="98"/>
  <c r="T185" i="98"/>
  <c r="S185" i="98"/>
  <c r="R185" i="98"/>
  <c r="Q185" i="98"/>
  <c r="P185" i="98"/>
  <c r="O185" i="98"/>
  <c r="N185" i="98"/>
  <c r="M185" i="98"/>
  <c r="L185" i="98"/>
  <c r="J185" i="98"/>
  <c r="I185" i="98"/>
  <c r="H185" i="98"/>
  <c r="G185" i="98"/>
  <c r="W184" i="98"/>
  <c r="V184" i="98"/>
  <c r="T184" i="98"/>
  <c r="S184" i="98"/>
  <c r="R184" i="98"/>
  <c r="Q184" i="98"/>
  <c r="P184" i="98"/>
  <c r="O184" i="98"/>
  <c r="N184" i="98"/>
  <c r="M184" i="98"/>
  <c r="L184" i="98"/>
  <c r="J184" i="98"/>
  <c r="I184" i="98"/>
  <c r="H184" i="98"/>
  <c r="G184" i="98"/>
  <c r="W183" i="98"/>
  <c r="V183" i="98"/>
  <c r="T183" i="98"/>
  <c r="S183" i="98"/>
  <c r="R183" i="98"/>
  <c r="Q183" i="98"/>
  <c r="P183" i="98"/>
  <c r="O183" i="98"/>
  <c r="N183" i="98"/>
  <c r="M183" i="98"/>
  <c r="L183" i="98"/>
  <c r="J183" i="98"/>
  <c r="I183" i="98"/>
  <c r="H183" i="98"/>
  <c r="G183" i="98"/>
  <c r="W182" i="98"/>
  <c r="V182" i="98"/>
  <c r="T182" i="98"/>
  <c r="S182" i="98"/>
  <c r="R182" i="98"/>
  <c r="Q182" i="98"/>
  <c r="P182" i="98"/>
  <c r="O182" i="98"/>
  <c r="N182" i="98"/>
  <c r="M182" i="98"/>
  <c r="L182" i="98"/>
  <c r="J182" i="98"/>
  <c r="I182" i="98"/>
  <c r="H182" i="98"/>
  <c r="G182" i="98"/>
  <c r="W181" i="98"/>
  <c r="V181" i="98"/>
  <c r="T181" i="98"/>
  <c r="S181" i="98"/>
  <c r="R181" i="98"/>
  <c r="Q181" i="98"/>
  <c r="P181" i="98"/>
  <c r="O181" i="98"/>
  <c r="N181" i="98"/>
  <c r="M181" i="98"/>
  <c r="L181" i="98"/>
  <c r="J181" i="98"/>
  <c r="I181" i="98"/>
  <c r="H181" i="98"/>
  <c r="G181" i="98"/>
  <c r="W180" i="98"/>
  <c r="V180" i="98"/>
  <c r="T180" i="98"/>
  <c r="S180" i="98"/>
  <c r="R180" i="98"/>
  <c r="Q180" i="98"/>
  <c r="P180" i="98"/>
  <c r="O180" i="98"/>
  <c r="N180" i="98"/>
  <c r="M180" i="98"/>
  <c r="L180" i="98"/>
  <c r="J180" i="98"/>
  <c r="I180" i="98"/>
  <c r="H180" i="98"/>
  <c r="G180" i="98"/>
  <c r="W179" i="98"/>
  <c r="V179" i="98"/>
  <c r="T179" i="98"/>
  <c r="S179" i="98"/>
  <c r="R179" i="98"/>
  <c r="Q179" i="98"/>
  <c r="P179" i="98"/>
  <c r="O179" i="98"/>
  <c r="N179" i="98"/>
  <c r="M179" i="98"/>
  <c r="L179" i="98"/>
  <c r="J179" i="98"/>
  <c r="I179" i="98"/>
  <c r="H179" i="98"/>
  <c r="G179" i="98"/>
  <c r="W178" i="98"/>
  <c r="V178" i="98"/>
  <c r="T178" i="98"/>
  <c r="S178" i="98"/>
  <c r="R178" i="98"/>
  <c r="Q178" i="98"/>
  <c r="P178" i="98"/>
  <c r="O178" i="98"/>
  <c r="N178" i="98"/>
  <c r="M178" i="98"/>
  <c r="L178" i="98"/>
  <c r="J178" i="98"/>
  <c r="I178" i="98"/>
  <c r="H178" i="98"/>
  <c r="G178" i="98"/>
  <c r="W177" i="98"/>
  <c r="V177" i="98"/>
  <c r="T177" i="98"/>
  <c r="S177" i="98"/>
  <c r="R177" i="98"/>
  <c r="Q177" i="98"/>
  <c r="P177" i="98"/>
  <c r="O177" i="98"/>
  <c r="N177" i="98"/>
  <c r="M177" i="98"/>
  <c r="L177" i="98"/>
  <c r="J177" i="98"/>
  <c r="I177" i="98"/>
  <c r="H177" i="98"/>
  <c r="G177" i="98"/>
  <c r="W176" i="98"/>
  <c r="V176" i="98"/>
  <c r="T176" i="98"/>
  <c r="S176" i="98"/>
  <c r="R176" i="98"/>
  <c r="Q176" i="98"/>
  <c r="P176" i="98"/>
  <c r="O176" i="98"/>
  <c r="N176" i="98"/>
  <c r="M176" i="98"/>
  <c r="L176" i="98"/>
  <c r="J176" i="98"/>
  <c r="I176" i="98"/>
  <c r="H176" i="98"/>
  <c r="G176" i="98"/>
  <c r="W175" i="98"/>
  <c r="V175" i="98"/>
  <c r="T175" i="98"/>
  <c r="S175" i="98"/>
  <c r="R175" i="98"/>
  <c r="Q175" i="98"/>
  <c r="P175" i="98"/>
  <c r="O175" i="98"/>
  <c r="N175" i="98"/>
  <c r="M175" i="98"/>
  <c r="L175" i="98"/>
  <c r="J175" i="98"/>
  <c r="I175" i="98"/>
  <c r="H175" i="98"/>
  <c r="G175" i="98"/>
  <c r="W174" i="98"/>
  <c r="V174" i="98"/>
  <c r="T174" i="98"/>
  <c r="S174" i="98"/>
  <c r="R174" i="98"/>
  <c r="Q174" i="98"/>
  <c r="P174" i="98"/>
  <c r="O174" i="98"/>
  <c r="N174" i="98"/>
  <c r="M174" i="98"/>
  <c r="L174" i="98"/>
  <c r="J174" i="98"/>
  <c r="I174" i="98"/>
  <c r="H174" i="98"/>
  <c r="G174" i="98"/>
  <c r="W173" i="98"/>
  <c r="V173" i="98"/>
  <c r="T173" i="98"/>
  <c r="S173" i="98"/>
  <c r="R173" i="98"/>
  <c r="Q173" i="98"/>
  <c r="P173" i="98"/>
  <c r="O173" i="98"/>
  <c r="N173" i="98"/>
  <c r="M173" i="98"/>
  <c r="L173" i="98"/>
  <c r="J173" i="98"/>
  <c r="I173" i="98"/>
  <c r="H173" i="98"/>
  <c r="G173" i="98"/>
  <c r="W172" i="98"/>
  <c r="V172" i="98"/>
  <c r="T172" i="98"/>
  <c r="S172" i="98"/>
  <c r="R172" i="98"/>
  <c r="Q172" i="98"/>
  <c r="P172" i="98"/>
  <c r="O172" i="98"/>
  <c r="N172" i="98"/>
  <c r="M172" i="98"/>
  <c r="L172" i="98"/>
  <c r="J172" i="98"/>
  <c r="I172" i="98"/>
  <c r="H172" i="98"/>
  <c r="G172" i="98"/>
  <c r="W171" i="98"/>
  <c r="V171" i="98"/>
  <c r="T171" i="98"/>
  <c r="S171" i="98"/>
  <c r="R171" i="98"/>
  <c r="Q171" i="98"/>
  <c r="P171" i="98"/>
  <c r="O171" i="98"/>
  <c r="N171" i="98"/>
  <c r="M171" i="98"/>
  <c r="L171" i="98"/>
  <c r="J171" i="98"/>
  <c r="I171" i="98"/>
  <c r="H171" i="98"/>
  <c r="G171" i="98"/>
  <c r="W170" i="98"/>
  <c r="V170" i="98"/>
  <c r="T170" i="98"/>
  <c r="S170" i="98"/>
  <c r="R170" i="98"/>
  <c r="Q170" i="98"/>
  <c r="P170" i="98"/>
  <c r="O170" i="98"/>
  <c r="N170" i="98"/>
  <c r="M170" i="98"/>
  <c r="L170" i="98"/>
  <c r="J170" i="98"/>
  <c r="I170" i="98"/>
  <c r="H170" i="98"/>
  <c r="G170" i="98"/>
  <c r="W169" i="98"/>
  <c r="V169" i="98"/>
  <c r="T169" i="98"/>
  <c r="S169" i="98"/>
  <c r="R169" i="98"/>
  <c r="Q169" i="98"/>
  <c r="P169" i="98"/>
  <c r="O169" i="98"/>
  <c r="N169" i="98"/>
  <c r="M169" i="98"/>
  <c r="L169" i="98"/>
  <c r="J169" i="98"/>
  <c r="I169" i="98"/>
  <c r="H169" i="98"/>
  <c r="G169" i="98"/>
  <c r="W168" i="98"/>
  <c r="V168" i="98"/>
  <c r="T168" i="98"/>
  <c r="S168" i="98"/>
  <c r="R168" i="98"/>
  <c r="Q168" i="98"/>
  <c r="P168" i="98"/>
  <c r="O168" i="98"/>
  <c r="N168" i="98"/>
  <c r="M168" i="98"/>
  <c r="L168" i="98"/>
  <c r="J168" i="98"/>
  <c r="I168" i="98"/>
  <c r="H168" i="98"/>
  <c r="G168" i="98"/>
  <c r="W167" i="98"/>
  <c r="V167" i="98"/>
  <c r="T167" i="98"/>
  <c r="S167" i="98"/>
  <c r="R167" i="98"/>
  <c r="Q167" i="98"/>
  <c r="P167" i="98"/>
  <c r="O167" i="98"/>
  <c r="N167" i="98"/>
  <c r="M167" i="98"/>
  <c r="L167" i="98"/>
  <c r="J167" i="98"/>
  <c r="I167" i="98"/>
  <c r="H167" i="98"/>
  <c r="G167" i="98"/>
  <c r="W166" i="98"/>
  <c r="V166" i="98"/>
  <c r="T166" i="98"/>
  <c r="S166" i="98"/>
  <c r="R166" i="98"/>
  <c r="Q166" i="98"/>
  <c r="P166" i="98"/>
  <c r="O166" i="98"/>
  <c r="N166" i="98"/>
  <c r="M166" i="98"/>
  <c r="L166" i="98"/>
  <c r="J166" i="98"/>
  <c r="I166" i="98"/>
  <c r="H166" i="98"/>
  <c r="G166" i="98"/>
  <c r="W165" i="98"/>
  <c r="V165" i="98"/>
  <c r="T165" i="98"/>
  <c r="S165" i="98"/>
  <c r="R165" i="98"/>
  <c r="Q165" i="98"/>
  <c r="P165" i="98"/>
  <c r="O165" i="98"/>
  <c r="N165" i="98"/>
  <c r="M165" i="98"/>
  <c r="L165" i="98"/>
  <c r="J165" i="98"/>
  <c r="I165" i="98"/>
  <c r="H165" i="98"/>
  <c r="G165" i="98"/>
  <c r="W164" i="98"/>
  <c r="V164" i="98"/>
  <c r="T164" i="98"/>
  <c r="S164" i="98"/>
  <c r="R164" i="98"/>
  <c r="Q164" i="98"/>
  <c r="P164" i="98"/>
  <c r="O164" i="98"/>
  <c r="N164" i="98"/>
  <c r="M164" i="98"/>
  <c r="L164" i="98"/>
  <c r="J164" i="98"/>
  <c r="I164" i="98"/>
  <c r="H164" i="98"/>
  <c r="G164" i="98"/>
  <c r="W163" i="98"/>
  <c r="V163" i="98"/>
  <c r="T163" i="98"/>
  <c r="S163" i="98"/>
  <c r="R163" i="98"/>
  <c r="Q163" i="98"/>
  <c r="P163" i="98"/>
  <c r="O163" i="98"/>
  <c r="N163" i="98"/>
  <c r="M163" i="98"/>
  <c r="L163" i="98"/>
  <c r="J163" i="98"/>
  <c r="I163" i="98"/>
  <c r="H163" i="98"/>
  <c r="G163" i="98"/>
  <c r="W162" i="98"/>
  <c r="V162" i="98"/>
  <c r="T162" i="98"/>
  <c r="S162" i="98"/>
  <c r="R162" i="98"/>
  <c r="Q162" i="98"/>
  <c r="P162" i="98"/>
  <c r="O162" i="98"/>
  <c r="N162" i="98"/>
  <c r="M162" i="98"/>
  <c r="L162" i="98"/>
  <c r="J162" i="98"/>
  <c r="I162" i="98"/>
  <c r="H162" i="98"/>
  <c r="G162" i="98"/>
  <c r="W161" i="98"/>
  <c r="V161" i="98"/>
  <c r="T161" i="98"/>
  <c r="S161" i="98"/>
  <c r="R161" i="98"/>
  <c r="Q161" i="98"/>
  <c r="P161" i="98"/>
  <c r="O161" i="98"/>
  <c r="N161" i="98"/>
  <c r="M161" i="98"/>
  <c r="L161" i="98"/>
  <c r="J161" i="98"/>
  <c r="I161" i="98"/>
  <c r="H161" i="98"/>
  <c r="G161" i="98"/>
  <c r="W160" i="98"/>
  <c r="V160" i="98"/>
  <c r="T160" i="98"/>
  <c r="S160" i="98"/>
  <c r="R160" i="98"/>
  <c r="Q160" i="98"/>
  <c r="P160" i="98"/>
  <c r="O160" i="98"/>
  <c r="N160" i="98"/>
  <c r="M160" i="98"/>
  <c r="L160" i="98"/>
  <c r="J160" i="98"/>
  <c r="I160" i="98"/>
  <c r="H160" i="98"/>
  <c r="G160" i="98"/>
  <c r="W159" i="98"/>
  <c r="V159" i="98"/>
  <c r="T159" i="98"/>
  <c r="S159" i="98"/>
  <c r="R159" i="98"/>
  <c r="Q159" i="98"/>
  <c r="P159" i="98"/>
  <c r="O159" i="98"/>
  <c r="N159" i="98"/>
  <c r="M159" i="98"/>
  <c r="L159" i="98"/>
  <c r="J159" i="98"/>
  <c r="I159" i="98"/>
  <c r="H159" i="98"/>
  <c r="G159" i="98"/>
  <c r="W158" i="98"/>
  <c r="V158" i="98"/>
  <c r="T158" i="98"/>
  <c r="S158" i="98"/>
  <c r="R158" i="98"/>
  <c r="Q158" i="98"/>
  <c r="P158" i="98"/>
  <c r="O158" i="98"/>
  <c r="N158" i="98"/>
  <c r="M158" i="98"/>
  <c r="L158" i="98"/>
  <c r="J158" i="98"/>
  <c r="I158" i="98"/>
  <c r="H158" i="98"/>
  <c r="G158" i="98"/>
  <c r="W157" i="98"/>
  <c r="V157" i="98"/>
  <c r="T157" i="98"/>
  <c r="S157" i="98"/>
  <c r="R157" i="98"/>
  <c r="Q157" i="98"/>
  <c r="P157" i="98"/>
  <c r="O157" i="98"/>
  <c r="N157" i="98"/>
  <c r="M157" i="98"/>
  <c r="L157" i="98"/>
  <c r="J157" i="98"/>
  <c r="I157" i="98"/>
  <c r="H157" i="98"/>
  <c r="G157" i="98"/>
  <c r="W156" i="98"/>
  <c r="V156" i="98"/>
  <c r="T156" i="98"/>
  <c r="S156" i="98"/>
  <c r="R156" i="98"/>
  <c r="Q156" i="98"/>
  <c r="P156" i="98"/>
  <c r="O156" i="98"/>
  <c r="N156" i="98"/>
  <c r="M156" i="98"/>
  <c r="L156" i="98"/>
  <c r="J156" i="98"/>
  <c r="I156" i="98"/>
  <c r="H156" i="98"/>
  <c r="G156" i="98"/>
  <c r="W155" i="98"/>
  <c r="V155" i="98"/>
  <c r="T155" i="98"/>
  <c r="S155" i="98"/>
  <c r="R155" i="98"/>
  <c r="Q155" i="98"/>
  <c r="P155" i="98"/>
  <c r="O155" i="98"/>
  <c r="N155" i="98"/>
  <c r="M155" i="98"/>
  <c r="L155" i="98"/>
  <c r="J155" i="98"/>
  <c r="I155" i="98"/>
  <c r="H155" i="98"/>
  <c r="G155" i="98"/>
  <c r="W154" i="98"/>
  <c r="V154" i="98"/>
  <c r="T154" i="98"/>
  <c r="S154" i="98"/>
  <c r="R154" i="98"/>
  <c r="Q154" i="98"/>
  <c r="P154" i="98"/>
  <c r="O154" i="98"/>
  <c r="N154" i="98"/>
  <c r="M154" i="98"/>
  <c r="L154" i="98"/>
  <c r="J154" i="98"/>
  <c r="I154" i="98"/>
  <c r="H154" i="98"/>
  <c r="G154" i="98"/>
  <c r="W153" i="98"/>
  <c r="V153" i="98"/>
  <c r="T153" i="98"/>
  <c r="S153" i="98"/>
  <c r="R153" i="98"/>
  <c r="Q153" i="98"/>
  <c r="P153" i="98"/>
  <c r="O153" i="98"/>
  <c r="N153" i="98"/>
  <c r="M153" i="98"/>
  <c r="L153" i="98"/>
  <c r="J153" i="98"/>
  <c r="I153" i="98"/>
  <c r="H153" i="98"/>
  <c r="G153" i="98"/>
  <c r="W152" i="98"/>
  <c r="V152" i="98"/>
  <c r="T152" i="98"/>
  <c r="S152" i="98"/>
  <c r="R152" i="98"/>
  <c r="Q152" i="98"/>
  <c r="P152" i="98"/>
  <c r="O152" i="98"/>
  <c r="N152" i="98"/>
  <c r="M152" i="98"/>
  <c r="L152" i="98"/>
  <c r="J152" i="98"/>
  <c r="I152" i="98"/>
  <c r="H152" i="98"/>
  <c r="G152" i="98"/>
  <c r="W151" i="98"/>
  <c r="V151" i="98"/>
  <c r="T151" i="98"/>
  <c r="S151" i="98"/>
  <c r="R151" i="98"/>
  <c r="Q151" i="98"/>
  <c r="P151" i="98"/>
  <c r="O151" i="98"/>
  <c r="N151" i="98"/>
  <c r="M151" i="98"/>
  <c r="L151" i="98"/>
  <c r="J151" i="98"/>
  <c r="I151" i="98"/>
  <c r="H151" i="98"/>
  <c r="G151" i="98"/>
  <c r="W150" i="98"/>
  <c r="V150" i="98"/>
  <c r="T150" i="98"/>
  <c r="S150" i="98"/>
  <c r="R150" i="98"/>
  <c r="Q150" i="98"/>
  <c r="P150" i="98"/>
  <c r="O150" i="98"/>
  <c r="N150" i="98"/>
  <c r="M150" i="98"/>
  <c r="L150" i="98"/>
  <c r="J150" i="98"/>
  <c r="I150" i="98"/>
  <c r="H150" i="98"/>
  <c r="G150" i="98"/>
  <c r="W149" i="98"/>
  <c r="V149" i="98"/>
  <c r="T149" i="98"/>
  <c r="S149" i="98"/>
  <c r="R149" i="98"/>
  <c r="Q149" i="98"/>
  <c r="P149" i="98"/>
  <c r="O149" i="98"/>
  <c r="N149" i="98"/>
  <c r="M149" i="98"/>
  <c r="L149" i="98"/>
  <c r="J149" i="98"/>
  <c r="I149" i="98"/>
  <c r="H149" i="98"/>
  <c r="G149" i="98"/>
  <c r="W148" i="98"/>
  <c r="V148" i="98"/>
  <c r="T148" i="98"/>
  <c r="S148" i="98"/>
  <c r="R148" i="98"/>
  <c r="Q148" i="98"/>
  <c r="P148" i="98"/>
  <c r="O148" i="98"/>
  <c r="N148" i="98"/>
  <c r="M148" i="98"/>
  <c r="L148" i="98"/>
  <c r="J148" i="98"/>
  <c r="I148" i="98"/>
  <c r="H148" i="98"/>
  <c r="G148" i="98"/>
  <c r="W147" i="98"/>
  <c r="V147" i="98"/>
  <c r="T147" i="98"/>
  <c r="S147" i="98"/>
  <c r="R147" i="98"/>
  <c r="Q147" i="98"/>
  <c r="P147" i="98"/>
  <c r="O147" i="98"/>
  <c r="N147" i="98"/>
  <c r="M147" i="98"/>
  <c r="L147" i="98"/>
  <c r="J147" i="98"/>
  <c r="I147" i="98"/>
  <c r="H147" i="98"/>
  <c r="G147" i="98"/>
  <c r="W146" i="98"/>
  <c r="V146" i="98"/>
  <c r="T146" i="98"/>
  <c r="S146" i="98"/>
  <c r="R146" i="98"/>
  <c r="Q146" i="98"/>
  <c r="P146" i="98"/>
  <c r="O146" i="98"/>
  <c r="N146" i="98"/>
  <c r="M146" i="98"/>
  <c r="L146" i="98"/>
  <c r="J146" i="98"/>
  <c r="I146" i="98"/>
  <c r="H146" i="98"/>
  <c r="G146" i="98"/>
  <c r="W145" i="98"/>
  <c r="V145" i="98"/>
  <c r="T145" i="98"/>
  <c r="S145" i="98"/>
  <c r="R145" i="98"/>
  <c r="Q145" i="98"/>
  <c r="P145" i="98"/>
  <c r="O145" i="98"/>
  <c r="N145" i="98"/>
  <c r="M145" i="98"/>
  <c r="L145" i="98"/>
  <c r="J145" i="98"/>
  <c r="I145" i="98"/>
  <c r="H145" i="98"/>
  <c r="G145" i="98"/>
  <c r="W144" i="98"/>
  <c r="V144" i="98"/>
  <c r="T144" i="98"/>
  <c r="S144" i="98"/>
  <c r="R144" i="98"/>
  <c r="Q144" i="98"/>
  <c r="P144" i="98"/>
  <c r="O144" i="98"/>
  <c r="N144" i="98"/>
  <c r="M144" i="98"/>
  <c r="L144" i="98"/>
  <c r="J144" i="98"/>
  <c r="I144" i="98"/>
  <c r="H144" i="98"/>
  <c r="G144" i="98"/>
  <c r="W143" i="98"/>
  <c r="V143" i="98"/>
  <c r="T143" i="98"/>
  <c r="S143" i="98"/>
  <c r="R143" i="98"/>
  <c r="Q143" i="98"/>
  <c r="P143" i="98"/>
  <c r="O143" i="98"/>
  <c r="N143" i="98"/>
  <c r="M143" i="98"/>
  <c r="L143" i="98"/>
  <c r="J143" i="98"/>
  <c r="I143" i="98"/>
  <c r="H143" i="98"/>
  <c r="G143" i="98"/>
  <c r="W142" i="98"/>
  <c r="V142" i="98"/>
  <c r="T142" i="98"/>
  <c r="S142" i="98"/>
  <c r="R142" i="98"/>
  <c r="Q142" i="98"/>
  <c r="P142" i="98"/>
  <c r="O142" i="98"/>
  <c r="N142" i="98"/>
  <c r="M142" i="98"/>
  <c r="L142" i="98"/>
  <c r="J142" i="98"/>
  <c r="I142" i="98"/>
  <c r="H142" i="98"/>
  <c r="G142" i="98"/>
  <c r="W141" i="98"/>
  <c r="V141" i="98"/>
  <c r="T141" i="98"/>
  <c r="S141" i="98"/>
  <c r="R141" i="98"/>
  <c r="Q141" i="98"/>
  <c r="P141" i="98"/>
  <c r="O141" i="98"/>
  <c r="N141" i="98"/>
  <c r="M141" i="98"/>
  <c r="L141" i="98"/>
  <c r="J141" i="98"/>
  <c r="I141" i="98"/>
  <c r="H141" i="98"/>
  <c r="G141" i="98"/>
  <c r="W140" i="98"/>
  <c r="V140" i="98"/>
  <c r="T140" i="98"/>
  <c r="S140" i="98"/>
  <c r="R140" i="98"/>
  <c r="Q140" i="98"/>
  <c r="P140" i="98"/>
  <c r="O140" i="98"/>
  <c r="N140" i="98"/>
  <c r="M140" i="98"/>
  <c r="L140" i="98"/>
  <c r="J140" i="98"/>
  <c r="I140" i="98"/>
  <c r="H140" i="98"/>
  <c r="G140" i="98"/>
  <c r="W139" i="98"/>
  <c r="V139" i="98"/>
  <c r="T139" i="98"/>
  <c r="S139" i="98"/>
  <c r="R139" i="98"/>
  <c r="Q139" i="98"/>
  <c r="P139" i="98"/>
  <c r="O139" i="98"/>
  <c r="N139" i="98"/>
  <c r="M139" i="98"/>
  <c r="L139" i="98"/>
  <c r="J139" i="98"/>
  <c r="I139" i="98"/>
  <c r="H139" i="98"/>
  <c r="G139" i="98"/>
  <c r="W138" i="98"/>
  <c r="V138" i="98"/>
  <c r="T138" i="98"/>
  <c r="S138" i="98"/>
  <c r="R138" i="98"/>
  <c r="Q138" i="98"/>
  <c r="P138" i="98"/>
  <c r="O138" i="98"/>
  <c r="N138" i="98"/>
  <c r="M138" i="98"/>
  <c r="L138" i="98"/>
  <c r="J138" i="98"/>
  <c r="I138" i="98"/>
  <c r="H138" i="98"/>
  <c r="G138" i="98"/>
  <c r="W137" i="98"/>
  <c r="V137" i="98"/>
  <c r="T137" i="98"/>
  <c r="S137" i="98"/>
  <c r="R137" i="98"/>
  <c r="Q137" i="98"/>
  <c r="P137" i="98"/>
  <c r="O137" i="98"/>
  <c r="N137" i="98"/>
  <c r="M137" i="98"/>
  <c r="L137" i="98"/>
  <c r="J137" i="98"/>
  <c r="I137" i="98"/>
  <c r="H137" i="98"/>
  <c r="G137" i="98"/>
  <c r="W136" i="98"/>
  <c r="V136" i="98"/>
  <c r="T136" i="98"/>
  <c r="S136" i="98"/>
  <c r="R136" i="98"/>
  <c r="Q136" i="98"/>
  <c r="P136" i="98"/>
  <c r="O136" i="98"/>
  <c r="N136" i="98"/>
  <c r="M136" i="98"/>
  <c r="L136" i="98"/>
  <c r="J136" i="98"/>
  <c r="I136" i="98"/>
  <c r="H136" i="98"/>
  <c r="G136" i="98"/>
  <c r="W135" i="98"/>
  <c r="V135" i="98"/>
  <c r="T135" i="98"/>
  <c r="S135" i="98"/>
  <c r="R135" i="98"/>
  <c r="Q135" i="98"/>
  <c r="P135" i="98"/>
  <c r="O135" i="98"/>
  <c r="N135" i="98"/>
  <c r="M135" i="98"/>
  <c r="L135" i="98"/>
  <c r="J135" i="98"/>
  <c r="I135" i="98"/>
  <c r="H135" i="98"/>
  <c r="G135" i="98"/>
  <c r="W134" i="98"/>
  <c r="V134" i="98"/>
  <c r="T134" i="98"/>
  <c r="S134" i="98"/>
  <c r="R134" i="98"/>
  <c r="Q134" i="98"/>
  <c r="P134" i="98"/>
  <c r="O134" i="98"/>
  <c r="N134" i="98"/>
  <c r="M134" i="98"/>
  <c r="L134" i="98"/>
  <c r="J134" i="98"/>
  <c r="I134" i="98"/>
  <c r="H134" i="98"/>
  <c r="G134" i="98"/>
  <c r="W133" i="98"/>
  <c r="V133" i="98"/>
  <c r="T133" i="98"/>
  <c r="S133" i="98"/>
  <c r="R133" i="98"/>
  <c r="Q133" i="98"/>
  <c r="P133" i="98"/>
  <c r="O133" i="98"/>
  <c r="N133" i="98"/>
  <c r="M133" i="98"/>
  <c r="L133" i="98"/>
  <c r="J133" i="98"/>
  <c r="I133" i="98"/>
  <c r="H133" i="98"/>
  <c r="G133" i="98"/>
  <c r="W132" i="98"/>
  <c r="V132" i="98"/>
  <c r="T132" i="98"/>
  <c r="S132" i="98"/>
  <c r="R132" i="98"/>
  <c r="Q132" i="98"/>
  <c r="P132" i="98"/>
  <c r="O132" i="98"/>
  <c r="N132" i="98"/>
  <c r="M132" i="98"/>
  <c r="L132" i="98"/>
  <c r="J132" i="98"/>
  <c r="I132" i="98"/>
  <c r="H132" i="98"/>
  <c r="G132" i="98"/>
  <c r="W131" i="98"/>
  <c r="V131" i="98"/>
  <c r="T131" i="98"/>
  <c r="S131" i="98"/>
  <c r="R131" i="98"/>
  <c r="Q131" i="98"/>
  <c r="P131" i="98"/>
  <c r="O131" i="98"/>
  <c r="N131" i="98"/>
  <c r="M131" i="98"/>
  <c r="L131" i="98"/>
  <c r="J131" i="98"/>
  <c r="I131" i="98"/>
  <c r="H131" i="98"/>
  <c r="G131" i="98"/>
  <c r="W130" i="98"/>
  <c r="V130" i="98"/>
  <c r="T130" i="98"/>
  <c r="S130" i="98"/>
  <c r="R130" i="98"/>
  <c r="Q130" i="98"/>
  <c r="P130" i="98"/>
  <c r="O130" i="98"/>
  <c r="N130" i="98"/>
  <c r="M130" i="98"/>
  <c r="L130" i="98"/>
  <c r="J130" i="98"/>
  <c r="I130" i="98"/>
  <c r="H130" i="98"/>
  <c r="G130" i="98"/>
  <c r="W129" i="98"/>
  <c r="V129" i="98"/>
  <c r="T129" i="98"/>
  <c r="S129" i="98"/>
  <c r="R129" i="98"/>
  <c r="Q129" i="98"/>
  <c r="P129" i="98"/>
  <c r="O129" i="98"/>
  <c r="N129" i="98"/>
  <c r="M129" i="98"/>
  <c r="L129" i="98"/>
  <c r="J129" i="98"/>
  <c r="I129" i="98"/>
  <c r="H129" i="98"/>
  <c r="G129" i="98"/>
  <c r="W128" i="98"/>
  <c r="V128" i="98"/>
  <c r="T128" i="98"/>
  <c r="S128" i="98"/>
  <c r="R128" i="98"/>
  <c r="Q128" i="98"/>
  <c r="P128" i="98"/>
  <c r="O128" i="98"/>
  <c r="N128" i="98"/>
  <c r="M128" i="98"/>
  <c r="L128" i="98"/>
  <c r="J128" i="98"/>
  <c r="I128" i="98"/>
  <c r="H128" i="98"/>
  <c r="G128" i="98"/>
  <c r="W127" i="98"/>
  <c r="V127" i="98"/>
  <c r="T127" i="98"/>
  <c r="S127" i="98"/>
  <c r="R127" i="98"/>
  <c r="Q127" i="98"/>
  <c r="P127" i="98"/>
  <c r="O127" i="98"/>
  <c r="N127" i="98"/>
  <c r="M127" i="98"/>
  <c r="L127" i="98"/>
  <c r="J127" i="98"/>
  <c r="I127" i="98"/>
  <c r="H127" i="98"/>
  <c r="G127" i="98"/>
  <c r="W126" i="98"/>
  <c r="V126" i="98"/>
  <c r="T126" i="98"/>
  <c r="S126" i="98"/>
  <c r="R126" i="98"/>
  <c r="Q126" i="98"/>
  <c r="P126" i="98"/>
  <c r="O126" i="98"/>
  <c r="N126" i="98"/>
  <c r="M126" i="98"/>
  <c r="L126" i="98"/>
  <c r="J126" i="98"/>
  <c r="I126" i="98"/>
  <c r="H126" i="98"/>
  <c r="G126" i="98"/>
  <c r="W125" i="98"/>
  <c r="V125" i="98"/>
  <c r="T125" i="98"/>
  <c r="S125" i="98"/>
  <c r="R125" i="98"/>
  <c r="Q125" i="98"/>
  <c r="P125" i="98"/>
  <c r="O125" i="98"/>
  <c r="N125" i="98"/>
  <c r="M125" i="98"/>
  <c r="L125" i="98"/>
  <c r="J125" i="98"/>
  <c r="I125" i="98"/>
  <c r="H125" i="98"/>
  <c r="G125" i="98"/>
  <c r="W124" i="98"/>
  <c r="V124" i="98"/>
  <c r="T124" i="98"/>
  <c r="S124" i="98"/>
  <c r="R124" i="98"/>
  <c r="Q124" i="98"/>
  <c r="P124" i="98"/>
  <c r="O124" i="98"/>
  <c r="N124" i="98"/>
  <c r="M124" i="98"/>
  <c r="L124" i="98"/>
  <c r="J124" i="98"/>
  <c r="I124" i="98"/>
  <c r="H124" i="98"/>
  <c r="G124" i="98"/>
  <c r="W123" i="98"/>
  <c r="V123" i="98"/>
  <c r="T123" i="98"/>
  <c r="S123" i="98"/>
  <c r="R123" i="98"/>
  <c r="Q123" i="98"/>
  <c r="P123" i="98"/>
  <c r="O123" i="98"/>
  <c r="N123" i="98"/>
  <c r="M123" i="98"/>
  <c r="L123" i="98"/>
  <c r="J123" i="98"/>
  <c r="I123" i="98"/>
  <c r="H123" i="98"/>
  <c r="G123" i="98"/>
  <c r="W122" i="98"/>
  <c r="V122" i="98"/>
  <c r="T122" i="98"/>
  <c r="S122" i="98"/>
  <c r="R122" i="98"/>
  <c r="Q122" i="98"/>
  <c r="P122" i="98"/>
  <c r="O122" i="98"/>
  <c r="N122" i="98"/>
  <c r="M122" i="98"/>
  <c r="L122" i="98"/>
  <c r="J122" i="98"/>
  <c r="I122" i="98"/>
  <c r="H122" i="98"/>
  <c r="G122" i="98"/>
  <c r="W121" i="98"/>
  <c r="V121" i="98"/>
  <c r="T121" i="98"/>
  <c r="S121" i="98"/>
  <c r="R121" i="98"/>
  <c r="Q121" i="98"/>
  <c r="P121" i="98"/>
  <c r="O121" i="98"/>
  <c r="N121" i="98"/>
  <c r="M121" i="98"/>
  <c r="L121" i="98"/>
  <c r="J121" i="98"/>
  <c r="I121" i="98"/>
  <c r="H121" i="98"/>
  <c r="G121" i="98"/>
  <c r="W120" i="98"/>
  <c r="V120" i="98"/>
  <c r="T120" i="98"/>
  <c r="S120" i="98"/>
  <c r="R120" i="98"/>
  <c r="Q120" i="98"/>
  <c r="P120" i="98"/>
  <c r="O120" i="98"/>
  <c r="N120" i="98"/>
  <c r="M120" i="98"/>
  <c r="L120" i="98"/>
  <c r="J120" i="98"/>
  <c r="I120" i="98"/>
  <c r="H120" i="98"/>
  <c r="G120" i="98"/>
  <c r="W119" i="98"/>
  <c r="V119" i="98"/>
  <c r="T119" i="98"/>
  <c r="S119" i="98"/>
  <c r="R119" i="98"/>
  <c r="Q119" i="98"/>
  <c r="P119" i="98"/>
  <c r="O119" i="98"/>
  <c r="N119" i="98"/>
  <c r="M119" i="98"/>
  <c r="L119" i="98"/>
  <c r="J119" i="98"/>
  <c r="I119" i="98"/>
  <c r="H119" i="98"/>
  <c r="G119" i="98"/>
  <c r="W118" i="98"/>
  <c r="V118" i="98"/>
  <c r="T118" i="98"/>
  <c r="S118" i="98"/>
  <c r="R118" i="98"/>
  <c r="Q118" i="98"/>
  <c r="P118" i="98"/>
  <c r="O118" i="98"/>
  <c r="N118" i="98"/>
  <c r="M118" i="98"/>
  <c r="L118" i="98"/>
  <c r="J118" i="98"/>
  <c r="I118" i="98"/>
  <c r="H118" i="98"/>
  <c r="G118" i="98"/>
  <c r="W117" i="98"/>
  <c r="V117" i="98"/>
  <c r="T117" i="98"/>
  <c r="S117" i="98"/>
  <c r="R117" i="98"/>
  <c r="Q117" i="98"/>
  <c r="P117" i="98"/>
  <c r="O117" i="98"/>
  <c r="N117" i="98"/>
  <c r="M117" i="98"/>
  <c r="L117" i="98"/>
  <c r="J117" i="98"/>
  <c r="I117" i="98"/>
  <c r="H117" i="98"/>
  <c r="G117" i="98"/>
  <c r="W116" i="98"/>
  <c r="V116" i="98"/>
  <c r="T116" i="98"/>
  <c r="S116" i="98"/>
  <c r="R116" i="98"/>
  <c r="Q116" i="98"/>
  <c r="P116" i="98"/>
  <c r="O116" i="98"/>
  <c r="N116" i="98"/>
  <c r="M116" i="98"/>
  <c r="L116" i="98"/>
  <c r="J116" i="98"/>
  <c r="I116" i="98"/>
  <c r="H116" i="98"/>
  <c r="G116" i="98"/>
  <c r="W115" i="98"/>
  <c r="V115" i="98"/>
  <c r="T115" i="98"/>
  <c r="S115" i="98"/>
  <c r="R115" i="98"/>
  <c r="Q115" i="98"/>
  <c r="P115" i="98"/>
  <c r="O115" i="98"/>
  <c r="N115" i="98"/>
  <c r="M115" i="98"/>
  <c r="L115" i="98"/>
  <c r="J115" i="98"/>
  <c r="I115" i="98"/>
  <c r="H115" i="98"/>
  <c r="G115" i="98"/>
  <c r="W114" i="98"/>
  <c r="V114" i="98"/>
  <c r="T114" i="98"/>
  <c r="S114" i="98"/>
  <c r="R114" i="98"/>
  <c r="Q114" i="98"/>
  <c r="P114" i="98"/>
  <c r="O114" i="98"/>
  <c r="N114" i="98"/>
  <c r="M114" i="98"/>
  <c r="L114" i="98"/>
  <c r="J114" i="98"/>
  <c r="I114" i="98"/>
  <c r="H114" i="98"/>
  <c r="G114" i="98"/>
  <c r="W113" i="98"/>
  <c r="V113" i="98"/>
  <c r="T113" i="98"/>
  <c r="S113" i="98"/>
  <c r="R113" i="98"/>
  <c r="Q113" i="98"/>
  <c r="P113" i="98"/>
  <c r="O113" i="98"/>
  <c r="N113" i="98"/>
  <c r="M113" i="98"/>
  <c r="L113" i="98"/>
  <c r="J113" i="98"/>
  <c r="I113" i="98"/>
  <c r="H113" i="98"/>
  <c r="G113" i="98"/>
  <c r="W112" i="98"/>
  <c r="V112" i="98"/>
  <c r="T112" i="98"/>
  <c r="S112" i="98"/>
  <c r="R112" i="98"/>
  <c r="Q112" i="98"/>
  <c r="P112" i="98"/>
  <c r="O112" i="98"/>
  <c r="N112" i="98"/>
  <c r="M112" i="98"/>
  <c r="L112" i="98"/>
  <c r="J112" i="98"/>
  <c r="I112" i="98"/>
  <c r="H112" i="98"/>
  <c r="G112" i="98"/>
  <c r="W111" i="98"/>
  <c r="V111" i="98"/>
  <c r="T111" i="98"/>
  <c r="S111" i="98"/>
  <c r="R111" i="98"/>
  <c r="Q111" i="98"/>
  <c r="P111" i="98"/>
  <c r="O111" i="98"/>
  <c r="N111" i="98"/>
  <c r="M111" i="98"/>
  <c r="L111" i="98"/>
  <c r="J111" i="98"/>
  <c r="I111" i="98"/>
  <c r="H111" i="98"/>
  <c r="G111" i="98"/>
  <c r="W110" i="98"/>
  <c r="V110" i="98"/>
  <c r="T110" i="98"/>
  <c r="S110" i="98"/>
  <c r="R110" i="98"/>
  <c r="Q110" i="98"/>
  <c r="P110" i="98"/>
  <c r="O110" i="98"/>
  <c r="N110" i="98"/>
  <c r="M110" i="98"/>
  <c r="L110" i="98"/>
  <c r="J110" i="98"/>
  <c r="I110" i="98"/>
  <c r="H110" i="98"/>
  <c r="G110" i="98"/>
  <c r="W109" i="98"/>
  <c r="V109" i="98"/>
  <c r="T109" i="98"/>
  <c r="S109" i="98"/>
  <c r="R109" i="98"/>
  <c r="Q109" i="98"/>
  <c r="P109" i="98"/>
  <c r="O109" i="98"/>
  <c r="N109" i="98"/>
  <c r="M109" i="98"/>
  <c r="L109" i="98"/>
  <c r="J109" i="98"/>
  <c r="I109" i="98"/>
  <c r="H109" i="98"/>
  <c r="G109" i="98"/>
  <c r="W108" i="98"/>
  <c r="V108" i="98"/>
  <c r="T108" i="98"/>
  <c r="S108" i="98"/>
  <c r="R108" i="98"/>
  <c r="Q108" i="98"/>
  <c r="P108" i="98"/>
  <c r="O108" i="98"/>
  <c r="N108" i="98"/>
  <c r="M108" i="98"/>
  <c r="L108" i="98"/>
  <c r="J108" i="98"/>
  <c r="I108" i="98"/>
  <c r="H108" i="98"/>
  <c r="G108" i="98"/>
  <c r="W107" i="98"/>
  <c r="V107" i="98"/>
  <c r="T107" i="98"/>
  <c r="S107" i="98"/>
  <c r="R107" i="98"/>
  <c r="Q107" i="98"/>
  <c r="P107" i="98"/>
  <c r="O107" i="98"/>
  <c r="N107" i="98"/>
  <c r="M107" i="98"/>
  <c r="L107" i="98"/>
  <c r="J107" i="98"/>
  <c r="I107" i="98"/>
  <c r="H107" i="98"/>
  <c r="G107" i="98"/>
  <c r="W106" i="98"/>
  <c r="V106" i="98"/>
  <c r="T106" i="98"/>
  <c r="S106" i="98"/>
  <c r="R106" i="98"/>
  <c r="Q106" i="98"/>
  <c r="P106" i="98"/>
  <c r="O106" i="98"/>
  <c r="N106" i="98"/>
  <c r="M106" i="98"/>
  <c r="L106" i="98"/>
  <c r="J106" i="98"/>
  <c r="I106" i="98"/>
  <c r="H106" i="98"/>
  <c r="G106" i="98"/>
  <c r="W105" i="98"/>
  <c r="V105" i="98"/>
  <c r="T105" i="98"/>
  <c r="S105" i="98"/>
  <c r="R105" i="98"/>
  <c r="Q105" i="98"/>
  <c r="P105" i="98"/>
  <c r="O105" i="98"/>
  <c r="N105" i="98"/>
  <c r="M105" i="98"/>
  <c r="L105" i="98"/>
  <c r="J105" i="98"/>
  <c r="I105" i="98"/>
  <c r="H105" i="98"/>
  <c r="G105" i="98"/>
  <c r="W104" i="98"/>
  <c r="V104" i="98"/>
  <c r="T104" i="98"/>
  <c r="S104" i="98"/>
  <c r="R104" i="98"/>
  <c r="Q104" i="98"/>
  <c r="P104" i="98"/>
  <c r="O104" i="98"/>
  <c r="N104" i="98"/>
  <c r="M104" i="98"/>
  <c r="L104" i="98"/>
  <c r="J104" i="98"/>
  <c r="I104" i="98"/>
  <c r="H104" i="98"/>
  <c r="G104" i="98"/>
  <c r="W103" i="98"/>
  <c r="V103" i="98"/>
  <c r="T103" i="98"/>
  <c r="S103" i="98"/>
  <c r="R103" i="98"/>
  <c r="Q103" i="98"/>
  <c r="P103" i="98"/>
  <c r="O103" i="98"/>
  <c r="N103" i="98"/>
  <c r="M103" i="98"/>
  <c r="L103" i="98"/>
  <c r="J103" i="98"/>
  <c r="I103" i="98"/>
  <c r="H103" i="98"/>
  <c r="G103" i="98"/>
  <c r="W102" i="98"/>
  <c r="V102" i="98"/>
  <c r="T102" i="98"/>
  <c r="S102" i="98"/>
  <c r="R102" i="98"/>
  <c r="Q102" i="98"/>
  <c r="P102" i="98"/>
  <c r="O102" i="98"/>
  <c r="N102" i="98"/>
  <c r="M102" i="98"/>
  <c r="L102" i="98"/>
  <c r="J102" i="98"/>
  <c r="I102" i="98"/>
  <c r="H102" i="98"/>
  <c r="G102" i="98"/>
  <c r="W101" i="98"/>
  <c r="V101" i="98"/>
  <c r="T101" i="98"/>
  <c r="S101" i="98"/>
  <c r="R101" i="98"/>
  <c r="Q101" i="98"/>
  <c r="P101" i="98"/>
  <c r="O101" i="98"/>
  <c r="N101" i="98"/>
  <c r="M101" i="98"/>
  <c r="L101" i="98"/>
  <c r="J101" i="98"/>
  <c r="I101" i="98"/>
  <c r="H101" i="98"/>
  <c r="G101" i="98"/>
  <c r="W100" i="98"/>
  <c r="V100" i="98"/>
  <c r="T100" i="98"/>
  <c r="S100" i="98"/>
  <c r="R100" i="98"/>
  <c r="Q100" i="98"/>
  <c r="P100" i="98"/>
  <c r="O100" i="98"/>
  <c r="N100" i="98"/>
  <c r="M100" i="98"/>
  <c r="L100" i="98"/>
  <c r="J100" i="98"/>
  <c r="I100" i="98"/>
  <c r="H100" i="98"/>
  <c r="G100" i="98"/>
  <c r="W99" i="98"/>
  <c r="V99" i="98"/>
  <c r="T99" i="98"/>
  <c r="S99" i="98"/>
  <c r="R99" i="98"/>
  <c r="Q99" i="98"/>
  <c r="P99" i="98"/>
  <c r="O99" i="98"/>
  <c r="N99" i="98"/>
  <c r="M99" i="98"/>
  <c r="L99" i="98"/>
  <c r="J99" i="98"/>
  <c r="I99" i="98"/>
  <c r="H99" i="98"/>
  <c r="G99" i="98"/>
  <c r="W98" i="98"/>
  <c r="V98" i="98"/>
  <c r="T98" i="98"/>
  <c r="S98" i="98"/>
  <c r="R98" i="98"/>
  <c r="Q98" i="98"/>
  <c r="P98" i="98"/>
  <c r="O98" i="98"/>
  <c r="N98" i="98"/>
  <c r="M98" i="98"/>
  <c r="L98" i="98"/>
  <c r="J98" i="98"/>
  <c r="I98" i="98"/>
  <c r="H98" i="98"/>
  <c r="G98" i="98"/>
  <c r="W97" i="98"/>
  <c r="V97" i="98"/>
  <c r="T97" i="98"/>
  <c r="S97" i="98"/>
  <c r="R97" i="98"/>
  <c r="Q97" i="98"/>
  <c r="P97" i="98"/>
  <c r="O97" i="98"/>
  <c r="N97" i="98"/>
  <c r="M97" i="98"/>
  <c r="L97" i="98"/>
  <c r="J97" i="98"/>
  <c r="I97" i="98"/>
  <c r="H97" i="98"/>
  <c r="G97" i="98"/>
  <c r="W96" i="98"/>
  <c r="V96" i="98"/>
  <c r="T96" i="98"/>
  <c r="S96" i="98"/>
  <c r="R96" i="98"/>
  <c r="Q96" i="98"/>
  <c r="P96" i="98"/>
  <c r="O96" i="98"/>
  <c r="N96" i="98"/>
  <c r="M96" i="98"/>
  <c r="L96" i="98"/>
  <c r="J96" i="98"/>
  <c r="I96" i="98"/>
  <c r="H96" i="98"/>
  <c r="G96" i="98"/>
  <c r="W95" i="98"/>
  <c r="V95" i="98"/>
  <c r="T95" i="98"/>
  <c r="S95" i="98"/>
  <c r="R95" i="98"/>
  <c r="Q95" i="98"/>
  <c r="P95" i="98"/>
  <c r="O95" i="98"/>
  <c r="N95" i="98"/>
  <c r="M95" i="98"/>
  <c r="L95" i="98"/>
  <c r="J95" i="98"/>
  <c r="I95" i="98"/>
  <c r="H95" i="98"/>
  <c r="G95" i="98"/>
  <c r="W94" i="98"/>
  <c r="V94" i="98"/>
  <c r="T94" i="98"/>
  <c r="S94" i="98"/>
  <c r="R94" i="98"/>
  <c r="Q94" i="98"/>
  <c r="P94" i="98"/>
  <c r="O94" i="98"/>
  <c r="N94" i="98"/>
  <c r="M94" i="98"/>
  <c r="L94" i="98"/>
  <c r="J94" i="98"/>
  <c r="I94" i="98"/>
  <c r="H94" i="98"/>
  <c r="G94" i="98"/>
  <c r="W93" i="98"/>
  <c r="V93" i="98"/>
  <c r="T93" i="98"/>
  <c r="S93" i="98"/>
  <c r="R93" i="98"/>
  <c r="Q93" i="98"/>
  <c r="P93" i="98"/>
  <c r="O93" i="98"/>
  <c r="N93" i="98"/>
  <c r="M93" i="98"/>
  <c r="L93" i="98"/>
  <c r="J93" i="98"/>
  <c r="I93" i="98"/>
  <c r="H93" i="98"/>
  <c r="G93" i="98"/>
  <c r="W92" i="98"/>
  <c r="V92" i="98"/>
  <c r="T92" i="98"/>
  <c r="S92" i="98"/>
  <c r="R92" i="98"/>
  <c r="Q92" i="98"/>
  <c r="P92" i="98"/>
  <c r="O92" i="98"/>
  <c r="N92" i="98"/>
  <c r="M92" i="98"/>
  <c r="L92" i="98"/>
  <c r="J92" i="98"/>
  <c r="I92" i="98"/>
  <c r="H92" i="98"/>
  <c r="G92" i="98"/>
  <c r="W91" i="98"/>
  <c r="V91" i="98"/>
  <c r="T91" i="98"/>
  <c r="S91" i="98"/>
  <c r="R91" i="98"/>
  <c r="Q91" i="98"/>
  <c r="P91" i="98"/>
  <c r="O91" i="98"/>
  <c r="N91" i="98"/>
  <c r="M91" i="98"/>
  <c r="L91" i="98"/>
  <c r="J91" i="98"/>
  <c r="I91" i="98"/>
  <c r="H91" i="98"/>
  <c r="G91" i="98"/>
  <c r="W90" i="98"/>
  <c r="V90" i="98"/>
  <c r="T90" i="98"/>
  <c r="S90" i="98"/>
  <c r="R90" i="98"/>
  <c r="Q90" i="98"/>
  <c r="P90" i="98"/>
  <c r="O90" i="98"/>
  <c r="N90" i="98"/>
  <c r="M90" i="98"/>
  <c r="L90" i="98"/>
  <c r="J90" i="98"/>
  <c r="I90" i="98"/>
  <c r="H90" i="98"/>
  <c r="G90" i="98"/>
  <c r="W89" i="98"/>
  <c r="V89" i="98"/>
  <c r="T89" i="98"/>
  <c r="S89" i="98"/>
  <c r="R89" i="98"/>
  <c r="Q89" i="98"/>
  <c r="P89" i="98"/>
  <c r="O89" i="98"/>
  <c r="N89" i="98"/>
  <c r="M89" i="98"/>
  <c r="L89" i="98"/>
  <c r="J89" i="98"/>
  <c r="I89" i="98"/>
  <c r="H89" i="98"/>
  <c r="G89" i="98"/>
  <c r="W88" i="98"/>
  <c r="V88" i="98"/>
  <c r="T88" i="98"/>
  <c r="S88" i="98"/>
  <c r="R88" i="98"/>
  <c r="Q88" i="98"/>
  <c r="P88" i="98"/>
  <c r="O88" i="98"/>
  <c r="N88" i="98"/>
  <c r="M88" i="98"/>
  <c r="L88" i="98"/>
  <c r="J88" i="98"/>
  <c r="I88" i="98"/>
  <c r="H88" i="98"/>
  <c r="G88" i="98"/>
  <c r="W87" i="98"/>
  <c r="V87" i="98"/>
  <c r="T87" i="98"/>
  <c r="S87" i="98"/>
  <c r="R87" i="98"/>
  <c r="Q87" i="98"/>
  <c r="P87" i="98"/>
  <c r="O87" i="98"/>
  <c r="N87" i="98"/>
  <c r="M87" i="98"/>
  <c r="L87" i="98"/>
  <c r="J87" i="98"/>
  <c r="I87" i="98"/>
  <c r="H87" i="98"/>
  <c r="G87" i="98"/>
  <c r="W86" i="98"/>
  <c r="V86" i="98"/>
  <c r="T86" i="98"/>
  <c r="S86" i="98"/>
  <c r="R86" i="98"/>
  <c r="Q86" i="98"/>
  <c r="P86" i="98"/>
  <c r="O86" i="98"/>
  <c r="N86" i="98"/>
  <c r="M86" i="98"/>
  <c r="L86" i="98"/>
  <c r="J86" i="98"/>
  <c r="I86" i="98"/>
  <c r="H86" i="98"/>
  <c r="G86" i="98"/>
  <c r="W85" i="98"/>
  <c r="V85" i="98"/>
  <c r="T85" i="98"/>
  <c r="S85" i="98"/>
  <c r="R85" i="98"/>
  <c r="Q85" i="98"/>
  <c r="P85" i="98"/>
  <c r="O85" i="98"/>
  <c r="N85" i="98"/>
  <c r="M85" i="98"/>
  <c r="L85" i="98"/>
  <c r="J85" i="98"/>
  <c r="I85" i="98"/>
  <c r="H85" i="98"/>
  <c r="G85" i="98"/>
  <c r="W84" i="98"/>
  <c r="V84" i="98"/>
  <c r="T84" i="98"/>
  <c r="S84" i="98"/>
  <c r="R84" i="98"/>
  <c r="Q84" i="98"/>
  <c r="P84" i="98"/>
  <c r="O84" i="98"/>
  <c r="N84" i="98"/>
  <c r="M84" i="98"/>
  <c r="L84" i="98"/>
  <c r="J84" i="98"/>
  <c r="I84" i="98"/>
  <c r="H84" i="98"/>
  <c r="G84" i="98"/>
  <c r="W83" i="98"/>
  <c r="V83" i="98"/>
  <c r="T83" i="98"/>
  <c r="S83" i="98"/>
  <c r="R83" i="98"/>
  <c r="Q83" i="98"/>
  <c r="P83" i="98"/>
  <c r="O83" i="98"/>
  <c r="N83" i="98"/>
  <c r="M83" i="98"/>
  <c r="L83" i="98"/>
  <c r="J83" i="98"/>
  <c r="I83" i="98"/>
  <c r="H83" i="98"/>
  <c r="G83" i="98"/>
  <c r="W82" i="98"/>
  <c r="V82" i="98"/>
  <c r="T82" i="98"/>
  <c r="S82" i="98"/>
  <c r="R82" i="98"/>
  <c r="Q82" i="98"/>
  <c r="P82" i="98"/>
  <c r="O82" i="98"/>
  <c r="N82" i="98"/>
  <c r="M82" i="98"/>
  <c r="L82" i="98"/>
  <c r="J82" i="98"/>
  <c r="I82" i="98"/>
  <c r="H82" i="98"/>
  <c r="G82" i="98"/>
  <c r="W81" i="98"/>
  <c r="V81" i="98"/>
  <c r="T81" i="98"/>
  <c r="S81" i="98"/>
  <c r="R81" i="98"/>
  <c r="Q81" i="98"/>
  <c r="P81" i="98"/>
  <c r="O81" i="98"/>
  <c r="N81" i="98"/>
  <c r="M81" i="98"/>
  <c r="L81" i="98"/>
  <c r="J81" i="98"/>
  <c r="I81" i="98"/>
  <c r="H81" i="98"/>
  <c r="G81" i="98"/>
  <c r="W80" i="98"/>
  <c r="V80" i="98"/>
  <c r="T80" i="98"/>
  <c r="S80" i="98"/>
  <c r="R80" i="98"/>
  <c r="Q80" i="98"/>
  <c r="P80" i="98"/>
  <c r="O80" i="98"/>
  <c r="N80" i="98"/>
  <c r="M80" i="98"/>
  <c r="L80" i="98"/>
  <c r="J80" i="98"/>
  <c r="I80" i="98"/>
  <c r="H80" i="98"/>
  <c r="G80" i="98"/>
  <c r="W79" i="98"/>
  <c r="V79" i="98"/>
  <c r="T79" i="98"/>
  <c r="S79" i="98"/>
  <c r="R79" i="98"/>
  <c r="Q79" i="98"/>
  <c r="P79" i="98"/>
  <c r="O79" i="98"/>
  <c r="N79" i="98"/>
  <c r="M79" i="98"/>
  <c r="L79" i="98"/>
  <c r="J79" i="98"/>
  <c r="I79" i="98"/>
  <c r="H79" i="98"/>
  <c r="G79" i="98"/>
  <c r="W78" i="98"/>
  <c r="V78" i="98"/>
  <c r="T78" i="98"/>
  <c r="S78" i="98"/>
  <c r="R78" i="98"/>
  <c r="Q78" i="98"/>
  <c r="P78" i="98"/>
  <c r="O78" i="98"/>
  <c r="N78" i="98"/>
  <c r="M78" i="98"/>
  <c r="L78" i="98"/>
  <c r="J78" i="98"/>
  <c r="I78" i="98"/>
  <c r="H78" i="98"/>
  <c r="G78" i="98"/>
  <c r="W77" i="98"/>
  <c r="V77" i="98"/>
  <c r="T77" i="98"/>
  <c r="S77" i="98"/>
  <c r="R77" i="98"/>
  <c r="Q77" i="98"/>
  <c r="P77" i="98"/>
  <c r="O77" i="98"/>
  <c r="N77" i="98"/>
  <c r="M77" i="98"/>
  <c r="L77" i="98"/>
  <c r="J77" i="98"/>
  <c r="I77" i="98"/>
  <c r="H77" i="98"/>
  <c r="G77" i="98"/>
  <c r="W76" i="98"/>
  <c r="V76" i="98"/>
  <c r="T76" i="98"/>
  <c r="S76" i="98"/>
  <c r="R76" i="98"/>
  <c r="Q76" i="98"/>
  <c r="P76" i="98"/>
  <c r="O76" i="98"/>
  <c r="N76" i="98"/>
  <c r="M76" i="98"/>
  <c r="L76" i="98"/>
  <c r="J76" i="98"/>
  <c r="I76" i="98"/>
  <c r="H76" i="98"/>
  <c r="G76" i="98"/>
  <c r="W75" i="98"/>
  <c r="V75" i="98"/>
  <c r="T75" i="98"/>
  <c r="S75" i="98"/>
  <c r="R75" i="98"/>
  <c r="Q75" i="98"/>
  <c r="P75" i="98"/>
  <c r="O75" i="98"/>
  <c r="N75" i="98"/>
  <c r="M75" i="98"/>
  <c r="L75" i="98"/>
  <c r="J75" i="98"/>
  <c r="I75" i="98"/>
  <c r="H75" i="98"/>
  <c r="G75" i="98"/>
  <c r="W74" i="98"/>
  <c r="V74" i="98"/>
  <c r="T74" i="98"/>
  <c r="S74" i="98"/>
  <c r="R74" i="98"/>
  <c r="Q74" i="98"/>
  <c r="P74" i="98"/>
  <c r="O74" i="98"/>
  <c r="N74" i="98"/>
  <c r="M74" i="98"/>
  <c r="L74" i="98"/>
  <c r="J74" i="98"/>
  <c r="I74" i="98"/>
  <c r="H74" i="98"/>
  <c r="G74" i="98"/>
  <c r="W73" i="98"/>
  <c r="V73" i="98"/>
  <c r="T73" i="98"/>
  <c r="S73" i="98"/>
  <c r="R73" i="98"/>
  <c r="Q73" i="98"/>
  <c r="P73" i="98"/>
  <c r="O73" i="98"/>
  <c r="N73" i="98"/>
  <c r="M73" i="98"/>
  <c r="L73" i="98"/>
  <c r="J73" i="98"/>
  <c r="I73" i="98"/>
  <c r="H73" i="98"/>
  <c r="G73" i="98"/>
  <c r="W72" i="98"/>
  <c r="V72" i="98"/>
  <c r="T72" i="98"/>
  <c r="S72" i="98"/>
  <c r="R72" i="98"/>
  <c r="Q72" i="98"/>
  <c r="P72" i="98"/>
  <c r="O72" i="98"/>
  <c r="N72" i="98"/>
  <c r="M72" i="98"/>
  <c r="L72" i="98"/>
  <c r="J72" i="98"/>
  <c r="I72" i="98"/>
  <c r="H72" i="98"/>
  <c r="G72" i="98"/>
  <c r="W71" i="98"/>
  <c r="V71" i="98"/>
  <c r="T71" i="98"/>
  <c r="S71" i="98"/>
  <c r="R71" i="98"/>
  <c r="Q71" i="98"/>
  <c r="P71" i="98"/>
  <c r="O71" i="98"/>
  <c r="N71" i="98"/>
  <c r="M71" i="98"/>
  <c r="L71" i="98"/>
  <c r="J71" i="98"/>
  <c r="I71" i="98"/>
  <c r="H71" i="98"/>
  <c r="G71" i="98"/>
  <c r="W70" i="98"/>
  <c r="V70" i="98"/>
  <c r="T70" i="98"/>
  <c r="S70" i="98"/>
  <c r="R70" i="98"/>
  <c r="Q70" i="98"/>
  <c r="P70" i="98"/>
  <c r="O70" i="98"/>
  <c r="N70" i="98"/>
  <c r="M70" i="98"/>
  <c r="L70" i="98"/>
  <c r="J70" i="98"/>
  <c r="I70" i="98"/>
  <c r="H70" i="98"/>
  <c r="G70" i="98"/>
  <c r="W69" i="98"/>
  <c r="V69" i="98"/>
  <c r="T69" i="98"/>
  <c r="S69" i="98"/>
  <c r="R69" i="98"/>
  <c r="Q69" i="98"/>
  <c r="P69" i="98"/>
  <c r="O69" i="98"/>
  <c r="N69" i="98"/>
  <c r="M69" i="98"/>
  <c r="L69" i="98"/>
  <c r="J69" i="98"/>
  <c r="I69" i="98"/>
  <c r="H69" i="98"/>
  <c r="G69" i="98"/>
  <c r="W68" i="98"/>
  <c r="V68" i="98"/>
  <c r="T68" i="98"/>
  <c r="S68" i="98"/>
  <c r="R68" i="98"/>
  <c r="Q68" i="98"/>
  <c r="P68" i="98"/>
  <c r="O68" i="98"/>
  <c r="N68" i="98"/>
  <c r="M68" i="98"/>
  <c r="L68" i="98"/>
  <c r="J68" i="98"/>
  <c r="I68" i="98"/>
  <c r="H68" i="98"/>
  <c r="G68" i="98"/>
  <c r="W67" i="98"/>
  <c r="V67" i="98"/>
  <c r="T67" i="98"/>
  <c r="S67" i="98"/>
  <c r="R67" i="98"/>
  <c r="Q67" i="98"/>
  <c r="P67" i="98"/>
  <c r="O67" i="98"/>
  <c r="N67" i="98"/>
  <c r="M67" i="98"/>
  <c r="L67" i="98"/>
  <c r="J67" i="98"/>
  <c r="I67" i="98"/>
  <c r="H67" i="98"/>
  <c r="G67" i="98"/>
  <c r="W66" i="98"/>
  <c r="V66" i="98"/>
  <c r="T66" i="98"/>
  <c r="S66" i="98"/>
  <c r="R66" i="98"/>
  <c r="Q66" i="98"/>
  <c r="P66" i="98"/>
  <c r="O66" i="98"/>
  <c r="N66" i="98"/>
  <c r="M66" i="98"/>
  <c r="L66" i="98"/>
  <c r="J66" i="98"/>
  <c r="I66" i="98"/>
  <c r="H66" i="98"/>
  <c r="G66" i="98"/>
  <c r="W65" i="98"/>
  <c r="V65" i="98"/>
  <c r="T65" i="98"/>
  <c r="S65" i="98"/>
  <c r="R65" i="98"/>
  <c r="Q65" i="98"/>
  <c r="P65" i="98"/>
  <c r="O65" i="98"/>
  <c r="N65" i="98"/>
  <c r="M65" i="98"/>
  <c r="L65" i="98"/>
  <c r="J65" i="98"/>
  <c r="I65" i="98"/>
  <c r="H65" i="98"/>
  <c r="G65" i="98"/>
  <c r="W64" i="98"/>
  <c r="V64" i="98"/>
  <c r="T64" i="98"/>
  <c r="S64" i="98"/>
  <c r="R64" i="98"/>
  <c r="Q64" i="98"/>
  <c r="P64" i="98"/>
  <c r="O64" i="98"/>
  <c r="N64" i="98"/>
  <c r="M64" i="98"/>
  <c r="L64" i="98"/>
  <c r="J64" i="98"/>
  <c r="I64" i="98"/>
  <c r="H64" i="98"/>
  <c r="G64" i="98"/>
  <c r="W63" i="98"/>
  <c r="V63" i="98"/>
  <c r="T63" i="98"/>
  <c r="S63" i="98"/>
  <c r="R63" i="98"/>
  <c r="Q63" i="98"/>
  <c r="P63" i="98"/>
  <c r="O63" i="98"/>
  <c r="N63" i="98"/>
  <c r="M63" i="98"/>
  <c r="L63" i="98"/>
  <c r="J63" i="98"/>
  <c r="I63" i="98"/>
  <c r="H63" i="98"/>
  <c r="G63" i="98"/>
  <c r="W62" i="98"/>
  <c r="V62" i="98"/>
  <c r="T62" i="98"/>
  <c r="S62" i="98"/>
  <c r="R62" i="98"/>
  <c r="Q62" i="98"/>
  <c r="P62" i="98"/>
  <c r="O62" i="98"/>
  <c r="N62" i="98"/>
  <c r="M62" i="98"/>
  <c r="L62" i="98"/>
  <c r="J62" i="98"/>
  <c r="I62" i="98"/>
  <c r="H62" i="98"/>
  <c r="G62" i="98"/>
  <c r="W61" i="98"/>
  <c r="V61" i="98"/>
  <c r="T61" i="98"/>
  <c r="S61" i="98"/>
  <c r="R61" i="98"/>
  <c r="Q61" i="98"/>
  <c r="P61" i="98"/>
  <c r="O61" i="98"/>
  <c r="N61" i="98"/>
  <c r="M61" i="98"/>
  <c r="L61" i="98"/>
  <c r="J61" i="98"/>
  <c r="I61" i="98"/>
  <c r="H61" i="98"/>
  <c r="G61" i="98"/>
  <c r="W60" i="98"/>
  <c r="V60" i="98"/>
  <c r="T60" i="98"/>
  <c r="S60" i="98"/>
  <c r="R60" i="98"/>
  <c r="Q60" i="98"/>
  <c r="P60" i="98"/>
  <c r="O60" i="98"/>
  <c r="N60" i="98"/>
  <c r="M60" i="98"/>
  <c r="L60" i="98"/>
  <c r="J60" i="98"/>
  <c r="I60" i="98"/>
  <c r="H60" i="98"/>
  <c r="G60" i="98"/>
  <c r="W59" i="98"/>
  <c r="V59" i="98"/>
  <c r="T59" i="98"/>
  <c r="S59" i="98"/>
  <c r="R59" i="98"/>
  <c r="Q59" i="98"/>
  <c r="P59" i="98"/>
  <c r="O59" i="98"/>
  <c r="N59" i="98"/>
  <c r="M59" i="98"/>
  <c r="L59" i="98"/>
  <c r="J59" i="98"/>
  <c r="I59" i="98"/>
  <c r="H59" i="98"/>
  <c r="G59" i="98"/>
  <c r="W58" i="98"/>
  <c r="V58" i="98"/>
  <c r="T58" i="98"/>
  <c r="S58" i="98"/>
  <c r="R58" i="98"/>
  <c r="Q58" i="98"/>
  <c r="P58" i="98"/>
  <c r="O58" i="98"/>
  <c r="N58" i="98"/>
  <c r="M58" i="98"/>
  <c r="L58" i="98"/>
  <c r="J58" i="98"/>
  <c r="I58" i="98"/>
  <c r="H58" i="98"/>
  <c r="G58" i="98"/>
  <c r="W57" i="98"/>
  <c r="V57" i="98"/>
  <c r="T57" i="98"/>
  <c r="S57" i="98"/>
  <c r="R57" i="98"/>
  <c r="Q57" i="98"/>
  <c r="P57" i="98"/>
  <c r="O57" i="98"/>
  <c r="N57" i="98"/>
  <c r="M57" i="98"/>
  <c r="L57" i="98"/>
  <c r="J57" i="98"/>
  <c r="I57" i="98"/>
  <c r="H57" i="98"/>
  <c r="G57" i="98"/>
  <c r="W56" i="98"/>
  <c r="V56" i="98"/>
  <c r="T56" i="98"/>
  <c r="S56" i="98"/>
  <c r="R56" i="98"/>
  <c r="Q56" i="98"/>
  <c r="P56" i="98"/>
  <c r="O56" i="98"/>
  <c r="N56" i="98"/>
  <c r="M56" i="98"/>
  <c r="L56" i="98"/>
  <c r="J56" i="98"/>
  <c r="I56" i="98"/>
  <c r="H56" i="98"/>
  <c r="G56" i="98"/>
  <c r="W55" i="98"/>
  <c r="V55" i="98"/>
  <c r="T55" i="98"/>
  <c r="S55" i="98"/>
  <c r="R55" i="98"/>
  <c r="Q55" i="98"/>
  <c r="P55" i="98"/>
  <c r="O55" i="98"/>
  <c r="N55" i="98"/>
  <c r="M55" i="98"/>
  <c r="L55" i="98"/>
  <c r="J55" i="98"/>
  <c r="I55" i="98"/>
  <c r="H55" i="98"/>
  <c r="G55" i="98"/>
  <c r="W54" i="98"/>
  <c r="V54" i="98"/>
  <c r="T54" i="98"/>
  <c r="S54" i="98"/>
  <c r="R54" i="98"/>
  <c r="Q54" i="98"/>
  <c r="P54" i="98"/>
  <c r="O54" i="98"/>
  <c r="N54" i="98"/>
  <c r="M54" i="98"/>
  <c r="L54" i="98"/>
  <c r="J54" i="98"/>
  <c r="I54" i="98"/>
  <c r="H54" i="98"/>
  <c r="G54" i="98"/>
  <c r="W53" i="98"/>
  <c r="V53" i="98"/>
  <c r="T53" i="98"/>
  <c r="S53" i="98"/>
  <c r="R53" i="98"/>
  <c r="Q53" i="98"/>
  <c r="P53" i="98"/>
  <c r="O53" i="98"/>
  <c r="N53" i="98"/>
  <c r="M53" i="98"/>
  <c r="L53" i="98"/>
  <c r="J53" i="98"/>
  <c r="I53" i="98"/>
  <c r="H53" i="98"/>
  <c r="G53" i="98"/>
  <c r="W52" i="98"/>
  <c r="V52" i="98"/>
  <c r="T52" i="98"/>
  <c r="S52" i="98"/>
  <c r="R52" i="98"/>
  <c r="Q52" i="98"/>
  <c r="P52" i="98"/>
  <c r="O52" i="98"/>
  <c r="N52" i="98"/>
  <c r="M52" i="98"/>
  <c r="L52" i="98"/>
  <c r="J52" i="98"/>
  <c r="I52" i="98"/>
  <c r="H52" i="98"/>
  <c r="G52" i="98"/>
  <c r="W51" i="98"/>
  <c r="V51" i="98"/>
  <c r="T51" i="98"/>
  <c r="S51" i="98"/>
  <c r="R51" i="98"/>
  <c r="Q51" i="98"/>
  <c r="P51" i="98"/>
  <c r="O51" i="98"/>
  <c r="N51" i="98"/>
  <c r="M51" i="98"/>
  <c r="L51" i="98"/>
  <c r="J51" i="98"/>
  <c r="I51" i="98"/>
  <c r="H51" i="98"/>
  <c r="G51" i="98"/>
  <c r="W50" i="98"/>
  <c r="V50" i="98"/>
  <c r="T50" i="98"/>
  <c r="S50" i="98"/>
  <c r="R50" i="98"/>
  <c r="Q50" i="98"/>
  <c r="P50" i="98"/>
  <c r="O50" i="98"/>
  <c r="N50" i="98"/>
  <c r="M50" i="98"/>
  <c r="L50" i="98"/>
  <c r="J50" i="98"/>
  <c r="I50" i="98"/>
  <c r="H50" i="98"/>
  <c r="G50" i="98"/>
  <c r="W49" i="98"/>
  <c r="V49" i="98"/>
  <c r="T49" i="98"/>
  <c r="S49" i="98"/>
  <c r="R49" i="98"/>
  <c r="Q49" i="98"/>
  <c r="P49" i="98"/>
  <c r="O49" i="98"/>
  <c r="N49" i="98"/>
  <c r="M49" i="98"/>
  <c r="L49" i="98"/>
  <c r="J49" i="98"/>
  <c r="I49" i="98"/>
  <c r="H49" i="98"/>
  <c r="G49" i="98"/>
  <c r="W48" i="98"/>
  <c r="V48" i="98"/>
  <c r="T48" i="98"/>
  <c r="S48" i="98"/>
  <c r="R48" i="98"/>
  <c r="Q48" i="98"/>
  <c r="P48" i="98"/>
  <c r="O48" i="98"/>
  <c r="N48" i="98"/>
  <c r="M48" i="98"/>
  <c r="L48" i="98"/>
  <c r="J48" i="98"/>
  <c r="I48" i="98"/>
  <c r="H48" i="98"/>
  <c r="G48" i="98"/>
  <c r="W47" i="98"/>
  <c r="V47" i="98"/>
  <c r="T47" i="98"/>
  <c r="S47" i="98"/>
  <c r="R47" i="98"/>
  <c r="Q47" i="98"/>
  <c r="P47" i="98"/>
  <c r="O47" i="98"/>
  <c r="N47" i="98"/>
  <c r="M47" i="98"/>
  <c r="L47" i="98"/>
  <c r="J47" i="98"/>
  <c r="I47" i="98"/>
  <c r="H47" i="98"/>
  <c r="G47" i="98"/>
  <c r="W46" i="98"/>
  <c r="V46" i="98"/>
  <c r="T46" i="98"/>
  <c r="S46" i="98"/>
  <c r="R46" i="98"/>
  <c r="Q46" i="98"/>
  <c r="P46" i="98"/>
  <c r="O46" i="98"/>
  <c r="N46" i="98"/>
  <c r="M46" i="98"/>
  <c r="L46" i="98"/>
  <c r="J46" i="98"/>
  <c r="I46" i="98"/>
  <c r="H46" i="98"/>
  <c r="G46" i="98"/>
  <c r="W45" i="98"/>
  <c r="V45" i="98"/>
  <c r="T45" i="98"/>
  <c r="S45" i="98"/>
  <c r="R45" i="98"/>
  <c r="Q45" i="98"/>
  <c r="P45" i="98"/>
  <c r="O45" i="98"/>
  <c r="N45" i="98"/>
  <c r="M45" i="98"/>
  <c r="L45" i="98"/>
  <c r="J45" i="98"/>
  <c r="I45" i="98"/>
  <c r="H45" i="98"/>
  <c r="G45" i="98"/>
  <c r="W44" i="98"/>
  <c r="V44" i="98"/>
  <c r="T44" i="98"/>
  <c r="S44" i="98"/>
  <c r="R44" i="98"/>
  <c r="Q44" i="98"/>
  <c r="P44" i="98"/>
  <c r="O44" i="98"/>
  <c r="N44" i="98"/>
  <c r="M44" i="98"/>
  <c r="L44" i="98"/>
  <c r="J44" i="98"/>
  <c r="I44" i="98"/>
  <c r="H44" i="98"/>
  <c r="G44" i="98"/>
  <c r="W43" i="98"/>
  <c r="V43" i="98"/>
  <c r="T43" i="98"/>
  <c r="S43" i="98"/>
  <c r="R43" i="98"/>
  <c r="Q43" i="98"/>
  <c r="P43" i="98"/>
  <c r="O43" i="98"/>
  <c r="N43" i="98"/>
  <c r="M43" i="98"/>
  <c r="L43" i="98"/>
  <c r="J43" i="98"/>
  <c r="I43" i="98"/>
  <c r="H43" i="98"/>
  <c r="G43" i="98"/>
  <c r="W42" i="98"/>
  <c r="V42" i="98"/>
  <c r="T42" i="98"/>
  <c r="S42" i="98"/>
  <c r="R42" i="98"/>
  <c r="Q42" i="98"/>
  <c r="P42" i="98"/>
  <c r="O42" i="98"/>
  <c r="N42" i="98"/>
  <c r="M42" i="98"/>
  <c r="L42" i="98"/>
  <c r="J42" i="98"/>
  <c r="I42" i="98"/>
  <c r="H42" i="98"/>
  <c r="G42" i="98"/>
  <c r="W41" i="98"/>
  <c r="V41" i="98"/>
  <c r="T41" i="98"/>
  <c r="S41" i="98"/>
  <c r="R41" i="98"/>
  <c r="Q41" i="98"/>
  <c r="P41" i="98"/>
  <c r="O41" i="98"/>
  <c r="N41" i="98"/>
  <c r="M41" i="98"/>
  <c r="L41" i="98"/>
  <c r="J41" i="98"/>
  <c r="I41" i="98"/>
  <c r="H41" i="98"/>
  <c r="G41" i="98"/>
  <c r="W40" i="98"/>
  <c r="V40" i="98"/>
  <c r="T40" i="98"/>
  <c r="S40" i="98"/>
  <c r="R40" i="98"/>
  <c r="Q40" i="98"/>
  <c r="P40" i="98"/>
  <c r="O40" i="98"/>
  <c r="N40" i="98"/>
  <c r="M40" i="98"/>
  <c r="L40" i="98"/>
  <c r="J40" i="98"/>
  <c r="I40" i="98"/>
  <c r="H40" i="98"/>
  <c r="G40" i="98"/>
  <c r="W39" i="98"/>
  <c r="V39" i="98"/>
  <c r="T39" i="98"/>
  <c r="S39" i="98"/>
  <c r="R39" i="98"/>
  <c r="Q39" i="98"/>
  <c r="P39" i="98"/>
  <c r="O39" i="98"/>
  <c r="N39" i="98"/>
  <c r="M39" i="98"/>
  <c r="L39" i="98"/>
  <c r="J39" i="98"/>
  <c r="I39" i="98"/>
  <c r="H39" i="98"/>
  <c r="G39" i="98"/>
  <c r="W38" i="98"/>
  <c r="V38" i="98"/>
  <c r="T38" i="98"/>
  <c r="S38" i="98"/>
  <c r="R38" i="98"/>
  <c r="Q38" i="98"/>
  <c r="P38" i="98"/>
  <c r="O38" i="98"/>
  <c r="N38" i="98"/>
  <c r="M38" i="98"/>
  <c r="L38" i="98"/>
  <c r="J38" i="98"/>
  <c r="I38" i="98"/>
  <c r="H38" i="98"/>
  <c r="G38" i="98"/>
  <c r="W37" i="98"/>
  <c r="V37" i="98"/>
  <c r="T37" i="98"/>
  <c r="S37" i="98"/>
  <c r="R37" i="98"/>
  <c r="Q37" i="98"/>
  <c r="P37" i="98"/>
  <c r="O37" i="98"/>
  <c r="N37" i="98"/>
  <c r="M37" i="98"/>
  <c r="L37" i="98"/>
  <c r="J37" i="98"/>
  <c r="I37" i="98"/>
  <c r="H37" i="98"/>
  <c r="G37" i="98"/>
  <c r="W36" i="98"/>
  <c r="V36" i="98"/>
  <c r="T36" i="98"/>
  <c r="S36" i="98"/>
  <c r="R36" i="98"/>
  <c r="Q36" i="98"/>
  <c r="P36" i="98"/>
  <c r="O36" i="98"/>
  <c r="N36" i="98"/>
  <c r="M36" i="98"/>
  <c r="L36" i="98"/>
  <c r="J36" i="98"/>
  <c r="I36" i="98"/>
  <c r="H36" i="98"/>
  <c r="G36" i="98"/>
  <c r="W35" i="98"/>
  <c r="V35" i="98"/>
  <c r="T35" i="98"/>
  <c r="S35" i="98"/>
  <c r="R35" i="98"/>
  <c r="Q35" i="98"/>
  <c r="P35" i="98"/>
  <c r="O35" i="98"/>
  <c r="N35" i="98"/>
  <c r="M35" i="98"/>
  <c r="L35" i="98"/>
  <c r="J35" i="98"/>
  <c r="I35" i="98"/>
  <c r="H35" i="98"/>
  <c r="G35" i="98"/>
  <c r="W34" i="98"/>
  <c r="V34" i="98"/>
  <c r="T34" i="98"/>
  <c r="S34" i="98"/>
  <c r="R34" i="98"/>
  <c r="Q34" i="98"/>
  <c r="P34" i="98"/>
  <c r="O34" i="98"/>
  <c r="N34" i="98"/>
  <c r="M34" i="98"/>
  <c r="L34" i="98"/>
  <c r="J34" i="98"/>
  <c r="I34" i="98"/>
  <c r="H34" i="98"/>
  <c r="G34" i="98"/>
  <c r="W33" i="98"/>
  <c r="V33" i="98"/>
  <c r="T33" i="98"/>
  <c r="S33" i="98"/>
  <c r="R33" i="98"/>
  <c r="Q33" i="98"/>
  <c r="P33" i="98"/>
  <c r="O33" i="98"/>
  <c r="N33" i="98"/>
  <c r="M33" i="98"/>
  <c r="L33" i="98"/>
  <c r="J33" i="98"/>
  <c r="I33" i="98"/>
  <c r="H33" i="98"/>
  <c r="G33" i="98"/>
  <c r="W32" i="98"/>
  <c r="V32" i="98"/>
  <c r="T32" i="98"/>
  <c r="S32" i="98"/>
  <c r="R32" i="98"/>
  <c r="Q32" i="98"/>
  <c r="P32" i="98"/>
  <c r="O32" i="98"/>
  <c r="N32" i="98"/>
  <c r="M32" i="98"/>
  <c r="L32" i="98"/>
  <c r="J32" i="98"/>
  <c r="I32" i="98"/>
  <c r="H32" i="98"/>
  <c r="G32" i="98"/>
  <c r="W31" i="98"/>
  <c r="V31" i="98"/>
  <c r="T31" i="98"/>
  <c r="S31" i="98"/>
  <c r="R31" i="98"/>
  <c r="Q31" i="98"/>
  <c r="P31" i="98"/>
  <c r="O31" i="98"/>
  <c r="N31" i="98"/>
  <c r="M31" i="98"/>
  <c r="L31" i="98"/>
  <c r="J31" i="98"/>
  <c r="I31" i="98"/>
  <c r="H31" i="98"/>
  <c r="G31" i="98"/>
  <c r="W30" i="98"/>
  <c r="V30" i="98"/>
  <c r="T30" i="98"/>
  <c r="S30" i="98"/>
  <c r="R30" i="98"/>
  <c r="Q30" i="98"/>
  <c r="P30" i="98"/>
  <c r="O30" i="98"/>
  <c r="N30" i="98"/>
  <c r="M30" i="98"/>
  <c r="L30" i="98"/>
  <c r="J30" i="98"/>
  <c r="I30" i="98"/>
  <c r="H30" i="98"/>
  <c r="G30" i="98"/>
  <c r="W29" i="98"/>
  <c r="V29" i="98"/>
  <c r="T29" i="98"/>
  <c r="S29" i="98"/>
  <c r="R29" i="98"/>
  <c r="Q29" i="98"/>
  <c r="P29" i="98"/>
  <c r="O29" i="98"/>
  <c r="N29" i="98"/>
  <c r="M29" i="98"/>
  <c r="L29" i="98"/>
  <c r="J29" i="98"/>
  <c r="I29" i="98"/>
  <c r="H29" i="98"/>
  <c r="G29" i="98"/>
  <c r="W28" i="98"/>
  <c r="V28" i="98"/>
  <c r="T28" i="98"/>
  <c r="S28" i="98"/>
  <c r="R28" i="98"/>
  <c r="Q28" i="98"/>
  <c r="P28" i="98"/>
  <c r="O28" i="98"/>
  <c r="N28" i="98"/>
  <c r="M28" i="98"/>
  <c r="L28" i="98"/>
  <c r="J28" i="98"/>
  <c r="I28" i="98"/>
  <c r="H28" i="98"/>
  <c r="G28" i="98"/>
  <c r="W27" i="98"/>
  <c r="V27" i="98"/>
  <c r="T27" i="98"/>
  <c r="S27" i="98"/>
  <c r="R27" i="98"/>
  <c r="Q27" i="98"/>
  <c r="P27" i="98"/>
  <c r="O27" i="98"/>
  <c r="N27" i="98"/>
  <c r="M27" i="98"/>
  <c r="L27" i="98"/>
  <c r="J27" i="98"/>
  <c r="I27" i="98"/>
  <c r="H27" i="98"/>
  <c r="G27" i="98"/>
  <c r="W26" i="98"/>
  <c r="V26" i="98"/>
  <c r="T26" i="98"/>
  <c r="S26" i="98"/>
  <c r="R26" i="98"/>
  <c r="Q26" i="98"/>
  <c r="P26" i="98"/>
  <c r="O26" i="98"/>
  <c r="N26" i="98"/>
  <c r="M26" i="98"/>
  <c r="L26" i="98"/>
  <c r="J26" i="98"/>
  <c r="I26" i="98"/>
  <c r="H26" i="98"/>
  <c r="G26" i="98"/>
  <c r="W25" i="98"/>
  <c r="V25" i="98"/>
  <c r="T25" i="98"/>
  <c r="S25" i="98"/>
  <c r="R25" i="98"/>
  <c r="Q25" i="98"/>
  <c r="P25" i="98"/>
  <c r="O25" i="98"/>
  <c r="N25" i="98"/>
  <c r="M25" i="98"/>
  <c r="L25" i="98"/>
  <c r="J25" i="98"/>
  <c r="I25" i="98"/>
  <c r="H25" i="98"/>
  <c r="G25" i="98"/>
  <c r="W24" i="98"/>
  <c r="V24" i="98"/>
  <c r="T24" i="98"/>
  <c r="S24" i="98"/>
  <c r="R24" i="98"/>
  <c r="Q24" i="98"/>
  <c r="P24" i="98"/>
  <c r="O24" i="98"/>
  <c r="N24" i="98"/>
  <c r="M24" i="98"/>
  <c r="L24" i="98"/>
  <c r="J24" i="98"/>
  <c r="I24" i="98"/>
  <c r="H24" i="98"/>
  <c r="G24" i="98"/>
  <c r="W23" i="98"/>
  <c r="V23" i="98"/>
  <c r="T23" i="98"/>
  <c r="S23" i="98"/>
  <c r="R23" i="98"/>
  <c r="Q23" i="98"/>
  <c r="P23" i="98"/>
  <c r="O23" i="98"/>
  <c r="N23" i="98"/>
  <c r="M23" i="98"/>
  <c r="L23" i="98"/>
  <c r="J23" i="98"/>
  <c r="I23" i="98"/>
  <c r="H23" i="98"/>
  <c r="G23" i="98"/>
  <c r="W22" i="98"/>
  <c r="V22" i="98"/>
  <c r="T22" i="98"/>
  <c r="S22" i="98"/>
  <c r="R22" i="98"/>
  <c r="Q22" i="98"/>
  <c r="P22" i="98"/>
  <c r="O22" i="98"/>
  <c r="N22" i="98"/>
  <c r="M22" i="98"/>
  <c r="L22" i="98"/>
  <c r="J22" i="98"/>
  <c r="I22" i="98"/>
  <c r="H22" i="98"/>
  <c r="G22" i="98"/>
  <c r="W21" i="98"/>
  <c r="V21" i="98"/>
  <c r="T21" i="98"/>
  <c r="S21" i="98"/>
  <c r="R21" i="98"/>
  <c r="Q21" i="98"/>
  <c r="P21" i="98"/>
  <c r="O21" i="98"/>
  <c r="N21" i="98"/>
  <c r="M21" i="98"/>
  <c r="L21" i="98"/>
  <c r="J21" i="98"/>
  <c r="I21" i="98"/>
  <c r="H21" i="98"/>
  <c r="G21" i="98"/>
  <c r="W20" i="98"/>
  <c r="V20" i="98"/>
  <c r="T20" i="98"/>
  <c r="S20" i="98"/>
  <c r="R20" i="98"/>
  <c r="Q20" i="98"/>
  <c r="P20" i="98"/>
  <c r="O20" i="98"/>
  <c r="N20" i="98"/>
  <c r="M20" i="98"/>
  <c r="L20" i="98"/>
  <c r="J20" i="98"/>
  <c r="I20" i="98"/>
  <c r="H20" i="98"/>
  <c r="G20" i="98"/>
  <c r="W19" i="98"/>
  <c r="V19" i="98"/>
  <c r="T19" i="98"/>
  <c r="S19" i="98"/>
  <c r="R19" i="98"/>
  <c r="Q19" i="98"/>
  <c r="P19" i="98"/>
  <c r="O19" i="98"/>
  <c r="N19" i="98"/>
  <c r="M19" i="98"/>
  <c r="L19" i="98"/>
  <c r="J19" i="98"/>
  <c r="I19" i="98"/>
  <c r="H19" i="98"/>
  <c r="G19" i="98"/>
  <c r="W18" i="98"/>
  <c r="V18" i="98"/>
  <c r="T18" i="98"/>
  <c r="S18" i="98"/>
  <c r="R18" i="98"/>
  <c r="Q18" i="98"/>
  <c r="P18" i="98"/>
  <c r="O18" i="98"/>
  <c r="N18" i="98"/>
  <c r="M18" i="98"/>
  <c r="L18" i="98"/>
  <c r="J18" i="98"/>
  <c r="I18" i="98"/>
  <c r="H18" i="98"/>
  <c r="G18" i="98"/>
  <c r="W17" i="98"/>
  <c r="V17" i="98"/>
  <c r="T17" i="98"/>
  <c r="S17" i="98"/>
  <c r="R17" i="98"/>
  <c r="Q17" i="98"/>
  <c r="P17" i="98"/>
  <c r="O17" i="98"/>
  <c r="N17" i="98"/>
  <c r="M17" i="98"/>
  <c r="L17" i="98"/>
  <c r="J17" i="98"/>
  <c r="I17" i="98"/>
  <c r="H17" i="98"/>
  <c r="G17" i="98"/>
  <c r="W16" i="98"/>
  <c r="V16" i="98"/>
  <c r="T16" i="98"/>
  <c r="S16" i="98"/>
  <c r="R16" i="98"/>
  <c r="Q16" i="98"/>
  <c r="P16" i="98"/>
  <c r="O16" i="98"/>
  <c r="N16" i="98"/>
  <c r="M16" i="98"/>
  <c r="L16" i="98"/>
  <c r="J16" i="98"/>
  <c r="I16" i="98"/>
  <c r="H16" i="98"/>
  <c r="G16" i="98"/>
  <c r="W15" i="98"/>
  <c r="V15" i="98"/>
  <c r="T15" i="98"/>
  <c r="S15" i="98"/>
  <c r="R15" i="98"/>
  <c r="Q15" i="98"/>
  <c r="P15" i="98"/>
  <c r="O15" i="98"/>
  <c r="N15" i="98"/>
  <c r="M15" i="98"/>
  <c r="L15" i="98"/>
  <c r="J15" i="98"/>
  <c r="I15" i="98"/>
  <c r="H15" i="98"/>
  <c r="G15" i="98"/>
  <c r="W14" i="98"/>
  <c r="V14" i="98"/>
  <c r="T14" i="98"/>
  <c r="S14" i="98"/>
  <c r="R14" i="98"/>
  <c r="Q14" i="98"/>
  <c r="P14" i="98"/>
  <c r="O14" i="98"/>
  <c r="N14" i="98"/>
  <c r="M14" i="98"/>
  <c r="L14" i="98"/>
  <c r="J14" i="98"/>
  <c r="I14" i="98"/>
  <c r="H14" i="98"/>
  <c r="G14" i="98"/>
  <c r="W13" i="98"/>
  <c r="V13" i="98"/>
  <c r="T13" i="98"/>
  <c r="S13" i="98"/>
  <c r="R13" i="98"/>
  <c r="Q13" i="98"/>
  <c r="P13" i="98"/>
  <c r="O13" i="98"/>
  <c r="N13" i="98"/>
  <c r="M13" i="98"/>
  <c r="L13" i="98"/>
  <c r="J13" i="98"/>
  <c r="I13" i="98"/>
  <c r="H13" i="98"/>
  <c r="G13" i="98"/>
  <c r="W12" i="98"/>
  <c r="V12" i="98"/>
  <c r="T12" i="98"/>
  <c r="S12" i="98"/>
  <c r="R12" i="98"/>
  <c r="Q12" i="98"/>
  <c r="P12" i="98"/>
  <c r="O12" i="98"/>
  <c r="N12" i="98"/>
  <c r="M12" i="98"/>
  <c r="L12" i="98"/>
  <c r="J12" i="98"/>
  <c r="I12" i="98"/>
  <c r="H12" i="98"/>
  <c r="G12" i="98"/>
  <c r="W11" i="98"/>
  <c r="V11" i="98"/>
  <c r="T11" i="98"/>
  <c r="S11" i="98"/>
  <c r="R11" i="98"/>
  <c r="Q11" i="98"/>
  <c r="P11" i="98"/>
  <c r="O11" i="98"/>
  <c r="N11" i="98"/>
  <c r="M11" i="98"/>
  <c r="L11" i="98"/>
  <c r="J11" i="98"/>
  <c r="I11" i="98"/>
  <c r="H11" i="98"/>
  <c r="G11" i="98"/>
  <c r="W10" i="98"/>
  <c r="V10" i="98"/>
  <c r="T10" i="98"/>
  <c r="S10" i="98"/>
  <c r="R10" i="98"/>
  <c r="Q10" i="98"/>
  <c r="P10" i="98"/>
  <c r="O10" i="98"/>
  <c r="N10" i="98"/>
  <c r="M10" i="98"/>
  <c r="L10" i="98"/>
  <c r="J10" i="98"/>
  <c r="I10" i="98"/>
  <c r="H10" i="98"/>
  <c r="G10" i="98"/>
  <c r="W9" i="98"/>
  <c r="W8" i="98"/>
  <c r="W7" i="98"/>
  <c r="W6" i="98"/>
  <c r="W5" i="98"/>
  <c r="W4" i="98"/>
  <c r="V6" i="98"/>
  <c r="V7" i="98"/>
  <c r="V8" i="98"/>
  <c r="V9" i="98"/>
  <c r="V5" i="98"/>
  <c r="V4" i="98"/>
  <c r="T9" i="98"/>
  <c r="S9" i="98"/>
  <c r="R9" i="98"/>
  <c r="Q9" i="98"/>
  <c r="P9" i="98"/>
  <c r="O9" i="98"/>
  <c r="T8" i="98"/>
  <c r="S8" i="98"/>
  <c r="R8" i="98"/>
  <c r="Q8" i="98"/>
  <c r="P8" i="98"/>
  <c r="O8" i="98"/>
  <c r="T7" i="98"/>
  <c r="S7" i="98"/>
  <c r="R7" i="98"/>
  <c r="Q7" i="98"/>
  <c r="P7" i="98"/>
  <c r="O7" i="98"/>
  <c r="T6" i="98"/>
  <c r="S6" i="98"/>
  <c r="R6" i="98"/>
  <c r="Q6" i="98"/>
  <c r="P6" i="98"/>
  <c r="O6" i="98"/>
  <c r="T5" i="98"/>
  <c r="S5" i="98"/>
  <c r="R5" i="98"/>
  <c r="Q5" i="98"/>
  <c r="P5" i="98"/>
  <c r="O5" i="98"/>
  <c r="T4" i="98"/>
  <c r="S4" i="98"/>
  <c r="R4" i="98"/>
  <c r="Q4" i="98"/>
  <c r="P4" i="98"/>
  <c r="O4" i="98"/>
  <c r="BJ160" i="98" a="1"/>
  <c r="BJ160" i="98" l="1"/>
  <c r="W591" i="98"/>
  <c r="W590" i="98"/>
  <c r="W589" i="98"/>
  <c r="W588" i="98"/>
  <c r="AP591" i="98"/>
  <c r="AP590" i="98"/>
  <c r="AP589" i="98"/>
  <c r="AP588" i="98"/>
  <c r="U4" i="98"/>
  <c r="BT504" i="98"/>
  <c r="BB504" i="98"/>
  <c r="G10" i="109"/>
  <c r="H10" i="109"/>
  <c r="I10" i="109"/>
  <c r="J10" i="109"/>
  <c r="L10" i="109"/>
  <c r="M10" i="109"/>
  <c r="N10" i="109"/>
  <c r="AQ10" i="109"/>
  <c r="G11" i="109"/>
  <c r="H11" i="109"/>
  <c r="I11" i="109"/>
  <c r="J11" i="109"/>
  <c r="L11" i="109"/>
  <c r="M11" i="109"/>
  <c r="N11" i="109"/>
  <c r="AQ11" i="109"/>
  <c r="G12" i="109"/>
  <c r="H12" i="109"/>
  <c r="I12" i="109"/>
  <c r="J12" i="109"/>
  <c r="L12" i="109"/>
  <c r="M12" i="109"/>
  <c r="N12" i="109"/>
  <c r="X12" i="109"/>
  <c r="AQ12" i="109"/>
  <c r="G13" i="109"/>
  <c r="H13" i="109"/>
  <c r="I13" i="109"/>
  <c r="J13" i="109"/>
  <c r="L13" i="109"/>
  <c r="M13" i="109"/>
  <c r="N13" i="109"/>
  <c r="X13" i="109"/>
  <c r="AQ13" i="109"/>
  <c r="G14" i="109"/>
  <c r="H14" i="109"/>
  <c r="I14" i="109"/>
  <c r="J14" i="109"/>
  <c r="L14" i="109"/>
  <c r="M14" i="109"/>
  <c r="N14" i="109"/>
  <c r="AQ14" i="109"/>
  <c r="G15" i="109"/>
  <c r="H15" i="109"/>
  <c r="I15" i="109"/>
  <c r="J15" i="109"/>
  <c r="L15" i="109"/>
  <c r="M15" i="109"/>
  <c r="N15" i="109"/>
  <c r="X15" i="109"/>
  <c r="G16" i="109"/>
  <c r="H16" i="109"/>
  <c r="I16" i="109"/>
  <c r="J16" i="109"/>
  <c r="L16" i="109"/>
  <c r="M16" i="109"/>
  <c r="N16" i="109"/>
  <c r="X16" i="109"/>
  <c r="AQ16" i="109"/>
  <c r="G17" i="109"/>
  <c r="H17" i="109"/>
  <c r="I17" i="109"/>
  <c r="J17" i="109"/>
  <c r="L17" i="109"/>
  <c r="M17" i="109"/>
  <c r="N17" i="109"/>
  <c r="X17" i="109"/>
  <c r="AQ17" i="109"/>
  <c r="G18" i="109"/>
  <c r="H18" i="109"/>
  <c r="I18" i="109"/>
  <c r="J18" i="109"/>
  <c r="L18" i="109"/>
  <c r="M18" i="109"/>
  <c r="N18" i="109"/>
  <c r="AQ18" i="109"/>
  <c r="G19" i="109"/>
  <c r="H19" i="109"/>
  <c r="I19" i="109"/>
  <c r="J19" i="109"/>
  <c r="L19" i="109"/>
  <c r="M19" i="109"/>
  <c r="N19" i="109"/>
  <c r="X19" i="109"/>
  <c r="AQ19" i="109"/>
  <c r="G20" i="109"/>
  <c r="H20" i="109"/>
  <c r="I20" i="109"/>
  <c r="J20" i="109"/>
  <c r="L20" i="109"/>
  <c r="M20" i="109"/>
  <c r="N20" i="109"/>
  <c r="X20" i="109"/>
  <c r="AQ20" i="109"/>
  <c r="G21" i="109"/>
  <c r="H21" i="109"/>
  <c r="I21" i="109"/>
  <c r="J21" i="109"/>
  <c r="L21" i="109"/>
  <c r="M21" i="109"/>
  <c r="N21" i="109"/>
  <c r="X21" i="109"/>
  <c r="AQ21" i="109"/>
  <c r="G22" i="109"/>
  <c r="H22" i="109"/>
  <c r="I22" i="109"/>
  <c r="J22" i="109"/>
  <c r="L22" i="109"/>
  <c r="M22" i="109"/>
  <c r="N22" i="109"/>
  <c r="AQ22" i="109"/>
  <c r="G23" i="109"/>
  <c r="H23" i="109"/>
  <c r="I23" i="109"/>
  <c r="J23" i="109"/>
  <c r="L23" i="109"/>
  <c r="M23" i="109"/>
  <c r="N23" i="109"/>
  <c r="X23" i="109"/>
  <c r="G24" i="109"/>
  <c r="H24" i="109"/>
  <c r="I24" i="109"/>
  <c r="J24" i="109"/>
  <c r="L24" i="109"/>
  <c r="M24" i="109"/>
  <c r="N24" i="109"/>
  <c r="X24" i="109"/>
  <c r="AQ24" i="109"/>
  <c r="G25" i="109"/>
  <c r="H25" i="109"/>
  <c r="I25" i="109"/>
  <c r="J25" i="109"/>
  <c r="L25" i="109"/>
  <c r="M25" i="109"/>
  <c r="N25" i="109"/>
  <c r="X25" i="109"/>
  <c r="AQ25" i="109"/>
  <c r="G26" i="109"/>
  <c r="H26" i="109"/>
  <c r="I26" i="109"/>
  <c r="J26" i="109"/>
  <c r="L26" i="109"/>
  <c r="M26" i="109"/>
  <c r="N26" i="109"/>
  <c r="AQ26" i="109"/>
  <c r="G27" i="109"/>
  <c r="H27" i="109"/>
  <c r="I27" i="109"/>
  <c r="J27" i="109"/>
  <c r="L27" i="109"/>
  <c r="M27" i="109"/>
  <c r="N27" i="109"/>
  <c r="X27" i="109"/>
  <c r="AQ27" i="109"/>
  <c r="G28" i="109"/>
  <c r="H28" i="109"/>
  <c r="I28" i="109"/>
  <c r="J28" i="109"/>
  <c r="L28" i="109"/>
  <c r="M28" i="109"/>
  <c r="N28" i="109"/>
  <c r="X28" i="109"/>
  <c r="AR28" i="109"/>
  <c r="AS28" i="109"/>
  <c r="G29" i="109"/>
  <c r="H29" i="109"/>
  <c r="I29" i="109"/>
  <c r="J29" i="109"/>
  <c r="L29" i="109"/>
  <c r="M29" i="109"/>
  <c r="N29" i="109"/>
  <c r="X29" i="109"/>
  <c r="G30" i="109"/>
  <c r="H30" i="109"/>
  <c r="I30" i="109"/>
  <c r="J30" i="109"/>
  <c r="L30" i="109"/>
  <c r="M30" i="109"/>
  <c r="N30" i="109"/>
  <c r="AS30" i="109"/>
  <c r="AQ30" i="109"/>
  <c r="G31" i="109"/>
  <c r="H31" i="109"/>
  <c r="I31" i="109"/>
  <c r="J31" i="109"/>
  <c r="L31" i="109"/>
  <c r="M31" i="109"/>
  <c r="N31" i="109"/>
  <c r="X31" i="109"/>
  <c r="G32" i="109"/>
  <c r="H32" i="109"/>
  <c r="I32" i="109"/>
  <c r="J32" i="109"/>
  <c r="L32" i="109"/>
  <c r="M32" i="109"/>
  <c r="N32" i="109"/>
  <c r="X32" i="109"/>
  <c r="AQ32" i="109"/>
  <c r="G33" i="109"/>
  <c r="H33" i="109"/>
  <c r="I33" i="109"/>
  <c r="J33" i="109"/>
  <c r="L33" i="109"/>
  <c r="M33" i="109"/>
  <c r="N33" i="109"/>
  <c r="X33" i="109"/>
  <c r="AQ33" i="109"/>
  <c r="G34" i="109"/>
  <c r="H34" i="109"/>
  <c r="I34" i="109"/>
  <c r="J34" i="109"/>
  <c r="L34" i="109"/>
  <c r="M34" i="109"/>
  <c r="N34" i="109"/>
  <c r="AQ34" i="109"/>
  <c r="G35" i="109"/>
  <c r="H35" i="109"/>
  <c r="I35" i="109"/>
  <c r="J35" i="109"/>
  <c r="L35" i="109"/>
  <c r="M35" i="109"/>
  <c r="N35" i="109"/>
  <c r="X35" i="109"/>
  <c r="AQ35" i="109"/>
  <c r="G36" i="109"/>
  <c r="H36" i="109"/>
  <c r="I36" i="109"/>
  <c r="J36" i="109"/>
  <c r="L36" i="109"/>
  <c r="M36" i="109"/>
  <c r="N36" i="109"/>
  <c r="X36" i="109"/>
  <c r="G37" i="109"/>
  <c r="H37" i="109"/>
  <c r="I37" i="109"/>
  <c r="J37" i="109"/>
  <c r="L37" i="109"/>
  <c r="M37" i="109"/>
  <c r="N37" i="109"/>
  <c r="X37" i="109"/>
  <c r="AQ37" i="109"/>
  <c r="G38" i="109"/>
  <c r="H38" i="109"/>
  <c r="I38" i="109"/>
  <c r="J38" i="109"/>
  <c r="L38" i="109"/>
  <c r="M38" i="109"/>
  <c r="N38" i="109"/>
  <c r="AQ38" i="109"/>
  <c r="G39" i="109"/>
  <c r="H39" i="109"/>
  <c r="I39" i="109"/>
  <c r="J39" i="109"/>
  <c r="L39" i="109"/>
  <c r="M39" i="109"/>
  <c r="N39" i="109"/>
  <c r="X39" i="109"/>
  <c r="G40" i="109"/>
  <c r="H40" i="109"/>
  <c r="I40" i="109"/>
  <c r="J40" i="109"/>
  <c r="L40" i="109"/>
  <c r="M40" i="109"/>
  <c r="N40" i="109"/>
  <c r="X40" i="109"/>
  <c r="AQ40" i="109"/>
  <c r="G41" i="109"/>
  <c r="H41" i="109"/>
  <c r="I41" i="109"/>
  <c r="J41" i="109"/>
  <c r="L41" i="109"/>
  <c r="M41" i="109"/>
  <c r="N41" i="109"/>
  <c r="X41" i="109"/>
  <c r="AQ41" i="109"/>
  <c r="G42" i="109"/>
  <c r="H42" i="109"/>
  <c r="I42" i="109"/>
  <c r="J42" i="109"/>
  <c r="L42" i="109"/>
  <c r="M42" i="109"/>
  <c r="N42" i="109"/>
  <c r="AQ42" i="109"/>
  <c r="G43" i="109"/>
  <c r="H43" i="109"/>
  <c r="I43" i="109"/>
  <c r="J43" i="109"/>
  <c r="L43" i="109"/>
  <c r="M43" i="109"/>
  <c r="N43" i="109"/>
  <c r="X43" i="109"/>
  <c r="AQ43" i="109"/>
  <c r="G44" i="109"/>
  <c r="H44" i="109"/>
  <c r="I44" i="109"/>
  <c r="J44" i="109"/>
  <c r="L44" i="109"/>
  <c r="M44" i="109"/>
  <c r="N44" i="109"/>
  <c r="X44" i="109"/>
  <c r="G45" i="109"/>
  <c r="H45" i="109"/>
  <c r="I45" i="109"/>
  <c r="J45" i="109"/>
  <c r="L45" i="109"/>
  <c r="M45" i="109"/>
  <c r="N45" i="109"/>
  <c r="AS45" i="109"/>
  <c r="AQ45" i="109"/>
  <c r="G46" i="109"/>
  <c r="H46" i="109"/>
  <c r="I46" i="109"/>
  <c r="J46" i="109"/>
  <c r="L46" i="109"/>
  <c r="M46" i="109"/>
  <c r="N46" i="109"/>
  <c r="AQ46" i="109"/>
  <c r="G47" i="109"/>
  <c r="H47" i="109"/>
  <c r="I47" i="109"/>
  <c r="J47" i="109"/>
  <c r="L47" i="109"/>
  <c r="M47" i="109"/>
  <c r="N47" i="109"/>
  <c r="X47" i="109"/>
  <c r="G48" i="109"/>
  <c r="H48" i="109"/>
  <c r="I48" i="109"/>
  <c r="J48" i="109"/>
  <c r="L48" i="109"/>
  <c r="M48" i="109"/>
  <c r="N48" i="109"/>
  <c r="AQ48" i="109"/>
  <c r="G49" i="109"/>
  <c r="H49" i="109"/>
  <c r="I49" i="109"/>
  <c r="J49" i="109"/>
  <c r="L49" i="109"/>
  <c r="M49" i="109"/>
  <c r="N49" i="109"/>
  <c r="X49" i="109"/>
  <c r="AQ49" i="109"/>
  <c r="G50" i="109"/>
  <c r="H50" i="109"/>
  <c r="I50" i="109"/>
  <c r="J50" i="109"/>
  <c r="L50" i="109"/>
  <c r="M50" i="109"/>
  <c r="N50" i="109"/>
  <c r="AQ50" i="109"/>
  <c r="G51" i="109"/>
  <c r="H51" i="109"/>
  <c r="I51" i="109"/>
  <c r="J51" i="109"/>
  <c r="L51" i="109"/>
  <c r="M51" i="109"/>
  <c r="N51" i="109"/>
  <c r="X51" i="109"/>
  <c r="AQ51" i="109"/>
  <c r="G52" i="109"/>
  <c r="H52" i="109"/>
  <c r="I52" i="109"/>
  <c r="J52" i="109"/>
  <c r="L52" i="109"/>
  <c r="M52" i="109"/>
  <c r="N52" i="109"/>
  <c r="X52" i="109"/>
  <c r="AQ52" i="109"/>
  <c r="G53" i="109"/>
  <c r="H53" i="109"/>
  <c r="I53" i="109"/>
  <c r="J53" i="109"/>
  <c r="L53" i="109"/>
  <c r="M53" i="109"/>
  <c r="N53" i="109"/>
  <c r="X53" i="109"/>
  <c r="AQ53" i="109"/>
  <c r="G54" i="109"/>
  <c r="H54" i="109"/>
  <c r="I54" i="109"/>
  <c r="J54" i="109"/>
  <c r="L54" i="109"/>
  <c r="M54" i="109"/>
  <c r="N54" i="109"/>
  <c r="AQ54" i="109"/>
  <c r="G55" i="109"/>
  <c r="H55" i="109"/>
  <c r="I55" i="109"/>
  <c r="J55" i="109"/>
  <c r="L55" i="109"/>
  <c r="M55" i="109"/>
  <c r="N55" i="109"/>
  <c r="X55" i="109"/>
  <c r="G56" i="109"/>
  <c r="H56" i="109"/>
  <c r="I56" i="109"/>
  <c r="J56" i="109"/>
  <c r="L56" i="109"/>
  <c r="M56" i="109"/>
  <c r="N56" i="109"/>
  <c r="X56" i="109"/>
  <c r="AQ56" i="109"/>
  <c r="G57" i="109"/>
  <c r="H57" i="109"/>
  <c r="I57" i="109"/>
  <c r="J57" i="109"/>
  <c r="L57" i="109"/>
  <c r="M57" i="109"/>
  <c r="N57" i="109"/>
  <c r="X57" i="109"/>
  <c r="AS57" i="109"/>
  <c r="G58" i="109"/>
  <c r="H58" i="109"/>
  <c r="I58" i="109"/>
  <c r="J58" i="109"/>
  <c r="L58" i="109"/>
  <c r="M58" i="109"/>
  <c r="N58" i="109"/>
  <c r="AQ58" i="109"/>
  <c r="G59" i="109"/>
  <c r="H59" i="109"/>
  <c r="I59" i="109"/>
  <c r="J59" i="109"/>
  <c r="L59" i="109"/>
  <c r="M59" i="109"/>
  <c r="N59" i="109"/>
  <c r="X59" i="109"/>
  <c r="AQ59" i="109"/>
  <c r="G60" i="109"/>
  <c r="H60" i="109"/>
  <c r="I60" i="109"/>
  <c r="J60" i="109"/>
  <c r="L60" i="109"/>
  <c r="M60" i="109"/>
  <c r="N60" i="109"/>
  <c r="X60" i="109"/>
  <c r="G61" i="109"/>
  <c r="H61" i="109"/>
  <c r="I61" i="109"/>
  <c r="J61" i="109"/>
  <c r="L61" i="109"/>
  <c r="M61" i="109"/>
  <c r="N61" i="109"/>
  <c r="X61" i="109"/>
  <c r="G62" i="109"/>
  <c r="H62" i="109"/>
  <c r="I62" i="109"/>
  <c r="J62" i="109"/>
  <c r="L62" i="109"/>
  <c r="M62" i="109"/>
  <c r="N62" i="109"/>
  <c r="AQ62" i="109"/>
  <c r="G63" i="109"/>
  <c r="H63" i="109"/>
  <c r="I63" i="109"/>
  <c r="J63" i="109"/>
  <c r="L63" i="109"/>
  <c r="M63" i="109"/>
  <c r="N63" i="109"/>
  <c r="X63" i="109"/>
  <c r="G64" i="109"/>
  <c r="H64" i="109"/>
  <c r="I64" i="109"/>
  <c r="J64" i="109"/>
  <c r="L64" i="109"/>
  <c r="M64" i="109"/>
  <c r="N64" i="109"/>
  <c r="X64" i="109"/>
  <c r="AQ64" i="109"/>
  <c r="G65" i="109"/>
  <c r="H65" i="109"/>
  <c r="I65" i="109"/>
  <c r="J65" i="109"/>
  <c r="L65" i="109"/>
  <c r="M65" i="109"/>
  <c r="N65" i="109"/>
  <c r="AQ65" i="109"/>
  <c r="G66" i="109"/>
  <c r="H66" i="109"/>
  <c r="I66" i="109"/>
  <c r="J66" i="109"/>
  <c r="L66" i="109"/>
  <c r="M66" i="109"/>
  <c r="N66" i="109"/>
  <c r="AQ66" i="109"/>
  <c r="G67" i="109"/>
  <c r="H67" i="109"/>
  <c r="I67" i="109"/>
  <c r="J67" i="109"/>
  <c r="L67" i="109"/>
  <c r="M67" i="109"/>
  <c r="N67" i="109"/>
  <c r="X67" i="109"/>
  <c r="AQ67" i="109"/>
  <c r="G68" i="109"/>
  <c r="H68" i="109"/>
  <c r="I68" i="109"/>
  <c r="J68" i="109"/>
  <c r="L68" i="109"/>
  <c r="M68" i="109"/>
  <c r="N68" i="109"/>
  <c r="X68" i="109"/>
  <c r="G69" i="109"/>
  <c r="H69" i="109"/>
  <c r="I69" i="109"/>
  <c r="J69" i="109"/>
  <c r="L69" i="109"/>
  <c r="M69" i="109"/>
  <c r="N69" i="109"/>
  <c r="X69" i="109"/>
  <c r="AQ69" i="109"/>
  <c r="G70" i="109"/>
  <c r="H70" i="109"/>
  <c r="I70" i="109"/>
  <c r="J70" i="109"/>
  <c r="L70" i="109"/>
  <c r="M70" i="109"/>
  <c r="N70" i="109"/>
  <c r="AQ70" i="109"/>
  <c r="G71" i="109"/>
  <c r="H71" i="109"/>
  <c r="I71" i="109"/>
  <c r="J71" i="109"/>
  <c r="L71" i="109"/>
  <c r="M71" i="109"/>
  <c r="N71" i="109"/>
  <c r="X71" i="109"/>
  <c r="G72" i="109"/>
  <c r="H72" i="109"/>
  <c r="I72" i="109"/>
  <c r="J72" i="109"/>
  <c r="L72" i="109"/>
  <c r="M72" i="109"/>
  <c r="N72" i="109"/>
  <c r="X72" i="109"/>
  <c r="AQ72" i="109"/>
  <c r="G73" i="109"/>
  <c r="H73" i="109"/>
  <c r="I73" i="109"/>
  <c r="J73" i="109"/>
  <c r="L73" i="109"/>
  <c r="M73" i="109"/>
  <c r="N73" i="109"/>
  <c r="X73" i="109"/>
  <c r="AQ73" i="109"/>
  <c r="G74" i="109"/>
  <c r="H74" i="109"/>
  <c r="I74" i="109"/>
  <c r="J74" i="109"/>
  <c r="L74" i="109"/>
  <c r="M74" i="109"/>
  <c r="N74" i="109"/>
  <c r="AR74" i="109"/>
  <c r="AQ74" i="109"/>
  <c r="G75" i="109"/>
  <c r="H75" i="109"/>
  <c r="I75" i="109"/>
  <c r="J75" i="109"/>
  <c r="L75" i="109"/>
  <c r="M75" i="109"/>
  <c r="N75" i="109"/>
  <c r="X75" i="109"/>
  <c r="AQ75" i="109"/>
  <c r="G76" i="109"/>
  <c r="H76" i="109"/>
  <c r="I76" i="109"/>
  <c r="J76" i="109"/>
  <c r="L76" i="109"/>
  <c r="M76" i="109"/>
  <c r="N76" i="109"/>
  <c r="X76" i="109"/>
  <c r="G77" i="109"/>
  <c r="H77" i="109"/>
  <c r="I77" i="109"/>
  <c r="J77" i="109"/>
  <c r="L77" i="109"/>
  <c r="M77" i="109"/>
  <c r="N77" i="109"/>
  <c r="X77" i="109"/>
  <c r="G78" i="109"/>
  <c r="H78" i="109"/>
  <c r="I78" i="109"/>
  <c r="J78" i="109"/>
  <c r="L78" i="109"/>
  <c r="M78" i="109"/>
  <c r="N78" i="109"/>
  <c r="AQ78" i="109"/>
  <c r="G79" i="109"/>
  <c r="H79" i="109"/>
  <c r="I79" i="109"/>
  <c r="J79" i="109"/>
  <c r="L79" i="109"/>
  <c r="M79" i="109"/>
  <c r="N79" i="109"/>
  <c r="X79" i="109"/>
  <c r="G80" i="109"/>
  <c r="H80" i="109"/>
  <c r="I80" i="109"/>
  <c r="J80" i="109"/>
  <c r="L80" i="109"/>
  <c r="M80" i="109"/>
  <c r="N80" i="109"/>
  <c r="X80" i="109"/>
  <c r="AQ80" i="109"/>
  <c r="G81" i="109"/>
  <c r="H81" i="109"/>
  <c r="I81" i="109"/>
  <c r="J81" i="109"/>
  <c r="L81" i="109"/>
  <c r="M81" i="109"/>
  <c r="N81" i="109"/>
  <c r="X81" i="109"/>
  <c r="AQ81" i="109"/>
  <c r="G82" i="109"/>
  <c r="H82" i="109"/>
  <c r="I82" i="109"/>
  <c r="J82" i="109"/>
  <c r="L82" i="109"/>
  <c r="M82" i="109"/>
  <c r="N82" i="109"/>
  <c r="AQ82" i="109"/>
  <c r="G83" i="109"/>
  <c r="H83" i="109"/>
  <c r="I83" i="109"/>
  <c r="J83" i="109"/>
  <c r="L83" i="109"/>
  <c r="M83" i="109"/>
  <c r="N83" i="109"/>
  <c r="X83" i="109"/>
  <c r="AQ83" i="109"/>
  <c r="G84" i="109"/>
  <c r="H84" i="109"/>
  <c r="I84" i="109"/>
  <c r="J84" i="109"/>
  <c r="L84" i="109"/>
  <c r="M84" i="109"/>
  <c r="N84" i="109"/>
  <c r="X84" i="109"/>
  <c r="G85" i="109"/>
  <c r="H85" i="109"/>
  <c r="I85" i="109"/>
  <c r="J85" i="109"/>
  <c r="L85" i="109"/>
  <c r="M85" i="109"/>
  <c r="N85" i="109"/>
  <c r="X85" i="109"/>
  <c r="AQ85" i="109"/>
  <c r="G86" i="109"/>
  <c r="H86" i="109"/>
  <c r="I86" i="109"/>
  <c r="J86" i="109"/>
  <c r="L86" i="109"/>
  <c r="M86" i="109"/>
  <c r="N86" i="109"/>
  <c r="AQ86" i="109"/>
  <c r="G87" i="109"/>
  <c r="H87" i="109"/>
  <c r="I87" i="109"/>
  <c r="J87" i="109"/>
  <c r="L87" i="109"/>
  <c r="M87" i="109"/>
  <c r="N87" i="109"/>
  <c r="X87" i="109"/>
  <c r="G88" i="109"/>
  <c r="H88" i="109"/>
  <c r="I88" i="109"/>
  <c r="J88" i="109"/>
  <c r="L88" i="109"/>
  <c r="M88" i="109"/>
  <c r="N88" i="109"/>
  <c r="X88" i="109"/>
  <c r="AQ88" i="109"/>
  <c r="G89" i="109"/>
  <c r="H89" i="109"/>
  <c r="I89" i="109"/>
  <c r="J89" i="109"/>
  <c r="L89" i="109"/>
  <c r="M89" i="109"/>
  <c r="N89" i="109"/>
  <c r="AQ89" i="109"/>
  <c r="G90" i="109"/>
  <c r="H90" i="109"/>
  <c r="I90" i="109"/>
  <c r="J90" i="109"/>
  <c r="L90" i="109"/>
  <c r="M90" i="109"/>
  <c r="N90" i="109"/>
  <c r="AQ90" i="109"/>
  <c r="G91" i="109"/>
  <c r="H91" i="109"/>
  <c r="I91" i="109"/>
  <c r="J91" i="109"/>
  <c r="L91" i="109"/>
  <c r="M91" i="109"/>
  <c r="N91" i="109"/>
  <c r="X91" i="109"/>
  <c r="AQ91" i="109"/>
  <c r="G92" i="109"/>
  <c r="H92" i="109"/>
  <c r="I92" i="109"/>
  <c r="J92" i="109"/>
  <c r="L92" i="109"/>
  <c r="M92" i="109"/>
  <c r="N92" i="109"/>
  <c r="X92" i="109"/>
  <c r="G93" i="109"/>
  <c r="H93" i="109"/>
  <c r="I93" i="109"/>
  <c r="J93" i="109"/>
  <c r="L93" i="109"/>
  <c r="M93" i="109"/>
  <c r="N93" i="109"/>
  <c r="X93" i="109"/>
  <c r="G94" i="109"/>
  <c r="H94" i="109"/>
  <c r="I94" i="109"/>
  <c r="J94" i="109"/>
  <c r="L94" i="109"/>
  <c r="M94" i="109"/>
  <c r="N94" i="109"/>
  <c r="AQ94" i="109"/>
  <c r="G95" i="109"/>
  <c r="H95" i="109"/>
  <c r="I95" i="109"/>
  <c r="J95" i="109"/>
  <c r="L95" i="109"/>
  <c r="M95" i="109"/>
  <c r="N95" i="109"/>
  <c r="X95" i="109"/>
  <c r="G96" i="109"/>
  <c r="H96" i="109"/>
  <c r="I96" i="109"/>
  <c r="J96" i="109"/>
  <c r="L96" i="109"/>
  <c r="M96" i="109"/>
  <c r="N96" i="109"/>
  <c r="X96" i="109"/>
  <c r="AQ96" i="109"/>
  <c r="G97" i="109"/>
  <c r="H97" i="109"/>
  <c r="I97" i="109"/>
  <c r="J97" i="109"/>
  <c r="L97" i="109"/>
  <c r="M97" i="109"/>
  <c r="N97" i="109"/>
  <c r="X97" i="109"/>
  <c r="AQ97" i="109"/>
  <c r="G98" i="109"/>
  <c r="H98" i="109"/>
  <c r="I98" i="109"/>
  <c r="J98" i="109"/>
  <c r="L98" i="109"/>
  <c r="M98" i="109"/>
  <c r="N98" i="109"/>
  <c r="AQ98" i="109"/>
  <c r="G99" i="109"/>
  <c r="H99" i="109"/>
  <c r="I99" i="109"/>
  <c r="J99" i="109"/>
  <c r="L99" i="109"/>
  <c r="M99" i="109"/>
  <c r="N99" i="109"/>
  <c r="X99" i="109"/>
  <c r="AQ99" i="109"/>
  <c r="G100" i="109"/>
  <c r="H100" i="109"/>
  <c r="I100" i="109"/>
  <c r="J100" i="109"/>
  <c r="L100" i="109"/>
  <c r="M100" i="109"/>
  <c r="N100" i="109"/>
  <c r="X100" i="109"/>
  <c r="AQ100" i="109"/>
  <c r="G101" i="109"/>
  <c r="H101" i="109"/>
  <c r="I101" i="109"/>
  <c r="J101" i="109"/>
  <c r="L101" i="109"/>
  <c r="M101" i="109"/>
  <c r="N101" i="109"/>
  <c r="AQ101" i="109"/>
  <c r="G102" i="109"/>
  <c r="H102" i="109"/>
  <c r="I102" i="109"/>
  <c r="J102" i="109"/>
  <c r="L102" i="109"/>
  <c r="M102" i="109"/>
  <c r="N102" i="109"/>
  <c r="AQ102" i="109"/>
  <c r="AS102" i="109"/>
  <c r="G103" i="109"/>
  <c r="H103" i="109"/>
  <c r="I103" i="109"/>
  <c r="J103" i="109"/>
  <c r="L103" i="109"/>
  <c r="M103" i="109"/>
  <c r="N103" i="109"/>
  <c r="X103" i="109"/>
  <c r="G104" i="109"/>
  <c r="H104" i="109"/>
  <c r="I104" i="109"/>
  <c r="J104" i="109"/>
  <c r="L104" i="109"/>
  <c r="M104" i="109"/>
  <c r="N104" i="109"/>
  <c r="X104" i="109"/>
  <c r="AQ104" i="109"/>
  <c r="G105" i="109"/>
  <c r="H105" i="109"/>
  <c r="I105" i="109"/>
  <c r="J105" i="109"/>
  <c r="L105" i="109"/>
  <c r="M105" i="109"/>
  <c r="N105" i="109"/>
  <c r="X105" i="109"/>
  <c r="AQ105" i="109"/>
  <c r="G106" i="109"/>
  <c r="H106" i="109"/>
  <c r="I106" i="109"/>
  <c r="J106" i="109"/>
  <c r="L106" i="109"/>
  <c r="M106" i="109"/>
  <c r="N106" i="109"/>
  <c r="AQ106" i="109"/>
  <c r="G107" i="109"/>
  <c r="H107" i="109"/>
  <c r="I107" i="109"/>
  <c r="J107" i="109"/>
  <c r="L107" i="109"/>
  <c r="M107" i="109"/>
  <c r="N107" i="109"/>
  <c r="X107" i="109"/>
  <c r="AQ107" i="109"/>
  <c r="G108" i="109"/>
  <c r="H108" i="109"/>
  <c r="I108" i="109"/>
  <c r="J108" i="109"/>
  <c r="L108" i="109"/>
  <c r="M108" i="109"/>
  <c r="N108" i="109"/>
  <c r="X108" i="109"/>
  <c r="AR108" i="109"/>
  <c r="G109" i="109"/>
  <c r="H109" i="109"/>
  <c r="I109" i="109"/>
  <c r="J109" i="109"/>
  <c r="L109" i="109"/>
  <c r="M109" i="109"/>
  <c r="N109" i="109"/>
  <c r="X109" i="109"/>
  <c r="G110" i="109"/>
  <c r="H110" i="109"/>
  <c r="I110" i="109"/>
  <c r="J110" i="109"/>
  <c r="L110" i="109"/>
  <c r="M110" i="109"/>
  <c r="N110" i="109"/>
  <c r="AQ110" i="109"/>
  <c r="G111" i="109"/>
  <c r="H111" i="109"/>
  <c r="I111" i="109"/>
  <c r="J111" i="109"/>
  <c r="L111" i="109"/>
  <c r="M111" i="109"/>
  <c r="N111" i="109"/>
  <c r="X111" i="109"/>
  <c r="AS111" i="109"/>
  <c r="G112" i="109"/>
  <c r="H112" i="109"/>
  <c r="I112" i="109"/>
  <c r="J112" i="109"/>
  <c r="L112" i="109"/>
  <c r="M112" i="109"/>
  <c r="N112" i="109"/>
  <c r="X112" i="109"/>
  <c r="AQ112" i="109"/>
  <c r="G113" i="109"/>
  <c r="H113" i="109"/>
  <c r="I113" i="109"/>
  <c r="J113" i="109"/>
  <c r="L113" i="109"/>
  <c r="M113" i="109"/>
  <c r="N113" i="109"/>
  <c r="X113" i="109"/>
  <c r="G114" i="109"/>
  <c r="H114" i="109"/>
  <c r="I114" i="109"/>
  <c r="J114" i="109"/>
  <c r="L114" i="109"/>
  <c r="M114" i="109"/>
  <c r="N114" i="109"/>
  <c r="AQ114" i="109"/>
  <c r="G115" i="109"/>
  <c r="H115" i="109"/>
  <c r="I115" i="109"/>
  <c r="J115" i="109"/>
  <c r="L115" i="109"/>
  <c r="M115" i="109"/>
  <c r="N115" i="109"/>
  <c r="X115" i="109"/>
  <c r="AQ115" i="109"/>
  <c r="G116" i="109"/>
  <c r="H116" i="109"/>
  <c r="I116" i="109"/>
  <c r="J116" i="109"/>
  <c r="L116" i="109"/>
  <c r="M116" i="109"/>
  <c r="N116" i="109"/>
  <c r="X116" i="109"/>
  <c r="G117" i="109"/>
  <c r="H117" i="109"/>
  <c r="I117" i="109"/>
  <c r="J117" i="109"/>
  <c r="L117" i="109"/>
  <c r="M117" i="109"/>
  <c r="N117" i="109"/>
  <c r="X117" i="109"/>
  <c r="AQ117" i="109"/>
  <c r="G118" i="109"/>
  <c r="H118" i="109"/>
  <c r="I118" i="109"/>
  <c r="J118" i="109"/>
  <c r="L118" i="109"/>
  <c r="M118" i="109"/>
  <c r="N118" i="109"/>
  <c r="AQ118" i="109"/>
  <c r="G119" i="109"/>
  <c r="H119" i="109"/>
  <c r="I119" i="109"/>
  <c r="J119" i="109"/>
  <c r="L119" i="109"/>
  <c r="M119" i="109"/>
  <c r="N119" i="109"/>
  <c r="X119" i="109"/>
  <c r="G120" i="109"/>
  <c r="H120" i="109"/>
  <c r="I120" i="109"/>
  <c r="J120" i="109"/>
  <c r="L120" i="109"/>
  <c r="M120" i="109"/>
  <c r="N120" i="109"/>
  <c r="X120" i="109"/>
  <c r="AQ120" i="109"/>
  <c r="G121" i="109"/>
  <c r="H121" i="109"/>
  <c r="I121" i="109"/>
  <c r="J121" i="109"/>
  <c r="L121" i="109"/>
  <c r="M121" i="109"/>
  <c r="N121" i="109"/>
  <c r="X121" i="109"/>
  <c r="AQ121" i="109"/>
  <c r="G122" i="109"/>
  <c r="H122" i="109"/>
  <c r="I122" i="109"/>
  <c r="J122" i="109"/>
  <c r="L122" i="109"/>
  <c r="M122" i="109"/>
  <c r="N122" i="109"/>
  <c r="AQ122" i="109"/>
  <c r="G123" i="109"/>
  <c r="H123" i="109"/>
  <c r="I123" i="109"/>
  <c r="J123" i="109"/>
  <c r="L123" i="109"/>
  <c r="M123" i="109"/>
  <c r="N123" i="109"/>
  <c r="X123" i="109"/>
  <c r="AQ123" i="109"/>
  <c r="G124" i="109"/>
  <c r="H124" i="109"/>
  <c r="I124" i="109"/>
  <c r="J124" i="109"/>
  <c r="L124" i="109"/>
  <c r="M124" i="109"/>
  <c r="N124" i="109"/>
  <c r="X124" i="109"/>
  <c r="G125" i="109"/>
  <c r="H125" i="109"/>
  <c r="I125" i="109"/>
  <c r="J125" i="109"/>
  <c r="L125" i="109"/>
  <c r="M125" i="109"/>
  <c r="N125" i="109"/>
  <c r="X125" i="109"/>
  <c r="AQ125" i="109"/>
  <c r="G126" i="109"/>
  <c r="H126" i="109"/>
  <c r="I126" i="109"/>
  <c r="J126" i="109"/>
  <c r="L126" i="109"/>
  <c r="M126" i="109"/>
  <c r="N126" i="109"/>
  <c r="AS126" i="109"/>
  <c r="AQ126" i="109"/>
  <c r="G127" i="109"/>
  <c r="H127" i="109"/>
  <c r="I127" i="109"/>
  <c r="J127" i="109"/>
  <c r="L127" i="109"/>
  <c r="M127" i="109"/>
  <c r="N127" i="109"/>
  <c r="X127" i="109"/>
  <c r="G128" i="109"/>
  <c r="H128" i="109"/>
  <c r="I128" i="109"/>
  <c r="J128" i="109"/>
  <c r="L128" i="109"/>
  <c r="M128" i="109"/>
  <c r="N128" i="109"/>
  <c r="X128" i="109"/>
  <c r="AQ128" i="109"/>
  <c r="G129" i="109"/>
  <c r="H129" i="109"/>
  <c r="I129" i="109"/>
  <c r="J129" i="109"/>
  <c r="L129" i="109"/>
  <c r="M129" i="109"/>
  <c r="N129" i="109"/>
  <c r="X129" i="109"/>
  <c r="G130" i="109"/>
  <c r="H130" i="109"/>
  <c r="I130" i="109"/>
  <c r="J130" i="109"/>
  <c r="L130" i="109"/>
  <c r="M130" i="109"/>
  <c r="N130" i="109"/>
  <c r="AQ130" i="109"/>
  <c r="G131" i="109"/>
  <c r="H131" i="109"/>
  <c r="I131" i="109"/>
  <c r="J131" i="109"/>
  <c r="L131" i="109"/>
  <c r="M131" i="109"/>
  <c r="N131" i="109"/>
  <c r="X131" i="109"/>
  <c r="AQ131" i="109"/>
  <c r="G132" i="109"/>
  <c r="H132" i="109"/>
  <c r="I132" i="109"/>
  <c r="J132" i="109"/>
  <c r="L132" i="109"/>
  <c r="M132" i="109"/>
  <c r="N132" i="109"/>
  <c r="X132" i="109"/>
  <c r="G133" i="109"/>
  <c r="H133" i="109"/>
  <c r="I133" i="109"/>
  <c r="J133" i="109"/>
  <c r="L133" i="109"/>
  <c r="M133" i="109"/>
  <c r="N133" i="109"/>
  <c r="X133" i="109"/>
  <c r="G134" i="109"/>
  <c r="H134" i="109"/>
  <c r="I134" i="109"/>
  <c r="J134" i="109"/>
  <c r="L134" i="109"/>
  <c r="M134" i="109"/>
  <c r="N134" i="109"/>
  <c r="AS134" i="109"/>
  <c r="AQ134" i="109"/>
  <c r="G135" i="109"/>
  <c r="H135" i="109"/>
  <c r="I135" i="109"/>
  <c r="J135" i="109"/>
  <c r="L135" i="109"/>
  <c r="M135" i="109"/>
  <c r="N135" i="109"/>
  <c r="X135" i="109"/>
  <c r="G136" i="109"/>
  <c r="H136" i="109"/>
  <c r="I136" i="109"/>
  <c r="J136" i="109"/>
  <c r="L136" i="109"/>
  <c r="M136" i="109"/>
  <c r="N136" i="109"/>
  <c r="X136" i="109"/>
  <c r="AQ136" i="109"/>
  <c r="G137" i="109"/>
  <c r="H137" i="109"/>
  <c r="I137" i="109"/>
  <c r="J137" i="109"/>
  <c r="L137" i="109"/>
  <c r="M137" i="109"/>
  <c r="N137" i="109"/>
  <c r="X137" i="109"/>
  <c r="G138" i="109"/>
  <c r="H138" i="109"/>
  <c r="I138" i="109"/>
  <c r="J138" i="109"/>
  <c r="L138" i="109"/>
  <c r="M138" i="109"/>
  <c r="N138" i="109"/>
  <c r="AQ138" i="109"/>
  <c r="G139" i="109"/>
  <c r="H139" i="109"/>
  <c r="I139" i="109"/>
  <c r="J139" i="109"/>
  <c r="L139" i="109"/>
  <c r="M139" i="109"/>
  <c r="N139" i="109"/>
  <c r="X139" i="109"/>
  <c r="AQ139" i="109"/>
  <c r="G140" i="109"/>
  <c r="H140" i="109"/>
  <c r="I140" i="109"/>
  <c r="J140" i="109"/>
  <c r="L140" i="109"/>
  <c r="M140" i="109"/>
  <c r="N140" i="109"/>
  <c r="X140" i="109"/>
  <c r="G141" i="109"/>
  <c r="H141" i="109"/>
  <c r="I141" i="109"/>
  <c r="J141" i="109"/>
  <c r="L141" i="109"/>
  <c r="M141" i="109"/>
  <c r="N141" i="109"/>
  <c r="X141" i="109"/>
  <c r="G142" i="109"/>
  <c r="H142" i="109"/>
  <c r="I142" i="109"/>
  <c r="J142" i="109"/>
  <c r="L142" i="109"/>
  <c r="M142" i="109"/>
  <c r="N142" i="109"/>
  <c r="AQ142" i="109"/>
  <c r="G143" i="109"/>
  <c r="H143" i="109"/>
  <c r="I143" i="109"/>
  <c r="J143" i="109"/>
  <c r="L143" i="109"/>
  <c r="M143" i="109"/>
  <c r="N143" i="109"/>
  <c r="X143" i="109"/>
  <c r="G144" i="109"/>
  <c r="H144" i="109"/>
  <c r="I144" i="109"/>
  <c r="J144" i="109"/>
  <c r="L144" i="109"/>
  <c r="M144" i="109"/>
  <c r="N144" i="109"/>
  <c r="X144" i="109"/>
  <c r="AQ144" i="109"/>
  <c r="G145" i="109"/>
  <c r="H145" i="109"/>
  <c r="I145" i="109"/>
  <c r="J145" i="109"/>
  <c r="L145" i="109"/>
  <c r="M145" i="109"/>
  <c r="N145" i="109"/>
  <c r="X145" i="109"/>
  <c r="AR145" i="109"/>
  <c r="G146" i="109"/>
  <c r="H146" i="109"/>
  <c r="I146" i="109"/>
  <c r="J146" i="109"/>
  <c r="L146" i="109"/>
  <c r="M146" i="109"/>
  <c r="N146" i="109"/>
  <c r="AQ146" i="109"/>
  <c r="G147" i="109"/>
  <c r="H147" i="109"/>
  <c r="I147" i="109"/>
  <c r="J147" i="109"/>
  <c r="L147" i="109"/>
  <c r="M147" i="109"/>
  <c r="N147" i="109"/>
  <c r="X147" i="109"/>
  <c r="AQ147" i="109"/>
  <c r="G148" i="109"/>
  <c r="H148" i="109"/>
  <c r="I148" i="109"/>
  <c r="J148" i="109"/>
  <c r="L148" i="109"/>
  <c r="M148" i="109"/>
  <c r="N148" i="109"/>
  <c r="X148" i="109"/>
  <c r="AQ148" i="109"/>
  <c r="G149" i="109"/>
  <c r="H149" i="109"/>
  <c r="I149" i="109"/>
  <c r="J149" i="109"/>
  <c r="L149" i="109"/>
  <c r="M149" i="109"/>
  <c r="N149" i="109"/>
  <c r="X149" i="109"/>
  <c r="G150" i="109"/>
  <c r="H150" i="109"/>
  <c r="I150" i="109"/>
  <c r="J150" i="109"/>
  <c r="L150" i="109"/>
  <c r="M150" i="109"/>
  <c r="N150" i="109"/>
  <c r="AS150" i="109"/>
  <c r="AQ150" i="109"/>
  <c r="G151" i="109"/>
  <c r="H151" i="109"/>
  <c r="I151" i="109"/>
  <c r="J151" i="109"/>
  <c r="L151" i="109"/>
  <c r="M151" i="109"/>
  <c r="N151" i="109"/>
  <c r="X151" i="109"/>
  <c r="G152" i="109"/>
  <c r="H152" i="109"/>
  <c r="I152" i="109"/>
  <c r="J152" i="109"/>
  <c r="L152" i="109"/>
  <c r="M152" i="109"/>
  <c r="N152" i="109"/>
  <c r="X152" i="109"/>
  <c r="AQ152" i="109"/>
  <c r="G153" i="109"/>
  <c r="H153" i="109"/>
  <c r="I153" i="109"/>
  <c r="J153" i="109"/>
  <c r="L153" i="109"/>
  <c r="M153" i="109"/>
  <c r="N153" i="109"/>
  <c r="X153" i="109"/>
  <c r="G154" i="109"/>
  <c r="H154" i="109"/>
  <c r="I154" i="109"/>
  <c r="J154" i="109"/>
  <c r="L154" i="109"/>
  <c r="M154" i="109"/>
  <c r="N154" i="109"/>
  <c r="AQ154" i="109"/>
  <c r="G155" i="109"/>
  <c r="H155" i="109"/>
  <c r="I155" i="109"/>
  <c r="J155" i="109"/>
  <c r="L155" i="109"/>
  <c r="M155" i="109"/>
  <c r="N155" i="109"/>
  <c r="X155" i="109"/>
  <c r="AQ155" i="109"/>
  <c r="G156" i="109"/>
  <c r="H156" i="109"/>
  <c r="I156" i="109"/>
  <c r="J156" i="109"/>
  <c r="L156" i="109"/>
  <c r="M156" i="109"/>
  <c r="N156" i="109"/>
  <c r="X156" i="109"/>
  <c r="G157" i="109"/>
  <c r="H157" i="109"/>
  <c r="I157" i="109"/>
  <c r="J157" i="109"/>
  <c r="L157" i="109"/>
  <c r="M157" i="109"/>
  <c r="N157" i="109"/>
  <c r="X157" i="109"/>
  <c r="AQ157" i="109"/>
  <c r="G158" i="109"/>
  <c r="H158" i="109"/>
  <c r="I158" i="109"/>
  <c r="J158" i="109"/>
  <c r="L158" i="109"/>
  <c r="M158" i="109"/>
  <c r="N158" i="109"/>
  <c r="AQ158" i="109"/>
  <c r="G159" i="109"/>
  <c r="H159" i="109"/>
  <c r="I159" i="109"/>
  <c r="J159" i="109"/>
  <c r="L159" i="109"/>
  <c r="M159" i="109"/>
  <c r="N159" i="109"/>
  <c r="X159" i="109"/>
  <c r="G160" i="109"/>
  <c r="H160" i="109"/>
  <c r="I160" i="109"/>
  <c r="J160" i="109"/>
  <c r="L160" i="109"/>
  <c r="M160" i="109"/>
  <c r="N160" i="109"/>
  <c r="X160" i="109"/>
  <c r="AR160" i="109"/>
  <c r="G161" i="109"/>
  <c r="H161" i="109"/>
  <c r="I161" i="109"/>
  <c r="J161" i="109"/>
  <c r="L161" i="109"/>
  <c r="M161" i="109"/>
  <c r="N161" i="109"/>
  <c r="X161" i="109"/>
  <c r="G162" i="109"/>
  <c r="H162" i="109"/>
  <c r="I162" i="109"/>
  <c r="J162" i="109"/>
  <c r="L162" i="109"/>
  <c r="M162" i="109"/>
  <c r="N162" i="109"/>
  <c r="AS162" i="109"/>
  <c r="AQ162" i="109"/>
  <c r="G163" i="109"/>
  <c r="H163" i="109"/>
  <c r="I163" i="109"/>
  <c r="J163" i="109"/>
  <c r="L163" i="109"/>
  <c r="M163" i="109"/>
  <c r="N163" i="109"/>
  <c r="X163" i="109"/>
  <c r="AQ163" i="109"/>
  <c r="G164" i="109"/>
  <c r="H164" i="109"/>
  <c r="I164" i="109"/>
  <c r="J164" i="109"/>
  <c r="L164" i="109"/>
  <c r="M164" i="109"/>
  <c r="N164" i="109"/>
  <c r="X164" i="109"/>
  <c r="G165" i="109"/>
  <c r="H165" i="109"/>
  <c r="I165" i="109"/>
  <c r="J165" i="109"/>
  <c r="L165" i="109"/>
  <c r="M165" i="109"/>
  <c r="N165" i="109"/>
  <c r="X165" i="109"/>
  <c r="AQ165" i="109"/>
  <c r="G166" i="109"/>
  <c r="H166" i="109"/>
  <c r="I166" i="109"/>
  <c r="J166" i="109"/>
  <c r="L166" i="109"/>
  <c r="M166" i="109"/>
  <c r="N166" i="109"/>
  <c r="AQ166" i="109"/>
  <c r="G167" i="109"/>
  <c r="H167" i="109"/>
  <c r="I167" i="109"/>
  <c r="J167" i="109"/>
  <c r="L167" i="109"/>
  <c r="M167" i="109"/>
  <c r="N167" i="109"/>
  <c r="X167" i="109"/>
  <c r="G168" i="109"/>
  <c r="H168" i="109"/>
  <c r="I168" i="109"/>
  <c r="J168" i="109"/>
  <c r="L168" i="109"/>
  <c r="M168" i="109"/>
  <c r="N168" i="109"/>
  <c r="X168" i="109"/>
  <c r="AQ168" i="109"/>
  <c r="G169" i="109"/>
  <c r="H169" i="109"/>
  <c r="I169" i="109"/>
  <c r="J169" i="109"/>
  <c r="L169" i="109"/>
  <c r="M169" i="109"/>
  <c r="N169" i="109"/>
  <c r="X169" i="109"/>
  <c r="G170" i="109"/>
  <c r="H170" i="109"/>
  <c r="I170" i="109"/>
  <c r="J170" i="109"/>
  <c r="L170" i="109"/>
  <c r="M170" i="109"/>
  <c r="N170" i="109"/>
  <c r="AQ170" i="109"/>
  <c r="G171" i="109"/>
  <c r="H171" i="109"/>
  <c r="I171" i="109"/>
  <c r="J171" i="109"/>
  <c r="L171" i="109"/>
  <c r="M171" i="109"/>
  <c r="N171" i="109"/>
  <c r="X171" i="109"/>
  <c r="AQ171" i="109"/>
  <c r="AS171" i="109"/>
  <c r="G172" i="109"/>
  <c r="H172" i="109"/>
  <c r="I172" i="109"/>
  <c r="J172" i="109"/>
  <c r="L172" i="109"/>
  <c r="M172" i="109"/>
  <c r="N172" i="109"/>
  <c r="X172" i="109"/>
  <c r="G173" i="109"/>
  <c r="H173" i="109"/>
  <c r="I173" i="109"/>
  <c r="J173" i="109"/>
  <c r="L173" i="109"/>
  <c r="M173" i="109"/>
  <c r="N173" i="109"/>
  <c r="X173" i="109"/>
  <c r="AQ173" i="109"/>
  <c r="G174" i="109"/>
  <c r="H174" i="109"/>
  <c r="I174" i="109"/>
  <c r="J174" i="109"/>
  <c r="L174" i="109"/>
  <c r="M174" i="109"/>
  <c r="N174" i="109"/>
  <c r="AQ174" i="109"/>
  <c r="G175" i="109"/>
  <c r="H175" i="109"/>
  <c r="I175" i="109"/>
  <c r="J175" i="109"/>
  <c r="L175" i="109"/>
  <c r="M175" i="109"/>
  <c r="N175" i="109"/>
  <c r="X175" i="109"/>
  <c r="G176" i="109"/>
  <c r="H176" i="109"/>
  <c r="I176" i="109"/>
  <c r="J176" i="109"/>
  <c r="L176" i="109"/>
  <c r="M176" i="109"/>
  <c r="N176" i="109"/>
  <c r="X176" i="109"/>
  <c r="AQ176" i="109"/>
  <c r="G177" i="109"/>
  <c r="H177" i="109"/>
  <c r="I177" i="109"/>
  <c r="J177" i="109"/>
  <c r="L177" i="109"/>
  <c r="M177" i="109"/>
  <c r="N177" i="109"/>
  <c r="X177" i="109"/>
  <c r="G178" i="109"/>
  <c r="H178" i="109"/>
  <c r="I178" i="109"/>
  <c r="J178" i="109"/>
  <c r="L178" i="109"/>
  <c r="M178" i="109"/>
  <c r="N178" i="109"/>
  <c r="AQ178" i="109"/>
  <c r="G179" i="109"/>
  <c r="H179" i="109"/>
  <c r="I179" i="109"/>
  <c r="J179" i="109"/>
  <c r="L179" i="109"/>
  <c r="M179" i="109"/>
  <c r="N179" i="109"/>
  <c r="X179" i="109"/>
  <c r="AQ179" i="109"/>
  <c r="G180" i="109"/>
  <c r="H180" i="109"/>
  <c r="I180" i="109"/>
  <c r="J180" i="109"/>
  <c r="L180" i="109"/>
  <c r="M180" i="109"/>
  <c r="N180" i="109"/>
  <c r="X180" i="109"/>
  <c r="G181" i="109"/>
  <c r="H181" i="109"/>
  <c r="I181" i="109"/>
  <c r="J181" i="109"/>
  <c r="L181" i="109"/>
  <c r="M181" i="109"/>
  <c r="N181" i="109"/>
  <c r="X181" i="109"/>
  <c r="AQ181" i="109"/>
  <c r="G182" i="109"/>
  <c r="H182" i="109"/>
  <c r="I182" i="109"/>
  <c r="J182" i="109"/>
  <c r="L182" i="109"/>
  <c r="M182" i="109"/>
  <c r="N182" i="109"/>
  <c r="AQ182" i="109"/>
  <c r="G183" i="109"/>
  <c r="H183" i="109"/>
  <c r="I183" i="109"/>
  <c r="J183" i="109"/>
  <c r="L183" i="109"/>
  <c r="M183" i="109"/>
  <c r="N183" i="109"/>
  <c r="X183" i="109"/>
  <c r="G184" i="109"/>
  <c r="H184" i="109"/>
  <c r="I184" i="109"/>
  <c r="J184" i="109"/>
  <c r="L184" i="109"/>
  <c r="M184" i="109"/>
  <c r="N184" i="109"/>
  <c r="X184" i="109"/>
  <c r="AQ184" i="109"/>
  <c r="G185" i="109"/>
  <c r="H185" i="109"/>
  <c r="I185" i="109"/>
  <c r="J185" i="109"/>
  <c r="L185" i="109"/>
  <c r="M185" i="109"/>
  <c r="N185" i="109"/>
  <c r="X185" i="109"/>
  <c r="G186" i="109"/>
  <c r="H186" i="109"/>
  <c r="I186" i="109"/>
  <c r="J186" i="109"/>
  <c r="L186" i="109"/>
  <c r="M186" i="109"/>
  <c r="N186" i="109"/>
  <c r="AQ186" i="109"/>
  <c r="G187" i="109"/>
  <c r="H187" i="109"/>
  <c r="I187" i="109"/>
  <c r="J187" i="109"/>
  <c r="L187" i="109"/>
  <c r="M187" i="109"/>
  <c r="N187" i="109"/>
  <c r="X187" i="109"/>
  <c r="G188" i="109"/>
  <c r="H188" i="109"/>
  <c r="I188" i="109"/>
  <c r="J188" i="109"/>
  <c r="L188" i="109"/>
  <c r="M188" i="109"/>
  <c r="N188" i="109"/>
  <c r="X188" i="109"/>
  <c r="AQ188" i="109"/>
  <c r="G189" i="109"/>
  <c r="H189" i="109"/>
  <c r="I189" i="109"/>
  <c r="J189" i="109"/>
  <c r="L189" i="109"/>
  <c r="M189" i="109"/>
  <c r="N189" i="109"/>
  <c r="X189" i="109"/>
  <c r="AQ189" i="109"/>
  <c r="G190" i="109"/>
  <c r="H190" i="109"/>
  <c r="I190" i="109"/>
  <c r="J190" i="109"/>
  <c r="L190" i="109"/>
  <c r="M190" i="109"/>
  <c r="N190" i="109"/>
  <c r="X190" i="109"/>
  <c r="AQ190" i="109"/>
  <c r="G191" i="109"/>
  <c r="H191" i="109"/>
  <c r="I191" i="109"/>
  <c r="J191" i="109"/>
  <c r="L191" i="109"/>
  <c r="M191" i="109"/>
  <c r="N191" i="109"/>
  <c r="X191" i="109"/>
  <c r="G192" i="109"/>
  <c r="H192" i="109"/>
  <c r="I192" i="109"/>
  <c r="J192" i="109"/>
  <c r="L192" i="109"/>
  <c r="M192" i="109"/>
  <c r="N192" i="109"/>
  <c r="X192" i="109"/>
  <c r="AQ192" i="109"/>
  <c r="G193" i="109"/>
  <c r="H193" i="109"/>
  <c r="I193" i="109"/>
  <c r="J193" i="109"/>
  <c r="L193" i="109"/>
  <c r="M193" i="109"/>
  <c r="N193" i="109"/>
  <c r="X193" i="109"/>
  <c r="G194" i="109"/>
  <c r="H194" i="109"/>
  <c r="I194" i="109"/>
  <c r="J194" i="109"/>
  <c r="L194" i="109"/>
  <c r="M194" i="109"/>
  <c r="N194" i="109"/>
  <c r="X194" i="109"/>
  <c r="AQ194" i="109"/>
  <c r="G195" i="109"/>
  <c r="H195" i="109"/>
  <c r="I195" i="109"/>
  <c r="J195" i="109"/>
  <c r="L195" i="109"/>
  <c r="M195" i="109"/>
  <c r="N195" i="109"/>
  <c r="X195" i="109"/>
  <c r="AQ195" i="109"/>
  <c r="G196" i="109"/>
  <c r="H196" i="109"/>
  <c r="I196" i="109"/>
  <c r="J196" i="109"/>
  <c r="L196" i="109"/>
  <c r="M196" i="109"/>
  <c r="N196" i="109"/>
  <c r="X196" i="109"/>
  <c r="AQ196" i="109"/>
  <c r="G197" i="109"/>
  <c r="H197" i="109"/>
  <c r="I197" i="109"/>
  <c r="J197" i="109"/>
  <c r="L197" i="109"/>
  <c r="M197" i="109"/>
  <c r="N197" i="109"/>
  <c r="X197" i="109"/>
  <c r="AQ197" i="109"/>
  <c r="G198" i="109"/>
  <c r="H198" i="109"/>
  <c r="I198" i="109"/>
  <c r="J198" i="109"/>
  <c r="L198" i="109"/>
  <c r="M198" i="109"/>
  <c r="N198" i="109"/>
  <c r="X198" i="109"/>
  <c r="AQ198" i="109"/>
  <c r="G199" i="109"/>
  <c r="H199" i="109"/>
  <c r="I199" i="109"/>
  <c r="J199" i="109"/>
  <c r="L199" i="109"/>
  <c r="M199" i="109"/>
  <c r="N199" i="109"/>
  <c r="X199" i="109"/>
  <c r="G200" i="109"/>
  <c r="H200" i="109"/>
  <c r="I200" i="109"/>
  <c r="J200" i="109"/>
  <c r="L200" i="109"/>
  <c r="M200" i="109"/>
  <c r="N200" i="109"/>
  <c r="AQ200" i="109"/>
  <c r="G201" i="109"/>
  <c r="H201" i="109"/>
  <c r="I201" i="109"/>
  <c r="J201" i="109"/>
  <c r="L201" i="109"/>
  <c r="M201" i="109"/>
  <c r="N201" i="109"/>
  <c r="X201" i="109"/>
  <c r="G202" i="109"/>
  <c r="H202" i="109"/>
  <c r="I202" i="109"/>
  <c r="J202" i="109"/>
  <c r="L202" i="109"/>
  <c r="M202" i="109"/>
  <c r="N202" i="109"/>
  <c r="X202" i="109"/>
  <c r="AQ202" i="109"/>
  <c r="G203" i="109"/>
  <c r="H203" i="109"/>
  <c r="I203" i="109"/>
  <c r="J203" i="109"/>
  <c r="L203" i="109"/>
  <c r="M203" i="109"/>
  <c r="N203" i="109"/>
  <c r="X203" i="109"/>
  <c r="AQ203" i="109"/>
  <c r="G204" i="109"/>
  <c r="H204" i="109"/>
  <c r="I204" i="109"/>
  <c r="J204" i="109"/>
  <c r="L204" i="109"/>
  <c r="M204" i="109"/>
  <c r="N204" i="109"/>
  <c r="X204" i="109"/>
  <c r="G205" i="109"/>
  <c r="H205" i="109"/>
  <c r="I205" i="109"/>
  <c r="J205" i="109"/>
  <c r="L205" i="109"/>
  <c r="M205" i="109"/>
  <c r="N205" i="109"/>
  <c r="X205" i="109"/>
  <c r="AQ205" i="109"/>
  <c r="G206" i="109"/>
  <c r="H206" i="109"/>
  <c r="I206" i="109"/>
  <c r="J206" i="109"/>
  <c r="L206" i="109"/>
  <c r="M206" i="109"/>
  <c r="N206" i="109"/>
  <c r="X206" i="109"/>
  <c r="AQ206" i="109"/>
  <c r="G207" i="109"/>
  <c r="H207" i="109"/>
  <c r="I207" i="109"/>
  <c r="J207" i="109"/>
  <c r="L207" i="109"/>
  <c r="M207" i="109"/>
  <c r="N207" i="109"/>
  <c r="X207" i="109"/>
  <c r="G208" i="109"/>
  <c r="H208" i="109"/>
  <c r="I208" i="109"/>
  <c r="J208" i="109"/>
  <c r="L208" i="109"/>
  <c r="M208" i="109"/>
  <c r="N208" i="109"/>
  <c r="AQ208" i="109"/>
  <c r="G209" i="109"/>
  <c r="H209" i="109"/>
  <c r="I209" i="109"/>
  <c r="J209" i="109"/>
  <c r="L209" i="109"/>
  <c r="M209" i="109"/>
  <c r="N209" i="109"/>
  <c r="X209" i="109"/>
  <c r="AQ209" i="109"/>
  <c r="G210" i="109"/>
  <c r="H210" i="109"/>
  <c r="I210" i="109"/>
  <c r="J210" i="109"/>
  <c r="L210" i="109"/>
  <c r="M210" i="109"/>
  <c r="N210" i="109"/>
  <c r="X210" i="109"/>
  <c r="G211" i="109"/>
  <c r="H211" i="109"/>
  <c r="I211" i="109"/>
  <c r="J211" i="109"/>
  <c r="L211" i="109"/>
  <c r="M211" i="109"/>
  <c r="N211" i="109"/>
  <c r="AQ211" i="109"/>
  <c r="G212" i="109"/>
  <c r="H212" i="109"/>
  <c r="I212" i="109"/>
  <c r="J212" i="109"/>
  <c r="L212" i="109"/>
  <c r="M212" i="109"/>
  <c r="N212" i="109"/>
  <c r="X212" i="109"/>
  <c r="AQ212" i="109"/>
  <c r="G213" i="109"/>
  <c r="H213" i="109"/>
  <c r="I213" i="109"/>
  <c r="J213" i="109"/>
  <c r="L213" i="109"/>
  <c r="M213" i="109"/>
  <c r="N213" i="109"/>
  <c r="X213" i="109"/>
  <c r="AS213" i="109"/>
  <c r="AQ213" i="109"/>
  <c r="G214" i="109"/>
  <c r="H214" i="109"/>
  <c r="I214" i="109"/>
  <c r="J214" i="109"/>
  <c r="L214" i="109"/>
  <c r="M214" i="109"/>
  <c r="N214" i="109"/>
  <c r="X214" i="109"/>
  <c r="AQ214" i="109"/>
  <c r="G215" i="109"/>
  <c r="H215" i="109"/>
  <c r="I215" i="109"/>
  <c r="J215" i="109"/>
  <c r="L215" i="109"/>
  <c r="M215" i="109"/>
  <c r="N215" i="109"/>
  <c r="X215" i="109"/>
  <c r="G216" i="109"/>
  <c r="H216" i="109"/>
  <c r="I216" i="109"/>
  <c r="J216" i="109"/>
  <c r="L216" i="109"/>
  <c r="M216" i="109"/>
  <c r="N216" i="109"/>
  <c r="X216" i="109"/>
  <c r="AQ216" i="109"/>
  <c r="G217" i="109"/>
  <c r="H217" i="109"/>
  <c r="I217" i="109"/>
  <c r="J217" i="109"/>
  <c r="L217" i="109"/>
  <c r="M217" i="109"/>
  <c r="N217" i="109"/>
  <c r="X217" i="109"/>
  <c r="AQ217" i="109"/>
  <c r="G218" i="109"/>
  <c r="H218" i="109"/>
  <c r="I218" i="109"/>
  <c r="J218" i="109"/>
  <c r="L218" i="109"/>
  <c r="M218" i="109"/>
  <c r="N218" i="109"/>
  <c r="X218" i="109"/>
  <c r="AQ218" i="109"/>
  <c r="G219" i="109"/>
  <c r="H219" i="109"/>
  <c r="I219" i="109"/>
  <c r="J219" i="109"/>
  <c r="L219" i="109"/>
  <c r="M219" i="109"/>
  <c r="N219" i="109"/>
  <c r="X219" i="109"/>
  <c r="AQ219" i="109"/>
  <c r="G220" i="109"/>
  <c r="H220" i="109"/>
  <c r="I220" i="109"/>
  <c r="J220" i="109"/>
  <c r="L220" i="109"/>
  <c r="M220" i="109"/>
  <c r="N220" i="109"/>
  <c r="X220" i="109"/>
  <c r="G221" i="109"/>
  <c r="H221" i="109"/>
  <c r="I221" i="109"/>
  <c r="J221" i="109"/>
  <c r="L221" i="109"/>
  <c r="M221" i="109"/>
  <c r="N221" i="109"/>
  <c r="X221" i="109"/>
  <c r="AQ221" i="109"/>
  <c r="G222" i="109"/>
  <c r="H222" i="109"/>
  <c r="I222" i="109"/>
  <c r="J222" i="109"/>
  <c r="L222" i="109"/>
  <c r="M222" i="109"/>
  <c r="N222" i="109"/>
  <c r="X222" i="109"/>
  <c r="AQ222" i="109"/>
  <c r="AS222" i="109"/>
  <c r="G223" i="109"/>
  <c r="H223" i="109"/>
  <c r="I223" i="109"/>
  <c r="J223" i="109"/>
  <c r="L223" i="109"/>
  <c r="M223" i="109"/>
  <c r="N223" i="109"/>
  <c r="X223" i="109"/>
  <c r="G224" i="109"/>
  <c r="H224" i="109"/>
  <c r="I224" i="109"/>
  <c r="J224" i="109"/>
  <c r="L224" i="109"/>
  <c r="M224" i="109"/>
  <c r="N224" i="109"/>
  <c r="AQ224" i="109"/>
  <c r="G225" i="109"/>
  <c r="H225" i="109"/>
  <c r="I225" i="109"/>
  <c r="J225" i="109"/>
  <c r="L225" i="109"/>
  <c r="M225" i="109"/>
  <c r="N225" i="109"/>
  <c r="X225" i="109"/>
  <c r="AQ225" i="109"/>
  <c r="G226" i="109"/>
  <c r="H226" i="109"/>
  <c r="I226" i="109"/>
  <c r="J226" i="109"/>
  <c r="L226" i="109"/>
  <c r="M226" i="109"/>
  <c r="N226" i="109"/>
  <c r="X226" i="109"/>
  <c r="AQ226" i="109"/>
  <c r="G227" i="109"/>
  <c r="H227" i="109"/>
  <c r="I227" i="109"/>
  <c r="J227" i="109"/>
  <c r="L227" i="109"/>
  <c r="M227" i="109"/>
  <c r="N227" i="109"/>
  <c r="X227" i="109"/>
  <c r="AQ227" i="109"/>
  <c r="G228" i="109"/>
  <c r="H228" i="109"/>
  <c r="I228" i="109"/>
  <c r="J228" i="109"/>
  <c r="L228" i="109"/>
  <c r="M228" i="109"/>
  <c r="N228" i="109"/>
  <c r="X228" i="109"/>
  <c r="AQ228" i="109"/>
  <c r="G229" i="109"/>
  <c r="H229" i="109"/>
  <c r="I229" i="109"/>
  <c r="J229" i="109"/>
  <c r="L229" i="109"/>
  <c r="M229" i="109"/>
  <c r="N229" i="109"/>
  <c r="X229" i="109"/>
  <c r="AQ229" i="109"/>
  <c r="G230" i="109"/>
  <c r="H230" i="109"/>
  <c r="I230" i="109"/>
  <c r="J230" i="109"/>
  <c r="L230" i="109"/>
  <c r="M230" i="109"/>
  <c r="N230" i="109"/>
  <c r="X230" i="109"/>
  <c r="AQ230" i="109"/>
  <c r="G231" i="109"/>
  <c r="H231" i="109"/>
  <c r="I231" i="109"/>
  <c r="J231" i="109"/>
  <c r="L231" i="109"/>
  <c r="M231" i="109"/>
  <c r="N231" i="109"/>
  <c r="X231" i="109"/>
  <c r="G232" i="109"/>
  <c r="H232" i="109"/>
  <c r="I232" i="109"/>
  <c r="J232" i="109"/>
  <c r="L232" i="109"/>
  <c r="M232" i="109"/>
  <c r="N232" i="109"/>
  <c r="X232" i="109"/>
  <c r="AQ232" i="109"/>
  <c r="G233" i="109"/>
  <c r="H233" i="109"/>
  <c r="I233" i="109"/>
  <c r="J233" i="109"/>
  <c r="L233" i="109"/>
  <c r="M233" i="109"/>
  <c r="N233" i="109"/>
  <c r="X233" i="109"/>
  <c r="AQ233" i="109"/>
  <c r="G234" i="109"/>
  <c r="H234" i="109"/>
  <c r="I234" i="109"/>
  <c r="J234" i="109"/>
  <c r="L234" i="109"/>
  <c r="M234" i="109"/>
  <c r="N234" i="109"/>
  <c r="X234" i="109"/>
  <c r="AQ234" i="109"/>
  <c r="G235" i="109"/>
  <c r="H235" i="109"/>
  <c r="I235" i="109"/>
  <c r="J235" i="109"/>
  <c r="L235" i="109"/>
  <c r="M235" i="109"/>
  <c r="N235" i="109"/>
  <c r="X235" i="109"/>
  <c r="AQ235" i="109"/>
  <c r="G236" i="109"/>
  <c r="H236" i="109"/>
  <c r="I236" i="109"/>
  <c r="J236" i="109"/>
  <c r="L236" i="109"/>
  <c r="M236" i="109"/>
  <c r="N236" i="109"/>
  <c r="X236" i="109"/>
  <c r="AQ236" i="109"/>
  <c r="G237" i="109"/>
  <c r="H237" i="109"/>
  <c r="I237" i="109"/>
  <c r="J237" i="109"/>
  <c r="L237" i="109"/>
  <c r="M237" i="109"/>
  <c r="N237" i="109"/>
  <c r="X237" i="109"/>
  <c r="AQ237" i="109"/>
  <c r="G238" i="109"/>
  <c r="H238" i="109"/>
  <c r="I238" i="109"/>
  <c r="J238" i="109"/>
  <c r="L238" i="109"/>
  <c r="M238" i="109"/>
  <c r="N238" i="109"/>
  <c r="X238" i="109"/>
  <c r="AQ238" i="109"/>
  <c r="G239" i="109"/>
  <c r="H239" i="109"/>
  <c r="I239" i="109"/>
  <c r="J239" i="109"/>
  <c r="L239" i="109"/>
  <c r="M239" i="109"/>
  <c r="N239" i="109"/>
  <c r="X239" i="109"/>
  <c r="G240" i="109"/>
  <c r="H240" i="109"/>
  <c r="I240" i="109"/>
  <c r="J240" i="109"/>
  <c r="L240" i="109"/>
  <c r="M240" i="109"/>
  <c r="N240" i="109"/>
  <c r="X240" i="109"/>
  <c r="AQ240" i="109"/>
  <c r="G241" i="109"/>
  <c r="H241" i="109"/>
  <c r="I241" i="109"/>
  <c r="J241" i="109"/>
  <c r="L241" i="109"/>
  <c r="M241" i="109"/>
  <c r="N241" i="109"/>
  <c r="AQ241" i="109"/>
  <c r="G242" i="109"/>
  <c r="H242" i="109"/>
  <c r="I242" i="109"/>
  <c r="J242" i="109"/>
  <c r="L242" i="109"/>
  <c r="M242" i="109"/>
  <c r="N242" i="109"/>
  <c r="X242" i="109"/>
  <c r="AQ242" i="109"/>
  <c r="AS242" i="109"/>
  <c r="G243" i="109"/>
  <c r="H243" i="109"/>
  <c r="I243" i="109"/>
  <c r="J243" i="109"/>
  <c r="L243" i="109"/>
  <c r="M243" i="109"/>
  <c r="N243" i="109"/>
  <c r="X243" i="109"/>
  <c r="G244" i="109"/>
  <c r="H244" i="109"/>
  <c r="I244" i="109"/>
  <c r="J244" i="109"/>
  <c r="L244" i="109"/>
  <c r="M244" i="109"/>
  <c r="N244" i="109"/>
  <c r="X244" i="109"/>
  <c r="AQ244" i="109"/>
  <c r="G245" i="109"/>
  <c r="H245" i="109"/>
  <c r="I245" i="109"/>
  <c r="J245" i="109"/>
  <c r="L245" i="109"/>
  <c r="M245" i="109"/>
  <c r="N245" i="109"/>
  <c r="X245" i="109"/>
  <c r="AQ245" i="109"/>
  <c r="G246" i="109"/>
  <c r="H246" i="109"/>
  <c r="I246" i="109"/>
  <c r="J246" i="109"/>
  <c r="L246" i="109"/>
  <c r="M246" i="109"/>
  <c r="N246" i="109"/>
  <c r="X246" i="109"/>
  <c r="AQ246" i="109"/>
  <c r="G247" i="109"/>
  <c r="H247" i="109"/>
  <c r="I247" i="109"/>
  <c r="J247" i="109"/>
  <c r="L247" i="109"/>
  <c r="M247" i="109"/>
  <c r="N247" i="109"/>
  <c r="X247" i="109"/>
  <c r="G248" i="109"/>
  <c r="H248" i="109"/>
  <c r="I248" i="109"/>
  <c r="J248" i="109"/>
  <c r="L248" i="109"/>
  <c r="M248" i="109"/>
  <c r="N248" i="109"/>
  <c r="X248" i="109"/>
  <c r="AQ248" i="109"/>
  <c r="G249" i="109"/>
  <c r="H249" i="109"/>
  <c r="I249" i="109"/>
  <c r="J249" i="109"/>
  <c r="L249" i="109"/>
  <c r="M249" i="109"/>
  <c r="N249" i="109"/>
  <c r="AQ249" i="109"/>
  <c r="G250" i="109"/>
  <c r="H250" i="109"/>
  <c r="I250" i="109"/>
  <c r="J250" i="109"/>
  <c r="L250" i="109"/>
  <c r="M250" i="109"/>
  <c r="N250" i="109"/>
  <c r="X250" i="109"/>
  <c r="AQ250" i="109"/>
  <c r="G251" i="109"/>
  <c r="H251" i="109"/>
  <c r="I251" i="109"/>
  <c r="J251" i="109"/>
  <c r="L251" i="109"/>
  <c r="M251" i="109"/>
  <c r="N251" i="109"/>
  <c r="X251" i="109"/>
  <c r="G252" i="109"/>
  <c r="H252" i="109"/>
  <c r="I252" i="109"/>
  <c r="J252" i="109"/>
  <c r="L252" i="109"/>
  <c r="M252" i="109"/>
  <c r="N252" i="109"/>
  <c r="X252" i="109"/>
  <c r="AQ252" i="109"/>
  <c r="AS252" i="109"/>
  <c r="G253" i="109"/>
  <c r="H253" i="109"/>
  <c r="I253" i="109"/>
  <c r="J253" i="109"/>
  <c r="L253" i="109"/>
  <c r="M253" i="109"/>
  <c r="N253" i="109"/>
  <c r="X253" i="109"/>
  <c r="AQ253" i="109"/>
  <c r="G254" i="109"/>
  <c r="H254" i="109"/>
  <c r="I254" i="109"/>
  <c r="J254" i="109"/>
  <c r="L254" i="109"/>
  <c r="M254" i="109"/>
  <c r="N254" i="109"/>
  <c r="X254" i="109"/>
  <c r="AQ254" i="109"/>
  <c r="G255" i="109"/>
  <c r="H255" i="109"/>
  <c r="I255" i="109"/>
  <c r="J255" i="109"/>
  <c r="L255" i="109"/>
  <c r="M255" i="109"/>
  <c r="N255" i="109"/>
  <c r="X255" i="109"/>
  <c r="G256" i="109"/>
  <c r="H256" i="109"/>
  <c r="I256" i="109"/>
  <c r="J256" i="109"/>
  <c r="L256" i="109"/>
  <c r="M256" i="109"/>
  <c r="N256" i="109"/>
  <c r="X256" i="109"/>
  <c r="AQ256" i="109"/>
  <c r="G257" i="109"/>
  <c r="H257" i="109"/>
  <c r="I257" i="109"/>
  <c r="J257" i="109"/>
  <c r="L257" i="109"/>
  <c r="M257" i="109"/>
  <c r="N257" i="109"/>
  <c r="AQ257" i="109"/>
  <c r="G258" i="109"/>
  <c r="H258" i="109"/>
  <c r="I258" i="109"/>
  <c r="J258" i="109"/>
  <c r="L258" i="109"/>
  <c r="M258" i="109"/>
  <c r="N258" i="109"/>
  <c r="X258" i="109"/>
  <c r="AQ258" i="109"/>
  <c r="G259" i="109"/>
  <c r="H259" i="109"/>
  <c r="I259" i="109"/>
  <c r="J259" i="109"/>
  <c r="L259" i="109"/>
  <c r="M259" i="109"/>
  <c r="N259" i="109"/>
  <c r="X259" i="109"/>
  <c r="G260" i="109"/>
  <c r="H260" i="109"/>
  <c r="I260" i="109"/>
  <c r="J260" i="109"/>
  <c r="L260" i="109"/>
  <c r="M260" i="109"/>
  <c r="N260" i="109"/>
  <c r="X260" i="109"/>
  <c r="AQ260" i="109"/>
  <c r="G261" i="109"/>
  <c r="H261" i="109"/>
  <c r="I261" i="109"/>
  <c r="J261" i="109"/>
  <c r="L261" i="109"/>
  <c r="M261" i="109"/>
  <c r="N261" i="109"/>
  <c r="X261" i="109"/>
  <c r="AS261" i="109"/>
  <c r="AQ261" i="109"/>
  <c r="G262" i="109"/>
  <c r="H262" i="109"/>
  <c r="I262" i="109"/>
  <c r="J262" i="109"/>
  <c r="L262" i="109"/>
  <c r="M262" i="109"/>
  <c r="N262" i="109"/>
  <c r="X262" i="109"/>
  <c r="AQ262" i="109"/>
  <c r="G263" i="109"/>
  <c r="H263" i="109"/>
  <c r="I263" i="109"/>
  <c r="J263" i="109"/>
  <c r="L263" i="109"/>
  <c r="M263" i="109"/>
  <c r="N263" i="109"/>
  <c r="X263" i="109"/>
  <c r="AQ263" i="109"/>
  <c r="G264" i="109"/>
  <c r="H264" i="109"/>
  <c r="I264" i="109"/>
  <c r="J264" i="109"/>
  <c r="L264" i="109"/>
  <c r="M264" i="109"/>
  <c r="N264" i="109"/>
  <c r="X264" i="109"/>
  <c r="AQ264" i="109"/>
  <c r="G265" i="109"/>
  <c r="H265" i="109"/>
  <c r="I265" i="109"/>
  <c r="J265" i="109"/>
  <c r="L265" i="109"/>
  <c r="M265" i="109"/>
  <c r="N265" i="109"/>
  <c r="AQ265" i="109"/>
  <c r="G266" i="109"/>
  <c r="H266" i="109"/>
  <c r="I266" i="109"/>
  <c r="J266" i="109"/>
  <c r="L266" i="109"/>
  <c r="M266" i="109"/>
  <c r="N266" i="109"/>
  <c r="X266" i="109"/>
  <c r="AQ266" i="109"/>
  <c r="G267" i="109"/>
  <c r="H267" i="109"/>
  <c r="I267" i="109"/>
  <c r="J267" i="109"/>
  <c r="L267" i="109"/>
  <c r="M267" i="109"/>
  <c r="N267" i="109"/>
  <c r="X267" i="109"/>
  <c r="AQ267" i="109"/>
  <c r="G268" i="109"/>
  <c r="H268" i="109"/>
  <c r="I268" i="109"/>
  <c r="J268" i="109"/>
  <c r="L268" i="109"/>
  <c r="M268" i="109"/>
  <c r="N268" i="109"/>
  <c r="X268" i="109"/>
  <c r="AQ268" i="109"/>
  <c r="G269" i="109"/>
  <c r="H269" i="109"/>
  <c r="I269" i="109"/>
  <c r="J269" i="109"/>
  <c r="L269" i="109"/>
  <c r="M269" i="109"/>
  <c r="N269" i="109"/>
  <c r="X269" i="109"/>
  <c r="AQ269" i="109"/>
  <c r="G270" i="109"/>
  <c r="H270" i="109"/>
  <c r="I270" i="109"/>
  <c r="J270" i="109"/>
  <c r="L270" i="109"/>
  <c r="M270" i="109"/>
  <c r="N270" i="109"/>
  <c r="X270" i="109"/>
  <c r="AQ270" i="109"/>
  <c r="G271" i="109"/>
  <c r="H271" i="109"/>
  <c r="I271" i="109"/>
  <c r="J271" i="109"/>
  <c r="L271" i="109"/>
  <c r="M271" i="109"/>
  <c r="N271" i="109"/>
  <c r="X271" i="109"/>
  <c r="AQ271" i="109"/>
  <c r="G272" i="109"/>
  <c r="H272" i="109"/>
  <c r="I272" i="109"/>
  <c r="J272" i="109"/>
  <c r="L272" i="109"/>
  <c r="M272" i="109"/>
  <c r="N272" i="109"/>
  <c r="X272" i="109"/>
  <c r="AQ272" i="109"/>
  <c r="G273" i="109"/>
  <c r="H273" i="109"/>
  <c r="I273" i="109"/>
  <c r="J273" i="109"/>
  <c r="L273" i="109"/>
  <c r="M273" i="109"/>
  <c r="N273" i="109"/>
  <c r="AQ273" i="109"/>
  <c r="G274" i="109"/>
  <c r="H274" i="109"/>
  <c r="I274" i="109"/>
  <c r="J274" i="109"/>
  <c r="L274" i="109"/>
  <c r="M274" i="109"/>
  <c r="N274" i="109"/>
  <c r="X274" i="109"/>
  <c r="AQ274" i="109"/>
  <c r="G275" i="109"/>
  <c r="H275" i="109"/>
  <c r="I275" i="109"/>
  <c r="J275" i="109"/>
  <c r="L275" i="109"/>
  <c r="M275" i="109"/>
  <c r="N275" i="109"/>
  <c r="X275" i="109"/>
  <c r="AQ275" i="109"/>
  <c r="G276" i="109"/>
  <c r="H276" i="109"/>
  <c r="I276" i="109"/>
  <c r="J276" i="109"/>
  <c r="L276" i="109"/>
  <c r="M276" i="109"/>
  <c r="N276" i="109"/>
  <c r="X276" i="109"/>
  <c r="G277" i="109"/>
  <c r="H277" i="109"/>
  <c r="I277" i="109"/>
  <c r="J277" i="109"/>
  <c r="L277" i="109"/>
  <c r="M277" i="109"/>
  <c r="N277" i="109"/>
  <c r="X277" i="109"/>
  <c r="AQ277" i="109"/>
  <c r="G278" i="109"/>
  <c r="H278" i="109"/>
  <c r="I278" i="109"/>
  <c r="J278" i="109"/>
  <c r="L278" i="109"/>
  <c r="M278" i="109"/>
  <c r="N278" i="109"/>
  <c r="X278" i="109"/>
  <c r="AQ278" i="109"/>
  <c r="G279" i="109"/>
  <c r="H279" i="109"/>
  <c r="I279" i="109"/>
  <c r="J279" i="109"/>
  <c r="L279" i="109"/>
  <c r="M279" i="109"/>
  <c r="N279" i="109"/>
  <c r="X279" i="109"/>
  <c r="AS279" i="109"/>
  <c r="G280" i="109"/>
  <c r="H280" i="109"/>
  <c r="I280" i="109"/>
  <c r="J280" i="109"/>
  <c r="L280" i="109"/>
  <c r="M280" i="109"/>
  <c r="N280" i="109"/>
  <c r="X280" i="109"/>
  <c r="AQ280" i="109"/>
  <c r="G281" i="109"/>
  <c r="H281" i="109"/>
  <c r="I281" i="109"/>
  <c r="J281" i="109"/>
  <c r="L281" i="109"/>
  <c r="M281" i="109"/>
  <c r="N281" i="109"/>
  <c r="AQ281" i="109"/>
  <c r="G282" i="109"/>
  <c r="H282" i="109"/>
  <c r="I282" i="109"/>
  <c r="J282" i="109"/>
  <c r="L282" i="109"/>
  <c r="M282" i="109"/>
  <c r="N282" i="109"/>
  <c r="X282" i="109"/>
  <c r="AQ282" i="109"/>
  <c r="G283" i="109"/>
  <c r="H283" i="109"/>
  <c r="I283" i="109"/>
  <c r="J283" i="109"/>
  <c r="L283" i="109"/>
  <c r="M283" i="109"/>
  <c r="N283" i="109"/>
  <c r="X283" i="109"/>
  <c r="G284" i="109"/>
  <c r="H284" i="109"/>
  <c r="I284" i="109"/>
  <c r="J284" i="109"/>
  <c r="L284" i="109"/>
  <c r="M284" i="109"/>
  <c r="N284" i="109"/>
  <c r="X284" i="109"/>
  <c r="G285" i="109"/>
  <c r="H285" i="109"/>
  <c r="I285" i="109"/>
  <c r="J285" i="109"/>
  <c r="L285" i="109"/>
  <c r="M285" i="109"/>
  <c r="N285" i="109"/>
  <c r="X285" i="109"/>
  <c r="AQ285" i="109"/>
  <c r="G286" i="109"/>
  <c r="H286" i="109"/>
  <c r="I286" i="109"/>
  <c r="J286" i="109"/>
  <c r="L286" i="109"/>
  <c r="M286" i="109"/>
  <c r="N286" i="109"/>
  <c r="X286" i="109"/>
  <c r="AQ286" i="109"/>
  <c r="G287" i="109"/>
  <c r="H287" i="109"/>
  <c r="I287" i="109"/>
  <c r="J287" i="109"/>
  <c r="L287" i="109"/>
  <c r="M287" i="109"/>
  <c r="N287" i="109"/>
  <c r="X287" i="109"/>
  <c r="AQ287" i="109"/>
  <c r="G288" i="109"/>
  <c r="H288" i="109"/>
  <c r="I288" i="109"/>
  <c r="J288" i="109"/>
  <c r="L288" i="109"/>
  <c r="M288" i="109"/>
  <c r="N288" i="109"/>
  <c r="X288" i="109"/>
  <c r="AQ288" i="109"/>
  <c r="G289" i="109"/>
  <c r="H289" i="109"/>
  <c r="I289" i="109"/>
  <c r="J289" i="109"/>
  <c r="L289" i="109"/>
  <c r="M289" i="109"/>
  <c r="N289" i="109"/>
  <c r="AQ289" i="109"/>
  <c r="G290" i="109"/>
  <c r="H290" i="109"/>
  <c r="I290" i="109"/>
  <c r="J290" i="109"/>
  <c r="L290" i="109"/>
  <c r="M290" i="109"/>
  <c r="N290" i="109"/>
  <c r="X290" i="109"/>
  <c r="AQ290" i="109"/>
  <c r="G291" i="109"/>
  <c r="H291" i="109"/>
  <c r="I291" i="109"/>
  <c r="J291" i="109"/>
  <c r="L291" i="109"/>
  <c r="M291" i="109"/>
  <c r="N291" i="109"/>
  <c r="X291" i="109"/>
  <c r="AQ291" i="109"/>
  <c r="G292" i="109"/>
  <c r="H292" i="109"/>
  <c r="I292" i="109"/>
  <c r="J292" i="109"/>
  <c r="L292" i="109"/>
  <c r="M292" i="109"/>
  <c r="N292" i="109"/>
  <c r="X292" i="109"/>
  <c r="AQ292" i="109"/>
  <c r="G293" i="109"/>
  <c r="H293" i="109"/>
  <c r="I293" i="109"/>
  <c r="J293" i="109"/>
  <c r="L293" i="109"/>
  <c r="M293" i="109"/>
  <c r="N293" i="109"/>
  <c r="X293" i="109"/>
  <c r="AQ293" i="109"/>
  <c r="G294" i="109"/>
  <c r="H294" i="109"/>
  <c r="I294" i="109"/>
  <c r="J294" i="109"/>
  <c r="L294" i="109"/>
  <c r="M294" i="109"/>
  <c r="N294" i="109"/>
  <c r="X294" i="109"/>
  <c r="AQ294" i="109"/>
  <c r="G295" i="109"/>
  <c r="H295" i="109"/>
  <c r="I295" i="109"/>
  <c r="J295" i="109"/>
  <c r="L295" i="109"/>
  <c r="M295" i="109"/>
  <c r="N295" i="109"/>
  <c r="X295" i="109"/>
  <c r="G296" i="109"/>
  <c r="H296" i="109"/>
  <c r="I296" i="109"/>
  <c r="J296" i="109"/>
  <c r="L296" i="109"/>
  <c r="M296" i="109"/>
  <c r="N296" i="109"/>
  <c r="X296" i="109"/>
  <c r="AQ296" i="109"/>
  <c r="G297" i="109"/>
  <c r="H297" i="109"/>
  <c r="I297" i="109"/>
  <c r="J297" i="109"/>
  <c r="L297" i="109"/>
  <c r="M297" i="109"/>
  <c r="N297" i="109"/>
  <c r="AQ297" i="109"/>
  <c r="G298" i="109"/>
  <c r="H298" i="109"/>
  <c r="I298" i="109"/>
  <c r="J298" i="109"/>
  <c r="L298" i="109"/>
  <c r="M298" i="109"/>
  <c r="N298" i="109"/>
  <c r="X298" i="109"/>
  <c r="AQ298" i="109"/>
  <c r="G299" i="109"/>
  <c r="H299" i="109"/>
  <c r="I299" i="109"/>
  <c r="J299" i="109"/>
  <c r="L299" i="109"/>
  <c r="M299" i="109"/>
  <c r="N299" i="109"/>
  <c r="X299" i="109"/>
  <c r="AQ299" i="109"/>
  <c r="G300" i="109"/>
  <c r="H300" i="109"/>
  <c r="I300" i="109"/>
  <c r="J300" i="109"/>
  <c r="L300" i="109"/>
  <c r="M300" i="109"/>
  <c r="N300" i="109"/>
  <c r="X300" i="109"/>
  <c r="AQ300" i="109"/>
  <c r="G301" i="109"/>
  <c r="H301" i="109"/>
  <c r="I301" i="109"/>
  <c r="J301" i="109"/>
  <c r="L301" i="109"/>
  <c r="M301" i="109"/>
  <c r="N301" i="109"/>
  <c r="X301" i="109"/>
  <c r="AQ301" i="109"/>
  <c r="G302" i="109"/>
  <c r="H302" i="109"/>
  <c r="I302" i="109"/>
  <c r="J302" i="109"/>
  <c r="L302" i="109"/>
  <c r="M302" i="109"/>
  <c r="N302" i="109"/>
  <c r="X302" i="109"/>
  <c r="AQ302" i="109"/>
  <c r="G303" i="109"/>
  <c r="H303" i="109"/>
  <c r="I303" i="109"/>
  <c r="J303" i="109"/>
  <c r="L303" i="109"/>
  <c r="M303" i="109"/>
  <c r="N303" i="109"/>
  <c r="X303" i="109"/>
  <c r="AQ303" i="109"/>
  <c r="G304" i="109"/>
  <c r="H304" i="109"/>
  <c r="I304" i="109"/>
  <c r="J304" i="109"/>
  <c r="L304" i="109"/>
  <c r="M304" i="109"/>
  <c r="N304" i="109"/>
  <c r="X304" i="109"/>
  <c r="AQ304" i="109"/>
  <c r="G305" i="109"/>
  <c r="H305" i="109"/>
  <c r="I305" i="109"/>
  <c r="J305" i="109"/>
  <c r="L305" i="109"/>
  <c r="M305" i="109"/>
  <c r="N305" i="109"/>
  <c r="AQ305" i="109"/>
  <c r="G306" i="109"/>
  <c r="H306" i="109"/>
  <c r="I306" i="109"/>
  <c r="J306" i="109"/>
  <c r="L306" i="109"/>
  <c r="M306" i="109"/>
  <c r="N306" i="109"/>
  <c r="X306" i="109"/>
  <c r="AQ306" i="109"/>
  <c r="G307" i="109"/>
  <c r="H307" i="109"/>
  <c r="I307" i="109"/>
  <c r="J307" i="109"/>
  <c r="L307" i="109"/>
  <c r="M307" i="109"/>
  <c r="N307" i="109"/>
  <c r="X307" i="109"/>
  <c r="AQ307" i="109"/>
  <c r="G308" i="109"/>
  <c r="H308" i="109"/>
  <c r="I308" i="109"/>
  <c r="J308" i="109"/>
  <c r="L308" i="109"/>
  <c r="M308" i="109"/>
  <c r="N308" i="109"/>
  <c r="X308" i="109"/>
  <c r="AQ308" i="109"/>
  <c r="G309" i="109"/>
  <c r="H309" i="109"/>
  <c r="I309" i="109"/>
  <c r="J309" i="109"/>
  <c r="L309" i="109"/>
  <c r="M309" i="109"/>
  <c r="N309" i="109"/>
  <c r="X309" i="109"/>
  <c r="AQ309" i="109"/>
  <c r="AS309" i="109"/>
  <c r="G310" i="109"/>
  <c r="H310" i="109"/>
  <c r="I310" i="109"/>
  <c r="J310" i="109"/>
  <c r="L310" i="109"/>
  <c r="M310" i="109"/>
  <c r="N310" i="109"/>
  <c r="X310" i="109"/>
  <c r="AQ310" i="109"/>
  <c r="G311" i="109"/>
  <c r="H311" i="109"/>
  <c r="I311" i="109"/>
  <c r="J311" i="109"/>
  <c r="L311" i="109"/>
  <c r="M311" i="109"/>
  <c r="N311" i="109"/>
  <c r="X311" i="109"/>
  <c r="G312" i="109"/>
  <c r="H312" i="109"/>
  <c r="I312" i="109"/>
  <c r="J312" i="109"/>
  <c r="L312" i="109"/>
  <c r="M312" i="109"/>
  <c r="N312" i="109"/>
  <c r="X312" i="109"/>
  <c r="AQ312" i="109"/>
  <c r="G313" i="109"/>
  <c r="H313" i="109"/>
  <c r="I313" i="109"/>
  <c r="J313" i="109"/>
  <c r="L313" i="109"/>
  <c r="M313" i="109"/>
  <c r="N313" i="109"/>
  <c r="AQ313" i="109"/>
  <c r="G314" i="109"/>
  <c r="H314" i="109"/>
  <c r="I314" i="109"/>
  <c r="J314" i="109"/>
  <c r="L314" i="109"/>
  <c r="M314" i="109"/>
  <c r="N314" i="109"/>
  <c r="X314" i="109"/>
  <c r="AQ314" i="109"/>
  <c r="G315" i="109"/>
  <c r="H315" i="109"/>
  <c r="I315" i="109"/>
  <c r="J315" i="109"/>
  <c r="L315" i="109"/>
  <c r="M315" i="109"/>
  <c r="N315" i="109"/>
  <c r="X315" i="109"/>
  <c r="AQ315" i="109"/>
  <c r="G316" i="109"/>
  <c r="H316" i="109"/>
  <c r="I316" i="109"/>
  <c r="J316" i="109"/>
  <c r="L316" i="109"/>
  <c r="M316" i="109"/>
  <c r="N316" i="109"/>
  <c r="X316" i="109"/>
  <c r="AQ316" i="109"/>
  <c r="G317" i="109"/>
  <c r="H317" i="109"/>
  <c r="I317" i="109"/>
  <c r="J317" i="109"/>
  <c r="L317" i="109"/>
  <c r="M317" i="109"/>
  <c r="N317" i="109"/>
  <c r="X317" i="109"/>
  <c r="AQ317" i="109"/>
  <c r="G318" i="109"/>
  <c r="H318" i="109"/>
  <c r="I318" i="109"/>
  <c r="J318" i="109"/>
  <c r="L318" i="109"/>
  <c r="M318" i="109"/>
  <c r="N318" i="109"/>
  <c r="X318" i="109"/>
  <c r="AQ318" i="109"/>
  <c r="G319" i="109"/>
  <c r="H319" i="109"/>
  <c r="I319" i="109"/>
  <c r="J319" i="109"/>
  <c r="L319" i="109"/>
  <c r="M319" i="109"/>
  <c r="N319" i="109"/>
  <c r="AQ319" i="109"/>
  <c r="G320" i="109"/>
  <c r="H320" i="109"/>
  <c r="I320" i="109"/>
  <c r="J320" i="109"/>
  <c r="L320" i="109"/>
  <c r="M320" i="109"/>
  <c r="N320" i="109"/>
  <c r="X320" i="109"/>
  <c r="AQ320" i="109"/>
  <c r="G321" i="109"/>
  <c r="H321" i="109"/>
  <c r="I321" i="109"/>
  <c r="J321" i="109"/>
  <c r="L321" i="109"/>
  <c r="M321" i="109"/>
  <c r="N321" i="109"/>
  <c r="AQ321" i="109"/>
  <c r="G322" i="109"/>
  <c r="H322" i="109"/>
  <c r="I322" i="109"/>
  <c r="J322" i="109"/>
  <c r="L322" i="109"/>
  <c r="M322" i="109"/>
  <c r="N322" i="109"/>
  <c r="X322" i="109"/>
  <c r="AQ322" i="109"/>
  <c r="G323" i="109"/>
  <c r="H323" i="109"/>
  <c r="I323" i="109"/>
  <c r="J323" i="109"/>
  <c r="L323" i="109"/>
  <c r="M323" i="109"/>
  <c r="N323" i="109"/>
  <c r="X323" i="109"/>
  <c r="G324" i="109"/>
  <c r="H324" i="109"/>
  <c r="I324" i="109"/>
  <c r="J324" i="109"/>
  <c r="L324" i="109"/>
  <c r="M324" i="109"/>
  <c r="N324" i="109"/>
  <c r="X324" i="109"/>
  <c r="AQ324" i="109"/>
  <c r="AS324" i="109"/>
  <c r="G325" i="109"/>
  <c r="H325" i="109"/>
  <c r="I325" i="109"/>
  <c r="J325" i="109"/>
  <c r="L325" i="109"/>
  <c r="M325" i="109"/>
  <c r="N325" i="109"/>
  <c r="X325" i="109"/>
  <c r="AQ325" i="109"/>
  <c r="G326" i="109"/>
  <c r="H326" i="109"/>
  <c r="I326" i="109"/>
  <c r="J326" i="109"/>
  <c r="L326" i="109"/>
  <c r="M326" i="109"/>
  <c r="N326" i="109"/>
  <c r="X326" i="109"/>
  <c r="AQ326" i="109"/>
  <c r="G327" i="109"/>
  <c r="H327" i="109"/>
  <c r="I327" i="109"/>
  <c r="J327" i="109"/>
  <c r="L327" i="109"/>
  <c r="M327" i="109"/>
  <c r="N327" i="109"/>
  <c r="AQ327" i="109"/>
  <c r="G328" i="109"/>
  <c r="H328" i="109"/>
  <c r="I328" i="109"/>
  <c r="J328" i="109"/>
  <c r="L328" i="109"/>
  <c r="M328" i="109"/>
  <c r="N328" i="109"/>
  <c r="X328" i="109"/>
  <c r="AQ328" i="109"/>
  <c r="G329" i="109"/>
  <c r="H329" i="109"/>
  <c r="I329" i="109"/>
  <c r="J329" i="109"/>
  <c r="L329" i="109"/>
  <c r="M329" i="109"/>
  <c r="N329" i="109"/>
  <c r="AQ329" i="109"/>
  <c r="G330" i="109"/>
  <c r="H330" i="109"/>
  <c r="I330" i="109"/>
  <c r="J330" i="109"/>
  <c r="L330" i="109"/>
  <c r="M330" i="109"/>
  <c r="N330" i="109"/>
  <c r="X330" i="109"/>
  <c r="AQ330" i="109"/>
  <c r="G331" i="109"/>
  <c r="H331" i="109"/>
  <c r="I331" i="109"/>
  <c r="J331" i="109"/>
  <c r="L331" i="109"/>
  <c r="M331" i="109"/>
  <c r="N331" i="109"/>
  <c r="X331" i="109"/>
  <c r="AR331" i="109"/>
  <c r="G332" i="109"/>
  <c r="H332" i="109"/>
  <c r="I332" i="109"/>
  <c r="J332" i="109"/>
  <c r="L332" i="109"/>
  <c r="M332" i="109"/>
  <c r="N332" i="109"/>
  <c r="AQ332" i="109"/>
  <c r="G333" i="109"/>
  <c r="H333" i="109"/>
  <c r="I333" i="109"/>
  <c r="J333" i="109"/>
  <c r="L333" i="109"/>
  <c r="M333" i="109"/>
  <c r="N333" i="109"/>
  <c r="X333" i="109"/>
  <c r="AQ333" i="109"/>
  <c r="G334" i="109"/>
  <c r="H334" i="109"/>
  <c r="I334" i="109"/>
  <c r="J334" i="109"/>
  <c r="L334" i="109"/>
  <c r="M334" i="109"/>
  <c r="N334" i="109"/>
  <c r="X334" i="109"/>
  <c r="AQ334" i="109"/>
  <c r="G335" i="109"/>
  <c r="H335" i="109"/>
  <c r="I335" i="109"/>
  <c r="J335" i="109"/>
  <c r="L335" i="109"/>
  <c r="M335" i="109"/>
  <c r="N335" i="109"/>
  <c r="AQ335" i="109"/>
  <c r="G336" i="109"/>
  <c r="H336" i="109"/>
  <c r="I336" i="109"/>
  <c r="J336" i="109"/>
  <c r="L336" i="109"/>
  <c r="M336" i="109"/>
  <c r="N336" i="109"/>
  <c r="X336" i="109"/>
  <c r="AQ336" i="109"/>
  <c r="G337" i="109"/>
  <c r="H337" i="109"/>
  <c r="I337" i="109"/>
  <c r="J337" i="109"/>
  <c r="L337" i="109"/>
  <c r="M337" i="109"/>
  <c r="N337" i="109"/>
  <c r="AQ337" i="109"/>
  <c r="G338" i="109"/>
  <c r="H338" i="109"/>
  <c r="I338" i="109"/>
  <c r="J338" i="109"/>
  <c r="L338" i="109"/>
  <c r="M338" i="109"/>
  <c r="N338" i="109"/>
  <c r="X338" i="109"/>
  <c r="AQ338" i="109"/>
  <c r="AS338" i="109"/>
  <c r="G339" i="109"/>
  <c r="H339" i="109"/>
  <c r="I339" i="109"/>
  <c r="J339" i="109"/>
  <c r="L339" i="109"/>
  <c r="M339" i="109"/>
  <c r="N339" i="109"/>
  <c r="X339" i="109"/>
  <c r="AQ339" i="109"/>
  <c r="G340" i="109"/>
  <c r="H340" i="109"/>
  <c r="I340" i="109"/>
  <c r="J340" i="109"/>
  <c r="L340" i="109"/>
  <c r="M340" i="109"/>
  <c r="N340" i="109"/>
  <c r="X340" i="109"/>
  <c r="AQ340" i="109"/>
  <c r="G341" i="109"/>
  <c r="H341" i="109"/>
  <c r="I341" i="109"/>
  <c r="J341" i="109"/>
  <c r="L341" i="109"/>
  <c r="M341" i="109"/>
  <c r="N341" i="109"/>
  <c r="X341" i="109"/>
  <c r="AQ341" i="109"/>
  <c r="G342" i="109"/>
  <c r="H342" i="109"/>
  <c r="I342" i="109"/>
  <c r="J342" i="109"/>
  <c r="L342" i="109"/>
  <c r="M342" i="109"/>
  <c r="N342" i="109"/>
  <c r="X342" i="109"/>
  <c r="AQ342" i="109"/>
  <c r="G343" i="109"/>
  <c r="H343" i="109"/>
  <c r="I343" i="109"/>
  <c r="J343" i="109"/>
  <c r="L343" i="109"/>
  <c r="M343" i="109"/>
  <c r="N343" i="109"/>
  <c r="AQ343" i="109"/>
  <c r="G344" i="109"/>
  <c r="H344" i="109"/>
  <c r="I344" i="109"/>
  <c r="J344" i="109"/>
  <c r="L344" i="109"/>
  <c r="M344" i="109"/>
  <c r="N344" i="109"/>
  <c r="X344" i="109"/>
  <c r="AQ344" i="109"/>
  <c r="G345" i="109"/>
  <c r="H345" i="109"/>
  <c r="I345" i="109"/>
  <c r="J345" i="109"/>
  <c r="L345" i="109"/>
  <c r="M345" i="109"/>
  <c r="N345" i="109"/>
  <c r="AQ345" i="109"/>
  <c r="G358" i="109" l="1"/>
  <c r="AD342" i="109"/>
  <c r="AD110" i="109"/>
  <c r="AD108" i="109"/>
  <c r="AD106" i="109"/>
  <c r="AD78" i="109"/>
  <c r="AD76" i="109"/>
  <c r="AD74" i="109"/>
  <c r="AD46" i="109"/>
  <c r="AD44" i="109"/>
  <c r="AD42" i="109"/>
  <c r="AD310" i="109"/>
  <c r="AD309" i="109"/>
  <c r="AD306" i="109"/>
  <c r="AD278" i="109"/>
  <c r="AD277" i="109"/>
  <c r="AD274" i="109"/>
  <c r="AD246" i="109"/>
  <c r="AD245" i="109"/>
  <c r="AD242" i="109"/>
  <c r="AD214" i="109"/>
  <c r="AD213" i="109"/>
  <c r="AD210" i="109"/>
  <c r="AD182" i="109"/>
  <c r="AD181" i="109"/>
  <c r="AD178" i="109"/>
  <c r="AD150" i="109"/>
  <c r="AD149" i="109"/>
  <c r="AD146" i="109"/>
  <c r="AD118" i="109"/>
  <c r="AD116" i="109"/>
  <c r="AD114" i="109"/>
  <c r="AD334" i="109"/>
  <c r="AD333" i="109"/>
  <c r="AD318" i="109"/>
  <c r="AD317" i="109"/>
  <c r="AD314" i="109"/>
  <c r="AD286" i="109"/>
  <c r="AD285" i="109"/>
  <c r="AD282" i="109"/>
  <c r="AD254" i="109"/>
  <c r="AD253" i="109"/>
  <c r="AD250" i="109"/>
  <c r="AD222" i="109"/>
  <c r="AD221" i="109"/>
  <c r="AD218" i="109"/>
  <c r="AD190" i="109"/>
  <c r="AD189" i="109"/>
  <c r="AD186" i="109"/>
  <c r="AD158" i="109"/>
  <c r="AD157" i="109"/>
  <c r="AD154" i="109"/>
  <c r="AD294" i="109"/>
  <c r="AD293" i="109"/>
  <c r="AD290" i="109"/>
  <c r="AD262" i="109"/>
  <c r="AD261" i="109"/>
  <c r="AD258" i="109"/>
  <c r="AD230" i="109"/>
  <c r="AD229" i="109"/>
  <c r="AD226" i="109"/>
  <c r="AD198" i="109"/>
  <c r="AD197" i="109"/>
  <c r="AD194" i="109"/>
  <c r="AD166" i="109"/>
  <c r="AD165" i="109"/>
  <c r="AD162" i="109"/>
  <c r="AD134" i="109"/>
  <c r="AD133" i="109"/>
  <c r="AD130" i="109"/>
  <c r="AD326" i="109"/>
  <c r="AD298" i="109"/>
  <c r="AD234" i="109"/>
  <c r="AD170" i="109"/>
  <c r="AD102" i="109"/>
  <c r="AD100" i="109"/>
  <c r="AD98" i="109"/>
  <c r="AD62" i="109"/>
  <c r="AD60" i="109"/>
  <c r="AD58" i="109"/>
  <c r="AD30" i="109"/>
  <c r="AD302" i="109"/>
  <c r="AD301" i="109"/>
  <c r="AD238" i="109"/>
  <c r="AD237" i="109"/>
  <c r="AD174" i="109"/>
  <c r="AD173" i="109"/>
  <c r="AD82" i="109"/>
  <c r="AD70" i="109"/>
  <c r="AD68" i="109"/>
  <c r="AD66" i="109"/>
  <c r="AD22" i="109"/>
  <c r="AD20" i="109"/>
  <c r="AD325" i="109"/>
  <c r="AD122" i="109"/>
  <c r="AD84" i="109"/>
  <c r="AD266" i="109"/>
  <c r="AD202" i="109"/>
  <c r="AD138" i="109"/>
  <c r="AD124" i="109"/>
  <c r="AD86" i="109"/>
  <c r="AD50" i="109"/>
  <c r="AD38" i="109"/>
  <c r="AD36" i="109"/>
  <c r="AD126" i="109"/>
  <c r="AD52" i="109"/>
  <c r="AD270" i="109"/>
  <c r="AD269" i="109"/>
  <c r="AD206" i="109"/>
  <c r="AD205" i="109"/>
  <c r="AD142" i="109"/>
  <c r="AD141" i="109"/>
  <c r="AD94" i="109"/>
  <c r="AD92" i="109"/>
  <c r="AD90" i="109"/>
  <c r="AD54" i="109"/>
  <c r="AD14" i="109"/>
  <c r="AD12" i="109"/>
  <c r="AD28" i="109"/>
  <c r="AD93" i="109"/>
  <c r="AD192" i="109"/>
  <c r="AD63" i="109"/>
  <c r="AD56" i="109"/>
  <c r="AD225" i="109"/>
  <c r="AD43" i="109"/>
  <c r="AD288" i="109"/>
  <c r="AD89" i="109"/>
  <c r="AD123" i="109"/>
  <c r="AD187" i="109"/>
  <c r="AD284" i="109"/>
  <c r="AD332" i="109"/>
  <c r="AD119" i="109"/>
  <c r="AD217" i="109"/>
  <c r="AD319" i="109"/>
  <c r="AD275" i="109"/>
  <c r="AD26" i="109"/>
  <c r="AD79" i="109"/>
  <c r="AD177" i="109"/>
  <c r="AD279" i="109"/>
  <c r="AD328" i="109"/>
  <c r="AD172" i="109"/>
  <c r="AD323" i="109"/>
  <c r="AD24" i="109"/>
  <c r="AD175" i="109"/>
  <c r="AD232" i="109"/>
  <c r="AD64" i="109"/>
  <c r="AD256" i="109"/>
  <c r="AD19" i="109"/>
  <c r="AD112" i="109"/>
  <c r="AD263" i="109"/>
  <c r="AD57" i="109"/>
  <c r="AD91" i="109"/>
  <c r="AD188" i="109"/>
  <c r="AD223" i="109"/>
  <c r="AD280" i="109"/>
  <c r="AD179" i="109"/>
  <c r="AD276" i="109"/>
  <c r="AD183" i="109"/>
  <c r="AD240" i="109"/>
  <c r="AD117" i="109"/>
  <c r="AD235" i="109"/>
  <c r="AD324" i="109"/>
  <c r="AD39" i="109"/>
  <c r="AD136" i="109"/>
  <c r="AD233" i="109"/>
  <c r="AD193" i="109"/>
  <c r="AD320" i="109"/>
  <c r="AD21" i="109"/>
  <c r="AD147" i="109"/>
  <c r="AD59" i="109"/>
  <c r="AD289" i="109"/>
  <c r="AD95" i="109"/>
  <c r="AD49" i="109"/>
  <c r="AD48" i="109"/>
  <c r="AD295" i="109"/>
  <c r="AD17" i="109"/>
  <c r="AD51" i="109"/>
  <c r="AD10" i="109"/>
  <c r="AD53" i="109"/>
  <c r="AD257" i="109"/>
  <c r="AD83" i="109"/>
  <c r="AD18" i="109"/>
  <c r="AD80" i="109"/>
  <c r="AD29" i="109"/>
  <c r="AD69" i="109"/>
  <c r="AD41" i="109"/>
  <c r="AD127" i="109"/>
  <c r="AD156" i="109"/>
  <c r="AD315" i="109"/>
  <c r="AD75" i="109"/>
  <c r="AD72" i="109"/>
  <c r="AD113" i="109"/>
  <c r="AD231" i="109"/>
  <c r="AD135" i="109"/>
  <c r="AD219" i="109"/>
  <c r="AD316" i="109"/>
  <c r="AD32" i="109"/>
  <c r="AD152" i="109"/>
  <c r="AD249" i="109"/>
  <c r="AD345" i="109"/>
  <c r="AD307" i="109"/>
  <c r="AD111" i="109"/>
  <c r="AD209" i="109"/>
  <c r="AD311" i="109"/>
  <c r="AD104" i="109"/>
  <c r="AD204" i="109"/>
  <c r="AD115" i="109"/>
  <c r="AD73" i="109"/>
  <c r="AD33" i="109"/>
  <c r="AD125" i="109"/>
  <c r="AD81" i="109"/>
  <c r="AD161" i="109"/>
  <c r="AD160" i="109"/>
  <c r="AD11" i="109"/>
  <c r="AD61" i="109"/>
  <c r="AD120" i="109"/>
  <c r="AD220" i="109"/>
  <c r="AD55" i="109"/>
  <c r="AD153" i="109"/>
  <c r="AD255" i="109"/>
  <c r="AD312" i="109"/>
  <c r="AD211" i="109"/>
  <c r="AD308" i="109"/>
  <c r="AD215" i="109"/>
  <c r="AD272" i="109"/>
  <c r="AD105" i="109"/>
  <c r="AD267" i="109"/>
  <c r="AD34" i="109"/>
  <c r="AD40" i="109"/>
  <c r="AD331" i="109"/>
  <c r="AD216" i="109"/>
  <c r="AD313" i="109"/>
  <c r="AD212" i="109"/>
  <c r="AD176" i="109"/>
  <c r="AD273" i="109"/>
  <c r="AD107" i="109"/>
  <c r="AD300" i="109"/>
  <c r="AD103" i="109"/>
  <c r="AD168" i="109"/>
  <c r="AD239" i="109"/>
  <c r="AD303" i="109"/>
  <c r="AD37" i="109"/>
  <c r="AD99" i="109"/>
  <c r="AD196" i="109"/>
  <c r="AD259" i="109"/>
  <c r="AD335" i="109"/>
  <c r="AD304" i="109"/>
  <c r="AD109" i="109"/>
  <c r="AD260" i="109"/>
  <c r="AD203" i="109"/>
  <c r="AD35" i="109"/>
  <c r="AD148" i="109"/>
  <c r="AD88" i="109"/>
  <c r="AD15" i="109"/>
  <c r="AD330" i="109"/>
  <c r="AD329" i="109"/>
  <c r="AD139" i="109"/>
  <c r="AD236" i="109"/>
  <c r="AD169" i="109"/>
  <c r="AD65" i="109"/>
  <c r="AD292" i="109"/>
  <c r="AD45" i="109"/>
  <c r="AD16" i="109"/>
  <c r="AD243" i="109"/>
  <c r="AD140" i="109"/>
  <c r="AD163" i="109"/>
  <c r="AD167" i="109"/>
  <c r="AD101" i="109"/>
  <c r="AD251" i="109"/>
  <c r="AD31" i="109"/>
  <c r="AD248" i="109"/>
  <c r="AD244" i="109"/>
  <c r="AD208" i="109"/>
  <c r="AD305" i="109"/>
  <c r="AD327" i="109"/>
  <c r="AD200" i="109"/>
  <c r="AD264" i="109"/>
  <c r="AD322" i="109"/>
  <c r="AD67" i="109"/>
  <c r="AD128" i="109"/>
  <c r="AD164" i="109"/>
  <c r="AD321" i="109"/>
  <c r="AD97" i="109"/>
  <c r="AD27" i="109"/>
  <c r="AD121" i="109"/>
  <c r="AD252" i="109"/>
  <c r="AD159" i="109"/>
  <c r="AD25" i="109"/>
  <c r="AD171" i="109"/>
  <c r="AD339" i="109"/>
  <c r="AD137" i="109"/>
  <c r="AD201" i="109"/>
  <c r="AD265" i="109"/>
  <c r="AD338" i="109"/>
  <c r="AD129" i="109"/>
  <c r="AD227" i="109"/>
  <c r="AD271" i="109"/>
  <c r="AD131" i="109"/>
  <c r="AD228" i="109"/>
  <c r="AD337" i="109"/>
  <c r="AD85" i="109"/>
  <c r="AD191" i="109"/>
  <c r="AD299" i="109"/>
  <c r="AD283" i="109"/>
  <c r="AD184" i="109"/>
  <c r="AD281" i="109"/>
  <c r="AD180" i="109"/>
  <c r="AD144" i="109"/>
  <c r="AD241" i="109"/>
  <c r="AD268" i="109"/>
  <c r="AD340" i="109"/>
  <c r="AD71" i="109"/>
  <c r="AD143" i="109"/>
  <c r="AD207" i="109"/>
  <c r="AD343" i="109"/>
  <c r="AD77" i="109"/>
  <c r="AD297" i="109"/>
  <c r="AD199" i="109"/>
  <c r="AD224" i="109"/>
  <c r="AD13" i="109"/>
  <c r="AD155" i="109"/>
  <c r="AD87" i="109"/>
  <c r="AD185" i="109"/>
  <c r="AD287" i="109"/>
  <c r="AD47" i="109"/>
  <c r="AD145" i="109"/>
  <c r="AD247" i="109"/>
  <c r="AD344" i="109"/>
  <c r="AD341" i="109"/>
  <c r="AD296" i="109"/>
  <c r="AD96" i="109"/>
  <c r="AD132" i="109"/>
  <c r="AD291" i="109"/>
  <c r="AD336" i="109"/>
  <c r="AD195" i="109"/>
  <c r="AD151" i="109"/>
  <c r="AD23" i="109"/>
  <c r="AD218" i="100"/>
  <c r="K178" i="100"/>
  <c r="AD155" i="98"/>
  <c r="AD269" i="100"/>
  <c r="AD362" i="99"/>
  <c r="K392" i="100"/>
  <c r="AD139" i="100"/>
  <c r="AD353" i="99"/>
  <c r="AD210" i="100"/>
  <c r="K325" i="100"/>
  <c r="K414" i="100"/>
  <c r="AD354" i="100"/>
  <c r="AD334" i="98"/>
  <c r="AD120" i="100"/>
  <c r="AD166" i="98"/>
  <c r="AD240" i="100"/>
  <c r="AD70" i="100"/>
  <c r="AD366" i="100"/>
  <c r="AD223" i="100"/>
  <c r="K159" i="98"/>
  <c r="AD34" i="98"/>
  <c r="AD370" i="99"/>
  <c r="AD15" i="99"/>
  <c r="AD212" i="98"/>
  <c r="AD254" i="99"/>
  <c r="K394" i="98"/>
  <c r="K357" i="100"/>
  <c r="K273" i="100"/>
  <c r="AD79" i="98"/>
  <c r="AD41" i="98"/>
  <c r="AD168" i="98"/>
  <c r="AD276" i="98"/>
  <c r="AD158" i="100"/>
  <c r="AD199" i="100"/>
  <c r="AD268" i="100"/>
  <c r="AD426" i="98"/>
  <c r="AD284" i="98"/>
  <c r="AD379" i="98"/>
  <c r="AD378" i="99"/>
  <c r="AD353" i="98"/>
  <c r="K333" i="100"/>
  <c r="AD202" i="100"/>
  <c r="AD426" i="100"/>
  <c r="K210" i="98"/>
  <c r="AD16" i="99"/>
  <c r="AD152" i="100"/>
  <c r="AD181" i="98"/>
  <c r="AD357" i="99"/>
  <c r="AD389" i="99"/>
  <c r="AD334" i="100"/>
  <c r="AD368" i="98"/>
  <c r="AD231" i="100"/>
  <c r="AD196" i="100"/>
  <c r="K284" i="100"/>
  <c r="AD18" i="98"/>
  <c r="AD82" i="98"/>
  <c r="AD402" i="99"/>
  <c r="AD63" i="99"/>
  <c r="AD118" i="99"/>
  <c r="AD182" i="99"/>
  <c r="AD220" i="98"/>
  <c r="K402" i="98"/>
  <c r="K365" i="100"/>
  <c r="K289" i="100"/>
  <c r="AD71" i="98"/>
  <c r="AD31" i="98"/>
  <c r="AD106" i="98"/>
  <c r="AD169" i="98"/>
  <c r="AD302" i="98"/>
  <c r="AD404" i="98"/>
  <c r="AD167" i="100"/>
  <c r="AD297" i="99"/>
  <c r="AD207" i="100"/>
  <c r="AD272" i="98"/>
  <c r="AD351" i="98"/>
  <c r="AD380" i="98"/>
  <c r="K306" i="100"/>
  <c r="AD428" i="98"/>
  <c r="K258" i="100"/>
  <c r="AD386" i="99"/>
  <c r="AD369" i="99"/>
  <c r="K382" i="100"/>
  <c r="AD306" i="100"/>
  <c r="AD370" i="100"/>
  <c r="AD184" i="100"/>
  <c r="K162" i="100"/>
  <c r="AD78" i="100"/>
  <c r="AD132" i="99"/>
  <c r="AD403" i="99"/>
  <c r="AD416" i="98"/>
  <c r="AD390" i="100"/>
  <c r="K41" i="98"/>
  <c r="K81" i="100"/>
  <c r="AD42" i="98"/>
  <c r="AD425" i="98"/>
  <c r="AD65" i="99"/>
  <c r="AD282" i="100"/>
  <c r="AD126" i="99"/>
  <c r="K426" i="98"/>
  <c r="K343" i="98"/>
  <c r="AD136" i="98"/>
  <c r="AD58" i="98"/>
  <c r="AD84" i="98"/>
  <c r="AD321" i="98"/>
  <c r="AD14" i="99"/>
  <c r="AD174" i="100"/>
  <c r="AD402" i="100"/>
  <c r="AD313" i="99"/>
  <c r="AD273" i="98"/>
  <c r="AD388" i="98"/>
  <c r="K274" i="100"/>
  <c r="AD99" i="100"/>
  <c r="AD369" i="98"/>
  <c r="AD232" i="99"/>
  <c r="K389" i="100"/>
  <c r="AD378" i="100"/>
  <c r="K170" i="98"/>
  <c r="K234" i="98"/>
  <c r="AD409" i="99"/>
  <c r="AD192" i="100"/>
  <c r="AD325" i="98"/>
  <c r="K170" i="100"/>
  <c r="AD365" i="99"/>
  <c r="AD397" i="99"/>
  <c r="AD126" i="100"/>
  <c r="AD419" i="99"/>
  <c r="AD239" i="100"/>
  <c r="K57" i="98"/>
  <c r="K218" i="100"/>
  <c r="K290" i="100"/>
  <c r="AD378" i="98"/>
  <c r="AD290" i="100"/>
  <c r="AD134" i="99"/>
  <c r="AD190" i="99"/>
  <c r="AD226" i="100"/>
  <c r="AD137" i="98"/>
  <c r="AD122" i="98"/>
  <c r="AD174" i="98"/>
  <c r="AD191" i="99"/>
  <c r="AD335" i="99"/>
  <c r="AD287" i="100"/>
  <c r="AD285" i="100"/>
  <c r="AD340" i="98"/>
  <c r="K359" i="98"/>
  <c r="AD394" i="99"/>
  <c r="AD385" i="99"/>
  <c r="AD39" i="98"/>
  <c r="K397" i="100"/>
  <c r="AD322" i="100"/>
  <c r="AD200" i="100"/>
  <c r="AD405" i="98"/>
  <c r="AD174" i="99"/>
  <c r="AD183" i="100"/>
  <c r="AD86" i="100"/>
  <c r="AD134" i="100"/>
  <c r="AD124" i="100"/>
  <c r="AD424" i="98"/>
  <c r="AD247" i="100"/>
  <c r="AD288" i="100"/>
  <c r="K98" i="98"/>
  <c r="K223" i="98"/>
  <c r="AD50" i="98"/>
  <c r="AD11" i="99"/>
  <c r="AD208" i="99"/>
  <c r="AD142" i="99"/>
  <c r="AD245" i="99"/>
  <c r="K415" i="98"/>
  <c r="AD139" i="98"/>
  <c r="AD156" i="98"/>
  <c r="AD153" i="98"/>
  <c r="AD132" i="98"/>
  <c r="AD249" i="98"/>
  <c r="AD337" i="98"/>
  <c r="AD199" i="99"/>
  <c r="AD140" i="100"/>
  <c r="AD295" i="100"/>
  <c r="AD286" i="100"/>
  <c r="AD55" i="98"/>
  <c r="K398" i="100"/>
  <c r="K178" i="98"/>
  <c r="AD87" i="98"/>
  <c r="K268" i="100"/>
  <c r="AD250" i="100"/>
  <c r="AD215" i="100"/>
  <c r="AD373" i="99"/>
  <c r="AD142" i="100"/>
  <c r="AD132" i="100"/>
  <c r="AD406" i="98"/>
  <c r="AD296" i="100"/>
  <c r="K122" i="98"/>
  <c r="K226" i="100"/>
  <c r="AD66" i="98"/>
  <c r="AD208" i="100"/>
  <c r="AD246" i="99"/>
  <c r="AD270" i="100"/>
  <c r="K423" i="98"/>
  <c r="AD149" i="98"/>
  <c r="AD154" i="98"/>
  <c r="AD140" i="98"/>
  <c r="AD293" i="98"/>
  <c r="AD242" i="100"/>
  <c r="AD172" i="98"/>
  <c r="AD281" i="98"/>
  <c r="AD165" i="99"/>
  <c r="AD351" i="99"/>
  <c r="AD198" i="100"/>
  <c r="AD171" i="98"/>
  <c r="AD222" i="99"/>
  <c r="AD175" i="100"/>
  <c r="AD256" i="100"/>
  <c r="AD418" i="99"/>
  <c r="AD131" i="100"/>
  <c r="AD273" i="99"/>
  <c r="AD401" i="99"/>
  <c r="K405" i="100"/>
  <c r="AD338" i="100"/>
  <c r="AD410" i="100"/>
  <c r="AD239" i="98"/>
  <c r="AD112" i="100"/>
  <c r="AD102" i="98"/>
  <c r="AD413" i="98"/>
  <c r="AD421" i="99"/>
  <c r="AD182" i="100"/>
  <c r="AD166" i="100"/>
  <c r="AD303" i="100"/>
  <c r="K354" i="100"/>
  <c r="K239" i="98"/>
  <c r="AD393" i="98"/>
  <c r="AD150" i="99"/>
  <c r="AD100" i="98"/>
  <c r="AD271" i="100"/>
  <c r="K169" i="98"/>
  <c r="AD15" i="98"/>
  <c r="AD164" i="98"/>
  <c r="AD89" i="98"/>
  <c r="AD266" i="98"/>
  <c r="AD345" i="98"/>
  <c r="AD207" i="99"/>
  <c r="AD301" i="98"/>
  <c r="AD292" i="98"/>
  <c r="AD74" i="100"/>
  <c r="AD206" i="100"/>
  <c r="AD211" i="98"/>
  <c r="AD417" i="99"/>
  <c r="AD25" i="98"/>
  <c r="AD231" i="99"/>
  <c r="AD216" i="100"/>
  <c r="AD415" i="98"/>
  <c r="AD423" i="100"/>
  <c r="AD313" i="98"/>
  <c r="AD89" i="99"/>
  <c r="AD282" i="99"/>
  <c r="AD118" i="100"/>
  <c r="AD422" i="100"/>
  <c r="K308" i="98"/>
  <c r="K330" i="98"/>
  <c r="K138" i="98"/>
  <c r="K115" i="98"/>
  <c r="K101" i="100"/>
  <c r="K312" i="100"/>
  <c r="AD119" i="98"/>
  <c r="AD181" i="99"/>
  <c r="AD377" i="98"/>
  <c r="AD105" i="99"/>
  <c r="AD188" i="98"/>
  <c r="AD304" i="98"/>
  <c r="AD153" i="99"/>
  <c r="AD134" i="98"/>
  <c r="AD303" i="98"/>
  <c r="AD374" i="98"/>
  <c r="AD17" i="99"/>
  <c r="AD304" i="100"/>
  <c r="AD426" i="99"/>
  <c r="K413" i="100"/>
  <c r="AD197" i="98"/>
  <c r="K122" i="100"/>
  <c r="AD236" i="98"/>
  <c r="AD58" i="99"/>
  <c r="AD330" i="98"/>
  <c r="AD194" i="99"/>
  <c r="AD290" i="99"/>
  <c r="AD150" i="100"/>
  <c r="AD263" i="100"/>
  <c r="K131" i="98"/>
  <c r="K161" i="98"/>
  <c r="K401" i="100"/>
  <c r="K118" i="100"/>
  <c r="AD40" i="98"/>
  <c r="AD299" i="98"/>
  <c r="AD72" i="99"/>
  <c r="AD242" i="98"/>
  <c r="AD36" i="99"/>
  <c r="AD261" i="98"/>
  <c r="AD326" i="98"/>
  <c r="AD68" i="99"/>
  <c r="AD36" i="98"/>
  <c r="AD98" i="98"/>
  <c r="AD205" i="98"/>
  <c r="AD49" i="99"/>
  <c r="AD346" i="100"/>
  <c r="AD234" i="100"/>
  <c r="AD253" i="99"/>
  <c r="AD23" i="98"/>
  <c r="AD248" i="100"/>
  <c r="AD289" i="98"/>
  <c r="AD227" i="99"/>
  <c r="AD186" i="99"/>
  <c r="AD214" i="100"/>
  <c r="AD216" i="98"/>
  <c r="AD225" i="99"/>
  <c r="AD176" i="100"/>
  <c r="AD272" i="100"/>
  <c r="K109" i="100"/>
  <c r="K199" i="98"/>
  <c r="K288" i="98"/>
  <c r="K255" i="98"/>
  <c r="K353" i="98"/>
  <c r="K126" i="100"/>
  <c r="K378" i="100"/>
  <c r="AD68" i="98"/>
  <c r="AD309" i="98"/>
  <c r="AD73" i="99"/>
  <c r="AD56" i="98"/>
  <c r="AD262" i="98"/>
  <c r="AD343" i="98"/>
  <c r="AD69" i="99"/>
  <c r="AD113" i="99"/>
  <c r="AD162" i="99"/>
  <c r="AD63" i="98"/>
  <c r="AD214" i="98"/>
  <c r="AD324" i="98"/>
  <c r="AD161" i="99"/>
  <c r="AD341" i="98"/>
  <c r="AD375" i="98"/>
  <c r="AD418" i="100"/>
  <c r="AD381" i="99"/>
  <c r="AD279" i="100"/>
  <c r="AD90" i="98"/>
  <c r="AD191" i="100"/>
  <c r="AD171" i="100"/>
  <c r="AD170" i="100"/>
  <c r="AD308" i="98"/>
  <c r="AD404" i="99"/>
  <c r="AD264" i="100"/>
  <c r="AD217" i="98"/>
  <c r="AD346" i="98"/>
  <c r="AD241" i="99"/>
  <c r="AD306" i="99"/>
  <c r="AD186" i="100"/>
  <c r="K134" i="100"/>
  <c r="K198" i="100"/>
  <c r="K263" i="98"/>
  <c r="K354" i="98"/>
  <c r="K386" i="100"/>
  <c r="AD243" i="98"/>
  <c r="AD317" i="98"/>
  <c r="AD395" i="98"/>
  <c r="AD79" i="99"/>
  <c r="AD147" i="99"/>
  <c r="AD252" i="98"/>
  <c r="AD44" i="99"/>
  <c r="AD130" i="99"/>
  <c r="AD10" i="98"/>
  <c r="AD269" i="98"/>
  <c r="AD359" i="98"/>
  <c r="AD171" i="99"/>
  <c r="AD142" i="98"/>
  <c r="AD230" i="98"/>
  <c r="AD410" i="98"/>
  <c r="AD85" i="99"/>
  <c r="AD170" i="99"/>
  <c r="AD107" i="98"/>
  <c r="AD141" i="98"/>
  <c r="AD349" i="98"/>
  <c r="AD383" i="98"/>
  <c r="AD185" i="99"/>
  <c r="K202" i="98"/>
  <c r="AD354" i="99"/>
  <c r="K362" i="98"/>
  <c r="AD158" i="98"/>
  <c r="AD178" i="100"/>
  <c r="AD258" i="100"/>
  <c r="AD186" i="98"/>
  <c r="AD398" i="100"/>
  <c r="AD202" i="99"/>
  <c r="AD280" i="100"/>
  <c r="AD184" i="98"/>
  <c r="AD347" i="98"/>
  <c r="AD33" i="99"/>
  <c r="AD249" i="99"/>
  <c r="AD194" i="100"/>
  <c r="K149" i="100"/>
  <c r="K298" i="100"/>
  <c r="K141" i="100"/>
  <c r="K366" i="100"/>
  <c r="K279" i="98"/>
  <c r="K166" i="100"/>
  <c r="AD253" i="98"/>
  <c r="AD318" i="98"/>
  <c r="AD407" i="98"/>
  <c r="AD98" i="99"/>
  <c r="AD298" i="98"/>
  <c r="AD423" i="98"/>
  <c r="AD138" i="99"/>
  <c r="AD278" i="98"/>
  <c r="AD121" i="99"/>
  <c r="AD73" i="98"/>
  <c r="AD152" i="98"/>
  <c r="AD260" i="98"/>
  <c r="AD411" i="98"/>
  <c r="AD116" i="98"/>
  <c r="AD277" i="98"/>
  <c r="AD350" i="98"/>
  <c r="AD391" i="98"/>
  <c r="AD101" i="99"/>
  <c r="AD247" i="98"/>
  <c r="AD12" i="99"/>
  <c r="AD257" i="98"/>
  <c r="AD197" i="100"/>
  <c r="AD266" i="100"/>
  <c r="AD194" i="98"/>
  <c r="AD417" i="98"/>
  <c r="AD226" i="99"/>
  <c r="AD119" i="100"/>
  <c r="AD233" i="98"/>
  <c r="AD348" i="98"/>
  <c r="AD57" i="99"/>
  <c r="AD322" i="99"/>
  <c r="AD298" i="100"/>
  <c r="K375" i="100"/>
  <c r="K339" i="98"/>
  <c r="K318" i="100"/>
  <c r="K287" i="98"/>
  <c r="AD103" i="98"/>
  <c r="AD254" i="98"/>
  <c r="AD327" i="98"/>
  <c r="AD164" i="99"/>
  <c r="AD47" i="98"/>
  <c r="AD20" i="99"/>
  <c r="AD52" i="99"/>
  <c r="AD20" i="98"/>
  <c r="AD179" i="99"/>
  <c r="AD74" i="98"/>
  <c r="AD412" i="98"/>
  <c r="AD102" i="99"/>
  <c r="AD178" i="99"/>
  <c r="AD123" i="98"/>
  <c r="AD179" i="98"/>
  <c r="AD285" i="98"/>
  <c r="AD357" i="98"/>
  <c r="AD318" i="100"/>
  <c r="K399" i="98"/>
  <c r="AD396" i="98"/>
  <c r="AD333" i="98"/>
  <c r="AD274" i="100"/>
  <c r="AD43" i="99"/>
  <c r="AD408" i="100"/>
  <c r="AD234" i="99"/>
  <c r="AD151" i="100"/>
  <c r="AD200" i="98"/>
  <c r="AD305" i="98"/>
  <c r="AD356" i="98"/>
  <c r="AD81" i="99"/>
  <c r="AD265" i="99"/>
  <c r="AD109" i="100"/>
  <c r="AD224" i="100"/>
  <c r="AD414" i="100"/>
  <c r="K138" i="100"/>
  <c r="K191" i="98"/>
  <c r="K23" i="98"/>
  <c r="K154" i="100"/>
  <c r="K303" i="98"/>
  <c r="K280" i="100"/>
  <c r="AD173" i="98"/>
  <c r="AD263" i="98"/>
  <c r="AD335" i="98"/>
  <c r="AD115" i="99"/>
  <c r="AD57" i="98"/>
  <c r="AD316" i="98"/>
  <c r="AD279" i="98"/>
  <c r="AD137" i="99"/>
  <c r="AD99" i="98"/>
  <c r="AD170" i="98"/>
  <c r="AD384" i="98"/>
  <c r="AD421" i="98"/>
  <c r="AD124" i="98"/>
  <c r="AD187" i="98"/>
  <c r="AD286" i="98"/>
  <c r="AD420" i="98"/>
  <c r="AD129" i="99"/>
  <c r="AD24" i="98"/>
  <c r="AD255" i="100"/>
  <c r="K94" i="100"/>
  <c r="AD295" i="98"/>
  <c r="AD48" i="99"/>
  <c r="AD185" i="98"/>
  <c r="AD100" i="100"/>
  <c r="AD410" i="99"/>
  <c r="AD375" i="100"/>
  <c r="AD206" i="99"/>
  <c r="AD277" i="99"/>
  <c r="AD75" i="100"/>
  <c r="AD278" i="100"/>
  <c r="AD350" i="100"/>
  <c r="AD243" i="99"/>
  <c r="AD333" i="99"/>
  <c r="AD64" i="100"/>
  <c r="AD233" i="99"/>
  <c r="AD377" i="99"/>
  <c r="AD103" i="100"/>
  <c r="AD385" i="100"/>
  <c r="AD239" i="99"/>
  <c r="AD310" i="100"/>
  <c r="AD382" i="100"/>
  <c r="AD305" i="99"/>
  <c r="AD113" i="98"/>
  <c r="AD332" i="98"/>
  <c r="AD399" i="98"/>
  <c r="AD53" i="98"/>
  <c r="AD91" i="98"/>
  <c r="AD167" i="98"/>
  <c r="AD147" i="98"/>
  <c r="AD33" i="98"/>
  <c r="AD80" i="98"/>
  <c r="AD129" i="98"/>
  <c r="AD161" i="98"/>
  <c r="AD203" i="98"/>
  <c r="AD35" i="98"/>
  <c r="AD110" i="100"/>
  <c r="K404" i="98"/>
  <c r="K296" i="100"/>
  <c r="AD287" i="98"/>
  <c r="AD385" i="98"/>
  <c r="AD365" i="98"/>
  <c r="AD52" i="98"/>
  <c r="AD157" i="98"/>
  <c r="AD255" i="98"/>
  <c r="AD363" i="98"/>
  <c r="AD66" i="99"/>
  <c r="AD193" i="99"/>
  <c r="AD209" i="99"/>
  <c r="AD281" i="99"/>
  <c r="AD329" i="100"/>
  <c r="AD58" i="100"/>
  <c r="AD98" i="100"/>
  <c r="AD165" i="100"/>
  <c r="AD407" i="100"/>
  <c r="AD89" i="100"/>
  <c r="AD181" i="100"/>
  <c r="AD165" i="98"/>
  <c r="AD232" i="100"/>
  <c r="K102" i="100"/>
  <c r="AD373" i="98"/>
  <c r="AD210" i="98"/>
  <c r="AD287" i="99"/>
  <c r="AD60" i="100"/>
  <c r="AD117" i="100"/>
  <c r="AD189" i="100"/>
  <c r="AD330" i="100"/>
  <c r="AD300" i="100"/>
  <c r="AD224" i="99"/>
  <c r="AD276" i="99"/>
  <c r="AD88" i="100"/>
  <c r="AD254" i="100"/>
  <c r="AD258" i="99"/>
  <c r="AD341" i="99"/>
  <c r="AD293" i="100"/>
  <c r="AD393" i="100"/>
  <c r="AD311" i="100"/>
  <c r="AD257" i="99"/>
  <c r="AD405" i="99"/>
  <c r="AD94" i="100"/>
  <c r="AD148" i="100"/>
  <c r="AD230" i="100"/>
  <c r="AD321" i="99"/>
  <c r="AD352" i="98"/>
  <c r="AD201" i="98"/>
  <c r="K327" i="98"/>
  <c r="AD95" i="99"/>
  <c r="AD136" i="99"/>
  <c r="AD294" i="98"/>
  <c r="AD381" i="98"/>
  <c r="AD83" i="99"/>
  <c r="AD372" i="98"/>
  <c r="AD217" i="99"/>
  <c r="AD288" i="99"/>
  <c r="AD190" i="100"/>
  <c r="AD389" i="100"/>
  <c r="AD66" i="100"/>
  <c r="AD128" i="100"/>
  <c r="AD168" i="100"/>
  <c r="AD301" i="100"/>
  <c r="AD235" i="99"/>
  <c r="AD285" i="99"/>
  <c r="AD127" i="100"/>
  <c r="AD374" i="100"/>
  <c r="AD317" i="99"/>
  <c r="AD368" i="99"/>
  <c r="AD399" i="99"/>
  <c r="AD71" i="100"/>
  <c r="AD173" i="100"/>
  <c r="AD294" i="100"/>
  <c r="AD394" i="100"/>
  <c r="AD415" i="100"/>
  <c r="AD291" i="99"/>
  <c r="AD95" i="100"/>
  <c r="AD246" i="100"/>
  <c r="AD342" i="100"/>
  <c r="AD201" i="99"/>
  <c r="AD255" i="99"/>
  <c r="AD329" i="99"/>
  <c r="AD427" i="99"/>
  <c r="AD221" i="98"/>
  <c r="AD400" i="98"/>
  <c r="AD22" i="98"/>
  <c r="AD69" i="98"/>
  <c r="AD135" i="98"/>
  <c r="AD96" i="98"/>
  <c r="AD178" i="98"/>
  <c r="AD427" i="98"/>
  <c r="AD49" i="98"/>
  <c r="AD94" i="98"/>
  <c r="AD144" i="98"/>
  <c r="AD176" i="98"/>
  <c r="AD13" i="98"/>
  <c r="AD51" i="98"/>
  <c r="AD416" i="100"/>
  <c r="AD191" i="98"/>
  <c r="AD28" i="99"/>
  <c r="AD145" i="99"/>
  <c r="AD26" i="98"/>
  <c r="AD169" i="99"/>
  <c r="AD227" i="98"/>
  <c r="AD310" i="98"/>
  <c r="AD389" i="98"/>
  <c r="AD24" i="99"/>
  <c r="AD337" i="99"/>
  <c r="AD68" i="100"/>
  <c r="AD421" i="100"/>
  <c r="AD303" i="99"/>
  <c r="AD222" i="100"/>
  <c r="AD302" i="100"/>
  <c r="AD135" i="100"/>
  <c r="AD324" i="100"/>
  <c r="AD214" i="99"/>
  <c r="AD384" i="99"/>
  <c r="AD143" i="100"/>
  <c r="AD195" i="99"/>
  <c r="AD313" i="100"/>
  <c r="AD425" i="100"/>
  <c r="AD343" i="100"/>
  <c r="AD307" i="99"/>
  <c r="AD61" i="100"/>
  <c r="AD102" i="100"/>
  <c r="AD357" i="100"/>
  <c r="AD210" i="99"/>
  <c r="AD338" i="99"/>
  <c r="AD400" i="100"/>
  <c r="AD44" i="98"/>
  <c r="AD229" i="98"/>
  <c r="AD228" i="98"/>
  <c r="AD27" i="98"/>
  <c r="AD70" i="98"/>
  <c r="AD198" i="98"/>
  <c r="AD97" i="98"/>
  <c r="AD182" i="98"/>
  <c r="AD16" i="98"/>
  <c r="AD95" i="98"/>
  <c r="AD145" i="98"/>
  <c r="AD177" i="98"/>
  <c r="AD14" i="98"/>
  <c r="AD196" i="98"/>
  <c r="AD271" i="98"/>
  <c r="AD72" i="98"/>
  <c r="AD177" i="99"/>
  <c r="AD237" i="98"/>
  <c r="AD311" i="98"/>
  <c r="AD141" i="99"/>
  <c r="AD32" i="99"/>
  <c r="AD84" i="100"/>
  <c r="AD261" i="99"/>
  <c r="AD82" i="100"/>
  <c r="AD136" i="100"/>
  <c r="AD237" i="100"/>
  <c r="AD327" i="100"/>
  <c r="AD144" i="100"/>
  <c r="AD325" i="100"/>
  <c r="AD211" i="99"/>
  <c r="K55" i="98"/>
  <c r="AD108" i="98"/>
  <c r="AD133" i="98"/>
  <c r="AD88" i="98"/>
  <c r="AD245" i="98"/>
  <c r="AD319" i="98"/>
  <c r="AD25" i="99"/>
  <c r="AD100" i="99"/>
  <c r="AD138" i="98"/>
  <c r="AD40" i="99"/>
  <c r="AD345" i="99"/>
  <c r="AD261" i="100"/>
  <c r="AD319" i="99"/>
  <c r="AD238" i="100"/>
  <c r="AD198" i="99"/>
  <c r="AD393" i="99"/>
  <c r="AD326" i="100"/>
  <c r="AD223" i="99"/>
  <c r="AD420" i="99"/>
  <c r="AD205" i="100"/>
  <c r="AD213" i="99"/>
  <c r="AD361" i="99"/>
  <c r="AD415" i="99"/>
  <c r="AD96" i="100"/>
  <c r="AD361" i="100"/>
  <c r="AD203" i="99"/>
  <c r="AD289" i="99"/>
  <c r="AD274" i="99"/>
  <c r="AD180" i="98"/>
  <c r="AD195" i="98"/>
  <c r="AD150" i="98"/>
  <c r="AD246" i="98"/>
  <c r="AD41" i="99"/>
  <c r="AD109" i="99"/>
  <c r="AD166" i="99"/>
  <c r="AD148" i="98"/>
  <c r="AD336" i="98"/>
  <c r="AD92" i="100"/>
  <c r="AD159" i="100"/>
  <c r="AD262" i="100"/>
  <c r="AD269" i="99"/>
  <c r="AD90" i="100"/>
  <c r="AD351" i="100"/>
  <c r="AD260" i="99"/>
  <c r="AD65" i="100"/>
  <c r="AD277" i="100"/>
  <c r="AD335" i="100"/>
  <c r="AD406" i="100"/>
  <c r="AD301" i="99"/>
  <c r="AD308" i="99"/>
  <c r="AD367" i="99"/>
  <c r="AD416" i="99"/>
  <c r="AD154" i="100"/>
  <c r="AD362" i="100"/>
  <c r="AD383" i="100"/>
  <c r="AD77" i="100"/>
  <c r="AD122" i="100"/>
  <c r="AD162" i="100"/>
  <c r="AD309" i="100"/>
  <c r="AD381" i="100"/>
  <c r="AD230" i="99"/>
  <c r="AD60" i="98"/>
  <c r="AD112" i="98"/>
  <c r="AD300" i="98"/>
  <c r="AD43" i="98"/>
  <c r="AD86" i="98"/>
  <c r="AD146" i="98"/>
  <c r="AD32" i="98"/>
  <c r="AD128" i="98"/>
  <c r="AD160" i="98"/>
  <c r="AD202" i="98"/>
  <c r="AD30" i="98"/>
  <c r="AD77" i="98"/>
  <c r="AD419" i="100"/>
  <c r="AD80" i="100"/>
  <c r="AD383" i="99"/>
  <c r="AD240" i="99"/>
  <c r="AD195" i="100"/>
  <c r="AD331" i="98"/>
  <c r="AD85" i="98"/>
  <c r="AD131" i="98"/>
  <c r="AD65" i="98"/>
  <c r="AD29" i="98"/>
  <c r="AD175" i="98"/>
  <c r="AD75" i="99"/>
  <c r="AD290" i="98"/>
  <c r="AD323" i="98"/>
  <c r="AD361" i="98"/>
  <c r="AD398" i="98"/>
  <c r="AD30" i="99"/>
  <c r="AD61" i="99"/>
  <c r="AD50" i="99"/>
  <c r="AD94" i="99"/>
  <c r="AD315" i="98"/>
  <c r="AD250" i="99"/>
  <c r="AD222" i="98"/>
  <c r="AD248" i="98"/>
  <c r="AD306" i="98"/>
  <c r="AD403" i="98"/>
  <c r="AD27" i="99"/>
  <c r="AD330" i="99"/>
  <c r="AD231" i="98"/>
  <c r="AD42" i="99"/>
  <c r="AD112" i="99"/>
  <c r="AD159" i="99"/>
  <c r="AD280" i="99"/>
  <c r="AD327" i="99"/>
  <c r="AD408" i="99"/>
  <c r="AD157" i="99"/>
  <c r="AD216" i="99"/>
  <c r="AD173" i="99"/>
  <c r="AD304" i="99"/>
  <c r="AD286" i="99"/>
  <c r="AD229" i="99"/>
  <c r="AD76" i="100"/>
  <c r="AD177" i="100"/>
  <c r="AD179" i="100"/>
  <c r="AD314" i="100"/>
  <c r="AD323" i="99"/>
  <c r="AD346" i="99"/>
  <c r="AD11" i="98"/>
  <c r="AD162" i="98"/>
  <c r="AD367" i="98"/>
  <c r="AD81" i="98"/>
  <c r="AD45" i="98"/>
  <c r="AD104" i="98"/>
  <c r="AD258" i="98"/>
  <c r="AD291" i="98"/>
  <c r="AD328" i="98"/>
  <c r="AD31" i="99"/>
  <c r="AD223" i="98"/>
  <c r="AD13" i="99"/>
  <c r="AD320" i="98"/>
  <c r="AD266" i="99"/>
  <c r="AD78" i="99"/>
  <c r="AD307" i="98"/>
  <c r="AD408" i="98"/>
  <c r="AD77" i="99"/>
  <c r="AD429" i="98"/>
  <c r="AD86" i="99"/>
  <c r="AD247" i="99"/>
  <c r="AD328" i="99"/>
  <c r="AD375" i="99"/>
  <c r="AD294" i="99"/>
  <c r="AD358" i="99"/>
  <c r="AD422" i="99"/>
  <c r="AD324" i="99"/>
  <c r="AD372" i="99"/>
  <c r="AD205" i="99"/>
  <c r="AD320" i="99"/>
  <c r="AD302" i="99"/>
  <c r="AD366" i="99"/>
  <c r="AD135" i="99"/>
  <c r="AD367" i="100"/>
  <c r="AD253" i="100"/>
  <c r="AD428" i="99"/>
  <c r="AD386" i="100"/>
  <c r="AD319" i="100"/>
  <c r="AD76" i="98"/>
  <c r="AD21" i="98"/>
  <c r="AD125" i="98"/>
  <c r="AD163" i="98"/>
  <c r="AD397" i="98"/>
  <c r="AD46" i="98"/>
  <c r="AD105" i="98"/>
  <c r="AD143" i="98"/>
  <c r="AD84" i="99"/>
  <c r="AD224" i="98"/>
  <c r="AD259" i="98"/>
  <c r="AD296" i="98"/>
  <c r="AD329" i="98"/>
  <c r="AD366" i="98"/>
  <c r="AD35" i="99"/>
  <c r="AD18" i="99"/>
  <c r="AD60" i="99"/>
  <c r="AD218" i="98"/>
  <c r="AD282" i="98"/>
  <c r="AD190" i="98"/>
  <c r="AD382" i="98"/>
  <c r="AD80" i="99"/>
  <c r="AD312" i="98"/>
  <c r="AD370" i="98"/>
  <c r="AD38" i="99"/>
  <c r="AD87" i="99"/>
  <c r="AD199" i="98"/>
  <c r="AD10" i="99"/>
  <c r="AD53" i="99"/>
  <c r="AD88" i="99"/>
  <c r="AD114" i="99"/>
  <c r="AD248" i="99"/>
  <c r="AD295" i="99"/>
  <c r="AD376" i="99"/>
  <c r="AD423" i="99"/>
  <c r="AD111" i="99"/>
  <c r="AD175" i="99"/>
  <c r="AD236" i="99"/>
  <c r="AD336" i="99"/>
  <c r="AD318" i="99"/>
  <c r="AD371" i="99"/>
  <c r="AD167" i="99"/>
  <c r="AD399" i="100"/>
  <c r="AD424" i="99"/>
  <c r="AD85" i="100"/>
  <c r="AD138" i="100"/>
  <c r="AD293" i="99"/>
  <c r="AD192" i="99"/>
  <c r="AD358" i="100"/>
  <c r="AD92" i="98"/>
  <c r="AD37" i="98"/>
  <c r="AD192" i="98"/>
  <c r="AD17" i="98"/>
  <c r="AD61" i="98"/>
  <c r="AD189" i="98"/>
  <c r="AD225" i="98"/>
  <c r="AD264" i="98"/>
  <c r="AD297" i="98"/>
  <c r="AD418" i="98"/>
  <c r="AD71" i="99"/>
  <c r="AD390" i="98"/>
  <c r="AD219" i="98"/>
  <c r="AD283" i="98"/>
  <c r="AD235" i="98"/>
  <c r="AD91" i="99"/>
  <c r="AD274" i="98"/>
  <c r="AD371" i="98"/>
  <c r="AD414" i="98"/>
  <c r="AD39" i="99"/>
  <c r="AD90" i="99"/>
  <c r="AD56" i="99"/>
  <c r="AD218" i="99"/>
  <c r="AD127" i="99"/>
  <c r="AD188" i="99"/>
  <c r="AD251" i="99"/>
  <c r="AD296" i="99"/>
  <c r="AD343" i="99"/>
  <c r="AD124" i="99"/>
  <c r="AD183" i="99"/>
  <c r="AD310" i="99"/>
  <c r="AD374" i="99"/>
  <c r="AD176" i="99"/>
  <c r="AD388" i="99"/>
  <c r="AD237" i="99"/>
  <c r="AD352" i="99"/>
  <c r="AD334" i="99"/>
  <c r="AD168" i="99"/>
  <c r="AD133" i="99"/>
  <c r="AD309" i="99"/>
  <c r="AD242" i="99"/>
  <c r="AD104" i="100"/>
  <c r="AD93" i="100"/>
  <c r="AD391" i="100"/>
  <c r="AD12" i="98"/>
  <c r="AD93" i="98"/>
  <c r="AD268" i="98"/>
  <c r="AD38" i="98"/>
  <c r="AD151" i="98"/>
  <c r="AD101" i="98"/>
  <c r="AD193" i="98"/>
  <c r="AD109" i="98"/>
  <c r="AD62" i="98"/>
  <c r="AD114" i="98"/>
  <c r="AD213" i="98"/>
  <c r="AD265" i="98"/>
  <c r="AD386" i="98"/>
  <c r="AD419" i="98"/>
  <c r="AD46" i="99"/>
  <c r="AD74" i="99"/>
  <c r="AD29" i="99"/>
  <c r="AD234" i="98"/>
  <c r="AD288" i="98"/>
  <c r="AD238" i="98"/>
  <c r="AD275" i="98"/>
  <c r="AD376" i="98"/>
  <c r="AD21" i="99"/>
  <c r="AD67" i="99"/>
  <c r="AD189" i="99"/>
  <c r="AD263" i="99"/>
  <c r="AD344" i="99"/>
  <c r="AD391" i="99"/>
  <c r="AD125" i="99"/>
  <c r="AD184" i="99"/>
  <c r="AD340" i="99"/>
  <c r="AD108" i="99"/>
  <c r="AD339" i="99"/>
  <c r="AD382" i="99"/>
  <c r="AD196" i="99"/>
  <c r="AD413" i="99"/>
  <c r="AD325" i="99"/>
  <c r="AD359" i="100"/>
  <c r="AD111" i="100"/>
  <c r="AD28" i="98"/>
  <c r="AD362" i="98"/>
  <c r="AD54" i="98"/>
  <c r="AD120" i="98"/>
  <c r="AD226" i="98"/>
  <c r="AD204" i="98"/>
  <c r="AD67" i="98"/>
  <c r="AD115" i="98"/>
  <c r="AD159" i="98"/>
  <c r="AD208" i="98"/>
  <c r="AD354" i="98"/>
  <c r="AD387" i="98"/>
  <c r="AD47" i="99"/>
  <c r="AD34" i="99"/>
  <c r="AD70" i="99"/>
  <c r="AD250" i="98"/>
  <c r="AD206" i="98"/>
  <c r="AD158" i="99"/>
  <c r="AD280" i="98"/>
  <c r="AD338" i="98"/>
  <c r="AD54" i="99"/>
  <c r="AD215" i="98"/>
  <c r="AD401" i="98"/>
  <c r="AD26" i="99"/>
  <c r="AD97" i="99"/>
  <c r="AD144" i="99"/>
  <c r="AD264" i="99"/>
  <c r="AD311" i="99"/>
  <c r="AD392" i="99"/>
  <c r="AD262" i="99"/>
  <c r="AD326" i="99"/>
  <c r="AD390" i="99"/>
  <c r="AD110" i="99"/>
  <c r="AD256" i="99"/>
  <c r="AD122" i="99"/>
  <c r="AD270" i="99"/>
  <c r="AD387" i="99"/>
  <c r="AD197" i="99"/>
  <c r="AD163" i="100"/>
  <c r="AD130" i="100"/>
  <c r="AD238" i="99"/>
  <c r="AD117" i="98"/>
  <c r="AD59" i="98"/>
  <c r="AD183" i="98"/>
  <c r="AD121" i="98"/>
  <c r="AD244" i="98"/>
  <c r="AD48" i="98"/>
  <c r="AD78" i="98"/>
  <c r="AD118" i="98"/>
  <c r="AD364" i="98"/>
  <c r="AD62" i="99"/>
  <c r="AD209" i="98"/>
  <c r="AD240" i="98"/>
  <c r="AD270" i="98"/>
  <c r="AD355" i="98"/>
  <c r="AD392" i="98"/>
  <c r="AD19" i="99"/>
  <c r="AD51" i="99"/>
  <c r="AD422" i="98"/>
  <c r="AD92" i="99"/>
  <c r="AD251" i="98"/>
  <c r="AD409" i="98"/>
  <c r="AD339" i="98"/>
  <c r="AD22" i="99"/>
  <c r="AD55" i="99"/>
  <c r="AD298" i="99"/>
  <c r="AD342" i="98"/>
  <c r="AD76" i="99"/>
  <c r="AD220" i="99"/>
  <c r="AD312" i="99"/>
  <c r="AD359" i="99"/>
  <c r="AD96" i="99"/>
  <c r="AD143" i="99"/>
  <c r="AD292" i="99"/>
  <c r="AD117" i="99"/>
  <c r="AD259" i="99"/>
  <c r="AD154" i="99"/>
  <c r="AD275" i="99"/>
  <c r="AD350" i="99"/>
  <c r="AD398" i="99"/>
  <c r="AD400" i="99"/>
  <c r="AD349" i="99"/>
  <c r="AD160" i="100"/>
  <c r="AD271" i="99"/>
  <c r="AD267" i="98"/>
  <c r="AD75" i="98"/>
  <c r="AD130" i="98"/>
  <c r="AD64" i="98"/>
  <c r="AD19" i="98"/>
  <c r="AD83" i="98"/>
  <c r="AD394" i="98"/>
  <c r="AD64" i="99"/>
  <c r="AD241" i="98"/>
  <c r="AD322" i="98"/>
  <c r="AD360" i="98"/>
  <c r="AD207" i="98"/>
  <c r="AD358" i="98"/>
  <c r="AD45" i="99"/>
  <c r="AD93" i="99"/>
  <c r="AD256" i="98"/>
  <c r="AD314" i="98"/>
  <c r="AD82" i="99"/>
  <c r="AD59" i="99"/>
  <c r="AD232" i="98"/>
  <c r="AD344" i="98"/>
  <c r="AD402" i="98"/>
  <c r="AD23" i="99"/>
  <c r="AD314" i="99"/>
  <c r="AD37" i="99"/>
  <c r="AD106" i="99"/>
  <c r="AD146" i="99"/>
  <c r="AD221" i="99"/>
  <c r="AD279" i="99"/>
  <c r="AD360" i="99"/>
  <c r="AD407" i="99"/>
  <c r="AD156" i="99"/>
  <c r="AD215" i="99"/>
  <c r="AD278" i="99"/>
  <c r="AD342" i="99"/>
  <c r="AD406" i="99"/>
  <c r="AD139" i="99"/>
  <c r="AD356" i="99"/>
  <c r="AD149" i="99"/>
  <c r="AD272" i="99"/>
  <c r="AD200" i="99"/>
  <c r="AD355" i="99"/>
  <c r="AD414" i="99"/>
  <c r="AD228" i="99"/>
  <c r="AD67" i="100"/>
  <c r="AD116" i="100"/>
  <c r="AD193" i="100"/>
  <c r="AD225" i="100"/>
  <c r="AD257" i="100"/>
  <c r="AD289" i="100"/>
  <c r="AD337" i="100"/>
  <c r="AD401" i="100"/>
  <c r="AD72" i="100"/>
  <c r="AD364" i="100"/>
  <c r="AD107" i="100"/>
  <c r="AD328" i="100"/>
  <c r="AD387" i="100"/>
  <c r="AD352" i="100"/>
  <c r="AD340" i="100"/>
  <c r="AD204" i="100"/>
  <c r="AD236" i="100"/>
  <c r="AD275" i="100"/>
  <c r="AD308" i="100"/>
  <c r="AD429" i="100"/>
  <c r="K118" i="98"/>
  <c r="K417" i="100"/>
  <c r="K194" i="100"/>
  <c r="K210" i="100"/>
  <c r="K106" i="98"/>
  <c r="K114" i="100"/>
  <c r="K311" i="100"/>
  <c r="K97" i="98"/>
  <c r="K247" i="98"/>
  <c r="K277" i="100"/>
  <c r="K33" i="98"/>
  <c r="K94" i="98"/>
  <c r="K143" i="98"/>
  <c r="K49" i="98"/>
  <c r="K103" i="98"/>
  <c r="K91" i="98"/>
  <c r="K174" i="100"/>
  <c r="K230" i="100"/>
  <c r="K270" i="100"/>
  <c r="AD63" i="100"/>
  <c r="AD73" i="100"/>
  <c r="AD133" i="100"/>
  <c r="AD368" i="100"/>
  <c r="AD108" i="100"/>
  <c r="AD388" i="100"/>
  <c r="AD317" i="100"/>
  <c r="AD123" i="100"/>
  <c r="AD87" i="100"/>
  <c r="AD341" i="100"/>
  <c r="AD211" i="100"/>
  <c r="AD243" i="100"/>
  <c r="AD276" i="100"/>
  <c r="AD312" i="100"/>
  <c r="AD371" i="100"/>
  <c r="K25" i="98"/>
  <c r="K335" i="98"/>
  <c r="AD201" i="100"/>
  <c r="AD233" i="100"/>
  <c r="AD265" i="100"/>
  <c r="AD297" i="100"/>
  <c r="AD392" i="100"/>
  <c r="AD79" i="100"/>
  <c r="AD321" i="100"/>
  <c r="AD380" i="100"/>
  <c r="AD91" i="100"/>
  <c r="AD345" i="100"/>
  <c r="AD405" i="100"/>
  <c r="AD212" i="100"/>
  <c r="AD244" i="100"/>
  <c r="AD283" i="100"/>
  <c r="AD376" i="100"/>
  <c r="K26" i="98"/>
  <c r="AD115" i="100"/>
  <c r="AD365" i="100"/>
  <c r="AD425" i="99"/>
  <c r="AD396" i="100"/>
  <c r="AD355" i="100"/>
  <c r="AD83" i="100"/>
  <c r="AD413" i="100"/>
  <c r="AD146" i="100"/>
  <c r="AD384" i="100"/>
  <c r="AD141" i="100"/>
  <c r="AD409" i="100"/>
  <c r="AD172" i="100"/>
  <c r="AD219" i="100"/>
  <c r="AD251" i="100"/>
  <c r="AD284" i="100"/>
  <c r="K376" i="100"/>
  <c r="K295" i="98"/>
  <c r="K134" i="98"/>
  <c r="K31" i="98"/>
  <c r="K225" i="98"/>
  <c r="K418" i="98"/>
  <c r="K338" i="100"/>
  <c r="K215" i="98"/>
  <c r="K130" i="100"/>
  <c r="K314" i="98"/>
  <c r="K146" i="100"/>
  <c r="K293" i="100"/>
  <c r="K370" i="100"/>
  <c r="K226" i="98"/>
  <c r="K65" i="98"/>
  <c r="K27" i="98"/>
  <c r="K265" i="98"/>
  <c r="K209" i="98"/>
  <c r="K306" i="98"/>
  <c r="K72" i="100"/>
  <c r="K245" i="100"/>
  <c r="AD157" i="100"/>
  <c r="AD209" i="100"/>
  <c r="AD241" i="100"/>
  <c r="AD273" i="100"/>
  <c r="AD305" i="100"/>
  <c r="AD369" i="100"/>
  <c r="AD155" i="100"/>
  <c r="AD428" i="100"/>
  <c r="AD149" i="100"/>
  <c r="AD356" i="100"/>
  <c r="AD420" i="100"/>
  <c r="AD106" i="100"/>
  <c r="AD417" i="100"/>
  <c r="AD213" i="100"/>
  <c r="AD180" i="100"/>
  <c r="AD220" i="100"/>
  <c r="AD252" i="100"/>
  <c r="AD291" i="100"/>
  <c r="AD339" i="100"/>
  <c r="K42" i="98"/>
  <c r="K231" i="98"/>
  <c r="K186" i="100"/>
  <c r="K39" i="98"/>
  <c r="K233" i="98"/>
  <c r="K421" i="100"/>
  <c r="K10" i="98"/>
  <c r="K173" i="100"/>
  <c r="K302" i="100"/>
  <c r="K428" i="100"/>
  <c r="K162" i="98"/>
  <c r="K66" i="98"/>
  <c r="K185" i="98"/>
  <c r="K81" i="98"/>
  <c r="K58" i="98"/>
  <c r="K127" i="98"/>
  <c r="K218" i="98"/>
  <c r="K73" i="100"/>
  <c r="K200" i="100"/>
  <c r="K253" i="100"/>
  <c r="AD164" i="100"/>
  <c r="AD62" i="100"/>
  <c r="AD156" i="100"/>
  <c r="AD332" i="100"/>
  <c r="AD360" i="100"/>
  <c r="AD348" i="100"/>
  <c r="AD424" i="100"/>
  <c r="AD316" i="100"/>
  <c r="AD412" i="100"/>
  <c r="AD221" i="100"/>
  <c r="AD372" i="100"/>
  <c r="AD187" i="100"/>
  <c r="AD227" i="100"/>
  <c r="AD259" i="100"/>
  <c r="AD292" i="100"/>
  <c r="AD344" i="100"/>
  <c r="AD403" i="100"/>
  <c r="K193" i="98"/>
  <c r="K98" i="100"/>
  <c r="K266" i="98"/>
  <c r="K63" i="98"/>
  <c r="K257" i="98"/>
  <c r="K383" i="98"/>
  <c r="K321" i="98"/>
  <c r="AD185" i="100"/>
  <c r="AD217" i="100"/>
  <c r="AD249" i="100"/>
  <c r="AD281" i="100"/>
  <c r="AD114" i="100"/>
  <c r="AD336" i="100"/>
  <c r="AD81" i="100"/>
  <c r="AD125" i="100"/>
  <c r="AD349" i="100"/>
  <c r="AD320" i="100"/>
  <c r="AD429" i="99"/>
  <c r="AD229" i="100"/>
  <c r="AD373" i="100"/>
  <c r="AD188" i="100"/>
  <c r="AD228" i="100"/>
  <c r="AD260" i="100"/>
  <c r="AD299" i="100"/>
  <c r="AD404" i="100"/>
  <c r="K402" i="100"/>
  <c r="K408" i="100"/>
  <c r="K201" i="98"/>
  <c r="K125" i="100"/>
  <c r="K79" i="98"/>
  <c r="K281" i="98"/>
  <c r="K167" i="98"/>
  <c r="K261" i="100"/>
  <c r="K343" i="100"/>
  <c r="K35" i="98"/>
  <c r="K74" i="98"/>
  <c r="K177" i="98"/>
  <c r="K250" i="98"/>
  <c r="K18" i="98"/>
  <c r="K83" i="98"/>
  <c r="K89" i="98"/>
  <c r="K154" i="98"/>
  <c r="K202" i="100"/>
  <c r="K262" i="100"/>
  <c r="K294" i="100"/>
  <c r="AD333" i="100"/>
  <c r="AD397" i="100"/>
  <c r="AD323" i="100"/>
  <c r="AD69" i="100"/>
  <c r="AD147" i="100"/>
  <c r="AD353" i="100"/>
  <c r="AD101" i="100"/>
  <c r="AD59" i="100"/>
  <c r="AD245" i="100"/>
  <c r="AD377" i="100"/>
  <c r="AD203" i="100"/>
  <c r="AD235" i="100"/>
  <c r="AD267" i="100"/>
  <c r="AD307" i="100"/>
  <c r="K92" i="100"/>
  <c r="K13" i="98"/>
  <c r="K242" i="98"/>
  <c r="K274" i="98"/>
  <c r="K95" i="98"/>
  <c r="K290" i="98"/>
  <c r="K391" i="98"/>
  <c r="K207" i="98"/>
  <c r="K14" i="98"/>
  <c r="K65" i="100"/>
  <c r="K286" i="100"/>
  <c r="K258" i="98"/>
  <c r="K119" i="98"/>
  <c r="K297" i="98"/>
  <c r="K238" i="100"/>
  <c r="K307" i="98"/>
  <c r="K410" i="98"/>
  <c r="K144" i="100"/>
  <c r="K117" i="100"/>
  <c r="K327" i="100"/>
  <c r="K106" i="100"/>
  <c r="K310" i="98"/>
  <c r="K377" i="98"/>
  <c r="K84" i="100"/>
  <c r="K214" i="100"/>
  <c r="K264" i="100"/>
  <c r="K92" i="98"/>
  <c r="K350" i="98"/>
  <c r="K393" i="98"/>
  <c r="K22" i="98"/>
  <c r="K69" i="98"/>
  <c r="K116" i="98"/>
  <c r="K146" i="98"/>
  <c r="K206" i="98"/>
  <c r="K270" i="98"/>
  <c r="K395" i="98"/>
  <c r="K88" i="98"/>
  <c r="K141" i="98"/>
  <c r="K324" i="98"/>
  <c r="K366" i="98"/>
  <c r="K20" i="98"/>
  <c r="K385" i="98"/>
  <c r="K30" i="98"/>
  <c r="K77" i="98"/>
  <c r="K171" i="98"/>
  <c r="K235" i="98"/>
  <c r="K294" i="98"/>
  <c r="K48" i="98"/>
  <c r="K313" i="98"/>
  <c r="K420" i="98"/>
  <c r="K188" i="100"/>
  <c r="K208" i="100"/>
  <c r="K244" i="100"/>
  <c r="K356" i="100"/>
  <c r="K403" i="100"/>
  <c r="K337" i="100"/>
  <c r="K288" i="100"/>
  <c r="K367" i="100"/>
  <c r="K83" i="100"/>
  <c r="K227" i="100"/>
  <c r="K429" i="100"/>
  <c r="K80" i="100"/>
  <c r="K161" i="100"/>
  <c r="K251" i="100"/>
  <c r="K364" i="100"/>
  <c r="K411" i="100"/>
  <c r="K235" i="100"/>
  <c r="K175" i="98"/>
  <c r="K289" i="98"/>
  <c r="K328" i="100"/>
  <c r="K67" i="98"/>
  <c r="K17" i="98"/>
  <c r="K110" i="100"/>
  <c r="K254" i="100"/>
  <c r="K330" i="100"/>
  <c r="K292" i="100"/>
  <c r="K394" i="100"/>
  <c r="K407" i="98"/>
  <c r="K423" i="100"/>
  <c r="K312" i="98"/>
  <c r="K133" i="100"/>
  <c r="K232" i="100"/>
  <c r="K282" i="100"/>
  <c r="K311" i="98"/>
  <c r="K85" i="100"/>
  <c r="K247" i="100"/>
  <c r="K332" i="100"/>
  <c r="K352" i="98"/>
  <c r="K70" i="98"/>
  <c r="K211" i="98"/>
  <c r="K275" i="98"/>
  <c r="K142" i="98"/>
  <c r="K84" i="98"/>
  <c r="K78" i="98"/>
  <c r="K182" i="98"/>
  <c r="K246" i="98"/>
  <c r="K296" i="98"/>
  <c r="K363" i="98"/>
  <c r="K74" i="100"/>
  <c r="K123" i="100"/>
  <c r="K350" i="100"/>
  <c r="K298" i="98"/>
  <c r="K344" i="100"/>
  <c r="K43" i="98"/>
  <c r="K186" i="98"/>
  <c r="K112" i="98"/>
  <c r="K136" i="100"/>
  <c r="K190" i="100"/>
  <c r="K234" i="100"/>
  <c r="K424" i="100"/>
  <c r="K233" i="100"/>
  <c r="K390" i="100"/>
  <c r="K422" i="100"/>
  <c r="K384" i="98"/>
  <c r="K93" i="100"/>
  <c r="K248" i="100"/>
  <c r="K342" i="100"/>
  <c r="K346" i="98"/>
  <c r="K340" i="100"/>
  <c r="K19" i="98"/>
  <c r="K60" i="98"/>
  <c r="K37" i="98"/>
  <c r="K158" i="98"/>
  <c r="K222" i="98"/>
  <c r="K286" i="98"/>
  <c r="K355" i="98"/>
  <c r="K56" i="98"/>
  <c r="K144" i="98"/>
  <c r="K388" i="98"/>
  <c r="K36" i="98"/>
  <c r="K347" i="98"/>
  <c r="K400" i="98"/>
  <c r="K45" i="98"/>
  <c r="K187" i="98"/>
  <c r="K387" i="98"/>
  <c r="K16" i="98"/>
  <c r="K107" i="98"/>
  <c r="K376" i="98"/>
  <c r="K409" i="98"/>
  <c r="K411" i="98"/>
  <c r="K96" i="100"/>
  <c r="K360" i="100"/>
  <c r="K322" i="98"/>
  <c r="K135" i="98"/>
  <c r="K50" i="98"/>
  <c r="K182" i="100"/>
  <c r="K348" i="100"/>
  <c r="K342" i="98"/>
  <c r="K60" i="100"/>
  <c r="K319" i="100"/>
  <c r="K410" i="100"/>
  <c r="K417" i="98"/>
  <c r="K373" i="100"/>
  <c r="K319" i="98"/>
  <c r="K142" i="100"/>
  <c r="K241" i="100"/>
  <c r="K308" i="100"/>
  <c r="K318" i="98"/>
  <c r="K386" i="98"/>
  <c r="K128" i="100"/>
  <c r="K279" i="100"/>
  <c r="K341" i="100"/>
  <c r="K372" i="98"/>
  <c r="K38" i="98"/>
  <c r="K85" i="98"/>
  <c r="K129" i="98"/>
  <c r="K163" i="98"/>
  <c r="K227" i="98"/>
  <c r="K291" i="98"/>
  <c r="K368" i="98"/>
  <c r="K109" i="98"/>
  <c r="K147" i="98"/>
  <c r="K331" i="98"/>
  <c r="K96" i="98"/>
  <c r="K360" i="98"/>
  <c r="K401" i="98"/>
  <c r="K46" i="98"/>
  <c r="K198" i="98"/>
  <c r="K251" i="98"/>
  <c r="K398" i="98"/>
  <c r="K64" i="98"/>
  <c r="K123" i="98"/>
  <c r="K292" i="98"/>
  <c r="K334" i="98"/>
  <c r="K424" i="98"/>
  <c r="K250" i="100"/>
  <c r="K112" i="100"/>
  <c r="K314" i="100"/>
  <c r="K139" i="100"/>
  <c r="K221" i="100"/>
  <c r="K260" i="100"/>
  <c r="K323" i="100"/>
  <c r="K372" i="100"/>
  <c r="K419" i="100"/>
  <c r="K71" i="100"/>
  <c r="K219" i="100"/>
  <c r="K255" i="100"/>
  <c r="K320" i="100"/>
  <c r="K384" i="100"/>
  <c r="K179" i="100"/>
  <c r="K301" i="100"/>
  <c r="K177" i="100"/>
  <c r="K267" i="100"/>
  <c r="K331" i="100"/>
  <c r="K380" i="100"/>
  <c r="K427" i="100"/>
  <c r="K62" i="100"/>
  <c r="K418" i="100"/>
  <c r="K47" i="98"/>
  <c r="K183" i="98"/>
  <c r="K104" i="100"/>
  <c r="K217" i="98"/>
  <c r="K151" i="98"/>
  <c r="K51" i="98"/>
  <c r="K278" i="100"/>
  <c r="K358" i="100"/>
  <c r="K426" i="100"/>
  <c r="K351" i="98"/>
  <c r="K370" i="98"/>
  <c r="K61" i="100"/>
  <c r="K216" i="100"/>
  <c r="K381" i="100"/>
  <c r="K68" i="100"/>
  <c r="K150" i="100"/>
  <c r="K242" i="100"/>
  <c r="K273" i="98"/>
  <c r="K329" i="98"/>
  <c r="K374" i="98"/>
  <c r="K246" i="100"/>
  <c r="K349" i="100"/>
  <c r="K86" i="98"/>
  <c r="K130" i="98"/>
  <c r="K174" i="98"/>
  <c r="K238" i="98"/>
  <c r="K305" i="98"/>
  <c r="K369" i="98"/>
  <c r="K24" i="98"/>
  <c r="K110" i="98"/>
  <c r="K344" i="98"/>
  <c r="K52" i="98"/>
  <c r="K99" i="98"/>
  <c r="K361" i="98"/>
  <c r="K203" i="98"/>
  <c r="K262" i="98"/>
  <c r="K323" i="98"/>
  <c r="K139" i="98"/>
  <c r="K336" i="98"/>
  <c r="K425" i="98"/>
  <c r="K346" i="100"/>
  <c r="K413" i="98"/>
  <c r="K90" i="100"/>
  <c r="K140" i="100"/>
  <c r="K184" i="100"/>
  <c r="K222" i="100"/>
  <c r="K420" i="100"/>
  <c r="K220" i="100"/>
  <c r="K369" i="100"/>
  <c r="K256" i="100"/>
  <c r="K335" i="100"/>
  <c r="K399" i="100"/>
  <c r="K66" i="100"/>
  <c r="K115" i="100"/>
  <c r="K195" i="100"/>
  <c r="K224" i="100"/>
  <c r="K73" i="98"/>
  <c r="K192" i="98"/>
  <c r="K165" i="100"/>
  <c r="K310" i="100"/>
  <c r="K181" i="100"/>
  <c r="K15" i="98"/>
  <c r="K241" i="98"/>
  <c r="K194" i="98"/>
  <c r="K82" i="98"/>
  <c r="K59" i="98"/>
  <c r="K201" i="100"/>
  <c r="K217" i="100"/>
  <c r="K374" i="100"/>
  <c r="K391" i="100"/>
  <c r="K69" i="100"/>
  <c r="K326" i="100"/>
  <c r="K282" i="98"/>
  <c r="K338" i="98"/>
  <c r="K120" i="100"/>
  <c r="K375" i="98"/>
  <c r="K157" i="100"/>
  <c r="K295" i="100"/>
  <c r="K359" i="100"/>
  <c r="K28" i="98"/>
  <c r="K76" i="98"/>
  <c r="K148" i="98"/>
  <c r="K53" i="98"/>
  <c r="K132" i="98"/>
  <c r="K179" i="98"/>
  <c r="K243" i="98"/>
  <c r="K72" i="98"/>
  <c r="K125" i="98"/>
  <c r="K302" i="98"/>
  <c r="K345" i="98"/>
  <c r="K406" i="98"/>
  <c r="K61" i="98"/>
  <c r="K214" i="98"/>
  <c r="K267" i="98"/>
  <c r="K337" i="98"/>
  <c r="K32" i="98"/>
  <c r="K150" i="98"/>
  <c r="K244" i="98"/>
  <c r="K414" i="98"/>
  <c r="K419" i="98"/>
  <c r="K91" i="100"/>
  <c r="K185" i="100"/>
  <c r="K275" i="100"/>
  <c r="K339" i="100"/>
  <c r="K387" i="100"/>
  <c r="K86" i="100"/>
  <c r="K229" i="100"/>
  <c r="K271" i="100"/>
  <c r="K336" i="100"/>
  <c r="K400" i="100"/>
  <c r="K67" i="100"/>
  <c r="K116" i="100"/>
  <c r="K205" i="100"/>
  <c r="K316" i="100"/>
  <c r="K145" i="100"/>
  <c r="K192" i="100"/>
  <c r="K225" i="100"/>
  <c r="K283" i="100"/>
  <c r="K347" i="100"/>
  <c r="K395" i="100"/>
  <c r="K203" i="100"/>
  <c r="K71" i="98"/>
  <c r="K269" i="100"/>
  <c r="K271" i="98"/>
  <c r="K75" i="98"/>
  <c r="K90" i="98"/>
  <c r="K88" i="100"/>
  <c r="K76" i="100"/>
  <c r="K406" i="100"/>
  <c r="K367" i="98"/>
  <c r="K362" i="100"/>
  <c r="K11" i="98"/>
  <c r="K315" i="98"/>
  <c r="K379" i="98"/>
  <c r="K54" i="98"/>
  <c r="K378" i="98"/>
  <c r="K321" i="100"/>
  <c r="K87" i="98"/>
  <c r="K285" i="100"/>
  <c r="K34" i="98"/>
  <c r="K249" i="98"/>
  <c r="K111" i="98"/>
  <c r="K272" i="98"/>
  <c r="K237" i="100"/>
  <c r="K322" i="100"/>
  <c r="K89" i="100"/>
  <c r="K276" i="100"/>
  <c r="K371" i="98"/>
  <c r="K189" i="100"/>
  <c r="K309" i="100"/>
  <c r="K407" i="100"/>
  <c r="K416" i="98"/>
  <c r="K77" i="100"/>
  <c r="K266" i="100"/>
  <c r="K334" i="100"/>
  <c r="K158" i="100"/>
  <c r="K324" i="100"/>
  <c r="K263" i="100"/>
  <c r="K305" i="100"/>
  <c r="K12" i="98"/>
  <c r="K44" i="98"/>
  <c r="K392" i="98"/>
  <c r="K21" i="98"/>
  <c r="K114" i="98"/>
  <c r="K145" i="98"/>
  <c r="K195" i="98"/>
  <c r="K259" i="98"/>
  <c r="K328" i="98"/>
  <c r="K40" i="98"/>
  <c r="K128" i="98"/>
  <c r="K100" i="98"/>
  <c r="K68" i="98"/>
  <c r="K340" i="98"/>
  <c r="K382" i="98"/>
  <c r="K29" i="98"/>
  <c r="K166" i="98"/>
  <c r="K230" i="98"/>
  <c r="K283" i="98"/>
  <c r="K358" i="98"/>
  <c r="K299" i="98"/>
  <c r="K403" i="98"/>
  <c r="K427" i="98"/>
  <c r="K113" i="98"/>
  <c r="K126" i="98"/>
  <c r="K381" i="98"/>
  <c r="K59" i="100"/>
  <c r="K168" i="100"/>
  <c r="K197" i="100"/>
  <c r="K239" i="100"/>
  <c r="K368" i="100"/>
  <c r="K228" i="100"/>
  <c r="K206" i="100"/>
  <c r="K315" i="100"/>
  <c r="K63" i="100"/>
  <c r="K281" i="100"/>
  <c r="K409" i="100"/>
  <c r="AD121" i="100"/>
  <c r="AD331" i="100"/>
  <c r="AD315" i="100"/>
  <c r="K148" i="100"/>
  <c r="K204" i="100"/>
  <c r="K121" i="100"/>
  <c r="K171" i="100"/>
  <c r="K167" i="100"/>
  <c r="AD204" i="99"/>
  <c r="AD268" i="99"/>
  <c r="AD332" i="99"/>
  <c r="AD396" i="99"/>
  <c r="AD123" i="99"/>
  <c r="AD363" i="99"/>
  <c r="AD180" i="99"/>
  <c r="K181" i="98"/>
  <c r="K80" i="98"/>
  <c r="K422" i="98"/>
  <c r="K75" i="100"/>
  <c r="K169" i="100"/>
  <c r="K259" i="100"/>
  <c r="K371" i="100"/>
  <c r="K70" i="100"/>
  <c r="K240" i="100"/>
  <c r="K383" i="100"/>
  <c r="K99" i="100"/>
  <c r="K300" i="100"/>
  <c r="K412" i="100"/>
  <c r="K78" i="100"/>
  <c r="K236" i="100"/>
  <c r="K329" i="100"/>
  <c r="AD129" i="100"/>
  <c r="K155" i="100"/>
  <c r="K207" i="100"/>
  <c r="K151" i="100"/>
  <c r="K95" i="100"/>
  <c r="K127" i="100"/>
  <c r="K175" i="100"/>
  <c r="K231" i="100"/>
  <c r="AD379" i="99"/>
  <c r="AD212" i="99"/>
  <c r="AD111" i="98"/>
  <c r="K124" i="98"/>
  <c r="K188" i="98"/>
  <c r="K412" i="98"/>
  <c r="K208" i="98"/>
  <c r="K276" i="98"/>
  <c r="K232" i="98"/>
  <c r="K396" i="98"/>
  <c r="K140" i="98"/>
  <c r="K197" i="98"/>
  <c r="K261" i="98"/>
  <c r="K421" i="98"/>
  <c r="K196" i="98"/>
  <c r="K253" i="98"/>
  <c r="K121" i="98"/>
  <c r="K252" i="98"/>
  <c r="K380" i="98"/>
  <c r="K212" i="98"/>
  <c r="K104" i="98"/>
  <c r="K190" i="98"/>
  <c r="K304" i="98"/>
  <c r="K62" i="98"/>
  <c r="K388" i="100"/>
  <c r="K87" i="100"/>
  <c r="K272" i="100"/>
  <c r="K415" i="100"/>
  <c r="K317" i="100"/>
  <c r="K79" i="100"/>
  <c r="K377" i="100"/>
  <c r="AD137" i="100"/>
  <c r="K159" i="100"/>
  <c r="K97" i="100"/>
  <c r="K129" i="100"/>
  <c r="AD160" i="99"/>
  <c r="AD284" i="99"/>
  <c r="AD348" i="99"/>
  <c r="AD412" i="99"/>
  <c r="AD267" i="99"/>
  <c r="AD395" i="99"/>
  <c r="AD244" i="99"/>
  <c r="K264" i="98"/>
  <c r="K254" i="98"/>
  <c r="K155" i="98"/>
  <c r="K107" i="100"/>
  <c r="K291" i="100"/>
  <c r="K257" i="100"/>
  <c r="K287" i="100"/>
  <c r="K416" i="100"/>
  <c r="K131" i="100"/>
  <c r="K160" i="100"/>
  <c r="K363" i="100"/>
  <c r="K249" i="100"/>
  <c r="K297" i="100"/>
  <c r="K425" i="100"/>
  <c r="AD145" i="100"/>
  <c r="AD363" i="100"/>
  <c r="AD347" i="100"/>
  <c r="K223" i="100"/>
  <c r="K103" i="100"/>
  <c r="K135" i="100"/>
  <c r="AD163" i="99"/>
  <c r="AD283" i="99"/>
  <c r="AD411" i="99"/>
  <c r="AD127" i="98"/>
  <c r="K213" i="98"/>
  <c r="K277" i="98"/>
  <c r="K301" i="98"/>
  <c r="K105" i="98"/>
  <c r="K300" i="98"/>
  <c r="K101" i="98"/>
  <c r="K157" i="98"/>
  <c r="K260" i="98"/>
  <c r="K284" i="98"/>
  <c r="K156" i="98"/>
  <c r="K237" i="98"/>
  <c r="K365" i="98"/>
  <c r="K108" i="98"/>
  <c r="K229" i="98"/>
  <c r="K224" i="98"/>
  <c r="K153" i="98"/>
  <c r="K405" i="98"/>
  <c r="K326" i="98"/>
  <c r="K408" i="98"/>
  <c r="K219" i="98"/>
  <c r="K209" i="100"/>
  <c r="K307" i="100"/>
  <c r="K404" i="100"/>
  <c r="K303" i="100"/>
  <c r="K147" i="100"/>
  <c r="K252" i="100"/>
  <c r="K345" i="100"/>
  <c r="AD153" i="100"/>
  <c r="K100" i="100"/>
  <c r="K180" i="100"/>
  <c r="K105" i="100"/>
  <c r="K137" i="100"/>
  <c r="K196" i="100"/>
  <c r="AD99" i="99"/>
  <c r="AD300" i="99"/>
  <c r="AD364" i="99"/>
  <c r="AD103" i="99"/>
  <c r="AD187" i="99"/>
  <c r="AD299" i="99"/>
  <c r="K149" i="98"/>
  <c r="K216" i="98"/>
  <c r="K173" i="98"/>
  <c r="K333" i="98"/>
  <c r="K102" i="98"/>
  <c r="K165" i="98"/>
  <c r="K160" i="98"/>
  <c r="K221" i="98"/>
  <c r="K152" i="98"/>
  <c r="K309" i="98"/>
  <c r="K332" i="98"/>
  <c r="K168" i="98"/>
  <c r="K164" i="98"/>
  <c r="K285" i="98"/>
  <c r="K357" i="98"/>
  <c r="K205" i="98"/>
  <c r="K136" i="98"/>
  <c r="K428" i="98"/>
  <c r="K390" i="98"/>
  <c r="K278" i="98"/>
  <c r="K356" i="98"/>
  <c r="K156" i="100"/>
  <c r="K353" i="100"/>
  <c r="K304" i="100"/>
  <c r="K163" i="100"/>
  <c r="K176" i="100"/>
  <c r="K379" i="100"/>
  <c r="K265" i="100"/>
  <c r="K393" i="100"/>
  <c r="AD97" i="100"/>
  <c r="AD161" i="100"/>
  <c r="AD395" i="100"/>
  <c r="AD379" i="100"/>
  <c r="K108" i="100"/>
  <c r="K183" i="100"/>
  <c r="K111" i="100"/>
  <c r="K143" i="100"/>
  <c r="K199" i="100"/>
  <c r="K212" i="100"/>
  <c r="AD128" i="99"/>
  <c r="AD104" i="99"/>
  <c r="AD151" i="99"/>
  <c r="AD315" i="99"/>
  <c r="AD107" i="99"/>
  <c r="AD110" i="98"/>
  <c r="K220" i="98"/>
  <c r="K176" i="98"/>
  <c r="K293" i="98"/>
  <c r="K316" i="98"/>
  <c r="K348" i="98"/>
  <c r="K429" i="98"/>
  <c r="K389" i="98"/>
  <c r="K120" i="98"/>
  <c r="K204" i="98"/>
  <c r="K256" i="98"/>
  <c r="K172" i="100"/>
  <c r="K152" i="100"/>
  <c r="K385" i="100"/>
  <c r="K351" i="100"/>
  <c r="K64" i="100"/>
  <c r="K193" i="100"/>
  <c r="K313" i="100"/>
  <c r="AD105" i="100"/>
  <c r="AD169" i="100"/>
  <c r="K187" i="100"/>
  <c r="K124" i="100"/>
  <c r="K113" i="100"/>
  <c r="AD140" i="99"/>
  <c r="AD131" i="99"/>
  <c r="AD316" i="99"/>
  <c r="AD380" i="99"/>
  <c r="AD119" i="99"/>
  <c r="AD152" i="99"/>
  <c r="AD331" i="99"/>
  <c r="AD116" i="99"/>
  <c r="AD126" i="98"/>
  <c r="K341" i="98"/>
  <c r="K180" i="98"/>
  <c r="K240" i="98"/>
  <c r="K397" i="98"/>
  <c r="K172" i="98"/>
  <c r="K236" i="98"/>
  <c r="K325" i="98"/>
  <c r="K228" i="98"/>
  <c r="K317" i="98"/>
  <c r="K184" i="98"/>
  <c r="K137" i="98"/>
  <c r="K133" i="98"/>
  <c r="K117" i="98"/>
  <c r="K245" i="98"/>
  <c r="K200" i="98"/>
  <c r="K320" i="98"/>
  <c r="K58" i="100"/>
  <c r="K211" i="100"/>
  <c r="K153" i="100"/>
  <c r="K243" i="100"/>
  <c r="K355" i="100"/>
  <c r="K352" i="100"/>
  <c r="K82" i="100"/>
  <c r="K299" i="100"/>
  <c r="K396" i="100"/>
  <c r="K213" i="100"/>
  <c r="K361" i="100"/>
  <c r="AD113" i="100"/>
  <c r="AD427" i="100"/>
  <c r="AD411" i="100"/>
  <c r="K191" i="100"/>
  <c r="K132" i="100"/>
  <c r="K119" i="100"/>
  <c r="K215" i="100"/>
  <c r="K164" i="100"/>
  <c r="AD172" i="99"/>
  <c r="AD252" i="99"/>
  <c r="AD120" i="99"/>
  <c r="AD155" i="99"/>
  <c r="AD219" i="99"/>
  <c r="AD347" i="99"/>
  <c r="AD148" i="99"/>
  <c r="K93" i="98"/>
  <c r="K373" i="98"/>
  <c r="K364" i="98"/>
  <c r="K349" i="98"/>
  <c r="K269" i="98"/>
  <c r="K189" i="98"/>
  <c r="K248" i="98"/>
  <c r="K268" i="98"/>
  <c r="K280" i="98"/>
  <c r="AN308" i="109"/>
  <c r="AN307" i="109"/>
  <c r="AN276" i="109"/>
  <c r="AN275" i="109"/>
  <c r="AN244" i="109"/>
  <c r="AN243" i="109"/>
  <c r="AN212" i="109"/>
  <c r="AN211" i="109"/>
  <c r="AN180" i="109"/>
  <c r="AN179" i="109"/>
  <c r="AN148" i="109"/>
  <c r="AN147" i="109"/>
  <c r="AN116" i="109"/>
  <c r="AN114" i="109"/>
  <c r="AN112" i="109"/>
  <c r="AN84" i="109"/>
  <c r="AN82" i="109"/>
  <c r="AN80" i="109"/>
  <c r="AN52" i="109"/>
  <c r="AN50" i="109"/>
  <c r="AN48" i="109"/>
  <c r="AN28" i="109"/>
  <c r="AN26" i="109"/>
  <c r="AN312" i="109"/>
  <c r="AN280" i="109"/>
  <c r="AN248" i="109"/>
  <c r="AN216" i="109"/>
  <c r="AN184" i="109"/>
  <c r="AN152" i="109"/>
  <c r="AN332" i="109"/>
  <c r="AN331" i="109"/>
  <c r="AN316" i="109"/>
  <c r="AN315" i="109"/>
  <c r="AN284" i="109"/>
  <c r="AN283" i="109"/>
  <c r="AN252" i="109"/>
  <c r="AN251" i="109"/>
  <c r="AN220" i="109"/>
  <c r="AN219" i="109"/>
  <c r="AN188" i="109"/>
  <c r="AN187" i="109"/>
  <c r="AN156" i="109"/>
  <c r="AN155" i="109"/>
  <c r="AN124" i="109"/>
  <c r="AN122" i="109"/>
  <c r="AN120" i="109"/>
  <c r="AN288" i="109"/>
  <c r="AN256" i="109"/>
  <c r="AN224" i="109"/>
  <c r="AN192" i="109"/>
  <c r="AN160" i="109"/>
  <c r="AN292" i="109"/>
  <c r="AN291" i="109"/>
  <c r="AN260" i="109"/>
  <c r="AN259" i="109"/>
  <c r="AN228" i="109"/>
  <c r="AN227" i="109"/>
  <c r="AN196" i="109"/>
  <c r="AN195" i="109"/>
  <c r="AN164" i="109"/>
  <c r="AN163" i="109"/>
  <c r="AN296" i="109"/>
  <c r="AN264" i="109"/>
  <c r="AN232" i="109"/>
  <c r="AN200" i="109"/>
  <c r="AN168" i="109"/>
  <c r="AN136" i="109"/>
  <c r="AN340" i="109"/>
  <c r="AN339" i="109"/>
  <c r="AN324" i="109"/>
  <c r="AN323" i="109"/>
  <c r="AN300" i="109"/>
  <c r="AN299" i="109"/>
  <c r="AN268" i="109"/>
  <c r="AN267" i="109"/>
  <c r="AN236" i="109"/>
  <c r="AN235" i="109"/>
  <c r="AN204" i="109"/>
  <c r="AN203" i="109"/>
  <c r="AN172" i="109"/>
  <c r="AN171" i="109"/>
  <c r="AN140" i="109"/>
  <c r="AN139" i="109"/>
  <c r="AN108" i="109"/>
  <c r="AN106" i="109"/>
  <c r="AN104" i="109"/>
  <c r="AN68" i="109"/>
  <c r="AN66" i="109"/>
  <c r="AN64" i="109"/>
  <c r="AN20" i="109"/>
  <c r="AN18" i="109"/>
  <c r="U308" i="109"/>
  <c r="U244" i="109"/>
  <c r="U180" i="109"/>
  <c r="U116" i="109"/>
  <c r="U52" i="109"/>
  <c r="U108" i="109"/>
  <c r="U300" i="109"/>
  <c r="U236" i="109"/>
  <c r="U172" i="109"/>
  <c r="U44" i="109"/>
  <c r="AN304" i="109"/>
  <c r="AN240" i="109"/>
  <c r="AN176" i="109"/>
  <c r="AN72" i="109"/>
  <c r="AN36" i="109"/>
  <c r="AN34" i="109"/>
  <c r="U292" i="109"/>
  <c r="U228" i="109"/>
  <c r="U164" i="109"/>
  <c r="U100" i="109"/>
  <c r="U36" i="109"/>
  <c r="U76" i="109"/>
  <c r="AN74" i="109"/>
  <c r="U284" i="109"/>
  <c r="U220" i="109"/>
  <c r="U156" i="109"/>
  <c r="U92" i="109"/>
  <c r="U28" i="109"/>
  <c r="U20" i="109"/>
  <c r="AN92" i="109"/>
  <c r="AN90" i="109"/>
  <c r="AN88" i="109"/>
  <c r="AN76" i="109"/>
  <c r="AN40" i="109"/>
  <c r="AN12" i="109"/>
  <c r="AN10" i="109"/>
  <c r="U340" i="109"/>
  <c r="U276" i="109"/>
  <c r="U212" i="109"/>
  <c r="U148" i="109"/>
  <c r="U84" i="109"/>
  <c r="AN128" i="109"/>
  <c r="AN42" i="109"/>
  <c r="U332" i="109"/>
  <c r="U268" i="109"/>
  <c r="U204" i="109"/>
  <c r="U140" i="109"/>
  <c r="U12" i="109"/>
  <c r="AN272" i="109"/>
  <c r="AN208" i="109"/>
  <c r="AN144" i="109"/>
  <c r="AN132" i="109"/>
  <c r="AN131" i="109"/>
  <c r="AN130" i="109"/>
  <c r="AN100" i="109"/>
  <c r="AN98" i="109"/>
  <c r="AN96" i="109"/>
  <c r="AN60" i="109"/>
  <c r="AN58" i="109"/>
  <c r="AN56" i="109"/>
  <c r="AN44" i="109"/>
  <c r="U324" i="109"/>
  <c r="U260" i="109"/>
  <c r="U196" i="109"/>
  <c r="U132" i="109"/>
  <c r="U68" i="109"/>
  <c r="U316" i="109"/>
  <c r="U60" i="109"/>
  <c r="U252" i="109"/>
  <c r="U124" i="109"/>
  <c r="U188" i="109"/>
  <c r="U61" i="109"/>
  <c r="U200" i="109"/>
  <c r="U335" i="109"/>
  <c r="U326" i="109"/>
  <c r="AN167" i="109"/>
  <c r="U81" i="109"/>
  <c r="AN325" i="109"/>
  <c r="U78" i="109"/>
  <c r="U146" i="109"/>
  <c r="U213" i="109"/>
  <c r="U279" i="109"/>
  <c r="U345" i="109"/>
  <c r="U77" i="109"/>
  <c r="U150" i="109"/>
  <c r="U218" i="109"/>
  <c r="U285" i="109"/>
  <c r="AN35" i="109"/>
  <c r="U31" i="109"/>
  <c r="U105" i="109"/>
  <c r="U169" i="109"/>
  <c r="U235" i="109"/>
  <c r="U341" i="109"/>
  <c r="AN107" i="109"/>
  <c r="U29" i="109"/>
  <c r="U102" i="109"/>
  <c r="U170" i="109"/>
  <c r="U237" i="109"/>
  <c r="U303" i="109"/>
  <c r="AN199" i="109"/>
  <c r="U37" i="109"/>
  <c r="U110" i="109"/>
  <c r="U181" i="109"/>
  <c r="U247" i="109"/>
  <c r="U313" i="109"/>
  <c r="U127" i="109"/>
  <c r="U195" i="109"/>
  <c r="U310" i="109"/>
  <c r="U131" i="109"/>
  <c r="U73" i="109"/>
  <c r="U137" i="109"/>
  <c r="U203" i="109"/>
  <c r="U318" i="109"/>
  <c r="AN15" i="109"/>
  <c r="AN226" i="109"/>
  <c r="AN61" i="109"/>
  <c r="AN159" i="109"/>
  <c r="AN261" i="109"/>
  <c r="AN158" i="109"/>
  <c r="AN217" i="109"/>
  <c r="AN314" i="109"/>
  <c r="AN118" i="109"/>
  <c r="AN221" i="109"/>
  <c r="AN111" i="109"/>
  <c r="AN214" i="109"/>
  <c r="AN273" i="109"/>
  <c r="AN73" i="109"/>
  <c r="AN115" i="109"/>
  <c r="AN271" i="109"/>
  <c r="AN327" i="109"/>
  <c r="U138" i="109"/>
  <c r="U202" i="109"/>
  <c r="U336" i="109"/>
  <c r="U328" i="109"/>
  <c r="U79" i="109"/>
  <c r="U83" i="109"/>
  <c r="U14" i="109"/>
  <c r="U87" i="109"/>
  <c r="U151" i="109"/>
  <c r="U215" i="109"/>
  <c r="U281" i="109"/>
  <c r="AN14" i="109"/>
  <c r="AN141" i="109"/>
  <c r="U86" i="109"/>
  <c r="U154" i="109"/>
  <c r="U221" i="109"/>
  <c r="U287" i="109"/>
  <c r="AN37" i="109"/>
  <c r="U21" i="109"/>
  <c r="U106" i="109"/>
  <c r="U171" i="109"/>
  <c r="U286" i="109"/>
  <c r="U38" i="109"/>
  <c r="U111" i="109"/>
  <c r="U175" i="109"/>
  <c r="U239" i="109"/>
  <c r="U305" i="109"/>
  <c r="AN65" i="109"/>
  <c r="U46" i="109"/>
  <c r="U119" i="109"/>
  <c r="U183" i="109"/>
  <c r="U249" i="109"/>
  <c r="U315" i="109"/>
  <c r="AN237" i="109"/>
  <c r="U129" i="109"/>
  <c r="U246" i="109"/>
  <c r="U312" i="109"/>
  <c r="AN79" i="109"/>
  <c r="U45" i="109"/>
  <c r="U173" i="109"/>
  <c r="U74" i="109"/>
  <c r="U139" i="109"/>
  <c r="U254" i="109"/>
  <c r="U320" i="109"/>
  <c r="AN16" i="109"/>
  <c r="AN127" i="109"/>
  <c r="AN230" i="109"/>
  <c r="AN289" i="109"/>
  <c r="AN336" i="109"/>
  <c r="AN62" i="109"/>
  <c r="AN121" i="109"/>
  <c r="AN165" i="109"/>
  <c r="AN319" i="109"/>
  <c r="AN218" i="109"/>
  <c r="AN318" i="109"/>
  <c r="AN27" i="109"/>
  <c r="AN81" i="109"/>
  <c r="AN123" i="109"/>
  <c r="AN279" i="109"/>
  <c r="AN329" i="109"/>
  <c r="AN177" i="109"/>
  <c r="AN274" i="109"/>
  <c r="AN77" i="109"/>
  <c r="AN175" i="109"/>
  <c r="AN277" i="109"/>
  <c r="AN328" i="109"/>
  <c r="U205" i="109"/>
  <c r="U271" i="109"/>
  <c r="U337" i="109"/>
  <c r="U330" i="109"/>
  <c r="U82" i="109"/>
  <c r="U70" i="109"/>
  <c r="U18" i="109"/>
  <c r="U88" i="109"/>
  <c r="U152" i="109"/>
  <c r="U217" i="109"/>
  <c r="U283" i="109"/>
  <c r="AN25" i="109"/>
  <c r="U95" i="109"/>
  <c r="U159" i="109"/>
  <c r="U223" i="109"/>
  <c r="U289" i="109"/>
  <c r="AN38" i="109"/>
  <c r="U39" i="109"/>
  <c r="U107" i="109"/>
  <c r="U222" i="109"/>
  <c r="U288" i="109"/>
  <c r="U42" i="109"/>
  <c r="U112" i="109"/>
  <c r="U176" i="109"/>
  <c r="U241" i="109"/>
  <c r="U307" i="109"/>
  <c r="AN69" i="109"/>
  <c r="AN263" i="109"/>
  <c r="U50" i="109"/>
  <c r="U120" i="109"/>
  <c r="U185" i="109"/>
  <c r="U251" i="109"/>
  <c r="AN17" i="109"/>
  <c r="U182" i="109"/>
  <c r="U248" i="109"/>
  <c r="U314" i="109"/>
  <c r="U54" i="109"/>
  <c r="U11" i="109"/>
  <c r="U211" i="109"/>
  <c r="U275" i="109"/>
  <c r="U339" i="109"/>
  <c r="U15" i="109"/>
  <c r="U134" i="109"/>
  <c r="U143" i="109"/>
  <c r="U23" i="109"/>
  <c r="U89" i="109"/>
  <c r="U153" i="109"/>
  <c r="U219" i="109"/>
  <c r="U325" i="109"/>
  <c r="AN205" i="109"/>
  <c r="U96" i="109"/>
  <c r="U160" i="109"/>
  <c r="U225" i="109"/>
  <c r="U291" i="109"/>
  <c r="AN321" i="109"/>
  <c r="U43" i="109"/>
  <c r="U149" i="109"/>
  <c r="U224" i="109"/>
  <c r="U290" i="109"/>
  <c r="AN23" i="109"/>
  <c r="U47" i="109"/>
  <c r="U113" i="109"/>
  <c r="U177" i="109"/>
  <c r="U243" i="109"/>
  <c r="AN70" i="109"/>
  <c r="U209" i="109"/>
  <c r="U16" i="109"/>
  <c r="U207" i="109"/>
  <c r="U144" i="109"/>
  <c r="U24" i="109"/>
  <c r="U90" i="109"/>
  <c r="U155" i="109"/>
  <c r="U270" i="109"/>
  <c r="U334" i="109"/>
  <c r="U97" i="109"/>
  <c r="U161" i="109"/>
  <c r="U227" i="109"/>
  <c r="U333" i="109"/>
  <c r="AN341" i="109"/>
  <c r="U85" i="109"/>
  <c r="U158" i="109"/>
  <c r="U226" i="109"/>
  <c r="U293" i="109"/>
  <c r="AN33" i="109"/>
  <c r="U22" i="109"/>
  <c r="U48" i="109"/>
  <c r="U114" i="109"/>
  <c r="U179" i="109"/>
  <c r="U294" i="109"/>
  <c r="AN337" i="109"/>
  <c r="U56" i="109"/>
  <c r="U123" i="109"/>
  <c r="U238" i="109"/>
  <c r="U304" i="109"/>
  <c r="U58" i="109"/>
  <c r="U186" i="109"/>
  <c r="U253" i="109"/>
  <c r="U319" i="109"/>
  <c r="AN101" i="109"/>
  <c r="U65" i="109"/>
  <c r="U62" i="109"/>
  <c r="U126" i="109"/>
  <c r="U194" i="109"/>
  <c r="U261" i="109"/>
  <c r="U329" i="109"/>
  <c r="AN198" i="109"/>
  <c r="AN257" i="109"/>
  <c r="U262" i="109"/>
  <c r="U198" i="109"/>
  <c r="U17" i="109"/>
  <c r="AN11" i="109"/>
  <c r="U145" i="109"/>
  <c r="U25" i="109"/>
  <c r="U91" i="109"/>
  <c r="U206" i="109"/>
  <c r="U272" i="109"/>
  <c r="U338" i="109"/>
  <c r="AN269" i="109"/>
  <c r="U98" i="109"/>
  <c r="U163" i="109"/>
  <c r="U278" i="109"/>
  <c r="U342" i="109"/>
  <c r="U94" i="109"/>
  <c r="U162" i="109"/>
  <c r="U229" i="109"/>
  <c r="U295" i="109"/>
  <c r="AN75" i="109"/>
  <c r="U32" i="109"/>
  <c r="U49" i="109"/>
  <c r="U115" i="109"/>
  <c r="U230" i="109"/>
  <c r="U296" i="109"/>
  <c r="AN19" i="109"/>
  <c r="U33" i="109"/>
  <c r="U57" i="109"/>
  <c r="U165" i="109"/>
  <c r="U240" i="109"/>
  <c r="U306" i="109"/>
  <c r="AN31" i="109"/>
  <c r="AN119" i="109"/>
  <c r="U64" i="109"/>
  <c r="U189" i="109"/>
  <c r="U255" i="109"/>
  <c r="U321" i="109"/>
  <c r="AN102" i="109"/>
  <c r="U118" i="109"/>
  <c r="U66" i="109"/>
  <c r="U130" i="109"/>
  <c r="U197" i="109"/>
  <c r="U263" i="109"/>
  <c r="U331" i="109"/>
  <c r="AN55" i="109"/>
  <c r="AN129" i="109"/>
  <c r="AN161" i="109"/>
  <c r="AN258" i="109"/>
  <c r="AN93" i="109"/>
  <c r="AN191" i="109"/>
  <c r="AN293" i="109"/>
  <c r="AN190" i="109"/>
  <c r="AN249" i="109"/>
  <c r="AN345" i="109"/>
  <c r="AN53" i="109"/>
  <c r="AN151" i="109"/>
  <c r="AN253" i="109"/>
  <c r="AN146" i="109"/>
  <c r="U264" i="109"/>
  <c r="U269" i="109"/>
  <c r="U19" i="109"/>
  <c r="U10" i="109"/>
  <c r="U147" i="109"/>
  <c r="U27" i="109"/>
  <c r="U133" i="109"/>
  <c r="U208" i="109"/>
  <c r="U274" i="109"/>
  <c r="U343" i="109"/>
  <c r="U26" i="109"/>
  <c r="U99" i="109"/>
  <c r="U214" i="109"/>
  <c r="U280" i="109"/>
  <c r="AN295" i="109"/>
  <c r="U103" i="109"/>
  <c r="U167" i="109"/>
  <c r="U231" i="109"/>
  <c r="U297" i="109"/>
  <c r="U34" i="109"/>
  <c r="U51" i="109"/>
  <c r="U157" i="109"/>
  <c r="U232" i="109"/>
  <c r="U298" i="109"/>
  <c r="AN21" i="109"/>
  <c r="AN135" i="109"/>
  <c r="U30" i="109"/>
  <c r="U59" i="109"/>
  <c r="U174" i="109"/>
  <c r="U242" i="109"/>
  <c r="U309" i="109"/>
  <c r="AN32" i="109"/>
  <c r="U67" i="109"/>
  <c r="U191" i="109"/>
  <c r="U257" i="109"/>
  <c r="U323" i="109"/>
  <c r="U122" i="109"/>
  <c r="U71" i="109"/>
  <c r="U135" i="109"/>
  <c r="U199" i="109"/>
  <c r="U265" i="109"/>
  <c r="AN162" i="109"/>
  <c r="AN262" i="109"/>
  <c r="AN320" i="109"/>
  <c r="AN94" i="109"/>
  <c r="AN197" i="109"/>
  <c r="AN153" i="109"/>
  <c r="AN250" i="109"/>
  <c r="AN13" i="109"/>
  <c r="AN54" i="109"/>
  <c r="AN113" i="109"/>
  <c r="AN157" i="109"/>
  <c r="AN311" i="109"/>
  <c r="AN150" i="109"/>
  <c r="AN209" i="109"/>
  <c r="AN306" i="109"/>
  <c r="AN343" i="109"/>
  <c r="U125" i="109"/>
  <c r="U210" i="109"/>
  <c r="U41" i="109"/>
  <c r="U40" i="109"/>
  <c r="U311" i="109"/>
  <c r="U193" i="109"/>
  <c r="U128" i="109"/>
  <c r="U201" i="109"/>
  <c r="AN193" i="109"/>
  <c r="AN99" i="109"/>
  <c r="AN313" i="109"/>
  <c r="AN59" i="109"/>
  <c r="AN210" i="109"/>
  <c r="AN41" i="109"/>
  <c r="AN138" i="109"/>
  <c r="AN238" i="109"/>
  <c r="AN297" i="109"/>
  <c r="AN342" i="109"/>
  <c r="AN241" i="109"/>
  <c r="AN109" i="109"/>
  <c r="AN309" i="109"/>
  <c r="AN302" i="109"/>
  <c r="AN338" i="109"/>
  <c r="U266" i="109"/>
  <c r="U277" i="109"/>
  <c r="U93" i="109"/>
  <c r="U55" i="109"/>
  <c r="AN22" i="109"/>
  <c r="U250" i="109"/>
  <c r="U53" i="109"/>
  <c r="U256" i="109"/>
  <c r="AN194" i="109"/>
  <c r="AN125" i="109"/>
  <c r="AN223" i="109"/>
  <c r="AN222" i="109"/>
  <c r="AN85" i="109"/>
  <c r="AN183" i="109"/>
  <c r="AN285" i="109"/>
  <c r="AN305" i="109"/>
  <c r="AN43" i="109"/>
  <c r="AN105" i="109"/>
  <c r="AN239" i="109"/>
  <c r="AN303" i="109"/>
  <c r="AN39" i="109"/>
  <c r="AN103" i="109"/>
  <c r="AN142" i="109"/>
  <c r="AN201" i="109"/>
  <c r="AN298" i="109"/>
  <c r="AN126" i="109"/>
  <c r="AN330" i="109"/>
  <c r="AN189" i="109"/>
  <c r="AN310" i="109"/>
  <c r="AN181" i="109"/>
  <c r="AN202" i="109"/>
  <c r="AN49" i="109"/>
  <c r="AN149" i="109"/>
  <c r="U273" i="109"/>
  <c r="U344" i="109"/>
  <c r="U13" i="109"/>
  <c r="U166" i="109"/>
  <c r="U101" i="109"/>
  <c r="U259" i="109"/>
  <c r="U72" i="109"/>
  <c r="U258" i="109"/>
  <c r="AN95" i="109"/>
  <c r="AN225" i="109"/>
  <c r="AN229" i="109"/>
  <c r="AN86" i="109"/>
  <c r="AN45" i="109"/>
  <c r="AN245" i="109"/>
  <c r="AN87" i="109"/>
  <c r="U104" i="109"/>
  <c r="U234" i="109"/>
  <c r="U121" i="109"/>
  <c r="AN63" i="109"/>
  <c r="U317" i="109"/>
  <c r="U75" i="109"/>
  <c r="U267" i="109"/>
  <c r="AN133" i="109"/>
  <c r="AN335" i="109"/>
  <c r="AN334" i="109"/>
  <c r="AN91" i="109"/>
  <c r="AN145" i="109"/>
  <c r="AN242" i="109"/>
  <c r="AN46" i="109"/>
  <c r="AN110" i="109"/>
  <c r="AN206" i="109"/>
  <c r="AN265" i="109"/>
  <c r="AN322" i="109"/>
  <c r="U80" i="109"/>
  <c r="U35" i="109"/>
  <c r="U168" i="109"/>
  <c r="U301" i="109"/>
  <c r="U178" i="109"/>
  <c r="AN173" i="109"/>
  <c r="U117" i="109"/>
  <c r="U322" i="109"/>
  <c r="AN57" i="109"/>
  <c r="AN255" i="109"/>
  <c r="AN154" i="109"/>
  <c r="AN254" i="109"/>
  <c r="AN117" i="109"/>
  <c r="AN215" i="109"/>
  <c r="AN317" i="109"/>
  <c r="AN246" i="109"/>
  <c r="AN51" i="109"/>
  <c r="AN71" i="109"/>
  <c r="AN169" i="109"/>
  <c r="AN266" i="109"/>
  <c r="AN270" i="109"/>
  <c r="AN30" i="109"/>
  <c r="AN286" i="109"/>
  <c r="AN213" i="109"/>
  <c r="AN231" i="109"/>
  <c r="U141" i="109"/>
  <c r="U233" i="109"/>
  <c r="AN47" i="109"/>
  <c r="U187" i="109"/>
  <c r="AN301" i="109"/>
  <c r="AN97" i="109"/>
  <c r="U136" i="109"/>
  <c r="U327" i="109"/>
  <c r="AN134" i="109"/>
  <c r="AN67" i="109"/>
  <c r="AN281" i="109"/>
  <c r="AN29" i="109"/>
  <c r="AN333" i="109"/>
  <c r="AN178" i="109"/>
  <c r="AN170" i="109"/>
  <c r="AN326" i="109"/>
  <c r="U282" i="109"/>
  <c r="U184" i="109"/>
  <c r="AN166" i="109"/>
  <c r="AN186" i="109"/>
  <c r="AN344" i="109"/>
  <c r="AN234" i="109"/>
  <c r="U69" i="109"/>
  <c r="U216" i="109"/>
  <c r="U299" i="109"/>
  <c r="U245" i="109"/>
  <c r="U109" i="109"/>
  <c r="U190" i="109"/>
  <c r="AN290" i="109"/>
  <c r="AN185" i="109"/>
  <c r="AN282" i="109"/>
  <c r="AN182" i="109"/>
  <c r="AN278" i="109"/>
  <c r="AN78" i="109"/>
  <c r="AN143" i="109"/>
  <c r="AN207" i="109"/>
  <c r="AN24" i="109"/>
  <c r="AN174" i="109"/>
  <c r="AN233" i="109"/>
  <c r="U63" i="109"/>
  <c r="AN294" i="109"/>
  <c r="AN287" i="109"/>
  <c r="AN247" i="109"/>
  <c r="AN83" i="109"/>
  <c r="U142" i="109"/>
  <c r="U302" i="109"/>
  <c r="U192" i="109"/>
  <c r="AN89" i="109"/>
  <c r="AN137" i="109"/>
  <c r="U426" i="98"/>
  <c r="AN352" i="99"/>
  <c r="AN251" i="98"/>
  <c r="AN314" i="98"/>
  <c r="AN177" i="99"/>
  <c r="AN419" i="100"/>
  <c r="U203" i="98"/>
  <c r="AN399" i="99"/>
  <c r="AN382" i="99"/>
  <c r="AN109" i="99"/>
  <c r="AN319" i="100"/>
  <c r="AN353" i="98"/>
  <c r="AN189" i="100"/>
  <c r="U213" i="100"/>
  <c r="U308" i="100"/>
  <c r="U423" i="98"/>
  <c r="AN163" i="98"/>
  <c r="AN234" i="98"/>
  <c r="AN402" i="98"/>
  <c r="AN320" i="100"/>
  <c r="AN356" i="100"/>
  <c r="AN111" i="99"/>
  <c r="AN167" i="99"/>
  <c r="AN402" i="100"/>
  <c r="U169" i="98"/>
  <c r="U348" i="100"/>
  <c r="AN62" i="98"/>
  <c r="AN24" i="98"/>
  <c r="AN50" i="98"/>
  <c r="AN98" i="98"/>
  <c r="AN397" i="98"/>
  <c r="AN104" i="99"/>
  <c r="AN388" i="100"/>
  <c r="AN239" i="99"/>
  <c r="AN258" i="98"/>
  <c r="AN303" i="99"/>
  <c r="AN106" i="100"/>
  <c r="AN260" i="100"/>
  <c r="AN342" i="98"/>
  <c r="AN295" i="99"/>
  <c r="U58" i="100"/>
  <c r="AN271" i="99"/>
  <c r="AN283" i="98"/>
  <c r="U102" i="98"/>
  <c r="AN68" i="100"/>
  <c r="AN140" i="100"/>
  <c r="AN354" i="99"/>
  <c r="AN220" i="100"/>
  <c r="AN209" i="99"/>
  <c r="AN363" i="100"/>
  <c r="U67" i="100"/>
  <c r="AN71" i="100"/>
  <c r="AN117" i="99"/>
  <c r="AN367" i="100"/>
  <c r="U353" i="98"/>
  <c r="U122" i="100"/>
  <c r="AN235" i="98"/>
  <c r="AN315" i="98"/>
  <c r="AN418" i="98"/>
  <c r="AN336" i="100"/>
  <c r="AN372" i="100"/>
  <c r="AN254" i="99"/>
  <c r="U17" i="98"/>
  <c r="U193" i="98"/>
  <c r="U356" i="100"/>
  <c r="AN106" i="98"/>
  <c r="AN69" i="98"/>
  <c r="AN75" i="98"/>
  <c r="AN152" i="99"/>
  <c r="AN396" i="100"/>
  <c r="AN269" i="100"/>
  <c r="AN14" i="99"/>
  <c r="AN311" i="99"/>
  <c r="AN117" i="100"/>
  <c r="AN268" i="100"/>
  <c r="AN360" i="99"/>
  <c r="AN291" i="98"/>
  <c r="U160" i="98"/>
  <c r="AN92" i="100"/>
  <c r="AN148" i="100"/>
  <c r="AN354" i="98"/>
  <c r="AN236" i="100"/>
  <c r="AN217" i="99"/>
  <c r="AN427" i="100"/>
  <c r="U211" i="98"/>
  <c r="AN57" i="99"/>
  <c r="AN182" i="98"/>
  <c r="AN358" i="99"/>
  <c r="AN390" i="99"/>
  <c r="AN232" i="100"/>
  <c r="AN197" i="100"/>
  <c r="U154" i="100"/>
  <c r="AN347" i="98"/>
  <c r="AN130" i="98"/>
  <c r="AN323" i="98"/>
  <c r="AN344" i="100"/>
  <c r="AN380" i="100"/>
  <c r="AN183" i="99"/>
  <c r="AN221" i="98"/>
  <c r="AN263" i="99"/>
  <c r="U25" i="98"/>
  <c r="U201" i="98"/>
  <c r="U372" i="100"/>
  <c r="AN114" i="98"/>
  <c r="AN79" i="98"/>
  <c r="AN115" i="98"/>
  <c r="AN169" i="98"/>
  <c r="AN160" i="99"/>
  <c r="AN208" i="100"/>
  <c r="AN277" i="100"/>
  <c r="U307" i="100"/>
  <c r="AN317" i="98"/>
  <c r="U310" i="98"/>
  <c r="AN387" i="99"/>
  <c r="AN212" i="100"/>
  <c r="AN370" i="99"/>
  <c r="AN244" i="100"/>
  <c r="AN315" i="100"/>
  <c r="AN79" i="100"/>
  <c r="AN417" i="98"/>
  <c r="AN391" i="100"/>
  <c r="AN213" i="100"/>
  <c r="AN43" i="98"/>
  <c r="AN146" i="98"/>
  <c r="AN346" i="98"/>
  <c r="AN426" i="98"/>
  <c r="AN352" i="100"/>
  <c r="AN169" i="99"/>
  <c r="AN404" i="100"/>
  <c r="AN63" i="99"/>
  <c r="U33" i="98"/>
  <c r="U352" i="98"/>
  <c r="U408" i="98"/>
  <c r="AN122" i="98"/>
  <c r="AN96" i="98"/>
  <c r="AN59" i="98"/>
  <c r="AN84" i="98"/>
  <c r="AN322" i="98"/>
  <c r="AN23" i="99"/>
  <c r="AN202" i="100"/>
  <c r="AN413" i="100"/>
  <c r="AN210" i="100"/>
  <c r="AN273" i="98"/>
  <c r="AN38" i="99"/>
  <c r="AN319" i="99"/>
  <c r="AN172" i="100"/>
  <c r="AN141" i="99"/>
  <c r="AN389" i="98"/>
  <c r="AN65" i="100"/>
  <c r="U284" i="100"/>
  <c r="AN108" i="100"/>
  <c r="AN221" i="100"/>
  <c r="AN370" i="98"/>
  <c r="AN233" i="99"/>
  <c r="AN387" i="100"/>
  <c r="U171" i="98"/>
  <c r="U235" i="98"/>
  <c r="AN424" i="99"/>
  <c r="AN366" i="99"/>
  <c r="AN398" i="99"/>
  <c r="AN278" i="100"/>
  <c r="U219" i="100"/>
  <c r="AN419" i="98"/>
  <c r="AN162" i="98"/>
  <c r="AN379" i="98"/>
  <c r="AN368" i="100"/>
  <c r="AN308" i="100"/>
  <c r="AN412" i="100"/>
  <c r="AN416" i="99"/>
  <c r="AN245" i="100"/>
  <c r="U49" i="98"/>
  <c r="AN138" i="98"/>
  <c r="AN85" i="98"/>
  <c r="AN31" i="99"/>
  <c r="AN253" i="100"/>
  <c r="AN259" i="98"/>
  <c r="AN230" i="100"/>
  <c r="AN274" i="98"/>
  <c r="AN54" i="99"/>
  <c r="AN328" i="99"/>
  <c r="AN180" i="100"/>
  <c r="AN149" i="99"/>
  <c r="AN415" i="99"/>
  <c r="AN15" i="99"/>
  <c r="AN80" i="100"/>
  <c r="U388" i="100"/>
  <c r="AN404" i="98"/>
  <c r="AN250" i="98"/>
  <c r="AN403" i="99"/>
  <c r="AN124" i="100"/>
  <c r="AN293" i="100"/>
  <c r="AN378" i="98"/>
  <c r="AN386" i="99"/>
  <c r="AN249" i="99"/>
  <c r="AN331" i="100"/>
  <c r="AN395" i="100"/>
  <c r="AN406" i="98"/>
  <c r="AN176" i="99"/>
  <c r="AN406" i="99"/>
  <c r="AN87" i="100"/>
  <c r="AN237" i="100"/>
  <c r="AN109" i="100"/>
  <c r="U233" i="98"/>
  <c r="AN427" i="98"/>
  <c r="AN179" i="98"/>
  <c r="AN387" i="98"/>
  <c r="AN108" i="99"/>
  <c r="AN376" i="100"/>
  <c r="AN284" i="100"/>
  <c r="AN324" i="100"/>
  <c r="AN78" i="98"/>
  <c r="AN143" i="99"/>
  <c r="U145" i="98"/>
  <c r="U342" i="98"/>
  <c r="AN157" i="98"/>
  <c r="AN93" i="98"/>
  <c r="AN154" i="98"/>
  <c r="AN253" i="98"/>
  <c r="AN338" i="98"/>
  <c r="AN47" i="99"/>
  <c r="AN200" i="99"/>
  <c r="AN316" i="100"/>
  <c r="AN157" i="100"/>
  <c r="AN164" i="100"/>
  <c r="AN224" i="99"/>
  <c r="AN413" i="98"/>
  <c r="AN282" i="98"/>
  <c r="AN301" i="100"/>
  <c r="AN265" i="99"/>
  <c r="U179" i="98"/>
  <c r="AN208" i="99"/>
  <c r="AN218" i="100"/>
  <c r="AN374" i="99"/>
  <c r="AN285" i="100"/>
  <c r="AN128" i="99"/>
  <c r="AN141" i="100"/>
  <c r="AN131" i="98"/>
  <c r="AN188" i="99"/>
  <c r="AN194" i="98"/>
  <c r="AN234" i="100"/>
  <c r="AN392" i="100"/>
  <c r="AN41" i="98"/>
  <c r="AN340" i="100"/>
  <c r="AN79" i="99"/>
  <c r="AN246" i="99"/>
  <c r="U424" i="98"/>
  <c r="U178" i="100"/>
  <c r="AN150" i="98"/>
  <c r="AN14" i="98"/>
  <c r="AN141" i="98"/>
  <c r="AN56" i="99"/>
  <c r="AN332" i="100"/>
  <c r="AN181" i="100"/>
  <c r="AN252" i="100"/>
  <c r="AN173" i="98"/>
  <c r="AN207" i="99"/>
  <c r="AN229" i="99"/>
  <c r="AN335" i="99"/>
  <c r="AN290" i="98"/>
  <c r="AN335" i="100"/>
  <c r="AN151" i="99"/>
  <c r="AN18" i="98"/>
  <c r="AN287" i="99"/>
  <c r="AN237" i="99"/>
  <c r="AN328" i="100"/>
  <c r="AN227" i="98"/>
  <c r="AN212" i="99"/>
  <c r="AN308" i="99"/>
  <c r="AN196" i="100"/>
  <c r="AN201" i="98"/>
  <c r="AN365" i="98"/>
  <c r="AN404" i="99"/>
  <c r="AN246" i="100"/>
  <c r="AN341" i="100"/>
  <c r="U138" i="98"/>
  <c r="U341" i="98"/>
  <c r="U96" i="98"/>
  <c r="U244" i="100"/>
  <c r="U165" i="98"/>
  <c r="U95" i="98"/>
  <c r="U405" i="98"/>
  <c r="U152" i="100"/>
  <c r="U328" i="98"/>
  <c r="U63" i="100"/>
  <c r="AN32" i="98"/>
  <c r="AN192" i="98"/>
  <c r="AN272" i="98"/>
  <c r="AN355" i="98"/>
  <c r="AN55" i="99"/>
  <c r="AN124" i="99"/>
  <c r="AN218" i="98"/>
  <c r="AN29" i="99"/>
  <c r="AN107" i="99"/>
  <c r="AN164" i="99"/>
  <c r="AN47" i="98"/>
  <c r="AN242" i="98"/>
  <c r="AN298" i="98"/>
  <c r="AN44" i="99"/>
  <c r="AN146" i="99"/>
  <c r="AN46" i="98"/>
  <c r="AN109" i="98"/>
  <c r="AN385" i="98"/>
  <c r="AN60" i="99"/>
  <c r="AN27" i="98"/>
  <c r="AN91" i="98"/>
  <c r="AN198" i="98"/>
  <c r="AN392" i="99"/>
  <c r="AN383" i="99"/>
  <c r="AN219" i="98"/>
  <c r="AN15" i="98"/>
  <c r="AN364" i="100"/>
  <c r="AN312" i="99"/>
  <c r="AN368" i="99"/>
  <c r="AN228" i="100"/>
  <c r="AN360" i="100"/>
  <c r="AN220" i="99"/>
  <c r="AN324" i="99"/>
  <c r="AN205" i="100"/>
  <c r="AN424" i="100"/>
  <c r="AN202" i="98"/>
  <c r="AN373" i="98"/>
  <c r="AN61" i="100"/>
  <c r="AN349" i="100"/>
  <c r="AN423" i="100"/>
  <c r="U309" i="98"/>
  <c r="U102" i="100"/>
  <c r="U144" i="98"/>
  <c r="U335" i="98"/>
  <c r="U192" i="98"/>
  <c r="U61" i="100"/>
  <c r="U125" i="98"/>
  <c r="U345" i="98"/>
  <c r="U70" i="100"/>
  <c r="U370" i="100"/>
  <c r="AN120" i="98"/>
  <c r="AN203" i="98"/>
  <c r="AN362" i="98"/>
  <c r="AN132" i="99"/>
  <c r="AN182" i="99"/>
  <c r="AN381" i="98"/>
  <c r="AN115" i="99"/>
  <c r="AN173" i="99"/>
  <c r="AN48" i="98"/>
  <c r="AN52" i="99"/>
  <c r="AN106" i="99"/>
  <c r="AN155" i="99"/>
  <c r="AN56" i="98"/>
  <c r="AN117" i="98"/>
  <c r="AN189" i="98"/>
  <c r="AN305" i="98"/>
  <c r="AN386" i="98"/>
  <c r="AN154" i="99"/>
  <c r="AN134" i="98"/>
  <c r="AN304" i="98"/>
  <c r="AN374" i="98"/>
  <c r="AN132" i="100"/>
  <c r="AN173" i="100"/>
  <c r="AN394" i="98"/>
  <c r="AN310" i="98"/>
  <c r="AN82" i="100"/>
  <c r="AN376" i="99"/>
  <c r="AN384" i="100"/>
  <c r="AN351" i="99"/>
  <c r="AN170" i="98"/>
  <c r="AN331" i="98"/>
  <c r="AN407" i="98"/>
  <c r="AN291" i="99"/>
  <c r="AN69" i="100"/>
  <c r="AN357" i="100"/>
  <c r="U140" i="98"/>
  <c r="U326" i="98"/>
  <c r="U180" i="98"/>
  <c r="U69" i="100"/>
  <c r="U60" i="98"/>
  <c r="U71" i="100"/>
  <c r="AN139" i="98"/>
  <c r="AN210" i="98"/>
  <c r="AN371" i="98"/>
  <c r="AN140" i="99"/>
  <c r="AN21" i="98"/>
  <c r="AN243" i="98"/>
  <c r="AN395" i="98"/>
  <c r="AN37" i="99"/>
  <c r="AN123" i="99"/>
  <c r="AN181" i="99"/>
  <c r="AN125" i="98"/>
  <c r="AN401" i="98"/>
  <c r="AN69" i="99"/>
  <c r="AN36" i="98"/>
  <c r="AN99" i="98"/>
  <c r="AN135" i="98"/>
  <c r="AN214" i="98"/>
  <c r="AN59" i="99"/>
  <c r="U393" i="98"/>
  <c r="AN82" i="98"/>
  <c r="U133" i="98"/>
  <c r="AN304" i="100"/>
  <c r="AN250" i="100"/>
  <c r="AN408" i="100"/>
  <c r="AN228" i="99"/>
  <c r="AN196" i="99"/>
  <c r="AN178" i="98"/>
  <c r="AN423" i="98"/>
  <c r="AN77" i="100"/>
  <c r="AN280" i="100"/>
  <c r="AN373" i="100"/>
  <c r="U148" i="98"/>
  <c r="U366" i="98"/>
  <c r="U212" i="98"/>
  <c r="U216" i="98"/>
  <c r="U77" i="100"/>
  <c r="U61" i="98"/>
  <c r="U289" i="98"/>
  <c r="U78" i="100"/>
  <c r="U159" i="100"/>
  <c r="AN68" i="98"/>
  <c r="AN156" i="98"/>
  <c r="AN30" i="98"/>
  <c r="AN416" i="98"/>
  <c r="AN102" i="98"/>
  <c r="AN80" i="99"/>
  <c r="AN114" i="99"/>
  <c r="AN66" i="98"/>
  <c r="AN325" i="98"/>
  <c r="AN45" i="98"/>
  <c r="AN230" i="98"/>
  <c r="AN76" i="99"/>
  <c r="AN274" i="99"/>
  <c r="AN422" i="99"/>
  <c r="U83" i="100"/>
  <c r="AN261" i="100"/>
  <c r="AN229" i="100"/>
  <c r="AN410" i="98"/>
  <c r="AN405" i="99"/>
  <c r="AN217" i="98"/>
  <c r="AN307" i="99"/>
  <c r="AN93" i="100"/>
  <c r="AN282" i="100"/>
  <c r="AN381" i="100"/>
  <c r="U156" i="98"/>
  <c r="U375" i="98"/>
  <c r="U213" i="98"/>
  <c r="U288" i="98"/>
  <c r="U13" i="98"/>
  <c r="U76" i="98"/>
  <c r="U313" i="98"/>
  <c r="U388" i="98"/>
  <c r="U79" i="100"/>
  <c r="U425" i="100"/>
  <c r="AN77" i="98"/>
  <c r="AN166" i="98"/>
  <c r="AN148" i="99"/>
  <c r="AN40" i="98"/>
  <c r="AN45" i="99"/>
  <c r="AN11" i="98"/>
  <c r="AN103" i="98"/>
  <c r="AN368" i="98"/>
  <c r="AN87" i="99"/>
  <c r="AN172" i="99"/>
  <c r="AN333" i="98"/>
  <c r="AN95" i="99"/>
  <c r="AN171" i="99"/>
  <c r="AN57" i="98"/>
  <c r="AN171" i="98"/>
  <c r="AN402" i="99"/>
  <c r="U120" i="98"/>
  <c r="AN89" i="98"/>
  <c r="AN267" i="98"/>
  <c r="AN276" i="100"/>
  <c r="AN399" i="100"/>
  <c r="AN292" i="100"/>
  <c r="AN185" i="98"/>
  <c r="AN258" i="99"/>
  <c r="AN101" i="100"/>
  <c r="AN204" i="100"/>
  <c r="AN405" i="100"/>
  <c r="U253" i="98"/>
  <c r="U244" i="98"/>
  <c r="U320" i="100"/>
  <c r="U21" i="98"/>
  <c r="U77" i="98"/>
  <c r="U329" i="98"/>
  <c r="U389" i="98"/>
  <c r="U86" i="100"/>
  <c r="U167" i="100"/>
  <c r="AN13" i="98"/>
  <c r="AN167" i="98"/>
  <c r="AN30" i="99"/>
  <c r="AN98" i="99"/>
  <c r="AN299" i="98"/>
  <c r="AN139" i="99"/>
  <c r="AN155" i="98"/>
  <c r="AN278" i="98"/>
  <c r="AN20" i="99"/>
  <c r="AN88" i="99"/>
  <c r="AN122" i="99"/>
  <c r="AN153" i="98"/>
  <c r="AN261" i="98"/>
  <c r="AN341" i="98"/>
  <c r="AN63" i="98"/>
  <c r="AN400" i="98"/>
  <c r="AN120" i="99"/>
  <c r="AN113" i="100"/>
  <c r="AN348" i="100"/>
  <c r="AN72" i="98"/>
  <c r="AN301" i="98"/>
  <c r="AN198" i="100"/>
  <c r="AN195" i="98"/>
  <c r="AN300" i="100"/>
  <c r="AN323" i="99"/>
  <c r="AN309" i="100"/>
  <c r="U285" i="98"/>
  <c r="U376" i="100"/>
  <c r="U245" i="98"/>
  <c r="U246" i="100"/>
  <c r="U136" i="98"/>
  <c r="U92" i="98"/>
  <c r="U356" i="98"/>
  <c r="U420" i="98"/>
  <c r="U87" i="100"/>
  <c r="AN25" i="98"/>
  <c r="AN104" i="98"/>
  <c r="AN39" i="99"/>
  <c r="AN174" i="99"/>
  <c r="AN21" i="99"/>
  <c r="AN53" i="99"/>
  <c r="AN147" i="99"/>
  <c r="AN20" i="98"/>
  <c r="AN172" i="98"/>
  <c r="AN28" i="99"/>
  <c r="AN89" i="99"/>
  <c r="AN180" i="99"/>
  <c r="AN269" i="98"/>
  <c r="AN121" i="99"/>
  <c r="AN179" i="99"/>
  <c r="AN64" i="98"/>
  <c r="AN358" i="98"/>
  <c r="AN81" i="99"/>
  <c r="AN292" i="99"/>
  <c r="AN340" i="99"/>
  <c r="U73" i="98"/>
  <c r="U108" i="98"/>
  <c r="AN116" i="99"/>
  <c r="AN183" i="98"/>
  <c r="AN277" i="98"/>
  <c r="AN16" i="98"/>
  <c r="AN151" i="98"/>
  <c r="AN246" i="98"/>
  <c r="AN356" i="98"/>
  <c r="AN110" i="99"/>
  <c r="AN184" i="99"/>
  <c r="AN337" i="98"/>
  <c r="AN201" i="99"/>
  <c r="AN264" i="99"/>
  <c r="AN372" i="99"/>
  <c r="AN159" i="100"/>
  <c r="AN290" i="100"/>
  <c r="AN270" i="99"/>
  <c r="AN91" i="100"/>
  <c r="AN158" i="100"/>
  <c r="AN266" i="100"/>
  <c r="AN166" i="100"/>
  <c r="AN410" i="100"/>
  <c r="AN302" i="99"/>
  <c r="AN216" i="100"/>
  <c r="AN309" i="99"/>
  <c r="AN420" i="99"/>
  <c r="AN155" i="100"/>
  <c r="AN256" i="100"/>
  <c r="AN213" i="99"/>
  <c r="AN386" i="100"/>
  <c r="AN375" i="99"/>
  <c r="AN78" i="100"/>
  <c r="AN123" i="100"/>
  <c r="AN176" i="100"/>
  <c r="AN231" i="99"/>
  <c r="AN373" i="99"/>
  <c r="AN17" i="98"/>
  <c r="AN60" i="98"/>
  <c r="AN159" i="98"/>
  <c r="AN311" i="98"/>
  <c r="AN39" i="98"/>
  <c r="AN86" i="98"/>
  <c r="AN111" i="98"/>
  <c r="AN197" i="98"/>
  <c r="AN340" i="98"/>
  <c r="AN22" i="99"/>
  <c r="AN188" i="100"/>
  <c r="U57" i="98"/>
  <c r="AN175" i="99"/>
  <c r="AN118" i="99"/>
  <c r="AN186" i="98"/>
  <c r="AN349" i="98"/>
  <c r="AN388" i="99"/>
  <c r="AN100" i="100"/>
  <c r="AN170" i="100"/>
  <c r="AN272" i="99"/>
  <c r="AN288" i="100"/>
  <c r="AN216" i="99"/>
  <c r="AN278" i="99"/>
  <c r="AN302" i="100"/>
  <c r="AN354" i="100"/>
  <c r="AN411" i="98"/>
  <c r="AN416" i="100"/>
  <c r="U148" i="100"/>
  <c r="AN31" i="98"/>
  <c r="AN137" i="98"/>
  <c r="AN36" i="99"/>
  <c r="AN422" i="98"/>
  <c r="AN421" i="98"/>
  <c r="AN52" i="98"/>
  <c r="AN187" i="98"/>
  <c r="AN266" i="98"/>
  <c r="AN66" i="99"/>
  <c r="AN119" i="99"/>
  <c r="AN34" i="98"/>
  <c r="AN363" i="98"/>
  <c r="AN210" i="99"/>
  <c r="AN280" i="99"/>
  <c r="AN59" i="100"/>
  <c r="AN99" i="100"/>
  <c r="AN167" i="100"/>
  <c r="AN414" i="100"/>
  <c r="AN279" i="99"/>
  <c r="AN118" i="100"/>
  <c r="AN190" i="100"/>
  <c r="AN306" i="100"/>
  <c r="AN365" i="100"/>
  <c r="AN420" i="100"/>
  <c r="AN310" i="99"/>
  <c r="AN344" i="99"/>
  <c r="AN384" i="99"/>
  <c r="AN429" i="99"/>
  <c r="AN104" i="100"/>
  <c r="AN165" i="100"/>
  <c r="AN406" i="100"/>
  <c r="AN333" i="100"/>
  <c r="AN191" i="99"/>
  <c r="AN240" i="99"/>
  <c r="AN397" i="99"/>
  <c r="AN206" i="100"/>
  <c r="AN325" i="100"/>
  <c r="AN112" i="98"/>
  <c r="AN369" i="98"/>
  <c r="AN153" i="99"/>
  <c r="AN61" i="98"/>
  <c r="AN196" i="98"/>
  <c r="AN127" i="99"/>
  <c r="AN88" i="98"/>
  <c r="AN211" i="98"/>
  <c r="AN60" i="100"/>
  <c r="AN129" i="100"/>
  <c r="AN288" i="99"/>
  <c r="AN421" i="100"/>
  <c r="AN238" i="100"/>
  <c r="AN317" i="100"/>
  <c r="AN198" i="99"/>
  <c r="AN277" i="99"/>
  <c r="AN105" i="100"/>
  <c r="AN185" i="99"/>
  <c r="AN259" i="99"/>
  <c r="AN342" i="99"/>
  <c r="AN116" i="100"/>
  <c r="AN314" i="100"/>
  <c r="AN407" i="99"/>
  <c r="AN153" i="100"/>
  <c r="AN33" i="98"/>
  <c r="AN76" i="98"/>
  <c r="AN126" i="98"/>
  <c r="AN184" i="98"/>
  <c r="AN10" i="98"/>
  <c r="AN55" i="98"/>
  <c r="AN121" i="98"/>
  <c r="AN275" i="98"/>
  <c r="AN95" i="98"/>
  <c r="AN147" i="98"/>
  <c r="AN312" i="100"/>
  <c r="AN306" i="98"/>
  <c r="U429" i="98"/>
  <c r="AN73" i="98"/>
  <c r="AN83" i="99"/>
  <c r="AN136" i="99"/>
  <c r="AN107" i="98"/>
  <c r="AN285" i="98"/>
  <c r="AN218" i="99"/>
  <c r="AN137" i="100"/>
  <c r="AN224" i="100"/>
  <c r="AN67" i="100"/>
  <c r="AN128" i="100"/>
  <c r="AN429" i="100"/>
  <c r="AN236" i="99"/>
  <c r="AN286" i="99"/>
  <c r="AN240" i="100"/>
  <c r="AN378" i="100"/>
  <c r="AN285" i="99"/>
  <c r="AN318" i="99"/>
  <c r="AN276" i="99"/>
  <c r="AN343" i="99"/>
  <c r="AN400" i="99"/>
  <c r="AN72" i="100"/>
  <c r="AN125" i="100"/>
  <c r="AN182" i="100"/>
  <c r="AN418" i="100"/>
  <c r="AN154" i="100"/>
  <c r="AN272" i="100"/>
  <c r="AN256" i="99"/>
  <c r="AN81" i="98"/>
  <c r="AN127" i="98"/>
  <c r="AN136" i="98"/>
  <c r="AN22" i="98"/>
  <c r="AN58" i="98"/>
  <c r="AN124" i="98"/>
  <c r="AN276" i="98"/>
  <c r="AN51" i="98"/>
  <c r="AN103" i="99"/>
  <c r="AN357" i="98"/>
  <c r="U301" i="98"/>
  <c r="U89" i="98"/>
  <c r="AN71" i="99"/>
  <c r="AN37" i="98"/>
  <c r="AN80" i="98"/>
  <c r="AN390" i="98"/>
  <c r="AN92" i="99"/>
  <c r="AN123" i="98"/>
  <c r="AN293" i="98"/>
  <c r="AN230" i="99"/>
  <c r="AN338" i="99"/>
  <c r="AN138" i="100"/>
  <c r="AN226" i="100"/>
  <c r="AN304" i="99"/>
  <c r="AN187" i="99"/>
  <c r="AN245" i="99"/>
  <c r="AN296" i="99"/>
  <c r="AN242" i="100"/>
  <c r="AN389" i="100"/>
  <c r="AN82" i="99"/>
  <c r="U122" i="98"/>
  <c r="AN336" i="98"/>
  <c r="AN156" i="99"/>
  <c r="AN178" i="99"/>
  <c r="AN150" i="99"/>
  <c r="AN309" i="98"/>
  <c r="AN247" i="99"/>
  <c r="AN84" i="100"/>
  <c r="AN152" i="100"/>
  <c r="AN262" i="99"/>
  <c r="AN83" i="100"/>
  <c r="AN136" i="100"/>
  <c r="AN330" i="100"/>
  <c r="AN253" i="99"/>
  <c r="AN145" i="100"/>
  <c r="AN264" i="100"/>
  <c r="AN397" i="100"/>
  <c r="AN294" i="99"/>
  <c r="AN326" i="99"/>
  <c r="AN301" i="99"/>
  <c r="AN134" i="100"/>
  <c r="AN186" i="100"/>
  <c r="AN362" i="100"/>
  <c r="AN223" i="99"/>
  <c r="AN359" i="99"/>
  <c r="AN64" i="100"/>
  <c r="AN112" i="100"/>
  <c r="AN161" i="100"/>
  <c r="AN296" i="100"/>
  <c r="AN370" i="100"/>
  <c r="AN219" i="99"/>
  <c r="AN357" i="99"/>
  <c r="AN53" i="98"/>
  <c r="AN226" i="98"/>
  <c r="U252" i="98"/>
  <c r="U62" i="100"/>
  <c r="AN46" i="99"/>
  <c r="AN29" i="98"/>
  <c r="AN186" i="99"/>
  <c r="AN330" i="98"/>
  <c r="AN192" i="99"/>
  <c r="AN255" i="99"/>
  <c r="AN356" i="99"/>
  <c r="AN320" i="99"/>
  <c r="AN149" i="100"/>
  <c r="AN262" i="100"/>
  <c r="AN199" i="99"/>
  <c r="AN146" i="100"/>
  <c r="AN235" i="99"/>
  <c r="AN327" i="99"/>
  <c r="AN421" i="99"/>
  <c r="AN214" i="100"/>
  <c r="AN214" i="99"/>
  <c r="AN96" i="100"/>
  <c r="AN254" i="100"/>
  <c r="AN204" i="99"/>
  <c r="AN232" i="99"/>
  <c r="AN367" i="99"/>
  <c r="AN290" i="99"/>
  <c r="AN365" i="99"/>
  <c r="AN12" i="98"/>
  <c r="AN158" i="98"/>
  <c r="AN372" i="98"/>
  <c r="AN152" i="98"/>
  <c r="AN279" i="98"/>
  <c r="AN38" i="98"/>
  <c r="AN74" i="98"/>
  <c r="AN110" i="98"/>
  <c r="AN193" i="98"/>
  <c r="AN339" i="98"/>
  <c r="AN67" i="98"/>
  <c r="AN258" i="100"/>
  <c r="AN306" i="99"/>
  <c r="AN49" i="98"/>
  <c r="AN143" i="98"/>
  <c r="AN247" i="98"/>
  <c r="AN71" i="98"/>
  <c r="AN308" i="98"/>
  <c r="AN149" i="98"/>
  <c r="AN94" i="98"/>
  <c r="AN119" i="98"/>
  <c r="AN403" i="98"/>
  <c r="AN212" i="98"/>
  <c r="AN241" i="98"/>
  <c r="AN208" i="98"/>
  <c r="AN268" i="98"/>
  <c r="AN360" i="98"/>
  <c r="AN428" i="98"/>
  <c r="AN257" i="98"/>
  <c r="AN260" i="98"/>
  <c r="AN352" i="98"/>
  <c r="AN12" i="99"/>
  <c r="AN70" i="99"/>
  <c r="AN345" i="98"/>
  <c r="AN68" i="99"/>
  <c r="AN280" i="98"/>
  <c r="AN348" i="98"/>
  <c r="AN415" i="98"/>
  <c r="AN78" i="99"/>
  <c r="AN227" i="99"/>
  <c r="AN364" i="99"/>
  <c r="AN100" i="99"/>
  <c r="AN283" i="99"/>
  <c r="AN347" i="99"/>
  <c r="AN411" i="99"/>
  <c r="AN142" i="99"/>
  <c r="AN313" i="99"/>
  <c r="AN361" i="99"/>
  <c r="AN205" i="99"/>
  <c r="AN355" i="99"/>
  <c r="AN419" i="99"/>
  <c r="AN270" i="100"/>
  <c r="AN381" i="99"/>
  <c r="AN121" i="100"/>
  <c r="AN215" i="99"/>
  <c r="AN408" i="99"/>
  <c r="AN274" i="100"/>
  <c r="AN65" i="98"/>
  <c r="AN174" i="98"/>
  <c r="AN101" i="98"/>
  <c r="AN343" i="98"/>
  <c r="AN87" i="98"/>
  <c r="AN161" i="98"/>
  <c r="AN128" i="98"/>
  <c r="AN176" i="98"/>
  <c r="AN405" i="98"/>
  <c r="AN75" i="99"/>
  <c r="AN213" i="98"/>
  <c r="AN361" i="98"/>
  <c r="AN398" i="98"/>
  <c r="AN64" i="99"/>
  <c r="AN271" i="98"/>
  <c r="AN364" i="98"/>
  <c r="AN50" i="99"/>
  <c r="AN94" i="99"/>
  <c r="AN262" i="98"/>
  <c r="AN222" i="98"/>
  <c r="AN263" i="98"/>
  <c r="AN359" i="98"/>
  <c r="AN16" i="99"/>
  <c r="AN249" i="98"/>
  <c r="AN350" i="98"/>
  <c r="AN27" i="99"/>
  <c r="AN188" i="98"/>
  <c r="AN232" i="98"/>
  <c r="AN284" i="98"/>
  <c r="AN351" i="98"/>
  <c r="AN42" i="99"/>
  <c r="AN113" i="99"/>
  <c r="AN165" i="99"/>
  <c r="AN284" i="99"/>
  <c r="AN412" i="99"/>
  <c r="AN102" i="99"/>
  <c r="AN163" i="99"/>
  <c r="AN221" i="99"/>
  <c r="AN144" i="99"/>
  <c r="AN206" i="99"/>
  <c r="AN322" i="99"/>
  <c r="AN413" i="99"/>
  <c r="AN76" i="100"/>
  <c r="AN122" i="100"/>
  <c r="AN179" i="100"/>
  <c r="AN244" i="99"/>
  <c r="AN391" i="99"/>
  <c r="AN389" i="99"/>
  <c r="AN175" i="98"/>
  <c r="AN429" i="98"/>
  <c r="AN90" i="98"/>
  <c r="AN83" i="98"/>
  <c r="AN165" i="98"/>
  <c r="AN177" i="98"/>
  <c r="AN24" i="99"/>
  <c r="AN399" i="98"/>
  <c r="AN65" i="99"/>
  <c r="AN224" i="98"/>
  <c r="AN296" i="98"/>
  <c r="AN367" i="98"/>
  <c r="AN321" i="98"/>
  <c r="AN223" i="98"/>
  <c r="AN288" i="98"/>
  <c r="AN17" i="99"/>
  <c r="AN254" i="98"/>
  <c r="AN409" i="98"/>
  <c r="AN233" i="98"/>
  <c r="AN287" i="98"/>
  <c r="AN376" i="98"/>
  <c r="AN166" i="99"/>
  <c r="AN332" i="99"/>
  <c r="AN168" i="99"/>
  <c r="AN222" i="99"/>
  <c r="AN299" i="99"/>
  <c r="AN363" i="99"/>
  <c r="AN423" i="99"/>
  <c r="AN325" i="99"/>
  <c r="AN377" i="99"/>
  <c r="AN238" i="99"/>
  <c r="AN334" i="99"/>
  <c r="AN197" i="99"/>
  <c r="AN88" i="100"/>
  <c r="AN62" i="100"/>
  <c r="AN400" i="100"/>
  <c r="AN231" i="98"/>
  <c r="AN140" i="98"/>
  <c r="AN23" i="98"/>
  <c r="AN97" i="98"/>
  <c r="AN108" i="98"/>
  <c r="AN180" i="98"/>
  <c r="AN105" i="98"/>
  <c r="AN144" i="98"/>
  <c r="AN25" i="99"/>
  <c r="AN85" i="99"/>
  <c r="AN329" i="98"/>
  <c r="AN366" i="98"/>
  <c r="AN35" i="99"/>
  <c r="AN228" i="98"/>
  <c r="AN303" i="98"/>
  <c r="AN18" i="99"/>
  <c r="AN61" i="99"/>
  <c r="AN326" i="98"/>
  <c r="AN190" i="98"/>
  <c r="AN292" i="98"/>
  <c r="AN384" i="98"/>
  <c r="AN32" i="99"/>
  <c r="AN313" i="98"/>
  <c r="AN200" i="98"/>
  <c r="AN236" i="98"/>
  <c r="AN312" i="98"/>
  <c r="AN380" i="98"/>
  <c r="AN10" i="99"/>
  <c r="AN380" i="99"/>
  <c r="AN426" i="99"/>
  <c r="AN251" i="99"/>
  <c r="AN192" i="100"/>
  <c r="AN329" i="99"/>
  <c r="AN241" i="99"/>
  <c r="AN371" i="99"/>
  <c r="AN350" i="99"/>
  <c r="AN200" i="100"/>
  <c r="AN86" i="100"/>
  <c r="AN139" i="100"/>
  <c r="AN294" i="100"/>
  <c r="AN26" i="98"/>
  <c r="AN19" i="98"/>
  <c r="AN181" i="98"/>
  <c r="AN148" i="98"/>
  <c r="AN40" i="99"/>
  <c r="AN86" i="99"/>
  <c r="AN225" i="98"/>
  <c r="AN297" i="98"/>
  <c r="AN334" i="98"/>
  <c r="AN240" i="98"/>
  <c r="AN328" i="98"/>
  <c r="AN392" i="98"/>
  <c r="AN62" i="99"/>
  <c r="AN13" i="99"/>
  <c r="AN191" i="98"/>
  <c r="AN295" i="98"/>
  <c r="AN388" i="98"/>
  <c r="AN33" i="99"/>
  <c r="AN91" i="99"/>
  <c r="AN318" i="98"/>
  <c r="AN414" i="98"/>
  <c r="AN43" i="99"/>
  <c r="AN90" i="99"/>
  <c r="AN204" i="98"/>
  <c r="AN237" i="98"/>
  <c r="AN316" i="98"/>
  <c r="AN383" i="98"/>
  <c r="AN248" i="99"/>
  <c r="AN133" i="99"/>
  <c r="AN300" i="99"/>
  <c r="AN222" i="100"/>
  <c r="AN252" i="99"/>
  <c r="AN315" i="99"/>
  <c r="AN379" i="99"/>
  <c r="AN96" i="99"/>
  <c r="AN261" i="99"/>
  <c r="AN393" i="99"/>
  <c r="AN243" i="99"/>
  <c r="AN260" i="99"/>
  <c r="AN135" i="99"/>
  <c r="AN248" i="100"/>
  <c r="AN293" i="99"/>
  <c r="AN133" i="100"/>
  <c r="AN211" i="99"/>
  <c r="AN113" i="98"/>
  <c r="AN168" i="98"/>
  <c r="AN42" i="98"/>
  <c r="AN35" i="98"/>
  <c r="AN129" i="98"/>
  <c r="AN215" i="98"/>
  <c r="AN41" i="99"/>
  <c r="AN229" i="98"/>
  <c r="AN265" i="98"/>
  <c r="AN300" i="98"/>
  <c r="AN425" i="98"/>
  <c r="AN74" i="99"/>
  <c r="AN244" i="98"/>
  <c r="AN332" i="98"/>
  <c r="AN396" i="98"/>
  <c r="AN289" i="98"/>
  <c r="AN72" i="99"/>
  <c r="AN238" i="98"/>
  <c r="AN320" i="98"/>
  <c r="AN391" i="98"/>
  <c r="AN48" i="99"/>
  <c r="AN377" i="98"/>
  <c r="AN11" i="99"/>
  <c r="AN99" i="99"/>
  <c r="AN248" i="98"/>
  <c r="AN319" i="98"/>
  <c r="AN67" i="99"/>
  <c r="AN195" i="99"/>
  <c r="AN348" i="99"/>
  <c r="AN286" i="100"/>
  <c r="AN131" i="99"/>
  <c r="AN189" i="99"/>
  <c r="AN281" i="99"/>
  <c r="AN341" i="99"/>
  <c r="AN409" i="99"/>
  <c r="AN339" i="99"/>
  <c r="AN414" i="99"/>
  <c r="AN269" i="99"/>
  <c r="AN428" i="99"/>
  <c r="AN102" i="100"/>
  <c r="AN336" i="99"/>
  <c r="AN317" i="99"/>
  <c r="AN156" i="100"/>
  <c r="AN394" i="100"/>
  <c r="AN28" i="98"/>
  <c r="AN375" i="98"/>
  <c r="AN54" i="98"/>
  <c r="AN133" i="98"/>
  <c r="AN205" i="98"/>
  <c r="AN160" i="98"/>
  <c r="AN302" i="98"/>
  <c r="AN84" i="99"/>
  <c r="AN245" i="98"/>
  <c r="AN335" i="98"/>
  <c r="AN34" i="99"/>
  <c r="AN294" i="98"/>
  <c r="AN73" i="99"/>
  <c r="AN206" i="98"/>
  <c r="AN239" i="98"/>
  <c r="AN324" i="98"/>
  <c r="AN49" i="99"/>
  <c r="AN159" i="99"/>
  <c r="AN281" i="98"/>
  <c r="AN382" i="98"/>
  <c r="AN216" i="98"/>
  <c r="AN252" i="98"/>
  <c r="AN408" i="98"/>
  <c r="AN26" i="99"/>
  <c r="AN105" i="99"/>
  <c r="AN145" i="99"/>
  <c r="AN268" i="99"/>
  <c r="AN396" i="99"/>
  <c r="AN190" i="99"/>
  <c r="AN267" i="99"/>
  <c r="AN331" i="99"/>
  <c r="AN395" i="99"/>
  <c r="AN112" i="99"/>
  <c r="AN345" i="99"/>
  <c r="AN203" i="99"/>
  <c r="AN418" i="99"/>
  <c r="AN184" i="100"/>
  <c r="AN425" i="100"/>
  <c r="AN44" i="98"/>
  <c r="AN142" i="98"/>
  <c r="AN199" i="98"/>
  <c r="AN70" i="98"/>
  <c r="AN307" i="98"/>
  <c r="AN145" i="98"/>
  <c r="AN118" i="98"/>
  <c r="AN164" i="98"/>
  <c r="AN209" i="98"/>
  <c r="AN270" i="98"/>
  <c r="AN393" i="98"/>
  <c r="AN19" i="99"/>
  <c r="AN51" i="99"/>
  <c r="AN264" i="98"/>
  <c r="AN424" i="98"/>
  <c r="AN207" i="98"/>
  <c r="AN256" i="98"/>
  <c r="AN327" i="98"/>
  <c r="AN420" i="98"/>
  <c r="AN286" i="98"/>
  <c r="AN58" i="99"/>
  <c r="AN220" i="98"/>
  <c r="AN255" i="98"/>
  <c r="AN344" i="98"/>
  <c r="AN412" i="98"/>
  <c r="AN77" i="99"/>
  <c r="AN316" i="99"/>
  <c r="AN97" i="99"/>
  <c r="AN297" i="99"/>
  <c r="AN275" i="99"/>
  <c r="AN174" i="100"/>
  <c r="AN349" i="99"/>
  <c r="AN171" i="100"/>
  <c r="AN333" i="99"/>
  <c r="AN120" i="100"/>
  <c r="AN175" i="100"/>
  <c r="AN207" i="100"/>
  <c r="AN239" i="100"/>
  <c r="AN279" i="100"/>
  <c r="AN70" i="100"/>
  <c r="AN160" i="100"/>
  <c r="AN355" i="100"/>
  <c r="AN110" i="100"/>
  <c r="AN81" i="100"/>
  <c r="AN379" i="100"/>
  <c r="AN90" i="100"/>
  <c r="AN350" i="100"/>
  <c r="U305" i="98"/>
  <c r="U138" i="100"/>
  <c r="U41" i="98"/>
  <c r="U243" i="98"/>
  <c r="U59" i="100"/>
  <c r="U300" i="98"/>
  <c r="U291" i="98"/>
  <c r="U427" i="98"/>
  <c r="U256" i="100"/>
  <c r="U53" i="98"/>
  <c r="U367" i="98"/>
  <c r="U344" i="100"/>
  <c r="U68" i="98"/>
  <c r="U181" i="98"/>
  <c r="U44" i="98"/>
  <c r="U187" i="98"/>
  <c r="U260" i="98"/>
  <c r="U225" i="98"/>
  <c r="U221" i="98"/>
  <c r="U164" i="98"/>
  <c r="U240" i="98"/>
  <c r="AN195" i="100"/>
  <c r="AN227" i="100"/>
  <c r="AN259" i="100"/>
  <c r="AN291" i="100"/>
  <c r="AN339" i="100"/>
  <c r="AN403" i="100"/>
  <c r="AN177" i="100"/>
  <c r="AN209" i="100"/>
  <c r="AN241" i="100"/>
  <c r="AN287" i="100"/>
  <c r="AN329" i="100"/>
  <c r="AN73" i="100"/>
  <c r="AN359" i="100"/>
  <c r="AN358" i="100"/>
  <c r="AN383" i="100"/>
  <c r="AN126" i="100"/>
  <c r="U188" i="98"/>
  <c r="AN89" i="100"/>
  <c r="AN343" i="100"/>
  <c r="AN407" i="100"/>
  <c r="AN75" i="100"/>
  <c r="AN142" i="100"/>
  <c r="AN183" i="100"/>
  <c r="AN215" i="100"/>
  <c r="AN247" i="100"/>
  <c r="AN295" i="100"/>
  <c r="AN374" i="100"/>
  <c r="AN114" i="100"/>
  <c r="AN334" i="100"/>
  <c r="AN398" i="100"/>
  <c r="AN130" i="100"/>
  <c r="AN150" i="100"/>
  <c r="AN313" i="100"/>
  <c r="U197" i="98"/>
  <c r="U365" i="98"/>
  <c r="AN203" i="100"/>
  <c r="AN235" i="100"/>
  <c r="AN267" i="100"/>
  <c r="AN299" i="100"/>
  <c r="AN85" i="100"/>
  <c r="AN144" i="100"/>
  <c r="AN185" i="100"/>
  <c r="AN217" i="100"/>
  <c r="AN249" i="100"/>
  <c r="AN303" i="100"/>
  <c r="AN131" i="100"/>
  <c r="AN393" i="100"/>
  <c r="AN323" i="100"/>
  <c r="AN347" i="100"/>
  <c r="AN318" i="100"/>
  <c r="AN377" i="100"/>
  <c r="U27" i="98"/>
  <c r="U224" i="98"/>
  <c r="U373" i="98"/>
  <c r="U321" i="98"/>
  <c r="U168" i="100"/>
  <c r="U90" i="100"/>
  <c r="U175" i="100"/>
  <c r="U323" i="98"/>
  <c r="U311" i="100"/>
  <c r="U141" i="98"/>
  <c r="U128" i="98"/>
  <c r="U200" i="98"/>
  <c r="U143" i="98"/>
  <c r="U208" i="98"/>
  <c r="U52" i="98"/>
  <c r="U161" i="98"/>
  <c r="U259" i="98"/>
  <c r="U51" i="98"/>
  <c r="U119" i="98"/>
  <c r="U194" i="100"/>
  <c r="U279" i="100"/>
  <c r="AN427" i="99"/>
  <c r="AN97" i="100"/>
  <c r="AN191" i="100"/>
  <c r="AN223" i="100"/>
  <c r="AN255" i="100"/>
  <c r="AN310" i="100"/>
  <c r="AN327" i="100"/>
  <c r="AN147" i="100"/>
  <c r="AN390" i="100"/>
  <c r="AN351" i="100"/>
  <c r="AN411" i="100"/>
  <c r="AN382" i="100"/>
  <c r="U386" i="100"/>
  <c r="U320" i="98"/>
  <c r="U135" i="98"/>
  <c r="U91" i="100"/>
  <c r="U428" i="98"/>
  <c r="U200" i="100"/>
  <c r="U249" i="98"/>
  <c r="U376" i="98"/>
  <c r="U191" i="100"/>
  <c r="U149" i="98"/>
  <c r="U314" i="98"/>
  <c r="U227" i="98"/>
  <c r="U209" i="98"/>
  <c r="U151" i="98"/>
  <c r="U217" i="98"/>
  <c r="U84" i="98"/>
  <c r="U268" i="98"/>
  <c r="U28" i="98"/>
  <c r="U412" i="98"/>
  <c r="U287" i="100"/>
  <c r="AN211" i="100"/>
  <c r="AN243" i="100"/>
  <c r="AN275" i="100"/>
  <c r="AN307" i="100"/>
  <c r="AN371" i="100"/>
  <c r="AN98" i="100"/>
  <c r="AN193" i="100"/>
  <c r="AN225" i="100"/>
  <c r="AN257" i="100"/>
  <c r="AN74" i="100"/>
  <c r="AN162" i="100"/>
  <c r="AN428" i="100"/>
  <c r="AN107" i="100"/>
  <c r="AN415" i="100"/>
  <c r="U43" i="98"/>
  <c r="U257" i="98"/>
  <c r="U396" i="100"/>
  <c r="U212" i="100"/>
  <c r="U65" i="98"/>
  <c r="U208" i="100"/>
  <c r="U192" i="100"/>
  <c r="U11" i="98"/>
  <c r="U157" i="98"/>
  <c r="AN311" i="100"/>
  <c r="AN375" i="100"/>
  <c r="AN63" i="100"/>
  <c r="AN163" i="100"/>
  <c r="AN199" i="100"/>
  <c r="AN231" i="100"/>
  <c r="AN263" i="100"/>
  <c r="AN168" i="100"/>
  <c r="AN361" i="100"/>
  <c r="AN425" i="99"/>
  <c r="AN426" i="100"/>
  <c r="AN422" i="100"/>
  <c r="AN345" i="100"/>
  <c r="U85" i="98"/>
  <c r="U265" i="98"/>
  <c r="U81" i="98"/>
  <c r="U267" i="98"/>
  <c r="U216" i="100"/>
  <c r="U384" i="98"/>
  <c r="U223" i="100"/>
  <c r="U29" i="98"/>
  <c r="U347" i="98"/>
  <c r="U172" i="98"/>
  <c r="U237" i="98"/>
  <c r="U117" i="98"/>
  <c r="U106" i="98"/>
  <c r="U195" i="98"/>
  <c r="U177" i="98"/>
  <c r="U228" i="98"/>
  <c r="U130" i="100"/>
  <c r="AN187" i="100"/>
  <c r="AN219" i="100"/>
  <c r="AN251" i="100"/>
  <c r="AN283" i="100"/>
  <c r="AN66" i="100"/>
  <c r="AN115" i="100"/>
  <c r="AN169" i="100"/>
  <c r="AN201" i="100"/>
  <c r="AN233" i="100"/>
  <c r="AN271" i="100"/>
  <c r="AN342" i="100"/>
  <c r="AN94" i="100"/>
  <c r="AN366" i="100"/>
  <c r="AN326" i="100"/>
  <c r="AN58" i="100"/>
  <c r="AN346" i="100"/>
  <c r="AN409" i="100"/>
  <c r="U112" i="98"/>
  <c r="U273" i="98"/>
  <c r="U412" i="100"/>
  <c r="U85" i="100"/>
  <c r="U202" i="100"/>
  <c r="U99" i="98"/>
  <c r="U107" i="100"/>
  <c r="U232" i="100"/>
  <c r="U240" i="100"/>
  <c r="U37" i="98"/>
  <c r="U358" i="98"/>
  <c r="U98" i="98"/>
  <c r="U248" i="98"/>
  <c r="U109" i="98"/>
  <c r="U35" i="98"/>
  <c r="U134" i="98"/>
  <c r="U20" i="98"/>
  <c r="U113" i="98"/>
  <c r="U65" i="100"/>
  <c r="U323" i="100"/>
  <c r="U403" i="100"/>
  <c r="U278" i="100"/>
  <c r="U384" i="100"/>
  <c r="U379" i="98"/>
  <c r="U207" i="100"/>
  <c r="U408" i="100"/>
  <c r="U304" i="98"/>
  <c r="U417" i="98"/>
  <c r="U226" i="100"/>
  <c r="U275" i="100"/>
  <c r="U335" i="100"/>
  <c r="U415" i="100"/>
  <c r="U326" i="100"/>
  <c r="U406" i="100"/>
  <c r="U186" i="100"/>
  <c r="U324" i="100"/>
  <c r="U428" i="100"/>
  <c r="U12" i="98"/>
  <c r="U46" i="98"/>
  <c r="U331" i="98"/>
  <c r="U42" i="98"/>
  <c r="U223" i="98"/>
  <c r="U70" i="98"/>
  <c r="U343" i="98"/>
  <c r="U363" i="98"/>
  <c r="U93" i="98"/>
  <c r="U182" i="98"/>
  <c r="U263" i="98"/>
  <c r="U362" i="98"/>
  <c r="U413" i="98"/>
  <c r="U60" i="100"/>
  <c r="U112" i="100"/>
  <c r="U298" i="100"/>
  <c r="U426" i="100"/>
  <c r="U155" i="100"/>
  <c r="U293" i="100"/>
  <c r="U92" i="100"/>
  <c r="U188" i="100"/>
  <c r="U136" i="100"/>
  <c r="U205" i="100"/>
  <c r="U301" i="100"/>
  <c r="U80" i="100"/>
  <c r="U261" i="98"/>
  <c r="U75" i="100"/>
  <c r="U163" i="98"/>
  <c r="U153" i="98"/>
  <c r="U104" i="98"/>
  <c r="U168" i="98"/>
  <c r="U129" i="98"/>
  <c r="U422" i="98"/>
  <c r="U404" i="100"/>
  <c r="U315" i="98"/>
  <c r="U411" i="98"/>
  <c r="U280" i="98"/>
  <c r="U118" i="100"/>
  <c r="U228" i="100"/>
  <c r="U328" i="100"/>
  <c r="U374" i="100"/>
  <c r="U416" i="100"/>
  <c r="U377" i="98"/>
  <c r="U422" i="100"/>
  <c r="U196" i="100"/>
  <c r="U264" i="100"/>
  <c r="U332" i="100"/>
  <c r="U10" i="98"/>
  <c r="U45" i="98"/>
  <c r="U59" i="98"/>
  <c r="U103" i="98"/>
  <c r="U395" i="98"/>
  <c r="U24" i="98"/>
  <c r="U116" i="98"/>
  <c r="U147" i="98"/>
  <c r="U351" i="98"/>
  <c r="U55" i="98"/>
  <c r="U90" i="98"/>
  <c r="U239" i="98"/>
  <c r="U327" i="98"/>
  <c r="U371" i="98"/>
  <c r="U22" i="98"/>
  <c r="U346" i="98"/>
  <c r="U387" i="98"/>
  <c r="U32" i="98"/>
  <c r="U382" i="98"/>
  <c r="U15" i="98"/>
  <c r="U50" i="98"/>
  <c r="U97" i="98"/>
  <c r="U183" i="98"/>
  <c r="U278" i="98"/>
  <c r="U316" i="98"/>
  <c r="U425" i="98"/>
  <c r="U204" i="100"/>
  <c r="U314" i="100"/>
  <c r="U242" i="100"/>
  <c r="U73" i="100"/>
  <c r="U368" i="98"/>
  <c r="U173" i="98"/>
  <c r="U19" i="98"/>
  <c r="U220" i="98"/>
  <c r="U155" i="98"/>
  <c r="U263" i="100"/>
  <c r="U342" i="100"/>
  <c r="U419" i="100"/>
  <c r="U336" i="98"/>
  <c r="U421" i="98"/>
  <c r="U325" i="98"/>
  <c r="U294" i="100"/>
  <c r="U402" i="100"/>
  <c r="U409" i="98"/>
  <c r="U336" i="100"/>
  <c r="U312" i="98"/>
  <c r="U134" i="100"/>
  <c r="U291" i="100"/>
  <c r="U311" i="98"/>
  <c r="U74" i="100"/>
  <c r="U203" i="100"/>
  <c r="U272" i="100"/>
  <c r="U317" i="98"/>
  <c r="U105" i="98"/>
  <c r="U355" i="98"/>
  <c r="U72" i="98"/>
  <c r="U118" i="98"/>
  <c r="U100" i="98"/>
  <c r="U255" i="98"/>
  <c r="U330" i="98"/>
  <c r="U86" i="98"/>
  <c r="U80" i="98"/>
  <c r="U250" i="98"/>
  <c r="U299" i="98"/>
  <c r="U63" i="98"/>
  <c r="U199" i="98"/>
  <c r="U279" i="98"/>
  <c r="U318" i="98"/>
  <c r="U316" i="100"/>
  <c r="U110" i="100"/>
  <c r="U340" i="100"/>
  <c r="U89" i="100"/>
  <c r="U354" i="100"/>
  <c r="U184" i="98"/>
  <c r="U196" i="98"/>
  <c r="U150" i="98"/>
  <c r="U232" i="98"/>
  <c r="U176" i="98"/>
  <c r="U271" i="100"/>
  <c r="U420" i="100"/>
  <c r="U344" i="98"/>
  <c r="U210" i="100"/>
  <c r="U235" i="100"/>
  <c r="U424" i="100"/>
  <c r="U391" i="100"/>
  <c r="U423" i="100"/>
  <c r="U94" i="100"/>
  <c r="U248" i="100"/>
  <c r="U343" i="100"/>
  <c r="U357" i="98"/>
  <c r="U239" i="100"/>
  <c r="U277" i="98"/>
  <c r="U337" i="98"/>
  <c r="U62" i="98"/>
  <c r="U121" i="98"/>
  <c r="U23" i="98"/>
  <c r="U58" i="98"/>
  <c r="U271" i="98"/>
  <c r="U390" i="98"/>
  <c r="U38" i="98"/>
  <c r="U107" i="98"/>
  <c r="U319" i="98"/>
  <c r="U18" i="98"/>
  <c r="U215" i="98"/>
  <c r="U380" i="98"/>
  <c r="U252" i="100"/>
  <c r="U414" i="98"/>
  <c r="U76" i="100"/>
  <c r="U346" i="100"/>
  <c r="U171" i="100"/>
  <c r="U221" i="100"/>
  <c r="U153" i="100"/>
  <c r="U355" i="100"/>
  <c r="U104" i="100"/>
  <c r="U115" i="100"/>
  <c r="U218" i="100"/>
  <c r="U142" i="100"/>
  <c r="U304" i="100"/>
  <c r="U364" i="100"/>
  <c r="U189" i="98"/>
  <c r="U205" i="98"/>
  <c r="U241" i="98"/>
  <c r="U185" i="98"/>
  <c r="U183" i="100"/>
  <c r="U358" i="100"/>
  <c r="U418" i="100"/>
  <c r="U243" i="100"/>
  <c r="U275" i="98"/>
  <c r="U332" i="98"/>
  <c r="U310" i="100"/>
  <c r="U399" i="100"/>
  <c r="U396" i="98"/>
  <c r="U114" i="100"/>
  <c r="U258" i="100"/>
  <c r="U351" i="100"/>
  <c r="U139" i="100"/>
  <c r="U280" i="100"/>
  <c r="U296" i="98"/>
  <c r="U14" i="98"/>
  <c r="U75" i="98"/>
  <c r="U137" i="98"/>
  <c r="U374" i="98"/>
  <c r="U40" i="98"/>
  <c r="U71" i="98"/>
  <c r="U159" i="98"/>
  <c r="U287" i="98"/>
  <c r="U391" i="98"/>
  <c r="U404" i="98"/>
  <c r="U48" i="98"/>
  <c r="U123" i="98"/>
  <c r="U403" i="98"/>
  <c r="U31" i="98"/>
  <c r="U66" i="98"/>
  <c r="U231" i="98"/>
  <c r="U294" i="98"/>
  <c r="U383" i="98"/>
  <c r="U268" i="100"/>
  <c r="U415" i="98"/>
  <c r="U222" i="100"/>
  <c r="U362" i="100"/>
  <c r="U123" i="100"/>
  <c r="U261" i="100"/>
  <c r="U325" i="100"/>
  <c r="U373" i="100"/>
  <c r="U72" i="100"/>
  <c r="U156" i="100"/>
  <c r="U303" i="100"/>
  <c r="U131" i="100"/>
  <c r="U179" i="100"/>
  <c r="U269" i="100"/>
  <c r="U333" i="100"/>
  <c r="U256" i="98"/>
  <c r="U236" i="98"/>
  <c r="U264" i="98"/>
  <c r="U219" i="98"/>
  <c r="U288" i="100"/>
  <c r="U359" i="100"/>
  <c r="U272" i="98"/>
  <c r="U381" i="98"/>
  <c r="U81" i="100"/>
  <c r="U333" i="98"/>
  <c r="U276" i="100"/>
  <c r="U284" i="98"/>
  <c r="U349" i="98"/>
  <c r="U151" i="100"/>
  <c r="U259" i="100"/>
  <c r="U400" i="100"/>
  <c r="U397" i="98"/>
  <c r="U160" i="100"/>
  <c r="U274" i="100"/>
  <c r="U352" i="100"/>
  <c r="U247" i="100"/>
  <c r="U400" i="98"/>
  <c r="U378" i="98"/>
  <c r="U88" i="98"/>
  <c r="U308" i="98"/>
  <c r="U372" i="98"/>
  <c r="U26" i="98"/>
  <c r="U175" i="98"/>
  <c r="U54" i="98"/>
  <c r="U302" i="98"/>
  <c r="U364" i="98"/>
  <c r="U139" i="98"/>
  <c r="U406" i="98"/>
  <c r="U79" i="98"/>
  <c r="U295" i="98"/>
  <c r="U339" i="98"/>
  <c r="U398" i="98"/>
  <c r="U407" i="98"/>
  <c r="U144" i="100"/>
  <c r="U236" i="100"/>
  <c r="U378" i="100"/>
  <c r="U126" i="100"/>
  <c r="U231" i="100"/>
  <c r="U421" i="100"/>
  <c r="U169" i="100"/>
  <c r="U371" i="100"/>
  <c r="U64" i="100"/>
  <c r="U254" i="100"/>
  <c r="U276" i="98"/>
  <c r="U324" i="98"/>
  <c r="U312" i="100"/>
  <c r="U36" i="98"/>
  <c r="U251" i="98"/>
  <c r="U204" i="98"/>
  <c r="U83" i="98"/>
  <c r="U229" i="98"/>
  <c r="U229" i="100"/>
  <c r="U295" i="100"/>
  <c r="U367" i="100"/>
  <c r="U281" i="98"/>
  <c r="U392" i="98"/>
  <c r="U262" i="100"/>
  <c r="U375" i="100"/>
  <c r="U361" i="98"/>
  <c r="U164" i="100"/>
  <c r="U292" i="100"/>
  <c r="U392" i="100"/>
  <c r="U293" i="98"/>
  <c r="U360" i="98"/>
  <c r="U162" i="100"/>
  <c r="U260" i="100"/>
  <c r="U327" i="100"/>
  <c r="U283" i="98"/>
  <c r="U124" i="100"/>
  <c r="U290" i="100"/>
  <c r="U416" i="98"/>
  <c r="U176" i="100"/>
  <c r="U255" i="100"/>
  <c r="U296" i="100"/>
  <c r="U360" i="100"/>
  <c r="U30" i="98"/>
  <c r="U78" i="98"/>
  <c r="U385" i="98"/>
  <c r="U69" i="98"/>
  <c r="U124" i="98"/>
  <c r="U269" i="98"/>
  <c r="U101" i="98"/>
  <c r="U368" i="100"/>
  <c r="U297" i="98"/>
  <c r="U401" i="98"/>
  <c r="U383" i="100"/>
  <c r="U303" i="98"/>
  <c r="U197" i="100"/>
  <c r="U407" i="100"/>
  <c r="U292" i="98"/>
  <c r="U369" i="98"/>
  <c r="U390" i="100"/>
  <c r="U184" i="100"/>
  <c r="U380" i="100"/>
  <c r="U91" i="98"/>
  <c r="U334" i="98"/>
  <c r="U56" i="98"/>
  <c r="U394" i="98"/>
  <c r="U87" i="98"/>
  <c r="U207" i="98"/>
  <c r="U307" i="98"/>
  <c r="U350" i="98"/>
  <c r="U64" i="98"/>
  <c r="U47" i="98"/>
  <c r="U82" i="98"/>
  <c r="U167" i="98"/>
  <c r="U262" i="98"/>
  <c r="U359" i="98"/>
  <c r="U34" i="98"/>
  <c r="U419" i="98"/>
  <c r="U250" i="100"/>
  <c r="U245" i="100"/>
  <c r="U357" i="100"/>
  <c r="U84" i="100"/>
  <c r="U82" i="100"/>
  <c r="U397" i="100"/>
  <c r="U214" i="100"/>
  <c r="U318" i="100"/>
  <c r="U363" i="100"/>
  <c r="AN103" i="100"/>
  <c r="AN194" i="100"/>
  <c r="AN417" i="100"/>
  <c r="U193" i="100"/>
  <c r="U289" i="100"/>
  <c r="U369" i="100"/>
  <c r="U97" i="100"/>
  <c r="U113" i="100"/>
  <c r="U135" i="100"/>
  <c r="U217" i="100"/>
  <c r="U313" i="100"/>
  <c r="AN137" i="99"/>
  <c r="AN157" i="99"/>
  <c r="AN225" i="99"/>
  <c r="AN330" i="99"/>
  <c r="U370" i="98"/>
  <c r="U386" i="98"/>
  <c r="U132" i="98"/>
  <c r="U191" i="98"/>
  <c r="U16" i="98"/>
  <c r="U266" i="100"/>
  <c r="U198" i="100"/>
  <c r="U99" i="100"/>
  <c r="U215" i="100"/>
  <c r="U317" i="100"/>
  <c r="U283" i="100"/>
  <c r="U366" i="100"/>
  <c r="U411" i="100"/>
  <c r="AN111" i="100"/>
  <c r="AN265" i="100"/>
  <c r="AN337" i="100"/>
  <c r="AN321" i="100"/>
  <c r="U305" i="100"/>
  <c r="U385" i="100"/>
  <c r="U98" i="100"/>
  <c r="U117" i="100"/>
  <c r="U137" i="100"/>
  <c r="U329" i="100"/>
  <c r="U170" i="100"/>
  <c r="AN242" i="99"/>
  <c r="AN138" i="99"/>
  <c r="AN273" i="99"/>
  <c r="AN337" i="99"/>
  <c r="AN401" i="99"/>
  <c r="AN125" i="99"/>
  <c r="AN158" i="99"/>
  <c r="AN226" i="99"/>
  <c r="AN346" i="99"/>
  <c r="U254" i="98"/>
  <c r="U94" i="98"/>
  <c r="AN116" i="98"/>
  <c r="U194" i="98"/>
  <c r="U258" i="98"/>
  <c r="U142" i="98"/>
  <c r="U152" i="98"/>
  <c r="U96" i="100"/>
  <c r="U330" i="100"/>
  <c r="U187" i="100"/>
  <c r="U277" i="100"/>
  <c r="U230" i="100"/>
  <c r="U120" i="100"/>
  <c r="U147" i="100"/>
  <c r="U227" i="100"/>
  <c r="U349" i="100"/>
  <c r="U413" i="100"/>
  <c r="U238" i="100"/>
  <c r="U286" i="100"/>
  <c r="U331" i="100"/>
  <c r="U414" i="100"/>
  <c r="AN119" i="100"/>
  <c r="AN273" i="100"/>
  <c r="AN338" i="100"/>
  <c r="AN322" i="100"/>
  <c r="U209" i="100"/>
  <c r="U306" i="100"/>
  <c r="U401" i="100"/>
  <c r="U157" i="100"/>
  <c r="U101" i="100"/>
  <c r="U119" i="100"/>
  <c r="U141" i="100"/>
  <c r="U177" i="100"/>
  <c r="U233" i="100"/>
  <c r="U345" i="100"/>
  <c r="U173" i="100"/>
  <c r="AN93" i="99"/>
  <c r="AN126" i="99"/>
  <c r="AN161" i="99"/>
  <c r="AN362" i="99"/>
  <c r="U126" i="98"/>
  <c r="U418" i="98"/>
  <c r="U282" i="98"/>
  <c r="U127" i="98"/>
  <c r="U348" i="98"/>
  <c r="U247" i="98"/>
  <c r="U394" i="100"/>
  <c r="U199" i="100"/>
  <c r="U389" i="100"/>
  <c r="U88" i="100"/>
  <c r="U319" i="100"/>
  <c r="U237" i="100"/>
  <c r="U429" i="100"/>
  <c r="U100" i="100"/>
  <c r="U334" i="100"/>
  <c r="U379" i="100"/>
  <c r="AN127" i="100"/>
  <c r="AN281" i="100"/>
  <c r="U161" i="100"/>
  <c r="U321" i="100"/>
  <c r="U417" i="100"/>
  <c r="U158" i="100"/>
  <c r="U103" i="100"/>
  <c r="U121" i="100"/>
  <c r="U143" i="100"/>
  <c r="U181" i="100"/>
  <c r="U249" i="100"/>
  <c r="U361" i="100"/>
  <c r="U174" i="100"/>
  <c r="AN257" i="99"/>
  <c r="AN289" i="99"/>
  <c r="AN353" i="99"/>
  <c r="AN417" i="99"/>
  <c r="AN129" i="99"/>
  <c r="AN162" i="99"/>
  <c r="AN250" i="99"/>
  <c r="AN378" i="99"/>
  <c r="U130" i="98"/>
  <c r="U154" i="98"/>
  <c r="U214" i="98"/>
  <c r="U146" i="98"/>
  <c r="U206" i="98"/>
  <c r="U270" i="98"/>
  <c r="U202" i="98"/>
  <c r="U131" i="98"/>
  <c r="U170" i="98"/>
  <c r="U178" i="98"/>
  <c r="U402" i="98"/>
  <c r="U298" i="98"/>
  <c r="U128" i="100"/>
  <c r="U410" i="100"/>
  <c r="U108" i="100"/>
  <c r="U339" i="100"/>
  <c r="U163" i="100"/>
  <c r="U365" i="100"/>
  <c r="U116" i="100"/>
  <c r="U251" i="100"/>
  <c r="U299" i="100"/>
  <c r="U382" i="100"/>
  <c r="U427" i="100"/>
  <c r="AN135" i="100"/>
  <c r="AN289" i="100"/>
  <c r="AN369" i="100"/>
  <c r="AN353" i="100"/>
  <c r="U165" i="100"/>
  <c r="U225" i="100"/>
  <c r="U322" i="100"/>
  <c r="U105" i="100"/>
  <c r="U125" i="100"/>
  <c r="U145" i="100"/>
  <c r="U182" i="100"/>
  <c r="U265" i="100"/>
  <c r="U377" i="100"/>
  <c r="AN170" i="99"/>
  <c r="AN130" i="99"/>
  <c r="AN101" i="99"/>
  <c r="AN266" i="99"/>
  <c r="AN394" i="99"/>
  <c r="AN132" i="98"/>
  <c r="U290" i="98"/>
  <c r="U218" i="98"/>
  <c r="U110" i="98"/>
  <c r="U306" i="98"/>
  <c r="U210" i="98"/>
  <c r="U274" i="98"/>
  <c r="U266" i="98"/>
  <c r="U286" i="98"/>
  <c r="U230" i="98"/>
  <c r="AN100" i="98"/>
  <c r="U234" i="98"/>
  <c r="U211" i="100"/>
  <c r="U309" i="100"/>
  <c r="U405" i="100"/>
  <c r="U140" i="100"/>
  <c r="U253" i="100"/>
  <c r="U132" i="100"/>
  <c r="U302" i="100"/>
  <c r="U347" i="100"/>
  <c r="AN143" i="100"/>
  <c r="AN297" i="100"/>
  <c r="U166" i="100"/>
  <c r="U241" i="100"/>
  <c r="U337" i="100"/>
  <c r="U106" i="100"/>
  <c r="U127" i="100"/>
  <c r="U146" i="100"/>
  <c r="U281" i="100"/>
  <c r="U393" i="100"/>
  <c r="AN202" i="99"/>
  <c r="AN305" i="99"/>
  <c r="AN369" i="99"/>
  <c r="AN193" i="99"/>
  <c r="AN282" i="99"/>
  <c r="AN410" i="99"/>
  <c r="U111" i="98"/>
  <c r="U39" i="98"/>
  <c r="U67" i="98"/>
  <c r="U340" i="98"/>
  <c r="U399" i="98"/>
  <c r="U224" i="100"/>
  <c r="U234" i="100"/>
  <c r="U341" i="100"/>
  <c r="U172" i="100"/>
  <c r="U68" i="100"/>
  <c r="U206" i="100"/>
  <c r="U285" i="100"/>
  <c r="U381" i="100"/>
  <c r="U180" i="100"/>
  <c r="U267" i="100"/>
  <c r="U350" i="100"/>
  <c r="U395" i="100"/>
  <c r="AN151" i="100"/>
  <c r="AN298" i="100"/>
  <c r="AN401" i="100"/>
  <c r="AN385" i="100"/>
  <c r="U257" i="100"/>
  <c r="U338" i="100"/>
  <c r="U189" i="100"/>
  <c r="U93" i="100"/>
  <c r="U109" i="100"/>
  <c r="U129" i="100"/>
  <c r="U149" i="100"/>
  <c r="U201" i="100"/>
  <c r="U282" i="100"/>
  <c r="U409" i="100"/>
  <c r="AN234" i="99"/>
  <c r="AN194" i="99"/>
  <c r="AN298" i="99"/>
  <c r="U158" i="98"/>
  <c r="U222" i="98"/>
  <c r="U115" i="98"/>
  <c r="U338" i="98"/>
  <c r="U114" i="98"/>
  <c r="U166" i="98"/>
  <c r="U322" i="98"/>
  <c r="U226" i="98"/>
  <c r="U246" i="98"/>
  <c r="U238" i="98"/>
  <c r="U190" i="98"/>
  <c r="U242" i="98"/>
  <c r="U354" i="98"/>
  <c r="U198" i="98"/>
  <c r="U74" i="98"/>
  <c r="U300" i="100"/>
  <c r="U185" i="100"/>
  <c r="U387" i="100"/>
  <c r="U220" i="100"/>
  <c r="U66" i="100"/>
  <c r="U195" i="100"/>
  <c r="U270" i="100"/>
  <c r="U315" i="100"/>
  <c r="U398" i="100"/>
  <c r="AN95" i="100"/>
  <c r="AN178" i="100"/>
  <c r="AN305" i="100"/>
  <c r="U273" i="100"/>
  <c r="U353" i="100"/>
  <c r="U190" i="100"/>
  <c r="U95" i="100"/>
  <c r="U111" i="100"/>
  <c r="U133" i="100"/>
  <c r="U150" i="100"/>
  <c r="U297" i="100"/>
  <c r="AN134" i="99"/>
  <c r="AN321" i="99"/>
  <c r="AN385" i="99"/>
  <c r="AN314" i="99"/>
  <c r="AN92" i="98"/>
  <c r="U162" i="98"/>
  <c r="U186" i="98"/>
  <c r="U410" i="98"/>
  <c r="U174" i="98"/>
  <c r="AR137" i="109"/>
  <c r="AS189" i="109"/>
  <c r="AS144" i="109"/>
  <c r="AS37" i="109"/>
  <c r="AS14" i="109"/>
  <c r="AS92" i="109"/>
  <c r="AS301" i="109"/>
  <c r="AS266" i="109"/>
  <c r="AS188" i="109"/>
  <c r="AR124" i="109"/>
  <c r="AS289" i="109"/>
  <c r="AS195" i="109"/>
  <c r="AR93" i="109"/>
  <c r="AS62" i="109"/>
  <c r="AS21" i="109"/>
  <c r="AS335" i="109"/>
  <c r="AS284" i="109"/>
  <c r="AS264" i="109"/>
  <c r="AS257" i="109"/>
  <c r="AS65" i="109"/>
  <c r="AS245" i="109"/>
  <c r="AS276" i="109"/>
  <c r="AR170" i="109"/>
  <c r="AS109" i="109"/>
  <c r="AS105" i="109"/>
  <c r="AR168" i="109"/>
  <c r="AS123" i="109"/>
  <c r="AS89" i="109"/>
  <c r="AS18" i="109"/>
  <c r="AS227" i="109"/>
  <c r="AR89" i="109"/>
  <c r="AR18" i="109"/>
  <c r="AS312" i="109"/>
  <c r="AR66" i="109"/>
  <c r="AR332" i="109"/>
  <c r="AS325" i="109"/>
  <c r="AS300" i="109"/>
  <c r="AS269" i="109"/>
  <c r="AS106" i="109"/>
  <c r="AN6" i="98"/>
  <c r="AN7" i="98"/>
  <c r="AN5" i="100"/>
  <c r="AN6" i="109"/>
  <c r="AD51" i="100"/>
  <c r="AD35" i="100"/>
  <c r="AD19" i="100"/>
  <c r="K51" i="100"/>
  <c r="K35" i="100"/>
  <c r="K19" i="100"/>
  <c r="AD50" i="100"/>
  <c r="AD34" i="100"/>
  <c r="AD18" i="100"/>
  <c r="K50" i="100"/>
  <c r="K34" i="100"/>
  <c r="K18" i="100"/>
  <c r="AD48" i="100"/>
  <c r="AD32" i="100"/>
  <c r="AD16" i="100"/>
  <c r="K48" i="100"/>
  <c r="K32" i="100"/>
  <c r="K16" i="100"/>
  <c r="AD47" i="100"/>
  <c r="AD31" i="100"/>
  <c r="AD15" i="100"/>
  <c r="K47" i="100"/>
  <c r="K31" i="100"/>
  <c r="K15" i="100"/>
  <c r="AD46" i="100"/>
  <c r="AD30" i="100"/>
  <c r="AD14" i="100"/>
  <c r="K46" i="100"/>
  <c r="K30" i="100"/>
  <c r="K14" i="100"/>
  <c r="AD37" i="100"/>
  <c r="AD11" i="100"/>
  <c r="K38" i="100"/>
  <c r="K12" i="100"/>
  <c r="AD36" i="100"/>
  <c r="AD10" i="100"/>
  <c r="K37" i="100"/>
  <c r="K11" i="100"/>
  <c r="AD33" i="100"/>
  <c r="AD9" i="100"/>
  <c r="K36" i="100"/>
  <c r="K10" i="100"/>
  <c r="AD29" i="100"/>
  <c r="AD8" i="100"/>
  <c r="K33" i="100"/>
  <c r="K9" i="100"/>
  <c r="AD28" i="100"/>
  <c r="AD7" i="100"/>
  <c r="K29" i="100"/>
  <c r="K8" i="100"/>
  <c r="AD27" i="100"/>
  <c r="AD6" i="100"/>
  <c r="K28" i="100"/>
  <c r="K7" i="100"/>
  <c r="AD26" i="100"/>
  <c r="AD5" i="100"/>
  <c r="K27" i="100"/>
  <c r="K6" i="100"/>
  <c r="AD49" i="100"/>
  <c r="AD25" i="100"/>
  <c r="AD4" i="100"/>
  <c r="K26" i="100"/>
  <c r="K5" i="100"/>
  <c r="AD45" i="100"/>
  <c r="AD24" i="100"/>
  <c r="K49" i="100"/>
  <c r="K25" i="100"/>
  <c r="K4" i="100"/>
  <c r="AD44" i="100"/>
  <c r="AD23" i="100"/>
  <c r="K45" i="100"/>
  <c r="K24" i="100"/>
  <c r="AD43" i="100"/>
  <c r="AD22" i="100"/>
  <c r="K44" i="100"/>
  <c r="K23" i="100"/>
  <c r="AD42" i="100"/>
  <c r="AD21" i="100"/>
  <c r="K43" i="100"/>
  <c r="K22" i="100"/>
  <c r="AD41" i="100"/>
  <c r="AD20" i="100"/>
  <c r="K42" i="100"/>
  <c r="K21" i="100"/>
  <c r="AD40" i="100"/>
  <c r="AD17" i="100"/>
  <c r="K41" i="100"/>
  <c r="K20" i="100"/>
  <c r="AD39" i="100"/>
  <c r="AD38" i="100"/>
  <c r="AD13" i="100"/>
  <c r="AD12" i="100"/>
  <c r="K40" i="100"/>
  <c r="K39" i="100"/>
  <c r="K17" i="100"/>
  <c r="K13" i="100"/>
  <c r="AN4" i="99"/>
  <c r="AN14" i="100"/>
  <c r="AN9" i="109"/>
  <c r="AN8" i="109"/>
  <c r="AN4" i="109"/>
  <c r="U56" i="100"/>
  <c r="U40" i="100"/>
  <c r="U24" i="100"/>
  <c r="U8" i="100"/>
  <c r="AN50" i="100"/>
  <c r="AN34" i="100"/>
  <c r="AN18" i="100"/>
  <c r="U9" i="109"/>
  <c r="U55" i="100"/>
  <c r="U39" i="100"/>
  <c r="U23" i="100"/>
  <c r="U7" i="100"/>
  <c r="AN49" i="100"/>
  <c r="AN33" i="100"/>
  <c r="AN17" i="100"/>
  <c r="U8" i="109"/>
  <c r="U54" i="100"/>
  <c r="U38" i="100"/>
  <c r="U22" i="100"/>
  <c r="U6" i="100"/>
  <c r="AN48" i="100"/>
  <c r="AN32" i="100"/>
  <c r="AN16" i="100"/>
  <c r="U7" i="109"/>
  <c r="U53" i="100"/>
  <c r="U37" i="100"/>
  <c r="U21" i="100"/>
  <c r="U5" i="100"/>
  <c r="AN47" i="100"/>
  <c r="AN31" i="100"/>
  <c r="AN15" i="100"/>
  <c r="U6" i="109"/>
  <c r="U52" i="100"/>
  <c r="U36" i="100"/>
  <c r="U20" i="100"/>
  <c r="U4" i="100"/>
  <c r="U5" i="109"/>
  <c r="U51" i="100"/>
  <c r="U35" i="100"/>
  <c r="U19" i="100"/>
  <c r="AN45" i="100"/>
  <c r="AN29" i="100"/>
  <c r="AN13" i="100"/>
  <c r="U4" i="109"/>
  <c r="U50" i="100"/>
  <c r="U34" i="100"/>
  <c r="U18" i="100"/>
  <c r="AN44" i="100"/>
  <c r="AN28" i="100"/>
  <c r="AN12" i="100"/>
  <c r="U49" i="100"/>
  <c r="U33" i="100"/>
  <c r="U17" i="100"/>
  <c r="AN43" i="100"/>
  <c r="AN27" i="100"/>
  <c r="AN11" i="100"/>
  <c r="U48" i="100"/>
  <c r="U32" i="100"/>
  <c r="U16" i="100"/>
  <c r="AN42" i="100"/>
  <c r="AN26" i="100"/>
  <c r="AN10" i="100"/>
  <c r="U47" i="100"/>
  <c r="U31" i="100"/>
  <c r="U15" i="100"/>
  <c r="AN57" i="100"/>
  <c r="AN41" i="100"/>
  <c r="AN25" i="100"/>
  <c r="AN9" i="100"/>
  <c r="U46" i="100"/>
  <c r="U30" i="100"/>
  <c r="U14" i="100"/>
  <c r="AN56" i="100"/>
  <c r="AN40" i="100"/>
  <c r="AN24" i="100"/>
  <c r="AN8" i="100"/>
  <c r="U45" i="100"/>
  <c r="U29" i="100"/>
  <c r="U13" i="100"/>
  <c r="AN55" i="100"/>
  <c r="AN39" i="100"/>
  <c r="AN23" i="100"/>
  <c r="AN7" i="100"/>
  <c r="U44" i="100"/>
  <c r="U28" i="100"/>
  <c r="U12" i="100"/>
  <c r="AN54" i="100"/>
  <c r="AN38" i="100"/>
  <c r="AN22" i="100"/>
  <c r="AN6" i="100"/>
  <c r="AN7" i="109"/>
  <c r="U43" i="100"/>
  <c r="U27" i="100"/>
  <c r="U11" i="100"/>
  <c r="AN5" i="109"/>
  <c r="AN4" i="100"/>
  <c r="AN5" i="98"/>
  <c r="AN9" i="99"/>
  <c r="AN4" i="98"/>
  <c r="AN8" i="99"/>
  <c r="AN7" i="99"/>
  <c r="AN53" i="100"/>
  <c r="U57" i="100"/>
  <c r="AN52" i="100"/>
  <c r="U42" i="100"/>
  <c r="AN51" i="100"/>
  <c r="U41" i="100"/>
  <c r="AN46" i="100"/>
  <c r="U9" i="98"/>
  <c r="U26" i="100"/>
  <c r="AN37" i="100"/>
  <c r="U8" i="98"/>
  <c r="U25" i="100"/>
  <c r="AN36" i="100"/>
  <c r="U7" i="98"/>
  <c r="U10" i="100"/>
  <c r="AN35" i="100"/>
  <c r="U6" i="98"/>
  <c r="U9" i="100"/>
  <c r="AN30" i="100"/>
  <c r="U5" i="98"/>
  <c r="AN21" i="100"/>
  <c r="AN20" i="100"/>
  <c r="AN9" i="98"/>
  <c r="AN19" i="100"/>
  <c r="AN8" i="98"/>
  <c r="AN5" i="99"/>
  <c r="AN6" i="99"/>
  <c r="K57" i="109"/>
  <c r="AR321" i="109"/>
  <c r="K310" i="109"/>
  <c r="K21" i="109"/>
  <c r="K323" i="109"/>
  <c r="K19" i="109"/>
  <c r="K315" i="109"/>
  <c r="AS293" i="109"/>
  <c r="AR279" i="109"/>
  <c r="AS271" i="109"/>
  <c r="AS229" i="109"/>
  <c r="AR92" i="109"/>
  <c r="K14" i="109"/>
  <c r="AS221" i="109"/>
  <c r="AS165" i="109"/>
  <c r="AS76" i="109"/>
  <c r="AS48" i="109"/>
  <c r="AS33" i="109"/>
  <c r="AS314" i="109"/>
  <c r="AS29" i="109"/>
  <c r="AS345" i="109"/>
  <c r="AS274" i="109"/>
  <c r="AS260" i="109"/>
  <c r="AR146" i="109"/>
  <c r="K90" i="109"/>
  <c r="AS53" i="109"/>
  <c r="AS32" i="109"/>
  <c r="K32" i="109"/>
  <c r="AR345" i="109"/>
  <c r="AS337" i="109"/>
  <c r="AS317" i="109"/>
  <c r="AS310" i="109"/>
  <c r="AS299" i="109"/>
  <c r="AS224" i="109"/>
  <c r="AS205" i="109"/>
  <c r="AS265" i="109"/>
  <c r="AS237" i="109"/>
  <c r="AS231" i="109"/>
  <c r="AS184" i="109"/>
  <c r="AS177" i="109"/>
  <c r="AS46" i="109"/>
  <c r="AS305" i="109"/>
  <c r="AS268" i="109"/>
  <c r="AS244" i="109"/>
  <c r="AS159" i="109"/>
  <c r="AR148" i="109"/>
  <c r="AR101" i="109"/>
  <c r="AS52" i="109"/>
  <c r="K52" i="109"/>
  <c r="AS283" i="109"/>
  <c r="AS230" i="109"/>
  <c r="AS190" i="109"/>
  <c r="K190" i="109"/>
  <c r="AS176" i="109"/>
  <c r="AS132" i="109"/>
  <c r="AS125" i="109"/>
  <c r="AS115" i="109"/>
  <c r="AS55" i="109"/>
  <c r="K253" i="109"/>
  <c r="AS297" i="109"/>
  <c r="AR283" i="109"/>
  <c r="AR204" i="109"/>
  <c r="AR132" i="109"/>
  <c r="K80" i="109"/>
  <c r="AS77" i="109"/>
  <c r="AR42" i="109"/>
  <c r="K15" i="109"/>
  <c r="AS321" i="109"/>
  <c r="AS233" i="109"/>
  <c r="AR224" i="109"/>
  <c r="K169" i="109"/>
  <c r="AS127" i="109"/>
  <c r="AR45" i="109"/>
  <c r="AS330" i="109"/>
  <c r="K300" i="109"/>
  <c r="AS239" i="109"/>
  <c r="AS200" i="109"/>
  <c r="AS175" i="109"/>
  <c r="AR156" i="109"/>
  <c r="AS146" i="109"/>
  <c r="AS136" i="109"/>
  <c r="AR90" i="109"/>
  <c r="AS296" i="109"/>
  <c r="K161" i="109"/>
  <c r="K20" i="109"/>
  <c r="K271" i="109"/>
  <c r="AS158" i="109"/>
  <c r="AS148" i="109"/>
  <c r="AS145" i="109"/>
  <c r="AS138" i="109"/>
  <c r="AS61" i="109"/>
  <c r="AS332" i="109"/>
  <c r="AS302" i="109"/>
  <c r="K285" i="109"/>
  <c r="AS282" i="109"/>
  <c r="AS218" i="109"/>
  <c r="AS215" i="109"/>
  <c r="AR208" i="109"/>
  <c r="AQ204" i="109"/>
  <c r="AS202" i="109"/>
  <c r="AQ160" i="109"/>
  <c r="AS151" i="109"/>
  <c r="AS341" i="109"/>
  <c r="AS304" i="109"/>
  <c r="AS277" i="109"/>
  <c r="AR218" i="109"/>
  <c r="AS173" i="109"/>
  <c r="K103" i="109"/>
  <c r="K25" i="109"/>
  <c r="K11" i="109"/>
  <c r="AS250" i="109"/>
  <c r="K197" i="109"/>
  <c r="AS172" i="109"/>
  <c r="AS118" i="109"/>
  <c r="AQ108" i="109"/>
  <c r="AR106" i="109"/>
  <c r="AS94" i="109"/>
  <c r="K51" i="109"/>
  <c r="AS41" i="109"/>
  <c r="AS34" i="109"/>
  <c r="K24" i="109"/>
  <c r="AS320" i="109"/>
  <c r="AS206" i="109"/>
  <c r="AR172" i="109"/>
  <c r="AS166" i="109"/>
  <c r="K133" i="109"/>
  <c r="AS108" i="109"/>
  <c r="AR76" i="109"/>
  <c r="AS73" i="109"/>
  <c r="AS69" i="109"/>
  <c r="AR44" i="109"/>
  <c r="AR34" i="109"/>
  <c r="AS59" i="109"/>
  <c r="AS286" i="109"/>
  <c r="AR265" i="109"/>
  <c r="K208" i="109"/>
  <c r="AR162" i="109"/>
  <c r="AS113" i="109"/>
  <c r="K36" i="109"/>
  <c r="AR17" i="109"/>
  <c r="K95" i="109"/>
  <c r="AS85" i="109"/>
  <c r="AR65" i="109"/>
  <c r="AS16" i="109"/>
  <c r="AS308" i="109"/>
  <c r="AR295" i="109"/>
  <c r="AS267" i="109"/>
  <c r="AS248" i="109"/>
  <c r="K248" i="109"/>
  <c r="K144" i="109"/>
  <c r="AQ137" i="109"/>
  <c r="AS122" i="109"/>
  <c r="AS110" i="109"/>
  <c r="AR81" i="109"/>
  <c r="AS78" i="109"/>
  <c r="K49" i="109"/>
  <c r="K35" i="109"/>
  <c r="AS22" i="109"/>
  <c r="AS322" i="109"/>
  <c r="AS313" i="109"/>
  <c r="AS288" i="109"/>
  <c r="K274" i="109"/>
  <c r="AS234" i="109"/>
  <c r="K214" i="109"/>
  <c r="AS201" i="109"/>
  <c r="AS186" i="109"/>
  <c r="AS124" i="109"/>
  <c r="AR122" i="109"/>
  <c r="AS54" i="109"/>
  <c r="AQ28" i="109"/>
  <c r="AR26" i="109"/>
  <c r="AS15" i="109"/>
  <c r="K262" i="109"/>
  <c r="K240" i="109"/>
  <c r="K184" i="109"/>
  <c r="K172" i="109"/>
  <c r="K120" i="109"/>
  <c r="K64" i="109"/>
  <c r="K44" i="109"/>
  <c r="K38" i="109"/>
  <c r="K22" i="109"/>
  <c r="K17" i="109"/>
  <c r="K319" i="109"/>
  <c r="K294" i="109"/>
  <c r="K278" i="109"/>
  <c r="K245" i="109"/>
  <c r="K149" i="109"/>
  <c r="K143" i="109"/>
  <c r="K108" i="109"/>
  <c r="K87" i="109"/>
  <c r="K33" i="109"/>
  <c r="K28" i="109"/>
  <c r="K10" i="109"/>
  <c r="K341" i="109"/>
  <c r="K335" i="109"/>
  <c r="K329" i="109"/>
  <c r="K239" i="109"/>
  <c r="K228" i="109"/>
  <c r="K177" i="109"/>
  <c r="K166" i="109"/>
  <c r="K69" i="109"/>
  <c r="K63" i="109"/>
  <c r="K48" i="109"/>
  <c r="K43" i="109"/>
  <c r="K16" i="109"/>
  <c r="AR297" i="109"/>
  <c r="K283" i="109"/>
  <c r="AR281" i="109"/>
  <c r="K272" i="109"/>
  <c r="K233" i="109"/>
  <c r="K113" i="109"/>
  <c r="K107" i="109"/>
  <c r="AR37" i="109"/>
  <c r="K27" i="109"/>
  <c r="K340" i="109"/>
  <c r="AS316" i="109"/>
  <c r="K313" i="109"/>
  <c r="AR244" i="109"/>
  <c r="K210" i="109"/>
  <c r="AS207" i="109"/>
  <c r="K148" i="109"/>
  <c r="K124" i="109"/>
  <c r="K298" i="109"/>
  <c r="K255" i="109"/>
  <c r="K221" i="109"/>
  <c r="AS193" i="109"/>
  <c r="AS153" i="109"/>
  <c r="K136" i="109"/>
  <c r="AS101" i="109"/>
  <c r="K91" i="109"/>
  <c r="K68" i="109"/>
  <c r="K47" i="109"/>
  <c r="K42" i="109"/>
  <c r="K37" i="109"/>
  <c r="K26" i="109"/>
  <c r="AR303" i="109"/>
  <c r="AR227" i="109"/>
  <c r="AS209" i="109"/>
  <c r="AR203" i="109"/>
  <c r="K193" i="109"/>
  <c r="AR188" i="109"/>
  <c r="AR176" i="109"/>
  <c r="K153" i="109"/>
  <c r="K147" i="109"/>
  <c r="AS141" i="109"/>
  <c r="AS129" i="109"/>
  <c r="AS112" i="109"/>
  <c r="AS56" i="109"/>
  <c r="X45" i="109"/>
  <c r="K31" i="109"/>
  <c r="AR323" i="109"/>
  <c r="AS339" i="109"/>
  <c r="AS333" i="109"/>
  <c r="K260" i="109"/>
  <c r="AS249" i="109"/>
  <c r="AS235" i="109"/>
  <c r="K187" i="109"/>
  <c r="AS181" i="109"/>
  <c r="AS169" i="109"/>
  <c r="AS164" i="109"/>
  <c r="K141" i="109"/>
  <c r="K135" i="109"/>
  <c r="K129" i="109"/>
  <c r="K67" i="109"/>
  <c r="K61" i="109"/>
  <c r="K56" i="109"/>
  <c r="AR41" i="109"/>
  <c r="AS36" i="109"/>
  <c r="AR25" i="109"/>
  <c r="AS20" i="109"/>
  <c r="AR337" i="109"/>
  <c r="AS307" i="109"/>
  <c r="AS292" i="109"/>
  <c r="K276" i="109"/>
  <c r="AS192" i="109"/>
  <c r="AS178" i="109"/>
  <c r="AR164" i="109"/>
  <c r="AR138" i="109"/>
  <c r="AS117" i="109"/>
  <c r="AR85" i="109"/>
  <c r="AS82" i="109"/>
  <c r="AR36" i="109"/>
  <c r="AS25" i="109"/>
  <c r="AR20" i="109"/>
  <c r="AR339" i="109"/>
  <c r="AS336" i="109"/>
  <c r="AR305" i="109"/>
  <c r="AR287" i="109"/>
  <c r="AS281" i="109"/>
  <c r="K281" i="109"/>
  <c r="AS259" i="109"/>
  <c r="AS240" i="109"/>
  <c r="AS223" i="109"/>
  <c r="AS152" i="109"/>
  <c r="AS140" i="109"/>
  <c r="K140" i="109"/>
  <c r="AS128" i="109"/>
  <c r="AS114" i="109"/>
  <c r="AS100" i="109"/>
  <c r="AR98" i="109"/>
  <c r="AS93" i="109"/>
  <c r="AR82" i="109"/>
  <c r="AR73" i="109"/>
  <c r="AS70" i="109"/>
  <c r="AS64" i="109"/>
  <c r="AS60" i="109"/>
  <c r="AR49" i="109"/>
  <c r="K46" i="109"/>
  <c r="K41" i="109"/>
  <c r="AS38" i="109"/>
  <c r="K30" i="109"/>
  <c r="AS17" i="109"/>
  <c r="AS344" i="109"/>
  <c r="AS294" i="109"/>
  <c r="AS278" i="109"/>
  <c r="AS273" i="109"/>
  <c r="AS253" i="109"/>
  <c r="AS225" i="109"/>
  <c r="AS214" i="109"/>
  <c r="AS180" i="109"/>
  <c r="AS149" i="109"/>
  <c r="AR140" i="109"/>
  <c r="AR114" i="109"/>
  <c r="AR105" i="109"/>
  <c r="AR100" i="109"/>
  <c r="AS84" i="109"/>
  <c r="K84" i="109"/>
  <c r="AR60" i="109"/>
  <c r="AS24" i="109"/>
  <c r="K13" i="109"/>
  <c r="AS10" i="109"/>
  <c r="K338" i="109"/>
  <c r="AS329" i="109"/>
  <c r="AR311" i="109"/>
  <c r="AS306" i="109"/>
  <c r="AS291" i="109"/>
  <c r="AS280" i="109"/>
  <c r="AS275" i="109"/>
  <c r="AR273" i="109"/>
  <c r="AS219" i="109"/>
  <c r="AS211" i="109"/>
  <c r="AS191" i="109"/>
  <c r="AS183" i="109"/>
  <c r="AR180" i="109"/>
  <c r="AS157" i="109"/>
  <c r="AQ145" i="109"/>
  <c r="K139" i="109"/>
  <c r="AS137" i="109"/>
  <c r="AS116" i="109"/>
  <c r="AS97" i="109"/>
  <c r="AR84" i="109"/>
  <c r="AS72" i="109"/>
  <c r="K72" i="109"/>
  <c r="AS63" i="109"/>
  <c r="K50" i="109"/>
  <c r="K40" i="109"/>
  <c r="AR10" i="109"/>
  <c r="AR319" i="109"/>
  <c r="AS331" i="109"/>
  <c r="AR329" i="109"/>
  <c r="K296" i="109"/>
  <c r="AR275" i="109"/>
  <c r="AS258" i="109"/>
  <c r="AS256" i="109"/>
  <c r="K247" i="109"/>
  <c r="AR230" i="109"/>
  <c r="AR211" i="109"/>
  <c r="AS194" i="109"/>
  <c r="AS185" i="109"/>
  <c r="AS168" i="109"/>
  <c r="AS154" i="109"/>
  <c r="AS133" i="109"/>
  <c r="AS121" i="109"/>
  <c r="AS119" i="109"/>
  <c r="AR116" i="109"/>
  <c r="AS104" i="109"/>
  <c r="K99" i="109"/>
  <c r="AR97" i="109"/>
  <c r="AS81" i="109"/>
  <c r="AR53" i="109"/>
  <c r="AR48" i="109"/>
  <c r="K23" i="109"/>
  <c r="K18" i="109"/>
  <c r="AS343" i="109"/>
  <c r="AR324" i="109"/>
  <c r="AS315" i="109"/>
  <c r="AR289" i="109"/>
  <c r="AS285" i="109"/>
  <c r="AS241" i="109"/>
  <c r="AS199" i="109"/>
  <c r="AS196" i="109"/>
  <c r="AR154" i="109"/>
  <c r="AS142" i="109"/>
  <c r="AS130" i="109"/>
  <c r="K104" i="109"/>
  <c r="AS88" i="109"/>
  <c r="AS86" i="109"/>
  <c r="K71" i="109"/>
  <c r="K65" i="109"/>
  <c r="K39" i="109"/>
  <c r="K34" i="109"/>
  <c r="AR29" i="109"/>
  <c r="K29" i="109"/>
  <c r="AS12" i="109"/>
  <c r="K12" i="109"/>
  <c r="K344" i="109"/>
  <c r="AS340" i="109"/>
  <c r="AS328" i="109"/>
  <c r="AR313" i="109"/>
  <c r="AS298" i="109"/>
  <c r="AQ295" i="109"/>
  <c r="AS290" i="109"/>
  <c r="AQ279" i="109"/>
  <c r="K235" i="109"/>
  <c r="AR201" i="109"/>
  <c r="AR196" i="109"/>
  <c r="AS170" i="109"/>
  <c r="AS161" i="109"/>
  <c r="AS156" i="109"/>
  <c r="AR130" i="109"/>
  <c r="K109" i="109"/>
  <c r="X101" i="109"/>
  <c r="AQ93" i="109"/>
  <c r="K77" i="109"/>
  <c r="AS74" i="109"/>
  <c r="AS49" i="109"/>
  <c r="K45" i="109"/>
  <c r="AS26" i="109"/>
  <c r="AR12" i="109"/>
  <c r="AQ276" i="109"/>
  <c r="AR276" i="109"/>
  <c r="K331" i="109"/>
  <c r="K318" i="109"/>
  <c r="K306" i="109"/>
  <c r="K249" i="109"/>
  <c r="K201" i="109"/>
  <c r="K196" i="109"/>
  <c r="K176" i="109"/>
  <c r="K326" i="109"/>
  <c r="K314" i="109"/>
  <c r="K293" i="109"/>
  <c r="K270" i="109"/>
  <c r="K266" i="109"/>
  <c r="K261" i="109"/>
  <c r="K225" i="109"/>
  <c r="K181" i="109"/>
  <c r="AQ149" i="109"/>
  <c r="AR149" i="109"/>
  <c r="K334" i="109"/>
  <c r="K301" i="109"/>
  <c r="K289" i="109"/>
  <c r="K280" i="109"/>
  <c r="K257" i="109"/>
  <c r="AR252" i="109"/>
  <c r="K234" i="109"/>
  <c r="K230" i="109"/>
  <c r="K205" i="109"/>
  <c r="K160" i="109"/>
  <c r="K342" i="109"/>
  <c r="K322" i="109"/>
  <c r="K309" i="109"/>
  <c r="K297" i="109"/>
  <c r="AQ284" i="109"/>
  <c r="AR284" i="109"/>
  <c r="K284" i="109"/>
  <c r="K275" i="109"/>
  <c r="K244" i="109"/>
  <c r="AQ210" i="109"/>
  <c r="AR210" i="109"/>
  <c r="K200" i="109"/>
  <c r="K195" i="109"/>
  <c r="AQ185" i="109"/>
  <c r="AR185" i="109"/>
  <c r="K185" i="109"/>
  <c r="AQ180" i="109"/>
  <c r="X178" i="109"/>
  <c r="AR178" i="109"/>
  <c r="K165" i="109"/>
  <c r="AQ113" i="109"/>
  <c r="AR113" i="109"/>
  <c r="X332" i="109"/>
  <c r="K330" i="109"/>
  <c r="K317" i="109"/>
  <c r="K305" i="109"/>
  <c r="AR260" i="109"/>
  <c r="AR239" i="109"/>
  <c r="AQ239" i="109"/>
  <c r="K229" i="109"/>
  <c r="K209" i="109"/>
  <c r="K180" i="109"/>
  <c r="K325" i="109"/>
  <c r="AQ283" i="109"/>
  <c r="K279" i="109"/>
  <c r="K269" i="109"/>
  <c r="K265" i="109"/>
  <c r="K252" i="109"/>
  <c r="AS243" i="109"/>
  <c r="K238" i="109"/>
  <c r="AR233" i="109"/>
  <c r="K204" i="109"/>
  <c r="AR184" i="109"/>
  <c r="AQ169" i="109"/>
  <c r="AR169" i="109"/>
  <c r="AQ164" i="109"/>
  <c r="K333" i="109"/>
  <c r="K321" i="109"/>
  <c r="AR292" i="109"/>
  <c r="K292" i="109"/>
  <c r="K288" i="109"/>
  <c r="K256" i="109"/>
  <c r="AS247" i="109"/>
  <c r="AR243" i="109"/>
  <c r="AQ243" i="109"/>
  <c r="K243" i="109"/>
  <c r="AS179" i="109"/>
  <c r="K179" i="109"/>
  <c r="K164" i="109"/>
  <c r="AQ153" i="109"/>
  <c r="AR153" i="109"/>
  <c r="AR300" i="109"/>
  <c r="AS251" i="109"/>
  <c r="AR247" i="109"/>
  <c r="AQ247" i="109"/>
  <c r="AS228" i="109"/>
  <c r="AS174" i="109"/>
  <c r="AQ141" i="109"/>
  <c r="AR141" i="109"/>
  <c r="AQ129" i="109"/>
  <c r="AR129" i="109"/>
  <c r="AR327" i="109"/>
  <c r="AR308" i="109"/>
  <c r="K308" i="109"/>
  <c r="K304" i="109"/>
  <c r="AS255" i="109"/>
  <c r="AR251" i="109"/>
  <c r="AQ251" i="109"/>
  <c r="K251" i="109"/>
  <c r="AR241" i="109"/>
  <c r="AR228" i="109"/>
  <c r="AS203" i="109"/>
  <c r="K189" i="109"/>
  <c r="AS163" i="109"/>
  <c r="K343" i="109"/>
  <c r="K339" i="109"/>
  <c r="K316" i="109"/>
  <c r="AS287" i="109"/>
  <c r="AR255" i="109"/>
  <c r="AQ255" i="109"/>
  <c r="K246" i="109"/>
  <c r="K237" i="109"/>
  <c r="AQ193" i="109"/>
  <c r="AR193" i="109"/>
  <c r="AS155" i="109"/>
  <c r="K345" i="109"/>
  <c r="AR335" i="109"/>
  <c r="AR340" i="109"/>
  <c r="AS326" i="109"/>
  <c r="K320" i="109"/>
  <c r="AS295" i="109"/>
  <c r="K295" i="109"/>
  <c r="AR291" i="109"/>
  <c r="K291" i="109"/>
  <c r="K273" i="109"/>
  <c r="AR268" i="109"/>
  <c r="AR259" i="109"/>
  <c r="AQ259" i="109"/>
  <c r="K259" i="109"/>
  <c r="AR249" i="109"/>
  <c r="K242" i="109"/>
  <c r="AS232" i="109"/>
  <c r="K222" i="109"/>
  <c r="K218" i="109"/>
  <c r="AS198" i="109"/>
  <c r="X186" i="109"/>
  <c r="AR186" i="109"/>
  <c r="K173" i="109"/>
  <c r="K168" i="109"/>
  <c r="AS131" i="109"/>
  <c r="AS318" i="109"/>
  <c r="K287" i="109"/>
  <c r="AR343" i="109"/>
  <c r="AS334" i="109"/>
  <c r="K328" i="109"/>
  <c r="K324" i="109"/>
  <c r="AQ311" i="109"/>
  <c r="AS303" i="109"/>
  <c r="K303" i="109"/>
  <c r="AR299" i="109"/>
  <c r="K299" i="109"/>
  <c r="K286" i="109"/>
  <c r="K282" i="109"/>
  <c r="K277" i="109"/>
  <c r="AS263" i="109"/>
  <c r="K263" i="109"/>
  <c r="K254" i="109"/>
  <c r="K213" i="109"/>
  <c r="AR192" i="109"/>
  <c r="K188" i="109"/>
  <c r="K337" i="109"/>
  <c r="AR316" i="109"/>
  <c r="K312" i="109"/>
  <c r="AS342" i="109"/>
  <c r="K336" i="109"/>
  <c r="K332" i="109"/>
  <c r="AS311" i="109"/>
  <c r="K311" i="109"/>
  <c r="AR307" i="109"/>
  <c r="K307" i="109"/>
  <c r="AS272" i="109"/>
  <c r="AR257" i="109"/>
  <c r="K250" i="109"/>
  <c r="AS236" i="109"/>
  <c r="K236" i="109"/>
  <c r="AR213" i="109"/>
  <c r="AQ177" i="109"/>
  <c r="AR177" i="109"/>
  <c r="AQ172" i="109"/>
  <c r="AS167" i="109"/>
  <c r="AQ323" i="109"/>
  <c r="AS319" i="109"/>
  <c r="AR221" i="109"/>
  <c r="AS217" i="109"/>
  <c r="AR200" i="109"/>
  <c r="X200" i="109"/>
  <c r="AS187" i="109"/>
  <c r="AQ156" i="109"/>
  <c r="AQ133" i="109"/>
  <c r="AR133" i="109"/>
  <c r="AR315" i="109"/>
  <c r="AQ331" i="109"/>
  <c r="AS327" i="109"/>
  <c r="K327" i="109"/>
  <c r="AS323" i="109"/>
  <c r="K302" i="109"/>
  <c r="K290" i="109"/>
  <c r="AR267" i="109"/>
  <c r="K267" i="109"/>
  <c r="K258" i="109"/>
  <c r="K241" i="109"/>
  <c r="K226" i="109"/>
  <c r="AR217" i="109"/>
  <c r="K217" i="109"/>
  <c r="AQ201" i="109"/>
  <c r="K192" i="109"/>
  <c r="AS182" i="109"/>
  <c r="AQ161" i="109"/>
  <c r="AR161" i="109"/>
  <c r="AQ109" i="109"/>
  <c r="AR109" i="109"/>
  <c r="AQ77" i="109"/>
  <c r="AR77" i="109"/>
  <c r="K157" i="109"/>
  <c r="K125" i="109"/>
  <c r="K121" i="109"/>
  <c r="K117" i="109"/>
  <c r="AS98" i="109"/>
  <c r="AQ92" i="109"/>
  <c r="AS90" i="109"/>
  <c r="AQ84" i="109"/>
  <c r="AR68" i="109"/>
  <c r="AQ68" i="109"/>
  <c r="K58" i="109"/>
  <c r="AQ140" i="109"/>
  <c r="AQ132" i="109"/>
  <c r="K100" i="109"/>
  <c r="K96" i="109"/>
  <c r="K92" i="109"/>
  <c r="K88" i="109"/>
  <c r="AQ76" i="109"/>
  <c r="AQ124" i="109"/>
  <c r="AQ116" i="109"/>
  <c r="X65" i="109"/>
  <c r="K53" i="109"/>
  <c r="K156" i="109"/>
  <c r="K152" i="109"/>
  <c r="K132" i="109"/>
  <c r="K128" i="109"/>
  <c r="K116" i="109"/>
  <c r="K112" i="109"/>
  <c r="K76" i="109"/>
  <c r="K62" i="109"/>
  <c r="AQ57" i="109"/>
  <c r="AR57" i="109"/>
  <c r="X89" i="109"/>
  <c r="K83" i="109"/>
  <c r="K79" i="109"/>
  <c r="K75" i="109"/>
  <c r="K66" i="109"/>
  <c r="K171" i="109"/>
  <c r="K163" i="109"/>
  <c r="K155" i="109"/>
  <c r="K151" i="109"/>
  <c r="K131" i="109"/>
  <c r="K127" i="109"/>
  <c r="K115" i="109"/>
  <c r="K111" i="109"/>
  <c r="K159" i="109"/>
  <c r="K123" i="109"/>
  <c r="K119" i="109"/>
  <c r="K98" i="109"/>
  <c r="AQ61" i="109"/>
  <c r="AR61" i="109"/>
  <c r="AS210" i="109"/>
  <c r="K203" i="109"/>
  <c r="K191" i="109"/>
  <c r="K167" i="109"/>
  <c r="K146" i="109"/>
  <c r="K138" i="109"/>
  <c r="K106" i="109"/>
  <c r="K94" i="109"/>
  <c r="K86" i="109"/>
  <c r="K82" i="109"/>
  <c r="K74" i="109"/>
  <c r="K70" i="109"/>
  <c r="AR220" i="109"/>
  <c r="K220" i="109"/>
  <c r="AS216" i="109"/>
  <c r="AS212" i="109"/>
  <c r="K212" i="109"/>
  <c r="K207" i="109"/>
  <c r="K199" i="109"/>
  <c r="AS197" i="109"/>
  <c r="K194" i="109"/>
  <c r="K183" i="109"/>
  <c r="K175" i="109"/>
  <c r="K170" i="109"/>
  <c r="K162" i="109"/>
  <c r="K154" i="109"/>
  <c r="K142" i="109"/>
  <c r="K134" i="109"/>
  <c r="K130" i="109"/>
  <c r="K114" i="109"/>
  <c r="K102" i="109"/>
  <c r="K78" i="109"/>
  <c r="AS58" i="109"/>
  <c r="AR236" i="109"/>
  <c r="AR232" i="109"/>
  <c r="K232" i="109"/>
  <c r="K224" i="109"/>
  <c r="K216" i="109"/>
  <c r="K186" i="109"/>
  <c r="K178" i="109"/>
  <c r="K150" i="109"/>
  <c r="K126" i="109"/>
  <c r="K122" i="109"/>
  <c r="K110" i="109"/>
  <c r="AS96" i="109"/>
  <c r="K60" i="109"/>
  <c r="K55" i="109"/>
  <c r="AS262" i="109"/>
  <c r="AS254" i="109"/>
  <c r="AS246" i="109"/>
  <c r="AS238" i="109"/>
  <c r="AS226" i="109"/>
  <c r="K211" i="109"/>
  <c r="K202" i="109"/>
  <c r="K158" i="109"/>
  <c r="K118" i="109"/>
  <c r="AR96" i="109"/>
  <c r="AR88" i="109"/>
  <c r="AS80" i="109"/>
  <c r="AR69" i="109"/>
  <c r="AS67" i="109"/>
  <c r="AR226" i="109"/>
  <c r="AR144" i="109"/>
  <c r="AR136" i="109"/>
  <c r="AR104" i="109"/>
  <c r="AR80" i="109"/>
  <c r="AR72" i="109"/>
  <c r="AS270" i="109"/>
  <c r="K231" i="109"/>
  <c r="K223" i="109"/>
  <c r="K219" i="109"/>
  <c r="K206" i="109"/>
  <c r="K198" i="109"/>
  <c r="K182" i="109"/>
  <c r="K174" i="109"/>
  <c r="AS160" i="109"/>
  <c r="AR152" i="109"/>
  <c r="AR128" i="109"/>
  <c r="AR125" i="109"/>
  <c r="AR121" i="109"/>
  <c r="AS120" i="109"/>
  <c r="AR112" i="109"/>
  <c r="AS99" i="109"/>
  <c r="K97" i="109"/>
  <c r="AS95" i="109"/>
  <c r="AS91" i="109"/>
  <c r="K89" i="109"/>
  <c r="AS87" i="109"/>
  <c r="AS71" i="109"/>
  <c r="K59" i="109"/>
  <c r="K268" i="109"/>
  <c r="K264" i="109"/>
  <c r="K227" i="109"/>
  <c r="K215" i="109"/>
  <c r="AR157" i="109"/>
  <c r="AS147" i="109"/>
  <c r="K145" i="109"/>
  <c r="AS143" i="109"/>
  <c r="AS139" i="109"/>
  <c r="K137" i="109"/>
  <c r="AS135" i="109"/>
  <c r="AR120" i="109"/>
  <c r="AR117" i="109"/>
  <c r="AS107" i="109"/>
  <c r="K105" i="109"/>
  <c r="AS103" i="109"/>
  <c r="K101" i="109"/>
  <c r="K93" i="109"/>
  <c r="K85" i="109"/>
  <c r="AS83" i="109"/>
  <c r="K81" i="109"/>
  <c r="AS75" i="109"/>
  <c r="K73" i="109"/>
  <c r="K54" i="109"/>
  <c r="AS68" i="109"/>
  <c r="AS66" i="109"/>
  <c r="AQ60" i="109"/>
  <c r="AS43" i="109"/>
  <c r="AS39" i="109"/>
  <c r="AQ29" i="109"/>
  <c r="AS23" i="109"/>
  <c r="AR11" i="109"/>
  <c r="AS35" i="109"/>
  <c r="AS31" i="109"/>
  <c r="AS19" i="109"/>
  <c r="AR58" i="109"/>
  <c r="AS50" i="109"/>
  <c r="AQ44" i="109"/>
  <c r="AS27" i="109"/>
  <c r="AR52" i="109"/>
  <c r="AR50" i="109"/>
  <c r="AS44" i="109"/>
  <c r="AS42" i="109"/>
  <c r="AS40" i="109"/>
  <c r="AQ36" i="109"/>
  <c r="AS13" i="109"/>
  <c r="AS79" i="109"/>
  <c r="AR64" i="109"/>
  <c r="X48" i="109"/>
  <c r="AR56" i="109"/>
  <c r="AR13" i="109"/>
  <c r="AR16" i="109"/>
  <c r="AR40" i="109"/>
  <c r="AR33" i="109"/>
  <c r="AR24" i="109"/>
  <c r="AR21" i="109"/>
  <c r="X11" i="109"/>
  <c r="AS51" i="109"/>
  <c r="AS47" i="109"/>
  <c r="AR32" i="109"/>
  <c r="AS11" i="109"/>
  <c r="AR344" i="109"/>
  <c r="AR336" i="109"/>
  <c r="AR328" i="109"/>
  <c r="AR320" i="109"/>
  <c r="AR312" i="109"/>
  <c r="AR304" i="109"/>
  <c r="AR296" i="109"/>
  <c r="AR288" i="109"/>
  <c r="AR280" i="109"/>
  <c r="AR272" i="109"/>
  <c r="AR264" i="109"/>
  <c r="AR256" i="109"/>
  <c r="AR248" i="109"/>
  <c r="AR240" i="109"/>
  <c r="AQ223" i="109"/>
  <c r="AR223" i="109"/>
  <c r="AQ207" i="109"/>
  <c r="AR207" i="109"/>
  <c r="X343" i="109"/>
  <c r="X335" i="109"/>
  <c r="X327" i="109"/>
  <c r="X319" i="109"/>
  <c r="AR341" i="109"/>
  <c r="AR325" i="109"/>
  <c r="AR317" i="109"/>
  <c r="AR309" i="109"/>
  <c r="AR301" i="109"/>
  <c r="AR293" i="109"/>
  <c r="AR285" i="109"/>
  <c r="AR277" i="109"/>
  <c r="AR269" i="109"/>
  <c r="AR261" i="109"/>
  <c r="AR253" i="109"/>
  <c r="AR245" i="109"/>
  <c r="AR237" i="109"/>
  <c r="AR234" i="109"/>
  <c r="AR219" i="109"/>
  <c r="AR225" i="109"/>
  <c r="AR222" i="109"/>
  <c r="AR206" i="109"/>
  <c r="AR202" i="109"/>
  <c r="AR195" i="109"/>
  <c r="AR338" i="109"/>
  <c r="AR330" i="109"/>
  <c r="AR322" i="109"/>
  <c r="AR314" i="109"/>
  <c r="AR306" i="109"/>
  <c r="AR298" i="109"/>
  <c r="AR290" i="109"/>
  <c r="AR282" i="109"/>
  <c r="AR274" i="109"/>
  <c r="AR266" i="109"/>
  <c r="AR258" i="109"/>
  <c r="AR250" i="109"/>
  <c r="AR242" i="109"/>
  <c r="X224" i="109"/>
  <c r="AR216" i="109"/>
  <c r="AR209" i="109"/>
  <c r="X208" i="109"/>
  <c r="AQ199" i="109"/>
  <c r="AR199" i="109"/>
  <c r="X94" i="109"/>
  <c r="AR94" i="109"/>
  <c r="X86" i="109"/>
  <c r="AR86" i="109"/>
  <c r="X345" i="109"/>
  <c r="X337" i="109"/>
  <c r="X329" i="109"/>
  <c r="X321" i="109"/>
  <c r="X313" i="109"/>
  <c r="X305" i="109"/>
  <c r="X297" i="109"/>
  <c r="X289" i="109"/>
  <c r="X281" i="109"/>
  <c r="X273" i="109"/>
  <c r="X265" i="109"/>
  <c r="X257" i="109"/>
  <c r="X249" i="109"/>
  <c r="X241" i="109"/>
  <c r="AQ231" i="109"/>
  <c r="AR231" i="109"/>
  <c r="X211" i="109"/>
  <c r="X142" i="109"/>
  <c r="AR142" i="109"/>
  <c r="X134" i="109"/>
  <c r="AR134" i="109"/>
  <c r="X102" i="109"/>
  <c r="AR102" i="109"/>
  <c r="X78" i="109"/>
  <c r="AR78" i="109"/>
  <c r="AR333" i="109"/>
  <c r="AR271" i="109"/>
  <c r="AR263" i="109"/>
  <c r="X150" i="109"/>
  <c r="AR150" i="109"/>
  <c r="X126" i="109"/>
  <c r="AR126" i="109"/>
  <c r="X110" i="109"/>
  <c r="AR110" i="109"/>
  <c r="AQ95" i="109"/>
  <c r="AR95" i="109"/>
  <c r="AQ87" i="109"/>
  <c r="AR87" i="109"/>
  <c r="X70" i="109"/>
  <c r="AR70" i="109"/>
  <c r="AR198" i="109"/>
  <c r="AR194" i="109"/>
  <c r="AQ187" i="109"/>
  <c r="AR187" i="109"/>
  <c r="X158" i="109"/>
  <c r="AR158" i="109"/>
  <c r="AQ143" i="109"/>
  <c r="AR143" i="109"/>
  <c r="AQ135" i="109"/>
  <c r="AR135" i="109"/>
  <c r="X118" i="109"/>
  <c r="AR118" i="109"/>
  <c r="AQ103" i="109"/>
  <c r="AR103" i="109"/>
  <c r="AQ79" i="109"/>
  <c r="AR79" i="109"/>
  <c r="X62" i="109"/>
  <c r="AR62" i="109"/>
  <c r="AQ191" i="109"/>
  <c r="AR191" i="109"/>
  <c r="X182" i="109"/>
  <c r="AR182" i="109"/>
  <c r="X166" i="109"/>
  <c r="AR166" i="109"/>
  <c r="AQ151" i="109"/>
  <c r="AR151" i="109"/>
  <c r="AQ127" i="109"/>
  <c r="AR127" i="109"/>
  <c r="AQ111" i="109"/>
  <c r="AR111" i="109"/>
  <c r="AQ71" i="109"/>
  <c r="AR71" i="109"/>
  <c r="X54" i="109"/>
  <c r="AR54" i="109"/>
  <c r="AR212" i="109"/>
  <c r="X174" i="109"/>
  <c r="AR174" i="109"/>
  <c r="AQ159" i="109"/>
  <c r="AR159" i="109"/>
  <c r="AQ119" i="109"/>
  <c r="AR119" i="109"/>
  <c r="AQ63" i="109"/>
  <c r="AR63" i="109"/>
  <c r="X46" i="109"/>
  <c r="AR46" i="109"/>
  <c r="X14" i="109"/>
  <c r="AR14" i="109"/>
  <c r="AQ183" i="109"/>
  <c r="AR183" i="109"/>
  <c r="AQ167" i="109"/>
  <c r="AR167" i="109"/>
  <c r="AQ55" i="109"/>
  <c r="AR55" i="109"/>
  <c r="X38" i="109"/>
  <c r="AR38" i="109"/>
  <c r="X22" i="109"/>
  <c r="AR22" i="109"/>
  <c r="AQ215" i="109"/>
  <c r="AR215" i="109"/>
  <c r="AS208" i="109"/>
  <c r="AR190" i="109"/>
  <c r="AQ175" i="109"/>
  <c r="AR175" i="109"/>
  <c r="AQ47" i="109"/>
  <c r="AR47" i="109"/>
  <c r="X30" i="109"/>
  <c r="AR30" i="109"/>
  <c r="AQ15" i="109"/>
  <c r="AR15" i="109"/>
  <c r="AR342" i="109"/>
  <c r="AR334" i="109"/>
  <c r="AR326" i="109"/>
  <c r="AR318" i="109"/>
  <c r="AR310" i="109"/>
  <c r="AR302" i="109"/>
  <c r="AR294" i="109"/>
  <c r="AR286" i="109"/>
  <c r="AR278" i="109"/>
  <c r="AR270" i="109"/>
  <c r="AR262" i="109"/>
  <c r="AR254" i="109"/>
  <c r="AR246" i="109"/>
  <c r="AR238" i="109"/>
  <c r="AR235" i="109"/>
  <c r="AS204" i="109"/>
  <c r="AQ39" i="109"/>
  <c r="AR39" i="109"/>
  <c r="AQ23" i="109"/>
  <c r="AR23" i="109"/>
  <c r="AR229" i="109"/>
  <c r="AQ220" i="109"/>
  <c r="AQ31" i="109"/>
  <c r="AR31" i="109"/>
  <c r="AS220" i="109"/>
  <c r="AR214" i="109"/>
  <c r="AR179" i="109"/>
  <c r="AR171" i="109"/>
  <c r="AR163" i="109"/>
  <c r="AR155" i="109"/>
  <c r="AR147" i="109"/>
  <c r="AR139" i="109"/>
  <c r="AR131" i="109"/>
  <c r="AR123" i="109"/>
  <c r="AR115" i="109"/>
  <c r="AR107" i="109"/>
  <c r="AR99" i="109"/>
  <c r="AR91" i="109"/>
  <c r="AR83" i="109"/>
  <c r="AR75" i="109"/>
  <c r="AR67" i="109"/>
  <c r="AR59" i="109"/>
  <c r="AR51" i="109"/>
  <c r="AR43" i="109"/>
  <c r="AR35" i="109"/>
  <c r="AR27" i="109"/>
  <c r="AR19" i="109"/>
  <c r="X170" i="109"/>
  <c r="X162" i="109"/>
  <c r="X154" i="109"/>
  <c r="X146" i="109"/>
  <c r="X138" i="109"/>
  <c r="X130" i="109"/>
  <c r="X122" i="109"/>
  <c r="X114" i="109"/>
  <c r="X106" i="109"/>
  <c r="X98" i="109"/>
  <c r="X90" i="109"/>
  <c r="X82" i="109"/>
  <c r="X74" i="109"/>
  <c r="X66" i="109"/>
  <c r="X58" i="109"/>
  <c r="X50" i="109"/>
  <c r="X42" i="109"/>
  <c r="X34" i="109"/>
  <c r="X26" i="109"/>
  <c r="X18" i="109"/>
  <c r="X10" i="109"/>
  <c r="AR205" i="109"/>
  <c r="AR197" i="109"/>
  <c r="AR189" i="109"/>
  <c r="AR181" i="109"/>
  <c r="AR173" i="109"/>
  <c r="AR165" i="109"/>
  <c r="AR359" i="109" l="1"/>
  <c r="Z50" i="103" s="1"/>
  <c r="AR362" i="109"/>
  <c r="BJ50" i="103" s="1"/>
  <c r="AR361" i="109"/>
  <c r="AR50" i="103" s="1"/>
  <c r="AR360" i="109"/>
  <c r="AS362" i="109"/>
  <c r="BK50" i="103" s="1"/>
  <c r="AS361" i="109"/>
  <c r="AS50" i="103" s="1"/>
  <c r="AS360" i="109"/>
  <c r="AS359" i="109"/>
  <c r="AA50" i="103" s="1"/>
  <c r="AX44" i="103"/>
  <c r="AF44" i="103"/>
  <c r="BI44" i="103"/>
  <c r="AQ44" i="103"/>
  <c r="AG9" i="98" l="1"/>
  <c r="AF9" i="98"/>
  <c r="AE9" i="98"/>
  <c r="AC9" i="98"/>
  <c r="AB9" i="98"/>
  <c r="AA9" i="98"/>
  <c r="Z9" i="98"/>
  <c r="AG8" i="98"/>
  <c r="AF8" i="98"/>
  <c r="AE8" i="98"/>
  <c r="AC8" i="98"/>
  <c r="AB8" i="98"/>
  <c r="AA8" i="98"/>
  <c r="Z8" i="98"/>
  <c r="AG7" i="98"/>
  <c r="AF7" i="98"/>
  <c r="AE7" i="98"/>
  <c r="AC7" i="98"/>
  <c r="AB7" i="98"/>
  <c r="AA7" i="98"/>
  <c r="Z7" i="98"/>
  <c r="AG6" i="98"/>
  <c r="AF6" i="98"/>
  <c r="AE6" i="98"/>
  <c r="AC6" i="98"/>
  <c r="AB6" i="98"/>
  <c r="AA6" i="98"/>
  <c r="Z6" i="98"/>
  <c r="AG5" i="98"/>
  <c r="AF5" i="98"/>
  <c r="AE5" i="98"/>
  <c r="AC5" i="98"/>
  <c r="AB5" i="98"/>
  <c r="AA5" i="98"/>
  <c r="Z5" i="98"/>
  <c r="AG4" i="98"/>
  <c r="AF4" i="98"/>
  <c r="AE4" i="98"/>
  <c r="AC4" i="98"/>
  <c r="AB4" i="98"/>
  <c r="AA4" i="98"/>
  <c r="Z4" i="98"/>
  <c r="Z587" i="98" l="1"/>
  <c r="Z504" i="98"/>
  <c r="AD9" i="98"/>
  <c r="AD6" i="98"/>
  <c r="AD7" i="98"/>
  <c r="AD4" i="98"/>
  <c r="AD8" i="98"/>
  <c r="AD5" i="98"/>
  <c r="F609" i="98" l="1"/>
  <c r="AT610" i="98"/>
  <c r="F598" i="98"/>
  <c r="AT599" i="98"/>
  <c r="AD14" i="112"/>
  <c r="AB61" i="112"/>
  <c r="AB62" i="112" s="1"/>
  <c r="AB63" i="112" s="1"/>
  <c r="AB64" i="112" s="1"/>
  <c r="AB65" i="112" s="1"/>
  <c r="AB66" i="112" s="1"/>
  <c r="AB67" i="112" s="1"/>
  <c r="AB68" i="112" s="1"/>
  <c r="AB69" i="112" s="1"/>
  <c r="AB70" i="112" s="1"/>
  <c r="AB71" i="112" s="1"/>
  <c r="AB72" i="112" s="1"/>
  <c r="AB73" i="112" s="1"/>
  <c r="AB74" i="112" s="1"/>
  <c r="AC5" i="112"/>
  <c r="BH4" i="112"/>
  <c r="BG4" i="112"/>
  <c r="BF4" i="112"/>
  <c r="BE4" i="112"/>
  <c r="BD4" i="112"/>
  <c r="BC4" i="112"/>
  <c r="BB4" i="112"/>
  <c r="BA4" i="112"/>
  <c r="AZ4" i="112"/>
  <c r="AY4" i="112"/>
  <c r="AX4" i="112"/>
  <c r="AW4" i="112"/>
  <c r="AV4" i="112"/>
  <c r="AU4" i="112"/>
  <c r="AQ4" i="112"/>
  <c r="AP4" i="112"/>
  <c r="AO4" i="112"/>
  <c r="AN4" i="112"/>
  <c r="AM4" i="112"/>
  <c r="AL4" i="112"/>
  <c r="AK4" i="112"/>
  <c r="AJ4" i="112"/>
  <c r="AI4" i="112"/>
  <c r="AH4" i="112"/>
  <c r="AG4" i="112"/>
  <c r="AF4" i="112"/>
  <c r="AE4" i="112"/>
  <c r="AD4" i="112"/>
  <c r="BF3" i="112"/>
  <c r="BE3" i="112"/>
  <c r="BD3" i="112"/>
  <c r="BC3" i="112"/>
  <c r="BB3" i="112"/>
  <c r="BA3" i="112"/>
  <c r="AZ3" i="112"/>
  <c r="AV3" i="112"/>
  <c r="AU3" i="112"/>
  <c r="AO3" i="112"/>
  <c r="AN3" i="112"/>
  <c r="AM3" i="112"/>
  <c r="AL3" i="112"/>
  <c r="AK3" i="112"/>
  <c r="AJ3" i="112"/>
  <c r="AI3" i="112"/>
  <c r="AE3" i="112"/>
  <c r="AD3" i="112"/>
  <c r="AV1" i="112"/>
  <c r="AW1" i="112" s="1"/>
  <c r="AX1" i="112" s="1"/>
  <c r="AY1" i="112" s="1"/>
  <c r="AZ1" i="112" s="1"/>
  <c r="BA1" i="112" s="1"/>
  <c r="BB1" i="112" s="1"/>
  <c r="BC1" i="112" s="1"/>
  <c r="BD1" i="112" s="1"/>
  <c r="BE1" i="112" s="1"/>
  <c r="BF1" i="112" s="1"/>
  <c r="BG1" i="112" s="1"/>
  <c r="BH1" i="112" s="1"/>
  <c r="AE1" i="112"/>
  <c r="AF1" i="112" s="1"/>
  <c r="AG1" i="112" s="1"/>
  <c r="AH1" i="112" s="1"/>
  <c r="AI1" i="112" s="1"/>
  <c r="AJ1" i="112" s="1"/>
  <c r="AK1" i="112" s="1"/>
  <c r="AL1" i="112" s="1"/>
  <c r="AM1" i="112" s="1"/>
  <c r="AN1" i="112" s="1"/>
  <c r="AO1" i="112" s="1"/>
  <c r="AP1" i="112" s="1"/>
  <c r="AQ1" i="112" s="1"/>
  <c r="AQ9" i="109"/>
  <c r="AG9" i="109"/>
  <c r="AF9" i="109"/>
  <c r="AE9" i="109"/>
  <c r="AC9" i="109"/>
  <c r="AB9" i="109"/>
  <c r="AA9" i="109"/>
  <c r="Z9" i="109"/>
  <c r="AG8" i="109"/>
  <c r="AF8" i="109"/>
  <c r="AE8" i="109"/>
  <c r="AC8" i="109"/>
  <c r="AB8" i="109"/>
  <c r="AA8" i="109"/>
  <c r="Z8" i="109"/>
  <c r="AG7" i="109"/>
  <c r="AF7" i="109"/>
  <c r="AE7" i="109"/>
  <c r="AC7" i="109"/>
  <c r="AB7" i="109"/>
  <c r="AA7" i="109"/>
  <c r="Z7" i="109"/>
  <c r="AQ6" i="109"/>
  <c r="AG6" i="109"/>
  <c r="AF6" i="109"/>
  <c r="AE6" i="109"/>
  <c r="AC6" i="109"/>
  <c r="AB6" i="109"/>
  <c r="AA6" i="109"/>
  <c r="Z6" i="109"/>
  <c r="AQ5" i="109"/>
  <c r="AG5" i="109"/>
  <c r="AF5" i="109"/>
  <c r="AE5" i="109"/>
  <c r="AC5" i="109"/>
  <c r="AB5" i="109"/>
  <c r="AA5" i="109"/>
  <c r="Z5" i="109"/>
  <c r="AQ4" i="109"/>
  <c r="AF4" i="109"/>
  <c r="AG4" i="109"/>
  <c r="AE4" i="109"/>
  <c r="AA4" i="109"/>
  <c r="AB4" i="109"/>
  <c r="AC4" i="109"/>
  <c r="Z4" i="109"/>
  <c r="X8" i="109"/>
  <c r="AS6" i="109"/>
  <c r="AR6" i="109"/>
  <c r="G5" i="109"/>
  <c r="H5" i="109"/>
  <c r="I5" i="109"/>
  <c r="J5" i="109"/>
  <c r="L5" i="109"/>
  <c r="M5" i="109"/>
  <c r="N5" i="109"/>
  <c r="G6" i="109"/>
  <c r="H6" i="109"/>
  <c r="I6" i="109"/>
  <c r="J6" i="109"/>
  <c r="L6" i="109"/>
  <c r="M6" i="109"/>
  <c r="N6" i="109"/>
  <c r="G7" i="109"/>
  <c r="H7" i="109"/>
  <c r="I7" i="109"/>
  <c r="J7" i="109"/>
  <c r="L7" i="109"/>
  <c r="M7" i="109"/>
  <c r="N7" i="109"/>
  <c r="G8" i="109"/>
  <c r="H8" i="109"/>
  <c r="I8" i="109"/>
  <c r="J8" i="109"/>
  <c r="L8" i="109"/>
  <c r="M8" i="109"/>
  <c r="N8" i="109"/>
  <c r="G9" i="109"/>
  <c r="H9" i="109"/>
  <c r="I9" i="109"/>
  <c r="J9" i="109"/>
  <c r="L9" i="109"/>
  <c r="M9" i="109"/>
  <c r="N9" i="109"/>
  <c r="N4" i="109"/>
  <c r="M4" i="109"/>
  <c r="L4" i="109"/>
  <c r="H4" i="109"/>
  <c r="I4" i="109"/>
  <c r="J4" i="109"/>
  <c r="G4" i="109"/>
  <c r="AT359" i="109"/>
  <c r="AT350" i="109"/>
  <c r="AQ7" i="109"/>
  <c r="BI198" i="109" a="1"/>
  <c r="BI264" i="109" a="1"/>
  <c r="BG36" i="109" a="1"/>
  <c r="BU254" i="109" a="1"/>
  <c r="BU274" i="99" a="1"/>
  <c r="BX184" i="99" a="1"/>
  <c r="BH310" i="99" a="1"/>
  <c r="BW344" i="109" a="1"/>
  <c r="BW286" i="109" a="1"/>
  <c r="BH172" i="99" a="1"/>
  <c r="BX232" i="99" a="1"/>
  <c r="BG50" i="99" a="1"/>
  <c r="BX160" i="109" a="1"/>
  <c r="BG296" i="99" a="1"/>
  <c r="BG66" i="109" a="1"/>
  <c r="BU264" i="99" a="1"/>
  <c r="BI228" i="100" a="1"/>
  <c r="BX82" i="99" a="1"/>
  <c r="BI174" i="109" a="1"/>
  <c r="BJ172" i="109" a="1"/>
  <c r="BX220" i="109" a="1"/>
  <c r="BW70" i="109" a="1"/>
  <c r="BI272" i="109" a="1"/>
  <c r="BU120" i="109" a="1"/>
  <c r="BI56" i="109" a="1"/>
  <c r="BW52" i="99" a="1"/>
  <c r="BV118" i="109" a="1"/>
  <c r="BI10" i="109" a="1"/>
  <c r="BX262" i="109" a="1"/>
  <c r="BX316" i="109" a="1"/>
  <c r="BU236" i="99" a="1"/>
  <c r="BG96" i="99" a="1"/>
  <c r="BX118" i="109" a="1"/>
  <c r="BG44" i="99" a="1"/>
  <c r="BG340" i="99" a="1"/>
  <c r="BU174" i="99" a="1"/>
  <c r="BI44" i="109" a="1"/>
  <c r="BJ10" i="99" a="1"/>
  <c r="BG268" i="109" a="1"/>
  <c r="BU268" i="109" a="1"/>
  <c r="BU74" i="109" a="1"/>
  <c r="BW284" i="109" a="1"/>
  <c r="BW228" i="109" a="1"/>
  <c r="BU232" i="99" a="1"/>
  <c r="BV382" i="99" a="1"/>
  <c r="BG262" i="100" a="1"/>
  <c r="BU262" i="99" a="1"/>
  <c r="BW296" i="109" a="1"/>
  <c r="BG328" i="109" a="1"/>
  <c r="BU302" i="99" a="1"/>
  <c r="BU360" i="99" a="1"/>
  <c r="BX106" i="109" a="1"/>
  <c r="BI152" i="99" a="1"/>
  <c r="BW266" i="109" a="1"/>
  <c r="BW24" i="109" a="1"/>
  <c r="BW42" i="99" a="1"/>
  <c r="BW74" i="109" a="1"/>
  <c r="BU378" i="99" a="1"/>
  <c r="BW250" i="109" a="1"/>
  <c r="BU134" i="109" a="1"/>
  <c r="BX298" i="109" a="1"/>
  <c r="BW194" i="99" a="1"/>
  <c r="BW264" i="99" a="1"/>
  <c r="BG186" i="99" a="1"/>
  <c r="BJ310" i="109" a="1"/>
  <c r="BI186" i="109" a="1"/>
  <c r="BI102" i="99" a="1"/>
  <c r="BI98" i="109" a="1"/>
  <c r="BW238" i="109" a="1"/>
  <c r="BU68" i="109" a="1"/>
  <c r="BU426" i="100" a="1"/>
  <c r="BV208" i="99" a="1"/>
  <c r="BI34" i="109" a="1"/>
  <c r="BU288" i="109" a="1"/>
  <c r="BU150" i="109" a="1"/>
  <c r="BU224" i="109" a="1"/>
  <c r="BG330" i="109" a="1"/>
  <c r="BG216" i="109" a="1"/>
  <c r="BG332" i="109" a="1"/>
  <c r="BI112" i="109" a="1"/>
  <c r="BW110" i="99" a="1"/>
  <c r="BI190" i="109" a="1"/>
  <c r="BU146" i="109" a="1"/>
  <c r="BU304" i="109" a="1"/>
  <c r="BH316" i="109" a="1"/>
  <c r="BG20" i="99" a="1"/>
  <c r="BG64" i="109" a="1"/>
  <c r="BV280" i="99" a="1"/>
  <c r="BU222" i="109" a="1"/>
  <c r="BI358" i="99" a="1"/>
  <c r="BJ262" i="99" a="1"/>
  <c r="BX82" i="109" a="1"/>
  <c r="BU276" i="109" a="1"/>
  <c r="BU334" i="109" a="1"/>
  <c r="BI84" i="109" a="1"/>
  <c r="BU92" i="109" a="1"/>
  <c r="BJ28" i="99" a="1"/>
  <c r="BW320" i="109" a="1"/>
  <c r="BW20" i="109" a="1"/>
  <c r="BH58" i="99" a="1"/>
  <c r="BG228" i="109" a="1"/>
  <c r="BH226" i="109" a="1"/>
  <c r="BU40" i="109" a="1"/>
  <c r="BW220" i="99" a="1"/>
  <c r="BJ160" i="109" a="1"/>
  <c r="BW244" i="99" a="1"/>
  <c r="BU112" i="109" a="1"/>
  <c r="BI428" i="99" a="1"/>
  <c r="BG372" i="99" a="1"/>
  <c r="BU168" i="109" a="1"/>
  <c r="BI20" i="109" a="1"/>
  <c r="BU260" i="99" a="1"/>
  <c r="BX136" i="109" a="1"/>
  <c r="BG272" i="109" a="1"/>
  <c r="BV214" i="109" a="1"/>
  <c r="BJ82" i="109" a="1"/>
  <c r="BI22" i="109" a="1"/>
  <c r="BI314" i="99" a="1"/>
  <c r="BU386" i="99" a="1"/>
  <c r="BJ130" i="99" a="1"/>
  <c r="BI336" i="100" a="1"/>
  <c r="BJ274" i="99" a="1"/>
  <c r="BJ40" i="109" a="1"/>
  <c r="BU210" i="109" a="1"/>
  <c r="BI296" i="109" a="1"/>
  <c r="BW142" i="109" a="1"/>
  <c r="BU332" i="109" a="1"/>
  <c r="BU308" i="99" a="1"/>
  <c r="BX226" i="109" a="1"/>
  <c r="BV112" i="99" a="1"/>
  <c r="BH280" i="99" a="1"/>
  <c r="BX244" i="109" a="1"/>
  <c r="BG50" i="109" a="1"/>
  <c r="BG92" i="109" a="1"/>
  <c r="BU268" i="99" a="1"/>
  <c r="BI204" i="99" a="1"/>
  <c r="BJ364" i="99" a="1"/>
  <c r="BG12" i="109" a="1"/>
  <c r="BG254" i="109" a="1"/>
  <c r="BW230" i="99" a="1"/>
  <c r="BG78" i="109" a="1"/>
  <c r="BI300" i="109" a="1"/>
  <c r="BU286" i="109" a="1"/>
  <c r="BW18" i="109" a="1"/>
  <c r="BX208" i="99" a="1"/>
  <c r="BI28" i="109" a="1"/>
  <c r="BU194" i="109" a="1"/>
  <c r="BJ274" i="109" a="1"/>
  <c r="BG422" i="99" a="1"/>
  <c r="BG122" i="109" a="1"/>
  <c r="BG310" i="109" a="1"/>
  <c r="BU170" i="99" a="1"/>
  <c r="BW28" i="109" a="1"/>
  <c r="BV202" i="109" a="1"/>
  <c r="BU60" i="109" a="1"/>
  <c r="BI328" i="109" a="1"/>
  <c r="BH34" i="109" a="1"/>
  <c r="BG108" i="99" a="1"/>
  <c r="BG312" i="109" a="1"/>
  <c r="BI58" i="109" a="1"/>
  <c r="BI308" i="99" a="1"/>
  <c r="BW40" i="99" a="1"/>
  <c r="BI138" i="109" a="1"/>
  <c r="BX190" i="109" a="1"/>
  <c r="BW136" i="109" a="1"/>
  <c r="BW186" i="109" a="1"/>
  <c r="BU236" i="109" a="1"/>
  <c r="BW44" i="109" a="1"/>
  <c r="BW220" i="109" a="1"/>
  <c r="BW46" i="109" a="1"/>
  <c r="BI342" i="100" a="1"/>
  <c r="BG34" i="109" a="1"/>
  <c r="BH172" i="109" a="1"/>
  <c r="BI132" i="109" a="1"/>
  <c r="BI126" i="109" a="1"/>
  <c r="BX22" i="109" a="1"/>
  <c r="BW44" i="99" a="1"/>
  <c r="BI68" i="99" a="1"/>
  <c r="BU316" i="99" a="1"/>
  <c r="BI226" i="99" a="1"/>
  <c r="BJ154" i="99" a="1"/>
  <c r="BG286" i="99" a="1"/>
  <c r="BW56" i="109" a="1"/>
  <c r="BI356" i="99" a="1"/>
  <c r="BW26" i="109" a="1"/>
  <c r="BW192" i="99" a="1"/>
  <c r="BI326" i="109" a="1"/>
  <c r="BW288" i="109" a="1"/>
  <c r="BI310" i="109" a="1"/>
  <c r="BU190" i="99" a="1"/>
  <c r="BI64" i="99" a="1"/>
  <c r="BW118" i="99" a="1"/>
  <c r="BJ34" i="109" a="1"/>
  <c r="BI218" i="109" a="1"/>
  <c r="BW304" i="99" a="1"/>
  <c r="BJ244" i="99" a="1"/>
  <c r="BW38" i="99" a="1"/>
  <c r="BW222" i="109" a="1"/>
  <c r="BU338" i="109" a="1"/>
  <c r="BX100" i="109" a="1"/>
  <c r="BJ256" i="99" a="1"/>
  <c r="BU124" i="109" a="1"/>
  <c r="BG194" i="109" a="1"/>
  <c r="BI306" i="99" a="1"/>
  <c r="BU256" i="109" a="1"/>
  <c r="BG166" i="99" a="1"/>
  <c r="BW314" i="109" a="1"/>
  <c r="BW328" i="99" a="1"/>
  <c r="BG204" i="109" a="1"/>
  <c r="BI286" i="109" a="1"/>
  <c r="BU156" i="99" a="1"/>
  <c r="BX358" i="99" a="1"/>
  <c r="BI334" i="109" a="1"/>
  <c r="BH208" i="109" a="1"/>
  <c r="BI108" i="109" a="1"/>
  <c r="BW188" i="109" a="1"/>
  <c r="BW302" i="109" a="1"/>
  <c r="BW196" i="99" a="1"/>
  <c r="BI82" i="109" a="1"/>
  <c r="BU96" i="109" a="1"/>
  <c r="BJ166" i="109" a="1"/>
  <c r="BI286" i="99" a="1"/>
  <c r="BI192" i="109" a="1"/>
  <c r="BW258" i="109" a="1"/>
  <c r="BX142" i="109" a="1"/>
  <c r="BI256" i="109" a="1"/>
  <c r="BW244" i="109" a="1"/>
  <c r="BV304" i="109" a="1"/>
  <c r="BG250" i="99" a="1"/>
  <c r="BW280" i="99" a="1"/>
  <c r="BV70" i="99" a="1"/>
  <c r="BU192" i="109" a="1"/>
  <c r="BU266" i="109" a="1"/>
  <c r="BI136" i="109" a="1"/>
  <c r="BI52" i="99" a="1"/>
  <c r="BG232" i="109" a="1"/>
  <c r="BU52" i="109" a="1"/>
  <c r="BJ322" i="99" a="1"/>
  <c r="BI116" i="109" a="1"/>
  <c r="BG14" i="109" a="1"/>
  <c r="BG18" i="109" a="1"/>
  <c r="BU110" i="99" a="1"/>
  <c r="BW202" i="109" a="1"/>
  <c r="BW16" i="109" a="1"/>
  <c r="BU28" i="109" a="1"/>
  <c r="BG48" i="109" a="1"/>
  <c r="BH148" i="109" a="1"/>
  <c r="BG92" i="99" a="1"/>
  <c r="BW282" i="99" a="1"/>
  <c r="BW158" i="109" a="1"/>
  <c r="BI12" i="109" a="1"/>
  <c r="BU244" i="109" a="1"/>
  <c r="BV88" i="109" a="1"/>
  <c r="BW174" i="109" a="1"/>
  <c r="BU384" i="99" a="1"/>
  <c r="BW176" i="109" a="1"/>
  <c r="BW364" i="99" a="1"/>
  <c r="BI214" i="109" a="1"/>
  <c r="BG196" i="100" a="1"/>
  <c r="BU278" i="99" a="1"/>
  <c r="BU250" i="99" a="1"/>
  <c r="BU56" i="109" a="1"/>
  <c r="BG270" i="109" a="1"/>
  <c r="BW342" i="99" a="1"/>
  <c r="BJ304" i="109" a="1"/>
  <c r="BI178" i="109" a="1"/>
  <c r="BU20" i="109" a="1"/>
  <c r="BG198" i="99" a="1"/>
  <c r="BX400" i="99" a="1"/>
  <c r="BW182" i="109" a="1"/>
  <c r="BG300" i="109" a="1"/>
  <c r="BG28" i="109" a="1"/>
  <c r="BU340" i="99" a="1"/>
  <c r="BJ316" i="99" a="1"/>
  <c r="BU16" i="109" a="1"/>
  <c r="BV340" i="109" a="1"/>
  <c r="BV226" i="99" a="1"/>
  <c r="BJ112" i="99" a="1"/>
  <c r="BG334" i="109" a="1"/>
  <c r="BG162" i="109" a="1"/>
  <c r="BW100" i="109" a="1"/>
  <c r="BH52" i="109" a="1"/>
  <c r="BG280" i="109" a="1"/>
  <c r="BI48" i="99" a="1"/>
  <c r="BU48" i="99" a="1"/>
  <c r="BH316" i="99" a="1"/>
  <c r="BG150" i="109" a="1"/>
  <c r="BJ112" i="109" a="1"/>
  <c r="BI294" i="109" a="1"/>
  <c r="BU36" i="109" a="1"/>
  <c r="BG220" i="109" a="1"/>
  <c r="BJ118" i="109" a="1"/>
  <c r="BU12" i="99" a="1"/>
  <c r="BX202" i="109" a="1"/>
  <c r="BG244" i="99" a="1"/>
  <c r="BJ64" i="99" a="1"/>
  <c r="BG316" i="99" a="1"/>
  <c r="BV22" i="109" a="1"/>
  <c r="BW64" i="99" a="1"/>
  <c r="BW14" i="109" a="1"/>
  <c r="BG112" i="109" a="1"/>
  <c r="BX16" i="109" a="1"/>
  <c r="BU314" i="109" a="1"/>
  <c r="BG26" i="109" a="1"/>
  <c r="BG308" i="109" a="1"/>
  <c r="BV364" i="99" a="1"/>
  <c r="BX238" i="100" a="1"/>
  <c r="BU14" i="109" a="1"/>
  <c r="BW298" i="109" a="1"/>
  <c r="BW34" i="109" a="1"/>
  <c r="BI12" i="99" a="1"/>
  <c r="BH142" i="99" a="1"/>
  <c r="BV136" i="109" a="1"/>
  <c r="BG72" i="99" a="1"/>
  <c r="BH334" i="109" a="1"/>
  <c r="BG300" i="100" a="1"/>
  <c r="BI362" i="99" a="1"/>
  <c r="BI416" i="99" a="1"/>
  <c r="BX322" i="109" a="1"/>
  <c r="BU184" i="109" a="1"/>
  <c r="BI106" i="109" a="1"/>
  <c r="BU162" i="99" a="1"/>
  <c r="BU58" i="109" a="1"/>
  <c r="BX52" i="109" a="1"/>
  <c r="BG224" i="99" a="1"/>
  <c r="BH160" i="99" a="1"/>
  <c r="BG428" i="99" a="1"/>
  <c r="BH94" i="109" a="1"/>
  <c r="BW76" i="99" a="1"/>
  <c r="BI344" i="99" a="1"/>
  <c r="BU230" i="100" a="1"/>
  <c r="BU422" i="99" a="1"/>
  <c r="BI324" i="99" a="1"/>
  <c r="BI108" i="99" a="1"/>
  <c r="BU106" i="98" a="1"/>
  <c r="BU66" i="98" a="1"/>
  <c r="BH148" i="98" a="1"/>
  <c r="BU10" i="98" a="1"/>
  <c r="BH262" i="100" a="1"/>
  <c r="BW18" i="99" a="1"/>
  <c r="BI340" i="99" a="1"/>
  <c r="BG420" i="99" a="1"/>
  <c r="BW110" i="109" a="1"/>
  <c r="BW216" i="109" a="1"/>
  <c r="BG100" i="109" a="1"/>
  <c r="BV196" i="109" a="1"/>
  <c r="BH400" i="99" a="1"/>
  <c r="BI222" i="109" a="1"/>
  <c r="BH214" i="109" a="1"/>
  <c r="BG102" i="99" a="1"/>
  <c r="BJ58" i="109" a="1"/>
  <c r="BW184" i="109" a="1"/>
  <c r="BI330" i="99" a="1"/>
  <c r="BU114" i="109" a="1"/>
  <c r="BU106" i="109" a="1"/>
  <c r="BG400" i="99" a="1"/>
  <c r="BG350" i="99" a="1"/>
  <c r="BI240" i="99" a="1"/>
  <c r="BG206" i="109" a="1"/>
  <c r="BG356" i="99" a="1"/>
  <c r="BW60" i="109" a="1"/>
  <c r="BW102" i="109" a="1"/>
  <c r="BW272" i="109" a="1"/>
  <c r="BG240" i="109" a="1"/>
  <c r="BI304" i="109" a="1"/>
  <c r="BI84" i="99" a="1"/>
  <c r="BW84" i="109" a="1"/>
  <c r="BH88" i="109" a="1"/>
  <c r="BG130" i="109" a="1"/>
  <c r="BG100" i="99" a="1"/>
  <c r="BU208" i="109" a="1"/>
  <c r="BW280" i="109" a="1"/>
  <c r="BX178" i="99" a="1"/>
  <c r="BX148" i="109" a="1"/>
  <c r="BH82" i="99" a="1"/>
  <c r="BU402" i="99" a="1"/>
  <c r="BG146" i="99" a="1"/>
  <c r="BI180" i="109" a="1"/>
  <c r="BG354" i="99" a="1"/>
  <c r="BW132" i="99" a="1"/>
  <c r="BU144" i="99" a="1"/>
  <c r="BG210" i="109" a="1"/>
  <c r="BW264" i="109" a="1"/>
  <c r="BI168" i="99" a="1"/>
  <c r="BW62" i="109" a="1"/>
  <c r="BG238" i="99" a="1"/>
  <c r="BU252" i="100" a="1"/>
  <c r="BI156" i="109" a="1"/>
  <c r="BV148" i="109" a="1"/>
  <c r="BG286" i="109" a="1"/>
  <c r="BU88" i="99" a="1"/>
  <c r="BI152" i="109" a="1"/>
  <c r="BU186" i="109" a="1"/>
  <c r="BI16" i="109" a="1"/>
  <c r="BW112" i="109" a="1"/>
  <c r="BI28" i="99" a="1"/>
  <c r="BH286" i="109" a="1"/>
  <c r="BI390" i="99" a="1"/>
  <c r="BJ298" i="109" a="1"/>
  <c r="BU62" i="99" a="1"/>
  <c r="BI324" i="109" a="1"/>
  <c r="BV130" i="109" a="1"/>
  <c r="BI38" i="99" a="1"/>
  <c r="BW58" i="109" a="1"/>
  <c r="BG40" i="109" a="1"/>
  <c r="BH292" i="99" a="1"/>
  <c r="BU80" i="109" a="1"/>
  <c r="BU30" i="109" a="1"/>
  <c r="BU160" i="99" a="1"/>
  <c r="BU240" i="99" a="1"/>
  <c r="BI230" i="109" a="1"/>
  <c r="BW278" i="99" a="1"/>
  <c r="BV196" i="99" a="1"/>
  <c r="BW288" i="99" a="1"/>
  <c r="BG272" i="99" a="1"/>
  <c r="BW236" i="109" a="1"/>
  <c r="BU38" i="99" a="1"/>
  <c r="BI42" i="99" a="1"/>
  <c r="BV238" i="109" a="1"/>
  <c r="BI240" i="109" a="1"/>
  <c r="BH358" i="99" a="1"/>
  <c r="BW10" i="109" a="1"/>
  <c r="BI342" i="109" a="1"/>
  <c r="BV328" i="109" a="1"/>
  <c r="BG178" i="99" a="1"/>
  <c r="BJ232" i="109" a="1"/>
  <c r="BI306" i="109" a="1"/>
  <c r="BW312" i="109" a="1"/>
  <c r="BG156" i="99" a="1"/>
  <c r="BJ406" i="99" a="1"/>
  <c r="BG394" i="99" a="1"/>
  <c r="BG424" i="99" a="1"/>
  <c r="BU156" i="100" a="1"/>
  <c r="BG388" i="99" a="1"/>
  <c r="BW126" i="99" a="1"/>
  <c r="BG396" i="99" a="1"/>
  <c r="BJ190" i="99" a="1"/>
  <c r="BH112" i="109" a="1"/>
  <c r="BI196" i="109" a="1"/>
  <c r="BX256" i="109" a="1"/>
  <c r="BI204" i="109" a="1"/>
  <c r="BU96" i="99" a="1"/>
  <c r="BV370" i="99" a="1"/>
  <c r="BI32" i="99" a="1"/>
  <c r="BG102" i="109" a="1"/>
  <c r="BI102" i="109" a="1"/>
  <c r="BJ202" i="109" a="1"/>
  <c r="BG256" i="99" a="1"/>
  <c r="BX286" i="109" a="1"/>
  <c r="BJ316" i="109" a="1"/>
  <c r="BG334" i="99" a="1"/>
  <c r="BU330" i="109" a="1"/>
  <c r="BI96" i="99" a="1"/>
  <c r="BH70" i="109" a="1"/>
  <c r="BU232" i="109" a="1"/>
  <c r="BI62" i="109" a="1"/>
  <c r="BV268" i="99" a="1"/>
  <c r="BI30" i="109" a="1"/>
  <c r="BG212" i="99" a="1"/>
  <c r="BU10" i="109" a="1"/>
  <c r="BG68" i="109" a="1"/>
  <c r="BI190" i="99" a="1"/>
  <c r="BI260" i="109" a="1"/>
  <c r="BV190" i="109" a="1"/>
  <c r="BJ10" i="109" a="1"/>
  <c r="BH250" i="99" a="1"/>
  <c r="BG146" i="109" a="1"/>
  <c r="BV244" i="109" a="1"/>
  <c r="BG316" i="109" a="1"/>
  <c r="BG10" i="99" a="1"/>
  <c r="BW138" i="109" a="1"/>
  <c r="BW200" i="99" a="1"/>
  <c r="BG158" i="109" a="1"/>
  <c r="BU44" i="99" a="1"/>
  <c r="BJ292" i="109" a="1"/>
  <c r="BU122" i="109" a="1"/>
  <c r="BW88" i="99" a="1"/>
  <c r="BJ322" i="109" a="1"/>
  <c r="BW164" i="99" a="1"/>
  <c r="BX196" i="109" a="1"/>
  <c r="BH124" i="109" a="1"/>
  <c r="BU280" i="99" a="1"/>
  <c r="BH370" i="99" a="1"/>
  <c r="BU178" i="109" a="1"/>
  <c r="BX250" i="109" a="1"/>
  <c r="BV220" i="99" a="1"/>
  <c r="BW246" i="109" a="1"/>
  <c r="BI50" i="99" a="1"/>
  <c r="BJ166" i="99" a="1"/>
  <c r="BW46" i="99" a="1"/>
  <c r="BW262" i="99" a="1"/>
  <c r="BI236" i="99" a="1"/>
  <c r="BG106" i="109" a="1"/>
  <c r="BH328" i="109" a="1"/>
  <c r="BW152" i="109" a="1"/>
  <c r="BU118" i="109" a="1"/>
  <c r="BI10" i="99" a="1"/>
  <c r="BG124" i="99" a="1"/>
  <c r="BW132" i="109" a="1"/>
  <c r="BX352" i="100" a="1"/>
  <c r="BU306" i="99" a="1"/>
  <c r="BH346" i="99" a="1"/>
  <c r="BU76" i="109" a="1"/>
  <c r="BU320" i="109" a="1"/>
  <c r="BU48" i="109" a="1"/>
  <c r="BG20" i="109" a="1"/>
  <c r="BH220" i="99" a="1"/>
  <c r="BU94" i="109" a="1"/>
  <c r="BW276" i="109" a="1"/>
  <c r="BX28" i="109" a="1"/>
  <c r="BW82" i="109" a="1"/>
  <c r="BW126" i="109" a="1"/>
  <c r="BG138" i="109" a="1"/>
  <c r="BJ244" i="109" a="1"/>
  <c r="BI140" i="99" a="1"/>
  <c r="BX196" i="99" a="1"/>
  <c r="BI338" i="109" a="1"/>
  <c r="BI88" i="109" a="1"/>
  <c r="BV76" i="109" a="1"/>
  <c r="BW54" i="109" a="1"/>
  <c r="BI168" i="109" a="1"/>
  <c r="BI316" i="99" a="1"/>
  <c r="BW308" i="109" a="1"/>
  <c r="BG282" i="99" a="1"/>
  <c r="BW338" i="99" a="1"/>
  <c r="BG414" i="99" a="1"/>
  <c r="BW134" i="99" a="1"/>
  <c r="BU354" i="99" a="1"/>
  <c r="BG112" i="99" a="1"/>
  <c r="BG82" i="109" a="1"/>
  <c r="BW204" i="109" a="1"/>
  <c r="BJ280" i="109" a="1"/>
  <c r="BV34" i="109" a="1"/>
  <c r="BG288" i="109" a="1"/>
  <c r="BV40" i="109" a="1"/>
  <c r="BI350" i="99" a="1"/>
  <c r="BI290" i="109" a="1"/>
  <c r="BW222" i="99" a="1"/>
  <c r="BG192" i="109" a="1"/>
  <c r="BJ154" i="109" a="1"/>
  <c r="BG172" i="109" a="1"/>
  <c r="BU182" i="109" a="1"/>
  <c r="BI268" i="109" a="1"/>
  <c r="BJ268" i="99" a="1"/>
  <c r="BU150" i="99" a="1"/>
  <c r="BX58" i="109" a="1"/>
  <c r="BU284" i="109" a="1"/>
  <c r="BH184" i="109" a="1"/>
  <c r="BU78" i="109" a="1"/>
  <c r="BU394" i="99" a="1"/>
  <c r="BW94" i="99" a="1"/>
  <c r="BV136" i="99" a="1"/>
  <c r="BI312" i="109" a="1"/>
  <c r="BG162" i="99" a="1"/>
  <c r="BH202" i="99" a="1"/>
  <c r="BU290" i="99" a="1"/>
  <c r="BV64" i="109" a="1"/>
  <c r="BI122" i="109" a="1"/>
  <c r="BU388" i="99" a="1"/>
  <c r="BU148" i="99" a="1"/>
  <c r="BU88" i="109" a="1"/>
  <c r="BU186" i="99" a="1"/>
  <c r="BI144" i="99" a="1"/>
  <c r="BG334" i="100" a="1"/>
  <c r="BI142" i="109" a="1"/>
  <c r="BI184" i="109" a="1"/>
  <c r="BH238" i="109" a="1"/>
  <c r="BV16" i="109" a="1"/>
  <c r="BW320" i="99" a="1"/>
  <c r="BG74" i="109" a="1"/>
  <c r="BW416" i="99" a="1"/>
  <c r="BV58" i="109" a="1"/>
  <c r="BX22" i="99" a="1"/>
  <c r="BG86" i="99" a="1"/>
  <c r="BV70" i="109" a="1"/>
  <c r="BX76" i="109" a="1"/>
  <c r="BJ298" i="99" a="1"/>
  <c r="BH280" i="109" a="1"/>
  <c r="BU220" i="109" a="1"/>
  <c r="BU190" i="109" a="1"/>
  <c r="BI46" i="109" a="1"/>
  <c r="BX10" i="109" a="1"/>
  <c r="BJ64" i="109" a="1"/>
  <c r="BJ22" i="109" a="1"/>
  <c r="BH244" i="109" a="1"/>
  <c r="BU242" i="109" a="1"/>
  <c r="BI206" i="109" a="1"/>
  <c r="BI158" i="109" a="1"/>
  <c r="BW164" i="109" a="1"/>
  <c r="BG170" i="109" a="1"/>
  <c r="BU144" i="109" a="1"/>
  <c r="BU86" i="109" a="1"/>
  <c r="BG230" i="109" a="1"/>
  <c r="BI276" i="99" a="1"/>
  <c r="BU278" i="109" a="1"/>
  <c r="BI284" i="109" a="1"/>
  <c r="BJ214" i="99" a="1"/>
  <c r="BG172" i="99" a="1"/>
  <c r="BU114" i="99" a="1"/>
  <c r="BG326" i="109" a="1"/>
  <c r="BH292" i="109" a="1"/>
  <c r="BG124" i="109" a="1"/>
  <c r="BW368" i="99" a="1"/>
  <c r="BV82" i="109" a="1"/>
  <c r="BW168" i="109" a="1"/>
  <c r="BW30" i="109" a="1"/>
  <c r="BU126" i="109" a="1"/>
  <c r="BG252" i="109" a="1"/>
  <c r="BU154" i="109" a="1"/>
  <c r="BV250" i="109" a="1"/>
  <c r="BJ16" i="109" a="1"/>
  <c r="BI210" i="109" a="1"/>
  <c r="BV262" i="109" a="1"/>
  <c r="BG208" i="109" a="1"/>
  <c r="BW366" i="99" a="1"/>
  <c r="BI212" i="99" a="1"/>
  <c r="BV352" i="99" a="1"/>
  <c r="BI276" i="109" a="1"/>
  <c r="BG234" i="109" a="1"/>
  <c r="BG16" i="109" a="1"/>
  <c r="BI250" i="99" a="1"/>
  <c r="BG134" i="109" a="1"/>
  <c r="BU310" i="109" a="1"/>
  <c r="BH352" i="99" a="1"/>
  <c r="BU342" i="109" a="1"/>
  <c r="BU296" i="109" a="1"/>
  <c r="BU38" i="109" a="1"/>
  <c r="BU198" i="109" a="1"/>
  <c r="BW200" i="109" a="1"/>
  <c r="BG370" i="99" a="1"/>
  <c r="BI336" i="109" a="1"/>
  <c r="BH22" i="99" a="1"/>
  <c r="BH46" i="109" a="1"/>
  <c r="BI174" i="100" a="1"/>
  <c r="BG90" i="99" a="1"/>
  <c r="BG44" i="109" a="1"/>
  <c r="BI36" i="109" a="1"/>
  <c r="BG30" i="109" a="1"/>
  <c r="BV220" i="109" a="1"/>
  <c r="BI310" i="99" a="1"/>
  <c r="BG118" i="109" a="1"/>
  <c r="BI254" i="109" a="1"/>
  <c r="BG126" i="99" a="1"/>
  <c r="BU22" i="99" a="1"/>
  <c r="BI164" i="99" a="1"/>
  <c r="BV424" i="99" a="1"/>
  <c r="BI60" i="99" a="1"/>
  <c r="BI56" i="99" a="1"/>
  <c r="BW90" i="109" a="1"/>
  <c r="BI76" i="109" a="1"/>
  <c r="BW274" i="109" a="1"/>
  <c r="BU18" i="109" a="1"/>
  <c r="BV310" i="109" a="1"/>
  <c r="BH406" i="99" a="1"/>
  <c r="BG322" i="109" a="1"/>
  <c r="BG168" i="109" a="1"/>
  <c r="BI32" i="109" a="1"/>
  <c r="BJ52" i="109" a="1"/>
  <c r="BV358" i="99" a="1"/>
  <c r="BG304" i="109" a="1"/>
  <c r="BG32" i="109" a="1"/>
  <c r="BU128" i="109" a="1"/>
  <c r="BX46" i="109" a="1"/>
  <c r="BU248" i="109" a="1"/>
  <c r="BJ220" i="109" a="1"/>
  <c r="BU104" i="99" a="1"/>
  <c r="BI124" i="109" a="1"/>
  <c r="BG246" i="109" a="1"/>
  <c r="BW336" i="109" a="1"/>
  <c r="BW160" i="99" a="1"/>
  <c r="BW10" i="99" a="1"/>
  <c r="BH370" i="100" a="1"/>
  <c r="BJ28" i="109" a="1"/>
  <c r="BJ382" i="99" a="1"/>
  <c r="BH142" i="109" a="1"/>
  <c r="BU166" i="99" a="1"/>
  <c r="BU34" i="109" a="1"/>
  <c r="BW324" i="109" a="1"/>
  <c r="BU26" i="109" a="1"/>
  <c r="BW282" i="109" a="1"/>
  <c r="BW128" i="99" a="1"/>
  <c r="BJ358" i="99" a="1"/>
  <c r="BW160" i="109" a="1"/>
  <c r="BW214" i="109" a="1"/>
  <c r="BI238" i="109" a="1"/>
  <c r="BU228" i="109" a="1"/>
  <c r="BW146" i="99" a="1"/>
  <c r="BW304" i="109" a="1"/>
  <c r="BG186" i="109" a="1"/>
  <c r="BU260" i="109" a="1"/>
  <c r="BU290" i="100" a="1"/>
  <c r="BV406" i="99" a="1"/>
  <c r="BH178" i="99" a="1"/>
  <c r="BW170" i="109" a="1"/>
  <c r="BI164" i="109" a="1"/>
  <c r="BW22" i="109" a="1"/>
  <c r="BH340" i="109" a="1"/>
  <c r="BW230" i="109" a="1"/>
  <c r="BV112" i="109" a="1"/>
  <c r="BW78" i="99" a="1"/>
  <c r="BV286" i="99" a="1"/>
  <c r="BU254" i="99" a="1"/>
  <c r="BW62" i="99" a="1"/>
  <c r="BJ88" i="99" a="1"/>
  <c r="BI304" i="99" a="1"/>
  <c r="BG104" i="109" a="1"/>
  <c r="BU244" i="99" a="1"/>
  <c r="BJ208" i="109" a="1"/>
  <c r="BU64" i="99" a="1"/>
  <c r="BX112" i="109" a="1"/>
  <c r="BH58" i="109" a="1"/>
  <c r="BW36" i="99" a="1"/>
  <c r="BI260" i="100" a="1"/>
  <c r="BI234" i="99" a="1"/>
  <c r="BW108" i="109" a="1"/>
  <c r="BG342" i="99" a="1"/>
  <c r="BW168" i="99" a="1"/>
  <c r="BI336" i="99" a="1"/>
  <c r="BI248" i="100" a="1"/>
  <c r="BU82" i="99" a="1"/>
  <c r="BW318" i="98" a="1"/>
  <c r="BG246" i="98" a="1"/>
  <c r="BI94" i="100" a="1"/>
  <c r="BW336" i="100" a="1"/>
  <c r="BU384" i="98" a="1"/>
  <c r="BJ208" i="99" a="1"/>
  <c r="BW52" i="109" a="1"/>
  <c r="BU160" i="109" a="1"/>
  <c r="BI70" i="109" a="1"/>
  <c r="BU76" i="99" a="1"/>
  <c r="BI394" i="99" a="1"/>
  <c r="BH310" i="109" a="1"/>
  <c r="BG96" i="109" a="1"/>
  <c r="BJ124" i="109" a="1"/>
  <c r="BU292" i="99" a="1"/>
  <c r="BU50" i="109" a="1"/>
  <c r="BW32" i="109" a="1"/>
  <c r="BJ46" i="109" a="1"/>
  <c r="BU292" i="109" a="1"/>
  <c r="BI292" i="99" a="1"/>
  <c r="BU238" i="109" a="1"/>
  <c r="BH166" i="99" a="1"/>
  <c r="BU420" i="100" a="1"/>
  <c r="BI300" i="99" a="1"/>
  <c r="BG140" i="99" a="1"/>
  <c r="BU140" i="109" a="1"/>
  <c r="BG336" i="99" a="1"/>
  <c r="BW248" i="109" a="1"/>
  <c r="BX424" i="99" a="1"/>
  <c r="BU218" i="99" a="1"/>
  <c r="BI42" i="109" a="1"/>
  <c r="BI120" i="109" a="1"/>
  <c r="BW318" i="109" a="1"/>
  <c r="BI280" i="109" a="1"/>
  <c r="BG60" i="109" a="1"/>
  <c r="BI302" i="99" a="1"/>
  <c r="BX280" i="109" a="1"/>
  <c r="BU290" i="109" a="1"/>
  <c r="BU138" i="99" a="1"/>
  <c r="BI54" i="109" a="1"/>
  <c r="BW124" i="99" a="1"/>
  <c r="BW196" i="100" a="1"/>
  <c r="BI232" i="99" a="1"/>
  <c r="BX124" i="109" a="1"/>
  <c r="BW98" i="109" a="1"/>
  <c r="BW310" i="109" a="1"/>
  <c r="BJ130" i="109" a="1"/>
  <c r="BV256" i="109" a="1"/>
  <c r="BG150" i="99" a="1"/>
  <c r="BI404" i="99" a="1"/>
  <c r="BW178" i="99" a="1"/>
  <c r="BI80" i="99" a="1"/>
  <c r="BG362" i="99" a="1"/>
  <c r="BG214" i="109" a="1"/>
  <c r="BG196" i="109" a="1"/>
  <c r="BV226" i="109" a="1"/>
  <c r="BI90" i="109" a="1"/>
  <c r="BI118" i="109" a="1"/>
  <c r="BG132" i="109" a="1"/>
  <c r="BH196" i="99" a="1"/>
  <c r="BW212" i="109" a="1"/>
  <c r="BW238" i="99" a="1"/>
  <c r="BU216" i="109" a="1"/>
  <c r="BU212" i="109" a="1"/>
  <c r="BU324" i="109" a="1"/>
  <c r="BH130" i="99" a="1"/>
  <c r="BI114" i="109" a="1"/>
  <c r="BH274" i="109" a="1"/>
  <c r="BG52" i="109" a="1"/>
  <c r="BU110" i="109" a="1"/>
  <c r="BI216" i="109" a="1"/>
  <c r="BX328" i="109" a="1"/>
  <c r="BW104" i="109" a="1"/>
  <c r="BU226" i="109" a="1"/>
  <c r="BV148" i="100" a="1"/>
  <c r="BU22" i="109" a="1"/>
  <c r="BG188" i="99" a="1"/>
  <c r="BG54" i="99" a="1"/>
  <c r="BG200" i="99" a="1"/>
  <c r="BW162" i="109" a="1"/>
  <c r="BW334" i="109" a="1"/>
  <c r="BG284" i="109" a="1"/>
  <c r="BU26" i="99" a="1"/>
  <c r="BX94" i="109" a="1"/>
  <c r="BW338" i="109" a="1"/>
  <c r="BV28" i="109" a="1"/>
  <c r="BW144" i="109" a="1"/>
  <c r="BI202" i="109" a="1"/>
  <c r="BI272" i="100" a="1"/>
  <c r="BI220" i="109" a="1"/>
  <c r="BU252" i="109" a="1"/>
  <c r="BV142" i="109" a="1"/>
  <c r="BU210" i="99" a="1"/>
  <c r="BI236" i="109" a="1"/>
  <c r="BW362" i="99" a="1"/>
  <c r="BG68" i="99" a="1"/>
  <c r="BI130" i="109" a="1"/>
  <c r="BU130" i="99" a="1"/>
  <c r="BX316" i="99" a="1"/>
  <c r="BG72" i="109" a="1"/>
  <c r="BG336" i="109" a="1"/>
  <c r="BG142" i="109" a="1"/>
  <c r="BU188" i="109" a="1"/>
  <c r="BW78" i="109" a="1"/>
  <c r="BH40" i="109" a="1"/>
  <c r="BU24" i="109" a="1"/>
  <c r="BI312" i="99" a="1"/>
  <c r="BI244" i="109" a="1"/>
  <c r="BG404" i="100" a="1"/>
  <c r="BJ328" i="99" a="1"/>
  <c r="BU214" i="109" a="1"/>
  <c r="BI278" i="109" a="1"/>
  <c r="BV208" i="109" a="1"/>
  <c r="BW306" i="109" a="1"/>
  <c r="BH10" i="99" a="1"/>
  <c r="BX208" i="109" a="1"/>
  <c r="BI316" i="109" a="1"/>
  <c r="BH124" i="99" a="1"/>
  <c r="BI248" i="99" a="1"/>
  <c r="BG42" i="109" a="1"/>
  <c r="BG342" i="109" a="1"/>
  <c r="BU286" i="99" a="1"/>
  <c r="BW86" i="109" a="1"/>
  <c r="BI88" i="99" a="1"/>
  <c r="BG86" i="109" a="1"/>
  <c r="BI252" i="99" a="1"/>
  <c r="BW294" i="99" a="1"/>
  <c r="BI398" i="100" a="1"/>
  <c r="BX340" i="109" a="1"/>
  <c r="BI172" i="109" a="1"/>
  <c r="BH136" i="109" a="1"/>
  <c r="BG80" i="109" a="1"/>
  <c r="BW340" i="109" a="1"/>
  <c r="BV184" i="99" a="1"/>
  <c r="BX238" i="109" a="1"/>
  <c r="BU180" i="109" a="1"/>
  <c r="BW382" i="99" a="1"/>
  <c r="BU248" i="99" a="1"/>
  <c r="BW410" i="99" a="1"/>
  <c r="BU218" i="109" a="1"/>
  <c r="BU298" i="109" a="1"/>
  <c r="BX100" i="99" a="1"/>
  <c r="BH196" i="109" a="1"/>
  <c r="BG260" i="109" a="1"/>
  <c r="BU258" i="109" a="1"/>
  <c r="BG404" i="99" a="1"/>
  <c r="BI24" i="109" a="1"/>
  <c r="BI144" i="109" a="1"/>
  <c r="BW80" i="109" a="1"/>
  <c r="BG212" i="109" a="1"/>
  <c r="BI298" i="109" a="1"/>
  <c r="BW130" i="109" a="1"/>
  <c r="BI18" i="109" a="1"/>
  <c r="BU340" i="109" a="1"/>
  <c r="BG312" i="99" a="1"/>
  <c r="BH70" i="99" a="1"/>
  <c r="BG234" i="99" a="1"/>
  <c r="BW284" i="99" a="1"/>
  <c r="BW206" i="109" a="1"/>
  <c r="BU230" i="99" a="1"/>
  <c r="BW234" i="109" a="1"/>
  <c r="BW72" i="109" a="1"/>
  <c r="BV124" i="109" a="1"/>
  <c r="BU70" i="99" a="1"/>
  <c r="BI22" i="99" a="1"/>
  <c r="BG108" i="109" a="1"/>
  <c r="BI146" i="109" a="1"/>
  <c r="BG292" i="109" a="1"/>
  <c r="BW50" i="109" a="1"/>
  <c r="BI134" i="109" a="1"/>
  <c r="BG276" i="109" a="1"/>
  <c r="BH112" i="99" a="1"/>
  <c r="BH64" i="109" a="1"/>
  <c r="BJ214" i="109" a="1"/>
  <c r="BI396" i="99" a="1"/>
  <c r="BX148" i="99" a="1"/>
  <c r="BI332" i="109" a="1"/>
  <c r="BH226" i="99" a="1"/>
  <c r="BG226" i="109" a="1"/>
  <c r="BW252" i="109" a="1"/>
  <c r="BI320" i="99" a="1"/>
  <c r="BI86" i="109" a="1"/>
  <c r="BW180" i="109" a="1"/>
  <c r="BI92" i="109" a="1"/>
  <c r="BU152" i="109" a="1"/>
  <c r="BV100" i="99" a="1"/>
  <c r="BG42" i="99" a="1"/>
  <c r="BX136" i="99" a="1"/>
  <c r="BU280" i="109" a="1"/>
  <c r="BI290" i="100" a="1"/>
  <c r="BG206" i="99" a="1"/>
  <c r="BG320" i="99" a="1"/>
  <c r="BV274" i="109" a="1"/>
  <c r="BI150" i="109" a="1"/>
  <c r="BG62" i="109" a="1"/>
  <c r="BX70" i="109" a="1"/>
  <c r="BH118" i="109" a="1"/>
  <c r="BG282" i="109" a="1"/>
  <c r="BI14" i="109" a="1"/>
  <c r="BW356" i="99" a="1"/>
  <c r="BW370" i="99" a="1"/>
  <c r="BI134" i="99" a="1"/>
  <c r="BU318" i="109" a="1"/>
  <c r="BJ268" i="109" a="1"/>
  <c r="BW122" i="109" a="1"/>
  <c r="BU270" i="99" a="1"/>
  <c r="BV298" i="109" a="1"/>
  <c r="BI52" i="109" a="1"/>
  <c r="BX106" i="99" a="1"/>
  <c r="BG254" i="99" a="1"/>
  <c r="BU242" i="99" a="1"/>
  <c r="BU172" i="109" a="1"/>
  <c r="BI270" i="109" a="1"/>
  <c r="BW106" i="109" a="1"/>
  <c r="BW124" i="109" a="1"/>
  <c r="BU28" i="99" a="1"/>
  <c r="BI188" i="109" a="1"/>
  <c r="BW100" i="99" a="1"/>
  <c r="BJ334" i="99" a="1"/>
  <c r="BH322" i="109" a="1"/>
  <c r="BI242" i="109" a="1"/>
  <c r="BW210" i="109" a="1"/>
  <c r="BI266" i="109" a="1"/>
  <c r="BU178" i="99" a="1"/>
  <c r="BU380" i="99" a="1"/>
  <c r="BW38" i="109" a="1"/>
  <c r="BU240" i="109" a="1"/>
  <c r="BJ400" i="99" a="1"/>
  <c r="BU98" i="109" a="1"/>
  <c r="BJ256" i="109" a="1"/>
  <c r="BX184" i="109" a="1"/>
  <c r="BW302" i="99" a="1"/>
  <c r="BI266" i="99" a="1"/>
  <c r="BU174" i="109" a="1"/>
  <c r="BU66" i="109" a="1"/>
  <c r="BG176" i="109" a="1"/>
  <c r="BG270" i="99" a="1"/>
  <c r="BJ148" i="109" a="1"/>
  <c r="BX10" i="99" a="1"/>
  <c r="BW316" i="109" a="1"/>
  <c r="BJ106" i="109" a="1"/>
  <c r="BU132" i="109" a="1"/>
  <c r="BH364" i="99" a="1"/>
  <c r="BG240" i="99" a="1"/>
  <c r="BH136" i="99" a="1"/>
  <c r="BJ202" i="99" a="1"/>
  <c r="BU98" i="99" a="1"/>
  <c r="BU412" i="99" a="1"/>
  <c r="BI328" i="99" a="1"/>
  <c r="BW92" i="109" a="1"/>
  <c r="BG340" i="109" a="1"/>
  <c r="BG128" i="99" a="1"/>
  <c r="BV334" i="109" a="1"/>
  <c r="BI154" i="109" a="1"/>
  <c r="BX70" i="99" a="1"/>
  <c r="BI122" i="100" a="1"/>
  <c r="BW330" i="109" a="1"/>
  <c r="BW208" i="109" a="1"/>
  <c r="BG120" i="109" a="1"/>
  <c r="BU312" i="109" a="1"/>
  <c r="BW194" i="109" a="1"/>
  <c r="BI176" i="109" a="1"/>
  <c r="BG298" i="109" a="1"/>
  <c r="BI126" i="100" a="1"/>
  <c r="BI344" i="109" a="1"/>
  <c r="BU30" i="99" a="1"/>
  <c r="BU108" i="99" a="1"/>
  <c r="BG168" i="100" a="1"/>
  <c r="BG22" i="109" a="1"/>
  <c r="BG192" i="99" a="1"/>
  <c r="BI212" i="109" a="1"/>
  <c r="BW150" i="109" a="1"/>
  <c r="BX88" i="109" a="1"/>
  <c r="BG196" i="99" a="1"/>
  <c r="BW190" i="99" a="1"/>
  <c r="BX166" i="99" a="1"/>
  <c r="BJ118" i="99" a="1"/>
  <c r="BI272" i="99" a="1"/>
  <c r="BG160" i="109" a="1"/>
  <c r="BG36" i="99" a="1"/>
  <c r="BW254" i="109" a="1"/>
  <c r="BJ22" i="99" a="1"/>
  <c r="BI86" i="99" a="1"/>
  <c r="BG190" i="109" a="1"/>
  <c r="BU142" i="109" a="1"/>
  <c r="BU46" i="109" a="1"/>
  <c r="BW218" i="109" a="1"/>
  <c r="BI360" i="99" a="1"/>
  <c r="BW226" i="99" a="1"/>
  <c r="BJ340" i="109" a="1"/>
  <c r="BU148" i="109" a="1"/>
  <c r="BG88" i="109" a="1"/>
  <c r="BG252" i="99" a="1"/>
  <c r="BW294" i="109" a="1"/>
  <c r="BI110" i="109" a="1"/>
  <c r="BG116" i="109" a="1"/>
  <c r="BH202" i="109" a="1"/>
  <c r="BW180" i="99" a="1"/>
  <c r="BI194" i="109" a="1"/>
  <c r="BX292" i="109" a="1"/>
  <c r="BG160" i="99" a="1"/>
  <c r="BI92" i="99" a="1"/>
  <c r="BW164" i="100" a="1"/>
  <c r="BG182" i="99" a="1"/>
  <c r="BG180" i="109" a="1"/>
  <c r="BI104" i="109" a="1"/>
  <c r="BW178" i="109" a="1"/>
  <c r="BV166" i="109" a="1"/>
  <c r="BU34" i="99" a="1"/>
  <c r="BU108" i="109" a="1"/>
  <c r="BI294" i="99" a="1"/>
  <c r="BB22" i="100" a="1"/>
  <c r="BV94" i="109" a="1"/>
  <c r="BU406" i="99" a="1"/>
  <c r="BW380" i="99" a="1"/>
  <c r="BW262" i="98" a="1"/>
  <c r="BG346" i="100" a="1"/>
  <c r="BX76" i="100" a="1"/>
  <c r="BW252" i="98" a="1"/>
  <c r="BG182" i="100" a="1"/>
  <c r="BI202" i="100" a="1"/>
  <c r="BU428" i="99" a="1"/>
  <c r="BX340" i="99" a="1"/>
  <c r="BG16" i="99" a="1"/>
  <c r="BW90" i="99" a="1"/>
  <c r="BW266" i="100" a="1"/>
  <c r="BU338" i="99" a="1"/>
  <c r="BH40" i="99" a="1"/>
  <c r="BG26" i="99" a="1"/>
  <c r="BW300" i="99" a="1"/>
  <c r="BW92" i="100" a="1"/>
  <c r="BU128" i="99" a="1"/>
  <c r="BG258" i="98" a="1"/>
  <c r="BI224" i="98" a="1"/>
  <c r="BU112" i="99" a="1"/>
  <c r="BI274" i="99" a="1"/>
  <c r="BU426" i="99" a="1"/>
  <c r="BJ388" i="100" a="1"/>
  <c r="BJ238" i="99" a="1"/>
  <c r="BG192" i="100" a="1"/>
  <c r="BG324" i="99" a="1"/>
  <c r="BH358" i="100" a="1"/>
  <c r="BU362" i="100" a="1"/>
  <c r="BI280" i="98" a="1"/>
  <c r="BG174" i="109" a="1"/>
  <c r="BU136" i="109" a="1"/>
  <c r="BW414" i="99" a="1"/>
  <c r="BW54" i="99" a="1"/>
  <c r="BW116" i="109" a="1"/>
  <c r="BI384" i="99" a="1"/>
  <c r="BI302" i="109" a="1"/>
  <c r="BU266" i="99" a="1"/>
  <c r="BG248" i="109" a="1"/>
  <c r="BU324" i="99" a="1"/>
  <c r="BU124" i="100" a="1"/>
  <c r="BU44" i="109" a="1"/>
  <c r="BU294" i="109" a="1"/>
  <c r="BU274" i="109" a="1"/>
  <c r="BI72" i="109" a="1"/>
  <c r="BW76" i="109" a="1"/>
  <c r="BG346" i="99" a="1"/>
  <c r="BH88" i="99" a="1"/>
  <c r="BG182" i="109" a="1"/>
  <c r="BX412" i="99" a="1"/>
  <c r="BG222" i="109" a="1"/>
  <c r="BI74" i="109" a="1"/>
  <c r="BU62" i="109" a="1"/>
  <c r="BU408" i="99" a="1"/>
  <c r="BX280" i="99" a="1"/>
  <c r="BW42" i="109" a="1"/>
  <c r="BW224" i="109" a="1"/>
  <c r="BU72" i="109" a="1"/>
  <c r="BG114" i="109" a="1"/>
  <c r="BH220" i="109" a="1"/>
  <c r="BW262" i="109" a="1"/>
  <c r="BX232" i="109" a="1"/>
  <c r="BG84" i="99" a="1"/>
  <c r="BV274" i="99" a="1"/>
  <c r="BV220" i="100" a="1"/>
  <c r="BW12" i="99" a="1"/>
  <c r="BW266" i="99" a="1"/>
  <c r="BI100" i="98" a="1"/>
  <c r="BU164" i="100" a="1"/>
  <c r="BG38" i="98" a="1"/>
  <c r="BW322" i="100" a="1"/>
  <c r="BH52" i="99" a="1"/>
  <c r="BX412" i="98" a="1"/>
  <c r="BU224" i="100" a="1"/>
  <c r="BG136" i="99" a="1"/>
  <c r="BW236" i="99" a="1"/>
  <c r="BX376" i="100" a="1"/>
  <c r="BU24" i="99" a="1"/>
  <c r="BV16" i="99" a="1"/>
  <c r="BI46" i="99" a="1"/>
  <c r="BG242" i="99" a="1"/>
  <c r="BH328" i="99" a="1"/>
  <c r="BI96" i="98" a="1"/>
  <c r="BJ226" i="99" a="1"/>
  <c r="BG266" i="98" a="1"/>
  <c r="BU244" i="98" a="1"/>
  <c r="BG328" i="99" a="1"/>
  <c r="BW240" i="100" a="1"/>
  <c r="BH424" i="99" a="1"/>
  <c r="BW270" i="109" a="1"/>
  <c r="BH190" i="99" a="1"/>
  <c r="BG124" i="98" a="1"/>
  <c r="BU384" i="100" a="1"/>
  <c r="BI154" i="99" a="1"/>
  <c r="BU46" i="99" a="1"/>
  <c r="BX238" i="99" a="1"/>
  <c r="BJ76" i="99" a="1"/>
  <c r="BI224" i="109" a="1"/>
  <c r="BJ334" i="109" a="1"/>
  <c r="BU272" i="109" a="1"/>
  <c r="BU16" i="99" a="1"/>
  <c r="BI74" i="99" a="1"/>
  <c r="BG184" i="99" a="1"/>
  <c r="BU250" i="109" a="1"/>
  <c r="BJ52" i="99" a="1"/>
  <c r="BU200" i="109" a="1"/>
  <c r="BG324" i="109" a="1"/>
  <c r="BG238" i="109" a="1"/>
  <c r="BU358" i="99" a="1"/>
  <c r="BV124" i="99" a="1"/>
  <c r="BU272" i="99" a="1"/>
  <c r="BW208" i="99" a="1"/>
  <c r="BI172" i="99" a="1"/>
  <c r="BG164" i="109" a="1"/>
  <c r="BI218" i="99" a="1"/>
  <c r="BG56" i="109" a="1"/>
  <c r="BI332" i="99" a="1"/>
  <c r="BU308" i="109" a="1"/>
  <c r="BX310" i="109" a="1"/>
  <c r="BV316" i="99" a="1"/>
  <c r="BW12" i="109" a="1"/>
  <c r="BU170" i="109" a="1"/>
  <c r="BW120" i="99" a="1"/>
  <c r="BX154" i="109" a="1"/>
  <c r="BI48" i="109" a="1"/>
  <c r="BW428" i="99" a="1"/>
  <c r="BU342" i="99" a="1"/>
  <c r="BW198" i="99" a="1"/>
  <c r="BX334" i="109" a="1"/>
  <c r="BW378" i="99" a="1"/>
  <c r="BJ76" i="109" a="1"/>
  <c r="BI364" i="98" a="1"/>
  <c r="BV58" i="100" a="1"/>
  <c r="BG146" i="98" a="1"/>
  <c r="BG234" i="98" a="1"/>
  <c r="BV58" i="98" a="1"/>
  <c r="BG294" i="99" a="1"/>
  <c r="BI70" i="99" a="1"/>
  <c r="BW346" i="99" a="1"/>
  <c r="BI402" i="100" a="1"/>
  <c r="BI290" i="99" a="1"/>
  <c r="BI288" i="99" a="1"/>
  <c r="BH190" i="100" a="1"/>
  <c r="BG154" i="109" a="1"/>
  <c r="BJ238" i="109" a="1"/>
  <c r="BW216" i="100" a="1"/>
  <c r="BX142" i="99" a="1"/>
  <c r="BU418" i="100" a="1"/>
  <c r="BW66" i="98" a="1"/>
  <c r="BW268" i="99" a="1"/>
  <c r="BX394" i="99" a="1"/>
  <c r="BG144" i="100" a="1"/>
  <c r="BU376" i="99" a="1"/>
  <c r="BI292" i="100" a="1"/>
  <c r="BJ424" i="100" a="1"/>
  <c r="BW172" i="100" a="1"/>
  <c r="BG164" i="99" a="1"/>
  <c r="BW240" i="109" a="1"/>
  <c r="BI60" i="109" a="1"/>
  <c r="BU338" i="100" a="1"/>
  <c r="BH160" i="109" a="1"/>
  <c r="BU316" i="109" a="1"/>
  <c r="BH16" i="109" a="1"/>
  <c r="BW290" i="109" a="1"/>
  <c r="BU58" i="99" a="1"/>
  <c r="BH244" i="100" a="1"/>
  <c r="BG88" i="99" a="1"/>
  <c r="BI330" i="109" a="1"/>
  <c r="BJ328" i="109" a="1"/>
  <c r="BU64" i="109" a="1"/>
  <c r="BV160" i="109" a="1"/>
  <c r="BG58" i="109" a="1"/>
  <c r="BU330" i="100" a="1"/>
  <c r="BU64" i="100" a="1"/>
  <c r="BG302" i="109" a="1"/>
  <c r="BU336" i="109" a="1"/>
  <c r="BV100" i="109" a="1"/>
  <c r="BJ184" i="109" a="1"/>
  <c r="BU204" i="109" a="1"/>
  <c r="BW396" i="99" a="1"/>
  <c r="BV340" i="100" a="1"/>
  <c r="BI234" i="109" a="1"/>
  <c r="BI250" i="109" a="1"/>
  <c r="BX352" i="99" a="1"/>
  <c r="BI226" i="109" a="1"/>
  <c r="BH178" i="109" a="1"/>
  <c r="BV286" i="109" a="1"/>
  <c r="BG324" i="100" a="1"/>
  <c r="BI242" i="99" a="1"/>
  <c r="BW82" i="99" a="1"/>
  <c r="BH130" i="109" a="1"/>
  <c r="BU330" i="99" a="1"/>
  <c r="BI136" i="100" a="1"/>
  <c r="BU320" i="99" a="1"/>
  <c r="BG122" i="98" a="1"/>
  <c r="BW412" i="98" a="1"/>
  <c r="BU334" i="98" a="1"/>
  <c r="BU214" i="98" a="1"/>
  <c r="BU310" i="100" a="1"/>
  <c r="BV304" i="99" a="1"/>
  <c r="BV154" i="99" a="1"/>
  <c r="BI274" i="109" a="1"/>
  <c r="BG378" i="98" a="1"/>
  <c r="BW186" i="99" a="1"/>
  <c r="BH106" i="109" a="1"/>
  <c r="BX244" i="99" a="1"/>
  <c r="BV424" i="100" a="1"/>
  <c r="BW344" i="99" a="1"/>
  <c r="BW400" i="100" a="1"/>
  <c r="BG288" i="99" a="1"/>
  <c r="BX310" i="98" a="1"/>
  <c r="BI200" i="109" a="1"/>
  <c r="BI82" i="99" a="1"/>
  <c r="BW182" i="99" a="1"/>
  <c r="BI354" i="99" a="1"/>
  <c r="BU204" i="100" a="1"/>
  <c r="BG218" i="99" a="1"/>
  <c r="BW190" i="100" a="1"/>
  <c r="BU170" i="98" a="1"/>
  <c r="BW94" i="100" a="1"/>
  <c r="BU378" i="98" a="1"/>
  <c r="BJ76" i="100" a="1"/>
  <c r="BU136" i="99" a="1"/>
  <c r="BW424" i="99" a="1"/>
  <c r="BU202" i="99" a="1"/>
  <c r="BU328" i="99" a="1"/>
  <c r="BI172" i="98" a="1"/>
  <c r="BX388" i="100" a="1"/>
  <c r="BU380" i="100" a="1"/>
  <c r="BU416" i="98" a="1"/>
  <c r="BI128" i="99" a="1"/>
  <c r="BU60" i="98" a="1"/>
  <c r="BG410" i="98" a="1"/>
  <c r="BI40" i="99" a="1"/>
  <c r="BX160" i="99" a="1"/>
  <c r="BG152" i="99" a="1"/>
  <c r="BW322" i="99" a="1"/>
  <c r="BW322" i="109" a="1"/>
  <c r="BW350" i="98" a="1"/>
  <c r="BG174" i="98" a="1"/>
  <c r="BG30" i="99" a="1"/>
  <c r="BU240" i="100" a="1"/>
  <c r="BU126" i="99" a="1"/>
  <c r="BW234" i="99" a="1"/>
  <c r="BG190" i="99" a="1"/>
  <c r="BU370" i="99" a="1"/>
  <c r="BG268" i="100" a="1"/>
  <c r="BI326" i="98" a="1"/>
  <c r="BI408" i="100" a="1"/>
  <c r="BI386" i="98" a="1"/>
  <c r="BG292" i="100" a="1"/>
  <c r="BH418" i="99" a="1"/>
  <c r="BU230" i="109" a="1"/>
  <c r="BJ304" i="99" a="1"/>
  <c r="BI374" i="99" a="1"/>
  <c r="BJ136" i="99" a="1"/>
  <c r="BI268" i="99" a="1"/>
  <c r="BU292" i="100" a="1"/>
  <c r="BI252" i="98" a="1"/>
  <c r="BI138" i="100" a="1"/>
  <c r="BH352" i="100" a="1"/>
  <c r="BW270" i="98" a="1"/>
  <c r="BU366" i="99" a="1"/>
  <c r="BX118" i="99" a="1"/>
  <c r="BV190" i="100" a="1"/>
  <c r="BG368" i="99" a="1"/>
  <c r="BH340" i="100" a="1"/>
  <c r="BI326" i="99" a="1"/>
  <c r="BI386" i="100" a="1"/>
  <c r="BJ340" i="99" a="1"/>
  <c r="BW206" i="99" a="1"/>
  <c r="BG220" i="100" a="1"/>
  <c r="BW140" i="109" a="1"/>
  <c r="BW142" i="100" a="1"/>
  <c r="BW196" i="98" a="1"/>
  <c r="BG412" i="100" a="1"/>
  <c r="BJ280" i="99" a="1"/>
  <c r="BW392" i="100" a="1"/>
  <c r="BI112" i="100" a="1"/>
  <c r="BX88" i="99" a="1"/>
  <c r="BU36" i="99" a="1"/>
  <c r="BW212" i="99" a="1"/>
  <c r="BG332" i="99" a="1"/>
  <c r="BI282" i="109" a="1"/>
  <c r="BI160" i="109" a="1"/>
  <c r="BG94" i="109" a="1"/>
  <c r="BH22" i="109" a="1"/>
  <c r="BU200" i="99" a="1"/>
  <c r="BW296" i="99" a="1"/>
  <c r="BW96" i="109" a="1"/>
  <c r="BX178" i="109" a="1"/>
  <c r="BU156" i="109" a="1"/>
  <c r="BX130" i="99" a="1"/>
  <c r="BW58" i="99" a="1"/>
  <c r="BX166" i="109" a="1"/>
  <c r="BI68" i="109" a="1"/>
  <c r="BU328" i="109" a="1"/>
  <c r="BW332" i="109" a="1"/>
  <c r="BV316" i="109" a="1"/>
  <c r="BX154" i="99" a="1"/>
  <c r="BU78" i="99" a="1"/>
  <c r="BU32" i="99" a="1"/>
  <c r="BU234" i="109" a="1"/>
  <c r="BW260" i="109" a="1"/>
  <c r="BI252" i="109" a="1"/>
  <c r="BG242" i="109" a="1"/>
  <c r="BV58" i="99" a="1"/>
  <c r="BU420" i="99" a="1"/>
  <c r="BU102" i="109" a="1"/>
  <c r="BU344" i="109" a="1"/>
  <c r="BG266" i="109" a="1"/>
  <c r="BI208" i="99" a="1"/>
  <c r="BW128" i="109" a="1"/>
  <c r="BU52" i="99" a="1"/>
  <c r="BU256" i="99" a="1"/>
  <c r="BV304" i="100" a="1"/>
  <c r="BV52" i="99" a="1"/>
  <c r="BW84" i="99" a="1"/>
  <c r="BJ40" i="99" a="1"/>
  <c r="BI80" i="109" a="1"/>
  <c r="BX322" i="99" a="1"/>
  <c r="BI396" i="98" a="1"/>
  <c r="BG264" i="100" a="1"/>
  <c r="BG78" i="98" a="1"/>
  <c r="BU268" i="100" a="1"/>
  <c r="BI314" i="109" a="1"/>
  <c r="BG228" i="99" a="1"/>
  <c r="BU302" i="109" a="1"/>
  <c r="BI72" i="99" a="1"/>
  <c r="BU168" i="98" a="1"/>
  <c r="BI142" i="99" a="1"/>
  <c r="BG64" i="99" a="1"/>
  <c r="BJ352" i="99" a="1"/>
  <c r="BJ172" i="99" a="1"/>
  <c r="BX370" i="99" a="1"/>
  <c r="BU404" i="99" a="1"/>
  <c r="BI170" i="100" a="1"/>
  <c r="BG28" i="98" a="1"/>
  <c r="BI90" i="100" a="1"/>
  <c r="BV202" i="100" a="1"/>
  <c r="BI230" i="100" a="1"/>
  <c r="BI180" i="99" a="1"/>
  <c r="BH268" i="109" a="1"/>
  <c r="BW232" i="109" a="1"/>
  <c r="BI64" i="109" a="1"/>
  <c r="BW122" i="99" a="1"/>
  <c r="BW48" i="109" a="1"/>
  <c r="BU176" i="109" a="1"/>
  <c r="BJ196" i="109" a="1"/>
  <c r="BU14" i="99" a="1"/>
  <c r="BJ142" i="109" a="1"/>
  <c r="BI76" i="99" a="1"/>
  <c r="BI160" i="99" a="1"/>
  <c r="BV76" i="99" a="1"/>
  <c r="BU134" i="99" a="1"/>
  <c r="BG390" i="99" a="1"/>
  <c r="BG302" i="99" a="1"/>
  <c r="BG338" i="109" a="1"/>
  <c r="BG258" i="109" a="1"/>
  <c r="BW118" i="109" a="1"/>
  <c r="BU42" i="109" a="1"/>
  <c r="BW242" i="109" a="1"/>
  <c r="BU158" i="109" a="1"/>
  <c r="BX346" i="99" a="1"/>
  <c r="BG148" i="109" a="1"/>
  <c r="BI138" i="99" a="1"/>
  <c r="BU298" i="99" a="1"/>
  <c r="BI340" i="109" a="1"/>
  <c r="BG38" i="109" a="1"/>
  <c r="BW226" i="109" a="1"/>
  <c r="BU176" i="99" a="1"/>
  <c r="BU414" i="99" a="1"/>
  <c r="BU364" i="99" a="1"/>
  <c r="BW378" i="100" a="1"/>
  <c r="BI334" i="99" a="1"/>
  <c r="BW204" i="99" a="1"/>
  <c r="BU146" i="99" a="1"/>
  <c r="BH154" i="100" a="1"/>
  <c r="BH148" i="100" a="1"/>
  <c r="BG358" i="100" a="1"/>
  <c r="BI152" i="100" a="1"/>
  <c r="BJ64" i="98" a="1"/>
  <c r="BU126" i="100" a="1"/>
  <c r="BV304" i="98" a="1"/>
  <c r="BG310" i="99" a="1"/>
  <c r="BW192" i="100" a="1"/>
  <c r="BT10" i="100" a="1"/>
  <c r="BW332" i="99" a="1"/>
  <c r="BI148" i="100" a="1"/>
  <c r="BI94" i="99" a="1"/>
  <c r="BG326" i="99" a="1"/>
  <c r="BI392" i="99" a="1"/>
  <c r="BW418" i="99" a="1"/>
  <c r="BV250" i="100" a="1"/>
  <c r="BU344" i="99" a="1"/>
  <c r="BG396" i="100" a="1"/>
  <c r="BI304" i="100" a="1"/>
  <c r="BW424" i="100" a="1"/>
  <c r="BW316" i="99" a="1"/>
  <c r="BI104" i="99" a="1"/>
  <c r="BI230" i="99" a="1"/>
  <c r="BI414" i="99" a="1"/>
  <c r="BG250" i="100" a="1"/>
  <c r="BU298" i="100" a="1"/>
  <c r="BH418" i="100" a="1"/>
  <c r="BW428" i="98" a="1"/>
  <c r="BG378" i="100" a="1"/>
  <c r="BG274" i="100" a="1"/>
  <c r="BU258" i="99" a="1"/>
  <c r="BW98" i="99" a="1"/>
  <c r="BG298" i="100" a="1"/>
  <c r="BG78" i="99" a="1"/>
  <c r="BW358" i="99" a="1"/>
  <c r="BI424" i="99" a="1"/>
  <c r="BG248" i="98" a="1"/>
  <c r="BG412" i="99" a="1"/>
  <c r="BW46" i="98" a="1"/>
  <c r="BI242" i="98" a="1"/>
  <c r="BI128" i="100" a="1"/>
  <c r="BG38" i="99" a="1"/>
  <c r="BI202" i="99" a="1"/>
  <c r="BG136" i="109" a="1"/>
  <c r="BU236" i="100" a="1"/>
  <c r="BG132" i="99" a="1"/>
  <c r="BX34" i="99" a="1"/>
  <c r="BU220" i="100" a="1"/>
  <c r="BI256" i="99" a="1"/>
  <c r="BH100" i="109" a="1"/>
  <c r="BU54" i="99" a="1"/>
  <c r="BG382" i="99" a="1"/>
  <c r="BJ364" i="100" a="1"/>
  <c r="BX268" i="100" a="1"/>
  <c r="BU92" i="100" a="1"/>
  <c r="BW386" i="100" a="1"/>
  <c r="BW268" i="109" a="1"/>
  <c r="BW398" i="99" a="1"/>
  <c r="BU176" i="98" a="1"/>
  <c r="BX64" i="109" a="1"/>
  <c r="BU92" i="99" a="1"/>
  <c r="BG380" i="99" a="1"/>
  <c r="BJ394" i="99" a="1"/>
  <c r="BU138" i="109" a="1"/>
  <c r="BG240" i="100" a="1"/>
  <c r="BI180" i="98" a="1"/>
  <c r="BJ154" i="100" a="1"/>
  <c r="BW324" i="98" a="1"/>
  <c r="BH382" i="98" a="1"/>
  <c r="BW36" i="109" a="1"/>
  <c r="BG366" i="100" a="1"/>
  <c r="BV232" i="99" a="1"/>
  <c r="BU372" i="99" a="1"/>
  <c r="BU130" i="109" a="1"/>
  <c r="BV328" i="99" a="1"/>
  <c r="BW134" i="109" a="1"/>
  <c r="BG224" i="109" a="1"/>
  <c r="BW120" i="109" a="1"/>
  <c r="BJ88" i="109" a="1"/>
  <c r="BV88" i="99" a="1"/>
  <c r="BG84" i="109" a="1"/>
  <c r="BW384" i="99" a="1"/>
  <c r="BX58" i="99" a="1"/>
  <c r="BI206" i="100" a="1"/>
  <c r="BW30" i="99" a="1"/>
  <c r="BW114" i="109" a="1"/>
  <c r="BI140" i="109" a="1"/>
  <c r="BI162" i="109" a="1"/>
  <c r="BI194" i="99" a="1"/>
  <c r="BV106" i="100" a="1"/>
  <c r="BG248" i="99" a="1"/>
  <c r="BW198" i="109" a="1"/>
  <c r="BG214" i="99" a="1"/>
  <c r="BG344" i="99" a="1"/>
  <c r="BW426" i="99" a="1"/>
  <c r="BI322" i="109" a="1"/>
  <c r="BV136" i="100" a="1"/>
  <c r="BG168" i="99" a="1"/>
  <c r="BI78" i="109" a="1"/>
  <c r="BG202" i="109" a="1"/>
  <c r="BU54" i="109" a="1"/>
  <c r="BI246" i="109" a="1"/>
  <c r="BJ136" i="109" a="1"/>
  <c r="BI398" i="99" a="1"/>
  <c r="BW56" i="99" a="1"/>
  <c r="BX46" i="99" a="1"/>
  <c r="BX268" i="109" a="1"/>
  <c r="BJ292" i="99" a="1"/>
  <c r="BG58" i="100" a="1"/>
  <c r="BX226" i="99" a="1"/>
  <c r="BU270" i="109" a="1"/>
  <c r="BG312" i="100" a="1"/>
  <c r="BG194" i="98" a="1"/>
  <c r="BG268" i="98" a="1"/>
  <c r="BX142" i="98" a="1"/>
  <c r="BI216" i="99" a="1"/>
  <c r="BG122" i="99" a="1"/>
  <c r="BU212" i="100" a="1"/>
  <c r="BI186" i="99" a="1"/>
  <c r="BG210" i="99" a="1"/>
  <c r="BI218" i="100" a="1"/>
  <c r="BI388" i="99" a="1"/>
  <c r="BH100" i="100" a="1"/>
  <c r="BH208" i="99" a="1"/>
  <c r="BW354" i="99" a="1"/>
  <c r="BW392" i="99" a="1"/>
  <c r="BG304" i="98" a="1"/>
  <c r="BT16" i="100" a="1"/>
  <c r="BH250" i="109" a="1"/>
  <c r="BW324" i="99" a="1"/>
  <c r="BW388" i="99" a="1"/>
  <c r="BU322" i="99" a="1"/>
  <c r="BH28" i="109" a="1"/>
  <c r="BW172" i="109" a="1"/>
  <c r="BI262" i="109" a="1"/>
  <c r="BV334" i="99" a="1"/>
  <c r="BH34" i="99" a="1"/>
  <c r="BJ148" i="99" a="1"/>
  <c r="BW102" i="99" a="1"/>
  <c r="BW148" i="109" a="1"/>
  <c r="BX40" i="109" a="1"/>
  <c r="BU56" i="99" a="1"/>
  <c r="BI220" i="99" a="1"/>
  <c r="BG152" i="109" a="1"/>
  <c r="BX274" i="109" a="1"/>
  <c r="BI166" i="109" a="1"/>
  <c r="BH16" i="99" a="1"/>
  <c r="BG90" i="109" a="1"/>
  <c r="BG148" i="99" a="1"/>
  <c r="BI246" i="99" a="1"/>
  <c r="BU42" i="99" a="1"/>
  <c r="BH232" i="109" a="1"/>
  <c r="BI200" i="99" a="1"/>
  <c r="BG166" i="109" a="1"/>
  <c r="BI288" i="109" a="1"/>
  <c r="BH382" i="99" a="1"/>
  <c r="BI98" i="99" a="1"/>
  <c r="BV52" i="109" a="1"/>
  <c r="BH10" i="109" a="1"/>
  <c r="BU32" i="109" a="1"/>
  <c r="BV106" i="109" a="1"/>
  <c r="BG256" i="109" a="1"/>
  <c r="BX304" i="109" a="1"/>
  <c r="BH238" i="99" a="1"/>
  <c r="BI210" i="99" a="1"/>
  <c r="BI422" i="99" a="1"/>
  <c r="BU216" i="99" a="1"/>
  <c r="BG98" i="109" a="1"/>
  <c r="BG144" i="109" a="1"/>
  <c r="BH190" i="109" a="1"/>
  <c r="BG86" i="98" a="1"/>
  <c r="BJ70" i="98" a="1"/>
  <c r="BW218" i="98" a="1"/>
  <c r="BI308" i="98" a="1"/>
  <c r="BG66" i="99" a="1"/>
  <c r="BU184" i="99" a="1"/>
  <c r="BW372" i="99" a="1"/>
  <c r="BJ106" i="100" a="1"/>
  <c r="BW66" i="99" a="1"/>
  <c r="BG108" i="100" a="1"/>
  <c r="BW122" i="100" a="1"/>
  <c r="BG184" i="109" a="1"/>
  <c r="BW120" i="100" a="1"/>
  <c r="BI386" i="99" a="1"/>
  <c r="BG308" i="100" a="1"/>
  <c r="BG272" i="98" a="1"/>
  <c r="BG384" i="100" a="1"/>
  <c r="BW154" i="109" a="1"/>
  <c r="BJ250" i="99" a="1"/>
  <c r="BU166" i="109" a="1"/>
  <c r="BI26" i="109" a="1"/>
  <c r="BH304" i="109" a="1"/>
  <c r="BJ100" i="109" a="1"/>
  <c r="BI40" i="109" a="1"/>
  <c r="BU70" i="109" a="1"/>
  <c r="BU182" i="99" a="1"/>
  <c r="BU102" i="100" a="1"/>
  <c r="BU100" i="99" a="1"/>
  <c r="BI412" i="99" a="1"/>
  <c r="BJ250" i="109" a="1"/>
  <c r="BW68" i="109" a="1"/>
  <c r="BI258" i="109" a="1"/>
  <c r="BI66" i="109" a="1"/>
  <c r="BG378" i="99" a="1"/>
  <c r="BI376" i="99" a="1"/>
  <c r="BU410" i="99" a="1"/>
  <c r="BU84" i="109" a="1"/>
  <c r="BW300" i="109" a="1"/>
  <c r="BI124" i="99" a="1"/>
  <c r="BG314" i="109" a="1"/>
  <c r="BG246" i="99" a="1"/>
  <c r="BX34" i="109" a="1"/>
  <c r="BG134" i="99" a="1"/>
  <c r="BG358" i="99" a="1"/>
  <c r="BV418" i="99" a="1"/>
  <c r="BG344" i="109" a="1"/>
  <c r="BW138" i="99" a="1"/>
  <c r="BG236" i="109" a="1"/>
  <c r="BW40" i="109" a="1"/>
  <c r="BI94" i="109" a="1"/>
  <c r="BH412" i="100" a="1"/>
  <c r="BU234" i="99" a="1"/>
  <c r="BW312" i="99" a="1"/>
  <c r="BW404" i="99" a="1"/>
  <c r="BH118" i="99" a="1"/>
  <c r="BW70" i="99" a="1"/>
  <c r="BU418" i="99" a="1"/>
  <c r="BU324" i="98" a="1"/>
  <c r="BG214" i="100" a="1"/>
  <c r="BU172" i="100" a="1"/>
  <c r="BW224" i="100" a="1"/>
  <c r="BU300" i="99" a="1"/>
  <c r="BX136" i="100" a="1"/>
  <c r="BU152" i="99" a="1"/>
  <c r="BI30" i="99" a="1"/>
  <c r="BW72" i="99" a="1"/>
  <c r="BG318" i="98" a="1"/>
  <c r="BJ202" i="100" a="1"/>
  <c r="BI54" i="99" a="1"/>
  <c r="BW422" i="99" a="1"/>
  <c r="BW340" i="99" a="1"/>
  <c r="BG266" i="99" a="1"/>
  <c r="BW344" i="100" a="1"/>
  <c r="BJ94" i="98" a="1"/>
  <c r="BX406" i="99" a="1"/>
  <c r="BI182" i="109" a="1"/>
  <c r="BI66" i="99" a="1"/>
  <c r="BW152" i="99" a="1"/>
  <c r="BG106" i="98" a="1"/>
  <c r="BI374" i="100" a="1"/>
  <c r="BB34" i="100" a="1"/>
  <c r="BU276" i="98" a="1"/>
  <c r="BI292" i="109" a="1"/>
  <c r="BW106" i="98" a="1"/>
  <c r="BU34" i="98" a="1"/>
  <c r="BI106" i="99" a="1"/>
  <c r="BW112" i="99" a="1"/>
  <c r="BG176" i="99" a="1"/>
  <c r="BJ418" i="99" a="1"/>
  <c r="BI26" i="99" a="1"/>
  <c r="BJ262" i="98" a="1"/>
  <c r="BX178" i="100" a="1"/>
  <c r="BX142" i="100" a="1"/>
  <c r="BG138" i="100" a="1"/>
  <c r="BG236" i="98" a="1"/>
  <c r="BV292" i="109" a="1"/>
  <c r="BW66" i="100" a="1"/>
  <c r="BX310" i="99" a="1"/>
  <c r="BU164" i="99" a="1"/>
  <c r="BG364" i="99" a="1"/>
  <c r="BW14" i="99" a="1"/>
  <c r="BI218" i="98" a="1"/>
  <c r="BH106" i="98" a="1"/>
  <c r="BW130" i="99" a="1"/>
  <c r="BH274" i="99" a="1"/>
  <c r="BG314" i="99" a="1"/>
  <c r="BX292" i="100" a="1"/>
  <c r="BI170" i="99" a="1"/>
  <c r="BH376" i="99" a="1"/>
  <c r="BU334" i="100" a="1"/>
  <c r="BW206" i="98" a="1"/>
  <c r="BJ316" i="100" a="1"/>
  <c r="BV238" i="100" a="1"/>
  <c r="BI322" i="98" a="1"/>
  <c r="BH262" i="99" a="1"/>
  <c r="BJ178" i="99" a="1"/>
  <c r="BU86" i="99" a="1"/>
  <c r="BW92" i="99" a="1"/>
  <c r="BV286" i="100" a="1"/>
  <c r="BG276" i="98" a="1"/>
  <c r="BU36" i="98" a="1"/>
  <c r="BG376" i="98" a="1"/>
  <c r="BW364" i="100" a="1"/>
  <c r="BW390" i="99" a="1"/>
  <c r="BI338" i="100" a="1"/>
  <c r="BW26" i="99" a="1"/>
  <c r="BU198" i="99" a="1"/>
  <c r="BJ142" i="99" a="1"/>
  <c r="BJ226" i="98" a="1"/>
  <c r="BU18" i="99" a="1"/>
  <c r="BV82" i="99" a="1"/>
  <c r="BU106" i="99" a="1"/>
  <c r="BW342" i="109" a="1"/>
  <c r="BW336" i="99" a="1"/>
  <c r="BU284" i="99" a="1"/>
  <c r="BI158" i="99" a="1"/>
  <c r="BW382" i="100" a="1"/>
  <c r="BX202" i="98" a="1"/>
  <c r="BG144" i="98" a="1"/>
  <c r="BG370" i="100" a="1"/>
  <c r="BG312" i="98" a="1"/>
  <c r="BX220" i="99" a="1"/>
  <c r="BG406" i="99" a="1"/>
  <c r="BG62" i="100" a="1"/>
  <c r="BW108" i="99" a="1"/>
  <c r="BI148" i="99" a="1"/>
  <c r="BI50" i="109" a="1"/>
  <c r="BG226" i="99" a="1"/>
  <c r="BW48" i="99" a="1"/>
  <c r="BG278" i="109" a="1"/>
  <c r="BW326" i="109" a="1"/>
  <c r="BW66" i="109" a="1"/>
  <c r="BI122" i="99" a="1"/>
  <c r="BW50" i="99" a="1"/>
  <c r="BG284" i="99" a="1"/>
  <c r="BJ310" i="99" a="1"/>
  <c r="BU326" i="109" a="1"/>
  <c r="BW328" i="109" a="1"/>
  <c r="BG178" i="109" a="1"/>
  <c r="BU90" i="109" a="1"/>
  <c r="BJ286" i="99" a="1"/>
  <c r="BG188" i="100" a="1"/>
  <c r="BW252" i="99" a="1"/>
  <c r="BV268" i="109" a="1"/>
  <c r="BV64" i="99" a="1"/>
  <c r="BG140" i="109" a="1"/>
  <c r="BV10" i="109" a="1"/>
  <c r="BH94" i="99" a="1"/>
  <c r="BI246" i="100" a="1"/>
  <c r="BG62" i="99" a="1"/>
  <c r="BG10" i="109" a="1"/>
  <c r="BG250" i="109" a="1"/>
  <c r="BU202" i="109" a="1"/>
  <c r="BG244" i="109" a="1"/>
  <c r="BG46" i="109" a="1"/>
  <c r="BG126" i="109" a="1"/>
  <c r="BU120" i="99" a="1"/>
  <c r="BG174" i="99" a="1"/>
  <c r="BW232" i="100" a="1"/>
  <c r="BU294" i="99" a="1"/>
  <c r="BV142" i="99" a="1"/>
  <c r="BW286" i="99" a="1"/>
  <c r="BH256" i="99" a="1"/>
  <c r="BW228" i="99" a="1"/>
  <c r="BI48" i="98" a="1"/>
  <c r="BG252" i="98" a="1"/>
  <c r="BG252" i="100" a="1"/>
  <c r="BG146" i="100" a="1"/>
  <c r="BG402" i="99" a="1"/>
  <c r="BI372" i="99" a="1"/>
  <c r="BU66" i="100" a="1"/>
  <c r="BV244" i="99" a="1"/>
  <c r="BG202" i="100" a="1"/>
  <c r="BU200" i="98" a="1"/>
  <c r="BG60" i="99" a="1"/>
  <c r="BI100" i="99" a="1"/>
  <c r="BU346" i="99" a="1"/>
  <c r="BI316" i="100" a="1"/>
  <c r="BU224" i="99" a="1"/>
  <c r="BI192" i="99" a="1"/>
  <c r="BU60" i="99" a="1"/>
  <c r="BI232" i="109" a="1"/>
  <c r="BW146" i="109" a="1"/>
  <c r="BG110" i="109" a="1"/>
  <c r="BI382" i="99" a="1"/>
  <c r="BW400" i="99" a="1"/>
  <c r="BG94" i="99" a="1"/>
  <c r="BU158" i="99" a="1"/>
  <c r="BV46" i="99" a="1"/>
  <c r="BG154" i="99" a="1"/>
  <c r="BG188" i="109" a="1"/>
  <c r="BX286" i="99" a="1"/>
  <c r="BG118" i="99" a="1"/>
  <c r="BI278" i="99" a="1"/>
  <c r="BX214" i="99" a="1"/>
  <c r="BW292" i="109" a="1"/>
  <c r="BW170" i="99" a="1"/>
  <c r="BG306" i="109" a="1"/>
  <c r="BH298" i="109" a="1"/>
  <c r="BW228" i="100" a="1"/>
  <c r="BU252" i="99" a="1"/>
  <c r="BG258" i="99" a="1"/>
  <c r="BV202" i="99" a="1"/>
  <c r="BW88" i="109" a="1"/>
  <c r="BU322" i="109" a="1"/>
  <c r="BU164" i="109" a="1"/>
  <c r="BW360" i="99" a="1"/>
  <c r="BU306" i="109" a="1"/>
  <c r="BX304" i="99" a="1"/>
  <c r="BU314" i="99" a="1"/>
  <c r="BW394" i="99" a="1"/>
  <c r="BW28" i="99" a="1"/>
  <c r="BU260" i="100" a="1"/>
  <c r="BG352" i="99" a="1"/>
  <c r="BG392" i="100" a="1"/>
  <c r="BW352" i="99" a="1"/>
  <c r="BV382" i="100" a="1"/>
  <c r="BI418" i="100" a="1"/>
  <c r="BI230" i="98" a="1"/>
  <c r="BU86" i="98" a="1"/>
  <c r="BI244" i="99" a="1"/>
  <c r="BI182" i="99" a="1"/>
  <c r="BV310" i="99" a="1"/>
  <c r="BW64" i="109" a="1"/>
  <c r="BU228" i="99" a="1"/>
  <c r="BU352" i="100" a="1"/>
  <c r="BH64" i="100" a="1"/>
  <c r="BJ16" i="99" a="1"/>
  <c r="BG274" i="109" a="1"/>
  <c r="BW308" i="99" a="1"/>
  <c r="BI82" i="100" a="1"/>
  <c r="BX130" i="109" a="1"/>
  <c r="BW256" i="109" a="1"/>
  <c r="BG156" i="109" a="1"/>
  <c r="BU122" i="99" a="1"/>
  <c r="BJ226" i="109" a="1"/>
  <c r="BJ424" i="99" a="1"/>
  <c r="BU310" i="99" a="1"/>
  <c r="BI58" i="99" a="1"/>
  <c r="BW166" i="109" a="1"/>
  <c r="BI128" i="109" a="1"/>
  <c r="BG292" i="99" a="1"/>
  <c r="BI62" i="99" a="1"/>
  <c r="BV178" i="99" a="1"/>
  <c r="BI114" i="99" a="1"/>
  <c r="BG262" i="109" a="1"/>
  <c r="BH166" i="109" a="1"/>
  <c r="BH256" i="109" a="1"/>
  <c r="BW210" i="99" a="1"/>
  <c r="BU40" i="99" a="1"/>
  <c r="BI14" i="99" a="1"/>
  <c r="BW272" i="99" a="1"/>
  <c r="BW174" i="99" a="1"/>
  <c r="BI148" i="109" a="1"/>
  <c r="BI208" i="109" a="1"/>
  <c r="BX172" i="109" a="1"/>
  <c r="BV46" i="109" a="1"/>
  <c r="BW242" i="99" a="1"/>
  <c r="BI116" i="99" a="1"/>
  <c r="BI166" i="99" a="1"/>
  <c r="BG408" i="99" a="1"/>
  <c r="BV412" i="99" a="1"/>
  <c r="BW156" i="109" a="1"/>
  <c r="BI120" i="99" a="1"/>
  <c r="BI384" i="100" a="1"/>
  <c r="BW402" i="99" a="1"/>
  <c r="BW184" i="98" a="1"/>
  <c r="BG154" i="98" a="1"/>
  <c r="BU152" i="98" a="1"/>
  <c r="BI38" i="98" a="1"/>
  <c r="BG80" i="100" a="1"/>
  <c r="BH394" i="99" a="1"/>
  <c r="BW140" i="99" a="1"/>
  <c r="BI156" i="99" a="1"/>
  <c r="BX214" i="109" a="1"/>
  <c r="BV178" i="109" a="1"/>
  <c r="BU212" i="99" a="1"/>
  <c r="BG392" i="99" a="1"/>
  <c r="BG104" i="99" a="1"/>
  <c r="BG138" i="99" a="1"/>
  <c r="BI162" i="99" a="1"/>
  <c r="BU318" i="100" a="1"/>
  <c r="BW194" i="100" a="1"/>
  <c r="BW32" i="99" a="1"/>
  <c r="BJ58" i="99" a="1"/>
  <c r="BV34" i="99" a="1"/>
  <c r="BU394" i="100" a="1"/>
  <c r="BU334" i="99" a="1"/>
  <c r="BW278" i="109" a="1"/>
  <c r="BI122" i="98" a="1"/>
  <c r="BI352" i="100" a="1"/>
  <c r="BG112" i="100" a="1"/>
  <c r="BG204" i="98" a="1"/>
  <c r="BU332" i="98" a="1"/>
  <c r="BH82" i="109" a="1"/>
  <c r="BG128" i="100" a="1"/>
  <c r="BH304" i="99" a="1"/>
  <c r="BG82" i="99" a="1"/>
  <c r="BI322" i="99" a="1"/>
  <c r="BW174" i="100" a="1"/>
  <c r="BU106" i="100" a="1"/>
  <c r="BI270" i="98" a="1"/>
  <c r="BI294" i="100" a="1"/>
  <c r="BU40" i="98" a="1"/>
  <c r="BG158" i="99" a="1"/>
  <c r="BU104" i="109" a="1"/>
  <c r="BI400" i="99" a="1"/>
  <c r="BU154" i="99" a="1"/>
  <c r="BG360" i="100" a="1"/>
  <c r="BG80" i="99" a="1"/>
  <c r="BW394" i="100" a="1"/>
  <c r="BJ94" i="100" a="1"/>
  <c r="BG264" i="99" a="1"/>
  <c r="BW314" i="99" a="1"/>
  <c r="BG264" i="109" a="1"/>
  <c r="BV280" i="109" a="1"/>
  <c r="BI258" i="99" a="1"/>
  <c r="BW126" i="100" a="1"/>
  <c r="BI414" i="98" a="1"/>
  <c r="BI278" i="100" a="1"/>
  <c r="BH334" i="98" a="1"/>
  <c r="BG100" i="98" a="1"/>
  <c r="BG296" i="109" a="1"/>
  <c r="BX262" i="99" a="1"/>
  <c r="BG90" i="100" a="1"/>
  <c r="BI308" i="109" a="1"/>
  <c r="BW130" i="100" a="1"/>
  <c r="BU246" i="99" a="1"/>
  <c r="BX310" i="100" a="1"/>
  <c r="BU146" i="100" a="1"/>
  <c r="BI396" i="100" a="1"/>
  <c r="BU270" i="100" a="1"/>
  <c r="BU192" i="98" a="1"/>
  <c r="BI370" i="100" a="1"/>
  <c r="BW310" i="99" a="1"/>
  <c r="BI318" i="109" a="1"/>
  <c r="BI150" i="99" a="1"/>
  <c r="BI298" i="99" a="1"/>
  <c r="BX28" i="99" a="1"/>
  <c r="BW306" i="100" a="1"/>
  <c r="BH172" i="100" a="1"/>
  <c r="BU116" i="109" a="1"/>
  <c r="BV10" i="99" a="1"/>
  <c r="BU220" i="99" a="1"/>
  <c r="BW196" i="109" a="1"/>
  <c r="BV154" i="98" a="1"/>
  <c r="BT34" i="100" a="1"/>
  <c r="BI320" i="100" a="1"/>
  <c r="BI182" i="100" a="1"/>
  <c r="BW68" i="99" a="1"/>
  <c r="BG418" i="100" a="1"/>
  <c r="BW188" i="99" a="1"/>
  <c r="BX196" i="100" a="1"/>
  <c r="BI428" i="98" a="1"/>
  <c r="BI320" i="109" a="1"/>
  <c r="BG76" i="109" a="1"/>
  <c r="BV394" i="99" a="1"/>
  <c r="BU88" i="100" a="1"/>
  <c r="BU392" i="99" a="1"/>
  <c r="BW274" i="100" a="1"/>
  <c r="BU314" i="100" a="1"/>
  <c r="BH106" i="99" a="1"/>
  <c r="BI178" i="100" a="1"/>
  <c r="BW186" i="100" a="1"/>
  <c r="BG218" i="109" a="1"/>
  <c r="BX208" i="100" a="1"/>
  <c r="BU118" i="100" a="1"/>
  <c r="BU116" i="100" a="1"/>
  <c r="BG318" i="99" a="1"/>
  <c r="BW420" i="99" a="1"/>
  <c r="BU350" i="99" a="1"/>
  <c r="BG258" i="100" a="1"/>
  <c r="BW94" i="109" a="1"/>
  <c r="BI344" i="100" a="1"/>
  <c r="BJ178" i="109" a="1"/>
  <c r="BG282" i="100" a="1"/>
  <c r="BG194" i="99" a="1"/>
  <c r="BG200" i="98" a="1"/>
  <c r="BG130" i="98" a="1"/>
  <c r="BI154" i="98" a="1"/>
  <c r="BI232" i="100" a="1"/>
  <c r="BV190" i="99" a="1"/>
  <c r="BG32" i="99" a="1"/>
  <c r="BV364" i="100" a="1"/>
  <c r="BW358" i="100" a="1"/>
  <c r="BW330" i="98" a="1"/>
  <c r="BG246" i="100" a="1"/>
  <c r="BW300" i="100" a="1"/>
  <c r="BI182" i="98" a="1"/>
  <c r="BV16" i="98" a="1"/>
  <c r="BX160" i="100" a="1"/>
  <c r="BJ160" i="99" a="1"/>
  <c r="BW158" i="100" a="1"/>
  <c r="BU352" i="99" a="1"/>
  <c r="BH94" i="100" a="1"/>
  <c r="BX292" i="99" a="1"/>
  <c r="BW284" i="100" a="1"/>
  <c r="BW388" i="100" a="1"/>
  <c r="BG426" i="100" a="1"/>
  <c r="BW388" i="98" a="1"/>
  <c r="BU110" i="98" a="1"/>
  <c r="BX124" i="100" a="1"/>
  <c r="BW250" i="98" a="1"/>
  <c r="BH184" i="99" a="1"/>
  <c r="BV346" i="98" a="1"/>
  <c r="BH46" i="98" a="1"/>
  <c r="BV232" i="98" a="1"/>
  <c r="BW224" i="98" a="1"/>
  <c r="BI120" i="98" a="1"/>
  <c r="BV22" i="98" a="1"/>
  <c r="BW290" i="98" a="1"/>
  <c r="BI132" i="99" a="1"/>
  <c r="BV340" i="99" a="1"/>
  <c r="BI426" i="99" a="1"/>
  <c r="BG374" i="99" a="1"/>
  <c r="BJ220" i="100" a="1"/>
  <c r="BV232" i="109" a="1"/>
  <c r="BG220" i="99" a="1"/>
  <c r="BJ220" i="99" a="1"/>
  <c r="BW22" i="99" a="1"/>
  <c r="BV376" i="100" a="1"/>
  <c r="BU382" i="100" a="1"/>
  <c r="BG242" i="100" a="1"/>
  <c r="BJ286" i="109" a="1"/>
  <c r="BW192" i="109" a="1"/>
  <c r="BU356" i="99" a="1"/>
  <c r="BG384" i="99" a="1"/>
  <c r="BG204" i="100" a="1"/>
  <c r="BU382" i="98" a="1"/>
  <c r="BW240" i="99" a="1"/>
  <c r="BI420" i="100" a="1"/>
  <c r="BH232" i="99" a="1"/>
  <c r="BU162" i="100" a="1"/>
  <c r="BV370" i="98" a="1"/>
  <c r="BJ226" i="100" a="1"/>
  <c r="BX244" i="98" a="1"/>
  <c r="BG24" i="99" a="1"/>
  <c r="BU336" i="100" a="1"/>
  <c r="BX298" i="99" a="1"/>
  <c r="BG218" i="98" a="1"/>
  <c r="BG130" i="99" a="1"/>
  <c r="BV280" i="98" a="1"/>
  <c r="BI368" i="100" a="1"/>
  <c r="BV322" i="99" a="1"/>
  <c r="BJ346" i="99" a="1"/>
  <c r="BU404" i="98" a="1"/>
  <c r="BU188" i="99" a="1"/>
  <c r="BU304" i="99" a="1"/>
  <c r="BX388" i="99" a="1"/>
  <c r="BW86" i="99" a="1"/>
  <c r="BU286" i="98" a="1"/>
  <c r="BW208" i="98" a="1"/>
  <c r="BH136" i="100" a="1"/>
  <c r="BU70" i="98" a="1"/>
  <c r="BH196" i="100" a="1"/>
  <c r="BG414" i="100" a="1"/>
  <c r="BX382" i="99" a="1"/>
  <c r="BU84" i="100" a="1"/>
  <c r="BW96" i="99" a="1"/>
  <c r="BU82" i="109" a="1"/>
  <c r="BW384" i="100" a="1"/>
  <c r="BU228" i="98" a="1"/>
  <c r="BH124" i="98" a="1"/>
  <c r="BX286" i="100" a="1"/>
  <c r="BU72" i="98" a="1"/>
  <c r="BG294" i="109" a="1"/>
  <c r="BU72" i="99" a="1"/>
  <c r="BW250" i="99" a="1"/>
  <c r="BW232" i="99" a="1"/>
  <c r="BV214" i="100" a="1"/>
  <c r="BU168" i="99" a="1"/>
  <c r="BG230" i="98" a="1"/>
  <c r="BW254" i="98" a="1"/>
  <c r="BG336" i="98" a="1"/>
  <c r="BI366" i="99" a="1"/>
  <c r="BJ244" i="98" a="1"/>
  <c r="BU420" i="98" a="1"/>
  <c r="BW128" i="100" a="1"/>
  <c r="BI292" i="98" a="1"/>
  <c r="BW106" i="100" a="1"/>
  <c r="BV166" i="98" a="1"/>
  <c r="BG304" i="99" a="1"/>
  <c r="BX172" i="100" a="1"/>
  <c r="BU114" i="98" a="1"/>
  <c r="BW218" i="99" a="1"/>
  <c r="BU194" i="100" a="1"/>
  <c r="BG254" i="100" a="1"/>
  <c r="BG396" i="98" a="1"/>
  <c r="BU132" i="100" a="1"/>
  <c r="BU132" i="99" a="1"/>
  <c r="BW106" i="99" a="1"/>
  <c r="BU282" i="109" a="1"/>
  <c r="BJ388" i="99" a="1"/>
  <c r="BI364" i="100" a="1"/>
  <c r="BG236" i="100" a="1"/>
  <c r="BI104" i="100" a="1"/>
  <c r="BW256" i="99" a="1"/>
  <c r="BX250" i="99" a="1"/>
  <c r="BU300" i="109" a="1"/>
  <c r="BX274" i="99" a="1"/>
  <c r="BJ268" i="100" a="1"/>
  <c r="BG260" i="99" a="1"/>
  <c r="BG98" i="99" a="1"/>
  <c r="BW348" i="99" a="1"/>
  <c r="BG216" i="99" a="1"/>
  <c r="BI62" i="100" a="1"/>
  <c r="BI300" i="100" a="1"/>
  <c r="BG276" i="100" a="1"/>
  <c r="BV184" i="109" a="1"/>
  <c r="BI280" i="99" a="1"/>
  <c r="BW248" i="99" a="1"/>
  <c r="BH322" i="99" a="1"/>
  <c r="BW112" i="100" a="1"/>
  <c r="BG150" i="98" a="1"/>
  <c r="BH286" i="98" a="1"/>
  <c r="BI82" i="98" a="1"/>
  <c r="BV118" i="99" a="1"/>
  <c r="BU332" i="100" a="1"/>
  <c r="BW108" i="100" a="1"/>
  <c r="BI44" i="99" a="1"/>
  <c r="BW166" i="99" a="1"/>
  <c r="BV160" i="99" a="1"/>
  <c r="BV406" i="100" a="1"/>
  <c r="BX202" i="100" a="1"/>
  <c r="BW210" i="100" a="1"/>
  <c r="BX334" i="98" a="1"/>
  <c r="BW338" i="100" a="1"/>
  <c r="BW354" i="100" a="1"/>
  <c r="BI314" i="98" a="1"/>
  <c r="BU400" i="99" a="1"/>
  <c r="BI112" i="99" a="1"/>
  <c r="BI118" i="99" a="1"/>
  <c r="BG418" i="99" a="1"/>
  <c r="BW98" i="98" a="1"/>
  <c r="BG174" i="100" a="1"/>
  <c r="BW116" i="98" a="1"/>
  <c r="BI18" i="98" a="1"/>
  <c r="BW368" i="100" a="1"/>
  <c r="BG94" i="100" a="1"/>
  <c r="BJ94" i="99" a="1"/>
  <c r="BG318" i="109" a="1"/>
  <c r="BU142" i="99" a="1"/>
  <c r="BU306" i="98" a="1"/>
  <c r="BU100" i="109" a="1"/>
  <c r="BW392" i="98" a="1"/>
  <c r="BW414" i="100" a="1"/>
  <c r="BG172" i="98" a="1"/>
  <c r="BU266" i="98" a="1"/>
  <c r="BG390" i="100" a="1"/>
  <c r="BU416" i="99" a="1"/>
  <c r="BW408" i="99" a="1"/>
  <c r="BW384" i="98" a="1"/>
  <c r="BW14" i="98" a="1"/>
  <c r="BG20" i="98" a="1"/>
  <c r="BU284" i="100" a="1"/>
  <c r="BJ232" i="100" a="1"/>
  <c r="BH154" i="109" a="1"/>
  <c r="BI408" i="99" a="1"/>
  <c r="BG170" i="100" a="1"/>
  <c r="BW272" i="98" a="1"/>
  <c r="BU94" i="99" a="1"/>
  <c r="BG360" i="99" a="1"/>
  <c r="BX364" i="100" a="1"/>
  <c r="BB16" i="100" a="1"/>
  <c r="BW176" i="98" a="1"/>
  <c r="BI400" i="98" a="1"/>
  <c r="BW36" i="98" a="1"/>
  <c r="BU326" i="99" a="1"/>
  <c r="BJ418" i="100" a="1"/>
  <c r="BI38" i="109" a="1"/>
  <c r="BW270" i="99" a="1"/>
  <c r="BU56" i="98" a="1"/>
  <c r="BG410" i="99" a="1"/>
  <c r="BG18" i="99" a="1"/>
  <c r="BG232" i="99" a="1"/>
  <c r="BG14" i="99" a="1"/>
  <c r="BG342" i="100" a="1"/>
  <c r="BU414" i="98" a="1"/>
  <c r="BI108" i="100" a="1"/>
  <c r="BG40" i="99" a="1"/>
  <c r="BI352" i="99" a="1"/>
  <c r="BI410" i="99" a="1"/>
  <c r="BH46" i="99" a="1"/>
  <c r="BU130" i="100" a="1"/>
  <c r="BI178" i="98" a="1"/>
  <c r="BJ328" i="100" a="1"/>
  <c r="BG200" i="109" a="1"/>
  <c r="BU204" i="99" a="1"/>
  <c r="BJ94" i="109" a="1"/>
  <c r="BV394" i="100" a="1"/>
  <c r="BI380" i="98" a="1"/>
  <c r="BI406" i="99" a="1"/>
  <c r="BH178" i="100" a="1"/>
  <c r="BU336" i="99" a="1"/>
  <c r="BG348" i="99" a="1"/>
  <c r="BX406" i="98" a="1"/>
  <c r="BV202" i="98" a="1"/>
  <c r="BU132" i="98" a="1"/>
  <c r="BJ16" i="98" a="1"/>
  <c r="BG78" i="100" a="1"/>
  <c r="BU80" i="99" a="1"/>
  <c r="BU116" i="99" a="1"/>
  <c r="BI146" i="99" a="1"/>
  <c r="BU372" i="100" a="1"/>
  <c r="BU78" i="100" a="1"/>
  <c r="BU92" i="98" a="1"/>
  <c r="BI378" i="98" a="1"/>
  <c r="BH226" i="100" a="1"/>
  <c r="BV268" i="100" a="1"/>
  <c r="BW412" i="99" a="1"/>
  <c r="BW202" i="99" a="1"/>
  <c r="BV22" i="99" a="1"/>
  <c r="BW170" i="100" a="1"/>
  <c r="BG412" i="98" a="1"/>
  <c r="BH244" i="99" a="1"/>
  <c r="BJ328" i="98" a="1"/>
  <c r="BG94" i="98" a="1"/>
  <c r="BI86" i="100" a="1"/>
  <c r="BW306" i="98" a="1"/>
  <c r="BU222" i="100" a="1"/>
  <c r="BU98" i="100" a="1"/>
  <c r="BG36" i="98" a="1"/>
  <c r="BU120" i="100" a="1"/>
  <c r="BI194" i="98" a="1"/>
  <c r="BH232" i="100" a="1"/>
  <c r="BW292" i="100" a="1"/>
  <c r="BX34" i="98" a="1"/>
  <c r="BJ148" i="98" a="1"/>
  <c r="BI126" i="98" a="1"/>
  <c r="BI332" i="98" a="1"/>
  <c r="BW22" i="98" a="1"/>
  <c r="BI60" i="100" a="1"/>
  <c r="BJ112" i="100" a="1"/>
  <c r="BW124" i="98" a="1"/>
  <c r="BI50" i="98" a="1"/>
  <c r="BU370" i="98" a="1"/>
  <c r="BW226" i="100" a="1"/>
  <c r="BW346" i="98" a="1"/>
  <c r="BG22" i="98" a="1"/>
  <c r="BI186" i="100" a="1"/>
  <c r="BG208" i="98" a="1"/>
  <c r="BJ178" i="98" a="1"/>
  <c r="BX184" i="98" a="1"/>
  <c r="BI116" i="100" a="1"/>
  <c r="BW130" i="98" a="1"/>
  <c r="BI220" i="100" a="1"/>
  <c r="BW10" i="98" a="1"/>
  <c r="BW154" i="100" a="1"/>
  <c r="BV148" i="98" a="1"/>
  <c r="BG318" i="100" a="1"/>
  <c r="BJ280" i="100" a="1"/>
  <c r="BW342" i="98" a="1"/>
  <c r="BW38" i="98" a="1"/>
  <c r="BW314" i="98" a="1"/>
  <c r="BU14" i="98" a="1"/>
  <c r="BU308" i="100" a="1"/>
  <c r="BI88" i="100" a="1"/>
  <c r="BU342" i="98" a="1"/>
  <c r="BI190" i="98" a="1"/>
  <c r="BG96" i="98" a="1"/>
  <c r="BG280" i="98" a="1"/>
  <c r="BU328" i="98" a="1"/>
  <c r="BI104" i="98" a="1"/>
  <c r="BI118" i="98" a="1"/>
  <c r="BW150" i="98" a="1"/>
  <c r="BI340" i="100" a="1"/>
  <c r="BU344" i="100" a="1"/>
  <c r="BW360" i="100" a="1"/>
  <c r="BG278" i="99" a="1"/>
  <c r="BU186" i="98" a="1"/>
  <c r="BH190" i="98" a="1"/>
  <c r="BI350" i="100" a="1"/>
  <c r="BV124" i="100" a="1"/>
  <c r="BU242" i="100" a="1"/>
  <c r="BG286" i="98" a="1"/>
  <c r="BU208" i="100" a="1"/>
  <c r="BG358" i="98" a="1"/>
  <c r="BI314" i="100" a="1"/>
  <c r="BW334" i="100" a="1"/>
  <c r="BW96" i="100" a="1"/>
  <c r="BH352" i="98" a="1"/>
  <c r="BW218" i="100" a="1"/>
  <c r="BU266" i="100" a="1"/>
  <c r="BH184" i="98" a="1"/>
  <c r="BG134" i="100" a="1"/>
  <c r="BJ88" i="98" a="1"/>
  <c r="BG212" i="100" a="1"/>
  <c r="BW64" i="98" a="1"/>
  <c r="BV262" i="100" a="1"/>
  <c r="BH88" i="100" a="1"/>
  <c r="BV376" i="99" a="1"/>
  <c r="BJ208" i="100" a="1"/>
  <c r="BH388" i="100" a="1"/>
  <c r="BW300" i="98" a="1"/>
  <c r="BI214" i="100" a="1"/>
  <c r="BG200" i="100" a="1"/>
  <c r="BJ124" i="100" a="1"/>
  <c r="BU304" i="98" a="1"/>
  <c r="BI296" i="100" a="1"/>
  <c r="BU404" i="100" a="1"/>
  <c r="BI228" i="99" a="1"/>
  <c r="BH280" i="100" a="1"/>
  <c r="BU398" i="100" a="1"/>
  <c r="BW32" i="98" a="1"/>
  <c r="BI96" i="109" a="1"/>
  <c r="BI264" i="99" a="1"/>
  <c r="BG180" i="99" a="1"/>
  <c r="BG274" i="99" a="1"/>
  <c r="BW184" i="99" a="1"/>
  <c r="BW400" i="98" a="1"/>
  <c r="BG334" i="98" a="1"/>
  <c r="BI170" i="109" a="1"/>
  <c r="BX76" i="99" a="1"/>
  <c r="BW302" i="100" a="1"/>
  <c r="BG74" i="99" a="1"/>
  <c r="BG364" i="98" a="1"/>
  <c r="BJ82" i="99" a="1"/>
  <c r="BW236" i="100" a="1"/>
  <c r="BI178" i="99" a="1"/>
  <c r="BI392" i="100" a="1"/>
  <c r="BV52" i="98" a="1"/>
  <c r="BG114" i="98" a="1"/>
  <c r="BU50" i="98" a="1"/>
  <c r="BJ136" i="100" a="1"/>
  <c r="BV274" i="100" a="1"/>
  <c r="BU312" i="99" a="1"/>
  <c r="BV262" i="99" a="1"/>
  <c r="BU284" i="98" a="1"/>
  <c r="BW162" i="98" a="1"/>
  <c r="BV310" i="98" a="1"/>
  <c r="BU118" i="99" a="1"/>
  <c r="BH214" i="99" a="1"/>
  <c r="BV316" i="100" a="1"/>
  <c r="BW34" i="99" a="1"/>
  <c r="BT4" i="100" a="1"/>
  <c r="BI34" i="99" a="1"/>
  <c r="BX52" i="99" a="1"/>
  <c r="BU90" i="99" a="1"/>
  <c r="BW80" i="99" a="1"/>
  <c r="BW376" i="99" a="1"/>
  <c r="BH328" i="98" a="1"/>
  <c r="BU360" i="100" a="1"/>
  <c r="BU182" i="100" a="1"/>
  <c r="BU162" i="109" a="1"/>
  <c r="BG12" i="99" a="1"/>
  <c r="BU374" i="100" a="1"/>
  <c r="BI184" i="99" a="1"/>
  <c r="BI130" i="99" a="1"/>
  <c r="BX58" i="98" a="1"/>
  <c r="BI406" i="98" a="1"/>
  <c r="BG284" i="98" a="1"/>
  <c r="BJ358" i="98" a="1"/>
  <c r="BU68" i="99" a="1"/>
  <c r="BI342" i="99" a="1"/>
  <c r="BG228" i="100" a="1"/>
  <c r="BU66" i="99" a="1"/>
  <c r="BI248" i="109" a="1"/>
  <c r="BG390" i="98" a="1"/>
  <c r="BX94" i="99" a="1"/>
  <c r="BG120" i="98" a="1"/>
  <c r="BI306" i="98" a="1"/>
  <c r="BJ82" i="98" a="1"/>
  <c r="BT28" i="100" a="1"/>
  <c r="BX106" i="98" a="1"/>
  <c r="BU322" i="98" a="1"/>
  <c r="BG74" i="98" a="1"/>
  <c r="BU196" i="98" a="1"/>
  <c r="BW258" i="99" a="1"/>
  <c r="BH130" i="98" a="1"/>
  <c r="BG68" i="98" a="1"/>
  <c r="BG64" i="100" a="1"/>
  <c r="BW214" i="99" a="1"/>
  <c r="BW254" i="99" a="1"/>
  <c r="BI254" i="99" a="1"/>
  <c r="BI346" i="99" a="1"/>
  <c r="BH334" i="100" a="1"/>
  <c r="BU428" i="100" a="1"/>
  <c r="BH292" i="100" a="1"/>
  <c r="BI222" i="99" a="1"/>
  <c r="BW142" i="99" a="1"/>
  <c r="BI262" i="99" a="1"/>
  <c r="BI126" i="99" a="1"/>
  <c r="BU276" i="99" a="1"/>
  <c r="BG236" i="99" a="1"/>
  <c r="BW406" i="99" a="1"/>
  <c r="BG208" i="99" a="1"/>
  <c r="BG24" i="109" a="1"/>
  <c r="BG268" i="99" a="1"/>
  <c r="BJ400" i="98" a="1"/>
  <c r="BI80" i="100" a="1"/>
  <c r="BG128" i="109" a="1"/>
  <c r="BW306" i="99" a="1"/>
  <c r="BW176" i="99" a="1"/>
  <c r="BU368" i="99" a="1"/>
  <c r="BU48" i="98" a="1"/>
  <c r="BG376" i="100" a="1"/>
  <c r="BG60" i="98" a="1"/>
  <c r="BI368" i="99" a="1"/>
  <c r="BU60" i="100" a="1"/>
  <c r="BG70" i="109" a="1"/>
  <c r="BX376" i="99" a="1"/>
  <c r="BG130" i="100" a="1"/>
  <c r="BJ370" i="99" a="1"/>
  <c r="BV130" i="99" a="1"/>
  <c r="BG308" i="99" a="1"/>
  <c r="BU74" i="99" a="1"/>
  <c r="BH256" i="98" a="1"/>
  <c r="BU296" i="100" a="1"/>
  <c r="BI350" i="98" a="1"/>
  <c r="BW116" i="100" a="1"/>
  <c r="BX418" i="99" a="1"/>
  <c r="BV82" i="100" a="1"/>
  <c r="BU318" i="99" a="1"/>
  <c r="BW162" i="99" a="1"/>
  <c r="BU196" i="109" a="1"/>
  <c r="BI264" i="98" a="1"/>
  <c r="BG112" i="98" a="1"/>
  <c r="BG164" i="100" a="1"/>
  <c r="BH220" i="98" a="1"/>
  <c r="BG210" i="98" a="1"/>
  <c r="BU102" i="99" a="1"/>
  <c r="BU246" i="109" a="1"/>
  <c r="BG96" i="100" a="1"/>
  <c r="BH298" i="99" a="1"/>
  <c r="BI394" i="100" a="1"/>
  <c r="BW370" i="100" a="1"/>
  <c r="BG208" i="100" a="1"/>
  <c r="BW402" i="100" a="1"/>
  <c r="BU244" i="100" a="1"/>
  <c r="BW222" i="100" a="1"/>
  <c r="BU120" i="98" a="1"/>
  <c r="BV94" i="100" a="1"/>
  <c r="BW118" i="100" a="1"/>
  <c r="BG316" i="98" a="1"/>
  <c r="BH118" i="100" a="1"/>
  <c r="BW20" i="98" a="1"/>
  <c r="BU326" i="100" a="1"/>
  <c r="BW166" i="98" a="1"/>
  <c r="BW366" i="100" a="1"/>
  <c r="BU386" i="98" a="1"/>
  <c r="BV76" i="98" a="1"/>
  <c r="BU148" i="100" a="1"/>
  <c r="BW416" i="98" a="1"/>
  <c r="BW264" i="100" a="1"/>
  <c r="BJ412" i="98" a="1"/>
  <c r="BH214" i="98" a="1"/>
  <c r="BU24" i="98" a="1"/>
  <c r="BI92" i="100" a="1"/>
  <c r="BU282" i="98" a="1"/>
  <c r="BW406" i="100" a="1"/>
  <c r="BW386" i="98" a="1"/>
  <c r="BG212" i="98" a="1"/>
  <c r="BU262" i="98" a="1"/>
  <c r="BJ370" i="100" a="1"/>
  <c r="BG294" i="98" a="1"/>
  <c r="BJ238" i="100" a="1"/>
  <c r="BV400" i="98" a="1"/>
  <c r="BW308" i="98" a="1"/>
  <c r="BU128" i="98" a="1"/>
  <c r="BU390" i="100" a="1"/>
  <c r="BX256" i="98" a="1"/>
  <c r="BI302" i="100" a="1"/>
  <c r="BX286" i="98" a="1"/>
  <c r="BI228" i="98" a="1"/>
  <c r="BU80" i="100" a="1"/>
  <c r="BJ46" i="98" a="1"/>
  <c r="BU96" i="100" a="1"/>
  <c r="BI20" i="98" a="1"/>
  <c r="BG162" i="98" a="1"/>
  <c r="BI276" i="98" a="1"/>
  <c r="BH238" i="100" a="1"/>
  <c r="BI106" i="98" a="1"/>
  <c r="BG152" i="98" a="1"/>
  <c r="BH70" i="98" a="1"/>
  <c r="BX46" i="98" a="1"/>
  <c r="BI390" i="100" a="1"/>
  <c r="BG394" i="100" a="1"/>
  <c r="BG362" i="100" a="1"/>
  <c r="BI344" i="98" a="1"/>
  <c r="BI274" i="100" a="1"/>
  <c r="BG120" i="100" a="1"/>
  <c r="BU82" i="98" a="1"/>
  <c r="BW114" i="100" a="1"/>
  <c r="BU154" i="100" a="1"/>
  <c r="BU362" i="98" a="1"/>
  <c r="BW330" i="100" a="1"/>
  <c r="BX280" i="98" a="1"/>
  <c r="BJ382" i="98" a="1"/>
  <c r="BW110" i="98" a="1"/>
  <c r="BG46" i="98" a="1"/>
  <c r="BV88" i="98" a="1"/>
  <c r="BG176" i="98" a="1"/>
  <c r="BI130" i="98" a="1"/>
  <c r="BJ244" i="100" a="1"/>
  <c r="BI296" i="99" a="1"/>
  <c r="BG428" i="98" a="1"/>
  <c r="BG88" i="100" a="1"/>
  <c r="BU374" i="98" a="1"/>
  <c r="BV148" i="99" a="1"/>
  <c r="BG170" i="99" a="1"/>
  <c r="BJ82" i="100" a="1"/>
  <c r="BV298" i="99" a="1"/>
  <c r="BI324" i="100" a="1"/>
  <c r="BH412" i="98" a="1"/>
  <c r="BJ232" i="98" a="1"/>
  <c r="BX16" i="99" a="1"/>
  <c r="BI90" i="99" a="1"/>
  <c r="BG52" i="99" a="1"/>
  <c r="BU100" i="100" a="1"/>
  <c r="BH64" i="98" a="1"/>
  <c r="BV28" i="99" a="1"/>
  <c r="BU370" i="100" a="1"/>
  <c r="BG28" i="99" a="1"/>
  <c r="BW386" i="99" a="1"/>
  <c r="BW210" i="98" a="1"/>
  <c r="BU136" i="100" a="1"/>
  <c r="BG250" i="98" a="1"/>
  <c r="BW276" i="99" a="1"/>
  <c r="BW156" i="99" a="1"/>
  <c r="BJ34" i="99" a="1"/>
  <c r="BV40" i="99" a="1"/>
  <c r="BG198" i="109" a="1"/>
  <c r="BW280" i="100" a="1"/>
  <c r="BG198" i="100" a="1"/>
  <c r="BX190" i="99" a="1"/>
  <c r="BX124" i="99" a="1"/>
  <c r="BV106" i="99" a="1"/>
  <c r="BU390" i="99" a="1"/>
  <c r="BJ196" i="99" a="1"/>
  <c r="BG366" i="99" a="1"/>
  <c r="BU208" i="99" a="1"/>
  <c r="BU264" i="109" a="1"/>
  <c r="BI174" i="99" a="1"/>
  <c r="BJ310" i="98" a="1"/>
  <c r="BH424" i="100" a="1"/>
  <c r="BU396" i="100" a="1"/>
  <c r="BI374" i="98" a="1"/>
  <c r="BW114" i="99" a="1"/>
  <c r="BW216" i="99" a="1"/>
  <c r="BI378" i="99" a="1"/>
  <c r="BU12" i="109" a="1"/>
  <c r="BV388" i="99" a="1"/>
  <c r="BG74" i="100" a="1"/>
  <c r="BW134" i="98" a="1"/>
  <c r="BW108" i="98" a="1"/>
  <c r="BW16" i="99" a="1"/>
  <c r="BJ238" i="98" a="1"/>
  <c r="BH76" i="109" a="1"/>
  <c r="BG330" i="99" a="1"/>
  <c r="BI136" i="99" a="1"/>
  <c r="BW150" i="99" a="1"/>
  <c r="BJ190" i="109" a="1"/>
  <c r="BU406" i="100" a="1"/>
  <c r="BU302" i="100" a="1"/>
  <c r="BW142" i="98" a="1"/>
  <c r="BJ124" i="98" a="1"/>
  <c r="BW68" i="100" a="1"/>
  <c r="BH358" i="98" a="1"/>
  <c r="BW374" i="98" a="1"/>
  <c r="BU364" i="100" a="1"/>
  <c r="BV364" i="98" a="1"/>
  <c r="BG92" i="100" a="1"/>
  <c r="BU184" i="98" a="1"/>
  <c r="BV208" i="100" a="1"/>
  <c r="BU366" i="100" a="1"/>
  <c r="BU272" i="98" a="1"/>
  <c r="BV130" i="98" a="1"/>
  <c r="BJ286" i="100" a="1"/>
  <c r="BX64" i="99" a="1"/>
  <c r="BH316" i="100" a="1"/>
  <c r="BW134" i="100" a="1"/>
  <c r="BG222" i="98" a="1"/>
  <c r="BW242" i="100" a="1"/>
  <c r="BW144" i="99" a="1"/>
  <c r="BG120" i="99" a="1"/>
  <c r="BU238" i="99" a="1"/>
  <c r="BI110" i="100" a="1"/>
  <c r="BV178" i="100" a="1"/>
  <c r="BU228" i="100" a="1"/>
  <c r="BW224" i="99" a="1"/>
  <c r="BW404" i="100" a="1"/>
  <c r="BU348" i="99" a="1"/>
  <c r="BG202" i="99" a="1"/>
  <c r="BW256" i="100" a="1"/>
  <c r="BI418" i="99" a="1"/>
  <c r="BI228" i="109" a="1"/>
  <c r="BG206" i="100" a="1"/>
  <c r="BU374" i="99" a="1"/>
  <c r="BG306" i="100" a="1"/>
  <c r="BG422" i="98" a="1"/>
  <c r="BU368" i="98" a="1"/>
  <c r="BI214" i="99" a="1"/>
  <c r="BH334" i="99" a="1"/>
  <c r="BU296" i="99" a="1"/>
  <c r="BI306" i="100" a="1"/>
  <c r="BW168" i="98" a="1"/>
  <c r="BU68" i="100" a="1"/>
  <c r="BG314" i="98" a="1"/>
  <c r="BU398" i="99" a="1"/>
  <c r="BX64" i="100" a="1"/>
  <c r="BU262" i="109" a="1"/>
  <c r="BJ262" i="109" a="1"/>
  <c r="BU214" i="99" a="1"/>
  <c r="BW376" i="100" a="1"/>
  <c r="BU222" i="99" a="1"/>
  <c r="BU172" i="99" a="1"/>
  <c r="BI18" i="99" a="1"/>
  <c r="BH298" i="100" a="1"/>
  <c r="BW212" i="98" a="1"/>
  <c r="BI260" i="98" a="1"/>
  <c r="BU232" i="98" a="1"/>
  <c r="BH286" i="99" a="1"/>
  <c r="BJ184" i="99" a="1"/>
  <c r="BW334" i="99" a="1"/>
  <c r="BV172" i="100" a="1"/>
  <c r="BU396" i="99" a="1"/>
  <c r="BU250" i="98" a="1"/>
  <c r="BI262" i="100" a="1"/>
  <c r="BV358" i="98" a="1"/>
  <c r="BI370" i="98" a="1"/>
  <c r="BW90" i="100" a="1"/>
  <c r="BW140" i="100" a="1"/>
  <c r="BG122" i="100" a="1"/>
  <c r="BU50" i="99" a="1"/>
  <c r="BI36" i="99" a="1"/>
  <c r="BG322" i="99" a="1"/>
  <c r="BW334" i="98" a="1"/>
  <c r="BW428" i="100" a="1"/>
  <c r="BV118" i="100" a="1"/>
  <c r="BG222" i="100" a="1"/>
  <c r="BJ256" i="98" a="1"/>
  <c r="BG266" i="100" a="1"/>
  <c r="BU408" i="98" a="1"/>
  <c r="BI16" i="99" a="1"/>
  <c r="BJ376" i="100" a="1"/>
  <c r="BW18" i="98" a="1"/>
  <c r="BU348" i="100" a="1"/>
  <c r="BV388" i="100" a="1"/>
  <c r="BW290" i="99" a="1"/>
  <c r="BG290" i="109" a="1"/>
  <c r="BJ412" i="99" a="1"/>
  <c r="BG114" i="100" a="1"/>
  <c r="BI70" i="100" a="1"/>
  <c r="BG124" i="100" a="1"/>
  <c r="BU108" i="98" a="1"/>
  <c r="BH388" i="99" a="1"/>
  <c r="BI370" i="99" a="1"/>
  <c r="BV292" i="99" a="1"/>
  <c r="BV154" i="109" a="1"/>
  <c r="BU176" i="100" a="1"/>
  <c r="BX202" i="99" a="1"/>
  <c r="BU124" i="99" a="1"/>
  <c r="BG144" i="99" a="1"/>
  <c r="BW350" i="99" a="1"/>
  <c r="BW270" i="100" a="1"/>
  <c r="BI192" i="98" a="1"/>
  <c r="BV334" i="98" a="1"/>
  <c r="BU180" i="99" a="1"/>
  <c r="BW246" i="99" a="1"/>
  <c r="BH112" i="100" a="1"/>
  <c r="BH76" i="99" a="1"/>
  <c r="BU158" i="100" a="1"/>
  <c r="BU154" i="98" a="1"/>
  <c r="BI136" i="98" a="1"/>
  <c r="BJ70" i="99" a="1"/>
  <c r="BW318" i="99" a="1"/>
  <c r="BG114" i="99" a="1"/>
  <c r="BW104" i="99" a="1"/>
  <c r="BG46" i="99" a="1"/>
  <c r="BU84" i="99" a="1"/>
  <c r="BG386" i="99" a="1"/>
  <c r="BX364" i="99" a="1"/>
  <c r="BH340" i="99" a="1"/>
  <c r="BI188" i="98" a="1"/>
  <c r="BG98" i="100" a="1"/>
  <c r="BI156" i="98" a="1"/>
  <c r="BG398" i="100" a="1"/>
  <c r="BW220" i="100" a="1"/>
  <c r="BV238" i="99" a="1"/>
  <c r="BG290" i="99" a="1"/>
  <c r="BI358" i="100" a="1"/>
  <c r="BI364" i="99" a="1"/>
  <c r="BV268" i="98" a="1"/>
  <c r="BU366" i="98" a="1"/>
  <c r="BI166" i="100" a="1"/>
  <c r="BU262" i="100" a="1"/>
  <c r="BI114" i="100" a="1"/>
  <c r="BJ46" i="99" a="1"/>
  <c r="BH28" i="99" a="1"/>
  <c r="BG116" i="99" a="1"/>
  <c r="BG376" i="99" a="1"/>
  <c r="BX130" i="100" a="1"/>
  <c r="BX172" i="98" a="1"/>
  <c r="BI352" i="98" a="1"/>
  <c r="BX94" i="98" a="1"/>
  <c r="BG290" i="100" a="1"/>
  <c r="BI204" i="98" a="1"/>
  <c r="BG382" i="100" a="1"/>
  <c r="BJ346" i="100" a="1"/>
  <c r="BX112" i="98" a="1"/>
  <c r="BI134" i="100" a="1"/>
  <c r="BU140" i="100" a="1"/>
  <c r="BU182" i="98" a="1"/>
  <c r="BW56" i="98" a="1"/>
  <c r="BH220" i="100" a="1"/>
  <c r="BW294" i="100" a="1"/>
  <c r="BW322" i="98" a="1"/>
  <c r="BU364" i="98" a="1"/>
  <c r="BH58" i="100" a="1"/>
  <c r="BU62" i="100" a="1"/>
  <c r="BX352" i="98" a="1"/>
  <c r="BU222" i="98" a="1"/>
  <c r="BU116" i="98" a="1"/>
  <c r="BG100" i="100" a="1"/>
  <c r="BI426" i="100" a="1"/>
  <c r="BG388" i="100" a="1"/>
  <c r="BI250" i="100" a="1"/>
  <c r="BI280" i="100" a="1"/>
  <c r="BG192" i="98" a="1"/>
  <c r="BI334" i="98" a="1"/>
  <c r="BH178" i="98" a="1"/>
  <c r="BG176" i="100" a="1"/>
  <c r="BI164" i="100" a="1"/>
  <c r="BX58" i="100" a="1"/>
  <c r="BW286" i="98" a="1"/>
  <c r="BJ352" i="98" a="1"/>
  <c r="BX316" i="98" a="1"/>
  <c r="BI98" i="98" a="1"/>
  <c r="BI14" i="98" a="1"/>
  <c r="BJ34" i="98" a="1"/>
  <c r="BI176" i="98" a="1"/>
  <c r="BX412" i="100" a="1"/>
  <c r="BI192" i="100" a="1"/>
  <c r="BW114" i="98" a="1"/>
  <c r="BV76" i="100" a="1"/>
  <c r="BI336" i="98" a="1"/>
  <c r="BU220" i="98" a="1"/>
  <c r="BU206" i="98" a="1"/>
  <c r="BW240" i="98" a="1"/>
  <c r="BG326" i="100" a="1"/>
  <c r="BW182" i="98" a="1"/>
  <c r="BX418" i="98" a="1"/>
  <c r="BW336" i="98" a="1"/>
  <c r="BH406" i="100" a="1"/>
  <c r="BW290" i="100" a="1"/>
  <c r="BI300" i="98" a="1"/>
  <c r="BX214" i="100" a="1"/>
  <c r="BW50" i="98" a="1"/>
  <c r="BU198" i="98" a="1"/>
  <c r="BT22" i="100" a="1"/>
  <c r="BJ106" i="98" a="1"/>
  <c r="BU416" i="100" a="1"/>
  <c r="BJ274" i="98" a="1"/>
  <c r="BX346" i="100" a="1"/>
  <c r="BH196" i="98" a="1"/>
  <c r="BG232" i="98" a="1"/>
  <c r="BX322" i="98" a="1"/>
  <c r="BU170" i="100" a="1"/>
  <c r="BU412" i="98" a="1"/>
  <c r="BW160" i="100" a="1"/>
  <c r="BJ166" i="98" a="1"/>
  <c r="BG136" i="98" a="1"/>
  <c r="BI346" i="100" a="1"/>
  <c r="BG280" i="100" a="1"/>
  <c r="BI392" i="98" a="1"/>
  <c r="BU238" i="100" a="1"/>
  <c r="BU110" i="100" a="1"/>
  <c r="BU392" i="98" a="1"/>
  <c r="BW84" i="100" a="1"/>
  <c r="BW302" i="98" a="1"/>
  <c r="BG294" i="100" a="1"/>
  <c r="BV106" i="98" a="1"/>
  <c r="BW52" i="98" a="1"/>
  <c r="BW332" i="98" a="1"/>
  <c r="BU306" i="100" a="1"/>
  <c r="BI94" i="98" a="1"/>
  <c r="BW16" i="98" a="1"/>
  <c r="BI420" i="99" a="1"/>
  <c r="BU280" i="100" a="1"/>
  <c r="BJ274" i="100" a="1"/>
  <c r="BW272" i="100" a="1"/>
  <c r="BU88" i="98" a="1"/>
  <c r="BV172" i="99" a="1"/>
  <c r="BU248" i="100" a="1"/>
  <c r="BX322" i="100" a="1"/>
  <c r="BG416" i="100" a="1"/>
  <c r="BU52" i="98" a="1"/>
  <c r="BH82" i="98" a="1"/>
  <c r="BW136" i="100" a="1"/>
  <c r="BW190" i="109" a="1"/>
  <c r="BG306" i="99" a="1"/>
  <c r="BU356" i="100" a="1"/>
  <c r="BU214" i="100" a="1"/>
  <c r="BI298" i="98" a="1"/>
  <c r="BJ70" i="109" a="1"/>
  <c r="BU188" i="100" a="1"/>
  <c r="BH268" i="99" a="1"/>
  <c r="BU278" i="100" a="1"/>
  <c r="BG322" i="98" a="1"/>
  <c r="BG70" i="98" a="1"/>
  <c r="BI74" i="100" a="1"/>
  <c r="BW158" i="99" a="1"/>
  <c r="BH64" i="99" a="1"/>
  <c r="BX40" i="99" a="1"/>
  <c r="BG56" i="99" a="1"/>
  <c r="BI72" i="98" a="1"/>
  <c r="BW372" i="100" a="1"/>
  <c r="BU392" i="100" a="1"/>
  <c r="BU282" i="99" a="1"/>
  <c r="BW136" i="99" a="1"/>
  <c r="BG320" i="109" a="1"/>
  <c r="BG300" i="99" a="1"/>
  <c r="BU10" i="99" a="1"/>
  <c r="BV214" i="99" a="1"/>
  <c r="BI380" i="99" a="1"/>
  <c r="BI110" i="99" a="1"/>
  <c r="BV94" i="99" a="1"/>
  <c r="BI348" i="98" a="1"/>
  <c r="BJ310" i="100" a="1"/>
  <c r="BG104" i="98" a="1"/>
  <c r="BW154" i="99" a="1"/>
  <c r="BV166" i="99" a="1"/>
  <c r="BI260" i="99" a="1"/>
  <c r="BH412" i="99" a="1"/>
  <c r="BJ118" i="98" a="1"/>
  <c r="BG54" i="109" a="1"/>
  <c r="BJ220" i="98" a="1"/>
  <c r="BU402" i="98" a="1"/>
  <c r="BU142" i="98" a="1"/>
  <c r="BI312" i="100" a="1"/>
  <c r="BJ118" i="100" a="1"/>
  <c r="BX280" i="100" a="1"/>
  <c r="BJ106" i="99" a="1"/>
  <c r="BI196" i="99" a="1"/>
  <c r="BW172" i="99" a="1"/>
  <c r="BV322" i="109" a="1"/>
  <c r="BI358" i="98" a="1"/>
  <c r="BU166" i="100" a="1"/>
  <c r="BI232" i="98" a="1"/>
  <c r="BU348" i="98" a="1"/>
  <c r="BI226" i="100" a="1"/>
  <c r="BU288" i="100" a="1"/>
  <c r="BT40" i="100" a="1"/>
  <c r="BI144" i="98" a="1"/>
  <c r="BX226" i="98" a="1"/>
  <c r="BV400" i="99" a="1"/>
  <c r="BG70" i="99" a="1"/>
  <c r="BJ400" i="100" a="1"/>
  <c r="BV232" i="100" a="1"/>
  <c r="BI400" i="100" a="1"/>
  <c r="BI42" i="98" a="1"/>
  <c r="BI274" i="98" a="1"/>
  <c r="BI188" i="99" a="1"/>
  <c r="BG84" i="100" a="1"/>
  <c r="BH274" i="100" a="1"/>
  <c r="BU82" i="100" a="1"/>
  <c r="BX184" i="100" a="1"/>
  <c r="BG230" i="99" a="1"/>
  <c r="BU20" i="99" a="1"/>
  <c r="BJ178" i="100" a="1"/>
  <c r="BG178" i="100" a="1"/>
  <c r="BH94" i="98" a="1"/>
  <c r="BU278" i="98" a="1"/>
  <c r="BG202" i="98" a="1"/>
  <c r="BH214" i="100" a="1"/>
  <c r="BH100" i="99" a="1"/>
  <c r="BW374" i="99" a="1"/>
  <c r="BV418" i="100" a="1"/>
  <c r="BG328" i="98" a="1"/>
  <c r="BV250" i="98" a="1"/>
  <c r="BI360" i="100" a="1"/>
  <c r="BI348" i="99" a="1"/>
  <c r="BU332" i="99" a="1"/>
  <c r="BV346" i="99" a="1"/>
  <c r="BW298" i="99" a="1"/>
  <c r="BV334" i="100" a="1"/>
  <c r="BG338" i="99" a="1"/>
  <c r="BI284" i="99" a="1"/>
  <c r="BV172" i="109" a="1"/>
  <c r="BU382" i="99" a="1"/>
  <c r="BV226" i="100" a="1"/>
  <c r="BI220" i="98" a="1"/>
  <c r="BW184" i="100" a="1"/>
  <c r="BX64" i="98" a="1"/>
  <c r="BI176" i="99" a="1"/>
  <c r="BI244" i="100" a="1"/>
  <c r="BW292" i="99" a="1"/>
  <c r="BI284" i="100" a="1"/>
  <c r="BW24" i="99" a="1"/>
  <c r="BG158" i="100" a="1"/>
  <c r="BH346" i="100" a="1"/>
  <c r="BG110" i="100" a="1"/>
  <c r="BW62" i="100" a="1"/>
  <c r="BV82" i="98" a="1"/>
  <c r="BW274" i="99" a="1"/>
  <c r="BG426" i="99" a="1"/>
  <c r="BG416" i="99" a="1"/>
  <c r="BG142" i="99" a="1"/>
  <c r="BI282" i="99" a="1"/>
  <c r="BI270" i="99" a="1"/>
  <c r="BU212" i="98" a="1"/>
  <c r="BG190" i="100" a="1"/>
  <c r="BU70" i="100" a="1"/>
  <c r="BW74" i="99" a="1"/>
  <c r="BI338" i="99" a="1"/>
  <c r="BJ376" i="99" a="1"/>
  <c r="BI132" i="100" a="1"/>
  <c r="BU114" i="100" a="1"/>
  <c r="BG408" i="100" a="1"/>
  <c r="BV178" i="98" a="1"/>
  <c r="BJ184" i="100" a="1"/>
  <c r="BW116" i="99" a="1"/>
  <c r="BG262" i="99" a="1"/>
  <c r="BH82" i="100" a="1"/>
  <c r="BU140" i="99" a="1"/>
  <c r="BI20" i="99" a="1"/>
  <c r="BG34" i="99" a="1"/>
  <c r="BU196" i="100" a="1"/>
  <c r="BG106" i="99" a="1"/>
  <c r="BG350" i="100" a="1"/>
  <c r="BI200" i="100" a="1"/>
  <c r="BI120" i="100" a="1"/>
  <c r="BG76" i="99" a="1"/>
  <c r="BW148" i="99" a="1"/>
  <c r="BU388" i="100" a="1"/>
  <c r="BI242" i="100" a="1"/>
  <c r="BI96" i="100" a="1"/>
  <c r="BI244" i="98" a="1"/>
  <c r="BG230" i="100" a="1"/>
  <c r="BU206" i="99" a="1"/>
  <c r="BI198" i="99" a="1"/>
  <c r="BI318" i="99" a="1"/>
  <c r="BG48" i="99" a="1"/>
  <c r="BU386" i="100" a="1"/>
  <c r="BJ100" i="99" a="1"/>
  <c r="BI322" i="100" a="1"/>
  <c r="BW310" i="98" a="1"/>
  <c r="BX334" i="99" a="1"/>
  <c r="BW208" i="100" a="1"/>
  <c r="BW408" i="98" a="1"/>
  <c r="BU428" i="98" a="1"/>
  <c r="BW156" i="100" a="1"/>
  <c r="BG276" i="99" a="1"/>
  <c r="BU206" i="109" a="1"/>
  <c r="BW330" i="99" a="1"/>
  <c r="BU96" i="98" a="1"/>
  <c r="BU350" i="100" a="1"/>
  <c r="BJ304" i="98" a="1"/>
  <c r="BG190" i="98" a="1"/>
  <c r="BX292" i="98" a="1"/>
  <c r="BW162" i="100" a="1"/>
  <c r="BV418" i="98" a="1"/>
  <c r="BX328" i="99" a="1"/>
  <c r="BU362" i="99" a="1"/>
  <c r="BG314" i="100" a="1"/>
  <c r="BU288" i="99" a="1"/>
  <c r="BI238" i="99" a="1"/>
  <c r="BI52" i="98" a="1"/>
  <c r="BV142" i="98" a="1"/>
  <c r="BV238" i="98" a="1"/>
  <c r="BU188" i="98" a="1"/>
  <c r="BX268" i="99" a="1"/>
  <c r="BI78" i="100" a="1"/>
  <c r="BI416" i="98" a="1"/>
  <c r="BH328" i="100" a="1"/>
  <c r="BU46" i="98" a="1"/>
  <c r="BI360" i="98" a="1"/>
  <c r="BW200" i="98" a="1"/>
  <c r="BU74" i="98" a="1"/>
  <c r="BJ406" i="98" a="1"/>
  <c r="BW348" i="100" a="1"/>
  <c r="BU270" i="98" a="1"/>
  <c r="BI102" i="98" a="1"/>
  <c r="BG296" i="98" a="1"/>
  <c r="BU368" i="100" a="1"/>
  <c r="BH244" i="98" a="1"/>
  <c r="BV292" i="100" a="1"/>
  <c r="BU344" i="98" a="1"/>
  <c r="BW60" i="99" a="1"/>
  <c r="BU400" i="100" a="1"/>
  <c r="BU146" i="98" a="1"/>
  <c r="BW286" i="100" a="1"/>
  <c r="BI424" i="98" a="1"/>
  <c r="BG140" i="100" a="1"/>
  <c r="BW228" i="98" a="1"/>
  <c r="BJ250" i="98" a="1"/>
  <c r="BG336" i="100" a="1"/>
  <c r="BX208" i="98" a="1"/>
  <c r="BU58" i="98" a="1"/>
  <c r="BI240" i="100" a="1"/>
  <c r="BX274" i="98" a="1"/>
  <c r="BG352" i="100" a="1"/>
  <c r="BI406" i="100" a="1"/>
  <c r="BW370" i="98" a="1"/>
  <c r="BG92" i="98" a="1"/>
  <c r="BW298" i="98" a="1"/>
  <c r="BJ142" i="100" a="1"/>
  <c r="BU144" i="100" a="1"/>
  <c r="BH364" i="98" a="1"/>
  <c r="BW72" i="100" a="1"/>
  <c r="BI302" i="98" a="1"/>
  <c r="BG428" i="100" a="1"/>
  <c r="BX400" i="100" a="1"/>
  <c r="BG350" i="98" a="1"/>
  <c r="BW398" i="98" a="1"/>
  <c r="BI160" i="98" a="1"/>
  <c r="BW406" i="98" a="1"/>
  <c r="BU318" i="98" a="1"/>
  <c r="BU12" i="98" a="1"/>
  <c r="BV256" i="98" a="1"/>
  <c r="BH268" i="100" a="1"/>
  <c r="BJ10" i="98" a="1"/>
  <c r="BG332" i="98" a="1"/>
  <c r="BG342" i="98" a="1"/>
  <c r="BU74" i="100" a="1"/>
  <c r="BI402" i="98" a="1"/>
  <c r="BW258" i="98" a="1"/>
  <c r="BV100" i="100" a="1"/>
  <c r="BW366" i="98" a="1"/>
  <c r="BJ256" i="100" a="1"/>
  <c r="BH40" i="98" a="1"/>
  <c r="BG18" i="98" a="1"/>
  <c r="BJ136" i="98" a="1"/>
  <c r="BG398" i="98" a="1"/>
  <c r="BW378" i="98" a="1"/>
  <c r="BH148" i="99" a="1"/>
  <c r="BW146" i="100" a="1"/>
  <c r="BU290" i="98" a="1"/>
  <c r="BG388" i="98" a="1"/>
  <c r="BG226" i="98" a="1"/>
  <c r="BI46" i="98" a="1"/>
  <c r="BI264" i="100" a="1"/>
  <c r="BJ154" i="98" a="1"/>
  <c r="BW78" i="100" a="1"/>
  <c r="BU346" i="100" a="1"/>
  <c r="BU406" i="98" a="1"/>
  <c r="BG168" i="98" a="1"/>
  <c r="BW60" i="98" a="1"/>
  <c r="BX118" i="98" a="1"/>
  <c r="BU172" i="98" a="1"/>
  <c r="BI246" i="98" a="1"/>
  <c r="BI316" i="98" a="1"/>
  <c r="BH304" i="100" a="1"/>
  <c r="BG406" i="98" a="1"/>
  <c r="BU424" i="98" a="1"/>
  <c r="BU380" i="98" a="1"/>
  <c r="BH160" i="100" a="1"/>
  <c r="BW192" i="98" a="1"/>
  <c r="BH202" i="100" a="1"/>
  <c r="BG132" i="98" a="1"/>
  <c r="BJ112" i="98" a="1"/>
  <c r="BX76" i="98" a="1"/>
  <c r="BJ40" i="98" a="1"/>
  <c r="BG270" i="100" a="1"/>
  <c r="BU354" i="100" a="1"/>
  <c r="BI332" i="100" a="1"/>
  <c r="BH304" i="98" a="1"/>
  <c r="BH172" i="98" a="1"/>
  <c r="BI66" i="100" a="1"/>
  <c r="BI68" i="100" a="1"/>
  <c r="BW280" i="98" a="1"/>
  <c r="BU358" i="98" a="1"/>
  <c r="BH202" i="98" a="1"/>
  <c r="BG48" i="98" a="1"/>
  <c r="BW70" i="100" a="1"/>
  <c r="BI188" i="100" a="1"/>
  <c r="BI420" i="98" a="1"/>
  <c r="BG278" i="98" a="1"/>
  <c r="BI184" i="100" a="1"/>
  <c r="BI338" i="98" a="1"/>
  <c r="BG386" i="100" a="1"/>
  <c r="BU324" i="100" a="1"/>
  <c r="BV112" i="100" a="1"/>
  <c r="BX316" i="100" a="1"/>
  <c r="BH400" i="98" a="1"/>
  <c r="BI54" i="98" a="1"/>
  <c r="BW176" i="100" a="1"/>
  <c r="BI258" i="98" a="1"/>
  <c r="BG56" i="98" a="1"/>
  <c r="BX172" i="99" a="1"/>
  <c r="BU340" i="100" a="1"/>
  <c r="BG152" i="100" a="1"/>
  <c r="BG398" i="99" a="1"/>
  <c r="BH250" i="100" a="1"/>
  <c r="BG304" i="100" a="1"/>
  <c r="BG232" i="100" a="1"/>
  <c r="BT46" i="100" a="1"/>
  <c r="BW262" i="100" a="1"/>
  <c r="BG166" i="98" a="1"/>
  <c r="BJ130" i="98" a="1"/>
  <c r="BG26" i="98" a="1"/>
  <c r="BB46" i="100" a="1"/>
  <c r="BG302" i="100" a="1"/>
  <c r="BI334" i="100" a="1"/>
  <c r="BX304" i="100" a="1"/>
  <c r="BG316" i="100" a="1"/>
  <c r="BI78" i="98" a="1"/>
  <c r="BI294" i="98" a="1"/>
  <c r="BU422" i="100" a="1"/>
  <c r="BG400" i="100" a="1"/>
  <c r="BV280" i="100" a="1"/>
  <c r="BG372" i="98" a="1"/>
  <c r="BU102" i="98" a="1"/>
  <c r="BU322" i="100" a="1"/>
  <c r="BX358" i="98" a="1"/>
  <c r="BU142" i="100" a="1"/>
  <c r="BV274" i="98" a="1"/>
  <c r="BI144" i="100" a="1"/>
  <c r="BU396" i="98" a="1"/>
  <c r="BU192" i="100" a="1"/>
  <c r="BW396" i="98" a="1"/>
  <c r="BG260" i="98" a="1"/>
  <c r="BG288" i="100" a="1"/>
  <c r="BG58" i="98" a="1"/>
  <c r="BH418" i="98" a="1"/>
  <c r="BV322" i="98" a="1"/>
  <c r="BW124" i="100" a="1"/>
  <c r="BG348" i="100" a="1"/>
  <c r="BU144" i="98" a="1"/>
  <c r="BI216" i="98" a="1"/>
  <c r="BX130" i="98" a="1"/>
  <c r="BI172" i="100" a="1"/>
  <c r="BX166" i="98" a="1"/>
  <c r="BI226" i="98" a="1"/>
  <c r="BW352" i="100" a="1"/>
  <c r="BX394" i="100" a="1"/>
  <c r="BV112" i="98" a="1"/>
  <c r="BJ298" i="100" a="1"/>
  <c r="BI236" i="100" a="1"/>
  <c r="BI72" i="100" a="1"/>
  <c r="BI356" i="98" a="1"/>
  <c r="BW424" i="98" a="1"/>
  <c r="BV70" i="100" a="1"/>
  <c r="BU240" i="98" a="1"/>
  <c r="BU426" i="98" a="1"/>
  <c r="BW206" i="100" a="1"/>
  <c r="BV394" i="98" a="1"/>
  <c r="BI250" i="98" a="1"/>
  <c r="BI180" i="100" a="1"/>
  <c r="BG210" i="100" a="1"/>
  <c r="BI328" i="100" a="1"/>
  <c r="BJ352" i="100" a="1"/>
  <c r="BW200" i="100" a="1"/>
  <c r="BG116" i="98" a="1"/>
  <c r="BI288" i="98" a="1"/>
  <c r="BU148" i="98" a="1"/>
  <c r="BV346" i="100" a="1"/>
  <c r="BU112" i="100" a="1"/>
  <c r="BU336" i="98" a="1"/>
  <c r="BW420" i="100" a="1"/>
  <c r="BI372" i="100" a="1"/>
  <c r="BG408" i="98" a="1"/>
  <c r="BI348" i="100" a="1"/>
  <c r="BI80" i="98" a="1"/>
  <c r="BG166" i="100" a="1"/>
  <c r="BW100" i="98" a="1"/>
  <c r="BG340" i="98" a="1"/>
  <c r="BI366" i="100" a="1"/>
  <c r="BX148" i="100" a="1"/>
  <c r="BI224" i="99" a="1"/>
  <c r="BH424" i="98" a="1"/>
  <c r="BU180" i="98" a="1"/>
  <c r="BJ124" i="99" a="1"/>
  <c r="BU274" i="98" a="1"/>
  <c r="BJ304" i="100" a="1"/>
  <c r="BI76" i="100" a="1"/>
  <c r="BW86" i="98" a="1"/>
  <c r="BU210" i="100" a="1"/>
  <c r="BV376" i="98" a="1"/>
  <c r="BW234" i="100" a="1"/>
  <c r="BU230" i="98" a="1"/>
  <c r="BJ70" i="100" a="1"/>
  <c r="BJ52" i="98" a="1"/>
  <c r="BX346" i="98" a="1"/>
  <c r="BX112" i="99" a="1"/>
  <c r="BJ394" i="100" a="1"/>
  <c r="BU410" i="98" a="1"/>
  <c r="BX226" i="100" a="1"/>
  <c r="BW102" i="98" a="1"/>
  <c r="BI130" i="100" a="1"/>
  <c r="BB10" i="100" a="1"/>
  <c r="BW426" i="100" a="1"/>
  <c r="BU316" i="100" a="1"/>
  <c r="BW284" i="98" a="1"/>
  <c r="BI92" i="98" a="1"/>
  <c r="BV424" i="98" a="1"/>
  <c r="BJ418" i="98" a="1"/>
  <c r="BX154" i="100" a="1"/>
  <c r="BG256" i="98" a="1"/>
  <c r="BG344" i="100" a="1"/>
  <c r="BG254" i="98" a="1"/>
  <c r="BG354" i="100" a="1"/>
  <c r="BJ166" i="100" a="1"/>
  <c r="BU224" i="98" a="1"/>
  <c r="BU174" i="98" a="1"/>
  <c r="BB28" i="100" a="1"/>
  <c r="BG256" i="100" a="1"/>
  <c r="BU80" i="98" a="1"/>
  <c r="BG290" i="98" a="1"/>
  <c r="BG164" i="98" a="1"/>
  <c r="BG66" i="98" a="1"/>
  <c r="BW364" i="98" a="1"/>
  <c r="BW68" i="98" a="1"/>
  <c r="BH232" i="98" a="1"/>
  <c r="BU54" i="98" a="1"/>
  <c r="BG82" i="100" a="1"/>
  <c r="BI196" i="100" a="1"/>
  <c r="BH292" i="98" a="1"/>
  <c r="BW282" i="100" a="1"/>
  <c r="BJ382" i="100" a="1"/>
  <c r="BU274" i="100" a="1"/>
  <c r="BJ316" i="98" a="1"/>
  <c r="BI296" i="98" a="1"/>
  <c r="BV136" i="98" a="1"/>
  <c r="BG402" i="98" a="1"/>
  <c r="BX16" i="98" a="1"/>
  <c r="BH394" i="100" a="1"/>
  <c r="BI422" i="100" a="1"/>
  <c r="BU234" i="98" a="1"/>
  <c r="BW160" i="98" a="1"/>
  <c r="BU272" i="100" a="1"/>
  <c r="BW268" i="100" a="1"/>
  <c r="BI108" i="98" a="1"/>
  <c r="BU198" i="100" a="1"/>
  <c r="BW324" i="100" a="1"/>
  <c r="BX340" i="100" a="1"/>
  <c r="BU22" i="98" a="1"/>
  <c r="BW410" i="100" a="1"/>
  <c r="BW232" i="98" a="1"/>
  <c r="BW312" i="98" a="1"/>
  <c r="BU94" i="98" a="1"/>
  <c r="BG272" i="100" a="1"/>
  <c r="BG424" i="98" a="1"/>
  <c r="BG402" i="100" a="1"/>
  <c r="BH394" i="98" a="1"/>
  <c r="BJ100" i="100" a="1"/>
  <c r="BG404" i="98" a="1"/>
  <c r="BI224" i="100" a="1"/>
  <c r="BJ340" i="98" a="1"/>
  <c r="BX304" i="98" a="1"/>
  <c r="BW422" i="100" a="1"/>
  <c r="BI252" i="100" a="1"/>
  <c r="BW88" i="100" a="1"/>
  <c r="BW174" i="98" a="1"/>
  <c r="BW412" i="100" a="1"/>
  <c r="BG320" i="98" a="1"/>
  <c r="BG278" i="100" a="1"/>
  <c r="BV184" i="100" a="1"/>
  <c r="BG234" i="100" a="1"/>
  <c r="BW148" i="98" a="1"/>
  <c r="BX124" i="98" a="1"/>
  <c r="BG126" i="98" a="1"/>
  <c r="BG110" i="99" a="1"/>
  <c r="BI320" i="98" a="1"/>
  <c r="BU350" i="98" a="1"/>
  <c r="BX160" i="98" a="1"/>
  <c r="BX262" i="98" a="1"/>
  <c r="BW244" i="98" a="1"/>
  <c r="BG238" i="98" a="1"/>
  <c r="BU44" i="98" a="1"/>
  <c r="BI382" i="100" a="1"/>
  <c r="BX424" i="100" a="1"/>
  <c r="BW358" i="98" a="1"/>
  <c r="BW288" i="100" a="1"/>
  <c r="BG322" i="100" a="1"/>
  <c r="BX148" i="98" a="1"/>
  <c r="BG80" i="98" a="1"/>
  <c r="BI414" i="100" a="1"/>
  <c r="BU246" i="98" a="1"/>
  <c r="BG298" i="98" a="1"/>
  <c r="BG118" i="100" a="1"/>
  <c r="BW340" i="100" a="1"/>
  <c r="BX358" i="100" a="1"/>
  <c r="BG292" i="98" a="1"/>
  <c r="BW40" i="98" a="1"/>
  <c r="BI326" i="100" a="1"/>
  <c r="BJ58" i="98" a="1"/>
  <c r="BV70" i="98" a="1"/>
  <c r="BU294" i="98" a="1"/>
  <c r="BV40" i="98" a="1"/>
  <c r="BW74" i="100" a="1"/>
  <c r="BH262" i="109" a="1"/>
  <c r="BW100" i="100" a="1"/>
  <c r="BI210" i="100" a="1"/>
  <c r="BI196" i="98" a="1"/>
  <c r="BH154" i="99" a="1"/>
  <c r="BJ190" i="100" a="1"/>
  <c r="BI118" i="100" a="1"/>
  <c r="BU310" i="98" a="1"/>
  <c r="BG244" i="100" a="1"/>
  <c r="BW58" i="100" a="1"/>
  <c r="BX154" i="98" a="1"/>
  <c r="BG170" i="98" a="1"/>
  <c r="BW316" i="100" a="1"/>
  <c r="BW92" i="98" a="1"/>
  <c r="BW86" i="100" a="1"/>
  <c r="BW394" i="98" a="1"/>
  <c r="BH376" i="100" a="1"/>
  <c r="BW144" i="98" a="1"/>
  <c r="BG10" i="98" a="1"/>
  <c r="BX382" i="98" a="1"/>
  <c r="BV190" i="98" a="1"/>
  <c r="BU162" i="98" a="1"/>
  <c r="BG44" i="98" a="1"/>
  <c r="BW12" i="98" a="1"/>
  <c r="BX256" i="99" a="1"/>
  <c r="BI372" i="98" a="1"/>
  <c r="BW362" i="98" a="1"/>
  <c r="BG400" i="98" a="1"/>
  <c r="BI176" i="100" a="1"/>
  <c r="BH364" i="100" a="1"/>
  <c r="BU186" i="100" a="1"/>
  <c r="BU236" i="98" a="1"/>
  <c r="BU282" i="100" a="1"/>
  <c r="BU124" i="98" a="1"/>
  <c r="BG132" i="100" a="1"/>
  <c r="BX268" i="98" a="1"/>
  <c r="BX406" i="100" a="1"/>
  <c r="BG150" i="100" a="1"/>
  <c r="BW396" i="100" a="1"/>
  <c r="BW342" i="100" a="1"/>
  <c r="BW178" i="98" a="1"/>
  <c r="BU216" i="100" a="1"/>
  <c r="BI318" i="98" a="1"/>
  <c r="BG154" i="100" a="1"/>
  <c r="BG60" i="100" a="1"/>
  <c r="BJ376" i="98" a="1"/>
  <c r="BG418" i="98" a="1"/>
  <c r="BU320" i="98" a="1"/>
  <c r="BJ292" i="98" a="1"/>
  <c r="BJ28" i="98" a="1"/>
  <c r="BH112" i="98" a="1"/>
  <c r="BW44" i="98" a="1"/>
  <c r="BW94" i="98" a="1"/>
  <c r="BW126" i="98" a="1"/>
  <c r="BJ214" i="98" a="1"/>
  <c r="BW416" i="100" a="1"/>
  <c r="BI354" i="100" a="1"/>
  <c r="BI100" i="109" a="1"/>
  <c r="BW294" i="98" a="1"/>
  <c r="BW156" i="98" a="1"/>
  <c r="BG40" i="98" a="1"/>
  <c r="BI270" i="100" a="1"/>
  <c r="BU232" i="100" a="1"/>
  <c r="BJ406" i="100" a="1"/>
  <c r="BU300" i="100" a="1"/>
  <c r="BH166" i="98" a="1"/>
  <c r="BW246" i="98" a="1"/>
  <c r="BH298" i="98" a="1"/>
  <c r="BI198" i="100" a="1"/>
  <c r="BH16" i="98" a="1"/>
  <c r="BU90" i="98" a="1"/>
  <c r="BW154" i="98" a="1"/>
  <c r="BI200" i="98" a="1"/>
  <c r="BI208" i="100" a="1"/>
  <c r="BU254" i="98" a="1"/>
  <c r="BG88" i="98" a="1"/>
  <c r="BJ130" i="100" a="1"/>
  <c r="BI286" i="98" a="1"/>
  <c r="BG30" i="98" a="1"/>
  <c r="BG348" i="98" a="1"/>
  <c r="BV226" i="98" a="1"/>
  <c r="BG172" i="100" a="1"/>
  <c r="BW198" i="98" a="1"/>
  <c r="BW418" i="100" a="1"/>
  <c r="BX424" i="98" a="1"/>
  <c r="BU338" i="98" a="1"/>
  <c r="BU226" i="100" a="1"/>
  <c r="BV340" i="98" a="1"/>
  <c r="BW194" i="98" a="1"/>
  <c r="BG328" i="100" a="1"/>
  <c r="BG242" i="98" a="1"/>
  <c r="BU378" i="100" a="1"/>
  <c r="BW26" i="98" a="1"/>
  <c r="BG274" i="98" a="1"/>
  <c r="BX220" i="100" a="1"/>
  <c r="BW70" i="98" a="1"/>
  <c r="BI428" i="100" a="1"/>
  <c r="BJ394" i="98" a="1"/>
  <c r="BW410" i="98" a="1"/>
  <c r="BG204" i="99" a="1"/>
  <c r="BG22" i="99" a="1"/>
  <c r="BU280" i="98" a="1"/>
  <c r="BG288" i="98" a="1"/>
  <c r="BJ22" i="98" a="1"/>
  <c r="BG128" i="98" a="1"/>
  <c r="BW252" i="100" a="1"/>
  <c r="BJ268" i="98" a="1"/>
  <c r="BW248" i="98" a="1"/>
  <c r="BI410" i="98" a="1"/>
  <c r="BW168" i="100" a="1"/>
  <c r="BV154" i="100" a="1"/>
  <c r="BJ286" i="98" a="1"/>
  <c r="BW276" i="98" a="1"/>
  <c r="BW332" i="100" a="1"/>
  <c r="BI330" i="98" a="1"/>
  <c r="BU28" i="98" a="1"/>
  <c r="BU76" i="98" a="1"/>
  <c r="BX220" i="98" a="1"/>
  <c r="BW420" i="98" a="1"/>
  <c r="BH256" i="100" a="1"/>
  <c r="BG262" i="98" a="1"/>
  <c r="BU130" i="98" a="1"/>
  <c r="BG214" i="98" a="1"/>
  <c r="BH400" i="100" a="1"/>
  <c r="BH406" i="98" a="1"/>
  <c r="BU352" i="98" a="1"/>
  <c r="BG90" i="98" a="1"/>
  <c r="BI388" i="100" a="1"/>
  <c r="BU160" i="98" a="1"/>
  <c r="BX82" i="100" a="1"/>
  <c r="BW178" i="100" a="1"/>
  <c r="BI238" i="100" a="1"/>
  <c r="BI380" i="100" a="1"/>
  <c r="BG356" i="100" a="1"/>
  <c r="BW260" i="98" a="1"/>
  <c r="BI304" i="98" a="1"/>
  <c r="BG284" i="100" a="1"/>
  <c r="BW326" i="100" a="1"/>
  <c r="BI166" i="98" a="1"/>
  <c r="BI162" i="100" a="1"/>
  <c r="BI156" i="100" a="1"/>
  <c r="BJ424" i="98" a="1"/>
  <c r="BU372" i="98" a="1"/>
  <c r="BI24" i="98" a="1"/>
  <c r="BV292" i="98" a="1"/>
  <c r="BG392" i="98" a="1"/>
  <c r="BI154" i="100" a="1"/>
  <c r="BJ172" i="98" a="1"/>
  <c r="BV388" i="98" a="1"/>
  <c r="BV328" i="100" a="1"/>
  <c r="BW398" i="100" a="1"/>
  <c r="BG12" i="98" a="1"/>
  <c r="BG52" i="98" a="1"/>
  <c r="BU264" i="100" a="1"/>
  <c r="BI284" i="98" a="1"/>
  <c r="BI310" i="100" a="1"/>
  <c r="BG222" i="99" a="1"/>
  <c r="BU206" i="100" a="1"/>
  <c r="BU226" i="98" a="1"/>
  <c r="BH322" i="98" a="1"/>
  <c r="BU286" i="100" a="1"/>
  <c r="BU360" i="98" a="1"/>
  <c r="BW60" i="100" a="1"/>
  <c r="BI262" i="98" a="1"/>
  <c r="BG366" i="98" a="1"/>
  <c r="BU320" i="100" a="1"/>
  <c r="BW338" i="98" a="1"/>
  <c r="BU258" i="100" a="1"/>
  <c r="BG300" i="98" a="1"/>
  <c r="BX232" i="100" a="1"/>
  <c r="BI160" i="100" a="1"/>
  <c r="BW64" i="100" a="1"/>
  <c r="BG420" i="100" a="1"/>
  <c r="BG298" i="99" a="1"/>
  <c r="BU358" i="100" a="1"/>
  <c r="BI90" i="98" a="1"/>
  <c r="BW244" i="100" a="1"/>
  <c r="BI346" i="98" a="1"/>
  <c r="BU302" i="98" a="1"/>
  <c r="BI32" i="98" a="1"/>
  <c r="BI266" i="98" a="1"/>
  <c r="BW118" i="98" a="1"/>
  <c r="BI412" i="100" a="1"/>
  <c r="BI318" i="100" a="1"/>
  <c r="BG248" i="100" a="1"/>
  <c r="BI164" i="98" a="1"/>
  <c r="BG380" i="100" a="1"/>
  <c r="BX376" i="98" a="1"/>
  <c r="BI286" i="100" a="1"/>
  <c r="BX40" i="98" a="1"/>
  <c r="BU418" i="98" a="1"/>
  <c r="BI234" i="100" a="1"/>
  <c r="BI16" i="98" a="1"/>
  <c r="BG16" i="98" a="1"/>
  <c r="BU180" i="100" a="1"/>
  <c r="BV160" i="98" a="1"/>
  <c r="BG368" i="98" a="1"/>
  <c r="BG216" i="98" a="1"/>
  <c r="BG160" i="98" a="1"/>
  <c r="BG368" i="100" a="1"/>
  <c r="BV196" i="100" a="1"/>
  <c r="BX244" i="100" a="1"/>
  <c r="BI146" i="100" a="1"/>
  <c r="BG160" i="100" a="1"/>
  <c r="BI70" i="98" a="1"/>
  <c r="BG186" i="100" a="1"/>
  <c r="BU410" i="100" a="1"/>
  <c r="BH52" i="98" a="1"/>
  <c r="BW72" i="98" a="1"/>
  <c r="BU256" i="100" a="1"/>
  <c r="BG118" i="98" a="1"/>
  <c r="BI384" i="98" a="1"/>
  <c r="BI234" i="98" a="1"/>
  <c r="BW376" i="98" a="1"/>
  <c r="BW222" i="98" a="1"/>
  <c r="BX298" i="100" a="1"/>
  <c r="BI194" i="100" a="1"/>
  <c r="BU388" i="98" a="1"/>
  <c r="BU354" i="98" a="1"/>
  <c r="BW382" i="98" a="1"/>
  <c r="BW98" i="100" a="1"/>
  <c r="BX100" i="98" a="1"/>
  <c r="BU204" i="98" a="1"/>
  <c r="BI426" i="98" a="1"/>
  <c r="BW104" i="100" a="1"/>
  <c r="BW166" i="100" a="1"/>
  <c r="BW170" i="98" a="1"/>
  <c r="BU376" i="100" a="1"/>
  <c r="BU234" i="100" a="1"/>
  <c r="BU168" i="100" a="1"/>
  <c r="BG136" i="100" a="1"/>
  <c r="BH22" i="98" a="1"/>
  <c r="BU218" i="98" a="1"/>
  <c r="BI408" i="98" a="1"/>
  <c r="BU194" i="99" a="1"/>
  <c r="BG280" i="99" a="1"/>
  <c r="BU128" i="100" a="1"/>
  <c r="BX106" i="100" a="1"/>
  <c r="BV352" i="98" a="1"/>
  <c r="BW374" i="100" a="1"/>
  <c r="BU134" i="100" a="1"/>
  <c r="BW380" i="100" a="1"/>
  <c r="BW372" i="98" a="1"/>
  <c r="BU390" i="98" a="1"/>
  <c r="BU346" i="98" a="1"/>
  <c r="BG374" i="100" a="1"/>
  <c r="BW344" i="98" a="1"/>
  <c r="BU178" i="100" a="1"/>
  <c r="BI114" i="98" a="1"/>
  <c r="BG226" i="100" a="1"/>
  <c r="BV244" i="98" a="1"/>
  <c r="BH208" i="100" a="1"/>
  <c r="BW296" i="100" a="1"/>
  <c r="BI238" i="98" a="1"/>
  <c r="BB40" i="100" a="1"/>
  <c r="BV10" i="98" a="1"/>
  <c r="BG220" i="98" a="1"/>
  <c r="BX388" i="98" a="1"/>
  <c r="BX400" i="98" a="1"/>
  <c r="BW230" i="98" a="1"/>
  <c r="BG386" i="98" a="1"/>
  <c r="BX256" i="100" a="1"/>
  <c r="BU18" i="98" a="1"/>
  <c r="BW172" i="98" a="1"/>
  <c r="BH382" i="100" a="1"/>
  <c r="BI184" i="98" a="1"/>
  <c r="BU208" i="98" a="1"/>
  <c r="BI28" i="98" a="1"/>
  <c r="BX298" i="98" a="1"/>
  <c r="BW408" i="100" a="1"/>
  <c r="BI258" i="100" a="1"/>
  <c r="BG240" i="98" a="1"/>
  <c r="BI64" i="100" a="1"/>
  <c r="BW230" i="100" a="1"/>
  <c r="BW304" i="100" a="1"/>
  <c r="BU248" i="98" a="1"/>
  <c r="BX274" i="100" a="1"/>
  <c r="BJ190" i="98" a="1"/>
  <c r="BW246" i="100" a="1"/>
  <c r="BU402" i="100" a="1"/>
  <c r="BW282" i="98" a="1"/>
  <c r="BI146" i="98" a="1"/>
  <c r="BI248" i="98" a="1"/>
  <c r="BV220" i="98" a="1"/>
  <c r="BG330" i="98" a="1"/>
  <c r="BH130" i="100" a="1"/>
  <c r="BU184" i="100" a="1"/>
  <c r="BH316" i="98" a="1"/>
  <c r="BU422" i="98" a="1"/>
  <c r="BU86" i="100" a="1"/>
  <c r="BH76" i="98" a="1"/>
  <c r="BX166" i="100" a="1"/>
  <c r="BG238" i="100" a="1"/>
  <c r="BW48" i="98" a="1"/>
  <c r="BU108" i="100" a="1"/>
  <c r="BI210" i="98" a="1"/>
  <c r="BH310" i="98" a="1"/>
  <c r="BJ358" i="100" a="1"/>
  <c r="BW102" i="100" a="1"/>
  <c r="BU394" i="98" a="1"/>
  <c r="BJ142" i="98" a="1"/>
  <c r="BV400" i="100" a="1"/>
  <c r="BH370" i="98" a="1"/>
  <c r="BU264" i="98" a="1"/>
  <c r="BI100" i="100" a="1"/>
  <c r="BI354" i="98" a="1"/>
  <c r="BW352" i="98" a="1"/>
  <c r="BU78" i="98" a="1"/>
  <c r="BU376" i="98" a="1"/>
  <c r="BU298" i="98" a="1"/>
  <c r="BU412" i="100" a="1"/>
  <c r="BW202" i="100" a="1"/>
  <c r="BW76" i="100" a="1"/>
  <c r="BU64" i="98" a="1"/>
  <c r="BI266" i="100" a="1"/>
  <c r="BU312" i="98" a="1"/>
  <c r="BG340" i="100" a="1"/>
  <c r="BX328" i="98" a="1"/>
  <c r="BU252" i="98" a="1"/>
  <c r="BW276" i="100" a="1"/>
  <c r="BU156" i="98" a="1"/>
  <c r="BH310" i="100" a="1"/>
  <c r="BH76" i="100" a="1"/>
  <c r="BW426" i="98" a="1"/>
  <c r="BI62" i="98" a="1"/>
  <c r="BV370" i="100" a="1"/>
  <c r="BW62" i="98" a="1"/>
  <c r="BI212" i="98" a="1"/>
  <c r="BV382" i="98" a="1"/>
  <c r="BV244" i="100" a="1"/>
  <c r="BX370" i="98" a="1"/>
  <c r="BG110" i="98" a="1"/>
  <c r="BW260" i="100" a="1"/>
  <c r="BJ334" i="100" a="1"/>
  <c r="BI288" i="100" a="1"/>
  <c r="BU258" i="98" a="1"/>
  <c r="BG98" i="98" a="1"/>
  <c r="BI142" i="100" a="1"/>
  <c r="BV286" i="98" a="1"/>
  <c r="BG184" i="98" a="1"/>
  <c r="BG264" i="98" a="1"/>
  <c r="BX94" i="100" a="1"/>
  <c r="BH70" i="100" a="1"/>
  <c r="BH100" i="98" a="1"/>
  <c r="BI26" i="98" a="1"/>
  <c r="BU408" i="100" a="1"/>
  <c r="BI24" i="99" a="1"/>
  <c r="BG218" i="100" a="1"/>
  <c r="BU242" i="98" a="1"/>
  <c r="BX196" i="98" a="1"/>
  <c r="BU138" i="100" a="1"/>
  <c r="BV310" i="100" a="1"/>
  <c r="BG142" i="98" a="1"/>
  <c r="BG106" i="100" a="1"/>
  <c r="BW288" i="98" a="1"/>
  <c r="BU256" i="98" a="1"/>
  <c r="BW90" i="98" a="1"/>
  <c r="BW404" i="98" a="1"/>
  <c r="BW80" i="100" a="1"/>
  <c r="BU136" i="98" a="1"/>
  <c r="BI388" i="98" a="1"/>
  <c r="BW110" i="100" a="1"/>
  <c r="BG68" i="100" a="1"/>
  <c r="BU72" i="100" a="1"/>
  <c r="BI158" i="100" a="1"/>
  <c r="BI66" i="98" a="1"/>
  <c r="BW314" i="100" a="1"/>
  <c r="BX382" i="100" a="1"/>
  <c r="BX70" i="100" a="1"/>
  <c r="BI64" i="98" a="1"/>
  <c r="BI328" i="98" a="1"/>
  <c r="BW30" i="98" a="1"/>
  <c r="BW112" i="98" a="1"/>
  <c r="BI168" i="98" a="1"/>
  <c r="BI140" i="98" a="1"/>
  <c r="BG126" i="100" a="1"/>
  <c r="BU100" i="98" a="1"/>
  <c r="BW320" i="98" a="1"/>
  <c r="BI290" i="98" a="1"/>
  <c r="BH58" i="98" a="1"/>
  <c r="BH346" i="98" a="1"/>
  <c r="BI56" i="98" a="1"/>
  <c r="BG116" i="100" a="1"/>
  <c r="BJ364" i="98" a="1"/>
  <c r="BU16" i="98" a="1"/>
  <c r="BH340" i="98" a="1"/>
  <c r="BG184" i="100" a="1"/>
  <c r="BG296" i="100" a="1"/>
  <c r="BJ196" i="98" a="1"/>
  <c r="BV352" i="100" a="1"/>
  <c r="BU30" i="98" a="1"/>
  <c r="BH238" i="98" a="1"/>
  <c r="BH388" i="98" a="1"/>
  <c r="BV208" i="98" a="1"/>
  <c r="BU218" i="100" a="1"/>
  <c r="BU90" i="100" a="1"/>
  <c r="BU122" i="100" a="1"/>
  <c r="BI58" i="100" a="1"/>
  <c r="BI376" i="100" a="1"/>
  <c r="BW422" i="98" a="1"/>
  <c r="BU254" i="100" a="1"/>
  <c r="BB4" i="100" a="1"/>
  <c r="BJ340" i="100" a="1"/>
  <c r="BI298" i="100" a="1"/>
  <c r="BG194" i="100" a="1"/>
  <c r="BI22" i="98" a="1"/>
  <c r="BI58" i="98" a="1"/>
  <c r="BI162" i="98" a="1"/>
  <c r="BW20" i="99" a="1"/>
  <c r="BI256" i="98" a="1"/>
  <c r="BG410" i="100" a="1"/>
  <c r="BX214" i="98" a="1"/>
  <c r="BI30" i="98" a="1"/>
  <c r="BW204" i="98" a="1"/>
  <c r="BG306" i="98" a="1"/>
  <c r="BG422" i="100" a="1"/>
  <c r="BG244" i="98" a="1"/>
  <c r="BG338" i="100" a="1"/>
  <c r="BG156" i="98" a="1"/>
  <c r="BV328" i="98" a="1"/>
  <c r="BG34" i="98" a="1"/>
  <c r="BU158" i="98" a="1"/>
  <c r="BG364" i="100" a="1"/>
  <c r="BU32" i="98" a="1"/>
  <c r="BI60" i="98" a="1"/>
  <c r="BI134" i="98" a="1"/>
  <c r="BI330" i="100" a="1"/>
  <c r="BI74" i="98" a="1"/>
  <c r="BU98" i="98" a="1"/>
  <c r="BW328" i="100" a="1"/>
  <c r="BG180" i="100" a="1"/>
  <c r="BG108" i="98" a="1"/>
  <c r="BH28" i="98" a="1"/>
  <c r="BU126" i="98" a="1"/>
  <c r="BI216" i="100" a="1"/>
  <c r="BW304" i="98" a="1"/>
  <c r="BI212" i="100" a="1"/>
  <c r="BW238" i="98" a="1"/>
  <c r="BJ58" i="100" a="1"/>
  <c r="BH136" i="98" a="1"/>
  <c r="BG310" i="100" a="1"/>
  <c r="BW362" i="100" a="1"/>
  <c r="BU424" i="100" a="1"/>
  <c r="BW150" i="100" a="1"/>
  <c r="BX136" i="98" a="1"/>
  <c r="BI206" i="98" a="1"/>
  <c r="BI186" i="98" a="1"/>
  <c r="BU326" i="98" a="1"/>
  <c r="BU62" i="98" a="1"/>
  <c r="BV142" i="100" a="1"/>
  <c r="BI110" i="98" a="1"/>
  <c r="BI214" i="98" a="1"/>
  <c r="BI44" i="98" a="1"/>
  <c r="BW158" i="98" a="1"/>
  <c r="BX112" i="100" a="1"/>
  <c r="BJ322" i="98" a="1"/>
  <c r="BG186" i="98" a="1"/>
  <c r="BU140" i="98" a="1"/>
  <c r="BW138" i="98" a="1"/>
  <c r="BI308" i="100" a="1"/>
  <c r="BI378" i="100" a="1"/>
  <c r="BJ322" i="100" a="1"/>
  <c r="BI256" i="100" a="1"/>
  <c r="BI158" i="98" a="1"/>
  <c r="BJ262" i="100" a="1"/>
  <c r="BJ412" i="100" a="1"/>
  <c r="BU424" i="99" a="1"/>
  <c r="BX190" i="98" a="1"/>
  <c r="BW328" i="98" a="1"/>
  <c r="BX52" i="98" a="1"/>
  <c r="BG138" i="98" a="1"/>
  <c r="BU246" i="100" a="1"/>
  <c r="BI398" i="98" a="1"/>
  <c r="BW354" i="98" a="1"/>
  <c r="BG382" i="98" a="1"/>
  <c r="BV250" i="99" a="1"/>
  <c r="BJ202" i="98" a="1"/>
  <c r="BU26" i="98" a="1"/>
  <c r="BU226" i="99" a="1"/>
  <c r="BW28" i="98" a="1"/>
  <c r="BG50" i="98" a="1"/>
  <c r="BX418" i="100" a="1"/>
  <c r="BH142" i="100" a="1"/>
  <c r="BI124" i="100" a="1"/>
  <c r="BW350" i="100" a="1"/>
  <c r="BW298" i="100" a="1"/>
  <c r="BG416" i="98" a="1"/>
  <c r="BG228" i="98" a="1"/>
  <c r="BG420" i="98" a="1"/>
  <c r="BU138" i="98" a="1"/>
  <c r="BX88" i="100" a="1"/>
  <c r="BJ334" i="98" a="1"/>
  <c r="BH142" i="98" a="1"/>
  <c r="BV322" i="100" a="1"/>
  <c r="BI112" i="98" a="1"/>
  <c r="BU192" i="99" a="1"/>
  <c r="BG148" i="98" a="1"/>
  <c r="BG352" i="98" a="1"/>
  <c r="BX88" i="98" a="1"/>
  <c r="BI174" i="98" a="1"/>
  <c r="BV64" i="100" a="1"/>
  <c r="BU118" i="98" a="1"/>
  <c r="BV118" i="98" a="1"/>
  <c r="BG362" i="98" a="1"/>
  <c r="BV214" i="98" a="1"/>
  <c r="BW54" i="98" a="1"/>
  <c r="BW42" i="98" a="1"/>
  <c r="BI416" i="100" a="1"/>
  <c r="BJ298" i="98" a="1"/>
  <c r="BV46" i="98" a="1"/>
  <c r="BG62" i="98" a="1"/>
  <c r="BG370" i="98" a="1"/>
  <c r="BU202" i="100" a="1"/>
  <c r="BG70" i="100" a="1"/>
  <c r="BJ64" i="100" a="1"/>
  <c r="BI204" i="100" a="1"/>
  <c r="BH88" i="98" a="1"/>
  <c r="BG206" i="98" a="1"/>
  <c r="BG302" i="98" a="1"/>
  <c r="BX334" i="100" a="1"/>
  <c r="BI254" i="98" a="1"/>
  <c r="BH10" i="98" a="1"/>
  <c r="BH106" i="100" a="1"/>
  <c r="BG260" i="100" a="1"/>
  <c r="BW122" i="98" a="1"/>
  <c r="BU260" i="98" a="1"/>
  <c r="BG338" i="98" a="1"/>
  <c r="BJ148" i="100" a="1"/>
  <c r="BW258" i="100" a="1"/>
  <c r="BG196" i="98" a="1"/>
  <c r="BI106" i="100" a="1"/>
  <c r="BG198" i="98" a="1"/>
  <c r="BW226" i="98" a="1"/>
  <c r="BG178" i="98" a="1"/>
  <c r="BH376" i="98" a="1"/>
  <c r="BU190" i="98" a="1"/>
  <c r="BG82" i="98" a="1"/>
  <c r="BU104" i="100" a="1"/>
  <c r="BI84" i="98" a="1"/>
  <c r="BI418" i="98" a="1"/>
  <c r="BG372" i="100" a="1"/>
  <c r="BV298" i="98" a="1"/>
  <c r="BX100" i="100" a="1"/>
  <c r="BG394" i="98" a="1"/>
  <c r="BI34" i="98" a="1"/>
  <c r="BG380" i="98" a="1"/>
  <c r="BX238" i="98" a="1"/>
  <c r="BH118" i="98" a="1"/>
  <c r="BW74" i="98" a="1"/>
  <c r="BU292" i="98" a="1"/>
  <c r="BG330" i="100" a="1"/>
  <c r="BI422" i="98" a="1"/>
  <c r="BW274" i="98" a="1"/>
  <c r="BW136" i="98" a="1"/>
  <c r="BW310" i="100" a="1"/>
  <c r="BW180" i="98" a="1"/>
  <c r="BU68" i="98" a="1"/>
  <c r="BJ388" i="98" a="1"/>
  <c r="BH34" i="98" a="1"/>
  <c r="BU58" i="100" a="1"/>
  <c r="BI376" i="98" a="1"/>
  <c r="BW76" i="98" a="1"/>
  <c r="BW236" i="98" a="1"/>
  <c r="BW414" i="98" a="1"/>
  <c r="BV256" i="99" a="1"/>
  <c r="BW188" i="98" a="1"/>
  <c r="BU304" i="100" a="1"/>
  <c r="BX328" i="100" a="1"/>
  <c r="BW312" i="100" a="1"/>
  <c r="BH322" i="100" a="1"/>
  <c r="BW348" i="98" a="1"/>
  <c r="BG104" i="100" a="1"/>
  <c r="BW316" i="98" a="1"/>
  <c r="BG142" i="100" a="1"/>
  <c r="BW250" i="100" a="1"/>
  <c r="BG102" i="100" a="1"/>
  <c r="BW186" i="98" a="1"/>
  <c r="BW82" i="98" a="1"/>
  <c r="BI10" i="98" a="1"/>
  <c r="BU196" i="99" a="1"/>
  <c r="BW144" i="100" a="1"/>
  <c r="BG270" i="98" a="1"/>
  <c r="BI282" i="100" a="1"/>
  <c r="BI150" i="100" a="1"/>
  <c r="BW188" i="100" a="1"/>
  <c r="BW198" i="100" a="1"/>
  <c r="BG76" i="98" a="1"/>
  <c r="BX364" i="98" a="1"/>
  <c r="BG384" i="98" a="1"/>
  <c r="BU150" i="100" a="1"/>
  <c r="BW340" i="98" a="1"/>
  <c r="BU276" i="100" a="1"/>
  <c r="BI276" i="100" a="1"/>
  <c r="BU294" i="100" a="1"/>
  <c r="BU166" i="98" a="1"/>
  <c r="BJ250" i="100" a="1"/>
  <c r="BX262" i="100" a="1"/>
  <c r="BU94" i="100" a="1"/>
  <c r="BG310" i="98" a="1"/>
  <c r="BV172" i="98" a="1"/>
  <c r="BI98" i="100" a="1"/>
  <c r="BU122" i="98" a="1"/>
  <c r="BW214" i="98" a="1"/>
  <c r="BI152" i="98" a="1"/>
  <c r="BG42" i="98" a="1"/>
  <c r="BV358" i="100" a="1"/>
  <c r="BG224" i="100" a="1"/>
  <c r="BJ292" i="100" a="1"/>
  <c r="BI128" i="98" a="1"/>
  <c r="BJ76" i="98" a="1"/>
  <c r="BW238" i="100" a="1"/>
  <c r="BU84" i="98" a="1"/>
  <c r="BX178" i="98" a="1"/>
  <c r="BI168" i="100" a="1"/>
  <c r="BG320" i="100" a="1"/>
  <c r="BW80" i="98" a="1"/>
  <c r="BX82" i="98" a="1"/>
  <c r="BG76" i="100" a="1"/>
  <c r="BX394" i="98" a="1"/>
  <c r="BI390" i="98" a="1"/>
  <c r="BV100" i="98" a="1"/>
  <c r="BG58" i="99" a="1"/>
  <c r="BU200" i="100" a="1"/>
  <c r="BH184" i="100" a="1"/>
  <c r="BI102" i="100" a="1"/>
  <c r="BW96" i="98" a="1"/>
  <c r="BW182" i="100" a="1"/>
  <c r="BW164" i="98" a="1"/>
  <c r="BW132" i="98" a="1"/>
  <c r="BW264" i="98" a="1"/>
  <c r="BU356" i="98" a="1"/>
  <c r="BI268" i="100" a="1"/>
  <c r="BI240" i="98" a="1"/>
  <c r="BI86" i="98" a="1"/>
  <c r="BU268" i="98" a="1"/>
  <c r="BG286" i="100" a="1"/>
  <c r="BU174" i="100" a="1"/>
  <c r="BG72" i="98" a="1"/>
  <c r="BW216" i="98" a="1"/>
  <c r="BW190" i="98" a="1"/>
  <c r="BX232" i="98" a="1"/>
  <c r="BU398" i="98" a="1"/>
  <c r="BI198" i="98" a="1"/>
  <c r="BI402" i="99" a="1"/>
  <c r="BI40" i="98" a="1"/>
  <c r="BH280" i="98" a="1"/>
  <c r="BG24" i="98" a="1"/>
  <c r="BG86" i="100" a="1"/>
  <c r="BV88" i="100" a="1"/>
  <c r="BI272" i="98" a="1"/>
  <c r="BI340" i="98" a="1"/>
  <c r="BH268" i="98" a="1"/>
  <c r="BG180" i="98" a="1"/>
  <c r="BI412" i="98" a="1"/>
  <c r="BJ232" i="99" a="1"/>
  <c r="BW24" i="98" a="1"/>
  <c r="BI222" i="98" a="1"/>
  <c r="BU312" i="100" a="1"/>
  <c r="BG64" i="98" a="1"/>
  <c r="BW128" i="98" a="1"/>
  <c r="BG66" i="100" a="1"/>
  <c r="BW152" i="100" a="1"/>
  <c r="BW318" i="100" a="1"/>
  <c r="BU202" i="98" a="1"/>
  <c r="BW242" i="98" a="1"/>
  <c r="BH154" i="98" a="1"/>
  <c r="BV28" i="98" a="1"/>
  <c r="BX22" i="98" a="1"/>
  <c r="BG148" i="100" a="1"/>
  <c r="BU178" i="98" a="1"/>
  <c r="BI312" i="98" a="1"/>
  <c r="BG414" i="98" a="1"/>
  <c r="BU20" i="98" a="1"/>
  <c r="BU38" i="98" a="1"/>
  <c r="BI310" i="98" a="1"/>
  <c r="BG182" i="98" a="1"/>
  <c r="BW346" i="100" a="1"/>
  <c r="BW402" i="98" a="1"/>
  <c r="BW278" i="100" a="1"/>
  <c r="BG346" i="98" a="1"/>
  <c r="BI356" i="100" a="1"/>
  <c r="BI148" i="98" a="1"/>
  <c r="BI410" i="100" a="1"/>
  <c r="BU216" i="98" a="1"/>
  <c r="BX10" i="98" a="1"/>
  <c r="BV130" i="100" a="1"/>
  <c r="BJ100" i="98" a="1"/>
  <c r="BJ214" i="100" a="1"/>
  <c r="BG344" i="98" a="1"/>
  <c r="BU330" i="98" a="1"/>
  <c r="BW78" i="98" a="1"/>
  <c r="BW34" i="98" a="1"/>
  <c r="BG224" i="98" a="1"/>
  <c r="BH250" i="98" a="1"/>
  <c r="BG356" i="98" a="1"/>
  <c r="BI278" i="98" a="1"/>
  <c r="BX370" i="100" a="1"/>
  <c r="BI84" i="100" a="1"/>
  <c r="BW356" i="98" a="1"/>
  <c r="BH286" i="100" a="1"/>
  <c r="BW380" i="98" a="1"/>
  <c r="BU314" i="98" a="1"/>
  <c r="BI202" i="98" a="1"/>
  <c r="BU190" i="100" a="1"/>
  <c r="BI394" i="98" a="1"/>
  <c r="BW234" i="98" a="1"/>
  <c r="BG162" i="100" a="1"/>
  <c r="BW260" i="99" a="1"/>
  <c r="BU194" i="98" a="1"/>
  <c r="BI368" i="98" a="1"/>
  <c r="BG188" i="98" a="1"/>
  <c r="BU150" i="98" a="1"/>
  <c r="BG14" i="98" a="1"/>
  <c r="BU134" i="98" a="1"/>
  <c r="BI190" i="100" a="1"/>
  <c r="BH274" i="98" a="1"/>
  <c r="BU160" i="100" a="1"/>
  <c r="BH166" i="100" a="1"/>
  <c r="BG32" i="98" a="1"/>
  <c r="BX250" i="98" a="1"/>
  <c r="BW204" i="100" a="1"/>
  <c r="BW202" i="98" a="1"/>
  <c r="BI170" i="98" a="1"/>
  <c r="BI140" i="100" a="1"/>
  <c r="BW82" i="100" a="1"/>
  <c r="BI206" i="99" a="1"/>
  <c r="BW248" i="100" a="1"/>
  <c r="BU414" i="100" a="1"/>
  <c r="BW368" i="98" a="1"/>
  <c r="BU328" i="100" a="1"/>
  <c r="BW212" i="100" a="1"/>
  <c r="BG406" i="100" a="1"/>
  <c r="BJ172" i="100" a="1"/>
  <c r="BX28" i="98" a="1"/>
  <c r="BI76" i="98" a="1"/>
  <c r="BU42" i="98" a="1"/>
  <c r="BU250" i="100" a="1"/>
  <c r="BU308" i="98" a="1"/>
  <c r="BX190" i="100" a="1"/>
  <c r="BV166" i="100" a="1"/>
  <c r="BU300" i="98" a="1"/>
  <c r="BH160" i="98" a="1"/>
  <c r="BU288" i="98" a="1"/>
  <c r="BU76" i="100" a="1"/>
  <c r="BW152" i="98" a="1"/>
  <c r="BI324" i="98" a="1"/>
  <c r="BU238" i="98" a="1"/>
  <c r="BV160" i="100" a="1"/>
  <c r="BW278" i="98" a="1"/>
  <c r="BU342" i="100" a="1"/>
  <c r="BI404" i="100" a="1"/>
  <c r="BU210" i="98" a="1"/>
  <c r="BW390" i="98" a="1"/>
  <c r="BG72" i="100" a="1"/>
  <c r="BW84" i="98" a="1"/>
  <c r="BU152" i="100" a="1"/>
  <c r="BW326" i="99" a="1"/>
  <c r="BV406" i="98" a="1"/>
  <c r="BW104" i="98" a="1"/>
  <c r="BI424" i="100" a="1"/>
  <c r="BG308" i="98" a="1"/>
  <c r="BV412" i="100" a="1"/>
  <c r="BW320" i="100" a="1"/>
  <c r="BG332" i="100" a="1"/>
  <c r="BG354" i="98" a="1"/>
  <c r="BG156" i="100" a="1"/>
  <c r="BG426" i="98" a="1"/>
  <c r="BI342" i="98" a="1"/>
  <c r="BI124" i="98" a="1"/>
  <c r="BU104" i="98" a="1"/>
  <c r="BH124" i="100" a="1"/>
  <c r="BG216" i="100" a="1"/>
  <c r="BW266" i="98" a="1"/>
  <c r="BI36" i="98" a="1"/>
  <c r="BV64" i="98" a="1"/>
  <c r="BW418" i="98" a="1"/>
  <c r="BJ88" i="100" a="1"/>
  <c r="BU112" i="98" a="1"/>
  <c r="BW132" i="100" a="1"/>
  <c r="BV184" i="98" a="1"/>
  <c r="BU340" i="98" a="1"/>
  <c r="BW390" i="100" a="1"/>
  <c r="BW360" i="98" a="1"/>
  <c r="BG158" i="98" a="1"/>
  <c r="BW268" i="98" a="1"/>
  <c r="BI268" i="98" a="1"/>
  <c r="BV94" i="98" a="1"/>
  <c r="BW220" i="98" a="1"/>
  <c r="BW356" i="100" a="1"/>
  <c r="BW254" i="100" a="1"/>
  <c r="BI150" i="98" a="1"/>
  <c r="BW88" i="98" a="1"/>
  <c r="BI362" i="100" a="1"/>
  <c r="BJ184" i="98" a="1"/>
  <c r="BU400" i="98" a="1"/>
  <c r="BJ346" i="98" a="1"/>
  <c r="BI362" i="98" a="1"/>
  <c r="BI282" i="98" a="1"/>
  <c r="BI142" i="98" a="1"/>
  <c r="BI138" i="98" a="1"/>
  <c r="BI404" i="98" a="1"/>
  <c r="BW58" i="98" a="1"/>
  <c r="BW138" i="100" a="1"/>
  <c r="BI88" i="98" a="1"/>
  <c r="BG326" i="98" a="1"/>
  <c r="BI116" i="98" a="1"/>
  <c r="BW214" i="100" a="1"/>
  <c r="BW256" i="98" a="1"/>
  <c r="BI382" i="98" a="1"/>
  <c r="BV262" i="98" a="1"/>
  <c r="BX250" i="100" a="1"/>
  <c r="BI78" i="99" a="1"/>
  <c r="BH262" i="98" a="1"/>
  <c r="BV316" i="98" a="1"/>
  <c r="BW120" i="98" a="1"/>
  <c r="BG360" i="98" a="1"/>
  <c r="BI68" i="98" a="1"/>
  <c r="BI208" i="98" a="1"/>
  <c r="BG54" i="98" a="1"/>
  <c r="BI12" i="98" a="1"/>
  <c r="BW326" i="98" a="1"/>
  <c r="BI222" i="100" a="1"/>
  <c r="BG84" i="98" a="1"/>
  <c r="BJ196" i="100" a="1"/>
  <c r="BG424" i="100" a="1"/>
  <c r="BV34" i="98" a="1"/>
  <c r="BG324" i="98" a="1"/>
  <c r="BH226" i="98" a="1"/>
  <c r="BW292" i="98" a="1"/>
  <c r="BV124" i="98" a="1"/>
  <c r="BV256" i="100" a="1"/>
  <c r="BU164" i="98" a="1"/>
  <c r="BX340" i="98" a="1"/>
  <c r="BJ280" i="98" a="1"/>
  <c r="BG102" i="98" a="1"/>
  <c r="BW296" i="98" a="1"/>
  <c r="BU316" i="98" a="1"/>
  <c r="BX70" i="98" a="1"/>
  <c r="BW180" i="100" a="1"/>
  <c r="BG134" i="98" a="1"/>
  <c r="BG140" i="98" a="1"/>
  <c r="BV412" i="98" a="1"/>
  <c r="BJ160" i="100" a="1"/>
  <c r="BJ370" i="98" a="1"/>
  <c r="BJ208" i="98" a="1"/>
  <c r="BU296" i="98" a="1"/>
  <c r="BW308" i="100" a="1"/>
  <c r="BV196" i="98" a="1"/>
  <c r="BI236" i="98" a="1"/>
  <c r="BI254" i="100" a="1"/>
  <c r="BW148" i="100" a="1"/>
  <c r="BH208" i="98" a="1"/>
  <c r="BW146" i="98" a="1"/>
  <c r="BI366" i="98" a="1"/>
  <c r="BV298" i="100" a="1"/>
  <c r="BG282" i="98" a="1"/>
  <c r="BG374" i="98" a="1"/>
  <c r="BX118" i="100" a="1"/>
  <c r="BW140" i="98" a="1"/>
  <c r="BI132" i="98" a="1"/>
  <c r="AY334" i="109" a="1"/>
  <c r="BO134" i="109" a="1"/>
  <c r="BE64" i="109" a="1"/>
  <c r="AX184" i="109" a="1"/>
  <c r="BR28" i="109" a="1"/>
  <c r="BQ106" i="109" a="1"/>
  <c r="BF46" i="109" a="1"/>
  <c r="BO204" i="109" a="1"/>
  <c r="BO218" i="109" a="1"/>
  <c r="BF94" i="109" a="1"/>
  <c r="BK60" i="109" a="1"/>
  <c r="BM190" i="109" a="1"/>
  <c r="BP328" i="109" a="1"/>
  <c r="AW260" i="109" a="1"/>
  <c r="BO272" i="109" a="1"/>
  <c r="BK40" i="109" a="1"/>
  <c r="BE232" i="109" a="1"/>
  <c r="BL22" i="109" a="1"/>
  <c r="BA130" i="109" a="1"/>
  <c r="BO22" i="109" a="1"/>
  <c r="BM220" i="109" a="1"/>
  <c r="BC344" i="109" a="1"/>
  <c r="BS82" i="109" a="1"/>
  <c r="BC214" i="109" a="1"/>
  <c r="AZ106" i="109" a="1"/>
  <c r="AW196" i="109" a="1"/>
  <c r="BQ46" i="109" a="1"/>
  <c r="BC130" i="109" a="1"/>
  <c r="BK74" i="109" a="1"/>
  <c r="BQ166" i="109" a="1"/>
  <c r="BC64" i="109" a="1"/>
  <c r="BQ280" i="109" a="1"/>
  <c r="BA100" i="109" a="1"/>
  <c r="BI6" i="109" a="1"/>
  <c r="BM88" i="109" a="1"/>
  <c r="BC134" i="109" a="1"/>
  <c r="BO326" i="109" a="1"/>
  <c r="BK146" i="109" a="1"/>
  <c r="AW82" i="109" a="1"/>
  <c r="BA106" i="109" a="1"/>
  <c r="BM124" i="109" a="1"/>
  <c r="BK140" i="109" a="1"/>
  <c r="BE230" i="109" a="1"/>
  <c r="BC226" i="109" a="1"/>
  <c r="AZ328" i="109" a="1"/>
  <c r="BK238" i="109" a="1"/>
  <c r="BK196" i="109" a="1"/>
  <c r="BO34" i="109" a="1"/>
  <c r="BK122" i="109" a="1"/>
  <c r="BO248" i="109" a="1"/>
  <c r="BW6" i="109" a="1"/>
  <c r="BP274" i="109" a="1"/>
  <c r="BK198" i="109" a="1"/>
  <c r="BR130" i="109" a="1"/>
  <c r="AX118" i="109" a="1"/>
  <c r="AW266" i="109" a="1"/>
  <c r="BS154" i="109" a="1"/>
  <c r="BO306" i="109" a="1"/>
  <c r="BK48" i="109" a="1"/>
  <c r="BC154" i="109" a="1"/>
  <c r="BM268" i="109" a="1"/>
  <c r="BF154" i="109" a="1"/>
  <c r="BC340" i="109" a="1"/>
  <c r="BC62" i="109" a="1"/>
  <c r="BM36" i="109" a="1"/>
  <c r="BF124" i="109" a="1"/>
  <c r="AW238" i="109" a="1"/>
  <c r="BN196" i="109" a="1"/>
  <c r="BM108" i="109" a="1"/>
  <c r="AY190" i="109" a="1"/>
  <c r="BD328" i="109" a="1"/>
  <c r="BG8" i="109" a="1"/>
  <c r="AW200" i="109" a="1"/>
  <c r="BM66" i="109" a="1"/>
  <c r="BK212" i="109" a="1"/>
  <c r="BK258" i="109" a="1"/>
  <c r="BK98" i="109" a="1"/>
  <c r="BE248" i="109" a="1"/>
  <c r="BK290" i="109" a="1"/>
  <c r="BO184" i="109" a="1"/>
  <c r="BM204" i="109" a="1"/>
  <c r="AW340" i="109" a="1"/>
  <c r="BK324" i="109" a="1"/>
  <c r="AW264" i="109" a="1"/>
  <c r="BK180" i="109" a="1"/>
  <c r="BM168" i="109" a="1"/>
  <c r="BP46" i="109" a="1"/>
  <c r="BM262" i="109" a="1"/>
  <c r="BP112" i="109" a="1"/>
  <c r="BC108" i="109" a="1"/>
  <c r="AW310" i="109" a="1"/>
  <c r="BE228" i="109" a="1"/>
  <c r="BP310" i="109" a="1"/>
  <c r="BC160" i="109" a="1"/>
  <c r="BS10" i="109" a="1"/>
  <c r="BR334" i="109" a="1"/>
  <c r="BR94" i="109" a="1"/>
  <c r="BL16" i="109" a="1"/>
  <c r="BK240" i="109" a="1"/>
  <c r="BO142" i="109" a="1"/>
  <c r="BQ238" i="109" a="1"/>
  <c r="BO90" i="109" a="1"/>
  <c r="BD304" i="109" a="1"/>
  <c r="BP220" i="109" a="1"/>
  <c r="BK242" i="109" a="1"/>
  <c r="AW136" i="109" a="1"/>
  <c r="BK4" i="109" a="1"/>
  <c r="BM238" i="109" a="1"/>
  <c r="BO102" i="109" a="1"/>
  <c r="AW152" i="109" a="1"/>
  <c r="BK120" i="109" a="1"/>
  <c r="BK246" i="109" a="1"/>
  <c r="BE312" i="109" a="1"/>
  <c r="AW300" i="109" a="1"/>
  <c r="BO26" i="109" a="1"/>
  <c r="BQ34" i="109" a="1"/>
  <c r="AZ130" i="109" a="1"/>
  <c r="BS244" i="109" a="1"/>
  <c r="BP124" i="109" a="1"/>
  <c r="AX64" i="109" a="1"/>
  <c r="BM70" i="109" a="1"/>
  <c r="AX238" i="109" a="1"/>
  <c r="BE256" i="109" a="1"/>
  <c r="BC162" i="109" a="1"/>
  <c r="AW336" i="109" a="1"/>
  <c r="BM136" i="109" a="1"/>
  <c r="BO76" i="109" a="1"/>
  <c r="BO110" i="109" a="1"/>
  <c r="BO328" i="109" a="1"/>
  <c r="AW4" i="109" a="1"/>
  <c r="BA124" i="109" a="1"/>
  <c r="BM12" i="109" a="1"/>
  <c r="BP202" i="109" a="1"/>
  <c r="BK52" i="109" a="1"/>
  <c r="BN94" i="109" a="1"/>
  <c r="BF166" i="109" a="1"/>
  <c r="BK126" i="109" a="1"/>
  <c r="AZ226" i="109" a="1"/>
  <c r="BC96" i="109" a="1"/>
  <c r="BM76" i="109" a="1"/>
  <c r="BU8" i="109" a="1"/>
  <c r="BR142" i="109" a="1"/>
  <c r="BF244" i="109" a="1"/>
  <c r="BO168" i="109" a="1"/>
  <c r="AY262" i="109" a="1"/>
  <c r="BO54" i="109" a="1"/>
  <c r="BO180" i="109" a="1"/>
  <c r="BC290" i="109" a="1"/>
  <c r="BE214" i="109" a="1"/>
  <c r="BD274" i="109" a="1"/>
  <c r="BE294" i="109" a="1"/>
  <c r="AW328" i="109" a="1"/>
  <c r="BS340" i="109" a="1"/>
  <c r="BC266" i="109" a="1"/>
  <c r="BK112" i="109" a="1"/>
  <c r="BO156" i="109" a="1"/>
  <c r="BC336" i="109" a="1"/>
  <c r="BC40" i="109" a="1"/>
  <c r="AW246" i="109" a="1"/>
  <c r="AY256" i="109" a="1"/>
  <c r="AY196" i="109" a="1"/>
  <c r="BC140" i="109" a="1"/>
  <c r="BO344" i="109" a="1"/>
  <c r="BP226" i="109" a="1"/>
  <c r="BE164" i="109" a="1"/>
  <c r="BS106" i="109" a="1"/>
  <c r="BK178" i="109" a="1"/>
  <c r="BC242" i="109" a="1"/>
  <c r="BA112" i="109" a="1"/>
  <c r="BF220" i="109" a="1"/>
  <c r="BC76" i="109" a="1"/>
  <c r="AZ4" i="109" a="1"/>
  <c r="BE176" i="109" a="1"/>
  <c r="BC152" i="109" a="1"/>
  <c r="BM240" i="109" a="1"/>
  <c r="BA304" i="109" a="1"/>
  <c r="AX226" i="109" a="1"/>
  <c r="BP64" i="109" a="1"/>
  <c r="AZ16" i="109" a="1"/>
  <c r="AW54" i="109" a="1"/>
  <c r="AY340" i="109" a="1"/>
  <c r="BM74" i="109" a="1"/>
  <c r="BL310" i="109" a="1"/>
  <c r="BL82" i="109" a="1"/>
  <c r="AX280" i="109" a="1"/>
  <c r="BE78" i="109" a="1"/>
  <c r="AZ142" i="109" a="1"/>
  <c r="BO48" i="109" a="1"/>
  <c r="BE322" i="109" a="1"/>
  <c r="BS100" i="109" a="1"/>
  <c r="BM4" i="109" a="1"/>
  <c r="BE162" i="109" a="1"/>
  <c r="BR40" i="109" a="1"/>
  <c r="BD106" i="109" a="1"/>
  <c r="BC32" i="109" a="1"/>
  <c r="BU4" i="109" a="1"/>
  <c r="BM22" i="109" a="1"/>
  <c r="BC172" i="109" a="1"/>
  <c r="BC342" i="109" a="1"/>
  <c r="BF304" i="109" a="1"/>
  <c r="BP334" i="109" a="1"/>
  <c r="BF112" i="109" a="1"/>
  <c r="BL130" i="109" a="1"/>
  <c r="BC314" i="109" a="1"/>
  <c r="BM166" i="109" a="1"/>
  <c r="AZ190" i="109" a="1"/>
  <c r="AX154" i="109" a="1"/>
  <c r="BC286" i="109" a="1"/>
  <c r="BD256" i="109" a="1"/>
  <c r="BR148" i="109" a="1"/>
  <c r="AZ268" i="109" a="1"/>
  <c r="BP304" i="109" a="1"/>
  <c r="AW280" i="109" a="1"/>
  <c r="AY100" i="109" a="1"/>
  <c r="AW118" i="109" a="1"/>
  <c r="BK296" i="109" a="1"/>
  <c r="BA286" i="109" a="1"/>
  <c r="BS292" i="109" a="1"/>
  <c r="BE200" i="109" a="1"/>
  <c r="AW190" i="109" a="1"/>
  <c r="BM162" i="109" a="1"/>
  <c r="BC138" i="109" a="1"/>
  <c r="BR262" i="109" a="1"/>
  <c r="BA46" i="109" a="1"/>
  <c r="BO38" i="109" a="1"/>
  <c r="BE10" i="109" a="1"/>
  <c r="BP16" i="109" a="1"/>
  <c r="BA238" i="109" a="1"/>
  <c r="AZ22" i="109" a="1"/>
  <c r="BO284" i="109" a="1"/>
  <c r="BN190" i="109" a="1"/>
  <c r="AW10" i="109" a="1"/>
  <c r="BQ160" i="109" a="1"/>
  <c r="BA76" i="109" a="1"/>
  <c r="BM270" i="109" a="1"/>
  <c r="AW228" i="109" a="1"/>
  <c r="BK128" i="109" a="1"/>
  <c r="BC272" i="109" a="1"/>
  <c r="BM86" i="109" a="1"/>
  <c r="AX256" i="109" a="1"/>
  <c r="BO242" i="109" a="1"/>
  <c r="BF334" i="109" a="1"/>
  <c r="BF292" i="109" a="1"/>
  <c r="BL304" i="109" a="1"/>
  <c r="BC216" i="109" a="1"/>
  <c r="BM38" i="109" a="1"/>
  <c r="BK86" i="109" a="1"/>
  <c r="BC210" i="109" a="1"/>
  <c r="BE216" i="109" a="1"/>
  <c r="BR214" i="109" a="1"/>
  <c r="BF142" i="109" a="1"/>
  <c r="BO154" i="109" a="1"/>
  <c r="BP88" i="109" a="1"/>
  <c r="BM84" i="109" a="1"/>
  <c r="AX196" i="109" a="1"/>
  <c r="AW226" i="109" a="1"/>
  <c r="BR16" i="109" a="1"/>
  <c r="BE284" i="109" a="1"/>
  <c r="BN322" i="109" a="1"/>
  <c r="BC270" i="109" a="1"/>
  <c r="AZ52" i="109" a="1"/>
  <c r="BD28" i="109" a="1"/>
  <c r="BM32" i="109" a="1"/>
  <c r="BK194" i="109" a="1"/>
  <c r="BS202" i="109" a="1"/>
  <c r="BQ148" i="109" a="1"/>
  <c r="BE16" i="109" a="1"/>
  <c r="BL196" i="109" a="1"/>
  <c r="BN328" i="109" a="1"/>
  <c r="BP22" i="109" a="1"/>
  <c r="BM24" i="109" a="1"/>
  <c r="AY106" i="109" a="1"/>
  <c r="BN280" i="109" a="1"/>
  <c r="BN76" i="109" a="1"/>
  <c r="AY292" i="109" a="1"/>
  <c r="AY4" i="109" a="1"/>
  <c r="AW64" i="109" a="1"/>
  <c r="BM236" i="109" a="1"/>
  <c r="BK160" i="109" a="1"/>
  <c r="BQ22" i="109" a="1"/>
  <c r="BA220" i="109" a="1"/>
  <c r="AX334" i="109" a="1"/>
  <c r="BF316" i="109" a="1"/>
  <c r="AW84" i="109" a="1"/>
  <c r="BL58" i="109" a="1"/>
  <c r="BC60" i="109" a="1"/>
  <c r="BC86" i="109" a="1"/>
  <c r="BM290" i="109" a="1"/>
  <c r="BD196" i="109" a="1"/>
  <c r="BC324" i="109" a="1"/>
  <c r="BQ334" i="109" a="1"/>
  <c r="BQ58" i="109" a="1"/>
  <c r="BK6" i="109" a="1"/>
  <c r="BK288" i="109" a="1"/>
  <c r="BP130" i="109" a="1"/>
  <c r="BE136" i="109" a="1"/>
  <c r="AZ88" i="109" a="1"/>
  <c r="BF160" i="109" a="1"/>
  <c r="BS196" i="109" a="1"/>
  <c r="BK340" i="109" a="1"/>
  <c r="BC190" i="109" a="1"/>
  <c r="BC294" i="109" a="1"/>
  <c r="AX202" i="109" a="1"/>
  <c r="BM46" i="109" a="1"/>
  <c r="BO44" i="109" a="1"/>
  <c r="BD142" i="109" a="1"/>
  <c r="AX58" i="109" a="1"/>
  <c r="BC276" i="109" a="1"/>
  <c r="AW258" i="109" a="1"/>
  <c r="BE74" i="109" a="1"/>
  <c r="BO256" i="109" a="1"/>
  <c r="BO172" i="109" a="1"/>
  <c r="BD202" i="109" a="1"/>
  <c r="AY220" i="109" a="1"/>
  <c r="AW290" i="109" a="1"/>
  <c r="BF322" i="109" a="1"/>
  <c r="BM16" i="109" a="1"/>
  <c r="BS76" i="109" a="1"/>
  <c r="AZ46" i="109" a="1"/>
  <c r="BM192" i="109" a="1"/>
  <c r="BM252" i="109" a="1"/>
  <c r="BE178" i="109" a="1"/>
  <c r="BK106" i="109" a="1"/>
  <c r="BE52" i="109" a="1"/>
  <c r="BK30" i="109" a="1"/>
  <c r="BO228" i="109" a="1"/>
  <c r="BE234" i="109" a="1"/>
  <c r="AW168" i="109" a="1"/>
  <c r="BO144" i="109" a="1"/>
  <c r="AW284" i="109" a="1"/>
  <c r="BO106" i="109" a="1"/>
  <c r="BC218" i="109" a="1"/>
  <c r="BE222" i="109" a="1"/>
  <c r="BD214" i="109" a="1"/>
  <c r="AX262" i="109" a="1"/>
  <c r="BO68" i="109" a="1"/>
  <c r="BL334" i="109" a="1"/>
  <c r="BE224" i="109" a="1"/>
  <c r="BC244" i="109" a="1"/>
  <c r="BE82" i="109" a="1"/>
  <c r="BM232" i="109" a="1"/>
  <c r="AW172" i="109" a="1"/>
  <c r="BD244" i="109" a="1"/>
  <c r="AW154" i="109" a="1"/>
  <c r="BS52" i="109" a="1"/>
  <c r="BO314" i="109" a="1"/>
  <c r="AX274" i="109" a="1"/>
  <c r="BC304" i="109" a="1"/>
  <c r="BF22" i="109" a="1"/>
  <c r="BC122" i="109" a="1"/>
  <c r="BM286" i="109" a="1"/>
  <c r="BK78" i="109" a="1"/>
  <c r="BC36" i="109" a="1"/>
  <c r="BP154" i="109" a="1"/>
  <c r="BS4" i="109" a="1"/>
  <c r="BC208" i="109" a="1"/>
  <c r="BA64" i="109" a="1"/>
  <c r="BM216" i="109" a="1"/>
  <c r="BE184" i="109" a="1"/>
  <c r="BO220" i="109" a="1"/>
  <c r="AZ244" i="109" a="1"/>
  <c r="BF310" i="109" a="1"/>
  <c r="BO24" i="109" a="1"/>
  <c r="BR82" i="109" a="1"/>
  <c r="BC72" i="109" a="1"/>
  <c r="BE218" i="109" a="1"/>
  <c r="BO162" i="109" a="1"/>
  <c r="AW174" i="109" a="1"/>
  <c r="BF28" i="109" a="1"/>
  <c r="BP286" i="109" a="1"/>
  <c r="AX178" i="109" a="1"/>
  <c r="AY226" i="109" a="1"/>
  <c r="BK42" i="109" a="1"/>
  <c r="BK330" i="109" a="1"/>
  <c r="AX220" i="109" a="1"/>
  <c r="BL28" i="109" a="1"/>
  <c r="BQ82" i="109" a="1"/>
  <c r="BE34" i="109" a="1"/>
  <c r="BA208" i="109" a="1"/>
  <c r="BC84" i="109" a="1"/>
  <c r="BF280" i="109" a="1"/>
  <c r="AX52" i="109" a="1"/>
  <c r="BO312" i="109" a="1"/>
  <c r="AY118" i="109" a="1"/>
  <c r="AZ334" i="109" a="1"/>
  <c r="BM188" i="109" a="1"/>
  <c r="BL4" i="109" a="1"/>
  <c r="BK228" i="109" a="1"/>
  <c r="BM114" i="109" a="1"/>
  <c r="AW312" i="109" a="1"/>
  <c r="BM26" i="109" a="1"/>
  <c r="BO70" i="109" a="1"/>
  <c r="BC30" i="109" a="1"/>
  <c r="BC54" i="109" a="1"/>
  <c r="BL262" i="109" a="1"/>
  <c r="AY232" i="109" a="1"/>
  <c r="BC22" i="109" a="1"/>
  <c r="AY280" i="109" a="1"/>
  <c r="BC318" i="109" a="1"/>
  <c r="BM304" i="109" a="1"/>
  <c r="BE186" i="109" a="1"/>
  <c r="AX136" i="109" a="1"/>
  <c r="AX82" i="109" a="1"/>
  <c r="BK90" i="109" a="1"/>
  <c r="BK150" i="109" a="1"/>
  <c r="BE344" i="109" a="1"/>
  <c r="BO254" i="109" a="1"/>
  <c r="BM34" i="109" a="1"/>
  <c r="BP136" i="109" a="1"/>
  <c r="BR196" i="109" a="1"/>
  <c r="BE292" i="109" a="1"/>
  <c r="BE318" i="109" a="1"/>
  <c r="BQ232" i="109" a="1"/>
  <c r="BV4" i="109" a="1"/>
  <c r="BO194" i="109" a="1"/>
  <c r="BF130" i="109" a="1"/>
  <c r="AY40" i="109" a="1"/>
  <c r="BO94" i="109" a="1"/>
  <c r="AZ280" i="109" a="1"/>
  <c r="BD298" i="109" a="1"/>
  <c r="BK46" i="109" a="1"/>
  <c r="BC92" i="109" a="1"/>
  <c r="BM18" i="109" a="1"/>
  <c r="BF226" i="109" a="1"/>
  <c r="BA142" i="109" a="1"/>
  <c r="BS160" i="109" a="1"/>
  <c r="BL142" i="109" a="1"/>
  <c r="AW156" i="109" a="1"/>
  <c r="BQ214" i="109" a="1"/>
  <c r="AX4" i="109" a="1"/>
  <c r="BQ16" i="109" a="1"/>
  <c r="BO190" i="109" a="1"/>
  <c r="BK190" i="109" a="1"/>
  <c r="BS268" i="109" a="1"/>
  <c r="AW34" i="109" a="1"/>
  <c r="BM288" i="109" a="1"/>
  <c r="BF238" i="109" a="1"/>
  <c r="AW48" i="109" a="1"/>
  <c r="BN160" i="109" a="1"/>
  <c r="BR256" i="109" a="1"/>
  <c r="BO322" i="109" a="1"/>
  <c r="BO140" i="109" a="1"/>
  <c r="BE86" i="109" a="1"/>
  <c r="BE338" i="109" a="1"/>
  <c r="BQ88" i="109" a="1"/>
  <c r="BR190" i="109" a="1"/>
  <c r="BL166" i="109" a="1"/>
  <c r="AW170" i="109" a="1"/>
  <c r="AW24" i="109" a="1"/>
  <c r="AW180" i="109" a="1"/>
  <c r="BE272" i="109" a="1"/>
  <c r="BP280" i="109" a="1"/>
  <c r="BL220" i="109" a="1"/>
  <c r="AZ220" i="109" a="1"/>
  <c r="BM336" i="109" a="1"/>
  <c r="BE250" i="109" a="1"/>
  <c r="AW104" i="109" a="1"/>
  <c r="BM314" i="109" a="1"/>
  <c r="AW314" i="109" a="1"/>
  <c r="BA40" i="109" a="1"/>
  <c r="BO270" i="109" a="1"/>
  <c r="BK210" i="109" a="1"/>
  <c r="AX286" i="109" a="1"/>
  <c r="BF286" i="109" a="1"/>
  <c r="AY166" i="109" a="1"/>
  <c r="BL94" i="109" a="1"/>
  <c r="AX142" i="109" a="1"/>
  <c r="BD310" i="109" a="1"/>
  <c r="BU6" i="109" a="1"/>
  <c r="BC238" i="109" a="1"/>
  <c r="BC124" i="109" a="1"/>
  <c r="BO308" i="109" a="1"/>
  <c r="BO96" i="109" a="1"/>
  <c r="AW60" i="109" a="1"/>
  <c r="BE112" i="109" a="1"/>
  <c r="BN148" i="109" a="1"/>
  <c r="BM60" i="109" a="1"/>
  <c r="AW116" i="109" a="1"/>
  <c r="BK320" i="109" a="1"/>
  <c r="AY250" i="109" a="1"/>
  <c r="BF340" i="109" a="1"/>
  <c r="AW6" i="109" a="1"/>
  <c r="BE108" i="109" a="1"/>
  <c r="BC10" i="109" a="1"/>
  <c r="BM128" i="109" a="1"/>
  <c r="BP142" i="109" a="1"/>
  <c r="BK28" i="109" a="1"/>
  <c r="BD322" i="109" a="1"/>
  <c r="BM100" i="109" a="1"/>
  <c r="BO198" i="109" a="1"/>
  <c r="BS238" i="109" a="1"/>
  <c r="BC212" i="109" a="1"/>
  <c r="BE194" i="109" a="1"/>
  <c r="BS316" i="109" a="1"/>
  <c r="AW230" i="109" a="1"/>
  <c r="BC176" i="109" a="1"/>
  <c r="BS94" i="109" a="1"/>
  <c r="AX160" i="109" a="1"/>
  <c r="AZ208" i="109" a="1"/>
  <c r="BD238" i="109" a="1"/>
  <c r="BR268" i="109" a="1"/>
  <c r="BO98" i="109" a="1"/>
  <c r="BM258" i="109" a="1"/>
  <c r="AW36" i="109" a="1"/>
  <c r="BM246" i="109" a="1"/>
  <c r="BL184" i="109" a="1"/>
  <c r="BK342" i="109" a="1"/>
  <c r="BC198" i="109" a="1"/>
  <c r="BA316" i="109" a="1"/>
  <c r="AX166" i="109" a="1"/>
  <c r="BE190" i="109" a="1"/>
  <c r="BR64" i="109" a="1"/>
  <c r="BP250" i="109" a="1"/>
  <c r="BA190" i="109" a="1"/>
  <c r="AZ304" i="109" a="1"/>
  <c r="BO260" i="109" a="1"/>
  <c r="BK158" i="109" a="1"/>
  <c r="BC104" i="109" a="1"/>
  <c r="BD82" i="109" a="1"/>
  <c r="AW224" i="109" a="1"/>
  <c r="BL40" i="109" a="1"/>
  <c r="AW218" i="109" a="1"/>
  <c r="BA82" i="109" a="1"/>
  <c r="BN40" i="109" a="1"/>
  <c r="BO192" i="109" a="1"/>
  <c r="BM80" i="109" a="1"/>
  <c r="BR238" i="109" a="1"/>
  <c r="BO280" i="109" a="1"/>
  <c r="BK66" i="109" a="1"/>
  <c r="BM150" i="109" a="1"/>
  <c r="BE110" i="109" a="1"/>
  <c r="BK208" i="109" a="1"/>
  <c r="BO234" i="109" a="1"/>
  <c r="BK70" i="109" a="1"/>
  <c r="BE92" i="109" a="1"/>
  <c r="BQ118" i="109" a="1"/>
  <c r="AY52" i="109" a="1"/>
  <c r="BO148" i="109" a="1"/>
  <c r="BN244" i="109" a="1"/>
  <c r="BE88" i="109" a="1"/>
  <c r="BE60" i="109" a="1"/>
  <c r="BC4" i="109" a="1"/>
  <c r="AZ148" i="109" a="1"/>
  <c r="BQ298" i="109" a="1"/>
  <c r="BP166" i="109" a="1"/>
  <c r="BR340" i="109" a="1"/>
  <c r="BD292" i="109" a="1"/>
  <c r="BE40" i="109" a="1"/>
  <c r="AW338" i="109" a="1"/>
  <c r="BM138" i="109" a="1"/>
  <c r="BO84" i="109" a="1"/>
  <c r="AW202" i="109" a="1"/>
  <c r="BK308" i="109" a="1"/>
  <c r="AW30" i="109" a="1"/>
  <c r="BM170" i="109" a="1"/>
  <c r="BD124" i="109" a="1"/>
  <c r="AX10" i="109" a="1"/>
  <c r="BK206" i="109" a="1"/>
  <c r="BP82" i="109" a="1"/>
  <c r="BE8" i="109" a="1"/>
  <c r="BM234" i="109" a="1"/>
  <c r="BO266" i="109" a="1"/>
  <c r="BC164" i="109" a="1"/>
  <c r="BC128" i="109" a="1"/>
  <c r="BR58" i="109" a="1"/>
  <c r="BQ208" i="109" a="1"/>
  <c r="AY286" i="109" a="1"/>
  <c r="AX232" i="109" a="1"/>
  <c r="BC338" i="109" a="1"/>
  <c r="BM42" i="109" a="1"/>
  <c r="BM64" i="109" a="1"/>
  <c r="BE246" i="109" a="1"/>
  <c r="BE300" i="109" a="1"/>
  <c r="BN304" i="109" a="1"/>
  <c r="BS298" i="109" a="1"/>
  <c r="BK38" i="109" a="1"/>
  <c r="AW330" i="109" a="1"/>
  <c r="AY310" i="109" a="1"/>
  <c r="BQ226" i="109" a="1"/>
  <c r="BR292" i="109" a="1"/>
  <c r="BK84" i="109" a="1"/>
  <c r="BC168" i="109" a="1"/>
  <c r="BK306" i="109" a="1"/>
  <c r="BX4" i="109" a="1"/>
  <c r="BK148" i="109" a="1"/>
  <c r="BO104" i="109" a="1"/>
  <c r="BO118" i="109" a="1"/>
  <c r="AZ292" i="109" a="1"/>
  <c r="BO258" i="109" a="1"/>
  <c r="BE124" i="109" a="1"/>
  <c r="BR226" i="109" a="1"/>
  <c r="AX46" i="109" a="1"/>
  <c r="BE68" i="109" a="1"/>
  <c r="BS220" i="109" a="1"/>
  <c r="AW12" i="109" a="1"/>
  <c r="BK116" i="109" a="1"/>
  <c r="AY10" i="109" a="1"/>
  <c r="BK186" i="109" a="1"/>
  <c r="BO122" i="109" a="1"/>
  <c r="AW120" i="109" a="1"/>
  <c r="AY268" i="109" a="1"/>
  <c r="BE270" i="109" a="1"/>
  <c r="BK12" i="109" a="1"/>
  <c r="BF262" i="109" a="1"/>
  <c r="BA202" i="109" a="1"/>
  <c r="BC70" i="109" a="1"/>
  <c r="AX100" i="109" a="1"/>
  <c r="BK326" i="109" a="1"/>
  <c r="BK260" i="109" a="1"/>
  <c r="BE260" i="109" a="1"/>
  <c r="BO146" i="109" a="1"/>
  <c r="BM96" i="109" a="1"/>
  <c r="BC150" i="109" a="1"/>
  <c r="BL118" i="109" a="1"/>
  <c r="BC132" i="109" a="1"/>
  <c r="AW108" i="109" a="1"/>
  <c r="BN142" i="109" a="1"/>
  <c r="BN226" i="109" a="1"/>
  <c r="AW326" i="109" a="1"/>
  <c r="BO206" i="109" a="1"/>
  <c r="BQ40" i="109" a="1"/>
  <c r="BF268" i="109" a="1"/>
  <c r="BQ202" i="109" a="1"/>
  <c r="AY238" i="109" a="1"/>
  <c r="BM292" i="109" a="1"/>
  <c r="BC206" i="109" a="1"/>
  <c r="BE90" i="109" a="1"/>
  <c r="BD70" i="109" a="1"/>
  <c r="BO282" i="109" a="1"/>
  <c r="BM284" i="109" a="1"/>
  <c r="AW256" i="109" a="1"/>
  <c r="BM48" i="109" a="1"/>
  <c r="BP178" i="109" a="1"/>
  <c r="BK10" i="109" a="1"/>
  <c r="AW78" i="109" a="1"/>
  <c r="BM276" i="109" a="1"/>
  <c r="BA226" i="109" a="1"/>
  <c r="AY34" i="109" a="1"/>
  <c r="AW102" i="109" a="1"/>
  <c r="BS16" i="109" a="1"/>
  <c r="BE38" i="109" a="1"/>
  <c r="AW52" i="109" a="1"/>
  <c r="BR274" i="109" a="1"/>
  <c r="AW110" i="109" a="1"/>
  <c r="BQ10" i="109" a="1"/>
  <c r="AW58" i="109" a="1"/>
  <c r="BA274" i="109" a="1"/>
  <c r="BM6" i="109" a="1"/>
  <c r="BC46" i="109" a="1"/>
  <c r="BL112" i="109" a="1"/>
  <c r="BE36" i="109" a="1"/>
  <c r="BE100" i="109" a="1"/>
  <c r="BR46" i="109" a="1"/>
  <c r="BL274" i="109" a="1"/>
  <c r="BN136" i="109" a="1"/>
  <c r="BD262" i="109" a="1"/>
  <c r="BC204" i="109" a="1"/>
  <c r="BS88" i="109" a="1"/>
  <c r="BS262" i="109" a="1"/>
  <c r="AW274" i="109" a="1"/>
  <c r="AY160" i="109" a="1"/>
  <c r="BD52" i="109" a="1"/>
  <c r="BS178" i="109" a="1"/>
  <c r="AW316" i="109" a="1"/>
  <c r="BE254" i="109" a="1"/>
  <c r="AY16" i="109" a="1"/>
  <c r="BE132" i="109" a="1"/>
  <c r="BE236" i="109" a="1"/>
  <c r="BC306" i="109" a="1"/>
  <c r="BO274" i="109" a="1"/>
  <c r="BO290" i="109" a="1"/>
  <c r="BP256" i="109" a="1"/>
  <c r="AY274" i="109" a="1"/>
  <c r="AW130" i="109" a="1"/>
  <c r="AX298" i="109" a="1"/>
  <c r="BK244" i="109" a="1"/>
  <c r="BM230" i="109" a="1"/>
  <c r="BD334" i="109" a="1"/>
  <c r="BA298" i="109" a="1"/>
  <c r="BQ262" i="109" a="1"/>
  <c r="BC230" i="109" a="1"/>
  <c r="BM214" i="109" a="1"/>
  <c r="BK328" i="109" a="1"/>
  <c r="BR208" i="109" a="1"/>
  <c r="BO72" i="109" a="1"/>
  <c r="BM226" i="109" a="1"/>
  <c r="BL214" i="109" a="1"/>
  <c r="BM326" i="109" a="1"/>
  <c r="BO200" i="109" a="1"/>
  <c r="BM132" i="109" a="1"/>
  <c r="BR322" i="109" a="1"/>
  <c r="AY112" i="109" a="1"/>
  <c r="BA22" i="109" a="1"/>
  <c r="BM142" i="109" a="1"/>
  <c r="BK264" i="109" a="1"/>
  <c r="BN298" i="109" a="1"/>
  <c r="AY328" i="109" a="1"/>
  <c r="AW166" i="109" a="1"/>
  <c r="BS118" i="109" a="1"/>
  <c r="BC196" i="109" a="1"/>
  <c r="BK336" i="109" a="1"/>
  <c r="AW268" i="109" a="1"/>
  <c r="BD58" i="109" a="1"/>
  <c r="BA94" i="109" a="1"/>
  <c r="BC16" i="109" a="1"/>
  <c r="BM154" i="109" a="1"/>
  <c r="AW248" i="109" a="1"/>
  <c r="BQ304" i="109" a="1"/>
  <c r="BK136" i="109" a="1"/>
  <c r="BM208" i="109" a="1"/>
  <c r="AW20" i="109" a="1"/>
  <c r="BC34" i="109" a="1"/>
  <c r="BD64" i="109" a="1"/>
  <c r="BD160" i="109" a="1"/>
  <c r="BE12" i="109" a="1"/>
  <c r="BE122" i="109" a="1"/>
  <c r="BK94" i="109" a="1"/>
  <c r="BO188" i="109" a="1"/>
  <c r="BN70" i="109" a="1"/>
  <c r="AW160" i="109" a="1"/>
  <c r="BO152" i="109" a="1"/>
  <c r="AW308" i="109" a="1"/>
  <c r="AW194" i="109" a="1"/>
  <c r="BA16" i="109" a="1"/>
  <c r="BM300" i="109" a="1"/>
  <c r="BS190" i="109" a="1"/>
  <c r="BM62" i="109" a="1"/>
  <c r="AW282" i="109" a="1"/>
  <c r="BM58" i="109" a="1"/>
  <c r="BF52" i="109" a="1"/>
  <c r="AZ82" i="109" a="1"/>
  <c r="BM256" i="109" a="1"/>
  <c r="BC120" i="109" a="1"/>
  <c r="BG4" i="109" a="1"/>
  <c r="BO292" i="109" a="1"/>
  <c r="AW188" i="109" a="1"/>
  <c r="BE342" i="109" a="1"/>
  <c r="BM54" i="109" a="1"/>
  <c r="BP10" i="109" a="1"/>
  <c r="BA334" i="109" a="1"/>
  <c r="BL292" i="109" a="1"/>
  <c r="AZ40" i="109" a="1"/>
  <c r="BK58" i="109" a="1"/>
  <c r="BC192" i="109" a="1"/>
  <c r="BD112" i="109" a="1"/>
  <c r="BM302" i="109" a="1"/>
  <c r="BD136" i="109" a="1"/>
  <c r="BP322" i="109" a="1"/>
  <c r="BC200" i="109" a="1"/>
  <c r="BK44" i="109" a="1"/>
  <c r="BL238" i="109" a="1"/>
  <c r="BP184" i="109" a="1"/>
  <c r="BE278" i="109" a="1"/>
  <c r="BE316" i="109" a="1"/>
  <c r="BK88" i="109" a="1"/>
  <c r="AX340" i="109" a="1"/>
  <c r="BR166" i="109" a="1"/>
  <c r="BS166" i="109" a="1"/>
  <c r="BC100" i="109" a="1"/>
  <c r="BE304" i="109" a="1"/>
  <c r="BC302" i="109" a="1"/>
  <c r="AW158" i="109" a="1"/>
  <c r="BE212" i="109" a="1"/>
  <c r="AY214" i="109" a="1"/>
  <c r="BL178" i="109" a="1"/>
  <c r="BF232" i="109" a="1"/>
  <c r="BO304" i="109" a="1"/>
  <c r="BC316" i="109" a="1"/>
  <c r="BE264" i="109" a="1"/>
  <c r="BF34" i="109" a="1"/>
  <c r="AX214" i="109" a="1"/>
  <c r="BM144" i="109" a="1"/>
  <c r="BC292" i="109" a="1"/>
  <c r="BE266" i="109" a="1"/>
  <c r="BK64" i="109" a="1"/>
  <c r="BW4" i="109" a="1"/>
  <c r="AX328" i="109" a="1"/>
  <c r="BC26" i="109" a="1"/>
  <c r="BP70" i="109" a="1"/>
  <c r="BO36" i="109" a="1"/>
  <c r="BC42" i="109" a="1"/>
  <c r="AZ160" i="109" a="1"/>
  <c r="BC274" i="109" a="1"/>
  <c r="BA88" i="109" a="1"/>
  <c r="AW146" i="109" a="1"/>
  <c r="BA340" i="109" a="1"/>
  <c r="BD232" i="109" a="1"/>
  <c r="BD166" i="109" a="1"/>
  <c r="BM72" i="109" a="1"/>
  <c r="BC330" i="109" a="1"/>
  <c r="BN64" i="109" a="1"/>
  <c r="BO244" i="109" a="1"/>
  <c r="BK36" i="109" a="1"/>
  <c r="BK26" i="109" a="1"/>
  <c r="BS22" i="109" a="1"/>
  <c r="BD154" i="109" a="1"/>
  <c r="BS208" i="109" a="1"/>
  <c r="BE116" i="109" a="1"/>
  <c r="BQ124" i="109" a="1"/>
  <c r="BE172" i="109" a="1"/>
  <c r="AW296" i="109" a="1"/>
  <c r="BM272" i="109" a="1"/>
  <c r="BE196" i="109" a="1"/>
  <c r="AW292" i="109" a="1"/>
  <c r="BN88" i="109" a="1"/>
  <c r="BE282" i="109" a="1"/>
  <c r="BN4" i="109" a="1"/>
  <c r="BO6" i="109" a="1"/>
  <c r="BO60" i="109" a="1"/>
  <c r="BE160" i="109" a="1"/>
  <c r="BE262" i="109" a="1"/>
  <c r="BR244" i="109" a="1"/>
  <c r="BC48" i="109" a="1"/>
  <c r="BE198" i="109" a="1"/>
  <c r="BK262" i="109" a="1"/>
  <c r="BF250" i="109" a="1"/>
  <c r="BO28" i="109" a="1"/>
  <c r="BE76" i="109" a="1"/>
  <c r="BK142" i="109" a="1"/>
  <c r="AW46" i="109" a="1"/>
  <c r="BP76" i="109" a="1"/>
  <c r="BM116" i="109" a="1"/>
  <c r="BA250" i="109" a="1"/>
  <c r="BO100" i="109" a="1"/>
  <c r="BK54" i="109" a="1"/>
  <c r="BE210" i="109" a="1"/>
  <c r="BM254" i="109" a="1"/>
  <c r="BF16" i="109" a="1"/>
  <c r="AZ10" i="109" a="1"/>
  <c r="BR124" i="109" a="1"/>
  <c r="BK162" i="109" a="1"/>
  <c r="BE166" i="109" a="1"/>
  <c r="AW232" i="109" a="1"/>
  <c r="BO138" i="109" a="1"/>
  <c r="AW114" i="109" a="1"/>
  <c r="AZ256" i="109" a="1"/>
  <c r="BE48" i="109" a="1"/>
  <c r="BL232" i="109" a="1"/>
  <c r="BM278" i="109" a="1"/>
  <c r="BD16" i="109" a="1"/>
  <c r="BS112" i="109" a="1"/>
  <c r="BE220" i="109" a="1"/>
  <c r="BC170" i="109" a="1"/>
  <c r="BO86" i="109" a="1"/>
  <c r="BC14" i="109" a="1"/>
  <c r="BD148" i="109" a="1"/>
  <c r="BE340" i="109" a="1"/>
  <c r="BK256" i="109" a="1"/>
  <c r="BM158" i="109" a="1"/>
  <c r="AW14" i="109" a="1"/>
  <c r="BO232" i="109" a="1"/>
  <c r="BK284" i="109" a="1"/>
  <c r="BD40" i="109" a="1"/>
  <c r="AW344" i="109" a="1"/>
  <c r="BC326" i="109" a="1"/>
  <c r="AX304" i="109" a="1"/>
  <c r="BK32" i="109" a="1"/>
  <c r="BN208" i="109" a="1"/>
  <c r="BR202" i="109" a="1"/>
  <c r="BS274" i="109" a="1"/>
  <c r="AW16" i="109" a="1"/>
  <c r="BM152" i="109" a="1"/>
  <c r="BM296" i="109" a="1"/>
  <c r="BA262" i="109" a="1"/>
  <c r="BE158" i="109" a="1"/>
  <c r="BM206" i="109" a="1"/>
  <c r="BF106" i="109" a="1"/>
  <c r="BK274" i="109" a="1"/>
  <c r="BC144" i="109" a="1"/>
  <c r="BC220" i="109" a="1"/>
  <c r="BO276" i="109" a="1"/>
  <c r="BE96" i="109" a="1"/>
  <c r="BM244" i="109" a="1"/>
  <c r="AW236" i="109" a="1"/>
  <c r="BR22" i="109" a="1"/>
  <c r="BD94" i="109" a="1"/>
  <c r="BC224" i="109" a="1"/>
  <c r="BM194" i="109" a="1"/>
  <c r="BK134" i="109" a="1"/>
  <c r="BM102" i="109" a="1"/>
  <c r="AY178" i="109" a="1"/>
  <c r="BE280" i="109" a="1"/>
  <c r="BP340" i="109" a="1"/>
  <c r="BS250" i="109" a="1"/>
  <c r="BF58" i="109" a="1"/>
  <c r="BF148" i="109" a="1"/>
  <c r="BM30" i="109" a="1"/>
  <c r="BD316" i="109" a="1"/>
  <c r="BS28" i="109" a="1"/>
  <c r="AY124" i="109" a="1"/>
  <c r="BO170" i="109" a="1"/>
  <c r="BS286" i="109" a="1"/>
  <c r="AW318" i="109" a="1"/>
  <c r="BN130" i="109" a="1"/>
  <c r="BK230" i="109" a="1"/>
  <c r="BK8" i="109" a="1"/>
  <c r="AX106" i="109" a="1"/>
  <c r="AW28" i="109" a="1"/>
  <c r="BA160" i="109" a="1"/>
  <c r="BC136" i="109" a="1"/>
  <c r="AW288" i="109" a="1"/>
  <c r="AZ214" i="109" a="1"/>
  <c r="BO80" i="109" a="1"/>
  <c r="AW150" i="109" a="1"/>
  <c r="BE314" i="109" a="1"/>
  <c r="BC296" i="109" a="1"/>
  <c r="BK62" i="109" a="1"/>
  <c r="BA280" i="109" a="1"/>
  <c r="BO150" i="109" a="1"/>
  <c r="AW132" i="109" a="1"/>
  <c r="BM44" i="109" a="1"/>
  <c r="BM200" i="109" a="1"/>
  <c r="BK22" i="109" a="1"/>
  <c r="BO30" i="109" a="1"/>
  <c r="BE32" i="109" a="1"/>
  <c r="BE152" i="109" a="1"/>
  <c r="BK182" i="109" a="1"/>
  <c r="BK314" i="109" a="1"/>
  <c r="BF172" i="109" a="1"/>
  <c r="BC246" i="109" a="1"/>
  <c r="BO4" i="109" a="1"/>
  <c r="BN100" i="109" a="1"/>
  <c r="BK250" i="109" a="1"/>
  <c r="BM50" i="109" a="1"/>
  <c r="BD340" i="109" a="1"/>
  <c r="AW100" i="109" a="1"/>
  <c r="BE62" i="109" a="1"/>
  <c r="AY88" i="109" a="1"/>
  <c r="BE326" i="109" a="1"/>
  <c r="BK164" i="109" a="1"/>
  <c r="BC312" i="109" a="1"/>
  <c r="BE336" i="109" a="1"/>
  <c r="BM126" i="109" a="1"/>
  <c r="BC332" i="109" a="1"/>
  <c r="BQ250" i="109" a="1"/>
  <c r="BE296" i="109" a="1"/>
  <c r="AW112" i="109" a="1"/>
  <c r="BO208" i="109" a="1"/>
  <c r="BM210" i="109" a="1"/>
  <c r="BF82" i="109" a="1"/>
  <c r="AX268" i="109" a="1"/>
  <c r="BK14" i="109" a="1"/>
  <c r="BN10" i="109" a="1"/>
  <c r="BQ292" i="109" a="1"/>
  <c r="BK292" i="109" a="1"/>
  <c r="BC78" i="109" a="1"/>
  <c r="AW278" i="109" a="1"/>
  <c r="BN262" i="109" a="1"/>
  <c r="BC118" i="109" a="1"/>
  <c r="BM196" i="109" a="1"/>
  <c r="AW138" i="109" a="1"/>
  <c r="BQ268" i="109" a="1"/>
  <c r="BE274" i="109" a="1"/>
  <c r="BK316" i="109" a="1"/>
  <c r="BR328" i="109" a="1"/>
  <c r="BC264" i="109" a="1"/>
  <c r="BO56" i="109" a="1"/>
  <c r="BK166" i="109" a="1"/>
  <c r="BD280" i="109" a="1"/>
  <c r="BC94" i="109" a="1"/>
  <c r="AW50" i="109" a="1"/>
  <c r="BM180" i="109" a="1"/>
  <c r="BK154" i="109" a="1"/>
  <c r="BN166" i="109" a="1"/>
  <c r="AY142" i="109" a="1"/>
  <c r="AX322" i="109" a="1"/>
  <c r="BQ220" i="109" a="1"/>
  <c r="AW252" i="109" a="1"/>
  <c r="BO196" i="109" a="1"/>
  <c r="BD100" i="109" a="1"/>
  <c r="AW66" i="109" a="1"/>
  <c r="BM260" i="109" a="1"/>
  <c r="AW186" i="109" a="1"/>
  <c r="BC182" i="109" a="1"/>
  <c r="BS58" i="109" a="1"/>
  <c r="BC232" i="109" a="1"/>
  <c r="AZ100" i="109" a="1"/>
  <c r="BK332" i="109" a="1"/>
  <c r="BE306" i="109" a="1"/>
  <c r="BR316" i="109" a="1"/>
  <c r="BO230" i="109" a="1"/>
  <c r="AW32" i="109" a="1"/>
  <c r="BM164" i="109" a="1"/>
  <c r="BK234" i="109" a="1"/>
  <c r="BL70" i="109" a="1"/>
  <c r="BK50" i="109" a="1"/>
  <c r="BE98" i="109" a="1"/>
  <c r="BF4" i="109" a="1"/>
  <c r="BR232" i="109" a="1"/>
  <c r="AY130" i="109" a="1"/>
  <c r="BK102" i="109" a="1"/>
  <c r="BK34" i="109" a="1"/>
  <c r="AW334" i="109" a="1"/>
  <c r="BR100" i="109" a="1"/>
  <c r="BO164" i="109" a="1"/>
  <c r="BO114" i="109" a="1"/>
  <c r="AY70" i="109" a="1"/>
  <c r="AZ196" i="109" a="1"/>
  <c r="BQ178" i="109" a="1"/>
  <c r="BE80" i="109" a="1"/>
  <c r="BN334" i="109" a="1"/>
  <c r="BK318" i="109" a="1"/>
  <c r="BK156" i="109" a="1"/>
  <c r="BK68" i="109" a="1"/>
  <c r="BN214" i="109" a="1"/>
  <c r="BK216" i="109" a="1"/>
  <c r="AX190" i="109" a="1"/>
  <c r="AZ70" i="109" a="1"/>
  <c r="BK118" i="109" a="1"/>
  <c r="AW242" i="109" a="1"/>
  <c r="AX40" i="109" a="1"/>
  <c r="BM130" i="109" a="1"/>
  <c r="BE268" i="109" a="1"/>
  <c r="BC236" i="109" a="1"/>
  <c r="BR298" i="109" a="1"/>
  <c r="BE66" i="109" a="1"/>
  <c r="BO212" i="109" a="1"/>
  <c r="BO12" i="109" a="1"/>
  <c r="BF208" i="109" a="1"/>
  <c r="BM274" i="109" a="1"/>
  <c r="BE118" i="109" a="1"/>
  <c r="BK276" i="109" a="1"/>
  <c r="BC156" i="109" a="1"/>
  <c r="BC102" i="109" a="1"/>
  <c r="BS310" i="109" a="1"/>
  <c r="AW134" i="109" a="1"/>
  <c r="AX28" i="109" a="1"/>
  <c r="BE286" i="109" a="1"/>
  <c r="BS226" i="109" a="1"/>
  <c r="BR304" i="109" a="1"/>
  <c r="BO128" i="109" a="1"/>
  <c r="AY154" i="109" a="1"/>
  <c r="BL154" i="109" a="1"/>
  <c r="AZ28" i="109" a="1"/>
  <c r="BK82" i="109" a="1"/>
  <c r="AX94" i="109" a="1"/>
  <c r="AW162" i="109" a="1"/>
  <c r="BC38" i="109" a="1"/>
  <c r="BC90" i="109" a="1"/>
  <c r="AY304" i="109" a="1"/>
  <c r="BE242" i="109" a="1"/>
  <c r="BC322" i="109" a="1"/>
  <c r="AW244" i="109" a="1"/>
  <c r="BC328" i="109" a="1"/>
  <c r="BP52" i="109" a="1"/>
  <c r="BM328" i="109" a="1"/>
  <c r="BM298" i="109" a="1"/>
  <c r="BL256" i="109" a="1"/>
  <c r="BR70" i="109" a="1"/>
  <c r="BM222" i="109" a="1"/>
  <c r="BM68" i="109" a="1"/>
  <c r="BM312" i="109" a="1"/>
  <c r="BE290" i="109" a="1"/>
  <c r="BD220" i="109" a="1"/>
  <c r="BQ112" i="109" a="1"/>
  <c r="BN58" i="109" a="1"/>
  <c r="BR178" i="109" a="1"/>
  <c r="BN52" i="109" a="1"/>
  <c r="AW70" i="109" a="1"/>
  <c r="BD226" i="109" a="1"/>
  <c r="BF10" i="109" a="1"/>
  <c r="BO82" i="109" a="1"/>
  <c r="BC8" i="109" a="1"/>
  <c r="BF214" i="109" a="1"/>
  <c r="BO320" i="109" a="1"/>
  <c r="BE308" i="109" a="1"/>
  <c r="BL268" i="109" a="1"/>
  <c r="BN178" i="109" a="1"/>
  <c r="BA70" i="109" a="1"/>
  <c r="AW98" i="109" a="1"/>
  <c r="BO64" i="109" a="1"/>
  <c r="BM318" i="109" a="1"/>
  <c r="BA58" i="109" a="1"/>
  <c r="BE46" i="109" a="1"/>
  <c r="BK174" i="109" a="1"/>
  <c r="AW96" i="109" a="1"/>
  <c r="BE28" i="109" a="1"/>
  <c r="BC186" i="109" a="1"/>
  <c r="BO186" i="109" a="1"/>
  <c r="BM308" i="109" a="1"/>
  <c r="BM110" i="109" a="1"/>
  <c r="BL250" i="109" a="1"/>
  <c r="BK16" i="109" a="1"/>
  <c r="BL106" i="109" a="1"/>
  <c r="BL316" i="109" a="1"/>
  <c r="AW208" i="109" a="1"/>
  <c r="BO324" i="109" a="1"/>
  <c r="BC58" i="109" a="1"/>
  <c r="BQ94" i="109" a="1"/>
  <c r="BP118" i="109" a="1"/>
  <c r="AW342" i="109" a="1"/>
  <c r="BD46" i="109" a="1"/>
  <c r="AX76" i="109" a="1"/>
  <c r="AW234" i="109" a="1"/>
  <c r="BQ64" i="109" a="1"/>
  <c r="BO136" i="109" a="1"/>
  <c r="BM56" i="109" a="1"/>
  <c r="BK56" i="109" a="1"/>
  <c r="BO318" i="109" a="1"/>
  <c r="AX148" i="109" a="1"/>
  <c r="BO52" i="109" a="1"/>
  <c r="BL124" i="109" a="1"/>
  <c r="BO66" i="109" a="1"/>
  <c r="BO264" i="109" a="1"/>
  <c r="BN256" i="109" a="1"/>
  <c r="BF256" i="109" a="1"/>
  <c r="BK200" i="109" a="1"/>
  <c r="BO288" i="109" a="1"/>
  <c r="BF202" i="109" a="1"/>
  <c r="AX292" i="109" a="1"/>
  <c r="BK298" i="109" a="1"/>
  <c r="BN124" i="109" a="1"/>
  <c r="BK20" i="109" a="1"/>
  <c r="AW254" i="109" a="1"/>
  <c r="BN220" i="109" a="1"/>
  <c r="AW122" i="109" a="1"/>
  <c r="BL286" i="109" a="1"/>
  <c r="BC300" i="109" a="1"/>
  <c r="BO178" i="109" a="1"/>
  <c r="BR4" i="109" a="1"/>
  <c r="BM342" i="109" a="1"/>
  <c r="BC66" i="109" a="1"/>
  <c r="BK322" i="109" a="1"/>
  <c r="AX244" i="109" a="1"/>
  <c r="AW80" i="109" a="1"/>
  <c r="BE58" i="109" a="1"/>
  <c r="AW210" i="109" a="1"/>
  <c r="BL136" i="109" a="1"/>
  <c r="AW76" i="109" a="1"/>
  <c r="AZ112" i="109" a="1"/>
  <c r="BN154" i="109" a="1"/>
  <c r="BP238" i="109" a="1"/>
  <c r="BC260" i="109" a="1"/>
  <c r="BM324" i="109" a="1"/>
  <c r="BC268" i="109" a="1"/>
  <c r="BA178" i="109" a="1"/>
  <c r="BF196" i="109" a="1"/>
  <c r="BK204" i="109" a="1"/>
  <c r="BL244" i="109" a="1"/>
  <c r="BN274" i="109" a="1"/>
  <c r="AY22" i="109" a="1"/>
  <c r="BN340" i="109" a="1"/>
  <c r="BD88" i="109" a="1"/>
  <c r="BM92" i="109" a="1"/>
  <c r="BK226" i="109" a="1"/>
  <c r="AZ274" i="109" a="1"/>
  <c r="BM90" i="109" a="1"/>
  <c r="BM322" i="109" a="1"/>
  <c r="BF64" i="109" a="1"/>
  <c r="BP34" i="109" a="1"/>
  <c r="BN250" i="109" a="1"/>
  <c r="BK104" i="109" a="1"/>
  <c r="BP196" i="109" a="1"/>
  <c r="BE168" i="109" a="1"/>
  <c r="BE54" i="109" a="1"/>
  <c r="BC174" i="109" a="1"/>
  <c r="BO116" i="109" a="1"/>
  <c r="BE332" i="109" a="1"/>
  <c r="BR280" i="109" a="1"/>
  <c r="BM320" i="109" a="1"/>
  <c r="AW306" i="109" a="1"/>
  <c r="AZ154" i="109" a="1"/>
  <c r="BL100" i="109" a="1"/>
  <c r="BD208" i="109" a="1"/>
  <c r="AW26" i="109" a="1"/>
  <c r="BE20" i="109" a="1"/>
  <c r="AW212" i="109" a="1"/>
  <c r="AW148" i="109" a="1"/>
  <c r="BQ316" i="109" a="1"/>
  <c r="BA268" i="109" a="1"/>
  <c r="BE310" i="109" a="1"/>
  <c r="BL190" i="109" a="1"/>
  <c r="BO342" i="109" a="1"/>
  <c r="BM120" i="109" a="1"/>
  <c r="BE56" i="109" a="1"/>
  <c r="BO42" i="109" a="1"/>
  <c r="BC320" i="109" a="1"/>
  <c r="BQ70" i="109" a="1"/>
  <c r="BM344" i="109" a="1"/>
  <c r="BO58" i="109" a="1"/>
  <c r="BE142" i="109" a="1"/>
  <c r="AW294" i="109" a="1"/>
  <c r="BS304" i="109" a="1"/>
  <c r="BM14" i="109" a="1"/>
  <c r="BL10" i="109" a="1"/>
  <c r="AX88" i="109" a="1"/>
  <c r="BO216" i="109" a="1"/>
  <c r="BQ190" i="109" a="1"/>
  <c r="AW298" i="109" a="1"/>
  <c r="AZ232" i="109" a="1"/>
  <c r="BD118" i="109" a="1"/>
  <c r="BP316" i="109" a="1"/>
  <c r="BM98" i="109" a="1"/>
  <c r="AZ202" i="109" a="1"/>
  <c r="BQ4" i="109" a="1"/>
  <c r="BQ130" i="109" a="1"/>
  <c r="AX316" i="109" a="1"/>
  <c r="AX208" i="109" a="1"/>
  <c r="AW42" i="109" a="1"/>
  <c r="BR76" i="109" a="1"/>
  <c r="BM112" i="109" a="1"/>
  <c r="BC298" i="109" a="1"/>
  <c r="BS70" i="109" a="1"/>
  <c r="BC240" i="109" a="1"/>
  <c r="BF274" i="109" a="1"/>
  <c r="BM202" i="109" a="1"/>
  <c r="BE182" i="109" a="1"/>
  <c r="BN316" i="109" a="1"/>
  <c r="BP244" i="109" a="1"/>
  <c r="BC252" i="109" a="1"/>
  <c r="BM212" i="109" a="1"/>
  <c r="BN112" i="109" a="1"/>
  <c r="BO246" i="109" a="1"/>
  <c r="AZ238" i="109" a="1"/>
  <c r="BO18" i="109" a="1"/>
  <c r="BO240" i="109" a="1"/>
  <c r="BO16" i="109" a="1"/>
  <c r="BO158" i="109" a="1"/>
  <c r="BK202" i="109" a="1"/>
  <c r="BK282" i="109" a="1"/>
  <c r="BK144" i="109" a="1"/>
  <c r="AX22" i="109" a="1"/>
  <c r="BN292" i="109" a="1"/>
  <c r="AW178" i="109" a="1"/>
  <c r="AW144" i="109" a="1"/>
  <c r="BS214" i="109" a="1"/>
  <c r="AW272" i="109" a="1"/>
  <c r="BA34" i="109" a="1"/>
  <c r="BN310" i="109" a="1"/>
  <c r="BF328" i="109" a="1"/>
  <c r="BO278" i="109" a="1"/>
  <c r="BK236" i="109" a="1"/>
  <c r="BK232" i="109" a="1"/>
  <c r="AY82" i="109" a="1"/>
  <c r="BC262" i="109" a="1"/>
  <c r="BC288" i="109" a="1"/>
  <c r="BM282" i="109" a="1"/>
  <c r="BC250" i="109" a="1"/>
  <c r="BD22" i="109" a="1"/>
  <c r="BO88" i="109" a="1"/>
  <c r="BO166" i="109" a="1"/>
  <c r="BL202" i="109" a="1"/>
  <c r="AW276" i="109" a="1"/>
  <c r="BM250" i="109" a="1"/>
  <c r="AZ124" i="109" a="1"/>
  <c r="AZ286" i="109" a="1"/>
  <c r="BQ274" i="109" a="1"/>
  <c r="BK72" i="109" a="1"/>
  <c r="BE226" i="109" a="1"/>
  <c r="BA28" i="109" a="1"/>
  <c r="BK338" i="109" a="1"/>
  <c r="BO32" i="109" a="1"/>
  <c r="BO132" i="109" a="1"/>
  <c r="AY76" i="109" a="1"/>
  <c r="BF298" i="109" a="1"/>
  <c r="BE18" i="109" a="1"/>
  <c r="AW214" i="109" a="1"/>
  <c r="AW68" i="109" a="1"/>
  <c r="BC52" i="109" a="1"/>
  <c r="AY322" i="109" a="1"/>
  <c r="BN232" i="109" a="1"/>
  <c r="BC334" i="109" a="1"/>
  <c r="BI4" i="109" a="1"/>
  <c r="BE44" i="109" a="1"/>
  <c r="AY244" i="109" a="1"/>
  <c r="BK176" i="109" a="1"/>
  <c r="BO316" i="109" a="1"/>
  <c r="BK92" i="109" a="1"/>
  <c r="BM106" i="109" a="1"/>
  <c r="BK270" i="109" a="1"/>
  <c r="AY94" i="109" a="1"/>
  <c r="AZ322" i="109" a="1"/>
  <c r="BO296" i="109" a="1"/>
  <c r="BK100" i="109" a="1"/>
  <c r="BD10" i="109" a="1"/>
  <c r="BO92" i="109" a="1"/>
  <c r="AW44" i="109" a="1"/>
  <c r="AZ316" i="109" a="1"/>
  <c r="AW62" i="109" a="1"/>
  <c r="AZ136" i="109" a="1"/>
  <c r="BD184" i="109" a="1"/>
  <c r="BO176" i="109" a="1"/>
  <c r="BO40" i="109" a="1"/>
  <c r="BE244" i="109" a="1"/>
  <c r="BS124" i="109" a="1"/>
  <c r="BP94" i="109" a="1"/>
  <c r="BE276" i="109" a="1"/>
  <c r="BN286" i="109" a="1"/>
  <c r="BC284" i="109" a="1"/>
  <c r="BH4" i="109" a="1"/>
  <c r="BA196" i="109" a="1"/>
  <c r="BK344" i="109" a="1"/>
  <c r="AW204" i="109" a="1"/>
  <c r="AW216" i="109" a="1"/>
  <c r="BO298" i="109" a="1"/>
  <c r="BC194" i="109" a="1"/>
  <c r="BE24" i="109" a="1"/>
  <c r="AW322" i="109" a="1"/>
  <c r="AZ94" i="109" a="1"/>
  <c r="BD172" i="109" a="1"/>
  <c r="BL208" i="109" a="1"/>
  <c r="BK192" i="109" a="1"/>
  <c r="BO226" i="109" a="1"/>
  <c r="BE252" i="109" a="1"/>
  <c r="BC202" i="109" a="1"/>
  <c r="BM176" i="109" a="1"/>
  <c r="BQ52" i="109" a="1"/>
  <c r="BN28" i="109" a="1"/>
  <c r="BS328" i="109" a="1"/>
  <c r="BR52" i="109" a="1"/>
  <c r="BK248" i="109" a="1"/>
  <c r="AX124" i="109" a="1"/>
  <c r="BE4" i="109" a="1"/>
  <c r="BR160" i="109" a="1"/>
  <c r="BK300" i="109" a="1"/>
  <c r="BO120" i="109" a="1"/>
  <c r="AW332" i="109" a="1"/>
  <c r="BC142" i="109" a="1"/>
  <c r="BR10" i="109" a="1"/>
  <c r="BM228" i="109" a="1"/>
  <c r="BS46" i="109" a="1"/>
  <c r="BP262" i="109" a="1"/>
  <c r="BE206" i="109" a="1"/>
  <c r="BA154" i="109" a="1"/>
  <c r="BM40" i="109" a="1"/>
  <c r="BM280" i="109" a="1"/>
  <c r="BO310" i="109" a="1"/>
  <c r="BE150" i="109" a="1"/>
  <c r="BL148" i="109" a="1"/>
  <c r="BO108" i="109" a="1"/>
  <c r="BP58" i="109" a="1"/>
  <c r="BK114" i="109" a="1"/>
  <c r="BR136" i="109" a="1"/>
  <c r="BQ310" i="109" a="1"/>
  <c r="BE146" i="109" a="1"/>
  <c r="BC178" i="109" a="1"/>
  <c r="AZ34" i="109" a="1"/>
  <c r="BM172" i="109" a="1"/>
  <c r="BO10" i="109" a="1"/>
  <c r="BP292" i="109" a="1"/>
  <c r="BL298" i="109" a="1"/>
  <c r="BM146" i="109" a="1"/>
  <c r="BN238" i="109" a="1"/>
  <c r="BK310" i="109" a="1"/>
  <c r="AY298" i="109" a="1"/>
  <c r="AZ64" i="109" a="1"/>
  <c r="BM78" i="109" a="1"/>
  <c r="BE140" i="109" a="1"/>
  <c r="BP4" i="109" a="1"/>
  <c r="BQ28" i="109" a="1"/>
  <c r="BK96" i="109" a="1"/>
  <c r="BK304" i="109" a="1"/>
  <c r="BC18" i="109" a="1"/>
  <c r="BE138" i="109" a="1"/>
  <c r="BP232" i="109" a="1"/>
  <c r="BM186" i="109" a="1"/>
  <c r="BS136" i="109" a="1"/>
  <c r="BE130" i="109" a="1"/>
  <c r="AZ58" i="109" a="1"/>
  <c r="BM306" i="109" a="1"/>
  <c r="BS148" i="109" a="1"/>
  <c r="BC126" i="109" a="1"/>
  <c r="BC146" i="109" a="1"/>
  <c r="BC82" i="109" a="1"/>
  <c r="BK272" i="109" a="1"/>
  <c r="BK294" i="109" a="1"/>
  <c r="BC222" i="109" a="1"/>
  <c r="AW106" i="109" a="1"/>
  <c r="BN184" i="109" a="1"/>
  <c r="BE156" i="109" a="1"/>
  <c r="BM316" i="109" a="1"/>
  <c r="BK24" i="109" a="1"/>
  <c r="BO20" i="109" a="1"/>
  <c r="BC74" i="109" a="1"/>
  <c r="BF40" i="109" a="1"/>
  <c r="BE288" i="109" a="1"/>
  <c r="BQ76" i="109" a="1"/>
  <c r="BM338" i="109" a="1"/>
  <c r="AZ262" i="109" a="1"/>
  <c r="AW86" i="109" a="1"/>
  <c r="BC282" i="109" a="1"/>
  <c r="BL160" i="109" a="1"/>
  <c r="BO294" i="109" a="1"/>
  <c r="BF136" i="109" a="1"/>
  <c r="BQ286" i="109" a="1"/>
  <c r="BC308" i="109" a="1"/>
  <c r="AW198" i="109" a="1"/>
  <c r="BE174" i="109" a="1"/>
  <c r="BQ196" i="109" a="1"/>
  <c r="AW88" i="109" a="1"/>
  <c r="BN16" i="109" a="1"/>
  <c r="BK170" i="109" a="1"/>
  <c r="BO130" i="109" a="1"/>
  <c r="AW262" i="109" a="1"/>
  <c r="BR34" i="109" a="1"/>
  <c r="BM52" i="109" a="1"/>
  <c r="AX172" i="109" a="1"/>
  <c r="BK302" i="109" a="1"/>
  <c r="BE144" i="109" a="1"/>
  <c r="BM264" i="109" a="1"/>
  <c r="BQ136" i="109" a="1"/>
  <c r="BM266" i="109" a="1"/>
  <c r="BA256" i="109" a="1"/>
  <c r="AW92" i="109" a="1"/>
  <c r="AZ340" i="109" a="1"/>
  <c r="BE128" i="109" a="1"/>
  <c r="BE330" i="109" a="1"/>
  <c r="AW240" i="109" a="1"/>
  <c r="BL226" i="109" a="1"/>
  <c r="BN22" i="109" a="1"/>
  <c r="BL340" i="109" a="1"/>
  <c r="BO302" i="109" a="1"/>
  <c r="AY136" i="109" a="1"/>
  <c r="BS34" i="109" a="1"/>
  <c r="BP208" i="109" a="1"/>
  <c r="BC98" i="109" a="1"/>
  <c r="BA166" i="109" a="1"/>
  <c r="BE180" i="109" a="1"/>
  <c r="BE72" i="109" a="1"/>
  <c r="BD130" i="109" a="1"/>
  <c r="BK220" i="109" a="1"/>
  <c r="BQ100" i="109" a="1"/>
  <c r="AY316" i="109" a="1"/>
  <c r="AZ76" i="109" a="1"/>
  <c r="BE302" i="109" a="1"/>
  <c r="BP172" i="109" a="1"/>
  <c r="BR154" i="109" a="1"/>
  <c r="BO8" i="109" a="1"/>
  <c r="BC88" i="109" a="1"/>
  <c r="AX70" i="109" a="1"/>
  <c r="BL88" i="109" a="1"/>
  <c r="BF88" i="109" a="1"/>
  <c r="BE6" i="109" a="1"/>
  <c r="BC310" i="109" a="1"/>
  <c r="AW176" i="109" a="1"/>
  <c r="BA52" i="109" a="1"/>
  <c r="BO340" i="109" a="1"/>
  <c r="BE328" i="109" a="1"/>
  <c r="BC256" i="109" a="1"/>
  <c r="BL328" i="109" a="1"/>
  <c r="BO126" i="109" a="1"/>
  <c r="BE102" i="109" a="1"/>
  <c r="BD4" i="109" a="1"/>
  <c r="BL172" i="109" a="1"/>
  <c r="BO78" i="109" a="1"/>
  <c r="BC80" i="109" a="1"/>
  <c r="BA244" i="109" a="1"/>
  <c r="BO224" i="109" a="1"/>
  <c r="BK286" i="109" a="1"/>
  <c r="BO236" i="109" a="1"/>
  <c r="BK214" i="109" a="1"/>
  <c r="BO202" i="109" a="1"/>
  <c r="BA148" i="109" a="1"/>
  <c r="BK222" i="109" a="1"/>
  <c r="BE202" i="109" a="1"/>
  <c r="AY46" i="109" a="1"/>
  <c r="BE240" i="109" a="1"/>
  <c r="BF76" i="109" a="1"/>
  <c r="BE170" i="109" a="1"/>
  <c r="BC106" i="109" a="1"/>
  <c r="BO214" i="109" a="1"/>
  <c r="BC254" i="109" a="1"/>
  <c r="BE50" i="109" a="1"/>
  <c r="AW222" i="109" a="1"/>
  <c r="BM156" i="109" a="1"/>
  <c r="AW182" i="109" a="1"/>
  <c r="BF70" i="109" a="1"/>
  <c r="BK254" i="109" a="1"/>
  <c r="AW142" i="109" a="1"/>
  <c r="BS334" i="109" a="1"/>
  <c r="BE324" i="109" a="1"/>
  <c r="BC184" i="109" a="1"/>
  <c r="BO50" i="109" a="1"/>
  <c r="BK152" i="109" a="1"/>
  <c r="BE204" i="109" a="1"/>
  <c r="BP106" i="109" a="1"/>
  <c r="AW206" i="109" a="1"/>
  <c r="BK252" i="109" a="1"/>
  <c r="BN82" i="109" a="1"/>
  <c r="BE114" i="109" a="1"/>
  <c r="AW220" i="109" a="1"/>
  <c r="BO336" i="109" a="1"/>
  <c r="BC280" i="109" a="1"/>
  <c r="BK334" i="109" a="1"/>
  <c r="BM182" i="109" a="1"/>
  <c r="BM140" i="109" a="1"/>
  <c r="AW128" i="109" a="1"/>
  <c r="BC258" i="109" a="1"/>
  <c r="BC110" i="109" a="1"/>
  <c r="BR250" i="109" a="1"/>
  <c r="BC44" i="109" a="1"/>
  <c r="BL76" i="109" a="1"/>
  <c r="BE94" i="109" a="1"/>
  <c r="AW192" i="109" a="1"/>
  <c r="BM8" i="109" a="1"/>
  <c r="BE154" i="109" a="1"/>
  <c r="BF190" i="109" a="1"/>
  <c r="BR118" i="109" a="1"/>
  <c r="BM118" i="109" a="1"/>
  <c r="BS64" i="109" a="1"/>
  <c r="BK218" i="109" a="1"/>
  <c r="BR286" i="109" a="1"/>
  <c r="BA136" i="109" a="1"/>
  <c r="BD250" i="109" a="1"/>
  <c r="BD34" i="109" a="1"/>
  <c r="AZ310" i="109" a="1"/>
  <c r="BJ4" i="109" a="1"/>
  <c r="BS256" i="109" a="1"/>
  <c r="AW286" i="109" a="1"/>
  <c r="BK280" i="109" a="1"/>
  <c r="BA292" i="109" a="1"/>
  <c r="BA310" i="109" a="1"/>
  <c r="BM174" i="109" a="1"/>
  <c r="BP40" i="109" a="1"/>
  <c r="BM160" i="109" a="1"/>
  <c r="BO300" i="109" a="1"/>
  <c r="BC180" i="109" a="1"/>
  <c r="AY202" i="109" a="1"/>
  <c r="BE208" i="109" a="1"/>
  <c r="BD286" i="109" a="1"/>
  <c r="BQ142" i="109" a="1"/>
  <c r="BC234" i="109" a="1"/>
  <c r="BA232" i="109" a="1"/>
  <c r="BC278" i="109" a="1"/>
  <c r="AW90" i="109" a="1"/>
  <c r="AY208" i="109" a="1"/>
  <c r="BO182" i="109" a="1"/>
  <c r="AW304" i="109" a="1"/>
  <c r="BO210" i="109" a="1"/>
  <c r="BC158" i="109" a="1"/>
  <c r="BO112" i="109" a="1"/>
  <c r="BM134" i="109" a="1"/>
  <c r="BQ340" i="109" a="1"/>
  <c r="BD268" i="109" a="1"/>
  <c r="BE14" i="109" a="1"/>
  <c r="AZ118" i="109" a="1"/>
  <c r="BO174" i="109" a="1"/>
  <c r="BO74" i="109" a="1"/>
  <c r="BK132" i="109" a="1"/>
  <c r="BK278" i="109" a="1"/>
  <c r="BM198" i="109" a="1"/>
  <c r="BM330" i="109" a="1"/>
  <c r="BK312" i="109" a="1"/>
  <c r="BF100" i="109" a="1"/>
  <c r="BP160" i="109" a="1"/>
  <c r="BL46" i="109" a="1"/>
  <c r="BM224" i="109" a="1"/>
  <c r="AW18" i="109" a="1"/>
  <c r="BP190" i="109" a="1"/>
  <c r="BE42" i="109" a="1"/>
  <c r="BP148" i="109" a="1"/>
  <c r="BM148" i="109" a="1"/>
  <c r="BO222" i="109" a="1"/>
  <c r="BO286" i="109" a="1"/>
  <c r="BC188" i="109" a="1"/>
  <c r="BK138" i="109" a="1"/>
  <c r="BN268" i="109" a="1"/>
  <c r="BE30" i="109" a="1"/>
  <c r="BE104" i="109" a="1"/>
  <c r="AY28" i="109" a="1"/>
  <c r="BF118" i="109" a="1"/>
  <c r="BO46" i="109" a="1"/>
  <c r="BE70" i="109" a="1"/>
  <c r="BL280" i="109" a="1"/>
  <c r="BO262" i="109" a="1"/>
  <c r="BK108" i="109" a="1"/>
  <c r="BC50" i="109" a="1"/>
  <c r="AY64" i="109" a="1"/>
  <c r="BE320" i="109" a="1"/>
  <c r="AX34" i="109" a="1"/>
  <c r="BE188" i="109" a="1"/>
  <c r="BE120" i="109" a="1"/>
  <c r="BM94" i="109" a="1"/>
  <c r="BC12" i="109" a="1"/>
  <c r="AW124" i="109" a="1"/>
  <c r="BM248" i="109" a="1"/>
  <c r="BO252" i="109" a="1"/>
  <c r="BM82" i="109" a="1"/>
  <c r="BO14" i="109" a="1"/>
  <c r="AW126" i="109" a="1"/>
  <c r="BE126" i="109" a="1"/>
  <c r="BS232" i="109" a="1"/>
  <c r="BK110" i="109" a="1"/>
  <c r="BN118" i="109" a="1"/>
  <c r="BA328" i="109" a="1"/>
  <c r="BO62" i="109" a="1"/>
  <c r="AY148" i="109" a="1"/>
  <c r="BR112" i="109" a="1"/>
  <c r="BQ322" i="109" a="1"/>
  <c r="BL322" i="109" a="1"/>
  <c r="BC228" i="109" a="1"/>
  <c r="BL52" i="109" a="1"/>
  <c r="BC112" i="109" a="1"/>
  <c r="AX112" i="109" a="1"/>
  <c r="BA214" i="109" a="1"/>
  <c r="BP214" i="109" a="1"/>
  <c r="AW184" i="109" a="1"/>
  <c r="BE26" i="109" a="1"/>
  <c r="AX130" i="109" a="1"/>
  <c r="BN172" i="109" a="1"/>
  <c r="BA10" i="109" a="1"/>
  <c r="BO160" i="109" a="1"/>
  <c r="AW72" i="109" a="1"/>
  <c r="BC6" i="109" a="1"/>
  <c r="BM28" i="109" a="1"/>
  <c r="BK224" i="109" a="1"/>
  <c r="BO334" i="109" a="1"/>
  <c r="AZ178" i="109" a="1"/>
  <c r="BE134" i="109" a="1"/>
  <c r="BS130" i="109" a="1"/>
  <c r="BC28" i="109" a="1"/>
  <c r="BO330" i="109" a="1"/>
  <c r="BM310" i="109" a="1"/>
  <c r="BE298" i="109" a="1"/>
  <c r="BQ328" i="109" a="1"/>
  <c r="BS40" i="109" a="1"/>
  <c r="BC114" i="109" a="1"/>
  <c r="AX310" i="109" a="1"/>
  <c r="BK188" i="109" a="1"/>
  <c r="BK168" i="109" a="1"/>
  <c r="BK268" i="109" a="1"/>
  <c r="AW40" i="109" a="1"/>
  <c r="BP28" i="109" a="1"/>
  <c r="BO250" i="109" a="1"/>
  <c r="BM178" i="109" a="1"/>
  <c r="BD178" i="109" a="1"/>
  <c r="BS322" i="109" a="1"/>
  <c r="BE106" i="109" a="1"/>
  <c r="BN34" i="109" a="1"/>
  <c r="BE148" i="109" a="1"/>
  <c r="AX250" i="109" a="1"/>
  <c r="BC116" i="109" a="1"/>
  <c r="BE84" i="109" a="1"/>
  <c r="AW38" i="109" a="1"/>
  <c r="BL34" i="109" a="1"/>
  <c r="BQ256" i="109" a="1"/>
  <c r="AW324" i="109" a="1"/>
  <c r="AZ166" i="109" a="1"/>
  <c r="BR310" i="109" a="1"/>
  <c r="BM218" i="109" a="1"/>
  <c r="BO338" i="109" a="1"/>
  <c r="BE334" i="109" a="1"/>
  <c r="AW164" i="109" a="1"/>
  <c r="AY58" i="109" a="1"/>
  <c r="BK76" i="109" a="1"/>
  <c r="BN202" i="109" a="1"/>
  <c r="AZ298" i="109" a="1"/>
  <c r="BK18" i="109" a="1"/>
  <c r="BP268" i="109" a="1"/>
  <c r="AX16" i="109" a="1"/>
  <c r="AW140" i="109" a="1"/>
  <c r="BO124" i="109" a="1"/>
  <c r="BD76" i="109" a="1"/>
  <c r="BF178" i="109" a="1"/>
  <c r="BO268" i="109" a="1"/>
  <c r="BC68" i="109" a="1"/>
  <c r="BQ244" i="109" a="1"/>
  <c r="BC56" i="109" a="1"/>
  <c r="AW320" i="109" a="1"/>
  <c r="BM340" i="109" a="1"/>
  <c r="AW74" i="109" a="1"/>
  <c r="BC166" i="109" a="1"/>
  <c r="AW250" i="109" a="1"/>
  <c r="AW270" i="109" a="1"/>
  <c r="BE258" i="109" a="1"/>
  <c r="BP100" i="109" a="1"/>
  <c r="BD190" i="109" a="1"/>
  <c r="BM294" i="109" a="1"/>
  <c r="BS142" i="109" a="1"/>
  <c r="BP298" i="109" a="1"/>
  <c r="BQ154" i="109" a="1"/>
  <c r="BK80" i="109" a="1"/>
  <c r="BK172" i="109" a="1"/>
  <c r="AW56" i="109" a="1"/>
  <c r="BS280" i="109" a="1"/>
  <c r="BO238" i="109" a="1"/>
  <c r="BK266" i="109" a="1"/>
  <c r="BE22" i="109" a="1"/>
  <c r="BM122" i="109" a="1"/>
  <c r="BC24" i="109" a="1"/>
  <c r="BW8" i="109" a="1"/>
  <c r="BK130" i="109" a="1"/>
  <c r="BM20" i="109" a="1"/>
  <c r="AW94" i="109" a="1"/>
  <c r="BM10" i="109" a="1"/>
  <c r="BE238" i="109" a="1"/>
  <c r="BR106" i="109" a="1"/>
  <c r="BC20" i="109" a="1"/>
  <c r="BA322" i="109" a="1"/>
  <c r="AZ250" i="109" a="1"/>
  <c r="BK124" i="109" a="1"/>
  <c r="AW302" i="109" a="1"/>
  <c r="BL64" i="109" a="1"/>
  <c r="BF184" i="109" a="1"/>
  <c r="BE192" i="109" a="1"/>
  <c r="BM104" i="109" a="1"/>
  <c r="BR220" i="109" a="1"/>
  <c r="BN46" i="109" a="1"/>
  <c r="BM242" i="109" a="1"/>
  <c r="BM332" i="109" a="1"/>
  <c r="BA118" i="109" a="1"/>
  <c r="BR88" i="109" a="1"/>
  <c r="BG6" i="109" a="1"/>
  <c r="BM334" i="109" a="1"/>
  <c r="BC248" i="109" a="1"/>
  <c r="BO332" i="109" a="1"/>
  <c r="AW8" i="109" a="1"/>
  <c r="BM184" i="109" a="1"/>
  <c r="BK184" i="109" a="1"/>
  <c r="BI8" i="109" a="1"/>
  <c r="BN106" i="109" a="1"/>
  <c r="BC148" i="109" a="1"/>
  <c r="AW22" i="109" a="1"/>
  <c r="AD5" i="112"/>
  <c r="BI132" i="98" l="1"/>
  <c r="BW140" i="98"/>
  <c r="BX118" i="100"/>
  <c r="BG374" i="98"/>
  <c r="BG282" i="98"/>
  <c r="BV298" i="100"/>
  <c r="BI366" i="98"/>
  <c r="BW146" i="98"/>
  <c r="BH208" i="98"/>
  <c r="BW148" i="100"/>
  <c r="BI254" i="100"/>
  <c r="BI236" i="98"/>
  <c r="BV196" i="98"/>
  <c r="BW308" i="100"/>
  <c r="BU296" i="98"/>
  <c r="BJ208" i="98"/>
  <c r="BJ370" i="98"/>
  <c r="BJ160" i="100"/>
  <c r="BV412" i="98"/>
  <c r="BG140" i="98"/>
  <c r="BG134" i="98"/>
  <c r="BW180" i="100"/>
  <c r="BX70" i="98"/>
  <c r="BU316" i="98"/>
  <c r="BW296" i="98"/>
  <c r="BG102" i="98"/>
  <c r="BJ280" i="98"/>
  <c r="BX340" i="98"/>
  <c r="BU164" i="98"/>
  <c r="BV256" i="100"/>
  <c r="BV124" i="98"/>
  <c r="BW292" i="98"/>
  <c r="BH226" i="98"/>
  <c r="BG324" i="98"/>
  <c r="BV34" i="98"/>
  <c r="BG424" i="100"/>
  <c r="BJ196" i="100"/>
  <c r="BG84" i="98"/>
  <c r="BI222" i="100"/>
  <c r="BW326" i="98"/>
  <c r="BI12" i="98"/>
  <c r="BG54" i="98"/>
  <c r="BI208" i="98"/>
  <c r="BI68" i="98"/>
  <c r="BG360" i="98"/>
  <c r="BW120" i="98"/>
  <c r="BV316" i="98"/>
  <c r="BH262" i="98"/>
  <c r="BI78" i="99"/>
  <c r="BX250" i="100"/>
  <c r="BV262" i="98"/>
  <c r="BI382" i="98"/>
  <c r="BW256" i="98"/>
  <c r="BW214" i="100"/>
  <c r="BI116" i="98"/>
  <c r="BG326" i="98"/>
  <c r="BI88" i="98"/>
  <c r="BW138" i="100"/>
  <c r="BW58" i="98"/>
  <c r="BI404" i="98"/>
  <c r="BI138" i="98"/>
  <c r="BI142" i="98"/>
  <c r="BI282" i="98"/>
  <c r="BI362" i="98"/>
  <c r="BJ346" i="98"/>
  <c r="BU400" i="98"/>
  <c r="BJ184" i="98"/>
  <c r="BI362" i="100"/>
  <c r="BW88" i="98"/>
  <c r="BI150" i="98"/>
  <c r="BW254" i="100"/>
  <c r="BW356" i="100"/>
  <c r="BW220" i="98"/>
  <c r="BV94" i="98"/>
  <c r="BI268" i="98"/>
  <c r="BW268" i="98"/>
  <c r="BG158" i="98"/>
  <c r="BW360" i="98"/>
  <c r="BW390" i="100"/>
  <c r="BU340" i="98"/>
  <c r="BV184" i="98"/>
  <c r="BW132" i="100"/>
  <c r="BU112" i="98"/>
  <c r="BJ88" i="100"/>
  <c r="BW418" i="98"/>
  <c r="BV64" i="98"/>
  <c r="BI36" i="98"/>
  <c r="BW266" i="98"/>
  <c r="BG216" i="100"/>
  <c r="BH124" i="100"/>
  <c r="BU104" i="98"/>
  <c r="BI124" i="98"/>
  <c r="BI342" i="98"/>
  <c r="BG426" i="98"/>
  <c r="BG156" i="100"/>
  <c r="BG354" i="98"/>
  <c r="BG332" i="100"/>
  <c r="BW320" i="100"/>
  <c r="BV412" i="100"/>
  <c r="BG308" i="98"/>
  <c r="BI424" i="100"/>
  <c r="BW104" i="98"/>
  <c r="BV406" i="98"/>
  <c r="BW326" i="99"/>
  <c r="BU152" i="100"/>
  <c r="BW84" i="98"/>
  <c r="BG72" i="100"/>
  <c r="BW390" i="98"/>
  <c r="BU210" i="98"/>
  <c r="BI404" i="100"/>
  <c r="BU342" i="100"/>
  <c r="BW278" i="98"/>
  <c r="BV160" i="100"/>
  <c r="BU238" i="98"/>
  <c r="BI324" i="98"/>
  <c r="BW152" i="98"/>
  <c r="BU76" i="100"/>
  <c r="BU288" i="98"/>
  <c r="BH160" i="98"/>
  <c r="BU300" i="98"/>
  <c r="BV166" i="100"/>
  <c r="BX190" i="100"/>
  <c r="BU308" i="98"/>
  <c r="BU250" i="100"/>
  <c r="BU42" i="98"/>
  <c r="BI76" i="98"/>
  <c r="BX28" i="98"/>
  <c r="BJ172" i="100"/>
  <c r="BG406" i="100"/>
  <c r="BW212" i="100"/>
  <c r="BU328" i="100"/>
  <c r="BW368" i="98"/>
  <c r="BU414" i="100"/>
  <c r="BW248" i="100"/>
  <c r="BI206" i="99"/>
  <c r="BW82" i="100"/>
  <c r="BI140" i="100"/>
  <c r="BI170" i="98"/>
  <c r="BW202" i="98"/>
  <c r="BW204" i="100"/>
  <c r="BX250" i="98"/>
  <c r="BG32" i="98"/>
  <c r="BH166" i="100"/>
  <c r="BU160" i="100"/>
  <c r="BH274" i="98"/>
  <c r="BI190" i="100"/>
  <c r="BU134" i="98"/>
  <c r="BG14" i="98"/>
  <c r="BU150" i="98"/>
  <c r="BG188" i="98"/>
  <c r="BI368" i="98"/>
  <c r="BU194" i="98"/>
  <c r="BW260" i="99"/>
  <c r="BG162" i="100"/>
  <c r="BW234" i="98"/>
  <c r="BI394" i="98"/>
  <c r="BU190" i="100"/>
  <c r="BI202" i="98"/>
  <c r="BU314" i="98"/>
  <c r="BW380" i="98"/>
  <c r="BH286" i="100"/>
  <c r="BW356" i="98"/>
  <c r="BI84" i="100"/>
  <c r="BX370" i="100"/>
  <c r="BI278" i="98"/>
  <c r="BG356" i="98"/>
  <c r="BH250" i="98"/>
  <c r="BG224" i="98"/>
  <c r="BW34" i="98"/>
  <c r="BW78" i="98"/>
  <c r="BU330" i="98"/>
  <c r="BG344" i="98"/>
  <c r="BJ214" i="100"/>
  <c r="BJ100" i="98"/>
  <c r="BV130" i="100"/>
  <c r="BX10" i="98"/>
  <c r="BU216" i="98"/>
  <c r="BI410" i="100"/>
  <c r="BI148" i="98"/>
  <c r="BI356" i="100"/>
  <c r="BG346" i="98"/>
  <c r="BW278" i="100"/>
  <c r="BW402" i="98"/>
  <c r="BW346" i="100"/>
  <c r="BG182" i="98"/>
  <c r="BI310" i="98"/>
  <c r="BU38" i="98"/>
  <c r="BU20" i="98"/>
  <c r="BG414" i="98"/>
  <c r="BI312" i="98"/>
  <c r="BU178" i="98"/>
  <c r="BG148" i="100"/>
  <c r="BX22" i="98"/>
  <c r="BV28" i="98"/>
  <c r="BH154" i="98"/>
  <c r="BW242" i="98"/>
  <c r="BU202" i="98"/>
  <c r="BW318" i="100"/>
  <c r="BW152" i="100"/>
  <c r="BG66" i="100"/>
  <c r="BW128" i="98"/>
  <c r="BG64" i="98"/>
  <c r="BU312" i="100"/>
  <c r="BI222" i="98"/>
  <c r="BW24" i="98"/>
  <c r="BJ232" i="99"/>
  <c r="BI412" i="98"/>
  <c r="BG180" i="98"/>
  <c r="BH268" i="98"/>
  <c r="BI340" i="98"/>
  <c r="BI272" i="98"/>
  <c r="BV88" i="100"/>
  <c r="BG86" i="100"/>
  <c r="BG24" i="98"/>
  <c r="BH280" i="98"/>
  <c r="BI40" i="98"/>
  <c r="BI402" i="99"/>
  <c r="BI198" i="98"/>
  <c r="BU398" i="98"/>
  <c r="BX232" i="98"/>
  <c r="BW190" i="98"/>
  <c r="BW216" i="98"/>
  <c r="BG72" i="98"/>
  <c r="BU174" i="100"/>
  <c r="BG286" i="100"/>
  <c r="BU268" i="98"/>
  <c r="BI86" i="98"/>
  <c r="BI240" i="98"/>
  <c r="BI268" i="100"/>
  <c r="BU356" i="98"/>
  <c r="BW264" i="98"/>
  <c r="BW132" i="98"/>
  <c r="BW164" i="98"/>
  <c r="BW182" i="100"/>
  <c r="BW96" i="98"/>
  <c r="BI102" i="100"/>
  <c r="BH184" i="100"/>
  <c r="BU200" i="100"/>
  <c r="BG58" i="99"/>
  <c r="BV100" i="98"/>
  <c r="BI390" i="98"/>
  <c r="BX394" i="98"/>
  <c r="BG76" i="100"/>
  <c r="BX82" i="98"/>
  <c r="BW80" i="98"/>
  <c r="BG320" i="100"/>
  <c r="BI168" i="100"/>
  <c r="BX178" i="98"/>
  <c r="BU84" i="98"/>
  <c r="BW238" i="100"/>
  <c r="BJ76" i="98"/>
  <c r="BI128" i="98"/>
  <c r="BJ292" i="100"/>
  <c r="BG224" i="100"/>
  <c r="BV358" i="100"/>
  <c r="BG42" i="98"/>
  <c r="BI152" i="98"/>
  <c r="BW214" i="98"/>
  <c r="BU122" i="98"/>
  <c r="BI98" i="100"/>
  <c r="BV172" i="98"/>
  <c r="BG310" i="98"/>
  <c r="BU94" i="100"/>
  <c r="BX262" i="100"/>
  <c r="BJ250" i="100"/>
  <c r="BU166" i="98"/>
  <c r="BU294" i="100"/>
  <c r="BI276" i="100"/>
  <c r="BU276" i="100"/>
  <c r="BW340" i="98"/>
  <c r="BU150" i="100"/>
  <c r="BG384" i="98"/>
  <c r="BX364" i="98"/>
  <c r="BG76" i="98"/>
  <c r="BW198" i="100"/>
  <c r="BW188" i="100"/>
  <c r="BI150" i="100"/>
  <c r="BI282" i="100"/>
  <c r="BG270" i="98"/>
  <c r="BW144" i="100"/>
  <c r="BU196" i="99"/>
  <c r="BI10" i="98"/>
  <c r="BW82" i="98"/>
  <c r="BW186" i="98"/>
  <c r="BG102" i="100"/>
  <c r="BW250" i="100"/>
  <c r="BG142" i="100"/>
  <c r="BW316" i="98"/>
  <c r="BG104" i="100"/>
  <c r="BW348" i="98"/>
  <c r="BH322" i="100"/>
  <c r="BW312" i="100"/>
  <c r="BX328" i="100"/>
  <c r="BU304" i="100"/>
  <c r="BW188" i="98"/>
  <c r="BV256" i="99"/>
  <c r="BW414" i="98"/>
  <c r="BW236" i="98"/>
  <c r="BW76" i="98"/>
  <c r="BI376" i="98"/>
  <c r="BU58" i="100"/>
  <c r="BH34" i="98"/>
  <c r="BJ388" i="98"/>
  <c r="BU68" i="98"/>
  <c r="BW180" i="98"/>
  <c r="BW310" i="100"/>
  <c r="BW136" i="98"/>
  <c r="BW274" i="98"/>
  <c r="BI422" i="98"/>
  <c r="BG330" i="100"/>
  <c r="BU292" i="98"/>
  <c r="BW74" i="98"/>
  <c r="BH118" i="98"/>
  <c r="BX238" i="98"/>
  <c r="BG380" i="98"/>
  <c r="BI34" i="98"/>
  <c r="BG394" i="98"/>
  <c r="BX100" i="100"/>
  <c r="BV298" i="98"/>
  <c r="BG372" i="100"/>
  <c r="BI418" i="98"/>
  <c r="BI84" i="98"/>
  <c r="BU104" i="100"/>
  <c r="BG82" i="98"/>
  <c r="BU190" i="98"/>
  <c r="BH376" i="98"/>
  <c r="BG178" i="98"/>
  <c r="BW226" i="98"/>
  <c r="BG198" i="98"/>
  <c r="BI106" i="100"/>
  <c r="BG196" i="98"/>
  <c r="BW258" i="100"/>
  <c r="BJ148" i="100"/>
  <c r="BG338" i="98"/>
  <c r="BU260" i="98"/>
  <c r="BW122" i="98"/>
  <c r="BG260" i="100"/>
  <c r="BH106" i="100"/>
  <c r="BH10" i="98"/>
  <c r="BI254" i="98"/>
  <c r="BX334" i="100"/>
  <c r="BG302" i="98"/>
  <c r="BG206" i="98"/>
  <c r="BH88" i="98"/>
  <c r="BI204" i="100"/>
  <c r="BJ64" i="100"/>
  <c r="BG70" i="100"/>
  <c r="BU202" i="100"/>
  <c r="BG370" i="98"/>
  <c r="BG62" i="98"/>
  <c r="BV46" i="98"/>
  <c r="BJ298" i="98"/>
  <c r="BI416" i="100"/>
  <c r="BW42" i="98"/>
  <c r="BW54" i="98"/>
  <c r="BV214" i="98"/>
  <c r="BG362" i="98"/>
  <c r="BV118" i="98"/>
  <c r="BU118" i="98"/>
  <c r="BV64" i="100"/>
  <c r="BI174" i="98"/>
  <c r="BX88" i="98"/>
  <c r="BG352" i="98"/>
  <c r="BG148" i="98"/>
  <c r="BU192" i="99"/>
  <c r="BI112" i="98"/>
  <c r="BV322" i="100"/>
  <c r="BH142" i="98"/>
  <c r="BJ334" i="98"/>
  <c r="BX88" i="100"/>
  <c r="BU138" i="98"/>
  <c r="BG420" i="98"/>
  <c r="BG228" i="98"/>
  <c r="BG416" i="98"/>
  <c r="BW298" i="100"/>
  <c r="BW350" i="100"/>
  <c r="BI124" i="100"/>
  <c r="BH142" i="100"/>
  <c r="BX418" i="100"/>
  <c r="BG50" i="98"/>
  <c r="BW28" i="98"/>
  <c r="BU226" i="99"/>
  <c r="BU26" i="98"/>
  <c r="BJ202" i="98"/>
  <c r="BV250" i="99"/>
  <c r="BG382" i="98"/>
  <c r="BW354" i="98"/>
  <c r="BI398" i="98"/>
  <c r="BU246" i="100"/>
  <c r="BG138" i="98"/>
  <c r="BX52" i="98"/>
  <c r="BW328" i="98"/>
  <c r="BX190" i="98"/>
  <c r="BU424" i="99"/>
  <c r="BJ412" i="100"/>
  <c r="BJ262" i="100"/>
  <c r="BI158" i="98"/>
  <c r="BI256" i="100"/>
  <c r="BJ322" i="100"/>
  <c r="BI378" i="100"/>
  <c r="BI308" i="100"/>
  <c r="BW138" i="98"/>
  <c r="BU140" i="98"/>
  <c r="BG186" i="98"/>
  <c r="BJ322" i="98"/>
  <c r="BX112" i="100"/>
  <c r="BW158" i="98"/>
  <c r="BI44" i="98"/>
  <c r="BI214" i="98"/>
  <c r="BI110" i="98"/>
  <c r="BV142" i="100"/>
  <c r="BU62" i="98"/>
  <c r="BU326" i="98"/>
  <c r="BI186" i="98"/>
  <c r="BI206" i="98"/>
  <c r="BX136" i="98"/>
  <c r="BW150" i="100"/>
  <c r="BU424" i="100"/>
  <c r="BW362" i="100"/>
  <c r="BG310" i="100"/>
  <c r="BH136" i="98"/>
  <c r="BJ58" i="100"/>
  <c r="BW238" i="98"/>
  <c r="BI212" i="100"/>
  <c r="BW304" i="98"/>
  <c r="BI216" i="100"/>
  <c r="BU126" i="98"/>
  <c r="BH28" i="98"/>
  <c r="BG108" i="98"/>
  <c r="BG180" i="100"/>
  <c r="BW328" i="100"/>
  <c r="BU98" i="98"/>
  <c r="BI74" i="98"/>
  <c r="BI330" i="100"/>
  <c r="BI134" i="98"/>
  <c r="BI60" i="98"/>
  <c r="BU32" i="98"/>
  <c r="BG364" i="100"/>
  <c r="BG610" i="100" s="1"/>
  <c r="BU158" i="98"/>
  <c r="BG34" i="98"/>
  <c r="BV328" i="98"/>
  <c r="BG156" i="98"/>
  <c r="BG338" i="100"/>
  <c r="BG244" i="98"/>
  <c r="BG422" i="100"/>
  <c r="BG306" i="98"/>
  <c r="BW204" i="98"/>
  <c r="BI30" i="98"/>
  <c r="BX214" i="98"/>
  <c r="BG410" i="100"/>
  <c r="BI256" i="98"/>
  <c r="BW20" i="99"/>
  <c r="BI162" i="98"/>
  <c r="BI58" i="98"/>
  <c r="BI22" i="98"/>
  <c r="BG194" i="100"/>
  <c r="BI298" i="100"/>
  <c r="BJ340" i="100"/>
  <c r="BB4" i="100"/>
  <c r="BU254" i="100"/>
  <c r="BW422" i="98"/>
  <c r="BI376" i="100"/>
  <c r="BI58" i="100"/>
  <c r="BU122" i="100"/>
  <c r="BU90" i="100"/>
  <c r="BU218" i="100"/>
  <c r="BV208" i="98"/>
  <c r="BH388" i="98"/>
  <c r="BH238" i="98"/>
  <c r="BU30" i="98"/>
  <c r="BV352" i="100"/>
  <c r="BJ196" i="98"/>
  <c r="BG296" i="100"/>
  <c r="BG184" i="100"/>
  <c r="BH340" i="98"/>
  <c r="BU16" i="98"/>
  <c r="BJ364" i="98"/>
  <c r="BG116" i="100"/>
  <c r="BI56" i="98"/>
  <c r="BH346" i="98"/>
  <c r="BH58" i="98"/>
  <c r="BI290" i="98"/>
  <c r="BW320" i="98"/>
  <c r="BU100" i="98"/>
  <c r="BG126" i="100"/>
  <c r="BI140" i="98"/>
  <c r="BI168" i="98"/>
  <c r="BW112" i="98"/>
  <c r="BW30" i="98"/>
  <c r="BI328" i="98"/>
  <c r="BI64" i="98"/>
  <c r="BX70" i="100"/>
  <c r="BX382" i="100"/>
  <c r="BW314" i="100"/>
  <c r="BI66" i="98"/>
  <c r="BI158" i="100"/>
  <c r="BU72" i="100"/>
  <c r="BG68" i="100"/>
  <c r="BW110" i="100"/>
  <c r="BI388" i="98"/>
  <c r="BU136" i="98"/>
  <c r="BW80" i="100"/>
  <c r="BW404" i="98"/>
  <c r="BW90" i="98"/>
  <c r="BU256" i="98"/>
  <c r="BW288" i="98"/>
  <c r="BG106" i="100"/>
  <c r="BG142" i="98"/>
  <c r="BV310" i="100"/>
  <c r="BU138" i="100"/>
  <c r="BX196" i="98"/>
  <c r="BU242" i="98"/>
  <c r="BG218" i="100"/>
  <c r="BI24" i="99"/>
  <c r="BU408" i="100"/>
  <c r="BI26" i="98"/>
  <c r="BH100" i="98"/>
  <c r="BH70" i="100"/>
  <c r="BX94" i="100"/>
  <c r="BG264" i="98"/>
  <c r="BG184" i="98"/>
  <c r="BV286" i="98"/>
  <c r="BI142" i="100"/>
  <c r="BG98" i="98"/>
  <c r="BU258" i="98"/>
  <c r="BI288" i="100"/>
  <c r="BJ334" i="100"/>
  <c r="BW260" i="100"/>
  <c r="BG110" i="98"/>
  <c r="BX370" i="98"/>
  <c r="BV244" i="100"/>
  <c r="BV382" i="98"/>
  <c r="BI212" i="98"/>
  <c r="BW62" i="98"/>
  <c r="BV370" i="100"/>
  <c r="BI62" i="98"/>
  <c r="BW426" i="98"/>
  <c r="BH76" i="100"/>
  <c r="BH310" i="100"/>
  <c r="BU156" i="98"/>
  <c r="BW276" i="100"/>
  <c r="BU252" i="98"/>
  <c r="BX328" i="98"/>
  <c r="BG340" i="100"/>
  <c r="BU312" i="98"/>
  <c r="BI266" i="100"/>
  <c r="BU64" i="98"/>
  <c r="BW76" i="100"/>
  <c r="BW202" i="100"/>
  <c r="BU412" i="100"/>
  <c r="BU298" i="98"/>
  <c r="BU376" i="98"/>
  <c r="BU78" i="98"/>
  <c r="BW352" i="98"/>
  <c r="BI354" i="98"/>
  <c r="BI100" i="100"/>
  <c r="BU264" i="98"/>
  <c r="BH370" i="98"/>
  <c r="BV400" i="100"/>
  <c r="BJ142" i="98"/>
  <c r="BG560" i="100"/>
  <c r="BG561" i="100"/>
  <c r="BG612" i="100"/>
  <c r="BG559" i="100"/>
  <c r="BU394" i="98"/>
  <c r="BW102" i="100"/>
  <c r="BJ358" i="100"/>
  <c r="BH310" i="98"/>
  <c r="BI210" i="98"/>
  <c r="BU108" i="100"/>
  <c r="BW48" i="98"/>
  <c r="BG238" i="100"/>
  <c r="BX166" i="100"/>
  <c r="BH76" i="98"/>
  <c r="BU86" i="100"/>
  <c r="BU422" i="98"/>
  <c r="BH316" i="98"/>
  <c r="BU184" i="100"/>
  <c r="BH130" i="100"/>
  <c r="BG330" i="98"/>
  <c r="BV220" i="98"/>
  <c r="BI248" i="98"/>
  <c r="BI146" i="98"/>
  <c r="BW282" i="98"/>
  <c r="BU402" i="100"/>
  <c r="BW246" i="100"/>
  <c r="BJ190" i="98"/>
  <c r="BX274" i="100"/>
  <c r="BU248" i="98"/>
  <c r="BW304" i="100"/>
  <c r="BW230" i="100"/>
  <c r="BI64" i="100"/>
  <c r="BG240" i="98"/>
  <c r="BI258" i="100"/>
  <c r="BW408" i="100"/>
  <c r="BX298" i="98"/>
  <c r="BI28" i="98"/>
  <c r="BU208" i="98"/>
  <c r="BI184" i="98"/>
  <c r="BH382" i="100"/>
  <c r="BW172" i="98"/>
  <c r="BU18" i="98"/>
  <c r="BX256" i="100"/>
  <c r="BG386" i="98"/>
  <c r="BW230" i="98"/>
  <c r="BX400" i="98"/>
  <c r="BX388" i="98"/>
  <c r="BG220" i="98"/>
  <c r="BV10" i="98"/>
  <c r="BB40" i="100"/>
  <c r="BI238" i="98"/>
  <c r="BW296" i="100"/>
  <c r="BH208" i="100"/>
  <c r="BV244" i="98"/>
  <c r="BG226" i="100"/>
  <c r="BI114" i="98"/>
  <c r="BU178" i="100"/>
  <c r="BW344" i="98"/>
  <c r="BG374" i="100"/>
  <c r="BU346" i="98"/>
  <c r="BU390" i="98"/>
  <c r="BW372" i="98"/>
  <c r="BW380" i="100"/>
  <c r="BU134" i="100"/>
  <c r="BW374" i="100"/>
  <c r="BV352" i="98"/>
  <c r="BX106" i="100"/>
  <c r="BU128" i="100"/>
  <c r="BG280" i="99"/>
  <c r="BU194" i="99"/>
  <c r="BI408" i="98"/>
  <c r="BU218" i="98"/>
  <c r="BH22" i="98"/>
  <c r="BG136" i="100"/>
  <c r="BU168" i="100"/>
  <c r="BU234" i="100"/>
  <c r="BU376" i="100"/>
  <c r="BW170" i="98"/>
  <c r="BW166" i="100"/>
  <c r="BW104" i="100"/>
  <c r="BI426" i="98"/>
  <c r="BU204" i="98"/>
  <c r="BX100" i="98"/>
  <c r="BW98" i="100"/>
  <c r="BW382" i="98"/>
  <c r="BU354" i="98"/>
  <c r="BU388" i="98"/>
  <c r="BI194" i="100"/>
  <c r="BX298" i="100"/>
  <c r="BW222" i="98"/>
  <c r="BW376" i="98"/>
  <c r="BI234" i="98"/>
  <c r="BI384" i="98"/>
  <c r="BG118" i="98"/>
  <c r="BU256" i="100"/>
  <c r="BW72" i="98"/>
  <c r="BH52" i="98"/>
  <c r="BU410" i="100"/>
  <c r="BG186" i="100"/>
  <c r="BI70" i="98"/>
  <c r="BG160" i="100"/>
  <c r="BI146" i="100"/>
  <c r="BX244" i="100"/>
  <c r="BV196" i="100"/>
  <c r="BG368" i="100"/>
  <c r="BG160" i="98"/>
  <c r="BG216" i="98"/>
  <c r="BG368" i="98"/>
  <c r="BV160" i="98"/>
  <c r="BU180" i="100"/>
  <c r="BG16" i="98"/>
  <c r="BI16" i="98"/>
  <c r="BI234" i="100"/>
  <c r="BU418" i="98"/>
  <c r="BX40" i="98"/>
  <c r="BI286" i="100"/>
  <c r="BX376" i="98"/>
  <c r="BG380" i="100"/>
  <c r="BI164" i="98"/>
  <c r="BG248" i="100"/>
  <c r="BI318" i="100"/>
  <c r="BI412" i="100"/>
  <c r="BW118" i="98"/>
  <c r="BI266" i="98"/>
  <c r="BI32" i="98"/>
  <c r="BU302" i="98"/>
  <c r="BI346" i="98"/>
  <c r="BW244" i="100"/>
  <c r="BI90" i="98"/>
  <c r="BU358" i="100"/>
  <c r="BG298" i="99"/>
  <c r="BG420" i="100"/>
  <c r="BW64" i="100"/>
  <c r="BI160" i="100"/>
  <c r="BX232" i="100"/>
  <c r="BG300" i="98"/>
  <c r="BU258" i="100"/>
  <c r="BW338" i="98"/>
  <c r="BU320" i="100"/>
  <c r="BG366" i="98"/>
  <c r="BI262" i="98"/>
  <c r="BW60" i="100"/>
  <c r="BU360" i="98"/>
  <c r="BU286" i="100"/>
  <c r="BH322" i="98"/>
  <c r="BU226" i="98"/>
  <c r="BU206" i="100"/>
  <c r="BG222" i="99"/>
  <c r="BI310" i="100"/>
  <c r="BI284" i="98"/>
  <c r="BU264" i="100"/>
  <c r="BG52" i="98"/>
  <c r="BG12" i="98"/>
  <c r="BW398" i="100"/>
  <c r="BV328" i="100"/>
  <c r="BV388" i="98"/>
  <c r="BJ172" i="98"/>
  <c r="BI154" i="100"/>
  <c r="BG392" i="98"/>
  <c r="BV292" i="98"/>
  <c r="BI24" i="98"/>
  <c r="BU372" i="98"/>
  <c r="BJ424" i="98"/>
  <c r="BI156" i="100"/>
  <c r="BI162" i="100"/>
  <c r="BI166" i="98"/>
  <c r="BW326" i="100"/>
  <c r="BG284" i="100"/>
  <c r="BI304" i="98"/>
  <c r="BW260" i="98"/>
  <c r="BG356" i="100"/>
  <c r="BI380" i="100"/>
  <c r="BI238" i="100"/>
  <c r="BW178" i="100"/>
  <c r="BX82" i="100"/>
  <c r="BU160" i="98"/>
  <c r="BI388" i="100"/>
  <c r="BG90" i="98"/>
  <c r="BU352" i="98"/>
  <c r="BH406" i="98"/>
  <c r="BH400" i="100"/>
  <c r="BG214" i="98"/>
  <c r="BU130" i="98"/>
  <c r="BG262" i="98"/>
  <c r="BH256" i="100"/>
  <c r="BW420" i="98"/>
  <c r="BX220" i="98"/>
  <c r="BU76" i="98"/>
  <c r="BU28" i="98"/>
  <c r="BI330" i="98"/>
  <c r="BW332" i="100"/>
  <c r="BW276" i="98"/>
  <c r="BJ286" i="98"/>
  <c r="BV154" i="100"/>
  <c r="BW168" i="100"/>
  <c r="BI410" i="98"/>
  <c r="BW248" i="98"/>
  <c r="BJ268" i="98"/>
  <c r="BW252" i="100"/>
  <c r="BG128" i="98"/>
  <c r="BJ22" i="98"/>
  <c r="BG288" i="98"/>
  <c r="BU280" i="98"/>
  <c r="BG22" i="99"/>
  <c r="BG204" i="99"/>
  <c r="BW410" i="98"/>
  <c r="BJ394" i="98"/>
  <c r="BI428" i="100"/>
  <c r="BW70" i="98"/>
  <c r="BX220" i="100"/>
  <c r="BG274" i="98"/>
  <c r="BW26" i="98"/>
  <c r="BU378" i="100"/>
  <c r="BG242" i="98"/>
  <c r="BG328" i="100"/>
  <c r="BW194" i="98"/>
  <c r="BV340" i="98"/>
  <c r="BU226" i="100"/>
  <c r="BU338" i="98"/>
  <c r="BX424" i="98"/>
  <c r="BW418" i="100"/>
  <c r="BW198" i="98"/>
  <c r="BG172" i="100"/>
  <c r="BV226" i="98"/>
  <c r="BG348" i="98"/>
  <c r="BG30" i="98"/>
  <c r="BI286" i="98"/>
  <c r="BJ130" i="100"/>
  <c r="BG88" i="98"/>
  <c r="BU254" i="98"/>
  <c r="BI208" i="100"/>
  <c r="BI200" i="98"/>
  <c r="BW154" i="98"/>
  <c r="BU90" i="98"/>
  <c r="BH16" i="98"/>
  <c r="BI198" i="100"/>
  <c r="BH298" i="98"/>
  <c r="BW246" i="98"/>
  <c r="BH166" i="98"/>
  <c r="BU300" i="100"/>
  <c r="BJ406" i="100"/>
  <c r="BU232" i="100"/>
  <c r="BI270" i="100"/>
  <c r="BG40" i="98"/>
  <c r="BW156" i="98"/>
  <c r="BW294" i="98"/>
  <c r="BI100" i="109"/>
  <c r="BI354" i="100"/>
  <c r="BW416" i="100"/>
  <c r="BJ214" i="98"/>
  <c r="BW126" i="98"/>
  <c r="BW94" i="98"/>
  <c r="BW44" i="98"/>
  <c r="BH112" i="98"/>
  <c r="BJ28" i="98"/>
  <c r="BJ292" i="98"/>
  <c r="BU320" i="98"/>
  <c r="BG418" i="98"/>
  <c r="BJ376" i="98"/>
  <c r="BG60" i="100"/>
  <c r="BG154" i="100"/>
  <c r="BI318" i="98"/>
  <c r="BU216" i="100"/>
  <c r="BW178" i="98"/>
  <c r="BW342" i="100"/>
  <c r="BW396" i="100"/>
  <c r="BG150" i="100"/>
  <c r="BX406" i="100"/>
  <c r="BX268" i="98"/>
  <c r="BG132" i="100"/>
  <c r="BU124" i="98"/>
  <c r="BU282" i="100"/>
  <c r="BU236" i="98"/>
  <c r="BU186" i="100"/>
  <c r="BH364" i="100"/>
  <c r="BI176" i="100"/>
  <c r="BG400" i="98"/>
  <c r="BW362" i="98"/>
  <c r="BI372" i="98"/>
  <c r="BX256" i="99"/>
  <c r="BW12" i="98"/>
  <c r="BG44" i="98"/>
  <c r="BU162" i="98"/>
  <c r="BV190" i="98"/>
  <c r="BX382" i="98"/>
  <c r="BG10" i="98"/>
  <c r="BW144" i="98"/>
  <c r="BH376" i="100"/>
  <c r="BW394" i="98"/>
  <c r="BW86" i="100"/>
  <c r="BW92" i="98"/>
  <c r="BW316" i="100"/>
  <c r="BG170" i="98"/>
  <c r="BX154" i="98"/>
  <c r="BW58" i="100"/>
  <c r="BG244" i="100"/>
  <c r="BU310" i="98"/>
  <c r="BI118" i="100"/>
  <c r="BJ190" i="100"/>
  <c r="BH154" i="99"/>
  <c r="BI196" i="98"/>
  <c r="BI210" i="100"/>
  <c r="BW100" i="100"/>
  <c r="BH262" i="109"/>
  <c r="BW74" i="100"/>
  <c r="BV40" i="98"/>
  <c r="BU294" i="98"/>
  <c r="BV70" i="98"/>
  <c r="BJ58" i="98"/>
  <c r="BI326" i="100"/>
  <c r="BW40" i="98"/>
  <c r="BG292" i="98"/>
  <c r="BX358" i="100"/>
  <c r="BW340" i="100"/>
  <c r="BG118" i="100"/>
  <c r="BG298" i="98"/>
  <c r="BU246" i="98"/>
  <c r="BI414" i="100"/>
  <c r="BG80" i="98"/>
  <c r="BX148" i="98"/>
  <c r="BG322" i="100"/>
  <c r="BW288" i="100"/>
  <c r="BW358" i="98"/>
  <c r="BX424" i="100"/>
  <c r="BI382" i="100"/>
  <c r="BU44" i="98"/>
  <c r="BG238" i="98"/>
  <c r="BW244" i="98"/>
  <c r="BX262" i="98"/>
  <c r="BX160" i="98"/>
  <c r="BU350" i="98"/>
  <c r="BI320" i="98"/>
  <c r="BG110" i="99"/>
  <c r="BG126" i="98"/>
  <c r="BX124" i="98"/>
  <c r="BW148" i="98"/>
  <c r="BG234" i="100"/>
  <c r="BV184" i="100"/>
  <c r="BG278" i="100"/>
  <c r="BG320" i="98"/>
  <c r="BW412" i="100"/>
  <c r="BW174" i="98"/>
  <c r="BW88" i="100"/>
  <c r="BI252" i="100"/>
  <c r="BW422" i="100"/>
  <c r="BX304" i="98"/>
  <c r="BJ340" i="98"/>
  <c r="BI224" i="100"/>
  <c r="BG404" i="98"/>
  <c r="BJ100" i="100"/>
  <c r="BH394" i="98"/>
  <c r="BG402" i="100"/>
  <c r="BG424" i="98"/>
  <c r="BG272" i="100"/>
  <c r="BU94" i="98"/>
  <c r="BW312" i="98"/>
  <c r="BW232" i="98"/>
  <c r="BW410" i="100"/>
  <c r="BU22" i="98"/>
  <c r="BX340" i="100"/>
  <c r="BW324" i="100"/>
  <c r="BU198" i="100"/>
  <c r="BI108" i="98"/>
  <c r="BW268" i="100"/>
  <c r="BU272" i="100"/>
  <c r="BW160" i="98"/>
  <c r="BU234" i="98"/>
  <c r="BI422" i="100"/>
  <c r="BH394" i="100"/>
  <c r="BX16" i="98"/>
  <c r="BG402" i="98"/>
  <c r="BV136" i="98"/>
  <c r="BI296" i="98"/>
  <c r="BJ316" i="98"/>
  <c r="BU274" i="100"/>
  <c r="BJ382" i="100"/>
  <c r="BW282" i="100"/>
  <c r="BH292" i="98"/>
  <c r="BI196" i="100"/>
  <c r="BG82" i="100"/>
  <c r="BU54" i="98"/>
  <c r="BH232" i="98"/>
  <c r="BW68" i="98"/>
  <c r="BW364" i="98"/>
  <c r="BG66" i="98"/>
  <c r="BG164" i="98"/>
  <c r="BG290" i="98"/>
  <c r="BU80" i="98"/>
  <c r="BG256" i="100"/>
  <c r="BB28" i="100"/>
  <c r="BU174" i="98"/>
  <c r="BU224" i="98"/>
  <c r="BJ166" i="100"/>
  <c r="BG354" i="100"/>
  <c r="BG254" i="98"/>
  <c r="BG344" i="100"/>
  <c r="BG256" i="98"/>
  <c r="BX154" i="100"/>
  <c r="BJ418" i="98"/>
  <c r="BV424" i="98"/>
  <c r="BI92" i="98"/>
  <c r="BW284" i="98"/>
  <c r="BU316" i="100"/>
  <c r="BW426" i="100"/>
  <c r="BB10" i="100"/>
  <c r="BI130" i="100"/>
  <c r="BW102" i="98"/>
  <c r="BX226" i="100"/>
  <c r="BU410" i="98"/>
  <c r="BJ394" i="100"/>
  <c r="BX112" i="99"/>
  <c r="BX346" i="98"/>
  <c r="BJ52" i="98"/>
  <c r="BJ70" i="100"/>
  <c r="BU230" i="98"/>
  <c r="BW234" i="100"/>
  <c r="BV376" i="98"/>
  <c r="BU210" i="100"/>
  <c r="BW86" i="98"/>
  <c r="BI76" i="100"/>
  <c r="BJ304" i="100"/>
  <c r="BU274" i="98"/>
  <c r="BJ124" i="99"/>
  <c r="BU180" i="98"/>
  <c r="BH424" i="98"/>
  <c r="BI224" i="99"/>
  <c r="BX148" i="100"/>
  <c r="BI366" i="100"/>
  <c r="BG340" i="98"/>
  <c r="BW100" i="98"/>
  <c r="BG166" i="100"/>
  <c r="BI80" i="98"/>
  <c r="BI348" i="100"/>
  <c r="BG408" i="98"/>
  <c r="BI372" i="100"/>
  <c r="BW420" i="100"/>
  <c r="BU336" i="98"/>
  <c r="BU112" i="100"/>
  <c r="BV346" i="100"/>
  <c r="BU148" i="98"/>
  <c r="BI288" i="98"/>
  <c r="BG116" i="98"/>
  <c r="BW200" i="100"/>
  <c r="BJ352" i="100"/>
  <c r="BI328" i="100"/>
  <c r="BG210" i="100"/>
  <c r="BI180" i="100"/>
  <c r="BI250" i="98"/>
  <c r="BV394" i="98"/>
  <c r="BW206" i="100"/>
  <c r="BU426" i="98"/>
  <c r="BU240" i="98"/>
  <c r="BV70" i="100"/>
  <c r="BW424" i="98"/>
  <c r="BI356" i="98"/>
  <c r="BI72" i="100"/>
  <c r="BI236" i="100"/>
  <c r="BJ298" i="100"/>
  <c r="BJ552" i="100" s="1"/>
  <c r="BV112" i="98"/>
  <c r="BX394" i="100"/>
  <c r="BW352" i="100"/>
  <c r="BI226" i="98"/>
  <c r="BX166" i="98"/>
  <c r="BI172" i="100"/>
  <c r="BX130" i="98"/>
  <c r="BI216" i="98"/>
  <c r="BU144" i="98"/>
  <c r="BG348" i="100"/>
  <c r="BW124" i="100"/>
  <c r="BV322" i="98"/>
  <c r="BH418" i="98"/>
  <c r="BG58" i="98"/>
  <c r="BG288" i="100"/>
  <c r="BG260" i="98"/>
  <c r="BW396" i="98"/>
  <c r="BU192" i="100"/>
  <c r="BU396" i="98"/>
  <c r="BI144" i="100"/>
  <c r="BV274" i="98"/>
  <c r="BU142" i="100"/>
  <c r="BX358" i="98"/>
  <c r="BU322" i="100"/>
  <c r="BU102" i="98"/>
  <c r="BG372" i="98"/>
  <c r="BV280" i="100"/>
  <c r="BG400" i="100"/>
  <c r="BU422" i="100"/>
  <c r="BI294" i="98"/>
  <c r="BI78" i="98"/>
  <c r="BG316" i="100"/>
  <c r="BX304" i="100"/>
  <c r="BI334" i="100"/>
  <c r="BG302" i="100"/>
  <c r="BB46" i="100"/>
  <c r="BG26" i="98"/>
  <c r="BJ130" i="98"/>
  <c r="BG166" i="98"/>
  <c r="BW262" i="100"/>
  <c r="BT46" i="100"/>
  <c r="BG232" i="100"/>
  <c r="BG304" i="100"/>
  <c r="BH250" i="100"/>
  <c r="BG398" i="99"/>
  <c r="BG152" i="100"/>
  <c r="BU340" i="100"/>
  <c r="BX172" i="99"/>
  <c r="BG56" i="98"/>
  <c r="BI258" i="98"/>
  <c r="BW176" i="100"/>
  <c r="BI54" i="98"/>
  <c r="BH400" i="98"/>
  <c r="BX316" i="100"/>
  <c r="BV112" i="100"/>
  <c r="BU324" i="100"/>
  <c r="BG386" i="100"/>
  <c r="BI338" i="98"/>
  <c r="BI184" i="100"/>
  <c r="BG278" i="98"/>
  <c r="BI420" i="98"/>
  <c r="BI188" i="100"/>
  <c r="BW70" i="100"/>
  <c r="BG48" i="98"/>
  <c r="BH202" i="98"/>
  <c r="BU358" i="98"/>
  <c r="BW280" i="98"/>
  <c r="BI68" i="100"/>
  <c r="BI66" i="100"/>
  <c r="BH172" i="98"/>
  <c r="BH304" i="98"/>
  <c r="BI332" i="100"/>
  <c r="BU354" i="100"/>
  <c r="BG270" i="100"/>
  <c r="BJ40" i="98"/>
  <c r="BX76" i="98"/>
  <c r="BJ112" i="98"/>
  <c r="BG132" i="98"/>
  <c r="BH202" i="100"/>
  <c r="BW192" i="98"/>
  <c r="BH160" i="100"/>
  <c r="BU380" i="98"/>
  <c r="BU424" i="98"/>
  <c r="BG406" i="98"/>
  <c r="BH304" i="100"/>
  <c r="BI316" i="98"/>
  <c r="BI246" i="98"/>
  <c r="BU172" i="98"/>
  <c r="BX118" i="98"/>
  <c r="BW60" i="98"/>
  <c r="BG168" i="98"/>
  <c r="BU406" i="98"/>
  <c r="BU346" i="100"/>
  <c r="BW78" i="100"/>
  <c r="BJ154" i="98"/>
  <c r="BI264" i="100"/>
  <c r="BI46" i="98"/>
  <c r="BG226" i="98"/>
  <c r="BG388" i="98"/>
  <c r="BU290" i="98"/>
  <c r="BW146" i="100"/>
  <c r="BH148" i="99"/>
  <c r="BW378" i="98"/>
  <c r="BG398" i="98"/>
  <c r="BJ136" i="98"/>
  <c r="BG18" i="98"/>
  <c r="BH40" i="98"/>
  <c r="BJ256" i="100"/>
  <c r="BW366" i="98"/>
  <c r="BV100" i="100"/>
  <c r="BW258" i="98"/>
  <c r="BI402" i="98"/>
  <c r="BU74" i="100"/>
  <c r="BG342" i="98"/>
  <c r="BG332" i="98"/>
  <c r="BJ10" i="98"/>
  <c r="BH268" i="100"/>
  <c r="BV256" i="98"/>
  <c r="BU12" i="98"/>
  <c r="BU318" i="98"/>
  <c r="BW406" i="98"/>
  <c r="BI160" i="98"/>
  <c r="BW398" i="98"/>
  <c r="BG350" i="98"/>
  <c r="BX400" i="100"/>
  <c r="BG428" i="100"/>
  <c r="BI302" i="98"/>
  <c r="BW72" i="100"/>
  <c r="BH364" i="98"/>
  <c r="BU144" i="100"/>
  <c r="BJ142" i="100"/>
  <c r="BW298" i="98"/>
  <c r="BG92" i="98"/>
  <c r="BW370" i="98"/>
  <c r="BI406" i="100"/>
  <c r="BG352" i="100"/>
  <c r="BX274" i="98"/>
  <c r="BI240" i="100"/>
  <c r="BU58" i="98"/>
  <c r="BX208" i="98"/>
  <c r="BG336" i="100"/>
  <c r="BJ250" i="98"/>
  <c r="BW228" i="98"/>
  <c r="BG140" i="100"/>
  <c r="BI424" i="98"/>
  <c r="BW286" i="100"/>
  <c r="BU146" i="98"/>
  <c r="BU400" i="100"/>
  <c r="BW60" i="99"/>
  <c r="BU344" i="98"/>
  <c r="BV292" i="100"/>
  <c r="BH244" i="98"/>
  <c r="BU368" i="100"/>
  <c r="BG296" i="98"/>
  <c r="BI102" i="98"/>
  <c r="BU270" i="98"/>
  <c r="BW348" i="100"/>
  <c r="BJ406" i="98"/>
  <c r="BU74" i="98"/>
  <c r="BW200" i="98"/>
  <c r="BI360" i="98"/>
  <c r="BU46" i="98"/>
  <c r="BH328" i="100"/>
  <c r="BI416" i="98"/>
  <c r="BI78" i="100"/>
  <c r="BX268" i="99"/>
  <c r="BU188" i="98"/>
  <c r="BV238" i="98"/>
  <c r="BV142" i="98"/>
  <c r="BI52" i="98"/>
  <c r="BI238" i="99"/>
  <c r="BU288" i="99"/>
  <c r="BG314" i="100"/>
  <c r="BU362" i="99"/>
  <c r="BX328" i="99"/>
  <c r="BV418" i="98"/>
  <c r="BW162" i="100"/>
  <c r="BX292" i="98"/>
  <c r="BG190" i="98"/>
  <c r="BJ304" i="98"/>
  <c r="BU350" i="100"/>
  <c r="BU96" i="98"/>
  <c r="BW330" i="99"/>
  <c r="BU206" i="109"/>
  <c r="BG276" i="99"/>
  <c r="BW156" i="100"/>
  <c r="BU428" i="98"/>
  <c r="BW408" i="98"/>
  <c r="BW208" i="100"/>
  <c r="BX334" i="99"/>
  <c r="BW310" i="98"/>
  <c r="BI322" i="100"/>
  <c r="BJ100" i="99"/>
  <c r="BU386" i="100"/>
  <c r="BG48" i="99"/>
  <c r="BI318" i="99"/>
  <c r="BI198" i="99"/>
  <c r="BU206" i="99"/>
  <c r="BG230" i="100"/>
  <c r="BI244" i="98"/>
  <c r="BI96" i="100"/>
  <c r="BI242" i="100"/>
  <c r="BU388" i="100"/>
  <c r="BW148" i="99"/>
  <c r="BG76" i="99"/>
  <c r="BI120" i="100"/>
  <c r="BI200" i="100"/>
  <c r="BG350" i="100"/>
  <c r="BG106" i="99"/>
  <c r="BU196" i="100"/>
  <c r="BG34" i="99"/>
  <c r="BI20" i="99"/>
  <c r="BU140" i="99"/>
  <c r="BH82" i="100"/>
  <c r="BG262" i="99"/>
  <c r="BW116" i="99"/>
  <c r="BJ184" i="100"/>
  <c r="BV178" i="98"/>
  <c r="BG408" i="100"/>
  <c r="BU114" i="100"/>
  <c r="BI132" i="100"/>
  <c r="BJ376" i="99"/>
  <c r="BI338" i="99"/>
  <c r="BW74" i="99"/>
  <c r="BU70" i="100"/>
  <c r="BG190" i="100"/>
  <c r="BG524" i="100" s="1"/>
  <c r="BU212" i="98"/>
  <c r="BI270" i="99"/>
  <c r="BI282" i="99"/>
  <c r="BG142" i="99"/>
  <c r="BG416" i="99"/>
  <c r="BG426" i="99"/>
  <c r="BW274" i="99"/>
  <c r="BV82" i="98"/>
  <c r="BW62" i="100"/>
  <c r="BG110" i="100"/>
  <c r="BH346" i="100"/>
  <c r="BG158" i="100"/>
  <c r="BW24" i="99"/>
  <c r="BI284" i="100"/>
  <c r="BW292" i="99"/>
  <c r="BI244" i="100"/>
  <c r="BI176" i="99"/>
  <c r="BX64" i="98"/>
  <c r="BW184" i="100"/>
  <c r="BI220" i="98"/>
  <c r="BV226" i="100"/>
  <c r="BU382" i="99"/>
  <c r="BV172" i="109"/>
  <c r="BI284" i="99"/>
  <c r="BG338" i="99"/>
  <c r="BV334" i="100"/>
  <c r="BW298" i="99"/>
  <c r="BV346" i="99"/>
  <c r="BU332" i="99"/>
  <c r="BI348" i="99"/>
  <c r="BI360" i="100"/>
  <c r="BV250" i="98"/>
  <c r="BG328" i="98"/>
  <c r="BV418" i="100"/>
  <c r="BW374" i="99"/>
  <c r="BH100" i="99"/>
  <c r="BH214" i="100"/>
  <c r="BG202" i="98"/>
  <c r="BU278" i="98"/>
  <c r="BH94" i="98"/>
  <c r="BG178" i="100"/>
  <c r="BJ178" i="100"/>
  <c r="BU20" i="99"/>
  <c r="BG230" i="99"/>
  <c r="BX184" i="100"/>
  <c r="BU82" i="100"/>
  <c r="BH274" i="100"/>
  <c r="BG84" i="100"/>
  <c r="BI188" i="99"/>
  <c r="BI274" i="98"/>
  <c r="BI42" i="98"/>
  <c r="BI400" i="100"/>
  <c r="BV232" i="100"/>
  <c r="BJ400" i="100"/>
  <c r="BG70" i="99"/>
  <c r="BV400" i="99"/>
  <c r="BX226" i="98"/>
  <c r="BI144" i="98"/>
  <c r="BT40" i="100"/>
  <c r="BU288" i="100"/>
  <c r="BI226" i="100"/>
  <c r="BU348" i="98"/>
  <c r="BI232" i="98"/>
  <c r="BU166" i="100"/>
  <c r="BI358" i="98"/>
  <c r="BV322" i="109"/>
  <c r="BW172" i="99"/>
  <c r="BI196" i="99"/>
  <c r="BJ106" i="99"/>
  <c r="BX280" i="100"/>
  <c r="BJ118" i="100"/>
  <c r="BI312" i="100"/>
  <c r="BU142" i="98"/>
  <c r="BU402" i="98"/>
  <c r="BJ220" i="98"/>
  <c r="BG54" i="109"/>
  <c r="BJ118" i="98"/>
  <c r="BH412" i="99"/>
  <c r="BI260" i="99"/>
  <c r="BV166" i="99"/>
  <c r="BW154" i="99"/>
  <c r="BG104" i="98"/>
  <c r="BJ310" i="100"/>
  <c r="BI348" i="98"/>
  <c r="BV94" i="99"/>
  <c r="BI110" i="99"/>
  <c r="BI380" i="99"/>
  <c r="BV214" i="99"/>
  <c r="BU10" i="99"/>
  <c r="BG300" i="99"/>
  <c r="BG320" i="109"/>
  <c r="BW136" i="99"/>
  <c r="BU282" i="99"/>
  <c r="BU392" i="100"/>
  <c r="BW372" i="100"/>
  <c r="BI72" i="98"/>
  <c r="BG56" i="99"/>
  <c r="BX40" i="99"/>
  <c r="BH64" i="99"/>
  <c r="BW158" i="99"/>
  <c r="BI74" i="100"/>
  <c r="BG70" i="98"/>
  <c r="BG322" i="98"/>
  <c r="BU278" i="100"/>
  <c r="BH268" i="99"/>
  <c r="BU188" i="100"/>
  <c r="BJ70" i="109"/>
  <c r="BI298" i="98"/>
  <c r="BU214" i="100"/>
  <c r="BU356" i="100"/>
  <c r="BG306" i="99"/>
  <c r="BW190" i="109"/>
  <c r="BW136" i="100"/>
  <c r="BH82" i="98"/>
  <c r="BU52" i="98"/>
  <c r="BG416" i="100"/>
  <c r="BX322" i="100"/>
  <c r="BU248" i="100"/>
  <c r="BV172" i="99"/>
  <c r="BU88" i="98"/>
  <c r="BW272" i="100"/>
  <c r="BJ274" i="100"/>
  <c r="BU280" i="100"/>
  <c r="BI420" i="99"/>
  <c r="BW16" i="98"/>
  <c r="BI94" i="98"/>
  <c r="BU306" i="100"/>
  <c r="BW332" i="98"/>
  <c r="BW52" i="98"/>
  <c r="BV106" i="98"/>
  <c r="BG294" i="100"/>
  <c r="BW302" i="98"/>
  <c r="BW84" i="100"/>
  <c r="BU392" i="98"/>
  <c r="BU110" i="100"/>
  <c r="BU238" i="100"/>
  <c r="BI392" i="98"/>
  <c r="BG280" i="100"/>
  <c r="BI346" i="100"/>
  <c r="BG136" i="98"/>
  <c r="BJ166" i="98"/>
  <c r="BW160" i="100"/>
  <c r="BU412" i="98"/>
  <c r="BU170" i="100"/>
  <c r="BX322" i="98"/>
  <c r="BG232" i="98"/>
  <c r="BH196" i="98"/>
  <c r="BX346" i="100"/>
  <c r="BJ274" i="98"/>
  <c r="BU416" i="100"/>
  <c r="BJ106" i="98"/>
  <c r="BT22" i="100"/>
  <c r="BU198" i="98"/>
  <c r="BW50" i="98"/>
  <c r="BX214" i="100"/>
  <c r="BI300" i="98"/>
  <c r="BW290" i="100"/>
  <c r="BH406" i="100"/>
  <c r="BW336" i="98"/>
  <c r="BX418" i="98"/>
  <c r="BW182" i="98"/>
  <c r="BG326" i="100"/>
  <c r="BW240" i="98"/>
  <c r="BU206" i="98"/>
  <c r="BU220" i="98"/>
  <c r="BI336" i="98"/>
  <c r="BV76" i="100"/>
  <c r="BW114" i="98"/>
  <c r="BI192" i="100"/>
  <c r="BX412" i="100"/>
  <c r="BI176" i="98"/>
  <c r="BJ34" i="98"/>
  <c r="BI14" i="98"/>
  <c r="BI98" i="98"/>
  <c r="BX316" i="98"/>
  <c r="BJ352" i="98"/>
  <c r="BW286" i="98"/>
  <c r="BX58" i="100"/>
  <c r="BI164" i="100"/>
  <c r="BG176" i="100"/>
  <c r="BH178" i="98"/>
  <c r="BI334" i="98"/>
  <c r="BG192" i="98"/>
  <c r="BI280" i="100"/>
  <c r="BI250" i="100"/>
  <c r="BG388" i="100"/>
  <c r="BI426" i="100"/>
  <c r="BG100" i="100"/>
  <c r="BU116" i="98"/>
  <c r="BU222" i="98"/>
  <c r="BX352" i="98"/>
  <c r="BU62" i="100"/>
  <c r="BH58" i="100"/>
  <c r="BU364" i="98"/>
  <c r="BW322" i="98"/>
  <c r="BW294" i="100"/>
  <c r="BH220" i="100"/>
  <c r="BW56" i="98"/>
  <c r="BU182" i="98"/>
  <c r="BU140" i="100"/>
  <c r="BI134" i="100"/>
  <c r="BX112" i="98"/>
  <c r="BJ346" i="100"/>
  <c r="BG382" i="100"/>
  <c r="BI204" i="98"/>
  <c r="BG290" i="100"/>
  <c r="BX94" i="98"/>
  <c r="BI352" i="98"/>
  <c r="BX172" i="98"/>
  <c r="BX130" i="100"/>
  <c r="BG376" i="99"/>
  <c r="BG116" i="99"/>
  <c r="BH28" i="99"/>
  <c r="BJ46" i="99"/>
  <c r="BI114" i="100"/>
  <c r="BU262" i="100"/>
  <c r="BI166" i="100"/>
  <c r="BU366" i="98"/>
  <c r="BV268" i="98"/>
  <c r="BI364" i="99"/>
  <c r="BI358" i="100"/>
  <c r="BG290" i="99"/>
  <c r="BV238" i="99"/>
  <c r="BW220" i="100"/>
  <c r="BG398" i="100"/>
  <c r="BI156" i="98"/>
  <c r="BG98" i="100"/>
  <c r="BI188" i="98"/>
  <c r="BH340" i="99"/>
  <c r="BX364" i="99"/>
  <c r="BG386" i="99"/>
  <c r="BU84" i="99"/>
  <c r="BG46" i="99"/>
  <c r="BW104" i="99"/>
  <c r="BG114" i="99"/>
  <c r="BW318" i="99"/>
  <c r="BJ70" i="99"/>
  <c r="BI136" i="98"/>
  <c r="BU154" i="98"/>
  <c r="BU158" i="100"/>
  <c r="BH76" i="99"/>
  <c r="BH112" i="100"/>
  <c r="BW246" i="99"/>
  <c r="BU180" i="99"/>
  <c r="BV334" i="98"/>
  <c r="BI192" i="98"/>
  <c r="BW270" i="100"/>
  <c r="BW350" i="99"/>
  <c r="BG144" i="99"/>
  <c r="BU124" i="99"/>
  <c r="BX202" i="99"/>
  <c r="BU176" i="100"/>
  <c r="BV154" i="109"/>
  <c r="BV292" i="99"/>
  <c r="BI370" i="99"/>
  <c r="BH388" i="99"/>
  <c r="BU108" i="98"/>
  <c r="BG124" i="100"/>
  <c r="BI70" i="100"/>
  <c r="BG114" i="100"/>
  <c r="BJ412" i="99"/>
  <c r="BG290" i="109"/>
  <c r="BW290" i="99"/>
  <c r="BV388" i="100"/>
  <c r="BU348" i="100"/>
  <c r="BW18" i="98"/>
  <c r="BJ376" i="100"/>
  <c r="BI16" i="99"/>
  <c r="BU408" i="98"/>
  <c r="BG266" i="100"/>
  <c r="BJ256" i="98"/>
  <c r="BG222" i="100"/>
  <c r="BV118" i="100"/>
  <c r="BW428" i="100"/>
  <c r="BW334" i="98"/>
  <c r="BG322" i="99"/>
  <c r="BI36" i="99"/>
  <c r="BU50" i="99"/>
  <c r="BG122" i="100"/>
  <c r="BW140" i="100"/>
  <c r="BW90" i="100"/>
  <c r="BI370" i="98"/>
  <c r="BV358" i="98"/>
  <c r="BI262" i="100"/>
  <c r="BU250" i="98"/>
  <c r="BU396" i="99"/>
  <c r="BV172" i="100"/>
  <c r="BW334" i="99"/>
  <c r="BJ184" i="99"/>
  <c r="BH286" i="99"/>
  <c r="BU232" i="98"/>
  <c r="BI260" i="98"/>
  <c r="BW212" i="98"/>
  <c r="BH298" i="100"/>
  <c r="BI18" i="99"/>
  <c r="BU172" i="99"/>
  <c r="BU222" i="99"/>
  <c r="BW376" i="100"/>
  <c r="BU214" i="99"/>
  <c r="BJ262" i="109"/>
  <c r="BU262" i="109"/>
  <c r="BX64" i="100"/>
  <c r="BU398" i="99"/>
  <c r="BG314" i="98"/>
  <c r="BU68" i="100"/>
  <c r="BW168" i="98"/>
  <c r="BI306" i="100"/>
  <c r="BU296" i="99"/>
  <c r="BH334" i="99"/>
  <c r="BI214" i="99"/>
  <c r="BU368" i="98"/>
  <c r="BG422" i="98"/>
  <c r="BG306" i="100"/>
  <c r="BU374" i="99"/>
  <c r="BG206" i="100"/>
  <c r="BI228" i="109"/>
  <c r="BI418" i="99"/>
  <c r="BW256" i="100"/>
  <c r="BG202" i="99"/>
  <c r="BU348" i="99"/>
  <c r="BW404" i="100"/>
  <c r="BW224" i="99"/>
  <c r="BU228" i="100"/>
  <c r="BV178" i="100"/>
  <c r="BI110" i="100"/>
  <c r="BU238" i="99"/>
  <c r="BG120" i="99"/>
  <c r="BW144" i="99"/>
  <c r="BW242" i="100"/>
  <c r="BG222" i="98"/>
  <c r="BW134" i="100"/>
  <c r="BH316" i="100"/>
  <c r="BX64" i="99"/>
  <c r="BJ286" i="100"/>
  <c r="BV130" i="98"/>
  <c r="BU272" i="98"/>
  <c r="BU366" i="100"/>
  <c r="BV208" i="100"/>
  <c r="BU184" i="98"/>
  <c r="BG92" i="100"/>
  <c r="BV364" i="98"/>
  <c r="BU364" i="100"/>
  <c r="BW374" i="98"/>
  <c r="BH358" i="98"/>
  <c r="BW68" i="100"/>
  <c r="BJ124" i="98"/>
  <c r="BW142" i="98"/>
  <c r="BU302" i="100"/>
  <c r="BU406" i="100"/>
  <c r="BJ190" i="109"/>
  <c r="BW150" i="99"/>
  <c r="BI136" i="99"/>
  <c r="BG330" i="99"/>
  <c r="BH76" i="109"/>
  <c r="BJ238" i="98"/>
  <c r="BW16" i="99"/>
  <c r="BW108" i="98"/>
  <c r="BW134" i="98"/>
  <c r="BG74" i="100"/>
  <c r="BV388" i="99"/>
  <c r="BU12" i="109"/>
  <c r="BI378" i="99"/>
  <c r="BW216" i="99"/>
  <c r="BW114" i="99"/>
  <c r="BI374" i="98"/>
  <c r="BU396" i="100"/>
  <c r="BH424" i="100"/>
  <c r="BJ310" i="98"/>
  <c r="BI174" i="99"/>
  <c r="BU264" i="109"/>
  <c r="BU208" i="99"/>
  <c r="BG366" i="99"/>
  <c r="BJ196" i="99"/>
  <c r="BU390" i="99"/>
  <c r="BV106" i="99"/>
  <c r="BX124" i="99"/>
  <c r="BX190" i="99"/>
  <c r="BG198" i="100"/>
  <c r="BW280" i="100"/>
  <c r="BG198" i="109"/>
  <c r="BV40" i="99"/>
  <c r="BJ34" i="99"/>
  <c r="BW156" i="99"/>
  <c r="BW276" i="99"/>
  <c r="BG250" i="98"/>
  <c r="BU136" i="100"/>
  <c r="BW210" i="98"/>
  <c r="BW386" i="99"/>
  <c r="BG28" i="99"/>
  <c r="BU370" i="100"/>
  <c r="BV28" i="99"/>
  <c r="BH64" i="98"/>
  <c r="BU100" i="100"/>
  <c r="BG52" i="99"/>
  <c r="BI90" i="99"/>
  <c r="BX16" i="99"/>
  <c r="BJ232" i="98"/>
  <c r="BH412" i="98"/>
  <c r="BI324" i="100"/>
  <c r="BV298" i="99"/>
  <c r="BJ82" i="100"/>
  <c r="BG170" i="99"/>
  <c r="BV148" i="99"/>
  <c r="BU374" i="98"/>
  <c r="BG88" i="100"/>
  <c r="BG428" i="98"/>
  <c r="BI296" i="99"/>
  <c r="BJ244" i="100"/>
  <c r="BI130" i="98"/>
  <c r="BG176" i="98"/>
  <c r="BV88" i="98"/>
  <c r="BG46" i="98"/>
  <c r="BW110" i="98"/>
  <c r="BJ382" i="98"/>
  <c r="BX280" i="98"/>
  <c r="BW330" i="100"/>
  <c r="BU362" i="98"/>
  <c r="BU154" i="100"/>
  <c r="BW114" i="100"/>
  <c r="BU82" i="98"/>
  <c r="BG120" i="100"/>
  <c r="BI274" i="100"/>
  <c r="BI543" i="100" s="1"/>
  <c r="BI344" i="98"/>
  <c r="BG362" i="100"/>
  <c r="BG394" i="100"/>
  <c r="BI390" i="100"/>
  <c r="BX46" i="98"/>
  <c r="BH70" i="98"/>
  <c r="BG152" i="98"/>
  <c r="BI106" i="98"/>
  <c r="BH238" i="100"/>
  <c r="BI276" i="98"/>
  <c r="BG162" i="98"/>
  <c r="BI20" i="98"/>
  <c r="BU96" i="100"/>
  <c r="BJ46" i="98"/>
  <c r="BU80" i="100"/>
  <c r="BI228" i="98"/>
  <c r="BX286" i="98"/>
  <c r="BI302" i="100"/>
  <c r="BX256" i="98"/>
  <c r="BU390" i="100"/>
  <c r="BU128" i="98"/>
  <c r="BW308" i="98"/>
  <c r="BV400" i="98"/>
  <c r="BJ238" i="100"/>
  <c r="BG294" i="98"/>
  <c r="BJ370" i="100"/>
  <c r="BU262" i="98"/>
  <c r="BG212" i="98"/>
  <c r="BW386" i="98"/>
  <c r="BW406" i="100"/>
  <c r="BU282" i="98"/>
  <c r="BI92" i="100"/>
  <c r="BU24" i="98"/>
  <c r="BH214" i="98"/>
  <c r="BJ412" i="98"/>
  <c r="BW264" i="100"/>
  <c r="BW416" i="98"/>
  <c r="BU148" i="100"/>
  <c r="BV76" i="98"/>
  <c r="BU386" i="98"/>
  <c r="BW366" i="100"/>
  <c r="BW166" i="98"/>
  <c r="BU326" i="100"/>
  <c r="BW20" i="98"/>
  <c r="BH118" i="100"/>
  <c r="BG316" i="98"/>
  <c r="BW118" i="100"/>
  <c r="BV94" i="100"/>
  <c r="BU120" i="98"/>
  <c r="BW222" i="100"/>
  <c r="BU244" i="100"/>
  <c r="BW402" i="100"/>
  <c r="BG208" i="100"/>
  <c r="BW370" i="100"/>
  <c r="BI394" i="100"/>
  <c r="BH298" i="99"/>
  <c r="BG96" i="100"/>
  <c r="BU246" i="109"/>
  <c r="BU102" i="99"/>
  <c r="BG210" i="98"/>
  <c r="BH220" i="98"/>
  <c r="BG164" i="100"/>
  <c r="BG112" i="98"/>
  <c r="BI264" i="98"/>
  <c r="BU196" i="109"/>
  <c r="BW162" i="99"/>
  <c r="BU318" i="99"/>
  <c r="BV82" i="100"/>
  <c r="BX418" i="99"/>
  <c r="BW116" i="100"/>
  <c r="BI350" i="98"/>
  <c r="BU296" i="100"/>
  <c r="BH256" i="98"/>
  <c r="BU74" i="99"/>
  <c r="BG308" i="99"/>
  <c r="BV130" i="99"/>
  <c r="BJ370" i="99"/>
  <c r="BG130" i="100"/>
  <c r="BX376" i="99"/>
  <c r="BG70" i="109"/>
  <c r="BU60" i="100"/>
  <c r="BI368" i="99"/>
  <c r="BG60" i="98"/>
  <c r="BG376" i="100"/>
  <c r="BU48" i="98"/>
  <c r="BU368" i="99"/>
  <c r="BW176" i="99"/>
  <c r="BW306" i="99"/>
  <c r="BG128" i="109"/>
  <c r="BI80" i="100"/>
  <c r="BJ400" i="98"/>
  <c r="BG268" i="99"/>
  <c r="BG24" i="109"/>
  <c r="BG208" i="99"/>
  <c r="BW406" i="99"/>
  <c r="BG236" i="99"/>
  <c r="BU276" i="99"/>
  <c r="BI126" i="99"/>
  <c r="BI262" i="99"/>
  <c r="BW142" i="99"/>
  <c r="BI222" i="99"/>
  <c r="BH292" i="100"/>
  <c r="BU428" i="100"/>
  <c r="BH334" i="100"/>
  <c r="BI346" i="99"/>
  <c r="BI254" i="99"/>
  <c r="BW254" i="99"/>
  <c r="BW214" i="99"/>
  <c r="BG64" i="100"/>
  <c r="BG68" i="98"/>
  <c r="BH130" i="98"/>
  <c r="BW258" i="99"/>
  <c r="BU196" i="98"/>
  <c r="BG74" i="98"/>
  <c r="BU322" i="98"/>
  <c r="BX106" i="98"/>
  <c r="BT28" i="100"/>
  <c r="BJ82" i="98"/>
  <c r="BI306" i="98"/>
  <c r="BG120" i="98"/>
  <c r="BX94" i="99"/>
  <c r="BG390" i="98"/>
  <c r="BI248" i="109"/>
  <c r="BU66" i="99"/>
  <c r="BG228" i="100"/>
  <c r="BI342" i="99"/>
  <c r="BU68" i="99"/>
  <c r="BJ358" i="98"/>
  <c r="BG284" i="98"/>
  <c r="BI406" i="98"/>
  <c r="BX58" i="98"/>
  <c r="BI130" i="99"/>
  <c r="BI184" i="99"/>
  <c r="BU374" i="100"/>
  <c r="BG12" i="99"/>
  <c r="BU162" i="109"/>
  <c r="BU182" i="100"/>
  <c r="BU360" i="100"/>
  <c r="BH328" i="98"/>
  <c r="BW376" i="99"/>
  <c r="BW80" i="99"/>
  <c r="BU90" i="99"/>
  <c r="BX52" i="99"/>
  <c r="BI34" i="99"/>
  <c r="BT4" i="100"/>
  <c r="BW34" i="99"/>
  <c r="BV316" i="100"/>
  <c r="BH214" i="99"/>
  <c r="BU118" i="99"/>
  <c r="BV310" i="98"/>
  <c r="BW162" i="98"/>
  <c r="BU284" i="98"/>
  <c r="BV262" i="99"/>
  <c r="BU312" i="99"/>
  <c r="BV274" i="100"/>
  <c r="BJ136" i="100"/>
  <c r="BU50" i="98"/>
  <c r="BG114" i="98"/>
  <c r="BV52" i="98"/>
  <c r="BI392" i="100"/>
  <c r="BI178" i="99"/>
  <c r="BW236" i="100"/>
  <c r="BJ82" i="99"/>
  <c r="BG364" i="98"/>
  <c r="BG74" i="99"/>
  <c r="BW302" i="100"/>
  <c r="BX76" i="99"/>
  <c r="BI170" i="109"/>
  <c r="BG334" i="98"/>
  <c r="BW400" i="98"/>
  <c r="BW184" i="99"/>
  <c r="BG274" i="99"/>
  <c r="BG180" i="99"/>
  <c r="BI264" i="99"/>
  <c r="BI96" i="109"/>
  <c r="BW32" i="98"/>
  <c r="BU398" i="100"/>
  <c r="BH280" i="100"/>
  <c r="BI228" i="99"/>
  <c r="BU404" i="100"/>
  <c r="BI296" i="100"/>
  <c r="BU304" i="98"/>
  <c r="BJ124" i="100"/>
  <c r="BG200" i="100"/>
  <c r="BI214" i="100"/>
  <c r="BW300" i="98"/>
  <c r="BH388" i="100"/>
  <c r="BJ208" i="100"/>
  <c r="BV376" i="99"/>
  <c r="BH88" i="100"/>
  <c r="BV262" i="100"/>
  <c r="BW64" i="98"/>
  <c r="BG212" i="100"/>
  <c r="BJ88" i="98"/>
  <c r="BG134" i="100"/>
  <c r="BH184" i="98"/>
  <c r="BU266" i="100"/>
  <c r="BW218" i="100"/>
  <c r="BH352" i="98"/>
  <c r="BW96" i="100"/>
  <c r="BW334" i="100"/>
  <c r="BI314" i="100"/>
  <c r="BG358" i="98"/>
  <c r="BU208" i="100"/>
  <c r="BG286" i="98"/>
  <c r="BU242" i="100"/>
  <c r="BV124" i="100"/>
  <c r="BI350" i="100"/>
  <c r="BH190" i="98"/>
  <c r="BU186" i="98"/>
  <c r="BG278" i="99"/>
  <c r="BW360" i="100"/>
  <c r="BU344" i="100"/>
  <c r="BI340" i="100"/>
  <c r="BW150" i="98"/>
  <c r="BI118" i="98"/>
  <c r="BI104" i="98"/>
  <c r="BU328" i="98"/>
  <c r="BG280" i="98"/>
  <c r="BG96" i="98"/>
  <c r="BI190" i="98"/>
  <c r="BU342" i="98"/>
  <c r="BI88" i="100"/>
  <c r="BU308" i="100"/>
  <c r="BU14" i="98"/>
  <c r="BW314" i="98"/>
  <c r="BW38" i="98"/>
  <c r="BW342" i="98"/>
  <c r="BJ280" i="100"/>
  <c r="BG318" i="100"/>
  <c r="BV148" i="98"/>
  <c r="BW154" i="100"/>
  <c r="BW10" i="98"/>
  <c r="BI220" i="100"/>
  <c r="BW130" i="98"/>
  <c r="BI116" i="100"/>
  <c r="BX184" i="98"/>
  <c r="BJ178" i="98"/>
  <c r="BG208" i="98"/>
  <c r="BI186" i="100"/>
  <c r="BG22" i="98"/>
  <c r="BW346" i="98"/>
  <c r="BW226" i="100"/>
  <c r="BU370" i="98"/>
  <c r="BI50" i="98"/>
  <c r="BW124" i="98"/>
  <c r="BJ112" i="100"/>
  <c r="BI60" i="100"/>
  <c r="BW22" i="98"/>
  <c r="BI332" i="98"/>
  <c r="BI126" i="98"/>
  <c r="BJ148" i="98"/>
  <c r="BX34" i="98"/>
  <c r="BW292" i="100"/>
  <c r="BH232" i="100"/>
  <c r="BI194" i="98"/>
  <c r="BU120" i="100"/>
  <c r="BG36" i="98"/>
  <c r="BU98" i="100"/>
  <c r="BU222" i="100"/>
  <c r="BW306" i="98"/>
  <c r="BI86" i="100"/>
  <c r="BG94" i="98"/>
  <c r="BJ328" i="98"/>
  <c r="BH244" i="99"/>
  <c r="BG412" i="98"/>
  <c r="BW170" i="100"/>
  <c r="BV22" i="99"/>
  <c r="BW202" i="99"/>
  <c r="BW412" i="99"/>
  <c r="BV268" i="100"/>
  <c r="BH226" i="100"/>
  <c r="BI378" i="98"/>
  <c r="BU92" i="98"/>
  <c r="BU78" i="100"/>
  <c r="BU372" i="100"/>
  <c r="BI146" i="99"/>
  <c r="BU116" i="99"/>
  <c r="BU80" i="99"/>
  <c r="BG78" i="100"/>
  <c r="BJ16" i="98"/>
  <c r="BU132" i="98"/>
  <c r="BV202" i="98"/>
  <c r="BX406" i="98"/>
  <c r="BG348" i="99"/>
  <c r="BU336" i="99"/>
  <c r="BH178" i="100"/>
  <c r="BI406" i="99"/>
  <c r="BI380" i="98"/>
  <c r="BV394" i="100"/>
  <c r="BJ94" i="109"/>
  <c r="BU204" i="99"/>
  <c r="BG200" i="109"/>
  <c r="BJ328" i="100"/>
  <c r="BI178" i="98"/>
  <c r="BU130" i="100"/>
  <c r="BH46" i="99"/>
  <c r="BI410" i="99"/>
  <c r="BI352" i="99"/>
  <c r="BG40" i="99"/>
  <c r="BI108" i="100"/>
  <c r="BU414" i="98"/>
  <c r="BG342" i="100"/>
  <c r="BG14" i="99"/>
  <c r="BG232" i="99"/>
  <c r="BG18" i="99"/>
  <c r="BG410" i="99"/>
  <c r="BU56" i="98"/>
  <c r="BW270" i="99"/>
  <c r="BI38" i="109"/>
  <c r="BJ418" i="100"/>
  <c r="BU326" i="99"/>
  <c r="BW36" i="98"/>
  <c r="BI400" i="98"/>
  <c r="BW176" i="98"/>
  <c r="BB16" i="100"/>
  <c r="BX364" i="100"/>
  <c r="BG360" i="99"/>
  <c r="BU94" i="99"/>
  <c r="BW272" i="98"/>
  <c r="BG170" i="100"/>
  <c r="BI408" i="99"/>
  <c r="BH154" i="109"/>
  <c r="BJ232" i="100"/>
  <c r="BU284" i="100"/>
  <c r="BG20" i="98"/>
  <c r="BW14" i="98"/>
  <c r="BW384" i="98"/>
  <c r="BW408" i="99"/>
  <c r="BU416" i="99"/>
  <c r="BG390" i="100"/>
  <c r="BU266" i="98"/>
  <c r="BG172" i="98"/>
  <c r="BW414" i="100"/>
  <c r="BW392" i="98"/>
  <c r="BU100" i="109"/>
  <c r="BU306" i="98"/>
  <c r="BU142" i="99"/>
  <c r="BG318" i="109"/>
  <c r="BJ94" i="99"/>
  <c r="BG94" i="100"/>
  <c r="BW368" i="100"/>
  <c r="BI18" i="98"/>
  <c r="BW116" i="98"/>
  <c r="BG174" i="100"/>
  <c r="BW98" i="98"/>
  <c r="BG418" i="99"/>
  <c r="BI118" i="99"/>
  <c r="BI112" i="99"/>
  <c r="BU400" i="99"/>
  <c r="BI314" i="98"/>
  <c r="BW354" i="100"/>
  <c r="BW338" i="100"/>
  <c r="BX334" i="98"/>
  <c r="BW210" i="100"/>
  <c r="BX202" i="100"/>
  <c r="BV406" i="100"/>
  <c r="BV160" i="99"/>
  <c r="BW166" i="99"/>
  <c r="BI44" i="99"/>
  <c r="BW108" i="100"/>
  <c r="BU332" i="100"/>
  <c r="BV118" i="99"/>
  <c r="BI82" i="98"/>
  <c r="BH286" i="98"/>
  <c r="BG150" i="98"/>
  <c r="BW112" i="100"/>
  <c r="BH322" i="99"/>
  <c r="BW248" i="99"/>
  <c r="BI280" i="99"/>
  <c r="BV184" i="109"/>
  <c r="BG276" i="100"/>
  <c r="BI300" i="100"/>
  <c r="BI62" i="100"/>
  <c r="BG216" i="99"/>
  <c r="BW348" i="99"/>
  <c r="BG98" i="99"/>
  <c r="BG260" i="99"/>
  <c r="BJ268" i="100"/>
  <c r="BX274" i="99"/>
  <c r="BU300" i="109"/>
  <c r="BX250" i="99"/>
  <c r="BW256" i="99"/>
  <c r="BI104" i="100"/>
  <c r="BG236" i="100"/>
  <c r="BI364" i="100"/>
  <c r="BJ388" i="99"/>
  <c r="BU282" i="109"/>
  <c r="BW106" i="99"/>
  <c r="BU132" i="99"/>
  <c r="BU132" i="100"/>
  <c r="BG396" i="98"/>
  <c r="BG254" i="100"/>
  <c r="BU194" i="100"/>
  <c r="BW218" i="99"/>
  <c r="BU114" i="98"/>
  <c r="BX172" i="100"/>
  <c r="BG304" i="99"/>
  <c r="BV166" i="98"/>
  <c r="BW106" i="100"/>
  <c r="BI292" i="98"/>
  <c r="BW128" i="100"/>
  <c r="BU420" i="98"/>
  <c r="BJ244" i="98"/>
  <c r="BI366" i="99"/>
  <c r="BG336" i="98"/>
  <c r="BW254" i="98"/>
  <c r="BG230" i="98"/>
  <c r="BU168" i="99"/>
  <c r="BV214" i="100"/>
  <c r="BW232" i="99"/>
  <c r="BW250" i="99"/>
  <c r="BU72" i="99"/>
  <c r="BG294" i="109"/>
  <c r="BU72" i="98"/>
  <c r="BX286" i="100"/>
  <c r="BH124" i="98"/>
  <c r="BU228" i="98"/>
  <c r="BW384" i="100"/>
  <c r="BU82" i="109"/>
  <c r="BW96" i="99"/>
  <c r="BU84" i="100"/>
  <c r="BX382" i="99"/>
  <c r="BG414" i="100"/>
  <c r="BH196" i="100"/>
  <c r="BU70" i="98"/>
  <c r="BH136" i="100"/>
  <c r="BW208" i="98"/>
  <c r="BU286" i="98"/>
  <c r="BU541" i="98" s="1"/>
  <c r="P63" i="103" s="1"/>
  <c r="BW86" i="99"/>
  <c r="BX388" i="99"/>
  <c r="BU304" i="99"/>
  <c r="BU188" i="99"/>
  <c r="BU404" i="98"/>
  <c r="BJ346" i="99"/>
  <c r="BV322" i="99"/>
  <c r="BI368" i="100"/>
  <c r="BV280" i="98"/>
  <c r="BG130" i="99"/>
  <c r="BG218" i="98"/>
  <c r="BX298" i="99"/>
  <c r="BU336" i="100"/>
  <c r="BG24" i="99"/>
  <c r="BX244" i="98"/>
  <c r="BX534" i="98" s="1"/>
  <c r="BJ226" i="100"/>
  <c r="BV370" i="98"/>
  <c r="BU162" i="100"/>
  <c r="BH232" i="99"/>
  <c r="BI420" i="100"/>
  <c r="BW240" i="99"/>
  <c r="BU382" i="98"/>
  <c r="BG204" i="100"/>
  <c r="BG384" i="99"/>
  <c r="BU356" i="99"/>
  <c r="BW192" i="109"/>
  <c r="BJ286" i="109"/>
  <c r="BG242" i="100"/>
  <c r="BU382" i="100"/>
  <c r="BV376" i="100"/>
  <c r="BW22" i="99"/>
  <c r="BJ220" i="99"/>
  <c r="BG220" i="99"/>
  <c r="BV232" i="109"/>
  <c r="BJ220" i="100"/>
  <c r="BG374" i="99"/>
  <c r="BI426" i="99"/>
  <c r="BV340" i="99"/>
  <c r="BI132" i="99"/>
  <c r="BW290" i="98"/>
  <c r="BV22" i="98"/>
  <c r="BI120" i="98"/>
  <c r="BW224" i="98"/>
  <c r="BV232" i="98"/>
  <c r="BH46" i="98"/>
  <c r="BV346" i="98"/>
  <c r="BH184" i="99"/>
  <c r="BW250" i="98"/>
  <c r="BX124" i="100"/>
  <c r="BU110" i="98"/>
  <c r="BW388" i="98"/>
  <c r="BG426" i="100"/>
  <c r="BW388" i="100"/>
  <c r="BW284" i="100"/>
  <c r="BX292" i="99"/>
  <c r="BH94" i="100"/>
  <c r="BU352" i="99"/>
  <c r="BW158" i="100"/>
  <c r="BJ160" i="99"/>
  <c r="BX160" i="100"/>
  <c r="BV16" i="98"/>
  <c r="BI182" i="98"/>
  <c r="BW300" i="100"/>
  <c r="BG246" i="100"/>
  <c r="BW330" i="98"/>
  <c r="BW358" i="100"/>
  <c r="BV364" i="100"/>
  <c r="BG32" i="99"/>
  <c r="BV190" i="99"/>
  <c r="BI232" i="100"/>
  <c r="BI154" i="98"/>
  <c r="BG130" i="98"/>
  <c r="BG200" i="98"/>
  <c r="BG194" i="99"/>
  <c r="BG282" i="100"/>
  <c r="BJ178" i="109"/>
  <c r="BI344" i="100"/>
  <c r="BW94" i="109"/>
  <c r="BG258" i="100"/>
  <c r="BU350" i="99"/>
  <c r="BW420" i="99"/>
  <c r="BG318" i="99"/>
  <c r="BU116" i="100"/>
  <c r="BU118" i="100"/>
  <c r="BX208" i="100"/>
  <c r="BG218" i="109"/>
  <c r="BW186" i="100"/>
  <c r="BI178" i="100"/>
  <c r="BH106" i="99"/>
  <c r="BU314" i="100"/>
  <c r="BW274" i="100"/>
  <c r="BU392" i="99"/>
  <c r="BU88" i="100"/>
  <c r="BV394" i="99"/>
  <c r="BG76" i="109"/>
  <c r="BI320" i="109"/>
  <c r="BI428" i="98"/>
  <c r="BX196" i="100"/>
  <c r="BW188" i="99"/>
  <c r="BG418" i="100"/>
  <c r="BW68" i="99"/>
  <c r="BI182" i="100"/>
  <c r="BI320" i="100"/>
  <c r="BT34" i="100"/>
  <c r="BV154" i="98"/>
  <c r="BW196" i="109"/>
  <c r="BU220" i="99"/>
  <c r="BV10" i="99"/>
  <c r="BU116" i="109"/>
  <c r="BH172" i="100"/>
  <c r="BW306" i="100"/>
  <c r="BX28" i="99"/>
  <c r="BI298" i="99"/>
  <c r="BI150" i="99"/>
  <c r="BI318" i="109"/>
  <c r="BW310" i="99"/>
  <c r="BI370" i="100"/>
  <c r="BU192" i="98"/>
  <c r="BU270" i="100"/>
  <c r="BI396" i="100"/>
  <c r="BU146" i="100"/>
  <c r="BX310" i="100"/>
  <c r="BU246" i="99"/>
  <c r="BW130" i="100"/>
  <c r="BI308" i="109"/>
  <c r="BG90" i="100"/>
  <c r="BX262" i="99"/>
  <c r="BG296" i="109"/>
  <c r="BG100" i="98"/>
  <c r="BH334" i="98"/>
  <c r="BI278" i="100"/>
  <c r="BI414" i="98"/>
  <c r="BW126" i="100"/>
  <c r="BI258" i="99"/>
  <c r="BV280" i="109"/>
  <c r="BG264" i="109"/>
  <c r="BW314" i="99"/>
  <c r="BG264" i="99"/>
  <c r="BJ94" i="100"/>
  <c r="BW394" i="100"/>
  <c r="BG80" i="99"/>
  <c r="BG360" i="100"/>
  <c r="BU154" i="99"/>
  <c r="BI400" i="99"/>
  <c r="BU104" i="109"/>
  <c r="BG158" i="99"/>
  <c r="BU40" i="98"/>
  <c r="BI294" i="100"/>
  <c r="BI270" i="98"/>
  <c r="BU106" i="100"/>
  <c r="BW174" i="100"/>
  <c r="BI322" i="99"/>
  <c r="BG82" i="99"/>
  <c r="BH304" i="99"/>
  <c r="BG128" i="100"/>
  <c r="BH82" i="109"/>
  <c r="BU332" i="98"/>
  <c r="BU556" i="98" s="1"/>
  <c r="P154" i="103" s="1"/>
  <c r="BG204" i="98"/>
  <c r="BG112" i="100"/>
  <c r="BI352" i="100"/>
  <c r="BI122" i="98"/>
  <c r="BW278" i="109"/>
  <c r="BU334" i="99"/>
  <c r="BU394" i="100"/>
  <c r="BV34" i="99"/>
  <c r="BJ58" i="99"/>
  <c r="BW32" i="99"/>
  <c r="BW194" i="100"/>
  <c r="BU318" i="100"/>
  <c r="BI162" i="99"/>
  <c r="BG138" i="99"/>
  <c r="BG104" i="99"/>
  <c r="BG392" i="99"/>
  <c r="BU212" i="99"/>
  <c r="BV178" i="109"/>
  <c r="BX214" i="109"/>
  <c r="BI156" i="99"/>
  <c r="BW140" i="99"/>
  <c r="BH394" i="99"/>
  <c r="BG80" i="100"/>
  <c r="BI38" i="98"/>
  <c r="BU152" i="98"/>
  <c r="BG154" i="98"/>
  <c r="BW184" i="98"/>
  <c r="BW402" i="99"/>
  <c r="BI384" i="100"/>
  <c r="BI120" i="99"/>
  <c r="BW156" i="109"/>
  <c r="BV412" i="99"/>
  <c r="BG408" i="99"/>
  <c r="BI166" i="99"/>
  <c r="BI116" i="99"/>
  <c r="BW242" i="99"/>
  <c r="BV46" i="109"/>
  <c r="BX172" i="109"/>
  <c r="BI208" i="109"/>
  <c r="BI148" i="109"/>
  <c r="BW174" i="99"/>
  <c r="BW272" i="99"/>
  <c r="BI14" i="99"/>
  <c r="BU40" i="99"/>
  <c r="BW210" i="99"/>
  <c r="BH256" i="109"/>
  <c r="BH166" i="109"/>
  <c r="BG262" i="109"/>
  <c r="BI114" i="99"/>
  <c r="BV178" i="99"/>
  <c r="BI62" i="99"/>
  <c r="BG292" i="99"/>
  <c r="BI128" i="109"/>
  <c r="BW166" i="109"/>
  <c r="BI58" i="99"/>
  <c r="BU310" i="99"/>
  <c r="BJ424" i="99"/>
  <c r="BJ226" i="109"/>
  <c r="BU122" i="99"/>
  <c r="BG156" i="109"/>
  <c r="BW256" i="109"/>
  <c r="BX130" i="109"/>
  <c r="BI82" i="100"/>
  <c r="BW308" i="99"/>
  <c r="BG274" i="109"/>
  <c r="BJ16" i="99"/>
  <c r="BH64" i="100"/>
  <c r="BU352" i="100"/>
  <c r="BU228" i="99"/>
  <c r="BW64" i="109"/>
  <c r="BV310" i="99"/>
  <c r="BI182" i="99"/>
  <c r="BI244" i="99"/>
  <c r="BU86" i="98"/>
  <c r="BI230" i="98"/>
  <c r="BI418" i="100"/>
  <c r="BV382" i="100"/>
  <c r="BW352" i="99"/>
  <c r="BG392" i="100"/>
  <c r="BG352" i="99"/>
  <c r="BU260" i="100"/>
  <c r="BW28" i="99"/>
  <c r="BW394" i="99"/>
  <c r="BU314" i="99"/>
  <c r="BX304" i="99"/>
  <c r="BU306" i="109"/>
  <c r="BW360" i="99"/>
  <c r="BU164" i="109"/>
  <c r="BU322" i="109"/>
  <c r="BW88" i="109"/>
  <c r="BV202" i="99"/>
  <c r="BG258" i="99"/>
  <c r="BU252" i="99"/>
  <c r="BW228" i="100"/>
  <c r="BH298" i="109"/>
  <c r="BG306" i="109"/>
  <c r="BW170" i="99"/>
  <c r="BW292" i="109"/>
  <c r="BX214" i="99"/>
  <c r="BI278" i="99"/>
  <c r="BG118" i="99"/>
  <c r="BX286" i="99"/>
  <c r="BG188" i="109"/>
  <c r="BG154" i="99"/>
  <c r="BV46" i="99"/>
  <c r="BU158" i="99"/>
  <c r="BG94" i="99"/>
  <c r="BW400" i="99"/>
  <c r="BI382" i="99"/>
  <c r="BG110" i="109"/>
  <c r="BW146" i="109"/>
  <c r="BI232" i="109"/>
  <c r="BU60" i="99"/>
  <c r="BI192" i="99"/>
  <c r="BU224" i="99"/>
  <c r="BI316" i="100"/>
  <c r="BU346" i="99"/>
  <c r="BI100" i="99"/>
  <c r="BG60" i="99"/>
  <c r="BU200" i="98"/>
  <c r="BG202" i="100"/>
  <c r="BV244" i="99"/>
  <c r="BU66" i="100"/>
  <c r="BI372" i="99"/>
  <c r="BG402" i="99"/>
  <c r="BG146" i="100"/>
  <c r="BG252" i="100"/>
  <c r="BG252" i="98"/>
  <c r="BI48" i="98"/>
  <c r="BW228" i="99"/>
  <c r="BH256" i="99"/>
  <c r="BW286" i="99"/>
  <c r="BV142" i="99"/>
  <c r="BU294" i="99"/>
  <c r="BW232" i="100"/>
  <c r="BG174" i="99"/>
  <c r="BU120" i="99"/>
  <c r="BG126" i="109"/>
  <c r="BG46" i="109"/>
  <c r="BG244" i="109"/>
  <c r="BU202" i="109"/>
  <c r="BG250" i="109"/>
  <c r="BG10" i="109"/>
  <c r="BG62" i="99"/>
  <c r="BI246" i="100"/>
  <c r="BH94" i="99"/>
  <c r="BV10" i="109"/>
  <c r="BG140" i="109"/>
  <c r="BV64" i="99"/>
  <c r="BV268" i="109"/>
  <c r="BW252" i="99"/>
  <c r="BG188" i="100"/>
  <c r="BJ286" i="99"/>
  <c r="BU90" i="109"/>
  <c r="BG178" i="109"/>
  <c r="BW328" i="109"/>
  <c r="BU326" i="109"/>
  <c r="BJ310" i="99"/>
  <c r="BG284" i="99"/>
  <c r="BW50" i="99"/>
  <c r="BI122" i="99"/>
  <c r="BW66" i="109"/>
  <c r="BW326" i="109"/>
  <c r="BG278" i="109"/>
  <c r="BW48" i="99"/>
  <c r="BG226" i="99"/>
  <c r="BI50" i="109"/>
  <c r="BI148" i="99"/>
  <c r="BW108" i="99"/>
  <c r="BG62" i="100"/>
  <c r="BG406" i="99"/>
  <c r="BX220" i="99"/>
  <c r="BG312" i="98"/>
  <c r="BG370" i="100"/>
  <c r="BG144" i="98"/>
  <c r="BX202" i="98"/>
  <c r="BW382" i="100"/>
  <c r="BI158" i="99"/>
  <c r="BU284" i="99"/>
  <c r="BW336" i="99"/>
  <c r="BW342" i="109"/>
  <c r="BU106" i="99"/>
  <c r="BV82" i="99"/>
  <c r="BU18" i="99"/>
  <c r="BJ226" i="98"/>
  <c r="BJ142" i="99"/>
  <c r="BU198" i="99"/>
  <c r="BW26" i="99"/>
  <c r="BI338" i="100"/>
  <c r="BW390" i="99"/>
  <c r="BW364" i="100"/>
  <c r="BG376" i="98"/>
  <c r="BU36" i="98"/>
  <c r="BG276" i="98"/>
  <c r="BV286" i="100"/>
  <c r="BW92" i="99"/>
  <c r="BU86" i="99"/>
  <c r="BJ178" i="99"/>
  <c r="BH262" i="99"/>
  <c r="BI322" i="98"/>
  <c r="BV238" i="100"/>
  <c r="BJ316" i="100"/>
  <c r="BW206" i="98"/>
  <c r="BU334" i="100"/>
  <c r="BH376" i="99"/>
  <c r="BI170" i="99"/>
  <c r="BX292" i="100"/>
  <c r="BG314" i="99"/>
  <c r="BH274" i="99"/>
  <c r="BW130" i="99"/>
  <c r="BH106" i="98"/>
  <c r="BI218" i="98"/>
  <c r="BW14" i="99"/>
  <c r="BG364" i="99"/>
  <c r="BU164" i="99"/>
  <c r="BX310" i="99"/>
  <c r="BW66" i="100"/>
  <c r="BV292" i="109"/>
  <c r="BG236" i="98"/>
  <c r="BG138" i="100"/>
  <c r="BX142" i="100"/>
  <c r="BX178" i="100"/>
  <c r="BJ262" i="98"/>
  <c r="BI26" i="99"/>
  <c r="BJ418" i="99"/>
  <c r="BG176" i="99"/>
  <c r="BW112" i="99"/>
  <c r="BI106" i="99"/>
  <c r="BU34" i="98"/>
  <c r="BW106" i="98"/>
  <c r="BI292" i="109"/>
  <c r="BU276" i="98"/>
  <c r="BU546" i="98" s="1"/>
  <c r="BB34" i="100"/>
  <c r="BI374" i="100"/>
  <c r="BG106" i="98"/>
  <c r="BW152" i="99"/>
  <c r="BI66" i="99"/>
  <c r="BI182" i="109"/>
  <c r="BX406" i="99"/>
  <c r="BJ94" i="98"/>
  <c r="BW344" i="100"/>
  <c r="BG266" i="99"/>
  <c r="BW340" i="99"/>
  <c r="BW422" i="99"/>
  <c r="BI54" i="99"/>
  <c r="BJ202" i="100"/>
  <c r="BG318" i="98"/>
  <c r="BW72" i="99"/>
  <c r="BI30" i="99"/>
  <c r="BU152" i="99"/>
  <c r="BX136" i="100"/>
  <c r="BU300" i="99"/>
  <c r="BW224" i="100"/>
  <c r="BU172" i="100"/>
  <c r="BG214" i="100"/>
  <c r="BU324" i="98"/>
  <c r="BU418" i="99"/>
  <c r="BW70" i="99"/>
  <c r="BH118" i="99"/>
  <c r="BW404" i="99"/>
  <c r="BW312" i="99"/>
  <c r="BU234" i="99"/>
  <c r="BH412" i="100"/>
  <c r="BI94" i="109"/>
  <c r="BW40" i="109"/>
  <c r="BG236" i="109"/>
  <c r="BW138" i="99"/>
  <c r="BG344" i="109"/>
  <c r="BV418" i="99"/>
  <c r="BG358" i="99"/>
  <c r="BG134" i="99"/>
  <c r="BX34" i="109"/>
  <c r="BG246" i="99"/>
  <c r="BG314" i="109"/>
  <c r="BI124" i="99"/>
  <c r="BW300" i="109"/>
  <c r="BU84" i="109"/>
  <c r="BU410" i="99"/>
  <c r="BI376" i="99"/>
  <c r="BG378" i="99"/>
  <c r="BI66" i="109"/>
  <c r="BI258" i="109"/>
  <c r="BW68" i="109"/>
  <c r="BJ250" i="109"/>
  <c r="BI412" i="99"/>
  <c r="BU100" i="99"/>
  <c r="BU102" i="100"/>
  <c r="BU182" i="99"/>
  <c r="BU70" i="109"/>
  <c r="BI40" i="109"/>
  <c r="BJ100" i="109"/>
  <c r="BH304" i="109"/>
  <c r="BI26" i="109"/>
  <c r="BU166" i="109"/>
  <c r="BJ250" i="99"/>
  <c r="BW154" i="109"/>
  <c r="BG384" i="100"/>
  <c r="BG272" i="98"/>
  <c r="BG308" i="100"/>
  <c r="BI386" i="99"/>
  <c r="BW120" i="100"/>
  <c r="BG184" i="109"/>
  <c r="BW122" i="100"/>
  <c r="BG108" i="100"/>
  <c r="BW66" i="99"/>
  <c r="BJ106" i="100"/>
  <c r="BW372" i="99"/>
  <c r="BU184" i="99"/>
  <c r="BG66" i="99"/>
  <c r="BI308" i="98"/>
  <c r="BW218" i="98"/>
  <c r="BJ70" i="98"/>
  <c r="BG86" i="98"/>
  <c r="BH190" i="109"/>
  <c r="BG144" i="109"/>
  <c r="BG98" i="109"/>
  <c r="BU216" i="99"/>
  <c r="BI422" i="99"/>
  <c r="BI210" i="99"/>
  <c r="BH238" i="99"/>
  <c r="BX304" i="109"/>
  <c r="BG256" i="109"/>
  <c r="BV106" i="109"/>
  <c r="BU32" i="109"/>
  <c r="BH10" i="109"/>
  <c r="BV52" i="109"/>
  <c r="BI98" i="99"/>
  <c r="BH382" i="99"/>
  <c r="BI288" i="109"/>
  <c r="BG166" i="109"/>
  <c r="BI200" i="99"/>
  <c r="BH232" i="109"/>
  <c r="BU42" i="99"/>
  <c r="BI246" i="99"/>
  <c r="BG148" i="99"/>
  <c r="BG90" i="109"/>
  <c r="BH16" i="99"/>
  <c r="BI166" i="109"/>
  <c r="BX274" i="109"/>
  <c r="BG152" i="109"/>
  <c r="BI220" i="99"/>
  <c r="BU56" i="99"/>
  <c r="BX40" i="109"/>
  <c r="BW148" i="109"/>
  <c r="BW102" i="99"/>
  <c r="BJ148" i="99"/>
  <c r="BH34" i="99"/>
  <c r="BV334" i="99"/>
  <c r="BI262" i="109"/>
  <c r="BW172" i="109"/>
  <c r="BH28" i="109"/>
  <c r="BU322" i="99"/>
  <c r="BW388" i="99"/>
  <c r="BW324" i="99"/>
  <c r="BH250" i="109"/>
  <c r="BT16" i="100"/>
  <c r="BG304" i="98"/>
  <c r="BW392" i="99"/>
  <c r="BW354" i="99"/>
  <c r="BH208" i="99"/>
  <c r="BH100" i="100"/>
  <c r="BI388" i="99"/>
  <c r="BI218" i="100"/>
  <c r="BG210" i="99"/>
  <c r="BI186" i="99"/>
  <c r="BU212" i="100"/>
  <c r="BG122" i="99"/>
  <c r="BI216" i="99"/>
  <c r="BX142" i="98"/>
  <c r="BG268" i="98"/>
  <c r="BG194" i="98"/>
  <c r="BG312" i="100"/>
  <c r="BU270" i="109"/>
  <c r="BX226" i="99"/>
  <c r="BG58" i="100"/>
  <c r="BJ292" i="99"/>
  <c r="BX268" i="109"/>
  <c r="BX46" i="99"/>
  <c r="BW56" i="99"/>
  <c r="BI398" i="99"/>
  <c r="BJ136" i="109"/>
  <c r="BI246" i="109"/>
  <c r="BU54" i="109"/>
  <c r="BG202" i="109"/>
  <c r="BI78" i="109"/>
  <c r="BG168" i="99"/>
  <c r="BV136" i="100"/>
  <c r="BI322" i="109"/>
  <c r="BW426" i="99"/>
  <c r="BG344" i="99"/>
  <c r="BG214" i="99"/>
  <c r="BW198" i="109"/>
  <c r="BG248" i="99"/>
  <c r="BV106" i="100"/>
  <c r="BI194" i="99"/>
  <c r="BI162" i="109"/>
  <c r="BI140" i="109"/>
  <c r="BW114" i="109"/>
  <c r="BW30" i="99"/>
  <c r="BI206" i="100"/>
  <c r="BX58" i="99"/>
  <c r="BW384" i="99"/>
  <c r="BG84" i="109"/>
  <c r="BV88" i="99"/>
  <c r="BJ88" i="109"/>
  <c r="BW120" i="109"/>
  <c r="BG224" i="109"/>
  <c r="BW134" i="109"/>
  <c r="BV328" i="99"/>
  <c r="BU130" i="109"/>
  <c r="BU372" i="99"/>
  <c r="BV232" i="99"/>
  <c r="BG366" i="100"/>
  <c r="BW36" i="109"/>
  <c r="BH382" i="98"/>
  <c r="BW324" i="98"/>
  <c r="BJ154" i="100"/>
  <c r="BI180" i="98"/>
  <c r="BG240" i="100"/>
  <c r="BU138" i="109"/>
  <c r="BJ394" i="99"/>
  <c r="BG380" i="99"/>
  <c r="BU92" i="99"/>
  <c r="BX64" i="109"/>
  <c r="BU176" i="98"/>
  <c r="BW398" i="99"/>
  <c r="BW268" i="109"/>
  <c r="BW386" i="100"/>
  <c r="BU92" i="100"/>
  <c r="BX268" i="100"/>
  <c r="BJ364" i="100"/>
  <c r="BG382" i="99"/>
  <c r="BU54" i="99"/>
  <c r="BH100" i="109"/>
  <c r="BI256" i="99"/>
  <c r="BU220" i="100"/>
  <c r="BX34" i="99"/>
  <c r="BG132" i="99"/>
  <c r="BU236" i="100"/>
  <c r="BG136" i="109"/>
  <c r="BI202" i="99"/>
  <c r="BG38" i="99"/>
  <c r="BI128" i="100"/>
  <c r="BI242" i="98"/>
  <c r="BW46" i="98"/>
  <c r="BG412" i="99"/>
  <c r="BG248" i="98"/>
  <c r="BI424" i="99"/>
  <c r="BW358" i="99"/>
  <c r="BG78" i="99"/>
  <c r="BG298" i="100"/>
  <c r="BW98" i="99"/>
  <c r="BU258" i="99"/>
  <c r="BG274" i="100"/>
  <c r="BG378" i="100"/>
  <c r="BW428" i="98"/>
  <c r="BH418" i="100"/>
  <c r="BU298" i="100"/>
  <c r="BG250" i="100"/>
  <c r="BI414" i="99"/>
  <c r="BI230" i="99"/>
  <c r="BI104" i="99"/>
  <c r="BW316" i="99"/>
  <c r="BW424" i="100"/>
  <c r="BI304" i="100"/>
  <c r="BG396" i="100"/>
  <c r="BU344" i="99"/>
  <c r="BV250" i="100"/>
  <c r="BW418" i="99"/>
  <c r="BI392" i="99"/>
  <c r="BG326" i="99"/>
  <c r="BI94" i="99"/>
  <c r="BI148" i="100"/>
  <c r="BW332" i="99"/>
  <c r="BT10" i="100"/>
  <c r="BW192" i="100"/>
  <c r="BG310" i="99"/>
  <c r="BV304" i="98"/>
  <c r="BU126" i="100"/>
  <c r="BJ64" i="98"/>
  <c r="BI152" i="100"/>
  <c r="BG358" i="100"/>
  <c r="BH148" i="100"/>
  <c r="BH154" i="100"/>
  <c r="BU146" i="99"/>
  <c r="BW204" i="99"/>
  <c r="BI334" i="99"/>
  <c r="BW378" i="100"/>
  <c r="BU364" i="99"/>
  <c r="BU414" i="99"/>
  <c r="BU176" i="99"/>
  <c r="BW226" i="109"/>
  <c r="BG38" i="109"/>
  <c r="BI340" i="109"/>
  <c r="BU298" i="99"/>
  <c r="BI138" i="99"/>
  <c r="BG148" i="109"/>
  <c r="BX346" i="99"/>
  <c r="BU158" i="109"/>
  <c r="BW242" i="109"/>
  <c r="BU42" i="109"/>
  <c r="BW118" i="109"/>
  <c r="BG258" i="109"/>
  <c r="BG338" i="109"/>
  <c r="BG302" i="99"/>
  <c r="BG390" i="99"/>
  <c r="BU134" i="99"/>
  <c r="BV76" i="99"/>
  <c r="BI160" i="99"/>
  <c r="BI76" i="99"/>
  <c r="BJ142" i="109"/>
  <c r="BU14" i="99"/>
  <c r="BJ196" i="109"/>
  <c r="BU176" i="109"/>
  <c r="BW48" i="109"/>
  <c r="BW122" i="99"/>
  <c r="BI64" i="109"/>
  <c r="BW232" i="109"/>
  <c r="BH268" i="109"/>
  <c r="BI180" i="99"/>
  <c r="BI230" i="100"/>
  <c r="BV202" i="100"/>
  <c r="BI90" i="100"/>
  <c r="BG28" i="98"/>
  <c r="BI170" i="100"/>
  <c r="BU404" i="99"/>
  <c r="BX370" i="99"/>
  <c r="BJ172" i="99"/>
  <c r="BJ352" i="99"/>
  <c r="BG64" i="99"/>
  <c r="BI142" i="99"/>
  <c r="BU168" i="98"/>
  <c r="BI72" i="99"/>
  <c r="BU302" i="109"/>
  <c r="BG228" i="99"/>
  <c r="BI314" i="109"/>
  <c r="BU268" i="100"/>
  <c r="BG78" i="98"/>
  <c r="BG264" i="100"/>
  <c r="BI396" i="98"/>
  <c r="BX322" i="99"/>
  <c r="BI80" i="109"/>
  <c r="BJ40" i="99"/>
  <c r="BW84" i="99"/>
  <c r="BV52" i="99"/>
  <c r="BV304" i="100"/>
  <c r="BU256" i="99"/>
  <c r="BU52" i="99"/>
  <c r="BW128" i="109"/>
  <c r="BI208" i="99"/>
  <c r="BG266" i="109"/>
  <c r="BU344" i="109"/>
  <c r="BU102" i="109"/>
  <c r="BU420" i="99"/>
  <c r="BV58" i="99"/>
  <c r="BG242" i="109"/>
  <c r="BI252" i="109"/>
  <c r="BW260" i="109"/>
  <c r="BU234" i="109"/>
  <c r="BU32" i="99"/>
  <c r="BU78" i="99"/>
  <c r="BX154" i="99"/>
  <c r="BV316" i="109"/>
  <c r="BW332" i="109"/>
  <c r="BU328" i="109"/>
  <c r="BI68" i="109"/>
  <c r="BX166" i="109"/>
  <c r="BW58" i="99"/>
  <c r="BX130" i="99"/>
  <c r="BU156" i="109"/>
  <c r="BX178" i="109"/>
  <c r="BW96" i="109"/>
  <c r="BW296" i="99"/>
  <c r="BU200" i="99"/>
  <c r="BH22" i="109"/>
  <c r="BG94" i="109"/>
  <c r="BI160" i="109"/>
  <c r="BI282" i="109"/>
  <c r="BG332" i="99"/>
  <c r="BW212" i="99"/>
  <c r="BU36" i="99"/>
  <c r="BX88" i="99"/>
  <c r="BI112" i="100"/>
  <c r="BW392" i="100"/>
  <c r="BJ280" i="99"/>
  <c r="BG412" i="100"/>
  <c r="BW196" i="98"/>
  <c r="BW142" i="100"/>
  <c r="BW140" i="109"/>
  <c r="BG220" i="100"/>
  <c r="BW206" i="99"/>
  <c r="BJ340" i="99"/>
  <c r="BI386" i="100"/>
  <c r="BI326" i="99"/>
  <c r="BH340" i="100"/>
  <c r="BG368" i="99"/>
  <c r="BV190" i="100"/>
  <c r="BX118" i="99"/>
  <c r="BU366" i="99"/>
  <c r="BW270" i="98"/>
  <c r="BH352" i="100"/>
  <c r="BI138" i="100"/>
  <c r="BI252" i="98"/>
  <c r="BU292" i="100"/>
  <c r="BI268" i="99"/>
  <c r="BJ136" i="99"/>
  <c r="BI374" i="99"/>
  <c r="BJ304" i="99"/>
  <c r="BU230" i="109"/>
  <c r="BH418" i="99"/>
  <c r="BG292" i="100"/>
  <c r="BI386" i="98"/>
  <c r="BI408" i="100"/>
  <c r="BI326" i="98"/>
  <c r="BG268" i="100"/>
  <c r="BU370" i="99"/>
  <c r="BG190" i="99"/>
  <c r="BW234" i="99"/>
  <c r="BU126" i="99"/>
  <c r="BU240" i="100"/>
  <c r="BG30" i="99"/>
  <c r="BG174" i="98"/>
  <c r="BW350" i="98"/>
  <c r="BW322" i="109"/>
  <c r="BW322" i="99"/>
  <c r="BG152" i="99"/>
  <c r="BX160" i="99"/>
  <c r="BI40" i="99"/>
  <c r="BG410" i="98"/>
  <c r="BU60" i="98"/>
  <c r="BI128" i="99"/>
  <c r="BU416" i="98"/>
  <c r="BU380" i="100"/>
  <c r="BX388" i="100"/>
  <c r="BI172" i="98"/>
  <c r="BU328" i="99"/>
  <c r="BU202" i="99"/>
  <c r="BW424" i="99"/>
  <c r="BU136" i="99"/>
  <c r="BJ76" i="100"/>
  <c r="BU378" i="98"/>
  <c r="BW94" i="100"/>
  <c r="BU170" i="98"/>
  <c r="BW190" i="100"/>
  <c r="BG218" i="99"/>
  <c r="BU204" i="100"/>
  <c r="BI354" i="99"/>
  <c r="BW182" i="99"/>
  <c r="BI82" i="99"/>
  <c r="BI200" i="109"/>
  <c r="BX310" i="98"/>
  <c r="BG288" i="99"/>
  <c r="BW400" i="100"/>
  <c r="BW344" i="99"/>
  <c r="BV424" i="100"/>
  <c r="BX244" i="99"/>
  <c r="BH106" i="109"/>
  <c r="BW186" i="99"/>
  <c r="BG378" i="98"/>
  <c r="BI274" i="109"/>
  <c r="BV154" i="99"/>
  <c r="BV304" i="99"/>
  <c r="BU310" i="100"/>
  <c r="BU214" i="98"/>
  <c r="BU334" i="98"/>
  <c r="BW412" i="98"/>
  <c r="BG122" i="98"/>
  <c r="BU320" i="99"/>
  <c r="BI136" i="100"/>
  <c r="BU330" i="99"/>
  <c r="BH130" i="109"/>
  <c r="BW82" i="99"/>
  <c r="BI242" i="99"/>
  <c r="BG324" i="100"/>
  <c r="BV286" i="109"/>
  <c r="BH178" i="109"/>
  <c r="BI226" i="109"/>
  <c r="BX352" i="99"/>
  <c r="BI250" i="109"/>
  <c r="BI234" i="109"/>
  <c r="BV340" i="100"/>
  <c r="BW396" i="99"/>
  <c r="BU204" i="109"/>
  <c r="BJ184" i="109"/>
  <c r="BV100" i="109"/>
  <c r="BU336" i="109"/>
  <c r="BG302" i="109"/>
  <c r="BU64" i="100"/>
  <c r="BU330" i="100"/>
  <c r="BG58" i="109"/>
  <c r="BV160" i="109"/>
  <c r="BU64" i="109"/>
  <c r="BJ328" i="109"/>
  <c r="BI330" i="109"/>
  <c r="BG88" i="99"/>
  <c r="BH244" i="100"/>
  <c r="BU58" i="99"/>
  <c r="BW290" i="109"/>
  <c r="BH16" i="109"/>
  <c r="BU316" i="109"/>
  <c r="BH160" i="109"/>
  <c r="BU338" i="100"/>
  <c r="BI60" i="109"/>
  <c r="BW240" i="109"/>
  <c r="BG164" i="99"/>
  <c r="BW172" i="100"/>
  <c r="BJ424" i="100"/>
  <c r="BI292" i="100"/>
  <c r="BU376" i="99"/>
  <c r="BG144" i="100"/>
  <c r="BX394" i="99"/>
  <c r="BW268" i="99"/>
  <c r="BW66" i="98"/>
  <c r="BW519" i="98" s="1"/>
  <c r="BU418" i="100"/>
  <c r="BX142" i="99"/>
  <c r="BW216" i="100"/>
  <c r="BJ238" i="109"/>
  <c r="BG154" i="109"/>
  <c r="BH190" i="100"/>
  <c r="BI288" i="99"/>
  <c r="BI290" i="99"/>
  <c r="BI402" i="100"/>
  <c r="BW346" i="99"/>
  <c r="BI70" i="99"/>
  <c r="BG294" i="99"/>
  <c r="BV58" i="98"/>
  <c r="BG234" i="98"/>
  <c r="BG146" i="98"/>
  <c r="BV58" i="100"/>
  <c r="BI364" i="98"/>
  <c r="BJ76" i="109"/>
  <c r="BW378" i="99"/>
  <c r="BX334" i="109"/>
  <c r="BW198" i="99"/>
  <c r="BU342" i="99"/>
  <c r="BW428" i="99"/>
  <c r="BI48" i="109"/>
  <c r="BX154" i="109"/>
  <c r="BW120" i="99"/>
  <c r="BU170" i="109"/>
  <c r="BW12" i="109"/>
  <c r="BV316" i="99"/>
  <c r="BX310" i="109"/>
  <c r="BU308" i="109"/>
  <c r="BI332" i="99"/>
  <c r="BG56" i="109"/>
  <c r="BI218" i="99"/>
  <c r="BG164" i="109"/>
  <c r="BI172" i="99"/>
  <c r="BW208" i="99"/>
  <c r="BU272" i="99"/>
  <c r="BV124" i="99"/>
  <c r="BU358" i="99"/>
  <c r="BG238" i="109"/>
  <c r="BG324" i="109"/>
  <c r="BU200" i="109"/>
  <c r="BJ52" i="99"/>
  <c r="BU250" i="109"/>
  <c r="BG184" i="99"/>
  <c r="BI74" i="99"/>
  <c r="BU16" i="99"/>
  <c r="BU272" i="109"/>
  <c r="BJ334" i="109"/>
  <c r="BI224" i="109"/>
  <c r="BJ76" i="99"/>
  <c r="BX238" i="99"/>
  <c r="BU46" i="99"/>
  <c r="BI154" i="99"/>
  <c r="BU384" i="100"/>
  <c r="BG124" i="98"/>
  <c r="BH190" i="99"/>
  <c r="BW270" i="109"/>
  <c r="BH424" i="99"/>
  <c r="BW240" i="100"/>
  <c r="BW535" i="100" s="1"/>
  <c r="Q135" i="103" s="1"/>
  <c r="BG328" i="99"/>
  <c r="BU244" i="98"/>
  <c r="BG266" i="98"/>
  <c r="BJ226" i="99"/>
  <c r="BI96" i="98"/>
  <c r="BH328" i="99"/>
  <c r="BG242" i="99"/>
  <c r="BI46" i="99"/>
  <c r="BV16" i="99"/>
  <c r="BU24" i="99"/>
  <c r="BX376" i="100"/>
  <c r="BW236" i="99"/>
  <c r="BG136" i="99"/>
  <c r="BU224" i="100"/>
  <c r="BX412" i="98"/>
  <c r="BH52" i="99"/>
  <c r="BW322" i="100"/>
  <c r="BG38" i="98"/>
  <c r="BU164" i="100"/>
  <c r="BI100" i="98"/>
  <c r="BW266" i="99"/>
  <c r="BW12" i="99"/>
  <c r="BV220" i="100"/>
  <c r="BV274" i="99"/>
  <c r="BG84" i="99"/>
  <c r="BX232" i="109"/>
  <c r="BW262" i="109"/>
  <c r="BH220" i="109"/>
  <c r="BG114" i="109"/>
  <c r="BU72" i="109"/>
  <c r="BW224" i="109"/>
  <c r="BW42" i="109"/>
  <c r="BX280" i="99"/>
  <c r="BU408" i="99"/>
  <c r="BU62" i="109"/>
  <c r="BI74" i="109"/>
  <c r="BG222" i="109"/>
  <c r="BX412" i="99"/>
  <c r="BG182" i="109"/>
  <c r="BH88" i="99"/>
  <c r="BG346" i="99"/>
  <c r="BW76" i="109"/>
  <c r="BI72" i="109"/>
  <c r="BU274" i="109"/>
  <c r="BU294" i="109"/>
  <c r="BU44" i="109"/>
  <c r="BU124" i="100"/>
  <c r="BU324" i="99"/>
  <c r="BG248" i="109"/>
  <c r="BU266" i="99"/>
  <c r="BI302" i="109"/>
  <c r="BI384" i="99"/>
  <c r="BW116" i="109"/>
  <c r="BW54" i="99"/>
  <c r="BW414" i="99"/>
  <c r="BU136" i="109"/>
  <c r="BG174" i="109"/>
  <c r="BI280" i="98"/>
  <c r="BU362" i="100"/>
  <c r="BH358" i="100"/>
  <c r="BG324" i="99"/>
  <c r="BG192" i="100"/>
  <c r="BJ238" i="99"/>
  <c r="BJ533" i="99" s="1"/>
  <c r="BJ388" i="100"/>
  <c r="BU426" i="99"/>
  <c r="BI274" i="99"/>
  <c r="BU112" i="99"/>
  <c r="BI224" i="98"/>
  <c r="BG258" i="98"/>
  <c r="BU128" i="99"/>
  <c r="BW92" i="100"/>
  <c r="BW300" i="99"/>
  <c r="BG26" i="99"/>
  <c r="BH40" i="99"/>
  <c r="BU338" i="99"/>
  <c r="BW266" i="100"/>
  <c r="BW90" i="99"/>
  <c r="BG16" i="99"/>
  <c r="BX340" i="99"/>
  <c r="BU428" i="99"/>
  <c r="BI202" i="100"/>
  <c r="BG182" i="100"/>
  <c r="BW252" i="98"/>
  <c r="BX76" i="100"/>
  <c r="BG346" i="100"/>
  <c r="BW262" i="98"/>
  <c r="BW380" i="99"/>
  <c r="BU406" i="99"/>
  <c r="BV94" i="109"/>
  <c r="BB22" i="100"/>
  <c r="BI294" i="99"/>
  <c r="BU108" i="109"/>
  <c r="BU34" i="99"/>
  <c r="BV166" i="109"/>
  <c r="BW178" i="109"/>
  <c r="BI104" i="109"/>
  <c r="BG180" i="109"/>
  <c r="BG182" i="99"/>
  <c r="BW164" i="100"/>
  <c r="BI92" i="99"/>
  <c r="BG160" i="99"/>
  <c r="BX292" i="109"/>
  <c r="BI194" i="109"/>
  <c r="BW180" i="99"/>
  <c r="BH202" i="109"/>
  <c r="BG116" i="109"/>
  <c r="BI110" i="109"/>
  <c r="BW294" i="109"/>
  <c r="BG252" i="99"/>
  <c r="BG88" i="109"/>
  <c r="BU148" i="109"/>
  <c r="BJ340" i="109"/>
  <c r="BW226" i="99"/>
  <c r="BI360" i="99"/>
  <c r="BW218" i="109"/>
  <c r="BU46" i="109"/>
  <c r="BU142" i="109"/>
  <c r="BG190" i="109"/>
  <c r="BI86" i="99"/>
  <c r="BJ22" i="99"/>
  <c r="BW254" i="109"/>
  <c r="BG36" i="99"/>
  <c r="BG160" i="109"/>
  <c r="BI272" i="99"/>
  <c r="BJ118" i="99"/>
  <c r="BX166" i="99"/>
  <c r="BW190" i="99"/>
  <c r="BG196" i="99"/>
  <c r="BX88" i="109"/>
  <c r="BW150" i="109"/>
  <c r="BI212" i="109"/>
  <c r="BG192" i="99"/>
  <c r="BG22" i="109"/>
  <c r="BG168" i="100"/>
  <c r="BU108" i="99"/>
  <c r="BU30" i="99"/>
  <c r="BI344" i="109"/>
  <c r="BI126" i="100"/>
  <c r="BG298" i="109"/>
  <c r="BI176" i="109"/>
  <c r="BW194" i="109"/>
  <c r="BU312" i="109"/>
  <c r="BG120" i="109"/>
  <c r="BW208" i="109"/>
  <c r="BW330" i="109"/>
  <c r="BI122" i="100"/>
  <c r="BX70" i="99"/>
  <c r="BI154" i="109"/>
  <c r="BV334" i="109"/>
  <c r="BG128" i="99"/>
  <c r="BG340" i="109"/>
  <c r="BW92" i="109"/>
  <c r="BI328" i="99"/>
  <c r="BU412" i="99"/>
  <c r="BU98" i="99"/>
  <c r="BJ202" i="99"/>
  <c r="BH136" i="99"/>
  <c r="BG240" i="99"/>
  <c r="BH364" i="99"/>
  <c r="BU132" i="109"/>
  <c r="BJ106" i="109"/>
  <c r="BW316" i="109"/>
  <c r="BX10" i="99"/>
  <c r="BJ148" i="109"/>
  <c r="BG270" i="99"/>
  <c r="BG176" i="109"/>
  <c r="BU66" i="109"/>
  <c r="BU174" i="109"/>
  <c r="BI266" i="99"/>
  <c r="BW302" i="99"/>
  <c r="BX184" i="109"/>
  <c r="BJ256" i="109"/>
  <c r="BU98" i="109"/>
  <c r="BJ400" i="99"/>
  <c r="BU240" i="109"/>
  <c r="BW38" i="109"/>
  <c r="BU380" i="99"/>
  <c r="BU178" i="99"/>
  <c r="BI266" i="109"/>
  <c r="BW210" i="109"/>
  <c r="BI242" i="109"/>
  <c r="BH322" i="109"/>
  <c r="BJ334" i="99"/>
  <c r="BW100" i="99"/>
  <c r="BI188" i="109"/>
  <c r="BU28" i="99"/>
  <c r="BW124" i="109"/>
  <c r="BW106" i="109"/>
  <c r="BI270" i="109"/>
  <c r="BU172" i="109"/>
  <c r="BU242" i="99"/>
  <c r="BG254" i="99"/>
  <c r="BX106" i="99"/>
  <c r="BI52" i="109"/>
  <c r="BV298" i="109"/>
  <c r="BU270" i="99"/>
  <c r="BW122" i="109"/>
  <c r="BJ268" i="109"/>
  <c r="BU318" i="109"/>
  <c r="BI134" i="99"/>
  <c r="BW370" i="99"/>
  <c r="BW356" i="99"/>
  <c r="BI14" i="109"/>
  <c r="BG282" i="109"/>
  <c r="BH118" i="109"/>
  <c r="BX70" i="109"/>
  <c r="BG62" i="109"/>
  <c r="BI150" i="109"/>
  <c r="BV274" i="109"/>
  <c r="BG320" i="99"/>
  <c r="BG206" i="99"/>
  <c r="BI290" i="100"/>
  <c r="BU280" i="109"/>
  <c r="BX136" i="99"/>
  <c r="BG42" i="99"/>
  <c r="BV100" i="99"/>
  <c r="BU152" i="109"/>
  <c r="BI92" i="109"/>
  <c r="BW180" i="109"/>
  <c r="BI86" i="109"/>
  <c r="BI320" i="99"/>
  <c r="BW252" i="109"/>
  <c r="BG226" i="109"/>
  <c r="BH226" i="99"/>
  <c r="BI332" i="109"/>
  <c r="BX148" i="99"/>
  <c r="BI396" i="99"/>
  <c r="BJ214" i="109"/>
  <c r="BH64" i="109"/>
  <c r="BH112" i="99"/>
  <c r="BG276" i="109"/>
  <c r="BI134" i="109"/>
  <c r="BW50" i="109"/>
  <c r="BG292" i="109"/>
  <c r="BI146" i="109"/>
  <c r="BG108" i="109"/>
  <c r="BI22" i="99"/>
  <c r="BU70" i="99"/>
  <c r="BV124" i="109"/>
  <c r="BW72" i="109"/>
  <c r="BW234" i="109"/>
  <c r="BU230" i="99"/>
  <c r="BW206" i="109"/>
  <c r="BW284" i="99"/>
  <c r="BG234" i="99"/>
  <c r="BH70" i="99"/>
  <c r="BG312" i="99"/>
  <c r="BU340" i="109"/>
  <c r="BI18" i="109"/>
  <c r="BW130" i="109"/>
  <c r="BI298" i="109"/>
  <c r="BG212" i="109"/>
  <c r="BW80" i="109"/>
  <c r="BI144" i="109"/>
  <c r="BI24" i="109"/>
  <c r="BG404" i="99"/>
  <c r="BU258" i="109"/>
  <c r="BG260" i="109"/>
  <c r="BH196" i="109"/>
  <c r="BX100" i="99"/>
  <c r="BU298" i="109"/>
  <c r="BU218" i="109"/>
  <c r="BW410" i="99"/>
  <c r="BU248" i="99"/>
  <c r="BW382" i="99"/>
  <c r="BU180" i="109"/>
  <c r="BX238" i="109"/>
  <c r="BV184" i="99"/>
  <c r="BW340" i="109"/>
  <c r="BG80" i="109"/>
  <c r="BH136" i="109"/>
  <c r="BI172" i="109"/>
  <c r="BX340" i="109"/>
  <c r="BI398" i="100"/>
  <c r="BW294" i="99"/>
  <c r="BI252" i="99"/>
  <c r="BG86" i="109"/>
  <c r="BI88" i="99"/>
  <c r="BW86" i="109"/>
  <c r="BU286" i="99"/>
  <c r="BG342" i="109"/>
  <c r="BG42" i="109"/>
  <c r="BI248" i="99"/>
  <c r="BH124" i="99"/>
  <c r="BI316" i="109"/>
  <c r="BX208" i="109"/>
  <c r="BH10" i="99"/>
  <c r="BW306" i="109"/>
  <c r="BV208" i="109"/>
  <c r="BI278" i="109"/>
  <c r="BU214" i="109"/>
  <c r="BJ328" i="99"/>
  <c r="BG404" i="100"/>
  <c r="BI244" i="109"/>
  <c r="BI312" i="99"/>
  <c r="BU24" i="109"/>
  <c r="BH40" i="109"/>
  <c r="BW78" i="109"/>
  <c r="BU188" i="109"/>
  <c r="BG142" i="109"/>
  <c r="BG336" i="109"/>
  <c r="BG72" i="109"/>
  <c r="BX316" i="99"/>
  <c r="BU130" i="99"/>
  <c r="BI130" i="109"/>
  <c r="BG68" i="99"/>
  <c r="BW362" i="99"/>
  <c r="BI236" i="109"/>
  <c r="BU210" i="99"/>
  <c r="BV142" i="109"/>
  <c r="BU252" i="109"/>
  <c r="BI220" i="109"/>
  <c r="BI272" i="100"/>
  <c r="BI202" i="109"/>
  <c r="BW144" i="109"/>
  <c r="BV28" i="109"/>
  <c r="BW338" i="109"/>
  <c r="BX94" i="109"/>
  <c r="BU26" i="99"/>
  <c r="BG284" i="109"/>
  <c r="BW334" i="109"/>
  <c r="BW162" i="109"/>
  <c r="BG200" i="99"/>
  <c r="BG54" i="99"/>
  <c r="BG188" i="99"/>
  <c r="BU22" i="109"/>
  <c r="BV148" i="100"/>
  <c r="BU226" i="109"/>
  <c r="BW104" i="109"/>
  <c r="BX328" i="109"/>
  <c r="BI216" i="109"/>
  <c r="BU110" i="109"/>
  <c r="BG52" i="109"/>
  <c r="BH274" i="109"/>
  <c r="BI114" i="109"/>
  <c r="BH130" i="99"/>
  <c r="BU324" i="109"/>
  <c r="BU212" i="109"/>
  <c r="BU216" i="109"/>
  <c r="BW238" i="99"/>
  <c r="BW212" i="109"/>
  <c r="BH196" i="99"/>
  <c r="BG132" i="109"/>
  <c r="BI118" i="109"/>
  <c r="BI90" i="109"/>
  <c r="BV226" i="109"/>
  <c r="BG196" i="109"/>
  <c r="BG214" i="109"/>
  <c r="BG362" i="99"/>
  <c r="BI80" i="99"/>
  <c r="BW178" i="99"/>
  <c r="BI404" i="99"/>
  <c r="BG150" i="99"/>
  <c r="BV256" i="109"/>
  <c r="BJ130" i="109"/>
  <c r="BW310" i="109"/>
  <c r="BW98" i="109"/>
  <c r="BX124" i="109"/>
  <c r="BI232" i="99"/>
  <c r="BW196" i="100"/>
  <c r="BW124" i="99"/>
  <c r="BI54" i="109"/>
  <c r="BU138" i="99"/>
  <c r="BU290" i="109"/>
  <c r="BX280" i="109"/>
  <c r="BI302" i="99"/>
  <c r="BG60" i="109"/>
  <c r="BI280" i="109"/>
  <c r="BW318" i="109"/>
  <c r="BI120" i="109"/>
  <c r="BI42" i="109"/>
  <c r="BU218" i="99"/>
  <c r="BX424" i="99"/>
  <c r="BW248" i="109"/>
  <c r="BG336" i="99"/>
  <c r="BU140" i="109"/>
  <c r="BG140" i="99"/>
  <c r="BI300" i="99"/>
  <c r="BU420" i="100"/>
  <c r="BH166" i="99"/>
  <c r="BU238" i="109"/>
  <c r="BI292" i="99"/>
  <c r="BU292" i="109"/>
  <c r="BJ46" i="109"/>
  <c r="BW32" i="109"/>
  <c r="BU50" i="109"/>
  <c r="BU292" i="99"/>
  <c r="BJ124" i="109"/>
  <c r="BG96" i="109"/>
  <c r="BH310" i="109"/>
  <c r="BI394" i="99"/>
  <c r="BU76" i="99"/>
  <c r="BI70" i="109"/>
  <c r="BU160" i="109"/>
  <c r="BW52" i="109"/>
  <c r="BJ208" i="99"/>
  <c r="BU384" i="98"/>
  <c r="BW336" i="100"/>
  <c r="BI94" i="100"/>
  <c r="BG246" i="98"/>
  <c r="BW318" i="98"/>
  <c r="BU82" i="99"/>
  <c r="BI248" i="100"/>
  <c r="BI336" i="99"/>
  <c r="BW168" i="99"/>
  <c r="BG342" i="99"/>
  <c r="BW108" i="109"/>
  <c r="BI234" i="99"/>
  <c r="BI260" i="100"/>
  <c r="BW36" i="99"/>
  <c r="BH58" i="109"/>
  <c r="BX112" i="109"/>
  <c r="BU64" i="99"/>
  <c r="BJ208" i="109"/>
  <c r="BU244" i="99"/>
  <c r="BG104" i="109"/>
  <c r="BI304" i="99"/>
  <c r="BJ88" i="99"/>
  <c r="BW62" i="99"/>
  <c r="BU254" i="99"/>
  <c r="BV286" i="99"/>
  <c r="BW78" i="99"/>
  <c r="BV112" i="109"/>
  <c r="BW230" i="109"/>
  <c r="BH340" i="109"/>
  <c r="BW22" i="109"/>
  <c r="BI164" i="109"/>
  <c r="BW170" i="109"/>
  <c r="BH178" i="99"/>
  <c r="BV406" i="99"/>
  <c r="BU290" i="100"/>
  <c r="BU260" i="109"/>
  <c r="BG186" i="109"/>
  <c r="BW304" i="109"/>
  <c r="BW146" i="99"/>
  <c r="BU228" i="109"/>
  <c r="BI238" i="109"/>
  <c r="BW214" i="109"/>
  <c r="BW160" i="109"/>
  <c r="BJ358" i="99"/>
  <c r="BW128" i="99"/>
  <c r="BW282" i="109"/>
  <c r="BU26" i="109"/>
  <c r="BW324" i="109"/>
  <c r="BU34" i="109"/>
  <c r="BU166" i="99"/>
  <c r="BH142" i="109"/>
  <c r="BJ382" i="99"/>
  <c r="BJ28" i="109"/>
  <c r="BH370" i="100"/>
  <c r="BW10" i="99"/>
  <c r="BW160" i="99"/>
  <c r="BW336" i="109"/>
  <c r="BG246" i="109"/>
  <c r="BI124" i="109"/>
  <c r="BU104" i="99"/>
  <c r="BJ220" i="109"/>
  <c r="BU248" i="109"/>
  <c r="BX46" i="109"/>
  <c r="BU128" i="109"/>
  <c r="BG32" i="109"/>
  <c r="BG304" i="109"/>
  <c r="BV358" i="99"/>
  <c r="BJ52" i="109"/>
  <c r="BI32" i="109"/>
  <c r="BG168" i="109"/>
  <c r="BG322" i="109"/>
  <c r="BH406" i="99"/>
  <c r="BV310" i="109"/>
  <c r="BU18" i="109"/>
  <c r="BW274" i="109"/>
  <c r="BI76" i="109"/>
  <c r="BW90" i="109"/>
  <c r="BI56" i="99"/>
  <c r="BI60" i="99"/>
  <c r="BV424" i="99"/>
  <c r="BI164" i="99"/>
  <c r="BU22" i="99"/>
  <c r="BG126" i="99"/>
  <c r="BI254" i="109"/>
  <c r="BG118" i="109"/>
  <c r="BI310" i="99"/>
  <c r="BV220" i="109"/>
  <c r="BG30" i="109"/>
  <c r="BI36" i="109"/>
  <c r="BG44" i="109"/>
  <c r="BG90" i="99"/>
  <c r="BI174" i="100"/>
  <c r="BH46" i="109"/>
  <c r="BH22" i="99"/>
  <c r="BI336" i="109"/>
  <c r="BG370" i="99"/>
  <c r="BW200" i="109"/>
  <c r="BU198" i="109"/>
  <c r="BU38" i="109"/>
  <c r="BU296" i="109"/>
  <c r="BU342" i="109"/>
  <c r="BH352" i="99"/>
  <c r="BU310" i="109"/>
  <c r="BG134" i="109"/>
  <c r="BI250" i="99"/>
  <c r="BG16" i="109"/>
  <c r="BG234" i="109"/>
  <c r="BI276" i="109"/>
  <c r="BV352" i="99"/>
  <c r="BI212" i="99"/>
  <c r="BW366" i="99"/>
  <c r="BG208" i="109"/>
  <c r="BV262" i="109"/>
  <c r="BI210" i="109"/>
  <c r="BJ16" i="109"/>
  <c r="BV250" i="109"/>
  <c r="BU154" i="109"/>
  <c r="BG252" i="109"/>
  <c r="BU126" i="109"/>
  <c r="BW30" i="109"/>
  <c r="BW168" i="109"/>
  <c r="BV82" i="109"/>
  <c r="BW368" i="99"/>
  <c r="BG124" i="109"/>
  <c r="BH292" i="109"/>
  <c r="BG326" i="109"/>
  <c r="BU114" i="99"/>
  <c r="BG172" i="99"/>
  <c r="BJ214" i="99"/>
  <c r="BI284" i="109"/>
  <c r="BU278" i="109"/>
  <c r="BI276" i="99"/>
  <c r="BG230" i="109"/>
  <c r="BU86" i="109"/>
  <c r="BU144" i="109"/>
  <c r="BG170" i="109"/>
  <c r="BW164" i="109"/>
  <c r="BI158" i="109"/>
  <c r="BI206" i="109"/>
  <c r="BU242" i="109"/>
  <c r="BH244" i="109"/>
  <c r="BJ22" i="109"/>
  <c r="BJ64" i="109"/>
  <c r="BX10" i="109"/>
  <c r="BI46" i="109"/>
  <c r="BU190" i="109"/>
  <c r="BU220" i="109"/>
  <c r="BH280" i="109"/>
  <c r="BJ298" i="99"/>
  <c r="BX76" i="109"/>
  <c r="BV70" i="109"/>
  <c r="BG86" i="99"/>
  <c r="BX22" i="99"/>
  <c r="BV58" i="109"/>
  <c r="BW416" i="99"/>
  <c r="BG74" i="109"/>
  <c r="BW320" i="99"/>
  <c r="BV16" i="109"/>
  <c r="BH238" i="109"/>
  <c r="BI184" i="109"/>
  <c r="BI142" i="109"/>
  <c r="BG334" i="100"/>
  <c r="BI144" i="99"/>
  <c r="BU186" i="99"/>
  <c r="BU88" i="109"/>
  <c r="BU148" i="99"/>
  <c r="BU388" i="99"/>
  <c r="BI122" i="109"/>
  <c r="BV64" i="109"/>
  <c r="BU290" i="99"/>
  <c r="BH202" i="99"/>
  <c r="BG162" i="99"/>
  <c r="BI312" i="109"/>
  <c r="BV136" i="99"/>
  <c r="BW94" i="99"/>
  <c r="BU394" i="99"/>
  <c r="BU78" i="109"/>
  <c r="BH184" i="109"/>
  <c r="BU284" i="109"/>
  <c r="BX58" i="109"/>
  <c r="BU150" i="99"/>
  <c r="BJ268" i="99"/>
  <c r="BI268" i="109"/>
  <c r="BU182" i="109"/>
  <c r="BG172" i="109"/>
  <c r="BJ154" i="109"/>
  <c r="BG192" i="109"/>
  <c r="BW222" i="99"/>
  <c r="BI290" i="109"/>
  <c r="BI350" i="99"/>
  <c r="BV40" i="109"/>
  <c r="BG288" i="109"/>
  <c r="BV34" i="109"/>
  <c r="BJ280" i="109"/>
  <c r="BW204" i="109"/>
  <c r="BG82" i="109"/>
  <c r="BG112" i="99"/>
  <c r="BU354" i="99"/>
  <c r="BW134" i="99"/>
  <c r="BG414" i="99"/>
  <c r="BW338" i="99"/>
  <c r="BG282" i="99"/>
  <c r="BW308" i="109"/>
  <c r="BI316" i="99"/>
  <c r="BI168" i="109"/>
  <c r="BW54" i="109"/>
  <c r="BV76" i="109"/>
  <c r="BI88" i="109"/>
  <c r="BI338" i="109"/>
  <c r="BX196" i="99"/>
  <c r="BI140" i="99"/>
  <c r="BJ244" i="109"/>
  <c r="BG138" i="109"/>
  <c r="BW126" i="109"/>
  <c r="BW82" i="109"/>
  <c r="BX28" i="109"/>
  <c r="BW276" i="109"/>
  <c r="BU94" i="109"/>
  <c r="BH220" i="99"/>
  <c r="BG20" i="109"/>
  <c r="BU48" i="109"/>
  <c r="BU320" i="109"/>
  <c r="BU76" i="109"/>
  <c r="BH346" i="99"/>
  <c r="BU306" i="99"/>
  <c r="BX352" i="100"/>
  <c r="BW132" i="109"/>
  <c r="BG124" i="99"/>
  <c r="BI10" i="99"/>
  <c r="BU118" i="109"/>
  <c r="BW152" i="109"/>
  <c r="BH328" i="109"/>
  <c r="BG106" i="109"/>
  <c r="BI236" i="99"/>
  <c r="BW262" i="99"/>
  <c r="BW46" i="99"/>
  <c r="BJ166" i="99"/>
  <c r="BI50" i="99"/>
  <c r="BW246" i="109"/>
  <c r="BV220" i="99"/>
  <c r="BX250" i="109"/>
  <c r="BU178" i="109"/>
  <c r="BH370" i="99"/>
  <c r="BU280" i="99"/>
  <c r="BH124" i="109"/>
  <c r="BX196" i="109"/>
  <c r="BW164" i="99"/>
  <c r="BJ322" i="109"/>
  <c r="BW88" i="99"/>
  <c r="BU122" i="109"/>
  <c r="BJ292" i="109"/>
  <c r="BU44" i="99"/>
  <c r="BG158" i="109"/>
  <c r="BW200" i="99"/>
  <c r="BW138" i="109"/>
  <c r="BG10" i="99"/>
  <c r="BG316" i="109"/>
  <c r="BV244" i="109"/>
  <c r="BG146" i="109"/>
  <c r="BH250" i="99"/>
  <c r="BJ10" i="109"/>
  <c r="BV190" i="109"/>
  <c r="BI260" i="109"/>
  <c r="BI190" i="99"/>
  <c r="BG68" i="109"/>
  <c r="BU10" i="109"/>
  <c r="BG212" i="99"/>
  <c r="BI30" i="109"/>
  <c r="BV268" i="99"/>
  <c r="BI62" i="109"/>
  <c r="BU232" i="109"/>
  <c r="BH70" i="109"/>
  <c r="BI96" i="99"/>
  <c r="BU330" i="109"/>
  <c r="BG334" i="99"/>
  <c r="BJ316" i="109"/>
  <c r="BX286" i="109"/>
  <c r="BG256" i="99"/>
  <c r="BJ202" i="109"/>
  <c r="BI102" i="109"/>
  <c r="BG102" i="109"/>
  <c r="BI32" i="99"/>
  <c r="BV370" i="99"/>
  <c r="BU96" i="99"/>
  <c r="BI204" i="109"/>
  <c r="BX256" i="109"/>
  <c r="BI196" i="109"/>
  <c r="BH112" i="109"/>
  <c r="BJ190" i="99"/>
  <c r="BG396" i="99"/>
  <c r="BW126" i="99"/>
  <c r="BG388" i="99"/>
  <c r="BU156" i="100"/>
  <c r="BG424" i="99"/>
  <c r="BG394" i="99"/>
  <c r="BJ406" i="99"/>
  <c r="BG156" i="99"/>
  <c r="BW312" i="109"/>
  <c r="BI306" i="109"/>
  <c r="BJ232" i="109"/>
  <c r="BG178" i="99"/>
  <c r="BV328" i="109"/>
  <c r="BI342" i="109"/>
  <c r="BW10" i="109"/>
  <c r="BH358" i="99"/>
  <c r="BI240" i="109"/>
  <c r="BV238" i="109"/>
  <c r="BI42" i="99"/>
  <c r="BU38" i="99"/>
  <c r="BW236" i="109"/>
  <c r="BG272" i="99"/>
  <c r="BW288" i="99"/>
  <c r="BV196" i="99"/>
  <c r="BW278" i="99"/>
  <c r="BI230" i="109"/>
  <c r="BU240" i="99"/>
  <c r="BU160" i="99"/>
  <c r="BU30" i="109"/>
  <c r="BU80" i="109"/>
  <c r="BH292" i="99"/>
  <c r="BG40" i="109"/>
  <c r="BW58" i="109"/>
  <c r="BI38" i="99"/>
  <c r="BV130" i="109"/>
  <c r="BI324" i="109"/>
  <c r="BU62" i="99"/>
  <c r="BJ298" i="109"/>
  <c r="BI390" i="99"/>
  <c r="BH286" i="109"/>
  <c r="BI28" i="99"/>
  <c r="BW112" i="109"/>
  <c r="BI16" i="109"/>
  <c r="BU186" i="109"/>
  <c r="BI152" i="109"/>
  <c r="BU88" i="99"/>
  <c r="BG286" i="109"/>
  <c r="BV148" i="109"/>
  <c r="BI156" i="109"/>
  <c r="BU252" i="100"/>
  <c r="BG238" i="99"/>
  <c r="BW62" i="109"/>
  <c r="BI168" i="99"/>
  <c r="BW264" i="109"/>
  <c r="BG210" i="109"/>
  <c r="BU144" i="99"/>
  <c r="BW132" i="99"/>
  <c r="BG354" i="99"/>
  <c r="BI180" i="109"/>
  <c r="BG146" i="99"/>
  <c r="BU402" i="99"/>
  <c r="BH82" i="99"/>
  <c r="BX148" i="109"/>
  <c r="BX178" i="99"/>
  <c r="BW280" i="109"/>
  <c r="BU208" i="109"/>
  <c r="BG100" i="99"/>
  <c r="BG130" i="109"/>
  <c r="BH88" i="109"/>
  <c r="BW84" i="109"/>
  <c r="BI84" i="99"/>
  <c r="BI304" i="109"/>
  <c r="BG240" i="109"/>
  <c r="BW272" i="109"/>
  <c r="BW102" i="109"/>
  <c r="BW60" i="109"/>
  <c r="BG356" i="99"/>
  <c r="BG206" i="109"/>
  <c r="BI240" i="99"/>
  <c r="BG350" i="99"/>
  <c r="BG400" i="99"/>
  <c r="BU106" i="109"/>
  <c r="BU114" i="109"/>
  <c r="BI330" i="99"/>
  <c r="BW184" i="109"/>
  <c r="BJ58" i="109"/>
  <c r="BG102" i="99"/>
  <c r="BH214" i="109"/>
  <c r="BI222" i="109"/>
  <c r="BH400" i="99"/>
  <c r="BV196" i="109"/>
  <c r="BG100" i="109"/>
  <c r="BW216" i="109"/>
  <c r="BW110" i="109"/>
  <c r="BG420" i="99"/>
  <c r="BI340" i="99"/>
  <c r="BW18" i="99"/>
  <c r="BH262" i="100"/>
  <c r="BU10" i="98"/>
  <c r="BH148" i="98"/>
  <c r="BU66" i="98"/>
  <c r="BU106" i="98"/>
  <c r="BI108" i="99"/>
  <c r="BI324" i="99"/>
  <c r="BU422" i="99"/>
  <c r="BU230" i="100"/>
  <c r="BI344" i="99"/>
  <c r="BW76" i="99"/>
  <c r="BH94" i="109"/>
  <c r="BG428" i="99"/>
  <c r="BH160" i="99"/>
  <c r="BG224" i="99"/>
  <c r="BX52" i="109"/>
  <c r="BU58" i="109"/>
  <c r="BU162" i="99"/>
  <c r="BI106" i="109"/>
  <c r="BU184" i="109"/>
  <c r="BX322" i="109"/>
  <c r="BI416" i="99"/>
  <c r="BI362" i="99"/>
  <c r="BG300" i="100"/>
  <c r="BH334" i="109"/>
  <c r="BG72" i="99"/>
  <c r="BV136" i="109"/>
  <c r="BH142" i="99"/>
  <c r="BI12" i="99"/>
  <c r="BW34" i="109"/>
  <c r="BW298" i="109"/>
  <c r="BU14" i="109"/>
  <c r="BX238" i="100"/>
  <c r="BX533" i="100" s="1"/>
  <c r="BV364" i="99"/>
  <c r="BG308" i="109"/>
  <c r="BG26" i="109"/>
  <c r="BU314" i="109"/>
  <c r="BX16" i="109"/>
  <c r="BG112" i="109"/>
  <c r="BW14" i="109"/>
  <c r="BW64" i="99"/>
  <c r="BV22" i="109"/>
  <c r="BG316" i="99"/>
  <c r="BJ64" i="99"/>
  <c r="BG244" i="99"/>
  <c r="BX202" i="109"/>
  <c r="BU12" i="99"/>
  <c r="BJ118" i="109"/>
  <c r="BG220" i="109"/>
  <c r="BU36" i="109"/>
  <c r="BI294" i="109"/>
  <c r="BJ112" i="109"/>
  <c r="BG150" i="109"/>
  <c r="BH316" i="99"/>
  <c r="BU48" i="99"/>
  <c r="BI48" i="99"/>
  <c r="BG280" i="109"/>
  <c r="BH52" i="109"/>
  <c r="BW100" i="109"/>
  <c r="BG162" i="109"/>
  <c r="BG334" i="109"/>
  <c r="BJ112" i="99"/>
  <c r="BV226" i="99"/>
  <c r="BV340" i="109"/>
  <c r="BU16" i="109"/>
  <c r="BJ316" i="99"/>
  <c r="BU340" i="99"/>
  <c r="BG28" i="109"/>
  <c r="BG300" i="109"/>
  <c r="BW182" i="109"/>
  <c r="BX400" i="99"/>
  <c r="BG198" i="99"/>
  <c r="BU20" i="109"/>
  <c r="BI178" i="109"/>
  <c r="BJ304" i="109"/>
  <c r="BW342" i="99"/>
  <c r="BG270" i="109"/>
  <c r="BU56" i="109"/>
  <c r="BU250" i="99"/>
  <c r="BU278" i="99"/>
  <c r="BG196" i="100"/>
  <c r="BI214" i="109"/>
  <c r="BW364" i="99"/>
  <c r="BW176" i="109"/>
  <c r="BU384" i="99"/>
  <c r="BW174" i="109"/>
  <c r="BV88" i="109"/>
  <c r="BU244" i="109"/>
  <c r="BI12" i="109"/>
  <c r="BW158" i="109"/>
  <c r="BW282" i="99"/>
  <c r="BG92" i="99"/>
  <c r="BH148" i="109"/>
  <c r="BG48" i="109"/>
  <c r="BU28" i="109"/>
  <c r="BW16" i="109"/>
  <c r="BW202" i="109"/>
  <c r="BU110" i="99"/>
  <c r="BG18" i="109"/>
  <c r="BG14" i="109"/>
  <c r="BI116" i="109"/>
  <c r="BJ322" i="99"/>
  <c r="BU52" i="109"/>
  <c r="BG232" i="109"/>
  <c r="BI52" i="99"/>
  <c r="BI136" i="109"/>
  <c r="BU266" i="109"/>
  <c r="BU192" i="109"/>
  <c r="BV70" i="99"/>
  <c r="BW280" i="99"/>
  <c r="BG250" i="99"/>
  <c r="BV304" i="109"/>
  <c r="BW244" i="109"/>
  <c r="BI256" i="109"/>
  <c r="BX142" i="109"/>
  <c r="BW258" i="109"/>
  <c r="BI192" i="109"/>
  <c r="BI286" i="99"/>
  <c r="BJ166" i="109"/>
  <c r="BU96" i="109"/>
  <c r="BI82" i="109"/>
  <c r="BW196" i="99"/>
  <c r="BW302" i="109"/>
  <c r="BW188" i="109"/>
  <c r="BI108" i="109"/>
  <c r="BH208" i="109"/>
  <c r="BI334" i="109"/>
  <c r="BX358" i="99"/>
  <c r="BU156" i="99"/>
  <c r="BI286" i="109"/>
  <c r="BG204" i="109"/>
  <c r="BW328" i="99"/>
  <c r="BW314" i="109"/>
  <c r="BG166" i="99"/>
  <c r="BU256" i="109"/>
  <c r="BI306" i="99"/>
  <c r="BI553" i="99" s="1"/>
  <c r="BG194" i="109"/>
  <c r="BU124" i="109"/>
  <c r="BJ256" i="99"/>
  <c r="BX100" i="109"/>
  <c r="BU338" i="109"/>
  <c r="BW222" i="109"/>
  <c r="BW38" i="99"/>
  <c r="BJ244" i="99"/>
  <c r="BW304" i="99"/>
  <c r="BI218" i="109"/>
  <c r="BJ34" i="109"/>
  <c r="BW118" i="99"/>
  <c r="BI64" i="99"/>
  <c r="BU190" i="99"/>
  <c r="BI310" i="109"/>
  <c r="BW288" i="109"/>
  <c r="BI326" i="109"/>
  <c r="BW192" i="99"/>
  <c r="BW26" i="109"/>
  <c r="BI356" i="99"/>
  <c r="BW56" i="109"/>
  <c r="BG286" i="99"/>
  <c r="BJ154" i="99"/>
  <c r="BI226" i="99"/>
  <c r="BU316" i="99"/>
  <c r="BU551" i="99" s="1"/>
  <c r="BI68" i="99"/>
  <c r="BW44" i="99"/>
  <c r="BX22" i="109"/>
  <c r="BI126" i="109"/>
  <c r="BI132" i="109"/>
  <c r="BH172" i="109"/>
  <c r="BG34" i="109"/>
  <c r="BI342" i="100"/>
  <c r="BW46" i="109"/>
  <c r="BW220" i="109"/>
  <c r="BW44" i="109"/>
  <c r="BU236" i="109"/>
  <c r="BW186" i="109"/>
  <c r="BW136" i="109"/>
  <c r="BX190" i="109"/>
  <c r="BI138" i="109"/>
  <c r="BW40" i="99"/>
  <c r="BI308" i="99"/>
  <c r="BI58" i="109"/>
  <c r="BG312" i="109"/>
  <c r="BG108" i="99"/>
  <c r="BH34" i="109"/>
  <c r="BI328" i="109"/>
  <c r="BU60" i="109"/>
  <c r="BV202" i="109"/>
  <c r="BW28" i="109"/>
  <c r="BU170" i="99"/>
  <c r="BU520" i="99" s="1"/>
  <c r="P164" i="103" s="1"/>
  <c r="BG310" i="109"/>
  <c r="BG122" i="109"/>
  <c r="BG422" i="99"/>
  <c r="BJ274" i="109"/>
  <c r="BU194" i="109"/>
  <c r="BI28" i="109"/>
  <c r="BX208" i="99"/>
  <c r="BW18" i="109"/>
  <c r="BU286" i="109"/>
  <c r="BI300" i="109"/>
  <c r="BG78" i="109"/>
  <c r="BW230" i="99"/>
  <c r="BG254" i="109"/>
  <c r="BG12" i="109"/>
  <c r="BJ364" i="99"/>
  <c r="BI204" i="99"/>
  <c r="BU268" i="99"/>
  <c r="BG92" i="109"/>
  <c r="BG50" i="109"/>
  <c r="BX244" i="109"/>
  <c r="BH280" i="99"/>
  <c r="BV112" i="99"/>
  <c r="BX226" i="109"/>
  <c r="BU308" i="99"/>
  <c r="BU332" i="109"/>
  <c r="BW142" i="109"/>
  <c r="BI296" i="109"/>
  <c r="BU210" i="109"/>
  <c r="BJ40" i="109"/>
  <c r="BJ274" i="99"/>
  <c r="BI336" i="100"/>
  <c r="BJ130" i="99"/>
  <c r="BJ515" i="99" s="1"/>
  <c r="BU386" i="99"/>
  <c r="BI314" i="99"/>
  <c r="BI22" i="109"/>
  <c r="BJ82" i="109"/>
  <c r="BV214" i="109"/>
  <c r="BG272" i="109"/>
  <c r="BX136" i="109"/>
  <c r="BU260" i="99"/>
  <c r="BI20" i="109"/>
  <c r="BU168" i="109"/>
  <c r="BG372" i="99"/>
  <c r="BI428" i="99"/>
  <c r="BU112" i="109"/>
  <c r="BW244" i="99"/>
  <c r="BJ160" i="109"/>
  <c r="BW220" i="99"/>
  <c r="BU40" i="109"/>
  <c r="BH226" i="109"/>
  <c r="BG228" i="109"/>
  <c r="BH58" i="99"/>
  <c r="BW20" i="109"/>
  <c r="BW320" i="109"/>
  <c r="BJ28" i="99"/>
  <c r="BU92" i="109"/>
  <c r="BI84" i="109"/>
  <c r="BU334" i="109"/>
  <c r="BU276" i="109"/>
  <c r="BX82" i="109"/>
  <c r="BJ262" i="99"/>
  <c r="BI358" i="99"/>
  <c r="BU222" i="109"/>
  <c r="BV280" i="99"/>
  <c r="BG64" i="109"/>
  <c r="BG20" i="99"/>
  <c r="BH316" i="109"/>
  <c r="BU304" i="109"/>
  <c r="BU146" i="109"/>
  <c r="BI190" i="109"/>
  <c r="BW110" i="99"/>
  <c r="BI112" i="109"/>
  <c r="BG332" i="109"/>
  <c r="BG216" i="109"/>
  <c r="BG330" i="109"/>
  <c r="BU224" i="109"/>
  <c r="BU150" i="109"/>
  <c r="BU288" i="109"/>
  <c r="BI34" i="109"/>
  <c r="BV208" i="99"/>
  <c r="BU426" i="100"/>
  <c r="BU68" i="109"/>
  <c r="BW238" i="109"/>
  <c r="BI98" i="109"/>
  <c r="BI102" i="99"/>
  <c r="BI186" i="109"/>
  <c r="BJ310" i="109"/>
  <c r="BG186" i="99"/>
  <c r="BW264" i="99"/>
  <c r="BW194" i="99"/>
  <c r="BX298" i="109"/>
  <c r="BU134" i="109"/>
  <c r="BW250" i="109"/>
  <c r="BU378" i="99"/>
  <c r="BW74" i="109"/>
  <c r="BW42" i="99"/>
  <c r="BW24" i="109"/>
  <c r="BW266" i="109"/>
  <c r="BI152" i="99"/>
  <c r="BX106" i="109"/>
  <c r="BU360" i="99"/>
  <c r="BU302" i="99"/>
  <c r="BG328" i="109"/>
  <c r="BW296" i="109"/>
  <c r="BU262" i="99"/>
  <c r="BG262" i="100"/>
  <c r="BV382" i="99"/>
  <c r="BU232" i="99"/>
  <c r="BW228" i="109"/>
  <c r="BW284" i="109"/>
  <c r="BU74" i="109"/>
  <c r="BU268" i="109"/>
  <c r="BG268" i="109"/>
  <c r="BJ10" i="99"/>
  <c r="BI44" i="109"/>
  <c r="BU174" i="99"/>
  <c r="BG340" i="99"/>
  <c r="BG44" i="99"/>
  <c r="BX118" i="109"/>
  <c r="BG96" i="99"/>
  <c r="BU236" i="99"/>
  <c r="BX316" i="109"/>
  <c r="BX262" i="109"/>
  <c r="BI10" i="109"/>
  <c r="BV118" i="109"/>
  <c r="BW52" i="99"/>
  <c r="BI56" i="109"/>
  <c r="BU120" i="109"/>
  <c r="BI272" i="109"/>
  <c r="BW70" i="109"/>
  <c r="BX220" i="109"/>
  <c r="BJ172" i="109"/>
  <c r="BI174" i="109"/>
  <c r="BX82" i="99"/>
  <c r="BI228" i="100"/>
  <c r="BU264" i="99"/>
  <c r="BG66" i="109"/>
  <c r="BG296" i="99"/>
  <c r="BX160" i="109"/>
  <c r="BG50" i="99"/>
  <c r="BX232" i="99"/>
  <c r="BH172" i="99"/>
  <c r="BW286" i="109"/>
  <c r="BW344" i="109"/>
  <c r="BH310" i="99"/>
  <c r="BX184" i="99"/>
  <c r="BU274" i="99"/>
  <c r="BU254" i="109"/>
  <c r="BG36" i="109"/>
  <c r="BI264" i="109"/>
  <c r="BI198" i="109"/>
  <c r="BI516" i="99"/>
  <c r="BI521" i="99"/>
  <c r="BU552" i="99"/>
  <c r="BJ611" i="99"/>
  <c r="BJ514" i="99"/>
  <c r="BI514" i="99"/>
  <c r="BI520" i="99"/>
  <c r="BU545" i="99"/>
  <c r="BU544" i="99"/>
  <c r="P122" i="103" s="1"/>
  <c r="BU546" i="99"/>
  <c r="BG546" i="99"/>
  <c r="BG545" i="99"/>
  <c r="BG544" i="99"/>
  <c r="BW557" i="100"/>
  <c r="BW540" i="100"/>
  <c r="BW539" i="100"/>
  <c r="BW538" i="100"/>
  <c r="Q180" i="103" s="1"/>
  <c r="BI575" i="100"/>
  <c r="BI576" i="100"/>
  <c r="BI574" i="100"/>
  <c r="BW528" i="100"/>
  <c r="BW527" i="100"/>
  <c r="BW526" i="100"/>
  <c r="Q134" i="103" s="1"/>
  <c r="BU547" i="98"/>
  <c r="P153" i="103" s="1"/>
  <c r="BW536" i="100"/>
  <c r="BV523" i="98"/>
  <c r="X7" i="103" s="1"/>
  <c r="BV525" i="98"/>
  <c r="BW572" i="100"/>
  <c r="BW573" i="100"/>
  <c r="BW571" i="100"/>
  <c r="Q141" i="103" s="1"/>
  <c r="BW541" i="98"/>
  <c r="Q63" i="103" s="1"/>
  <c r="BW542" i="98"/>
  <c r="BW564" i="100"/>
  <c r="BV552" i="98"/>
  <c r="BV551" i="98"/>
  <c r="BV550" i="98"/>
  <c r="X10" i="103" s="1"/>
  <c r="BU569" i="98"/>
  <c r="BU568" i="98"/>
  <c r="P68" i="103" s="1"/>
  <c r="BI563" i="100"/>
  <c r="BI614" i="100"/>
  <c r="BI613" i="100"/>
  <c r="BI564" i="100"/>
  <c r="BI615" i="100"/>
  <c r="BI562" i="100"/>
  <c r="BW537" i="99"/>
  <c r="BW536" i="99"/>
  <c r="BW535" i="99"/>
  <c r="Q121" i="103" s="1"/>
  <c r="BG542" i="100"/>
  <c r="BG543" i="100"/>
  <c r="BG541" i="100"/>
  <c r="BI543" i="99"/>
  <c r="BI542" i="99"/>
  <c r="BI541" i="99"/>
  <c r="BU567" i="100"/>
  <c r="BU565" i="100"/>
  <c r="P185" i="103" s="1"/>
  <c r="BU616" i="100"/>
  <c r="BU617" i="100"/>
  <c r="BU566" i="100"/>
  <c r="BU618" i="100"/>
  <c r="BW613" i="98"/>
  <c r="Q114" i="103" s="1"/>
  <c r="BW563" i="98"/>
  <c r="BW615" i="98"/>
  <c r="BW541" i="100"/>
  <c r="Q91" i="103" s="1"/>
  <c r="BW542" i="100"/>
  <c r="BW543" i="100"/>
  <c r="BW533" i="98"/>
  <c r="BW532" i="98"/>
  <c r="Q62" i="103" s="1"/>
  <c r="BJ579" i="100"/>
  <c r="BJ578" i="100"/>
  <c r="BW569" i="100"/>
  <c r="BW568" i="100"/>
  <c r="Q96" i="103" s="1"/>
  <c r="BW570" i="100"/>
  <c r="BV534" i="98"/>
  <c r="BG617" i="100"/>
  <c r="BG618" i="100"/>
  <c r="BG567" i="100"/>
  <c r="BG616" i="100"/>
  <c r="BG565" i="100"/>
  <c r="BG566" i="100"/>
  <c r="BB589" i="100"/>
  <c r="BB590" i="100"/>
  <c r="BB507" i="100"/>
  <c r="BB588" i="100"/>
  <c r="BB505" i="100"/>
  <c r="BB506" i="100"/>
  <c r="BU540" i="98"/>
  <c r="BU539" i="98"/>
  <c r="BU538" i="98"/>
  <c r="P152" i="103" s="1"/>
  <c r="BG613" i="100"/>
  <c r="BG615" i="100"/>
  <c r="BG614" i="100"/>
  <c r="BG564" i="100"/>
  <c r="BG563" i="100"/>
  <c r="BG562" i="100"/>
  <c r="BG564" i="99"/>
  <c r="BG562" i="99"/>
  <c r="BG563" i="99"/>
  <c r="BX611" i="100"/>
  <c r="BX612" i="100"/>
  <c r="BX560" i="100"/>
  <c r="BX610" i="100"/>
  <c r="BX559" i="100"/>
  <c r="BX561" i="100"/>
  <c r="BG558" i="100"/>
  <c r="BG557" i="100"/>
  <c r="BG556" i="100"/>
  <c r="BX568" i="98"/>
  <c r="Y14" i="103" s="1"/>
  <c r="BV515" i="98"/>
  <c r="BI527" i="100"/>
  <c r="BI526" i="100"/>
  <c r="BI528" i="100"/>
  <c r="BH569" i="100"/>
  <c r="BH568" i="100"/>
  <c r="BH570" i="100"/>
  <c r="BI569" i="100"/>
  <c r="BI570" i="100"/>
  <c r="BI568" i="100"/>
  <c r="BU524" i="100"/>
  <c r="BU523" i="100"/>
  <c r="P89" i="103" s="1"/>
  <c r="BH552" i="100"/>
  <c r="BH551" i="100"/>
  <c r="BH550" i="100"/>
  <c r="BU576" i="100"/>
  <c r="BU574" i="100"/>
  <c r="P186" i="103" s="1"/>
  <c r="BU575" i="100"/>
  <c r="BW615" i="100"/>
  <c r="BI571" i="100"/>
  <c r="BI573" i="100"/>
  <c r="BI572" i="100"/>
  <c r="BW517" i="98"/>
  <c r="Q105" i="103" s="1"/>
  <c r="BW548" i="98"/>
  <c r="BW549" i="98"/>
  <c r="BW547" i="98"/>
  <c r="Q153" i="103" s="1"/>
  <c r="BU610" i="100"/>
  <c r="BU611" i="100"/>
  <c r="BU561" i="100"/>
  <c r="BU560" i="100"/>
  <c r="BU612" i="100"/>
  <c r="BU559" i="100"/>
  <c r="P95" i="103" s="1"/>
  <c r="BV560" i="98"/>
  <c r="BV559" i="98"/>
  <c r="X13" i="103" s="1"/>
  <c r="BV561" i="98"/>
  <c r="BV612" i="98"/>
  <c r="BU562" i="100"/>
  <c r="P140" i="103" s="1"/>
  <c r="BU564" i="100"/>
  <c r="BU563" i="100"/>
  <c r="BU548" i="98"/>
  <c r="BH523" i="100"/>
  <c r="BH524" i="100"/>
  <c r="BH525" i="100"/>
  <c r="BW539" i="98"/>
  <c r="BW540" i="98"/>
  <c r="BW538" i="98"/>
  <c r="Q152" i="103" s="1"/>
  <c r="BI555" i="100"/>
  <c r="BI553" i="100"/>
  <c r="BI554" i="100"/>
  <c r="BU544" i="100"/>
  <c r="P136" i="103" s="1"/>
  <c r="BU545" i="100"/>
  <c r="BU546" i="100"/>
  <c r="BX569" i="98"/>
  <c r="BU518" i="98"/>
  <c r="BU517" i="98"/>
  <c r="P105" i="103" s="1"/>
  <c r="BJ568" i="100"/>
  <c r="BJ570" i="100"/>
  <c r="BJ569" i="100"/>
  <c r="BU522" i="98"/>
  <c r="BU521" i="98"/>
  <c r="BU567" i="98"/>
  <c r="BU618" i="98"/>
  <c r="BU566" i="98"/>
  <c r="BU616" i="98"/>
  <c r="P159" i="103" s="1"/>
  <c r="BU565" i="98"/>
  <c r="P157" i="103" s="1"/>
  <c r="BU617" i="98"/>
  <c r="BU570" i="100"/>
  <c r="BU568" i="100"/>
  <c r="P96" i="103" s="1"/>
  <c r="BU569" i="100"/>
  <c r="BT505" i="100"/>
  <c r="BT506" i="100"/>
  <c r="BT588" i="100"/>
  <c r="BT590" i="100"/>
  <c r="BT589" i="100"/>
  <c r="BT507" i="100"/>
  <c r="BX559" i="99"/>
  <c r="Y27" i="103" s="1"/>
  <c r="BX560" i="99"/>
  <c r="BX561" i="99"/>
  <c r="BW524" i="100"/>
  <c r="BW525" i="100"/>
  <c r="BW523" i="100"/>
  <c r="Q89" i="103" s="1"/>
  <c r="BV559" i="100"/>
  <c r="BV560" i="100"/>
  <c r="BV561" i="100"/>
  <c r="BU563" i="98"/>
  <c r="BU562" i="98"/>
  <c r="P112" i="103" s="1"/>
  <c r="BU612" i="98"/>
  <c r="BW516" i="98"/>
  <c r="BW515" i="98"/>
  <c r="BW514" i="98"/>
  <c r="Q60" i="103" s="1"/>
  <c r="BW573" i="98"/>
  <c r="BW571" i="98"/>
  <c r="Q113" i="103" s="1"/>
  <c r="Z349" i="109"/>
  <c r="G69" i="103"/>
  <c r="G159" i="103"/>
  <c r="G114" i="103"/>
  <c r="G155" i="103"/>
  <c r="G65" i="103"/>
  <c r="G110" i="103"/>
  <c r="BW4" i="109"/>
  <c r="BV4" i="109"/>
  <c r="BH4" i="109"/>
  <c r="BU4" i="109"/>
  <c r="BJ4" i="109"/>
  <c r="BI4" i="109"/>
  <c r="BX4" i="109"/>
  <c r="BG4" i="109"/>
  <c r="BW8" i="109"/>
  <c r="BI8" i="109"/>
  <c r="BG8" i="109"/>
  <c r="BU8" i="109"/>
  <c r="BW6" i="109"/>
  <c r="BU6" i="109"/>
  <c r="BI6" i="109"/>
  <c r="BG6" i="109"/>
  <c r="G349" i="109"/>
  <c r="G187" i="103"/>
  <c r="G142" i="103"/>
  <c r="G97" i="103"/>
  <c r="K9" i="109"/>
  <c r="AR9" i="109"/>
  <c r="AD9" i="109"/>
  <c r="AS9" i="109"/>
  <c r="AD5" i="109"/>
  <c r="AD6" i="109"/>
  <c r="AD7" i="109"/>
  <c r="AD4" i="109"/>
  <c r="AS8" i="109"/>
  <c r="K8" i="109"/>
  <c r="K5" i="109"/>
  <c r="K6" i="109"/>
  <c r="K4" i="109"/>
  <c r="K7" i="109"/>
  <c r="AS4" i="109"/>
  <c r="AD8" i="109"/>
  <c r="AR5" i="109"/>
  <c r="AS5" i="109"/>
  <c r="AR7" i="109"/>
  <c r="AS7" i="109"/>
  <c r="AR8" i="109"/>
  <c r="AR4" i="109"/>
  <c r="Y358" i="109"/>
  <c r="X9" i="109"/>
  <c r="X5" i="109"/>
  <c r="W351" i="109"/>
  <c r="AC6" i="112"/>
  <c r="AQ359" i="109"/>
  <c r="AP351" i="109"/>
  <c r="AP352" i="109"/>
  <c r="AP362" i="109"/>
  <c r="Y349" i="109"/>
  <c r="AP359" i="109"/>
  <c r="AP360" i="109"/>
  <c r="AP353" i="109"/>
  <c r="AP350" i="109"/>
  <c r="AP361" i="109"/>
  <c r="W362" i="109"/>
  <c r="W361" i="109"/>
  <c r="W360" i="109"/>
  <c r="W359" i="109"/>
  <c r="X6" i="109"/>
  <c r="W350" i="109"/>
  <c r="W352" i="109"/>
  <c r="W353" i="109"/>
  <c r="AW48" i="109"/>
  <c r="BF52" i="109"/>
  <c r="BM60" i="109"/>
  <c r="BE72" i="109"/>
  <c r="AW86" i="109"/>
  <c r="BR4" i="109"/>
  <c r="BE8" i="109"/>
  <c r="BM8" i="109"/>
  <c r="AW10" i="109"/>
  <c r="BA10" i="109"/>
  <c r="BF10" i="109"/>
  <c r="BN10" i="109"/>
  <c r="BR10" i="109"/>
  <c r="AW12" i="109"/>
  <c r="BE14" i="109"/>
  <c r="BM14" i="109"/>
  <c r="AW16" i="109"/>
  <c r="BA16" i="109"/>
  <c r="BF16" i="109"/>
  <c r="BN16" i="109"/>
  <c r="BR16" i="109"/>
  <c r="AW18" i="109"/>
  <c r="BE20" i="109"/>
  <c r="BM20" i="109"/>
  <c r="AW22" i="109"/>
  <c r="BA22" i="109"/>
  <c r="BF22" i="109"/>
  <c r="BN22" i="109"/>
  <c r="BR22" i="109"/>
  <c r="AW24" i="109"/>
  <c r="BE26" i="109"/>
  <c r="BM26" i="109"/>
  <c r="AW28" i="109"/>
  <c r="BA28" i="109"/>
  <c r="BF28" i="109"/>
  <c r="BN28" i="109"/>
  <c r="BR28" i="109"/>
  <c r="AW30" i="109"/>
  <c r="BE32" i="109"/>
  <c r="BM32" i="109"/>
  <c r="AW34" i="109"/>
  <c r="BA34" i="109"/>
  <c r="BF34" i="109"/>
  <c r="BN34" i="109"/>
  <c r="BR34" i="109"/>
  <c r="AW36" i="109"/>
  <c r="BE38" i="109"/>
  <c r="BM38" i="109"/>
  <c r="AW40" i="109"/>
  <c r="BA40" i="109"/>
  <c r="BF40" i="109"/>
  <c r="BN40" i="109"/>
  <c r="BR40" i="109"/>
  <c r="AW42" i="109"/>
  <c r="BE44" i="109"/>
  <c r="BM44" i="109"/>
  <c r="AW46" i="109"/>
  <c r="BA46" i="109"/>
  <c r="BF46" i="109"/>
  <c r="BN46" i="109"/>
  <c r="BR46" i="109"/>
  <c r="BC48" i="109"/>
  <c r="BM48" i="109"/>
  <c r="AY52" i="109"/>
  <c r="BR52" i="109"/>
  <c r="AW62" i="109"/>
  <c r="AY64" i="109"/>
  <c r="BL70" i="109"/>
  <c r="BM72" i="109"/>
  <c r="AW74" i="109"/>
  <c r="BD76" i="109"/>
  <c r="BP94" i="109"/>
  <c r="BM96" i="109"/>
  <c r="AW114" i="109"/>
  <c r="BC124" i="109"/>
  <c r="AW4" i="109"/>
  <c r="BF4" i="109"/>
  <c r="BN4" i="109"/>
  <c r="AW6" i="109"/>
  <c r="BO48" i="109"/>
  <c r="BK50" i="109"/>
  <c r="AZ52" i="109"/>
  <c r="BE54" i="109"/>
  <c r="BD64" i="109"/>
  <c r="BP70" i="109"/>
  <c r="BE78" i="109"/>
  <c r="BL88" i="109"/>
  <c r="BE90" i="109"/>
  <c r="AW98" i="109"/>
  <c r="AY100" i="109"/>
  <c r="BL106" i="109"/>
  <c r="BE108" i="109"/>
  <c r="BO114" i="109"/>
  <c r="BN124" i="109"/>
  <c r="AY76" i="109"/>
  <c r="BP82" i="109"/>
  <c r="BD88" i="109"/>
  <c r="BL94" i="109"/>
  <c r="BD106" i="109"/>
  <c r="BO4" i="109"/>
  <c r="BC6" i="109"/>
  <c r="BK6" i="109"/>
  <c r="BO8" i="109"/>
  <c r="BC10" i="109"/>
  <c r="BK10" i="109"/>
  <c r="BS10" i="109"/>
  <c r="BC12" i="109"/>
  <c r="BK12" i="109"/>
  <c r="BO14" i="109"/>
  <c r="AX16" i="109"/>
  <c r="BC16" i="109"/>
  <c r="BK16" i="109"/>
  <c r="BO16" i="109"/>
  <c r="BS16" i="109"/>
  <c r="BC18" i="109"/>
  <c r="BK18" i="109"/>
  <c r="BO20" i="109"/>
  <c r="AX22" i="109"/>
  <c r="BC22" i="109"/>
  <c r="BK22" i="109"/>
  <c r="BO22" i="109"/>
  <c r="BS22" i="109"/>
  <c r="BC24" i="109"/>
  <c r="BK24" i="109"/>
  <c r="BO26" i="109"/>
  <c r="AX28" i="109"/>
  <c r="BC28" i="109"/>
  <c r="BK28" i="109"/>
  <c r="BO28" i="109"/>
  <c r="BS28" i="109"/>
  <c r="BC30" i="109"/>
  <c r="BK30" i="109"/>
  <c r="BO32" i="109"/>
  <c r="AX34" i="109"/>
  <c r="BC34" i="109"/>
  <c r="BK34" i="109"/>
  <c r="BO34" i="109"/>
  <c r="BS34" i="109"/>
  <c r="BC36" i="109"/>
  <c r="BK36" i="109"/>
  <c r="BO38" i="109"/>
  <c r="AX40" i="109"/>
  <c r="BC40" i="109"/>
  <c r="BK40" i="109"/>
  <c r="BO40" i="109"/>
  <c r="BS40" i="109"/>
  <c r="BC42" i="109"/>
  <c r="BK42" i="109"/>
  <c r="BO44" i="109"/>
  <c r="AX46" i="109"/>
  <c r="BC46" i="109"/>
  <c r="BK46" i="109"/>
  <c r="BO46" i="109"/>
  <c r="BS46" i="109"/>
  <c r="BE48" i="109"/>
  <c r="BM54" i="109"/>
  <c r="AW56" i="109"/>
  <c r="BE66" i="109"/>
  <c r="BL76" i="109"/>
  <c r="BM78" i="109"/>
  <c r="BP88" i="109"/>
  <c r="BM90" i="109"/>
  <c r="BD100" i="109"/>
  <c r="BP106" i="109"/>
  <c r="BM108" i="109"/>
  <c r="BK126" i="109"/>
  <c r="BE128" i="109"/>
  <c r="BA166" i="109"/>
  <c r="BP58" i="109"/>
  <c r="BO120" i="109"/>
  <c r="BC4" i="109"/>
  <c r="BK4" i="109"/>
  <c r="BS4" i="109"/>
  <c r="AX10" i="109"/>
  <c r="BO10" i="109"/>
  <c r="AW50" i="109"/>
  <c r="BM50" i="109"/>
  <c r="BA52" i="109"/>
  <c r="BL52" i="109"/>
  <c r="AY58" i="109"/>
  <c r="BL64" i="109"/>
  <c r="BM66" i="109"/>
  <c r="BP76" i="109"/>
  <c r="AY82" i="109"/>
  <c r="AW110" i="109"/>
  <c r="BA112" i="109"/>
  <c r="BA160" i="109"/>
  <c r="AX4" i="109"/>
  <c r="BD4" i="109"/>
  <c r="BL4" i="109"/>
  <c r="BE6" i="109"/>
  <c r="AW8" i="109"/>
  <c r="AY10" i="109"/>
  <c r="BD10" i="109"/>
  <c r="BL10" i="109"/>
  <c r="BP10" i="109"/>
  <c r="BE12" i="109"/>
  <c r="BM12" i="109"/>
  <c r="AW14" i="109"/>
  <c r="AY16" i="109"/>
  <c r="BD16" i="109"/>
  <c r="BL16" i="109"/>
  <c r="BP16" i="109"/>
  <c r="BE18" i="109"/>
  <c r="BM18" i="109"/>
  <c r="AW20" i="109"/>
  <c r="AY22" i="109"/>
  <c r="BD22" i="109"/>
  <c r="BL22" i="109"/>
  <c r="BP22" i="109"/>
  <c r="BE24" i="109"/>
  <c r="BM24" i="109"/>
  <c r="AW26" i="109"/>
  <c r="AY28" i="109"/>
  <c r="BD28" i="109"/>
  <c r="BL28" i="109"/>
  <c r="BP28" i="109"/>
  <c r="BE30" i="109"/>
  <c r="BM30" i="109"/>
  <c r="AW32" i="109"/>
  <c r="AY34" i="109"/>
  <c r="BD34" i="109"/>
  <c r="BL34" i="109"/>
  <c r="BP34" i="109"/>
  <c r="BE36" i="109"/>
  <c r="BM36" i="109"/>
  <c r="AW38" i="109"/>
  <c r="AY40" i="109"/>
  <c r="BD40" i="109"/>
  <c r="BL40" i="109"/>
  <c r="BP40" i="109"/>
  <c r="BE42" i="109"/>
  <c r="BM42" i="109"/>
  <c r="AW44" i="109"/>
  <c r="AY46" i="109"/>
  <c r="BD46" i="109"/>
  <c r="BL46" i="109"/>
  <c r="BP46" i="109"/>
  <c r="BC50" i="109"/>
  <c r="BO50" i="109"/>
  <c r="BC52" i="109"/>
  <c r="BD58" i="109"/>
  <c r="BP64" i="109"/>
  <c r="AW80" i="109"/>
  <c r="BD82" i="109"/>
  <c r="AW92" i="109"/>
  <c r="AY94" i="109"/>
  <c r="BL100" i="109"/>
  <c r="BE102" i="109"/>
  <c r="BN118" i="109"/>
  <c r="BA136" i="109"/>
  <c r="AW154" i="109"/>
  <c r="BM158" i="109"/>
  <c r="BN184" i="109"/>
  <c r="AX52" i="109"/>
  <c r="BE96" i="109"/>
  <c r="AY4" i="109"/>
  <c r="BP4" i="109"/>
  <c r="BM6" i="109"/>
  <c r="BD52" i="109"/>
  <c r="BN52" i="109"/>
  <c r="AW68" i="109"/>
  <c r="AY70" i="109"/>
  <c r="BE84" i="109"/>
  <c r="BD94" i="109"/>
  <c r="BP100" i="109"/>
  <c r="BM102" i="109"/>
  <c r="BO112" i="109"/>
  <c r="BM140" i="109"/>
  <c r="AW142" i="109"/>
  <c r="BE152" i="109"/>
  <c r="AZ4" i="109"/>
  <c r="BE4" i="109"/>
  <c r="BM4" i="109"/>
  <c r="BQ4" i="109"/>
  <c r="BO6" i="109"/>
  <c r="BC8" i="109"/>
  <c r="BK8" i="109"/>
  <c r="AZ10" i="109"/>
  <c r="BE10" i="109"/>
  <c r="BM10" i="109"/>
  <c r="BQ10" i="109"/>
  <c r="BO12" i="109"/>
  <c r="BC14" i="109"/>
  <c r="BK14" i="109"/>
  <c r="AZ16" i="109"/>
  <c r="BE16" i="109"/>
  <c r="BM16" i="109"/>
  <c r="BQ16" i="109"/>
  <c r="BO18" i="109"/>
  <c r="BC20" i="109"/>
  <c r="BK20" i="109"/>
  <c r="AZ22" i="109"/>
  <c r="BE22" i="109"/>
  <c r="BM22" i="109"/>
  <c r="BQ22" i="109"/>
  <c r="BO24" i="109"/>
  <c r="BC26" i="109"/>
  <c r="BK26" i="109"/>
  <c r="AZ28" i="109"/>
  <c r="BE28" i="109"/>
  <c r="BM28" i="109"/>
  <c r="BQ28" i="109"/>
  <c r="BO30" i="109"/>
  <c r="BC32" i="109"/>
  <c r="BK32" i="109"/>
  <c r="AZ34" i="109"/>
  <c r="BE34" i="109"/>
  <c r="BM34" i="109"/>
  <c r="BQ34" i="109"/>
  <c r="BO36" i="109"/>
  <c r="BC38" i="109"/>
  <c r="BK38" i="109"/>
  <c r="AZ40" i="109"/>
  <c r="BE40" i="109"/>
  <c r="BM40" i="109"/>
  <c r="BQ40" i="109"/>
  <c r="BO42" i="109"/>
  <c r="BC44" i="109"/>
  <c r="BK44" i="109"/>
  <c r="AZ46" i="109"/>
  <c r="BE46" i="109"/>
  <c r="BM46" i="109"/>
  <c r="BQ46" i="109"/>
  <c r="BK48" i="109"/>
  <c r="BE50" i="109"/>
  <c r="AW52" i="109"/>
  <c r="BP52" i="109"/>
  <c r="BL58" i="109"/>
  <c r="BE60" i="109"/>
  <c r="BD70" i="109"/>
  <c r="BL82" i="109"/>
  <c r="BM84" i="109"/>
  <c r="AY88" i="109"/>
  <c r="AW104" i="109"/>
  <c r="AY106" i="109"/>
  <c r="AW120" i="109"/>
  <c r="BE146" i="109"/>
  <c r="BC112" i="109"/>
  <c r="BP112" i="109"/>
  <c r="BC114" i="109"/>
  <c r="AW116" i="109"/>
  <c r="BM116" i="109"/>
  <c r="BA118" i="109"/>
  <c r="BO118" i="109"/>
  <c r="BC120" i="109"/>
  <c r="AW122" i="109"/>
  <c r="BM122" i="109"/>
  <c r="BO124" i="109"/>
  <c r="BN130" i="109"/>
  <c r="BF136" i="109"/>
  <c r="BA142" i="109"/>
  <c r="BM146" i="109"/>
  <c r="AW148" i="109"/>
  <c r="BM152" i="109"/>
  <c r="BA154" i="109"/>
  <c r="BF160" i="109"/>
  <c r="BF166" i="109"/>
  <c r="BF172" i="109"/>
  <c r="BE52" i="109"/>
  <c r="BM52" i="109"/>
  <c r="BQ52" i="109"/>
  <c r="BO54" i="109"/>
  <c r="BC56" i="109"/>
  <c r="BK56" i="109"/>
  <c r="AZ58" i="109"/>
  <c r="BE58" i="109"/>
  <c r="BM58" i="109"/>
  <c r="BQ58" i="109"/>
  <c r="BO60" i="109"/>
  <c r="BC62" i="109"/>
  <c r="BK62" i="109"/>
  <c r="AZ64" i="109"/>
  <c r="BE64" i="109"/>
  <c r="BM64" i="109"/>
  <c r="BQ64" i="109"/>
  <c r="BO66" i="109"/>
  <c r="BC68" i="109"/>
  <c r="BK68" i="109"/>
  <c r="AZ70" i="109"/>
  <c r="BE70" i="109"/>
  <c r="BM70" i="109"/>
  <c r="BQ70" i="109"/>
  <c r="BO72" i="109"/>
  <c r="BC74" i="109"/>
  <c r="BK74" i="109"/>
  <c r="AZ76" i="109"/>
  <c r="BE76" i="109"/>
  <c r="BM76" i="109"/>
  <c r="BQ76" i="109"/>
  <c r="BO78" i="109"/>
  <c r="BC80" i="109"/>
  <c r="BK80" i="109"/>
  <c r="AZ82" i="109"/>
  <c r="BE82" i="109"/>
  <c r="BM82" i="109"/>
  <c r="BQ82" i="109"/>
  <c r="BO84" i="109"/>
  <c r="BC86" i="109"/>
  <c r="BK86" i="109"/>
  <c r="AZ88" i="109"/>
  <c r="BE88" i="109"/>
  <c r="BM88" i="109"/>
  <c r="BQ88" i="109"/>
  <c r="BO90" i="109"/>
  <c r="BC92" i="109"/>
  <c r="BK92" i="109"/>
  <c r="AZ94" i="109"/>
  <c r="BE94" i="109"/>
  <c r="BM94" i="109"/>
  <c r="BQ94" i="109"/>
  <c r="BO96" i="109"/>
  <c r="BC98" i="109"/>
  <c r="BK98" i="109"/>
  <c r="AZ100" i="109"/>
  <c r="BE100" i="109"/>
  <c r="BM100" i="109"/>
  <c r="BQ100" i="109"/>
  <c r="BO102" i="109"/>
  <c r="BC104" i="109"/>
  <c r="BK104" i="109"/>
  <c r="AZ106" i="109"/>
  <c r="BE106" i="109"/>
  <c r="BM106" i="109"/>
  <c r="BQ106" i="109"/>
  <c r="BO108" i="109"/>
  <c r="BC110" i="109"/>
  <c r="BK110" i="109"/>
  <c r="BD112" i="109"/>
  <c r="BQ112" i="109"/>
  <c r="BE114" i="109"/>
  <c r="BC116" i="109"/>
  <c r="BO116" i="109"/>
  <c r="BC118" i="109"/>
  <c r="BP118" i="109"/>
  <c r="BE120" i="109"/>
  <c r="BC122" i="109"/>
  <c r="BO122" i="109"/>
  <c r="BF124" i="109"/>
  <c r="BM128" i="109"/>
  <c r="BR130" i="109"/>
  <c r="AW132" i="109"/>
  <c r="BF142" i="109"/>
  <c r="BA148" i="109"/>
  <c r="BF154" i="109"/>
  <c r="BK172" i="109"/>
  <c r="AW222" i="109"/>
  <c r="AW112" i="109"/>
  <c r="BE112" i="109"/>
  <c r="BK112" i="109"/>
  <c r="BD118" i="109"/>
  <c r="BQ118" i="109"/>
  <c r="BR124" i="109"/>
  <c r="BO128" i="109"/>
  <c r="BN136" i="109"/>
  <c r="BF148" i="109"/>
  <c r="BN160" i="109"/>
  <c r="BN166" i="109"/>
  <c r="AW54" i="109"/>
  <c r="BE56" i="109"/>
  <c r="BM56" i="109"/>
  <c r="AW58" i="109"/>
  <c r="BA58" i="109"/>
  <c r="BF58" i="109"/>
  <c r="BN58" i="109"/>
  <c r="BR58" i="109"/>
  <c r="AW60" i="109"/>
  <c r="BE62" i="109"/>
  <c r="BM62" i="109"/>
  <c r="AW64" i="109"/>
  <c r="BA64" i="109"/>
  <c r="BF64" i="109"/>
  <c r="BN64" i="109"/>
  <c r="BR64" i="109"/>
  <c r="AW66" i="109"/>
  <c r="BE68" i="109"/>
  <c r="BM68" i="109"/>
  <c r="AW70" i="109"/>
  <c r="BA70" i="109"/>
  <c r="BF70" i="109"/>
  <c r="BN70" i="109"/>
  <c r="BR70" i="109"/>
  <c r="AW72" i="109"/>
  <c r="BE74" i="109"/>
  <c r="BM74" i="109"/>
  <c r="AW76" i="109"/>
  <c r="BA76" i="109"/>
  <c r="BF76" i="109"/>
  <c r="BN76" i="109"/>
  <c r="BR76" i="109"/>
  <c r="AW78" i="109"/>
  <c r="BE80" i="109"/>
  <c r="BM80" i="109"/>
  <c r="AW82" i="109"/>
  <c r="BA82" i="109"/>
  <c r="BF82" i="109"/>
  <c r="BN82" i="109"/>
  <c r="BR82" i="109"/>
  <c r="AW84" i="109"/>
  <c r="BE86" i="109"/>
  <c r="BM86" i="109"/>
  <c r="AW88" i="109"/>
  <c r="BA88" i="109"/>
  <c r="BF88" i="109"/>
  <c r="BN88" i="109"/>
  <c r="BR88" i="109"/>
  <c r="AW90" i="109"/>
  <c r="BE92" i="109"/>
  <c r="BM92" i="109"/>
  <c r="AW94" i="109"/>
  <c r="BA94" i="109"/>
  <c r="BF94" i="109"/>
  <c r="BN94" i="109"/>
  <c r="BR94" i="109"/>
  <c r="AW96" i="109"/>
  <c r="BE98" i="109"/>
  <c r="BM98" i="109"/>
  <c r="AW100" i="109"/>
  <c r="BA100" i="109"/>
  <c r="BF100" i="109"/>
  <c r="BN100" i="109"/>
  <c r="BR100" i="109"/>
  <c r="AW102" i="109"/>
  <c r="BE104" i="109"/>
  <c r="BM104" i="109"/>
  <c r="AW106" i="109"/>
  <c r="BA106" i="109"/>
  <c r="BF106" i="109"/>
  <c r="BN106" i="109"/>
  <c r="BR106" i="109"/>
  <c r="AW108" i="109"/>
  <c r="BE110" i="109"/>
  <c r="BM110" i="109"/>
  <c r="AX112" i="109"/>
  <c r="BL112" i="109"/>
  <c r="BR112" i="109"/>
  <c r="BE116" i="109"/>
  <c r="AW118" i="109"/>
  <c r="BE118" i="109"/>
  <c r="BK118" i="109"/>
  <c r="BE122" i="109"/>
  <c r="AW124" i="109"/>
  <c r="BS124" i="109"/>
  <c r="BR136" i="109"/>
  <c r="AW138" i="109"/>
  <c r="BN142" i="109"/>
  <c r="AW144" i="109"/>
  <c r="BN154" i="109"/>
  <c r="AW156" i="109"/>
  <c r="BR160" i="109"/>
  <c r="AW162" i="109"/>
  <c r="BR166" i="109"/>
  <c r="AW168" i="109"/>
  <c r="AY112" i="109"/>
  <c r="BF112" i="109"/>
  <c r="BM112" i="109"/>
  <c r="BS112" i="109"/>
  <c r="AX118" i="109"/>
  <c r="BL118" i="109"/>
  <c r="BR118" i="109"/>
  <c r="AX124" i="109"/>
  <c r="AW126" i="109"/>
  <c r="AW130" i="109"/>
  <c r="BR142" i="109"/>
  <c r="BN148" i="109"/>
  <c r="AW150" i="109"/>
  <c r="BR154" i="109"/>
  <c r="BM174" i="109"/>
  <c r="BK52" i="109"/>
  <c r="BO52" i="109"/>
  <c r="BS52" i="109"/>
  <c r="BC54" i="109"/>
  <c r="BK54" i="109"/>
  <c r="BO56" i="109"/>
  <c r="AX58" i="109"/>
  <c r="BC58" i="109"/>
  <c r="BK58" i="109"/>
  <c r="BO58" i="109"/>
  <c r="BS58" i="109"/>
  <c r="BC60" i="109"/>
  <c r="BK60" i="109"/>
  <c r="BO62" i="109"/>
  <c r="AX64" i="109"/>
  <c r="BC64" i="109"/>
  <c r="BK64" i="109"/>
  <c r="BO64" i="109"/>
  <c r="BS64" i="109"/>
  <c r="BC66" i="109"/>
  <c r="BK66" i="109"/>
  <c r="BO68" i="109"/>
  <c r="AX70" i="109"/>
  <c r="BC70" i="109"/>
  <c r="BK70" i="109"/>
  <c r="BO70" i="109"/>
  <c r="BS70" i="109"/>
  <c r="BC72" i="109"/>
  <c r="BK72" i="109"/>
  <c r="BO74" i="109"/>
  <c r="AX76" i="109"/>
  <c r="BC76" i="109"/>
  <c r="BK76" i="109"/>
  <c r="BO76" i="109"/>
  <c r="BS76" i="109"/>
  <c r="BC78" i="109"/>
  <c r="BK78" i="109"/>
  <c r="BO80" i="109"/>
  <c r="AX82" i="109"/>
  <c r="BC82" i="109"/>
  <c r="BK82" i="109"/>
  <c r="BO82" i="109"/>
  <c r="BS82" i="109"/>
  <c r="BC84" i="109"/>
  <c r="BK84" i="109"/>
  <c r="BO86" i="109"/>
  <c r="AX88" i="109"/>
  <c r="BC88" i="109"/>
  <c r="BK88" i="109"/>
  <c r="BO88" i="109"/>
  <c r="BS88" i="109"/>
  <c r="BC90" i="109"/>
  <c r="BK90" i="109"/>
  <c r="BO92" i="109"/>
  <c r="AX94" i="109"/>
  <c r="BC94" i="109"/>
  <c r="BK94" i="109"/>
  <c r="BO94" i="109"/>
  <c r="BS94" i="109"/>
  <c r="BC96" i="109"/>
  <c r="BK96" i="109"/>
  <c r="BO98" i="109"/>
  <c r="AX100" i="109"/>
  <c r="BC100" i="109"/>
  <c r="BK100" i="109"/>
  <c r="BO100" i="109"/>
  <c r="BS100" i="109"/>
  <c r="BC102" i="109"/>
  <c r="BK102" i="109"/>
  <c r="BO104" i="109"/>
  <c r="AX106" i="109"/>
  <c r="BC106" i="109"/>
  <c r="BK106" i="109"/>
  <c r="BO106" i="109"/>
  <c r="BS106" i="109"/>
  <c r="BC108" i="109"/>
  <c r="BK108" i="109"/>
  <c r="BO110" i="109"/>
  <c r="AZ112" i="109"/>
  <c r="BK114" i="109"/>
  <c r="AY118" i="109"/>
  <c r="BF118" i="109"/>
  <c r="BM118" i="109"/>
  <c r="BS118" i="109"/>
  <c r="BK120" i="109"/>
  <c r="BK124" i="109"/>
  <c r="BC126" i="109"/>
  <c r="BA130" i="109"/>
  <c r="BE134" i="109"/>
  <c r="BR148" i="109"/>
  <c r="BE164" i="109"/>
  <c r="BE170" i="109"/>
  <c r="BC182" i="109"/>
  <c r="BN112" i="109"/>
  <c r="BM114" i="109"/>
  <c r="BK116" i="109"/>
  <c r="AZ118" i="109"/>
  <c r="BM120" i="109"/>
  <c r="BK122" i="109"/>
  <c r="BA124" i="109"/>
  <c r="BF130" i="109"/>
  <c r="BM134" i="109"/>
  <c r="AW136" i="109"/>
  <c r="BE140" i="109"/>
  <c r="BE158" i="109"/>
  <c r="AW160" i="109"/>
  <c r="BM164" i="109"/>
  <c r="AW166" i="109"/>
  <c r="BM170" i="109"/>
  <c r="AW172" i="109"/>
  <c r="AX184" i="109"/>
  <c r="BM190" i="109"/>
  <c r="BM196" i="109"/>
  <c r="BL172" i="109"/>
  <c r="BC174" i="109"/>
  <c r="BO174" i="109"/>
  <c r="AW178" i="109"/>
  <c r="BC178" i="109"/>
  <c r="BN178" i="109"/>
  <c r="BS178" i="109"/>
  <c r="BE182" i="109"/>
  <c r="BQ190" i="109"/>
  <c r="BE198" i="109"/>
  <c r="AY208" i="109"/>
  <c r="AX130" i="109"/>
  <c r="BC130" i="109"/>
  <c r="BK130" i="109"/>
  <c r="BO130" i="109"/>
  <c r="BS130" i="109"/>
  <c r="BC132" i="109"/>
  <c r="BK132" i="109"/>
  <c r="BO134" i="109"/>
  <c r="AX136" i="109"/>
  <c r="BC136" i="109"/>
  <c r="BK136" i="109"/>
  <c r="BO136" i="109"/>
  <c r="BS136" i="109"/>
  <c r="BC138" i="109"/>
  <c r="BK138" i="109"/>
  <c r="BO140" i="109"/>
  <c r="AX142" i="109"/>
  <c r="BC142" i="109"/>
  <c r="BK142" i="109"/>
  <c r="BO142" i="109"/>
  <c r="BS142" i="109"/>
  <c r="BC144" i="109"/>
  <c r="BK144" i="109"/>
  <c r="BO146" i="109"/>
  <c r="AX148" i="109"/>
  <c r="BC148" i="109"/>
  <c r="BK148" i="109"/>
  <c r="BO148" i="109"/>
  <c r="BS148" i="109"/>
  <c r="BC150" i="109"/>
  <c r="BK150" i="109"/>
  <c r="BO152" i="109"/>
  <c r="AX154" i="109"/>
  <c r="BC154" i="109"/>
  <c r="BK154" i="109"/>
  <c r="BO154" i="109"/>
  <c r="BS154" i="109"/>
  <c r="BC156" i="109"/>
  <c r="BK156" i="109"/>
  <c r="BO158" i="109"/>
  <c r="AX160" i="109"/>
  <c r="BC160" i="109"/>
  <c r="BK160" i="109"/>
  <c r="BO160" i="109"/>
  <c r="BS160" i="109"/>
  <c r="BC162" i="109"/>
  <c r="BK162" i="109"/>
  <c r="BO164" i="109"/>
  <c r="AX166" i="109"/>
  <c r="BC166" i="109"/>
  <c r="BK166" i="109"/>
  <c r="BO166" i="109"/>
  <c r="BS166" i="109"/>
  <c r="BC168" i="109"/>
  <c r="BK168" i="109"/>
  <c r="BO170" i="109"/>
  <c r="AX172" i="109"/>
  <c r="BC172" i="109"/>
  <c r="BM172" i="109"/>
  <c r="BE174" i="109"/>
  <c r="BD178" i="109"/>
  <c r="BC188" i="109"/>
  <c r="AW202" i="109"/>
  <c r="BF208" i="109"/>
  <c r="BK176" i="109"/>
  <c r="AX178" i="109"/>
  <c r="BE178" i="109"/>
  <c r="BO178" i="109"/>
  <c r="AW180" i="109"/>
  <c r="BK180" i="109"/>
  <c r="BE184" i="109"/>
  <c r="BK188" i="109"/>
  <c r="BO192" i="109"/>
  <c r="BC194" i="109"/>
  <c r="BC202" i="109"/>
  <c r="BN208" i="109"/>
  <c r="BA226" i="109"/>
  <c r="AY124" i="109"/>
  <c r="BD124" i="109"/>
  <c r="BL124" i="109"/>
  <c r="BP124" i="109"/>
  <c r="BE126" i="109"/>
  <c r="BM126" i="109"/>
  <c r="AW128" i="109"/>
  <c r="AY130" i="109"/>
  <c r="BD130" i="109"/>
  <c r="BL130" i="109"/>
  <c r="BP130" i="109"/>
  <c r="BE132" i="109"/>
  <c r="BM132" i="109"/>
  <c r="AW134" i="109"/>
  <c r="AY136" i="109"/>
  <c r="BD136" i="109"/>
  <c r="BL136" i="109"/>
  <c r="BP136" i="109"/>
  <c r="BE138" i="109"/>
  <c r="BM138" i="109"/>
  <c r="AW140" i="109"/>
  <c r="AY142" i="109"/>
  <c r="BD142" i="109"/>
  <c r="BL142" i="109"/>
  <c r="BP142" i="109"/>
  <c r="BE144" i="109"/>
  <c r="BM144" i="109"/>
  <c r="AW146" i="109"/>
  <c r="AY148" i="109"/>
  <c r="BD148" i="109"/>
  <c r="BL148" i="109"/>
  <c r="BP148" i="109"/>
  <c r="BE150" i="109"/>
  <c r="BM150" i="109"/>
  <c r="AW152" i="109"/>
  <c r="AY154" i="109"/>
  <c r="BD154" i="109"/>
  <c r="BL154" i="109"/>
  <c r="BP154" i="109"/>
  <c r="BE156" i="109"/>
  <c r="BM156" i="109"/>
  <c r="AW158" i="109"/>
  <c r="AY160" i="109"/>
  <c r="BD160" i="109"/>
  <c r="BL160" i="109"/>
  <c r="BP160" i="109"/>
  <c r="BE162" i="109"/>
  <c r="BM162" i="109"/>
  <c r="AW164" i="109"/>
  <c r="AY166" i="109"/>
  <c r="BD166" i="109"/>
  <c r="BL166" i="109"/>
  <c r="BP166" i="109"/>
  <c r="BE168" i="109"/>
  <c r="BM168" i="109"/>
  <c r="AW170" i="109"/>
  <c r="BD172" i="109"/>
  <c r="BN172" i="109"/>
  <c r="AW176" i="109"/>
  <c r="AY178" i="109"/>
  <c r="BP178" i="109"/>
  <c r="BM180" i="109"/>
  <c r="BK182" i="109"/>
  <c r="BF184" i="109"/>
  <c r="BO186" i="109"/>
  <c r="BK194" i="109"/>
  <c r="BR214" i="109"/>
  <c r="AW218" i="109"/>
  <c r="BC176" i="109"/>
  <c r="BM176" i="109"/>
  <c r="AZ178" i="109"/>
  <c r="BF178" i="109"/>
  <c r="BK178" i="109"/>
  <c r="BQ178" i="109"/>
  <c r="BC180" i="109"/>
  <c r="BO180" i="109"/>
  <c r="BM182" i="109"/>
  <c r="AZ190" i="109"/>
  <c r="AZ196" i="109"/>
  <c r="BN202" i="109"/>
  <c r="AY220" i="109"/>
  <c r="BC268" i="109"/>
  <c r="AZ124" i="109"/>
  <c r="BE124" i="109"/>
  <c r="BM124" i="109"/>
  <c r="BQ124" i="109"/>
  <c r="BO126" i="109"/>
  <c r="BC128" i="109"/>
  <c r="BK128" i="109"/>
  <c r="AZ130" i="109"/>
  <c r="BE130" i="109"/>
  <c r="BM130" i="109"/>
  <c r="BQ130" i="109"/>
  <c r="BO132" i="109"/>
  <c r="BC134" i="109"/>
  <c r="BK134" i="109"/>
  <c r="AZ136" i="109"/>
  <c r="BE136" i="109"/>
  <c r="BM136" i="109"/>
  <c r="BQ136" i="109"/>
  <c r="BO138" i="109"/>
  <c r="BC140" i="109"/>
  <c r="BK140" i="109"/>
  <c r="AZ142" i="109"/>
  <c r="BE142" i="109"/>
  <c r="BM142" i="109"/>
  <c r="BQ142" i="109"/>
  <c r="BO144" i="109"/>
  <c r="BC146" i="109"/>
  <c r="BK146" i="109"/>
  <c r="AZ148" i="109"/>
  <c r="BE148" i="109"/>
  <c r="BM148" i="109"/>
  <c r="BQ148" i="109"/>
  <c r="BO150" i="109"/>
  <c r="BC152" i="109"/>
  <c r="BK152" i="109"/>
  <c r="AZ154" i="109"/>
  <c r="BE154" i="109"/>
  <c r="BM154" i="109"/>
  <c r="BQ154" i="109"/>
  <c r="BO156" i="109"/>
  <c r="BC158" i="109"/>
  <c r="BK158" i="109"/>
  <c r="AZ160" i="109"/>
  <c r="BE160" i="109"/>
  <c r="BM160" i="109"/>
  <c r="BQ160" i="109"/>
  <c r="BO162" i="109"/>
  <c r="BC164" i="109"/>
  <c r="BK164" i="109"/>
  <c r="AZ166" i="109"/>
  <c r="BE166" i="109"/>
  <c r="BM166" i="109"/>
  <c r="BQ166" i="109"/>
  <c r="BO168" i="109"/>
  <c r="BC170" i="109"/>
  <c r="BK170" i="109"/>
  <c r="BE172" i="109"/>
  <c r="BO172" i="109"/>
  <c r="BL178" i="109"/>
  <c r="BE180" i="109"/>
  <c r="BO182" i="109"/>
  <c r="BE190" i="109"/>
  <c r="BE196" i="109"/>
  <c r="BS202" i="109"/>
  <c r="BP172" i="109"/>
  <c r="AW174" i="109"/>
  <c r="BK174" i="109"/>
  <c r="BE176" i="109"/>
  <c r="BO176" i="109"/>
  <c r="BA178" i="109"/>
  <c r="BM178" i="109"/>
  <c r="BR178" i="109"/>
  <c r="AW182" i="109"/>
  <c r="AW184" i="109"/>
  <c r="BM184" i="109"/>
  <c r="AW206" i="109"/>
  <c r="BR196" i="109"/>
  <c r="BK200" i="109"/>
  <c r="BD202" i="109"/>
  <c r="BC206" i="109"/>
  <c r="BM206" i="109"/>
  <c r="AZ208" i="109"/>
  <c r="AW214" i="109"/>
  <c r="BE218" i="109"/>
  <c r="BA220" i="109"/>
  <c r="BL220" i="109"/>
  <c r="BK268" i="109"/>
  <c r="AW186" i="109"/>
  <c r="BE188" i="109"/>
  <c r="BM188" i="109"/>
  <c r="AW190" i="109"/>
  <c r="BA190" i="109"/>
  <c r="BF190" i="109"/>
  <c r="BN190" i="109"/>
  <c r="BR190" i="109"/>
  <c r="AW192" i="109"/>
  <c r="BE194" i="109"/>
  <c r="BM194" i="109"/>
  <c r="AW196" i="109"/>
  <c r="BA196" i="109"/>
  <c r="BF196" i="109"/>
  <c r="BN196" i="109"/>
  <c r="AW200" i="109"/>
  <c r="AX202" i="109"/>
  <c r="BE202" i="109"/>
  <c r="BO202" i="109"/>
  <c r="BP208" i="109"/>
  <c r="BM210" i="109"/>
  <c r="AW216" i="109"/>
  <c r="BN220" i="109"/>
  <c r="BE222" i="109"/>
  <c r="BM224" i="109"/>
  <c r="BD226" i="109"/>
  <c r="BS268" i="109"/>
  <c r="BS196" i="109"/>
  <c r="BC200" i="109"/>
  <c r="BM200" i="109"/>
  <c r="AY202" i="109"/>
  <c r="BP202" i="109"/>
  <c r="AW204" i="109"/>
  <c r="BK204" i="109"/>
  <c r="BE206" i="109"/>
  <c r="BO206" i="109"/>
  <c r="BA208" i="109"/>
  <c r="AW212" i="109"/>
  <c r="AY214" i="109"/>
  <c r="BD220" i="109"/>
  <c r="BF226" i="109"/>
  <c r="BO270" i="109"/>
  <c r="AW272" i="109"/>
  <c r="BC184" i="109"/>
  <c r="BK184" i="109"/>
  <c r="BO184" i="109"/>
  <c r="BC186" i="109"/>
  <c r="BK186" i="109"/>
  <c r="BO188" i="109"/>
  <c r="AX190" i="109"/>
  <c r="BC190" i="109"/>
  <c r="BK190" i="109"/>
  <c r="BO190" i="109"/>
  <c r="BS190" i="109"/>
  <c r="BC192" i="109"/>
  <c r="BK192" i="109"/>
  <c r="BO194" i="109"/>
  <c r="AX196" i="109"/>
  <c r="BC196" i="109"/>
  <c r="BK196" i="109"/>
  <c r="BO196" i="109"/>
  <c r="AZ202" i="109"/>
  <c r="BF202" i="109"/>
  <c r="BK202" i="109"/>
  <c r="BQ202" i="109"/>
  <c r="BM204" i="109"/>
  <c r="BR208" i="109"/>
  <c r="BE212" i="109"/>
  <c r="BA214" i="109"/>
  <c r="BL214" i="109"/>
  <c r="BE216" i="109"/>
  <c r="BM218" i="109"/>
  <c r="BF220" i="109"/>
  <c r="BP220" i="109"/>
  <c r="BO276" i="109"/>
  <c r="BK282" i="109"/>
  <c r="AW198" i="109"/>
  <c r="BK198" i="109"/>
  <c r="BE200" i="109"/>
  <c r="BO200" i="109"/>
  <c r="BL202" i="109"/>
  <c r="BC204" i="109"/>
  <c r="BO204" i="109"/>
  <c r="BD208" i="109"/>
  <c r="AW210" i="109"/>
  <c r="BN214" i="109"/>
  <c r="BR220" i="109"/>
  <c r="BM222" i="109"/>
  <c r="AW226" i="109"/>
  <c r="BD184" i="109"/>
  <c r="BL184" i="109"/>
  <c r="BP184" i="109"/>
  <c r="BE186" i="109"/>
  <c r="BM186" i="109"/>
  <c r="AW188" i="109"/>
  <c r="AY190" i="109"/>
  <c r="BD190" i="109"/>
  <c r="BL190" i="109"/>
  <c r="BP190" i="109"/>
  <c r="BE192" i="109"/>
  <c r="BM192" i="109"/>
  <c r="AW194" i="109"/>
  <c r="AY196" i="109"/>
  <c r="BD196" i="109"/>
  <c r="BL196" i="109"/>
  <c r="BP196" i="109"/>
  <c r="BM198" i="109"/>
  <c r="BA202" i="109"/>
  <c r="BM202" i="109"/>
  <c r="BR202" i="109"/>
  <c r="BE204" i="109"/>
  <c r="AW208" i="109"/>
  <c r="BE208" i="109"/>
  <c r="BL208" i="109"/>
  <c r="BD214" i="109"/>
  <c r="AW220" i="109"/>
  <c r="AW224" i="109"/>
  <c r="BQ196" i="109"/>
  <c r="BC198" i="109"/>
  <c r="BO198" i="109"/>
  <c r="BK206" i="109"/>
  <c r="BE210" i="109"/>
  <c r="BM212" i="109"/>
  <c r="BF214" i="109"/>
  <c r="BP214" i="109"/>
  <c r="BM216" i="109"/>
  <c r="BE224" i="109"/>
  <c r="AY226" i="109"/>
  <c r="BK266" i="109"/>
  <c r="AX208" i="109"/>
  <c r="BC208" i="109"/>
  <c r="BK208" i="109"/>
  <c r="BO208" i="109"/>
  <c r="BS208" i="109"/>
  <c r="BC210" i="109"/>
  <c r="BK210" i="109"/>
  <c r="BO212" i="109"/>
  <c r="AX214" i="109"/>
  <c r="BC214" i="109"/>
  <c r="BK214" i="109"/>
  <c r="BO214" i="109"/>
  <c r="BS214" i="109"/>
  <c r="BC216" i="109"/>
  <c r="BK216" i="109"/>
  <c r="BO218" i="109"/>
  <c r="AX220" i="109"/>
  <c r="BC220" i="109"/>
  <c r="BK220" i="109"/>
  <c r="BO220" i="109"/>
  <c r="BS220" i="109"/>
  <c r="BC222" i="109"/>
  <c r="BK222" i="109"/>
  <c r="BO224" i="109"/>
  <c r="AX226" i="109"/>
  <c r="BC226" i="109"/>
  <c r="BK226" i="109"/>
  <c r="BO226" i="109"/>
  <c r="BS226" i="109"/>
  <c r="BC228" i="109"/>
  <c r="BK228" i="109"/>
  <c r="BO230" i="109"/>
  <c r="AX232" i="109"/>
  <c r="BC232" i="109"/>
  <c r="BK232" i="109"/>
  <c r="BO232" i="109"/>
  <c r="BS232" i="109"/>
  <c r="BC234" i="109"/>
  <c r="BK234" i="109"/>
  <c r="BO236" i="109"/>
  <c r="AX238" i="109"/>
  <c r="BC238" i="109"/>
  <c r="BK238" i="109"/>
  <c r="BO238" i="109"/>
  <c r="BS238" i="109"/>
  <c r="BC240" i="109"/>
  <c r="BK240" i="109"/>
  <c r="BO242" i="109"/>
  <c r="AX244" i="109"/>
  <c r="BC244" i="109"/>
  <c r="BK244" i="109"/>
  <c r="BO244" i="109"/>
  <c r="BS244" i="109"/>
  <c r="BC246" i="109"/>
  <c r="BK246" i="109"/>
  <c r="BO248" i="109"/>
  <c r="AX250" i="109"/>
  <c r="BC250" i="109"/>
  <c r="BK250" i="109"/>
  <c r="BO250" i="109"/>
  <c r="BS250" i="109"/>
  <c r="BC252" i="109"/>
  <c r="BK252" i="109"/>
  <c r="BO254" i="109"/>
  <c r="AX256" i="109"/>
  <c r="BC256" i="109"/>
  <c r="BK256" i="109"/>
  <c r="BO256" i="109"/>
  <c r="BS256" i="109"/>
  <c r="BC258" i="109"/>
  <c r="BK258" i="109"/>
  <c r="BO260" i="109"/>
  <c r="AX262" i="109"/>
  <c r="BC262" i="109"/>
  <c r="BK262" i="109"/>
  <c r="BO262" i="109"/>
  <c r="BS262" i="109"/>
  <c r="BC264" i="109"/>
  <c r="BK264" i="109"/>
  <c r="AW266" i="109"/>
  <c r="BM266" i="109"/>
  <c r="BD268" i="109"/>
  <c r="BL268" i="109"/>
  <c r="AW270" i="109"/>
  <c r="BC272" i="109"/>
  <c r="BK274" i="109"/>
  <c r="BC278" i="109"/>
  <c r="BO282" i="109"/>
  <c r="BC284" i="109"/>
  <c r="BO266" i="109"/>
  <c r="BE268" i="109"/>
  <c r="BM268" i="109"/>
  <c r="BC270" i="109"/>
  <c r="BE272" i="109"/>
  <c r="BM274" i="109"/>
  <c r="BK280" i="109"/>
  <c r="BK286" i="109"/>
  <c r="BL226" i="109"/>
  <c r="BP226" i="109"/>
  <c r="BE228" i="109"/>
  <c r="BM228" i="109"/>
  <c r="AW230" i="109"/>
  <c r="AY232" i="109"/>
  <c r="BD232" i="109"/>
  <c r="BL232" i="109"/>
  <c r="BP232" i="109"/>
  <c r="BE234" i="109"/>
  <c r="BM234" i="109"/>
  <c r="AW236" i="109"/>
  <c r="AY238" i="109"/>
  <c r="BD238" i="109"/>
  <c r="BL238" i="109"/>
  <c r="BP238" i="109"/>
  <c r="BE240" i="109"/>
  <c r="BM240" i="109"/>
  <c r="AW242" i="109"/>
  <c r="AY244" i="109"/>
  <c r="BD244" i="109"/>
  <c r="BL244" i="109"/>
  <c r="BP244" i="109"/>
  <c r="BE246" i="109"/>
  <c r="BM246" i="109"/>
  <c r="AW248" i="109"/>
  <c r="AY250" i="109"/>
  <c r="BD250" i="109"/>
  <c r="BL250" i="109"/>
  <c r="BP250" i="109"/>
  <c r="BE252" i="109"/>
  <c r="BM252" i="109"/>
  <c r="AW254" i="109"/>
  <c r="AY256" i="109"/>
  <c r="BD256" i="109"/>
  <c r="BL256" i="109"/>
  <c r="BP256" i="109"/>
  <c r="BE258" i="109"/>
  <c r="BM258" i="109"/>
  <c r="AW260" i="109"/>
  <c r="AY262" i="109"/>
  <c r="BD262" i="109"/>
  <c r="BL262" i="109"/>
  <c r="BP262" i="109"/>
  <c r="BE264" i="109"/>
  <c r="BM264" i="109"/>
  <c r="BC266" i="109"/>
  <c r="AW268" i="109"/>
  <c r="BF268" i="109"/>
  <c r="BN268" i="109"/>
  <c r="BE270" i="109"/>
  <c r="AX274" i="109"/>
  <c r="BO274" i="109"/>
  <c r="BK278" i="109"/>
  <c r="BM280" i="109"/>
  <c r="BK284" i="109"/>
  <c r="BM286" i="109"/>
  <c r="BE266" i="109"/>
  <c r="AX268" i="109"/>
  <c r="BO268" i="109"/>
  <c r="AZ274" i="109"/>
  <c r="BQ274" i="109"/>
  <c r="BO278" i="109"/>
  <c r="AX280" i="109"/>
  <c r="BO280" i="109"/>
  <c r="BO284" i="109"/>
  <c r="AX286" i="109"/>
  <c r="BO286" i="109"/>
  <c r="BC288" i="109"/>
  <c r="BM208" i="109"/>
  <c r="BQ208" i="109"/>
  <c r="BO210" i="109"/>
  <c r="BC212" i="109"/>
  <c r="BK212" i="109"/>
  <c r="AZ214" i="109"/>
  <c r="BE214" i="109"/>
  <c r="BM214" i="109"/>
  <c r="BQ214" i="109"/>
  <c r="BO216" i="109"/>
  <c r="BC218" i="109"/>
  <c r="BK218" i="109"/>
  <c r="AZ220" i="109"/>
  <c r="BE220" i="109"/>
  <c r="BM220" i="109"/>
  <c r="BQ220" i="109"/>
  <c r="BO222" i="109"/>
  <c r="BC224" i="109"/>
  <c r="BK224" i="109"/>
  <c r="AZ226" i="109"/>
  <c r="BE226" i="109"/>
  <c r="BM226" i="109"/>
  <c r="BQ226" i="109"/>
  <c r="BO228" i="109"/>
  <c r="BC230" i="109"/>
  <c r="BK230" i="109"/>
  <c r="AZ232" i="109"/>
  <c r="BE232" i="109"/>
  <c r="BM232" i="109"/>
  <c r="BQ232" i="109"/>
  <c r="BO234" i="109"/>
  <c r="BC236" i="109"/>
  <c r="BK236" i="109"/>
  <c r="AZ238" i="109"/>
  <c r="BE238" i="109"/>
  <c r="BM238" i="109"/>
  <c r="BQ238" i="109"/>
  <c r="BO240" i="109"/>
  <c r="BC242" i="109"/>
  <c r="BK242" i="109"/>
  <c r="AZ244" i="109"/>
  <c r="BE244" i="109"/>
  <c r="BM244" i="109"/>
  <c r="BQ244" i="109"/>
  <c r="BO246" i="109"/>
  <c r="BC248" i="109"/>
  <c r="BK248" i="109"/>
  <c r="AZ250" i="109"/>
  <c r="BE250" i="109"/>
  <c r="BM250" i="109"/>
  <c r="BQ250" i="109"/>
  <c r="BO252" i="109"/>
  <c r="BC254" i="109"/>
  <c r="BK254" i="109"/>
  <c r="AZ256" i="109"/>
  <c r="BE256" i="109"/>
  <c r="BM256" i="109"/>
  <c r="BQ256" i="109"/>
  <c r="BO258" i="109"/>
  <c r="BC260" i="109"/>
  <c r="BK260" i="109"/>
  <c r="AZ262" i="109"/>
  <c r="BE262" i="109"/>
  <c r="BM262" i="109"/>
  <c r="BQ262" i="109"/>
  <c r="BO264" i="109"/>
  <c r="AY268" i="109"/>
  <c r="BP268" i="109"/>
  <c r="BK272" i="109"/>
  <c r="BC274" i="109"/>
  <c r="BS274" i="109"/>
  <c r="BC276" i="109"/>
  <c r="AZ280" i="109"/>
  <c r="BQ280" i="109"/>
  <c r="AZ286" i="109"/>
  <c r="BQ286" i="109"/>
  <c r="BC290" i="109"/>
  <c r="AZ268" i="109"/>
  <c r="BQ268" i="109"/>
  <c r="BK270" i="109"/>
  <c r="BM272" i="109"/>
  <c r="BE274" i="109"/>
  <c r="BC280" i="109"/>
  <c r="BS280" i="109"/>
  <c r="BC282" i="109"/>
  <c r="BC286" i="109"/>
  <c r="BS286" i="109"/>
  <c r="BK288" i="109"/>
  <c r="BN226" i="109"/>
  <c r="BR226" i="109"/>
  <c r="AW228" i="109"/>
  <c r="BE230" i="109"/>
  <c r="BM230" i="109"/>
  <c r="AW232" i="109"/>
  <c r="BA232" i="109"/>
  <c r="BF232" i="109"/>
  <c r="BN232" i="109"/>
  <c r="BR232" i="109"/>
  <c r="AW234" i="109"/>
  <c r="BE236" i="109"/>
  <c r="BM236" i="109"/>
  <c r="AW238" i="109"/>
  <c r="BA238" i="109"/>
  <c r="BF238" i="109"/>
  <c r="BN238" i="109"/>
  <c r="BR238" i="109"/>
  <c r="AW240" i="109"/>
  <c r="BE242" i="109"/>
  <c r="BM242" i="109"/>
  <c r="AW244" i="109"/>
  <c r="BA244" i="109"/>
  <c r="BF244" i="109"/>
  <c r="BN244" i="109"/>
  <c r="BR244" i="109"/>
  <c r="AW246" i="109"/>
  <c r="BE248" i="109"/>
  <c r="BM248" i="109"/>
  <c r="AW250" i="109"/>
  <c r="BA250" i="109"/>
  <c r="BF250" i="109"/>
  <c r="BN250" i="109"/>
  <c r="BR250" i="109"/>
  <c r="AW252" i="109"/>
  <c r="BE254" i="109"/>
  <c r="BM254" i="109"/>
  <c r="AW256" i="109"/>
  <c r="BA256" i="109"/>
  <c r="BF256" i="109"/>
  <c r="BN256" i="109"/>
  <c r="BR256" i="109"/>
  <c r="AW258" i="109"/>
  <c r="BE260" i="109"/>
  <c r="BM260" i="109"/>
  <c r="AW262" i="109"/>
  <c r="BA262" i="109"/>
  <c r="BF262" i="109"/>
  <c r="BN262" i="109"/>
  <c r="BR262" i="109"/>
  <c r="AW264" i="109"/>
  <c r="BA268" i="109"/>
  <c r="BR268" i="109"/>
  <c r="BM270" i="109"/>
  <c r="BO272" i="109"/>
  <c r="BK276" i="109"/>
  <c r="BE280" i="109"/>
  <c r="BE286" i="109"/>
  <c r="BO288" i="109"/>
  <c r="AW294" i="109"/>
  <c r="BE296" i="109"/>
  <c r="BC298" i="109"/>
  <c r="BS298" i="109"/>
  <c r="BC310" i="109"/>
  <c r="BS310" i="109"/>
  <c r="AW274" i="109"/>
  <c r="BA274" i="109"/>
  <c r="BF274" i="109"/>
  <c r="BN274" i="109"/>
  <c r="BR274" i="109"/>
  <c r="AW276" i="109"/>
  <c r="BE278" i="109"/>
  <c r="BM278" i="109"/>
  <c r="AW280" i="109"/>
  <c r="BA280" i="109"/>
  <c r="BF280" i="109"/>
  <c r="BN280" i="109"/>
  <c r="BR280" i="109"/>
  <c r="AW282" i="109"/>
  <c r="BE284" i="109"/>
  <c r="BM284" i="109"/>
  <c r="AW286" i="109"/>
  <c r="BA286" i="109"/>
  <c r="BF286" i="109"/>
  <c r="BN286" i="109"/>
  <c r="BR286" i="109"/>
  <c r="AW288" i="109"/>
  <c r="BE290" i="109"/>
  <c r="BM290" i="109"/>
  <c r="AW292" i="109"/>
  <c r="BA292" i="109"/>
  <c r="BN292" i="109"/>
  <c r="BC294" i="109"/>
  <c r="AX304" i="109"/>
  <c r="BO304" i="109"/>
  <c r="BO292" i="109"/>
  <c r="BE294" i="109"/>
  <c r="BC300" i="109"/>
  <c r="BC312" i="109"/>
  <c r="BO290" i="109"/>
  <c r="AX292" i="109"/>
  <c r="BC292" i="109"/>
  <c r="BP292" i="109"/>
  <c r="BM296" i="109"/>
  <c r="BC304" i="109"/>
  <c r="BS304" i="109"/>
  <c r="BO308" i="109"/>
  <c r="BK312" i="109"/>
  <c r="BD292" i="109"/>
  <c r="BQ292" i="109"/>
  <c r="BO296" i="109"/>
  <c r="BK298" i="109"/>
  <c r="BK300" i="109"/>
  <c r="BK310" i="109"/>
  <c r="AY274" i="109"/>
  <c r="BD274" i="109"/>
  <c r="BL274" i="109"/>
  <c r="BP274" i="109"/>
  <c r="BE276" i="109"/>
  <c r="BM276" i="109"/>
  <c r="AW278" i="109"/>
  <c r="AY280" i="109"/>
  <c r="BD280" i="109"/>
  <c r="BL280" i="109"/>
  <c r="BP280" i="109"/>
  <c r="BE282" i="109"/>
  <c r="BM282" i="109"/>
  <c r="AW284" i="109"/>
  <c r="AY286" i="109"/>
  <c r="BD286" i="109"/>
  <c r="BL286" i="109"/>
  <c r="BP286" i="109"/>
  <c r="BE288" i="109"/>
  <c r="BM288" i="109"/>
  <c r="AW290" i="109"/>
  <c r="AY292" i="109"/>
  <c r="BE292" i="109"/>
  <c r="BK292" i="109"/>
  <c r="BK294" i="109"/>
  <c r="BC306" i="109"/>
  <c r="BL292" i="109"/>
  <c r="BR292" i="109"/>
  <c r="BM294" i="109"/>
  <c r="AX298" i="109"/>
  <c r="BO298" i="109"/>
  <c r="AX310" i="109"/>
  <c r="BO310" i="109"/>
  <c r="BK290" i="109"/>
  <c r="AZ292" i="109"/>
  <c r="BF292" i="109"/>
  <c r="BM292" i="109"/>
  <c r="BS292" i="109"/>
  <c r="BO302" i="109"/>
  <c r="BK304" i="109"/>
  <c r="BK306" i="109"/>
  <c r="AY322" i="109"/>
  <c r="BE322" i="109"/>
  <c r="BP322" i="109"/>
  <c r="BM324" i="109"/>
  <c r="BO328" i="109"/>
  <c r="BO330" i="109"/>
  <c r="BK334" i="109"/>
  <c r="AW296" i="109"/>
  <c r="AY298" i="109"/>
  <c r="BD298" i="109"/>
  <c r="BL298" i="109"/>
  <c r="BP298" i="109"/>
  <c r="BE300" i="109"/>
  <c r="BM300" i="109"/>
  <c r="AW302" i="109"/>
  <c r="AY304" i="109"/>
  <c r="BD304" i="109"/>
  <c r="BL304" i="109"/>
  <c r="BP304" i="109"/>
  <c r="BE306" i="109"/>
  <c r="BM306" i="109"/>
  <c r="AW308" i="109"/>
  <c r="AY310" i="109"/>
  <c r="BD310" i="109"/>
  <c r="BL310" i="109"/>
  <c r="BP310" i="109"/>
  <c r="BE312" i="109"/>
  <c r="BM312" i="109"/>
  <c r="AW314" i="109"/>
  <c r="AY316" i="109"/>
  <c r="BD316" i="109"/>
  <c r="BL316" i="109"/>
  <c r="BP316" i="109"/>
  <c r="BE318" i="109"/>
  <c r="BM318" i="109"/>
  <c r="AW320" i="109"/>
  <c r="BF322" i="109"/>
  <c r="BK322" i="109"/>
  <c r="BC324" i="109"/>
  <c r="AW328" i="109"/>
  <c r="BC328" i="109"/>
  <c r="BC330" i="109"/>
  <c r="AZ322" i="109"/>
  <c r="BL322" i="109"/>
  <c r="BQ322" i="109"/>
  <c r="BE324" i="109"/>
  <c r="BO324" i="109"/>
  <c r="BQ328" i="109"/>
  <c r="BC334" i="109"/>
  <c r="BO294" i="109"/>
  <c r="BC296" i="109"/>
  <c r="BK296" i="109"/>
  <c r="AZ298" i="109"/>
  <c r="BE298" i="109"/>
  <c r="BM298" i="109"/>
  <c r="BQ298" i="109"/>
  <c r="BO300" i="109"/>
  <c r="BC302" i="109"/>
  <c r="BK302" i="109"/>
  <c r="AZ304" i="109"/>
  <c r="BE304" i="109"/>
  <c r="BM304" i="109"/>
  <c r="BQ304" i="109"/>
  <c r="BO306" i="109"/>
  <c r="BC308" i="109"/>
  <c r="BK308" i="109"/>
  <c r="AZ310" i="109"/>
  <c r="BE310" i="109"/>
  <c r="BM310" i="109"/>
  <c r="BQ310" i="109"/>
  <c r="BO312" i="109"/>
  <c r="BC314" i="109"/>
  <c r="BK314" i="109"/>
  <c r="AZ316" i="109"/>
  <c r="BE316" i="109"/>
  <c r="BM316" i="109"/>
  <c r="BQ316" i="109"/>
  <c r="BO318" i="109"/>
  <c r="BC320" i="109"/>
  <c r="BK320" i="109"/>
  <c r="BA322" i="109"/>
  <c r="BR322" i="109"/>
  <c r="AX328" i="109"/>
  <c r="BE328" i="109"/>
  <c r="BK328" i="109"/>
  <c r="BR328" i="109"/>
  <c r="BO334" i="109"/>
  <c r="BM322" i="109"/>
  <c r="AW326" i="109"/>
  <c r="BK326" i="109"/>
  <c r="AY328" i="109"/>
  <c r="BF328" i="109"/>
  <c r="AW298" i="109"/>
  <c r="BA298" i="109"/>
  <c r="BF298" i="109"/>
  <c r="BN298" i="109"/>
  <c r="BR298" i="109"/>
  <c r="AW300" i="109"/>
  <c r="BE302" i="109"/>
  <c r="BM302" i="109"/>
  <c r="AW304" i="109"/>
  <c r="BA304" i="109"/>
  <c r="BF304" i="109"/>
  <c r="BN304" i="109"/>
  <c r="BR304" i="109"/>
  <c r="AW306" i="109"/>
  <c r="BE308" i="109"/>
  <c r="BM308" i="109"/>
  <c r="AW310" i="109"/>
  <c r="BA310" i="109"/>
  <c r="BF310" i="109"/>
  <c r="BN310" i="109"/>
  <c r="BR310" i="109"/>
  <c r="AW312" i="109"/>
  <c r="BE314" i="109"/>
  <c r="BM314" i="109"/>
  <c r="AW316" i="109"/>
  <c r="BA316" i="109"/>
  <c r="BF316" i="109"/>
  <c r="BN316" i="109"/>
  <c r="BR316" i="109"/>
  <c r="AW318" i="109"/>
  <c r="BE320" i="109"/>
  <c r="BM320" i="109"/>
  <c r="AW322" i="109"/>
  <c r="BC322" i="109"/>
  <c r="BN322" i="109"/>
  <c r="BS322" i="109"/>
  <c r="BM326" i="109"/>
  <c r="BM328" i="109"/>
  <c r="BS328" i="109"/>
  <c r="BD322" i="109"/>
  <c r="BC326" i="109"/>
  <c r="AZ328" i="109"/>
  <c r="BN328" i="109"/>
  <c r="BK330" i="109"/>
  <c r="BO332" i="109"/>
  <c r="BS334" i="109"/>
  <c r="BO314" i="109"/>
  <c r="AX316" i="109"/>
  <c r="BC316" i="109"/>
  <c r="BK316" i="109"/>
  <c r="BO316" i="109"/>
  <c r="BS316" i="109"/>
  <c r="BC318" i="109"/>
  <c r="BK318" i="109"/>
  <c r="BO320" i="109"/>
  <c r="AX322" i="109"/>
  <c r="BO322" i="109"/>
  <c r="AW324" i="109"/>
  <c r="BK324" i="109"/>
  <c r="BE326" i="109"/>
  <c r="BO326" i="109"/>
  <c r="BA328" i="109"/>
  <c r="AW330" i="109"/>
  <c r="AX334" i="109"/>
  <c r="BC332" i="109"/>
  <c r="BK332" i="109"/>
  <c r="AZ334" i="109"/>
  <c r="BE334" i="109"/>
  <c r="BM334" i="109"/>
  <c r="BQ334" i="109"/>
  <c r="BO336" i="109"/>
  <c r="BC338" i="109"/>
  <c r="BK338" i="109"/>
  <c r="AZ340" i="109"/>
  <c r="BE340" i="109"/>
  <c r="BM340" i="109"/>
  <c r="BQ340" i="109"/>
  <c r="BO342" i="109"/>
  <c r="BC344" i="109"/>
  <c r="BK344" i="109"/>
  <c r="BE332" i="109"/>
  <c r="BM332" i="109"/>
  <c r="AW334" i="109"/>
  <c r="BA334" i="109"/>
  <c r="BF334" i="109"/>
  <c r="BN334" i="109"/>
  <c r="BR334" i="109"/>
  <c r="AW336" i="109"/>
  <c r="BE338" i="109"/>
  <c r="BM338" i="109"/>
  <c r="AW340" i="109"/>
  <c r="BA340" i="109"/>
  <c r="BF340" i="109"/>
  <c r="BN340" i="109"/>
  <c r="BR340" i="109"/>
  <c r="AW342" i="109"/>
  <c r="BE344" i="109"/>
  <c r="BM344" i="109"/>
  <c r="BC336" i="109"/>
  <c r="BK336" i="109"/>
  <c r="BO338" i="109"/>
  <c r="AX340" i="109"/>
  <c r="BC340" i="109"/>
  <c r="BK340" i="109"/>
  <c r="BO340" i="109"/>
  <c r="BS340" i="109"/>
  <c r="BC342" i="109"/>
  <c r="BK342" i="109"/>
  <c r="BO344" i="109"/>
  <c r="BD328" i="109"/>
  <c r="BL328" i="109"/>
  <c r="BP328" i="109"/>
  <c r="BE330" i="109"/>
  <c r="BM330" i="109"/>
  <c r="AW332" i="109"/>
  <c r="AY334" i="109"/>
  <c r="BD334" i="109"/>
  <c r="BL334" i="109"/>
  <c r="BP334" i="109"/>
  <c r="BE336" i="109"/>
  <c r="BM336" i="109"/>
  <c r="AW338" i="109"/>
  <c r="AY340" i="109"/>
  <c r="BD340" i="109"/>
  <c r="BL340" i="109"/>
  <c r="BP340" i="109"/>
  <c r="BE342" i="109"/>
  <c r="BM342" i="109"/>
  <c r="AW344" i="109"/>
  <c r="X7" i="109"/>
  <c r="AQ8" i="109"/>
  <c r="X4" i="109"/>
  <c r="AY4" i="108"/>
  <c r="L4" i="98"/>
  <c r="L5" i="98"/>
  <c r="L6" i="98"/>
  <c r="L7" i="98"/>
  <c r="L8" i="98"/>
  <c r="L9" i="98"/>
  <c r="AH4" i="108"/>
  <c r="AV3" i="108"/>
  <c r="AZ3" i="108"/>
  <c r="BA3" i="108"/>
  <c r="BB3" i="108"/>
  <c r="BC3" i="108"/>
  <c r="BD3" i="108"/>
  <c r="BE3" i="108"/>
  <c r="BF3" i="108"/>
  <c r="AV4" i="108"/>
  <c r="AW4" i="108"/>
  <c r="AX4" i="108"/>
  <c r="AZ4" i="108"/>
  <c r="BA4" i="108"/>
  <c r="BB4" i="108"/>
  <c r="BC4" i="108"/>
  <c r="BD4" i="108"/>
  <c r="BE4" i="108"/>
  <c r="BF4" i="108"/>
  <c r="BG4" i="108"/>
  <c r="BH4" i="108"/>
  <c r="AI3" i="108"/>
  <c r="AJ3" i="108"/>
  <c r="AK3" i="108"/>
  <c r="AL3" i="108"/>
  <c r="AM3" i="108"/>
  <c r="AN3" i="108"/>
  <c r="AO3" i="108"/>
  <c r="AF4" i="108"/>
  <c r="AG4" i="108"/>
  <c r="AI4" i="108"/>
  <c r="AJ4" i="108"/>
  <c r="AK4" i="108"/>
  <c r="AL4" i="108"/>
  <c r="AM4" i="108"/>
  <c r="AN4" i="108"/>
  <c r="AO4" i="108"/>
  <c r="AP4" i="108"/>
  <c r="AQ4" i="108"/>
  <c r="AE1" i="108"/>
  <c r="AF1" i="108" s="1"/>
  <c r="AG1" i="108" s="1"/>
  <c r="AV1" i="108"/>
  <c r="AW1" i="108" s="1"/>
  <c r="AX1" i="108" s="1"/>
  <c r="AU4" i="108"/>
  <c r="AU3" i="108"/>
  <c r="AE3" i="108"/>
  <c r="AE4" i="108"/>
  <c r="AD3" i="108"/>
  <c r="AD4" i="108"/>
  <c r="AB5" i="108"/>
  <c r="AB6" i="108" s="1"/>
  <c r="AB7" i="108" s="1"/>
  <c r="AB8" i="108" s="1"/>
  <c r="AB9" i="108" s="1"/>
  <c r="AB10" i="108" s="1"/>
  <c r="AB11" i="108" s="1"/>
  <c r="AB12" i="108" s="1"/>
  <c r="AB13" i="108" s="1"/>
  <c r="AB14" i="108" s="1"/>
  <c r="AB15" i="108" s="1"/>
  <c r="AB16" i="108" s="1"/>
  <c r="AB17" i="108" s="1"/>
  <c r="AB18" i="108" s="1"/>
  <c r="AB19" i="108" s="1"/>
  <c r="AB20" i="108" s="1"/>
  <c r="AB21" i="108" s="1"/>
  <c r="AB22" i="108" s="1"/>
  <c r="AB23" i="108" s="1"/>
  <c r="AB24" i="108" s="1"/>
  <c r="AB25" i="108" s="1"/>
  <c r="AB26" i="108" s="1"/>
  <c r="AB27" i="108" s="1"/>
  <c r="AB28" i="108" s="1"/>
  <c r="AB29" i="108" s="1"/>
  <c r="AB30" i="108" s="1"/>
  <c r="AB31" i="108" s="1"/>
  <c r="AB32" i="108" s="1"/>
  <c r="AB33" i="108" s="1"/>
  <c r="AB34" i="108" s="1"/>
  <c r="AB35" i="108" s="1"/>
  <c r="AB36" i="108" s="1"/>
  <c r="AB37" i="108" s="1"/>
  <c r="AB38" i="108" s="1"/>
  <c r="AB39" i="108" s="1"/>
  <c r="AB40" i="108" s="1"/>
  <c r="AB41" i="108" s="1"/>
  <c r="AB42" i="108" s="1"/>
  <c r="AB43" i="108" s="1"/>
  <c r="AB44" i="108" s="1"/>
  <c r="AB45" i="108" s="1"/>
  <c r="AB46" i="108" s="1"/>
  <c r="AB47" i="108" s="1"/>
  <c r="AB48" i="108" s="1"/>
  <c r="AB49" i="108" s="1"/>
  <c r="AB50" i="108" s="1"/>
  <c r="AB51" i="108" s="1"/>
  <c r="AB52" i="108" s="1"/>
  <c r="AB53" i="108" s="1"/>
  <c r="AB54" i="108" s="1"/>
  <c r="AB55" i="108" s="1"/>
  <c r="AB56" i="108" s="1"/>
  <c r="AB57" i="108" s="1"/>
  <c r="AB58" i="108" s="1"/>
  <c r="AB59" i="108" s="1"/>
  <c r="AB60" i="108" s="1"/>
  <c r="AB61" i="108" s="1"/>
  <c r="AB62" i="108" s="1"/>
  <c r="AB63" i="108" s="1"/>
  <c r="AB64" i="108" s="1"/>
  <c r="AB65" i="108" s="1"/>
  <c r="AB66" i="108" s="1"/>
  <c r="AB67" i="108" s="1"/>
  <c r="AB68" i="108" s="1"/>
  <c r="AB69" i="108" s="1"/>
  <c r="AB70" i="108" s="1"/>
  <c r="AB71" i="108" s="1"/>
  <c r="AB72" i="108" s="1"/>
  <c r="AB73" i="108" s="1"/>
  <c r="AB74" i="108" s="1"/>
  <c r="AD14" i="108"/>
  <c r="AC5" i="108"/>
  <c r="AC6" i="108" s="1"/>
  <c r="AC7" i="108" s="1"/>
  <c r="AC8" i="108" s="1"/>
  <c r="AC9" i="108" s="1"/>
  <c r="AC10" i="108" s="1"/>
  <c r="F567" i="98"/>
  <c r="F558" i="98"/>
  <c r="F549" i="98"/>
  <c r="F540" i="98"/>
  <c r="F531" i="98"/>
  <c r="F522" i="98"/>
  <c r="F513" i="98"/>
  <c r="N9" i="98"/>
  <c r="M9" i="98"/>
  <c r="J9" i="98"/>
  <c r="I9" i="98"/>
  <c r="H9" i="98"/>
  <c r="G9" i="98"/>
  <c r="N8" i="98"/>
  <c r="M8" i="98"/>
  <c r="J8" i="98"/>
  <c r="I8" i="98"/>
  <c r="H8" i="98"/>
  <c r="G8" i="98"/>
  <c r="N7" i="98"/>
  <c r="M7" i="98"/>
  <c r="J7" i="98"/>
  <c r="I7" i="98"/>
  <c r="H7" i="98"/>
  <c r="G7" i="98"/>
  <c r="N6" i="98"/>
  <c r="M6" i="98"/>
  <c r="J6" i="98"/>
  <c r="I6" i="98"/>
  <c r="H6" i="98"/>
  <c r="G6" i="98"/>
  <c r="N5" i="98"/>
  <c r="M5" i="98"/>
  <c r="J5" i="98"/>
  <c r="I5" i="98"/>
  <c r="H5" i="98"/>
  <c r="G5" i="98"/>
  <c r="N4" i="98"/>
  <c r="M4" i="98"/>
  <c r="J4" i="98"/>
  <c r="I4" i="98"/>
  <c r="H4" i="98"/>
  <c r="G4" i="98"/>
  <c r="BS22" i="100" a="1"/>
  <c r="BA40" i="100" a="1"/>
  <c r="BS40" i="100" a="1"/>
  <c r="BG8" i="98" a="1"/>
  <c r="BJ4" i="98" a="1"/>
  <c r="BU6" i="98" a="1"/>
  <c r="BA28" i="100" a="1"/>
  <c r="BA4" i="100" a="1"/>
  <c r="BA16" i="100" a="1"/>
  <c r="BI6" i="98" a="1"/>
  <c r="BS34" i="100" a="1"/>
  <c r="BG6" i="98" a="1"/>
  <c r="BG4" i="98" a="1"/>
  <c r="BU4" i="98" a="1"/>
  <c r="AW8" i="98" a="1"/>
  <c r="BA34" i="100" a="1"/>
  <c r="BI4" i="98" a="1"/>
  <c r="BA10" i="100" a="1"/>
  <c r="BW6" i="98" a="1"/>
  <c r="BS4" i="98" a="1"/>
  <c r="BW8" i="98" a="1"/>
  <c r="BA22" i="100" a="1"/>
  <c r="BS4" i="100" a="1"/>
  <c r="BX4" i="98" a="1"/>
  <c r="AW4" i="98" a="1"/>
  <c r="BS16" i="100" a="1"/>
  <c r="BS10" i="100" a="1"/>
  <c r="BU8" i="98" a="1"/>
  <c r="BW4" i="98" a="1"/>
  <c r="BV4" i="98" a="1"/>
  <c r="BA4" i="109" a="1"/>
  <c r="BS46" i="100" a="1"/>
  <c r="BA46" i="100" a="1"/>
  <c r="BS28" i="100" a="1"/>
  <c r="BI8" i="98" a="1"/>
  <c r="AW6" i="98" a="1"/>
  <c r="BH4" i="98" a="1"/>
  <c r="AY5" i="112"/>
  <c r="AG5" i="112"/>
  <c r="AI5" i="112"/>
  <c r="BH5" i="112"/>
  <c r="AW5" i="112"/>
  <c r="BG5" i="112"/>
  <c r="AM5" i="112"/>
  <c r="AL5" i="112"/>
  <c r="AZ5" i="112"/>
  <c r="AV5" i="112"/>
  <c r="AV5" i="108"/>
  <c r="AX5" i="112"/>
  <c r="AE5" i="112"/>
  <c r="BA5" i="112"/>
  <c r="BF5" i="112"/>
  <c r="AK5" i="112"/>
  <c r="AJ5" i="112"/>
  <c r="AQ5" i="112"/>
  <c r="AH5" i="112"/>
  <c r="BB5" i="112"/>
  <c r="BE5" i="112"/>
  <c r="BC5" i="112"/>
  <c r="AU5" i="112"/>
  <c r="AN5" i="112"/>
  <c r="BD5" i="112"/>
  <c r="AF5" i="112"/>
  <c r="AP5" i="112"/>
  <c r="AO5" i="112"/>
  <c r="BU554" i="100" l="1"/>
  <c r="BW531" i="100"/>
  <c r="BV579" i="100"/>
  <c r="BG611" i="100"/>
  <c r="BW515" i="99"/>
  <c r="BW552" i="98"/>
  <c r="BU542" i="98"/>
  <c r="BW616" i="98"/>
  <c r="Q159" i="103" s="1"/>
  <c r="BX516" i="98"/>
  <c r="BU550" i="98"/>
  <c r="P64" i="103" s="1"/>
  <c r="BW535" i="98"/>
  <c r="Q107" i="103" s="1"/>
  <c r="BW556" i="98"/>
  <c r="Q154" i="103" s="1"/>
  <c r="BW530" i="98"/>
  <c r="BX612" i="98"/>
  <c r="BW526" i="98"/>
  <c r="Q106" i="103" s="1"/>
  <c r="BX611" i="98"/>
  <c r="BX559" i="98"/>
  <c r="Y13" i="103" s="1"/>
  <c r="BX514" i="98"/>
  <c r="Y6" i="103" s="1"/>
  <c r="BW567" i="98"/>
  <c r="BW536" i="98"/>
  <c r="BW529" i="98"/>
  <c r="Q151" i="103" s="1"/>
  <c r="BU557" i="98"/>
  <c r="BX532" i="98"/>
  <c r="Y8" i="103" s="1"/>
  <c r="BU552" i="98"/>
  <c r="BJ550" i="100"/>
  <c r="BW537" i="100"/>
  <c r="BI542" i="100"/>
  <c r="BI541" i="100"/>
  <c r="BU525" i="100"/>
  <c r="BW529" i="100"/>
  <c r="Q179" i="103" s="1"/>
  <c r="BV578" i="100"/>
  <c r="BW530" i="100"/>
  <c r="BG523" i="100"/>
  <c r="BU553" i="100"/>
  <c r="P137" i="103" s="1"/>
  <c r="BG525" i="100"/>
  <c r="BU555" i="100"/>
  <c r="BJ551" i="100"/>
  <c r="BJ534" i="99"/>
  <c r="BJ532" i="99"/>
  <c r="BI522" i="99"/>
  <c r="BU514" i="99"/>
  <c r="P74" i="103" s="1"/>
  <c r="BJ516" i="99"/>
  <c r="BU550" i="99"/>
  <c r="P78" i="103" s="1"/>
  <c r="BJ612" i="99"/>
  <c r="BI515" i="99"/>
  <c r="BU549" i="98"/>
  <c r="BU551" i="98"/>
  <c r="BX561" i="98"/>
  <c r="BW537" i="98"/>
  <c r="BW558" i="98"/>
  <c r="BW572" i="98"/>
  <c r="BX570" i="98"/>
  <c r="BW531" i="98"/>
  <c r="BX560" i="98"/>
  <c r="BU543" i="98"/>
  <c r="BW617" i="98"/>
  <c r="BU558" i="98"/>
  <c r="BU520" i="98"/>
  <c r="P150" i="103" s="1"/>
  <c r="BW566" i="98"/>
  <c r="BU519" i="98"/>
  <c r="BW534" i="98"/>
  <c r="BX610" i="98"/>
  <c r="Y15" i="103" s="1"/>
  <c r="BW565" i="98"/>
  <c r="Q157" i="103" s="1"/>
  <c r="BV524" i="98"/>
  <c r="BW528" i="98"/>
  <c r="BX533" i="98"/>
  <c r="BW527" i="98"/>
  <c r="BW618" i="98"/>
  <c r="BW518" i="98"/>
  <c r="BX515" i="98"/>
  <c r="BW551" i="98"/>
  <c r="BW550" i="98"/>
  <c r="Q64" i="103" s="1"/>
  <c r="BW543" i="98"/>
  <c r="BU570" i="98"/>
  <c r="BW557" i="98"/>
  <c r="BX523" i="99"/>
  <c r="Y21" i="103" s="1"/>
  <c r="BX524" i="99"/>
  <c r="BX525" i="99"/>
  <c r="BX532" i="99"/>
  <c r="Y22" i="103" s="1"/>
  <c r="BX534" i="99"/>
  <c r="BX533" i="99"/>
  <c r="BG556" i="99"/>
  <c r="BG558" i="99"/>
  <c r="BG557" i="99"/>
  <c r="BW514" i="99"/>
  <c r="Q74" i="103" s="1"/>
  <c r="BW516" i="99"/>
  <c r="BU539" i="99"/>
  <c r="BU538" i="99"/>
  <c r="P166" i="103" s="1"/>
  <c r="BU540" i="99"/>
  <c r="BU533" i="99"/>
  <c r="BU534" i="99"/>
  <c r="BU532" i="99"/>
  <c r="P76" i="103" s="1"/>
  <c r="BG528" i="99"/>
  <c r="BG527" i="99"/>
  <c r="BG526" i="99"/>
  <c r="BU541" i="99"/>
  <c r="P77" i="103" s="1"/>
  <c r="BU542" i="99"/>
  <c r="BU543" i="99"/>
  <c r="BJ559" i="99"/>
  <c r="BJ610" i="99"/>
  <c r="BJ560" i="99"/>
  <c r="BJ561" i="99"/>
  <c r="BW364" i="109"/>
  <c r="BW362" i="109"/>
  <c r="BW363" i="109"/>
  <c r="BW365" i="109"/>
  <c r="BW366" i="109"/>
  <c r="BW367" i="109"/>
  <c r="BW611" i="99"/>
  <c r="BW561" i="99"/>
  <c r="BW559" i="99"/>
  <c r="Q81" i="103" s="1"/>
  <c r="BW610" i="99"/>
  <c r="Q83" i="103" s="1"/>
  <c r="BW612" i="99"/>
  <c r="BW560" i="99"/>
  <c r="BV561" i="99"/>
  <c r="BV611" i="99"/>
  <c r="BV610" i="99"/>
  <c r="X29" i="103" s="1"/>
  <c r="BV559" i="99"/>
  <c r="X27" i="103" s="1"/>
  <c r="BV612" i="99"/>
  <c r="BV560" i="99"/>
  <c r="BI572" i="99"/>
  <c r="BI573" i="99"/>
  <c r="BI571" i="99"/>
  <c r="BH551" i="99"/>
  <c r="BH550" i="99"/>
  <c r="BH552" i="99"/>
  <c r="BG547" i="99"/>
  <c r="BG549" i="99"/>
  <c r="BG548" i="99"/>
  <c r="BG568" i="99"/>
  <c r="BG570" i="99"/>
  <c r="BG569" i="99"/>
  <c r="BV542" i="99"/>
  <c r="BV543" i="99"/>
  <c r="BV541" i="99"/>
  <c r="X23" i="103" s="1"/>
  <c r="BI540" i="99"/>
  <c r="BI539" i="99"/>
  <c r="BI538" i="99"/>
  <c r="BJ542" i="99"/>
  <c r="BJ543" i="99"/>
  <c r="BJ541" i="99"/>
  <c r="BU569" i="99"/>
  <c r="BU568" i="99"/>
  <c r="P82" i="103" s="1"/>
  <c r="BU570" i="99"/>
  <c r="BU528" i="99"/>
  <c r="BU526" i="99"/>
  <c r="P120" i="103" s="1"/>
  <c r="BU527" i="99"/>
  <c r="BW567" i="99"/>
  <c r="BW618" i="99"/>
  <c r="BW617" i="99"/>
  <c r="BW565" i="99"/>
  <c r="Q171" i="103" s="1"/>
  <c r="BW616" i="99"/>
  <c r="Q173" i="103" s="1"/>
  <c r="BW566" i="99"/>
  <c r="BW614" i="99"/>
  <c r="BW613" i="99"/>
  <c r="Q128" i="103" s="1"/>
  <c r="BW615" i="99"/>
  <c r="BW562" i="99"/>
  <c r="Q126" i="103" s="1"/>
  <c r="BW563" i="99"/>
  <c r="BW564" i="99"/>
  <c r="BI537" i="99"/>
  <c r="BI536" i="99"/>
  <c r="BI535" i="99"/>
  <c r="BI551" i="99"/>
  <c r="BI550" i="99"/>
  <c r="BI552" i="99"/>
  <c r="BI534" i="99"/>
  <c r="BI532" i="99"/>
  <c r="BI533" i="99"/>
  <c r="BG531" i="99"/>
  <c r="BG529" i="99"/>
  <c r="BG530" i="99"/>
  <c r="BG518" i="99"/>
  <c r="BG517" i="99"/>
  <c r="BG519" i="99"/>
  <c r="BI548" i="100"/>
  <c r="BI549" i="100"/>
  <c r="BI547" i="100"/>
  <c r="BW553" i="99"/>
  <c r="Q123" i="103" s="1"/>
  <c r="BW555" i="99"/>
  <c r="BW554" i="99"/>
  <c r="BV525" i="99"/>
  <c r="BV524" i="99"/>
  <c r="BV523" i="99"/>
  <c r="X21" i="103" s="1"/>
  <c r="BG536" i="99"/>
  <c r="BG537" i="99"/>
  <c r="BG535" i="99"/>
  <c r="BU359" i="109"/>
  <c r="BU361" i="109"/>
  <c r="BU360" i="109"/>
  <c r="BU364" i="109"/>
  <c r="BU363" i="109"/>
  <c r="BU362" i="109"/>
  <c r="BH560" i="99"/>
  <c r="BH612" i="99"/>
  <c r="BH559" i="99"/>
  <c r="BH610" i="99"/>
  <c r="BH611" i="99"/>
  <c r="BH561" i="99"/>
  <c r="BI547" i="99"/>
  <c r="BI549" i="99"/>
  <c r="BI548" i="99"/>
  <c r="BI555" i="99"/>
  <c r="BI554" i="99"/>
  <c r="BW518" i="99"/>
  <c r="BW519" i="99"/>
  <c r="BW517" i="99"/>
  <c r="Q119" i="103" s="1"/>
  <c r="BH516" i="99"/>
  <c r="BH514" i="99"/>
  <c r="BH515" i="99"/>
  <c r="BW538" i="99"/>
  <c r="Q166" i="103" s="1"/>
  <c r="BW539" i="99"/>
  <c r="BW540" i="99"/>
  <c r="BG523" i="99"/>
  <c r="BG524" i="99"/>
  <c r="BG525" i="99"/>
  <c r="BU548" i="99"/>
  <c r="BU549" i="99"/>
  <c r="BU547" i="99"/>
  <c r="P167" i="103" s="1"/>
  <c r="BG554" i="99"/>
  <c r="BG553" i="99"/>
  <c r="BG555" i="99"/>
  <c r="BW541" i="99"/>
  <c r="Q77" i="103" s="1"/>
  <c r="BW542" i="99"/>
  <c r="BW543" i="99"/>
  <c r="BI552" i="100"/>
  <c r="BI551" i="100"/>
  <c r="BI550" i="100"/>
  <c r="BW526" i="99"/>
  <c r="Q120" i="103" s="1"/>
  <c r="BW528" i="99"/>
  <c r="BW527" i="99"/>
  <c r="BX569" i="100"/>
  <c r="BX570" i="100"/>
  <c r="BX568" i="100"/>
  <c r="BG550" i="100"/>
  <c r="BG551" i="100"/>
  <c r="BG552" i="100"/>
  <c r="BU552" i="100"/>
  <c r="BU550" i="100"/>
  <c r="P92" i="103" s="1"/>
  <c r="BU551" i="100"/>
  <c r="BW545" i="98"/>
  <c r="BW546" i="98"/>
  <c r="BW544" i="98"/>
  <c r="Q108" i="103" s="1"/>
  <c r="BU613" i="99"/>
  <c r="P128" i="103" s="1"/>
  <c r="BU614" i="99"/>
  <c r="BU615" i="99"/>
  <c r="BU564" i="99"/>
  <c r="BU563" i="99"/>
  <c r="BU562" i="99"/>
  <c r="P126" i="103" s="1"/>
  <c r="BG616" i="99"/>
  <c r="K173" i="103" s="1"/>
  <c r="BG565" i="99"/>
  <c r="BG618" i="99"/>
  <c r="AC173" i="103" s="1"/>
  <c r="BG566" i="99"/>
  <c r="BG617" i="99"/>
  <c r="U173" i="103" s="1"/>
  <c r="BG567" i="99"/>
  <c r="BW576" i="100"/>
  <c r="BW574" i="100"/>
  <c r="Q186" i="103" s="1"/>
  <c r="BW575" i="100"/>
  <c r="BW557" i="99"/>
  <c r="BW558" i="99"/>
  <c r="BW556" i="99"/>
  <c r="Q168" i="103" s="1"/>
  <c r="BU515" i="99"/>
  <c r="BU516" i="99"/>
  <c r="BV516" i="99"/>
  <c r="BV515" i="99"/>
  <c r="BV514" i="99"/>
  <c r="X20" i="103" s="1"/>
  <c r="BU543" i="100"/>
  <c r="BU541" i="100"/>
  <c r="P91" i="103" s="1"/>
  <c r="BU542" i="100"/>
  <c r="BU366" i="109"/>
  <c r="BU367" i="109"/>
  <c r="BU365" i="109"/>
  <c r="BG572" i="99"/>
  <c r="BG573" i="99"/>
  <c r="BG571" i="99"/>
  <c r="BU559" i="99"/>
  <c r="P81" i="103" s="1"/>
  <c r="BU560" i="99"/>
  <c r="BU611" i="99"/>
  <c r="BU561" i="99"/>
  <c r="BU612" i="99"/>
  <c r="BU610" i="99"/>
  <c r="P83" i="103" s="1"/>
  <c r="BI574" i="99"/>
  <c r="BI576" i="99"/>
  <c r="BI575" i="99"/>
  <c r="BU540" i="100"/>
  <c r="BU539" i="100"/>
  <c r="BU538" i="100"/>
  <c r="P180" i="103" s="1"/>
  <c r="BU519" i="99"/>
  <c r="BU518" i="99"/>
  <c r="BU517" i="99"/>
  <c r="P119" i="103" s="1"/>
  <c r="BJ560" i="100"/>
  <c r="BJ612" i="100"/>
  <c r="BJ559" i="100"/>
  <c r="BJ610" i="100"/>
  <c r="BJ561" i="100"/>
  <c r="BJ611" i="100"/>
  <c r="BX542" i="100"/>
  <c r="BX541" i="100"/>
  <c r="Y37" i="103" s="1"/>
  <c r="BX543" i="100"/>
  <c r="BV534" i="99"/>
  <c r="BV532" i="99"/>
  <c r="X22" i="103" s="1"/>
  <c r="BV533" i="99"/>
  <c r="BW521" i="99"/>
  <c r="BW522" i="99"/>
  <c r="BW520" i="99"/>
  <c r="Q164" i="103" s="1"/>
  <c r="BJ552" i="99"/>
  <c r="BJ550" i="99"/>
  <c r="BJ551" i="99"/>
  <c r="BI526" i="99"/>
  <c r="BI528" i="99"/>
  <c r="BI527" i="99"/>
  <c r="BI569" i="99"/>
  <c r="BI570" i="99"/>
  <c r="BI568" i="99"/>
  <c r="BW575" i="99"/>
  <c r="BW576" i="99"/>
  <c r="BW574" i="99"/>
  <c r="Q172" i="103" s="1"/>
  <c r="BW569" i="99"/>
  <c r="BW568" i="99"/>
  <c r="Q82" i="103" s="1"/>
  <c r="BW570" i="99"/>
  <c r="BW360" i="109"/>
  <c r="BW361" i="109"/>
  <c r="BW359" i="109"/>
  <c r="BU521" i="99"/>
  <c r="BU522" i="99"/>
  <c r="BU525" i="99"/>
  <c r="BU523" i="99"/>
  <c r="P75" i="103" s="1"/>
  <c r="BU524" i="99"/>
  <c r="BU537" i="99"/>
  <c r="BU535" i="99"/>
  <c r="P121" i="103" s="1"/>
  <c r="BU536" i="99"/>
  <c r="BI518" i="99"/>
  <c r="BI517" i="99"/>
  <c r="BI519" i="99"/>
  <c r="BG561" i="99"/>
  <c r="BG610" i="99"/>
  <c r="BG559" i="99"/>
  <c r="BG560" i="99"/>
  <c r="BG612" i="99"/>
  <c r="BG611" i="99"/>
  <c r="BX551" i="100"/>
  <c r="BX552" i="100"/>
  <c r="BX550" i="100"/>
  <c r="Y38" i="103" s="1"/>
  <c r="BW610" i="100"/>
  <c r="BW612" i="100"/>
  <c r="BW611" i="100"/>
  <c r="BW559" i="100"/>
  <c r="Q95" i="103" s="1"/>
  <c r="BW560" i="100"/>
  <c r="BW561" i="100"/>
  <c r="BW571" i="99"/>
  <c r="Q127" i="103" s="1"/>
  <c r="BW573" i="99"/>
  <c r="BW572" i="99"/>
  <c r="BG531" i="100"/>
  <c r="BG530" i="100"/>
  <c r="BG529" i="100"/>
  <c r="BW532" i="100"/>
  <c r="Q90" i="103" s="1"/>
  <c r="BW533" i="100"/>
  <c r="BW534" i="100"/>
  <c r="BU555" i="99"/>
  <c r="BU553" i="99"/>
  <c r="P123" i="103" s="1"/>
  <c r="BU554" i="99"/>
  <c r="BG575" i="100"/>
  <c r="BG576" i="100"/>
  <c r="BG574" i="100"/>
  <c r="BG552" i="99"/>
  <c r="BG550" i="99"/>
  <c r="BG551" i="99"/>
  <c r="BW548" i="99"/>
  <c r="BW549" i="99"/>
  <c r="BW547" i="99"/>
  <c r="Q167" i="103" s="1"/>
  <c r="BX359" i="109"/>
  <c r="Y50" i="103" s="1"/>
  <c r="BX361" i="109"/>
  <c r="BX360" i="109"/>
  <c r="BW523" i="98"/>
  <c r="Q61" i="103" s="1"/>
  <c r="BW525" i="98"/>
  <c r="BW524" i="98"/>
  <c r="BG575" i="99"/>
  <c r="BG576" i="99"/>
  <c r="BG574" i="99"/>
  <c r="BW531" i="99"/>
  <c r="BW529" i="99"/>
  <c r="Q165" i="103" s="1"/>
  <c r="BW530" i="99"/>
  <c r="BU576" i="99"/>
  <c r="BU575" i="99"/>
  <c r="BU574" i="99"/>
  <c r="P172" i="103" s="1"/>
  <c r="BI533" i="100"/>
  <c r="BI532" i="100"/>
  <c r="BI534" i="100"/>
  <c r="BV611" i="100"/>
  <c r="BV612" i="100"/>
  <c r="BV610" i="100"/>
  <c r="BX551" i="99"/>
  <c r="BX552" i="99"/>
  <c r="BX550" i="99"/>
  <c r="Y24" i="103" s="1"/>
  <c r="BW569" i="98"/>
  <c r="BW570" i="98"/>
  <c r="BW568" i="98"/>
  <c r="Q68" i="103" s="1"/>
  <c r="BH523" i="99"/>
  <c r="BH524" i="99"/>
  <c r="BH525" i="99"/>
  <c r="BV532" i="98"/>
  <c r="X8" i="103" s="1"/>
  <c r="BV533" i="98"/>
  <c r="BH532" i="99"/>
  <c r="BH533" i="99"/>
  <c r="BH534" i="99"/>
  <c r="BI565" i="100"/>
  <c r="BI618" i="100"/>
  <c r="BI616" i="100"/>
  <c r="BI566" i="100"/>
  <c r="BI617" i="100"/>
  <c r="BI567" i="100"/>
  <c r="BU530" i="99"/>
  <c r="BU531" i="99"/>
  <c r="BU529" i="99"/>
  <c r="P165" i="103" s="1"/>
  <c r="BX569" i="99"/>
  <c r="BX570" i="99"/>
  <c r="BX568" i="99"/>
  <c r="Y28" i="103" s="1"/>
  <c r="BW534" i="99"/>
  <c r="BW532" i="99"/>
  <c r="Q76" i="103" s="1"/>
  <c r="BW533" i="99"/>
  <c r="BI564" i="99"/>
  <c r="BI563" i="99"/>
  <c r="BI562" i="99"/>
  <c r="BI615" i="99"/>
  <c r="AD128" i="103" s="1"/>
  <c r="BI614" i="99"/>
  <c r="V128" i="103" s="1"/>
  <c r="BI613" i="99"/>
  <c r="L128" i="103" s="1"/>
  <c r="BJ569" i="99"/>
  <c r="BJ570" i="99"/>
  <c r="BJ568" i="99"/>
  <c r="BI610" i="100"/>
  <c r="BI561" i="100"/>
  <c r="BI559" i="100"/>
  <c r="BI611" i="100"/>
  <c r="BI612" i="100"/>
  <c r="BI560" i="100"/>
  <c r="BG540" i="100"/>
  <c r="BG539" i="100"/>
  <c r="BG538" i="100"/>
  <c r="BJ542" i="100"/>
  <c r="BJ543" i="100"/>
  <c r="BJ541" i="100"/>
  <c r="BW565" i="100"/>
  <c r="Q185" i="103" s="1"/>
  <c r="BW566" i="100"/>
  <c r="BW567" i="100"/>
  <c r="BW617" i="100"/>
  <c r="BW618" i="100"/>
  <c r="BW616" i="100"/>
  <c r="BW575" i="98"/>
  <c r="BW576" i="98"/>
  <c r="BW574" i="98"/>
  <c r="Q158" i="103" s="1"/>
  <c r="BG571" i="100"/>
  <c r="BG572" i="100"/>
  <c r="BG573" i="100"/>
  <c r="BJ533" i="100"/>
  <c r="BJ532" i="100"/>
  <c r="BJ534" i="100"/>
  <c r="BW545" i="99"/>
  <c r="BW544" i="99"/>
  <c r="Q122" i="103" s="1"/>
  <c r="BW546" i="99"/>
  <c r="BG533" i="99"/>
  <c r="BG532" i="99"/>
  <c r="BG534" i="99"/>
  <c r="BV542" i="100"/>
  <c r="BV541" i="100"/>
  <c r="X37" i="103" s="1"/>
  <c r="BV543" i="100"/>
  <c r="BH534" i="100"/>
  <c r="BH533" i="100"/>
  <c r="BH532" i="100"/>
  <c r="BW552" i="100"/>
  <c r="BW551" i="100"/>
  <c r="BW550" i="100"/>
  <c r="Q92" i="103" s="1"/>
  <c r="BX524" i="98"/>
  <c r="BX525" i="98"/>
  <c r="BX523" i="98"/>
  <c r="Y7" i="103" s="1"/>
  <c r="BU528" i="98"/>
  <c r="BU527" i="98"/>
  <c r="BU526" i="98"/>
  <c r="P106" i="103" s="1"/>
  <c r="BI558" i="100"/>
  <c r="BI557" i="100"/>
  <c r="BI556" i="100"/>
  <c r="BW524" i="99"/>
  <c r="BW523" i="99"/>
  <c r="Q75" i="103" s="1"/>
  <c r="BW525" i="99"/>
  <c r="BV516" i="98"/>
  <c r="BV514" i="98"/>
  <c r="X6" i="103" s="1"/>
  <c r="BX515" i="99"/>
  <c r="BX516" i="99"/>
  <c r="BX514" i="99"/>
  <c r="Y20" i="103" s="1"/>
  <c r="BI523" i="99"/>
  <c r="BI525" i="99"/>
  <c r="BI524" i="99"/>
  <c r="BG540" i="99"/>
  <c r="BG538" i="99"/>
  <c r="BG539" i="99"/>
  <c r="BG542" i="99"/>
  <c r="BG543" i="99"/>
  <c r="BG541" i="99"/>
  <c r="BU566" i="99"/>
  <c r="BU565" i="99"/>
  <c r="P171" i="103" s="1"/>
  <c r="BU616" i="99"/>
  <c r="P173" i="103" s="1"/>
  <c r="BU567" i="99"/>
  <c r="BU618" i="99"/>
  <c r="BU617" i="99"/>
  <c r="BI616" i="99"/>
  <c r="L173" i="103" s="1"/>
  <c r="BI617" i="99"/>
  <c r="V173" i="103" s="1"/>
  <c r="BI618" i="99"/>
  <c r="AD173" i="103" s="1"/>
  <c r="BI566" i="99"/>
  <c r="BI567" i="99"/>
  <c r="BI565" i="99"/>
  <c r="BU558" i="100"/>
  <c r="BU556" i="100"/>
  <c r="P182" i="103" s="1"/>
  <c r="BU557" i="100"/>
  <c r="BW613" i="100"/>
  <c r="BW614" i="100"/>
  <c r="BW563" i="100"/>
  <c r="BW562" i="100"/>
  <c r="Q140" i="103" s="1"/>
  <c r="BU573" i="100"/>
  <c r="BU572" i="100"/>
  <c r="BU571" i="100"/>
  <c r="P141" i="103" s="1"/>
  <c r="BI558" i="99"/>
  <c r="BI557" i="99"/>
  <c r="BI556" i="99"/>
  <c r="BG515" i="99"/>
  <c r="BG514" i="99"/>
  <c r="BG516" i="99"/>
  <c r="BU572" i="99"/>
  <c r="BU571" i="99"/>
  <c r="P127" i="103" s="1"/>
  <c r="BU573" i="99"/>
  <c r="BG614" i="99"/>
  <c r="U128" i="103" s="1"/>
  <c r="BG615" i="99"/>
  <c r="AC128" i="103" s="1"/>
  <c r="BG613" i="99"/>
  <c r="K128" i="103" s="1"/>
  <c r="BV570" i="99"/>
  <c r="BV568" i="99"/>
  <c r="X28" i="103" s="1"/>
  <c r="BV569" i="99"/>
  <c r="BV610" i="98"/>
  <c r="X15" i="103" s="1"/>
  <c r="BV611" i="98"/>
  <c r="BU525" i="98"/>
  <c r="BU524" i="98"/>
  <c r="BU523" i="98"/>
  <c r="P61" i="103" s="1"/>
  <c r="BU613" i="100"/>
  <c r="BU614" i="100"/>
  <c r="BU615" i="100"/>
  <c r="BU557" i="99"/>
  <c r="BU556" i="99"/>
  <c r="P168" i="103" s="1"/>
  <c r="BU558" i="99"/>
  <c r="BU534" i="98"/>
  <c r="BU532" i="98"/>
  <c r="P62" i="103" s="1"/>
  <c r="BU533" i="98"/>
  <c r="BJ525" i="99"/>
  <c r="BJ524" i="99"/>
  <c r="BJ523" i="99"/>
  <c r="BV568" i="100"/>
  <c r="BV569" i="100"/>
  <c r="BV570" i="100"/>
  <c r="BH568" i="99"/>
  <c r="BH570" i="99"/>
  <c r="BH569" i="99"/>
  <c r="BV551" i="99"/>
  <c r="BV550" i="99"/>
  <c r="X24" i="103" s="1"/>
  <c r="BV552" i="99"/>
  <c r="BW546" i="100"/>
  <c r="BW545" i="100"/>
  <c r="BW544" i="100"/>
  <c r="Q136" i="103" s="1"/>
  <c r="BX611" i="99"/>
  <c r="BX610" i="99"/>
  <c r="Y29" i="103" s="1"/>
  <c r="BX612" i="99"/>
  <c r="BI561" i="99"/>
  <c r="BI560" i="99"/>
  <c r="BI610" i="99"/>
  <c r="BI611" i="99"/>
  <c r="BI559" i="99"/>
  <c r="BI612" i="99"/>
  <c r="BV541" i="98"/>
  <c r="X9" i="103" s="1"/>
  <c r="BV543" i="98"/>
  <c r="BV542" i="98"/>
  <c r="BU564" i="98"/>
  <c r="BU615" i="98"/>
  <c r="BU614" i="98"/>
  <c r="BU613" i="98"/>
  <c r="P114" i="103" s="1"/>
  <c r="BW521" i="98"/>
  <c r="BW522" i="98"/>
  <c r="BW520" i="98"/>
  <c r="Q150" i="103" s="1"/>
  <c r="BW554" i="100"/>
  <c r="BW553" i="100"/>
  <c r="Q137" i="103" s="1"/>
  <c r="BW555" i="100"/>
  <c r="BU559" i="98"/>
  <c r="P67" i="103" s="1"/>
  <c r="BU611" i="98"/>
  <c r="BU560" i="98"/>
  <c r="BU561" i="98"/>
  <c r="BU610" i="98"/>
  <c r="P69" i="103" s="1"/>
  <c r="BG570" i="100"/>
  <c r="BG568" i="100"/>
  <c r="BG569" i="100"/>
  <c r="BU576" i="98"/>
  <c r="BU574" i="98"/>
  <c r="P158" i="103" s="1"/>
  <c r="BU575" i="98"/>
  <c r="BG553" i="100"/>
  <c r="BG554" i="100"/>
  <c r="BG555" i="100"/>
  <c r="BW549" i="100"/>
  <c r="BW547" i="100"/>
  <c r="Q181" i="103" s="1"/>
  <c r="BW548" i="100"/>
  <c r="BU515" i="98"/>
  <c r="BU516" i="98"/>
  <c r="BU514" i="98"/>
  <c r="P60" i="103" s="1"/>
  <c r="BU529" i="100"/>
  <c r="P179" i="103" s="1"/>
  <c r="BU530" i="100"/>
  <c r="BU531" i="100"/>
  <c r="BH541" i="99"/>
  <c r="BH543" i="99"/>
  <c r="BH542" i="99"/>
  <c r="BG522" i="99"/>
  <c r="BG521" i="99"/>
  <c r="BG520" i="99"/>
  <c r="BV534" i="100"/>
  <c r="BV533" i="100"/>
  <c r="BV532" i="100"/>
  <c r="X36" i="103" s="1"/>
  <c r="BI531" i="99"/>
  <c r="BI529" i="99"/>
  <c r="BI530" i="99"/>
  <c r="BX525" i="100"/>
  <c r="BX524" i="100"/>
  <c r="BX523" i="100"/>
  <c r="Y35" i="103" s="1"/>
  <c r="BV361" i="109"/>
  <c r="BV359" i="109"/>
  <c r="X50" i="103" s="1"/>
  <c r="BV360" i="109"/>
  <c r="BW552" i="99"/>
  <c r="BW551" i="99"/>
  <c r="BW550" i="99"/>
  <c r="Q78" i="103" s="1"/>
  <c r="BI546" i="99"/>
  <c r="BI544" i="99"/>
  <c r="BI545" i="99"/>
  <c r="BJ524" i="100"/>
  <c r="BJ523" i="100"/>
  <c r="BJ525" i="100"/>
  <c r="BX550" i="98"/>
  <c r="Y10" i="103" s="1"/>
  <c r="BX551" i="98"/>
  <c r="BX552" i="98"/>
  <c r="BU529" i="98"/>
  <c r="P151" i="103" s="1"/>
  <c r="BU530" i="98"/>
  <c r="BU531" i="98"/>
  <c r="BX541" i="99"/>
  <c r="Y23" i="103" s="1"/>
  <c r="BX542" i="99"/>
  <c r="BX543" i="99"/>
  <c r="BU545" i="98"/>
  <c r="BU544" i="98"/>
  <c r="P108" i="103" s="1"/>
  <c r="BV552" i="100"/>
  <c r="BV551" i="100"/>
  <c r="BV550" i="100"/>
  <c r="X38" i="103" s="1"/>
  <c r="BX579" i="100"/>
  <c r="BX578" i="100"/>
  <c r="BH542" i="100"/>
  <c r="BH541" i="100"/>
  <c r="BH543" i="100"/>
  <c r="BW564" i="98"/>
  <c r="BW562" i="98"/>
  <c r="Q112" i="103" s="1"/>
  <c r="BW614" i="98"/>
  <c r="BG545" i="100"/>
  <c r="BG546" i="100"/>
  <c r="BG544" i="100"/>
  <c r="BI529" i="100"/>
  <c r="BI531" i="100"/>
  <c r="BI530" i="100"/>
  <c r="BI525" i="100"/>
  <c r="BI524" i="100"/>
  <c r="BI523" i="100"/>
  <c r="BG532" i="100"/>
  <c r="BG533" i="100"/>
  <c r="BG534" i="100"/>
  <c r="BI540" i="100"/>
  <c r="BI538" i="100"/>
  <c r="BI539" i="100"/>
  <c r="BW611" i="98"/>
  <c r="BW560" i="98"/>
  <c r="BW561" i="98"/>
  <c r="BW612" i="98"/>
  <c r="BW610" i="98"/>
  <c r="Q69" i="103" s="1"/>
  <c r="BW559" i="98"/>
  <c r="Q67" i="103" s="1"/>
  <c r="BU535" i="98"/>
  <c r="P107" i="103" s="1"/>
  <c r="BU537" i="98"/>
  <c r="BU536" i="98"/>
  <c r="BU549" i="100"/>
  <c r="BU548" i="100"/>
  <c r="BU547" i="100"/>
  <c r="P181" i="103" s="1"/>
  <c r="BG548" i="100"/>
  <c r="BG547" i="100"/>
  <c r="BG549" i="100"/>
  <c r="BV525" i="100"/>
  <c r="BV523" i="100"/>
  <c r="X35" i="103" s="1"/>
  <c r="BV524" i="100"/>
  <c r="BG536" i="100"/>
  <c r="BG537" i="100"/>
  <c r="BG535" i="100"/>
  <c r="BU553" i="98"/>
  <c r="P109" i="103" s="1"/>
  <c r="BU554" i="98"/>
  <c r="BU555" i="98"/>
  <c r="BH561" i="100"/>
  <c r="BH611" i="100"/>
  <c r="BH610" i="100"/>
  <c r="BH560" i="100"/>
  <c r="BH612" i="100"/>
  <c r="BH559" i="100"/>
  <c r="BU528" i="100"/>
  <c r="BU526" i="100"/>
  <c r="P134" i="103" s="1"/>
  <c r="BU527" i="100"/>
  <c r="BX541" i="98"/>
  <c r="Y9" i="103" s="1"/>
  <c r="BX542" i="98"/>
  <c r="BX543" i="98"/>
  <c r="BW553" i="98"/>
  <c r="Q109" i="103" s="1"/>
  <c r="BW555" i="98"/>
  <c r="BW554" i="98"/>
  <c r="BI544" i="100"/>
  <c r="BI546" i="100"/>
  <c r="BI545" i="100"/>
  <c r="BU534" i="100"/>
  <c r="BU532" i="100"/>
  <c r="P90" i="103" s="1"/>
  <c r="BU533" i="100"/>
  <c r="BH579" i="100"/>
  <c r="BH578" i="100"/>
  <c r="BV570" i="98"/>
  <c r="BV569" i="98"/>
  <c r="BV568" i="98"/>
  <c r="X14" i="103" s="1"/>
  <c r="BX534" i="100"/>
  <c r="BX532" i="100"/>
  <c r="Y36" i="103" s="1"/>
  <c r="BI536" i="100"/>
  <c r="BI535" i="100"/>
  <c r="BI537" i="100"/>
  <c r="BG528" i="100"/>
  <c r="BG526" i="100"/>
  <c r="BG527" i="100"/>
  <c r="BU536" i="100"/>
  <c r="BU537" i="100"/>
  <c r="BU535" i="100"/>
  <c r="P135" i="103" s="1"/>
  <c r="BU572" i="98"/>
  <c r="BU571" i="98"/>
  <c r="P113" i="103" s="1"/>
  <c r="BU573" i="98"/>
  <c r="BW556" i="100"/>
  <c r="Q182" i="103" s="1"/>
  <c r="BW558" i="100"/>
  <c r="G587" i="98"/>
  <c r="BI6" i="98"/>
  <c r="BI8" i="98"/>
  <c r="BJ4" i="98"/>
  <c r="BI4" i="98"/>
  <c r="BU355" i="109"/>
  <c r="BU354" i="109"/>
  <c r="BU353" i="109"/>
  <c r="BW354" i="109"/>
  <c r="BW355" i="109"/>
  <c r="BW353" i="109"/>
  <c r="BU358" i="109"/>
  <c r="BU357" i="109"/>
  <c r="BU356" i="109"/>
  <c r="BW358" i="109"/>
  <c r="BW356" i="109"/>
  <c r="BW357" i="109"/>
  <c r="BX351" i="109"/>
  <c r="BX350" i="109"/>
  <c r="Y49" i="103" s="1"/>
  <c r="BX352" i="109"/>
  <c r="BU350" i="109"/>
  <c r="BU352" i="109"/>
  <c r="BU351" i="109"/>
  <c r="BV351" i="109"/>
  <c r="BV352" i="109"/>
  <c r="BV350" i="109"/>
  <c r="X49" i="103" s="1"/>
  <c r="BW351" i="109"/>
  <c r="BW352" i="109"/>
  <c r="BW350" i="109"/>
  <c r="BG8" i="98"/>
  <c r="BU8" i="98"/>
  <c r="BW8" i="98"/>
  <c r="BG4" i="98"/>
  <c r="BH4" i="98"/>
  <c r="BW4" i="98"/>
  <c r="BV4" i="98"/>
  <c r="BX4" i="98"/>
  <c r="BU4" i="98"/>
  <c r="BW6" i="98"/>
  <c r="BU6" i="98"/>
  <c r="BG6" i="98"/>
  <c r="G504" i="98"/>
  <c r="BB58" i="109"/>
  <c r="BT334" i="109"/>
  <c r="BT274" i="109"/>
  <c r="BT328" i="109"/>
  <c r="BB106" i="109"/>
  <c r="BB316" i="109"/>
  <c r="BT340" i="109"/>
  <c r="BB340" i="109"/>
  <c r="BT280" i="109"/>
  <c r="BB94" i="109"/>
  <c r="BB52" i="109"/>
  <c r="AS353" i="109"/>
  <c r="BK49" i="103" s="1"/>
  <c r="AS352" i="109"/>
  <c r="AS49" i="103" s="1"/>
  <c r="AS351" i="109"/>
  <c r="AS350" i="109"/>
  <c r="AA49" i="103" s="1"/>
  <c r="BB82" i="109"/>
  <c r="AR353" i="109"/>
  <c r="BJ49" i="103" s="1"/>
  <c r="AR352" i="109"/>
  <c r="AR49" i="103" s="1"/>
  <c r="AR350" i="109"/>
  <c r="Z49" i="103" s="1"/>
  <c r="AR351" i="109"/>
  <c r="BT34" i="109"/>
  <c r="K8" i="98"/>
  <c r="K6" i="98"/>
  <c r="K7" i="98"/>
  <c r="K9" i="98"/>
  <c r="BB322" i="109"/>
  <c r="BT82" i="109"/>
  <c r="BT286" i="109"/>
  <c r="BB70" i="109"/>
  <c r="BT268" i="109"/>
  <c r="BT190" i="109"/>
  <c r="BB202" i="109"/>
  <c r="BT10" i="109"/>
  <c r="BB4" i="109"/>
  <c r="BB64" i="109"/>
  <c r="BT310" i="109"/>
  <c r="BT244" i="109"/>
  <c r="BT124" i="109"/>
  <c r="BB112" i="109"/>
  <c r="BT46" i="109"/>
  <c r="BT58" i="109"/>
  <c r="BT94" i="109"/>
  <c r="BB334" i="109"/>
  <c r="BT304" i="109"/>
  <c r="BB292" i="109"/>
  <c r="BT238" i="109"/>
  <c r="BB244" i="109"/>
  <c r="BB220" i="109"/>
  <c r="BB196" i="109"/>
  <c r="BT208" i="109"/>
  <c r="BT166" i="109"/>
  <c r="BB166" i="109"/>
  <c r="BB142" i="109"/>
  <c r="BT118" i="109"/>
  <c r="BT4" i="109"/>
  <c r="BT40" i="109"/>
  <c r="BB10" i="109"/>
  <c r="BT88" i="109"/>
  <c r="BB40" i="109"/>
  <c r="BB16" i="109"/>
  <c r="BT70" i="109"/>
  <c r="BT298" i="109"/>
  <c r="BB310" i="109"/>
  <c r="BB286" i="109"/>
  <c r="BT232" i="109"/>
  <c r="BT160" i="109"/>
  <c r="BT100" i="109"/>
  <c r="BT226" i="109"/>
  <c r="BB262" i="109"/>
  <c r="BB238" i="109"/>
  <c r="BB214" i="109"/>
  <c r="BT214" i="109"/>
  <c r="BB190" i="109"/>
  <c r="BT202" i="109"/>
  <c r="BT154" i="109"/>
  <c r="BB160" i="109"/>
  <c r="BB136" i="109"/>
  <c r="BB100" i="109"/>
  <c r="BB76" i="109"/>
  <c r="BT64" i="109"/>
  <c r="BT28" i="109"/>
  <c r="BB34" i="109"/>
  <c r="BB298" i="109"/>
  <c r="BB274" i="109"/>
  <c r="BT148" i="109"/>
  <c r="BB178" i="109"/>
  <c r="BB118" i="109"/>
  <c r="BT22" i="109"/>
  <c r="BB304" i="109"/>
  <c r="BB280" i="109"/>
  <c r="BB268" i="109"/>
  <c r="BT262" i="109"/>
  <c r="BB256" i="109"/>
  <c r="BB232" i="109"/>
  <c r="BB208" i="109"/>
  <c r="BT196" i="109"/>
  <c r="BT178" i="109"/>
  <c r="BT142" i="109"/>
  <c r="BB154" i="109"/>
  <c r="BB130" i="109"/>
  <c r="BT52" i="109"/>
  <c r="BT16" i="109"/>
  <c r="BT106" i="109"/>
  <c r="BB28" i="109"/>
  <c r="BT322" i="109"/>
  <c r="BT256" i="109"/>
  <c r="BT136" i="109"/>
  <c r="BT76" i="109"/>
  <c r="BB328" i="109"/>
  <c r="BT316" i="109"/>
  <c r="BT292" i="109"/>
  <c r="BT250" i="109"/>
  <c r="BB250" i="109"/>
  <c r="BB226" i="109"/>
  <c r="BT220" i="109"/>
  <c r="BT130" i="109"/>
  <c r="BB148" i="109"/>
  <c r="BB88" i="109"/>
  <c r="BB124" i="109"/>
  <c r="BT112" i="109"/>
  <c r="BB46" i="109"/>
  <c r="BB22" i="109"/>
  <c r="BA4" i="109"/>
  <c r="BA352" i="109" s="1"/>
  <c r="AW49" i="103" s="1"/>
  <c r="BO360" i="109"/>
  <c r="BO361" i="109"/>
  <c r="BO359" i="109"/>
  <c r="BI367" i="109"/>
  <c r="BI365" i="109"/>
  <c r="BI366" i="109"/>
  <c r="AW361" i="109"/>
  <c r="AW359" i="109"/>
  <c r="AW360" i="109"/>
  <c r="BE363" i="109"/>
  <c r="BE364" i="109"/>
  <c r="BE362" i="109"/>
  <c r="BE361" i="109"/>
  <c r="BE359" i="109"/>
  <c r="BE360" i="109"/>
  <c r="BM360" i="109"/>
  <c r="BM361" i="109"/>
  <c r="BM359" i="109"/>
  <c r="BO366" i="109"/>
  <c r="BO367" i="109"/>
  <c r="BO365" i="109"/>
  <c r="BK367" i="109"/>
  <c r="BK365" i="109"/>
  <c r="BK366" i="109"/>
  <c r="BG361" i="109"/>
  <c r="BG359" i="109"/>
  <c r="BG360" i="109"/>
  <c r="BE367" i="109"/>
  <c r="BE365" i="109"/>
  <c r="BE366" i="109"/>
  <c r="BG363" i="109"/>
  <c r="BG364" i="109"/>
  <c r="BG362" i="109"/>
  <c r="BC361" i="109"/>
  <c r="BC359" i="109"/>
  <c r="BC360" i="109"/>
  <c r="BK363" i="109"/>
  <c r="BK364" i="109"/>
  <c r="BK362" i="109"/>
  <c r="AW367" i="109"/>
  <c r="AW365" i="109"/>
  <c r="AW366" i="109"/>
  <c r="AW363" i="109"/>
  <c r="AW364" i="109"/>
  <c r="AW362" i="109"/>
  <c r="BM366" i="109"/>
  <c r="BM367" i="109"/>
  <c r="BM365" i="109"/>
  <c r="BI361" i="109"/>
  <c r="BI359" i="109"/>
  <c r="BI360" i="109"/>
  <c r="BG367" i="109"/>
  <c r="BG365" i="109"/>
  <c r="BG366" i="109"/>
  <c r="BM364" i="109"/>
  <c r="BM362" i="109"/>
  <c r="BM363" i="109"/>
  <c r="BC367" i="109"/>
  <c r="BC365" i="109"/>
  <c r="BC366" i="109"/>
  <c r="BO364" i="109"/>
  <c r="BO362" i="109"/>
  <c r="BO363" i="109"/>
  <c r="BK361" i="109"/>
  <c r="BK359" i="109"/>
  <c r="BK360" i="109"/>
  <c r="BI363" i="109"/>
  <c r="BI364" i="109"/>
  <c r="BI362" i="109"/>
  <c r="BC363" i="109"/>
  <c r="BC364" i="109"/>
  <c r="BC362" i="109"/>
  <c r="AW4" i="98"/>
  <c r="AW6" i="98"/>
  <c r="AW8" i="98"/>
  <c r="K5" i="98"/>
  <c r="K4" i="98"/>
  <c r="BE352" i="109"/>
  <c r="BE350" i="109"/>
  <c r="BE351" i="109"/>
  <c r="BI354" i="109"/>
  <c r="BI355" i="109"/>
  <c r="BI353" i="109"/>
  <c r="BK352" i="109"/>
  <c r="BK350" i="109"/>
  <c r="BK351" i="109"/>
  <c r="BC352" i="109"/>
  <c r="BC350" i="109"/>
  <c r="BC351" i="109"/>
  <c r="BI358" i="109"/>
  <c r="BI356" i="109"/>
  <c r="BI357" i="109"/>
  <c r="BM354" i="109"/>
  <c r="BM355" i="109"/>
  <c r="BM353" i="109"/>
  <c r="AW354" i="109"/>
  <c r="AW355" i="109"/>
  <c r="AW353" i="109"/>
  <c r="AW358" i="109"/>
  <c r="AW356" i="109"/>
  <c r="AW357" i="109"/>
  <c r="BO358" i="109"/>
  <c r="BO356" i="109"/>
  <c r="BO357" i="109"/>
  <c r="BE354" i="109"/>
  <c r="BE355" i="109"/>
  <c r="BE353" i="109"/>
  <c r="BK354" i="109"/>
  <c r="BK355" i="109"/>
  <c r="BK353" i="109"/>
  <c r="AW352" i="109"/>
  <c r="AW350" i="109"/>
  <c r="AW351" i="109"/>
  <c r="BK358" i="109"/>
  <c r="BK356" i="109"/>
  <c r="BK357" i="109"/>
  <c r="BC354" i="109"/>
  <c r="BC355" i="109"/>
  <c r="BC353" i="109"/>
  <c r="BC358" i="109"/>
  <c r="BC356" i="109"/>
  <c r="BC357" i="109"/>
  <c r="BO352" i="109"/>
  <c r="BO350" i="109"/>
  <c r="BO351" i="109"/>
  <c r="BO354" i="109"/>
  <c r="BO355" i="109"/>
  <c r="BO353" i="109"/>
  <c r="BG352" i="109"/>
  <c r="BG350" i="109"/>
  <c r="BG351" i="109"/>
  <c r="BG354" i="109"/>
  <c r="BG355" i="109"/>
  <c r="BG353" i="109"/>
  <c r="BM352" i="109"/>
  <c r="BM350" i="109"/>
  <c r="BM351" i="109"/>
  <c r="BM358" i="109"/>
  <c r="BM356" i="109"/>
  <c r="BM357" i="109"/>
  <c r="BI352" i="109"/>
  <c r="BI350" i="109"/>
  <c r="BI351" i="109"/>
  <c r="BG358" i="109"/>
  <c r="BG356" i="109"/>
  <c r="BG357" i="109"/>
  <c r="BE358" i="109"/>
  <c r="BE356" i="109"/>
  <c r="BE357" i="109"/>
  <c r="AP354" i="109"/>
  <c r="AP363" i="109"/>
  <c r="AR349" i="109"/>
  <c r="C49" i="103" s="1"/>
  <c r="AR358" i="109"/>
  <c r="C50" i="103" s="1"/>
  <c r="AQ351" i="109"/>
  <c r="AQ360" i="109"/>
  <c r="X362" i="109"/>
  <c r="X361" i="109"/>
  <c r="X359" i="109"/>
  <c r="X360" i="109"/>
  <c r="AC7" i="112"/>
  <c r="AQ362" i="109"/>
  <c r="AQ361" i="109"/>
  <c r="AQ350" i="109"/>
  <c r="AQ353" i="109"/>
  <c r="AQ352" i="109"/>
  <c r="BQ360" i="109"/>
  <c r="AN50" i="103" s="1"/>
  <c r="BQ361" i="109"/>
  <c r="BF50" i="103" s="1"/>
  <c r="BQ359" i="109"/>
  <c r="T50" i="103" s="1"/>
  <c r="BP361" i="109"/>
  <c r="BE50" i="103" s="1"/>
  <c r="BP359" i="109"/>
  <c r="S50" i="103" s="1"/>
  <c r="BP360" i="109"/>
  <c r="AM50" i="103" s="1"/>
  <c r="BS360" i="109"/>
  <c r="AP50" i="103" s="1"/>
  <c r="BS361" i="109"/>
  <c r="BH50" i="103" s="1"/>
  <c r="BS359" i="109"/>
  <c r="V50" i="103" s="1"/>
  <c r="BH361" i="109"/>
  <c r="BA50" i="103" s="1"/>
  <c r="BH360" i="109"/>
  <c r="AI50" i="103" s="1"/>
  <c r="BH359" i="109"/>
  <c r="O50" i="103" s="1"/>
  <c r="AX361" i="109"/>
  <c r="AT50" i="103" s="1"/>
  <c r="AX360" i="109"/>
  <c r="AB50" i="103" s="1"/>
  <c r="AX359" i="109"/>
  <c r="H50" i="103" s="1"/>
  <c r="BL361" i="109"/>
  <c r="BC50" i="103" s="1"/>
  <c r="BL360" i="109"/>
  <c r="AK50" i="103" s="1"/>
  <c r="BL359" i="109"/>
  <c r="Q50" i="103" s="1"/>
  <c r="BJ360" i="109"/>
  <c r="AJ50" i="103" s="1"/>
  <c r="BJ359" i="109"/>
  <c r="P50" i="103" s="1"/>
  <c r="BJ361" i="109"/>
  <c r="BB50" i="103" s="1"/>
  <c r="BN361" i="109"/>
  <c r="BD50" i="103" s="1"/>
  <c r="BN360" i="109"/>
  <c r="AL50" i="103" s="1"/>
  <c r="BN359" i="109"/>
  <c r="R50" i="103" s="1"/>
  <c r="BA359" i="109"/>
  <c r="K50" i="103" s="1"/>
  <c r="BA361" i="109"/>
  <c r="AW50" i="103" s="1"/>
  <c r="BA360" i="109"/>
  <c r="AE50" i="103" s="1"/>
  <c r="AZ359" i="109"/>
  <c r="J50" i="103" s="1"/>
  <c r="AZ361" i="109"/>
  <c r="AV50" i="103" s="1"/>
  <c r="AZ360" i="109"/>
  <c r="AD50" i="103" s="1"/>
  <c r="BD361" i="109"/>
  <c r="AY50" i="103" s="1"/>
  <c r="BD360" i="109"/>
  <c r="AG50" i="103" s="1"/>
  <c r="BD359" i="109"/>
  <c r="M50" i="103" s="1"/>
  <c r="AY359" i="109"/>
  <c r="I50" i="103" s="1"/>
  <c r="AY361" i="109"/>
  <c r="AU50" i="103" s="1"/>
  <c r="AY360" i="109"/>
  <c r="AC50" i="103" s="1"/>
  <c r="BR360" i="109"/>
  <c r="AO50" i="103" s="1"/>
  <c r="BR361" i="109"/>
  <c r="BG50" i="103" s="1"/>
  <c r="BR359" i="109"/>
  <c r="U50" i="103" s="1"/>
  <c r="BF361" i="109"/>
  <c r="AZ50" i="103" s="1"/>
  <c r="BF360" i="109"/>
  <c r="AH50" i="103" s="1"/>
  <c r="BF359" i="109"/>
  <c r="N50" i="103" s="1"/>
  <c r="X352" i="109"/>
  <c r="X351" i="109"/>
  <c r="X350" i="109"/>
  <c r="X353" i="109"/>
  <c r="AX352" i="109"/>
  <c r="AT49" i="103" s="1"/>
  <c r="AX351" i="109"/>
  <c r="AB49" i="103" s="1"/>
  <c r="AX350" i="109"/>
  <c r="H49" i="103" s="1"/>
  <c r="BJ352" i="109"/>
  <c r="BB49" i="103" s="1"/>
  <c r="BJ351" i="109"/>
  <c r="AJ49" i="103" s="1"/>
  <c r="BJ350" i="109"/>
  <c r="P49" i="103" s="1"/>
  <c r="BQ350" i="109"/>
  <c r="T49" i="103" s="1"/>
  <c r="BQ352" i="109"/>
  <c r="BF49" i="103" s="1"/>
  <c r="BQ351" i="109"/>
  <c r="AN49" i="103" s="1"/>
  <c r="BP352" i="109"/>
  <c r="BE49" i="103" s="1"/>
  <c r="BP351" i="109"/>
  <c r="AM49" i="103" s="1"/>
  <c r="BP350" i="109"/>
  <c r="S49" i="103" s="1"/>
  <c r="BH350" i="109"/>
  <c r="O49" i="103" s="1"/>
  <c r="BH352" i="109"/>
  <c r="BA49" i="103" s="1"/>
  <c r="BH351" i="109"/>
  <c r="AI49" i="103" s="1"/>
  <c r="BN352" i="109"/>
  <c r="BD49" i="103" s="1"/>
  <c r="BN351" i="109"/>
  <c r="AL49" i="103" s="1"/>
  <c r="BN350" i="109"/>
  <c r="R49" i="103" s="1"/>
  <c r="AY350" i="109"/>
  <c r="I49" i="103" s="1"/>
  <c r="AY352" i="109"/>
  <c r="AU49" i="103" s="1"/>
  <c r="AY351" i="109"/>
  <c r="AC49" i="103" s="1"/>
  <c r="BS352" i="109"/>
  <c r="BH49" i="103" s="1"/>
  <c r="BS351" i="109"/>
  <c r="AP49" i="103" s="1"/>
  <c r="BS350" i="109"/>
  <c r="V49" i="103" s="1"/>
  <c r="BF352" i="109"/>
  <c r="AZ49" i="103" s="1"/>
  <c r="BF351" i="109"/>
  <c r="AH49" i="103" s="1"/>
  <c r="BF350" i="109"/>
  <c r="N49" i="103" s="1"/>
  <c r="AZ352" i="109"/>
  <c r="AV49" i="103" s="1"/>
  <c r="AZ351" i="109"/>
  <c r="AD49" i="103" s="1"/>
  <c r="AZ350" i="109"/>
  <c r="J49" i="103" s="1"/>
  <c r="BL352" i="109"/>
  <c r="BC49" i="103" s="1"/>
  <c r="BL351" i="109"/>
  <c r="AK49" i="103" s="1"/>
  <c r="BL350" i="109"/>
  <c r="Q49" i="103" s="1"/>
  <c r="BD352" i="109"/>
  <c r="AY49" i="103" s="1"/>
  <c r="BD351" i="109"/>
  <c r="AG49" i="103" s="1"/>
  <c r="BD350" i="109"/>
  <c r="M49" i="103" s="1"/>
  <c r="BR350" i="109"/>
  <c r="U49" i="103" s="1"/>
  <c r="BR352" i="109"/>
  <c r="BG49" i="103" s="1"/>
  <c r="BR351" i="109"/>
  <c r="AO49" i="103" s="1"/>
  <c r="AY1" i="108"/>
  <c r="AZ1" i="108" s="1"/>
  <c r="AH1" i="108"/>
  <c r="AI1" i="108" s="1"/>
  <c r="BS34" i="100"/>
  <c r="BS40" i="100"/>
  <c r="BS46" i="100"/>
  <c r="BS4" i="100"/>
  <c r="BS10" i="100"/>
  <c r="BS16" i="100"/>
  <c r="BS22" i="100"/>
  <c r="BS28" i="100"/>
  <c r="BA34" i="100"/>
  <c r="BA40" i="100"/>
  <c r="BA46" i="100"/>
  <c r="BA4" i="100"/>
  <c r="BA10" i="100"/>
  <c r="BA16" i="100"/>
  <c r="BA22" i="100"/>
  <c r="BA28" i="100"/>
  <c r="BS4" i="98"/>
  <c r="BA4" i="98" a="1"/>
  <c r="BE6" i="112"/>
  <c r="AH6" i="112"/>
  <c r="BC6" i="112"/>
  <c r="AW6" i="112"/>
  <c r="AU6" i="112"/>
  <c r="AX6" i="112"/>
  <c r="AQ6" i="112"/>
  <c r="BH6" i="112"/>
  <c r="BD6" i="112"/>
  <c r="AD6" i="112"/>
  <c r="AO6" i="112"/>
  <c r="BG6" i="112"/>
  <c r="BB6" i="112"/>
  <c r="AI6" i="108"/>
  <c r="AI7" i="108"/>
  <c r="AJ6" i="112"/>
  <c r="AY6" i="112"/>
  <c r="AE6" i="112"/>
  <c r="AN6" i="112"/>
  <c r="AZ6" i="112"/>
  <c r="AF6" i="112"/>
  <c r="AI10" i="108"/>
  <c r="AI6" i="112"/>
  <c r="AM6" i="112"/>
  <c r="AL6" i="112"/>
  <c r="BF6" i="112"/>
  <c r="AP6" i="112"/>
  <c r="AI5" i="108"/>
  <c r="BA6" i="112"/>
  <c r="AK6" i="112"/>
  <c r="AV6" i="112"/>
  <c r="AG6" i="112"/>
  <c r="AI9" i="108"/>
  <c r="U83" i="103" l="1"/>
  <c r="AC83" i="103"/>
  <c r="K83" i="103"/>
  <c r="AD83" i="103"/>
  <c r="V83" i="103"/>
  <c r="L83" i="103"/>
  <c r="BX590" i="98"/>
  <c r="BX589" i="98"/>
  <c r="BX588" i="98"/>
  <c r="BV589" i="98"/>
  <c r="BV590" i="98"/>
  <c r="BV588" i="98"/>
  <c r="X17" i="103" s="1"/>
  <c r="BH590" i="98"/>
  <c r="BH589" i="98"/>
  <c r="BH588" i="98"/>
  <c r="BJ588" i="98"/>
  <c r="BJ590" i="98"/>
  <c r="BJ589" i="98"/>
  <c r="BW590" i="98"/>
  <c r="BW589" i="98"/>
  <c r="BW588" i="98"/>
  <c r="Q71" i="103" s="1"/>
  <c r="BA589" i="100"/>
  <c r="BA588" i="100"/>
  <c r="BA505" i="100"/>
  <c r="BA506" i="100"/>
  <c r="BA590" i="100"/>
  <c r="BA507" i="100"/>
  <c r="BG590" i="98"/>
  <c r="BG589" i="98"/>
  <c r="BG588" i="98"/>
  <c r="BW596" i="98"/>
  <c r="BW595" i="98"/>
  <c r="BW594" i="98"/>
  <c r="Q161" i="103" s="1"/>
  <c r="BU596" i="98"/>
  <c r="BU595" i="98"/>
  <c r="BU594" i="98"/>
  <c r="P161" i="103" s="1"/>
  <c r="BG596" i="98"/>
  <c r="BG595" i="98"/>
  <c r="BG594" i="98"/>
  <c r="BG593" i="98"/>
  <c r="BG592" i="98"/>
  <c r="BG591" i="98"/>
  <c r="BI588" i="98"/>
  <c r="BI589" i="98"/>
  <c r="BI590" i="98"/>
  <c r="BS588" i="100"/>
  <c r="BS590" i="100"/>
  <c r="BS589" i="100"/>
  <c r="BS506" i="100"/>
  <c r="BS507" i="100"/>
  <c r="BS505" i="100"/>
  <c r="BU593" i="98"/>
  <c r="BU592" i="98"/>
  <c r="BU591" i="98"/>
  <c r="P116" i="103" s="1"/>
  <c r="BW591" i="98"/>
  <c r="Q116" i="103" s="1"/>
  <c r="BW593" i="98"/>
  <c r="BW592" i="98"/>
  <c r="BI596" i="98"/>
  <c r="BI595" i="98"/>
  <c r="BI594" i="98"/>
  <c r="BU588" i="98"/>
  <c r="P71" i="103" s="1"/>
  <c r="BU590" i="98"/>
  <c r="BU589" i="98"/>
  <c r="BI593" i="98"/>
  <c r="BI592" i="98"/>
  <c r="BI591" i="98"/>
  <c r="BU513" i="98"/>
  <c r="BU602" i="98"/>
  <c r="P110" i="103" s="1"/>
  <c r="BU604" i="98"/>
  <c r="BU508" i="98"/>
  <c r="P104" i="103" s="1"/>
  <c r="BU510" i="98"/>
  <c r="BU603" i="98"/>
  <c r="BU509" i="98"/>
  <c r="BW509" i="98"/>
  <c r="BW513" i="98"/>
  <c r="BW508" i="98"/>
  <c r="Q104" i="103" s="1"/>
  <c r="BW604" i="98"/>
  <c r="BW510" i="98"/>
  <c r="BW602" i="98"/>
  <c r="Q110" i="103" s="1"/>
  <c r="BW603" i="98"/>
  <c r="BU601" i="98"/>
  <c r="BU599" i="98"/>
  <c r="P65" i="103" s="1"/>
  <c r="BU507" i="98"/>
  <c r="BU505" i="98"/>
  <c r="P59" i="103" s="1"/>
  <c r="BU600" i="98"/>
  <c r="BU506" i="98"/>
  <c r="BX600" i="98"/>
  <c r="BX506" i="98"/>
  <c r="BX599" i="98"/>
  <c r="Y11" i="103" s="1"/>
  <c r="BX507" i="98"/>
  <c r="BX601" i="98"/>
  <c r="Y17" i="103"/>
  <c r="BX505" i="98"/>
  <c r="Y5" i="103" s="1"/>
  <c r="BV507" i="98"/>
  <c r="BV599" i="98"/>
  <c r="X11" i="103" s="1"/>
  <c r="BV505" i="98"/>
  <c r="X5" i="103" s="1"/>
  <c r="BV600" i="98"/>
  <c r="BV506" i="98"/>
  <c r="BV601" i="98"/>
  <c r="BW506" i="98"/>
  <c r="BW599" i="98"/>
  <c r="Q65" i="103" s="1"/>
  <c r="BW505" i="98"/>
  <c r="Q59" i="103" s="1"/>
  <c r="BW600" i="98"/>
  <c r="BW601" i="98"/>
  <c r="BW507" i="98"/>
  <c r="BW512" i="98"/>
  <c r="BW606" i="98"/>
  <c r="BW511" i="98"/>
  <c r="Q149" i="103" s="1"/>
  <c r="BW607" i="98"/>
  <c r="BW605" i="98"/>
  <c r="Q155" i="103" s="1"/>
  <c r="BU606" i="98"/>
  <c r="BU511" i="98"/>
  <c r="P149" i="103" s="1"/>
  <c r="BU605" i="98"/>
  <c r="P155" i="103" s="1"/>
  <c r="BU607" i="98"/>
  <c r="BU512" i="98"/>
  <c r="BT359" i="109"/>
  <c r="W50" i="103" s="1"/>
  <c r="BT360" i="109"/>
  <c r="AQ50" i="103" s="1"/>
  <c r="BT361" i="109"/>
  <c r="BI50" i="103" s="1"/>
  <c r="BT350" i="109"/>
  <c r="W49" i="103" s="1"/>
  <c r="BT352" i="109"/>
  <c r="BI49" i="103" s="1"/>
  <c r="BT351" i="109"/>
  <c r="AQ49" i="103" s="1"/>
  <c r="BB351" i="109"/>
  <c r="AF49" i="103" s="1"/>
  <c r="BB350" i="109"/>
  <c r="L49" i="103" s="1"/>
  <c r="BB352" i="109"/>
  <c r="AX49" i="103" s="1"/>
  <c r="BB361" i="109"/>
  <c r="AX50" i="103" s="1"/>
  <c r="BB360" i="109"/>
  <c r="AF50" i="103" s="1"/>
  <c r="BB359" i="109"/>
  <c r="L50" i="103" s="1"/>
  <c r="BA350" i="109"/>
  <c r="K49" i="103" s="1"/>
  <c r="BA351" i="109"/>
  <c r="AE49" i="103" s="1"/>
  <c r="BA4" i="98"/>
  <c r="AQ354" i="109"/>
  <c r="BA1" i="108"/>
  <c r="AC8" i="112"/>
  <c r="AQ363" i="109"/>
  <c r="AJ1" i="108"/>
  <c r="BH44" i="103"/>
  <c r="AP44" i="103"/>
  <c r="AW44" i="103"/>
  <c r="AE44" i="103"/>
  <c r="BO16" i="100" a="1"/>
  <c r="BM18" i="100" a="1"/>
  <c r="BQ46" i="100" a="1"/>
  <c r="BI4" i="100" a="1"/>
  <c r="BO28" i="100" a="1"/>
  <c r="BI16" i="100" a="1"/>
  <c r="BM44" i="100" a="1"/>
  <c r="BQ10" i="100" a="1"/>
  <c r="BQ4" i="100" a="1"/>
  <c r="BK20" i="100" a="1"/>
  <c r="BL4" i="98" a="1"/>
  <c r="BM38" i="100" a="1"/>
  <c r="BK22" i="100" a="1"/>
  <c r="BN4" i="98" a="1"/>
  <c r="BR4" i="100" a="1"/>
  <c r="BM6" i="100" a="1"/>
  <c r="BQ4" i="98" a="1"/>
  <c r="BM24" i="100" a="1"/>
  <c r="BN22" i="100" a="1"/>
  <c r="BK26" i="100" a="1"/>
  <c r="BK4" i="100" a="1"/>
  <c r="BL4" i="100" a="1"/>
  <c r="BR46" i="100" a="1"/>
  <c r="BK12" i="100" a="1"/>
  <c r="BO20" i="100" a="1"/>
  <c r="BO38" i="100" a="1"/>
  <c r="BI26" i="100" a="1"/>
  <c r="BP22" i="100" a="1"/>
  <c r="BM50" i="100" a="1"/>
  <c r="BJ40" i="100" a="1"/>
  <c r="BO42" i="100" a="1"/>
  <c r="BI48" i="100" a="1"/>
  <c r="BN28" i="100" a="1"/>
  <c r="BO10" i="100" a="1"/>
  <c r="BO26" i="100" a="1"/>
  <c r="BK32" i="100" a="1"/>
  <c r="BQ40" i="100" a="1"/>
  <c r="BK36" i="100" a="1"/>
  <c r="BI46" i="100" a="1"/>
  <c r="BN40" i="100" a="1"/>
  <c r="BQ28" i="100" a="1"/>
  <c r="BO50" i="100" a="1"/>
  <c r="BR22" i="100" a="1"/>
  <c r="BL34" i="100" a="1"/>
  <c r="BM12" i="100" a="1"/>
  <c r="BK14" i="100" a="1"/>
  <c r="BO18" i="100" a="1"/>
  <c r="BO12" i="100" a="1"/>
  <c r="BM36" i="100" a="1"/>
  <c r="BN16" i="100" a="1"/>
  <c r="BO8" i="100" a="1"/>
  <c r="BP4" i="98" a="1"/>
  <c r="BK8" i="100" a="1"/>
  <c r="BP28" i="100" a="1"/>
  <c r="BQ16" i="100" a="1"/>
  <c r="BK46" i="100" a="1"/>
  <c r="BM32" i="100" a="1"/>
  <c r="BN34" i="100" a="1"/>
  <c r="BM46" i="100" a="1"/>
  <c r="BM30" i="100" a="1"/>
  <c r="BK28" i="100" a="1"/>
  <c r="BN4" i="100" a="1"/>
  <c r="BI34" i="100" a="1"/>
  <c r="BO34" i="100" a="1"/>
  <c r="BI32" i="100" a="1"/>
  <c r="BM42" i="100" a="1"/>
  <c r="BI38" i="100" a="1"/>
  <c r="AX4" i="98" a="1"/>
  <c r="BI18" i="100" a="1"/>
  <c r="BL46" i="100" a="1"/>
  <c r="BI40" i="100" a="1"/>
  <c r="BI20" i="100" a="1"/>
  <c r="BQ22" i="100" a="1"/>
  <c r="BM26" i="100" a="1"/>
  <c r="BO36" i="100" a="1"/>
  <c r="BM14" i="100" a="1"/>
  <c r="BK10" i="100" a="1"/>
  <c r="BR34" i="100" a="1"/>
  <c r="BI6" i="100" a="1"/>
  <c r="BQ34" i="100" a="1"/>
  <c r="BM8" i="98" a="1"/>
  <c r="BL16" i="100" a="1"/>
  <c r="BM20" i="100" a="1"/>
  <c r="BP16" i="100" a="1"/>
  <c r="BK38" i="100" a="1"/>
  <c r="BK44" i="100" a="1"/>
  <c r="BP46" i="100" a="1"/>
  <c r="BI50" i="100" a="1"/>
  <c r="BJ16" i="100" a="1"/>
  <c r="BK4" i="98" a="1"/>
  <c r="BR4" i="98" a="1"/>
  <c r="BM4" i="98" a="1"/>
  <c r="BP10" i="100" a="1"/>
  <c r="BM8" i="100" a="1"/>
  <c r="BO14" i="100" a="1"/>
  <c r="BN46" i="100" a="1"/>
  <c r="BO40" i="100" a="1"/>
  <c r="BM48" i="100" a="1"/>
  <c r="BP40" i="100" a="1"/>
  <c r="BK50" i="100" a="1"/>
  <c r="BK6" i="100" a="1"/>
  <c r="BI14" i="100" a="1"/>
  <c r="BL40" i="100" a="1"/>
  <c r="BI44" i="100" a="1"/>
  <c r="BI42" i="100" a="1"/>
  <c r="BP4" i="100" a="1"/>
  <c r="BK24" i="100" a="1"/>
  <c r="BI30" i="100" a="1"/>
  <c r="BK30" i="100" a="1"/>
  <c r="BI36" i="100" a="1"/>
  <c r="BJ28" i="100" a="1"/>
  <c r="BK48" i="100" a="1"/>
  <c r="BL28" i="100" a="1"/>
  <c r="BO46" i="100" a="1"/>
  <c r="BI8" i="100" a="1"/>
  <c r="BO6" i="98" a="1"/>
  <c r="BO22" i="100" a="1"/>
  <c r="BR10" i="100" a="1"/>
  <c r="BM28" i="100" a="1"/>
  <c r="BO44" i="100" a="1"/>
  <c r="BN10" i="100" a="1"/>
  <c r="BR40" i="100" a="1"/>
  <c r="BM22" i="100" a="1"/>
  <c r="BO4" i="100" a="1"/>
  <c r="BK8" i="98" a="1"/>
  <c r="BM10" i="100" a="1"/>
  <c r="BO8" i="98" a="1"/>
  <c r="BM34" i="100" a="1"/>
  <c r="BK18" i="100" a="1"/>
  <c r="BI24" i="100" a="1"/>
  <c r="BK42" i="100" a="1"/>
  <c r="BM4" i="100" a="1"/>
  <c r="BK34" i="100" a="1"/>
  <c r="BO6" i="100" a="1"/>
  <c r="BJ10" i="100" a="1"/>
  <c r="BJ34" i="100" a="1"/>
  <c r="BO4" i="98" a="1"/>
  <c r="BL22" i="100" a="1"/>
  <c r="BL10" i="100" a="1"/>
  <c r="BI12" i="100" a="1"/>
  <c r="BI10" i="100" a="1"/>
  <c r="BO48" i="100" a="1"/>
  <c r="BK16" i="100" a="1"/>
  <c r="BI22" i="100" a="1"/>
  <c r="BO32" i="100" a="1"/>
  <c r="BP34" i="100" a="1"/>
  <c r="BK40" i="100" a="1"/>
  <c r="BJ22" i="100" a="1"/>
  <c r="BK6" i="98" a="1"/>
  <c r="BM40" i="100" a="1"/>
  <c r="BR28" i="100" a="1"/>
  <c r="BO24" i="100" a="1"/>
  <c r="BM6" i="98" a="1"/>
  <c r="BI28" i="100" a="1"/>
  <c r="BR16" i="100" a="1"/>
  <c r="BO30" i="100" a="1"/>
  <c r="BJ46" i="100" a="1"/>
  <c r="BM16" i="100" a="1"/>
  <c r="BJ4" i="100" a="1"/>
  <c r="AY7" i="112"/>
  <c r="AP7" i="112"/>
  <c r="BC7" i="112"/>
  <c r="AG7" i="112"/>
  <c r="BF7" i="112"/>
  <c r="AY5" i="108"/>
  <c r="AY10" i="108"/>
  <c r="AO7" i="112"/>
  <c r="AV7" i="112"/>
  <c r="AL7" i="112"/>
  <c r="AY6" i="108"/>
  <c r="AI8" i="108"/>
  <c r="AY9" i="108"/>
  <c r="BD7" i="112"/>
  <c r="BH7" i="112"/>
  <c r="AQ7" i="112"/>
  <c r="BA7" i="112"/>
  <c r="BG7" i="112"/>
  <c r="AJ7" i="112"/>
  <c r="AU7" i="112"/>
  <c r="AK7" i="112"/>
  <c r="BB7" i="112"/>
  <c r="AY8" i="108"/>
  <c r="AY7" i="108"/>
  <c r="AM7" i="112"/>
  <c r="AI7" i="112"/>
  <c r="AE7" i="112"/>
  <c r="AX7" i="112"/>
  <c r="AD7" i="112"/>
  <c r="AH7" i="112"/>
  <c r="AN7" i="112"/>
  <c r="AW7" i="112"/>
  <c r="BE7" i="112"/>
  <c r="AF7" i="112"/>
  <c r="AZ7" i="112"/>
  <c r="BB1" i="108" l="1"/>
  <c r="AC9" i="112"/>
  <c r="AK1" i="108"/>
  <c r="BI18" i="100"/>
  <c r="BI44" i="100"/>
  <c r="BI32" i="100"/>
  <c r="BI6" i="100"/>
  <c r="BI8" i="100"/>
  <c r="BI20" i="100"/>
  <c r="BJ22" i="100"/>
  <c r="BI42" i="100"/>
  <c r="BJ10" i="100"/>
  <c r="BI12" i="100"/>
  <c r="BI38" i="100"/>
  <c r="BI34" i="100"/>
  <c r="BI48" i="100"/>
  <c r="BI46" i="100"/>
  <c r="BJ46" i="100"/>
  <c r="BI24" i="100"/>
  <c r="BI14" i="100"/>
  <c r="BI16" i="100"/>
  <c r="BI10" i="100"/>
  <c r="BJ34" i="100"/>
  <c r="BI36" i="100"/>
  <c r="BI50" i="100"/>
  <c r="BI28" i="100"/>
  <c r="BI30" i="100"/>
  <c r="BI26" i="100"/>
  <c r="BI4" i="100"/>
  <c r="BJ4" i="100"/>
  <c r="BJ40" i="100"/>
  <c r="BI22" i="100"/>
  <c r="BI40" i="100"/>
  <c r="BJ16" i="100"/>
  <c r="BJ28" i="100"/>
  <c r="BL4" i="98"/>
  <c r="BM4" i="98"/>
  <c r="BN4" i="98"/>
  <c r="BK8" i="98"/>
  <c r="BK6" i="98"/>
  <c r="BM6" i="98"/>
  <c r="BO6" i="98"/>
  <c r="BM8" i="98"/>
  <c r="BO4" i="98"/>
  <c r="BK4" i="98"/>
  <c r="BQ4" i="98"/>
  <c r="BO8" i="98"/>
  <c r="BP4" i="98"/>
  <c r="BR4" i="98"/>
  <c r="BR4" i="100"/>
  <c r="BM10" i="100"/>
  <c r="BK14" i="100"/>
  <c r="BQ16" i="100"/>
  <c r="BL22" i="100"/>
  <c r="BO24" i="100"/>
  <c r="BQ28" i="100"/>
  <c r="BL34" i="100"/>
  <c r="BO36" i="100"/>
  <c r="BP40" i="100"/>
  <c r="BK46" i="100"/>
  <c r="BK6" i="100"/>
  <c r="BN10" i="100"/>
  <c r="BM14" i="100"/>
  <c r="BR16" i="100"/>
  <c r="BM22" i="100"/>
  <c r="BM26" i="100"/>
  <c r="BR28" i="100"/>
  <c r="BM34" i="100"/>
  <c r="BK38" i="100"/>
  <c r="BQ40" i="100"/>
  <c r="BL46" i="100"/>
  <c r="BK50" i="100"/>
  <c r="BK4" i="100"/>
  <c r="BM6" i="100"/>
  <c r="BO10" i="100"/>
  <c r="BO14" i="100"/>
  <c r="BK18" i="100"/>
  <c r="BO22" i="100"/>
  <c r="BO26" i="100"/>
  <c r="BK30" i="100"/>
  <c r="BN34" i="100"/>
  <c r="BM38" i="100"/>
  <c r="BR40" i="100"/>
  <c r="BM46" i="100"/>
  <c r="BO50" i="100"/>
  <c r="BO6" i="100"/>
  <c r="BP10" i="100"/>
  <c r="BK16" i="100"/>
  <c r="BO18" i="100"/>
  <c r="BP22" i="100"/>
  <c r="BK28" i="100"/>
  <c r="BM30" i="100"/>
  <c r="BO34" i="100"/>
  <c r="BO38" i="100"/>
  <c r="BK42" i="100"/>
  <c r="BN22" i="100"/>
  <c r="BM4" i="100"/>
  <c r="BK8" i="100"/>
  <c r="BQ10" i="100"/>
  <c r="BM16" i="100"/>
  <c r="BK20" i="100"/>
  <c r="BQ22" i="100"/>
  <c r="BL28" i="100"/>
  <c r="BO30" i="100"/>
  <c r="BP34" i="100"/>
  <c r="BK40" i="100"/>
  <c r="BO42" i="100"/>
  <c r="BR10" i="100"/>
  <c r="BQ46" i="100"/>
  <c r="BP46" i="100"/>
  <c r="BL40" i="100"/>
  <c r="BN4" i="100"/>
  <c r="BM8" i="100"/>
  <c r="BK12" i="100"/>
  <c r="BN16" i="100"/>
  <c r="BM20" i="100"/>
  <c r="BR22" i="100"/>
  <c r="BM28" i="100"/>
  <c r="BK32" i="100"/>
  <c r="BQ34" i="100"/>
  <c r="BM40" i="100"/>
  <c r="BK44" i="100"/>
  <c r="BO48" i="100"/>
  <c r="BO8" i="100"/>
  <c r="BR34" i="100"/>
  <c r="BR46" i="100"/>
  <c r="BM42" i="100"/>
  <c r="BO4" i="100"/>
  <c r="BK10" i="100"/>
  <c r="BM12" i="100"/>
  <c r="BO16" i="100"/>
  <c r="BO20" i="100"/>
  <c r="BK24" i="100"/>
  <c r="BN28" i="100"/>
  <c r="BM32" i="100"/>
  <c r="BK36" i="100"/>
  <c r="BN40" i="100"/>
  <c r="BM44" i="100"/>
  <c r="BN46" i="100"/>
  <c r="BL16" i="100"/>
  <c r="BO32" i="100"/>
  <c r="BK48" i="100"/>
  <c r="BM18" i="100"/>
  <c r="BQ4" i="100"/>
  <c r="BO12" i="100"/>
  <c r="BK22" i="100"/>
  <c r="BO28" i="100"/>
  <c r="BM36" i="100"/>
  <c r="BO44" i="100"/>
  <c r="BK26" i="100"/>
  <c r="BL4" i="100"/>
  <c r="BP4" i="100"/>
  <c r="BL10" i="100"/>
  <c r="BP16" i="100"/>
  <c r="BM24" i="100"/>
  <c r="BK34" i="100"/>
  <c r="BO40" i="100"/>
  <c r="BP28" i="100"/>
  <c r="BM48" i="100"/>
  <c r="BO46" i="100"/>
  <c r="BM50" i="100"/>
  <c r="AX4" i="98"/>
  <c r="AV8" i="112"/>
  <c r="AW8" i="112"/>
  <c r="AP8" i="112"/>
  <c r="AG8" i="112"/>
  <c r="AU8" i="112"/>
  <c r="AJ8" i="112"/>
  <c r="BB8" i="112"/>
  <c r="AY8" i="112"/>
  <c r="AH8" i="112"/>
  <c r="AX8" i="112"/>
  <c r="BF8" i="112"/>
  <c r="AF8" i="112"/>
  <c r="BG8" i="112"/>
  <c r="AZ8" i="112"/>
  <c r="AK8" i="112"/>
  <c r="AM8" i="112"/>
  <c r="AO8" i="112"/>
  <c r="BD8" i="112"/>
  <c r="BE8" i="112"/>
  <c r="AD8" i="112"/>
  <c r="BH8" i="112"/>
  <c r="AN8" i="112"/>
  <c r="AI8" i="112"/>
  <c r="BC8" i="112"/>
  <c r="AQ8" i="112"/>
  <c r="BA8" i="112"/>
  <c r="AL8" i="112"/>
  <c r="AE8" i="112"/>
  <c r="BQ590" i="100" l="1"/>
  <c r="BQ589" i="100"/>
  <c r="BQ588" i="100"/>
  <c r="BQ506" i="100"/>
  <c r="BQ507" i="100"/>
  <c r="BQ505" i="100"/>
  <c r="BP590" i="100"/>
  <c r="BP589" i="100"/>
  <c r="BP506" i="100"/>
  <c r="BP588" i="100"/>
  <c r="BP507" i="100"/>
  <c r="BP505" i="100"/>
  <c r="BJ588" i="100"/>
  <c r="BJ589" i="100"/>
  <c r="BJ590" i="100"/>
  <c r="BJ507" i="100"/>
  <c r="BJ505" i="100"/>
  <c r="BJ506" i="100"/>
  <c r="BI588" i="100"/>
  <c r="BI590" i="100"/>
  <c r="BI589" i="100"/>
  <c r="BI507" i="100"/>
  <c r="BI505" i="100"/>
  <c r="BI506" i="100"/>
  <c r="BI593" i="100"/>
  <c r="BI592" i="100"/>
  <c r="BI591" i="100"/>
  <c r="BI513" i="100"/>
  <c r="BI510" i="100"/>
  <c r="BI508" i="100"/>
  <c r="BI509" i="100"/>
  <c r="BO590" i="100"/>
  <c r="BO588" i="100"/>
  <c r="BO589" i="100"/>
  <c r="BO506" i="100"/>
  <c r="BO507" i="100"/>
  <c r="BO505" i="100"/>
  <c r="BM594" i="100"/>
  <c r="BM596" i="100"/>
  <c r="BM595" i="100"/>
  <c r="BM511" i="100"/>
  <c r="BM512" i="100"/>
  <c r="BK594" i="100"/>
  <c r="BK596" i="100"/>
  <c r="BK595" i="100"/>
  <c r="BK511" i="100"/>
  <c r="BK512" i="100"/>
  <c r="BO592" i="100"/>
  <c r="BO591" i="100"/>
  <c r="BO593" i="100"/>
  <c r="BO510" i="100"/>
  <c r="BO513" i="100"/>
  <c r="BO508" i="100"/>
  <c r="BO509" i="100"/>
  <c r="BM592" i="100"/>
  <c r="BM593" i="100"/>
  <c r="BM508" i="100"/>
  <c r="BM591" i="100"/>
  <c r="BM510" i="100"/>
  <c r="BM513" i="100"/>
  <c r="BM509" i="100"/>
  <c r="BR590" i="100"/>
  <c r="BR588" i="100"/>
  <c r="BR589" i="100"/>
  <c r="BR506" i="100"/>
  <c r="BR507" i="100"/>
  <c r="BR505" i="100"/>
  <c r="BI594" i="100"/>
  <c r="BI595" i="100"/>
  <c r="BI596" i="100"/>
  <c r="BI512" i="100"/>
  <c r="BI511" i="100"/>
  <c r="BL589" i="100"/>
  <c r="BL588" i="100"/>
  <c r="BL590" i="100"/>
  <c r="BL507" i="100"/>
  <c r="BL505" i="100"/>
  <c r="BL506" i="100"/>
  <c r="BO594" i="100"/>
  <c r="BO595" i="100"/>
  <c r="BO596" i="100"/>
  <c r="BO511" i="100"/>
  <c r="BO512" i="100"/>
  <c r="BN589" i="100"/>
  <c r="BN590" i="100"/>
  <c r="BN588" i="100"/>
  <c r="BN507" i="100"/>
  <c r="BN505" i="100"/>
  <c r="BN506" i="100"/>
  <c r="BM589" i="100"/>
  <c r="BM588" i="100"/>
  <c r="BM590" i="100"/>
  <c r="BM507" i="100"/>
  <c r="BM505" i="100"/>
  <c r="BM506" i="100"/>
  <c r="BK589" i="100"/>
  <c r="BK588" i="100"/>
  <c r="BK507" i="100"/>
  <c r="BK590" i="100"/>
  <c r="BK505" i="100"/>
  <c r="BK506" i="100"/>
  <c r="BK593" i="100"/>
  <c r="BK591" i="100"/>
  <c r="BK592" i="100"/>
  <c r="BK513" i="100"/>
  <c r="BK509" i="100"/>
  <c r="BK510" i="100"/>
  <c r="BK508" i="100"/>
  <c r="L188" i="103"/>
  <c r="AD188" i="103"/>
  <c r="V188" i="103"/>
  <c r="AJ44" i="103"/>
  <c r="BB44" i="103"/>
  <c r="P44" i="103"/>
  <c r="V143" i="103"/>
  <c r="AD143" i="103"/>
  <c r="L143" i="103"/>
  <c r="AD98" i="103"/>
  <c r="V98" i="103"/>
  <c r="L98" i="103"/>
  <c r="BT4" i="98"/>
  <c r="BC1" i="108"/>
  <c r="AC10" i="112"/>
  <c r="AL1" i="108"/>
  <c r="AF188" i="103"/>
  <c r="X188" i="103"/>
  <c r="N188" i="103"/>
  <c r="BD44" i="103"/>
  <c r="R44" i="103"/>
  <c r="AL44" i="103"/>
  <c r="N143" i="103"/>
  <c r="AF143" i="103"/>
  <c r="X143" i="103"/>
  <c r="AG143" i="103"/>
  <c r="Y143" i="103"/>
  <c r="O143" i="103"/>
  <c r="AG98" i="103"/>
  <c r="O98" i="103"/>
  <c r="Y98" i="103"/>
  <c r="AK44" i="103"/>
  <c r="BC44" i="103"/>
  <c r="BF44" i="103"/>
  <c r="AN44" i="103"/>
  <c r="AG188" i="103"/>
  <c r="Y188" i="103"/>
  <c r="O188" i="103"/>
  <c r="W98" i="103"/>
  <c r="AE98" i="103"/>
  <c r="M98" i="103"/>
  <c r="BE44" i="103"/>
  <c r="AM44" i="103"/>
  <c r="AF98" i="103"/>
  <c r="N98" i="103"/>
  <c r="X98" i="103"/>
  <c r="M143" i="103"/>
  <c r="AE143" i="103"/>
  <c r="W143" i="103"/>
  <c r="AE188" i="103"/>
  <c r="W188" i="103"/>
  <c r="M188" i="103"/>
  <c r="BG44" i="103"/>
  <c r="AO44" i="103"/>
  <c r="AF9" i="112"/>
  <c r="BA9" i="112"/>
  <c r="BB9" i="112"/>
  <c r="AO9" i="112"/>
  <c r="AU9" i="112"/>
  <c r="AW9" i="112"/>
  <c r="BC6" i="108"/>
  <c r="AK9" i="112"/>
  <c r="AM9" i="112"/>
  <c r="AL10" i="108"/>
  <c r="BG9" i="112"/>
  <c r="AJ9" i="112"/>
  <c r="BH9" i="112"/>
  <c r="AL8" i="108"/>
  <c r="BC10" i="108"/>
  <c r="AZ9" i="112"/>
  <c r="AL7" i="108"/>
  <c r="BC5" i="108"/>
  <c r="AL9" i="112"/>
  <c r="AI9" i="112"/>
  <c r="BC9" i="108"/>
  <c r="BF9" i="112"/>
  <c r="AL5" i="108"/>
  <c r="AD9" i="112"/>
  <c r="BC9" i="112"/>
  <c r="AP9" i="112"/>
  <c r="BC8" i="108"/>
  <c r="BE9" i="112"/>
  <c r="AL9" i="108"/>
  <c r="AV9" i="112"/>
  <c r="AH9" i="112"/>
  <c r="AE9" i="112"/>
  <c r="BD9" i="112"/>
  <c r="AQ9" i="112"/>
  <c r="AG9" i="112"/>
  <c r="BC7" i="108"/>
  <c r="AN9" i="112"/>
  <c r="AY9" i="112"/>
  <c r="AX9" i="112"/>
  <c r="BD1" i="108" l="1"/>
  <c r="AM1" i="108"/>
  <c r="AQ429" i="100"/>
  <c r="AQ428" i="100"/>
  <c r="AQ427" i="100"/>
  <c r="AQ426" i="100"/>
  <c r="AQ425" i="100"/>
  <c r="AQ424" i="100"/>
  <c r="AQ423" i="100"/>
  <c r="AQ422" i="100"/>
  <c r="AQ421" i="100"/>
  <c r="AQ420" i="100"/>
  <c r="AQ419" i="100"/>
  <c r="AQ418" i="100"/>
  <c r="AQ417" i="100"/>
  <c r="AQ416" i="100"/>
  <c r="AQ415" i="100"/>
  <c r="AQ414" i="100"/>
  <c r="AQ413" i="100"/>
  <c r="AQ412" i="100"/>
  <c r="AQ411" i="100"/>
  <c r="AQ410" i="100"/>
  <c r="AQ409" i="100"/>
  <c r="AQ408" i="100"/>
  <c r="AQ407" i="100"/>
  <c r="AQ406" i="100"/>
  <c r="AQ405" i="100"/>
  <c r="AQ404" i="100"/>
  <c r="AQ403" i="100"/>
  <c r="AQ402" i="100"/>
  <c r="AQ401" i="100"/>
  <c r="AQ400" i="100"/>
  <c r="AQ399" i="100"/>
  <c r="AQ398" i="100"/>
  <c r="AQ397" i="100"/>
  <c r="AQ396" i="100"/>
  <c r="AQ395" i="100"/>
  <c r="AQ394" i="100"/>
  <c r="AQ393" i="100"/>
  <c r="AQ392" i="100"/>
  <c r="AQ391" i="100"/>
  <c r="AQ390" i="100"/>
  <c r="AQ389" i="100"/>
  <c r="AQ388" i="100"/>
  <c r="AQ387" i="100"/>
  <c r="AQ386" i="100"/>
  <c r="AQ385" i="100"/>
  <c r="AQ384" i="100"/>
  <c r="AQ383" i="100"/>
  <c r="AQ382" i="100"/>
  <c r="AQ381" i="100"/>
  <c r="AQ380" i="100"/>
  <c r="AQ379" i="100"/>
  <c r="AQ378" i="100"/>
  <c r="AQ377" i="100"/>
  <c r="AQ376" i="100"/>
  <c r="AQ375" i="100"/>
  <c r="AQ374" i="100"/>
  <c r="AQ373" i="100"/>
  <c r="AQ372" i="100"/>
  <c r="AQ371" i="100"/>
  <c r="AQ370" i="100"/>
  <c r="AQ369" i="100"/>
  <c r="AQ368" i="100"/>
  <c r="AQ367" i="100"/>
  <c r="AQ366" i="100"/>
  <c r="AQ365" i="100"/>
  <c r="AQ364" i="100"/>
  <c r="AQ363" i="100"/>
  <c r="AQ362" i="100"/>
  <c r="AQ361" i="100"/>
  <c r="AQ360" i="100"/>
  <c r="AQ359" i="100"/>
  <c r="AQ358" i="100"/>
  <c r="AQ357" i="100"/>
  <c r="AQ356" i="100"/>
  <c r="AQ355" i="100"/>
  <c r="AQ354" i="100"/>
  <c r="AQ353" i="100"/>
  <c r="AQ352" i="100"/>
  <c r="AQ351" i="100"/>
  <c r="AQ350" i="100"/>
  <c r="AQ349" i="100"/>
  <c r="AQ348" i="100"/>
  <c r="AQ347" i="100"/>
  <c r="AQ346" i="100"/>
  <c r="AQ345" i="100"/>
  <c r="AQ344" i="100"/>
  <c r="AQ343" i="100"/>
  <c r="AQ342" i="100"/>
  <c r="AQ341" i="100"/>
  <c r="AQ340" i="100"/>
  <c r="AQ339" i="100"/>
  <c r="AQ338" i="100"/>
  <c r="AQ337" i="100"/>
  <c r="AQ336" i="100"/>
  <c r="AQ335" i="100"/>
  <c r="AQ334" i="100"/>
  <c r="AQ333" i="100"/>
  <c r="AQ332" i="100"/>
  <c r="AQ331" i="100"/>
  <c r="AQ330" i="100"/>
  <c r="AQ329" i="100"/>
  <c r="AQ328" i="100"/>
  <c r="AQ327" i="100"/>
  <c r="AQ326" i="100"/>
  <c r="AQ325" i="100"/>
  <c r="AQ324" i="100"/>
  <c r="AQ323" i="100"/>
  <c r="AQ322" i="100"/>
  <c r="AQ321" i="100"/>
  <c r="AQ320" i="100"/>
  <c r="AQ319" i="100"/>
  <c r="AQ318" i="100"/>
  <c r="AQ317" i="100"/>
  <c r="AQ316" i="100"/>
  <c r="AQ315" i="100"/>
  <c r="AQ314" i="100"/>
  <c r="AQ313" i="100"/>
  <c r="AQ312" i="100"/>
  <c r="AQ311" i="100"/>
  <c r="AQ310" i="100"/>
  <c r="AQ309" i="100"/>
  <c r="AQ308" i="100"/>
  <c r="AQ306" i="100"/>
  <c r="AQ305" i="100"/>
  <c r="AQ304" i="100"/>
  <c r="AQ303" i="100"/>
  <c r="AQ302" i="100"/>
  <c r="AQ301" i="100"/>
  <c r="AQ299" i="100"/>
  <c r="AQ298" i="100"/>
  <c r="AQ297" i="100"/>
  <c r="AQ296" i="100"/>
  <c r="AQ295" i="100"/>
  <c r="AQ294" i="100"/>
  <c r="AQ293" i="100"/>
  <c r="AQ292" i="100"/>
  <c r="AQ291" i="100"/>
  <c r="AQ290" i="100"/>
  <c r="AQ289" i="100"/>
  <c r="AQ288" i="100"/>
  <c r="AQ287" i="100"/>
  <c r="AQ286" i="100"/>
  <c r="AQ285" i="100"/>
  <c r="AQ284" i="100"/>
  <c r="AQ283" i="100"/>
  <c r="AQ282" i="100"/>
  <c r="AQ281" i="100"/>
  <c r="AQ280" i="100"/>
  <c r="AQ279" i="100"/>
  <c r="AQ278" i="100"/>
  <c r="AQ277" i="100"/>
  <c r="AS276" i="100"/>
  <c r="AQ276" i="100"/>
  <c r="AQ275" i="100"/>
  <c r="AQ274" i="100"/>
  <c r="AQ273" i="100"/>
  <c r="AQ272" i="100"/>
  <c r="AQ271" i="100"/>
  <c r="AQ270" i="100"/>
  <c r="AQ269" i="100"/>
  <c r="AS268" i="100"/>
  <c r="AQ268" i="100"/>
  <c r="AQ267" i="100"/>
  <c r="AQ266" i="100"/>
  <c r="AQ265" i="100"/>
  <c r="AQ264" i="100"/>
  <c r="AQ263" i="100"/>
  <c r="AQ262" i="100"/>
  <c r="AQ261" i="100"/>
  <c r="AQ260" i="100"/>
  <c r="AQ259" i="100"/>
  <c r="AQ258" i="100"/>
  <c r="AQ257" i="100"/>
  <c r="AQ256" i="100"/>
  <c r="AQ255" i="100"/>
  <c r="AQ254" i="100"/>
  <c r="AQ253" i="100"/>
  <c r="AS252" i="100"/>
  <c r="AQ252" i="100"/>
  <c r="AQ251" i="100"/>
  <c r="AQ250" i="100"/>
  <c r="AQ249" i="100"/>
  <c r="AQ248" i="100"/>
  <c r="AQ247" i="100"/>
  <c r="AQ246" i="100"/>
  <c r="AQ245" i="100"/>
  <c r="AS244" i="100"/>
  <c r="AQ244" i="100"/>
  <c r="AQ243" i="100"/>
  <c r="AQ242" i="100"/>
  <c r="AQ241" i="100"/>
  <c r="AQ240" i="100"/>
  <c r="AQ239" i="100"/>
  <c r="AQ238" i="100"/>
  <c r="AQ237" i="100"/>
  <c r="AS236" i="100"/>
  <c r="AQ236" i="100"/>
  <c r="AQ235" i="100"/>
  <c r="AQ234" i="100"/>
  <c r="AQ233" i="100"/>
  <c r="AQ232" i="100"/>
  <c r="AQ231" i="100"/>
  <c r="AQ230" i="100"/>
  <c r="AQ229" i="100"/>
  <c r="AQ228" i="100"/>
  <c r="AQ227" i="100"/>
  <c r="AQ226" i="100"/>
  <c r="AQ225" i="100"/>
  <c r="AQ224" i="100"/>
  <c r="AQ223" i="100"/>
  <c r="AQ222" i="100"/>
  <c r="AQ221" i="100"/>
  <c r="AQ220" i="100"/>
  <c r="AQ219" i="100"/>
  <c r="AQ218" i="100"/>
  <c r="AQ217" i="100"/>
  <c r="AQ216" i="100"/>
  <c r="AQ215" i="100"/>
  <c r="AQ214" i="100"/>
  <c r="AQ213" i="100"/>
  <c r="AS212" i="100"/>
  <c r="AQ212" i="100"/>
  <c r="AQ211" i="100"/>
  <c r="AQ210" i="100"/>
  <c r="AQ209" i="100"/>
  <c r="AQ208" i="100"/>
  <c r="AQ207" i="100"/>
  <c r="AQ206" i="100"/>
  <c r="AQ205" i="100"/>
  <c r="AS204" i="100"/>
  <c r="AQ204" i="100"/>
  <c r="AQ203" i="100"/>
  <c r="AQ202" i="100"/>
  <c r="AQ201" i="100"/>
  <c r="AQ200" i="100"/>
  <c r="AQ199" i="100"/>
  <c r="AQ198" i="100"/>
  <c r="AQ197" i="100"/>
  <c r="AS196" i="100"/>
  <c r="AQ196" i="100"/>
  <c r="AQ195" i="100"/>
  <c r="AQ194" i="100"/>
  <c r="AQ193" i="100"/>
  <c r="AQ192" i="100"/>
  <c r="AQ191" i="100"/>
  <c r="AQ190" i="100"/>
  <c r="AQ189" i="100"/>
  <c r="AS188" i="100"/>
  <c r="AQ188" i="100"/>
  <c r="AQ187" i="100"/>
  <c r="AQ186" i="100"/>
  <c r="AQ185" i="100"/>
  <c r="AQ184" i="100"/>
  <c r="AQ183" i="100"/>
  <c r="AQ182" i="100"/>
  <c r="AQ181" i="100"/>
  <c r="AQ180" i="100"/>
  <c r="AQ179" i="100"/>
  <c r="AQ178" i="100"/>
  <c r="AQ177" i="100"/>
  <c r="AQ176" i="100"/>
  <c r="AQ175" i="100"/>
  <c r="AQ174" i="100"/>
  <c r="AQ173" i="100"/>
  <c r="AQ172" i="100"/>
  <c r="AQ171" i="100"/>
  <c r="AQ170" i="100"/>
  <c r="AQ169" i="100"/>
  <c r="AQ168" i="100"/>
  <c r="AQ167" i="100"/>
  <c r="AQ166" i="100"/>
  <c r="AQ165" i="100"/>
  <c r="AS164" i="100"/>
  <c r="AQ164" i="100"/>
  <c r="AQ163" i="100"/>
  <c r="AQ162" i="100"/>
  <c r="AQ161" i="100"/>
  <c r="AQ160" i="100"/>
  <c r="AQ159" i="100"/>
  <c r="AQ158" i="100"/>
  <c r="AQ157" i="100"/>
  <c r="AQ156" i="100"/>
  <c r="AQ155" i="100"/>
  <c r="AQ154" i="100"/>
  <c r="AQ153" i="100"/>
  <c r="AQ152" i="100"/>
  <c r="AQ151" i="100"/>
  <c r="AQ150" i="100"/>
  <c r="AQ149" i="100"/>
  <c r="AQ148" i="100"/>
  <c r="AQ147" i="100"/>
  <c r="AQ146" i="100"/>
  <c r="AQ145" i="100"/>
  <c r="AQ144" i="100"/>
  <c r="AQ143" i="100"/>
  <c r="AQ142" i="100"/>
  <c r="AQ141" i="100"/>
  <c r="AQ140" i="100"/>
  <c r="AQ138" i="100"/>
  <c r="AQ137" i="100"/>
  <c r="AQ136" i="100"/>
  <c r="AQ135" i="100"/>
  <c r="AQ134" i="100"/>
  <c r="AQ133" i="100"/>
  <c r="AQ132" i="100"/>
  <c r="AQ131" i="100"/>
  <c r="AQ130" i="100"/>
  <c r="AQ129" i="100"/>
  <c r="AQ128" i="100"/>
  <c r="AQ127" i="100"/>
  <c r="AQ126" i="100"/>
  <c r="AQ125" i="100"/>
  <c r="AQ124" i="100"/>
  <c r="AQ123" i="100"/>
  <c r="AQ122" i="100"/>
  <c r="AQ121" i="100"/>
  <c r="AQ120" i="100"/>
  <c r="AQ119" i="100"/>
  <c r="AQ118" i="100"/>
  <c r="AQ117" i="100"/>
  <c r="AS116" i="100"/>
  <c r="AQ116" i="100"/>
  <c r="AQ115" i="100"/>
  <c r="AQ114" i="100"/>
  <c r="AQ113" i="100"/>
  <c r="AQ112" i="100"/>
  <c r="AQ111" i="100"/>
  <c r="AQ110" i="100"/>
  <c r="AQ109" i="100"/>
  <c r="AQ108" i="100"/>
  <c r="AQ107" i="100"/>
  <c r="AQ106" i="100"/>
  <c r="AQ105" i="100"/>
  <c r="AQ104" i="100"/>
  <c r="AQ103" i="100"/>
  <c r="AQ102" i="100"/>
  <c r="AQ101" i="100"/>
  <c r="AQ100" i="100"/>
  <c r="AQ99" i="100"/>
  <c r="AQ98" i="100"/>
  <c r="AQ97" i="100"/>
  <c r="AQ96" i="100"/>
  <c r="AQ95" i="100"/>
  <c r="AQ94" i="100"/>
  <c r="AQ93" i="100"/>
  <c r="AS92" i="100"/>
  <c r="AQ92" i="100"/>
  <c r="AQ91" i="100"/>
  <c r="AQ90" i="100"/>
  <c r="AQ89" i="100"/>
  <c r="AQ88" i="100"/>
  <c r="AQ87" i="100"/>
  <c r="AQ85" i="100"/>
  <c r="AS84" i="100"/>
  <c r="AQ84" i="100"/>
  <c r="AQ83" i="100"/>
  <c r="AQ81" i="100"/>
  <c r="AQ80" i="100"/>
  <c r="AQ79" i="100"/>
  <c r="AQ77" i="100"/>
  <c r="AS76" i="100"/>
  <c r="AQ76" i="100"/>
  <c r="AQ75" i="100"/>
  <c r="AQ73" i="100"/>
  <c r="AQ72" i="100"/>
  <c r="AQ71" i="100"/>
  <c r="AQ69" i="100"/>
  <c r="AS68" i="100"/>
  <c r="AQ68" i="100"/>
  <c r="AQ67" i="100"/>
  <c r="AQ65" i="100"/>
  <c r="AQ64" i="100"/>
  <c r="AQ63" i="100"/>
  <c r="AQ61" i="100"/>
  <c r="AQ60" i="100"/>
  <c r="AQ59" i="100"/>
  <c r="AQ57" i="100"/>
  <c r="AQ56" i="100"/>
  <c r="AQ55" i="100"/>
  <c r="AQ53" i="100"/>
  <c r="AQ52" i="100"/>
  <c r="AR50" i="100"/>
  <c r="AR46" i="100"/>
  <c r="AR42" i="100"/>
  <c r="AR38" i="100"/>
  <c r="AR34" i="100"/>
  <c r="AR30" i="100"/>
  <c r="AR26" i="100"/>
  <c r="AR22" i="100"/>
  <c r="AR18" i="100"/>
  <c r="AR14" i="100"/>
  <c r="AR10" i="100"/>
  <c r="X429" i="100"/>
  <c r="X428" i="100"/>
  <c r="X427" i="100"/>
  <c r="AS426" i="100"/>
  <c r="X426" i="100"/>
  <c r="X425" i="100"/>
  <c r="X424" i="100"/>
  <c r="X423" i="100"/>
  <c r="X422" i="100"/>
  <c r="X421" i="100"/>
  <c r="X420" i="100"/>
  <c r="AS419" i="100"/>
  <c r="X419" i="100"/>
  <c r="AS418" i="100"/>
  <c r="X418" i="100"/>
  <c r="X417" i="100"/>
  <c r="X416" i="100"/>
  <c r="X415" i="100"/>
  <c r="AS414" i="100"/>
  <c r="X414" i="100"/>
  <c r="X413" i="100"/>
  <c r="X412" i="100"/>
  <c r="X411" i="100"/>
  <c r="AS410" i="100"/>
  <c r="X410" i="100"/>
  <c r="X409" i="100"/>
  <c r="X408" i="100"/>
  <c r="X407" i="100"/>
  <c r="X406" i="100"/>
  <c r="AS405" i="100"/>
  <c r="X405" i="100"/>
  <c r="X404" i="100"/>
  <c r="X403" i="100"/>
  <c r="AS402" i="100"/>
  <c r="X402" i="100"/>
  <c r="X401" i="100"/>
  <c r="X400" i="100"/>
  <c r="X399" i="100"/>
  <c r="AS398" i="100"/>
  <c r="X398" i="100"/>
  <c r="X397" i="100"/>
  <c r="X396" i="100"/>
  <c r="X395" i="100"/>
  <c r="AS394" i="100"/>
  <c r="X394" i="100"/>
  <c r="X393" i="100"/>
  <c r="X392" i="100"/>
  <c r="X391" i="100"/>
  <c r="X390" i="100"/>
  <c r="X389" i="100"/>
  <c r="AR388" i="100"/>
  <c r="AS387" i="100"/>
  <c r="X387" i="100"/>
  <c r="AS386" i="100"/>
  <c r="X386" i="100"/>
  <c r="X385" i="100"/>
  <c r="X384" i="100"/>
  <c r="X383" i="100"/>
  <c r="AS382" i="100"/>
  <c r="X382" i="100"/>
  <c r="AS381" i="100"/>
  <c r="X381" i="100"/>
  <c r="X380" i="100"/>
  <c r="X379" i="100"/>
  <c r="AS378" i="100"/>
  <c r="X378" i="100"/>
  <c r="X377" i="100"/>
  <c r="X376" i="100"/>
  <c r="X375" i="100"/>
  <c r="X374" i="100"/>
  <c r="X373" i="100"/>
  <c r="X372" i="100"/>
  <c r="AS371" i="100"/>
  <c r="X371" i="100"/>
  <c r="AS370" i="100"/>
  <c r="X370" i="100"/>
  <c r="X369" i="100"/>
  <c r="X368" i="100"/>
  <c r="X367" i="100"/>
  <c r="X366" i="100"/>
  <c r="X365" i="100"/>
  <c r="X364" i="100"/>
  <c r="AS363" i="100"/>
  <c r="X363" i="100"/>
  <c r="X362" i="100"/>
  <c r="X361" i="100"/>
  <c r="X360" i="100"/>
  <c r="X359" i="100"/>
  <c r="X358" i="100"/>
  <c r="X357" i="100"/>
  <c r="X356" i="100"/>
  <c r="AS355" i="100"/>
  <c r="X355" i="100"/>
  <c r="X354" i="100"/>
  <c r="X353" i="100"/>
  <c r="X352" i="100"/>
  <c r="X351" i="100"/>
  <c r="X350" i="100"/>
  <c r="X349" i="100"/>
  <c r="X348" i="100"/>
  <c r="AS347" i="100"/>
  <c r="X347" i="100"/>
  <c r="X346" i="100"/>
  <c r="X345" i="100"/>
  <c r="X344" i="100"/>
  <c r="X343" i="100"/>
  <c r="X342" i="100"/>
  <c r="X341" i="100"/>
  <c r="X340" i="100"/>
  <c r="AS339" i="100"/>
  <c r="X339" i="100"/>
  <c r="AR338" i="100"/>
  <c r="X337" i="100"/>
  <c r="X336" i="100"/>
  <c r="X335" i="100"/>
  <c r="X334" i="100"/>
  <c r="X333" i="100"/>
  <c r="X332" i="100"/>
  <c r="AS331" i="100"/>
  <c r="X331" i="100"/>
  <c r="X330" i="100"/>
  <c r="X329" i="100"/>
  <c r="X328" i="100"/>
  <c r="X327" i="100"/>
  <c r="X326" i="100"/>
  <c r="X325" i="100"/>
  <c r="X324" i="100"/>
  <c r="AS323" i="100"/>
  <c r="X323" i="100"/>
  <c r="X322" i="100"/>
  <c r="X321" i="100"/>
  <c r="X320" i="100"/>
  <c r="X319" i="100"/>
  <c r="X318" i="100"/>
  <c r="X317" i="100"/>
  <c r="X316" i="100"/>
  <c r="X315" i="100"/>
  <c r="X314" i="100"/>
  <c r="X313" i="100"/>
  <c r="X312" i="100"/>
  <c r="X311" i="100"/>
  <c r="X310" i="100"/>
  <c r="X309" i="100"/>
  <c r="X308" i="100"/>
  <c r="X307" i="100"/>
  <c r="X306" i="100"/>
  <c r="X305" i="100"/>
  <c r="X304" i="100"/>
  <c r="X303" i="100"/>
  <c r="X302" i="100"/>
  <c r="X301" i="100"/>
  <c r="X300" i="100"/>
  <c r="X299" i="100"/>
  <c r="X298" i="100"/>
  <c r="X297" i="100"/>
  <c r="AS296" i="100"/>
  <c r="X296" i="100"/>
  <c r="X295" i="100"/>
  <c r="X294" i="100"/>
  <c r="X293" i="100"/>
  <c r="X292" i="100"/>
  <c r="X291" i="100"/>
  <c r="X290" i="100"/>
  <c r="X289" i="100"/>
  <c r="X288" i="100"/>
  <c r="X287" i="100"/>
  <c r="X286" i="100"/>
  <c r="X285" i="100"/>
  <c r="X284" i="100"/>
  <c r="X283" i="100"/>
  <c r="X282" i="100"/>
  <c r="X281" i="100"/>
  <c r="AS280" i="100"/>
  <c r="X280" i="100"/>
  <c r="X279" i="100"/>
  <c r="X278" i="100"/>
  <c r="X277" i="100"/>
  <c r="X276" i="100"/>
  <c r="X275" i="100"/>
  <c r="AR274" i="100"/>
  <c r="X273" i="100"/>
  <c r="X272" i="100"/>
  <c r="X271" i="100"/>
  <c r="X270" i="100"/>
  <c r="X269" i="100"/>
  <c r="X268" i="100"/>
  <c r="X267" i="100"/>
  <c r="X266" i="100"/>
  <c r="X265" i="100"/>
  <c r="AS264" i="100"/>
  <c r="X264" i="100"/>
  <c r="X263" i="100"/>
  <c r="X262" i="100"/>
  <c r="X261" i="100"/>
  <c r="X260" i="100"/>
  <c r="X259" i="100"/>
  <c r="X258" i="100"/>
  <c r="X257" i="100"/>
  <c r="X256" i="100"/>
  <c r="X255" i="100"/>
  <c r="X254" i="100"/>
  <c r="X253" i="100"/>
  <c r="X252" i="100"/>
  <c r="X251" i="100"/>
  <c r="X250" i="100"/>
  <c r="X249" i="100"/>
  <c r="AS248" i="100"/>
  <c r="X248" i="100"/>
  <c r="X247" i="100"/>
  <c r="X246" i="100"/>
  <c r="X245" i="100"/>
  <c r="X244" i="100"/>
  <c r="X242" i="100"/>
  <c r="X241" i="100"/>
  <c r="X240" i="100"/>
  <c r="X239" i="100"/>
  <c r="X237" i="100"/>
  <c r="X236" i="100"/>
  <c r="X235" i="100"/>
  <c r="X234" i="100"/>
  <c r="X233" i="100"/>
  <c r="X232" i="100"/>
  <c r="X231" i="100"/>
  <c r="X230" i="100"/>
  <c r="X229" i="100"/>
  <c r="X228" i="100"/>
  <c r="X227" i="100"/>
  <c r="X226" i="100"/>
  <c r="X225" i="100"/>
  <c r="X224" i="100"/>
  <c r="X223" i="100"/>
  <c r="AS222" i="100"/>
  <c r="X222" i="100"/>
  <c r="X221" i="100"/>
  <c r="X220" i="100"/>
  <c r="X219" i="100"/>
  <c r="X218" i="100"/>
  <c r="X217" i="100"/>
  <c r="X216" i="100"/>
  <c r="X215" i="100"/>
  <c r="X214" i="100"/>
  <c r="X213" i="100"/>
  <c r="X212" i="100"/>
  <c r="X211" i="100"/>
  <c r="X210" i="100"/>
  <c r="X209" i="100"/>
  <c r="X208" i="100"/>
  <c r="X207" i="100"/>
  <c r="X206" i="100"/>
  <c r="X205" i="100"/>
  <c r="X204" i="100"/>
  <c r="X203" i="100"/>
  <c r="X202" i="100"/>
  <c r="X201" i="100"/>
  <c r="AS200" i="100"/>
  <c r="X200" i="100"/>
  <c r="X199" i="100"/>
  <c r="X198" i="100"/>
  <c r="X197" i="100"/>
  <c r="X196" i="100"/>
  <c r="X195" i="100"/>
  <c r="X194" i="100"/>
  <c r="X193" i="100"/>
  <c r="X192" i="100"/>
  <c r="X191" i="100"/>
  <c r="X190" i="100"/>
  <c r="X189" i="100"/>
  <c r="X188" i="100"/>
  <c r="X187" i="100"/>
  <c r="X186" i="100"/>
  <c r="X185" i="100"/>
  <c r="X184" i="100"/>
  <c r="AS183" i="100"/>
  <c r="X183" i="100"/>
  <c r="X182" i="100"/>
  <c r="X181" i="100"/>
  <c r="X180" i="100"/>
  <c r="X179" i="100"/>
  <c r="X178" i="100"/>
  <c r="X177" i="100"/>
  <c r="X176" i="100"/>
  <c r="X175" i="100"/>
  <c r="X174" i="100"/>
  <c r="X173" i="100"/>
  <c r="X172" i="100"/>
  <c r="X171" i="100"/>
  <c r="X170" i="100"/>
  <c r="X169" i="100"/>
  <c r="AS168" i="100"/>
  <c r="X168" i="100"/>
  <c r="AS167" i="100"/>
  <c r="X167" i="100"/>
  <c r="X166" i="100"/>
  <c r="X165" i="100"/>
  <c r="X164" i="100"/>
  <c r="X163" i="100"/>
  <c r="X162" i="100"/>
  <c r="X161" i="100"/>
  <c r="X160" i="100"/>
  <c r="AS159" i="100"/>
  <c r="X159" i="100"/>
  <c r="X158" i="100"/>
  <c r="X157" i="100"/>
  <c r="X156" i="100"/>
  <c r="X155" i="100"/>
  <c r="X154" i="100"/>
  <c r="X153" i="100"/>
  <c r="AS152" i="100"/>
  <c r="X152" i="100"/>
  <c r="X151" i="100"/>
  <c r="X150" i="100"/>
  <c r="X149" i="100"/>
  <c r="X148" i="100"/>
  <c r="X147" i="100"/>
  <c r="X146" i="100"/>
  <c r="X145" i="100"/>
  <c r="X144" i="100"/>
  <c r="AS143" i="100"/>
  <c r="X143" i="100"/>
  <c r="X142" i="100"/>
  <c r="X141" i="100"/>
  <c r="X140" i="100"/>
  <c r="X139" i="100"/>
  <c r="X138" i="100"/>
  <c r="AR137" i="100"/>
  <c r="AS136" i="100"/>
  <c r="X136" i="100"/>
  <c r="AS135" i="100"/>
  <c r="X135" i="100"/>
  <c r="X134" i="100"/>
  <c r="X133" i="100"/>
  <c r="X132" i="100"/>
  <c r="X131" i="100"/>
  <c r="AR130" i="100"/>
  <c r="X129" i="100"/>
  <c r="X128" i="100"/>
  <c r="AS127" i="100"/>
  <c r="X127" i="100"/>
  <c r="X126" i="100"/>
  <c r="X124" i="100"/>
  <c r="X123" i="100"/>
  <c r="X122" i="100"/>
  <c r="X121" i="100"/>
  <c r="AS120" i="100"/>
  <c r="X120" i="100"/>
  <c r="AS119" i="100"/>
  <c r="X119" i="100"/>
  <c r="X118" i="100"/>
  <c r="X117" i="100"/>
  <c r="X116" i="100"/>
  <c r="X115" i="100"/>
  <c r="X114" i="100"/>
  <c r="X113" i="100"/>
  <c r="X112" i="100"/>
  <c r="AS111" i="100"/>
  <c r="X111" i="100"/>
  <c r="X110" i="100"/>
  <c r="X109" i="100"/>
  <c r="X108" i="100"/>
  <c r="X107" i="100"/>
  <c r="X106" i="100"/>
  <c r="X105" i="100"/>
  <c r="X104" i="100"/>
  <c r="AS103" i="100"/>
  <c r="X103" i="100"/>
  <c r="X102" i="100"/>
  <c r="X101" i="100"/>
  <c r="X100" i="100"/>
  <c r="X99" i="100"/>
  <c r="X98" i="100"/>
  <c r="X97" i="100"/>
  <c r="X96" i="100"/>
  <c r="AS95" i="100"/>
  <c r="X95" i="100"/>
  <c r="X94" i="100"/>
  <c r="X93" i="100"/>
  <c r="X92" i="100"/>
  <c r="X91" i="100"/>
  <c r="X90" i="100"/>
  <c r="X89" i="100"/>
  <c r="AS88" i="100"/>
  <c r="X88" i="100"/>
  <c r="X87" i="100"/>
  <c r="X86" i="100"/>
  <c r="X85" i="100"/>
  <c r="X84" i="100"/>
  <c r="X83" i="100"/>
  <c r="X82" i="100"/>
  <c r="X81" i="100"/>
  <c r="X80" i="100"/>
  <c r="AS79" i="100"/>
  <c r="X79" i="100"/>
  <c r="X78" i="100"/>
  <c r="X77" i="100"/>
  <c r="X76" i="100"/>
  <c r="X75" i="100"/>
  <c r="X74" i="100"/>
  <c r="X73" i="100"/>
  <c r="AS72" i="100"/>
  <c r="X72" i="100"/>
  <c r="AS71" i="100"/>
  <c r="X71" i="100"/>
  <c r="X70" i="100"/>
  <c r="X69" i="100"/>
  <c r="X68" i="100"/>
  <c r="X67" i="100"/>
  <c r="X66" i="100"/>
  <c r="X65" i="100"/>
  <c r="X64" i="100"/>
  <c r="AS63" i="100"/>
  <c r="X63" i="100"/>
  <c r="X62" i="100"/>
  <c r="X61" i="100"/>
  <c r="X60" i="100"/>
  <c r="X59" i="100"/>
  <c r="X58" i="100"/>
  <c r="X57" i="100"/>
  <c r="X56" i="100"/>
  <c r="AS55" i="100"/>
  <c r="X55" i="100"/>
  <c r="X54" i="100"/>
  <c r="X53" i="100"/>
  <c r="X52" i="100"/>
  <c r="K52" i="100"/>
  <c r="AS18" i="100"/>
  <c r="AQ429" i="99"/>
  <c r="AQ428" i="99"/>
  <c r="AQ427" i="99"/>
  <c r="AQ426" i="99"/>
  <c r="AQ425" i="99"/>
  <c r="AQ424" i="99"/>
  <c r="AQ423" i="99"/>
  <c r="AQ422" i="99"/>
  <c r="AQ421" i="99"/>
  <c r="AQ420" i="99"/>
  <c r="AQ419" i="99"/>
  <c r="AQ418" i="99"/>
  <c r="AQ417" i="99"/>
  <c r="AQ416" i="99"/>
  <c r="AQ415" i="99"/>
  <c r="AQ414" i="99"/>
  <c r="AQ413" i="99"/>
  <c r="AQ412" i="99"/>
  <c r="AQ411" i="99"/>
  <c r="AQ410" i="99"/>
  <c r="AQ409" i="99"/>
  <c r="AQ408" i="99"/>
  <c r="AQ407" i="99"/>
  <c r="AQ406" i="99"/>
  <c r="AQ405" i="99"/>
  <c r="AQ404" i="99"/>
  <c r="AQ403" i="99"/>
  <c r="AQ402" i="99"/>
  <c r="AQ401" i="99"/>
  <c r="AQ400" i="99"/>
  <c r="AQ399" i="99"/>
  <c r="AQ398" i="99"/>
  <c r="AQ397" i="99"/>
  <c r="AQ396" i="99"/>
  <c r="AQ395" i="99"/>
  <c r="AQ394" i="99"/>
  <c r="AQ393" i="99"/>
  <c r="AQ392" i="99"/>
  <c r="AQ391" i="99"/>
  <c r="AQ390" i="99"/>
  <c r="AQ389" i="99"/>
  <c r="AQ388" i="99"/>
  <c r="AQ387" i="99"/>
  <c r="AS386" i="99"/>
  <c r="AQ386" i="99"/>
  <c r="AQ385" i="99"/>
  <c r="AQ384" i="99"/>
  <c r="AQ383" i="99"/>
  <c r="AQ382" i="99"/>
  <c r="AQ381" i="99"/>
  <c r="AQ380" i="99"/>
  <c r="AQ379" i="99"/>
  <c r="AQ378" i="99"/>
  <c r="AQ377" i="99"/>
  <c r="AQ376" i="99"/>
  <c r="AQ375" i="99"/>
  <c r="AQ373" i="99"/>
  <c r="AQ372" i="99"/>
  <c r="AQ371" i="99"/>
  <c r="AQ370" i="99"/>
  <c r="AQ369" i="99"/>
  <c r="AQ368" i="99"/>
  <c r="AQ367" i="99"/>
  <c r="AQ366" i="99"/>
  <c r="AQ365" i="99"/>
  <c r="AQ364" i="99"/>
  <c r="AQ363" i="99"/>
  <c r="AQ362" i="99"/>
  <c r="AQ361" i="99"/>
  <c r="AQ360" i="99"/>
  <c r="AQ359" i="99"/>
  <c r="AQ358" i="99"/>
  <c r="AQ357" i="99"/>
  <c r="AQ356" i="99"/>
  <c r="AQ355" i="99"/>
  <c r="AQ354" i="99"/>
  <c r="AQ353" i="99"/>
  <c r="AQ352" i="99"/>
  <c r="AQ351" i="99"/>
  <c r="AQ350" i="99"/>
  <c r="AQ349" i="99"/>
  <c r="AQ348" i="99"/>
  <c r="AQ347" i="99"/>
  <c r="AQ346" i="99"/>
  <c r="AQ345" i="99"/>
  <c r="AQ344" i="99"/>
  <c r="AQ343" i="99"/>
  <c r="AQ342" i="99"/>
  <c r="AQ341" i="99"/>
  <c r="AQ340" i="99"/>
  <c r="AQ339" i="99"/>
  <c r="AQ338" i="99"/>
  <c r="AQ337" i="99"/>
  <c r="AQ335" i="99"/>
  <c r="AQ334" i="99"/>
  <c r="AQ333" i="99"/>
  <c r="AQ332" i="99"/>
  <c r="AQ331" i="99"/>
  <c r="AQ330" i="99"/>
  <c r="AQ329" i="99"/>
  <c r="AQ328" i="99"/>
  <c r="AQ327" i="99"/>
  <c r="AQ326" i="99"/>
  <c r="AQ325" i="99"/>
  <c r="AQ324" i="99"/>
  <c r="AQ323" i="99"/>
  <c r="AQ322" i="99"/>
  <c r="AQ321" i="99"/>
  <c r="AQ320" i="99"/>
  <c r="AQ319" i="99"/>
  <c r="AQ317" i="99"/>
  <c r="AQ316" i="99"/>
  <c r="AQ315" i="99"/>
  <c r="AQ314" i="99"/>
  <c r="AQ313" i="99"/>
  <c r="AQ312" i="99"/>
  <c r="AQ311" i="99"/>
  <c r="AQ310" i="99"/>
  <c r="AQ309" i="99"/>
  <c r="AQ308" i="99"/>
  <c r="AQ307" i="99"/>
  <c r="AQ306" i="99"/>
  <c r="AQ305" i="99"/>
  <c r="AQ304" i="99"/>
  <c r="AQ303" i="99"/>
  <c r="AQ302" i="99"/>
  <c r="AQ301" i="99"/>
  <c r="AQ300" i="99"/>
  <c r="AQ299" i="99"/>
  <c r="AQ298" i="99"/>
  <c r="AQ297" i="99"/>
  <c r="AQ296" i="99"/>
  <c r="AQ294" i="99"/>
  <c r="AQ293" i="99"/>
  <c r="AQ292" i="99"/>
  <c r="AQ291" i="99"/>
  <c r="AQ290" i="99"/>
  <c r="AQ289" i="99"/>
  <c r="AQ288" i="99"/>
  <c r="AQ287" i="99"/>
  <c r="AQ286" i="99"/>
  <c r="AQ285" i="99"/>
  <c r="AQ284" i="99"/>
  <c r="AQ283" i="99"/>
  <c r="AQ282" i="99"/>
  <c r="AQ281" i="99"/>
  <c r="AQ280" i="99"/>
  <c r="AQ279" i="99"/>
  <c r="AQ278" i="99"/>
  <c r="AQ277" i="99"/>
  <c r="AQ276" i="99"/>
  <c r="AQ275" i="99"/>
  <c r="AQ274" i="99"/>
  <c r="AQ273" i="99"/>
  <c r="AQ271" i="99"/>
  <c r="AQ270" i="99"/>
  <c r="AQ269" i="99"/>
  <c r="AQ268" i="99"/>
  <c r="AQ267" i="99"/>
  <c r="AQ266" i="99"/>
  <c r="AQ265" i="99"/>
  <c r="AQ264" i="99"/>
  <c r="AQ263" i="99"/>
  <c r="AQ262" i="99"/>
  <c r="AQ261" i="99"/>
  <c r="AQ260" i="99"/>
  <c r="AQ259" i="99"/>
  <c r="AQ258" i="99"/>
  <c r="AQ257" i="99"/>
  <c r="AQ256" i="99"/>
  <c r="AQ255" i="99"/>
  <c r="AQ254" i="99"/>
  <c r="AQ253" i="99"/>
  <c r="AQ251" i="99"/>
  <c r="AQ250" i="99"/>
  <c r="AQ249" i="99"/>
  <c r="AQ248" i="99"/>
  <c r="AQ246" i="99"/>
  <c r="AQ245" i="99"/>
  <c r="AQ244" i="99"/>
  <c r="AQ243" i="99"/>
  <c r="AQ242" i="99"/>
  <c r="AQ241" i="99"/>
  <c r="AQ240" i="99"/>
  <c r="AQ239" i="99"/>
  <c r="AQ238" i="99"/>
  <c r="AQ237" i="99"/>
  <c r="AQ236" i="99"/>
  <c r="AQ235" i="99"/>
  <c r="AQ234" i="99"/>
  <c r="AQ233" i="99"/>
  <c r="AQ232" i="99"/>
  <c r="AQ231" i="99"/>
  <c r="AQ230" i="99"/>
  <c r="AQ229" i="99"/>
  <c r="AQ228" i="99"/>
  <c r="AQ227" i="99"/>
  <c r="AQ226" i="99"/>
  <c r="AQ225" i="99"/>
  <c r="AQ224" i="99"/>
  <c r="AQ223" i="99"/>
  <c r="AQ222" i="99"/>
  <c r="AQ221" i="99"/>
  <c r="AQ219" i="99"/>
  <c r="AQ218" i="99"/>
  <c r="AQ217" i="99"/>
  <c r="AQ216" i="99"/>
  <c r="AQ215" i="99"/>
  <c r="AQ214" i="99"/>
  <c r="AQ213" i="99"/>
  <c r="AQ212" i="99"/>
  <c r="AQ211" i="99"/>
  <c r="AQ210" i="99"/>
  <c r="AQ209" i="99"/>
  <c r="AQ208" i="99"/>
  <c r="AQ207" i="99"/>
  <c r="AQ206" i="99"/>
  <c r="AQ205" i="99"/>
  <c r="AQ204" i="99"/>
  <c r="AQ203" i="99"/>
  <c r="AQ202" i="99"/>
  <c r="AQ201" i="99"/>
  <c r="AQ200" i="99"/>
  <c r="AQ199" i="99"/>
  <c r="AQ198" i="99"/>
  <c r="AQ197" i="99"/>
  <c r="AQ196" i="99"/>
  <c r="AQ195" i="99"/>
  <c r="AQ194" i="99"/>
  <c r="AQ193" i="99"/>
  <c r="AQ192" i="99"/>
  <c r="AQ191" i="99"/>
  <c r="AQ190" i="99"/>
  <c r="AQ189" i="99"/>
  <c r="AQ188" i="99"/>
  <c r="AQ187" i="99"/>
  <c r="AQ186" i="99"/>
  <c r="AQ185" i="99"/>
  <c r="AQ184" i="99"/>
  <c r="AQ183" i="99"/>
  <c r="AQ182" i="99"/>
  <c r="AQ181" i="99"/>
  <c r="AQ180" i="99"/>
  <c r="AQ179" i="99"/>
  <c r="AQ178" i="99"/>
  <c r="AQ177" i="99"/>
  <c r="AQ176" i="99"/>
  <c r="AQ174" i="99"/>
  <c r="AQ173" i="99"/>
  <c r="AQ172" i="99"/>
  <c r="AQ170" i="99"/>
  <c r="AQ169" i="99"/>
  <c r="AQ168" i="99"/>
  <c r="AQ167" i="99"/>
  <c r="AQ165" i="99"/>
  <c r="AQ164" i="99"/>
  <c r="AQ163" i="99"/>
  <c r="AQ162" i="99"/>
  <c r="AQ161" i="99"/>
  <c r="AQ160" i="99"/>
  <c r="AQ159" i="99"/>
  <c r="AQ158" i="99"/>
  <c r="AQ157" i="99"/>
  <c r="AQ156" i="99"/>
  <c r="AQ155" i="99"/>
  <c r="AQ154" i="99"/>
  <c r="AQ153" i="99"/>
  <c r="AQ152" i="99"/>
  <c r="AQ151" i="99"/>
  <c r="AQ150" i="99"/>
  <c r="AQ149" i="99"/>
  <c r="AQ148" i="99"/>
  <c r="AQ146" i="99"/>
  <c r="AQ145" i="99"/>
  <c r="AQ144" i="99"/>
  <c r="AQ143" i="99"/>
  <c r="AQ142" i="99"/>
  <c r="AQ141" i="99"/>
  <c r="AQ140" i="99"/>
  <c r="AQ139" i="99"/>
  <c r="AQ138" i="99"/>
  <c r="AQ137" i="99"/>
  <c r="AQ136" i="99"/>
  <c r="AQ135" i="99"/>
  <c r="AQ134" i="99"/>
  <c r="AQ133" i="99"/>
  <c r="AQ132" i="99"/>
  <c r="AQ131" i="99"/>
  <c r="AQ130" i="99"/>
  <c r="AQ129" i="99"/>
  <c r="AQ128" i="99"/>
  <c r="AQ127" i="99"/>
  <c r="AQ126" i="99"/>
  <c r="AQ125" i="99"/>
  <c r="AQ123" i="99"/>
  <c r="AQ122" i="99"/>
  <c r="AQ121" i="99"/>
  <c r="AQ120" i="99"/>
  <c r="AQ119" i="99"/>
  <c r="AQ118" i="99"/>
  <c r="AQ117" i="99"/>
  <c r="AQ116" i="99"/>
  <c r="AQ115" i="99"/>
  <c r="AQ114" i="99"/>
  <c r="AQ113" i="99"/>
  <c r="AQ112" i="99"/>
  <c r="AQ111" i="99"/>
  <c r="AQ110" i="99"/>
  <c r="AQ109" i="99"/>
  <c r="AQ108" i="99"/>
  <c r="AQ107" i="99"/>
  <c r="AQ105" i="99"/>
  <c r="AQ104" i="99"/>
  <c r="AQ103" i="99"/>
  <c r="AQ102" i="99"/>
  <c r="AQ101" i="99"/>
  <c r="AQ100" i="99"/>
  <c r="AQ99" i="99"/>
  <c r="AQ98" i="99"/>
  <c r="AQ97" i="99"/>
  <c r="AQ96" i="99"/>
  <c r="AQ95" i="99"/>
  <c r="AQ94" i="99"/>
  <c r="AQ93" i="99"/>
  <c r="AQ91" i="99"/>
  <c r="AQ90" i="99"/>
  <c r="AQ88" i="99"/>
  <c r="AQ87" i="99"/>
  <c r="AQ86" i="99"/>
  <c r="AQ84" i="99"/>
  <c r="AQ83" i="99"/>
  <c r="AQ82" i="99"/>
  <c r="AQ80" i="99"/>
  <c r="AQ79" i="99"/>
  <c r="AQ78" i="99"/>
  <c r="AQ76" i="99"/>
  <c r="AQ75" i="99"/>
  <c r="AQ74" i="99"/>
  <c r="AQ72" i="99"/>
  <c r="AQ71" i="99"/>
  <c r="AQ70" i="99"/>
  <c r="AQ67" i="99"/>
  <c r="AQ66" i="99"/>
  <c r="AQ64" i="99"/>
  <c r="AQ63" i="99"/>
  <c r="AQ62" i="99"/>
  <c r="AQ60" i="99"/>
  <c r="AQ59" i="99"/>
  <c r="AQ58" i="99"/>
  <c r="AQ56" i="99"/>
  <c r="AQ55" i="99"/>
  <c r="AQ54" i="99"/>
  <c r="AQ52" i="99"/>
  <c r="AQ51" i="99"/>
  <c r="AQ48" i="99"/>
  <c r="AQ47" i="99"/>
  <c r="AQ46" i="99"/>
  <c r="AQ44" i="99"/>
  <c r="AQ43" i="99"/>
  <c r="AQ42" i="99"/>
  <c r="AQ40" i="99"/>
  <c r="AQ39" i="99"/>
  <c r="AQ38" i="99"/>
  <c r="AQ36" i="99"/>
  <c r="AQ35" i="99"/>
  <c r="AQ34" i="99"/>
  <c r="AQ32" i="99"/>
  <c r="AQ31" i="99"/>
  <c r="AQ30" i="99"/>
  <c r="AQ29" i="99"/>
  <c r="AQ28" i="99"/>
  <c r="AQ26" i="99"/>
  <c r="AQ25" i="99"/>
  <c r="AQ24" i="99"/>
  <c r="AQ23" i="99"/>
  <c r="AQ22" i="99"/>
  <c r="AQ21" i="99"/>
  <c r="AQ20" i="99"/>
  <c r="AQ19" i="99"/>
  <c r="AQ18" i="99"/>
  <c r="AQ16" i="99"/>
  <c r="AQ15" i="99"/>
  <c r="AQ14" i="99"/>
  <c r="AQ12" i="99"/>
  <c r="AQ11" i="99"/>
  <c r="AQ10" i="99"/>
  <c r="AS425" i="99"/>
  <c r="AS424" i="99"/>
  <c r="AS422" i="99"/>
  <c r="AS417" i="99"/>
  <c r="AS416" i="99"/>
  <c r="AS415" i="99"/>
  <c r="AS409" i="99"/>
  <c r="AS408" i="99"/>
  <c r="AS406" i="99"/>
  <c r="AS401" i="99"/>
  <c r="AS400" i="99"/>
  <c r="AS399" i="99"/>
  <c r="AS393" i="99"/>
  <c r="AS390" i="99"/>
  <c r="AS384" i="99"/>
  <c r="AS383" i="99"/>
  <c r="AR382" i="99"/>
  <c r="AS376" i="99"/>
  <c r="AS374" i="99"/>
  <c r="AS369" i="99"/>
  <c r="AS368" i="99"/>
  <c r="AS367" i="99"/>
  <c r="AS361" i="99"/>
  <c r="AS360" i="99"/>
  <c r="AS358" i="99"/>
  <c r="AS353" i="99"/>
  <c r="AS352" i="99"/>
  <c r="AS351" i="99"/>
  <c r="AR351" i="99"/>
  <c r="AS345" i="99"/>
  <c r="AS344" i="99"/>
  <c r="AS342" i="99"/>
  <c r="AS341" i="99"/>
  <c r="AS337" i="99"/>
  <c r="AS333" i="99"/>
  <c r="AS329" i="99"/>
  <c r="AS328" i="99"/>
  <c r="AS326" i="99"/>
  <c r="AS321" i="99"/>
  <c r="AS319" i="99"/>
  <c r="AS317" i="99"/>
  <c r="AS313" i="99"/>
  <c r="AS312" i="99"/>
  <c r="AS310" i="99"/>
  <c r="AS305" i="99"/>
  <c r="AS304" i="99"/>
  <c r="AS303" i="99"/>
  <c r="AR303" i="99"/>
  <c r="AS297" i="99"/>
  <c r="AS296" i="99"/>
  <c r="AS287" i="99"/>
  <c r="AS281" i="99"/>
  <c r="AS280" i="99"/>
  <c r="AS278" i="99"/>
  <c r="AS273" i="99"/>
  <c r="AS272" i="99"/>
  <c r="AS271" i="99"/>
  <c r="AS269" i="99"/>
  <c r="AS264" i="99"/>
  <c r="AS257" i="99"/>
  <c r="AS255" i="99"/>
  <c r="AS253" i="99"/>
  <c r="AS249" i="99"/>
  <c r="AS248" i="99"/>
  <c r="AS246" i="99"/>
  <c r="AS245" i="99"/>
  <c r="AS241" i="99"/>
  <c r="AS239" i="99"/>
  <c r="AR239" i="99"/>
  <c r="AS237" i="99"/>
  <c r="AR234" i="99"/>
  <c r="AS229" i="99"/>
  <c r="AS225" i="99"/>
  <c r="AS223" i="99"/>
  <c r="AS209" i="99"/>
  <c r="AS207" i="99"/>
  <c r="AS205" i="99"/>
  <c r="AS200" i="99"/>
  <c r="AS199" i="99"/>
  <c r="AS198" i="99"/>
  <c r="AS193" i="99"/>
  <c r="AS191" i="99"/>
  <c r="AR186" i="99"/>
  <c r="AS183" i="99"/>
  <c r="AS177" i="99"/>
  <c r="AS175" i="99"/>
  <c r="AS173" i="99"/>
  <c r="AS169" i="99"/>
  <c r="AS168" i="99"/>
  <c r="AS166" i="99"/>
  <c r="AS161" i="99"/>
  <c r="AS153" i="99"/>
  <c r="AS152" i="99"/>
  <c r="AS151" i="99"/>
  <c r="AS150" i="99"/>
  <c r="AS145" i="99"/>
  <c r="AS143" i="99"/>
  <c r="AS141" i="99"/>
  <c r="AS121" i="99"/>
  <c r="AS118" i="99"/>
  <c r="AR114" i="99"/>
  <c r="AS113" i="99"/>
  <c r="AS105" i="99"/>
  <c r="AS103" i="99"/>
  <c r="AS89" i="99"/>
  <c r="AS65" i="99"/>
  <c r="AS39" i="99"/>
  <c r="AS38" i="99"/>
  <c r="AS29" i="99"/>
  <c r="AS23" i="99"/>
  <c r="AQ429" i="98"/>
  <c r="AQ428" i="98"/>
  <c r="AQ427" i="98"/>
  <c r="AQ426" i="98"/>
  <c r="AQ425" i="98"/>
  <c r="AQ424" i="98"/>
  <c r="AQ423" i="98"/>
  <c r="AQ422" i="98"/>
  <c r="AQ421" i="98"/>
  <c r="AQ420" i="98"/>
  <c r="AQ419" i="98"/>
  <c r="AQ418" i="98"/>
  <c r="AQ417" i="98"/>
  <c r="AQ416" i="98"/>
  <c r="AQ415" i="98"/>
  <c r="AQ414" i="98"/>
  <c r="AQ413" i="98"/>
  <c r="AQ412" i="98"/>
  <c r="AQ411" i="98"/>
  <c r="AQ410" i="98"/>
  <c r="AQ409" i="98"/>
  <c r="AQ408" i="98"/>
  <c r="AQ407" i="98"/>
  <c r="AQ406" i="98"/>
  <c r="AQ405" i="98"/>
  <c r="AQ404" i="98"/>
  <c r="AQ403" i="98"/>
  <c r="AQ402" i="98"/>
  <c r="AQ401" i="98"/>
  <c r="AQ400" i="98"/>
  <c r="AQ399" i="98"/>
  <c r="AQ398" i="98"/>
  <c r="AQ397" i="98"/>
  <c r="AQ396" i="98"/>
  <c r="AQ395" i="98"/>
  <c r="AQ394" i="98"/>
  <c r="AQ393" i="98"/>
  <c r="AQ392" i="98"/>
  <c r="AQ391" i="98"/>
  <c r="AQ390" i="98"/>
  <c r="AQ389" i="98"/>
  <c r="AQ388" i="98"/>
  <c r="AQ387" i="98"/>
  <c r="AQ386" i="98"/>
  <c r="AQ385" i="98"/>
  <c r="AQ384" i="98"/>
  <c r="AQ383" i="98"/>
  <c r="AQ382" i="98"/>
  <c r="AQ381" i="98"/>
  <c r="AQ380" i="98"/>
  <c r="AQ379" i="98"/>
  <c r="AQ378" i="98"/>
  <c r="AQ377" i="98"/>
  <c r="AQ376" i="98"/>
  <c r="AQ375" i="98"/>
  <c r="AQ374" i="98"/>
  <c r="AQ373" i="98"/>
  <c r="AQ372" i="98"/>
  <c r="AQ371" i="98"/>
  <c r="AQ370" i="98"/>
  <c r="AQ369" i="98"/>
  <c r="AQ368" i="98"/>
  <c r="AQ367" i="98"/>
  <c r="AQ366" i="98"/>
  <c r="AQ365" i="98"/>
  <c r="AQ364" i="98"/>
  <c r="AQ363" i="98"/>
  <c r="AQ362" i="98"/>
  <c r="AQ361" i="98"/>
  <c r="AQ360" i="98"/>
  <c r="AQ359" i="98"/>
  <c r="AQ358" i="98"/>
  <c r="AQ357" i="98"/>
  <c r="AQ356" i="98"/>
  <c r="AQ355" i="98"/>
  <c r="AQ354" i="98"/>
  <c r="AQ353" i="98"/>
  <c r="AQ352" i="98"/>
  <c r="AQ351" i="98"/>
  <c r="AQ350" i="98"/>
  <c r="AQ349" i="98"/>
  <c r="AQ348" i="98"/>
  <c r="AQ347" i="98"/>
  <c r="AQ346" i="98"/>
  <c r="AQ345" i="98"/>
  <c r="AQ344" i="98"/>
  <c r="AQ343" i="98"/>
  <c r="AQ342" i="98"/>
  <c r="AQ341" i="98"/>
  <c r="AQ340" i="98"/>
  <c r="AQ339" i="98"/>
  <c r="AQ338" i="98"/>
  <c r="AQ337" i="98"/>
  <c r="AQ336" i="98"/>
  <c r="AQ335" i="98"/>
  <c r="AQ334" i="98"/>
  <c r="AQ333" i="98"/>
  <c r="AQ332" i="98"/>
  <c r="AQ331" i="98"/>
  <c r="AQ330" i="98"/>
  <c r="AQ329" i="98"/>
  <c r="AQ328" i="98"/>
  <c r="AQ327" i="98"/>
  <c r="AQ326" i="98"/>
  <c r="AQ325" i="98"/>
  <c r="AQ324" i="98"/>
  <c r="AQ323" i="98"/>
  <c r="AQ322" i="98"/>
  <c r="AQ321" i="98"/>
  <c r="AQ320" i="98"/>
  <c r="AQ319" i="98"/>
  <c r="AQ318" i="98"/>
  <c r="AQ317" i="98"/>
  <c r="AQ316" i="98"/>
  <c r="AQ315" i="98"/>
  <c r="AQ314" i="98"/>
  <c r="AQ313" i="98"/>
  <c r="AQ312" i="98"/>
  <c r="AQ311" i="98"/>
  <c r="AQ310" i="98"/>
  <c r="AQ309" i="98"/>
  <c r="AQ308" i="98"/>
  <c r="AQ307" i="98"/>
  <c r="AQ306" i="98"/>
  <c r="AQ305" i="98"/>
  <c r="AQ304" i="98"/>
  <c r="AQ303" i="98"/>
  <c r="AQ302" i="98"/>
  <c r="AQ301" i="98"/>
  <c r="AQ300" i="98"/>
  <c r="AQ299" i="98"/>
  <c r="AQ298" i="98"/>
  <c r="AQ297" i="98"/>
  <c r="AQ296" i="98"/>
  <c r="AQ295" i="98"/>
  <c r="AQ294" i="98"/>
  <c r="AQ293" i="98"/>
  <c r="AQ292" i="98"/>
  <c r="AQ291" i="98"/>
  <c r="AQ290" i="98"/>
  <c r="AQ289" i="98"/>
  <c r="AQ288" i="98"/>
  <c r="AQ287" i="98"/>
  <c r="AQ286" i="98"/>
  <c r="AQ285" i="98"/>
  <c r="AQ284" i="98"/>
  <c r="AQ283" i="98"/>
  <c r="AQ282" i="98"/>
  <c r="AQ281" i="98"/>
  <c r="AQ280" i="98"/>
  <c r="AQ279" i="98"/>
  <c r="AQ278" i="98"/>
  <c r="AQ277" i="98"/>
  <c r="AQ276" i="98"/>
  <c r="AQ275" i="98"/>
  <c r="AQ274" i="98"/>
  <c r="AQ273" i="98"/>
  <c r="AQ272" i="98"/>
  <c r="AQ271" i="98"/>
  <c r="AQ270" i="98"/>
  <c r="AQ269" i="98"/>
  <c r="AQ268" i="98"/>
  <c r="AQ267" i="98"/>
  <c r="AQ266" i="98"/>
  <c r="AQ265" i="98"/>
  <c r="AQ264" i="98"/>
  <c r="AQ263" i="98"/>
  <c r="AQ262" i="98"/>
  <c r="AQ261" i="98"/>
  <c r="AQ260" i="98"/>
  <c r="AQ259" i="98"/>
  <c r="AQ258" i="98"/>
  <c r="AQ257" i="98"/>
  <c r="AQ256" i="98"/>
  <c r="AQ255" i="98"/>
  <c r="AQ254" i="98"/>
  <c r="AQ253" i="98"/>
  <c r="AQ252" i="98"/>
  <c r="AQ251" i="98"/>
  <c r="AQ250" i="98"/>
  <c r="AQ249" i="98"/>
  <c r="AQ248" i="98"/>
  <c r="AQ247" i="98"/>
  <c r="AQ246" i="98"/>
  <c r="AQ245" i="98"/>
  <c r="AQ244" i="98"/>
  <c r="AQ243" i="98"/>
  <c r="AQ242" i="98"/>
  <c r="AQ241" i="98"/>
  <c r="AQ240" i="98"/>
  <c r="AQ239" i="98"/>
  <c r="AQ238" i="98"/>
  <c r="AQ237" i="98"/>
  <c r="AQ236" i="98"/>
  <c r="AQ235" i="98"/>
  <c r="AQ234" i="98"/>
  <c r="AQ233" i="98"/>
  <c r="AQ232" i="98"/>
  <c r="AQ231" i="98"/>
  <c r="AQ230" i="98"/>
  <c r="AQ229" i="98"/>
  <c r="AQ228" i="98"/>
  <c r="AQ227" i="98"/>
  <c r="AQ226" i="98"/>
  <c r="AQ225" i="98"/>
  <c r="AQ224" i="98"/>
  <c r="AQ223" i="98"/>
  <c r="AQ222" i="98"/>
  <c r="AQ221" i="98"/>
  <c r="AQ220" i="98"/>
  <c r="AQ219" i="98"/>
  <c r="AQ218" i="98"/>
  <c r="AQ217" i="98"/>
  <c r="AQ216" i="98"/>
  <c r="AQ215" i="98"/>
  <c r="AQ214" i="98"/>
  <c r="AQ213" i="98"/>
  <c r="AQ212" i="98"/>
  <c r="AQ211" i="98"/>
  <c r="AQ210" i="98"/>
  <c r="AQ209" i="98"/>
  <c r="AQ208" i="98"/>
  <c r="AQ207" i="98"/>
  <c r="AQ206" i="98"/>
  <c r="AQ205" i="98"/>
  <c r="AQ204" i="98"/>
  <c r="AQ203" i="98"/>
  <c r="AQ202" i="98"/>
  <c r="AQ201" i="98"/>
  <c r="AQ200" i="98"/>
  <c r="AQ199" i="98"/>
  <c r="AQ198" i="98"/>
  <c r="AQ197" i="98"/>
  <c r="AQ196" i="98"/>
  <c r="AQ195" i="98"/>
  <c r="AQ194" i="98"/>
  <c r="AQ193" i="98"/>
  <c r="AQ192" i="98"/>
  <c r="AQ191" i="98"/>
  <c r="AQ190" i="98"/>
  <c r="AQ189" i="98"/>
  <c r="AQ188" i="98"/>
  <c r="AQ187" i="98"/>
  <c r="AQ186" i="98"/>
  <c r="AQ185" i="98"/>
  <c r="AQ184" i="98"/>
  <c r="AQ183" i="98"/>
  <c r="AQ182" i="98"/>
  <c r="AQ181" i="98"/>
  <c r="AQ180" i="98"/>
  <c r="AQ179" i="98"/>
  <c r="AQ178" i="98"/>
  <c r="AQ177" i="98"/>
  <c r="AQ176" i="98"/>
  <c r="AQ175" i="98"/>
  <c r="AQ174" i="98"/>
  <c r="AQ173" i="98"/>
  <c r="AQ172" i="98"/>
  <c r="AQ171" i="98"/>
  <c r="AQ170" i="98"/>
  <c r="AQ169" i="98"/>
  <c r="AQ168" i="98"/>
  <c r="AQ167" i="98"/>
  <c r="AQ166" i="98"/>
  <c r="AQ165" i="98"/>
  <c r="AQ164" i="98"/>
  <c r="AQ163" i="98"/>
  <c r="AQ162" i="98"/>
  <c r="AQ161" i="98"/>
  <c r="AQ160" i="98"/>
  <c r="AQ159" i="98"/>
  <c r="AQ158" i="98"/>
  <c r="AQ157" i="98"/>
  <c r="AQ156" i="98"/>
  <c r="AQ155" i="98"/>
  <c r="AQ154" i="98"/>
  <c r="AQ153" i="98"/>
  <c r="AQ152" i="98"/>
  <c r="AQ151" i="98"/>
  <c r="AQ150" i="98"/>
  <c r="AQ149" i="98"/>
  <c r="AQ148" i="98"/>
  <c r="AQ147" i="98"/>
  <c r="AQ146" i="98"/>
  <c r="AQ145" i="98"/>
  <c r="AQ144" i="98"/>
  <c r="AQ143" i="98"/>
  <c r="AQ142" i="98"/>
  <c r="AQ141" i="98"/>
  <c r="AQ140" i="98"/>
  <c r="AQ139" i="98"/>
  <c r="AQ138" i="98"/>
  <c r="AQ137" i="98"/>
  <c r="AQ136" i="98"/>
  <c r="AQ135" i="98"/>
  <c r="AQ134" i="98"/>
  <c r="AQ133" i="98"/>
  <c r="AQ132" i="98"/>
  <c r="AQ131" i="98"/>
  <c r="AQ130" i="98"/>
  <c r="AQ129" i="98"/>
  <c r="AQ128" i="98"/>
  <c r="AQ127" i="98"/>
  <c r="AQ126" i="98"/>
  <c r="AQ125" i="98"/>
  <c r="AQ124" i="98"/>
  <c r="AQ123" i="98"/>
  <c r="AQ122" i="98"/>
  <c r="AQ121" i="98"/>
  <c r="AQ120" i="98"/>
  <c r="AQ119" i="98"/>
  <c r="AQ118" i="98"/>
  <c r="AQ117" i="98"/>
  <c r="AQ116" i="98"/>
  <c r="AQ115" i="98"/>
  <c r="AQ114" i="98"/>
  <c r="AQ113" i="98"/>
  <c r="AQ112" i="98"/>
  <c r="AQ111" i="98"/>
  <c r="AQ110" i="98"/>
  <c r="AQ109" i="98"/>
  <c r="AQ108" i="98"/>
  <c r="AQ107" i="98"/>
  <c r="AQ106" i="98"/>
  <c r="AQ105" i="98"/>
  <c r="AQ104" i="98"/>
  <c r="AQ103" i="98"/>
  <c r="AQ102" i="98"/>
  <c r="AQ101" i="98"/>
  <c r="AQ100" i="98"/>
  <c r="AQ99" i="98"/>
  <c r="AQ98" i="98"/>
  <c r="AQ97" i="98"/>
  <c r="AQ96" i="98"/>
  <c r="AQ95" i="98"/>
  <c r="AQ94" i="98"/>
  <c r="AQ93" i="98"/>
  <c r="AQ92" i="98"/>
  <c r="AQ91" i="98"/>
  <c r="AQ90" i="98"/>
  <c r="AQ89" i="98"/>
  <c r="AQ88" i="98"/>
  <c r="AQ87" i="98"/>
  <c r="AQ86" i="98"/>
  <c r="AQ85" i="98"/>
  <c r="AQ84" i="98"/>
  <c r="AQ83" i="98"/>
  <c r="AQ82" i="98"/>
  <c r="AQ81" i="98"/>
  <c r="AQ80" i="98"/>
  <c r="AQ79" i="98"/>
  <c r="AQ78" i="98"/>
  <c r="AQ77" i="98"/>
  <c r="AQ76" i="98"/>
  <c r="AQ75" i="98"/>
  <c r="AQ74" i="98"/>
  <c r="AQ73" i="98"/>
  <c r="AQ72" i="98"/>
  <c r="AQ71" i="98"/>
  <c r="AQ70" i="98"/>
  <c r="AQ69" i="98"/>
  <c r="AQ68" i="98"/>
  <c r="AQ67" i="98"/>
  <c r="AQ66" i="98"/>
  <c r="AQ65" i="98"/>
  <c r="AQ64" i="98"/>
  <c r="AQ63" i="98"/>
  <c r="AQ62" i="98"/>
  <c r="AQ61" i="98"/>
  <c r="AQ60" i="98"/>
  <c r="AQ59" i="98"/>
  <c r="AQ58" i="98"/>
  <c r="AQ57" i="98"/>
  <c r="AQ56" i="98"/>
  <c r="AQ55" i="98"/>
  <c r="AQ54" i="98"/>
  <c r="AQ53" i="98"/>
  <c r="AQ52" i="98"/>
  <c r="AQ51" i="98"/>
  <c r="AQ50" i="98"/>
  <c r="AQ49" i="98"/>
  <c r="AQ48" i="98"/>
  <c r="AQ47" i="98"/>
  <c r="AQ46" i="98"/>
  <c r="AQ45" i="98"/>
  <c r="AQ44" i="98"/>
  <c r="AQ43" i="98"/>
  <c r="AQ42" i="98"/>
  <c r="AQ41" i="98"/>
  <c r="AQ40" i="98"/>
  <c r="AQ39" i="98"/>
  <c r="AQ38" i="98"/>
  <c r="AQ37" i="98"/>
  <c r="AQ36" i="98"/>
  <c r="AQ35" i="98"/>
  <c r="AQ34" i="98"/>
  <c r="AQ33" i="98"/>
  <c r="AQ32" i="98"/>
  <c r="AQ31" i="98"/>
  <c r="AQ30" i="98"/>
  <c r="AQ29" i="98"/>
  <c r="AQ28" i="98"/>
  <c r="AQ27" i="98"/>
  <c r="AQ26" i="98"/>
  <c r="AQ25" i="98"/>
  <c r="AQ24" i="98"/>
  <c r="AQ23" i="98"/>
  <c r="AQ22" i="98"/>
  <c r="AQ21" i="98"/>
  <c r="AQ20" i="98"/>
  <c r="AQ19" i="98"/>
  <c r="AQ18" i="98"/>
  <c r="AQ17" i="98"/>
  <c r="AQ16" i="98"/>
  <c r="AQ15" i="98"/>
  <c r="AQ14" i="98"/>
  <c r="AQ13" i="98"/>
  <c r="AQ12" i="98"/>
  <c r="AQ11" i="98"/>
  <c r="AQ10" i="98"/>
  <c r="AR363" i="98"/>
  <c r="AS362" i="98"/>
  <c r="AR361" i="98"/>
  <c r="X360" i="98"/>
  <c r="AR359" i="98"/>
  <c r="AR183" i="98"/>
  <c r="AS180" i="98"/>
  <c r="AR180" i="98"/>
  <c r="AS179" i="98"/>
  <c r="AR179" i="98"/>
  <c r="AS176" i="98"/>
  <c r="AR175" i="98"/>
  <c r="X174" i="98"/>
  <c r="AS172" i="98"/>
  <c r="AR172" i="98"/>
  <c r="AR171" i="98"/>
  <c r="AS170" i="98"/>
  <c r="AR169" i="98"/>
  <c r="X168" i="98"/>
  <c r="AR167" i="98"/>
  <c r="X15" i="98"/>
  <c r="X14" i="98"/>
  <c r="X13" i="98"/>
  <c r="X12" i="98"/>
  <c r="X11" i="98"/>
  <c r="AS429" i="100"/>
  <c r="AR429" i="100"/>
  <c r="AS428" i="100"/>
  <c r="AS427" i="100"/>
  <c r="AR427" i="100"/>
  <c r="AR426" i="100"/>
  <c r="AS425" i="100"/>
  <c r="AR425" i="100"/>
  <c r="AS424" i="100"/>
  <c r="AR424" i="100"/>
  <c r="AS423" i="100"/>
  <c r="AR423" i="100"/>
  <c r="AR422" i="100"/>
  <c r="AS421" i="100"/>
  <c r="AR421" i="100"/>
  <c r="AS420" i="100"/>
  <c r="AR420" i="100"/>
  <c r="AR419" i="100"/>
  <c r="AR418" i="100"/>
  <c r="AS417" i="100"/>
  <c r="AR417" i="100"/>
  <c r="AS416" i="100"/>
  <c r="AR416" i="100"/>
  <c r="AS415" i="100"/>
  <c r="AR414" i="100"/>
  <c r="AS413" i="100"/>
  <c r="AR413" i="100"/>
  <c r="AS411" i="100"/>
  <c r="AR411" i="100"/>
  <c r="AS409" i="100"/>
  <c r="AR409" i="100"/>
  <c r="AS408" i="100"/>
  <c r="AR408" i="100"/>
  <c r="AS407" i="100"/>
  <c r="AR407" i="100"/>
  <c r="AR406" i="100"/>
  <c r="AR405" i="100"/>
  <c r="AS404" i="100"/>
  <c r="AR404" i="100"/>
  <c r="AR403" i="100"/>
  <c r="AR402" i="100"/>
  <c r="AS401" i="100"/>
  <c r="AR401" i="100"/>
  <c r="AS400" i="100"/>
  <c r="AS399" i="100"/>
  <c r="AR398" i="100"/>
  <c r="AS397" i="100"/>
  <c r="AR397" i="100"/>
  <c r="AS396" i="100"/>
  <c r="AS395" i="100"/>
  <c r="AR395" i="100"/>
  <c r="AR394" i="100"/>
  <c r="AS393" i="100"/>
  <c r="AR393" i="100"/>
  <c r="AS392" i="100"/>
  <c r="AR392" i="100"/>
  <c r="AS391" i="100"/>
  <c r="AR390" i="100"/>
  <c r="AS389" i="100"/>
  <c r="AR389" i="100"/>
  <c r="AS388" i="100"/>
  <c r="AR387" i="100"/>
  <c r="AR386" i="100"/>
  <c r="AS385" i="100"/>
  <c r="AR385" i="100"/>
  <c r="AS384" i="100"/>
  <c r="AS383" i="100"/>
  <c r="AR382" i="100"/>
  <c r="AR381" i="100"/>
  <c r="AS380" i="100"/>
  <c r="AS379" i="100"/>
  <c r="AR379" i="100"/>
  <c r="AR378" i="100"/>
  <c r="AS377" i="100"/>
  <c r="AS376" i="100"/>
  <c r="AR376" i="100"/>
  <c r="AS375" i="100"/>
  <c r="AR375" i="100"/>
  <c r="AR374" i="100"/>
  <c r="AS373" i="100"/>
  <c r="AR373" i="100"/>
  <c r="AS372" i="100"/>
  <c r="AR372" i="100"/>
  <c r="AR371" i="100"/>
  <c r="AR370" i="100"/>
  <c r="AS369" i="100"/>
  <c r="AR368" i="100"/>
  <c r="AS367" i="100"/>
  <c r="AR366" i="100"/>
  <c r="AS365" i="100"/>
  <c r="AR365" i="100"/>
  <c r="AS364" i="100"/>
  <c r="AR363" i="100"/>
  <c r="AR362" i="100"/>
  <c r="AR361" i="100"/>
  <c r="AS360" i="100"/>
  <c r="AR360" i="100"/>
  <c r="AS359" i="100"/>
  <c r="AR359" i="100"/>
  <c r="AR358" i="100"/>
  <c r="AS357" i="100"/>
  <c r="AR357" i="100"/>
  <c r="AS356" i="100"/>
  <c r="AR355" i="100"/>
  <c r="AR354" i="100"/>
  <c r="AS353" i="100"/>
  <c r="AR353" i="100"/>
  <c r="AS352" i="100"/>
  <c r="AR352" i="100"/>
  <c r="AS351" i="100"/>
  <c r="AR350" i="100"/>
  <c r="AS349" i="100"/>
  <c r="AR349" i="100"/>
  <c r="AS348" i="100"/>
  <c r="AR346" i="100"/>
  <c r="AS345" i="100"/>
  <c r="AR345" i="100"/>
  <c r="AS344" i="100"/>
  <c r="AR344" i="100"/>
  <c r="AS343" i="100"/>
  <c r="AR342" i="100"/>
  <c r="AS341" i="100"/>
  <c r="AR341" i="100"/>
  <c r="AS340" i="100"/>
  <c r="AR339" i="100"/>
  <c r="AS337" i="100"/>
  <c r="AR337" i="100"/>
  <c r="AS336" i="100"/>
  <c r="AR336" i="100"/>
  <c r="AS335" i="100"/>
  <c r="AR334" i="100"/>
  <c r="AS333" i="100"/>
  <c r="AS332" i="100"/>
  <c r="AR331" i="100"/>
  <c r="AR330" i="100"/>
  <c r="AS329" i="100"/>
  <c r="AR329" i="100"/>
  <c r="AS328" i="100"/>
  <c r="AR328" i="100"/>
  <c r="AS327" i="100"/>
  <c r="AR327" i="100"/>
  <c r="AR326" i="100"/>
  <c r="AS325" i="100"/>
  <c r="AR325" i="100"/>
  <c r="AS324" i="100"/>
  <c r="AR323" i="100"/>
  <c r="AR322" i="100"/>
  <c r="AS321" i="100"/>
  <c r="AS320" i="100"/>
  <c r="AR320" i="100"/>
  <c r="AS319" i="100"/>
  <c r="AR318" i="100"/>
  <c r="AS317" i="100"/>
  <c r="AR317" i="100"/>
  <c r="AS316" i="100"/>
  <c r="AR315" i="100"/>
  <c r="AR314" i="100"/>
  <c r="AS313" i="100"/>
  <c r="AR313" i="100"/>
  <c r="AS312" i="100"/>
  <c r="AR312" i="100"/>
  <c r="AS311" i="100"/>
  <c r="AR311" i="100"/>
  <c r="AR310" i="100"/>
  <c r="AS309" i="100"/>
  <c r="AR309" i="100"/>
  <c r="AS308" i="100"/>
  <c r="AR306" i="100"/>
  <c r="AS304" i="100"/>
  <c r="AR304" i="100"/>
  <c r="AS303" i="100"/>
  <c r="AR302" i="100"/>
  <c r="AS301" i="100"/>
  <c r="AR301" i="100"/>
  <c r="AS300" i="100"/>
  <c r="AR299" i="100"/>
  <c r="AR298" i="100"/>
  <c r="AS297" i="100"/>
  <c r="AR297" i="100"/>
  <c r="AR296" i="100"/>
  <c r="AS295" i="100"/>
  <c r="AR295" i="100"/>
  <c r="AR294" i="100"/>
  <c r="AS293" i="100"/>
  <c r="AS292" i="100"/>
  <c r="AR291" i="100"/>
  <c r="AR290" i="100"/>
  <c r="AS289" i="100"/>
  <c r="AS288" i="100"/>
  <c r="AR288" i="100"/>
  <c r="AS287" i="100"/>
  <c r="AR286" i="100"/>
  <c r="AS285" i="100"/>
  <c r="AR283" i="100"/>
  <c r="AR282" i="100"/>
  <c r="AS281" i="100"/>
  <c r="AR281" i="100"/>
  <c r="AR280" i="100"/>
  <c r="AS279" i="100"/>
  <c r="AR278" i="100"/>
  <c r="AR275" i="100"/>
  <c r="AS273" i="100"/>
  <c r="AS272" i="100"/>
  <c r="AR272" i="100"/>
  <c r="AS271" i="100"/>
  <c r="AR270" i="100"/>
  <c r="AS269" i="100"/>
  <c r="AR267" i="100"/>
  <c r="AR266" i="100"/>
  <c r="AS265" i="100"/>
  <c r="AR265" i="100"/>
  <c r="AR264" i="100"/>
  <c r="AS263" i="100"/>
  <c r="AR263" i="100"/>
  <c r="AR262" i="100"/>
  <c r="AS261" i="100"/>
  <c r="AR261" i="100"/>
  <c r="AR259" i="100"/>
  <c r="AR258" i="100"/>
  <c r="AS257" i="100"/>
  <c r="AR257" i="100"/>
  <c r="AR256" i="100"/>
  <c r="AS255" i="100"/>
  <c r="AR254" i="100"/>
  <c r="AS253" i="100"/>
  <c r="AR253" i="100"/>
  <c r="AR251" i="100"/>
  <c r="AR250" i="100"/>
  <c r="AS249" i="100"/>
  <c r="AS247" i="100"/>
  <c r="AR247" i="100"/>
  <c r="AR246" i="100"/>
  <c r="AS245" i="100"/>
  <c r="AR242" i="100"/>
  <c r="AS241" i="100"/>
  <c r="AS240" i="100"/>
  <c r="AR240" i="100"/>
  <c r="AS239" i="100"/>
  <c r="AS237" i="100"/>
  <c r="AR235" i="100"/>
  <c r="AS234" i="100"/>
  <c r="AR234" i="100"/>
  <c r="AS233" i="100"/>
  <c r="AR233" i="100"/>
  <c r="AR232" i="100"/>
  <c r="AS231" i="100"/>
  <c r="AR230" i="100"/>
  <c r="AS229" i="100"/>
  <c r="AR228" i="100"/>
  <c r="AR227" i="100"/>
  <c r="AS226" i="100"/>
  <c r="AR226" i="100"/>
  <c r="AS225" i="100"/>
  <c r="AR225" i="100"/>
  <c r="AS224" i="100"/>
  <c r="AS223" i="100"/>
  <c r="AR222" i="100"/>
  <c r="AS220" i="100"/>
  <c r="AR219" i="100"/>
  <c r="AS218" i="100"/>
  <c r="AR218" i="100"/>
  <c r="AR217" i="100"/>
  <c r="AS216" i="100"/>
  <c r="AR216" i="100"/>
  <c r="AS215" i="100"/>
  <c r="AR215" i="100"/>
  <c r="AR214" i="100"/>
  <c r="AS213" i="100"/>
  <c r="AR211" i="100"/>
  <c r="AS210" i="100"/>
  <c r="AR210" i="100"/>
  <c r="AS209" i="100"/>
  <c r="AS208" i="100"/>
  <c r="AR208" i="100"/>
  <c r="AS207" i="100"/>
  <c r="AR206" i="100"/>
  <c r="AS205" i="100"/>
  <c r="AR203" i="100"/>
  <c r="AS202" i="100"/>
  <c r="AR202" i="100"/>
  <c r="AS201" i="100"/>
  <c r="AR201" i="100"/>
  <c r="AS199" i="100"/>
  <c r="AR199" i="100"/>
  <c r="AR198" i="100"/>
  <c r="AS197" i="100"/>
  <c r="AR197" i="100"/>
  <c r="AR195" i="100"/>
  <c r="AS194" i="100"/>
  <c r="AR194" i="100"/>
  <c r="AS193" i="100"/>
  <c r="AS192" i="100"/>
  <c r="AR192" i="100"/>
  <c r="AS191" i="100"/>
  <c r="AS190" i="100"/>
  <c r="AS189" i="100"/>
  <c r="AR187" i="100"/>
  <c r="AS186" i="100"/>
  <c r="AR186" i="100"/>
  <c r="AS185" i="100"/>
  <c r="AR185" i="100"/>
  <c r="AR183" i="100"/>
  <c r="AR182" i="100"/>
  <c r="AS181" i="100"/>
  <c r="AR178" i="100"/>
  <c r="AS177" i="100"/>
  <c r="AS176" i="100"/>
  <c r="AS175" i="100"/>
  <c r="AS174" i="100"/>
  <c r="AR174" i="100"/>
  <c r="AS173" i="100"/>
  <c r="AR171" i="100"/>
  <c r="AS170" i="100"/>
  <c r="AR170" i="100"/>
  <c r="AS169" i="100"/>
  <c r="AR169" i="100"/>
  <c r="AR167" i="100"/>
  <c r="AR166" i="100"/>
  <c r="AR163" i="100"/>
  <c r="AS162" i="100"/>
  <c r="AR162" i="100"/>
  <c r="AS161" i="100"/>
  <c r="AS160" i="100"/>
  <c r="AR158" i="100"/>
  <c r="AS157" i="100"/>
  <c r="AR155" i="100"/>
  <c r="AR154" i="100"/>
  <c r="AS153" i="100"/>
  <c r="AR153" i="100"/>
  <c r="AR151" i="100"/>
  <c r="AR150" i="100"/>
  <c r="AS149" i="100"/>
  <c r="AR147" i="100"/>
  <c r="AS146" i="100"/>
  <c r="AR146" i="100"/>
  <c r="AS145" i="100"/>
  <c r="AS141" i="100"/>
  <c r="AS138" i="100"/>
  <c r="AR138" i="100"/>
  <c r="AS137" i="100"/>
  <c r="AR135" i="100"/>
  <c r="AR134" i="100"/>
  <c r="AS133" i="100"/>
  <c r="AR131" i="100"/>
  <c r="AS130" i="100"/>
  <c r="AS129" i="100"/>
  <c r="AS128" i="100"/>
  <c r="AR126" i="100"/>
  <c r="AR123" i="100"/>
  <c r="AS122" i="100"/>
  <c r="AR122" i="100"/>
  <c r="AS121" i="100"/>
  <c r="AR121" i="100"/>
  <c r="AR119" i="100"/>
  <c r="AR118" i="100"/>
  <c r="AS117" i="100"/>
  <c r="AR115" i="100"/>
  <c r="AS114" i="100"/>
  <c r="AR114" i="100"/>
  <c r="AR113" i="100"/>
  <c r="AS112" i="100"/>
  <c r="AR112" i="100"/>
  <c r="AR110" i="100"/>
  <c r="AS109" i="100"/>
  <c r="AR107" i="100"/>
  <c r="AR106" i="100"/>
  <c r="AS105" i="100"/>
  <c r="AR105" i="100"/>
  <c r="AS104" i="100"/>
  <c r="AR103" i="100"/>
  <c r="AR102" i="100"/>
  <c r="AS101" i="100"/>
  <c r="AR99" i="100"/>
  <c r="AR98" i="100"/>
  <c r="AS97" i="100"/>
  <c r="AS96" i="100"/>
  <c r="AR96" i="100"/>
  <c r="AR95" i="100"/>
  <c r="AR94" i="100"/>
  <c r="AS93" i="100"/>
  <c r="AR89" i="100"/>
  <c r="AR87" i="100"/>
  <c r="AS85" i="100"/>
  <c r="AS81" i="100"/>
  <c r="AS78" i="100"/>
  <c r="AR75" i="100"/>
  <c r="AS73" i="100"/>
  <c r="AR71" i="100"/>
  <c r="AS69" i="100"/>
  <c r="AR67" i="100"/>
  <c r="AS65" i="100"/>
  <c r="AS64" i="100"/>
  <c r="AR64" i="100"/>
  <c r="AS62" i="100"/>
  <c r="AS61" i="100"/>
  <c r="AR59" i="100"/>
  <c r="AS57" i="100"/>
  <c r="AR57" i="100"/>
  <c r="AR55" i="100"/>
  <c r="AS54" i="100"/>
  <c r="AS53" i="100"/>
  <c r="AS51" i="100"/>
  <c r="AR51" i="100"/>
  <c r="AS50" i="100"/>
  <c r="AS49" i="100"/>
  <c r="AR49" i="100"/>
  <c r="AS48" i="100"/>
  <c r="AR48" i="100"/>
  <c r="AS47" i="100"/>
  <c r="AR47" i="100"/>
  <c r="AS46" i="100"/>
  <c r="AS45" i="100"/>
  <c r="AR45" i="100"/>
  <c r="AS44" i="100"/>
  <c r="AR44" i="100"/>
  <c r="AS43" i="100"/>
  <c r="AR43" i="100"/>
  <c r="AS42" i="100"/>
  <c r="AS41" i="100"/>
  <c r="AR41" i="100"/>
  <c r="AS40" i="100"/>
  <c r="AR40" i="100"/>
  <c r="AS39" i="100"/>
  <c r="AR39" i="100"/>
  <c r="AS38" i="100"/>
  <c r="AS37" i="100"/>
  <c r="AR37" i="100"/>
  <c r="AS36" i="100"/>
  <c r="AR36" i="100"/>
  <c r="AS35" i="100"/>
  <c r="AR35" i="100"/>
  <c r="AS34" i="100"/>
  <c r="AS33" i="100"/>
  <c r="AR33" i="100"/>
  <c r="AS32" i="100"/>
  <c r="AR32" i="100"/>
  <c r="AS31" i="100"/>
  <c r="AR31" i="100"/>
  <c r="AS30" i="100"/>
  <c r="AS29" i="100"/>
  <c r="AR29" i="100"/>
  <c r="AS28" i="100"/>
  <c r="AR28" i="100"/>
  <c r="AS27" i="100"/>
  <c r="AR27" i="100"/>
  <c r="AS26" i="100"/>
  <c r="AS25" i="100"/>
  <c r="AR25" i="100"/>
  <c r="AS24" i="100"/>
  <c r="AR24" i="100"/>
  <c r="AS23" i="100"/>
  <c r="AR23" i="100"/>
  <c r="AS22" i="100"/>
  <c r="AS21" i="100"/>
  <c r="AR21" i="100"/>
  <c r="AS20" i="100"/>
  <c r="AR20" i="100"/>
  <c r="AS19" i="100"/>
  <c r="AR19" i="100"/>
  <c r="AS17" i="100"/>
  <c r="AR17" i="100"/>
  <c r="AS16" i="100"/>
  <c r="AR16" i="100"/>
  <c r="AS15" i="100"/>
  <c r="AR15" i="100"/>
  <c r="AS14" i="100"/>
  <c r="AS13" i="100"/>
  <c r="AR13" i="100"/>
  <c r="AS12" i="100"/>
  <c r="AR12" i="100"/>
  <c r="AS11" i="100"/>
  <c r="AR11" i="100"/>
  <c r="AS10" i="100"/>
  <c r="AS9" i="100"/>
  <c r="AR9" i="100"/>
  <c r="AS8" i="100"/>
  <c r="AR8" i="100"/>
  <c r="AS7" i="100"/>
  <c r="AR7" i="100"/>
  <c r="AS6" i="100"/>
  <c r="AR6" i="100"/>
  <c r="AS5" i="100"/>
  <c r="AR4" i="100"/>
  <c r="AS429" i="99"/>
  <c r="AR428" i="99"/>
  <c r="AS423" i="99"/>
  <c r="AR423" i="99"/>
  <c r="AR422" i="99"/>
  <c r="AS421" i="99"/>
  <c r="AR416" i="99"/>
  <c r="AS414" i="99"/>
  <c r="AR414" i="99"/>
  <c r="AS413" i="99"/>
  <c r="AS412" i="99"/>
  <c r="AR411" i="99"/>
  <c r="AS407" i="99"/>
  <c r="AR407" i="99"/>
  <c r="AS405" i="99"/>
  <c r="AR400" i="99"/>
  <c r="AR398" i="99"/>
  <c r="AS391" i="99"/>
  <c r="AR391" i="99"/>
  <c r="AS389" i="99"/>
  <c r="AR384" i="99"/>
  <c r="AS382" i="99"/>
  <c r="AS377" i="99"/>
  <c r="AS373" i="99"/>
  <c r="AR368" i="99"/>
  <c r="AR366" i="99"/>
  <c r="AS365" i="99"/>
  <c r="AS359" i="99"/>
  <c r="AS357" i="99"/>
  <c r="AR352" i="99"/>
  <c r="AR350" i="99"/>
  <c r="AS343" i="99"/>
  <c r="AR338" i="99"/>
  <c r="AS327" i="99"/>
  <c r="AR326" i="99"/>
  <c r="AS325" i="99"/>
  <c r="AS318" i="99"/>
  <c r="AS311" i="99"/>
  <c r="AS307" i="99"/>
  <c r="AS302" i="99"/>
  <c r="AS301" i="99"/>
  <c r="AS295" i="99"/>
  <c r="AR294" i="99"/>
  <c r="AS289" i="99"/>
  <c r="AS288" i="99"/>
  <c r="AR288" i="99"/>
  <c r="AS265" i="99"/>
  <c r="AS263" i="99"/>
  <c r="AS261" i="99"/>
  <c r="AS247" i="99"/>
  <c r="AS233" i="99"/>
  <c r="AR233" i="99"/>
  <c r="AS231" i="99"/>
  <c r="AS217" i="99"/>
  <c r="AS215" i="99"/>
  <c r="AS201" i="99"/>
  <c r="AR199" i="99"/>
  <c r="AS197" i="99"/>
  <c r="AS185" i="99"/>
  <c r="AR183" i="99"/>
  <c r="AS167" i="99"/>
  <c r="AR167" i="99"/>
  <c r="AR150" i="99"/>
  <c r="AR148" i="99"/>
  <c r="AR119" i="99"/>
  <c r="AR103" i="99"/>
  <c r="AR100" i="99"/>
  <c r="AR82" i="99"/>
  <c r="AR54" i="99"/>
  <c r="AS49" i="99"/>
  <c r="AS46" i="99"/>
  <c r="AS43" i="99"/>
  <c r="AS30" i="99"/>
  <c r="AS9" i="99"/>
  <c r="AQ9" i="99"/>
  <c r="AQ6" i="99"/>
  <c r="AS363" i="98"/>
  <c r="AS360" i="98"/>
  <c r="X358" i="98"/>
  <c r="AR181" i="98"/>
  <c r="X181" i="98"/>
  <c r="X178" i="98"/>
  <c r="AR177" i="98"/>
  <c r="X177" i="98"/>
  <c r="X176" i="98"/>
  <c r="AR173" i="98"/>
  <c r="X173" i="98"/>
  <c r="X170" i="98"/>
  <c r="X166" i="98"/>
  <c r="BR112" i="100" a="1"/>
  <c r="BP262" i="100" a="1"/>
  <c r="BS328" i="98" a="1"/>
  <c r="BP304" i="100" a="1"/>
  <c r="BP340" i="100" a="1"/>
  <c r="BR364" i="100" a="1"/>
  <c r="BP106" i="100" a="1"/>
  <c r="BR208" i="100" a="1"/>
  <c r="BS310" i="98" a="1"/>
  <c r="BQ94" i="100" a="1"/>
  <c r="BR256" i="100" a="1"/>
  <c r="BS118" i="98" a="1"/>
  <c r="BS274" i="99" a="1"/>
  <c r="BS82" i="99" a="1"/>
  <c r="BP376" i="100" a="1"/>
  <c r="BS130" i="100" a="1"/>
  <c r="BS394" i="100" a="1"/>
  <c r="BS118" i="100" a="1"/>
  <c r="BS304" i="98" a="1"/>
  <c r="BS388" i="98" a="1"/>
  <c r="BS250" i="98" a="1"/>
  <c r="BP298" i="100" a="1"/>
  <c r="BI8" i="99" a="1"/>
  <c r="BS286" i="100" a="1"/>
  <c r="BR220" i="100" a="1"/>
  <c r="BS382" i="100" a="1"/>
  <c r="BR334" i="100" a="1"/>
  <c r="BS226" i="99" a="1"/>
  <c r="BW54" i="100" a="1"/>
  <c r="BS424" i="98" a="1"/>
  <c r="BI4" i="99" a="1"/>
  <c r="BS94" i="99" a="1"/>
  <c r="BQ136" i="100" a="1"/>
  <c r="BS250" i="100" a="1"/>
  <c r="BS142" i="100" a="1"/>
  <c r="BS52" i="99" a="1"/>
  <c r="BS292" i="98" a="1"/>
  <c r="BP364" i="100" a="1"/>
  <c r="BS298" i="100" a="1"/>
  <c r="BS142" i="99" a="1"/>
  <c r="BS22" i="99" a="1"/>
  <c r="BX52" i="100" a="1"/>
  <c r="BP382" i="100" a="1"/>
  <c r="BQ118" i="100" a="1"/>
  <c r="BS46" i="99" a="1"/>
  <c r="BR190" i="100" a="1"/>
  <c r="BV52" i="100" a="1"/>
  <c r="BS256" i="98" a="1"/>
  <c r="BQ196" i="100" a="1"/>
  <c r="BR322" i="100" a="1"/>
  <c r="BQ406" i="100" a="1"/>
  <c r="BR166" i="100" a="1"/>
  <c r="BR280" i="100" a="1"/>
  <c r="BP220" i="100" a="1"/>
  <c r="BP316" i="100" a="1"/>
  <c r="BS220" i="98" a="1"/>
  <c r="BS412" i="98" a="1"/>
  <c r="BP358" i="100" a="1"/>
  <c r="BS316" i="98" a="1"/>
  <c r="BS352" i="99" a="1"/>
  <c r="BS238" i="98" a="1"/>
  <c r="BP280" i="100" a="1"/>
  <c r="BQ184" i="100" a="1"/>
  <c r="BQ226" i="100" a="1"/>
  <c r="BR184" i="100" a="1"/>
  <c r="BR328" i="100" a="1"/>
  <c r="BP346" i="100" a="1"/>
  <c r="BS184" i="98" a="1"/>
  <c r="BQ124" i="100" a="1"/>
  <c r="BP100" i="100" a="1"/>
  <c r="BR304" i="100" a="1"/>
  <c r="BP268" i="100" a="1"/>
  <c r="BS94" i="98" a="1"/>
  <c r="BQ244" i="100" a="1"/>
  <c r="BP388" i="100" a="1"/>
  <c r="BQ88" i="100" a="1"/>
  <c r="BS40" i="99" a="1"/>
  <c r="BS322" i="100" a="1"/>
  <c r="BQ172" i="100" a="1"/>
  <c r="BS274" i="100" a="1"/>
  <c r="BR370" i="100" a="1"/>
  <c r="BQ388" i="100" a="1"/>
  <c r="BS178" i="98" a="1"/>
  <c r="AX346" i="98" a="1"/>
  <c r="BS46" i="98" a="1"/>
  <c r="BS112" i="99" a="1"/>
  <c r="BR154" i="100" a="1"/>
  <c r="BS382" i="99" a="1"/>
  <c r="BR394" i="100" a="1"/>
  <c r="BP208" i="100" a="1"/>
  <c r="BR142" i="100" a="1"/>
  <c r="BR418" i="100" a="1"/>
  <c r="BS328" i="100" a="1"/>
  <c r="BR202" i="100" a="1"/>
  <c r="BR298" i="100" a="1"/>
  <c r="BS136" i="99" a="1"/>
  <c r="BS394" i="99" a="1"/>
  <c r="BQ364" i="100" a="1"/>
  <c r="BQ328" i="100" a="1"/>
  <c r="BS376" i="100" a="1"/>
  <c r="BS166" i="98" a="1"/>
  <c r="BS298" i="99" a="1"/>
  <c r="BS178" i="99" a="1"/>
  <c r="BR82" i="100" a="1"/>
  <c r="BS244" i="98" a="1"/>
  <c r="BU6" i="99" a="1"/>
  <c r="BR268" i="100" a="1"/>
  <c r="BP70" i="100" a="1"/>
  <c r="BR424" i="100" a="1"/>
  <c r="BI52" i="100" a="1"/>
  <c r="BP154" i="100" a="1"/>
  <c r="BS382" i="98" a="1"/>
  <c r="BP370" i="100" a="1"/>
  <c r="BS88" i="100" a="1"/>
  <c r="BR358" i="100" a="1"/>
  <c r="BS220" i="100" a="1"/>
  <c r="BS112" i="100" a="1"/>
  <c r="BS106" i="99" a="1"/>
  <c r="BQ304" i="100" a="1"/>
  <c r="BS412" i="100" a="1"/>
  <c r="BS118" i="99" a="1"/>
  <c r="BS190" i="98" a="1"/>
  <c r="BP112" i="100" a="1"/>
  <c r="BR274" i="100" a="1"/>
  <c r="BS142" i="98" a="1"/>
  <c r="BS406" i="99" a="1"/>
  <c r="BG56" i="100" a="1"/>
  <c r="BS256" i="100" a="1"/>
  <c r="BQ64" i="100" a="1"/>
  <c r="BS322" i="99" a="1"/>
  <c r="BS346" i="98" a="1"/>
  <c r="BP124" i="100" a="1"/>
  <c r="BS154" i="99" a="1"/>
  <c r="BS226" i="100" a="1"/>
  <c r="BS352" i="98" a="1"/>
  <c r="BS172" i="100" a="1"/>
  <c r="BS112" i="98" a="1"/>
  <c r="BS16" i="99" a="1"/>
  <c r="BQ214" i="100" a="1"/>
  <c r="BR148" i="100" a="1"/>
  <c r="BS28" i="98" a="1"/>
  <c r="BR130" i="100" a="1"/>
  <c r="BQ262" i="100" a="1"/>
  <c r="BS364" i="98" a="1"/>
  <c r="AW352" i="98" a="1"/>
  <c r="BR286" i="100" a="1"/>
  <c r="BS340" i="100" a="1"/>
  <c r="BS64" i="100" a="1"/>
  <c r="BS316" i="99" a="1"/>
  <c r="BR316" i="100" a="1"/>
  <c r="BI56" i="100" a="1"/>
  <c r="BQ424" i="100" a="1"/>
  <c r="BS274" i="98" a="1"/>
  <c r="BS232" i="100" a="1"/>
  <c r="BQ130" i="100" a="1"/>
  <c r="BR376" i="100" a="1"/>
  <c r="BS100" i="100" a="1"/>
  <c r="BR88" i="100" a="1"/>
  <c r="BQ190" i="100" a="1"/>
  <c r="BS256" i="99" a="1"/>
  <c r="BS166" i="99" a="1"/>
  <c r="BW4" i="99" a="1"/>
  <c r="BS76" i="100" a="1"/>
  <c r="BS34" i="99" a="1"/>
  <c r="BQ106" i="100" a="1"/>
  <c r="BX4" i="99" a="1"/>
  <c r="BS424" i="100" a="1"/>
  <c r="BS346" i="100" a="1"/>
  <c r="BI54" i="100" a="1"/>
  <c r="BQ154" i="100" a="1"/>
  <c r="BS124" i="98" a="1"/>
  <c r="BS136" i="100" a="1"/>
  <c r="BU56" i="100" a="1"/>
  <c r="BP328" i="100" a="1"/>
  <c r="BS202" i="100" a="1"/>
  <c r="BP286" i="100" a="1"/>
  <c r="BS34" i="98" a="1"/>
  <c r="BP400" i="100" a="1"/>
  <c r="BS316" i="100" a="1"/>
  <c r="BS10" i="98" a="1"/>
  <c r="BP82" i="100" a="1"/>
  <c r="BI6" i="99" a="1"/>
  <c r="BJ4" i="99" a="1"/>
  <c r="BS22" i="98" a="1"/>
  <c r="BS172" i="99" a="1"/>
  <c r="BS166" i="100" a="1"/>
  <c r="BR382" i="100" a="1"/>
  <c r="BS202" i="98" a="1"/>
  <c r="BS352" i="100" a="1"/>
  <c r="BS406" i="100" a="1"/>
  <c r="BS154" i="98" a="1"/>
  <c r="BQ292" i="100" a="1"/>
  <c r="BP58" i="100" a="1"/>
  <c r="BS298" i="98" a="1"/>
  <c r="BQ268" i="100" a="1"/>
  <c r="BQ382" i="100" a="1"/>
  <c r="BR58" i="100" a="1"/>
  <c r="BR160" i="100" a="1"/>
  <c r="BS334" i="100" a="1"/>
  <c r="BS94" i="100" a="1"/>
  <c r="BP196" i="100" a="1"/>
  <c r="BP352" i="100" a="1"/>
  <c r="BS124" i="100" a="1"/>
  <c r="BR172" i="100" a="1"/>
  <c r="BQ160" i="100" a="1"/>
  <c r="BS16" i="98" a="1"/>
  <c r="BR310" i="100" a="1"/>
  <c r="BP394" i="100" a="1"/>
  <c r="BQ202" i="100" a="1"/>
  <c r="BP232" i="100" a="1"/>
  <c r="BR250" i="100" a="1"/>
  <c r="BU52" i="100" a="1"/>
  <c r="BS88" i="99" a="1"/>
  <c r="BR64" i="100" a="1"/>
  <c r="BR100" i="100" a="1"/>
  <c r="BS190" i="100" a="1"/>
  <c r="BR346" i="100" a="1"/>
  <c r="BS106" i="100" a="1"/>
  <c r="BS184" i="99" a="1"/>
  <c r="BS196" i="98" a="1"/>
  <c r="BR352" i="100" a="1"/>
  <c r="BS196" i="99" a="1"/>
  <c r="BG8" i="99" a="1"/>
  <c r="BQ376" i="100" a="1"/>
  <c r="BS88" i="98" a="1"/>
  <c r="BQ280" i="100" a="1"/>
  <c r="BS424" i="99" a="1"/>
  <c r="BQ238" i="100" a="1"/>
  <c r="BQ334" i="100" a="1"/>
  <c r="BR244" i="100" a="1"/>
  <c r="BP310" i="100" a="1"/>
  <c r="BV4" i="99" a="1"/>
  <c r="BS232" i="98" a="1"/>
  <c r="BS208" i="100" a="1"/>
  <c r="BS232" i="99" a="1"/>
  <c r="BQ250" i="100" a="1"/>
  <c r="BR238" i="100" a="1"/>
  <c r="BS40" i="98" a="1"/>
  <c r="BP76" i="100" a="1"/>
  <c r="BQ316" i="100" a="1"/>
  <c r="BQ400" i="100" a="1"/>
  <c r="BP250" i="100" a="1"/>
  <c r="BS28" i="99" a="1"/>
  <c r="BS340" i="99" a="1"/>
  <c r="BJ52" i="100" a="1"/>
  <c r="BS160" i="100" a="1"/>
  <c r="BS334" i="99" a="1"/>
  <c r="BS358" i="98" a="1"/>
  <c r="BS82" i="98" a="1"/>
  <c r="BS214" i="100" a="1"/>
  <c r="BS286" i="99" a="1"/>
  <c r="BS328" i="99" a="1"/>
  <c r="BP118" i="100" a="1"/>
  <c r="AW418" i="98" a="1"/>
  <c r="BS262" i="100" a="1"/>
  <c r="BQ100" i="100" a="1"/>
  <c r="BQ286" i="100" a="1"/>
  <c r="BS226" i="98" a="1"/>
  <c r="BS10" i="99" a="1"/>
  <c r="BR196" i="100" a="1"/>
  <c r="BG4" i="99" a="1"/>
  <c r="BS262" i="98" a="1"/>
  <c r="BS70" i="98" a="1"/>
  <c r="BS148" i="99" a="1"/>
  <c r="BS58" i="99" a="1"/>
  <c r="BS238" i="100" a="1"/>
  <c r="BR76" i="100" a="1"/>
  <c r="BS268" i="98" a="1"/>
  <c r="BP214" i="100" a="1"/>
  <c r="BQ208" i="100" a="1"/>
  <c r="BR388" i="100" a="1"/>
  <c r="BS64" i="99" a="1"/>
  <c r="BR214" i="100" a="1"/>
  <c r="BS130" i="99" a="1"/>
  <c r="BS58" i="98" a="1"/>
  <c r="BS268" i="100" a="1"/>
  <c r="BP202" i="100" a="1"/>
  <c r="BP322" i="100" a="1"/>
  <c r="BS418" i="99" a="1"/>
  <c r="BS400" i="98" a="1"/>
  <c r="BQ340" i="100" a="1"/>
  <c r="BS304" i="100" a="1"/>
  <c r="BP334" i="100" a="1"/>
  <c r="BP148" i="100" a="1"/>
  <c r="BQ418" i="100" a="1"/>
  <c r="BP64" i="100" a="1"/>
  <c r="BQ112" i="100" a="1"/>
  <c r="AW346" i="98" a="1"/>
  <c r="BS130" i="98" a="1"/>
  <c r="BS304" i="99" a="1"/>
  <c r="AW354" i="98" a="1"/>
  <c r="BS154" i="100" a="1"/>
  <c r="BP418" i="100" a="1"/>
  <c r="AW356" i="98" a="1"/>
  <c r="BG6" i="99" a="1"/>
  <c r="BR118" i="100" a="1"/>
  <c r="BR106" i="100" a="1"/>
  <c r="BS106" i="98" a="1"/>
  <c r="BS340" i="98" a="1"/>
  <c r="BQ232" i="100" a="1"/>
  <c r="BR178" i="100" a="1"/>
  <c r="BS244" i="99" a="1"/>
  <c r="BR340" i="100" a="1"/>
  <c r="BS280" i="99" a="1"/>
  <c r="BQ256" i="100" a="1"/>
  <c r="BS400" i="100" a="1"/>
  <c r="BS70" i="100" a="1"/>
  <c r="BS244" i="100" a="1"/>
  <c r="BS52" i="100" a="1"/>
  <c r="BS172" i="98" a="1"/>
  <c r="BU54" i="100" a="1"/>
  <c r="BH52" i="100" a="1"/>
  <c r="BS262" i="99" a="1"/>
  <c r="BS202" i="99" a="1"/>
  <c r="BS358" i="99" a="1"/>
  <c r="BS76" i="98" a="1"/>
  <c r="BS418" i="98" a="1"/>
  <c r="BQ352" i="100" a="1"/>
  <c r="BP226" i="100" a="1"/>
  <c r="BS280" i="100" a="1"/>
  <c r="BS250" i="99" a="1"/>
  <c r="BQ274" i="100" a="1"/>
  <c r="BQ346" i="100" a="1"/>
  <c r="BS388" i="99" a="1"/>
  <c r="BS394" i="98" a="1"/>
  <c r="BQ298" i="100" a="1"/>
  <c r="BP274" i="100" a="1"/>
  <c r="BS208" i="99" a="1"/>
  <c r="BS70" i="99" a="1"/>
  <c r="BQ412" i="100" a="1"/>
  <c r="BS100" i="99" a="1"/>
  <c r="BP94" i="100" a="1"/>
  <c r="BQ394" i="100" a="1"/>
  <c r="BS370" i="100" a="1"/>
  <c r="BS148" i="100" a="1"/>
  <c r="BP166" i="100" a="1"/>
  <c r="BQ76" i="100" a="1"/>
  <c r="BS358" i="100" a="1"/>
  <c r="BU8" i="99" a="1"/>
  <c r="BQ310" i="100" a="1"/>
  <c r="BP136" i="100" a="1"/>
  <c r="BS214" i="99" a="1"/>
  <c r="BQ166" i="100" a="1"/>
  <c r="BS178" i="100" a="1"/>
  <c r="BS184" i="100" a="1"/>
  <c r="BP406" i="100" a="1"/>
  <c r="BP256" i="100" a="1"/>
  <c r="BS388" i="100" a="1"/>
  <c r="BR70" i="100" a="1"/>
  <c r="BS334" i="98" a="1"/>
  <c r="BS292" i="100" a="1"/>
  <c r="BS370" i="99" a="1"/>
  <c r="BS214" i="98" a="1"/>
  <c r="BR262" i="100" a="1"/>
  <c r="BS364" i="99" a="1"/>
  <c r="BP292" i="100" a="1"/>
  <c r="BS148" i="98" a="1"/>
  <c r="BP244" i="100" a="1"/>
  <c r="BS52" i="98" a="1"/>
  <c r="BS238" i="99" a="1"/>
  <c r="BS58" i="100" a="1"/>
  <c r="BR292" i="100" a="1"/>
  <c r="BS100" i="98" a="1"/>
  <c r="BQ70" i="100" a="1"/>
  <c r="BS322" i="98" a="1"/>
  <c r="BQ58" i="100" a="1"/>
  <c r="BS124" i="99" a="1"/>
  <c r="BP178" i="100" a="1"/>
  <c r="BU4" i="99" a="1"/>
  <c r="BQ220" i="100" a="1"/>
  <c r="BR406" i="100" a="1"/>
  <c r="BG52" i="100" a="1"/>
  <c r="BW52" i="100" a="1"/>
  <c r="BQ142" i="100" a="1"/>
  <c r="BS310" i="100" a="1"/>
  <c r="BR232" i="100" a="1"/>
  <c r="BS292" i="99" a="1"/>
  <c r="BS346" i="99" a="1"/>
  <c r="BR412" i="100" a="1"/>
  <c r="BQ178" i="100" a="1"/>
  <c r="BP412" i="100" a="1"/>
  <c r="BQ322" i="100" a="1"/>
  <c r="BS376" i="98" a="1"/>
  <c r="BP184" i="100" a="1"/>
  <c r="BQ370" i="100" a="1"/>
  <c r="BS418" i="100" a="1"/>
  <c r="BP190" i="100" a="1"/>
  <c r="BW8" i="99" a="1"/>
  <c r="BR136" i="100" a="1"/>
  <c r="BS64" i="98" a="1"/>
  <c r="BS412" i="99" a="1"/>
  <c r="BR124" i="100" a="1"/>
  <c r="BW56" i="100" a="1"/>
  <c r="BP172" i="100" a="1"/>
  <c r="BR400" i="100" a="1"/>
  <c r="BP424" i="100" a="1"/>
  <c r="BS190" i="99" a="1"/>
  <c r="BS160" i="98" a="1"/>
  <c r="BS280" i="98" a="1"/>
  <c r="BS4" i="99" a="1"/>
  <c r="BP130" i="100" a="1"/>
  <c r="BS208" i="98" a="1"/>
  <c r="BR94" i="100" a="1"/>
  <c r="BS376" i="99" a="1"/>
  <c r="BS310" i="99" a="1"/>
  <c r="BS76" i="99" a="1"/>
  <c r="BQ148" i="100" a="1"/>
  <c r="BS82" i="100" a="1"/>
  <c r="BS406" i="98" a="1"/>
  <c r="BP160" i="100" a="1"/>
  <c r="BR226" i="100" a="1"/>
  <c r="BQ358" i="100" a="1"/>
  <c r="BS400" i="99" a="1"/>
  <c r="BS136" i="98" a="1"/>
  <c r="BP238" i="100" a="1"/>
  <c r="BG54" i="100" a="1"/>
  <c r="BS160" i="99" a="1"/>
  <c r="BP88" i="100" a="1"/>
  <c r="BW6" i="99" a="1"/>
  <c r="BS370" i="98" a="1"/>
  <c r="BS268" i="99" a="1"/>
  <c r="BH4" i="99" a="1"/>
  <c r="BS286" i="98" a="1"/>
  <c r="BP142" i="100" a="1"/>
  <c r="BS196" i="100" a="1"/>
  <c r="BQ82" i="100" a="1"/>
  <c r="BS220" i="99" a="1"/>
  <c r="BS364" i="100" a="1"/>
  <c r="AL6" i="108"/>
  <c r="AL10" i="112"/>
  <c r="BD10" i="112"/>
  <c r="AE9" i="108"/>
  <c r="AE10" i="112"/>
  <c r="AZ7" i="108"/>
  <c r="AM5" i="108"/>
  <c r="AE6" i="108"/>
  <c r="AG6" i="108"/>
  <c r="AF10" i="112"/>
  <c r="AH10" i="112"/>
  <c r="AX10" i="112"/>
  <c r="AZ8" i="108"/>
  <c r="AJ7" i="108"/>
  <c r="BA6" i="108"/>
  <c r="AW5" i="108"/>
  <c r="AU10" i="112"/>
  <c r="BD5" i="108"/>
  <c r="AP10" i="112"/>
  <c r="AE7" i="108"/>
  <c r="BB7" i="108"/>
  <c r="AV8" i="108"/>
  <c r="AK7" i="108"/>
  <c r="AW10" i="112"/>
  <c r="AZ6" i="108"/>
  <c r="AJ8" i="108"/>
  <c r="BB5" i="108"/>
  <c r="AV6" i="108"/>
  <c r="AG9" i="108"/>
  <c r="AE8" i="108"/>
  <c r="AW10" i="108"/>
  <c r="AO10" i="112"/>
  <c r="AY10" i="112"/>
  <c r="AD10" i="108"/>
  <c r="AV10" i="108"/>
  <c r="AZ9" i="108"/>
  <c r="AM9" i="108"/>
  <c r="AM10" i="112"/>
  <c r="BD6" i="108"/>
  <c r="BH10" i="112"/>
  <c r="AF10" i="108"/>
  <c r="BE10" i="112"/>
  <c r="AW9" i="108"/>
  <c r="AD6" i="108"/>
  <c r="AM10" i="108"/>
  <c r="AX5" i="108"/>
  <c r="AW6" i="108"/>
  <c r="AD10" i="112"/>
  <c r="AW7" i="108"/>
  <c r="AX6" i="108"/>
  <c r="BD9" i="108"/>
  <c r="AD8" i="108"/>
  <c r="AM8" i="108"/>
  <c r="AK5" i="108"/>
  <c r="BF10" i="112"/>
  <c r="BA10" i="108"/>
  <c r="AX9" i="108"/>
  <c r="AZ10" i="112"/>
  <c r="AG10" i="112"/>
  <c r="AG10" i="108"/>
  <c r="BB8" i="108"/>
  <c r="AV7" i="108"/>
  <c r="AJ5" i="108"/>
  <c r="AN10" i="112"/>
  <c r="AF6" i="108"/>
  <c r="AG5" i="108"/>
  <c r="BA5" i="108"/>
  <c r="AX10" i="108"/>
  <c r="AF8" i="108"/>
  <c r="AK9" i="108"/>
  <c r="BD7" i="108"/>
  <c r="AM6" i="108"/>
  <c r="AD9" i="108"/>
  <c r="BB9" i="108"/>
  <c r="AX7" i="108"/>
  <c r="AK6" i="108"/>
  <c r="BB6" i="108"/>
  <c r="BD10" i="108"/>
  <c r="AJ6" i="108"/>
  <c r="AF9" i="108"/>
  <c r="AD5" i="108"/>
  <c r="BA8" i="108"/>
  <c r="AJ10" i="112"/>
  <c r="AZ10" i="108"/>
  <c r="BA9" i="108"/>
  <c r="AG7" i="108"/>
  <c r="AX8" i="108"/>
  <c r="AG8" i="108"/>
  <c r="BG10" i="112"/>
  <c r="BB10" i="112"/>
  <c r="AE5" i="108"/>
  <c r="BA10" i="112"/>
  <c r="AZ5" i="108"/>
  <c r="BC10" i="112"/>
  <c r="AJ10" i="108"/>
  <c r="AF7" i="108"/>
  <c r="AE10" i="108"/>
  <c r="AI10" i="112"/>
  <c r="AK10" i="108"/>
  <c r="AW8" i="108"/>
  <c r="AF5" i="108"/>
  <c r="BB10" i="108"/>
  <c r="AM7" i="108"/>
  <c r="AD7" i="108"/>
  <c r="BD8" i="108"/>
  <c r="AJ9" i="108"/>
  <c r="BA7" i="108"/>
  <c r="AK8" i="108"/>
  <c r="AV9" i="108"/>
  <c r="AQ10" i="112"/>
  <c r="AK10" i="112"/>
  <c r="AV10" i="112"/>
  <c r="AL19" i="108" l="1"/>
  <c r="AL22" i="108" s="1"/>
  <c r="AL18" i="108"/>
  <c r="AL21" i="108" s="1"/>
  <c r="AQ543" i="100"/>
  <c r="AQ542" i="100"/>
  <c r="AQ544" i="100"/>
  <c r="AQ541" i="100"/>
  <c r="AS570" i="100"/>
  <c r="AS571" i="100"/>
  <c r="AS568" i="100"/>
  <c r="AS569" i="100"/>
  <c r="AQ568" i="99"/>
  <c r="AQ572" i="99" s="1"/>
  <c r="AQ569" i="99"/>
  <c r="AQ571" i="99"/>
  <c r="AQ570" i="99"/>
  <c r="AS580" i="100"/>
  <c r="AS578" i="100"/>
  <c r="AS579" i="100"/>
  <c r="AS577" i="100"/>
  <c r="X523" i="100"/>
  <c r="X524" i="100"/>
  <c r="X526" i="100"/>
  <c r="X525" i="100"/>
  <c r="AQ569" i="100"/>
  <c r="AQ570" i="100"/>
  <c r="AQ571" i="100"/>
  <c r="AQ568" i="100"/>
  <c r="AS610" i="100"/>
  <c r="AS611" i="100"/>
  <c r="AS613" i="100"/>
  <c r="AS561" i="100"/>
  <c r="AS562" i="100"/>
  <c r="AS560" i="100"/>
  <c r="AS612" i="100"/>
  <c r="AS559" i="100"/>
  <c r="AR580" i="100"/>
  <c r="AR577" i="100"/>
  <c r="AR579" i="100"/>
  <c r="AR578" i="100"/>
  <c r="X578" i="100"/>
  <c r="X579" i="100"/>
  <c r="X580" i="100"/>
  <c r="X577" i="100"/>
  <c r="AQ523" i="100"/>
  <c r="AQ524" i="100"/>
  <c r="AQ525" i="100"/>
  <c r="AQ526" i="100"/>
  <c r="AQ612" i="100"/>
  <c r="AQ560" i="100"/>
  <c r="AQ613" i="100"/>
  <c r="AQ562" i="100"/>
  <c r="AQ610" i="100"/>
  <c r="AQ561" i="100"/>
  <c r="AQ611" i="100"/>
  <c r="AQ559" i="100"/>
  <c r="X559" i="100"/>
  <c r="X562" i="100"/>
  <c r="X561" i="100"/>
  <c r="X560" i="100"/>
  <c r="AR570" i="100"/>
  <c r="AR569" i="100"/>
  <c r="AR571" i="100"/>
  <c r="AR568" i="100"/>
  <c r="AQ581" i="99"/>
  <c r="AR591" i="100"/>
  <c r="AR588" i="100"/>
  <c r="AR590" i="100"/>
  <c r="AR589" i="100"/>
  <c r="AR508" i="100"/>
  <c r="AR507" i="100"/>
  <c r="AR505" i="100"/>
  <c r="AR506" i="100"/>
  <c r="AQ534" i="100"/>
  <c r="AQ533" i="100"/>
  <c r="AQ535" i="100"/>
  <c r="AQ532" i="100"/>
  <c r="AQ579" i="100"/>
  <c r="AQ580" i="100"/>
  <c r="AQ578" i="100"/>
  <c r="AQ577" i="100"/>
  <c r="BJ4" i="99"/>
  <c r="BI4" i="99"/>
  <c r="BI8" i="99"/>
  <c r="BI52" i="100"/>
  <c r="BJ52" i="100"/>
  <c r="BI56" i="100"/>
  <c r="BI6" i="99"/>
  <c r="BI54" i="100"/>
  <c r="BV4" i="99"/>
  <c r="BU4" i="99"/>
  <c r="BW4" i="99"/>
  <c r="BX4" i="99"/>
  <c r="BG4" i="99"/>
  <c r="BH4" i="99"/>
  <c r="BU8" i="99"/>
  <c r="BW8" i="99"/>
  <c r="BW6" i="99"/>
  <c r="BU6" i="99"/>
  <c r="BX52" i="100"/>
  <c r="BU52" i="100"/>
  <c r="BV52" i="100"/>
  <c r="BW52" i="100"/>
  <c r="BH52" i="100"/>
  <c r="BG52" i="100"/>
  <c r="BW54" i="100"/>
  <c r="BU54" i="100"/>
  <c r="BU56" i="100"/>
  <c r="BW56" i="100"/>
  <c r="BG54" i="100"/>
  <c r="BG6" i="99"/>
  <c r="BG56" i="100"/>
  <c r="BG8" i="99"/>
  <c r="Q143" i="103"/>
  <c r="P143" i="103"/>
  <c r="BJ44" i="103"/>
  <c r="AR44" i="103"/>
  <c r="AD6" i="99"/>
  <c r="K54" i="100"/>
  <c r="K53" i="100"/>
  <c r="AD54" i="100"/>
  <c r="K57" i="100"/>
  <c r="K55" i="100"/>
  <c r="K56" i="100"/>
  <c r="AR371" i="99"/>
  <c r="AR93" i="100"/>
  <c r="AR221" i="100"/>
  <c r="AR109" i="100"/>
  <c r="AR205" i="100"/>
  <c r="AR157" i="100"/>
  <c r="AR229" i="100"/>
  <c r="AR269" i="100"/>
  <c r="AS174" i="98"/>
  <c r="AS412" i="100"/>
  <c r="AR61" i="100"/>
  <c r="AR85" i="100"/>
  <c r="AR165" i="100"/>
  <c r="AR189" i="100"/>
  <c r="AR277" i="100"/>
  <c r="AR285" i="100"/>
  <c r="AR213" i="100"/>
  <c r="AR237" i="100"/>
  <c r="AR245" i="100"/>
  <c r="AD9" i="99"/>
  <c r="Z598" i="98"/>
  <c r="AD55" i="100"/>
  <c r="AD56" i="100"/>
  <c r="BR58" i="100"/>
  <c r="BP58" i="100"/>
  <c r="BQ58" i="100"/>
  <c r="BS58" i="100"/>
  <c r="BR64" i="100"/>
  <c r="BP64" i="100"/>
  <c r="BQ64" i="100"/>
  <c r="BS64" i="100"/>
  <c r="BQ70" i="100"/>
  <c r="BR70" i="100"/>
  <c r="BP70" i="100"/>
  <c r="BS70" i="100"/>
  <c r="BR76" i="100"/>
  <c r="BP76" i="100"/>
  <c r="BQ76" i="100"/>
  <c r="BS76" i="100"/>
  <c r="BQ82" i="100"/>
  <c r="BR82" i="100"/>
  <c r="BP82" i="100"/>
  <c r="BS82" i="100"/>
  <c r="BQ88" i="100"/>
  <c r="BR88" i="100"/>
  <c r="BP88" i="100"/>
  <c r="BS88" i="100"/>
  <c r="BQ94" i="100"/>
  <c r="BP94" i="100"/>
  <c r="BR94" i="100"/>
  <c r="BS94" i="100"/>
  <c r="BQ100" i="100"/>
  <c r="BP100" i="100"/>
  <c r="BR100" i="100"/>
  <c r="BS100" i="100"/>
  <c r="BQ106" i="100"/>
  <c r="BR106" i="100"/>
  <c r="BP106" i="100"/>
  <c r="BS106" i="100"/>
  <c r="BP112" i="100"/>
  <c r="BQ112" i="100"/>
  <c r="BR112" i="100"/>
  <c r="BS112" i="100"/>
  <c r="BP118" i="100"/>
  <c r="BQ118" i="100"/>
  <c r="BR118" i="100"/>
  <c r="BS118" i="100"/>
  <c r="BR124" i="100"/>
  <c r="BQ124" i="100"/>
  <c r="BP124" i="100"/>
  <c r="BS124" i="100"/>
  <c r="BQ130" i="100"/>
  <c r="BP130" i="100"/>
  <c r="BR130" i="100"/>
  <c r="BS130" i="100"/>
  <c r="BQ136" i="100"/>
  <c r="BP136" i="100"/>
  <c r="BR136" i="100"/>
  <c r="BS136" i="100"/>
  <c r="BP142" i="100"/>
  <c r="BQ142" i="100"/>
  <c r="BR142" i="100"/>
  <c r="BS142" i="100"/>
  <c r="BQ148" i="100"/>
  <c r="BP148" i="100"/>
  <c r="BR148" i="100"/>
  <c r="BS148" i="100"/>
  <c r="BQ154" i="100"/>
  <c r="BR154" i="100"/>
  <c r="BP154" i="100"/>
  <c r="BS154" i="100"/>
  <c r="BR160" i="100"/>
  <c r="BQ160" i="100"/>
  <c r="BP160" i="100"/>
  <c r="BS160" i="100"/>
  <c r="BP166" i="100"/>
  <c r="BR166" i="100"/>
  <c r="BQ166" i="100"/>
  <c r="BS166" i="100"/>
  <c r="BP172" i="100"/>
  <c r="BQ172" i="100"/>
  <c r="BR172" i="100"/>
  <c r="BS172" i="100"/>
  <c r="BR178" i="100"/>
  <c r="BQ178" i="100"/>
  <c r="BP178" i="100"/>
  <c r="BS178" i="100"/>
  <c r="BR184" i="100"/>
  <c r="BQ184" i="100"/>
  <c r="BP184" i="100"/>
  <c r="BS184" i="100"/>
  <c r="BQ190" i="100"/>
  <c r="BR190" i="100"/>
  <c r="BP190" i="100"/>
  <c r="BS190" i="100"/>
  <c r="BQ196" i="100"/>
  <c r="BR196" i="100"/>
  <c r="BP196" i="100"/>
  <c r="BS196" i="100"/>
  <c r="BR202" i="100"/>
  <c r="BP202" i="100"/>
  <c r="BQ202" i="100"/>
  <c r="BS202" i="100"/>
  <c r="BR208" i="100"/>
  <c r="BQ208" i="100"/>
  <c r="BP208" i="100"/>
  <c r="BS208" i="100"/>
  <c r="BR214" i="100"/>
  <c r="BQ214" i="100"/>
  <c r="BP214" i="100"/>
  <c r="BS214" i="100"/>
  <c r="BP220" i="100"/>
  <c r="BQ220" i="100"/>
  <c r="BR220" i="100"/>
  <c r="BS220" i="100"/>
  <c r="BQ226" i="100"/>
  <c r="BR226" i="100"/>
  <c r="BP226" i="100"/>
  <c r="BS226" i="100"/>
  <c r="BP232" i="100"/>
  <c r="BR232" i="100"/>
  <c r="BQ232" i="100"/>
  <c r="BS232" i="100"/>
  <c r="BR238" i="100"/>
  <c r="BQ238" i="100"/>
  <c r="BP238" i="100"/>
  <c r="BS238" i="100"/>
  <c r="BQ244" i="100"/>
  <c r="BR244" i="100"/>
  <c r="BP244" i="100"/>
  <c r="BS244" i="100"/>
  <c r="BP250" i="100"/>
  <c r="BR250" i="100"/>
  <c r="BQ250" i="100"/>
  <c r="BS250" i="100"/>
  <c r="BP256" i="100"/>
  <c r="BQ256" i="100"/>
  <c r="BR256" i="100"/>
  <c r="BS256" i="100"/>
  <c r="BQ262" i="100"/>
  <c r="BR262" i="100"/>
  <c r="BP262" i="100"/>
  <c r="BS262" i="100"/>
  <c r="BQ268" i="100"/>
  <c r="BP268" i="100"/>
  <c r="BR268" i="100"/>
  <c r="BS268" i="100"/>
  <c r="BQ274" i="100"/>
  <c r="BP274" i="100"/>
  <c r="BR274" i="100"/>
  <c r="BS274" i="100"/>
  <c r="BP280" i="100"/>
  <c r="BQ280" i="100"/>
  <c r="BR280" i="100"/>
  <c r="BS280" i="100"/>
  <c r="BQ286" i="100"/>
  <c r="BR286" i="100"/>
  <c r="BP286" i="100"/>
  <c r="BS286" i="100"/>
  <c r="BQ292" i="100"/>
  <c r="BP292" i="100"/>
  <c r="BR292" i="100"/>
  <c r="BS292" i="100"/>
  <c r="BQ298" i="100"/>
  <c r="BP298" i="100"/>
  <c r="BR298" i="100"/>
  <c r="BS298" i="100"/>
  <c r="BP304" i="100"/>
  <c r="BQ304" i="100"/>
  <c r="BR304" i="100"/>
  <c r="BS304" i="100"/>
  <c r="BR310" i="100"/>
  <c r="BP310" i="100"/>
  <c r="BQ310" i="100"/>
  <c r="BS310" i="100"/>
  <c r="BR316" i="100"/>
  <c r="BQ316" i="100"/>
  <c r="BP316" i="100"/>
  <c r="BS316" i="100"/>
  <c r="BR322" i="100"/>
  <c r="BP322" i="100"/>
  <c r="BQ322" i="100"/>
  <c r="BS322" i="100"/>
  <c r="BQ328" i="100"/>
  <c r="BP328" i="100"/>
  <c r="BR328" i="100"/>
  <c r="BS328" i="100"/>
  <c r="BR334" i="100"/>
  <c r="BP334" i="100"/>
  <c r="BQ334" i="100"/>
  <c r="BS334" i="100"/>
  <c r="BP340" i="100"/>
  <c r="BQ340" i="100"/>
  <c r="BR340" i="100"/>
  <c r="BS340" i="100"/>
  <c r="BR346" i="100"/>
  <c r="BQ346" i="100"/>
  <c r="BP346" i="100"/>
  <c r="BS346" i="100"/>
  <c r="BR352" i="100"/>
  <c r="BQ352" i="100"/>
  <c r="BP352" i="100"/>
  <c r="BS352" i="100"/>
  <c r="BQ358" i="100"/>
  <c r="BR358" i="100"/>
  <c r="BP358" i="100"/>
  <c r="BS358" i="100"/>
  <c r="BP364" i="100"/>
  <c r="BQ364" i="100"/>
  <c r="BR364" i="100"/>
  <c r="BS364" i="100"/>
  <c r="BR370" i="100"/>
  <c r="BP370" i="100"/>
  <c r="BQ370" i="100"/>
  <c r="BS370" i="100"/>
  <c r="BQ376" i="100"/>
  <c r="BR376" i="100"/>
  <c r="BP376" i="100"/>
  <c r="BS376" i="100"/>
  <c r="BR382" i="100"/>
  <c r="BQ382" i="100"/>
  <c r="BP382" i="100"/>
  <c r="BS382" i="100"/>
  <c r="BQ388" i="100"/>
  <c r="BR388" i="100"/>
  <c r="BP388" i="100"/>
  <c r="BS388" i="100"/>
  <c r="BP394" i="100"/>
  <c r="BQ394" i="100"/>
  <c r="BR394" i="100"/>
  <c r="BS394" i="100"/>
  <c r="BR400" i="100"/>
  <c r="BQ400" i="100"/>
  <c r="BP400" i="100"/>
  <c r="BS400" i="100"/>
  <c r="BR406" i="100"/>
  <c r="BP406" i="100"/>
  <c r="BQ406" i="100"/>
  <c r="BS406" i="100"/>
  <c r="BQ412" i="100"/>
  <c r="BR412" i="100"/>
  <c r="BP412" i="100"/>
  <c r="BS412" i="100"/>
  <c r="BQ418" i="100"/>
  <c r="BP418" i="100"/>
  <c r="BR418" i="100"/>
  <c r="BS418" i="100"/>
  <c r="BP424" i="100"/>
  <c r="BR424" i="100"/>
  <c r="BQ424" i="100"/>
  <c r="BS424" i="100"/>
  <c r="AD52" i="100"/>
  <c r="AD53" i="100"/>
  <c r="AD57" i="100"/>
  <c r="AD4" i="99"/>
  <c r="AD8" i="99"/>
  <c r="AD7" i="99"/>
  <c r="AD5" i="99"/>
  <c r="AW346" i="98"/>
  <c r="AX346" i="98"/>
  <c r="AW354" i="98"/>
  <c r="AW418" i="98"/>
  <c r="AW356" i="98"/>
  <c r="AW352" i="98"/>
  <c r="AS166" i="98"/>
  <c r="AQ613" i="98"/>
  <c r="AQ612" i="98"/>
  <c r="AQ611" i="98"/>
  <c r="AQ610" i="98"/>
  <c r="G609" i="98"/>
  <c r="AP612" i="98"/>
  <c r="AP613" i="98"/>
  <c r="AP611" i="98"/>
  <c r="AP610" i="98"/>
  <c r="W613" i="98"/>
  <c r="W612" i="98"/>
  <c r="W611" i="98"/>
  <c r="W610" i="98"/>
  <c r="AS182" i="98"/>
  <c r="AS358" i="98"/>
  <c r="Z609" i="98"/>
  <c r="AR609" i="98" s="1"/>
  <c r="C15" i="103" s="1"/>
  <c r="W602" i="98"/>
  <c r="W601" i="98"/>
  <c r="W600" i="98"/>
  <c r="W599" i="98"/>
  <c r="AP599" i="98"/>
  <c r="AP601" i="98"/>
  <c r="AP600" i="98"/>
  <c r="AP602" i="98"/>
  <c r="G598" i="98"/>
  <c r="BS364" i="99"/>
  <c r="BS388" i="99"/>
  <c r="BS412" i="99"/>
  <c r="BS382" i="99"/>
  <c r="BS406" i="99"/>
  <c r="BS376" i="99"/>
  <c r="BS400" i="99"/>
  <c r="BS424" i="99"/>
  <c r="BS370" i="99"/>
  <c r="BS394" i="99"/>
  <c r="BS418" i="99"/>
  <c r="AS217" i="100"/>
  <c r="AK19" i="108"/>
  <c r="AK22" i="108" s="1"/>
  <c r="AK18" i="108"/>
  <c r="AK21" i="108" s="1"/>
  <c r="AJ19" i="108"/>
  <c r="AJ22" i="108" s="1"/>
  <c r="AJ18" i="108"/>
  <c r="AJ21" i="108" s="1"/>
  <c r="AF18" i="108"/>
  <c r="AF21" i="108" s="1"/>
  <c r="AF19" i="108"/>
  <c r="AF22" i="108" s="1"/>
  <c r="AE18" i="108"/>
  <c r="AE21" i="108" s="1"/>
  <c r="AE19" i="108"/>
  <c r="AE22" i="108" s="1"/>
  <c r="AG19" i="108"/>
  <c r="AG22" i="108" s="1"/>
  <c r="AG18" i="108"/>
  <c r="AG21" i="108" s="1"/>
  <c r="AI19" i="108"/>
  <c r="AI22" i="108" s="1"/>
  <c r="AI18" i="108"/>
  <c r="AI21" i="108" s="1"/>
  <c r="AS168" i="98"/>
  <c r="BE1" i="108"/>
  <c r="AF18" i="112"/>
  <c r="AF21" i="112" s="1"/>
  <c r="AM19" i="112"/>
  <c r="AM22" i="112" s="1"/>
  <c r="AM18" i="112"/>
  <c r="AM21" i="112" s="1"/>
  <c r="AG19" i="112"/>
  <c r="AG22" i="112" s="1"/>
  <c r="AG18" i="112"/>
  <c r="AG21" i="112" s="1"/>
  <c r="AN18" i="112"/>
  <c r="AN21" i="112" s="1"/>
  <c r="AN19" i="112"/>
  <c r="AN22" i="112" s="1"/>
  <c r="AH18" i="112"/>
  <c r="AH21" i="112" s="1"/>
  <c r="AH19" i="112"/>
  <c r="AH22" i="112" s="1"/>
  <c r="AO18" i="112"/>
  <c r="AO21" i="112" s="1"/>
  <c r="AO19" i="112"/>
  <c r="AO22" i="112" s="1"/>
  <c r="AP19" i="112"/>
  <c r="AP22" i="112" s="1"/>
  <c r="AP18" i="112"/>
  <c r="AP21" i="112" s="1"/>
  <c r="AQ18" i="112"/>
  <c r="AQ21" i="112" s="1"/>
  <c r="AQ19" i="112"/>
  <c r="AQ22" i="112" s="1"/>
  <c r="AI18" i="112"/>
  <c r="AI21" i="112" s="1"/>
  <c r="AI19" i="112"/>
  <c r="AI22" i="112" s="1"/>
  <c r="AJ18" i="112"/>
  <c r="AJ21" i="112" s="1"/>
  <c r="AJ19" i="112"/>
  <c r="AJ22" i="112" s="1"/>
  <c r="AD18" i="112"/>
  <c r="AD24" i="112" s="1"/>
  <c r="AD19" i="112"/>
  <c r="AD22" i="112" s="1"/>
  <c r="AK18" i="112"/>
  <c r="AK21" i="112" s="1"/>
  <c r="AK19" i="112"/>
  <c r="AK22" i="112" s="1"/>
  <c r="AE19" i="112"/>
  <c r="AE22" i="112" s="1"/>
  <c r="AE18" i="112"/>
  <c r="AE21" i="112" s="1"/>
  <c r="AL18" i="112"/>
  <c r="AL21" i="112" s="1"/>
  <c r="AL19" i="112"/>
  <c r="AL22" i="112" s="1"/>
  <c r="AF19" i="112"/>
  <c r="AF22" i="112" s="1"/>
  <c r="BS4" i="99"/>
  <c r="BS28" i="99"/>
  <c r="BS52" i="99"/>
  <c r="BS76" i="99"/>
  <c r="BS100" i="99"/>
  <c r="BS124" i="99"/>
  <c r="BS148" i="99"/>
  <c r="BS172" i="99"/>
  <c r="BS196" i="99"/>
  <c r="BS220" i="99"/>
  <c r="BS244" i="99"/>
  <c r="BS268" i="99"/>
  <c r="BS292" i="99"/>
  <c r="BS316" i="99"/>
  <c r="BS340" i="99"/>
  <c r="BS22" i="99"/>
  <c r="BS46" i="99"/>
  <c r="BS70" i="99"/>
  <c r="BS94" i="99"/>
  <c r="BS118" i="99"/>
  <c r="BS142" i="99"/>
  <c r="BS166" i="99"/>
  <c r="BS190" i="99"/>
  <c r="BS214" i="99"/>
  <c r="BS238" i="99"/>
  <c r="BS262" i="99"/>
  <c r="BS286" i="99"/>
  <c r="BS310" i="99"/>
  <c r="BS334" i="99"/>
  <c r="BS358" i="99"/>
  <c r="BS16" i="99"/>
  <c r="BS40" i="99"/>
  <c r="BS64" i="99"/>
  <c r="BS88" i="99"/>
  <c r="BS112" i="99"/>
  <c r="BS136" i="99"/>
  <c r="BS160" i="99"/>
  <c r="BS184" i="99"/>
  <c r="BS208" i="99"/>
  <c r="BS232" i="99"/>
  <c r="BS256" i="99"/>
  <c r="BS280" i="99"/>
  <c r="BS304" i="99"/>
  <c r="BS328" i="99"/>
  <c r="BS352" i="99"/>
  <c r="BS10" i="99"/>
  <c r="BS34" i="99"/>
  <c r="BS58" i="99"/>
  <c r="BS82" i="99"/>
  <c r="BS106" i="99"/>
  <c r="BS130" i="99"/>
  <c r="BS154" i="99"/>
  <c r="BS178" i="99"/>
  <c r="BS202" i="99"/>
  <c r="BS226" i="99"/>
  <c r="BS250" i="99"/>
  <c r="BS274" i="99"/>
  <c r="BS298" i="99"/>
  <c r="BS322" i="99"/>
  <c r="BS346" i="99"/>
  <c r="AR358" i="99"/>
  <c r="AR30" i="99"/>
  <c r="AR214" i="99"/>
  <c r="AR278" i="99"/>
  <c r="AR182" i="99"/>
  <c r="AR246" i="99"/>
  <c r="AR310" i="99"/>
  <c r="AR134" i="99"/>
  <c r="BS52" i="100"/>
  <c r="AM19" i="108"/>
  <c r="AM22" i="108" s="1"/>
  <c r="AM18" i="108"/>
  <c r="AM21" i="108" s="1"/>
  <c r="AN1" i="108"/>
  <c r="AS113" i="100"/>
  <c r="AS305" i="100"/>
  <c r="C41" i="103"/>
  <c r="C37" i="103"/>
  <c r="AS206" i="100"/>
  <c r="C24" i="103"/>
  <c r="C21" i="103"/>
  <c r="AS7" i="99"/>
  <c r="AS15" i="99"/>
  <c r="AS79" i="99"/>
  <c r="AS95" i="99"/>
  <c r="AS111" i="99"/>
  <c r="AS127" i="99"/>
  <c r="C22" i="103"/>
  <c r="AR217" i="99"/>
  <c r="AR153" i="99"/>
  <c r="AS176" i="99"/>
  <c r="AS192" i="99"/>
  <c r="AS224" i="99"/>
  <c r="BS184" i="98"/>
  <c r="BS190" i="98"/>
  <c r="BS196" i="98"/>
  <c r="BS202" i="98"/>
  <c r="BS208" i="98"/>
  <c r="BS214" i="98"/>
  <c r="BS220" i="98"/>
  <c r="BS226" i="98"/>
  <c r="BS232" i="98"/>
  <c r="BS238" i="98"/>
  <c r="BS244" i="98"/>
  <c r="BS250" i="98"/>
  <c r="BS256" i="98"/>
  <c r="BS262" i="98"/>
  <c r="BS268" i="98"/>
  <c r="BS274" i="98"/>
  <c r="BS280" i="98"/>
  <c r="BS286" i="98"/>
  <c r="BS292" i="98"/>
  <c r="BS298" i="98"/>
  <c r="BS304" i="98"/>
  <c r="BS310" i="98"/>
  <c r="BS316" i="98"/>
  <c r="BS322" i="98"/>
  <c r="BS328" i="98"/>
  <c r="BS334" i="98"/>
  <c r="BS340" i="98"/>
  <c r="BS346" i="98"/>
  <c r="BS352" i="98"/>
  <c r="BS358" i="98"/>
  <c r="BS10" i="98"/>
  <c r="BS364" i="98"/>
  <c r="BS370" i="98"/>
  <c r="BS376" i="98"/>
  <c r="BS382" i="98"/>
  <c r="BS388" i="98"/>
  <c r="BS394" i="98"/>
  <c r="BS400" i="98"/>
  <c r="BS406" i="98"/>
  <c r="BS412" i="98"/>
  <c r="BS418" i="98"/>
  <c r="BS424" i="98"/>
  <c r="BS16" i="98"/>
  <c r="BS22" i="98"/>
  <c r="BS28" i="98"/>
  <c r="BS34" i="98"/>
  <c r="BS40" i="98"/>
  <c r="BS46" i="98"/>
  <c r="BS52" i="98"/>
  <c r="BS58" i="98"/>
  <c r="BS64" i="98"/>
  <c r="BS70" i="98"/>
  <c r="BS76" i="98"/>
  <c r="BS82" i="98"/>
  <c r="BS88" i="98"/>
  <c r="BS94" i="98"/>
  <c r="BS100" i="98"/>
  <c r="BS106" i="98"/>
  <c r="BS112" i="98"/>
  <c r="BS118" i="98"/>
  <c r="BS124" i="98"/>
  <c r="BS130" i="98"/>
  <c r="BS136" i="98"/>
  <c r="BS142" i="98"/>
  <c r="BS148" i="98"/>
  <c r="BS154" i="98"/>
  <c r="BS160" i="98"/>
  <c r="BS166" i="98"/>
  <c r="BS172" i="98"/>
  <c r="BS178" i="98"/>
  <c r="Z513" i="98"/>
  <c r="AR513" i="98" s="1"/>
  <c r="C6" i="103" s="1"/>
  <c r="Z567" i="98"/>
  <c r="AR567" i="98" s="1"/>
  <c r="C14" i="103" s="1"/>
  <c r="C35" i="103"/>
  <c r="C36" i="103"/>
  <c r="AS66" i="100"/>
  <c r="AS82" i="100"/>
  <c r="AS98" i="100"/>
  <c r="AS198" i="100"/>
  <c r="AS230" i="100"/>
  <c r="AS74" i="100"/>
  <c r="AS90" i="100"/>
  <c r="C34" i="103"/>
  <c r="C38" i="103"/>
  <c r="C42" i="103"/>
  <c r="AS146" i="99"/>
  <c r="AS402" i="99"/>
  <c r="AS11" i="99"/>
  <c r="AS107" i="99"/>
  <c r="AS123" i="99"/>
  <c r="AS139" i="99"/>
  <c r="AS155" i="99"/>
  <c r="AS171" i="99"/>
  <c r="AS187" i="99"/>
  <c r="AS203" i="99"/>
  <c r="AS219" i="99"/>
  <c r="AS283" i="99"/>
  <c r="AS299" i="99"/>
  <c r="AS315" i="99"/>
  <c r="AS347" i="99"/>
  <c r="AS363" i="99"/>
  <c r="AS379" i="99"/>
  <c r="AS395" i="99"/>
  <c r="AS411" i="99"/>
  <c r="AS427" i="99"/>
  <c r="C23" i="103"/>
  <c r="C27" i="103"/>
  <c r="AS19" i="99"/>
  <c r="AS35" i="99"/>
  <c r="AS51" i="99"/>
  <c r="AS67" i="99"/>
  <c r="AS163" i="99"/>
  <c r="AS179" i="99"/>
  <c r="AS195" i="99"/>
  <c r="AS259" i="99"/>
  <c r="AS323" i="99"/>
  <c r="AS339" i="99"/>
  <c r="AS387" i="99"/>
  <c r="AS403" i="99"/>
  <c r="AS419" i="99"/>
  <c r="C20" i="103"/>
  <c r="C28" i="103"/>
  <c r="AR587" i="98"/>
  <c r="C44" i="103" s="1"/>
  <c r="Z540" i="98"/>
  <c r="AR540" i="98" s="1"/>
  <c r="C9" i="103" s="1"/>
  <c r="Z558" i="98"/>
  <c r="AR558" i="98" s="1"/>
  <c r="C13" i="103" s="1"/>
  <c r="X10" i="98"/>
  <c r="AS175" i="98"/>
  <c r="X169" i="98"/>
  <c r="G513" i="98"/>
  <c r="G549" i="98"/>
  <c r="G567" i="98"/>
  <c r="AS177" i="98"/>
  <c r="X361" i="98"/>
  <c r="Z549" i="98"/>
  <c r="AR549" i="98" s="1"/>
  <c r="C10" i="103" s="1"/>
  <c r="G531" i="98"/>
  <c r="AS167" i="98"/>
  <c r="AS183" i="98"/>
  <c r="AS359" i="98"/>
  <c r="G522" i="98"/>
  <c r="G540" i="98"/>
  <c r="G558" i="98"/>
  <c r="Z522" i="98"/>
  <c r="AR522" i="98" s="1"/>
  <c r="C7" i="103" s="1"/>
  <c r="Z531" i="98"/>
  <c r="AR531" i="98" s="1"/>
  <c r="C8" i="103" s="1"/>
  <c r="AR212" i="99"/>
  <c r="AR84" i="99"/>
  <c r="AR244" i="99"/>
  <c r="AR324" i="99"/>
  <c r="AR268" i="99"/>
  <c r="AR292" i="99"/>
  <c r="AR348" i="99"/>
  <c r="AR420" i="99"/>
  <c r="AR28" i="99"/>
  <c r="AR276" i="99"/>
  <c r="AR396" i="99"/>
  <c r="AS59" i="100"/>
  <c r="AS67" i="100"/>
  <c r="AS75" i="100"/>
  <c r="AS83" i="100"/>
  <c r="AS91" i="100"/>
  <c r="AS99" i="100"/>
  <c r="AS107" i="100"/>
  <c r="AS115" i="100"/>
  <c r="AS123" i="100"/>
  <c r="AS131" i="100"/>
  <c r="AS139" i="100"/>
  <c r="AS147" i="100"/>
  <c r="AS155" i="100"/>
  <c r="AS163" i="100"/>
  <c r="AS171" i="100"/>
  <c r="AS179" i="100"/>
  <c r="AS187" i="100"/>
  <c r="AS195" i="100"/>
  <c r="AS203" i="100"/>
  <c r="AS211" i="100"/>
  <c r="AS219" i="100"/>
  <c r="AS227" i="100"/>
  <c r="AS243" i="100"/>
  <c r="AS251" i="100"/>
  <c r="AS259" i="100"/>
  <c r="AS267" i="100"/>
  <c r="AS275" i="100"/>
  <c r="AS283" i="100"/>
  <c r="AS291" i="100"/>
  <c r="AS299" i="100"/>
  <c r="AS307" i="100"/>
  <c r="AS315" i="100"/>
  <c r="AR260" i="99"/>
  <c r="AR300" i="99"/>
  <c r="AR356" i="99"/>
  <c r="AR340" i="99"/>
  <c r="AR372" i="99"/>
  <c r="AR388" i="99"/>
  <c r="AS27" i="99"/>
  <c r="AS59" i="99"/>
  <c r="AS75" i="99"/>
  <c r="AS83" i="99"/>
  <c r="AS91" i="99"/>
  <c r="AS99" i="99"/>
  <c r="AS115" i="99"/>
  <c r="AS131" i="99"/>
  <c r="AS211" i="99"/>
  <c r="AS227" i="99"/>
  <c r="AS235" i="99"/>
  <c r="AS243" i="99"/>
  <c r="AS251" i="99"/>
  <c r="AS275" i="99"/>
  <c r="AS291" i="99"/>
  <c r="AS355" i="99"/>
  <c r="AS371" i="99"/>
  <c r="AR404" i="99"/>
  <c r="AS52" i="99"/>
  <c r="AS68" i="99"/>
  <c r="AS84" i="99"/>
  <c r="AS116" i="99"/>
  <c r="AS132" i="99"/>
  <c r="AS148" i="99"/>
  <c r="AS164" i="99"/>
  <c r="AS180" i="99"/>
  <c r="AS196" i="99"/>
  <c r="AS212" i="99"/>
  <c r="AS228" i="99"/>
  <c r="AS244" i="99"/>
  <c r="AR253" i="99"/>
  <c r="AS260" i="99"/>
  <c r="AR269" i="99"/>
  <c r="AS276" i="99"/>
  <c r="AR285" i="99"/>
  <c r="AS292" i="99"/>
  <c r="AS324" i="99"/>
  <c r="AS340" i="99"/>
  <c r="AS356" i="99"/>
  <c r="AS372" i="99"/>
  <c r="AS388" i="99"/>
  <c r="AS404" i="99"/>
  <c r="AS420" i="99"/>
  <c r="AR170" i="98"/>
  <c r="AR178" i="98"/>
  <c r="AS52" i="100"/>
  <c r="AS60" i="100"/>
  <c r="AS100" i="100"/>
  <c r="AS108" i="100"/>
  <c r="AS124" i="100"/>
  <c r="AR125" i="100"/>
  <c r="AS140" i="100"/>
  <c r="AS148" i="100"/>
  <c r="AS156" i="100"/>
  <c r="AS172" i="100"/>
  <c r="AS180" i="100"/>
  <c r="AS260" i="100"/>
  <c r="AS169" i="98"/>
  <c r="AS361" i="98"/>
  <c r="AR362" i="98"/>
  <c r="AS77" i="100"/>
  <c r="AR238" i="100"/>
  <c r="AP550" i="98"/>
  <c r="AS89" i="100"/>
  <c r="AS72" i="99"/>
  <c r="AS88" i="99"/>
  <c r="AS120" i="99"/>
  <c r="AS128" i="99"/>
  <c r="AS136" i="99"/>
  <c r="AS144" i="99"/>
  <c r="AR358" i="98"/>
  <c r="AR6" i="99"/>
  <c r="AS25" i="99"/>
  <c r="AS33" i="99"/>
  <c r="AS41" i="99"/>
  <c r="AR166" i="98"/>
  <c r="AS173" i="98"/>
  <c r="AS181" i="98"/>
  <c r="AR182" i="98"/>
  <c r="AR267" i="99"/>
  <c r="AS56" i="100"/>
  <c r="AR91" i="100"/>
  <c r="AR83" i="100"/>
  <c r="AP517" i="98"/>
  <c r="AS58" i="100"/>
  <c r="AS178" i="100"/>
  <c r="AR243" i="100"/>
  <c r="AS250" i="100"/>
  <c r="AS258" i="100"/>
  <c r="AS266" i="100"/>
  <c r="AS274" i="100"/>
  <c r="AS282" i="100"/>
  <c r="AS290" i="100"/>
  <c r="AS298" i="100"/>
  <c r="AS306" i="100"/>
  <c r="AS314" i="100"/>
  <c r="AS322" i="100"/>
  <c r="AS330" i="100"/>
  <c r="AS338" i="100"/>
  <c r="AS346" i="100"/>
  <c r="AS362" i="100"/>
  <c r="AP505" i="98"/>
  <c r="AR168" i="98"/>
  <c r="AR187" i="99"/>
  <c r="AR379" i="99"/>
  <c r="AS10" i="99"/>
  <c r="AS26" i="99"/>
  <c r="AS34" i="99"/>
  <c r="AS58" i="99"/>
  <c r="AS74" i="99"/>
  <c r="AS90" i="99"/>
  <c r="AS98" i="99"/>
  <c r="AS106" i="99"/>
  <c r="AR131" i="99"/>
  <c r="AS138" i="99"/>
  <c r="AS154" i="99"/>
  <c r="AS178" i="99"/>
  <c r="AR179" i="99"/>
  <c r="AS186" i="99"/>
  <c r="AR195" i="99"/>
  <c r="AS202" i="99"/>
  <c r="AS218" i="99"/>
  <c r="AS234" i="99"/>
  <c r="AS250" i="99"/>
  <c r="AS266" i="99"/>
  <c r="AS274" i="99"/>
  <c r="AS306" i="99"/>
  <c r="AS322" i="99"/>
  <c r="AS338" i="99"/>
  <c r="AS362" i="99"/>
  <c r="AS378" i="99"/>
  <c r="AS394" i="99"/>
  <c r="AS410" i="99"/>
  <c r="AS418" i="99"/>
  <c r="AS426" i="99"/>
  <c r="AR283" i="99"/>
  <c r="AR299" i="99"/>
  <c r="AR395" i="99"/>
  <c r="AR176" i="98"/>
  <c r="AR196" i="100"/>
  <c r="AR260" i="100"/>
  <c r="AR292" i="100"/>
  <c r="AR356" i="100"/>
  <c r="AR236" i="100"/>
  <c r="AR68" i="100"/>
  <c r="AR116" i="100"/>
  <c r="AR244" i="100"/>
  <c r="AR276" i="100"/>
  <c r="AR308" i="100"/>
  <c r="AR324" i="100"/>
  <c r="AS232" i="100"/>
  <c r="AR91" i="99"/>
  <c r="AR67" i="99"/>
  <c r="AR203" i="99"/>
  <c r="AR219" i="99"/>
  <c r="AR107" i="99"/>
  <c r="AR315" i="99"/>
  <c r="AR331" i="99"/>
  <c r="AR347" i="99"/>
  <c r="AR51" i="99"/>
  <c r="AR155" i="99"/>
  <c r="AR237" i="99"/>
  <c r="AR275" i="99"/>
  <c r="AR363" i="99"/>
  <c r="AR123" i="99"/>
  <c r="AR59" i="99"/>
  <c r="AR139" i="99"/>
  <c r="AR249" i="99"/>
  <c r="X171" i="98"/>
  <c r="X179" i="98"/>
  <c r="AR290" i="99"/>
  <c r="AR361" i="99"/>
  <c r="AR69" i="100"/>
  <c r="AR77" i="100"/>
  <c r="AR117" i="100"/>
  <c r="AR180" i="100"/>
  <c r="X362" i="98"/>
  <c r="AR121" i="99"/>
  <c r="AR162" i="99"/>
  <c r="AR281" i="99"/>
  <c r="AR370" i="99"/>
  <c r="AR100" i="100"/>
  <c r="AR132" i="100"/>
  <c r="AR148" i="100"/>
  <c r="X172" i="98"/>
  <c r="AR146" i="99"/>
  <c r="AR194" i="99"/>
  <c r="AR210" i="99"/>
  <c r="AR242" i="99"/>
  <c r="AR425" i="99"/>
  <c r="AR133" i="100"/>
  <c r="AR181" i="100"/>
  <c r="X180" i="98"/>
  <c r="AR66" i="99"/>
  <c r="AR226" i="99"/>
  <c r="AR274" i="99"/>
  <c r="AR393" i="99"/>
  <c r="AR418" i="99"/>
  <c r="AR52" i="100"/>
  <c r="AR141" i="100"/>
  <c r="AR149" i="100"/>
  <c r="X363" i="98"/>
  <c r="AR297" i="99"/>
  <c r="AR306" i="99"/>
  <c r="AR345" i="99"/>
  <c r="AR386" i="99"/>
  <c r="AR402" i="99"/>
  <c r="AR426" i="99"/>
  <c r="AR185" i="99"/>
  <c r="AR377" i="99"/>
  <c r="AR394" i="99"/>
  <c r="AR53" i="100"/>
  <c r="AR84" i="100"/>
  <c r="AR164" i="100"/>
  <c r="AR333" i="99"/>
  <c r="AR160" i="100"/>
  <c r="AR176" i="100"/>
  <c r="AS184" i="100"/>
  <c r="AR173" i="99"/>
  <c r="AR381" i="99"/>
  <c r="AR429" i="99"/>
  <c r="AR109" i="99"/>
  <c r="AR365" i="99"/>
  <c r="AR72" i="100"/>
  <c r="AR136" i="100"/>
  <c r="AR184" i="100"/>
  <c r="AR80" i="100"/>
  <c r="AR104" i="100"/>
  <c r="AR144" i="100"/>
  <c r="AS184" i="99"/>
  <c r="AS232" i="99"/>
  <c r="AS70" i="100"/>
  <c r="AS102" i="100"/>
  <c r="AS134" i="100"/>
  <c r="AS182" i="100"/>
  <c r="AR157" i="99"/>
  <c r="X182" i="98"/>
  <c r="AR189" i="99"/>
  <c r="AR317" i="99"/>
  <c r="AR88" i="100"/>
  <c r="AR120" i="100"/>
  <c r="AR168" i="100"/>
  <c r="AR29" i="99"/>
  <c r="AR141" i="99"/>
  <c r="AR56" i="100"/>
  <c r="AR349" i="99"/>
  <c r="AR128" i="100"/>
  <c r="AR152" i="100"/>
  <c r="AP553" i="98"/>
  <c r="W515" i="98"/>
  <c r="W552" i="98"/>
  <c r="AS171" i="98"/>
  <c r="AS178" i="98"/>
  <c r="AR268" i="100"/>
  <c r="AR143" i="100"/>
  <c r="AR289" i="100"/>
  <c r="AR319" i="100"/>
  <c r="AR380" i="100"/>
  <c r="AR412" i="100"/>
  <c r="AR191" i="100"/>
  <c r="AR209" i="100"/>
  <c r="AR351" i="100"/>
  <c r="AR239" i="100"/>
  <c r="AR124" i="100"/>
  <c r="AR145" i="100"/>
  <c r="AR220" i="100"/>
  <c r="AR271" i="100"/>
  <c r="AR383" i="100"/>
  <c r="AR415" i="100"/>
  <c r="AR156" i="100"/>
  <c r="AR175" i="100"/>
  <c r="AR332" i="100"/>
  <c r="AR79" i="100"/>
  <c r="AR108" i="100"/>
  <c r="AR127" i="100"/>
  <c r="AR241" i="100"/>
  <c r="AR252" i="100"/>
  <c r="AR303" i="100"/>
  <c r="AR97" i="100"/>
  <c r="AR364" i="100"/>
  <c r="AR65" i="100"/>
  <c r="AR76" i="100"/>
  <c r="AR223" i="100"/>
  <c r="AR273" i="100"/>
  <c r="AR284" i="100"/>
  <c r="AR396" i="100"/>
  <c r="AR81" i="100"/>
  <c r="AR92" i="100"/>
  <c r="AR177" i="100"/>
  <c r="AR204" i="100"/>
  <c r="AR335" i="100"/>
  <c r="AS150" i="100"/>
  <c r="AS246" i="100"/>
  <c r="AS262" i="100"/>
  <c r="AS278" i="100"/>
  <c r="AS310" i="100"/>
  <c r="AS326" i="100"/>
  <c r="AS342" i="100"/>
  <c r="AS358" i="100"/>
  <c r="AS374" i="100"/>
  <c r="AR60" i="100"/>
  <c r="AR129" i="100"/>
  <c r="AR159" i="100"/>
  <c r="AR305" i="100"/>
  <c r="AR428" i="100"/>
  <c r="AR111" i="100"/>
  <c r="AR255" i="100"/>
  <c r="AR316" i="100"/>
  <c r="AR63" i="100"/>
  <c r="AR140" i="100"/>
  <c r="AR188" i="100"/>
  <c r="AR287" i="100"/>
  <c r="AR348" i="100"/>
  <c r="AR367" i="100"/>
  <c r="AR161" i="100"/>
  <c r="AR399" i="100"/>
  <c r="AS256" i="100"/>
  <c r="AS277" i="100"/>
  <c r="AS106" i="100"/>
  <c r="AS242" i="100"/>
  <c r="AS235" i="100"/>
  <c r="AS228" i="100"/>
  <c r="AS403" i="100"/>
  <c r="AS87" i="100"/>
  <c r="AS221" i="100"/>
  <c r="AS80" i="100"/>
  <c r="AS361" i="100"/>
  <c r="AS368" i="100"/>
  <c r="AS165" i="100"/>
  <c r="AS144" i="100"/>
  <c r="AS151" i="100"/>
  <c r="AS158" i="100"/>
  <c r="AS132" i="100"/>
  <c r="AR139" i="100"/>
  <c r="AS125" i="100"/>
  <c r="AR307" i="100"/>
  <c r="AR300" i="100"/>
  <c r="AS284" i="100"/>
  <c r="AR179" i="100"/>
  <c r="AR391" i="100"/>
  <c r="AR400" i="100"/>
  <c r="X125" i="100"/>
  <c r="X130" i="100"/>
  <c r="X137" i="100"/>
  <c r="X238" i="100"/>
  <c r="X243" i="100"/>
  <c r="X274" i="100"/>
  <c r="X544" i="100" s="1"/>
  <c r="X338" i="100"/>
  <c r="X553" i="100" s="1"/>
  <c r="X388" i="100"/>
  <c r="X613" i="100" s="1"/>
  <c r="AQ139" i="100"/>
  <c r="AQ300" i="100"/>
  <c r="AQ307" i="100"/>
  <c r="AR212" i="100"/>
  <c r="AR410" i="100"/>
  <c r="AR172" i="100"/>
  <c r="AR347" i="100"/>
  <c r="AR384" i="100"/>
  <c r="AS354" i="100"/>
  <c r="AR173" i="100"/>
  <c r="AR293" i="100"/>
  <c r="AR190" i="100"/>
  <c r="AS214" i="100"/>
  <c r="AR231" i="100"/>
  <c r="AR248" i="100"/>
  <c r="AR321" i="100"/>
  <c r="AR207" i="100"/>
  <c r="AR340" i="100"/>
  <c r="AR224" i="100"/>
  <c r="AR249" i="100"/>
  <c r="AR377" i="100"/>
  <c r="AR200" i="100"/>
  <c r="AR369" i="100"/>
  <c r="AS422" i="100"/>
  <c r="AR73" i="100"/>
  <c r="AR142" i="100"/>
  <c r="AR333" i="100"/>
  <c r="AR101" i="100"/>
  <c r="AR193" i="100"/>
  <c r="AR279" i="100"/>
  <c r="AR343" i="100"/>
  <c r="AS118" i="100"/>
  <c r="AS110" i="100"/>
  <c r="AS142" i="100"/>
  <c r="AS154" i="100"/>
  <c r="AS166" i="100"/>
  <c r="AR66" i="100"/>
  <c r="AR78" i="100"/>
  <c r="AR54" i="100"/>
  <c r="AR70" i="100"/>
  <c r="AS126" i="100"/>
  <c r="AR58" i="100"/>
  <c r="AR82" i="100"/>
  <c r="AR62" i="100"/>
  <c r="AR74" i="100"/>
  <c r="AR86" i="100"/>
  <c r="AP551" i="98"/>
  <c r="AP552" i="98"/>
  <c r="AR174" i="98"/>
  <c r="AP514" i="98"/>
  <c r="AP515" i="98"/>
  <c r="AP516" i="98"/>
  <c r="AR360" i="98"/>
  <c r="W514" i="98"/>
  <c r="W551" i="98"/>
  <c r="AQ553" i="98"/>
  <c r="AR32" i="99"/>
  <c r="AR160" i="99"/>
  <c r="AR208" i="99"/>
  <c r="AR144" i="99"/>
  <c r="AS316" i="99"/>
  <c r="AS332" i="99"/>
  <c r="AS348" i="99"/>
  <c r="AS380" i="99"/>
  <c r="AS396" i="99"/>
  <c r="AS428" i="99"/>
  <c r="AR31" i="99"/>
  <c r="AR319" i="99"/>
  <c r="AS21" i="99"/>
  <c r="AS53" i="99"/>
  <c r="AS69" i="99"/>
  <c r="AS133" i="99"/>
  <c r="AR4" i="99"/>
  <c r="AS62" i="99"/>
  <c r="AS78" i="99"/>
  <c r="AS110" i="99"/>
  <c r="AS126" i="99"/>
  <c r="AS158" i="99"/>
  <c r="AS174" i="99"/>
  <c r="AS190" i="99"/>
  <c r="AS206" i="99"/>
  <c r="AS222" i="99"/>
  <c r="AR287" i="99"/>
  <c r="AR357" i="99"/>
  <c r="AR415" i="99"/>
  <c r="AR191" i="99"/>
  <c r="AR341" i="99"/>
  <c r="AR271" i="99"/>
  <c r="AR389" i="99"/>
  <c r="AR309" i="99"/>
  <c r="AR405" i="99"/>
  <c r="AR95" i="99"/>
  <c r="AR421" i="99"/>
  <c r="AR159" i="99"/>
  <c r="AR255" i="99"/>
  <c r="AR63" i="99"/>
  <c r="AR143" i="99"/>
  <c r="AR335" i="99"/>
  <c r="AS44" i="99"/>
  <c r="AS76" i="99"/>
  <c r="AS172" i="99"/>
  <c r="AS220" i="99"/>
  <c r="AS149" i="99"/>
  <c r="AS165" i="99"/>
  <c r="AS181" i="99"/>
  <c r="AS213" i="99"/>
  <c r="AS293" i="99"/>
  <c r="AS238" i="99"/>
  <c r="AS254" i="99"/>
  <c r="AS286" i="99"/>
  <c r="AS334" i="99"/>
  <c r="AS366" i="99"/>
  <c r="AS55" i="99"/>
  <c r="AS71" i="99"/>
  <c r="AS279" i="99"/>
  <c r="AS6" i="99"/>
  <c r="AS112" i="99"/>
  <c r="AS160" i="99"/>
  <c r="AS240" i="99"/>
  <c r="AS13" i="99"/>
  <c r="AR22" i="99"/>
  <c r="AR38" i="99"/>
  <c r="AS45" i="99"/>
  <c r="AS61" i="99"/>
  <c r="AR70" i="99"/>
  <c r="AS77" i="99"/>
  <c r="AR86" i="99"/>
  <c r="AS93" i="99"/>
  <c r="AS109" i="99"/>
  <c r="AS125" i="99"/>
  <c r="AR198" i="99"/>
  <c r="AS221" i="99"/>
  <c r="AR230" i="99"/>
  <c r="AR262" i="99"/>
  <c r="AS381" i="99"/>
  <c r="AS397" i="99"/>
  <c r="AS236" i="99"/>
  <c r="AS268" i="99"/>
  <c r="AS300" i="99"/>
  <c r="AR90" i="99"/>
  <c r="AR71" i="99"/>
  <c r="AR12" i="99"/>
  <c r="AR108" i="99"/>
  <c r="AR158" i="99"/>
  <c r="AR202" i="99"/>
  <c r="AR266" i="99"/>
  <c r="AR307" i="99"/>
  <c r="AR323" i="99"/>
  <c r="AR385" i="99"/>
  <c r="AR419" i="99"/>
  <c r="AS101" i="99"/>
  <c r="AS117" i="99"/>
  <c r="AR206" i="99"/>
  <c r="AR238" i="99"/>
  <c r="AR14" i="99"/>
  <c r="AR145" i="99"/>
  <c r="AR279" i="99"/>
  <c r="AR362" i="99"/>
  <c r="AR410" i="99"/>
  <c r="AR16" i="99"/>
  <c r="AR35" i="99"/>
  <c r="AR74" i="99"/>
  <c r="AR218" i="99"/>
  <c r="AR250" i="99"/>
  <c r="AR339" i="99"/>
  <c r="AS8" i="99"/>
  <c r="AS14" i="99"/>
  <c r="AR55" i="99"/>
  <c r="AR87" i="99"/>
  <c r="AS94" i="99"/>
  <c r="AR263" i="99"/>
  <c r="AR327" i="99"/>
  <c r="AS350" i="99"/>
  <c r="AR417" i="99"/>
  <c r="AR58" i="99"/>
  <c r="AR94" i="99"/>
  <c r="AR20" i="99"/>
  <c r="AR36" i="99"/>
  <c r="AR76" i="99"/>
  <c r="AR112" i="99"/>
  <c r="AR129" i="99"/>
  <c r="AR177" i="99"/>
  <c r="AR204" i="99"/>
  <c r="AR240" i="99"/>
  <c r="AR311" i="99"/>
  <c r="AR401" i="99"/>
  <c r="AS48" i="99"/>
  <c r="AS64" i="99"/>
  <c r="AS80" i="99"/>
  <c r="AR137" i="99"/>
  <c r="AS256" i="99"/>
  <c r="AS320" i="99"/>
  <c r="AS336" i="99"/>
  <c r="AS87" i="99"/>
  <c r="AR96" i="99"/>
  <c r="AR161" i="99"/>
  <c r="AR254" i="99"/>
  <c r="AR270" i="99"/>
  <c r="AR353" i="99"/>
  <c r="AR364" i="99"/>
  <c r="AR412" i="99"/>
  <c r="AR375" i="99"/>
  <c r="AR23" i="99"/>
  <c r="AR39" i="99"/>
  <c r="AR78" i="99"/>
  <c r="AR113" i="99"/>
  <c r="AR192" i="99"/>
  <c r="AR224" i="99"/>
  <c r="AR241" i="99"/>
  <c r="AR282" i="99"/>
  <c r="AS18" i="99"/>
  <c r="AS66" i="99"/>
  <c r="AR75" i="99"/>
  <c r="AS82" i="99"/>
  <c r="AS114" i="99"/>
  <c r="AR302" i="99"/>
  <c r="AQ4" i="99"/>
  <c r="AR62" i="99"/>
  <c r="AR99" i="99"/>
  <c r="AR355" i="99"/>
  <c r="AR378" i="99"/>
  <c r="AR26" i="99"/>
  <c r="AR42" i="99"/>
  <c r="AR115" i="99"/>
  <c r="AR135" i="99"/>
  <c r="AR259" i="99"/>
  <c r="AR273" i="99"/>
  <c r="AR316" i="99"/>
  <c r="AR403" i="99"/>
  <c r="AS20" i="99"/>
  <c r="AS36" i="99"/>
  <c r="AS100" i="99"/>
  <c r="AR221" i="99"/>
  <c r="AR83" i="99"/>
  <c r="AR116" i="99"/>
  <c r="AR138" i="99"/>
  <c r="AR243" i="99"/>
  <c r="AR330" i="99"/>
  <c r="AR46" i="99"/>
  <c r="AR102" i="99"/>
  <c r="AR151" i="99"/>
  <c r="AR211" i="99"/>
  <c r="AR227" i="99"/>
  <c r="AR380" i="99"/>
  <c r="AR9" i="99"/>
  <c r="AS54" i="99"/>
  <c r="AS70" i="99"/>
  <c r="AR79" i="99"/>
  <c r="AR111" i="99"/>
  <c r="AR127" i="99"/>
  <c r="AS182" i="99"/>
  <c r="AS214" i="99"/>
  <c r="AR120" i="99"/>
  <c r="AR165" i="99"/>
  <c r="AR248" i="99"/>
  <c r="AR312" i="99"/>
  <c r="AR24" i="99"/>
  <c r="AR376" i="99"/>
  <c r="AS12" i="99"/>
  <c r="AS28" i="99"/>
  <c r="AS60" i="99"/>
  <c r="AS108" i="99"/>
  <c r="AS124" i="99"/>
  <c r="AS140" i="99"/>
  <c r="AS156" i="99"/>
  <c r="AS204" i="99"/>
  <c r="AS284" i="99"/>
  <c r="AR328" i="99"/>
  <c r="AR213" i="99"/>
  <c r="AR293" i="99"/>
  <c r="AR229" i="99"/>
  <c r="AR216" i="99"/>
  <c r="AR392" i="99"/>
  <c r="AR296" i="99"/>
  <c r="AR424" i="99"/>
  <c r="AR88" i="99"/>
  <c r="AR232" i="99"/>
  <c r="AR245" i="99"/>
  <c r="AR72" i="99"/>
  <c r="AR104" i="99"/>
  <c r="AR136" i="99"/>
  <c r="AR7" i="99"/>
  <c r="AR171" i="99"/>
  <c r="AR92" i="99"/>
  <c r="AS294" i="99"/>
  <c r="AR68" i="99"/>
  <c r="AS335" i="99"/>
  <c r="AS270" i="99"/>
  <c r="AR133" i="99"/>
  <c r="AR207" i="99"/>
  <c r="AR291" i="99"/>
  <c r="AR367" i="99"/>
  <c r="AR397" i="99"/>
  <c r="AS31" i="99"/>
  <c r="AS330" i="99"/>
  <c r="AR337" i="99"/>
  <c r="AS5" i="99"/>
  <c r="AR10" i="99"/>
  <c r="AS56" i="99"/>
  <c r="AR156" i="99"/>
  <c r="AR18" i="99"/>
  <c r="AR48" i="99"/>
  <c r="AR64" i="99"/>
  <c r="AR256" i="99"/>
  <c r="AR314" i="99"/>
  <c r="AR201" i="99"/>
  <c r="AR215" i="99"/>
  <c r="AS135" i="99"/>
  <c r="AS230" i="99"/>
  <c r="AR172" i="99"/>
  <c r="AR360" i="99"/>
  <c r="AS157" i="99"/>
  <c r="AS208" i="99"/>
  <c r="AS375" i="99"/>
  <c r="AS37" i="99"/>
  <c r="AS216" i="99"/>
  <c r="AS392" i="99"/>
  <c r="AR34" i="99"/>
  <c r="AR390" i="99"/>
  <c r="AS385" i="99"/>
  <c r="AR149" i="99"/>
  <c r="AR223" i="99"/>
  <c r="AR235" i="99"/>
  <c r="AR231" i="99"/>
  <c r="AS252" i="99"/>
  <c r="AR27" i="99"/>
  <c r="AR52" i="99"/>
  <c r="AR200" i="99"/>
  <c r="AR305" i="99"/>
  <c r="AR110" i="99"/>
  <c r="AR140" i="99"/>
  <c r="AR284" i="99"/>
  <c r="AS92" i="99"/>
  <c r="AR122" i="99"/>
  <c r="AR261" i="99"/>
  <c r="AS104" i="99"/>
  <c r="AR163" i="99"/>
  <c r="AR383" i="99"/>
  <c r="AS122" i="99"/>
  <c r="AR11" i="99"/>
  <c r="AS57" i="99"/>
  <c r="AR166" i="99"/>
  <c r="AR228" i="99"/>
  <c r="AR298" i="99"/>
  <c r="AR321" i="99"/>
  <c r="AS50" i="99"/>
  <c r="AS73" i="99"/>
  <c r="AS147" i="99"/>
  <c r="AR277" i="99"/>
  <c r="AR106" i="99"/>
  <c r="AS142" i="99"/>
  <c r="AR289" i="99"/>
  <c r="AR329" i="99"/>
  <c r="AS22" i="99"/>
  <c r="AQ92" i="99"/>
  <c r="AS137" i="99"/>
  <c r="AQ166" i="99"/>
  <c r="AQ171" i="99"/>
  <c r="AR272" i="99"/>
  <c r="AS308" i="99"/>
  <c r="AS349" i="99"/>
  <c r="AR413" i="99"/>
  <c r="AR142" i="99"/>
  <c r="AS17" i="99"/>
  <c r="AR220" i="99"/>
  <c r="AS267" i="99"/>
  <c r="AR196" i="99"/>
  <c r="AR258" i="99"/>
  <c r="AR175" i="99"/>
  <c r="AS262" i="99"/>
  <c r="AR105" i="99"/>
  <c r="AR406" i="99"/>
  <c r="AS96" i="99"/>
  <c r="AS194" i="99"/>
  <c r="AR15" i="99"/>
  <c r="AR197" i="99"/>
  <c r="AR301" i="99"/>
  <c r="AR8" i="99"/>
  <c r="AS170" i="99"/>
  <c r="AR130" i="99"/>
  <c r="AR342" i="99"/>
  <c r="AS85" i="99"/>
  <c r="AR50" i="99"/>
  <c r="AR295" i="99"/>
  <c r="AR336" i="99"/>
  <c r="AR117" i="99"/>
  <c r="AR399" i="99"/>
  <c r="AR45" i="99"/>
  <c r="AR69" i="99"/>
  <c r="AS86" i="99"/>
  <c r="AR124" i="99"/>
  <c r="AR252" i="99"/>
  <c r="AS331" i="99"/>
  <c r="AR374" i="99"/>
  <c r="AR44" i="99"/>
  <c r="AR118" i="99"/>
  <c r="AR154" i="99"/>
  <c r="AR209" i="99"/>
  <c r="AR343" i="99"/>
  <c r="AR408" i="99"/>
  <c r="AS81" i="99"/>
  <c r="AS119" i="99"/>
  <c r="AS290" i="99"/>
  <c r="AS314" i="99"/>
  <c r="AR98" i="99"/>
  <c r="AR325" i="99"/>
  <c r="AR354" i="99"/>
  <c r="AR373" i="99"/>
  <c r="AR178" i="99"/>
  <c r="AS40" i="99"/>
  <c r="AR19" i="99"/>
  <c r="AR251" i="99"/>
  <c r="AS162" i="99"/>
  <c r="AR247" i="99"/>
  <c r="AQ7" i="99"/>
  <c r="AR190" i="99"/>
  <c r="AR265" i="99"/>
  <c r="AR427" i="99"/>
  <c r="AS364" i="99"/>
  <c r="AR47" i="99"/>
  <c r="AR222" i="99"/>
  <c r="AS159" i="99"/>
  <c r="AS188" i="99"/>
  <c r="AR37" i="99"/>
  <c r="AR73" i="99"/>
  <c r="AR85" i="99"/>
  <c r="AR147" i="99"/>
  <c r="AR318" i="99"/>
  <c r="AR43" i="99"/>
  <c r="AR80" i="99"/>
  <c r="AR174" i="99"/>
  <c r="AQ27" i="99"/>
  <c r="AQ50" i="99"/>
  <c r="AQ68" i="99"/>
  <c r="AQ106" i="99"/>
  <c r="AQ124" i="99"/>
  <c r="AS129" i="99"/>
  <c r="AS134" i="99"/>
  <c r="AQ147" i="99"/>
  <c r="AQ175" i="99"/>
  <c r="AS210" i="99"/>
  <c r="AQ220" i="99"/>
  <c r="AQ525" i="99" s="1"/>
  <c r="AQ247" i="99"/>
  <c r="AQ252" i="99"/>
  <c r="AQ272" i="99"/>
  <c r="AQ542" i="99" s="1"/>
  <c r="AS282" i="99"/>
  <c r="AQ295" i="99"/>
  <c r="AQ318" i="99"/>
  <c r="AQ336" i="99"/>
  <c r="AS346" i="99"/>
  <c r="AQ374" i="99"/>
  <c r="AQ610" i="99" s="1"/>
  <c r="AQ614" i="99" s="1"/>
  <c r="AR332" i="99"/>
  <c r="AR65" i="99"/>
  <c r="AR225" i="99"/>
  <c r="AR126" i="99"/>
  <c r="AR168" i="99"/>
  <c r="AR176" i="99"/>
  <c r="AR184" i="99"/>
  <c r="AR308" i="99"/>
  <c r="AR57" i="99"/>
  <c r="AR152" i="99"/>
  <c r="AS63" i="99"/>
  <c r="AR101" i="99"/>
  <c r="AR193" i="99"/>
  <c r="AQ8" i="99"/>
  <c r="AR56" i="99"/>
  <c r="AR169" i="99"/>
  <c r="AR334" i="99"/>
  <c r="AR359" i="99"/>
  <c r="AS42" i="99"/>
  <c r="AS47" i="99"/>
  <c r="AR49" i="99"/>
  <c r="AR13" i="99"/>
  <c r="AR77" i="99"/>
  <c r="AS285" i="99"/>
  <c r="AR128" i="99"/>
  <c r="AR170" i="99"/>
  <c r="AR236" i="99"/>
  <c r="AR286" i="99"/>
  <c r="AR409" i="99"/>
  <c r="AS32" i="99"/>
  <c r="AR41" i="99"/>
  <c r="AS102" i="99"/>
  <c r="AS226" i="99"/>
  <c r="AS258" i="99"/>
  <c r="AS298" i="99"/>
  <c r="AR320" i="99"/>
  <c r="AR344" i="99"/>
  <c r="AR369" i="99"/>
  <c r="AR5" i="99"/>
  <c r="AR33" i="99"/>
  <c r="AR61" i="99"/>
  <c r="AR89" i="99"/>
  <c r="AR40" i="99"/>
  <c r="AR164" i="99"/>
  <c r="AR180" i="99"/>
  <c r="AR188" i="99"/>
  <c r="AR205" i="99"/>
  <c r="AR304" i="99"/>
  <c r="AS24" i="99"/>
  <c r="AS130" i="99"/>
  <c r="AR257" i="99"/>
  <c r="AR60" i="99"/>
  <c r="AR280" i="99"/>
  <c r="AR313" i="99"/>
  <c r="AR387" i="99"/>
  <c r="AR53" i="99"/>
  <c r="AR97" i="99"/>
  <c r="AR132" i="99"/>
  <c r="AR181" i="99"/>
  <c r="AR264" i="99"/>
  <c r="AR322" i="99"/>
  <c r="AR346" i="99"/>
  <c r="AS16" i="99"/>
  <c r="AR17" i="99"/>
  <c r="AR81" i="99"/>
  <c r="AR90" i="100"/>
  <c r="AQ54" i="100"/>
  <c r="AQ58" i="100"/>
  <c r="AQ62" i="100"/>
  <c r="AQ66" i="100"/>
  <c r="AQ70" i="100"/>
  <c r="AQ74" i="100"/>
  <c r="AQ78" i="100"/>
  <c r="AQ82" i="100"/>
  <c r="AQ86" i="100"/>
  <c r="AS94" i="100"/>
  <c r="AS254" i="100"/>
  <c r="AS286" i="100"/>
  <c r="AS302" i="100"/>
  <c r="AS318" i="100"/>
  <c r="AS334" i="100"/>
  <c r="AS350" i="100"/>
  <c r="AS406" i="100"/>
  <c r="AS86" i="100"/>
  <c r="AS238" i="100"/>
  <c r="AS270" i="100"/>
  <c r="AS366" i="100"/>
  <c r="AS294" i="100"/>
  <c r="AS390" i="100"/>
  <c r="AR5" i="100"/>
  <c r="AS4" i="100"/>
  <c r="AR25" i="99"/>
  <c r="AR21" i="99"/>
  <c r="AQ13" i="99"/>
  <c r="AQ17" i="99"/>
  <c r="AQ33" i="99"/>
  <c r="AQ37" i="99"/>
  <c r="AQ41" i="99"/>
  <c r="AQ45" i="99"/>
  <c r="AQ49" i="99"/>
  <c r="AQ53" i="99"/>
  <c r="AQ57" i="99"/>
  <c r="AQ61" i="99"/>
  <c r="AQ65" i="99"/>
  <c r="AQ69" i="99"/>
  <c r="AQ73" i="99"/>
  <c r="AQ77" i="99"/>
  <c r="AQ81" i="99"/>
  <c r="AQ85" i="99"/>
  <c r="AQ89" i="99"/>
  <c r="AR125" i="99"/>
  <c r="AS189" i="99"/>
  <c r="AS277" i="99"/>
  <c r="AS309" i="99"/>
  <c r="AR93" i="99"/>
  <c r="AS370" i="99"/>
  <c r="AS398" i="99"/>
  <c r="AS97" i="99"/>
  <c r="AS242" i="99"/>
  <c r="AQ5" i="99"/>
  <c r="AS354" i="99"/>
  <c r="AS4" i="99"/>
  <c r="AQ515" i="98"/>
  <c r="AQ516" i="98"/>
  <c r="AQ550" i="98"/>
  <c r="AQ551" i="98"/>
  <c r="AQ517" i="98"/>
  <c r="AQ552" i="98"/>
  <c r="AQ514" i="98"/>
  <c r="W553" i="98"/>
  <c r="X167" i="98"/>
  <c r="X175" i="98"/>
  <c r="X183" i="98"/>
  <c r="X359" i="98"/>
  <c r="W516" i="98"/>
  <c r="W517" i="98"/>
  <c r="W550" i="98"/>
  <c r="AP571" i="98"/>
  <c r="AP570" i="98"/>
  <c r="AP569" i="98"/>
  <c r="W571" i="98"/>
  <c r="W570" i="98"/>
  <c r="W569" i="98"/>
  <c r="AP562" i="98"/>
  <c r="AP561" i="98"/>
  <c r="AP560" i="98"/>
  <c r="W562" i="98"/>
  <c r="W561" i="98"/>
  <c r="W560" i="98"/>
  <c r="AP544" i="98"/>
  <c r="AP543" i="98"/>
  <c r="AP542" i="98"/>
  <c r="W544" i="98"/>
  <c r="W543" i="98"/>
  <c r="W542" i="98"/>
  <c r="AP535" i="98"/>
  <c r="AP534" i="98"/>
  <c r="AP533" i="98"/>
  <c r="W535" i="98"/>
  <c r="W534" i="98"/>
  <c r="W533" i="98"/>
  <c r="AP526" i="98"/>
  <c r="AP525" i="98"/>
  <c r="AP524" i="98"/>
  <c r="W526" i="98"/>
  <c r="W525" i="98"/>
  <c r="W524" i="98"/>
  <c r="AP508" i="98"/>
  <c r="AP507" i="98"/>
  <c r="AP506" i="98"/>
  <c r="W508" i="98"/>
  <c r="W507" i="98"/>
  <c r="W506" i="98"/>
  <c r="AT588" i="98"/>
  <c r="AT568" i="98"/>
  <c r="AT559" i="98"/>
  <c r="AT550" i="98"/>
  <c r="AT541" i="98"/>
  <c r="AT532" i="98"/>
  <c r="AT523" i="98"/>
  <c r="AT514" i="98"/>
  <c r="AT505" i="98"/>
  <c r="X429" i="98"/>
  <c r="X428" i="98"/>
  <c r="X427" i="98"/>
  <c r="X426" i="98"/>
  <c r="X425" i="98"/>
  <c r="X424" i="98"/>
  <c r="X423" i="98"/>
  <c r="X422" i="98"/>
  <c r="X421" i="98"/>
  <c r="X420" i="98"/>
  <c r="X419" i="98"/>
  <c r="X418" i="98"/>
  <c r="X417" i="98"/>
  <c r="X416" i="98"/>
  <c r="X415" i="98"/>
  <c r="X414" i="98"/>
  <c r="X413" i="98"/>
  <c r="X412" i="98"/>
  <c r="X411" i="98"/>
  <c r="X410" i="98"/>
  <c r="X409" i="98"/>
  <c r="X408" i="98"/>
  <c r="X407" i="98"/>
  <c r="X406" i="98"/>
  <c r="X405" i="98"/>
  <c r="X404" i="98"/>
  <c r="X403" i="98"/>
  <c r="X402" i="98"/>
  <c r="X401" i="98"/>
  <c r="X400" i="98"/>
  <c r="X399" i="98"/>
  <c r="X398" i="98"/>
  <c r="X397" i="98"/>
  <c r="X396" i="98"/>
  <c r="X395" i="98"/>
  <c r="X394" i="98"/>
  <c r="X393" i="98"/>
  <c r="X392" i="98"/>
  <c r="X391" i="98"/>
  <c r="X390" i="98"/>
  <c r="X389" i="98"/>
  <c r="X388" i="98"/>
  <c r="X387" i="98"/>
  <c r="X386" i="98"/>
  <c r="X385" i="98"/>
  <c r="X384" i="98"/>
  <c r="X383" i="98"/>
  <c r="X382" i="98"/>
  <c r="X381" i="98"/>
  <c r="X380" i="98"/>
  <c r="X379" i="98"/>
  <c r="X378" i="98"/>
  <c r="X377" i="98"/>
  <c r="X376" i="98"/>
  <c r="X375" i="98"/>
  <c r="X374" i="98"/>
  <c r="X373" i="98"/>
  <c r="X372" i="98"/>
  <c r="X371" i="98"/>
  <c r="X370" i="98"/>
  <c r="X369" i="98"/>
  <c r="X368" i="98"/>
  <c r="X367" i="98"/>
  <c r="X366" i="98"/>
  <c r="X365" i="98"/>
  <c r="X364" i="98"/>
  <c r="X357" i="98"/>
  <c r="X356" i="98"/>
  <c r="X355" i="98"/>
  <c r="X354" i="98"/>
  <c r="X353" i="98"/>
  <c r="X352" i="98"/>
  <c r="X351" i="98"/>
  <c r="X350" i="98"/>
  <c r="X349" i="98"/>
  <c r="X348" i="98"/>
  <c r="X347" i="98"/>
  <c r="X346" i="98"/>
  <c r="X345" i="98"/>
  <c r="X344" i="98"/>
  <c r="X343" i="98"/>
  <c r="X342" i="98"/>
  <c r="X341" i="98"/>
  <c r="X340" i="98"/>
  <c r="X339" i="98"/>
  <c r="X338" i="98"/>
  <c r="X337" i="98"/>
  <c r="X336" i="98"/>
  <c r="X335" i="98"/>
  <c r="X334" i="98"/>
  <c r="X333" i="98"/>
  <c r="X332" i="98"/>
  <c r="X331" i="98"/>
  <c r="X330" i="98"/>
  <c r="X329" i="98"/>
  <c r="X328" i="98"/>
  <c r="X327" i="98"/>
  <c r="X326" i="98"/>
  <c r="X325" i="98"/>
  <c r="X324" i="98"/>
  <c r="X323" i="98"/>
  <c r="X322" i="98"/>
  <c r="X321" i="98"/>
  <c r="X320" i="98"/>
  <c r="X319" i="98"/>
  <c r="X318" i="98"/>
  <c r="X317" i="98"/>
  <c r="X316" i="98"/>
  <c r="X315" i="98"/>
  <c r="X314" i="98"/>
  <c r="X313" i="98"/>
  <c r="X312" i="98"/>
  <c r="X311" i="98"/>
  <c r="X310" i="98"/>
  <c r="X309" i="98"/>
  <c r="X308" i="98"/>
  <c r="X307" i="98"/>
  <c r="X306" i="98"/>
  <c r="X305" i="98"/>
  <c r="X304" i="98"/>
  <c r="X303" i="98"/>
  <c r="X302" i="98"/>
  <c r="X301" i="98"/>
  <c r="X300" i="98"/>
  <c r="X299" i="98"/>
  <c r="X298" i="98"/>
  <c r="X297" i="98"/>
  <c r="X296" i="98"/>
  <c r="X295" i="98"/>
  <c r="X294" i="98"/>
  <c r="X293" i="98"/>
  <c r="X292" i="98"/>
  <c r="X291" i="98"/>
  <c r="X290" i="98"/>
  <c r="X289" i="98"/>
  <c r="X288" i="98"/>
  <c r="X287" i="98"/>
  <c r="X286" i="98"/>
  <c r="X285" i="98"/>
  <c r="X284" i="98"/>
  <c r="X283" i="98"/>
  <c r="X282" i="98"/>
  <c r="X281" i="98"/>
  <c r="X280" i="98"/>
  <c r="X279" i="98"/>
  <c r="X278" i="98"/>
  <c r="X277" i="98"/>
  <c r="X276" i="98"/>
  <c r="X275" i="98"/>
  <c r="X274" i="98"/>
  <c r="X273" i="98"/>
  <c r="X272" i="98"/>
  <c r="X271" i="98"/>
  <c r="X270" i="98"/>
  <c r="X269" i="98"/>
  <c r="X268" i="98"/>
  <c r="X267" i="98"/>
  <c r="X266" i="98"/>
  <c r="X265" i="98"/>
  <c r="X264" i="98"/>
  <c r="X263" i="98"/>
  <c r="X262" i="98"/>
  <c r="X261" i="98"/>
  <c r="X260" i="98"/>
  <c r="X259" i="98"/>
  <c r="X258" i="98"/>
  <c r="X257" i="98"/>
  <c r="X256" i="98"/>
  <c r="X255" i="98"/>
  <c r="X254" i="98"/>
  <c r="X253" i="98"/>
  <c r="X252" i="98"/>
  <c r="X251" i="98"/>
  <c r="X250" i="98"/>
  <c r="X249" i="98"/>
  <c r="X248" i="98"/>
  <c r="X247" i="98"/>
  <c r="X246" i="98"/>
  <c r="X245" i="98"/>
  <c r="X244" i="98"/>
  <c r="X243" i="98"/>
  <c r="X242" i="98"/>
  <c r="X241" i="98"/>
  <c r="X240" i="98"/>
  <c r="X239" i="98"/>
  <c r="X238" i="98"/>
  <c r="X237" i="98"/>
  <c r="X236" i="98"/>
  <c r="X235" i="98"/>
  <c r="X234" i="98"/>
  <c r="X233" i="98"/>
  <c r="X232" i="98"/>
  <c r="X231" i="98"/>
  <c r="X230" i="98"/>
  <c r="X229" i="98"/>
  <c r="X228" i="98"/>
  <c r="X227" i="98"/>
  <c r="X226" i="98"/>
  <c r="X225" i="98"/>
  <c r="X224" i="98"/>
  <c r="X223" i="98"/>
  <c r="X222" i="98"/>
  <c r="X221" i="98"/>
  <c r="X220" i="98"/>
  <c r="X219" i="98"/>
  <c r="X218" i="98"/>
  <c r="X217" i="98"/>
  <c r="X216" i="98"/>
  <c r="X215" i="98"/>
  <c r="X214" i="98"/>
  <c r="X213" i="98"/>
  <c r="X212" i="98"/>
  <c r="X211" i="98"/>
  <c r="X210" i="98"/>
  <c r="X209" i="98"/>
  <c r="X208" i="98"/>
  <c r="X207" i="98"/>
  <c r="X206" i="98"/>
  <c r="X205" i="98"/>
  <c r="X204" i="98"/>
  <c r="X203" i="98"/>
  <c r="X202" i="98"/>
  <c r="X201" i="98"/>
  <c r="X200" i="98"/>
  <c r="X199" i="98"/>
  <c r="X198" i="98"/>
  <c r="X197" i="98"/>
  <c r="X196" i="98"/>
  <c r="X195" i="98"/>
  <c r="X194" i="98"/>
  <c r="X193" i="98"/>
  <c r="X192" i="98"/>
  <c r="X191" i="98"/>
  <c r="X190" i="98"/>
  <c r="X189" i="98"/>
  <c r="X188" i="98"/>
  <c r="X187" i="98"/>
  <c r="X186" i="98"/>
  <c r="X185" i="98"/>
  <c r="X184" i="98"/>
  <c r="X165" i="98"/>
  <c r="X164" i="98"/>
  <c r="X163" i="98"/>
  <c r="X162" i="98"/>
  <c r="X161" i="98"/>
  <c r="X160" i="98"/>
  <c r="X159" i="98"/>
  <c r="X158" i="98"/>
  <c r="X157" i="98"/>
  <c r="X156" i="98"/>
  <c r="X155" i="98"/>
  <c r="X154" i="98"/>
  <c r="X153" i="98"/>
  <c r="X152" i="98"/>
  <c r="X151" i="98"/>
  <c r="X150" i="98"/>
  <c r="X149" i="98"/>
  <c r="X148" i="98"/>
  <c r="X147" i="98"/>
  <c r="X146" i="98"/>
  <c r="X145" i="98"/>
  <c r="X144" i="98"/>
  <c r="X143" i="98"/>
  <c r="X142" i="98"/>
  <c r="X141" i="98"/>
  <c r="X140" i="98"/>
  <c r="X139" i="98"/>
  <c r="X138" i="98"/>
  <c r="X137" i="98"/>
  <c r="X136" i="98"/>
  <c r="X135" i="98"/>
  <c r="X134" i="98"/>
  <c r="X133" i="98"/>
  <c r="X132" i="98"/>
  <c r="X131" i="98"/>
  <c r="X130" i="98"/>
  <c r="X129" i="98"/>
  <c r="X128" i="98"/>
  <c r="X127" i="98"/>
  <c r="X126" i="98"/>
  <c r="X125" i="98"/>
  <c r="X124" i="98"/>
  <c r="X123" i="98"/>
  <c r="X122" i="98"/>
  <c r="X121" i="98"/>
  <c r="X120" i="98"/>
  <c r="X119" i="98"/>
  <c r="X118" i="98"/>
  <c r="X117" i="98"/>
  <c r="X116" i="98"/>
  <c r="X115" i="98"/>
  <c r="X114" i="98"/>
  <c r="X113" i="98"/>
  <c r="X112" i="98"/>
  <c r="X111" i="98"/>
  <c r="X110" i="98"/>
  <c r="X109" i="98"/>
  <c r="X108" i="98"/>
  <c r="X107" i="98"/>
  <c r="X106" i="98"/>
  <c r="X105" i="98"/>
  <c r="X104" i="98"/>
  <c r="X103" i="98"/>
  <c r="X102" i="98"/>
  <c r="X101" i="98"/>
  <c r="X100" i="98"/>
  <c r="X99" i="98"/>
  <c r="X98" i="98"/>
  <c r="X97" i="98"/>
  <c r="X96" i="98"/>
  <c r="X95" i="98"/>
  <c r="X94" i="98"/>
  <c r="X93" i="98"/>
  <c r="X92" i="98"/>
  <c r="X91" i="98"/>
  <c r="X90" i="98"/>
  <c r="X89" i="98"/>
  <c r="X88" i="98"/>
  <c r="X87" i="98"/>
  <c r="X86" i="98"/>
  <c r="X85" i="98"/>
  <c r="X84" i="98"/>
  <c r="X83" i="98"/>
  <c r="X82" i="98"/>
  <c r="X81" i="98"/>
  <c r="X80" i="98"/>
  <c r="X79" i="98"/>
  <c r="X78" i="98"/>
  <c r="X77" i="98"/>
  <c r="X76" i="98"/>
  <c r="X75" i="98"/>
  <c r="X74" i="98"/>
  <c r="X73" i="98"/>
  <c r="X72" i="98"/>
  <c r="X71" i="98"/>
  <c r="X70" i="98"/>
  <c r="X69" i="98"/>
  <c r="X68" i="98"/>
  <c r="X67" i="98"/>
  <c r="X66" i="98"/>
  <c r="X65" i="98"/>
  <c r="X64" i="98"/>
  <c r="X63" i="98"/>
  <c r="X62" i="98"/>
  <c r="X61" i="98"/>
  <c r="X60" i="98"/>
  <c r="X59" i="98"/>
  <c r="X58" i="98"/>
  <c r="X57" i="98"/>
  <c r="X56" i="98"/>
  <c r="X55" i="98"/>
  <c r="X54" i="98"/>
  <c r="X53" i="98"/>
  <c r="X52" i="98"/>
  <c r="X51" i="98"/>
  <c r="X50" i="98"/>
  <c r="X49" i="98"/>
  <c r="X48" i="98"/>
  <c r="X47" i="98"/>
  <c r="X46" i="98"/>
  <c r="X45" i="98"/>
  <c r="X44" i="98"/>
  <c r="X43" i="98"/>
  <c r="X42" i="98"/>
  <c r="X41" i="98"/>
  <c r="X40" i="98"/>
  <c r="X39" i="98"/>
  <c r="X38" i="98"/>
  <c r="X37" i="98"/>
  <c r="X36" i="98"/>
  <c r="X35" i="98"/>
  <c r="X34" i="98"/>
  <c r="X33" i="98"/>
  <c r="X32" i="98"/>
  <c r="X31" i="98"/>
  <c r="X30" i="98"/>
  <c r="X29" i="98"/>
  <c r="X28" i="98"/>
  <c r="X27" i="98"/>
  <c r="X26" i="98"/>
  <c r="X25" i="98"/>
  <c r="X24" i="98"/>
  <c r="X23" i="98"/>
  <c r="X22" i="98"/>
  <c r="X21" i="98"/>
  <c r="X20" i="98"/>
  <c r="X19" i="98"/>
  <c r="X18" i="98"/>
  <c r="X17" i="98"/>
  <c r="X16" i="98"/>
  <c r="AQ9" i="98"/>
  <c r="AQ8" i="98"/>
  <c r="AQ7" i="98"/>
  <c r="AQ6" i="98"/>
  <c r="AQ5" i="98"/>
  <c r="AQ4" i="98"/>
  <c r="AS429" i="98"/>
  <c r="AR429" i="98"/>
  <c r="AS428" i="98"/>
  <c r="AR428" i="98"/>
  <c r="AS427" i="98"/>
  <c r="AR427" i="98"/>
  <c r="AS426" i="98"/>
  <c r="AR426" i="98"/>
  <c r="AS425" i="98"/>
  <c r="AR425" i="98"/>
  <c r="AS424" i="98"/>
  <c r="AR424" i="98"/>
  <c r="AS423" i="98"/>
  <c r="AR423" i="98"/>
  <c r="AS422" i="98"/>
  <c r="AR422" i="98"/>
  <c r="AS421" i="98"/>
  <c r="AR421" i="98"/>
  <c r="AS420" i="98"/>
  <c r="AR420" i="98"/>
  <c r="AS419" i="98"/>
  <c r="AR419" i="98"/>
  <c r="AS418" i="98"/>
  <c r="AR418" i="98"/>
  <c r="AS417" i="98"/>
  <c r="AR417" i="98"/>
  <c r="AS416" i="98"/>
  <c r="AR416" i="98"/>
  <c r="AS415" i="98"/>
  <c r="AR415" i="98"/>
  <c r="AS414" i="98"/>
  <c r="AR414" i="98"/>
  <c r="AS413" i="98"/>
  <c r="AR413" i="98"/>
  <c r="AS412" i="98"/>
  <c r="AR412" i="98"/>
  <c r="AS411" i="98"/>
  <c r="AR411" i="98"/>
  <c r="AS410" i="98"/>
  <c r="AR410" i="98"/>
  <c r="AS409" i="98"/>
  <c r="AR409" i="98"/>
  <c r="AS408" i="98"/>
  <c r="AR408" i="98"/>
  <c r="AS407" i="98"/>
  <c r="AR407" i="98"/>
  <c r="AS406" i="98"/>
  <c r="AR406" i="98"/>
  <c r="AS405" i="98"/>
  <c r="AR405" i="98"/>
  <c r="AS404" i="98"/>
  <c r="AR404" i="98"/>
  <c r="AS403" i="98"/>
  <c r="AR403" i="98"/>
  <c r="AS402" i="98"/>
  <c r="AR402" i="98"/>
  <c r="AS401" i="98"/>
  <c r="AR401" i="98"/>
  <c r="AS400" i="98"/>
  <c r="AR400" i="98"/>
  <c r="AS399" i="98"/>
  <c r="AR399" i="98"/>
  <c r="AS398" i="98"/>
  <c r="AR398" i="98"/>
  <c r="AS397" i="98"/>
  <c r="AR397" i="98"/>
  <c r="AS396" i="98"/>
  <c r="AR396" i="98"/>
  <c r="AS395" i="98"/>
  <c r="AR395" i="98"/>
  <c r="AS394" i="98"/>
  <c r="AR394" i="98"/>
  <c r="AS393" i="98"/>
  <c r="AR393" i="98"/>
  <c r="AS392" i="98"/>
  <c r="AR392" i="98"/>
  <c r="AS391" i="98"/>
  <c r="AR391" i="98"/>
  <c r="AS390" i="98"/>
  <c r="AR390" i="98"/>
  <c r="AS389" i="98"/>
  <c r="AR389" i="98"/>
  <c r="AS388" i="98"/>
  <c r="AR388" i="98"/>
  <c r="AS387" i="98"/>
  <c r="AR387" i="98"/>
  <c r="AS386" i="98"/>
  <c r="AR386" i="98"/>
  <c r="AS385" i="98"/>
  <c r="AR385" i="98"/>
  <c r="AS384" i="98"/>
  <c r="AR384" i="98"/>
  <c r="AS383" i="98"/>
  <c r="AR383" i="98"/>
  <c r="AS382" i="98"/>
  <c r="AR382" i="98"/>
  <c r="AS381" i="98"/>
  <c r="AR381" i="98"/>
  <c r="AS380" i="98"/>
  <c r="AR380" i="98"/>
  <c r="AS379" i="98"/>
  <c r="AR379" i="98"/>
  <c r="AS378" i="98"/>
  <c r="AR378" i="98"/>
  <c r="AS377" i="98"/>
  <c r="AR377" i="98"/>
  <c r="AS376" i="98"/>
  <c r="AR376" i="98"/>
  <c r="AS375" i="98"/>
  <c r="AR375" i="98"/>
  <c r="AS374" i="98"/>
  <c r="AR374" i="98"/>
  <c r="AS373" i="98"/>
  <c r="AR373" i="98"/>
  <c r="AS372" i="98"/>
  <c r="AR372" i="98"/>
  <c r="AS371" i="98"/>
  <c r="AR371" i="98"/>
  <c r="AS370" i="98"/>
  <c r="AR370" i="98"/>
  <c r="AS369" i="98"/>
  <c r="AR369" i="98"/>
  <c r="AS368" i="98"/>
  <c r="AR368" i="98"/>
  <c r="AS367" i="98"/>
  <c r="AR367" i="98"/>
  <c r="AS366" i="98"/>
  <c r="AR366" i="98"/>
  <c r="AS365" i="98"/>
  <c r="AR365" i="98"/>
  <c r="AS364" i="98"/>
  <c r="AR364" i="98"/>
  <c r="AS357" i="98"/>
  <c r="AR357" i="98"/>
  <c r="AS356" i="98"/>
  <c r="AR356" i="98"/>
  <c r="AS355" i="98"/>
  <c r="AR355" i="98"/>
  <c r="AS354" i="98"/>
  <c r="AR354" i="98"/>
  <c r="AS353" i="98"/>
  <c r="AR353" i="98"/>
  <c r="AS352" i="98"/>
  <c r="AR352" i="98"/>
  <c r="AS351" i="98"/>
  <c r="AR351" i="98"/>
  <c r="AS350" i="98"/>
  <c r="AR350" i="98"/>
  <c r="AS349" i="98"/>
  <c r="AR349" i="98"/>
  <c r="AS348" i="98"/>
  <c r="AR348" i="98"/>
  <c r="AS347" i="98"/>
  <c r="AR347" i="98"/>
  <c r="AS346" i="98"/>
  <c r="AR346" i="98"/>
  <c r="AS345" i="98"/>
  <c r="AR345" i="98"/>
  <c r="AS344" i="98"/>
  <c r="AR344" i="98"/>
  <c r="AS343" i="98"/>
  <c r="AR343" i="98"/>
  <c r="AS342" i="98"/>
  <c r="AR342" i="98"/>
  <c r="AS341" i="98"/>
  <c r="AR341" i="98"/>
  <c r="AS340" i="98"/>
  <c r="AR340" i="98"/>
  <c r="AS339" i="98"/>
  <c r="AR339" i="98"/>
  <c r="AS338" i="98"/>
  <c r="AR338" i="98"/>
  <c r="AS337" i="98"/>
  <c r="AR337" i="98"/>
  <c r="AS336" i="98"/>
  <c r="AR336" i="98"/>
  <c r="AS335" i="98"/>
  <c r="AR335" i="98"/>
  <c r="AS334" i="98"/>
  <c r="AR334" i="98"/>
  <c r="AS333" i="98"/>
  <c r="AR333" i="98"/>
  <c r="AS332" i="98"/>
  <c r="AR332" i="98"/>
  <c r="AS331" i="98"/>
  <c r="AR331" i="98"/>
  <c r="AS330" i="98"/>
  <c r="AR330" i="98"/>
  <c r="AS329" i="98"/>
  <c r="AR329" i="98"/>
  <c r="AS328" i="98"/>
  <c r="AR328" i="98"/>
  <c r="AS327" i="98"/>
  <c r="AR327" i="98"/>
  <c r="AS326" i="98"/>
  <c r="AR326" i="98"/>
  <c r="AS325" i="98"/>
  <c r="AR325" i="98"/>
  <c r="AS324" i="98"/>
  <c r="AR324" i="98"/>
  <c r="AS323" i="98"/>
  <c r="AR323" i="98"/>
  <c r="AS322" i="98"/>
  <c r="AR322" i="98"/>
  <c r="AS321" i="98"/>
  <c r="AR321" i="98"/>
  <c r="AS320" i="98"/>
  <c r="AR320" i="98"/>
  <c r="AS319" i="98"/>
  <c r="AR319" i="98"/>
  <c r="AS318" i="98"/>
  <c r="AR318" i="98"/>
  <c r="AS317" i="98"/>
  <c r="AR317" i="98"/>
  <c r="AS316" i="98"/>
  <c r="AR316" i="98"/>
  <c r="AS315" i="98"/>
  <c r="AR315" i="98"/>
  <c r="AS314" i="98"/>
  <c r="AR314" i="98"/>
  <c r="AS313" i="98"/>
  <c r="AR313" i="98"/>
  <c r="AS312" i="98"/>
  <c r="AR312" i="98"/>
  <c r="AS311" i="98"/>
  <c r="AR311" i="98"/>
  <c r="AS310" i="98"/>
  <c r="AR310" i="98"/>
  <c r="AS309" i="98"/>
  <c r="AR309" i="98"/>
  <c r="AS308" i="98"/>
  <c r="AR308" i="98"/>
  <c r="AS307" i="98"/>
  <c r="AR307" i="98"/>
  <c r="AS306" i="98"/>
  <c r="AR306" i="98"/>
  <c r="AS305" i="98"/>
  <c r="AR305" i="98"/>
  <c r="AS304" i="98"/>
  <c r="AR304" i="98"/>
  <c r="AS303" i="98"/>
  <c r="AR303" i="98"/>
  <c r="AS302" i="98"/>
  <c r="AR302" i="98"/>
  <c r="AS301" i="98"/>
  <c r="AR301" i="98"/>
  <c r="AS300" i="98"/>
  <c r="AR300" i="98"/>
  <c r="AS299" i="98"/>
  <c r="AR299" i="98"/>
  <c r="AS298" i="98"/>
  <c r="AR298" i="98"/>
  <c r="AS297" i="98"/>
  <c r="AR297" i="98"/>
  <c r="AS296" i="98"/>
  <c r="AR296" i="98"/>
  <c r="AS295" i="98"/>
  <c r="AR295" i="98"/>
  <c r="AS294" i="98"/>
  <c r="AR294" i="98"/>
  <c r="AS293" i="98"/>
  <c r="AR293" i="98"/>
  <c r="AS292" i="98"/>
  <c r="AR292" i="98"/>
  <c r="AS291" i="98"/>
  <c r="AR291" i="98"/>
  <c r="AS290" i="98"/>
  <c r="AR290" i="98"/>
  <c r="AS289" i="98"/>
  <c r="AR289" i="98"/>
  <c r="AS288" i="98"/>
  <c r="AR288" i="98"/>
  <c r="AS287" i="98"/>
  <c r="AR287" i="98"/>
  <c r="AS286" i="98"/>
  <c r="AR286" i="98"/>
  <c r="AS285" i="98"/>
  <c r="AR285" i="98"/>
  <c r="AS284" i="98"/>
  <c r="AR284" i="98"/>
  <c r="AS283" i="98"/>
  <c r="AR283" i="98"/>
  <c r="AS282" i="98"/>
  <c r="AR282" i="98"/>
  <c r="AS281" i="98"/>
  <c r="AR281" i="98"/>
  <c r="AS280" i="98"/>
  <c r="AR280" i="98"/>
  <c r="AS279" i="98"/>
  <c r="AR279" i="98"/>
  <c r="AS278" i="98"/>
  <c r="AR278" i="98"/>
  <c r="AS277" i="98"/>
  <c r="AR277" i="98"/>
  <c r="AS276" i="98"/>
  <c r="AR276" i="98"/>
  <c r="AS275" i="98"/>
  <c r="AR275" i="98"/>
  <c r="AS274" i="98"/>
  <c r="AR274" i="98"/>
  <c r="AS273" i="98"/>
  <c r="AR273" i="98"/>
  <c r="AS272" i="98"/>
  <c r="AR272" i="98"/>
  <c r="AS271" i="98"/>
  <c r="AR271" i="98"/>
  <c r="AS270" i="98"/>
  <c r="AR270" i="98"/>
  <c r="AS269" i="98"/>
  <c r="AR269" i="98"/>
  <c r="AS268" i="98"/>
  <c r="AR268" i="98"/>
  <c r="AS267" i="98"/>
  <c r="AR267" i="98"/>
  <c r="AS266" i="98"/>
  <c r="AR266" i="98"/>
  <c r="AS265" i="98"/>
  <c r="AR265" i="98"/>
  <c r="AS264" i="98"/>
  <c r="AR264" i="98"/>
  <c r="AS263" i="98"/>
  <c r="AR263" i="98"/>
  <c r="AS262" i="98"/>
  <c r="AR262" i="98"/>
  <c r="AS261" i="98"/>
  <c r="AR261" i="98"/>
  <c r="AS260" i="98"/>
  <c r="AR260" i="98"/>
  <c r="AS259" i="98"/>
  <c r="AR259" i="98"/>
  <c r="AS258" i="98"/>
  <c r="AR258" i="98"/>
  <c r="AS257" i="98"/>
  <c r="AR257" i="98"/>
  <c r="AS256" i="98"/>
  <c r="AR256" i="98"/>
  <c r="AS255" i="98"/>
  <c r="AR255" i="98"/>
  <c r="AS254" i="98"/>
  <c r="AR254" i="98"/>
  <c r="AS253" i="98"/>
  <c r="AR253" i="98"/>
  <c r="AS252" i="98"/>
  <c r="AR252" i="98"/>
  <c r="AS251" i="98"/>
  <c r="AR251" i="98"/>
  <c r="AS250" i="98"/>
  <c r="AR250" i="98"/>
  <c r="AS249" i="98"/>
  <c r="AR249" i="98"/>
  <c r="AS248" i="98"/>
  <c r="AR248" i="98"/>
  <c r="AS247" i="98"/>
  <c r="AR247" i="98"/>
  <c r="AS246" i="98"/>
  <c r="AR246" i="98"/>
  <c r="AS245" i="98"/>
  <c r="AR245" i="98"/>
  <c r="AS244" i="98"/>
  <c r="AR244" i="98"/>
  <c r="AS243" i="98"/>
  <c r="AR243" i="98"/>
  <c r="AS242" i="98"/>
  <c r="AR242" i="98"/>
  <c r="AS241" i="98"/>
  <c r="AR241" i="98"/>
  <c r="AS240" i="98"/>
  <c r="AR240" i="98"/>
  <c r="AS239" i="98"/>
  <c r="AR239" i="98"/>
  <c r="AS238" i="98"/>
  <c r="AR238" i="98"/>
  <c r="AS237" i="98"/>
  <c r="AR237" i="98"/>
  <c r="AS236" i="98"/>
  <c r="AR236" i="98"/>
  <c r="AS235" i="98"/>
  <c r="AR235" i="98"/>
  <c r="AS234" i="98"/>
  <c r="AR234" i="98"/>
  <c r="AS233" i="98"/>
  <c r="AR233" i="98"/>
  <c r="AS232" i="98"/>
  <c r="AR232" i="98"/>
  <c r="AS231" i="98"/>
  <c r="AR231" i="98"/>
  <c r="AS230" i="98"/>
  <c r="AR230" i="98"/>
  <c r="AS229" i="98"/>
  <c r="AR229" i="98"/>
  <c r="AS228" i="98"/>
  <c r="AR228" i="98"/>
  <c r="AS227" i="98"/>
  <c r="AR227" i="98"/>
  <c r="AS226" i="98"/>
  <c r="AR226" i="98"/>
  <c r="AS225" i="98"/>
  <c r="AR225" i="98"/>
  <c r="AS224" i="98"/>
  <c r="AR224" i="98"/>
  <c r="AS223" i="98"/>
  <c r="AR223" i="98"/>
  <c r="AS222" i="98"/>
  <c r="AR222" i="98"/>
  <c r="AS221" i="98"/>
  <c r="AR221" i="98"/>
  <c r="AS220" i="98"/>
  <c r="AR220" i="98"/>
  <c r="AS219" i="98"/>
  <c r="AR219" i="98"/>
  <c r="AS218" i="98"/>
  <c r="AR218" i="98"/>
  <c r="AS217" i="98"/>
  <c r="AR217" i="98"/>
  <c r="AS216" i="98"/>
  <c r="AR216" i="98"/>
  <c r="AS215" i="98"/>
  <c r="AR215" i="98"/>
  <c r="AS214" i="98"/>
  <c r="AR214" i="98"/>
  <c r="AS213" i="98"/>
  <c r="AR213" i="98"/>
  <c r="AS212" i="98"/>
  <c r="AR212" i="98"/>
  <c r="AS211" i="98"/>
  <c r="AR211" i="98"/>
  <c r="AS210" i="98"/>
  <c r="AR210" i="98"/>
  <c r="AS209" i="98"/>
  <c r="AR209" i="98"/>
  <c r="AS208" i="98"/>
  <c r="AR208" i="98"/>
  <c r="AS207" i="98"/>
  <c r="AR207" i="98"/>
  <c r="AS206" i="98"/>
  <c r="AR206" i="98"/>
  <c r="AS205" i="98"/>
  <c r="AR205" i="98"/>
  <c r="AS204" i="98"/>
  <c r="AR204" i="98"/>
  <c r="AS203" i="98"/>
  <c r="AR203" i="98"/>
  <c r="AS202" i="98"/>
  <c r="AR202" i="98"/>
  <c r="AS201" i="98"/>
  <c r="AR201" i="98"/>
  <c r="AS200" i="98"/>
  <c r="AR200" i="98"/>
  <c r="AS199" i="98"/>
  <c r="AR199" i="98"/>
  <c r="AS198" i="98"/>
  <c r="AR198" i="98"/>
  <c r="AS197" i="98"/>
  <c r="AR197" i="98"/>
  <c r="AS196" i="98"/>
  <c r="AR196" i="98"/>
  <c r="AS195" i="98"/>
  <c r="AR195" i="98"/>
  <c r="AS194" i="98"/>
  <c r="AR194" i="98"/>
  <c r="AS193" i="98"/>
  <c r="AR193" i="98"/>
  <c r="AS192" i="98"/>
  <c r="AR192" i="98"/>
  <c r="AS191" i="98"/>
  <c r="AR191" i="98"/>
  <c r="AS190" i="98"/>
  <c r="AR190" i="98"/>
  <c r="AS189" i="98"/>
  <c r="AR189" i="98"/>
  <c r="AS188" i="98"/>
  <c r="AR188" i="98"/>
  <c r="AS187" i="98"/>
  <c r="AR187" i="98"/>
  <c r="AS186" i="98"/>
  <c r="AR186" i="98"/>
  <c r="AS185" i="98"/>
  <c r="AR185" i="98"/>
  <c r="AS184" i="98"/>
  <c r="AR184" i="98"/>
  <c r="AS165" i="98"/>
  <c r="AR165" i="98"/>
  <c r="AS164" i="98"/>
  <c r="AR164" i="98"/>
  <c r="AS163" i="98"/>
  <c r="AR163" i="98"/>
  <c r="AS162" i="98"/>
  <c r="AR162" i="98"/>
  <c r="AS161" i="98"/>
  <c r="AR161" i="98"/>
  <c r="AS160" i="98"/>
  <c r="AR160" i="98"/>
  <c r="AS159" i="98"/>
  <c r="AR159" i="98"/>
  <c r="AS158" i="98"/>
  <c r="AR158" i="98"/>
  <c r="AS157" i="98"/>
  <c r="AR157" i="98"/>
  <c r="AS156" i="98"/>
  <c r="AR156" i="98"/>
  <c r="AS155" i="98"/>
  <c r="AR155" i="98"/>
  <c r="AS154" i="98"/>
  <c r="AR154" i="98"/>
  <c r="AS153" i="98"/>
  <c r="AR153" i="98"/>
  <c r="AS152" i="98"/>
  <c r="AR152" i="98"/>
  <c r="AS151" i="98"/>
  <c r="AR151" i="98"/>
  <c r="AS150" i="98"/>
  <c r="AR150" i="98"/>
  <c r="AS149" i="98"/>
  <c r="AR149" i="98"/>
  <c r="AS148" i="98"/>
  <c r="AR148" i="98"/>
  <c r="AS147" i="98"/>
  <c r="AR147" i="98"/>
  <c r="AS146" i="98"/>
  <c r="AR146" i="98"/>
  <c r="AS145" i="98"/>
  <c r="AR145" i="98"/>
  <c r="AS144" i="98"/>
  <c r="AR144" i="98"/>
  <c r="AS143" i="98"/>
  <c r="AR143" i="98"/>
  <c r="AS142" i="98"/>
  <c r="AR142" i="98"/>
  <c r="AS141" i="98"/>
  <c r="AR141" i="98"/>
  <c r="AS140" i="98"/>
  <c r="AR140" i="98"/>
  <c r="AS139" i="98"/>
  <c r="AR139" i="98"/>
  <c r="AS138" i="98"/>
  <c r="AR138" i="98"/>
  <c r="AS137" i="98"/>
  <c r="AR137" i="98"/>
  <c r="AS136" i="98"/>
  <c r="AR136" i="98"/>
  <c r="AS135" i="98"/>
  <c r="AR135" i="98"/>
  <c r="AS134" i="98"/>
  <c r="AR134" i="98"/>
  <c r="AS133" i="98"/>
  <c r="AR133" i="98"/>
  <c r="AS132" i="98"/>
  <c r="AR132" i="98"/>
  <c r="AS131" i="98"/>
  <c r="AR131" i="98"/>
  <c r="AS130" i="98"/>
  <c r="AR130" i="98"/>
  <c r="AS129" i="98"/>
  <c r="AR129" i="98"/>
  <c r="AS128" i="98"/>
  <c r="AR128" i="98"/>
  <c r="AS127" i="98"/>
  <c r="AR127" i="98"/>
  <c r="AS126" i="98"/>
  <c r="AR126" i="98"/>
  <c r="AS125" i="98"/>
  <c r="AR125" i="98"/>
  <c r="AS124" i="98"/>
  <c r="AR124" i="98"/>
  <c r="AS123" i="98"/>
  <c r="AR123" i="98"/>
  <c r="AS122" i="98"/>
  <c r="AR122" i="98"/>
  <c r="AS121" i="98"/>
  <c r="AR121" i="98"/>
  <c r="AS120" i="98"/>
  <c r="AR120" i="98"/>
  <c r="AS119" i="98"/>
  <c r="AR119" i="98"/>
  <c r="AS118" i="98"/>
  <c r="AR118" i="98"/>
  <c r="AS117" i="98"/>
  <c r="AR117" i="98"/>
  <c r="AS116" i="98"/>
  <c r="AR116" i="98"/>
  <c r="AS115" i="98"/>
  <c r="AR115" i="98"/>
  <c r="AS114" i="98"/>
  <c r="AR114" i="98"/>
  <c r="AS113" i="98"/>
  <c r="AR113" i="98"/>
  <c r="AS112" i="98"/>
  <c r="AR112" i="98"/>
  <c r="AS111" i="98"/>
  <c r="AR111" i="98"/>
  <c r="AS110" i="98"/>
  <c r="AR110" i="98"/>
  <c r="AS109" i="98"/>
  <c r="AR109" i="98"/>
  <c r="AS108" i="98"/>
  <c r="AR108" i="98"/>
  <c r="AS107" i="98"/>
  <c r="AR107" i="98"/>
  <c r="AS106" i="98"/>
  <c r="AR106" i="98"/>
  <c r="AS105" i="98"/>
  <c r="AR105" i="98"/>
  <c r="AS104" i="98"/>
  <c r="AR104" i="98"/>
  <c r="AS103" i="98"/>
  <c r="AR103" i="98"/>
  <c r="AS102" i="98"/>
  <c r="AR102" i="98"/>
  <c r="AS101" i="98"/>
  <c r="AR101" i="98"/>
  <c r="AS100" i="98"/>
  <c r="AR100" i="98"/>
  <c r="AS99" i="98"/>
  <c r="AR99" i="98"/>
  <c r="AS98" i="98"/>
  <c r="AR98" i="98"/>
  <c r="AS97" i="98"/>
  <c r="AR97" i="98"/>
  <c r="AS96" i="98"/>
  <c r="AR96" i="98"/>
  <c r="AS95" i="98"/>
  <c r="AR95" i="98"/>
  <c r="AS94" i="98"/>
  <c r="AR94" i="98"/>
  <c r="AS93" i="98"/>
  <c r="AR93" i="98"/>
  <c r="AS92" i="98"/>
  <c r="AR92" i="98"/>
  <c r="AS91" i="98"/>
  <c r="AR91" i="98"/>
  <c r="AS90" i="98"/>
  <c r="AR90" i="98"/>
  <c r="AS89" i="98"/>
  <c r="AR89" i="98"/>
  <c r="AS88" i="98"/>
  <c r="AR88" i="98"/>
  <c r="AS87" i="98"/>
  <c r="AR87" i="98"/>
  <c r="AS86" i="98"/>
  <c r="AR86" i="98"/>
  <c r="AS85" i="98"/>
  <c r="AR85" i="98"/>
  <c r="AS84" i="98"/>
  <c r="AR84" i="98"/>
  <c r="AS83" i="98"/>
  <c r="AR83" i="98"/>
  <c r="AS82" i="98"/>
  <c r="AR82" i="98"/>
  <c r="AS81" i="98"/>
  <c r="AR81" i="98"/>
  <c r="AS80" i="98"/>
  <c r="AR80" i="98"/>
  <c r="AS79" i="98"/>
  <c r="AR79" i="98"/>
  <c r="AS78" i="98"/>
  <c r="AR78" i="98"/>
  <c r="AS77" i="98"/>
  <c r="AR77" i="98"/>
  <c r="AS76" i="98"/>
  <c r="AR76" i="98"/>
  <c r="AS75" i="98"/>
  <c r="AR75" i="98"/>
  <c r="AS74" i="98"/>
  <c r="AR74" i="98"/>
  <c r="AS73" i="98"/>
  <c r="AR73" i="98"/>
  <c r="AS72" i="98"/>
  <c r="AR72" i="98"/>
  <c r="AS71" i="98"/>
  <c r="AR71" i="98"/>
  <c r="AS70" i="98"/>
  <c r="AR70" i="98"/>
  <c r="AS69" i="98"/>
  <c r="AR69" i="98"/>
  <c r="AS68" i="98"/>
  <c r="AR68" i="98"/>
  <c r="AS67" i="98"/>
  <c r="AR67" i="98"/>
  <c r="AS66" i="98"/>
  <c r="AR66" i="98"/>
  <c r="AS65" i="98"/>
  <c r="AR65" i="98"/>
  <c r="AS64" i="98"/>
  <c r="AR64" i="98"/>
  <c r="AS63" i="98"/>
  <c r="AR63" i="98"/>
  <c r="AS62" i="98"/>
  <c r="AR62" i="98"/>
  <c r="AS61" i="98"/>
  <c r="AR61" i="98"/>
  <c r="AS60" i="98"/>
  <c r="AR60" i="98"/>
  <c r="AS59" i="98"/>
  <c r="AR59" i="98"/>
  <c r="AS58" i="98"/>
  <c r="AR58" i="98"/>
  <c r="AS57" i="98"/>
  <c r="AR57" i="98"/>
  <c r="AS56" i="98"/>
  <c r="AR56" i="98"/>
  <c r="AS55" i="98"/>
  <c r="AR55" i="98"/>
  <c r="AS54" i="98"/>
  <c r="AR54" i="98"/>
  <c r="AS53" i="98"/>
  <c r="AR53" i="98"/>
  <c r="AS52" i="98"/>
  <c r="AR52" i="98"/>
  <c r="AS51" i="98"/>
  <c r="AR51" i="98"/>
  <c r="AS50" i="98"/>
  <c r="AR50" i="98"/>
  <c r="AS49" i="98"/>
  <c r="AR49" i="98"/>
  <c r="AS48" i="98"/>
  <c r="AR48" i="98"/>
  <c r="AS47" i="98"/>
  <c r="AR47" i="98"/>
  <c r="AS46" i="98"/>
  <c r="AR46" i="98"/>
  <c r="AS45" i="98"/>
  <c r="AR45" i="98"/>
  <c r="AS44" i="98"/>
  <c r="AR44" i="98"/>
  <c r="AS43" i="98"/>
  <c r="AR43" i="98"/>
  <c r="AS42" i="98"/>
  <c r="AR42" i="98"/>
  <c r="AS41" i="98"/>
  <c r="AR41" i="98"/>
  <c r="AS40" i="98"/>
  <c r="AR40" i="98"/>
  <c r="AS39" i="98"/>
  <c r="AR39" i="98"/>
  <c r="AS38" i="98"/>
  <c r="AR38" i="98"/>
  <c r="AS37" i="98"/>
  <c r="AR37" i="98"/>
  <c r="AS36" i="98"/>
  <c r="AR36" i="98"/>
  <c r="AS35" i="98"/>
  <c r="AR35" i="98"/>
  <c r="AS34" i="98"/>
  <c r="AR34" i="98"/>
  <c r="AS33" i="98"/>
  <c r="AR33" i="98"/>
  <c r="AS32" i="98"/>
  <c r="AR32" i="98"/>
  <c r="AS31" i="98"/>
  <c r="AR31" i="98"/>
  <c r="AS30" i="98"/>
  <c r="AR30" i="98"/>
  <c r="AS29" i="98"/>
  <c r="AR29" i="98"/>
  <c r="AS28" i="98"/>
  <c r="AR28" i="98"/>
  <c r="AS27" i="98"/>
  <c r="AR27" i="98"/>
  <c r="AS26" i="98"/>
  <c r="AR26" i="98"/>
  <c r="AS25" i="98"/>
  <c r="AR25" i="98"/>
  <c r="AS24" i="98"/>
  <c r="AR24" i="98"/>
  <c r="AS23" i="98"/>
  <c r="AR23" i="98"/>
  <c r="AS22" i="98"/>
  <c r="AR22" i="98"/>
  <c r="AS21" i="98"/>
  <c r="AR21" i="98"/>
  <c r="AS20" i="98"/>
  <c r="AR20" i="98"/>
  <c r="AS19" i="98"/>
  <c r="AR19" i="98"/>
  <c r="AS18" i="98"/>
  <c r="AR18" i="98"/>
  <c r="AS17" i="98"/>
  <c r="AR17" i="98"/>
  <c r="AS16" i="98"/>
  <c r="AR16" i="98"/>
  <c r="AS15" i="98"/>
  <c r="AR15" i="98"/>
  <c r="AS14" i="98"/>
  <c r="AR14" i="98"/>
  <c r="AS13" i="98"/>
  <c r="AR13" i="98"/>
  <c r="AS12" i="98"/>
  <c r="AR12" i="98"/>
  <c r="AS11" i="98"/>
  <c r="AR11" i="98"/>
  <c r="AS10" i="98"/>
  <c r="AR10" i="98"/>
  <c r="AP568" i="98"/>
  <c r="AP559" i="98"/>
  <c r="AP541" i="98"/>
  <c r="AP532" i="98"/>
  <c r="AP523" i="98"/>
  <c r="AS7" i="98"/>
  <c r="AR7" i="98"/>
  <c r="AS6" i="98"/>
  <c r="AR6" i="98"/>
  <c r="X7" i="98"/>
  <c r="X6" i="98"/>
  <c r="W568" i="98"/>
  <c r="W559" i="98"/>
  <c r="W541" i="98"/>
  <c r="W532" i="98"/>
  <c r="W523" i="98"/>
  <c r="W505" i="98"/>
  <c r="BA124" i="100" a="1"/>
  <c r="BA136" i="98" a="1"/>
  <c r="BA154" i="99" a="1"/>
  <c r="BA424" i="99" a="1"/>
  <c r="BA364" i="100" a="1"/>
  <c r="BA94" i="98" a="1"/>
  <c r="BA154" i="98" a="1"/>
  <c r="BA154" i="100" a="1"/>
  <c r="BA238" i="99" a="1"/>
  <c r="BA322" i="99" a="1"/>
  <c r="BA118" i="98" a="1"/>
  <c r="BA64" i="100" a="1"/>
  <c r="BA16" i="99" a="1"/>
  <c r="BA58" i="99" a="1"/>
  <c r="BA52" i="98" a="1"/>
  <c r="BA10" i="99" a="1"/>
  <c r="BA298" i="100" a="1"/>
  <c r="BA370" i="99" a="1"/>
  <c r="BA250" i="98" a="1"/>
  <c r="BA262" i="99" a="1"/>
  <c r="BA232" i="98" a="1"/>
  <c r="BA304" i="100" a="1"/>
  <c r="BA112" i="100" a="1"/>
  <c r="BA70" i="99" a="1"/>
  <c r="BA268" i="98" a="1"/>
  <c r="BA16" i="98" a="1"/>
  <c r="BA316" i="100" a="1"/>
  <c r="BA208" i="98" a="1"/>
  <c r="BA106" i="98" a="1"/>
  <c r="BA106" i="99" a="1"/>
  <c r="BA22" i="99" a="1"/>
  <c r="BA70" i="100" a="1"/>
  <c r="BA352" i="100" a="1"/>
  <c r="BA202" i="98" a="1"/>
  <c r="BA118" i="99" a="1"/>
  <c r="BA400" i="98" a="1"/>
  <c r="BA328" i="99" a="1"/>
  <c r="BA190" i="100" a="1"/>
  <c r="BA280" i="98" a="1"/>
  <c r="BA340" i="98" a="1"/>
  <c r="BA130" i="100" a="1"/>
  <c r="BA196" i="99" a="1"/>
  <c r="BA142" i="100" a="1"/>
  <c r="BA58" i="98" a="1"/>
  <c r="BA124" i="98" a="1"/>
  <c r="BA52" i="100" a="1"/>
  <c r="BA100" i="100" a="1"/>
  <c r="BA172" i="99" a="1"/>
  <c r="BA352" i="98" a="1"/>
  <c r="BA184" i="100" a="1"/>
  <c r="BA22" i="98" a="1"/>
  <c r="BA124" i="99" a="1"/>
  <c r="BA28" i="99" a="1"/>
  <c r="BA88" i="98" a="1"/>
  <c r="BA130" i="98" a="1"/>
  <c r="BA256" i="98" a="1"/>
  <c r="BA382" i="100" a="1"/>
  <c r="BA394" i="100" a="1"/>
  <c r="BA40" i="99" a="1"/>
  <c r="BA406" i="100" a="1"/>
  <c r="BA394" i="98" a="1"/>
  <c r="BA88" i="100" a="1"/>
  <c r="BA292" i="98" a="1"/>
  <c r="BA244" i="98" a="1"/>
  <c r="BA406" i="99" a="1"/>
  <c r="BA364" i="99" a="1"/>
  <c r="BA358" i="98" a="1"/>
  <c r="BA418" i="100" a="1"/>
  <c r="BA346" i="99" a="1"/>
  <c r="BA334" i="98" a="1"/>
  <c r="BA382" i="98" a="1"/>
  <c r="BA376" i="98" a="1"/>
  <c r="BA142" i="98" a="1"/>
  <c r="BA94" i="100" a="1"/>
  <c r="BA166" i="99" a="1"/>
  <c r="BA298" i="98" a="1"/>
  <c r="BA94" i="99" a="1"/>
  <c r="BA220" i="100" a="1"/>
  <c r="BA214" i="100" a="1"/>
  <c r="BA310" i="99" a="1"/>
  <c r="BA388" i="99" a="1"/>
  <c r="BA262" i="98" a="1"/>
  <c r="BA238" i="100" a="1"/>
  <c r="BA100" i="99" a="1"/>
  <c r="BA268" i="99" a="1"/>
  <c r="BA244" i="100" a="1"/>
  <c r="BA268" i="100" a="1"/>
  <c r="BA418" i="99" a="1"/>
  <c r="BA238" i="98" a="1"/>
  <c r="BA424" i="98" a="1"/>
  <c r="BA274" i="100" a="1"/>
  <c r="BA388" i="100" a="1"/>
  <c r="BA76" i="99" a="1"/>
  <c r="BA52" i="99" a="1"/>
  <c r="BA250" i="99" a="1"/>
  <c r="BA172" i="98" a="1"/>
  <c r="BA34" i="98" a="1"/>
  <c r="BA400" i="99" a="1"/>
  <c r="BA328" i="100" a="1"/>
  <c r="BA334" i="99" a="1"/>
  <c r="BA214" i="98" a="1"/>
  <c r="BA304" i="98" a="1"/>
  <c r="BA184" i="98" a="1"/>
  <c r="BA346" i="100" a="1"/>
  <c r="BA292" i="99" a="1"/>
  <c r="BA88" i="99" a="1"/>
  <c r="BA262" i="100" a="1"/>
  <c r="BA166" i="98" a="1"/>
  <c r="BA178" i="98" a="1"/>
  <c r="BA34" i="99" a="1"/>
  <c r="BA316" i="98" a="1"/>
  <c r="BA226" i="100" a="1"/>
  <c r="BA412" i="99" a="1"/>
  <c r="BA292" i="100" a="1"/>
  <c r="BA340" i="99" a="1"/>
  <c r="BA4" i="99" a="1"/>
  <c r="BA280" i="99" a="1"/>
  <c r="BA166" i="100" a="1"/>
  <c r="BA190" i="98" a="1"/>
  <c r="BA220" i="99" a="1"/>
  <c r="BA376" i="99" a="1"/>
  <c r="BA64" i="98" a="1"/>
  <c r="BA142" i="99" a="1"/>
  <c r="BA424" i="100" a="1"/>
  <c r="BA412" i="100" a="1"/>
  <c r="BA196" i="100" a="1"/>
  <c r="BA70" i="98" a="1"/>
  <c r="BA274" i="98" a="1"/>
  <c r="BA202" i="99" a="1"/>
  <c r="BA364" i="98" a="1"/>
  <c r="BA184" i="99" a="1"/>
  <c r="BA286" i="99" a="1"/>
  <c r="BA148" i="99" a="1"/>
  <c r="BA412" i="98" a="1"/>
  <c r="BA244" i="99" a="1"/>
  <c r="BA418" i="98" a="1"/>
  <c r="BA82" i="99" a="1"/>
  <c r="BA406" i="98" a="1"/>
  <c r="BA118" i="100" a="1"/>
  <c r="BA304" i="99" a="1"/>
  <c r="BA232" i="100" a="1"/>
  <c r="BA352" i="99" a="1"/>
  <c r="BA46" i="99" a="1"/>
  <c r="BA256" i="99" a="1"/>
  <c r="BA232" i="99" a="1"/>
  <c r="BA208" i="99" a="1"/>
  <c r="BA160" i="98" a="1"/>
  <c r="BA148" i="98" a="1"/>
  <c r="BA160" i="99" a="1"/>
  <c r="BA370" i="100" a="1"/>
  <c r="BA394" i="99" a="1"/>
  <c r="BA358" i="100" a="1"/>
  <c r="BA256" i="100" a="1"/>
  <c r="BA388" i="98" a="1"/>
  <c r="BA76" i="100" a="1"/>
  <c r="BA136" i="100" a="1"/>
  <c r="BA172" i="100" a="1"/>
  <c r="BA112" i="98" a="1"/>
  <c r="BA286" i="100" a="1"/>
  <c r="BA76" i="98" a="1"/>
  <c r="BA376" i="100" a="1"/>
  <c r="BA226" i="99" a="1"/>
  <c r="BA208" i="100" a="1"/>
  <c r="BA226" i="98" a="1"/>
  <c r="BA106" i="100" a="1"/>
  <c r="BA346" i="98" a="1"/>
  <c r="BA82" i="100" a="1"/>
  <c r="BA46" i="98" a="1"/>
  <c r="BA274" i="99" a="1"/>
  <c r="BA340" i="100" a="1"/>
  <c r="BA322" i="98" a="1"/>
  <c r="BA358" i="99" a="1"/>
  <c r="BA112" i="99" a="1"/>
  <c r="BA220" i="98" a="1"/>
  <c r="BA64" i="99" a="1"/>
  <c r="BA82" i="98" a="1"/>
  <c r="BA382" i="99" a="1"/>
  <c r="BA280" i="100" a="1"/>
  <c r="BA250" i="100" a="1"/>
  <c r="BA160" i="100" a="1"/>
  <c r="BA334" i="100" a="1"/>
  <c r="BA40" i="98" a="1"/>
  <c r="BA316" i="99" a="1"/>
  <c r="BA58" i="100" a="1"/>
  <c r="BA130" i="99" a="1"/>
  <c r="BA328" i="98" a="1"/>
  <c r="BA202" i="100" a="1"/>
  <c r="BA400" i="100" a="1"/>
  <c r="BA286" i="98" a="1"/>
  <c r="BA196" i="98" a="1"/>
  <c r="BA322" i="100" a="1"/>
  <c r="BA298" i="99" a="1"/>
  <c r="BA310" i="98" a="1"/>
  <c r="BA178" i="99" a="1"/>
  <c r="BA310" i="100" a="1"/>
  <c r="BA136" i="99" a="1"/>
  <c r="BA100" i="98" a="1"/>
  <c r="BA214" i="99" a="1"/>
  <c r="BA190" i="99" a="1"/>
  <c r="BA28" i="98" a="1"/>
  <c r="BA10" i="98" a="1"/>
  <c r="BA148" i="100" a="1"/>
  <c r="BA178" i="100" a="1"/>
  <c r="BA370" i="98" a="1"/>
  <c r="AU7" i="108"/>
  <c r="BE9" i="108"/>
  <c r="AN9" i="108"/>
  <c r="AN10" i="108"/>
  <c r="AH8" i="108"/>
  <c r="BE6" i="108"/>
  <c r="AN6" i="108"/>
  <c r="AN8" i="108"/>
  <c r="AH9" i="108"/>
  <c r="AH6" i="108"/>
  <c r="BE8" i="108"/>
  <c r="AH10" i="108"/>
  <c r="BE10" i="108"/>
  <c r="AN5" i="108"/>
  <c r="AN7" i="108"/>
  <c r="AH7" i="108"/>
  <c r="AU8" i="108"/>
  <c r="BE5" i="108"/>
  <c r="BE7" i="108"/>
  <c r="AH5" i="108"/>
  <c r="AQ550" i="100" l="1"/>
  <c r="X532" i="100"/>
  <c r="AQ534" i="99"/>
  <c r="AS542" i="100"/>
  <c r="X599" i="100"/>
  <c r="AS551" i="100"/>
  <c r="AR534" i="100"/>
  <c r="AS602" i="100"/>
  <c r="BK39" i="103" s="1"/>
  <c r="AS601" i="100"/>
  <c r="AS39" i="103" s="1"/>
  <c r="AS600" i="100"/>
  <c r="AQ601" i="100"/>
  <c r="X517" i="100"/>
  <c r="AR601" i="100"/>
  <c r="AR39" i="103" s="1"/>
  <c r="AR602" i="100"/>
  <c r="BJ39" i="103" s="1"/>
  <c r="AR600" i="100"/>
  <c r="AR599" i="100"/>
  <c r="Z39" i="103" s="1"/>
  <c r="AQ581" i="100"/>
  <c r="AQ600" i="100"/>
  <c r="BS590" i="98"/>
  <c r="BH17" i="103" s="1"/>
  <c r="BS588" i="98"/>
  <c r="V17" i="103" s="1"/>
  <c r="BS589" i="98"/>
  <c r="AP17" i="103" s="1"/>
  <c r="BS589" i="99"/>
  <c r="BS590" i="99"/>
  <c r="BS588" i="99"/>
  <c r="BX590" i="99"/>
  <c r="BX589" i="99"/>
  <c r="BX588" i="99"/>
  <c r="Y31" i="103" s="1"/>
  <c r="AQ552" i="99"/>
  <c r="BV588" i="99"/>
  <c r="X31" i="103" s="1"/>
  <c r="BV590" i="99"/>
  <c r="BV589" i="99"/>
  <c r="AQ516" i="99"/>
  <c r="AQ543" i="99"/>
  <c r="BH590" i="99"/>
  <c r="BH589" i="99"/>
  <c r="BH588" i="99"/>
  <c r="AQ515" i="99"/>
  <c r="BJ590" i="99"/>
  <c r="BJ588" i="99"/>
  <c r="BJ589" i="99"/>
  <c r="BV588" i="100"/>
  <c r="BV589" i="100"/>
  <c r="BV590" i="100"/>
  <c r="BX590" i="100"/>
  <c r="BX588" i="100"/>
  <c r="BX589" i="100"/>
  <c r="BU588" i="100"/>
  <c r="BU590" i="100"/>
  <c r="BU589" i="100"/>
  <c r="BW594" i="100"/>
  <c r="BW595" i="100"/>
  <c r="BW596" i="100"/>
  <c r="BU594" i="100"/>
  <c r="BU595" i="100"/>
  <c r="BU596" i="100"/>
  <c r="BU592" i="100"/>
  <c r="BU591" i="100"/>
  <c r="BU593" i="100"/>
  <c r="BW591" i="100"/>
  <c r="BW593" i="100"/>
  <c r="BW592" i="100"/>
  <c r="BW588" i="100"/>
  <c r="BW589" i="100"/>
  <c r="BW590" i="100"/>
  <c r="AR612" i="99"/>
  <c r="AR29" i="103" s="1"/>
  <c r="AR613" i="99"/>
  <c r="BJ29" i="103" s="1"/>
  <c r="AR610" i="99"/>
  <c r="Z29" i="103" s="1"/>
  <c r="AR611" i="99"/>
  <c r="AR560" i="99"/>
  <c r="AR561" i="99"/>
  <c r="AR25" i="103" s="1"/>
  <c r="AR559" i="99"/>
  <c r="AR562" i="99"/>
  <c r="BJ25" i="103" s="1"/>
  <c r="BR541" i="100"/>
  <c r="BR543" i="100"/>
  <c r="BR542" i="100"/>
  <c r="BQ533" i="100"/>
  <c r="BQ532" i="100"/>
  <c r="BQ534" i="100"/>
  <c r="BV601" i="100"/>
  <c r="BV600" i="100"/>
  <c r="BV599" i="100"/>
  <c r="X39" i="103" s="1"/>
  <c r="BV515" i="100"/>
  <c r="BV516" i="100"/>
  <c r="BV514" i="100"/>
  <c r="BV600" i="99"/>
  <c r="BV601" i="99"/>
  <c r="BV599" i="99"/>
  <c r="X25" i="103" s="1"/>
  <c r="BV505" i="99"/>
  <c r="BV506" i="99"/>
  <c r="BV507" i="99"/>
  <c r="AQ591" i="100"/>
  <c r="X590" i="100"/>
  <c r="X610" i="100"/>
  <c r="AQ544" i="99"/>
  <c r="AQ613" i="99"/>
  <c r="AS543" i="99"/>
  <c r="AS544" i="99"/>
  <c r="AS542" i="99"/>
  <c r="AS541" i="99"/>
  <c r="C43" i="103"/>
  <c r="AR514" i="100"/>
  <c r="AR515" i="100"/>
  <c r="AR516" i="100"/>
  <c r="AR517" i="100"/>
  <c r="AS535" i="100"/>
  <c r="AS533" i="100"/>
  <c r="AS532" i="100"/>
  <c r="AS534" i="100"/>
  <c r="AS517" i="99"/>
  <c r="AS514" i="99"/>
  <c r="AS515" i="99"/>
  <c r="AS516" i="99"/>
  <c r="BQ541" i="100"/>
  <c r="BQ543" i="100"/>
  <c r="BQ542" i="100"/>
  <c r="BP533" i="100"/>
  <c r="BP532" i="100"/>
  <c r="BP534" i="100"/>
  <c r="BG607" i="100"/>
  <c r="AC183" i="103" s="1"/>
  <c r="BG606" i="100"/>
  <c r="U183" i="103" s="1"/>
  <c r="BG605" i="100"/>
  <c r="K183" i="103" s="1"/>
  <c r="BG521" i="100"/>
  <c r="BG520" i="100"/>
  <c r="BG522" i="100"/>
  <c r="BX601" i="100"/>
  <c r="BX600" i="100"/>
  <c r="BX599" i="100"/>
  <c r="Y39" i="103" s="1"/>
  <c r="BX516" i="100"/>
  <c r="BX515" i="100"/>
  <c r="BX514" i="100"/>
  <c r="Y34" i="103" s="1"/>
  <c r="BI603" i="99"/>
  <c r="BI604" i="99"/>
  <c r="BI592" i="99"/>
  <c r="V130" i="103" s="1"/>
  <c r="BI591" i="99"/>
  <c r="L130" i="103" s="1"/>
  <c r="BI593" i="99"/>
  <c r="AD130" i="103" s="1"/>
  <c r="BI510" i="99"/>
  <c r="BI513" i="99"/>
  <c r="BI602" i="99"/>
  <c r="L124" i="103" s="1"/>
  <c r="BI508" i="99"/>
  <c r="BI509" i="99"/>
  <c r="AQ599" i="100"/>
  <c r="AQ514" i="99"/>
  <c r="AQ518" i="99" s="1"/>
  <c r="X514" i="100"/>
  <c r="AS550" i="100"/>
  <c r="X550" i="100"/>
  <c r="AQ554" i="100" s="1"/>
  <c r="X541" i="100"/>
  <c r="AQ545" i="100" s="1"/>
  <c r="AQ550" i="99"/>
  <c r="AQ554" i="99" s="1"/>
  <c r="BP541" i="100"/>
  <c r="BP543" i="100"/>
  <c r="BP542" i="100"/>
  <c r="BR534" i="100"/>
  <c r="BR532" i="100"/>
  <c r="BR533" i="100"/>
  <c r="BG596" i="99"/>
  <c r="AC175" i="103" s="1"/>
  <c r="BG605" i="99"/>
  <c r="K169" i="103" s="1"/>
  <c r="BG606" i="99"/>
  <c r="U169" i="103" s="1"/>
  <c r="BG607" i="99"/>
  <c r="AC169" i="103" s="1"/>
  <c r="BG595" i="99"/>
  <c r="U175" i="103" s="1"/>
  <c r="BG594" i="99"/>
  <c r="K175" i="103" s="1"/>
  <c r="BG511" i="99"/>
  <c r="BG512" i="99"/>
  <c r="BU601" i="100"/>
  <c r="P97" i="103" s="1"/>
  <c r="BU599" i="100"/>
  <c r="P93" i="103" s="1"/>
  <c r="BU600" i="100"/>
  <c r="BU514" i="100"/>
  <c r="P88" i="103" s="1"/>
  <c r="BU515" i="100"/>
  <c r="BU516" i="100"/>
  <c r="BI604" i="100"/>
  <c r="AD138" i="103" s="1"/>
  <c r="BI603" i="100"/>
  <c r="V138" i="103" s="1"/>
  <c r="BI602" i="100"/>
  <c r="L138" i="103" s="1"/>
  <c r="BI519" i="100"/>
  <c r="BI517" i="100"/>
  <c r="BI518" i="100"/>
  <c r="BS570" i="100"/>
  <c r="BH42" i="103" s="1"/>
  <c r="BS568" i="100"/>
  <c r="BS569" i="100"/>
  <c r="BG603" i="99"/>
  <c r="BG604" i="99"/>
  <c r="BG591" i="99"/>
  <c r="K130" i="103" s="1"/>
  <c r="BG592" i="99"/>
  <c r="U130" i="103" s="1"/>
  <c r="BG593" i="99"/>
  <c r="AC130" i="103" s="1"/>
  <c r="BG602" i="99"/>
  <c r="K124" i="103" s="1"/>
  <c r="BG513" i="99"/>
  <c r="BG508" i="99"/>
  <c r="BG510" i="99"/>
  <c r="BG509" i="99"/>
  <c r="BU592" i="99"/>
  <c r="BU602" i="99"/>
  <c r="P124" i="103" s="1"/>
  <c r="BU603" i="99"/>
  <c r="BU593" i="99"/>
  <c r="BU604" i="99"/>
  <c r="BU591" i="99"/>
  <c r="P130" i="103" s="1"/>
  <c r="BU508" i="99"/>
  <c r="BU510" i="99"/>
  <c r="BU513" i="99"/>
  <c r="BU509" i="99"/>
  <c r="BI605" i="100"/>
  <c r="BI607" i="100"/>
  <c r="AD183" i="103" s="1"/>
  <c r="BI606" i="100"/>
  <c r="V183" i="103" s="1"/>
  <c r="BI520" i="100"/>
  <c r="BI522" i="100"/>
  <c r="BI521" i="100"/>
  <c r="AQ590" i="100"/>
  <c r="AQ517" i="99"/>
  <c r="X515" i="100"/>
  <c r="AS553" i="100"/>
  <c r="X612" i="100"/>
  <c r="X551" i="100"/>
  <c r="X542" i="100"/>
  <c r="AQ551" i="99"/>
  <c r="AQ612" i="99"/>
  <c r="AS570" i="99"/>
  <c r="AS569" i="99"/>
  <c r="AS571" i="99"/>
  <c r="AS568" i="99"/>
  <c r="AR552" i="99"/>
  <c r="AR24" i="103" s="1"/>
  <c r="AR553" i="99"/>
  <c r="BJ24" i="103" s="1"/>
  <c r="AR550" i="99"/>
  <c r="Z24" i="103" s="1"/>
  <c r="AR551" i="99"/>
  <c r="BP568" i="100"/>
  <c r="BP569" i="100"/>
  <c r="BP570" i="100"/>
  <c r="BG602" i="100"/>
  <c r="K138" i="103" s="1"/>
  <c r="BG604" i="100"/>
  <c r="AC138" i="103" s="1"/>
  <c r="BG603" i="100"/>
  <c r="U138" i="103" s="1"/>
  <c r="BG517" i="100"/>
  <c r="BG519" i="100"/>
  <c r="BG518" i="100"/>
  <c r="BW593" i="99"/>
  <c r="BW602" i="99"/>
  <c r="Q124" i="103" s="1"/>
  <c r="BW603" i="99"/>
  <c r="BW604" i="99"/>
  <c r="BW592" i="99"/>
  <c r="BW591" i="99"/>
  <c r="Q130" i="103" s="1"/>
  <c r="BW508" i="99"/>
  <c r="Q118" i="103" s="1"/>
  <c r="BW510" i="99"/>
  <c r="BW513" i="99"/>
  <c r="BW509" i="99"/>
  <c r="BJ599" i="100"/>
  <c r="BJ601" i="100"/>
  <c r="BJ600" i="100"/>
  <c r="BJ515" i="100"/>
  <c r="BJ516" i="100"/>
  <c r="BJ514" i="100"/>
  <c r="AQ602" i="100"/>
  <c r="X516" i="100"/>
  <c r="AS552" i="100"/>
  <c r="X611" i="100"/>
  <c r="X552" i="100"/>
  <c r="X543" i="100"/>
  <c r="AQ553" i="99"/>
  <c r="AR516" i="99"/>
  <c r="AR517" i="99"/>
  <c r="AR514" i="99"/>
  <c r="Z20" i="103" s="1"/>
  <c r="AR515" i="99"/>
  <c r="AR610" i="100"/>
  <c r="AR613" i="100"/>
  <c r="AR612" i="100"/>
  <c r="AR562" i="100"/>
  <c r="AR560" i="100"/>
  <c r="AR611" i="100"/>
  <c r="AR559" i="100"/>
  <c r="AR561" i="100"/>
  <c r="AR41" i="103" s="1"/>
  <c r="AR544" i="99"/>
  <c r="BJ23" i="103" s="1"/>
  <c r="AR543" i="99"/>
  <c r="AR542" i="99"/>
  <c r="AR541" i="99"/>
  <c r="Z23" i="103" s="1"/>
  <c r="BR569" i="100"/>
  <c r="BR570" i="100"/>
  <c r="BR568" i="100"/>
  <c r="BW607" i="100"/>
  <c r="Q187" i="103" s="1"/>
  <c r="BW606" i="100"/>
  <c r="BW605" i="100"/>
  <c r="Q183" i="103" s="1"/>
  <c r="BW520" i="100"/>
  <c r="BW522" i="100"/>
  <c r="BW521" i="100"/>
  <c r="BW606" i="99"/>
  <c r="BW607" i="99"/>
  <c r="BW594" i="99"/>
  <c r="Q175" i="103" s="1"/>
  <c r="BW595" i="99"/>
  <c r="BW596" i="99"/>
  <c r="BW605" i="99"/>
  <c r="Q169" i="103" s="1"/>
  <c r="BW512" i="99"/>
  <c r="BW511" i="99"/>
  <c r="BI601" i="100"/>
  <c r="L97" i="103" s="1"/>
  <c r="BI599" i="100"/>
  <c r="BI600" i="100"/>
  <c r="BI514" i="100"/>
  <c r="BI515" i="100"/>
  <c r="BI516" i="100"/>
  <c r="AQ517" i="100"/>
  <c r="X502" i="100"/>
  <c r="AS591" i="100"/>
  <c r="AS588" i="100"/>
  <c r="AS590" i="100"/>
  <c r="AS589" i="100"/>
  <c r="AS507" i="100"/>
  <c r="AS505" i="100"/>
  <c r="AS508" i="100"/>
  <c r="AS506" i="100"/>
  <c r="AR525" i="99"/>
  <c r="AR523" i="99"/>
  <c r="Z21" i="103" s="1"/>
  <c r="AR524" i="99"/>
  <c r="AR526" i="99"/>
  <c r="AS535" i="99"/>
  <c r="BK22" i="103" s="1"/>
  <c r="AS534" i="99"/>
  <c r="AS22" i="103" s="1"/>
  <c r="AS532" i="99"/>
  <c r="AS533" i="99"/>
  <c r="BQ569" i="100"/>
  <c r="BQ570" i="100"/>
  <c r="BQ568" i="100"/>
  <c r="BU605" i="100"/>
  <c r="P183" i="103" s="1"/>
  <c r="BU607" i="100"/>
  <c r="P187" i="103" s="1"/>
  <c r="BU606" i="100"/>
  <c r="BU521" i="100"/>
  <c r="BU522" i="100"/>
  <c r="BU520" i="100"/>
  <c r="BU605" i="99"/>
  <c r="P169" i="103" s="1"/>
  <c r="BU606" i="99"/>
  <c r="BU607" i="99"/>
  <c r="BU594" i="99"/>
  <c r="P175" i="103" s="1"/>
  <c r="BU596" i="99"/>
  <c r="BU512" i="99"/>
  <c r="BU595" i="99"/>
  <c r="BU511" i="99"/>
  <c r="P163" i="103" s="1"/>
  <c r="BI596" i="99"/>
  <c r="AD175" i="103" s="1"/>
  <c r="BI605" i="99"/>
  <c r="L169" i="103" s="1"/>
  <c r="BI606" i="99"/>
  <c r="V169" i="103" s="1"/>
  <c r="BI607" i="99"/>
  <c r="AD169" i="103" s="1"/>
  <c r="BI594" i="99"/>
  <c r="L175" i="103" s="1"/>
  <c r="BI595" i="99"/>
  <c r="V175" i="103" s="1"/>
  <c r="BI511" i="99"/>
  <c r="BI512" i="99"/>
  <c r="AQ514" i="100"/>
  <c r="AQ518" i="100" s="1"/>
  <c r="X601" i="100"/>
  <c r="AR532" i="100"/>
  <c r="AQ523" i="99"/>
  <c r="AQ527" i="99" s="1"/>
  <c r="AQ532" i="99"/>
  <c r="AQ536" i="99" s="1"/>
  <c r="X535" i="100"/>
  <c r="AQ552" i="100"/>
  <c r="AS543" i="100"/>
  <c r="AQ562" i="99"/>
  <c r="X602" i="100"/>
  <c r="AR535" i="99"/>
  <c r="BJ22" i="103" s="1"/>
  <c r="AR534" i="99"/>
  <c r="AR532" i="99"/>
  <c r="Z22" i="103" s="1"/>
  <c r="AR533" i="99"/>
  <c r="AQ599" i="99"/>
  <c r="AQ603" i="99" s="1"/>
  <c r="AQ602" i="99"/>
  <c r="AQ600" i="99"/>
  <c r="AQ590" i="99"/>
  <c r="AQ601" i="99"/>
  <c r="AQ588" i="99"/>
  <c r="AQ592" i="99" s="1"/>
  <c r="AQ591" i="99"/>
  <c r="AQ589" i="99"/>
  <c r="AQ508" i="99"/>
  <c r="AQ505" i="99"/>
  <c r="AQ509" i="99" s="1"/>
  <c r="AQ506" i="99"/>
  <c r="AQ507" i="99"/>
  <c r="AR589" i="99"/>
  <c r="AR590" i="99"/>
  <c r="AR31" i="103" s="1"/>
  <c r="AR591" i="99"/>
  <c r="BJ31" i="103" s="1"/>
  <c r="AR599" i="99"/>
  <c r="Z25" i="103" s="1"/>
  <c r="AR588" i="99"/>
  <c r="Z31" i="103" s="1"/>
  <c r="AR508" i="99"/>
  <c r="AR505" i="99"/>
  <c r="Z19" i="103" s="1"/>
  <c r="AR507" i="99"/>
  <c r="AR506" i="99"/>
  <c r="AR542" i="100"/>
  <c r="AR544" i="100"/>
  <c r="BJ37" i="103" s="1"/>
  <c r="AR541" i="100"/>
  <c r="AR543" i="100"/>
  <c r="AR37" i="103" s="1"/>
  <c r="AS525" i="99"/>
  <c r="AS21" i="103" s="1"/>
  <c r="AS526" i="99"/>
  <c r="BK21" i="103" s="1"/>
  <c r="AS524" i="99"/>
  <c r="AS523" i="99"/>
  <c r="AA21" i="103" s="1"/>
  <c r="AS524" i="100"/>
  <c r="AS525" i="100"/>
  <c r="AS526" i="100"/>
  <c r="BK35" i="103" s="1"/>
  <c r="AS523" i="100"/>
  <c r="BS600" i="100"/>
  <c r="BS599" i="100"/>
  <c r="BS601" i="100"/>
  <c r="V43" i="103" s="1"/>
  <c r="BS516" i="100"/>
  <c r="BH34" i="103" s="1"/>
  <c r="BS515" i="100"/>
  <c r="AP34" i="103" s="1"/>
  <c r="BS514" i="100"/>
  <c r="BS579" i="100"/>
  <c r="V44" i="103" s="1"/>
  <c r="BS577" i="100"/>
  <c r="BS578" i="100"/>
  <c r="BS610" i="100"/>
  <c r="BS611" i="100"/>
  <c r="BS612" i="100"/>
  <c r="BS561" i="100"/>
  <c r="BH41" i="103" s="1"/>
  <c r="BS560" i="100"/>
  <c r="AP41" i="103" s="1"/>
  <c r="BS559" i="100"/>
  <c r="V41" i="103" s="1"/>
  <c r="BS551" i="100"/>
  <c r="AP38" i="103" s="1"/>
  <c r="BS550" i="100"/>
  <c r="V38" i="103" s="1"/>
  <c r="BS552" i="100"/>
  <c r="BH38" i="103" s="1"/>
  <c r="BS524" i="100"/>
  <c r="BS525" i="100"/>
  <c r="BS523" i="100"/>
  <c r="V35" i="103" s="1"/>
  <c r="BU604" i="100"/>
  <c r="P142" i="103" s="1"/>
  <c r="BU603" i="100"/>
  <c r="BU602" i="100"/>
  <c r="P138" i="103" s="1"/>
  <c r="BU518" i="100"/>
  <c r="BU517" i="100"/>
  <c r="P133" i="103" s="1"/>
  <c r="BU519" i="100"/>
  <c r="BH600" i="99"/>
  <c r="BH601" i="99"/>
  <c r="BH599" i="99"/>
  <c r="BH505" i="99"/>
  <c r="BH506" i="99"/>
  <c r="BH507" i="99"/>
  <c r="BI600" i="99"/>
  <c r="V79" i="103" s="1"/>
  <c r="BI590" i="99"/>
  <c r="BI588" i="99"/>
  <c r="BI601" i="99"/>
  <c r="AD79" i="103" s="1"/>
  <c r="BI599" i="99"/>
  <c r="BI589" i="99"/>
  <c r="BI507" i="99"/>
  <c r="BI505" i="99"/>
  <c r="BI506" i="99"/>
  <c r="AQ515" i="100"/>
  <c r="X591" i="100"/>
  <c r="AR535" i="100"/>
  <c r="AQ524" i="99"/>
  <c r="AQ535" i="99"/>
  <c r="X534" i="100"/>
  <c r="AQ553" i="100"/>
  <c r="AS541" i="100"/>
  <c r="AA37" i="103" s="1"/>
  <c r="AQ559" i="99"/>
  <c r="AQ563" i="99" s="1"/>
  <c r="X568" i="100"/>
  <c r="AQ572" i="100" s="1"/>
  <c r="X569" i="100"/>
  <c r="X571" i="100"/>
  <c r="X570" i="100"/>
  <c r="BP578" i="100"/>
  <c r="BP579" i="100"/>
  <c r="S44" i="103" s="1"/>
  <c r="BR610" i="100"/>
  <c r="BR612" i="100"/>
  <c r="BR560" i="100"/>
  <c r="BR559" i="100"/>
  <c r="BR611" i="100"/>
  <c r="BR561" i="100"/>
  <c r="BR550" i="100"/>
  <c r="BR551" i="100"/>
  <c r="BR552" i="100"/>
  <c r="BP523" i="100"/>
  <c r="BP524" i="100"/>
  <c r="BP525" i="100"/>
  <c r="BW604" i="100"/>
  <c r="Q142" i="103" s="1"/>
  <c r="BW602" i="100"/>
  <c r="Q138" i="103" s="1"/>
  <c r="BW603" i="100"/>
  <c r="BW518" i="100"/>
  <c r="BW519" i="100"/>
  <c r="BW517" i="100"/>
  <c r="Q133" i="103" s="1"/>
  <c r="BG600" i="99"/>
  <c r="U79" i="103" s="1"/>
  <c r="BG590" i="99"/>
  <c r="BG601" i="99"/>
  <c r="AC79" i="103" s="1"/>
  <c r="BG599" i="99"/>
  <c r="BG589" i="99"/>
  <c r="BG588" i="99"/>
  <c r="BG505" i="99"/>
  <c r="BG506" i="99"/>
  <c r="BG507" i="99"/>
  <c r="BJ600" i="99"/>
  <c r="BJ601" i="99"/>
  <c r="BJ599" i="99"/>
  <c r="BJ505" i="99"/>
  <c r="BJ506" i="99"/>
  <c r="BJ507" i="99"/>
  <c r="AQ516" i="100"/>
  <c r="X589" i="100"/>
  <c r="AR533" i="100"/>
  <c r="AQ526" i="99"/>
  <c r="AQ533" i="99"/>
  <c r="X533" i="100"/>
  <c r="AQ551" i="100"/>
  <c r="AS544" i="100"/>
  <c r="BK37" i="103" s="1"/>
  <c r="AQ561" i="99"/>
  <c r="AS612" i="99"/>
  <c r="AS29" i="103" s="1"/>
  <c r="AS613" i="99"/>
  <c r="BK29" i="103" s="1"/>
  <c r="AS610" i="99"/>
  <c r="AA29" i="103" s="1"/>
  <c r="AS611" i="99"/>
  <c r="AS561" i="99"/>
  <c r="AS25" i="103" s="1"/>
  <c r="AS562" i="99"/>
  <c r="AS559" i="99"/>
  <c r="AA27" i="103" s="1"/>
  <c r="AS560" i="99"/>
  <c r="AS553" i="99"/>
  <c r="BK24" i="103" s="1"/>
  <c r="AS551" i="99"/>
  <c r="AS550" i="99"/>
  <c r="AA24" i="103" s="1"/>
  <c r="AS552" i="99"/>
  <c r="AS24" i="103" s="1"/>
  <c r="AR569" i="99"/>
  <c r="AR571" i="99"/>
  <c r="BJ28" i="103" s="1"/>
  <c r="AR568" i="99"/>
  <c r="Z28" i="103" s="1"/>
  <c r="AR570" i="99"/>
  <c r="AR28" i="103" s="1"/>
  <c r="BQ579" i="100"/>
  <c r="T44" i="103" s="1"/>
  <c r="BQ578" i="100"/>
  <c r="BQ577" i="100"/>
  <c r="BQ612" i="100"/>
  <c r="BQ561" i="100"/>
  <c r="BQ559" i="100"/>
  <c r="BQ611" i="100"/>
  <c r="BQ560" i="100"/>
  <c r="BQ610" i="100"/>
  <c r="BP550" i="100"/>
  <c r="BP551" i="100"/>
  <c r="BP552" i="100"/>
  <c r="BQ523" i="100"/>
  <c r="BQ524" i="100"/>
  <c r="BQ525" i="100"/>
  <c r="BG601" i="100"/>
  <c r="BG600" i="100"/>
  <c r="BG599" i="100"/>
  <c r="BG516" i="100"/>
  <c r="BG515" i="100"/>
  <c r="BG514" i="100"/>
  <c r="BX600" i="99"/>
  <c r="BX601" i="99"/>
  <c r="BX599" i="99"/>
  <c r="Y25" i="103" s="1"/>
  <c r="BX506" i="99"/>
  <c r="BX507" i="99"/>
  <c r="BX505" i="99"/>
  <c r="Y19" i="103" s="1"/>
  <c r="AQ588" i="100"/>
  <c r="X588" i="100"/>
  <c r="AQ527" i="100"/>
  <c r="AQ560" i="99"/>
  <c r="AQ536" i="100"/>
  <c r="BR579" i="100"/>
  <c r="U44" i="103" s="1"/>
  <c r="BR577" i="100"/>
  <c r="BR578" i="100"/>
  <c r="BP611" i="100"/>
  <c r="BP559" i="100"/>
  <c r="BP612" i="100"/>
  <c r="BP561" i="100"/>
  <c r="BP560" i="100"/>
  <c r="BP610" i="100"/>
  <c r="BQ550" i="100"/>
  <c r="BQ551" i="100"/>
  <c r="BQ552" i="100"/>
  <c r="BR523" i="100"/>
  <c r="BR524" i="100"/>
  <c r="BR525" i="100"/>
  <c r="BH601" i="100"/>
  <c r="BH600" i="100"/>
  <c r="BH599" i="100"/>
  <c r="BH514" i="100"/>
  <c r="O34" i="103" s="1"/>
  <c r="BH515" i="100"/>
  <c r="BH516" i="100"/>
  <c r="BW600" i="99"/>
  <c r="BW601" i="99"/>
  <c r="BW599" i="99"/>
  <c r="Q79" i="103" s="1"/>
  <c r="BW590" i="99"/>
  <c r="BW589" i="99"/>
  <c r="BW588" i="99"/>
  <c r="Q85" i="103" s="1"/>
  <c r="BW505" i="99"/>
  <c r="Q73" i="103" s="1"/>
  <c r="BW506" i="99"/>
  <c r="BW507" i="99"/>
  <c r="AQ589" i="100"/>
  <c r="X600" i="100"/>
  <c r="AQ563" i="100"/>
  <c r="AQ581" i="98"/>
  <c r="AQ541" i="99"/>
  <c r="AQ545" i="99" s="1"/>
  <c r="AQ611" i="99"/>
  <c r="AQ614" i="100"/>
  <c r="AQ591" i="98"/>
  <c r="AQ588" i="98"/>
  <c r="AQ590" i="98"/>
  <c r="AQ589" i="98"/>
  <c r="AS590" i="99"/>
  <c r="AS31" i="103" s="1"/>
  <c r="AS591" i="99"/>
  <c r="BK31" i="103" s="1"/>
  <c r="AS588" i="99"/>
  <c r="AA31" i="103" s="1"/>
  <c r="AS589" i="99"/>
  <c r="AS599" i="99"/>
  <c r="AA25" i="103" s="1"/>
  <c r="AS505" i="99"/>
  <c r="AA19" i="103" s="1"/>
  <c r="AS507" i="99"/>
  <c r="AS19" i="103" s="1"/>
  <c r="AS508" i="99"/>
  <c r="BK19" i="103" s="1"/>
  <c r="AS506" i="99"/>
  <c r="AR523" i="100"/>
  <c r="AR524" i="100"/>
  <c r="AR525" i="100"/>
  <c r="AR35" i="103" s="1"/>
  <c r="AR526" i="100"/>
  <c r="BJ35" i="103" s="1"/>
  <c r="AR550" i="100"/>
  <c r="Z38" i="103" s="1"/>
  <c r="AR551" i="100"/>
  <c r="AR553" i="100"/>
  <c r="BJ38" i="103" s="1"/>
  <c r="AR552" i="100"/>
  <c r="AR38" i="103" s="1"/>
  <c r="AS599" i="100"/>
  <c r="AA39" i="103" s="1"/>
  <c r="AS515" i="100"/>
  <c r="AS517" i="100"/>
  <c r="BK34" i="103" s="1"/>
  <c r="AS516" i="100"/>
  <c r="AS34" i="103" s="1"/>
  <c r="AS514" i="100"/>
  <c r="AA34" i="103" s="1"/>
  <c r="BS543" i="100"/>
  <c r="BH37" i="103" s="1"/>
  <c r="BS542" i="100"/>
  <c r="AP37" i="103" s="1"/>
  <c r="BS541" i="100"/>
  <c r="V37" i="103" s="1"/>
  <c r="BS534" i="100"/>
  <c r="BH36" i="103" s="1"/>
  <c r="BS533" i="100"/>
  <c r="AP36" i="103" s="1"/>
  <c r="BS532" i="100"/>
  <c r="V36" i="103" s="1"/>
  <c r="BW601" i="100"/>
  <c r="Q97" i="103" s="1"/>
  <c r="BW600" i="100"/>
  <c r="BW599" i="100"/>
  <c r="Q93" i="103" s="1"/>
  <c r="BW515" i="100"/>
  <c r="BW514" i="100"/>
  <c r="Q88" i="103" s="1"/>
  <c r="BW516" i="100"/>
  <c r="BU589" i="99"/>
  <c r="BU600" i="99"/>
  <c r="BU590" i="99"/>
  <c r="BU588" i="99"/>
  <c r="P85" i="103" s="1"/>
  <c r="BU599" i="99"/>
  <c r="P79" i="103" s="1"/>
  <c r="BU505" i="99"/>
  <c r="P73" i="103" s="1"/>
  <c r="BU601" i="99"/>
  <c r="BU506" i="99"/>
  <c r="BU507" i="99"/>
  <c r="BS610" i="99"/>
  <c r="BS561" i="99"/>
  <c r="BH27" i="103" s="1"/>
  <c r="BS611" i="99"/>
  <c r="BS612" i="99"/>
  <c r="BS559" i="99"/>
  <c r="V27" i="103" s="1"/>
  <c r="BS560" i="99"/>
  <c r="AP27" i="103" s="1"/>
  <c r="BS533" i="99"/>
  <c r="AP22" i="103" s="1"/>
  <c r="BS534" i="99"/>
  <c r="BH22" i="103" s="1"/>
  <c r="BS532" i="99"/>
  <c r="V22" i="103" s="1"/>
  <c r="BS514" i="99"/>
  <c r="V20" i="103" s="1"/>
  <c r="BS515" i="99"/>
  <c r="AP20" i="103" s="1"/>
  <c r="BS516" i="99"/>
  <c r="BH20" i="103" s="1"/>
  <c r="BS523" i="99"/>
  <c r="V21" i="103" s="1"/>
  <c r="BS524" i="99"/>
  <c r="AP21" i="103" s="1"/>
  <c r="BS525" i="99"/>
  <c r="BH21" i="103" s="1"/>
  <c r="BS552" i="99"/>
  <c r="BH24" i="103" s="1"/>
  <c r="BS550" i="99"/>
  <c r="V24" i="103" s="1"/>
  <c r="BS551" i="99"/>
  <c r="AP24" i="103" s="1"/>
  <c r="BS542" i="99"/>
  <c r="AP23" i="103" s="1"/>
  <c r="BS543" i="99"/>
  <c r="BH23" i="103" s="1"/>
  <c r="BS541" i="99"/>
  <c r="V23" i="103" s="1"/>
  <c r="BS570" i="99"/>
  <c r="BH28" i="103" s="1"/>
  <c r="BS568" i="99"/>
  <c r="V28" i="103" s="1"/>
  <c r="BS569" i="99"/>
  <c r="AP28" i="103" s="1"/>
  <c r="BS506" i="99"/>
  <c r="AP19" i="103" s="1"/>
  <c r="BS600" i="99"/>
  <c r="BS507" i="99"/>
  <c r="BH19" i="103" s="1"/>
  <c r="BS601" i="99"/>
  <c r="BS599" i="99"/>
  <c r="BS505" i="99"/>
  <c r="V19" i="103" s="1"/>
  <c r="X19" i="103"/>
  <c r="Q188" i="103"/>
  <c r="AR42" i="103"/>
  <c r="AA43" i="103"/>
  <c r="P188" i="103"/>
  <c r="P178" i="103"/>
  <c r="AA42" i="103"/>
  <c r="BK42" i="103"/>
  <c r="Z42" i="103"/>
  <c r="AS42" i="103"/>
  <c r="BK41" i="103"/>
  <c r="AS41" i="103"/>
  <c r="AS43" i="103"/>
  <c r="AA41" i="103"/>
  <c r="BK43" i="103"/>
  <c r="BJ42" i="103"/>
  <c r="Q178" i="103"/>
  <c r="P98" i="103"/>
  <c r="P118" i="103"/>
  <c r="Q98" i="103"/>
  <c r="X34" i="103"/>
  <c r="Q163" i="103"/>
  <c r="BK44" i="103"/>
  <c r="AS44" i="103"/>
  <c r="AR610" i="98"/>
  <c r="Z15" i="103" s="1"/>
  <c r="AR613" i="98"/>
  <c r="BJ15" i="103" s="1"/>
  <c r="AR612" i="98"/>
  <c r="AR15" i="103" s="1"/>
  <c r="AR611" i="98"/>
  <c r="AS610" i="98"/>
  <c r="AA15" i="103" s="1"/>
  <c r="AS613" i="98"/>
  <c r="BK15" i="103" s="1"/>
  <c r="AS612" i="98"/>
  <c r="AS15" i="103" s="1"/>
  <c r="AS611" i="98"/>
  <c r="Z43" i="103"/>
  <c r="BJ43" i="103"/>
  <c r="AR43" i="103"/>
  <c r="AR598" i="98"/>
  <c r="C11" i="103" s="1"/>
  <c r="BS599" i="98"/>
  <c r="V11" i="103" s="1"/>
  <c r="BS507" i="98"/>
  <c r="BH5" i="103" s="1"/>
  <c r="BS601" i="98"/>
  <c r="BH11" i="103" s="1"/>
  <c r="BS600" i="98"/>
  <c r="AP11" i="103" s="1"/>
  <c r="BS506" i="98"/>
  <c r="AP5" i="103" s="1"/>
  <c r="BS505" i="98"/>
  <c r="V5" i="103" s="1"/>
  <c r="BT382" i="100"/>
  <c r="BT358" i="100"/>
  <c r="BT346" i="100"/>
  <c r="BT286" i="100"/>
  <c r="BT262" i="100"/>
  <c r="BT238" i="100"/>
  <c r="BT226" i="100"/>
  <c r="BT214" i="100"/>
  <c r="BT190" i="100"/>
  <c r="BT178" i="100"/>
  <c r="BT154" i="100"/>
  <c r="BT106" i="100"/>
  <c r="BT82" i="100"/>
  <c r="BT58" i="100"/>
  <c r="C19" i="103"/>
  <c r="BT328" i="100"/>
  <c r="BT292" i="100"/>
  <c r="BT268" i="100"/>
  <c r="BT148" i="100"/>
  <c r="BT136" i="100"/>
  <c r="BT100" i="100"/>
  <c r="BT76" i="100"/>
  <c r="BT64" i="100"/>
  <c r="BT412" i="100"/>
  <c r="BT400" i="100"/>
  <c r="BT388" i="100"/>
  <c r="BT376" i="100"/>
  <c r="BT352" i="100"/>
  <c r="BT316" i="100"/>
  <c r="BT244" i="100"/>
  <c r="BT208" i="100"/>
  <c r="BT196" i="100"/>
  <c r="BT184" i="100"/>
  <c r="BT160" i="100"/>
  <c r="BT124" i="100"/>
  <c r="BT88" i="100"/>
  <c r="BT424" i="100"/>
  <c r="BT364" i="100"/>
  <c r="BT340" i="100"/>
  <c r="BT304" i="100"/>
  <c r="BT280" i="100"/>
  <c r="BT256" i="100"/>
  <c r="BT232" i="100"/>
  <c r="BT220" i="100"/>
  <c r="BT172" i="100"/>
  <c r="BT112" i="100"/>
  <c r="BT70" i="100"/>
  <c r="BT418" i="100"/>
  <c r="BT406" i="100"/>
  <c r="BT370" i="100"/>
  <c r="BT334" i="100"/>
  <c r="BT322" i="100"/>
  <c r="BT310" i="100"/>
  <c r="BT298" i="100"/>
  <c r="BT274" i="100"/>
  <c r="BT202" i="100"/>
  <c r="BT130" i="100"/>
  <c r="BT94" i="100"/>
  <c r="BT394" i="100"/>
  <c r="BT250" i="100"/>
  <c r="BT166" i="100"/>
  <c r="BT142" i="100"/>
  <c r="BT118" i="100"/>
  <c r="BA370" i="100"/>
  <c r="BA70" i="100"/>
  <c r="BA208" i="100"/>
  <c r="BA94" i="100"/>
  <c r="BA364" i="100"/>
  <c r="BA190" i="100"/>
  <c r="BA166" i="100"/>
  <c r="BA82" i="100"/>
  <c r="BA64" i="100"/>
  <c r="BA106" i="100"/>
  <c r="BA148" i="100"/>
  <c r="BA322" i="100"/>
  <c r="BA346" i="100"/>
  <c r="BA160" i="100"/>
  <c r="BA334" i="100"/>
  <c r="BA52" i="100"/>
  <c r="BA316" i="100"/>
  <c r="BA400" i="100"/>
  <c r="BA142" i="100"/>
  <c r="BA118" i="100"/>
  <c r="BA136" i="100"/>
  <c r="BA382" i="100"/>
  <c r="BA100" i="100"/>
  <c r="BA274" i="100"/>
  <c r="BA376" i="100"/>
  <c r="BA196" i="100"/>
  <c r="BA298" i="100"/>
  <c r="BA112" i="100"/>
  <c r="BA406" i="100"/>
  <c r="BA262" i="100"/>
  <c r="BA268" i="100"/>
  <c r="BA352" i="100"/>
  <c r="BA388" i="100"/>
  <c r="BA88" i="100"/>
  <c r="BA244" i="100"/>
  <c r="BA226" i="100"/>
  <c r="BA328" i="100"/>
  <c r="BA250" i="100"/>
  <c r="BA358" i="100"/>
  <c r="BA340" i="100"/>
  <c r="BA220" i="100"/>
  <c r="BA178" i="100"/>
  <c r="BA280" i="100"/>
  <c r="BA424" i="100"/>
  <c r="BA124" i="100"/>
  <c r="BA202" i="100"/>
  <c r="BA310" i="100"/>
  <c r="BA418" i="100"/>
  <c r="BA256" i="100"/>
  <c r="BA292" i="100"/>
  <c r="BA172" i="100"/>
  <c r="BA304" i="100"/>
  <c r="BA412" i="100"/>
  <c r="BA238" i="100"/>
  <c r="BA184" i="100"/>
  <c r="BA214" i="100"/>
  <c r="BA58" i="100"/>
  <c r="BA130" i="100"/>
  <c r="BA232" i="100"/>
  <c r="BA286" i="100"/>
  <c r="BA394" i="100"/>
  <c r="BA76" i="100"/>
  <c r="BA154" i="100"/>
  <c r="BA214" i="99"/>
  <c r="BA190" i="99"/>
  <c r="BA112" i="99"/>
  <c r="BA304" i="99"/>
  <c r="BA118" i="99"/>
  <c r="BA340" i="99"/>
  <c r="BA52" i="99"/>
  <c r="BA154" i="99"/>
  <c r="BA184" i="99"/>
  <c r="BA142" i="99"/>
  <c r="BA82" i="99"/>
  <c r="BA166" i="99"/>
  <c r="BA322" i="99"/>
  <c r="BA64" i="99"/>
  <c r="BA256" i="99"/>
  <c r="BA4" i="99"/>
  <c r="BA70" i="99"/>
  <c r="BA292" i="99"/>
  <c r="BA76" i="99"/>
  <c r="BA106" i="99"/>
  <c r="BA136" i="99"/>
  <c r="BA94" i="99"/>
  <c r="BA34" i="99"/>
  <c r="BA316" i="99"/>
  <c r="BA346" i="99"/>
  <c r="BA274" i="99"/>
  <c r="BA16" i="99"/>
  <c r="BA208" i="99"/>
  <c r="BA358" i="99"/>
  <c r="BA40" i="99"/>
  <c r="BA22" i="99"/>
  <c r="BA244" i="99"/>
  <c r="BA28" i="99"/>
  <c r="BA418" i="99"/>
  <c r="BA46" i="99"/>
  <c r="BA412" i="99"/>
  <c r="BA124" i="99"/>
  <c r="BA268" i="99"/>
  <c r="BA10" i="99"/>
  <c r="BA298" i="99"/>
  <c r="BA328" i="99"/>
  <c r="BA400" i="99"/>
  <c r="BA226" i="99"/>
  <c r="BA394" i="99"/>
  <c r="BA334" i="99"/>
  <c r="BA310" i="99"/>
  <c r="BA196" i="99"/>
  <c r="BA382" i="99"/>
  <c r="BA370" i="99"/>
  <c r="BA364" i="99"/>
  <c r="BA220" i="99"/>
  <c r="BA406" i="99"/>
  <c r="BA250" i="99"/>
  <c r="BA280" i="99"/>
  <c r="BA238" i="99"/>
  <c r="BA424" i="99"/>
  <c r="BA178" i="99"/>
  <c r="BA286" i="99"/>
  <c r="BA388" i="99"/>
  <c r="BA262" i="99"/>
  <c r="BA148" i="99"/>
  <c r="BA58" i="99"/>
  <c r="BA160" i="99"/>
  <c r="BA352" i="99"/>
  <c r="BA100" i="99"/>
  <c r="BA172" i="99"/>
  <c r="BA202" i="99"/>
  <c r="BA232" i="99"/>
  <c r="BA376" i="99"/>
  <c r="BA130" i="99"/>
  <c r="BA88" i="99"/>
  <c r="BA382" i="98"/>
  <c r="BA238" i="98"/>
  <c r="BA346" i="98"/>
  <c r="BA358" i="98"/>
  <c r="BA202" i="98"/>
  <c r="BA256" i="98"/>
  <c r="BA262" i="98"/>
  <c r="BA370" i="98"/>
  <c r="BA136" i="98"/>
  <c r="BA292" i="98"/>
  <c r="BA52" i="98"/>
  <c r="BA226" i="98"/>
  <c r="BA124" i="98"/>
  <c r="BA184" i="98"/>
  <c r="BA208" i="98"/>
  <c r="BA166" i="98"/>
  <c r="BA190" i="98"/>
  <c r="BA172" i="98"/>
  <c r="BA232" i="98"/>
  <c r="BA214" i="98"/>
  <c r="BA178" i="98"/>
  <c r="BA154" i="98"/>
  <c r="BA100" i="98"/>
  <c r="BA340" i="98"/>
  <c r="BA412" i="98"/>
  <c r="BA160" i="98"/>
  <c r="BA274" i="98"/>
  <c r="BA76" i="98"/>
  <c r="BA394" i="98"/>
  <c r="BA106" i="98"/>
  <c r="BA130" i="98"/>
  <c r="BA112" i="98"/>
  <c r="BA118" i="98"/>
  <c r="BA142" i="98"/>
  <c r="BA286" i="98"/>
  <c r="BA424" i="98"/>
  <c r="BA316" i="98"/>
  <c r="BA244" i="98"/>
  <c r="BA88" i="98"/>
  <c r="BA148" i="98"/>
  <c r="BA418" i="98"/>
  <c r="BA250" i="98"/>
  <c r="BA364" i="98"/>
  <c r="BA82" i="98"/>
  <c r="BA220" i="98"/>
  <c r="BA406" i="98"/>
  <c r="BA28" i="98"/>
  <c r="BA58" i="98"/>
  <c r="BA64" i="98"/>
  <c r="BA70" i="98"/>
  <c r="BA94" i="98"/>
  <c r="BA304" i="98"/>
  <c r="BA268" i="98"/>
  <c r="BA196" i="98"/>
  <c r="BA328" i="98"/>
  <c r="BA34" i="98"/>
  <c r="BA310" i="98"/>
  <c r="BA376" i="98"/>
  <c r="BA298" i="98"/>
  <c r="BA400" i="98"/>
  <c r="BA334" i="98"/>
  <c r="BA280" i="98"/>
  <c r="AH19" i="108"/>
  <c r="AH22" i="108" s="1"/>
  <c r="AH18" i="108"/>
  <c r="AH21" i="108" s="1"/>
  <c r="BA10" i="98"/>
  <c r="BA388" i="98"/>
  <c r="BA16" i="98"/>
  <c r="BA40" i="98"/>
  <c r="BA322" i="98"/>
  <c r="BA352" i="98"/>
  <c r="BA22" i="98"/>
  <c r="BA46" i="98"/>
  <c r="X613" i="98"/>
  <c r="X612" i="98"/>
  <c r="X611" i="98"/>
  <c r="X610" i="98"/>
  <c r="AQ614" i="98" s="1"/>
  <c r="V97" i="103"/>
  <c r="AD97" i="103"/>
  <c r="BB43" i="103"/>
  <c r="P43" i="103"/>
  <c r="AJ43" i="103"/>
  <c r="Z44" i="103"/>
  <c r="AD142" i="103"/>
  <c r="L142" i="103"/>
  <c r="AA44" i="103"/>
  <c r="V187" i="103"/>
  <c r="AD187" i="103"/>
  <c r="AP43" i="103"/>
  <c r="BH43" i="103"/>
  <c r="V34" i="103"/>
  <c r="BS516" i="98"/>
  <c r="BH6" i="103" s="1"/>
  <c r="BS515" i="98"/>
  <c r="AP6" i="103" s="1"/>
  <c r="BS514" i="98"/>
  <c r="V6" i="103" s="1"/>
  <c r="BS612" i="98"/>
  <c r="BH15" i="103" s="1"/>
  <c r="BS611" i="98"/>
  <c r="AP15" i="103" s="1"/>
  <c r="BS610" i="98"/>
  <c r="V15" i="103" s="1"/>
  <c r="AQ600" i="98"/>
  <c r="AQ599" i="98"/>
  <c r="AQ602" i="98"/>
  <c r="AQ601" i="98"/>
  <c r="AP614" i="98"/>
  <c r="AP42" i="103"/>
  <c r="V42" i="103"/>
  <c r="AD21" i="112"/>
  <c r="BF1" i="108"/>
  <c r="BH35" i="103"/>
  <c r="AP35" i="103"/>
  <c r="AN18" i="108"/>
  <c r="AN21" i="108" s="1"/>
  <c r="AN19" i="108"/>
  <c r="AN22" i="108" s="1"/>
  <c r="AO1" i="108"/>
  <c r="BS561" i="98"/>
  <c r="BH13" i="103" s="1"/>
  <c r="BS560" i="98"/>
  <c r="AP13" i="103" s="1"/>
  <c r="BS559" i="98"/>
  <c r="V13" i="103" s="1"/>
  <c r="BS543" i="98"/>
  <c r="BH9" i="103" s="1"/>
  <c r="BS542" i="98"/>
  <c r="AP9" i="103" s="1"/>
  <c r="BS541" i="98"/>
  <c r="V9" i="103" s="1"/>
  <c r="BS533" i="98"/>
  <c r="AP8" i="103" s="1"/>
  <c r="BS532" i="98"/>
  <c r="V8" i="103" s="1"/>
  <c r="BS534" i="98"/>
  <c r="BH8" i="103" s="1"/>
  <c r="BS570" i="98"/>
  <c r="BH14" i="103" s="1"/>
  <c r="BS569" i="98"/>
  <c r="AP14" i="103" s="1"/>
  <c r="BS568" i="98"/>
  <c r="V14" i="103" s="1"/>
  <c r="BS552" i="98"/>
  <c r="BH10" i="103" s="1"/>
  <c r="BS551" i="98"/>
  <c r="AP10" i="103" s="1"/>
  <c r="BS550" i="98"/>
  <c r="V10" i="103" s="1"/>
  <c r="BS525" i="98"/>
  <c r="BH7" i="103" s="1"/>
  <c r="BS524" i="98"/>
  <c r="AP7" i="103" s="1"/>
  <c r="BS523" i="98"/>
  <c r="V7" i="103" s="1"/>
  <c r="BB42" i="103"/>
  <c r="AJ42" i="103"/>
  <c r="P42" i="103"/>
  <c r="AD96" i="103"/>
  <c r="V96" i="103"/>
  <c r="L96" i="103"/>
  <c r="L185" i="103"/>
  <c r="AD185" i="103"/>
  <c r="V185" i="103"/>
  <c r="V141" i="103"/>
  <c r="L141" i="103"/>
  <c r="AD141" i="103"/>
  <c r="L95" i="103"/>
  <c r="V95" i="103"/>
  <c r="AD95" i="103"/>
  <c r="AJ41" i="103"/>
  <c r="P41" i="103"/>
  <c r="BB41" i="103"/>
  <c r="Z41" i="103"/>
  <c r="BJ41" i="103"/>
  <c r="AD186" i="103"/>
  <c r="V186" i="103"/>
  <c r="L186" i="103"/>
  <c r="AD140" i="103"/>
  <c r="L140" i="103"/>
  <c r="V140" i="103"/>
  <c r="BK38" i="103"/>
  <c r="AR36" i="103"/>
  <c r="BJ36" i="103"/>
  <c r="AR504" i="98"/>
  <c r="C5" i="103" s="1"/>
  <c r="Z36" i="103"/>
  <c r="Z37" i="103"/>
  <c r="AA36" i="103"/>
  <c r="BK36" i="103"/>
  <c r="AS36" i="103"/>
  <c r="AS38" i="103"/>
  <c r="BJ34" i="103"/>
  <c r="AS37" i="103"/>
  <c r="AA38" i="103"/>
  <c r="AS20" i="103"/>
  <c r="BJ27" i="103"/>
  <c r="Z27" i="103"/>
  <c r="AR27" i="103"/>
  <c r="Z34" i="103"/>
  <c r="AA28" i="103"/>
  <c r="AA20" i="103"/>
  <c r="AR34" i="103"/>
  <c r="AR23" i="103"/>
  <c r="AS28" i="103"/>
  <c r="BK28" i="103"/>
  <c r="BK20" i="103"/>
  <c r="AR22" i="103"/>
  <c r="BJ19" i="103"/>
  <c r="AR19" i="103"/>
  <c r="Z35" i="103"/>
  <c r="AR21" i="103"/>
  <c r="BJ21" i="103"/>
  <c r="AR20" i="103"/>
  <c r="BJ20" i="103"/>
  <c r="AA22" i="103"/>
  <c r="AA35" i="103"/>
  <c r="AS35" i="103"/>
  <c r="AA23" i="103"/>
  <c r="AS23" i="103"/>
  <c r="BK23" i="103"/>
  <c r="AP572" i="98"/>
  <c r="AR551" i="98"/>
  <c r="AR550" i="98"/>
  <c r="Z10" i="103" s="1"/>
  <c r="AR552" i="98"/>
  <c r="AR10" i="103" s="1"/>
  <c r="AR553" i="98"/>
  <c r="BJ10" i="103" s="1"/>
  <c r="X553" i="98"/>
  <c r="X552" i="98"/>
  <c r="X551" i="98"/>
  <c r="X550" i="98"/>
  <c r="AS553" i="98"/>
  <c r="BK10" i="103" s="1"/>
  <c r="AS552" i="98"/>
  <c r="AS10" i="103" s="1"/>
  <c r="AS551" i="98"/>
  <c r="AS550" i="98"/>
  <c r="AA10" i="103" s="1"/>
  <c r="AR514" i="98"/>
  <c r="Z6" i="103" s="1"/>
  <c r="AR517" i="98"/>
  <c r="BJ6" i="103" s="1"/>
  <c r="AR515" i="98"/>
  <c r="AR516" i="98"/>
  <c r="AR6" i="103" s="1"/>
  <c r="X514" i="98"/>
  <c r="X517" i="98"/>
  <c r="X516" i="98"/>
  <c r="X515" i="98"/>
  <c r="AS517" i="98"/>
  <c r="BK6" i="103" s="1"/>
  <c r="AS515" i="98"/>
  <c r="AS516" i="98"/>
  <c r="AS6" i="103" s="1"/>
  <c r="AS514" i="98"/>
  <c r="AA6" i="103" s="1"/>
  <c r="AP536" i="98"/>
  <c r="AP545" i="98"/>
  <c r="AQ535" i="98"/>
  <c r="AP563" i="98"/>
  <c r="AP527" i="98"/>
  <c r="AP554" i="98"/>
  <c r="AS524" i="98"/>
  <c r="AS535" i="98"/>
  <c r="BK8" i="103" s="1"/>
  <c r="AS525" i="98"/>
  <c r="AS7" i="103" s="1"/>
  <c r="AQ534" i="98"/>
  <c r="X526" i="98"/>
  <c r="X535" i="98"/>
  <c r="X544" i="98"/>
  <c r="AQ544" i="98"/>
  <c r="AR544" i="98"/>
  <c r="BJ9" i="103" s="1"/>
  <c r="X561" i="98"/>
  <c r="AS544" i="98"/>
  <c r="BK9" i="103" s="1"/>
  <c r="AR535" i="98"/>
  <c r="BJ8" i="103" s="1"/>
  <c r="X560" i="98"/>
  <c r="X571" i="98"/>
  <c r="AQ562" i="98"/>
  <c r="AQ571" i="98"/>
  <c r="AQ526" i="98"/>
  <c r="AR526" i="98"/>
  <c r="BJ7" i="103" s="1"/>
  <c r="AR562" i="98"/>
  <c r="BJ13" i="103" s="1"/>
  <c r="AR571" i="98"/>
  <c r="BJ14" i="103" s="1"/>
  <c r="AS562" i="98"/>
  <c r="BK13" i="103" s="1"/>
  <c r="AS571" i="98"/>
  <c r="BK14" i="103" s="1"/>
  <c r="AS526" i="98"/>
  <c r="BK7" i="103" s="1"/>
  <c r="AQ542" i="98"/>
  <c r="X562" i="98"/>
  <c r="X569" i="98"/>
  <c r="AR533" i="98"/>
  <c r="AQ543" i="98"/>
  <c r="X570" i="98"/>
  <c r="X533" i="98"/>
  <c r="AR534" i="98"/>
  <c r="AR8" i="103" s="1"/>
  <c r="X534" i="98"/>
  <c r="AR542" i="98"/>
  <c r="AS533" i="98"/>
  <c r="AR543" i="98"/>
  <c r="AR9" i="103" s="1"/>
  <c r="AQ560" i="98"/>
  <c r="AS534" i="98"/>
  <c r="AS8" i="103" s="1"/>
  <c r="AQ561" i="98"/>
  <c r="X524" i="98"/>
  <c r="AS542" i="98"/>
  <c r="AQ569" i="98"/>
  <c r="X525" i="98"/>
  <c r="AS543" i="98"/>
  <c r="AS9" i="103" s="1"/>
  <c r="AR560" i="98"/>
  <c r="AQ570" i="98"/>
  <c r="AQ533" i="98"/>
  <c r="AR561" i="98"/>
  <c r="AR13" i="103" s="1"/>
  <c r="AR569" i="98"/>
  <c r="X542" i="98"/>
  <c r="AS560" i="98"/>
  <c r="AR570" i="98"/>
  <c r="AR14" i="103" s="1"/>
  <c r="AR524" i="98"/>
  <c r="X543" i="98"/>
  <c r="AS561" i="98"/>
  <c r="AS13" i="103" s="1"/>
  <c r="AQ524" i="98"/>
  <c r="AR525" i="98"/>
  <c r="AR7" i="103" s="1"/>
  <c r="AS569" i="98"/>
  <c r="AQ525" i="98"/>
  <c r="AS570" i="98"/>
  <c r="AS14" i="103" s="1"/>
  <c r="AP592" i="98"/>
  <c r="AP509" i="98"/>
  <c r="AP518" i="98"/>
  <c r="AQ506" i="98"/>
  <c r="AQ507" i="98"/>
  <c r="AQ508" i="98"/>
  <c r="X523" i="98"/>
  <c r="X532" i="98"/>
  <c r="X541" i="98"/>
  <c r="X559" i="98"/>
  <c r="AQ523" i="98"/>
  <c r="AQ532" i="98"/>
  <c r="AQ541" i="98"/>
  <c r="AQ568" i="98"/>
  <c r="AQ559" i="98"/>
  <c r="X568" i="98"/>
  <c r="AR559" i="98"/>
  <c r="Z13" i="103" s="1"/>
  <c r="AS559" i="98"/>
  <c r="AA13" i="103" s="1"/>
  <c r="AR568" i="98"/>
  <c r="Z14" i="103" s="1"/>
  <c r="AS568" i="98"/>
  <c r="AA14" i="103" s="1"/>
  <c r="AS541" i="98"/>
  <c r="AA9" i="103" s="1"/>
  <c r="AR523" i="98"/>
  <c r="Z7" i="103" s="1"/>
  <c r="AS523" i="98"/>
  <c r="AA7" i="103" s="1"/>
  <c r="AR532" i="98"/>
  <c r="Z8" i="103" s="1"/>
  <c r="AR541" i="98"/>
  <c r="Z9" i="103" s="1"/>
  <c r="AS532" i="98"/>
  <c r="AA8" i="103" s="1"/>
  <c r="AQ505" i="98"/>
  <c r="BF7" i="108"/>
  <c r="AO6" i="108"/>
  <c r="BF9" i="108"/>
  <c r="BF10" i="108"/>
  <c r="BF5" i="108"/>
  <c r="BF6" i="108"/>
  <c r="BF8" i="108"/>
  <c r="AS27" i="103" l="1"/>
  <c r="AQ603" i="100"/>
  <c r="L187" i="103"/>
  <c r="V142" i="103"/>
  <c r="L183" i="103"/>
  <c r="V93" i="103"/>
  <c r="K93" i="103"/>
  <c r="L93" i="103"/>
  <c r="U93" i="103"/>
  <c r="AD93" i="103"/>
  <c r="AC93" i="103"/>
  <c r="AC85" i="103"/>
  <c r="V85" i="103"/>
  <c r="L79" i="103"/>
  <c r="L85" i="103"/>
  <c r="AD85" i="103"/>
  <c r="K85" i="103"/>
  <c r="U85" i="103"/>
  <c r="K79" i="103"/>
  <c r="BA588" i="98"/>
  <c r="K17" i="103" s="1"/>
  <c r="BA590" i="98"/>
  <c r="AW17" i="103" s="1"/>
  <c r="BA589" i="98"/>
  <c r="AE17" i="103" s="1"/>
  <c r="BA588" i="99"/>
  <c r="K31" i="103" s="1"/>
  <c r="BA589" i="99"/>
  <c r="AE31" i="103" s="1"/>
  <c r="BA590" i="99"/>
  <c r="AW31" i="103" s="1"/>
  <c r="BK27" i="103"/>
  <c r="BK25" i="103"/>
  <c r="BA568" i="100"/>
  <c r="K42" i="103" s="1"/>
  <c r="BA569" i="100"/>
  <c r="BA570" i="100"/>
  <c r="AW42" i="103" s="1"/>
  <c r="BT570" i="100"/>
  <c r="BI42" i="103" s="1"/>
  <c r="BT568" i="100"/>
  <c r="W42" i="103" s="1"/>
  <c r="BT569" i="100"/>
  <c r="AQ42" i="103" s="1"/>
  <c r="BA523" i="100"/>
  <c r="K35" i="103" s="1"/>
  <c r="BA524" i="100"/>
  <c r="AE35" i="103" s="1"/>
  <c r="BA525" i="100"/>
  <c r="AW35" i="103" s="1"/>
  <c r="BA542" i="100"/>
  <c r="AE37" i="103" s="1"/>
  <c r="BA541" i="100"/>
  <c r="K37" i="103" s="1"/>
  <c r="BA543" i="100"/>
  <c r="AW37" i="103" s="1"/>
  <c r="BA532" i="100"/>
  <c r="K36" i="103" s="1"/>
  <c r="BA534" i="100"/>
  <c r="AW36" i="103" s="1"/>
  <c r="BA533" i="100"/>
  <c r="AE36" i="103" s="1"/>
  <c r="BA577" i="100"/>
  <c r="BA578" i="100"/>
  <c r="BA579" i="100"/>
  <c r="K44" i="103" s="1"/>
  <c r="BT524" i="100"/>
  <c r="AQ35" i="103" s="1"/>
  <c r="BT525" i="100"/>
  <c r="BI35" i="103" s="1"/>
  <c r="BT523" i="100"/>
  <c r="W35" i="103" s="1"/>
  <c r="BA611" i="100"/>
  <c r="BA612" i="100"/>
  <c r="BA561" i="100"/>
  <c r="AW41" i="103" s="1"/>
  <c r="BA610" i="100"/>
  <c r="BA559" i="100"/>
  <c r="K41" i="103" s="1"/>
  <c r="BA560" i="100"/>
  <c r="AE41" i="103" s="1"/>
  <c r="K16" i="103"/>
  <c r="AW16" i="103"/>
  <c r="AE16" i="103"/>
  <c r="BA599" i="100"/>
  <c r="K39" i="103" s="1"/>
  <c r="BA600" i="100"/>
  <c r="AE39" i="103" s="1"/>
  <c r="BA601" i="100"/>
  <c r="BA516" i="100"/>
  <c r="AW34" i="103" s="1"/>
  <c r="BA514" i="100"/>
  <c r="K34" i="103" s="1"/>
  <c r="BA515" i="100"/>
  <c r="AE34" i="103" s="1"/>
  <c r="BT534" i="100"/>
  <c r="BI36" i="103" s="1"/>
  <c r="BT533" i="100"/>
  <c r="AQ36" i="103" s="1"/>
  <c r="BT532" i="100"/>
  <c r="W36" i="103" s="1"/>
  <c r="AQ592" i="100"/>
  <c r="BT543" i="100"/>
  <c r="BI37" i="103" s="1"/>
  <c r="BT542" i="100"/>
  <c r="AQ37" i="103" s="1"/>
  <c r="BT541" i="100"/>
  <c r="W37" i="103" s="1"/>
  <c r="BT610" i="100"/>
  <c r="BT611" i="100"/>
  <c r="BT561" i="100"/>
  <c r="BI41" i="103" s="1"/>
  <c r="BT560" i="100"/>
  <c r="AQ41" i="103" s="1"/>
  <c r="BT612" i="100"/>
  <c r="BT559" i="100"/>
  <c r="W41" i="103" s="1"/>
  <c r="BA551" i="100"/>
  <c r="AE38" i="103" s="1"/>
  <c r="BA550" i="100"/>
  <c r="K38" i="103" s="1"/>
  <c r="BA552" i="100"/>
  <c r="AW38" i="103" s="1"/>
  <c r="BT551" i="100"/>
  <c r="AQ38" i="103" s="1"/>
  <c r="BT552" i="100"/>
  <c r="BI38" i="103" s="1"/>
  <c r="BT550" i="100"/>
  <c r="W38" i="103" s="1"/>
  <c r="BT578" i="100"/>
  <c r="BT577" i="100"/>
  <c r="BT579" i="100"/>
  <c r="W44" i="103" s="1"/>
  <c r="BA610" i="99"/>
  <c r="K29" i="103" s="1"/>
  <c r="BA561" i="99"/>
  <c r="BA611" i="99"/>
  <c r="AE29" i="103" s="1"/>
  <c r="BA612" i="99"/>
  <c r="AW29" i="103" s="1"/>
  <c r="BA560" i="99"/>
  <c r="BA559" i="99"/>
  <c r="K27" i="103" s="1"/>
  <c r="BA541" i="99"/>
  <c r="K23" i="103" s="1"/>
  <c r="BA542" i="99"/>
  <c r="AE23" i="103" s="1"/>
  <c r="BA543" i="99"/>
  <c r="AW23" i="103" s="1"/>
  <c r="BA568" i="99"/>
  <c r="K28" i="103" s="1"/>
  <c r="BA569" i="99"/>
  <c r="AE28" i="103" s="1"/>
  <c r="BA570" i="99"/>
  <c r="AW28" i="103" s="1"/>
  <c r="BA523" i="99"/>
  <c r="K21" i="103" s="1"/>
  <c r="BA524" i="99"/>
  <c r="AE21" i="103" s="1"/>
  <c r="BA525" i="99"/>
  <c r="AW21" i="103" s="1"/>
  <c r="BA533" i="99"/>
  <c r="AE22" i="103" s="1"/>
  <c r="BA534" i="99"/>
  <c r="AW22" i="103" s="1"/>
  <c r="BA532" i="99"/>
  <c r="K22" i="103" s="1"/>
  <c r="BA516" i="99"/>
  <c r="AW20" i="103" s="1"/>
  <c r="BA514" i="99"/>
  <c r="K20" i="103" s="1"/>
  <c r="BA515" i="99"/>
  <c r="AE20" i="103" s="1"/>
  <c r="BA550" i="99"/>
  <c r="K24" i="103" s="1"/>
  <c r="BA551" i="99"/>
  <c r="AE24" i="103" s="1"/>
  <c r="BA552" i="99"/>
  <c r="AW24" i="103" s="1"/>
  <c r="BA600" i="99"/>
  <c r="BA505" i="99"/>
  <c r="K19" i="103" s="1"/>
  <c r="BA601" i="99"/>
  <c r="BA506" i="99"/>
  <c r="AE19" i="103" s="1"/>
  <c r="BA507" i="99"/>
  <c r="AW19" i="103" s="1"/>
  <c r="BA599" i="99"/>
  <c r="K25" i="103" s="1"/>
  <c r="BA570" i="98"/>
  <c r="BA612" i="98"/>
  <c r="AW15" i="103" s="1"/>
  <c r="BA560" i="98"/>
  <c r="AW43" i="103"/>
  <c r="AE43" i="103"/>
  <c r="BA559" i="98"/>
  <c r="BI43" i="103"/>
  <c r="AQ43" i="103"/>
  <c r="AE42" i="103"/>
  <c r="BA561" i="98"/>
  <c r="BA542" i="98"/>
  <c r="AE9" i="103" s="1"/>
  <c r="BA600" i="98"/>
  <c r="AE11" i="103" s="1"/>
  <c r="BA533" i="98"/>
  <c r="AE8" i="103" s="1"/>
  <c r="BA532" i="98"/>
  <c r="K8" i="103" s="1"/>
  <c r="BA551" i="98"/>
  <c r="AE10" i="103" s="1"/>
  <c r="BA541" i="98"/>
  <c r="K9" i="103" s="1"/>
  <c r="BA552" i="98"/>
  <c r="AW10" i="103" s="1"/>
  <c r="BA516" i="98"/>
  <c r="AW6" i="103" s="1"/>
  <c r="BA543" i="98"/>
  <c r="AW9" i="103" s="1"/>
  <c r="BA568" i="98"/>
  <c r="BA569" i="98"/>
  <c r="BA506" i="98"/>
  <c r="AE5" i="103" s="1"/>
  <c r="BA550" i="98"/>
  <c r="K10" i="103" s="1"/>
  <c r="BA525" i="98"/>
  <c r="AW7" i="103" s="1"/>
  <c r="BA534" i="98"/>
  <c r="AW8" i="103" s="1"/>
  <c r="BA601" i="98"/>
  <c r="AW11" i="103" s="1"/>
  <c r="BA514" i="98"/>
  <c r="K6" i="103" s="1"/>
  <c r="BA515" i="98"/>
  <c r="AE6" i="103" s="1"/>
  <c r="BA610" i="98"/>
  <c r="K15" i="103" s="1"/>
  <c r="BA611" i="98"/>
  <c r="AE15" i="103" s="1"/>
  <c r="BA505" i="98"/>
  <c r="K5" i="103" s="1"/>
  <c r="BA523" i="98"/>
  <c r="K7" i="103" s="1"/>
  <c r="BA507" i="98"/>
  <c r="AW5" i="103" s="1"/>
  <c r="BA524" i="98"/>
  <c r="AE7" i="103" s="1"/>
  <c r="BA599" i="98"/>
  <c r="K11" i="103" s="1"/>
  <c r="AP603" i="98"/>
  <c r="BG1" i="108"/>
  <c r="AP1" i="108"/>
  <c r="AQ563" i="98"/>
  <c r="AQ545" i="98"/>
  <c r="AQ536" i="98"/>
  <c r="AQ572" i="98"/>
  <c r="AQ527" i="98"/>
  <c r="AQ554" i="98"/>
  <c r="AQ518" i="98"/>
  <c r="AP5" i="108"/>
  <c r="AO9" i="108"/>
  <c r="AP8" i="108"/>
  <c r="AO7" i="108"/>
  <c r="BG7" i="108"/>
  <c r="AP6" i="108"/>
  <c r="AO10" i="108"/>
  <c r="BG9" i="108"/>
  <c r="AP10" i="108"/>
  <c r="AO5" i="108"/>
  <c r="AP9" i="108"/>
  <c r="AP7" i="108"/>
  <c r="AO8" i="108"/>
  <c r="K43" i="103" l="1"/>
  <c r="AW39" i="103"/>
  <c r="AW27" i="103"/>
  <c r="AW25" i="103"/>
  <c r="AE27" i="103"/>
  <c r="AE25" i="103"/>
  <c r="AW13" i="103"/>
  <c r="K14" i="103"/>
  <c r="AW14" i="103"/>
  <c r="K13" i="103"/>
  <c r="AE13" i="103"/>
  <c r="AE14" i="103"/>
  <c r="AO18" i="108"/>
  <c r="AO21" i="108" s="1"/>
  <c r="AO19" i="108"/>
  <c r="AO22" i="108" s="1"/>
  <c r="BH1" i="108"/>
  <c r="AQ1" i="108"/>
  <c r="X8" i="98"/>
  <c r="AR8" i="98"/>
  <c r="AS8" i="98"/>
  <c r="X9" i="98"/>
  <c r="AR9" i="98"/>
  <c r="AS9" i="98"/>
  <c r="AS5" i="98"/>
  <c r="AR5" i="98"/>
  <c r="X5" i="98"/>
  <c r="AS4" i="98"/>
  <c r="AR4" i="98"/>
  <c r="X4" i="98"/>
  <c r="AW188" i="99" a="1"/>
  <c r="AW346" i="99" a="1"/>
  <c r="BE328" i="99" a="1"/>
  <c r="BC48" i="99" a="1"/>
  <c r="BP352" i="99" a="1"/>
  <c r="AY148" i="99" a="1"/>
  <c r="BN148" i="99" a="1"/>
  <c r="BC168" i="99" a="1"/>
  <c r="BC44" i="99" a="1"/>
  <c r="AY52" i="99" a="1"/>
  <c r="BO76" i="99" a="1"/>
  <c r="BN412" i="99" a="1"/>
  <c r="BF166" i="99" a="1"/>
  <c r="BK118" i="99" a="1"/>
  <c r="AW380" i="99" a="1"/>
  <c r="BK414" i="99" a="1"/>
  <c r="BM130" i="99" a="1"/>
  <c r="BE224" i="99" a="1"/>
  <c r="BE258" i="99" a="1"/>
  <c r="BM24" i="99" a="1"/>
  <c r="BO392" i="99" a="1"/>
  <c r="AZ250" i="99" a="1"/>
  <c r="BE22" i="99" a="1"/>
  <c r="BE408" i="99" a="1"/>
  <c r="BN298" i="99" a="1"/>
  <c r="BE260" i="99" a="1"/>
  <c r="BO302" i="99" a="1"/>
  <c r="BC260" i="99" a="1"/>
  <c r="AX100" i="99" a="1"/>
  <c r="BE302" i="99" a="1"/>
  <c r="BO198" i="99" a="1"/>
  <c r="BO216" i="99" a="1"/>
  <c r="BO108" i="99" a="1"/>
  <c r="BE286" i="99" a="1"/>
  <c r="BQ364" i="99" a="1"/>
  <c r="BQ82" i="99" a="1"/>
  <c r="BE428" i="99" a="1"/>
  <c r="BQ328" i="99" a="1"/>
  <c r="BK180" i="99" a="1"/>
  <c r="BM20" i="99" a="1"/>
  <c r="BR424" i="99" a="1"/>
  <c r="BC84" i="99" a="1"/>
  <c r="AW266" i="99" a="1"/>
  <c r="BO138" i="99" a="1"/>
  <c r="BK56" i="99" a="1"/>
  <c r="AZ100" i="99" a="1"/>
  <c r="BP10" i="99" a="1"/>
  <c r="AW268" i="99" a="1"/>
  <c r="BL130" i="99" a="1"/>
  <c r="BE334" i="99" a="1"/>
  <c r="BC242" i="99" a="1"/>
  <c r="AY394" i="99" a="1"/>
  <c r="BR178" i="99" a="1"/>
  <c r="AW180" i="99" a="1"/>
  <c r="BN214" i="99" a="1"/>
  <c r="BR322" i="99" a="1"/>
  <c r="BE216" i="99" a="1"/>
  <c r="BN58" i="99" a="1"/>
  <c r="BC350" i="99" a="1"/>
  <c r="BE36" i="99" a="1"/>
  <c r="BK278" i="99" a="1"/>
  <c r="AZ208" i="99" a="1"/>
  <c r="BD226" i="99" a="1"/>
  <c r="AW166" i="99" a="1"/>
  <c r="BR160" i="99" a="1"/>
  <c r="AZ322" i="99" a="1"/>
  <c r="AY274" i="99" a="1"/>
  <c r="BM218" i="99" a="1"/>
  <c r="BO210" i="99" a="1"/>
  <c r="BQ256" i="99" a="1"/>
  <c r="BO388" i="99" a="1"/>
  <c r="BO318" i="99" a="1"/>
  <c r="BP394" i="99" a="1"/>
  <c r="BQ262" i="99" a="1"/>
  <c r="BK274" i="99" a="1"/>
  <c r="AX322" i="99" a="1"/>
  <c r="BK350" i="99" a="1"/>
  <c r="BM298" i="99" a="1"/>
  <c r="BM82" i="100" a="1"/>
  <c r="BK408" i="99" a="1"/>
  <c r="BF376" i="99" a="1"/>
  <c r="BL388" i="99" a="1"/>
  <c r="BL136" i="99" a="1"/>
  <c r="BM242" i="99" a="1"/>
  <c r="AW340" i="99" a="1"/>
  <c r="BC248" i="99" a="1"/>
  <c r="BR16" i="99" a="1"/>
  <c r="BO206" i="99" a="1"/>
  <c r="BL400" i="99" a="1"/>
  <c r="BK10" i="99" a="1"/>
  <c r="BC10" i="99" a="1"/>
  <c r="AW226" i="100" a="1"/>
  <c r="BE134" i="99" a="1"/>
  <c r="BC272" i="99" a="1"/>
  <c r="AW78" i="99" a="1"/>
  <c r="BD112" i="99" a="1"/>
  <c r="BE350" i="99" a="1"/>
  <c r="BM72" i="99" a="1"/>
  <c r="AZ298" i="99" a="1"/>
  <c r="BM398" i="99" a="1"/>
  <c r="BO220" i="99" a="1"/>
  <c r="BD346" i="99" a="1"/>
  <c r="BC140" i="99" a="1"/>
  <c r="BO362" i="100" a="1"/>
  <c r="BM296" i="99" a="1"/>
  <c r="BC186" i="99" a="1"/>
  <c r="BO148" i="99" a="1"/>
  <c r="AX202" i="99" a="1"/>
  <c r="BC198" i="99" a="1"/>
  <c r="BO110" i="99" a="1"/>
  <c r="BC316" i="99" a="1"/>
  <c r="BD136" i="99" a="1"/>
  <c r="BC12" i="99" a="1"/>
  <c r="BE122" i="99" a="1"/>
  <c r="BD16" i="99" a="1"/>
  <c r="BF70" i="99" a="1"/>
  <c r="AZ316" i="99" a="1"/>
  <c r="BK292" i="99" a="1"/>
  <c r="BK304" i="99" a="1"/>
  <c r="BD202" i="99" a="1"/>
  <c r="BC394" i="99" a="1"/>
  <c r="AW326" i="99" a="1"/>
  <c r="BF172" i="99" a="1"/>
  <c r="BK316" i="99" a="1"/>
  <c r="BN370" i="99" a="1"/>
  <c r="AX400" i="99" a="1"/>
  <c r="BC150" i="99" a="1"/>
  <c r="BR418" i="99" a="1"/>
  <c r="BD70" i="99" a="1"/>
  <c r="BK340" i="99" a="1"/>
  <c r="BC368" i="99" a="1"/>
  <c r="AY196" i="99" a="1"/>
  <c r="BE338" i="99" a="1"/>
  <c r="BO280" i="99" a="1"/>
  <c r="BK152" i="100" a="1"/>
  <c r="BE358" i="99" a="1"/>
  <c r="BO368" i="99" a="1"/>
  <c r="BF64" i="99" a="1"/>
  <c r="BE86" i="99" a="1"/>
  <c r="BO66" i="99" a="1"/>
  <c r="AW88" i="99" a="1"/>
  <c r="BK364" i="99" a="1"/>
  <c r="BL88" i="99" a="1"/>
  <c r="BP406" i="99" a="1"/>
  <c r="BE356" i="99" a="1"/>
  <c r="BO122" i="99" a="1"/>
  <c r="BC292" i="99" a="1"/>
  <c r="BK336" i="99" a="1"/>
  <c r="BO188" i="99" a="1"/>
  <c r="BK348" i="99" a="1"/>
  <c r="BK252" i="99" a="1"/>
  <c r="BN4" i="99" a="1"/>
  <c r="AW308" i="99" a="1"/>
  <c r="AX388" i="99" a="1"/>
  <c r="BP118" i="99" a="1"/>
  <c r="BN256" i="99" a="1"/>
  <c r="AX136" i="99" a="1"/>
  <c r="AW260" i="99" a="1"/>
  <c r="BC300" i="99" a="1"/>
  <c r="BE54" i="99" a="1"/>
  <c r="BC342" i="99" a="1"/>
  <c r="BO34" i="99" a="1"/>
  <c r="BC114" i="99" a="1"/>
  <c r="BF196" i="99" a="1"/>
  <c r="BL238" i="99" a="1"/>
  <c r="BM56" i="99" a="1"/>
  <c r="BC32" i="99" a="1"/>
  <c r="BC232" i="100" a="1"/>
  <c r="BN310" i="99" a="1"/>
  <c r="BO28" i="99" a="1"/>
  <c r="BC134" i="99" a="1"/>
  <c r="BL154" i="99" a="1"/>
  <c r="AY40" i="99" a="1"/>
  <c r="BE26" i="99" a="1"/>
  <c r="BC64" i="99" a="1"/>
  <c r="BM388" i="99" a="1"/>
  <c r="BM154" i="99" a="1"/>
  <c r="BF400" i="99" a="1"/>
  <c r="BO250" i="100" a="1"/>
  <c r="AW348" i="99" a="1"/>
  <c r="BR274" i="99" a="1"/>
  <c r="BM86" i="99" a="1"/>
  <c r="BC318" i="99" a="1"/>
  <c r="BE374" i="100" a="1"/>
  <c r="BO220" i="100" a="1"/>
  <c r="BE162" i="100" a="1"/>
  <c r="BE386" i="100" a="1"/>
  <c r="BM416" i="99" a="1"/>
  <c r="BE334" i="100" a="1"/>
  <c r="BC254" i="98" a="1"/>
  <c r="BM210" i="99" a="1"/>
  <c r="BP382" i="99" a="1"/>
  <c r="BF322" i="99" a="1"/>
  <c r="AX190" i="99" a="1"/>
  <c r="BC270" i="100" a="1"/>
  <c r="BF274" i="99" a="1"/>
  <c r="AW344" i="99" a="1"/>
  <c r="BK60" i="99" a="1"/>
  <c r="BM216" i="99" a="1"/>
  <c r="BK214" i="99" a="1"/>
  <c r="BM126" i="100" a="1"/>
  <c r="BN214" i="100" a="1"/>
  <c r="BK306" i="99" a="1"/>
  <c r="BC390" i="99" a="1"/>
  <c r="BE62" i="99" a="1"/>
  <c r="AW26" i="99" a="1"/>
  <c r="BM306" i="100" a="1"/>
  <c r="BC164" i="100" a="1"/>
  <c r="BM340" i="100" a="1"/>
  <c r="BC346" i="99" a="1"/>
  <c r="BQ382" i="99" a="1"/>
  <c r="BQ106" i="99" a="1"/>
  <c r="BK142" i="99" a="1"/>
  <c r="AW116" i="99" a="1"/>
  <c r="BR298" i="99" a="1"/>
  <c r="BE306" i="99" a="1"/>
  <c r="BN190" i="99" a="1"/>
  <c r="BO314" i="99" a="1"/>
  <c r="BL184" i="99" a="1"/>
  <c r="BP346" i="99" a="1"/>
  <c r="BC166" i="99" a="1"/>
  <c r="BE30" i="99" a="1"/>
  <c r="AX280" i="99" a="1"/>
  <c r="BC194" i="99" a="1"/>
  <c r="BO194" i="99" a="1"/>
  <c r="BQ118" i="99" a="1"/>
  <c r="BQ34" i="99" a="1"/>
  <c r="BO16" i="99" a="1"/>
  <c r="BD376" i="99" a="1"/>
  <c r="BC36" i="99" a="1"/>
  <c r="BR184" i="99" a="1"/>
  <c r="BO246" i="99" a="1"/>
  <c r="AY220" i="99" a="1"/>
  <c r="BN82" i="99" a="1"/>
  <c r="AY166" i="99" a="1"/>
  <c r="BC374" i="99" a="1"/>
  <c r="BC216" i="99" a="1"/>
  <c r="BM204" i="99" a="1"/>
  <c r="BM284" i="99" a="1"/>
  <c r="BE68" i="99" a="1"/>
  <c r="AW92" i="99" a="1"/>
  <c r="BO80" i="99" a="1"/>
  <c r="BC108" i="99" a="1"/>
  <c r="AX4" i="99" a="1"/>
  <c r="BO48" i="99" a="1"/>
  <c r="BM274" i="99" a="1"/>
  <c r="BC420" i="99" a="1"/>
  <c r="BM114" i="99" a="1"/>
  <c r="AZ124" i="99" a="1"/>
  <c r="BO422" i="99" a="1"/>
  <c r="BR310" i="99" a="1"/>
  <c r="BM220" i="99" a="1"/>
  <c r="BC392" i="99" a="1"/>
  <c r="AW16" i="99" a="1"/>
  <c r="AW54" i="99" a="1"/>
  <c r="BO294" i="99" a="1"/>
  <c r="AW362" i="99" a="1"/>
  <c r="BR154" i="99" a="1"/>
  <c r="AW420" i="99" a="1"/>
  <c r="BL298" i="99" a="1"/>
  <c r="BO330" i="99" a="1"/>
  <c r="BK42" i="99" a="1"/>
  <c r="BL82" i="100" a="1"/>
  <c r="BC190" i="100" a="1"/>
  <c r="BL4" i="99" a="1"/>
  <c r="BC270" i="99" a="1"/>
  <c r="BL58" i="99" a="1"/>
  <c r="BC204" i="99" a="1"/>
  <c r="BC156" i="99" a="1"/>
  <c r="AY130" i="99" a="1"/>
  <c r="BD142" i="99" a="1"/>
  <c r="AZ232" i="99" a="1"/>
  <c r="BO30" i="99" a="1"/>
  <c r="BO70" i="99" a="1"/>
  <c r="BM316" i="99" a="1"/>
  <c r="AX424" i="99" a="1"/>
  <c r="BL286" i="99" a="1"/>
  <c r="BO180" i="99" a="1"/>
  <c r="BR40" i="99" a="1"/>
  <c r="BE340" i="99" a="1"/>
  <c r="BK266" i="99" a="1"/>
  <c r="BC126" i="99" a="1"/>
  <c r="BR202" i="99" a="1"/>
  <c r="BK4" i="99" a="1"/>
  <c r="BK48" i="99" a="1"/>
  <c r="AW294" i="99" a="1"/>
  <c r="BE6" i="99" a="1"/>
  <c r="BC86" i="99" a="1"/>
  <c r="BC396" i="99" a="1"/>
  <c r="BK228" i="99" a="1"/>
  <c r="BN178" i="99" a="1"/>
  <c r="AY232" i="99" a="1"/>
  <c r="AZ412" i="99" a="1"/>
  <c r="BP172" i="99" a="1"/>
  <c r="BR34" i="99" a="1"/>
  <c r="BE254" i="99" a="1"/>
  <c r="BO142" i="99" a="1"/>
  <c r="BL22" i="99" a="1"/>
  <c r="AY46" i="100" a="1"/>
  <c r="BC224" i="99" a="1"/>
  <c r="BO258" i="99" a="1"/>
  <c r="BR76" i="99" a="1"/>
  <c r="BM410" i="99" a="1"/>
  <c r="BN238" i="99" a="1"/>
  <c r="AW66" i="99" a="1"/>
  <c r="BC132" i="99" a="1"/>
  <c r="AY400" i="99" a="1"/>
  <c r="BO320" i="99" a="1"/>
  <c r="BC232" i="99" a="1"/>
  <c r="BN52" i="99" a="1"/>
  <c r="AZ94" i="99" a="1"/>
  <c r="AX298" i="99" a="1"/>
  <c r="BQ214" i="99" a="1"/>
  <c r="BP322" i="99" a="1"/>
  <c r="BD424" i="99" a="1"/>
  <c r="BK126" i="99" a="1"/>
  <c r="BC334" i="100" a="1"/>
  <c r="BF370" i="99" a="1"/>
  <c r="BE202" i="99" a="1"/>
  <c r="BC174" i="99" a="1"/>
  <c r="BR412" i="99" a="1"/>
  <c r="BM26" i="99" a="1"/>
  <c r="BM370" i="99" a="1"/>
  <c r="BF118" i="100" a="1"/>
  <c r="BR220" i="99" a="1"/>
  <c r="BO284" i="99" a="1"/>
  <c r="BC188" i="99" a="1"/>
  <c r="BC178" i="99" a="1"/>
  <c r="BP40" i="99" a="1"/>
  <c r="BO288" i="99" a="1"/>
  <c r="AY184" i="99" a="1"/>
  <c r="BM80" i="99" a="1"/>
  <c r="BK368" i="99" a="1"/>
  <c r="BM38" i="99" a="1"/>
  <c r="BP292" i="99" a="1"/>
  <c r="AZ16" i="99" a="1"/>
  <c r="AY334" i="99" a="1"/>
  <c r="AW84" i="99" a="1"/>
  <c r="BP328" i="99" a="1"/>
  <c r="BM374" i="100" a="1"/>
  <c r="BO166" i="99" a="1"/>
  <c r="BK128" i="99" a="1"/>
  <c r="AW386" i="99" a="1"/>
  <c r="AW76" i="99" a="1"/>
  <c r="BF214" i="99" a="1"/>
  <c r="AW218" i="99" a="1"/>
  <c r="BE326" i="99" a="1"/>
  <c r="BL310" i="99" a="1"/>
  <c r="BN184" i="99" a="1"/>
  <c r="BO24" i="99" a="1"/>
  <c r="BP4" i="99" a="1"/>
  <c r="BE190" i="99" a="1"/>
  <c r="AZ292" i="99" a="1"/>
  <c r="AW400" i="99" a="1"/>
  <c r="BK44" i="99" a="1"/>
  <c r="BO96" i="99" a="1"/>
  <c r="BO346" i="99" a="1"/>
  <c r="BC202" i="99" a="1"/>
  <c r="BO226" i="99" a="1"/>
  <c r="BM8" i="99" a="1"/>
  <c r="BL112" i="99" a="1"/>
  <c r="BO356" i="99" a="1"/>
  <c r="BD124" i="99" a="1"/>
  <c r="AY28" i="99" a="1"/>
  <c r="BO310" i="99" a="1"/>
  <c r="BC94" i="99" a="1"/>
  <c r="AW392" i="99" a="1"/>
  <c r="BO56" i="99" a="1"/>
  <c r="BF52" i="99" a="1"/>
  <c r="BQ394" i="99" a="1"/>
  <c r="BE58" i="99" a="1"/>
  <c r="BE312" i="99" a="1"/>
  <c r="BN64" i="99" a="1"/>
  <c r="AW62" i="99" a="1"/>
  <c r="BE154" i="99" a="1"/>
  <c r="BO102" i="99" a="1"/>
  <c r="BE242" i="99" a="1"/>
  <c r="BK18" i="99" a="1"/>
  <c r="AY328" i="99" a="1"/>
  <c r="BE4" i="99" a="1"/>
  <c r="BC92" i="99" a="1"/>
  <c r="BM136" i="99" a="1"/>
  <c r="AY406" i="99" a="1"/>
  <c r="BM294" i="99" a="1"/>
  <c r="BM260" i="99" a="1"/>
  <c r="BM360" i="99" a="1"/>
  <c r="BK286" i="99" a="1"/>
  <c r="BC164" i="99" a="1"/>
  <c r="BN334" i="99" a="1"/>
  <c r="AW424" i="99" a="1"/>
  <c r="BR352" i="99" a="1"/>
  <c r="BC120" i="99" a="1"/>
  <c r="BQ124" i="99" a="1"/>
  <c r="AY172" i="99" a="1"/>
  <c r="BE14" i="99" a="1"/>
  <c r="BE138" i="99" a="1"/>
  <c r="BN28" i="99" a="1"/>
  <c r="AX16" i="99" a="1"/>
  <c r="AX214" i="99" a="1"/>
  <c r="AZ70" i="99" a="1"/>
  <c r="AW236" i="99" a="1"/>
  <c r="BL94" i="99" a="1"/>
  <c r="BE146" i="99" a="1"/>
  <c r="BK120" i="99" a="1"/>
  <c r="BO68" i="99" a="1"/>
  <c r="AZ316" i="100" a="1"/>
  <c r="BR196" i="99" a="1"/>
  <c r="AX244" i="99" a="1"/>
  <c r="BN316" i="99" a="1"/>
  <c r="BO154" i="99" a="1"/>
  <c r="BQ304" i="99" a="1"/>
  <c r="AZ64" i="99" a="1"/>
  <c r="AZ268" i="99" a="1"/>
  <c r="BQ46" i="99" a="1"/>
  <c r="AW278" i="99" a="1"/>
  <c r="BQ244" i="99" a="1"/>
  <c r="BC226" i="99" a="1"/>
  <c r="BO170" i="99" a="1"/>
  <c r="AW382" i="99" a="1"/>
  <c r="BD274" i="99" a="1"/>
  <c r="BF130" i="99" a="1"/>
  <c r="BK144" i="99" a="1"/>
  <c r="BC38" i="99" a="1"/>
  <c r="BK184" i="99" a="1"/>
  <c r="BM226" i="99" a="1"/>
  <c r="BR394" i="99" a="1"/>
  <c r="AY298" i="99" a="1"/>
  <c r="BO42" i="99" a="1"/>
  <c r="BF46" i="99" a="1"/>
  <c r="BM300" i="99" a="1"/>
  <c r="BK188" i="99" a="1"/>
  <c r="AW68" i="99" a="1"/>
  <c r="BM94" i="99" a="1"/>
  <c r="BQ196" i="99" a="1"/>
  <c r="BM306" i="99" a="1"/>
  <c r="BC288" i="99" a="1"/>
  <c r="BO118" i="99" a="1"/>
  <c r="BC190" i="99" a="1"/>
  <c r="BO380" i="99" a="1"/>
  <c r="AZ226" i="99" a="1"/>
  <c r="BC110" i="99" a="1"/>
  <c r="BP76" i="99" a="1"/>
  <c r="BE50" i="99" a="1"/>
  <c r="BM90" i="99" a="1"/>
  <c r="BM98" i="99" a="1"/>
  <c r="BM268" i="99" a="1"/>
  <c r="BK212" i="99" a="1"/>
  <c r="BO354" i="99" a="1"/>
  <c r="BF100" i="99" a="1"/>
  <c r="BE152" i="99" a="1"/>
  <c r="AX118" i="99" a="1"/>
  <c r="BO52" i="99" a="1"/>
  <c r="AW426" i="99" a="1"/>
  <c r="BN10" i="99" a="1"/>
  <c r="BO254" i="99" a="1"/>
  <c r="BQ130" i="99" a="1"/>
  <c r="BC8" i="99" a="1"/>
  <c r="BR334" i="99" a="1"/>
  <c r="BC384" i="99" a="1"/>
  <c r="BO162" i="99" a="1"/>
  <c r="BE412" i="99" a="1"/>
  <c r="AW258" i="99" a="1"/>
  <c r="BF238" i="99" a="1"/>
  <c r="BO370" i="99" a="1"/>
  <c r="BK178" i="99" a="1"/>
  <c r="BM190" i="99" a="1"/>
  <c r="BR292" i="99" a="1"/>
  <c r="BM84" i="99" a="1"/>
  <c r="BE114" i="99" a="1"/>
  <c r="BE226" i="99" a="1"/>
  <c r="BE348" i="99" a="1"/>
  <c r="AW170" i="99" a="1"/>
  <c r="BC220" i="99" a="1"/>
  <c r="BK116" i="99" a="1"/>
  <c r="BC360" i="99" a="1"/>
  <c r="BL382" i="99" a="1"/>
  <c r="BN388" i="99" a="1"/>
  <c r="BN220" i="99" a="1"/>
  <c r="BC268" i="99" a="1"/>
  <c r="BD316" i="99" a="1"/>
  <c r="BC252" i="99" a="1"/>
  <c r="AZ388" i="99" a="1"/>
  <c r="BQ64" i="99" a="1"/>
  <c r="AW210" i="99" a="1"/>
  <c r="BD28" i="99" a="1"/>
  <c r="AW350" i="99" a="1"/>
  <c r="BO228" i="99" a="1"/>
  <c r="AW220" i="99" a="1"/>
  <c r="BC116" i="99" a="1"/>
  <c r="BK170" i="99" a="1"/>
  <c r="BC426" i="99" a="1"/>
  <c r="BE330" i="99" a="1"/>
  <c r="BC146" i="99" a="1"/>
  <c r="BR364" i="99" a="1"/>
  <c r="BE290" i="99" a="1"/>
  <c r="BE142" i="99" a="1"/>
  <c r="AW28" i="99" a="1"/>
  <c r="BO250" i="99" a="1"/>
  <c r="AW198" i="99" a="1"/>
  <c r="BE56" i="99" a="1"/>
  <c r="BM184" i="99" a="1"/>
  <c r="BL118" i="99" a="1"/>
  <c r="AW162" i="99" a="1"/>
  <c r="BN262" i="99" a="1"/>
  <c r="BM212" i="99" a="1"/>
  <c r="BD310" i="99" a="1"/>
  <c r="BE308" i="99" a="1"/>
  <c r="BR214" i="99" a="1"/>
  <c r="AX58" i="99" a="1"/>
  <c r="AZ406" i="99" a="1"/>
  <c r="BF142" i="99" a="1"/>
  <c r="AY4" i="99" a="1"/>
  <c r="AZ358" i="99" a="1"/>
  <c r="AZ286" i="99" a="1"/>
  <c r="AZ34" i="99" a="1"/>
  <c r="BF256" i="99" a="1"/>
  <c r="BE210" i="99" a="1"/>
  <c r="BC184" i="99" a="1"/>
  <c r="AZ424" i="99" a="1"/>
  <c r="AX172" i="99" a="1"/>
  <c r="BE270" i="99" a="1"/>
  <c r="BC124" i="99" a="1"/>
  <c r="BC90" i="99" a="1"/>
  <c r="BC340" i="99" a="1"/>
  <c r="AY364" i="99" a="1"/>
  <c r="BN100" i="99" a="1"/>
  <c r="BM198" i="99" a="1"/>
  <c r="BC348" i="99" a="1"/>
  <c r="BK226" i="99" a="1"/>
  <c r="AW404" i="99" a="1"/>
  <c r="AW102" i="99" a="1"/>
  <c r="BM82" i="99" a="1"/>
  <c r="BD34" i="99" a="1"/>
  <c r="BM276" i="99" a="1"/>
  <c r="AW108" i="99" a="1"/>
  <c r="BP340" i="99" a="1"/>
  <c r="BL100" i="99" a="1"/>
  <c r="BM12" i="99" a="1"/>
  <c r="AW178" i="99" a="1"/>
  <c r="BF256" i="100" a="1"/>
  <c r="BK362" i="99" a="1"/>
  <c r="BE74" i="99" a="1"/>
  <c r="BM132" i="99" a="1"/>
  <c r="BC380" i="99" a="1"/>
  <c r="BN274" i="99" a="1"/>
  <c r="BK86" i="99" a="1"/>
  <c r="BO26" i="99" a="1"/>
  <c r="BN124" i="99" a="1"/>
  <c r="BO90" i="99" a="1"/>
  <c r="BC82" i="99" a="1"/>
  <c r="BD166" i="99" a="1"/>
  <c r="BO74" i="99" a="1"/>
  <c r="BE352" i="99" a="1"/>
  <c r="AZ22" i="99" a="1"/>
  <c r="BR118" i="99" a="1"/>
  <c r="BO252" i="99" a="1"/>
  <c r="BM336" i="99" a="1"/>
  <c r="AW378" i="99" a="1"/>
  <c r="BN280" i="99" a="1"/>
  <c r="BM384" i="99" a="1"/>
  <c r="AY76" i="99" a="1"/>
  <c r="BO146" i="99" a="1"/>
  <c r="BM346" i="99" a="1"/>
  <c r="AW330" i="99" a="1"/>
  <c r="AW276" i="99" a="1"/>
  <c r="BK54" i="99" a="1"/>
  <c r="BO116" i="99" a="1"/>
  <c r="BE324" i="99" a="1"/>
  <c r="BM374" i="99" a="1"/>
  <c r="AW206" i="99" a="1"/>
  <c r="BO168" i="99" a="1"/>
  <c r="BN136" i="99" a="1"/>
  <c r="AX34" i="99" a="1"/>
  <c r="BK418" i="99" a="1"/>
  <c r="AW310" i="99" a="1"/>
  <c r="BK258" i="99" a="1"/>
  <c r="AX10" i="99" a="1"/>
  <c r="BE98" i="99" a="1"/>
  <c r="AY424" i="99" a="1"/>
  <c r="BK312" i="99" a="1"/>
  <c r="BO100" i="99" a="1"/>
  <c r="BM364" i="99" a="1"/>
  <c r="BD328" i="99" a="1"/>
  <c r="AY418" i="99" a="1"/>
  <c r="AY118" i="99" a="1"/>
  <c r="BK250" i="99" a="1"/>
  <c r="BF388" i="99" a="1"/>
  <c r="BO214" i="99" a="1"/>
  <c r="BO374" i="99" a="1"/>
  <c r="BE84" i="99" a="1"/>
  <c r="BF358" i="99" a="1"/>
  <c r="BM88" i="99" a="1"/>
  <c r="AW192" i="99" a="1"/>
  <c r="BP70" i="99" a="1"/>
  <c r="BE60" i="99" a="1"/>
  <c r="AZ58" i="99" a="1"/>
  <c r="BO218" i="99" a="1"/>
  <c r="BE72" i="99" a="1"/>
  <c r="BM202" i="99" a="1"/>
  <c r="BO200" i="99" a="1"/>
  <c r="BO308" i="99" a="1"/>
  <c r="BL364" i="99" a="1"/>
  <c r="BK242" i="99" a="1"/>
  <c r="BM342" i="99" a="1"/>
  <c r="BP334" i="99" a="1"/>
  <c r="BR370" i="99" a="1"/>
  <c r="BO248" i="99" a="1"/>
  <c r="AZ10" i="99" a="1"/>
  <c r="BL232" i="99" a="1"/>
  <c r="BM162" i="99" a="1"/>
  <c r="AX52" i="99" a="1"/>
  <c r="BD298" i="99" a="1"/>
  <c r="BN34" i="99" a="1"/>
  <c r="BC264" i="99" a="1"/>
  <c r="BD352" i="99" a="1"/>
  <c r="AX130" i="99" a="1"/>
  <c r="AW394" i="99" a="1"/>
  <c r="BQ274" i="99" a="1"/>
  <c r="BE176" i="99" a="1"/>
  <c r="AW354" i="99" a="1"/>
  <c r="BM208" i="99" a="1"/>
  <c r="AY346" i="99" a="1"/>
  <c r="BC180" i="99" a="1"/>
  <c r="BK256" i="99" a="1"/>
  <c r="BP142" i="99" a="1"/>
  <c r="AX64" i="99" a="1"/>
  <c r="BE410" i="99" a="1"/>
  <c r="AW428" i="99" a="1"/>
  <c r="AY154" i="99" a="1"/>
  <c r="BK76" i="99" a="1"/>
  <c r="BD382" i="99" a="1"/>
  <c r="BO72" i="99" a="1"/>
  <c r="BM14" i="99" a="1"/>
  <c r="AW272" i="99" a="1"/>
  <c r="BC200" i="99" a="1"/>
  <c r="BM74" i="99" a="1"/>
  <c r="BQ286" i="99" a="1"/>
  <c r="BN196" i="99" a="1"/>
  <c r="BM312" i="99" a="1"/>
  <c r="BO8" i="99" a="1"/>
  <c r="BE382" i="99" a="1"/>
  <c r="BE296" i="99" a="1"/>
  <c r="BO324" i="99" a="1"/>
  <c r="BQ250" i="99" a="1"/>
  <c r="BM404" i="99" a="1"/>
  <c r="BR88" i="99" a="1"/>
  <c r="BR286" i="99" a="1"/>
  <c r="AX106" i="99" a="1"/>
  <c r="BD220" i="99" a="1"/>
  <c r="BF364" i="99" a="1"/>
  <c r="BK58" i="99" a="1"/>
  <c r="BC70" i="99" a="1"/>
  <c r="BK70" i="100" a="1"/>
  <c r="BC130" i="100" a="1"/>
  <c r="BM358" i="99" a="1"/>
  <c r="BK346" i="99" a="1"/>
  <c r="BM418" i="99" a="1"/>
  <c r="BO344" i="99" a="1"/>
  <c r="AW262" i="99" a="1"/>
  <c r="BK206" i="99" a="1"/>
  <c r="BM40" i="99" a="1"/>
  <c r="BO364" i="99" a="1"/>
  <c r="AW254" i="99" a="1"/>
  <c r="BM186" i="99" a="1"/>
  <c r="AW120" i="99" a="1"/>
  <c r="BO182" i="99" a="1"/>
  <c r="BP148" i="99" a="1"/>
  <c r="BD76" i="99" a="1"/>
  <c r="BM106" i="99" a="1"/>
  <c r="BE44" i="99" a="1"/>
  <c r="BK412" i="99" a="1"/>
  <c r="BK334" i="99" a="1"/>
  <c r="BN40" i="99" a="1"/>
  <c r="BD286" i="99" a="1"/>
  <c r="BK354" i="99" a="1"/>
  <c r="BD118" i="99" a="1"/>
  <c r="BF424" i="99" a="1"/>
  <c r="BR238" i="99" a="1"/>
  <c r="BQ346" i="99" a="1"/>
  <c r="BC88" i="99" a="1"/>
  <c r="BF244" i="99" a="1"/>
  <c r="AX346" i="99" a="1"/>
  <c r="BL214" i="99" a="1"/>
  <c r="BK260" i="99" a="1"/>
  <c r="BO38" i="99" a="1"/>
  <c r="BD148" i="99" a="1"/>
  <c r="BF352" i="99" a="1"/>
  <c r="AY70" i="99" a="1"/>
  <c r="BK112" i="99" a="1"/>
  <c r="AZ172" i="99" a="1"/>
  <c r="BC102" i="99" a="1"/>
  <c r="BF298" i="99" a="1"/>
  <c r="BC214" i="99" a="1"/>
  <c r="AX76" i="99" a="1"/>
  <c r="AW204" i="99" a="1"/>
  <c r="BQ58" i="99" a="1"/>
  <c r="BC330" i="99" a="1"/>
  <c r="AZ130" i="99" a="1"/>
  <c r="BF28" i="99" a="1"/>
  <c r="BO46" i="99" a="1"/>
  <c r="BN346" i="100" a="1"/>
  <c r="BK234" i="99" a="1"/>
  <c r="BD136" i="100" a="1"/>
  <c r="AW96" i="100" a="1"/>
  <c r="AW8" i="100" a="1"/>
  <c r="BO296" i="100" a="1"/>
  <c r="BC64" i="98" a="1"/>
  <c r="BK122" i="99" a="1"/>
  <c r="BF382" i="99" a="1"/>
  <c r="BD94" i="99" a="1"/>
  <c r="BM352" i="99" a="1"/>
  <c r="BC282" i="99" a="1"/>
  <c r="BM250" i="100" a="1"/>
  <c r="BF412" i="99" a="1"/>
  <c r="BE80" i="99" a="1"/>
  <c r="BO178" i="99" a="1"/>
  <c r="BC274" i="99" a="1"/>
  <c r="BM178" i="100" a="1"/>
  <c r="BQ112" i="99" a="1"/>
  <c r="BQ316" i="99" a="1"/>
  <c r="BO252" i="100" a="1"/>
  <c r="BL424" i="99" a="1"/>
  <c r="BP208" i="99" a="1"/>
  <c r="BN364" i="100" a="1"/>
  <c r="BM174" i="100" a="1"/>
  <c r="BL340" i="99" a="1"/>
  <c r="BM272" i="99" a="1"/>
  <c r="BM356" i="99" a="1"/>
  <c r="AW80" i="99" a="1"/>
  <c r="BK150" i="99" a="1"/>
  <c r="AW124" i="99" a="1"/>
  <c r="BD364" i="99" a="1"/>
  <c r="AW296" i="99" a="1"/>
  <c r="BE368" i="99" a="1"/>
  <c r="BL172" i="99" a="1"/>
  <c r="BC96" i="100" a="1"/>
  <c r="AW324" i="99" a="1"/>
  <c r="AW322" i="99" a="1"/>
  <c r="BM320" i="99" a="1"/>
  <c r="BK298" i="99" a="1"/>
  <c r="BE248" i="99" a="1"/>
  <c r="BR100" i="99" a="1"/>
  <c r="BC74" i="99" a="1"/>
  <c r="BK248" i="99" a="1"/>
  <c r="BO290" i="99" a="1"/>
  <c r="BO414" i="99" a="1"/>
  <c r="BF118" i="99" a="1"/>
  <c r="AW232" i="99" a="1"/>
  <c r="BE390" i="99" a="1"/>
  <c r="BP196" i="99" a="1"/>
  <c r="BO62" i="99" a="1"/>
  <c r="BE344" i="99" a="1"/>
  <c r="AW332" i="99" a="1"/>
  <c r="BM324" i="99" a="1"/>
  <c r="BE96" i="99" a="1"/>
  <c r="BC212" i="99" a="1"/>
  <c r="AX184" i="99" a="1"/>
  <c r="BC28" i="100" a="1"/>
  <c r="AW302" i="99" a="1"/>
  <c r="AY238" i="99" a="1"/>
  <c r="AZ112" i="99" a="1"/>
  <c r="AW366" i="99" a="1"/>
  <c r="AW128" i="99" a="1"/>
  <c r="BK400" i="99" a="1"/>
  <c r="BC280" i="99" a="1"/>
  <c r="AY262" i="99" a="1"/>
  <c r="BC142" i="99" a="1"/>
  <c r="AZ40" i="99" a="1"/>
  <c r="BC152" i="99" a="1"/>
  <c r="BR166" i="99" a="1"/>
  <c r="BC112" i="99" a="1"/>
  <c r="BQ160" i="99" a="1"/>
  <c r="BN70" i="99" a="1"/>
  <c r="BC414" i="99" a="1"/>
  <c r="BC256" i="99" a="1"/>
  <c r="BO352" i="99" a="1"/>
  <c r="BK208" i="99" a="1"/>
  <c r="BD310" i="100" a="1"/>
  <c r="BM200" i="99" a="1"/>
  <c r="BE170" i="100" a="1"/>
  <c r="BM44" i="99" a="1"/>
  <c r="BM266" i="99" a="1"/>
  <c r="BE150" i="99" a="1"/>
  <c r="BQ10" i="99" a="1"/>
  <c r="BE214" i="99" a="1"/>
  <c r="AX226" i="99" a="1"/>
  <c r="BD160" i="99" a="1"/>
  <c r="BO336" i="100" a="1"/>
  <c r="BN286" i="99" a="1"/>
  <c r="BK160" i="99" a="1"/>
  <c r="BM18" i="99" a="1"/>
  <c r="BC40" i="99" a="1"/>
  <c r="BL202" i="99" a="1"/>
  <c r="BE206" i="99" a="1"/>
  <c r="BC26" i="99" a="1"/>
  <c r="BQ154" i="99" a="1"/>
  <c r="AX376" i="99" a="1"/>
  <c r="BP34" i="99" a="1"/>
  <c r="BE104" i="99" a="1"/>
  <c r="BE186" i="99" a="1"/>
  <c r="BQ70" i="99" a="1"/>
  <c r="BQ292" i="99" a="1"/>
  <c r="BQ28" i="99" a="1"/>
  <c r="AY382" i="99" a="1"/>
  <c r="BR262" i="99" a="1"/>
  <c r="BO196" i="99" a="1"/>
  <c r="BE94" i="99" a="1"/>
  <c r="BM334" i="99" a="1"/>
  <c r="BQ208" i="99" a="1"/>
  <c r="BF340" i="99" a="1"/>
  <c r="BK70" i="99" a="1"/>
  <c r="BK230" i="99" a="1"/>
  <c r="AX160" i="99" a="1"/>
  <c r="BO88" i="99" a="1"/>
  <c r="BP262" i="99" a="1"/>
  <c r="BK408" i="100" a="1"/>
  <c r="AY310" i="99" a="1"/>
  <c r="BO82" i="99" a="1"/>
  <c r="BM152" i="99" a="1"/>
  <c r="BC30" i="99" a="1"/>
  <c r="BE246" i="99" a="1"/>
  <c r="BL124" i="99" a="1"/>
  <c r="BC356" i="99" a="1"/>
  <c r="BK74" i="99" a="1"/>
  <c r="BO40" i="99" a="1"/>
  <c r="AW32" i="99" a="1"/>
  <c r="BE158" i="99" a="1"/>
  <c r="BD406" i="99" a="1"/>
  <c r="AZ304" i="99" a="1"/>
  <c r="BK210" i="99" a="1"/>
  <c r="BP190" i="99" a="1"/>
  <c r="BR46" i="99" a="1"/>
  <c r="BM146" i="99" a="1"/>
  <c r="BM264" i="99" a="1"/>
  <c r="BO300" i="99" a="1"/>
  <c r="BQ220" i="99" a="1"/>
  <c r="BC158" i="99" a="1"/>
  <c r="AY304" i="99" a="1"/>
  <c r="AW94" i="99" a="1"/>
  <c r="AY124" i="99" a="1"/>
  <c r="AW208" i="99" a="1"/>
  <c r="BL178" i="99" a="1"/>
  <c r="BE160" i="99" a="1"/>
  <c r="BM138" i="99" a="1"/>
  <c r="BO86" i="99" a="1"/>
  <c r="AW100" i="99" a="1"/>
  <c r="AX274" i="99" a="1"/>
  <c r="AW238" i="99" a="1"/>
  <c r="BO50" i="99" a="1"/>
  <c r="AY322" i="99" a="1"/>
  <c r="BL52" i="99" a="1"/>
  <c r="BO172" i="99" a="1"/>
  <c r="AX28" i="99" a="1"/>
  <c r="BE370" i="99" a="1"/>
  <c r="AW298" i="99" a="1"/>
  <c r="BE170" i="99" a="1"/>
  <c r="BC246" i="99" a="1"/>
  <c r="BM134" i="99" a="1"/>
  <c r="AY136" i="99" a="1"/>
  <c r="BO316" i="99" a="1"/>
  <c r="AW150" i="99" a="1"/>
  <c r="BO158" i="99" a="1"/>
  <c r="AZ184" i="99" a="1"/>
  <c r="BQ406" i="99" a="1"/>
  <c r="AW18" i="99" a="1"/>
  <c r="BC362" i="99" a="1"/>
  <c r="BL190" i="99" a="1"/>
  <c r="BO332" i="99" a="1"/>
  <c r="BM66" i="99" a="1"/>
  <c r="BQ352" i="99" a="1"/>
  <c r="BK136" i="99" a="1"/>
  <c r="BM270" i="99" a="1"/>
  <c r="BP130" i="99" a="1"/>
  <c r="BO266" i="99" a="1"/>
  <c r="BF220" i="99" a="1"/>
  <c r="BO130" i="99" a="1"/>
  <c r="BF310" i="99" a="1"/>
  <c r="BK6" i="99" a="1"/>
  <c r="BD178" i="99" a="1"/>
  <c r="AW214" i="99" a="1"/>
  <c r="BM172" i="99" a="1"/>
  <c r="BQ238" i="99" a="1"/>
  <c r="BE310" i="99" a="1"/>
  <c r="AW216" i="99" a="1"/>
  <c r="BO208" i="99" a="1"/>
  <c r="BR316" i="99" a="1"/>
  <c r="BK68" i="99" a="1"/>
  <c r="BK264" i="99" a="1"/>
  <c r="AW244" i="99" a="1"/>
  <c r="BL304" i="99" a="1"/>
  <c r="BM206" i="99" a="1"/>
  <c r="AW44" i="99" a="1"/>
  <c r="BC302" i="99" a="1"/>
  <c r="BE92" i="99" a="1"/>
  <c r="BC322" i="99" a="1"/>
  <c r="BR142" i="99" a="1"/>
  <c r="AY214" i="99" a="1"/>
  <c r="BM64" i="99" a="1"/>
  <c r="BO240" i="99" a="1"/>
  <c r="BC68" i="99" a="1"/>
  <c r="BM88" i="100" a="1"/>
  <c r="AZ148" i="99" a="1"/>
  <c r="AW58" i="99" a="1"/>
  <c r="BC326" i="99" a="1"/>
  <c r="BN418" i="99" a="1"/>
  <c r="BD256" i="99" a="1"/>
  <c r="BE244" i="99" a="1"/>
  <c r="AW30" i="100" a="1"/>
  <c r="BO316" i="100" a="1"/>
  <c r="BF346" i="99" a="1"/>
  <c r="BC162" i="100" a="1"/>
  <c r="BK144" i="100" a="1"/>
  <c r="BE228" i="100" a="1"/>
  <c r="BO132" i="99" a="1"/>
  <c r="BC54" i="99" a="1"/>
  <c r="AW328" i="99" a="1"/>
  <c r="BC296" i="99" a="1"/>
  <c r="BL328" i="99" a="1"/>
  <c r="AX358" i="100" a="1"/>
  <c r="BK168" i="100" a="1"/>
  <c r="AW148" i="99" a="1"/>
  <c r="BE172" i="100" a="1"/>
  <c r="BQ94" i="99" a="1"/>
  <c r="BK268" i="100" a="1"/>
  <c r="BO242" i="100" a="1"/>
  <c r="BE392" i="100" a="1"/>
  <c r="BK26" i="99" a="1"/>
  <c r="BO184" i="99" a="1"/>
  <c r="BN346" i="99" a="1"/>
  <c r="BO78" i="99" a="1"/>
  <c r="BC390" i="100" a="1"/>
  <c r="BM414" i="100" a="1"/>
  <c r="BM406" i="99" a="1"/>
  <c r="BF268" i="99" a="1"/>
  <c r="BK40" i="99" a="1"/>
  <c r="AX22" i="99" a="1"/>
  <c r="BN328" i="99" a="1"/>
  <c r="BC52" i="99" a="1"/>
  <c r="BE212" i="99" a="1"/>
  <c r="BK34" i="99" a="1"/>
  <c r="BQ4" i="99" a="1"/>
  <c r="AW316" i="99" a="1"/>
  <c r="BO306" i="99" a="1"/>
  <c r="BK390" i="99" a="1"/>
  <c r="BE12" i="99" a="1"/>
  <c r="BF136" i="99" a="1"/>
  <c r="BR136" i="99" a="1"/>
  <c r="BM104" i="99" a="1"/>
  <c r="AW122" i="99" a="1"/>
  <c r="AW156" i="99" a="1"/>
  <c r="BO312" i="99" a="1"/>
  <c r="BO366" i="99" a="1"/>
  <c r="BE78" i="99" a="1"/>
  <c r="AX142" i="99" a="1"/>
  <c r="BO224" i="99" a="1"/>
  <c r="BO334" i="99" a="1"/>
  <c r="BN232" i="99" a="1"/>
  <c r="BE252" i="100" a="1"/>
  <c r="BO336" i="99" a="1"/>
  <c r="BC236" i="99" a="1"/>
  <c r="BE380" i="99" a="1"/>
  <c r="BQ136" i="99" a="1"/>
  <c r="BK108" i="99" a="1"/>
  <c r="BR94" i="99" a="1"/>
  <c r="AZ160" i="99" a="1"/>
  <c r="AZ364" i="99" a="1"/>
  <c r="AX256" i="99" a="1"/>
  <c r="BM116" i="99" a="1"/>
  <c r="BK240" i="99" a="1"/>
  <c r="BN226" i="99" a="1"/>
  <c r="BQ88" i="99" a="1"/>
  <c r="BD82" i="99" a="1"/>
  <c r="BC370" i="99" a="1"/>
  <c r="BL292" i="99" a="1"/>
  <c r="BM392" i="99" a="1"/>
  <c r="AW168" i="99" a="1"/>
  <c r="BO18" i="99" a="1"/>
  <c r="BM110" i="99" a="1"/>
  <c r="BD100" i="99" a="1"/>
  <c r="BD268" i="99" a="1"/>
  <c r="BQ226" i="99" a="1"/>
  <c r="BP160" i="99" a="1"/>
  <c r="BN76" i="99" a="1"/>
  <c r="BM340" i="99" a="1"/>
  <c r="BM58" i="99" a="1"/>
  <c r="AZ238" i="99" a="1"/>
  <c r="BR64" i="99" a="1"/>
  <c r="BP16" i="99" a="1"/>
  <c r="BO14" i="99" a="1"/>
  <c r="BD196" i="99" a="1"/>
  <c r="BO418" i="99" a="1"/>
  <c r="BM16" i="99" a="1"/>
  <c r="AX238" i="99" a="1"/>
  <c r="BK428" i="99" a="1"/>
  <c r="BE344" i="100" a="1"/>
  <c r="AX112" i="99" a="1"/>
  <c r="BK154" i="99" a="1"/>
  <c r="BO136" i="99" a="1"/>
  <c r="BO234" i="99" a="1"/>
  <c r="BQ202" i="99" a="1"/>
  <c r="BQ178" i="99" a="1"/>
  <c r="BK16" i="99" a="1"/>
  <c r="BM176" i="99" a="1"/>
  <c r="BK94" i="99" a="1"/>
  <c r="BE132" i="99" a="1"/>
  <c r="AY292" i="99" a="1"/>
  <c r="BR382" i="99" a="1"/>
  <c r="BE294" i="99" a="1"/>
  <c r="BM234" i="99" a="1"/>
  <c r="BC410" i="99" a="1"/>
  <c r="BO394" i="99" a="1"/>
  <c r="BD46" i="99" a="1"/>
  <c r="AY352" i="99" a="1"/>
  <c r="AX364" i="99" a="1"/>
  <c r="BO68" i="100" a="1"/>
  <c r="AW334" i="99" a="1"/>
  <c r="BO412" i="99" a="1"/>
  <c r="AW4" i="99" a="1"/>
  <c r="BE320" i="99" a="1"/>
  <c r="AZ214" i="99" a="1"/>
  <c r="BN154" i="99" a="1"/>
  <c r="AY340" i="99" a="1"/>
  <c r="BO20" i="99" a="1"/>
  <c r="BE232" i="99" a="1"/>
  <c r="BM174" i="99" a="1"/>
  <c r="BO58" i="99" a="1"/>
  <c r="BL46" i="99" a="1"/>
  <c r="BC14" i="99" a="1"/>
  <c r="AX286" i="99" a="1"/>
  <c r="BQ190" i="99" a="1"/>
  <c r="BM280" i="99" a="1"/>
  <c r="BK8" i="99" a="1"/>
  <c r="BK332" i="99" a="1"/>
  <c r="AZ262" i="99" a="1"/>
  <c r="BE52" i="99" a="1"/>
  <c r="BO400" i="99" a="1"/>
  <c r="BE24" i="99" a="1"/>
  <c r="BE220" i="99" a="1"/>
  <c r="BP268" i="99" a="1"/>
  <c r="BK402" i="99" a="1"/>
  <c r="AZ196" i="99" a="1"/>
  <c r="BE70" i="99" a="1"/>
  <c r="AW396" i="99" a="1"/>
  <c r="AZ334" i="99" a="1"/>
  <c r="AW292" i="99" a="1"/>
  <c r="AZ166" i="99" a="1"/>
  <c r="AW74" i="99" a="1"/>
  <c r="BR376" i="99" a="1"/>
  <c r="BC4" i="99" a="1"/>
  <c r="BM372" i="99" a="1"/>
  <c r="AZ418" i="99" a="1"/>
  <c r="AY202" i="99" a="1"/>
  <c r="BK50" i="99" a="1"/>
  <c r="AY82" i="99" a="1"/>
  <c r="AX208" i="99" a="1"/>
  <c r="BR400" i="99" a="1"/>
  <c r="BK204" i="99" a="1"/>
  <c r="BK246" i="99" a="1"/>
  <c r="BK132" i="99" a="1"/>
  <c r="BK392" i="99" a="1"/>
  <c r="BR82" i="99" a="1"/>
  <c r="AW226" i="99" a="1"/>
  <c r="BF154" i="99" a="1"/>
  <c r="BK388" i="99" a="1"/>
  <c r="BM42" i="99" a="1"/>
  <c r="BM158" i="99" a="1"/>
  <c r="BK64" i="99" a="1"/>
  <c r="BK294" i="99" a="1"/>
  <c r="BP274" i="99" a="1"/>
  <c r="BM36" i="99" a="1"/>
  <c r="BK52" i="99" a="1"/>
  <c r="BE140" i="99" a="1"/>
  <c r="BM28" i="99" a="1"/>
  <c r="BL412" i="99" a="1"/>
  <c r="BE240" i="99" a="1"/>
  <c r="AW222" i="99" a="1"/>
  <c r="AY280" i="99" a="1"/>
  <c r="BE222" i="99" a="1"/>
  <c r="BO408" i="99" a="1"/>
  <c r="BO362" i="99" a="1"/>
  <c r="BE128" i="99" a="1"/>
  <c r="AW398" i="99" a="1"/>
  <c r="BR226" i="99" a="1"/>
  <c r="BP154" i="99" a="1"/>
  <c r="BC408" i="99" a="1"/>
  <c r="AX370" i="99" a="1"/>
  <c r="BE42" i="99" a="1"/>
  <c r="AW318" i="99" a="1"/>
  <c r="BK236" i="99" a="1"/>
  <c r="BE354" i="99" a="1"/>
  <c r="BO424" i="99" a="1"/>
  <c r="BP238" i="99" a="1"/>
  <c r="BM426" i="99" a="1"/>
  <c r="BP58" i="99" a="1"/>
  <c r="BE100" i="99" a="1"/>
  <c r="AY370" i="99" a="1"/>
  <c r="BK308" i="99" a="1"/>
  <c r="BE378" i="99" a="1"/>
  <c r="AZ220" i="99" a="1"/>
  <c r="BE398" i="99" a="1"/>
  <c r="AY244" i="99" a="1"/>
  <c r="BK98" i="99" a="1"/>
  <c r="BK374" i="99" a="1"/>
  <c r="BQ184" i="99" a="1"/>
  <c r="BK198" i="99" a="1"/>
  <c r="BM224" i="99" a="1"/>
  <c r="AZ274" i="100" a="1"/>
  <c r="BO328" i="99" a="1"/>
  <c r="AW16" i="100" a="1"/>
  <c r="AY124" i="100" a="1"/>
  <c r="AW164" i="100" a="1"/>
  <c r="BO332" i="98" a="1"/>
  <c r="BO380" i="100" a="1"/>
  <c r="BC136" i="100" a="1"/>
  <c r="BR328" i="99" a="1"/>
  <c r="BO364" i="100" a="1"/>
  <c r="AY52" i="100" a="1"/>
  <c r="BO194" i="100" a="1"/>
  <c r="BM96" i="99" a="1"/>
  <c r="AW8" i="99" a="1"/>
  <c r="BO232" i="99" a="1"/>
  <c r="AX262" i="99" a="1"/>
  <c r="BF22" i="100" a="1"/>
  <c r="AW232" i="100" a="1"/>
  <c r="BK286" i="100" a="1"/>
  <c r="BE384" i="99" a="1"/>
  <c r="BL106" i="100" a="1"/>
  <c r="BC86" i="100" a="1"/>
  <c r="BR340" i="99" a="1"/>
  <c r="BC340" i="100" a="1"/>
  <c r="BK180" i="100" a="1"/>
  <c r="BD412" i="99" a="1"/>
  <c r="BL28" i="99" a="1"/>
  <c r="AZ280" i="99" a="1"/>
  <c r="BK174" i="99" a="1"/>
  <c r="AW224" i="99" a="1"/>
  <c r="BL262" i="99" a="1"/>
  <c r="AX304" i="99" a="1"/>
  <c r="AW24" i="99" a="1"/>
  <c r="AY226" i="99" a="1"/>
  <c r="BE8" i="99" a="1"/>
  <c r="BO396" i="99" a="1"/>
  <c r="BK164" i="99" a="1"/>
  <c r="BE218" i="99" a="1"/>
  <c r="BE300" i="99" a="1"/>
  <c r="BK224" i="99" a="1"/>
  <c r="BC34" i="99" a="1"/>
  <c r="BK322" i="99" a="1"/>
  <c r="BD196" i="100" a="1"/>
  <c r="AX352" i="100" a="1"/>
  <c r="AW176" i="99" a="1"/>
  <c r="BE236" i="100" a="1"/>
  <c r="BK140" i="99" a="1"/>
  <c r="BC196" i="99" a="1"/>
  <c r="BE28" i="99" a="1"/>
  <c r="BE294" i="100" a="1"/>
  <c r="BL82" i="99" a="1"/>
  <c r="BG18" i="100" a="1"/>
  <c r="BO186" i="99" a="1"/>
  <c r="BO298" i="100" a="1"/>
  <c r="BP64" i="99" a="1"/>
  <c r="AY76" i="100" a="1"/>
  <c r="BC32" i="100" a="1"/>
  <c r="BK212" i="100" a="1"/>
  <c r="BO92" i="99" a="1"/>
  <c r="AW196" i="99" a="1"/>
  <c r="AX394" i="99" a="1"/>
  <c r="BE184" i="99" a="1"/>
  <c r="BO402" i="99" a="1"/>
  <c r="BE288" i="100" a="1"/>
  <c r="BD292" i="99" a="1"/>
  <c r="BF106" i="99" a="1"/>
  <c r="BM52" i="99" a="1"/>
  <c r="BO166" i="100" a="1"/>
  <c r="BM54" i="99" a="1"/>
  <c r="BC298" i="99" a="1"/>
  <c r="BC144" i="99" a="1"/>
  <c r="AZ244" i="99" a="1"/>
  <c r="BC258" i="100" a="1"/>
  <c r="AW124" i="100" a="1"/>
  <c r="BO322" i="100" a="1"/>
  <c r="BC78" i="99" a="1"/>
  <c r="BM360" i="100" a="1"/>
  <c r="BO388" i="100" a="1"/>
  <c r="BE366" i="98" a="1"/>
  <c r="BK386" i="100" a="1"/>
  <c r="BO342" i="99" a="1"/>
  <c r="BK124" i="99" a="1"/>
  <c r="BM286" i="100" a="1"/>
  <c r="AX310" i="99" a="1"/>
  <c r="BF214" i="100" a="1"/>
  <c r="BD340" i="99" a="1"/>
  <c r="AW158" i="99" a="1"/>
  <c r="BE222" i="100" a="1"/>
  <c r="BE120" i="99" a="1"/>
  <c r="BO410" i="99" a="1"/>
  <c r="BL322" i="99" a="1"/>
  <c r="BE406" i="100" a="1"/>
  <c r="BM358" i="100" a="1"/>
  <c r="BC314" i="99" a="1"/>
  <c r="AW314" i="99" a="1"/>
  <c r="AW206" i="100" a="1"/>
  <c r="BD154" i="100" a="1"/>
  <c r="BC276" i="99" a="1"/>
  <c r="BM232" i="99" a="1"/>
  <c r="AW130" i="99" a="1"/>
  <c r="AY88" i="99" a="1"/>
  <c r="BN88" i="99" a="1"/>
  <c r="BK166" i="99" a="1"/>
  <c r="BQ298" i="99" a="1"/>
  <c r="BC418" i="99" a="1"/>
  <c r="BE266" i="99" a="1"/>
  <c r="AW364" i="99" a="1"/>
  <c r="AX70" i="99" a="1"/>
  <c r="BD4" i="99" a="1"/>
  <c r="BO268" i="99" a="1"/>
  <c r="BP202" i="99" a="1"/>
  <c r="BM182" i="99" a="1"/>
  <c r="BQ400" i="99" a="1"/>
  <c r="BC428" i="99" a="1"/>
  <c r="AW156" i="100" a="1"/>
  <c r="AW194" i="100" a="1"/>
  <c r="BM168" i="100" a="1"/>
  <c r="AZ28" i="98" a="1"/>
  <c r="BM408" i="99" a="1"/>
  <c r="AZ382" i="99" a="1"/>
  <c r="BF148" i="99" a="1"/>
  <c r="AZ112" i="100" a="1"/>
  <c r="BN172" i="99" a="1"/>
  <c r="BO204" i="99" a="1"/>
  <c r="BO244" i="99" a="1"/>
  <c r="BE206" i="98" a="1"/>
  <c r="BM236" i="99" a="1"/>
  <c r="BF184" i="99" a="1"/>
  <c r="BR388" i="99" a="1"/>
  <c r="BP250" i="99" a="1"/>
  <c r="BC378" i="99" a="1"/>
  <c r="BN148" i="100" a="1"/>
  <c r="BO236" i="99" a="1"/>
  <c r="AZ76" i="99" a="1"/>
  <c r="BN112" i="99" a="1"/>
  <c r="BC158" i="100" a="1"/>
  <c r="BD388" i="99" a="1"/>
  <c r="BF4" i="99" a="1"/>
  <c r="AZ70" i="100" a="1"/>
  <c r="AZ202" i="99" a="1"/>
  <c r="AW126" i="99" a="1"/>
  <c r="AZ106" i="99" a="1"/>
  <c r="BK138" i="99" a="1"/>
  <c r="BM380" i="99" a="1"/>
  <c r="BK382" i="100" a="1"/>
  <c r="BP394" i="98" a="1"/>
  <c r="BN58" i="100" a="1"/>
  <c r="BO142" i="100" a="1"/>
  <c r="BO148" i="100" a="1"/>
  <c r="AW44" i="100" a="1"/>
  <c r="BM238" i="98" a="1"/>
  <c r="BK320" i="99" a="1"/>
  <c r="BN118" i="99" a="1"/>
  <c r="BK394" i="99" a="1"/>
  <c r="BO4" i="99" a="1"/>
  <c r="BE360" i="99" a="1"/>
  <c r="AZ274" i="99" a="1"/>
  <c r="AW384" i="99" a="1"/>
  <c r="BM368" i="99" a="1"/>
  <c r="BO174" i="99" a="1"/>
  <c r="BC352" i="99" a="1"/>
  <c r="BO326" i="99" a="1"/>
  <c r="BC140" i="100" a="1"/>
  <c r="BL106" i="99" a="1"/>
  <c r="BO258" i="100" a="1"/>
  <c r="BK398" i="99" a="1"/>
  <c r="AW22" i="100" a="1"/>
  <c r="BE238" i="100" a="1"/>
  <c r="BO398" i="100" a="1"/>
  <c r="BM124" i="99" a="1"/>
  <c r="BQ376" i="99" a="1"/>
  <c r="AW14" i="99" a="1"/>
  <c r="AW146" i="99" a="1"/>
  <c r="AW196" i="100" a="1"/>
  <c r="BE114" i="98" a="1"/>
  <c r="BO154" i="100" a="1"/>
  <c r="BK198" i="100" a="1"/>
  <c r="BM382" i="100" a="1"/>
  <c r="BE350" i="100" a="1"/>
  <c r="BK46" i="99" a="1"/>
  <c r="AW50" i="99" a="1"/>
  <c r="BE238" i="99" a="1"/>
  <c r="AW256" i="99" a="1"/>
  <c r="AW314" i="100" a="1"/>
  <c r="BC214" i="100" a="1"/>
  <c r="BM94" i="100" a="1"/>
  <c r="BC166" i="100" a="1"/>
  <c r="AY268" i="99" a="1"/>
  <c r="AX46" i="100" a="1"/>
  <c r="BC266" i="98" a="1"/>
  <c r="BE18" i="100" a="1"/>
  <c r="BE326" i="100" a="1"/>
  <c r="BF58" i="98" a="1"/>
  <c r="BC124" i="100" a="1"/>
  <c r="BE86" i="100" a="1"/>
  <c r="BO338" i="100" a="1"/>
  <c r="AX28" i="100" a="1"/>
  <c r="AY250" i="100" a="1"/>
  <c r="AZ190" i="98" a="1"/>
  <c r="BM136" i="100" a="1"/>
  <c r="BD184" i="100" a="1"/>
  <c r="BF190" i="100" a="1"/>
  <c r="BG4" i="100" a="1"/>
  <c r="BO164" i="99" a="1"/>
  <c r="BM416" i="100" a="1"/>
  <c r="BN394" i="99" a="1"/>
  <c r="AY388" i="100" a="1"/>
  <c r="BL250" i="100" a="1"/>
  <c r="BN88" i="100" a="1"/>
  <c r="AZ106" i="100" a="1"/>
  <c r="AZ250" i="100" a="1"/>
  <c r="BF238" i="100" a="1"/>
  <c r="BC202" i="98" a="1"/>
  <c r="BC54" i="100" a="1"/>
  <c r="BN400" i="100" a="1"/>
  <c r="AW234" i="99" a="1"/>
  <c r="BD352" i="100" a="1"/>
  <c r="BO132" i="100" a="1"/>
  <c r="AW260" i="100" a="1"/>
  <c r="BC244" i="99" a="1"/>
  <c r="BK210" i="100" a="1"/>
  <c r="BK160" i="98" a="1"/>
  <c r="BD334" i="100" a="1"/>
  <c r="BE6" i="100" a="1"/>
  <c r="BD418" i="99" a="1"/>
  <c r="BK338" i="99" a="1"/>
  <c r="BK378" i="99" a="1"/>
  <c r="AY388" i="99" a="1"/>
  <c r="BP46" i="99" a="1"/>
  <c r="BC286" i="99" a="1"/>
  <c r="BM238" i="99" a="1"/>
  <c r="BO94" i="99" a="1"/>
  <c r="BE420" i="99" a="1"/>
  <c r="BD106" i="99" a="1"/>
  <c r="BE18" i="99" a="1"/>
  <c r="BK102" i="99" a="1"/>
  <c r="AW202" i="99" a="1"/>
  <c r="AZ370" i="99" a="1"/>
  <c r="AW264" i="99" a="1"/>
  <c r="BD394" i="99" a="1"/>
  <c r="BE118" i="99" a="1"/>
  <c r="BO416" i="100" a="1"/>
  <c r="AY22" i="99" a="1"/>
  <c r="AZ64" i="98" a="1"/>
  <c r="AX88" i="99" a="1"/>
  <c r="BE168" i="99" a="1"/>
  <c r="BO126" i="99" a="1"/>
  <c r="BF208" i="99" a="1"/>
  <c r="BP280" i="99" a="1"/>
  <c r="BC100" i="99" a="1"/>
  <c r="BP310" i="99" a="1"/>
  <c r="BM370" i="100" a="1"/>
  <c r="BD22" i="99" a="1"/>
  <c r="AW356" i="99" a="1"/>
  <c r="BC60" i="99" a="1"/>
  <c r="BP28" i="98" a="1"/>
  <c r="BO286" i="99" a="1"/>
  <c r="BL16" i="99" a="1"/>
  <c r="AW420" i="100" a="1"/>
  <c r="AZ376" i="99" a="1"/>
  <c r="BK54" i="100" a="1"/>
  <c r="BK356" i="99" a="1"/>
  <c r="AW60" i="99" a="1"/>
  <c r="AW72" i="99" a="1"/>
  <c r="AW402" i="99" a="1"/>
  <c r="BM150" i="99" a="1"/>
  <c r="BM386" i="99" a="1"/>
  <c r="BP316" i="99" a="1"/>
  <c r="BD370" i="99" a="1"/>
  <c r="AW136" i="99" a="1"/>
  <c r="BO184" i="100" a="1"/>
  <c r="BM388" i="100" a="1"/>
  <c r="AX232" i="99" a="1"/>
  <c r="BK228" i="100" a="1"/>
  <c r="BE388" i="99" a="1"/>
  <c r="BL274" i="100" a="1"/>
  <c r="BO36" i="98" a="1"/>
  <c r="BC28" i="99" a="1"/>
  <c r="BC212" i="100" a="1"/>
  <c r="BE40" i="99" a="1"/>
  <c r="BM278" i="99" a="1"/>
  <c r="BK426" i="100" a="1"/>
  <c r="BM64" i="100" a="1"/>
  <c r="BC50" i="99" a="1"/>
  <c r="AW12" i="99" a="1"/>
  <c r="BP376" i="99" a="1"/>
  <c r="BC322" i="100" a="1"/>
  <c r="AY418" i="100" a="1"/>
  <c r="BE26" i="100" a="1"/>
  <c r="BE178" i="99" a="1"/>
  <c r="BE276" i="99" a="1"/>
  <c r="BF28" i="100" a="1"/>
  <c r="BE318" i="99" a="1"/>
  <c r="BE82" i="99" a="1"/>
  <c r="BK218" i="99" a="1"/>
  <c r="AW286" i="99" a="1"/>
  <c r="BO212" i="99" a="1"/>
  <c r="BM262" i="99" a="1"/>
  <c r="BO98" i="99" a="1"/>
  <c r="BM196" i="99" a="1"/>
  <c r="BE164" i="99" a="1"/>
  <c r="BP52" i="99" a="1"/>
  <c r="BE76" i="99" a="1"/>
  <c r="BK104" i="100" a="1"/>
  <c r="BC16" i="99" a="1"/>
  <c r="BM164" i="99" a="1"/>
  <c r="BC172" i="99" a="1"/>
  <c r="BM108" i="99" a="1"/>
  <c r="BE134" i="100" a="1"/>
  <c r="BP220" i="99" a="1"/>
  <c r="BC124" i="98" a="1"/>
  <c r="BK112" i="100" a="1"/>
  <c r="BE424" i="99" a="1"/>
  <c r="BM228" i="99" a="1"/>
  <c r="BK76" i="100" a="1"/>
  <c r="AZ394" i="100" a="1"/>
  <c r="BO276" i="99" a="1"/>
  <c r="BE346" i="99" a="1"/>
  <c r="BM420" i="99" a="1"/>
  <c r="BE148" i="100" a="1"/>
  <c r="BM424" i="99" a="1"/>
  <c r="AY40" i="100" a="1"/>
  <c r="BO264" i="99" a="1"/>
  <c r="AW292" i="100" a="1"/>
  <c r="BO114" i="99" a="1"/>
  <c r="BR232" i="99" a="1"/>
  <c r="BR304" i="99" a="1"/>
  <c r="BM394" i="99" a="1"/>
  <c r="BN196" i="100" a="1"/>
  <c r="BM256" i="99" a="1"/>
  <c r="BP388" i="99" a="1"/>
  <c r="BR28" i="99" a="1"/>
  <c r="BC18" i="99" a="1"/>
  <c r="BO76" i="100" a="1"/>
  <c r="BM58" i="100" a="1"/>
  <c r="BF262" i="99" a="1"/>
  <c r="AW372" i="99" a="1"/>
  <c r="BL250" i="99" a="1"/>
  <c r="AZ238" i="100" a="1"/>
  <c r="BN268" i="99" a="1"/>
  <c r="BO378" i="99" a="1"/>
  <c r="BF10" i="100" a="1"/>
  <c r="BO160" i="100" a="1"/>
  <c r="BE220" i="100" a="1"/>
  <c r="BM10" i="98" a="1"/>
  <c r="BQ16" i="99" a="1"/>
  <c r="BM400" i="99" a="1"/>
  <c r="BD130" i="99" a="1"/>
  <c r="BM402" i="99" a="1"/>
  <c r="AX340" i="99" a="1"/>
  <c r="BE32" i="100" a="1"/>
  <c r="BL280" i="99" a="1"/>
  <c r="AW64" i="100" a="1"/>
  <c r="BO338" i="99" a="1"/>
  <c r="AW418" i="99" a="1"/>
  <c r="BE426" i="99" a="1"/>
  <c r="BK424" i="99" a="1"/>
  <c r="BR172" i="99" a="1"/>
  <c r="BO260" i="99" a="1"/>
  <c r="BK172" i="99" a="1"/>
  <c r="BM100" i="99" a="1"/>
  <c r="BM92" i="99" a="1"/>
  <c r="BE126" i="99" a="1"/>
  <c r="BC20" i="99" a="1"/>
  <c r="BK88" i="99" a="1"/>
  <c r="BF22" i="99" a="1"/>
  <c r="BC412" i="99" a="1"/>
  <c r="BE36" i="100" a="1"/>
  <c r="AY226" i="100" a="1"/>
  <c r="AY166" i="100" a="1"/>
  <c r="BM428" i="100" a="1"/>
  <c r="BM208" i="98" a="1"/>
  <c r="AX52" i="98" a="1"/>
  <c r="BF202" i="99" a="1"/>
  <c r="BL256" i="99" a="1"/>
  <c r="AW90" i="100" a="1"/>
  <c r="BO212" i="100" a="1"/>
  <c r="BE322" i="99" a="1"/>
  <c r="BC56" i="99" a="1"/>
  <c r="BN400" i="99" a="1"/>
  <c r="BK262" i="99" a="1"/>
  <c r="BO376" i="99" a="1"/>
  <c r="AW48" i="99" a="1"/>
  <c r="BO296" i="99" a="1"/>
  <c r="AY376" i="100" a="1"/>
  <c r="BM214" i="99" a="1"/>
  <c r="BF292" i="99" a="1"/>
  <c r="AW112" i="99" a="1"/>
  <c r="BK342" i="99" a="1"/>
  <c r="BO200" i="100" a="1"/>
  <c r="BD40" i="99" a="1"/>
  <c r="BG10" i="100" a="1"/>
  <c r="BK220" i="99" a="1"/>
  <c r="BF232" i="99" a="1"/>
  <c r="BL154" i="100" a="1"/>
  <c r="AX172" i="100" a="1"/>
  <c r="BO54" i="99" a="1"/>
  <c r="BR268" i="99" a="1"/>
  <c r="BO92" i="100" a="1"/>
  <c r="BE10" i="99" a="1"/>
  <c r="AW224" i="100" a="1"/>
  <c r="BC96" i="99" a="1"/>
  <c r="BN406" i="99" a="1"/>
  <c r="BM352" i="100" a="1"/>
  <c r="BC118" i="100" a="1"/>
  <c r="BO222" i="99" a="1"/>
  <c r="AW370" i="99" a="1"/>
  <c r="AW344" i="100" a="1"/>
  <c r="AX352" i="99" a="1"/>
  <c r="BO22" i="99" a="1"/>
  <c r="BE72" i="100" a="1"/>
  <c r="BD328" i="100" a="1"/>
  <c r="AX334" i="99" a="1"/>
  <c r="BM218" i="100" a="1"/>
  <c r="AX382" i="99" a="1"/>
  <c r="AZ88" i="99" a="1"/>
  <c r="BK384" i="99" a="1"/>
  <c r="AY250" i="99" a="1"/>
  <c r="AW22" i="99" a="1"/>
  <c r="BO262" i="99" a="1"/>
  <c r="BM194" i="99" a="1"/>
  <c r="AW406" i="99" a="1"/>
  <c r="BF178" i="99" a="1"/>
  <c r="BP94" i="99" a="1"/>
  <c r="BE136" i="99" a="1"/>
  <c r="BQ76" i="99" a="1"/>
  <c r="BL244" i="99" a="1"/>
  <c r="BD154" i="99" a="1"/>
  <c r="AW304" i="99" a="1"/>
  <c r="BM50" i="99" a="1"/>
  <c r="BM160" i="100" a="1"/>
  <c r="BE292" i="99" a="1"/>
  <c r="BE150" i="100" a="1"/>
  <c r="BN394" i="100" a="1"/>
  <c r="BD232" i="100" a="1"/>
  <c r="BD280" i="99" a="1"/>
  <c r="BO30" i="98" a="1"/>
  <c r="BC106" i="99" a="1"/>
  <c r="BK82" i="100" a="1"/>
  <c r="BE402" i="99" a="1"/>
  <c r="AW376" i="100" a="1"/>
  <c r="BE284" i="99" a="1"/>
  <c r="BC290" i="99" a="1"/>
  <c r="BM30" i="99" a="1"/>
  <c r="BE342" i="99" a="1"/>
  <c r="BF94" i="99" a="1"/>
  <c r="BO190" i="99" a="1"/>
  <c r="BC328" i="99" a="1"/>
  <c r="BE302" i="100" a="1"/>
  <c r="AX418" i="99" a="1"/>
  <c r="BK78" i="100" a="1"/>
  <c r="BO230" i="99" a="1"/>
  <c r="BK270" i="99" a="1"/>
  <c r="AZ22" i="98" a="1"/>
  <c r="AW56" i="99" a="1"/>
  <c r="AW40" i="100" a="1"/>
  <c r="BE160" i="100" a="1"/>
  <c r="AW228" i="99" a="1"/>
  <c r="AZ4" i="100" a="1"/>
  <c r="BK106" i="99" a="1"/>
  <c r="BO420" i="99" a="1"/>
  <c r="BN364" i="99" a="1"/>
  <c r="BE278" i="99" a="1"/>
  <c r="BP106" i="99" a="1"/>
  <c r="BF142" i="100" a="1"/>
  <c r="BE264" i="100" a="1"/>
  <c r="BM114" i="100" a="1"/>
  <c r="AX208" i="100" a="1"/>
  <c r="AW300" i="98" a="1"/>
  <c r="AW352" i="99" a="1"/>
  <c r="BN160" i="99" a="1"/>
  <c r="BP400" i="99" a="1"/>
  <c r="BO398" i="99" a="1"/>
  <c r="BM308" i="99" a="1"/>
  <c r="BE178" i="100" a="1"/>
  <c r="AW94" i="100" a="1"/>
  <c r="AW134" i="99" a="1"/>
  <c r="BO260" i="100" a="1"/>
  <c r="AZ82" i="99" a="1"/>
  <c r="BM102" i="99" a="1"/>
  <c r="BO282" i="99" a="1"/>
  <c r="AW30" i="99" a="1"/>
  <c r="BK344" i="99" a="1"/>
  <c r="BE406" i="99" a="1"/>
  <c r="BO292" i="99" a="1"/>
  <c r="BD304" i="99" a="1"/>
  <c r="AX82" i="99" a="1"/>
  <c r="AW70" i="99" a="1"/>
  <c r="BO256" i="99" a="1"/>
  <c r="BP298" i="99" a="1"/>
  <c r="BF124" i="99" a="1"/>
  <c r="BN322" i="99" a="1"/>
  <c r="BM144" i="99" a="1"/>
  <c r="BK64" i="100" a="1"/>
  <c r="AX136" i="100" a="1"/>
  <c r="BK36" i="99" a="1"/>
  <c r="BM126" i="99" a="1"/>
  <c r="AZ58" i="98" a="1"/>
  <c r="BC336" i="99" a="1"/>
  <c r="BC320" i="99" a="1"/>
  <c r="BE132" i="100" a="1"/>
  <c r="BK264" i="100" a="1"/>
  <c r="AZ58" i="100" a="1"/>
  <c r="BK282" i="99" a="1"/>
  <c r="AX262" i="100" a="1"/>
  <c r="BE24" i="100" a="1"/>
  <c r="BL70" i="99" a="1"/>
  <c r="AW414" i="99" a="1"/>
  <c r="BC308" i="99" a="1"/>
  <c r="AW390" i="99" a="1"/>
  <c r="BE208" i="99" a="1"/>
  <c r="BC302" i="100" a="1"/>
  <c r="BK202" i="99" a="1"/>
  <c r="AW208" i="100" a="1"/>
  <c r="BC10" i="100" a="1"/>
  <c r="BK376" i="99" a="1"/>
  <c r="BK302" i="99" a="1"/>
  <c r="BC118" i="99" a="1"/>
  <c r="BK80" i="99" a="1"/>
  <c r="BK134" i="99" a="1"/>
  <c r="AW152" i="99" a="1"/>
  <c r="BC336" i="100" a="1"/>
  <c r="BO104" i="99" a="1"/>
  <c r="BE112" i="99" a="1"/>
  <c r="BM192" i="100" a="1"/>
  <c r="AW34" i="99" a="1"/>
  <c r="BE396" i="99" a="1"/>
  <c r="AW140" i="100" a="1"/>
  <c r="BC244" i="100" a="1"/>
  <c r="BC172" i="100" a="1"/>
  <c r="BD322" i="99" a="1"/>
  <c r="BQ52" i="99" a="1"/>
  <c r="AW52" i="99" a="1"/>
  <c r="BC128" i="99" a="1"/>
  <c r="AW288" i="99" a="1"/>
  <c r="BC392" i="100" a="1"/>
  <c r="BC290" i="100" a="1"/>
  <c r="BC72" i="99" a="1"/>
  <c r="BC262" i="99" a="1"/>
  <c r="BQ148" i="99" a="1"/>
  <c r="BE166" i="99" a="1"/>
  <c r="BC332" i="100" a="1"/>
  <c r="BP286" i="99" a="1"/>
  <c r="BC192" i="99" a="1"/>
  <c r="BK404" i="99" a="1"/>
  <c r="AZ46" i="99" a="1"/>
  <c r="AY400" i="100" a="1"/>
  <c r="BK200" i="100" a="1"/>
  <c r="BC398" i="99" a="1"/>
  <c r="BO134" i="99" a="1"/>
  <c r="BE234" i="99" a="1"/>
  <c r="BM288" i="99" a="1"/>
  <c r="BM338" i="99" a="1"/>
  <c r="BP88" i="99" a="1"/>
  <c r="BE82" i="100" a="1"/>
  <c r="BC382" i="99" a="1"/>
  <c r="AW46" i="99" a="1"/>
  <c r="AX196" i="99" a="1"/>
  <c r="AW230" i="99" a="1"/>
  <c r="AW342" i="99" a="1"/>
  <c r="BC388" i="99" a="1"/>
  <c r="BK426" i="99" a="1"/>
  <c r="BO112" i="99" a="1"/>
  <c r="BK130" i="99" a="1"/>
  <c r="BL76" i="99" a="1"/>
  <c r="BQ310" i="99" a="1"/>
  <c r="BC370" i="98" a="1"/>
  <c r="BK388" i="100" a="1"/>
  <c r="AX70" i="100" a="1"/>
  <c r="AW252" i="99" a="1"/>
  <c r="BE192" i="99" a="1"/>
  <c r="BK200" i="99" a="1"/>
  <c r="BD334" i="99" a="1"/>
  <c r="AW180" i="100" a="1"/>
  <c r="BN166" i="99" a="1"/>
  <c r="AX328" i="99" a="1"/>
  <c r="BE328" i="100" a="1"/>
  <c r="BO392" i="100" a="1"/>
  <c r="BO360" i="99" a="1"/>
  <c r="BO106" i="99" a="1"/>
  <c r="BD406" i="100" a="1"/>
  <c r="AZ394" i="99" a="1"/>
  <c r="AW412" i="99" a="1"/>
  <c r="AY28" i="100" a="1"/>
  <c r="BK360" i="99" a="1"/>
  <c r="BO304" i="99" a="1"/>
  <c r="BE156" i="99" a="1"/>
  <c r="BO382" i="99" a="1"/>
  <c r="AW186" i="99" a="1"/>
  <c r="AZ328" i="99" a="1"/>
  <c r="BR106" i="99" a="1"/>
  <c r="BM254" i="100" a="1"/>
  <c r="BN208" i="99" a="1"/>
  <c r="AY178" i="99" a="1"/>
  <c r="AX220" i="99" a="1"/>
  <c r="BN424" i="99" a="1"/>
  <c r="BF274" i="100" a="1"/>
  <c r="BN250" i="100" a="1"/>
  <c r="BO196" i="100" a="1"/>
  <c r="BK304" i="100" a="1"/>
  <c r="AW394" i="100" a="1"/>
  <c r="BK324" i="100" a="1"/>
  <c r="BN106" i="99" a="1"/>
  <c r="BD358" i="99" a="1"/>
  <c r="BC98" i="99" a="1"/>
  <c r="BK396" i="99" a="1"/>
  <c r="BP166" i="99" a="1"/>
  <c r="BN106" i="100" a="1"/>
  <c r="BP244" i="99" a="1"/>
  <c r="BM200" i="100" a="1"/>
  <c r="BR22" i="99" a="1"/>
  <c r="BK288" i="99" a="1"/>
  <c r="BF190" i="99" a="1"/>
  <c r="BK298" i="100" a="1"/>
  <c r="AW106" i="99" a="1"/>
  <c r="BE20" i="99" a="1"/>
  <c r="AZ268" i="100" a="1"/>
  <c r="BE162" i="99" a="1"/>
  <c r="BM192" i="99" a="1"/>
  <c r="BE40" i="100" a="1"/>
  <c r="BK380" i="99" a="1"/>
  <c r="BK310" i="99" a="1"/>
  <c r="BP100" i="99" a="1"/>
  <c r="AW242" i="99" a="1"/>
  <c r="BL160" i="100" a="1"/>
  <c r="BM366" i="99" a="1"/>
  <c r="BC372" i="99" a="1"/>
  <c r="AZ286" i="100" a="1"/>
  <c r="AX4" i="100" a="1"/>
  <c r="AX250" i="100" a="1"/>
  <c r="BC98" i="98" a="1"/>
  <c r="BE16" i="99" a="1"/>
  <c r="BC210" i="99" a="1"/>
  <c r="BM148" i="99" a="1"/>
  <c r="BM290" i="99" a="1"/>
  <c r="AY184" i="100" a="1"/>
  <c r="BM330" i="100" a="1"/>
  <c r="BK234" i="100" a="1"/>
  <c r="BG40" i="100" a="1"/>
  <c r="AW98" i="99" a="1"/>
  <c r="BM380" i="100" a="1"/>
  <c r="BE142" i="100" a="1"/>
  <c r="BC132" i="98" a="1"/>
  <c r="BE38" i="100" a="1"/>
  <c r="BL52" i="100" a="1"/>
  <c r="BO192" i="99" a="1"/>
  <c r="AY352" i="100" a="1"/>
  <c r="BK226" i="100" a="1"/>
  <c r="AW50" i="100" a="1"/>
  <c r="AW176" i="100" a="1"/>
  <c r="BP130" i="98" a="1"/>
  <c r="BK52" i="98" a="1"/>
  <c r="AZ94" i="100" a="1"/>
  <c r="BO202" i="100" a="1"/>
  <c r="AX202" i="100" a="1"/>
  <c r="BK110" i="100" a="1"/>
  <c r="BE74" i="100" a="1"/>
  <c r="BE270" i="100" a="1"/>
  <c r="BM210" i="100" a="1"/>
  <c r="BM30" i="98" a="1"/>
  <c r="AY406" i="100" a="1"/>
  <c r="BK254" i="100" a="1"/>
  <c r="AX178" i="100" a="1"/>
  <c r="BM302" i="100" a="1"/>
  <c r="AW174" i="99" a="1"/>
  <c r="BC170" i="100" a="1"/>
  <c r="BE120" i="100" a="1"/>
  <c r="AW154" i="100" a="1"/>
  <c r="BE384" i="100" a="1"/>
  <c r="BM158" i="100" a="1"/>
  <c r="BO412" i="100" a="1"/>
  <c r="BK274" i="100" a="1"/>
  <c r="AW36" i="100" a="1"/>
  <c r="AY34" i="100" a="1"/>
  <c r="AW252" i="100" a="1"/>
  <c r="BM166" i="100" a="1"/>
  <c r="BE264" i="98" a="1"/>
  <c r="BN208" i="100" a="1"/>
  <c r="BQ340" i="99" a="1"/>
  <c r="BP178" i="99" a="1"/>
  <c r="BR208" i="99" a="1"/>
  <c r="BM240" i="99" a="1"/>
  <c r="BO86" i="100" a="1"/>
  <c r="BM318" i="99" a="1"/>
  <c r="BK358" i="99" a="1"/>
  <c r="BQ166" i="99" a="1"/>
  <c r="AX250" i="99" a="1"/>
  <c r="BR10" i="99" a="1"/>
  <c r="AZ178" i="99" a="1"/>
  <c r="AY112" i="100" a="1"/>
  <c r="BO120" i="99" a="1"/>
  <c r="BO124" i="100" a="1"/>
  <c r="AW308" i="100" a="1"/>
  <c r="AY34" i="99" a="1"/>
  <c r="AZ88" i="100" a="1"/>
  <c r="BK156" i="100" a="1"/>
  <c r="BE48" i="99" a="1"/>
  <c r="AW306" i="99" a="1"/>
  <c r="AZ136" i="99" a="1"/>
  <c r="BE362" i="99" a="1"/>
  <c r="BC72" i="100" a="1"/>
  <c r="BP112" i="98" a="1"/>
  <c r="AX94" i="99" a="1"/>
  <c r="BP112" i="99" a="1"/>
  <c r="AY22" i="100" a="1"/>
  <c r="AW152" i="100" a="1"/>
  <c r="AW128" i="100" a="1"/>
  <c r="BC266" i="99" a="1"/>
  <c r="BK176" i="99" a="1"/>
  <c r="BC138" i="99" a="1"/>
  <c r="BF406" i="99" a="1"/>
  <c r="BM178" i="99" a="1"/>
  <c r="AW10" i="99" a="1"/>
  <c r="BK292" i="100" a="1"/>
  <c r="BC416" i="99" a="1"/>
  <c r="AW110" i="99" a="1"/>
  <c r="BC268" i="100" a="1"/>
  <c r="BE374" i="99" a="1"/>
  <c r="BP412" i="99" a="1"/>
  <c r="BG38" i="100" a="1"/>
  <c r="BC284" i="99" a="1"/>
  <c r="AX154" i="100" a="1"/>
  <c r="BK238" i="99" a="1"/>
  <c r="BK20" i="99" a="1"/>
  <c r="BF166" i="100" a="1"/>
  <c r="BO156" i="100" a="1"/>
  <c r="AZ106" i="98" a="1"/>
  <c r="BF220" i="98" a="1"/>
  <c r="BE32" i="99" a="1"/>
  <c r="BO318" i="98" a="1"/>
  <c r="BM314" i="99" a="1"/>
  <c r="BO404" i="99" a="1"/>
  <c r="AW86" i="99" a="1"/>
  <c r="BE116" i="99" a="1"/>
  <c r="BG20" i="100" a="1"/>
  <c r="BO308" i="100" a="1"/>
  <c r="BK232" i="99" a="1"/>
  <c r="BM160" i="99" a="1"/>
  <c r="BL406" i="99" a="1"/>
  <c r="BK146" i="99" a="1"/>
  <c r="BO144" i="99" a="1"/>
  <c r="BM248" i="100" a="1"/>
  <c r="BE148" i="99" a="1"/>
  <c r="BM344" i="99" a="1"/>
  <c r="BE424" i="100" a="1"/>
  <c r="BC250" i="99" a="1"/>
  <c r="BC162" i="99" a="1"/>
  <c r="AY208" i="99" a="1"/>
  <c r="BM330" i="99" a="1"/>
  <c r="BD10" i="99" a="1"/>
  <c r="AW200" i="100" a="1"/>
  <c r="BR70" i="99" a="1"/>
  <c r="BO358" i="99" a="1"/>
  <c r="BF418" i="99" a="1"/>
  <c r="BF34" i="99" a="1"/>
  <c r="BK326" i="99" a="1"/>
  <c r="BC148" i="99" a="1"/>
  <c r="AW178" i="100" a="1"/>
  <c r="AZ154" i="99" a="1"/>
  <c r="AW324" i="100" a="1"/>
  <c r="BC404" i="99" a="1"/>
  <c r="BK122" i="100" a="1"/>
  <c r="BM62" i="99" a="1"/>
  <c r="BF358" i="100" a="1"/>
  <c r="AY58" i="100" a="1"/>
  <c r="BC366" i="99" a="1"/>
  <c r="BK96" i="100" a="1"/>
  <c r="BK296" i="99" a="1"/>
  <c r="BC70" i="100" a="1"/>
  <c r="BC424" i="99" a="1"/>
  <c r="AY412" i="99" a="1"/>
  <c r="BE262" i="99" a="1"/>
  <c r="BC334" i="99" a="1"/>
  <c r="BC182" i="100" a="1"/>
  <c r="BD214" i="99" a="1"/>
  <c r="AW320" i="99" a="1"/>
  <c r="BK138" i="100" a="1"/>
  <c r="BO272" i="99" a="1"/>
  <c r="AW312" i="99" a="1"/>
  <c r="AW290" i="99" a="1"/>
  <c r="BL274" i="99" a="1"/>
  <c r="BC404" i="100" a="1"/>
  <c r="AZ400" i="100" a="1"/>
  <c r="BL40" i="99" a="1"/>
  <c r="BL316" i="99" a="1"/>
  <c r="AW194" i="99" a="1"/>
  <c r="BC236" i="100" a="1"/>
  <c r="BF148" i="100" a="1"/>
  <c r="BF76" i="99" a="1"/>
  <c r="BN46" i="99" a="1"/>
  <c r="BE106" i="99" a="1"/>
  <c r="BO322" i="99" a="1"/>
  <c r="BE56" i="100" a="1"/>
  <c r="BM78" i="100" a="1"/>
  <c r="BC330" i="100" a="1"/>
  <c r="BO226" i="100" a="1"/>
  <c r="BK22" i="99" a="1"/>
  <c r="BD118" i="98" a="1"/>
  <c r="BE336" i="99" a="1"/>
  <c r="BC6" i="99" a="1"/>
  <c r="BK12" i="99" a="1"/>
  <c r="AX154" i="99" a="1"/>
  <c r="AW372" i="100" a="1"/>
  <c r="AW6" i="100" a="1"/>
  <c r="BM354" i="99" a="1"/>
  <c r="BE174" i="99" a="1"/>
  <c r="BN244" i="99" a="1"/>
  <c r="BM188" i="99" a="1"/>
  <c r="BM128" i="100" a="1"/>
  <c r="BK108" i="100" a="1"/>
  <c r="BC278" i="99" a="1"/>
  <c r="BO426" i="99" a="1"/>
  <c r="AW410" i="99" a="1"/>
  <c r="AZ256" i="99" a="1"/>
  <c r="BQ358" i="99" a="1"/>
  <c r="BD364" i="100" a="1"/>
  <c r="BC254" i="99" a="1"/>
  <c r="BC338" i="99" a="1"/>
  <c r="BK114" i="99" a="1"/>
  <c r="BO160" i="99" a="1"/>
  <c r="BN256" i="100" a="1"/>
  <c r="BO378" i="100" a="1"/>
  <c r="BP364" i="99" a="1"/>
  <c r="BC42" i="100" a="1"/>
  <c r="BK326" i="100" a="1"/>
  <c r="BO174" i="100" a="1"/>
  <c r="AW6" i="99" a="1"/>
  <c r="AX46" i="99" a="1"/>
  <c r="BC176" i="99" a="1"/>
  <c r="BL358" i="99" a="1"/>
  <c r="BO150" i="99" a="1"/>
  <c r="BQ52" i="100" a="1"/>
  <c r="BO188" i="100" a="1"/>
  <c r="AW316" i="100" a="1"/>
  <c r="BE332" i="99" a="1"/>
  <c r="BC206" i="99" a="1"/>
  <c r="BE318" i="98" a="1"/>
  <c r="AZ340" i="100" a="1"/>
  <c r="BM334" i="100" a="1"/>
  <c r="BM22" i="98" a="1"/>
  <c r="BO342" i="100" a="1"/>
  <c r="AX334" i="100" a="1"/>
  <c r="AW380" i="100" a="1"/>
  <c r="BM140" i="100" a="1"/>
  <c r="BK320" i="100" a="1"/>
  <c r="BO390" i="98" a="1"/>
  <c r="BC120" i="98" a="1"/>
  <c r="BE86" i="98" a="1"/>
  <c r="BE96" i="100" a="1"/>
  <c r="AY292" i="100" a="1"/>
  <c r="BN184" i="98" a="1"/>
  <c r="AX82" i="100" a="1"/>
  <c r="BD4" i="100" a="1"/>
  <c r="BK32" i="99" a="1"/>
  <c r="BC352" i="100" a="1"/>
  <c r="AW310" i="100" a="1"/>
  <c r="BM140" i="99" a="1"/>
  <c r="BE88" i="99" a="1"/>
  <c r="BC84" i="100" a="1"/>
  <c r="BO284" i="100" a="1"/>
  <c r="BO114" i="100" a="1"/>
  <c r="AW338" i="100" a="1"/>
  <c r="AX166" i="100" a="1"/>
  <c r="BO140" i="99" a="1"/>
  <c r="BG12" i="100" a="1"/>
  <c r="BK334" i="100" a="1"/>
  <c r="BK360" i="100" a="1"/>
  <c r="BO356" i="100" a="1"/>
  <c r="AW54" i="98" a="1"/>
  <c r="BC14" i="100" a="1"/>
  <c r="BM354" i="100" a="1"/>
  <c r="BO242" i="99" a="1"/>
  <c r="BK222" i="99" a="1"/>
  <c r="BK410" i="99" a="1"/>
  <c r="AW426" i="100" a="1"/>
  <c r="AY82" i="100" a="1"/>
  <c r="BM422" i="99" a="1"/>
  <c r="BL160" i="99" a="1"/>
  <c r="BO124" i="99" a="1"/>
  <c r="AX148" i="99" a="1"/>
  <c r="AY190" i="99" a="1"/>
  <c r="AW40" i="99" a="1"/>
  <c r="BC386" i="100" a="1"/>
  <c r="BM390" i="99" a="1"/>
  <c r="BK314" i="99" a="1"/>
  <c r="AZ118" i="99" a="1"/>
  <c r="BC376" i="100" a="1"/>
  <c r="BE126" i="100" a="1"/>
  <c r="AW300" i="99" a="1"/>
  <c r="BC306" i="100" a="1"/>
  <c r="AW360" i="99" a="1"/>
  <c r="BD244" i="100" a="1"/>
  <c r="BM120" i="99" a="1"/>
  <c r="AW146" i="100" a="1"/>
  <c r="BM386" i="100" a="1"/>
  <c r="AZ214" i="100" a="1"/>
  <c r="BK420" i="100" a="1"/>
  <c r="BK110" i="99" a="1"/>
  <c r="BC310" i="99" a="1"/>
  <c r="BM382" i="99" a="1"/>
  <c r="BK280" i="99" a="1"/>
  <c r="BO288" i="100" a="1"/>
  <c r="BE338" i="100" a="1"/>
  <c r="BM92" i="100" a="1"/>
  <c r="BK190" i="99" a="1"/>
  <c r="BO372" i="99" a="1"/>
  <c r="BC116" i="100" a="1"/>
  <c r="BE272" i="99" a="1"/>
  <c r="BF286" i="99" a="1"/>
  <c r="AW368" i="99" a="1"/>
  <c r="BC136" i="99" a="1"/>
  <c r="BN112" i="100" a="1"/>
  <c r="BO152" i="99" a="1"/>
  <c r="BK420" i="99" a="1"/>
  <c r="BM310" i="99" a="1"/>
  <c r="AZ346" i="99" a="1"/>
  <c r="BK182" i="99" a="1"/>
  <c r="BF226" i="100" a="1"/>
  <c r="BL400" i="100" a="1"/>
  <c r="BO384" i="98" a="1"/>
  <c r="BE102" i="99" a="1"/>
  <c r="BK230" i="100" a="1"/>
  <c r="AY4" i="98" a="1"/>
  <c r="BM254" i="99" a="1"/>
  <c r="AZ28" i="99" a="1"/>
  <c r="BK284" i="99" a="1"/>
  <c r="BM22" i="99" a="1"/>
  <c r="BN382" i="100" a="1"/>
  <c r="BM138" i="100" a="1"/>
  <c r="BO32" i="99" a="1"/>
  <c r="BM222" i="99" a="1"/>
  <c r="BP232" i="99" a="1"/>
  <c r="BO348" i="99" a="1"/>
  <c r="BE256" i="99" a="1"/>
  <c r="BC76" i="99" a="1"/>
  <c r="BC400" i="99" a="1"/>
  <c r="AW172" i="99" a="1"/>
  <c r="BE414" i="99" a="1"/>
  <c r="BE196" i="99" a="1"/>
  <c r="BK352" i="99" a="1"/>
  <c r="BP370" i="99" a="1"/>
  <c r="BM34" i="99" a="1"/>
  <c r="BM328" i="99" a="1"/>
  <c r="BK100" i="99" a="1"/>
  <c r="BD238" i="99" a="1"/>
  <c r="BC122" i="99" a="1"/>
  <c r="BE66" i="99" a="1"/>
  <c r="AW250" i="99" a="1"/>
  <c r="BO406" i="99" a="1"/>
  <c r="AY190" i="100" a="1"/>
  <c r="BN304" i="100" a="1"/>
  <c r="BO128" i="99" a="1"/>
  <c r="BO358" i="100" a="1"/>
  <c r="BK78" i="99" a="1"/>
  <c r="BL268" i="99" a="1"/>
  <c r="BC230" i="99" a="1"/>
  <c r="BC368" i="100" a="1"/>
  <c r="BP214" i="99" a="1"/>
  <c r="AY280" i="100" a="1"/>
  <c r="BD184" i="99" a="1"/>
  <c r="BF82" i="100" a="1"/>
  <c r="BE250" i="99" a="1"/>
  <c r="BE104" i="100" a="1"/>
  <c r="BE394" i="99" a="1"/>
  <c r="AW140" i="99" a="1"/>
  <c r="BM170" i="99" a="1"/>
  <c r="BO10" i="99" a="1"/>
  <c r="AZ4" i="99" a="1"/>
  <c r="BR148" i="99" a="1"/>
  <c r="BE416" i="99" a="1"/>
  <c r="AW374" i="99" a="1"/>
  <c r="BF226" i="99" a="1"/>
  <c r="BC324" i="99" a="1"/>
  <c r="BL124" i="100" a="1"/>
  <c r="BM348" i="99" a="1"/>
  <c r="BK24" i="99" a="1"/>
  <c r="BK216" i="99" a="1"/>
  <c r="BR190" i="99" a="1"/>
  <c r="BM76" i="99" a="1"/>
  <c r="AW280" i="99" a="1"/>
  <c r="AZ418" i="100" a="1"/>
  <c r="BF94" i="100" a="1"/>
  <c r="BD64" i="99" a="1"/>
  <c r="BG44" i="100" a="1"/>
  <c r="BM300" i="100" a="1"/>
  <c r="BE354" i="98" a="1"/>
  <c r="BM246" i="100" a="1"/>
  <c r="BR250" i="99" a="1"/>
  <c r="BP358" i="99" a="1"/>
  <c r="BN304" i="99" a="1"/>
  <c r="BD268" i="100" a="1"/>
  <c r="BM180" i="99" a="1"/>
  <c r="AW104" i="99" a="1"/>
  <c r="BC402" i="99" a="1"/>
  <c r="BC206" i="100" a="1"/>
  <c r="BK104" i="99" a="1"/>
  <c r="BL118" i="100" a="1"/>
  <c r="BM338" i="100" a="1"/>
  <c r="BD76" i="100" a="1"/>
  <c r="AW38" i="100" a="1"/>
  <c r="BM286" i="99" a="1"/>
  <c r="BO416" i="99" a="1"/>
  <c r="BK282" i="100" a="1"/>
  <c r="BE382" i="100" a="1"/>
  <c r="BE154" i="100" a="1"/>
  <c r="BQ232" i="99" a="1"/>
  <c r="BL376" i="99" a="1"/>
  <c r="BK386" i="99" a="1"/>
  <c r="BN268" i="100" a="1"/>
  <c r="BL10" i="99" a="1"/>
  <c r="BK172" i="100" a="1"/>
  <c r="BC374" i="100" a="1"/>
  <c r="BL262" i="100" a="1"/>
  <c r="AZ118" i="100" a="1"/>
  <c r="BK158" i="99" a="1"/>
  <c r="BF328" i="99" a="1"/>
  <c r="AW212" i="99" a="1"/>
  <c r="BR406" i="99" a="1"/>
  <c r="BO202" i="99" a="1"/>
  <c r="BC292" i="100" a="1"/>
  <c r="BE402" i="100" a="1"/>
  <c r="AW72" i="100" a="1"/>
  <c r="BF280" i="99" a="1"/>
  <c r="BL370" i="100" a="1"/>
  <c r="BD160" i="98" a="1"/>
  <c r="BM350" i="99" a="1"/>
  <c r="AW332" i="100" a="1"/>
  <c r="AZ136" i="100" a="1"/>
  <c r="BC156" i="100" a="1"/>
  <c r="BO68" i="98" a="1"/>
  <c r="BF160" i="100" a="1"/>
  <c r="AW262" i="100" a="1"/>
  <c r="BL268" i="100" a="1"/>
  <c r="AW304" i="98" a="1"/>
  <c r="BQ412" i="98" a="1"/>
  <c r="BM320" i="98" a="1"/>
  <c r="BE288" i="99" a="1"/>
  <c r="BE364" i="100" a="1"/>
  <c r="BK388" i="98" a="1"/>
  <c r="BE64" i="99" a="1"/>
  <c r="BO314" i="100" a="1"/>
  <c r="BK296" i="100" a="1"/>
  <c r="BD394" i="100" a="1"/>
  <c r="BK318" i="99" a="1"/>
  <c r="BM124" i="100" a="1"/>
  <c r="BC56" i="100" a="1"/>
  <c r="BM78" i="99" a="1"/>
  <c r="BD124" i="100" a="1"/>
  <c r="BF388" i="100" a="1"/>
  <c r="BO320" i="100" a="1"/>
  <c r="AW280" i="100" a="1"/>
  <c r="BM258" i="100" a="1"/>
  <c r="AX160" i="98" a="1"/>
  <c r="BO302" i="100" a="1"/>
  <c r="BE324" i="100" a="1"/>
  <c r="AW116" i="100" a="1"/>
  <c r="AY304" i="98" a="1"/>
  <c r="AW210" i="100" a="1"/>
  <c r="AZ76" i="100" a="1"/>
  <c r="BE174" i="100" a="1"/>
  <c r="AW116" i="98" a="1"/>
  <c r="BE34" i="99" a="1"/>
  <c r="BC218" i="99" a="1"/>
  <c r="BP22" i="99" a="1"/>
  <c r="BK84" i="99" a="1"/>
  <c r="BK330" i="99" a="1"/>
  <c r="BE130" i="99" a="1"/>
  <c r="AW74" i="100" a="1"/>
  <c r="BM398" i="100" a="1"/>
  <c r="AW96" i="99" a="1"/>
  <c r="AX118" i="100" a="1"/>
  <c r="BO238" i="99" a="1"/>
  <c r="BC410" i="100" a="1"/>
  <c r="BE386" i="99" a="1"/>
  <c r="BC208" i="99" a="1"/>
  <c r="BO422" i="100" a="1"/>
  <c r="BM368" i="100" a="1"/>
  <c r="BM216" i="100" a="1"/>
  <c r="BK258" i="100" a="1"/>
  <c r="AX52" i="100" a="1"/>
  <c r="BQ322" i="99" a="1"/>
  <c r="BN292" i="100" a="1"/>
  <c r="BM264" i="100" a="1"/>
  <c r="BE112" i="100" a="1"/>
  <c r="BD202" i="100" a="1"/>
  <c r="BF292" i="100" a="1"/>
  <c r="BC364" i="99" a="1"/>
  <c r="AX34" i="100" a="1"/>
  <c r="BM74" i="100" a="1"/>
  <c r="BM404" i="100" a="1"/>
  <c r="BK216" i="100" a="1"/>
  <c r="BM86" i="100" a="1"/>
  <c r="AZ406" i="100" a="1"/>
  <c r="BL364" i="98" a="1"/>
  <c r="BK328" i="99" a="1"/>
  <c r="BK350" i="100" a="1"/>
  <c r="AW14" i="100" a="1"/>
  <c r="BE370" i="100" a="1"/>
  <c r="BK248" i="100" a="1"/>
  <c r="BM6" i="99" a="1"/>
  <c r="BO354" i="98" a="1"/>
  <c r="BE372" i="100" a="1"/>
  <c r="BC344" i="100" a="1"/>
  <c r="AW160" i="100" a="1"/>
  <c r="AW42" i="98" a="1"/>
  <c r="AZ232" i="100" a="1"/>
  <c r="AX166" i="99" a="1"/>
  <c r="BE368" i="98" a="1"/>
  <c r="BP166" i="98" a="1"/>
  <c r="AY262" i="98" a="1"/>
  <c r="BO12" i="99" a="1"/>
  <c r="BK170" i="100" a="1"/>
  <c r="AY202" i="98" a="1"/>
  <c r="BM264" i="98" a="1"/>
  <c r="BO52" i="100" a="1"/>
  <c r="BO98" i="100" a="1"/>
  <c r="BM422" i="100" a="1"/>
  <c r="BE144" i="99" a="1"/>
  <c r="BE298" i="99" a="1"/>
  <c r="BO94" i="100" a="1"/>
  <c r="AW388" i="99" a="1"/>
  <c r="BO248" i="98" a="1"/>
  <c r="AZ304" i="100" a="1"/>
  <c r="BM120" i="100" a="1"/>
  <c r="BD58" i="100" a="1"/>
  <c r="BC154" i="99" a="1"/>
  <c r="BC300" i="98" a="1"/>
  <c r="BK290" i="99" a="1"/>
  <c r="AW320" i="100" a="1"/>
  <c r="BK294" i="100" a="1"/>
  <c r="BK192" i="99" a="1"/>
  <c r="BM332" i="99" a="1"/>
  <c r="BK28" i="99" a="1"/>
  <c r="BM166" i="99" a="1"/>
  <c r="AY58" i="99" a="1"/>
  <c r="BL334" i="99" a="1"/>
  <c r="AY4" i="100" a="1"/>
  <c r="BC40" i="100" a="1"/>
  <c r="BK370" i="100" a="1"/>
  <c r="BL358" i="100" a="1"/>
  <c r="BF58" i="99" a="1"/>
  <c r="BO60" i="99" a="1"/>
  <c r="AX268" i="99" a="1"/>
  <c r="BE22" i="100" a="1"/>
  <c r="BC288" i="100" a="1"/>
  <c r="BC64" i="100" a="1"/>
  <c r="AW104" i="100" a="1"/>
  <c r="AW422" i="99" a="1"/>
  <c r="BM132" i="100" a="1"/>
  <c r="AY100" i="100" a="1"/>
  <c r="AW182" i="99" a="1"/>
  <c r="BN142" i="100" a="1"/>
  <c r="BK412" i="100" a="1"/>
  <c r="AX172" i="98" a="1"/>
  <c r="BC422" i="99" a="1"/>
  <c r="BN298" i="100" a="1"/>
  <c r="BC24" i="99" a="1"/>
  <c r="BO26" i="98" a="1"/>
  <c r="BP424" i="99" a="1"/>
  <c r="AZ328" i="98" a="1"/>
  <c r="BD238" i="100" a="1"/>
  <c r="AW352" i="100" a="1"/>
  <c r="BM312" i="100" a="1"/>
  <c r="BD64" i="100" a="1"/>
  <c r="BM206" i="100" a="1"/>
  <c r="AX382" i="100" a="1"/>
  <c r="AX268" i="100" a="1"/>
  <c r="AY112" i="99" a="1"/>
  <c r="AX292" i="99" a="1"/>
  <c r="BO286" i="100" a="1"/>
  <c r="BF16" i="100" a="1"/>
  <c r="BK62" i="100" a="1"/>
  <c r="AZ202" i="100" a="1"/>
  <c r="BC234" i="100" a="1"/>
  <c r="BC250" i="100" a="1"/>
  <c r="BL370" i="99" a="1"/>
  <c r="BE294" i="98" a="1"/>
  <c r="AW428" i="98" a="1"/>
  <c r="BE272" i="100" a="1"/>
  <c r="BM408" i="100" a="1"/>
  <c r="AZ304" i="98" a="1"/>
  <c r="BF244" i="100" a="1"/>
  <c r="BC382" i="100" a="1"/>
  <c r="BE248" i="100" a="1"/>
  <c r="BK400" i="100" a="1"/>
  <c r="BC46" i="99" a="1"/>
  <c r="BE308" i="100" a="1"/>
  <c r="AY358" i="99" a="1"/>
  <c r="BD82" i="100" a="1"/>
  <c r="BD358" i="100" a="1"/>
  <c r="BK346" i="100" a="1"/>
  <c r="BG8" i="100" a="1"/>
  <c r="BO106" i="100" a="1"/>
  <c r="BK72" i="99" a="1"/>
  <c r="AY154" i="100" a="1"/>
  <c r="BM322" i="99" a="1"/>
  <c r="BE342" i="100" a="1"/>
  <c r="AW118" i="100" a="1"/>
  <c r="BK214" i="100" a="1"/>
  <c r="BH16" i="100" a="1"/>
  <c r="BE420" i="100" a="1"/>
  <c r="AX358" i="99" a="1"/>
  <c r="BO352" i="100" a="1"/>
  <c r="BD16" i="100" a="1"/>
  <c r="BO370" i="100" a="1"/>
  <c r="AW400" i="100" a="1"/>
  <c r="BK80" i="100" a="1"/>
  <c r="BG16" i="100" a="1"/>
  <c r="BC44" i="100" a="1"/>
  <c r="BM84" i="100" a="1"/>
  <c r="AX184" i="100" a="1"/>
  <c r="BM110" i="100" a="1"/>
  <c r="BL202" i="100" a="1"/>
  <c r="BC360" i="98" a="1"/>
  <c r="BK392" i="98" a="1"/>
  <c r="AW366" i="100" a="1"/>
  <c r="BK328" i="98" a="1"/>
  <c r="BL322" i="98" a="1"/>
  <c r="BC76" i="98" a="1"/>
  <c r="BM386" i="98" a="1"/>
  <c r="BC376" i="98" a="1"/>
  <c r="BM314" i="100" a="1"/>
  <c r="BE46" i="100" a="1"/>
  <c r="BK262" i="100" a="1"/>
  <c r="BM228" i="98" a="1"/>
  <c r="BL148" i="98" a="1"/>
  <c r="BK68" i="100" a="1"/>
  <c r="BD418" i="100" a="1"/>
  <c r="BF250" i="99" a="1"/>
  <c r="BD262" i="98" a="1"/>
  <c r="BK270" i="100" a="1"/>
  <c r="AW78" i="98" a="1"/>
  <c r="BM378" i="100" a="1"/>
  <c r="BG14" i="100" a="1"/>
  <c r="BC238" i="99" a="1"/>
  <c r="BE192" i="100" a="1"/>
  <c r="AW372" i="98" a="1"/>
  <c r="BK114" i="100" a="1"/>
  <c r="BK118" i="100" a="1"/>
  <c r="BO214" i="100" a="1"/>
  <c r="BN124" i="98" a="1"/>
  <c r="BK312" i="98" a="1"/>
  <c r="BO274" i="99" a="1"/>
  <c r="BE188" i="100" a="1"/>
  <c r="BC358" i="99" a="1"/>
  <c r="BQ268" i="98" a="1"/>
  <c r="AW210" i="98" a="1"/>
  <c r="BE366" i="99" a="1"/>
  <c r="BK396" i="100" a="1"/>
  <c r="BK312" i="100" a="1"/>
  <c r="BE268" i="98" a="1"/>
  <c r="BM334" i="98" a="1"/>
  <c r="BD220" i="100" a="1"/>
  <c r="AZ322" i="100" a="1"/>
  <c r="BK288" i="98" a="1"/>
  <c r="BC154" i="98" a="1"/>
  <c r="AW240" i="98" a="1"/>
  <c r="BQ418" i="99" a="1"/>
  <c r="BE282" i="99" a="1"/>
  <c r="BC372" i="100" a="1"/>
  <c r="BM378" i="99" a="1"/>
  <c r="AW358" i="99" a="1"/>
  <c r="BO278" i="99" a="1"/>
  <c r="BO312" i="100" a="1"/>
  <c r="AW296" i="100" a="1"/>
  <c r="BO104" i="100" a="1"/>
  <c r="BC88" i="100" a="1"/>
  <c r="BE46" i="99" a="1"/>
  <c r="BL394" i="99" a="1"/>
  <c r="BE372" i="99" a="1"/>
  <c r="AZ208" i="100" a="1"/>
  <c r="BC314" i="100" a="1"/>
  <c r="BQ172" i="99" a="1"/>
  <c r="BM232" i="100" a="1"/>
  <c r="BL220" i="100" a="1"/>
  <c r="AY208" i="100" a="1"/>
  <c r="BC22" i="99" a="1"/>
  <c r="BC38" i="100" a="1"/>
  <c r="BN232" i="100" a="1"/>
  <c r="BM104" i="100" a="1"/>
  <c r="BO186" i="100" a="1"/>
  <c r="BE398" i="100" a="1"/>
  <c r="AY118" i="100" a="1"/>
  <c r="BO6" i="99" a="1"/>
  <c r="BC222" i="99" a="1"/>
  <c r="AZ28" i="100" a="1"/>
  <c r="AW124" i="98" a="1"/>
  <c r="BE218" i="100" a="1"/>
  <c r="BK314" i="100" a="1"/>
  <c r="BK166" i="100" a="1"/>
  <c r="BL112" i="100" a="1"/>
  <c r="BL214" i="100" a="1"/>
  <c r="BL94" i="100" a="1"/>
  <c r="BF40" i="99" a="1"/>
  <c r="AW318" i="100" a="1"/>
  <c r="BN94" i="99" a="1"/>
  <c r="BL142" i="99" a="1"/>
  <c r="AW122" i="100" a="1"/>
  <c r="BE124" i="99" a="1"/>
  <c r="BC186" i="100" a="1"/>
  <c r="AW20" i="100" a="1"/>
  <c r="BC364" i="100" a="1"/>
  <c r="BK280" i="100" a="1"/>
  <c r="BQ178" i="98" a="1"/>
  <c r="BF370" i="98" a="1"/>
  <c r="BO420" i="100" a="1"/>
  <c r="BL334" i="100" a="1"/>
  <c r="BM252" i="99" a="1"/>
  <c r="AX280" i="98" a="1"/>
  <c r="BK268" i="99" a="1"/>
  <c r="BM292" i="99" a="1"/>
  <c r="BK186" i="100" a="1"/>
  <c r="BK252" i="100" a="1"/>
  <c r="AW4" i="100" a="1"/>
  <c r="AW60" i="100" a="1"/>
  <c r="BE90" i="99" a="1"/>
  <c r="BC370" i="100" a="1"/>
  <c r="BM424" i="98" a="1"/>
  <c r="BE100" i="100" a="1"/>
  <c r="BF322" i="100" a="1"/>
  <c r="AZ52" i="100" a="1"/>
  <c r="BO116" i="100" a="1"/>
  <c r="BC396" i="100" a="1"/>
  <c r="BL412" i="100" a="1"/>
  <c r="BL304" i="100" a="1"/>
  <c r="BF46" i="100" a="1"/>
  <c r="BE280" i="99" a="1"/>
  <c r="BP256" i="99" a="1"/>
  <c r="BC356" i="100" a="1"/>
  <c r="BE200" i="99" a="1"/>
  <c r="BM414" i="99" a="1"/>
  <c r="BN310" i="100" a="1"/>
  <c r="BC384" i="100" a="1"/>
  <c r="BL226" i="100" a="1"/>
  <c r="BK106" i="100" a="1"/>
  <c r="BE196" i="100" a="1"/>
  <c r="AW10" i="100" a="1"/>
  <c r="BK382" i="99" a="1"/>
  <c r="BE264" i="99" a="1"/>
  <c r="BC194" i="100" a="1"/>
  <c r="BC26" i="100" a="1"/>
  <c r="BD106" i="100" a="1"/>
  <c r="AW108" i="100" a="1"/>
  <c r="BF64" i="100" a="1"/>
  <c r="BM362" i="99" a="1"/>
  <c r="AY424" i="100" a="1"/>
  <c r="BF82" i="99" a="1"/>
  <c r="AW118" i="99" a="1"/>
  <c r="BC264" i="100" a="1"/>
  <c r="AW404" i="98" a="1"/>
  <c r="BQ388" i="99" a="1"/>
  <c r="BM32" i="99" a="1"/>
  <c r="BO136" i="100" a="1"/>
  <c r="BM406" i="100" a="1"/>
  <c r="AX286" i="100" a="1"/>
  <c r="AW78" i="100" a="1"/>
  <c r="AX232" i="100" a="1"/>
  <c r="AW284" i="99" a="1"/>
  <c r="BM260" i="100" a="1"/>
  <c r="BO274" i="100" a="1"/>
  <c r="AY94" i="100" a="1"/>
  <c r="BG50" i="100" a="1"/>
  <c r="BC12" i="100" a="1"/>
  <c r="BP136" i="99" a="1"/>
  <c r="AW54" i="100" a="1"/>
  <c r="BM130" i="100" a="1"/>
  <c r="BE166" i="100" a="1"/>
  <c r="AW358" i="100" a="1"/>
  <c r="BC272" i="100" a="1"/>
  <c r="BO426" i="100" a="1"/>
  <c r="BC376" i="99" a="1"/>
  <c r="AX424" i="100" a="1"/>
  <c r="BC320" i="98" a="1"/>
  <c r="BD148" i="98" a="1"/>
  <c r="BO108" i="100" a="1"/>
  <c r="BK406" i="99" a="1"/>
  <c r="BF346" i="100" a="1"/>
  <c r="BK206" i="98" a="1"/>
  <c r="AW184" i="100" a="1"/>
  <c r="BE330" i="100" a="1"/>
  <c r="BC160" i="99" a="1"/>
  <c r="BC320" i="100" a="1"/>
  <c r="BE110" i="100" a="1"/>
  <c r="BK404" i="100" a="1"/>
  <c r="BD262" i="99" a="1"/>
  <c r="BO272" i="100" a="1"/>
  <c r="BC224" i="98" a="1"/>
  <c r="BC50" i="100" a="1"/>
  <c r="BC256" i="100" a="1"/>
  <c r="BC248" i="100" a="1"/>
  <c r="BE400" i="99" a="1"/>
  <c r="BM304" i="99" a="1"/>
  <c r="AX322" i="100" a="1"/>
  <c r="BM290" i="100" a="1"/>
  <c r="AY100" i="99" a="1"/>
  <c r="AY10" i="99" a="1"/>
  <c r="BO144" i="100" a="1"/>
  <c r="AY244" i="100" a="1"/>
  <c r="BC366" i="100" a="1"/>
  <c r="BN352" i="99" a="1"/>
  <c r="AZ244" i="100" a="1"/>
  <c r="BD88" i="100" a="1"/>
  <c r="BM248" i="99" a="1"/>
  <c r="BO120" i="98" a="1"/>
  <c r="BD232" i="99" a="1"/>
  <c r="BL148" i="99" a="1"/>
  <c r="BR58" i="99" a="1"/>
  <c r="AY316" i="99" a="1"/>
  <c r="BO62" i="100" a="1"/>
  <c r="AW144" i="100" a="1"/>
  <c r="AW252" i="98" a="1"/>
  <c r="BE202" i="98" a="1"/>
  <c r="AW416" i="99" a="1"/>
  <c r="BC394" i="100" a="1"/>
  <c r="AX364" i="100" a="1"/>
  <c r="AW68" i="100" a="1"/>
  <c r="BF364" i="100" a="1"/>
  <c r="BL298" i="98" a="1"/>
  <c r="BO82" i="100" a="1"/>
  <c r="BM318" i="100" a="1"/>
  <c r="BF268" i="100" a="1"/>
  <c r="AZ364" i="100" a="1"/>
  <c r="BL280" i="100" a="1"/>
  <c r="AW76" i="100" a="1"/>
  <c r="BO390" i="99" a="1"/>
  <c r="BO222" i="100" a="1"/>
  <c r="BL346" i="98" a="1"/>
  <c r="AZ142" i="99" a="1"/>
  <c r="BE242" i="100" a="1"/>
  <c r="BC22" i="98" a="1"/>
  <c r="BD424" i="100" a="1"/>
  <c r="BQ22" i="99" a="1"/>
  <c r="BC306" i="99" a="1"/>
  <c r="BK300" i="98" a="1"/>
  <c r="BP118" i="98" a="1"/>
  <c r="BM152" i="100" a="1"/>
  <c r="AX328" i="100" a="1"/>
  <c r="BR4" i="99" a="1"/>
  <c r="AY106" i="99" a="1"/>
  <c r="BC196" i="100" a="1"/>
  <c r="BR94" i="98" a="1"/>
  <c r="AW192" i="100" a="1"/>
  <c r="BE254" i="100" a="1"/>
  <c r="BC222" i="100" a="1"/>
  <c r="AW132" i="99" a="1"/>
  <c r="BQ370" i="99" a="1"/>
  <c r="AY148" i="100" a="1"/>
  <c r="BE276" i="100" a="1"/>
  <c r="AY298" i="100" a="1"/>
  <c r="AX310" i="100" a="1"/>
  <c r="BL424" i="100" a="1"/>
  <c r="BK174" i="100" a="1"/>
  <c r="BC218" i="100" a="1"/>
  <c r="BN142" i="99" a="1"/>
  <c r="BE62" i="98" a="1"/>
  <c r="AW142" i="99" a="1"/>
  <c r="BM146" i="100" a="1"/>
  <c r="AZ172" i="100" a="1"/>
  <c r="BC188" i="100" a="1"/>
  <c r="AZ388" i="100" a="1"/>
  <c r="BF10" i="99" a="1"/>
  <c r="BO350" i="99" a="1"/>
  <c r="BC134" i="100" a="1"/>
  <c r="BH10" i="100" a="1"/>
  <c r="BN358" i="99" a="1"/>
  <c r="BE194" i="99" a="1"/>
  <c r="BC238" i="100" a="1"/>
  <c r="BN340" i="99" a="1"/>
  <c r="BD394" i="98" a="1"/>
  <c r="BQ190" i="98" a="1"/>
  <c r="AX10" i="100" a="1"/>
  <c r="AX406" i="100" a="1"/>
  <c r="BO64" i="99" a="1"/>
  <c r="BC354" i="99" a="1"/>
  <c r="BF34" i="100" a="1"/>
  <c r="BN76" i="98" a="1"/>
  <c r="AW182" i="100" a="1"/>
  <c r="BC104" i="99" a="1"/>
  <c r="BE428" i="100" a="1"/>
  <c r="BO126" i="100" a="1"/>
  <c r="BC98" i="100" a="1"/>
  <c r="AX280" i="100" a="1"/>
  <c r="BH22" i="100" a="1"/>
  <c r="BE380" i="98" a="1"/>
  <c r="BE108" i="100" a="1"/>
  <c r="AW410" i="100" a="1"/>
  <c r="BM364" i="100" a="1"/>
  <c r="AW36" i="99" a="1"/>
  <c r="BD28" i="100" a="1"/>
  <c r="BR112" i="99" a="1"/>
  <c r="BM426" i="100" a="1"/>
  <c r="BM72" i="100" a="1"/>
  <c r="BM112" i="100" a="1"/>
  <c r="BO74" i="100" a="1"/>
  <c r="BQ424" i="99" a="1"/>
  <c r="BE18" i="98" a="1"/>
  <c r="BC276" i="98" a="1"/>
  <c r="BO310" i="100" a="1"/>
  <c r="BP262" i="98" a="1"/>
  <c r="BM246" i="99" a="1"/>
  <c r="BO230" i="100" a="1"/>
  <c r="BC174" i="98" a="1"/>
  <c r="BK146" i="100" a="1"/>
  <c r="BC78" i="100" a="1"/>
  <c r="BF16" i="99" a="1"/>
  <c r="AW84" i="100" a="1"/>
  <c r="AZ346" i="98" a="1"/>
  <c r="BE336" i="98" a="1"/>
  <c r="BK284" i="100" a="1"/>
  <c r="BE20" i="100" a="1"/>
  <c r="BR346" i="99" a="1"/>
  <c r="BO262" i="100" a="1"/>
  <c r="AX406" i="99" a="1"/>
  <c r="AY316" i="100" a="1"/>
  <c r="AW190" i="99" a="1"/>
  <c r="AW204" i="100" a="1"/>
  <c r="BE94" i="100" a="1"/>
  <c r="BO256" i="100" a="1"/>
  <c r="AX40" i="99" a="1"/>
  <c r="BE366" i="100" a="1"/>
  <c r="BO78" i="98" a="1"/>
  <c r="BD400" i="100" a="1"/>
  <c r="AX400" i="100" a="1"/>
  <c r="AW144" i="99" a="1"/>
  <c r="BK352" i="100" a="1"/>
  <c r="BM208" i="100" a="1"/>
  <c r="BK128" i="100" a="1"/>
  <c r="BO118" i="100" a="1"/>
  <c r="BD58" i="99" a="1"/>
  <c r="AW164" i="99" a="1"/>
  <c r="AX64" i="100" a="1"/>
  <c r="BO84" i="99" a="1"/>
  <c r="BL352" i="99" a="1"/>
  <c r="AW368" i="100" a="1"/>
  <c r="BN166" i="100" a="1"/>
  <c r="AX190" i="100" a="1"/>
  <c r="BN250" i="99" a="1"/>
  <c r="BK58" i="98" a="1"/>
  <c r="BE172" i="99" a="1"/>
  <c r="BE92" i="100" a="1"/>
  <c r="BE232" i="100" a="1"/>
  <c r="BE98" i="100" a="1"/>
  <c r="BO408" i="100" a="1"/>
  <c r="BD94" i="100" a="1"/>
  <c r="BM70" i="98" a="1"/>
  <c r="BF136" i="100" a="1"/>
  <c r="BE256" i="100" a="1"/>
  <c r="BM428" i="99" a="1"/>
  <c r="AW98" i="100" a="1"/>
  <c r="BM70" i="100" a="1"/>
  <c r="AW400" i="98" a="1"/>
  <c r="AX142" i="98" a="1"/>
  <c r="BN358" i="100" a="1"/>
  <c r="AW278" i="100" a="1"/>
  <c r="BM70" i="99" a="1"/>
  <c r="BM278" i="100" a="1"/>
  <c r="BM238" i="100" a="1"/>
  <c r="BO122" i="100" a="1"/>
  <c r="BL418" i="99" a="1"/>
  <c r="AW334" i="100" a="1"/>
  <c r="BE116" i="100" a="1"/>
  <c r="BO372" i="100" a="1"/>
  <c r="BC154" i="100" a="1"/>
  <c r="BE354" i="100" a="1"/>
  <c r="BC58" i="99" a="1"/>
  <c r="BK356" i="100" a="1"/>
  <c r="BM54" i="100" a="1"/>
  <c r="BD376" i="100" a="1"/>
  <c r="BQ160" i="98" a="1"/>
  <c r="BC62" i="99" a="1"/>
  <c r="AZ358" i="100" a="1"/>
  <c r="BQ334" i="99" a="1"/>
  <c r="AW172" i="100" a="1"/>
  <c r="AW24" i="100" a="1"/>
  <c r="BN346" i="98" a="1"/>
  <c r="BO358" i="98" a="1"/>
  <c r="BL166" i="99" a="1"/>
  <c r="BC332" i="99" a="1"/>
  <c r="BE42" i="100" a="1"/>
  <c r="BM220" i="100" a="1"/>
  <c r="BM116" i="100" a="1"/>
  <c r="AZ298" i="100" a="1"/>
  <c r="AZ40" i="100" a="1"/>
  <c r="BC144" i="100" a="1"/>
  <c r="BD274" i="100" a="1"/>
  <c r="BC418" i="100" a="1"/>
  <c r="BN190" i="100" a="1"/>
  <c r="BN130" i="99" a="1"/>
  <c r="BK322" i="100" a="1"/>
  <c r="AW356" i="100" a="1"/>
  <c r="AZ142" i="100" a="1"/>
  <c r="BC184" i="100" a="1"/>
  <c r="AX388" i="100" a="1"/>
  <c r="BM342" i="100" a="1"/>
  <c r="BC80" i="100" a="1"/>
  <c r="AW416" i="98" a="1"/>
  <c r="AX316" i="99" a="1"/>
  <c r="AZ148" i="100" a="1"/>
  <c r="BF244" i="98" a="1"/>
  <c r="BF100" i="98" a="1"/>
  <c r="BC416" i="100" a="1"/>
  <c r="BK356" i="98" a="1"/>
  <c r="BK416" i="100" a="1"/>
  <c r="AY70" i="100" a="1"/>
  <c r="BE228" i="99" a="1"/>
  <c r="BO204" i="100" a="1"/>
  <c r="BC66" i="100" a="1"/>
  <c r="BC34" i="98" a="1"/>
  <c r="BK168" i="99" a="1"/>
  <c r="AW212" i="100" a="1"/>
  <c r="BK134" i="100" a="1"/>
  <c r="BO342" i="98" a="1"/>
  <c r="BC88" i="98" a="1"/>
  <c r="BR160" i="98" a="1"/>
  <c r="BO156" i="98" a="1"/>
  <c r="BM384" i="98" a="1"/>
  <c r="BC58" i="98" a="1"/>
  <c r="AW330" i="98" a="1"/>
  <c r="AY274" i="100" a="1"/>
  <c r="BE114" i="100" a="1"/>
  <c r="BM128" i="99" a="1"/>
  <c r="BL184" i="98" a="1"/>
  <c r="BM284" i="98" a="1"/>
  <c r="AY322" i="98" a="1"/>
  <c r="BE240" i="100" a="1"/>
  <c r="BK96" i="99" a="1"/>
  <c r="BN370" i="100" a="1"/>
  <c r="BM186" i="98" a="1"/>
  <c r="BM36" i="98" a="1"/>
  <c r="BO154" i="98" a="1"/>
  <c r="AW80" i="100" a="1"/>
  <c r="BK372" i="100" a="1"/>
  <c r="AX316" i="100" a="1"/>
  <c r="BN160" i="100" a="1"/>
  <c r="BP364" i="98" a="1"/>
  <c r="BC388" i="100" a="1"/>
  <c r="BM98" i="100" a="1"/>
  <c r="BO396" i="100" a="1"/>
  <c r="AW322" i="100" a="1"/>
  <c r="BK194" i="98" a="1"/>
  <c r="AW302" i="100" a="1"/>
  <c r="AW230" i="100" a="1"/>
  <c r="BN238" i="100" a="1"/>
  <c r="BK100" i="98" a="1"/>
  <c r="BM420" i="100" a="1"/>
  <c r="BE140" i="98" a="1"/>
  <c r="AW92" i="100" a="1"/>
  <c r="BC274" i="98" a="1"/>
  <c r="BM186" i="100" a="1"/>
  <c r="BM398" i="98" a="1"/>
  <c r="BK92" i="98" a="1"/>
  <c r="BO138" i="98" a="1"/>
  <c r="BD346" i="98" a="1"/>
  <c r="BR190" i="98" a="1"/>
  <c r="BC174" i="100" a="1"/>
  <c r="BO176" i="100" a="1"/>
  <c r="AW350" i="100" a="1"/>
  <c r="BN22" i="99" a="1"/>
  <c r="BE6" i="98" a="1"/>
  <c r="BO230" i="98" a="1"/>
  <c r="BC36" i="100" a="1"/>
  <c r="BQ412" i="99" a="1"/>
  <c r="BM156" i="100" a="1"/>
  <c r="BF316" i="100" a="1"/>
  <c r="BM48" i="99" a="1"/>
  <c r="BK196" i="99" a="1"/>
  <c r="BR280" i="99" a="1"/>
  <c r="BO70" i="100" a="1"/>
  <c r="BL136" i="100" a="1"/>
  <c r="BE54" i="100" a="1"/>
  <c r="BP406" i="98" a="1"/>
  <c r="BM46" i="99" a="1"/>
  <c r="AW64" i="99" a="1"/>
  <c r="BM282" i="99" a="1"/>
  <c r="BL394" i="100" a="1"/>
  <c r="BK148" i="99" a="1"/>
  <c r="BC310" i="100" a="1"/>
  <c r="BF394" i="98" a="1"/>
  <c r="BN406" i="100" a="1"/>
  <c r="AY394" i="98" a="1"/>
  <c r="BM396" i="99" a="1"/>
  <c r="AZ352" i="99" a="1"/>
  <c r="BO234" i="100" a="1"/>
  <c r="BN88" i="98" a="1"/>
  <c r="BO160" i="98" a="1"/>
  <c r="AW32" i="98" a="1"/>
  <c r="BE168" i="100" a="1"/>
  <c r="AW214" i="100" a="1"/>
  <c r="BO400" i="100" a="1"/>
  <c r="BC426" i="100" a="1"/>
  <c r="BF58" i="100" a="1"/>
  <c r="BK308" i="100" a="1"/>
  <c r="AY256" i="99" a="1"/>
  <c r="BM144" i="100" a="1"/>
  <c r="BK162" i="99" a="1"/>
  <c r="BC246" i="100" a="1"/>
  <c r="BC106" i="100" a="1"/>
  <c r="AY310" i="100" a="1"/>
  <c r="BM236" i="98" a="1"/>
  <c r="AW200" i="99" a="1"/>
  <c r="AZ412" i="100" a="1"/>
  <c r="BM256" i="100" a="1"/>
  <c r="BO182" i="100" a="1"/>
  <c r="BE356" i="100" a="1"/>
  <c r="BF334" i="99" a="1"/>
  <c r="AX160" i="100" a="1"/>
  <c r="BN388" i="100" a="1"/>
  <c r="BO332" i="100" a="1"/>
  <c r="BD316" i="100" a="1"/>
  <c r="BE84" i="100" a="1"/>
  <c r="BC152" i="100" a="1"/>
  <c r="BK406" i="100" a="1"/>
  <c r="BL292" i="100" a="1"/>
  <c r="BN76" i="100" a="1"/>
  <c r="BE180" i="99" a="1"/>
  <c r="BM324" i="100" a="1"/>
  <c r="BM172" i="98" a="1"/>
  <c r="BQ376" i="98" a="1"/>
  <c r="BE230" i="99" a="1"/>
  <c r="AX304" i="100" a="1"/>
  <c r="BF70" i="100" a="1"/>
  <c r="BM326" i="99" a="1"/>
  <c r="BK254" i="99" a="1"/>
  <c r="BL184" i="100" a="1"/>
  <c r="BP418" i="99" a="1"/>
  <c r="BO192" i="98" a="1"/>
  <c r="BO120" i="100" a="1"/>
  <c r="BE352" i="100" a="1"/>
  <c r="BM52" i="100" a="1"/>
  <c r="BE80" i="100" a="1"/>
  <c r="BM250" i="99" a="1"/>
  <c r="BK66" i="99" a="1"/>
  <c r="BC304" i="99" a="1"/>
  <c r="BM376" i="99" a="1"/>
  <c r="BM332" i="100" a="1"/>
  <c r="BE404" i="99" a="1"/>
  <c r="BK256" i="100" a="1"/>
  <c r="AW294" i="100" a="1"/>
  <c r="BK90" i="100" a="1"/>
  <c r="BP28" i="99" a="1"/>
  <c r="BE376" i="99" a="1"/>
  <c r="BL196" i="99" a="1"/>
  <c r="AW282" i="99" a="1"/>
  <c r="BK172" i="98" a="1"/>
  <c r="AY142" i="100" a="1"/>
  <c r="BN100" i="100" a="1"/>
  <c r="AX412" i="99" a="1"/>
  <c r="BO394" i="100" a="1"/>
  <c r="BL328" i="98" a="1"/>
  <c r="BM410" i="100" a="1"/>
  <c r="BO382" i="100" a="1"/>
  <c r="AW364" i="100" a="1"/>
  <c r="BE150" i="98" a="1"/>
  <c r="BQ124" i="98" a="1"/>
  <c r="BE152" i="100" a="1"/>
  <c r="BN418" i="100" a="1"/>
  <c r="BN52" i="100" a="1"/>
  <c r="BM156" i="99" a="1"/>
  <c r="AX226" i="100" a="1"/>
  <c r="BN286" i="100" a="1"/>
  <c r="BM346" i="100" a="1"/>
  <c r="BE110" i="99" a="1"/>
  <c r="BL382" i="100" a="1"/>
  <c r="BO178" i="100" a="1"/>
  <c r="AY10" i="100" a="1"/>
  <c r="AX124" i="99" a="1"/>
  <c r="AX148" i="100" a="1"/>
  <c r="BK354" i="100" a="1"/>
  <c r="BE12" i="100" a="1"/>
  <c r="BM142" i="100" a="1"/>
  <c r="BO254" i="98" a="1"/>
  <c r="AX106" i="100" a="1"/>
  <c r="BE130" i="100" a="1"/>
  <c r="BF208" i="100" a="1"/>
  <c r="AX64" i="98" a="1"/>
  <c r="BM254" i="98" a="1"/>
  <c r="BN280" i="100" a="1"/>
  <c r="BK18" i="98" a="1"/>
  <c r="AY346" i="100" a="1"/>
  <c r="AW298" i="100" a="1"/>
  <c r="BO138" i="100" a="1"/>
  <c r="AX142" i="100" a="1"/>
  <c r="AW330" i="100" a="1"/>
  <c r="BF418" i="100" a="1"/>
  <c r="AY232" i="100" a="1"/>
  <c r="BQ220" i="98" a="1"/>
  <c r="AY268" i="100" a="1"/>
  <c r="BO64" i="100" a="1"/>
  <c r="BQ142" i="99" a="1"/>
  <c r="AW100" i="100" a="1"/>
  <c r="BM122" i="99" a="1"/>
  <c r="BD178" i="100" a="1"/>
  <c r="BE346" i="100" a="1"/>
  <c r="BC226" i="100" a="1"/>
  <c r="BF76" i="98" a="1"/>
  <c r="BE318" i="100" a="1"/>
  <c r="AW286" i="100" a="1"/>
  <c r="BD190" i="99" a="1"/>
  <c r="BF304" i="99" a="1"/>
  <c r="BF112" i="99" a="1"/>
  <c r="AX412" i="98" a="1"/>
  <c r="BC8" i="100" a="1"/>
  <c r="AX256" i="100" a="1"/>
  <c r="BE176" i="100" a="1"/>
  <c r="BL130" i="100" a="1"/>
  <c r="BE266" i="100" a="1"/>
  <c r="BD250" i="100" a="1"/>
  <c r="BN352" i="100" a="1"/>
  <c r="AZ166" i="100" a="1"/>
  <c r="BM230" i="99" a="1"/>
  <c r="BF340" i="100" a="1"/>
  <c r="BC204" i="100" a="1"/>
  <c r="BC216" i="98" a="1"/>
  <c r="BN166" i="98" a="1"/>
  <c r="BN220" i="100" a="1"/>
  <c r="BN334" i="98" a="1"/>
  <c r="BK348" i="98" a="1"/>
  <c r="BC112" i="98" a="1"/>
  <c r="BK120" i="98" a="1"/>
  <c r="BP16" i="98" a="1"/>
  <c r="BN202" i="99" a="1"/>
  <c r="BM270" i="100" a="1"/>
  <c r="BK136" i="100" a="1"/>
  <c r="BR106" i="98" a="1"/>
  <c r="BE4" i="98" a="1"/>
  <c r="BK86" i="100" a="1"/>
  <c r="BC150" i="100" a="1"/>
  <c r="BG48" i="100" a="1"/>
  <c r="BP52" i="98" a="1"/>
  <c r="BO418" i="100" a="1"/>
  <c r="BM380" i="98" a="1"/>
  <c r="BK354" i="98" a="1"/>
  <c r="BE268" i="99" a="1"/>
  <c r="BE164" i="100" a="1"/>
  <c r="BK318" i="98" a="1"/>
  <c r="BM336" i="98" a="1"/>
  <c r="BN202" i="98" a="1"/>
  <c r="BC406" i="99" a="1"/>
  <c r="AW42" i="99" a="1"/>
  <c r="BG22" i="100" a="1"/>
  <c r="AX136" i="98" a="1"/>
  <c r="BM276" i="98" a="1"/>
  <c r="BK338" i="100" a="1"/>
  <c r="BD88" i="99" a="1"/>
  <c r="BP190" i="98" a="1"/>
  <c r="BC48" i="100" a="1"/>
  <c r="BK278" i="98" a="1"/>
  <c r="AY328" i="100" a="1"/>
  <c r="BK56" i="100" a="1"/>
  <c r="BO396" i="98" a="1"/>
  <c r="AY244" i="98" a="1"/>
  <c r="AY358" i="98" a="1"/>
  <c r="BD148" i="100" a="1"/>
  <c r="BL406" i="98" a="1"/>
  <c r="AX388" i="98" a="1"/>
  <c r="BO180" i="100" a="1"/>
  <c r="BM66" i="100" a="1"/>
  <c r="BL208" i="99" a="1"/>
  <c r="BK90" i="99" a="1"/>
  <c r="BL208" i="100" a="1"/>
  <c r="AW110" i="100" a="1"/>
  <c r="BM10" i="99" a="1"/>
  <c r="BC216" i="100" a="1"/>
  <c r="BC408" i="100" a="1"/>
  <c r="BO192" i="100" a="1"/>
  <c r="BO298" i="99" a="1"/>
  <c r="BM258" i="99" a="1"/>
  <c r="BM118" i="99" a="1"/>
  <c r="BF310" i="100" a="1"/>
  <c r="BE290" i="100" a="1"/>
  <c r="AW260" i="98" a="1"/>
  <c r="BK72" i="100" a="1"/>
  <c r="BR244" i="99" a="1"/>
  <c r="BE282" i="100" a="1"/>
  <c r="BK152" i="99" a="1"/>
  <c r="AW274" i="100" a="1"/>
  <c r="BM90" i="100" a="1"/>
  <c r="BM102" i="100" a="1"/>
  <c r="BK194" i="99" a="1"/>
  <c r="BN316" i="98" a="1"/>
  <c r="BR268" i="98" a="1"/>
  <c r="BF88" i="100" a="1"/>
  <c r="AW22" i="98" a="1"/>
  <c r="AZ52" i="99" a="1"/>
  <c r="BE306" i="100" a="1"/>
  <c r="BC254" i="100" a="1"/>
  <c r="BL64" i="99" a="1"/>
  <c r="BP184" i="99" a="1"/>
  <c r="BN412" i="100" a="1"/>
  <c r="BM262" i="100" a="1"/>
  <c r="AW62" i="100" a="1"/>
  <c r="BK324" i="99" a="1"/>
  <c r="AW394" i="98" a="1"/>
  <c r="AZ226" i="100" a="1"/>
  <c r="BO314" i="98" a="1"/>
  <c r="BK74" i="100" a="1"/>
  <c r="BO170" i="98" a="1"/>
  <c r="AW160" i="99" a="1"/>
  <c r="BC30" i="100" a="1"/>
  <c r="BO340" i="99" a="1"/>
  <c r="BO88" i="100" a="1"/>
  <c r="BO112" i="100" a="1"/>
  <c r="BC402" i="100" a="1"/>
  <c r="BC398" i="98" a="1"/>
  <c r="BK394" i="98" a="1"/>
  <c r="BM356" i="100" a="1"/>
  <c r="BF304" i="100" a="1"/>
  <c r="BO130" i="98" a="1"/>
  <c r="BC276" i="100" a="1"/>
  <c r="AW218" i="100" a="1"/>
  <c r="BM68" i="99" a="1"/>
  <c r="BK416" i="99" a="1"/>
  <c r="BE398" i="98" a="1"/>
  <c r="BC130" i="99" a="1"/>
  <c r="BN226" i="100" a="1"/>
  <c r="BE414" i="100" a="1"/>
  <c r="AW234" i="100" a="1"/>
  <c r="BN184" i="100" a="1"/>
  <c r="BD100" i="100" a="1"/>
  <c r="BK300" i="99" a="1"/>
  <c r="BO348" i="100" a="1"/>
  <c r="AW190" i="100" a="1"/>
  <c r="AZ190" i="100" a="1"/>
  <c r="AY286" i="99" a="1"/>
  <c r="BM60" i="99" a="1"/>
  <c r="BM302" i="99" a="1"/>
  <c r="AZ190" i="99" a="1"/>
  <c r="AY64" i="99" a="1"/>
  <c r="BE108" i="99" a="1"/>
  <c r="BC278" i="100" a="1"/>
  <c r="BK190" i="100" a="1"/>
  <c r="BR358" i="99" a="1"/>
  <c r="AW148" i="100" a="1"/>
  <c r="BP226" i="99" a="1"/>
  <c r="BM96" i="100" a="1"/>
  <c r="AZ340" i="99" a="1"/>
  <c r="BE314" i="100" a="1"/>
  <c r="BK344" i="100" a="1"/>
  <c r="BO276" i="100" a="1"/>
  <c r="AW402" i="100" a="1"/>
  <c r="BC56" i="98" a="1"/>
  <c r="BL88" i="100" a="1"/>
  <c r="AW360" i="100" a="1"/>
  <c r="BC386" i="99" a="1"/>
  <c r="AY226" i="98" a="1"/>
  <c r="AX292" i="100" a="1"/>
  <c r="AW274" i="99" a="1"/>
  <c r="AX292" i="98" a="1"/>
  <c r="BC316" i="100" a="1"/>
  <c r="BE284" i="98" a="1"/>
  <c r="AX22" i="98" a="1"/>
  <c r="AW244" i="100" a="1"/>
  <c r="AW388" i="100" a="1"/>
  <c r="AY334" i="100" a="1"/>
  <c r="BP304" i="99" a="1"/>
  <c r="BG24" i="100" a="1"/>
  <c r="AW114" i="99" a="1"/>
  <c r="BQ280" i="99" a="1"/>
  <c r="BM280" i="100" a="1"/>
  <c r="BK400" i="98" a="1"/>
  <c r="AW222" i="100" a="1"/>
  <c r="BD172" i="99" a="1"/>
  <c r="AY304" i="100" a="1"/>
  <c r="BM214" i="100" a="1"/>
  <c r="BL328" i="100" a="1"/>
  <c r="AW290" i="100" a="1"/>
  <c r="BM172" i="100" a="1"/>
  <c r="BM190" i="100" a="1"/>
  <c r="BK342" i="100" a="1"/>
  <c r="BP226" i="98" a="1"/>
  <c r="BC24" i="100" a="1"/>
  <c r="AZ424" i="100" a="1"/>
  <c r="AZ10" i="98" a="1"/>
  <c r="BK66" i="100" a="1"/>
  <c r="BK310" i="100" a="1"/>
  <c r="BQ268" i="99" a="1"/>
  <c r="BF316" i="99" a="1"/>
  <c r="BP352" i="98" a="1"/>
  <c r="BL298" i="100" a="1"/>
  <c r="BM372" i="100" a="1"/>
  <c r="AY394" i="100" a="1"/>
  <c r="AW384" i="100" a="1"/>
  <c r="AW134" i="100" a="1"/>
  <c r="BM60" i="100" a="1"/>
  <c r="BN292" i="99" a="1"/>
  <c r="BO152" i="100" a="1"/>
  <c r="BE406" i="98" a="1"/>
  <c r="BK394" i="100" a="1"/>
  <c r="BD250" i="99" a="1"/>
  <c r="BK372" i="99" a="1"/>
  <c r="AY46" i="99" a="1"/>
  <c r="BK414" i="100" a="1"/>
  <c r="BM54" i="98" a="1"/>
  <c r="BK244" i="100" a="1"/>
  <c r="BF370" i="100" a="1"/>
  <c r="BK422" i="99" a="1"/>
  <c r="BE136" i="100" a="1"/>
  <c r="BK156" i="99" a="1"/>
  <c r="BE364" i="99" a="1"/>
  <c r="AW86" i="100" a="1"/>
  <c r="BF106" i="100" a="1"/>
  <c r="AY220" i="100" a="1"/>
  <c r="BC314" i="98" a="1"/>
  <c r="BE8" i="100" a="1"/>
  <c r="AY412" i="100" a="1"/>
  <c r="AW38" i="98" a="1"/>
  <c r="BC130" i="98" a="1"/>
  <c r="BE180" i="100" a="1"/>
  <c r="BK66" i="98" a="1"/>
  <c r="BM114" i="98" a="1"/>
  <c r="BE108" i="98" a="1"/>
  <c r="BM80" i="100" a="1"/>
  <c r="BC198" i="100" a="1"/>
  <c r="AW88" i="100" a="1"/>
  <c r="BO354" i="100" a="1"/>
  <c r="BQ298" i="98" a="1"/>
  <c r="BE42" i="98" a="1"/>
  <c r="BE28" i="98" a="1"/>
  <c r="BL364" i="100" a="1"/>
  <c r="BC18" i="100" a="1"/>
  <c r="BR88" i="98" a="1"/>
  <c r="BE200" i="100" a="1"/>
  <c r="BK70" i="98" a="1"/>
  <c r="AX196" i="100" a="1"/>
  <c r="BC420" i="100" a="1"/>
  <c r="BO128" i="100" a="1"/>
  <c r="BO74" i="98" a="1"/>
  <c r="BN136" i="98" a="1"/>
  <c r="BC34" i="100" a="1"/>
  <c r="BK208" i="100" a="1"/>
  <c r="BL388" i="100" a="1"/>
  <c r="BO232" i="100" a="1"/>
  <c r="AZ358" i="98" a="1"/>
  <c r="BQ46" i="98" a="1"/>
  <c r="BC234" i="99" a="1"/>
  <c r="BM400" i="100" a="1"/>
  <c r="BQ100" i="98" a="1"/>
  <c r="BK122" i="98" a="1"/>
  <c r="BK366" i="100" a="1"/>
  <c r="BO44" i="99" a="1"/>
  <c r="BG34" i="100" a="1"/>
  <c r="BC214" i="98" a="1"/>
  <c r="AX340" i="98" a="1"/>
  <c r="BD46" i="100" a="1"/>
  <c r="BM276" i="100" a="1"/>
  <c r="AY46" i="98" a="1"/>
  <c r="AY328" i="98" a="1"/>
  <c r="AY172" i="98" a="1"/>
  <c r="BM406" i="98" a="1"/>
  <c r="BG28" i="100" a="1"/>
  <c r="AW170" i="100" a="1"/>
  <c r="BK318" i="100" a="1"/>
  <c r="BO256" i="98" a="1"/>
  <c r="BK418" i="100" a="1"/>
  <c r="BN82" i="100" a="1"/>
  <c r="BO156" i="99" a="1"/>
  <c r="BK370" i="99" a="1"/>
  <c r="BO100" i="100" a="1"/>
  <c r="BK14" i="99" a="1"/>
  <c r="BK272" i="99" a="1"/>
  <c r="AX94" i="100" a="1"/>
  <c r="AW130" i="100" a="1"/>
  <c r="BK162" i="100" a="1"/>
  <c r="BK92" i="100" a="1"/>
  <c r="BC210" i="100" a="1"/>
  <c r="AY376" i="99" a="1"/>
  <c r="BE298" i="100" a="1"/>
  <c r="AW342" i="100" a="1"/>
  <c r="AX418" i="100" a="1"/>
  <c r="BK186" i="99" a="1"/>
  <c r="BM304" i="98" a="1"/>
  <c r="AW182" i="98" a="1"/>
  <c r="AX274" i="100" a="1"/>
  <c r="BO188" i="98" a="1"/>
  <c r="BF64" i="98" a="1"/>
  <c r="BO176" i="99" a="1"/>
  <c r="BL148" i="100" a="1"/>
  <c r="BE418" i="98" a="1"/>
  <c r="AZ88" i="98" a="1"/>
  <c r="BM150" i="100" a="1"/>
  <c r="BC178" i="100" a="1"/>
  <c r="BN220" i="98" a="1"/>
  <c r="BQ226" i="98" a="1"/>
  <c r="BO134" i="100" a="1"/>
  <c r="BM240" i="100" a="1"/>
  <c r="AW242" i="100" a="1"/>
  <c r="BE388" i="98" a="1"/>
  <c r="BD286" i="100" a="1"/>
  <c r="BE64" i="100" a="1"/>
  <c r="AZ184" i="100" a="1"/>
  <c r="BC208" i="100" a="1"/>
  <c r="BD130" i="100" a="1"/>
  <c r="BK152" i="98" a="1"/>
  <c r="BC80" i="99" a="1"/>
  <c r="BE216" i="100" a="1"/>
  <c r="BO284" i="98" a="1"/>
  <c r="BE78" i="100" a="1"/>
  <c r="AW346" i="100" a="1"/>
  <c r="BE362" i="98" a="1"/>
  <c r="BM428" i="98" a="1"/>
  <c r="BL172" i="100" a="1"/>
  <c r="BR52" i="99" a="1"/>
  <c r="BF118" i="98" a="1"/>
  <c r="BM90" i="98" a="1"/>
  <c r="BN298" i="98" a="1"/>
  <c r="AY16" i="99" a="1"/>
  <c r="BO384" i="99" a="1"/>
  <c r="BE122" i="100" a="1"/>
  <c r="BK372" i="98" a="1"/>
  <c r="BO168" i="100" a="1"/>
  <c r="BO428" i="99" a="1"/>
  <c r="BE70" i="100" a="1"/>
  <c r="BO254" i="100" a="1"/>
  <c r="BK248" i="98" a="1"/>
  <c r="BN292" i="98" a="1"/>
  <c r="BM328" i="100" a="1"/>
  <c r="BE88" i="100" a="1"/>
  <c r="BO264" i="100" a="1"/>
  <c r="BE412" i="100" a="1"/>
  <c r="BO306" i="98" a="1"/>
  <c r="BD352" i="98" a="1"/>
  <c r="AX118" i="98" a="1"/>
  <c r="AX226" i="98" a="1"/>
  <c r="BK244" i="98" a="1"/>
  <c r="BN310" i="98" a="1"/>
  <c r="BO270" i="99" a="1"/>
  <c r="AW184" i="99" a="1"/>
  <c r="BK350" i="98" a="1"/>
  <c r="BF250" i="100" a="1"/>
  <c r="BN172" i="98" a="1"/>
  <c r="BE234" i="100" a="1"/>
  <c r="AZ310" i="100" a="1"/>
  <c r="BC266" i="100" a="1"/>
  <c r="BM298" i="100" a="1"/>
  <c r="AW338" i="99" a="1"/>
  <c r="BK328" i="100" a="1"/>
  <c r="BN16" i="99" a="1"/>
  <c r="BG46" i="100" a="1"/>
  <c r="AW28" i="100" a="1"/>
  <c r="BE44" i="98" a="1"/>
  <c r="BF160" i="99" a="1"/>
  <c r="BF262" i="98" a="1"/>
  <c r="BK374" i="100" a="1"/>
  <c r="BQ10" i="98" a="1"/>
  <c r="BN424" i="98" a="1"/>
  <c r="BL370" i="98" a="1"/>
  <c r="BM180" i="100" a="1"/>
  <c r="BM112" i="99" a="1"/>
  <c r="BE120" i="98" a="1"/>
  <c r="BL46" i="98" a="1"/>
  <c r="BK60" i="100" a="1"/>
  <c r="BE304" i="100" a="1"/>
  <c r="AW386" i="100" a="1"/>
  <c r="BD214" i="100" a="1"/>
  <c r="BF400" i="100" a="1"/>
  <c r="AZ262" i="100" a="1"/>
  <c r="AW186" i="98" a="1"/>
  <c r="BD208" i="99" a="1"/>
  <c r="BM204" i="100" a="1"/>
  <c r="BL52" i="98" a="1"/>
  <c r="BE90" i="98" a="1"/>
  <c r="BC6" i="100" a="1"/>
  <c r="AY250" i="98" a="1"/>
  <c r="BP388" i="98" a="1"/>
  <c r="BC122" i="100" a="1"/>
  <c r="AY106" i="100" a="1"/>
  <c r="BD10" i="100" a="1"/>
  <c r="BR148" i="98" a="1"/>
  <c r="AY130" i="100" a="1"/>
  <c r="BM206" i="98" a="1"/>
  <c r="AW364" i="98" a="1"/>
  <c r="BD382" i="100" a="1"/>
  <c r="AW154" i="99" a="1"/>
  <c r="BP184" i="98" a="1"/>
  <c r="BM176" i="98" a="1"/>
  <c r="AZ220" i="100" a="1"/>
  <c r="AZ382" i="100" a="1"/>
  <c r="BL310" i="100" a="1"/>
  <c r="AX340" i="100" a="1"/>
  <c r="BD256" i="100" a="1"/>
  <c r="AX190" i="98" a="1"/>
  <c r="BE416" i="100" a="1"/>
  <c r="BQ100" i="99" a="1"/>
  <c r="BK220" i="100" a="1"/>
  <c r="BE258" i="98" a="1"/>
  <c r="AW396" i="98" a="1"/>
  <c r="BC82" i="98" a="1"/>
  <c r="AY364" i="100" a="1"/>
  <c r="BH28" i="100" a="1"/>
  <c r="BO378" i="98" a="1"/>
  <c r="BK196" i="100" a="1"/>
  <c r="BO196" i="98" a="1"/>
  <c r="AZ178" i="98" a="1"/>
  <c r="BR310" i="98" a="1"/>
  <c r="AW284" i="98" a="1"/>
  <c r="BM148" i="100" a="1"/>
  <c r="AY370" i="98" a="1"/>
  <c r="BK392" i="100" a="1"/>
  <c r="BO246" i="100" a="1"/>
  <c r="BF172" i="100" a="1"/>
  <c r="AY16" i="100" a="1"/>
  <c r="AZ154" i="98" a="1"/>
  <c r="BE274" i="100" a="1"/>
  <c r="BO92" i="98" a="1"/>
  <c r="BL58" i="98" a="1"/>
  <c r="AW314" i="98" a="1"/>
  <c r="BN16" i="98" a="1"/>
  <c r="BD202" i="98" a="1"/>
  <c r="BC120" i="100" a="1"/>
  <c r="BM146" i="98" a="1"/>
  <c r="BQ340" i="98" a="1"/>
  <c r="BL160" i="98" a="1"/>
  <c r="BM350" i="98" a="1"/>
  <c r="BP286" i="98" a="1"/>
  <c r="BN52" i="98" a="1"/>
  <c r="BR388" i="98" a="1"/>
  <c r="BQ256" i="98" a="1"/>
  <c r="BE300" i="98" a="1"/>
  <c r="BM226" i="98" a="1"/>
  <c r="BP142" i="98" a="1"/>
  <c r="BM332" i="98" a="1"/>
  <c r="AZ268" i="98" a="1"/>
  <c r="BC358" i="98" a="1"/>
  <c r="BK384" i="98" a="1"/>
  <c r="BK198" i="98" a="1"/>
  <c r="BL406" i="100" a="1"/>
  <c r="BE222" i="98" a="1"/>
  <c r="BE290" i="98" a="1"/>
  <c r="AW20" i="98" a="1"/>
  <c r="BN142" i="98" a="1"/>
  <c r="BL124" i="98" a="1"/>
  <c r="BC200" i="98" a="1"/>
  <c r="BK288" i="100" a="1"/>
  <c r="BK398" i="98" a="1"/>
  <c r="BO162" i="98" a="1"/>
  <c r="BM278" i="98" a="1"/>
  <c r="BO380" i="98" a="1"/>
  <c r="BO32" i="98" a="1"/>
  <c r="BC176" i="100" a="1"/>
  <c r="BO80" i="98" a="1"/>
  <c r="BO66" i="98" a="1"/>
  <c r="AW48" i="98" a="1"/>
  <c r="BM62" i="100" a="1"/>
  <c r="BC232" i="98" a="1"/>
  <c r="BF190" i="98" a="1"/>
  <c r="BO398" i="98" a="1"/>
  <c r="AX412" i="100" a="1"/>
  <c r="BL274" i="98" a="1"/>
  <c r="AZ112" i="98" a="1"/>
  <c r="AW98" i="98" a="1"/>
  <c r="BE186" i="98" a="1"/>
  <c r="BO328" i="98" a="1"/>
  <c r="BE320" i="98" a="1"/>
  <c r="BE320" i="100" a="1"/>
  <c r="BQ40" i="99" a="1"/>
  <c r="BM176" i="100" a="1"/>
  <c r="AY172" i="100" a="1"/>
  <c r="BC414" i="100" a="1"/>
  <c r="AW26" i="100" a="1"/>
  <c r="BC424" i="100" a="1"/>
  <c r="AW396" i="100" a="1"/>
  <c r="BE62" i="100" a="1"/>
  <c r="BL352" i="100" a="1"/>
  <c r="AZ16" i="100" a="1"/>
  <c r="BE38" i="99" a="1"/>
  <c r="BK366" i="99" a="1"/>
  <c r="BO282" i="100" a="1"/>
  <c r="AY196" i="100" a="1"/>
  <c r="BK94" i="100" a="1"/>
  <c r="BC404" i="98" a="1"/>
  <c r="BE270" i="98" a="1"/>
  <c r="BD226" i="100" a="1"/>
  <c r="AW46" i="100" a="1"/>
  <c r="BC138" i="100" a="1"/>
  <c r="BE60" i="100" a="1"/>
  <c r="AW276" i="100" a="1"/>
  <c r="BO238" i="100" a="1"/>
  <c r="AW306" i="100" a="1"/>
  <c r="BO386" i="99" a="1"/>
  <c r="BE224" i="100" a="1"/>
  <c r="BL376" i="100" a="1"/>
  <c r="BD298" i="98" a="1"/>
  <c r="BK126" i="100" a="1"/>
  <c r="BN262" i="100" a="1"/>
  <c r="BO240" i="98" a="1"/>
  <c r="BC92" i="100" a="1"/>
  <c r="BC262" i="100" a="1"/>
  <c r="BP208" i="98" a="1"/>
  <c r="BM188" i="100" a="1"/>
  <c r="BE104" i="98" a="1"/>
  <c r="BN94" i="100" a="1"/>
  <c r="BN274" i="100" a="1"/>
  <c r="AW354" i="100" a="1"/>
  <c r="AW82" i="100" a="1"/>
  <c r="AW328" i="98" a="1"/>
  <c r="AZ376" i="98" a="1"/>
  <c r="BD16" i="98" a="1"/>
  <c r="BC166" i="98" a="1"/>
  <c r="BC138" i="98" a="1"/>
  <c r="BM184" i="100" a="1"/>
  <c r="BC242" i="100" a="1"/>
  <c r="BO44" i="98" a="1"/>
  <c r="BD46" i="98" a="1"/>
  <c r="BC176" i="98" a="1"/>
  <c r="BD70" i="100" a="1"/>
  <c r="AY160" i="100" a="1"/>
  <c r="BO10" i="98" a="1"/>
  <c r="BD376" i="98" a="1"/>
  <c r="BM316" i="98" a="1"/>
  <c r="AW220" i="100" a="1"/>
  <c r="BM198" i="100" a="1"/>
  <c r="BL346" i="99" a="1"/>
  <c r="AW184" i="98" a="1"/>
  <c r="BM88" i="98" a="1"/>
  <c r="BC260" i="100" a="1"/>
  <c r="BE244" i="100" a="1"/>
  <c r="BO158" i="100" a="1"/>
  <c r="BO402" i="98" a="1"/>
  <c r="BK424" i="100" a="1"/>
  <c r="BF142" i="98" a="1"/>
  <c r="AW236" i="100" a="1"/>
  <c r="AW376" i="99" a="1"/>
  <c r="AW270" i="100" a="1"/>
  <c r="BK82" i="99" a="1"/>
  <c r="BE140" i="100" a="1"/>
  <c r="AW138" i="100" a="1"/>
  <c r="BM294" i="100" a="1"/>
  <c r="BK150" i="100" a="1"/>
  <c r="BO84" i="100" a="1"/>
  <c r="BK182" i="100" a="1"/>
  <c r="BE178" i="98" a="1"/>
  <c r="BL316" i="100" a="1"/>
  <c r="BE380" i="100" a="1"/>
  <c r="BE30" i="100" a="1"/>
  <c r="BM236" i="100" a="1"/>
  <c r="BN202" i="100" a="1"/>
  <c r="BE310" i="100" a="1"/>
  <c r="BK136" i="98" a="1"/>
  <c r="AW60" i="98" a="1"/>
  <c r="BM26" i="98" a="1"/>
  <c r="BD4" i="98" a="1"/>
  <c r="BC350" i="98" a="1"/>
  <c r="BO404" i="100" a="1"/>
  <c r="BP124" i="99" a="1"/>
  <c r="BO376" i="98" a="1"/>
  <c r="BO412" i="98" a="1"/>
  <c r="BE194" i="100" a="1"/>
  <c r="BC422" i="100" a="1"/>
  <c r="BC60" i="100" a="1"/>
  <c r="BO140" i="98" a="1"/>
  <c r="BK124" i="100" a="1"/>
  <c r="BO288" i="98" a="1"/>
  <c r="BE268" i="100" a="1"/>
  <c r="BD388" i="98" a="1"/>
  <c r="BF52" i="100" a="1"/>
  <c r="BL286" i="100" a="1"/>
  <c r="BO248" i="100" a="1"/>
  <c r="AZ310" i="99" a="1"/>
  <c r="BQ130" i="98" a="1"/>
  <c r="BF40" i="98" a="1"/>
  <c r="AX424" i="98" a="1"/>
  <c r="BO208" i="100" a="1"/>
  <c r="BK192" i="100" a="1"/>
  <c r="BP334" i="98" a="1"/>
  <c r="BK174" i="98" a="1"/>
  <c r="BL64" i="100" a="1"/>
  <c r="BC196" i="98" a="1"/>
  <c r="AW150" i="100" a="1"/>
  <c r="BM396" i="100" a="1"/>
  <c r="BM366" i="98" a="1"/>
  <c r="BD100" i="98" a="1"/>
  <c r="BL76" i="98" a="1"/>
  <c r="BM244" i="100" a="1"/>
  <c r="AW248" i="99" a="1"/>
  <c r="BO152" i="98" a="1"/>
  <c r="BK336" i="100" a="1"/>
  <c r="BE260" i="100" a="1"/>
  <c r="AY160" i="99" a="1"/>
  <c r="BE376" i="100" a="1"/>
  <c r="BC114" i="100" a="1"/>
  <c r="BE314" i="99" a="1"/>
  <c r="BE310" i="98" a="1"/>
  <c r="BN382" i="99" a="1"/>
  <c r="BC102" i="100" a="1"/>
  <c r="BO36" i="99" a="1"/>
  <c r="BK232" i="100" a="1"/>
  <c r="BM274" i="100" a="1"/>
  <c r="BC362" i="100" a="1"/>
  <c r="BE204" i="99" a="1"/>
  <c r="BK84" i="100" a="1"/>
  <c r="BE106" i="100" a="1"/>
  <c r="BN178" i="100" a="1"/>
  <c r="BE44" i="100" a="1"/>
  <c r="AW174" i="100" a="1"/>
  <c r="BO228" i="100" a="1"/>
  <c r="AX22" i="100" a="1"/>
  <c r="BC218" i="98" a="1"/>
  <c r="AW228" i="98" a="1"/>
  <c r="BK184" i="100" a="1"/>
  <c r="AW106" i="100" a="1"/>
  <c r="BK94" i="98" a="1"/>
  <c r="BK38" i="99" a="1"/>
  <c r="BF334" i="100" a="1"/>
  <c r="BE400" i="100" a="1"/>
  <c r="BL28" i="98" a="1"/>
  <c r="AY136" i="100" a="1"/>
  <c r="BC62" i="100" a="1"/>
  <c r="BC140" i="98" a="1"/>
  <c r="AW64" i="98" a="1"/>
  <c r="BL346" i="100" a="1"/>
  <c r="BO266" i="100" a="1"/>
  <c r="BD160" i="100" a="1"/>
  <c r="BC74" i="100" a="1"/>
  <c r="AW90" i="98" a="1"/>
  <c r="BC284" i="98" a="1"/>
  <c r="BO400" i="98" a="1"/>
  <c r="AW162" i="100" a="1"/>
  <c r="BC398" i="100" a="1"/>
  <c r="BN112" i="98" a="1"/>
  <c r="BL226" i="99" a="1"/>
  <c r="BO268" i="98" a="1"/>
  <c r="BP76" i="98" a="1"/>
  <c r="BE198" i="100" a="1"/>
  <c r="BK236" i="98" a="1"/>
  <c r="AY280" i="98" a="1"/>
  <c r="BD400" i="98" a="1"/>
  <c r="BD40" i="100" a="1"/>
  <c r="BE292" i="100" a="1"/>
  <c r="AW120" i="100" a="1"/>
  <c r="BE340" i="100" a="1"/>
  <c r="BE402" i="98" a="1"/>
  <c r="AW216" i="100" a="1"/>
  <c r="BF124" i="100" a="1"/>
  <c r="AX130" i="100" a="1"/>
  <c r="BK82" i="98" a="1"/>
  <c r="BO346" i="98" a="1"/>
  <c r="BK236" i="100" a="1"/>
  <c r="BC428" i="100" a="1"/>
  <c r="BE396" i="100" a="1"/>
  <c r="BK88" i="98" a="1"/>
  <c r="BM108" i="100" a="1"/>
  <c r="BD226" i="98" a="1"/>
  <c r="BC182" i="99" a="1"/>
  <c r="BD118" i="100" a="1"/>
  <c r="BE426" i="100" a="1"/>
  <c r="BM284" i="100" a="1"/>
  <c r="AZ160" i="100" a="1"/>
  <c r="AZ346" i="100" a="1"/>
  <c r="BE418" i="99" a="1"/>
  <c r="BM316" i="100" a="1"/>
  <c r="BC160" i="100" a="1"/>
  <c r="BD34" i="100" a="1"/>
  <c r="BM168" i="99" a="1"/>
  <c r="BR52" i="100" a="1"/>
  <c r="BK266" i="100" a="1"/>
  <c r="BO206" i="100" a="1"/>
  <c r="AY178" i="100" a="1"/>
  <c r="BL400" i="98" a="1"/>
  <c r="BD112" i="98" a="1"/>
  <c r="BO132" i="98" a="1"/>
  <c r="BF316" i="98" a="1"/>
  <c r="BF322" i="98" a="1"/>
  <c r="BM266" i="98" a="1"/>
  <c r="BM394" i="100" a="1"/>
  <c r="AW268" i="100" a="1"/>
  <c r="AW50" i="98" a="1"/>
  <c r="AX220" i="98" a="1"/>
  <c r="BE286" i="100" a="1"/>
  <c r="AX238" i="100" a="1"/>
  <c r="BM348" i="98" a="1"/>
  <c r="BE144" i="100" a="1"/>
  <c r="BC58" i="100" a="1"/>
  <c r="BO406" i="98" a="1"/>
  <c r="AW326" i="98" a="1"/>
  <c r="AW90" i="99" a="1"/>
  <c r="BC170" i="99" a="1"/>
  <c r="BE146" i="100" a="1"/>
  <c r="BE422" i="99" a="1"/>
  <c r="BD208" i="100" a="1"/>
  <c r="BK148" i="98" a="1"/>
  <c r="BN376" i="99" a="1"/>
  <c r="BF298" i="100" a="1"/>
  <c r="AW154" i="98" a="1"/>
  <c r="BF424" i="100" a="1"/>
  <c r="BC406" i="98" a="1"/>
  <c r="BN262" i="98" a="1"/>
  <c r="BC364" i="98" a="1"/>
  <c r="AX112" i="98" a="1"/>
  <c r="AZ400" i="99" a="1"/>
  <c r="BM350" i="100" a="1"/>
  <c r="BD262" i="100" a="1"/>
  <c r="BM248" i="98" a="1"/>
  <c r="BM210" i="98" a="1"/>
  <c r="AW336" i="99" a="1"/>
  <c r="BO390" i="100" a="1"/>
  <c r="BE210" i="100" a="1"/>
  <c r="BE332" i="98" a="1"/>
  <c r="AX88" i="98" a="1"/>
  <c r="BH34" i="100" a="1"/>
  <c r="BD400" i="99" a="1"/>
  <c r="BE158" i="100" a="1"/>
  <c r="BC82" i="100" a="1"/>
  <c r="BD280" i="100" a="1"/>
  <c r="BM68" i="100" a="1"/>
  <c r="BC42" i="99" a="1"/>
  <c r="BM142" i="99" a="1"/>
  <c r="BL238" i="100" a="1"/>
  <c r="BM170" i="100" a="1"/>
  <c r="AW238" i="100" a="1"/>
  <c r="BC350" i="100" a="1"/>
  <c r="BO290" i="100" a="1"/>
  <c r="BE202" i="100" a="1"/>
  <c r="BO198" i="100" a="1"/>
  <c r="BE208" i="100" a="1"/>
  <c r="BC324" i="98" a="1"/>
  <c r="BC274" i="100" a="1"/>
  <c r="BO290" i="98" a="1"/>
  <c r="BO300" i="100" a="1"/>
  <c r="BR232" i="98" a="1"/>
  <c r="BF208" i="98" a="1"/>
  <c r="BP358" i="98" a="1"/>
  <c r="BO96" i="98" a="1"/>
  <c r="AX394" i="100" a="1"/>
  <c r="BF256" i="98" a="1"/>
  <c r="AW332" i="98" a="1"/>
  <c r="BK414" i="98" a="1"/>
  <c r="AY370" i="100" a="1"/>
  <c r="BC282" i="98" a="1"/>
  <c r="AX244" i="100" a="1"/>
  <c r="BM164" i="100" a="1"/>
  <c r="BN172" i="100" a="1"/>
  <c r="BK368" i="100" a="1"/>
  <c r="BK408" i="98" a="1"/>
  <c r="BE284" i="100" a="1"/>
  <c r="BO218" i="100" a="1"/>
  <c r="AW288" i="100" a="1"/>
  <c r="BO58" i="100" a="1"/>
  <c r="BK36" i="98" a="1"/>
  <c r="BK246" i="98" a="1"/>
  <c r="AW18" i="100" a="1"/>
  <c r="BL340" i="100" a="1"/>
  <c r="BE358" i="100" a="1"/>
  <c r="BE214" i="100" a="1"/>
  <c r="BM178" i="98" a="1"/>
  <c r="BQ334" i="98" a="1"/>
  <c r="BE300" i="100" a="1"/>
  <c r="BO376" i="100" a="1"/>
  <c r="BC338" i="100" a="1"/>
  <c r="AY238" i="100" a="1"/>
  <c r="BP328" i="98" a="1"/>
  <c r="BC108" i="100" a="1"/>
  <c r="BN322" i="98" a="1"/>
  <c r="BE252" i="99" a="1"/>
  <c r="BC326" i="100" a="1"/>
  <c r="BK276" i="98" a="1"/>
  <c r="BO386" i="98" a="1"/>
  <c r="BE164" i="98" a="1"/>
  <c r="BP82" i="99" a="1"/>
  <c r="BK102" i="100" a="1"/>
  <c r="BC180" i="100" a="1"/>
  <c r="BM308" i="98" a="1"/>
  <c r="AW158" i="98" a="1"/>
  <c r="BK422" i="100" a="1"/>
  <c r="BE128" i="100" a="1"/>
  <c r="BE316" i="99" a="1"/>
  <c r="BM228" i="100" a="1"/>
  <c r="AW388" i="98" a="1"/>
  <c r="BL112" i="98" a="1"/>
  <c r="BM268" i="98" a="1"/>
  <c r="AY154" i="98" a="1"/>
  <c r="BE424" i="98" a="1"/>
  <c r="BE156" i="100" a="1"/>
  <c r="BO318" i="100" a="1"/>
  <c r="BL244" i="100" a="1"/>
  <c r="BE198" i="99" a="1"/>
  <c r="BM354" i="98" a="1"/>
  <c r="BK204" i="100" a="1"/>
  <c r="BD22" i="100" a="1"/>
  <c r="BM292" i="100" a="1"/>
  <c r="AW300" i="100" a="1"/>
  <c r="BF22" i="98" a="1"/>
  <c r="BC228" i="99" a="1"/>
  <c r="AW266" i="100" a="1"/>
  <c r="BE16" i="100" a="1"/>
  <c r="BL88" i="98" a="1"/>
  <c r="AW20" i="99" a="1"/>
  <c r="BO278" i="98" a="1"/>
  <c r="BN328" i="100" a="1"/>
  <c r="AW406" i="100" a="1"/>
  <c r="AX382" i="98" a="1"/>
  <c r="BO372" i="98" a="1"/>
  <c r="BO64" i="98" a="1"/>
  <c r="BE262" i="100" a="1"/>
  <c r="BM288" i="98" a="1"/>
  <c r="BO76" i="98" a="1"/>
  <c r="AW258" i="100" a="1"/>
  <c r="BK140" i="100" a="1"/>
  <c r="BM94" i="98" a="1"/>
  <c r="BM234" i="100" a="1"/>
  <c r="BC132" i="100" a="1"/>
  <c r="BD52" i="99" a="1"/>
  <c r="BL268" i="98" a="1"/>
  <c r="AW264" i="100" a="1"/>
  <c r="BM366" i="100" a="1"/>
  <c r="BO60" i="100" a="1"/>
  <c r="BN214" i="98" a="1"/>
  <c r="BC324" i="100" a="1"/>
  <c r="BK30" i="99" a="1"/>
  <c r="BC40" i="98" a="1"/>
  <c r="AZ352" i="100" a="1"/>
  <c r="BO162" i="100" a="1"/>
  <c r="BC296" i="98" a="1"/>
  <c r="AY130" i="98" a="1"/>
  <c r="BO210" i="98" a="1"/>
  <c r="BE180" i="98" a="1"/>
  <c r="AW398" i="98" a="1"/>
  <c r="BP160" i="98" a="1"/>
  <c r="AW246" i="99" a="1"/>
  <c r="BO428" i="100" a="1"/>
  <c r="BM230" i="100" a="1"/>
  <c r="BN406" i="98" a="1"/>
  <c r="BF88" i="99" a="1"/>
  <c r="BO386" i="100" a="1"/>
  <c r="BR256" i="99" a="1"/>
  <c r="BM126" i="98" a="1"/>
  <c r="AW412" i="98" a="1"/>
  <c r="BC192" i="100" a="1"/>
  <c r="BC22" i="100" a="1"/>
  <c r="AX112" i="100" a="1"/>
  <c r="BE334" i="98" a="1"/>
  <c r="AY268" i="98" a="1"/>
  <c r="AZ214" i="98" a="1"/>
  <c r="BE48" i="100" a="1"/>
  <c r="BC220" i="100" a="1"/>
  <c r="BK202" i="100" a="1"/>
  <c r="BM108" i="98" a="1"/>
  <c r="BC122" i="98" a="1"/>
  <c r="AW416" i="100" a="1"/>
  <c r="BO422" i="98" a="1"/>
  <c r="BO404" i="98" a="1"/>
  <c r="BK308" i="98" a="1"/>
  <c r="BQ40" i="98" a="1"/>
  <c r="AZ34" i="98" a="1"/>
  <c r="BO268" i="100" a="1"/>
  <c r="BM418" i="100" a="1"/>
  <c r="AZ124" i="100" a="1"/>
  <c r="AZ352" i="98" a="1"/>
  <c r="BF46" i="98" a="1"/>
  <c r="BR130" i="98" a="1"/>
  <c r="BF304" i="98" a="1"/>
  <c r="BE250" i="98" a="1"/>
  <c r="BM138" i="98" a="1"/>
  <c r="BC292" i="98" a="1"/>
  <c r="AZ238" i="98" a="1"/>
  <c r="AW168" i="100" a="1"/>
  <c r="AW74" i="98" a="1"/>
  <c r="BO50" i="98" a="1"/>
  <c r="BO366" i="100" a="1"/>
  <c r="AY382" i="100" a="1"/>
  <c r="BE314" i="98" a="1"/>
  <c r="BM164" i="98" a="1"/>
  <c r="BP82" i="98" a="1"/>
  <c r="BC12" i="98" a="1"/>
  <c r="BM100" i="98" a="1"/>
  <c r="BE330" i="98" a="1"/>
  <c r="AZ124" i="98" a="1"/>
  <c r="BR370" i="98" a="1"/>
  <c r="BM38" i="98" a="1"/>
  <c r="AZ418" i="98" a="1"/>
  <c r="BN238" i="98" a="1"/>
  <c r="AW322" i="98" a="1"/>
  <c r="BK238" i="100" a="1"/>
  <c r="BD190" i="98" a="1"/>
  <c r="BP256" i="98" a="1"/>
  <c r="BP292" i="98" a="1"/>
  <c r="BQ208" i="98" a="1"/>
  <c r="BC84" i="98" a="1"/>
  <c r="BE158" i="98" a="1"/>
  <c r="BM282" i="98" a="1"/>
  <c r="AW312" i="100" a="1"/>
  <c r="BP88" i="98" a="1"/>
  <c r="BL196" i="98" a="1"/>
  <c r="AX10" i="98" a="1"/>
  <c r="BE168" i="98" a="1"/>
  <c r="BC406" i="100" a="1"/>
  <c r="AW208" i="98" a="1"/>
  <c r="BL136" i="98" a="1"/>
  <c r="BE138" i="98" a="1"/>
  <c r="AZ46" i="100" a="1"/>
  <c r="BK192" i="98" a="1"/>
  <c r="AZ148" i="98" a="1"/>
  <c r="AW12" i="98" a="1"/>
  <c r="BO236" i="100" a="1"/>
  <c r="AY112" i="98" a="1"/>
  <c r="BO356" i="98" a="1"/>
  <c r="BM106" i="100" a="1"/>
  <c r="BO72" i="100" a="1"/>
  <c r="BC352" i="98" a="1"/>
  <c r="BK406" i="98" a="1"/>
  <c r="BC210" i="98" a="1"/>
  <c r="BE136" i="98" a="1"/>
  <c r="BC242" i="98" a="1"/>
  <c r="BO346" i="100" a="1"/>
  <c r="AW398" i="100" a="1"/>
  <c r="BK206" i="100" a="1"/>
  <c r="AX220" i="100" a="1"/>
  <c r="BL100" i="100" a="1"/>
  <c r="AY88" i="100" a="1"/>
  <c r="BM268" i="100" a="1"/>
  <c r="BK38" i="98" a="1"/>
  <c r="BM4" i="99" a="1"/>
  <c r="BM104" i="98" a="1"/>
  <c r="AW392" i="100" a="1"/>
  <c r="BK58" i="100" a="1"/>
  <c r="BL220" i="99" a="1"/>
  <c r="BD370" i="100" a="1"/>
  <c r="BE274" i="99" a="1"/>
  <c r="BO272" i="98" a="1"/>
  <c r="BN34" i="98" a="1"/>
  <c r="BE118" i="100" a="1"/>
  <c r="BR70" i="98" a="1"/>
  <c r="BG30" i="100" a="1"/>
  <c r="AX58" i="100" a="1"/>
  <c r="BL76" i="100" a="1"/>
  <c r="AW14" i="98" a="1"/>
  <c r="AX124" i="100" a="1"/>
  <c r="BC128" i="100" a="1"/>
  <c r="BM326" i="100" a="1"/>
  <c r="BL418" i="100" a="1"/>
  <c r="BE350" i="98" a="1"/>
  <c r="BK380" i="100" a="1"/>
  <c r="BO102" i="100" a="1"/>
  <c r="BC36" i="98" a="1"/>
  <c r="BL352" i="98" a="1"/>
  <c r="BM212" i="100" a="1"/>
  <c r="BO320" i="98" a="1"/>
  <c r="BR16" i="98" a="1"/>
  <c r="BC354" i="100" a="1"/>
  <c r="BM226" i="100" a="1"/>
  <c r="BP124" i="98" a="1"/>
  <c r="BC100" i="100" a="1"/>
  <c r="BE316" i="100" a="1"/>
  <c r="BO360" i="100" a="1"/>
  <c r="BE172" i="98" a="1"/>
  <c r="BP418" i="98" a="1"/>
  <c r="BM310" i="98" a="1"/>
  <c r="BK96" i="98" a="1"/>
  <c r="AY340" i="98" a="1"/>
  <c r="AW58" i="100" a="1"/>
  <c r="BM392" i="100" a="1"/>
  <c r="BE94" i="98" a="1"/>
  <c r="BO140" i="100" a="1"/>
  <c r="BM402" i="100" a="1"/>
  <c r="AZ130" i="100" a="1"/>
  <c r="BO350" i="100" a="1"/>
  <c r="BF226" i="98" a="1"/>
  <c r="AW148" i="98" a="1"/>
  <c r="BE216" i="98" a="1"/>
  <c r="BO424" i="100" a="1"/>
  <c r="BF178" i="100" a="1"/>
  <c r="BQ346" i="98" a="1"/>
  <c r="BL142" i="100" a="1"/>
  <c r="BN118" i="100" a="1"/>
  <c r="BD244" i="99" a="1"/>
  <c r="BE280" i="100" a="1"/>
  <c r="BE322" i="100" a="1"/>
  <c r="BE420" i="98" a="1"/>
  <c r="BM416" i="98" a="1"/>
  <c r="BM318" i="98" a="1"/>
  <c r="BE236" i="98" a="1"/>
  <c r="BE236" i="99" a="1"/>
  <c r="BO280" i="100" a="1"/>
  <c r="AW362" i="100" a="1"/>
  <c r="BO210" i="100" a="1"/>
  <c r="BE304" i="99" a="1"/>
  <c r="BO294" i="100" a="1"/>
  <c r="BK348" i="100" a="1"/>
  <c r="BO56" i="100" a="1"/>
  <c r="BE384" i="98" a="1"/>
  <c r="BF154" i="98" a="1"/>
  <c r="BK188" i="100" a="1"/>
  <c r="BM336" i="100" a="1"/>
  <c r="BO334" i="100" a="1"/>
  <c r="AY256" i="100" a="1"/>
  <c r="BD298" i="100" a="1"/>
  <c r="BO106" i="98" a="1"/>
  <c r="BQ154" i="98" a="1"/>
  <c r="BD364" i="98" a="1"/>
  <c r="BK320" i="98" a="1"/>
  <c r="BK246" i="100" a="1"/>
  <c r="BC344" i="99" a="1"/>
  <c r="BC384" i="98" a="1"/>
  <c r="AX214" i="100" a="1"/>
  <c r="BK142" i="100" a="1"/>
  <c r="AW34" i="100" a="1"/>
  <c r="BK228" i="98" a="1"/>
  <c r="BE186" i="100" a="1"/>
  <c r="BE184" i="100" a="1"/>
  <c r="AW270" i="99" a="1"/>
  <c r="BE250" i="100" a="1"/>
  <c r="AY22" i="98" a="1"/>
  <c r="BK92" i="99" a="1"/>
  <c r="BC252" i="100" a="1"/>
  <c r="BK44" i="98" a="1"/>
  <c r="BK380" i="98" a="1"/>
  <c r="BF40" i="100" a="1"/>
  <c r="BK54" i="98" a="1"/>
  <c r="AX178" i="99" a="1"/>
  <c r="BC294" i="99" a="1"/>
  <c r="BQ112" i="98" a="1"/>
  <c r="BM92" i="98" a="1"/>
  <c r="BC264" i="98" a="1"/>
  <c r="BK220" i="98" a="1"/>
  <c r="BO104" i="98" a="1"/>
  <c r="BM362" i="100" a="1"/>
  <c r="BC328" i="100" a="1"/>
  <c r="BK98" i="100" a="1"/>
  <c r="BN322" i="100" a="1"/>
  <c r="BF214" i="98" a="1"/>
  <c r="BO190" i="100" a="1"/>
  <c r="BL166" i="100" a="1"/>
  <c r="BK88" i="100" a="1"/>
  <c r="BE198" i="98" a="1"/>
  <c r="BE176" i="98" a="1"/>
  <c r="BC222" i="98" a="1"/>
  <c r="AW188" i="100" a="1"/>
  <c r="BL70" i="100" a="1"/>
  <c r="BM154" i="100" a="1"/>
  <c r="BC184" i="98" a="1"/>
  <c r="BK268" i="98" a="1"/>
  <c r="AZ370" i="100" a="1"/>
  <c r="AZ334" i="100" a="1"/>
  <c r="BC318" i="100" a="1"/>
  <c r="BF154" i="100" a="1"/>
  <c r="BC188" i="98" a="1"/>
  <c r="BR184" i="98" a="1"/>
  <c r="BM62" i="98" a="1"/>
  <c r="BK266" i="98" a="1"/>
  <c r="AW166" i="100" a="1"/>
  <c r="BF220" i="100" a="1"/>
  <c r="BK170" i="98" a="1"/>
  <c r="AW12" i="100" a="1"/>
  <c r="AW282" i="98" a="1"/>
  <c r="BQ352" i="98" a="1"/>
  <c r="BE362" i="100" a="1"/>
  <c r="BD322" i="100" a="1"/>
  <c r="BF262" i="100" a="1"/>
  <c r="BE70" i="98" a="1"/>
  <c r="BD94" i="98" a="1"/>
  <c r="BO366" i="98" a="1"/>
  <c r="BC356" i="98" a="1"/>
  <c r="BR274" i="98" a="1"/>
  <c r="BD172" i="98" a="1"/>
  <c r="AZ178" i="100" a="1"/>
  <c r="BC240" i="98" a="1"/>
  <c r="BR124" i="98" a="1"/>
  <c r="BD52" i="98" a="1"/>
  <c r="BE98" i="98" a="1"/>
  <c r="BM82" i="98" a="1"/>
  <c r="BR10" i="98" a="1"/>
  <c r="BF70" i="98" a="1"/>
  <c r="BK424" i="98" a="1"/>
  <c r="BK428" i="98" a="1"/>
  <c r="BL304" i="98" a="1"/>
  <c r="BC394" i="98" a="1"/>
  <c r="BE122" i="98" a="1"/>
  <c r="BC96" i="98" a="1"/>
  <c r="BO34" i="98" a="1"/>
  <c r="BQ184" i="98" a="1"/>
  <c r="AY388" i="98" a="1"/>
  <c r="BL190" i="100" a="1"/>
  <c r="AW196" i="98" a="1"/>
  <c r="BD70" i="98" a="1"/>
  <c r="AY124" i="98" a="1"/>
  <c r="BE394" i="100" a="1"/>
  <c r="BC268" i="98" a="1"/>
  <c r="AX346" i="100" a="1"/>
  <c r="BL244" i="98" a="1"/>
  <c r="BE426" i="98" a="1"/>
  <c r="BM242" i="98" a="1"/>
  <c r="BO136" i="98" a="1"/>
  <c r="AX130" i="98" a="1"/>
  <c r="BK102" i="98" a="1"/>
  <c r="BM50" i="98" a="1"/>
  <c r="BM424" i="100" a="1"/>
  <c r="AW334" i="98" a="1"/>
  <c r="BC390" i="98" a="1"/>
  <c r="BR178" i="98" a="1"/>
  <c r="AW214" i="98" a="1"/>
  <c r="AY382" i="98" a="1"/>
  <c r="AW374" i="100" a="1"/>
  <c r="BN94" i="98" a="1"/>
  <c r="BN340" i="100" a="1"/>
  <c r="BO226" i="98" a="1"/>
  <c r="BR394" i="98" a="1"/>
  <c r="BP412" i="98" a="1"/>
  <c r="BR130" i="99" a="1"/>
  <c r="AX256" i="98" a="1"/>
  <c r="AW114" i="100" a="1"/>
  <c r="AZ94" i="98" a="1"/>
  <c r="BM134" i="100" a="1"/>
  <c r="BO224" i="100" a="1"/>
  <c r="AW138" i="99" a="1"/>
  <c r="BC378" i="100" a="1"/>
  <c r="AW38" i="99" a="1"/>
  <c r="BE190" i="100" a="1"/>
  <c r="BE204" i="100" a="1"/>
  <c r="BK148" i="100" a="1"/>
  <c r="AX40" i="100" a="1"/>
  <c r="BE392" i="99" a="1"/>
  <c r="BK332" i="100" a="1"/>
  <c r="AZ100" i="100" a="1"/>
  <c r="BE160" i="98" a="1"/>
  <c r="BK240" i="98" a="1"/>
  <c r="BM112" i="98" a="1"/>
  <c r="AW378" i="100" a="1"/>
  <c r="BC168" i="100" a="1"/>
  <c r="BE390" i="100" a="1"/>
  <c r="BC14" i="98" a="1"/>
  <c r="BK366" i="98" a="1"/>
  <c r="BF394" i="99" a="1"/>
  <c r="AW428" i="100" a="1"/>
  <c r="BC204" i="98" a="1"/>
  <c r="BN40" i="98" a="1"/>
  <c r="BE28" i="100" a="1"/>
  <c r="AZ22" i="100" a="1"/>
  <c r="AW378" i="98" a="1"/>
  <c r="AW176" i="98" a="1"/>
  <c r="BO374" i="100" a="1"/>
  <c r="BM358" i="98" a="1"/>
  <c r="BQ406" i="98" a="1"/>
  <c r="AW158" i="100" a="1"/>
  <c r="AW310" i="98" a="1"/>
  <c r="BC290" i="98" a="1"/>
  <c r="BC298" i="100" a="1"/>
  <c r="AW390" i="100" a="1"/>
  <c r="AW132" i="98" a="1"/>
  <c r="BK110" i="98" a="1"/>
  <c r="BM118" i="100" a="1"/>
  <c r="AY136" i="98" a="1"/>
  <c r="BC408" i="98" a="1"/>
  <c r="BP52" i="100" a="1"/>
  <c r="BR124" i="99" a="1"/>
  <c r="BK254" i="98" a="1"/>
  <c r="AW256" i="100" a="1"/>
  <c r="AW408" i="98" a="1"/>
  <c r="AY142" i="99" a="1"/>
  <c r="AW112" i="100" a="1"/>
  <c r="BE368" i="100" a="1"/>
  <c r="AW66" i="100" a="1"/>
  <c r="BE10" i="98" a="1"/>
  <c r="BD292" i="98" a="1"/>
  <c r="BE182" i="99" a="1"/>
  <c r="BL58" i="100" a="1"/>
  <c r="AX370" i="100" a="1"/>
  <c r="BL178" i="98" a="1"/>
  <c r="BO296" i="98" a="1"/>
  <c r="AW408" i="99" a="1"/>
  <c r="BM348" i="100" a="1"/>
  <c r="BK276" i="99" a="1"/>
  <c r="BD208" i="98" a="1"/>
  <c r="BC412" i="100" a="1"/>
  <c r="BK358" i="100" a="1"/>
  <c r="BC358" i="100" a="1"/>
  <c r="AX16" i="100" a="1"/>
  <c r="BD112" i="100" a="1"/>
  <c r="BK316" i="100" a="1"/>
  <c r="BO330" i="100" a="1"/>
  <c r="AZ10" i="100" a="1"/>
  <c r="BM412" i="99" a="1"/>
  <c r="BE408" i="100" a="1"/>
  <c r="BO216" i="100" a="1"/>
  <c r="AZ70" i="98" a="1"/>
  <c r="BC230" i="100" a="1"/>
  <c r="BM144" i="98" a="1"/>
  <c r="BC148" i="98" a="1"/>
  <c r="AW204" i="98" a="1"/>
  <c r="BK362" i="100" a="1"/>
  <c r="AZ292" i="100" a="1"/>
  <c r="BK398" i="100" a="1"/>
  <c r="BM174" i="98" a="1"/>
  <c r="BO80" i="100" a="1"/>
  <c r="BL34" i="99" a="1"/>
  <c r="BN250" i="98" a="1"/>
  <c r="BE4" i="100" a="1"/>
  <c r="BK376" i="100" a="1"/>
  <c r="BK52" i="100" a="1"/>
  <c r="BE14" i="100" a="1"/>
  <c r="AY262" i="100" a="1"/>
  <c r="AX298" i="100" a="1"/>
  <c r="BM122" i="100" a="1"/>
  <c r="AY82" i="98" a="1"/>
  <c r="BC126" i="100" a="1"/>
  <c r="AW282" i="100" a="1"/>
  <c r="AW302" i="98" a="1"/>
  <c r="BM242" i="100" a="1"/>
  <c r="BF400" i="98" a="1"/>
  <c r="AZ280" i="100" a="1"/>
  <c r="BK252" i="98" a="1"/>
  <c r="BC282" i="100" a="1"/>
  <c r="BH46" i="100" a="1"/>
  <c r="BR244" i="98" a="1"/>
  <c r="AW240" i="99" a="1"/>
  <c r="AW370" i="100" a="1"/>
  <c r="AZ82" i="100" a="1"/>
  <c r="AW308" i="98" a="1"/>
  <c r="BK134" i="98" a="1"/>
  <c r="BK62" i="99" a="1"/>
  <c r="BE348" i="100" a="1"/>
  <c r="BO54" i="100" a="1"/>
  <c r="AW88" i="98" a="1"/>
  <c r="BM320" i="100" a="1"/>
  <c r="BF88" i="98" a="1"/>
  <c r="BC16" i="100" a="1"/>
  <c r="AW418" i="100" a="1"/>
  <c r="BN334" i="100" a="1"/>
  <c r="BF406" i="100" a="1"/>
  <c r="AY220" i="98" a="1"/>
  <c r="BE258" i="100" a="1"/>
  <c r="BF286" i="100" a="1"/>
  <c r="AW42" i="100" a="1"/>
  <c r="AW406" i="98" a="1"/>
  <c r="BC300" i="100" a="1"/>
  <c r="BE130" i="98" a="1"/>
  <c r="BD412" i="100" a="1"/>
  <c r="BE76" i="98" a="1"/>
  <c r="BC62" i="98" a="1"/>
  <c r="BK304" i="98" a="1"/>
  <c r="BK402" i="100" a="1"/>
  <c r="AW408" i="100" a="1"/>
  <c r="BC240" i="99" a="1"/>
  <c r="BD412" i="98" a="1"/>
  <c r="BO126" i="98" a="1"/>
  <c r="BN388" i="98" a="1"/>
  <c r="BM224" i="100" a="1"/>
  <c r="BM156" i="98" a="1"/>
  <c r="BK344" i="98" a="1"/>
  <c r="BL232" i="100" a="1"/>
  <c r="BK164" i="100" a="1"/>
  <c r="AY358" i="100" a="1"/>
  <c r="BK76" i="98" a="1"/>
  <c r="AW224" i="98" a="1"/>
  <c r="BC102" i="98" a="1"/>
  <c r="AY340" i="100" a="1"/>
  <c r="BQ64" i="98" a="1"/>
  <c r="BE292" i="98" a="1"/>
  <c r="BK114" i="98" a="1"/>
  <c r="AY208" i="98" a="1"/>
  <c r="BE204" i="98" a="1"/>
  <c r="BC228" i="98" a="1"/>
  <c r="BN394" i="98" a="1"/>
  <c r="AW402" i="98" a="1"/>
  <c r="BC286" i="98" a="1"/>
  <c r="BK50" i="98" a="1"/>
  <c r="BO168" i="98" a="1"/>
  <c r="BQ424" i="98" a="1"/>
  <c r="BC146" i="98" a="1"/>
  <c r="BK222" i="100" a="1"/>
  <c r="BE410" i="98" a="1"/>
  <c r="BR424" i="98" a="1"/>
  <c r="AW234" i="98" a="1"/>
  <c r="BK240" i="100" a="1"/>
  <c r="BR250" i="98" a="1"/>
  <c r="BC50" i="98" a="1"/>
  <c r="BM212" i="98" a="1"/>
  <c r="BC152" i="98" a="1"/>
  <c r="BO98" i="98" a="1"/>
  <c r="BP178" i="98" a="1"/>
  <c r="BE220" i="98" a="1"/>
  <c r="BE382" i="98" a="1"/>
  <c r="BL22" i="98" a="1"/>
  <c r="BE210" i="98" a="1"/>
  <c r="BC250" i="98" a="1"/>
  <c r="BR358" i="98" a="1"/>
  <c r="BP238" i="98" a="1"/>
  <c r="BE20" i="98" a="1"/>
  <c r="AZ100" i="98" a="1"/>
  <c r="BQ214" i="98" a="1"/>
  <c r="AY400" i="98" a="1"/>
  <c r="BK162" i="98" a="1"/>
  <c r="BE388" i="100" a="1"/>
  <c r="BM18" i="98" a="1"/>
  <c r="AZ34" i="100" a="1"/>
  <c r="BO264" i="98" a="1"/>
  <c r="BC280" i="100" a="1"/>
  <c r="AX100" i="98" a="1"/>
  <c r="BO66" i="100" a="1"/>
  <c r="BK272" i="100" a="1"/>
  <c r="BL100" i="98" a="1"/>
  <c r="BG6" i="100" a="1"/>
  <c r="BR28" i="98" a="1"/>
  <c r="AW112" i="98" a="1"/>
  <c r="BL292" i="98" a="1"/>
  <c r="BG26" i="100" a="1"/>
  <c r="BM266" i="100" a="1"/>
  <c r="BE10" i="100" a="1"/>
  <c r="BC172" i="98" a="1"/>
  <c r="BM258" i="98" a="1"/>
  <c r="BO20" i="98" a="1"/>
  <c r="AW358" i="98" a="1"/>
  <c r="BK278" i="100" a="1"/>
  <c r="BE128" i="98" a="1"/>
  <c r="BF286" i="98" a="1"/>
  <c r="BO102" i="98" a="1"/>
  <c r="BC424" i="98" a="1"/>
  <c r="BD82" i="98" a="1"/>
  <c r="BL262" i="98" a="1"/>
  <c r="AZ400" i="98" a="1"/>
  <c r="AW236" i="98" a="1"/>
  <c r="BD58" i="98" a="1"/>
  <c r="AW250" i="98" a="1"/>
  <c r="BO220" i="98" a="1"/>
  <c r="BO304" i="100" a="1"/>
  <c r="BE410" i="100" a="1"/>
  <c r="BC316" i="98" a="1"/>
  <c r="BE96" i="98" a="1"/>
  <c r="BM410" i="98" a="1"/>
  <c r="BK280" i="98" a="1"/>
  <c r="BP64" i="98" a="1"/>
  <c r="BK46" i="98" a="1"/>
  <c r="BM34" i="98" a="1"/>
  <c r="BK234" i="98" a="1"/>
  <c r="AZ184" i="98" a="1"/>
  <c r="BK126" i="98" a="1"/>
  <c r="BL394" i="98" a="1"/>
  <c r="BL316" i="98" a="1"/>
  <c r="BC182" i="98" a="1"/>
  <c r="BE162" i="98" a="1"/>
  <c r="AW122" i="98" a="1"/>
  <c r="BE228" i="98" a="1"/>
  <c r="AW266" i="98" a="1"/>
  <c r="BC46" i="100" a="1"/>
  <c r="BK338" i="98" a="1"/>
  <c r="BO348" i="98" a="1"/>
  <c r="AW410" i="98" a="1"/>
  <c r="AX76" i="98" a="1"/>
  <c r="BR340" i="98" a="1"/>
  <c r="AY214" i="98" a="1"/>
  <c r="BF4" i="98" a="1"/>
  <c r="BO410" i="98" a="1"/>
  <c r="AX250" i="98" a="1"/>
  <c r="AW80" i="98" a="1"/>
  <c r="BK120" i="100" a="1"/>
  <c r="BR256" i="98" a="1"/>
  <c r="AX238" i="98" a="1"/>
  <c r="BR292" i="98" a="1"/>
  <c r="BC192" i="98" a="1"/>
  <c r="BL358" i="98" a="1"/>
  <c r="BM184" i="98" a="1"/>
  <c r="BE60" i="98" a="1"/>
  <c r="BC30" i="98" a="1"/>
  <c r="BO24" i="98" a="1"/>
  <c r="BO352" i="98" a="1"/>
  <c r="BO176" i="98" a="1"/>
  <c r="BD244" i="98" a="1"/>
  <c r="AY160" i="98" a="1"/>
  <c r="BM20" i="98" a="1"/>
  <c r="AZ154" i="100" a="1"/>
  <c r="BO90" i="98" a="1"/>
  <c r="AW366" i="98" a="1"/>
  <c r="BK28" i="98" a="1"/>
  <c r="AW190" i="98" a="1"/>
  <c r="BO52" i="98" a="1"/>
  <c r="BC106" i="98" a="1"/>
  <c r="BM368" i="98" a="1"/>
  <c r="BO194" i="98" a="1"/>
  <c r="AY202" i="100" a="1"/>
  <c r="BH40" i="100" a="1"/>
  <c r="BP376" i="98" a="1"/>
  <c r="BO388" i="98" a="1"/>
  <c r="BE188" i="99" a="1"/>
  <c r="AW422" i="100" a="1"/>
  <c r="BK160" i="100" a="1"/>
  <c r="BP298" i="98" a="1"/>
  <c r="BE230" i="100" a="1"/>
  <c r="BK362" i="98" a="1"/>
  <c r="BC400" i="100" a="1"/>
  <c r="AW72" i="98" a="1"/>
  <c r="BF124" i="98" a="1"/>
  <c r="BC312" i="100" a="1"/>
  <c r="BC248" i="98" a="1"/>
  <c r="BK390" i="98" a="1"/>
  <c r="BM84" i="98" a="1"/>
  <c r="BQ82" i="98" a="1"/>
  <c r="BP154" i="98" a="1"/>
  <c r="BO324" i="98" a="1"/>
  <c r="BO300" i="98" a="1"/>
  <c r="BP322" i="98" a="1"/>
  <c r="BN64" i="98" a="1"/>
  <c r="BE230" i="98" a="1"/>
  <c r="BF232" i="98" a="1"/>
  <c r="BN130" i="98" a="1"/>
  <c r="BK130" i="100" a="1"/>
  <c r="AW256" i="98" a="1"/>
  <c r="BF202" i="100" a="1"/>
  <c r="BO244" i="100" a="1"/>
  <c r="BO334" i="98" a="1"/>
  <c r="BO298" i="98" a="1"/>
  <c r="BM390" i="98" a="1"/>
  <c r="AW132" i="100" a="1"/>
  <c r="BC74" i="98" a="1"/>
  <c r="BM44" i="98" a="1"/>
  <c r="BK258" i="98" a="1"/>
  <c r="BK80" i="98" a="1"/>
  <c r="BK410" i="100" a="1"/>
  <c r="BN148" i="98" a="1"/>
  <c r="BO322" i="98" a="1"/>
  <c r="BD88" i="98" a="1"/>
  <c r="BF394" i="100" a="1"/>
  <c r="BO344" i="100" a="1"/>
  <c r="BE404" i="100" a="1"/>
  <c r="BQ388" i="98" a="1"/>
  <c r="BL382" i="98" a="1"/>
  <c r="BQ34" i="98" a="1"/>
  <c r="BK316" i="98" a="1"/>
  <c r="BE46" i="98" a="1"/>
  <c r="AW272" i="98" a="1"/>
  <c r="BP310" i="98" a="1"/>
  <c r="BE364" i="98" a="1"/>
  <c r="BM344" i="98" a="1"/>
  <c r="AW246" i="98" a="1"/>
  <c r="BM356" i="98" a="1"/>
  <c r="AW126" i="98" a="1"/>
  <c r="BM330" i="98" a="1"/>
  <c r="AW254" i="98" a="1"/>
  <c r="BC388" i="98" a="1"/>
  <c r="BN268" i="98" a="1"/>
  <c r="BM392" i="98" a="1"/>
  <c r="BM188" i="98" a="1"/>
  <c r="BN244" i="98" a="1"/>
  <c r="BC366" i="98" a="1"/>
  <c r="BN70" i="98" a="1"/>
  <c r="BR64" i="98" a="1"/>
  <c r="BC240" i="100" a="1"/>
  <c r="BC26" i="98" a="1"/>
  <c r="BN196" i="98" a="1"/>
  <c r="AW32" i="100" a="1"/>
  <c r="BK68" i="98" a="1"/>
  <c r="BF106" i="98" a="1"/>
  <c r="BC306" i="98" a="1"/>
  <c r="AZ202" i="98" a="1"/>
  <c r="BF52" i="98" a="1"/>
  <c r="BQ418" i="98" a="1"/>
  <c r="BK16" i="98" a="1"/>
  <c r="BC90" i="98" a="1"/>
  <c r="BK222" i="98" a="1"/>
  <c r="BD28" i="98" a="1"/>
  <c r="BR406" i="98" a="1"/>
  <c r="BC208" i="98" a="1"/>
  <c r="BC162" i="98" a="1"/>
  <c r="BO250" i="98" a="1"/>
  <c r="BD178" i="98" a="1"/>
  <c r="BF352" i="98" a="1"/>
  <c r="BE54" i="98" a="1"/>
  <c r="BD256" i="98" a="1"/>
  <c r="BK78" i="98" a="1"/>
  <c r="AW202" i="98" a="1"/>
  <c r="BC294" i="100" a="1"/>
  <c r="BK142" i="98" a="1"/>
  <c r="BO204" i="98" a="1"/>
  <c r="BR58" i="98" a="1"/>
  <c r="BF280" i="100" a="1"/>
  <c r="BO216" i="98" a="1"/>
  <c r="AX262" i="98" a="1"/>
  <c r="BO326" i="98" a="1"/>
  <c r="BE370" i="98" a="1"/>
  <c r="BN412" i="98" a="1"/>
  <c r="BO262" i="98" a="1"/>
  <c r="BE252" i="98" a="1"/>
  <c r="BO304" i="98" a="1"/>
  <c r="BO316" i="98" a="1"/>
  <c r="BE316" i="98" a="1"/>
  <c r="BP370" i="98" a="1"/>
  <c r="BK224" i="100" a="1"/>
  <c r="BM14" i="98" a="1"/>
  <c r="BM52" i="98" a="1"/>
  <c r="BO328" i="100" a="1"/>
  <c r="AZ256" i="100" a="1"/>
  <c r="BK62" i="98" a="1"/>
  <c r="AY334" i="98" a="1"/>
  <c r="AY10" i="98" a="1"/>
  <c r="AX286" i="98" a="1"/>
  <c r="BL226" i="98" a="1"/>
  <c r="BM322" i="98" a="1"/>
  <c r="BK370" i="98" a="1"/>
  <c r="BE356" i="98" a="1"/>
  <c r="AX352" i="98" a="1"/>
  <c r="BM130" i="98" a="1"/>
  <c r="BR172" i="98" a="1"/>
  <c r="AW30" i="98" a="1"/>
  <c r="BO48" i="98" a="1"/>
  <c r="AW392" i="98" a="1"/>
  <c r="BD184" i="98" a="1"/>
  <c r="BM244" i="98" a="1"/>
  <c r="BO114" i="98" a="1"/>
  <c r="BO278" i="100" a="1"/>
  <c r="BM192" i="98" a="1"/>
  <c r="BE14" i="98" a="1"/>
  <c r="BM400" i="98" a="1"/>
  <c r="BK428" i="100" a="1"/>
  <c r="BL10" i="98" a="1"/>
  <c r="BE82" i="98" a="1"/>
  <c r="AZ46" i="98" a="1"/>
  <c r="BC238" i="98" a="1"/>
  <c r="BM182" i="98" a="1"/>
  <c r="BK330" i="100" a="1"/>
  <c r="BQ328" i="98" a="1"/>
  <c r="AY346" i="98" a="1"/>
  <c r="BF10" i="98" a="1"/>
  <c r="BC80" i="98" a="1"/>
  <c r="AW380" i="98" a="1"/>
  <c r="BC100" i="98" a="1"/>
  <c r="AY64" i="98" a="1"/>
  <c r="BL172" i="98" a="1"/>
  <c r="BO330" i="98" a="1"/>
  <c r="BO414" i="98" a="1"/>
  <c r="BM418" i="98" a="1"/>
  <c r="BM220" i="98" a="1"/>
  <c r="BC252" i="98" a="1"/>
  <c r="AW374" i="98" a="1"/>
  <c r="BD316" i="98" a="1"/>
  <c r="BO108" i="98" a="1"/>
  <c r="BF382" i="98" a="1"/>
  <c r="BM252" i="100" a="1"/>
  <c r="AY352" i="98" a="1"/>
  <c r="BE48" i="98" a="1"/>
  <c r="BK202" i="98" a="1"/>
  <c r="BM204" i="98" a="1"/>
  <c r="BM222" i="98" a="1"/>
  <c r="BC158" i="98" a="1"/>
  <c r="AZ196" i="100" a="1"/>
  <c r="BO276" i="98" a="1"/>
  <c r="BM106" i="98" a="1"/>
  <c r="BC60" i="98" a="1"/>
  <c r="BM422" i="98" a="1"/>
  <c r="BK168" i="98" a="1"/>
  <c r="BP316" i="98" a="1"/>
  <c r="AZ82" i="98" a="1"/>
  <c r="BK22" i="98" a="1"/>
  <c r="BM98" i="98" a="1"/>
  <c r="BM338" i="98" a="1"/>
  <c r="BM364" i="98" a="1"/>
  <c r="BK98" i="98" a="1"/>
  <c r="BO96" i="100" a="1"/>
  <c r="BE378" i="98" a="1"/>
  <c r="AX268" i="98" a="1"/>
  <c r="AY16" i="98" a="1"/>
  <c r="BF232" i="100" a="1"/>
  <c r="BO144" i="98" a="1"/>
  <c r="BO142" i="98" a="1"/>
  <c r="BC110" i="100" a="1"/>
  <c r="AW186" i="100" a="1"/>
  <c r="AW292" i="98" a="1"/>
  <c r="BP382" i="98" a="1"/>
  <c r="BC112" i="100" a="1"/>
  <c r="BM412" i="100" a="1"/>
  <c r="BK276" i="100" a="1"/>
  <c r="BO72" i="98" a="1"/>
  <c r="BN106" i="98" a="1"/>
  <c r="BM140" i="98" a="1"/>
  <c r="BD130" i="98" a="1"/>
  <c r="BN286" i="98" a="1"/>
  <c r="BR142" i="98" a="1"/>
  <c r="BK334" i="98" a="1"/>
  <c r="BM288" i="100" a="1"/>
  <c r="BN376" i="98" a="1"/>
  <c r="BD106" i="98" a="1"/>
  <c r="BK342" i="98" a="1"/>
  <c r="BM414" i="98" a="1"/>
  <c r="BC136" i="98" a="1"/>
  <c r="AZ334" i="98" a="1"/>
  <c r="BK140" i="98" a="1"/>
  <c r="BO224" i="98" a="1"/>
  <c r="BM72" i="98" a="1"/>
  <c r="BK374" i="98" a="1"/>
  <c r="AY238" i="98" a="1"/>
  <c r="BM202" i="98" a="1"/>
  <c r="BC380" i="100" a="1"/>
  <c r="BL196" i="100" a="1"/>
  <c r="BE332" i="100" a="1"/>
  <c r="BN28" i="98" a="1"/>
  <c r="AW34" i="98" a="1"/>
  <c r="AW128" i="98" a="1"/>
  <c r="BL280" i="98" a="1"/>
  <c r="BC114" i="98" a="1"/>
  <c r="BK226" i="98" a="1"/>
  <c r="BD334" i="98" a="1"/>
  <c r="BO94" i="98" a="1"/>
  <c r="BD250" i="98" a="1"/>
  <c r="AW136" i="100" a="1"/>
  <c r="BC298" i="98" a="1"/>
  <c r="BL16" i="98" a="1"/>
  <c r="BO46" i="98" a="1"/>
  <c r="AZ370" i="98" a="1"/>
  <c r="BE144" i="98" a="1"/>
  <c r="BC244" i="98" a="1"/>
  <c r="BK262" i="98" a="1"/>
  <c r="BK210" i="98" a="1"/>
  <c r="BQ274" i="98" a="1"/>
  <c r="AX184" i="98" a="1"/>
  <c r="AY58" i="98" a="1"/>
  <c r="AX370" i="98" a="1"/>
  <c r="BC288" i="98" a="1"/>
  <c r="BR298" i="98" a="1"/>
  <c r="BE266" i="98" a="1"/>
  <c r="BD328" i="98" a="1"/>
  <c r="BO86" i="98" a="1"/>
  <c r="BE124" i="98" a="1"/>
  <c r="BK212" i="98" a="1"/>
  <c r="BE322" i="98" a="1"/>
  <c r="BN364" i="98" a="1"/>
  <c r="BK40" i="98" a="1"/>
  <c r="AZ274" i="98" a="1"/>
  <c r="BC128" i="98" a="1"/>
  <c r="BR220" i="98" a="1"/>
  <c r="BM42" i="98" a="1"/>
  <c r="BO402" i="100" a="1"/>
  <c r="AW306" i="98" a="1"/>
  <c r="BQ166" i="98" a="1"/>
  <c r="AY178" i="98" a="1"/>
  <c r="AW424" i="100" a="1"/>
  <c r="AW168" i="98" a="1"/>
  <c r="BO70" i="98" a="1"/>
  <c r="BM116" i="98" a="1"/>
  <c r="BR238" i="98" a="1"/>
  <c r="BO326" i="100" a="1"/>
  <c r="BK86" i="98" a="1"/>
  <c r="BC234" i="98" a="1"/>
  <c r="BK264" i="98" a="1"/>
  <c r="BD136" i="98" a="1"/>
  <c r="BM134" i="98" a="1"/>
  <c r="BE372" i="98" a="1"/>
  <c r="BP202" i="98" a="1"/>
  <c r="BO60" i="98" a="1"/>
  <c r="AX232" i="98" a="1"/>
  <c r="AW298" i="98" a="1"/>
  <c r="BK182" i="98" a="1"/>
  <c r="BC342" i="100" a="1"/>
  <c r="BE90" i="100" a="1"/>
  <c r="AW304" i="100" a="1"/>
  <c r="BO164" i="100" a="1"/>
  <c r="BR316" i="98" a="1"/>
  <c r="BP268" i="98" a="1"/>
  <c r="BM78" i="98" a="1"/>
  <c r="BQ238" i="98" a="1"/>
  <c r="BE32" i="98" a="1"/>
  <c r="BM372" i="98" a="1"/>
  <c r="BM148" i="98" a="1"/>
  <c r="BM190" i="98" a="1"/>
  <c r="BE142" i="98" a="1"/>
  <c r="BC28" i="98" a="1"/>
  <c r="BE254" i="98" a="1"/>
  <c r="BC302" i="98" a="1"/>
  <c r="BM306" i="98" a="1"/>
  <c r="AZ262" i="98" a="1"/>
  <c r="BO150" i="98" a="1"/>
  <c r="BN154" i="100" a="1"/>
  <c r="AY274" i="98" a="1"/>
  <c r="BD76" i="98" a="1"/>
  <c r="AW100" i="98" a="1"/>
  <c r="BF4" i="100" a="1"/>
  <c r="BL178" i="100" a="1"/>
  <c r="BK294" i="98" a="1"/>
  <c r="BD124" i="98" a="1"/>
  <c r="BO308" i="98" a="1"/>
  <c r="BK112" i="98" a="1"/>
  <c r="BC66" i="98" a="1"/>
  <c r="BN22" i="98" a="1"/>
  <c r="BM360" i="98" a="1"/>
  <c r="BM16" i="98" a="1"/>
  <c r="BC422" i="98" a="1"/>
  <c r="BK100" i="100" a="1"/>
  <c r="BM384" i="100" a="1"/>
  <c r="BM272" i="98" a="1"/>
  <c r="BQ322" i="98" a="1"/>
  <c r="AW340" i="98" a="1"/>
  <c r="AW102" i="98" a="1"/>
  <c r="BC336" i="98" a="1"/>
  <c r="AW382" i="100" a="1"/>
  <c r="BE224" i="98" a="1"/>
  <c r="BM142" i="98" a="1"/>
  <c r="BR382" i="98" a="1"/>
  <c r="BE124" i="100" a="1"/>
  <c r="AW178" i="98" a="1"/>
  <c r="BO146" i="98" a="1"/>
  <c r="BL322" i="100" a="1"/>
  <c r="BM56" i="98" a="1"/>
  <c r="BQ28" i="98" a="1"/>
  <c r="BR304" i="98" a="1"/>
  <c r="BP70" i="98" a="1"/>
  <c r="BM328" i="98" a="1"/>
  <c r="BR100" i="98" a="1"/>
  <c r="BR22" i="98" a="1"/>
  <c r="BE232" i="98" a="1"/>
  <c r="BM426" i="98" a="1"/>
  <c r="BK376" i="98" a="1"/>
  <c r="BC256" i="98" a="1"/>
  <c r="BM32" i="98" a="1"/>
  <c r="BO22" i="98" a="1"/>
  <c r="AX196" i="98" a="1"/>
  <c r="BK104" i="98" a="1"/>
  <c r="BE138" i="100" a="1"/>
  <c r="AY148" i="98" a="1"/>
  <c r="BE38" i="98" a="1"/>
  <c r="BM216" i="98" a="1"/>
  <c r="BP280" i="98" a="1"/>
  <c r="BQ70" i="98" a="1"/>
  <c r="BO172" i="100" a="1"/>
  <c r="AX148" i="98" a="1"/>
  <c r="BO336" i="98" a="1"/>
  <c r="AW156" i="98" a="1"/>
  <c r="AZ52" i="98" a="1"/>
  <c r="AX214" i="98" a="1"/>
  <c r="AW18" i="98" a="1"/>
  <c r="BO286" i="98" a="1"/>
  <c r="BD388" i="100" a="1"/>
  <c r="BE212" i="98" a="1"/>
  <c r="AZ196" i="98" a="1"/>
  <c r="BC368" i="98" a="1"/>
  <c r="BO382" i="98" a="1"/>
  <c r="BK306" i="100" a="1"/>
  <c r="BQ244" i="98" a="1"/>
  <c r="BM296" i="98" a="1"/>
  <c r="BE182" i="100" a="1"/>
  <c r="BM310" i="100" a="1"/>
  <c r="BC66" i="99" a="1"/>
  <c r="BN124" i="100" a="1"/>
  <c r="BE72" i="98" a="1"/>
  <c r="BD304" i="100" a="1"/>
  <c r="BP214" i="98" a="1"/>
  <c r="BP250" i="98" a="1"/>
  <c r="BC310" i="98" a="1"/>
  <c r="BM64" i="98" a="1"/>
  <c r="AW202" i="100" a="1"/>
  <c r="BO164" i="98" a="1"/>
  <c r="BK90" i="98" a="1"/>
  <c r="BL250" i="98" a="1"/>
  <c r="BR112" i="98" a="1"/>
  <c r="AW258" i="98" a="1"/>
  <c r="AZ16" i="98" a="1"/>
  <c r="BC46" i="98" a="1"/>
  <c r="BD268" i="98" a="1"/>
  <c r="BR412" i="98" a="1"/>
  <c r="BD154" i="98" a="1"/>
  <c r="BC284" i="100" a="1"/>
  <c r="BO198" i="98" a="1"/>
  <c r="AW160" i="98" a="1"/>
  <c r="BO18" i="98" a="1"/>
  <c r="BM68" i="98" a="1"/>
  <c r="BO324" i="100" a="1"/>
  <c r="AX274" i="98" a="1"/>
  <c r="BC202" i="100" a="1"/>
  <c r="AW114" i="98" a="1"/>
  <c r="BC104" i="100" a="1"/>
  <c r="BR154" i="98" a="1"/>
  <c r="BC198" i="98" a="1"/>
  <c r="AZ310" i="98" a="1"/>
  <c r="AW344" i="98" a="1"/>
  <c r="AW420" i="98" a="1"/>
  <c r="BL238" i="98" a="1"/>
  <c r="BC354" i="98" a="1"/>
  <c r="BE348" i="98" a="1"/>
  <c r="BQ136" i="98" a="1"/>
  <c r="BO350" i="98" a="1"/>
  <c r="BM232" i="98" a="1"/>
  <c r="BP40" i="98" a="1"/>
  <c r="BM280" i="98" a="1"/>
  <c r="BE24" i="98" a="1"/>
  <c r="BF268" i="98" a="1"/>
  <c r="BK188" i="98" a="1"/>
  <c r="AW94" i="98" a="1"/>
  <c r="BQ304" i="98" a="1"/>
  <c r="AZ40" i="98" a="1"/>
  <c r="AW248" i="100" a="1"/>
  <c r="BK272" i="98" a="1"/>
  <c r="BC386" i="98" a="1"/>
  <c r="BC4" i="98" a="1"/>
  <c r="BC54" i="98" a="1"/>
  <c r="AW426" i="98" a="1"/>
  <c r="BC378" i="98" a="1"/>
  <c r="BE218" i="98" a="1"/>
  <c r="BC402" i="98" a="1"/>
  <c r="BK422" i="98" a="1"/>
  <c r="BF184" i="98" a="1"/>
  <c r="BO166" i="98" a="1"/>
  <c r="BM230" i="98" a="1"/>
  <c r="BO54" i="98" a="1"/>
  <c r="BE126" i="98" a="1"/>
  <c r="BQ370" i="98" a="1"/>
  <c r="BM102" i="98" a="1"/>
  <c r="BD34" i="98" a="1"/>
  <c r="BC348" i="100" a="1"/>
  <c r="BD64" i="98" a="1"/>
  <c r="BK214" i="98" a="1"/>
  <c r="BO170" i="100" a="1"/>
  <c r="AY256" i="98" a="1"/>
  <c r="AZ316" i="98" a="1"/>
  <c r="BM12" i="98" a="1"/>
  <c r="BK378" i="100" a="1"/>
  <c r="BF340" i="98" a="1"/>
  <c r="BM314" i="98" a="1"/>
  <c r="BP34" i="98" a="1"/>
  <c r="BK60" i="98" a="1"/>
  <c r="AY418" i="98" a="1"/>
  <c r="BC392" i="98" a="1"/>
  <c r="BC280" i="98" a="1"/>
  <c r="BK324" i="98" a="1"/>
  <c r="BE112" i="98" a="1"/>
  <c r="BE386" i="98" a="1"/>
  <c r="AX244" i="98" a="1"/>
  <c r="AW82" i="99" a="1"/>
  <c r="BO190" i="98" a="1"/>
  <c r="BR364" i="98" a="1"/>
  <c r="BO282" i="98" a="1"/>
  <c r="AY28" i="98" a="1"/>
  <c r="BN244" i="100" a="1"/>
  <c r="BD172" i="100" a="1"/>
  <c r="BM374" i="98" a="1"/>
  <c r="AY196" i="98" a="1"/>
  <c r="BM100" i="100" a="1"/>
  <c r="BO424" i="98" a="1"/>
  <c r="BO240" i="100" a="1"/>
  <c r="BQ202" i="98" a="1"/>
  <c r="BD406" i="98" a="1"/>
  <c r="BE280" i="98" a="1"/>
  <c r="BO186" i="98" a="1"/>
  <c r="BD274" i="98" a="1"/>
  <c r="BL118" i="98" a="1"/>
  <c r="BM396" i="98" a="1"/>
  <c r="BF310" i="98" a="1"/>
  <c r="BO28" i="98" a="1"/>
  <c r="BN46" i="98" a="1"/>
  <c r="BC6" i="98" a="1"/>
  <c r="AY190" i="98" a="1"/>
  <c r="AW336" i="98" a="1"/>
  <c r="BF406" i="98" a="1"/>
  <c r="BK310" i="98" a="1"/>
  <c r="BN256" i="98" a="1"/>
  <c r="BC346" i="100" a="1"/>
  <c r="BL388" i="98" a="1"/>
  <c r="BF130" i="98" a="1"/>
  <c r="BK260" i="98" a="1"/>
  <c r="AX94" i="98" a="1"/>
  <c r="BC246" i="98" a="1"/>
  <c r="BK158" i="100" a="1"/>
  <c r="BK302" i="100" a="1"/>
  <c r="BC330" i="98" a="1"/>
  <c r="BD370" i="98" a="1"/>
  <c r="AY310" i="98" a="1"/>
  <c r="BE212" i="100" a="1"/>
  <c r="BP232" i="98" a="1"/>
  <c r="BO118" i="98" a="1"/>
  <c r="BP220" i="98" a="1"/>
  <c r="BK378" i="98" a="1"/>
  <c r="AY118" i="98" a="1"/>
  <c r="BE64" i="98" a="1"/>
  <c r="BR166" i="98" a="1"/>
  <c r="AX328" i="98" a="1"/>
  <c r="BK346" i="98" a="1"/>
  <c r="BQ58" i="98" a="1"/>
  <c r="BN136" i="100" a="1"/>
  <c r="BK156" i="98" a="1"/>
  <c r="BM376" i="100" a="1"/>
  <c r="BE256" i="98" a="1"/>
  <c r="AW192" i="98" a="1"/>
  <c r="BC380" i="98" a="1"/>
  <c r="BF178" i="98" a="1"/>
  <c r="BO184" i="98" a="1"/>
  <c r="BO374" i="98" a="1"/>
  <c r="BE394" i="98" a="1"/>
  <c r="BC420" i="98" a="1"/>
  <c r="AW390" i="98" a="1"/>
  <c r="BC414" i="98" a="1"/>
  <c r="AY52" i="98" a="1"/>
  <c r="AW62" i="98" a="1"/>
  <c r="AW274" i="98" a="1"/>
  <c r="BK382" i="98" a="1"/>
  <c r="BM150" i="98" a="1"/>
  <c r="BK138" i="98" a="1"/>
  <c r="BN208" i="98" a="1"/>
  <c r="BR208" i="98" a="1"/>
  <c r="BF76" i="100" a="1"/>
  <c r="BM250" i="98" a="1"/>
  <c r="AY40" i="98" a="1"/>
  <c r="BC20" i="98" a="1"/>
  <c r="BN10" i="98" a="1"/>
  <c r="BO292" i="100" a="1"/>
  <c r="AX100" i="100" a="1"/>
  <c r="AY424" i="98" a="1"/>
  <c r="BC68" i="100" a="1"/>
  <c r="BM66" i="98" a="1"/>
  <c r="AX166" i="98" a="1"/>
  <c r="BE152" i="98" a="1"/>
  <c r="AZ226" i="98" a="1"/>
  <c r="BE206" i="100" a="1"/>
  <c r="BO110" i="100" a="1"/>
  <c r="BK180" i="98" a="1"/>
  <c r="BK218" i="100" a="1"/>
  <c r="AW296" i="98" a="1"/>
  <c r="BK84" i="98" a="1"/>
  <c r="BK166" i="98" a="1"/>
  <c r="AY94" i="98" a="1"/>
  <c r="BK20" i="98" a="1"/>
  <c r="AW188" i="98" a="1"/>
  <c r="BC334" i="98" a="1"/>
  <c r="BK364" i="100" a="1"/>
  <c r="BK128" i="98" a="1"/>
  <c r="BO146" i="100" a="1"/>
  <c r="BL214" i="98" a="1"/>
  <c r="BK116" i="100" a="1"/>
  <c r="BK244" i="99" a="1"/>
  <c r="AW336" i="100" a="1"/>
  <c r="BF16" i="98" a="1"/>
  <c r="BK184" i="98" a="1"/>
  <c r="BK410" i="98" a="1"/>
  <c r="AW348" i="100" a="1"/>
  <c r="BK216" i="98" a="1"/>
  <c r="AW150" i="98" a="1"/>
  <c r="BO414" i="100" a="1"/>
  <c r="BF196" i="98" a="1"/>
  <c r="BN64" i="100" a="1"/>
  <c r="BM170" i="98" a="1"/>
  <c r="AY376" i="98" a="1"/>
  <c r="AX418" i="98" a="1"/>
  <c r="BK190" i="98" a="1"/>
  <c r="BO364" i="98" a="1"/>
  <c r="BE238" i="98" a="1"/>
  <c r="BM308" i="100" a="1"/>
  <c r="BC418" i="98" a="1"/>
  <c r="BE174" i="98" a="1"/>
  <c r="BD190" i="100" a="1"/>
  <c r="BC10" i="98" a="1"/>
  <c r="AY88" i="98" a="1"/>
  <c r="BC146" i="100" a="1"/>
  <c r="BE88" i="98" a="1"/>
  <c r="BE278" i="98" a="1"/>
  <c r="BR34" i="98" a="1"/>
  <c r="BC304" i="100" a="1"/>
  <c r="BQ118" i="98" a="1"/>
  <c r="BE52" i="100" a="1"/>
  <c r="BO212" i="98" a="1"/>
  <c r="AX334" i="98" a="1"/>
  <c r="BF82" i="98" a="1"/>
  <c r="BE288" i="98" a="1"/>
  <c r="BD292" i="100" a="1"/>
  <c r="AW328" i="100" a="1"/>
  <c r="BK302" i="98" a="1"/>
  <c r="BP304" i="98" a="1"/>
  <c r="BE134" i="98" a="1"/>
  <c r="BO130" i="100" a="1"/>
  <c r="AW56" i="100" a="1"/>
  <c r="BD166" i="100" a="1"/>
  <c r="BC428" i="98" a="1"/>
  <c r="AY364" i="98" a="1"/>
  <c r="BN82" i="98" a="1"/>
  <c r="AW286" i="98" a="1"/>
  <c r="BE336" i="100" a="1"/>
  <c r="BK14" i="98" a="1"/>
  <c r="BD40" i="98" a="1"/>
  <c r="BO90" i="100" a="1"/>
  <c r="BE404" i="98" a="1"/>
  <c r="BO392" i="98" a="1"/>
  <c r="BE52" i="98" a="1"/>
  <c r="BC48" i="98" a="1"/>
  <c r="BC304" i="98" a="1"/>
  <c r="BC126" i="98" a="1"/>
  <c r="BE100" i="98" a="1"/>
  <c r="BE262" i="98" a="1"/>
  <c r="AX46" i="98" a="1"/>
  <c r="BO234" i="98" a="1"/>
  <c r="BE244" i="98" a="1"/>
  <c r="BF328" i="98" a="1"/>
  <c r="BN232" i="98" a="1"/>
  <c r="AX40" i="98" a="1"/>
  <c r="BF130" i="100" a="1"/>
  <c r="AW28" i="98" a="1"/>
  <c r="BG36" i="100" a="1"/>
  <c r="BO174" i="98" a="1"/>
  <c r="BL106" i="98" a="1"/>
  <c r="BK300" i="100" a="1"/>
  <c r="BM390" i="100" a="1"/>
  <c r="AW172" i="98" a="1"/>
  <c r="BG32" i="100" a="1"/>
  <c r="BF418" i="98" a="1"/>
  <c r="BL190" i="98" a="1"/>
  <c r="BR322" i="98" a="1"/>
  <c r="BM376" i="98" a="1"/>
  <c r="BE66" i="100" a="1"/>
  <c r="BM272" i="100" a="1"/>
  <c r="BM286" i="98" a="1"/>
  <c r="AX310" i="98" a="1"/>
  <c r="BC312" i="98" a="1"/>
  <c r="AX70" i="98" a="1"/>
  <c r="BR46" i="98" a="1"/>
  <c r="BE396" i="98" a="1"/>
  <c r="BO134" i="98" a="1"/>
  <c r="BL340" i="98" a="1"/>
  <c r="BK132" i="98" a="1"/>
  <c r="BD286" i="98" a="1"/>
  <c r="BC134" i="98" a="1"/>
  <c r="BN340" i="98" a="1"/>
  <c r="BE296" i="98" a="1"/>
  <c r="BC160" i="98" a="1"/>
  <c r="AY100" i="98" a="1"/>
  <c r="BE390" i="98" a="1"/>
  <c r="AZ298" i="98" a="1"/>
  <c r="AY94" i="99" a="1"/>
  <c r="BO100" i="98" a="1"/>
  <c r="BK386" i="98" a="1"/>
  <c r="BC228" i="100" a="1"/>
  <c r="BC70" i="98" a="1"/>
  <c r="BG42" i="100" a="1"/>
  <c r="BC94" i="98" a="1"/>
  <c r="BK154" i="100" a="1"/>
  <c r="BC224" i="100" a="1"/>
  <c r="BC148" i="100" a="1"/>
  <c r="BD196" i="98" a="1"/>
  <c r="BR202" i="98" a="1"/>
  <c r="BM110" i="98" a="1"/>
  <c r="BD340" i="98" a="1"/>
  <c r="BF196" i="100" a="1"/>
  <c r="AW238" i="98" a="1"/>
  <c r="BE240" i="98" a="1"/>
  <c r="BM408" i="98" a="1"/>
  <c r="BC412" i="98" a="1"/>
  <c r="BN274" i="98" a="1"/>
  <c r="BR352" i="98" a="1"/>
  <c r="BM270" i="98" a="1"/>
  <c r="BP400" i="98" a="1"/>
  <c r="BK176" i="100" a="1"/>
  <c r="BK290" i="100" a="1"/>
  <c r="AW284" i="100" a="1"/>
  <c r="BE50" i="98" a="1"/>
  <c r="BM362" i="98" a="1"/>
  <c r="BM240" i="98" a="1"/>
  <c r="BE312" i="100" a="1"/>
  <c r="AY406" i="98" a="1"/>
  <c r="BO258" i="98" a="1"/>
  <c r="BK150" i="98" a="1"/>
  <c r="AY76" i="98" a="1"/>
  <c r="BE246" i="98" a="1"/>
  <c r="AX376" i="100" a="1"/>
  <c r="BE194" i="98" a="1"/>
  <c r="BC294" i="98" a="1"/>
  <c r="BC78" i="98" a="1"/>
  <c r="BE188" i="98" a="1"/>
  <c r="BM404" i="98" a="1"/>
  <c r="BO84" i="98" a="1"/>
  <c r="BE34" i="100" a="1"/>
  <c r="AW46" i="98" a="1"/>
  <c r="BC104" i="98" a="1"/>
  <c r="BE148" i="98" a="1"/>
  <c r="BE118" i="98" a="1"/>
  <c r="BM166" i="98" a="1"/>
  <c r="BR334" i="98" a="1"/>
  <c r="BC338" i="98" a="1"/>
  <c r="AW120" i="98" a="1"/>
  <c r="BL310" i="98" a="1"/>
  <c r="BE282" i="98" a="1"/>
  <c r="BE76" i="100" a="1"/>
  <c r="BF388" i="98" a="1"/>
  <c r="BE12" i="98" a="1"/>
  <c r="BK340" i="98" a="1"/>
  <c r="BE414" i="98" a="1"/>
  <c r="AW52" i="98" a="1"/>
  <c r="AW232" i="98" a="1"/>
  <c r="BC308" i="98" a="1"/>
  <c r="AZ130" i="98" a="1"/>
  <c r="BL412" i="98" a="1"/>
  <c r="BK250" i="98" a="1"/>
  <c r="BL64" i="98" a="1"/>
  <c r="BE274" i="98" a="1"/>
  <c r="BM160" i="98" a="1"/>
  <c r="BC296" i="100" a="1"/>
  <c r="BK416" i="98" a="1"/>
  <c r="AW250" i="100" a="1"/>
  <c r="AW68" i="98" a="1"/>
  <c r="AY232" i="98" a="1"/>
  <c r="BO40" i="98" a="1"/>
  <c r="AZ388" i="98" a="1"/>
  <c r="AW350" i="98" a="1"/>
  <c r="BK10" i="98" a="1"/>
  <c r="BM402" i="98" a="1"/>
  <c r="BD280" i="98" a="1"/>
  <c r="BM196" i="100" a="1"/>
  <c r="BM202" i="100" a="1"/>
  <c r="BK284" i="98" a="1"/>
  <c r="AY70" i="98" a="1"/>
  <c r="AW326" i="100" a="1"/>
  <c r="BF28" i="98" a="1"/>
  <c r="BO214" i="98" a="1"/>
  <c r="BO16" i="98" a="1"/>
  <c r="BM194" i="100" a="1"/>
  <c r="BD232" i="98" a="1"/>
  <c r="BC322" i="98" a="1"/>
  <c r="BM76" i="98" a="1"/>
  <c r="BQ262" i="98" a="1"/>
  <c r="BO182" i="98" a="1"/>
  <c r="BF184" i="100" a="1"/>
  <c r="BK402" i="98" a="1"/>
  <c r="AW222" i="98" a="1"/>
  <c r="BF424" i="98" a="1"/>
  <c r="BM262" i="98" a="1"/>
  <c r="BC272" i="98" a="1"/>
  <c r="BE422" i="98" a="1"/>
  <c r="BN100" i="98" a="1"/>
  <c r="BL232" i="98" a="1"/>
  <c r="BN280" i="98" a="1"/>
  <c r="BO274" i="98" a="1"/>
  <c r="BK296" i="98" a="1"/>
  <c r="BD424" i="98" a="1"/>
  <c r="AW92" i="98" a="1"/>
  <c r="BE56" i="98" a="1"/>
  <c r="AW228" i="100" a="1"/>
  <c r="BM304" i="100" a="1"/>
  <c r="BK352" i="98" a="1"/>
  <c r="BK30" i="98" a="1"/>
  <c r="BC362" i="98" a="1"/>
  <c r="AW272" i="100" a="1"/>
  <c r="BN358" i="98" a="1"/>
  <c r="BM120" i="98" a="1"/>
  <c r="BM200" i="98" a="1"/>
  <c r="AX58" i="98" a="1"/>
  <c r="BK108" i="98" a="1"/>
  <c r="BQ232" i="98" a="1"/>
  <c r="AW294" i="98" a="1"/>
  <c r="AW40" i="98" a="1"/>
  <c r="BO238" i="98" a="1"/>
  <c r="BQ88" i="98" a="1"/>
  <c r="AW200" i="98" a="1"/>
  <c r="BE80" i="98" a="1"/>
  <c r="BM168" i="98" a="1"/>
  <c r="AZ412" i="98" a="1"/>
  <c r="BO394" i="98" a="1"/>
  <c r="BM302" i="98" a="1"/>
  <c r="AW248" i="98" a="1"/>
  <c r="BR400" i="98" a="1"/>
  <c r="BO38" i="98" a="1"/>
  <c r="BM158" i="98" a="1"/>
  <c r="BO266" i="98" a="1"/>
  <c r="BE360" i="98" a="1"/>
  <c r="BP274" i="98" a="1"/>
  <c r="BE132" i="98" a="1"/>
  <c r="BC142" i="98" a="1"/>
  <c r="BE182" i="98" a="1"/>
  <c r="BF112" i="100" a="1"/>
  <c r="BM326" i="98" a="1"/>
  <c r="AZ166" i="98" a="1"/>
  <c r="BC178" i="98" a="1"/>
  <c r="AW242" i="98" a="1"/>
  <c r="BN178" i="98" a="1"/>
  <c r="BP106" i="98" a="1"/>
  <c r="BM132" i="98" a="1"/>
  <c r="BL94" i="98" a="1"/>
  <c r="BM290" i="98" a="1"/>
  <c r="BE360" i="100" a="1"/>
  <c r="BC226" i="98" a="1"/>
  <c r="AW96" i="98" a="1"/>
  <c r="AW338" i="98" a="1"/>
  <c r="BK292" i="98" a="1"/>
  <c r="AY292" i="98" a="1"/>
  <c r="AW164" i="98" a="1"/>
  <c r="BK42" i="98" a="1"/>
  <c r="AX316" i="98" a="1"/>
  <c r="BO12" i="98" a="1"/>
  <c r="BE68" i="100" a="1"/>
  <c r="AW44" i="98" a="1"/>
  <c r="BO368" i="98" a="1"/>
  <c r="BL256" i="100" a="1"/>
  <c r="BQ394" i="98" a="1"/>
  <c r="BM274" i="98" a="1"/>
  <c r="BE344" i="98" a="1"/>
  <c r="AW270" i="98" a="1"/>
  <c r="BK364" i="98" a="1"/>
  <c r="BK298" i="98" a="1"/>
  <c r="BP148" i="98" a="1"/>
  <c r="BK330" i="98" a="1"/>
  <c r="BL40" i="98" a="1"/>
  <c r="BE192" i="98" a="1"/>
  <c r="BC108" i="98" a="1"/>
  <c r="BQ106" i="98" a="1"/>
  <c r="BO428" i="98" a="1"/>
  <c r="AZ160" i="98" a="1"/>
  <c r="BN58" i="98" a="1"/>
  <c r="AW82" i="98" a="1"/>
  <c r="BL256" i="98" a="1"/>
  <c r="BO14" i="98" a="1"/>
  <c r="BM346" i="98" a="1"/>
  <c r="BL418" i="98" a="1"/>
  <c r="AW362" i="98" a="1"/>
  <c r="AW84" i="98" a="1"/>
  <c r="AX202" i="98" a="1"/>
  <c r="AX358" i="98" a="1"/>
  <c r="BC372" i="98" a="1"/>
  <c r="AX400" i="98" a="1"/>
  <c r="BE374" i="98" a="1"/>
  <c r="BE376" i="98" a="1"/>
  <c r="BQ94" i="98" a="1"/>
  <c r="AZ382" i="98" a="1"/>
  <c r="AW368" i="98" a="1"/>
  <c r="BO82" i="98" a="1"/>
  <c r="BE226" i="98" a="1"/>
  <c r="AX376" i="98" a="1"/>
  <c r="BE154" i="98" a="1"/>
  <c r="AW102" i="100" a="1"/>
  <c r="BR52" i="98" a="1"/>
  <c r="BO338" i="98" a="1"/>
  <c r="AW278" i="98" a="1"/>
  <c r="BO112" i="98" a="1"/>
  <c r="AX298" i="98" a="1"/>
  <c r="BL334" i="98" a="1"/>
  <c r="BF358" i="98" a="1"/>
  <c r="BR214" i="98" a="1"/>
  <c r="AW280" i="98" a="1"/>
  <c r="BC118" i="98" a="1"/>
  <c r="AY286" i="100" a="1"/>
  <c r="BK48" i="98" a="1"/>
  <c r="BN190" i="98" a="1"/>
  <c r="BE184" i="98" a="1"/>
  <c r="AW52" i="100" a="1"/>
  <c r="BK32" i="98" a="1"/>
  <c r="BH4" i="100" a="1"/>
  <c r="BO426" i="98" a="1"/>
  <c r="AY412" i="98" a="1"/>
  <c r="BM352" i="98" a="1"/>
  <c r="BM56" i="100" a="1"/>
  <c r="BC220" i="98" a="1"/>
  <c r="BO122" i="98" a="1"/>
  <c r="BE226" i="100" a="1"/>
  <c r="BK154" i="98" a="1"/>
  <c r="AX322" i="98" a="1"/>
  <c r="BL142" i="98" a="1"/>
  <c r="BR226" i="98" a="1"/>
  <c r="BE412" i="98" a="1"/>
  <c r="BD304" i="98" a="1"/>
  <c r="BQ22" i="98" a="1"/>
  <c r="BO420" i="98" a="1"/>
  <c r="BE342" i="98" a="1"/>
  <c r="BK390" i="100" a="1"/>
  <c r="BE78" i="98" a="1"/>
  <c r="BQ148" i="98" a="1"/>
  <c r="AW140" i="98" a="1"/>
  <c r="BO310" i="98" a="1"/>
  <c r="AX76" i="100" a="1"/>
  <c r="BO306" i="100" a="1"/>
  <c r="BK26" i="98" a="1"/>
  <c r="AZ142" i="98" a="1"/>
  <c r="BK336" i="98" a="1"/>
  <c r="BE278" i="100" a="1"/>
  <c r="BC8" i="98" a="1"/>
  <c r="BC92" i="98" a="1"/>
  <c r="AW138" i="98" a="1"/>
  <c r="AZ244" i="98" a="1"/>
  <c r="BK24" i="98" a="1"/>
  <c r="BM182" i="100" a="1"/>
  <c r="BE328" i="98" a="1"/>
  <c r="BC150" i="98" a="1"/>
  <c r="BC76" i="100" a="1"/>
  <c r="BO128" i="98" a="1"/>
  <c r="AW340" i="100" a="1"/>
  <c r="AW262" i="98" a="1"/>
  <c r="BE146" i="98" a="1"/>
  <c r="BM324" i="98" a="1"/>
  <c r="AX28" i="98" a="1"/>
  <c r="BF94" i="98" a="1"/>
  <c r="BO270" i="98" a="1"/>
  <c r="AW414" i="98" a="1"/>
  <c r="BF202" i="98" a="1"/>
  <c r="BM282" i="100" a="1"/>
  <c r="BF280" i="98" a="1"/>
  <c r="AX124" i="98" a="1"/>
  <c r="BC164" i="98" a="1"/>
  <c r="BE276" i="98" a="1"/>
  <c r="BC190" i="98" a="1"/>
  <c r="BE416" i="98" a="1"/>
  <c r="BQ76" i="98" a="1"/>
  <c r="BC38" i="98" a="1"/>
  <c r="BE16" i="98" a="1"/>
  <c r="BC318" i="98" a="1"/>
  <c r="BO252" i="98" a="1"/>
  <c r="BO202" i="98" a="1"/>
  <c r="BR196" i="98" a="1"/>
  <c r="BM162" i="100" a="1"/>
  <c r="BK130" i="98" a="1"/>
  <c r="BF238" i="98" a="1"/>
  <c r="BM198" i="98" a="1"/>
  <c r="BM74" i="98" a="1"/>
  <c r="AW110" i="98" a="1"/>
  <c r="BM136" i="98" a="1"/>
  <c r="BO124" i="98" a="1"/>
  <c r="BR418" i="98" a="1"/>
  <c r="AW264" i="98" a="1"/>
  <c r="BC312" i="99" a="1"/>
  <c r="BC20" i="100" a="1"/>
  <c r="BK256" i="98" a="1"/>
  <c r="BE260" i="98" a="1"/>
  <c r="BC278" i="98" a="1"/>
  <c r="BC200" i="100" a="1"/>
  <c r="BQ250" i="98" a="1"/>
  <c r="BO410" i="100" a="1"/>
  <c r="BO280" i="98" a="1"/>
  <c r="BK404" i="98" a="1"/>
  <c r="BE418" i="100" a="1"/>
  <c r="BL424" i="98" a="1"/>
  <c r="AW146" i="98" a="1"/>
  <c r="BC24" i="98" a="1"/>
  <c r="AW244" i="98" a="1"/>
  <c r="BF250" i="98" a="1"/>
  <c r="BM58" i="98" a="1"/>
  <c r="BE170" i="98" a="1"/>
  <c r="BM214" i="98" a="1"/>
  <c r="BM48" i="98" a="1"/>
  <c r="BE286" i="98" a="1"/>
  <c r="BE22" i="98" a="1"/>
  <c r="BK118" i="98" a="1"/>
  <c r="BD340" i="100" a="1"/>
  <c r="BC42" i="98" a="1"/>
  <c r="AW144" i="98" a="1"/>
  <c r="BO242" i="98" a="1"/>
  <c r="BC258" i="98" a="1"/>
  <c r="AX178" i="98" a="1"/>
  <c r="BD358" i="98" a="1"/>
  <c r="BD418" i="98" a="1"/>
  <c r="BK420" i="98" a="1"/>
  <c r="AW404" i="100" a="1"/>
  <c r="BF376" i="100" a="1"/>
  <c r="BC260" i="98" a="1"/>
  <c r="BP244" i="98" a="1"/>
  <c r="BO58" i="98" a="1"/>
  <c r="BC4" i="100" a="1"/>
  <c r="BK158" i="98" a="1"/>
  <c r="BM224" i="98" a="1"/>
  <c r="AW198" i="100" a="1"/>
  <c r="BM24" i="98" a="1"/>
  <c r="AW198" i="98" a="1"/>
  <c r="AW104" i="98" a="1"/>
  <c r="BO244" i="98" a="1"/>
  <c r="AZ376" i="100" a="1"/>
  <c r="AW24" i="98" a="1"/>
  <c r="BO370" i="98" a="1"/>
  <c r="BF160" i="98" a="1"/>
  <c r="BO340" i="100" a="1"/>
  <c r="BE302" i="98" a="1"/>
  <c r="BN424" i="100" a="1"/>
  <c r="BO360" i="98" a="1"/>
  <c r="BC396" i="98" a="1"/>
  <c r="BP172" i="98" a="1"/>
  <c r="AX394" i="98" a="1"/>
  <c r="AW170" i="98" a="1"/>
  <c r="AW230" i="98" a="1"/>
  <c r="AW316" i="98" a="1"/>
  <c r="BF166" i="98" a="1"/>
  <c r="BL376" i="98" a="1"/>
  <c r="BC374" i="98" a="1"/>
  <c r="BE326" i="98" a="1"/>
  <c r="BM378" i="98" a="1"/>
  <c r="BK196" i="98" a="1"/>
  <c r="BK306" i="98" a="1"/>
  <c r="AW26" i="98" a="1"/>
  <c r="BO206" i="98" a="1"/>
  <c r="BF292" i="98" a="1"/>
  <c r="BC168" i="98" a="1"/>
  <c r="BO222" i="98" a="1"/>
  <c r="BF412" i="100" a="1"/>
  <c r="BP46" i="98" a="1"/>
  <c r="BM300" i="98" a="1"/>
  <c r="AW254" i="100" a="1"/>
  <c r="BK56" i="98" a="1"/>
  <c r="BM344" i="100" a="1"/>
  <c r="BM294" i="98" a="1"/>
  <c r="BK396" i="98" a="1"/>
  <c r="AY322" i="100" a="1"/>
  <c r="AW422" i="98" a="1"/>
  <c r="BM122" i="98" a="1"/>
  <c r="BK384" i="100" a="1"/>
  <c r="AW106" i="98" a="1"/>
  <c r="BC156" i="98" a="1"/>
  <c r="AW86" i="98" a="1"/>
  <c r="AW70" i="100" a="1"/>
  <c r="BM76" i="100" a="1"/>
  <c r="AW226" i="98" a="1"/>
  <c r="BE58" i="98" a="1"/>
  <c r="AW218" i="98" a="1"/>
  <c r="BK358" i="98" a="1"/>
  <c r="BE408" i="98" a="1"/>
  <c r="BC94" i="100" a="1"/>
  <c r="AX208" i="98" a="1"/>
  <c r="AW142" i="98" a="1"/>
  <c r="AW136" i="98" a="1"/>
  <c r="BO260" i="98" a="1"/>
  <c r="AW384" i="98" a="1"/>
  <c r="BP94" i="98" a="1"/>
  <c r="BC206" i="98" a="1"/>
  <c r="BM162" i="98" a="1"/>
  <c r="AW386" i="98" a="1"/>
  <c r="BR376" i="98" a="1"/>
  <c r="BK74" i="98" a="1"/>
  <c r="BN328" i="98" a="1"/>
  <c r="BD220" i="98" a="1"/>
  <c r="AW216" i="98" a="1"/>
  <c r="AZ250" i="98" a="1"/>
  <c r="AW194" i="98" a="1"/>
  <c r="BK132" i="100" a="1"/>
  <c r="BK250" i="100" a="1"/>
  <c r="BN130" i="100" a="1"/>
  <c r="BP22" i="98" a="1"/>
  <c r="BD310" i="98" a="1"/>
  <c r="BM80" i="98" a="1"/>
  <c r="AZ394" i="98" a="1"/>
  <c r="BE248" i="98" a="1"/>
  <c r="BC326" i="98" a="1"/>
  <c r="BO408" i="98" a="1"/>
  <c r="BK232" i="98" a="1"/>
  <c r="AZ406" i="98" a="1"/>
  <c r="BC180" i="98" a="1"/>
  <c r="BM124" i="98" a="1"/>
  <c r="BM340" i="98" a="1"/>
  <c r="BK314" i="98" a="1"/>
  <c r="BO148" i="98" a="1"/>
  <c r="BN226" i="98" a="1"/>
  <c r="BO158" i="98" a="1"/>
  <c r="AW342" i="98" a="1"/>
  <c r="BF382" i="100" a="1"/>
  <c r="BO150" i="100" a="1"/>
  <c r="BM342" i="98" a="1"/>
  <c r="BM128" i="98" a="1"/>
  <c r="BF100" i="100" a="1"/>
  <c r="BF112" i="98" a="1"/>
  <c r="BC68" i="98" a="1"/>
  <c r="AZ286" i="98" a="1"/>
  <c r="BR118" i="98" a="1"/>
  <c r="BM86" i="98" a="1"/>
  <c r="BE102" i="98" a="1"/>
  <c r="BE208" i="98" a="1"/>
  <c r="BC346" i="98" a="1"/>
  <c r="BD10" i="98" a="1"/>
  <c r="BE166" i="98" a="1"/>
  <c r="BO88" i="98" a="1"/>
  <c r="BC144" i="98" a="1"/>
  <c r="BE428" i="98" a="1"/>
  <c r="AW10" i="98" a="1"/>
  <c r="AW414" i="100" a="1"/>
  <c r="BK260" i="100" a="1"/>
  <c r="BK270" i="98" a="1"/>
  <c r="BQ16" i="98" a="1"/>
  <c r="BE68" i="98" a="1"/>
  <c r="BE400" i="98" a="1"/>
  <c r="BE200" i="98" a="1"/>
  <c r="BQ364" i="98" a="1"/>
  <c r="BL154" i="98" a="1"/>
  <c r="AX364" i="98" a="1"/>
  <c r="BK412" i="98" a="1"/>
  <c r="AW360" i="98" a="1"/>
  <c r="BQ358" i="98" a="1"/>
  <c r="BQ310" i="98" a="1"/>
  <c r="AW246" i="100" a="1"/>
  <c r="AW424" i="98" a="1"/>
  <c r="AW220" i="98" a="1"/>
  <c r="BK200" i="98" a="1"/>
  <c r="BM118" i="98" a="1"/>
  <c r="AW348" i="98" a="1"/>
  <c r="BK144" i="98" a="1"/>
  <c r="BK290" i="98" a="1"/>
  <c r="BM218" i="98" a="1"/>
  <c r="BE156" i="98" a="1"/>
  <c r="BD346" i="100" a="1"/>
  <c r="BM246" i="98" a="1"/>
  <c r="AW288" i="98" a="1"/>
  <c r="BE272" i="98" a="1"/>
  <c r="BL70" i="98" a="1"/>
  <c r="BE40" i="98" a="1"/>
  <c r="BE306" i="98" a="1"/>
  <c r="BM412" i="98" a="1"/>
  <c r="BO418" i="98" a="1"/>
  <c r="BC416" i="98" a="1"/>
  <c r="AW412" i="100" a="1"/>
  <c r="BC116" i="98" a="1"/>
  <c r="BC262" i="98" a="1"/>
  <c r="AZ136" i="98" a="1"/>
  <c r="BK164" i="98" a="1"/>
  <c r="BC52" i="100" a="1"/>
  <c r="BE312" i="98" a="1"/>
  <c r="AW382" i="98" a="1"/>
  <c r="AZ364" i="98" a="1"/>
  <c r="BM28" i="98" a="1"/>
  <c r="AZ322" i="98" a="1"/>
  <c r="BM260" i="98" a="1"/>
  <c r="BM244" i="99" a="1"/>
  <c r="BO292" i="98" a="1"/>
  <c r="BC236" i="98" a="1"/>
  <c r="BF328" i="100" a="1"/>
  <c r="BM152" i="98" a="1"/>
  <c r="BC90" i="100" a="1"/>
  <c r="AY214" i="100" a="1"/>
  <c r="BL34" i="98" a="1"/>
  <c r="BE304" i="98" a="1"/>
  <c r="AY34" i="98" a="1"/>
  <c r="BO344" i="98" a="1"/>
  <c r="AW268" i="98" a="1"/>
  <c r="BC410" i="98" a="1"/>
  <c r="AW240" i="100" a="1"/>
  <c r="BK218" i="98" a="1"/>
  <c r="AW276" i="98" a="1"/>
  <c r="BC230" i="98" a="1"/>
  <c r="AY298" i="98" a="1"/>
  <c r="BO228" i="98" a="1"/>
  <c r="BO62" i="98" a="1"/>
  <c r="BN400" i="98" a="1"/>
  <c r="BF334" i="98" a="1"/>
  <c r="BN316" i="100" a="1"/>
  <c r="BM420" i="98" a="1"/>
  <c r="BE242" i="98" a="1"/>
  <c r="AZ172" i="98" a="1"/>
  <c r="AW56" i="98" a="1"/>
  <c r="BM292" i="98" a="1"/>
  <c r="BK426" i="98" a="1"/>
  <c r="BC142" i="100" a="1"/>
  <c r="BR328" i="98" a="1"/>
  <c r="BN370" i="98" a="1"/>
  <c r="BC308" i="100" a="1"/>
  <c r="AX34" i="98" a="1"/>
  <c r="AX88" i="100" a="1"/>
  <c r="BM382" i="98" a="1"/>
  <c r="BD238" i="98" a="1"/>
  <c r="BO56" i="98" a="1"/>
  <c r="BE422" i="100" a="1"/>
  <c r="BO110" i="98" a="1"/>
  <c r="BE116" i="98" a="1"/>
  <c r="AZ256" i="98" a="1"/>
  <c r="AW134" i="98" a="1"/>
  <c r="BO416" i="98" a="1"/>
  <c r="BO270" i="100" a="1"/>
  <c r="BF364" i="98" a="1"/>
  <c r="BE102" i="100" a="1"/>
  <c r="BC32" i="98" a="1"/>
  <c r="BL82" i="98" a="1"/>
  <c r="BD142" i="98" a="1"/>
  <c r="BF412" i="98" a="1"/>
  <c r="BM256" i="98" a="1"/>
  <c r="BK224" i="98" a="1"/>
  <c r="BF136" i="98" a="1"/>
  <c r="BF274" i="98" a="1"/>
  <c r="AW318" i="98" a="1"/>
  <c r="BK186" i="98" a="1"/>
  <c r="BM40" i="98" a="1"/>
  <c r="AZ118" i="98" a="1"/>
  <c r="AW174" i="98" a="1"/>
  <c r="BC194" i="98" a="1"/>
  <c r="BN352" i="98" a="1"/>
  <c r="BE296" i="100" a="1"/>
  <c r="BE378" i="100" a="1"/>
  <c r="AW48" i="100" a="1"/>
  <c r="BK34" i="98" a="1"/>
  <c r="BK72" i="98" a="1"/>
  <c r="BD142" i="100" a="1"/>
  <c r="AW212" i="98" a="1"/>
  <c r="BK194" i="100" a="1"/>
  <c r="BP346" i="98" a="1"/>
  <c r="AW126" i="100" a="1"/>
  <c r="BC286" i="100" a="1"/>
  <c r="AZ328" i="100" a="1"/>
  <c r="BC258" i="99" a="1"/>
  <c r="BE74" i="98" a="1"/>
  <c r="AW370" i="98" a="1"/>
  <c r="BC52" i="98" a="1"/>
  <c r="AW162" i="98" a="1"/>
  <c r="BM312" i="98" a="1"/>
  <c r="AX406" i="98" a="1"/>
  <c r="BO302" i="98" a="1"/>
  <c r="BO246" i="98" a="1"/>
  <c r="BN70" i="100" a="1"/>
  <c r="BK176" i="98" a="1"/>
  <c r="BF34" i="98" a="1"/>
  <c r="AW312" i="98" a="1"/>
  <c r="BC332" i="98" a="1"/>
  <c r="BO218" i="98" a="1"/>
  <c r="BE84" i="98" a="1"/>
  <c r="BC382" i="98" a="1"/>
  <c r="AW206" i="98" a="1"/>
  <c r="BO406" i="100" a="1"/>
  <c r="BL166" i="98" a="1"/>
  <c r="BO208" i="98" a="1"/>
  <c r="BK360" i="98" a="1"/>
  <c r="AZ220" i="98" a="1"/>
  <c r="BO78" i="100" a="1"/>
  <c r="BE338" i="98" a="1"/>
  <c r="BK124" i="98" a="1"/>
  <c r="BK326" i="98" a="1"/>
  <c r="AZ340" i="98" a="1"/>
  <c r="AW376" i="98" a="1"/>
  <c r="BN418" i="98" a="1"/>
  <c r="BF346" i="98" a="1"/>
  <c r="AW108" i="98" a="1"/>
  <c r="AW290" i="98" a="1"/>
  <c r="AZ232" i="98" a="1"/>
  <c r="AY106" i="98" a="1"/>
  <c r="BN376" i="100" a="1"/>
  <c r="BO362" i="98" a="1"/>
  <c r="BO294" i="98" a="1"/>
  <c r="BE358" i="98" a="1"/>
  <c r="BC170" i="98" a="1"/>
  <c r="AY64" i="100" a="1"/>
  <c r="BE214" i="98" a="1"/>
  <c r="AX16" i="98" a="1"/>
  <c r="BC72" i="98" a="1"/>
  <c r="BE50" i="100" a="1"/>
  <c r="BM388" i="98" a="1"/>
  <c r="BO312" i="98" a="1"/>
  <c r="BM322" i="100" a="1"/>
  <c r="BC348" i="98" a="1"/>
  <c r="BQ52" i="98" a="1"/>
  <c r="BR136" i="98" a="1"/>
  <c r="BE346" i="98" a="1"/>
  <c r="BK322" i="98" a="1"/>
  <c r="BD382" i="98" a="1"/>
  <c r="BK368" i="98" a="1"/>
  <c r="BP100" i="98" a="1"/>
  <c r="BK64" i="98" a="1"/>
  <c r="BR346" i="98" a="1"/>
  <c r="BQ316" i="98" a="1"/>
  <c r="BE352" i="98" a="1"/>
  <c r="AW166" i="98" a="1"/>
  <c r="BC16" i="98" a="1"/>
  <c r="BK146" i="98" a="1"/>
  <c r="AW76" i="98" a="1"/>
  <c r="BK12" i="98" a="1"/>
  <c r="BD214" i="98" a="1"/>
  <c r="BN154" i="98" a="1"/>
  <c r="BC344" i="98" a="1"/>
  <c r="BC18" i="98" a="1"/>
  <c r="BD166" i="98" a="1"/>
  <c r="AY142" i="98" a="1"/>
  <c r="BF172" i="98" a="1"/>
  <c r="BE26" i="98" a="1"/>
  <c r="AW142" i="100" a="1"/>
  <c r="BK116" i="98" a="1"/>
  <c r="AY184" i="98" a="1"/>
  <c r="AZ424" i="98" a="1"/>
  <c r="AZ4" i="98" a="1"/>
  <c r="BR40" i="98" a="1"/>
  <c r="BO368" i="100" a="1"/>
  <c r="BM180" i="98" a="1"/>
  <c r="AW152" i="98" a="1"/>
  <c r="AW324" i="98" a="1"/>
  <c r="BF376" i="98" a="1"/>
  <c r="BM394" i="98" a="1"/>
  <c r="BK106" i="98" a="1"/>
  <c r="BN304" i="98" a="1"/>
  <c r="BN382" i="98" a="1"/>
  <c r="AW70" i="98" a="1"/>
  <c r="BM222" i="100" a="1"/>
  <c r="BF352" i="100" a="1"/>
  <c r="BO180" i="98" a="1"/>
  <c r="BR82" i="98" a="1"/>
  <c r="BE8" i="98" a="1"/>
  <c r="BQ400" i="98" a="1"/>
  <c r="BQ286" i="98" a="1"/>
  <c r="BC44" i="98" a="1"/>
  <c r="BM46" i="98" a="1"/>
  <c r="BK418" i="98" a="1"/>
  <c r="BL208" i="98" a="1"/>
  <c r="BQ172" i="98" a="1"/>
  <c r="BE190" i="98" a="1"/>
  <c r="BQ280" i="98" a="1"/>
  <c r="AX82" i="98" a="1"/>
  <c r="AZ64" i="100" a="1"/>
  <c r="BK242" i="100" a="1"/>
  <c r="BE246" i="100" a="1"/>
  <c r="BE324" i="98" a="1"/>
  <c r="BN160" i="98" a="1"/>
  <c r="BE34" i="98" a="1"/>
  <c r="BL202" i="98" a="1"/>
  <c r="AW118" i="98" a="1"/>
  <c r="BD322" i="98" a="1"/>
  <c r="BP58" i="98" a="1"/>
  <c r="BQ292" i="98" a="1"/>
  <c r="AW180" i="98" a="1"/>
  <c r="BL130" i="98" a="1"/>
  <c r="AY166" i="98" a="1"/>
  <c r="BN118" i="98" a="1"/>
  <c r="BE66" i="98" a="1"/>
  <c r="BC110" i="98" a="1"/>
  <c r="BO42" i="98" a="1"/>
  <c r="BR286" i="98" a="1"/>
  <c r="BO178" i="98" a="1"/>
  <c r="BK178" i="98" a="1"/>
  <c r="BO384" i="100" a="1"/>
  <c r="AX106" i="98" a="1"/>
  <c r="BR76" i="98" a="1"/>
  <c r="BC340" i="98" a="1"/>
  <c r="BC212" i="98" a="1"/>
  <c r="BK274" i="98" a="1"/>
  <c r="BK208" i="98" a="1"/>
  <c r="BO232" i="98" a="1"/>
  <c r="BE234" i="98" a="1"/>
  <c r="BP340" i="98" a="1"/>
  <c r="BP10" i="98" a="1"/>
  <c r="BQ382" i="98" a="1"/>
  <c r="BK332" i="98" a="1"/>
  <c r="AZ208" i="98" a="1"/>
  <c r="AW16" i="98" a="1"/>
  <c r="BO116" i="98" a="1"/>
  <c r="BK204" i="98" a="1"/>
  <c r="BO236" i="98" a="1"/>
  <c r="BM298" i="98" a="1"/>
  <c r="BK178" i="100" a="1"/>
  <c r="AW130" i="98" a="1"/>
  <c r="BC426" i="98" a="1"/>
  <c r="BM154" i="98" a="1"/>
  <c r="BK286" i="98" a="1"/>
  <c r="BK282" i="98" a="1"/>
  <c r="BC186" i="98" a="1"/>
  <c r="AZ292" i="98" a="1"/>
  <c r="BL220" i="98" a="1"/>
  <c r="BK238" i="98" a="1"/>
  <c r="BE58" i="100" a="1"/>
  <c r="BE110" i="98" a="1"/>
  <c r="BM60" i="98" a="1"/>
  <c r="BK340" i="100" a="1"/>
  <c r="BL286" i="98" a="1"/>
  <c r="AX304" i="98" a="1"/>
  <c r="BQ142" i="98" a="1"/>
  <c r="BK242" i="98" a="1"/>
  <c r="BM252" i="98" a="1"/>
  <c r="BC270" i="98" a="1"/>
  <c r="BE298" i="98" a="1"/>
  <c r="BQ196" i="98" a="1"/>
  <c r="BM234" i="98" a="1"/>
  <c r="BE106" i="98" a="1"/>
  <c r="BE308" i="98" a="1"/>
  <c r="BO172" i="98" a="1"/>
  <c r="BC342" i="98" a="1"/>
  <c r="BF298" i="98" a="1"/>
  <c r="BO340" i="98" a="1"/>
  <c r="BM196" i="98" a="1"/>
  <c r="AW58" i="98" a="1"/>
  <c r="BM370" i="98" a="1"/>
  <c r="BE92" i="98" a="1"/>
  <c r="AY286" i="98" a="1"/>
  <c r="BE30" i="98" a="1"/>
  <c r="BE392" i="98" a="1"/>
  <c r="AW36" i="98" a="1"/>
  <c r="AX154" i="98" a="1"/>
  <c r="BC86" i="98" a="1"/>
  <c r="BC328" i="98" a="1"/>
  <c r="AY316" i="98" a="1"/>
  <c r="BD52" i="100" a="1"/>
  <c r="AW66" i="98" a="1"/>
  <c r="BP196" i="98" a="1"/>
  <c r="BE196" i="98" a="1"/>
  <c r="BO200" i="98" a="1"/>
  <c r="BC400" i="98" a="1"/>
  <c r="BK230" i="98" a="1"/>
  <c r="BE36" i="98" a="1"/>
  <c r="BE340" i="98" a="1"/>
  <c r="BR262" i="98" a="1"/>
  <c r="BP424" i="98" a="1"/>
  <c r="BP136" i="98" a="1"/>
  <c r="BM194" i="98" a="1"/>
  <c r="AZ76" i="98" a="1"/>
  <c r="BF148" i="98" a="1"/>
  <c r="BM96" i="98" a="1"/>
  <c r="BM296" i="100" a="1"/>
  <c r="BR280" i="98" a="1"/>
  <c r="AZ280" i="98" a="1"/>
  <c r="BC360" i="100" a="1"/>
  <c r="AW320" i="98" a="1"/>
  <c r="BD22" i="98" a="1"/>
  <c r="AQ8" i="108"/>
  <c r="AU5" i="108"/>
  <c r="BG10" i="108"/>
  <c r="BG6" i="108"/>
  <c r="BG5" i="108"/>
  <c r="AU9" i="108"/>
  <c r="BH10" i="108"/>
  <c r="AQ6" i="108"/>
  <c r="AQ10" i="108"/>
  <c r="BG8" i="108"/>
  <c r="AU6" i="108"/>
  <c r="BH8" i="108"/>
  <c r="AU10" i="108"/>
  <c r="BH9" i="108"/>
  <c r="AQ9" i="108"/>
  <c r="BH5" i="108"/>
  <c r="BH7" i="108"/>
  <c r="AQ7" i="108"/>
  <c r="AQ5" i="108"/>
  <c r="BH6" i="108"/>
  <c r="AP18" i="108" l="1"/>
  <c r="AP21" i="108" s="1"/>
  <c r="AP19" i="108"/>
  <c r="AP22" i="108" s="1"/>
  <c r="X591" i="98"/>
  <c r="X590" i="98"/>
  <c r="X589" i="98"/>
  <c r="X588" i="98"/>
  <c r="AR591" i="98"/>
  <c r="BJ17" i="103" s="1"/>
  <c r="AR590" i="98"/>
  <c r="AR17" i="103" s="1"/>
  <c r="AR589" i="98"/>
  <c r="AR588" i="98"/>
  <c r="AS591" i="98"/>
  <c r="BK17" i="103" s="1"/>
  <c r="AS590" i="98"/>
  <c r="AS17" i="103" s="1"/>
  <c r="AS589" i="98"/>
  <c r="AS588" i="98"/>
  <c r="X502" i="98"/>
  <c r="AR599" i="98"/>
  <c r="Z11" i="103" s="1"/>
  <c r="AS599" i="98"/>
  <c r="AA11" i="103" s="1"/>
  <c r="X602" i="98"/>
  <c r="X601" i="98"/>
  <c r="X600" i="98"/>
  <c r="X599" i="98"/>
  <c r="AQ19" i="108"/>
  <c r="AQ22" i="108" s="1"/>
  <c r="AQ18" i="108"/>
  <c r="AQ21" i="108" s="1"/>
  <c r="AD19" i="108"/>
  <c r="AD22" i="108" s="1"/>
  <c r="AD18" i="108"/>
  <c r="AD24" i="108" s="1"/>
  <c r="BE294" i="99"/>
  <c r="BF154" i="99"/>
  <c r="AX100" i="99"/>
  <c r="BO118" i="99"/>
  <c r="BL88" i="99"/>
  <c r="BO322" i="99"/>
  <c r="BL334" i="99"/>
  <c r="BM306" i="99"/>
  <c r="BD22" i="99"/>
  <c r="BR226" i="99"/>
  <c r="BE354" i="99"/>
  <c r="BC58" i="99"/>
  <c r="BE358" i="99"/>
  <c r="AW306" i="99"/>
  <c r="AX322" i="99"/>
  <c r="AX364" i="99"/>
  <c r="BD148" i="99"/>
  <c r="BE242" i="99"/>
  <c r="BF46" i="99"/>
  <c r="BN382" i="99"/>
  <c r="AX70" i="99"/>
  <c r="BO260" i="99"/>
  <c r="BM162" i="99"/>
  <c r="BO54" i="99"/>
  <c r="BL280" i="99"/>
  <c r="AW48" i="99"/>
  <c r="BL328" i="99"/>
  <c r="AX28" i="99"/>
  <c r="BO404" i="99"/>
  <c r="BE188" i="99"/>
  <c r="BQ208" i="99"/>
  <c r="BE400" i="99"/>
  <c r="AW318" i="99"/>
  <c r="BE292" i="99"/>
  <c r="BN244" i="99"/>
  <c r="BD118" i="99"/>
  <c r="AX160" i="99"/>
  <c r="BO380" i="99"/>
  <c r="BC394" i="99"/>
  <c r="BC388" i="99"/>
  <c r="BM346" i="99"/>
  <c r="BO164" i="99"/>
  <c r="BO234" i="99"/>
  <c r="BK242" i="99"/>
  <c r="BC4" i="98"/>
  <c r="BF160" i="99"/>
  <c r="AW18" i="99"/>
  <c r="BC384" i="99"/>
  <c r="BC410" i="99"/>
  <c r="AW212" i="99"/>
  <c r="BC200" i="99"/>
  <c r="BC102" i="99"/>
  <c r="BE14" i="99"/>
  <c r="BD16" i="99"/>
  <c r="BM124" i="99"/>
  <c r="BN4" i="99"/>
  <c r="BQ4" i="99"/>
  <c r="BM170" i="99"/>
  <c r="AW146" i="99"/>
  <c r="BC258" i="99"/>
  <c r="BK202" i="99"/>
  <c r="AW312" i="99"/>
  <c r="BP358" i="99"/>
  <c r="BK162" i="99"/>
  <c r="BE44" i="99"/>
  <c r="AW290" i="99"/>
  <c r="BO218" i="99"/>
  <c r="BO426" i="99"/>
  <c r="BN112" i="99"/>
  <c r="BM140" i="99"/>
  <c r="AW42" i="99"/>
  <c r="BN280" i="99"/>
  <c r="BC360" i="99"/>
  <c r="BO332" i="99"/>
  <c r="BP10" i="99"/>
  <c r="BM106" i="99"/>
  <c r="BC364" i="99"/>
  <c r="AZ382" i="99"/>
  <c r="AW198" i="99"/>
  <c r="BC338" i="99"/>
  <c r="BC220" i="99"/>
  <c r="AZ184" i="99"/>
  <c r="BE364" i="99"/>
  <c r="BC12" i="99"/>
  <c r="AW140" i="99"/>
  <c r="BC26" i="99"/>
  <c r="AY88" i="99"/>
  <c r="BK232" i="99"/>
  <c r="BO310" i="99"/>
  <c r="BO408" i="99"/>
  <c r="BC234" i="99"/>
  <c r="BK204" i="99"/>
  <c r="BE298" i="99"/>
  <c r="BO256" i="99"/>
  <c r="BR166" i="99"/>
  <c r="BK412" i="99"/>
  <c r="BD310" i="99"/>
  <c r="BP322" i="99"/>
  <c r="BK198" i="99"/>
  <c r="BM278" i="99"/>
  <c r="BE214" i="99"/>
  <c r="BE286" i="99"/>
  <c r="BP100" i="99"/>
  <c r="AX226" i="99"/>
  <c r="BL22" i="99"/>
  <c r="BD4" i="99"/>
  <c r="BD202" i="99"/>
  <c r="AX388" i="99"/>
  <c r="BE396" i="99"/>
  <c r="BE412" i="99"/>
  <c r="BE318" i="99"/>
  <c r="AX10" i="99"/>
  <c r="BC190" i="99"/>
  <c r="BD328" i="99"/>
  <c r="AW262" i="99"/>
  <c r="BP4" i="99"/>
  <c r="BC74" i="99"/>
  <c r="BR280" i="99"/>
  <c r="BQ64" i="99"/>
  <c r="BE238" i="99"/>
  <c r="BM292" i="99"/>
  <c r="BK308" i="99"/>
  <c r="BO326" i="99"/>
  <c r="BN190" i="99"/>
  <c r="AW252" i="99"/>
  <c r="BN46" i="99"/>
  <c r="BP124" i="99"/>
  <c r="BE326" i="99"/>
  <c r="BP226" i="99"/>
  <c r="BF118" i="100"/>
  <c r="BF310" i="99"/>
  <c r="BD208" i="99"/>
  <c r="BO428" i="99"/>
  <c r="AX328" i="99"/>
  <c r="BO72" i="99"/>
  <c r="BE184" i="99"/>
  <c r="BK6" i="99"/>
  <c r="AX148" i="99"/>
  <c r="AZ412" i="99"/>
  <c r="AZ64" i="99"/>
  <c r="AW84" i="99"/>
  <c r="BE134" i="99"/>
  <c r="AY316" i="99"/>
  <c r="BM130" i="99"/>
  <c r="AZ262" i="99"/>
  <c r="BM272" i="99"/>
  <c r="BE386" i="99"/>
  <c r="BK406" i="99"/>
  <c r="BO12" i="99"/>
  <c r="BK288" i="99"/>
  <c r="BK396" i="99"/>
  <c r="BQ70" i="99"/>
  <c r="BD46" i="99"/>
  <c r="BO76" i="99"/>
  <c r="BK402" i="99"/>
  <c r="BM284" i="99"/>
  <c r="BO134" i="99"/>
  <c r="BK180" i="99"/>
  <c r="BC380" i="99"/>
  <c r="BQ418" i="99"/>
  <c r="BE54" i="99"/>
  <c r="BE266" i="99"/>
  <c r="BR22" i="99"/>
  <c r="BC152" i="99"/>
  <c r="AW74" i="99"/>
  <c r="AW210" i="99"/>
  <c r="BE312" i="99"/>
  <c r="AX88" i="99"/>
  <c r="AW340" i="99"/>
  <c r="AY142" i="99"/>
  <c r="AW248" i="99"/>
  <c r="AX298" i="99"/>
  <c r="BD226" i="99"/>
  <c r="BD160" i="99"/>
  <c r="BE100" i="99"/>
  <c r="BK46" i="99"/>
  <c r="AW36" i="99"/>
  <c r="BK144" i="99"/>
  <c r="AW302" i="99"/>
  <c r="BK310" i="99"/>
  <c r="BO250" i="99"/>
  <c r="BK128" i="99"/>
  <c r="BC310" i="99"/>
  <c r="BK426" i="99"/>
  <c r="BE418" i="99"/>
  <c r="BQ10" i="99"/>
  <c r="BN202" i="99"/>
  <c r="BM286" i="99"/>
  <c r="BM68" i="99"/>
  <c r="AX196" i="99"/>
  <c r="BO58" i="99"/>
  <c r="BQ406" i="99"/>
  <c r="BG26" i="100"/>
  <c r="BF4" i="98"/>
  <c r="BC232" i="99"/>
  <c r="BD382" i="99"/>
  <c r="BE406" i="99"/>
  <c r="BC294" i="99"/>
  <c r="BE426" i="99"/>
  <c r="BC178" i="99"/>
  <c r="BE414" i="99"/>
  <c r="BE114" i="99"/>
  <c r="AW410" i="99"/>
  <c r="BE104" i="99"/>
  <c r="BD130" i="99"/>
  <c r="AW232" i="99"/>
  <c r="AW72" i="99"/>
  <c r="BC60" i="99"/>
  <c r="BD196" i="99"/>
  <c r="BE60" i="99"/>
  <c r="BF376" i="99"/>
  <c r="BE58" i="99"/>
  <c r="BC352" i="99"/>
  <c r="BC268" i="99"/>
  <c r="AW326" i="99"/>
  <c r="AY298" i="99"/>
  <c r="BF256" i="99"/>
  <c r="AZ328" i="99"/>
  <c r="BC346" i="99"/>
  <c r="BC10" i="99"/>
  <c r="AW244" i="99"/>
  <c r="BC82" i="99"/>
  <c r="BC354" i="99"/>
  <c r="BE208" i="99"/>
  <c r="AY304" i="99"/>
  <c r="BD316" i="99"/>
  <c r="AW102" i="99"/>
  <c r="AW236" i="99"/>
  <c r="BE216" i="99"/>
  <c r="AZ244" i="99"/>
  <c r="BE352" i="99"/>
  <c r="BC366" i="99"/>
  <c r="BC80" i="99"/>
  <c r="AW346" i="99"/>
  <c r="BD418" i="99"/>
  <c r="AW380" i="99"/>
  <c r="BC396" i="99"/>
  <c r="AW304" i="99"/>
  <c r="AW344" i="99"/>
  <c r="BD370" i="99"/>
  <c r="BC158" i="99"/>
  <c r="BE46" i="99"/>
  <c r="AX412" i="99"/>
  <c r="BE198" i="99"/>
  <c r="BE362" i="99"/>
  <c r="BC416" i="99"/>
  <c r="AW368" i="99"/>
  <c r="BC134" i="99"/>
  <c r="BF40" i="99"/>
  <c r="AW120" i="99"/>
  <c r="AZ352" i="99"/>
  <c r="BD388" i="99"/>
  <c r="AX370" i="99"/>
  <c r="BD112" i="99"/>
  <c r="BE258" i="99"/>
  <c r="AX178" i="99"/>
  <c r="BE276" i="99"/>
  <c r="AX58" i="99"/>
  <c r="AW186" i="99"/>
  <c r="BC76" i="99"/>
  <c r="BE106" i="99"/>
  <c r="AW228" i="99"/>
  <c r="AW24" i="99"/>
  <c r="BC336" i="99"/>
  <c r="AX346" i="99"/>
  <c r="BO318" i="99"/>
  <c r="BR142" i="99"/>
  <c r="BO264" i="99"/>
  <c r="BM150" i="99"/>
  <c r="BM86" i="99"/>
  <c r="BM56" i="99"/>
  <c r="BO368" i="99"/>
  <c r="BF262" i="99"/>
  <c r="AZ172" i="99"/>
  <c r="BE342" i="99"/>
  <c r="BC236" i="99"/>
  <c r="BR184" i="99"/>
  <c r="BM42" i="99"/>
  <c r="BQ100" i="99"/>
  <c r="BM78" i="99"/>
  <c r="BN40" i="99"/>
  <c r="BO136" i="99"/>
  <c r="BK328" i="99"/>
  <c r="AW174" i="99"/>
  <c r="BD142" i="99"/>
  <c r="AW242" i="99"/>
  <c r="BC100" i="99"/>
  <c r="BK386" i="99"/>
  <c r="BN250" i="99"/>
  <c r="BR370" i="99"/>
  <c r="BM132" i="99"/>
  <c r="BM62" i="99"/>
  <c r="BM84" i="99"/>
  <c r="BM302" i="99"/>
  <c r="BL418" i="99"/>
  <c r="BE194" i="99"/>
  <c r="BC392" i="99"/>
  <c r="AW250" i="99"/>
  <c r="BE126" i="99"/>
  <c r="BN58" i="99"/>
  <c r="BK90" i="99"/>
  <c r="BK218" i="99"/>
  <c r="BO280" i="99"/>
  <c r="BO120" i="99"/>
  <c r="BP118" i="99"/>
  <c r="BC170" i="99"/>
  <c r="BM60" i="99"/>
  <c r="BR292" i="99"/>
  <c r="BM216" i="99"/>
  <c r="BM404" i="99"/>
  <c r="BL376" i="99"/>
  <c r="BM166" i="99"/>
  <c r="BM94" i="99"/>
  <c r="BK394" i="99"/>
  <c r="BM188" i="99"/>
  <c r="BE212" i="99"/>
  <c r="AW126" i="99"/>
  <c r="AW352" i="99"/>
  <c r="AX382" i="99"/>
  <c r="BM148" i="99"/>
  <c r="BK94" i="99"/>
  <c r="BP172" i="99"/>
  <c r="BR196" i="99"/>
  <c r="BQ412" i="99"/>
  <c r="AX262" i="99"/>
  <c r="BC182" i="99"/>
  <c r="BE368" i="99"/>
  <c r="BM88" i="99"/>
  <c r="BO406" i="99"/>
  <c r="BL322" i="99"/>
  <c r="BK336" i="99"/>
  <c r="BM366" i="99"/>
  <c r="BR100" i="99"/>
  <c r="BQ364" i="99"/>
  <c r="BD34" i="99"/>
  <c r="AZ256" i="99"/>
  <c r="BP34" i="99"/>
  <c r="BK156" i="99"/>
  <c r="BK360" i="99"/>
  <c r="BP70" i="99"/>
  <c r="BK116" i="99"/>
  <c r="BK52" i="99"/>
  <c r="BP88" i="99"/>
  <c r="BO288" i="99"/>
  <c r="BE94" i="99"/>
  <c r="BC274" i="99"/>
  <c r="AW184" i="99"/>
  <c r="BC228" i="99"/>
  <c r="BR406" i="99"/>
  <c r="BM208" i="99"/>
  <c r="BN100" i="99"/>
  <c r="BM340" i="99"/>
  <c r="BP112" i="99"/>
  <c r="BN328" i="99"/>
  <c r="BM82" i="99"/>
  <c r="BM160" i="99"/>
  <c r="BQ52" i="99"/>
  <c r="BC208" i="99"/>
  <c r="BC110" i="99"/>
  <c r="BR58" i="99"/>
  <c r="BK42" i="99"/>
  <c r="BK50" i="99"/>
  <c r="BK88" i="99"/>
  <c r="BQ118" i="99"/>
  <c r="AW144" i="99"/>
  <c r="BM334" i="99"/>
  <c r="BK268" i="99"/>
  <c r="BC348" i="99"/>
  <c r="BK124" i="99"/>
  <c r="BR82" i="99"/>
  <c r="BE52" i="99"/>
  <c r="BL16" i="99"/>
  <c r="BK278" i="99"/>
  <c r="BO114" i="99"/>
  <c r="BO226" i="99"/>
  <c r="BD10" i="100"/>
  <c r="BD334" i="100"/>
  <c r="BC308" i="100"/>
  <c r="BE4" i="98"/>
  <c r="BC6" i="98"/>
  <c r="BD238" i="99"/>
  <c r="AZ58" i="99"/>
  <c r="BE186" i="99"/>
  <c r="AW342" i="99"/>
  <c r="AX142" i="99"/>
  <c r="AX40" i="99"/>
  <c r="AX16" i="99"/>
  <c r="BC126" i="99"/>
  <c r="AW158" i="99"/>
  <c r="AX400" i="99"/>
  <c r="AW284" i="99"/>
  <c r="BF406" i="99"/>
  <c r="BD94" i="99"/>
  <c r="BE240" i="99"/>
  <c r="AY64" i="99"/>
  <c r="BE30" i="99"/>
  <c r="BC78" i="99"/>
  <c r="AW190" i="99"/>
  <c r="BF10" i="99"/>
  <c r="BC314" i="99"/>
  <c r="BF232" i="99"/>
  <c r="AW358" i="99"/>
  <c r="AZ166" i="99"/>
  <c r="AW188" i="99"/>
  <c r="AY190" i="99"/>
  <c r="AZ310" i="99"/>
  <c r="BF238" i="99"/>
  <c r="BD424" i="99"/>
  <c r="BF4" i="99"/>
  <c r="BE180" i="99"/>
  <c r="BE26" i="99"/>
  <c r="BC262" i="99"/>
  <c r="AW96" i="99"/>
  <c r="BE178" i="99"/>
  <c r="AX286" i="99"/>
  <c r="BC122" i="99"/>
  <c r="AX394" i="99"/>
  <c r="BE176" i="99"/>
  <c r="AY196" i="99"/>
  <c r="AW116" i="99"/>
  <c r="AZ406" i="99"/>
  <c r="BC286" i="99"/>
  <c r="BC328" i="99"/>
  <c r="BC4" i="99"/>
  <c r="AZ388" i="99"/>
  <c r="BC40" i="99"/>
  <c r="BE128" i="99"/>
  <c r="BC322" i="99"/>
  <c r="AW58" i="99"/>
  <c r="BE124" i="99"/>
  <c r="BC184" i="99"/>
  <c r="BD136" i="99"/>
  <c r="BF400" i="99"/>
  <c r="BC370" i="99"/>
  <c r="BF352" i="99"/>
  <c r="BE68" i="99"/>
  <c r="AZ40" i="99"/>
  <c r="AZ274" i="99"/>
  <c r="AZ130" i="99"/>
  <c r="BF34" i="99"/>
  <c r="BC428" i="99"/>
  <c r="AW16" i="99"/>
  <c r="BC194" i="99"/>
  <c r="BE340" i="99"/>
  <c r="BE234" i="99"/>
  <c r="BC308" i="99"/>
  <c r="AY160" i="99"/>
  <c r="AW30" i="99"/>
  <c r="AY70" i="99"/>
  <c r="BE48" i="99"/>
  <c r="AW178" i="99"/>
  <c r="BN94" i="99"/>
  <c r="BM428" i="99"/>
  <c r="BK188" i="99"/>
  <c r="BO274" i="99"/>
  <c r="BL412" i="99"/>
  <c r="BN376" i="99"/>
  <c r="BP238" i="99"/>
  <c r="BO270" i="99"/>
  <c r="AY424" i="99"/>
  <c r="BC156" i="99"/>
  <c r="AY118" i="99"/>
  <c r="AW256" i="99"/>
  <c r="BL160" i="99"/>
  <c r="BN148" i="99"/>
  <c r="BL208" i="99"/>
  <c r="BO362" i="99"/>
  <c r="BM180" i="99"/>
  <c r="BQ262" i="99"/>
  <c r="BK222" i="99"/>
  <c r="BC324" i="99"/>
  <c r="BE392" i="99"/>
  <c r="AZ268" i="99"/>
  <c r="BE74" i="99"/>
  <c r="BL52" i="99"/>
  <c r="BN358" i="99"/>
  <c r="BL178" i="99"/>
  <c r="BM232" i="99"/>
  <c r="BM268" i="99"/>
  <c r="BK364" i="99"/>
  <c r="BD400" i="99"/>
  <c r="AY262" i="99"/>
  <c r="BE228" i="99"/>
  <c r="BE224" i="99"/>
  <c r="BM320" i="99"/>
  <c r="BO16" i="99"/>
  <c r="BM40" i="99"/>
  <c r="BK376" i="99"/>
  <c r="BP244" i="99"/>
  <c r="BP286" i="99"/>
  <c r="BP232" i="99"/>
  <c r="BE78" i="99"/>
  <c r="AW316" i="99"/>
  <c r="AW208" i="99"/>
  <c r="BQ268" i="99"/>
  <c r="BK184" i="99"/>
  <c r="BK370" i="99"/>
  <c r="BM390" i="99"/>
  <c r="BP184" i="99"/>
  <c r="BQ274" i="99"/>
  <c r="BK80" i="99"/>
  <c r="BE336" i="99"/>
  <c r="AY148" i="99"/>
  <c r="AX274" i="99"/>
  <c r="AW148" i="99"/>
  <c r="BC246" i="99"/>
  <c r="AW362" i="99"/>
  <c r="BM164" i="99"/>
  <c r="BK352" i="99"/>
  <c r="BK186" i="99"/>
  <c r="BK236" i="99"/>
  <c r="BK350" i="99"/>
  <c r="BR232" i="99"/>
  <c r="BC278" i="99"/>
  <c r="AY220" i="99"/>
  <c r="BC140" i="99"/>
  <c r="BM212" i="99"/>
  <c r="BK166" i="99"/>
  <c r="BO258" i="99"/>
  <c r="BO272" i="99"/>
  <c r="BM364" i="99"/>
  <c r="BO138" i="99"/>
  <c r="BC214" i="99"/>
  <c r="BC130" i="99"/>
  <c r="BE308" i="99"/>
  <c r="BK30" i="99"/>
  <c r="BP148" i="99"/>
  <c r="BL352" i="99"/>
  <c r="BK176" i="99"/>
  <c r="BM270" i="99"/>
  <c r="BM300" i="99"/>
  <c r="BO416" i="99"/>
  <c r="BR34" i="99"/>
  <c r="BQ88" i="99"/>
  <c r="BE390" i="99"/>
  <c r="BC188" i="99"/>
  <c r="BM420" i="99"/>
  <c r="BL424" i="99"/>
  <c r="BO304" i="99"/>
  <c r="BN130" i="99"/>
  <c r="BL118" i="99"/>
  <c r="BO148" i="99"/>
  <c r="BM342" i="99"/>
  <c r="BK320" i="99"/>
  <c r="BK70" i="99"/>
  <c r="BE302" i="99"/>
  <c r="BC172" i="99"/>
  <c r="BM214" i="99"/>
  <c r="BO176" i="99"/>
  <c r="BM198" i="99"/>
  <c r="AZ94" i="99"/>
  <c r="BP190" i="99"/>
  <c r="BO4" i="99"/>
  <c r="AW350" i="99"/>
  <c r="BK164" i="99"/>
  <c r="BE122" i="99"/>
  <c r="BK112" i="99"/>
  <c r="BC344" i="99"/>
  <c r="BQ394" i="99"/>
  <c r="BP310" i="99"/>
  <c r="BK182" i="99"/>
  <c r="BF340" i="99"/>
  <c r="BE242" i="100"/>
  <c r="BD112" i="100"/>
  <c r="AW42" i="100"/>
  <c r="BL232" i="100"/>
  <c r="BC316" i="99"/>
  <c r="AZ100" i="99"/>
  <c r="AW26" i="99"/>
  <c r="BE144" i="99"/>
  <c r="AY328" i="99"/>
  <c r="BF28" i="99"/>
  <c r="AW54" i="99"/>
  <c r="AW378" i="99"/>
  <c r="BE274" i="99"/>
  <c r="BE264" i="99"/>
  <c r="BF298" i="99"/>
  <c r="BC86" i="99"/>
  <c r="BC16" i="99"/>
  <c r="BC218" i="99"/>
  <c r="BE80" i="99"/>
  <c r="BC52" i="99"/>
  <c r="AZ160" i="99"/>
  <c r="AW34" i="99"/>
  <c r="BC398" i="99"/>
  <c r="BD340" i="99"/>
  <c r="BE270" i="99"/>
  <c r="AY34" i="99"/>
  <c r="BE374" i="99"/>
  <c r="AY388" i="99"/>
  <c r="BC20" i="99"/>
  <c r="BE34" i="99"/>
  <c r="AZ232" i="99"/>
  <c r="AX256" i="99"/>
  <c r="BC176" i="99"/>
  <c r="AY172" i="99"/>
  <c r="BC198" i="99"/>
  <c r="AZ346" i="99"/>
  <c r="BE16" i="99"/>
  <c r="BC230" i="99"/>
  <c r="BC32" i="99"/>
  <c r="AY208" i="99"/>
  <c r="BC196" i="99"/>
  <c r="BC356" i="99"/>
  <c r="BC120" i="99"/>
  <c r="BD262" i="99"/>
  <c r="AW270" i="99"/>
  <c r="AW200" i="99"/>
  <c r="BF106" i="99"/>
  <c r="BC244" i="99"/>
  <c r="BE404" i="99"/>
  <c r="AW112" i="99"/>
  <c r="BE82" i="99"/>
  <c r="BC340" i="99"/>
  <c r="BE132" i="99"/>
  <c r="AW138" i="99"/>
  <c r="BC412" i="99"/>
  <c r="BD274" i="99"/>
  <c r="BE190" i="99"/>
  <c r="BE98" i="99"/>
  <c r="AW88" i="99"/>
  <c r="BF292" i="99"/>
  <c r="BK200" i="99"/>
  <c r="BM204" i="99"/>
  <c r="BM152" i="99"/>
  <c r="BQ202" i="99"/>
  <c r="BQ82" i="99"/>
  <c r="BK404" i="99"/>
  <c r="BM354" i="99"/>
  <c r="BO248" i="99"/>
  <c r="BR262" i="99"/>
  <c r="BC330" i="99"/>
  <c r="BF328" i="99"/>
  <c r="BE182" i="99"/>
  <c r="BF76" i="99"/>
  <c r="BM50" i="99"/>
  <c r="BM330" i="99"/>
  <c r="BO254" i="99"/>
  <c r="BQ160" i="99"/>
  <c r="BR46" i="99"/>
  <c r="BK114" i="99"/>
  <c r="BO284" i="99"/>
  <c r="BM186" i="99"/>
  <c r="BO14" i="99"/>
  <c r="BC50" i="99"/>
  <c r="BE22" i="99"/>
  <c r="AZ118" i="99"/>
  <c r="BC92" i="99"/>
  <c r="AW406" i="99"/>
  <c r="BR208" i="99"/>
  <c r="BK334" i="99"/>
  <c r="BO202" i="99"/>
  <c r="BO38" i="99"/>
  <c r="BO22" i="99"/>
  <c r="BP394" i="99"/>
  <c r="BM344" i="99"/>
  <c r="AY22" i="99"/>
  <c r="BC248" i="99"/>
  <c r="AY382" i="99"/>
  <c r="BE136" i="99"/>
  <c r="BE174" i="99"/>
  <c r="BK428" i="99"/>
  <c r="BN238" i="99"/>
  <c r="BM298" i="99"/>
  <c r="BR388" i="99"/>
  <c r="BK10" i="99"/>
  <c r="BQ334" i="99"/>
  <c r="BM178" i="99"/>
  <c r="BL124" i="99"/>
  <c r="AW320" i="99"/>
  <c r="BE420" i="99"/>
  <c r="AZ82" i="99"/>
  <c r="BD154" i="99"/>
  <c r="BO154" i="99"/>
  <c r="BM92" i="99"/>
  <c r="BR364" i="99"/>
  <c r="BK388" i="99"/>
  <c r="BM104" i="99"/>
  <c r="BK418" i="99"/>
  <c r="BO402" i="99"/>
  <c r="BM66" i="99"/>
  <c r="BE8" i="99"/>
  <c r="AX4" i="99"/>
  <c r="BE120" i="99"/>
  <c r="AX106" i="99"/>
  <c r="BK132" i="99"/>
  <c r="BM252" i="99"/>
  <c r="BO24" i="99"/>
  <c r="BK292" i="99"/>
  <c r="BL76" i="99"/>
  <c r="BM328" i="99"/>
  <c r="BK208" i="99"/>
  <c r="BK134" i="99"/>
  <c r="BC408" i="99"/>
  <c r="BE424" i="99"/>
  <c r="BE20" i="99"/>
  <c r="AZ202" i="99"/>
  <c r="BM24" i="99"/>
  <c r="BQ22" i="99"/>
  <c r="BO86" i="99"/>
  <c r="BN268" i="99"/>
  <c r="BQ148" i="99"/>
  <c r="BO308" i="99"/>
  <c r="BP202" i="99"/>
  <c r="BO170" i="99"/>
  <c r="BC64" i="99"/>
  <c r="AZ226" i="99"/>
  <c r="BC118" i="99"/>
  <c r="AW28" i="99"/>
  <c r="BO82" i="99"/>
  <c r="BM392" i="99"/>
  <c r="BN154" i="99"/>
  <c r="BQ196" i="99"/>
  <c r="BK324" i="99"/>
  <c r="BM372" i="99"/>
  <c r="BN196" i="99"/>
  <c r="BM30" i="99"/>
  <c r="BC426" i="99"/>
  <c r="AW206" i="99"/>
  <c r="AW218" i="99"/>
  <c r="AZ304" i="99"/>
  <c r="BC18" i="99"/>
  <c r="BM358" i="99"/>
  <c r="BO392" i="99"/>
  <c r="BO400" i="99"/>
  <c r="BN172" i="99"/>
  <c r="BR334" i="99"/>
  <c r="BO316" i="99"/>
  <c r="BE88" i="99"/>
  <c r="BC204" i="99"/>
  <c r="BE38" i="99"/>
  <c r="BK424" i="99"/>
  <c r="BE172" i="99"/>
  <c r="BO352" i="99"/>
  <c r="BN346" i="99"/>
  <c r="AZ238" i="99"/>
  <c r="BK266" i="99"/>
  <c r="BM182" i="99"/>
  <c r="BK272" i="99"/>
  <c r="AX154" i="99"/>
  <c r="BN370" i="99"/>
  <c r="BM28" i="99"/>
  <c r="AW272" i="99"/>
  <c r="BK390" i="99"/>
  <c r="AW192" i="99"/>
  <c r="AY76" i="99"/>
  <c r="BN232" i="99"/>
  <c r="AW98" i="100"/>
  <c r="AW304" i="100"/>
  <c r="AY178" i="100"/>
  <c r="BK140" i="99"/>
  <c r="BE346" i="99"/>
  <c r="BE332" i="99"/>
  <c r="BC70" i="99"/>
  <c r="BE324" i="99"/>
  <c r="AX268" i="99"/>
  <c r="BE6" i="98"/>
  <c r="BD256" i="99"/>
  <c r="BD10" i="99"/>
  <c r="BF94" i="99"/>
  <c r="AZ10" i="99"/>
  <c r="BC108" i="99"/>
  <c r="AW384" i="99"/>
  <c r="AW172" i="99"/>
  <c r="AW4" i="99"/>
  <c r="AW370" i="99"/>
  <c r="BC382" i="99"/>
  <c r="BE64" i="99"/>
  <c r="BF334" i="99"/>
  <c r="BE380" i="99"/>
  <c r="BC202" i="99"/>
  <c r="AZ370" i="99"/>
  <c r="AZ112" i="99"/>
  <c r="AZ358" i="99"/>
  <c r="BC288" i="99"/>
  <c r="AW182" i="99"/>
  <c r="AW286" i="99"/>
  <c r="BF418" i="99"/>
  <c r="BE282" i="99"/>
  <c r="BD64" i="99"/>
  <c r="AW422" i="99"/>
  <c r="AW278" i="99"/>
  <c r="BE158" i="99"/>
  <c r="AX406" i="99"/>
  <c r="BE428" i="99"/>
  <c r="AZ88" i="99"/>
  <c r="BC378" i="99"/>
  <c r="BC56" i="99"/>
  <c r="AY274" i="99"/>
  <c r="AW402" i="99"/>
  <c r="BE108" i="99"/>
  <c r="AW86" i="99"/>
  <c r="AW106" i="99"/>
  <c r="BE84" i="99"/>
  <c r="AW66" i="99"/>
  <c r="BC148" i="99"/>
  <c r="BE372" i="99"/>
  <c r="BF304" i="99"/>
  <c r="AW354" i="99"/>
  <c r="BC264" i="99"/>
  <c r="BE334" i="99"/>
  <c r="AY226" i="99"/>
  <c r="AZ34" i="99"/>
  <c r="AW246" i="99"/>
  <c r="AY46" i="99"/>
  <c r="BE40" i="99"/>
  <c r="AZ196" i="99"/>
  <c r="AW44" i="99"/>
  <c r="BC302" i="99"/>
  <c r="BF64" i="99"/>
  <c r="BE66" i="99"/>
  <c r="BC150" i="99"/>
  <c r="BC192" i="99"/>
  <c r="AW238" i="99"/>
  <c r="BC54" i="99"/>
  <c r="AW426" i="99"/>
  <c r="BC284" i="99"/>
  <c r="BC326" i="99"/>
  <c r="AY286" i="99"/>
  <c r="BC406" i="99"/>
  <c r="BD40" i="99"/>
  <c r="BD376" i="99"/>
  <c r="AY352" i="99"/>
  <c r="BE32" i="99"/>
  <c r="BD286" i="99"/>
  <c r="BC212" i="99"/>
  <c r="BE376" i="99"/>
  <c r="AX202" i="99"/>
  <c r="BD232" i="99"/>
  <c r="BC290" i="99"/>
  <c r="AY394" i="99"/>
  <c r="AZ316" i="99"/>
  <c r="BE210" i="99"/>
  <c r="BN106" i="99"/>
  <c r="BO366" i="99"/>
  <c r="BK74" i="99"/>
  <c r="BO344" i="99"/>
  <c r="BO306" i="99"/>
  <c r="BO394" i="99"/>
  <c r="BK58" i="99"/>
  <c r="BK130" i="99"/>
  <c r="BE338" i="99"/>
  <c r="BC6" i="99"/>
  <c r="BE166" i="99"/>
  <c r="AZ322" i="99"/>
  <c r="BO384" i="99"/>
  <c r="BQ424" i="99"/>
  <c r="BN418" i="99"/>
  <c r="BP64" i="99"/>
  <c r="BR352" i="99"/>
  <c r="BK238" i="99"/>
  <c r="BM282" i="99"/>
  <c r="BQ166" i="99"/>
  <c r="BC238" i="99"/>
  <c r="BF196" i="99"/>
  <c r="BP58" i="99"/>
  <c r="BO102" i="99"/>
  <c r="BM54" i="99"/>
  <c r="BR106" i="99"/>
  <c r="BN424" i="99"/>
  <c r="BO228" i="99"/>
  <c r="BL166" i="99"/>
  <c r="AW134" i="99"/>
  <c r="BE394" i="99"/>
  <c r="BF178" i="99"/>
  <c r="AX220" i="99"/>
  <c r="BM98" i="99"/>
  <c r="BN274" i="99"/>
  <c r="BO66" i="99"/>
  <c r="BQ256" i="99"/>
  <c r="BR88" i="99"/>
  <c r="BO192" i="99"/>
  <c r="BM316" i="99"/>
  <c r="BN304" i="99"/>
  <c r="BO184" i="99"/>
  <c r="AW168" i="99"/>
  <c r="BE12" i="99"/>
  <c r="BF16" i="99"/>
  <c r="BC270" i="99"/>
  <c r="BO278" i="99"/>
  <c r="BO358" i="99"/>
  <c r="BK36" i="99"/>
  <c r="BO88" i="99"/>
  <c r="BR238" i="99"/>
  <c r="BO162" i="99"/>
  <c r="BP424" i="99"/>
  <c r="BC250" i="99"/>
  <c r="AY334" i="99"/>
  <c r="BE284" i="99"/>
  <c r="BE220" i="99"/>
  <c r="BE50" i="99"/>
  <c r="BP352" i="99"/>
  <c r="BR172" i="99"/>
  <c r="BK378" i="99"/>
  <c r="BO356" i="99"/>
  <c r="BM384" i="99"/>
  <c r="BQ136" i="99"/>
  <c r="BM418" i="99"/>
  <c r="BQ238" i="99"/>
  <c r="BK344" i="99"/>
  <c r="BO354" i="99"/>
  <c r="BE222" i="99"/>
  <c r="BC216" i="99"/>
  <c r="BO388" i="99"/>
  <c r="BN394" i="99"/>
  <c r="BL154" i="99"/>
  <c r="BK408" i="99"/>
  <c r="BO424" i="99"/>
  <c r="BD322" i="99"/>
  <c r="AX250" i="99"/>
  <c r="BM120" i="99"/>
  <c r="BM396" i="99"/>
  <c r="BO396" i="99"/>
  <c r="BM228" i="99"/>
  <c r="BK212" i="99"/>
  <c r="BM376" i="99"/>
  <c r="BM4" i="99"/>
  <c r="BK244" i="99"/>
  <c r="BO174" i="99"/>
  <c r="BO196" i="99"/>
  <c r="AW226" i="99"/>
  <c r="BD280" i="99"/>
  <c r="BE248" i="99"/>
  <c r="BR124" i="99"/>
  <c r="BO418" i="99"/>
  <c r="BL250" i="99"/>
  <c r="BL310" i="99"/>
  <c r="BK398" i="99"/>
  <c r="BM250" i="99"/>
  <c r="BK146" i="99"/>
  <c r="BK270" i="99"/>
  <c r="BF424" i="99"/>
  <c r="BC292" i="99"/>
  <c r="BC34" i="99"/>
  <c r="BM144" i="99"/>
  <c r="BM156" i="99"/>
  <c r="AZ298" i="99"/>
  <c r="BO398" i="99"/>
  <c r="BO422" i="99"/>
  <c r="BM400" i="99"/>
  <c r="AZ148" i="99"/>
  <c r="BK78" i="99"/>
  <c r="BM184" i="99"/>
  <c r="AW70" i="99"/>
  <c r="BM350" i="99"/>
  <c r="BE192" i="99"/>
  <c r="BL394" i="99"/>
  <c r="BF250" i="99"/>
  <c r="BG8" i="100"/>
  <c r="AW310" i="100"/>
  <c r="BC138" i="100"/>
  <c r="BL412" i="100"/>
  <c r="AW10" i="99"/>
  <c r="BE232" i="99"/>
  <c r="BC28" i="99"/>
  <c r="AW176" i="99"/>
  <c r="BF346" i="99"/>
  <c r="BC146" i="99"/>
  <c r="BF208" i="99"/>
  <c r="AW260" i="99"/>
  <c r="AY244" i="99"/>
  <c r="BC368" i="99"/>
  <c r="AW32" i="99"/>
  <c r="AZ190" i="99"/>
  <c r="BE360" i="99"/>
  <c r="AW22" i="99"/>
  <c r="BC132" i="99"/>
  <c r="BC298" i="99"/>
  <c r="BD106" i="99"/>
  <c r="BE168" i="99"/>
  <c r="AX358" i="99"/>
  <c r="AW162" i="99"/>
  <c r="BF100" i="99"/>
  <c r="AX118" i="99"/>
  <c r="BC222" i="99"/>
  <c r="BE62" i="99"/>
  <c r="BE202" i="99"/>
  <c r="BE288" i="99"/>
  <c r="AY322" i="99"/>
  <c r="AY238" i="99"/>
  <c r="BE314" i="99"/>
  <c r="BE256" i="99"/>
  <c r="BF70" i="99"/>
  <c r="AW118" i="99"/>
  <c r="BC306" i="99"/>
  <c r="AW76" i="99"/>
  <c r="AW420" i="99"/>
  <c r="BF190" i="99"/>
  <c r="AZ16" i="99"/>
  <c r="BC296" i="99"/>
  <c r="BE92" i="99"/>
  <c r="BC62" i="99"/>
  <c r="AX184" i="99"/>
  <c r="BE250" i="99"/>
  <c r="AX76" i="99"/>
  <c r="BC374" i="99"/>
  <c r="AW122" i="99"/>
  <c r="AW330" i="99"/>
  <c r="AZ76" i="99"/>
  <c r="AX352" i="99"/>
  <c r="AW110" i="99"/>
  <c r="BE370" i="99"/>
  <c r="AW274" i="99"/>
  <c r="AY202" i="99"/>
  <c r="BE226" i="99"/>
  <c r="AZ142" i="99"/>
  <c r="AW136" i="99"/>
  <c r="BD268" i="99"/>
  <c r="BC162" i="99"/>
  <c r="AW294" i="99"/>
  <c r="BE310" i="99"/>
  <c r="AZ376" i="99"/>
  <c r="AZ292" i="99"/>
  <c r="AW282" i="99"/>
  <c r="BC14" i="99"/>
  <c r="BC332" i="99"/>
  <c r="BE254" i="99"/>
  <c r="AW60" i="99"/>
  <c r="AW314" i="99"/>
  <c r="AX136" i="99"/>
  <c r="AW414" i="99"/>
  <c r="BF370" i="99"/>
  <c r="BE162" i="99"/>
  <c r="BE322" i="99"/>
  <c r="BC138" i="99"/>
  <c r="BE388" i="99"/>
  <c r="AW298" i="99"/>
  <c r="AW202" i="99"/>
  <c r="BD304" i="99"/>
  <c r="BC260" i="99"/>
  <c r="BC98" i="99"/>
  <c r="BK216" i="99"/>
  <c r="BM126" i="99"/>
  <c r="BP412" i="99"/>
  <c r="BR190" i="99"/>
  <c r="BO56" i="99"/>
  <c r="BO378" i="99"/>
  <c r="BL268" i="99"/>
  <c r="BE72" i="99"/>
  <c r="BC46" i="99"/>
  <c r="BP370" i="99"/>
  <c r="BP364" i="99"/>
  <c r="BO94" i="99"/>
  <c r="BK258" i="99"/>
  <c r="BQ46" i="99"/>
  <c r="BM236" i="99"/>
  <c r="BN160" i="99"/>
  <c r="BK108" i="99"/>
  <c r="BN364" i="99"/>
  <c r="BL382" i="99"/>
  <c r="BE300" i="99"/>
  <c r="BE110" i="99"/>
  <c r="AY112" i="99"/>
  <c r="BL142" i="99"/>
  <c r="BN124" i="99"/>
  <c r="BK66" i="99"/>
  <c r="BO328" i="99"/>
  <c r="BR412" i="99"/>
  <c r="BM382" i="99"/>
  <c r="BO36" i="99"/>
  <c r="AW62" i="99"/>
  <c r="BD82" i="99"/>
  <c r="AY268" i="99"/>
  <c r="BC350" i="99"/>
  <c r="BP106" i="99"/>
  <c r="BR400" i="99"/>
  <c r="BN256" i="99"/>
  <c r="BN286" i="99"/>
  <c r="BM260" i="99"/>
  <c r="BQ292" i="99"/>
  <c r="AY94" i="99"/>
  <c r="AW360" i="99"/>
  <c r="AW234" i="99"/>
  <c r="BK326" i="99"/>
  <c r="BK340" i="99"/>
  <c r="BO96" i="99"/>
  <c r="BK138" i="99"/>
  <c r="BM116" i="99"/>
  <c r="BK224" i="99"/>
  <c r="BK148" i="99"/>
  <c r="BM76" i="99"/>
  <c r="BK18" i="99"/>
  <c r="BN166" i="99"/>
  <c r="BO108" i="99"/>
  <c r="AW108" i="99"/>
  <c r="BF82" i="99"/>
  <c r="BE402" i="99"/>
  <c r="AW160" i="99"/>
  <c r="AZ106" i="99"/>
  <c r="BO242" i="99"/>
  <c r="BM16" i="99"/>
  <c r="BK62" i="99"/>
  <c r="BK194" i="99"/>
  <c r="BM424" i="99"/>
  <c r="BM410" i="99"/>
  <c r="AW416" i="99"/>
  <c r="AW332" i="99"/>
  <c r="BP166" i="99"/>
  <c r="BN28" i="99"/>
  <c r="BP52" i="99"/>
  <c r="BO144" i="99"/>
  <c r="BL316" i="99"/>
  <c r="BO268" i="99"/>
  <c r="AW130" i="99"/>
  <c r="AZ214" i="99"/>
  <c r="BE330" i="99"/>
  <c r="BC362" i="99"/>
  <c r="BN322" i="99"/>
  <c r="BQ28" i="99"/>
  <c r="BR28" i="99"/>
  <c r="BQ94" i="99"/>
  <c r="BR310" i="99"/>
  <c r="AY10" i="99"/>
  <c r="AX214" i="99"/>
  <c r="AW64" i="99"/>
  <c r="BM254" i="99"/>
  <c r="BM226" i="99"/>
  <c r="BQ280" i="99"/>
  <c r="BM408" i="99"/>
  <c r="BQ370" i="99"/>
  <c r="BR394" i="99"/>
  <c r="BK168" i="99"/>
  <c r="BK368" i="99"/>
  <c r="BR268" i="99"/>
  <c r="BD334" i="99"/>
  <c r="BF226" i="99"/>
  <c r="BP382" i="99"/>
  <c r="BO30" i="99"/>
  <c r="BC424" i="99"/>
  <c r="BP328" i="99"/>
  <c r="BM202" i="99"/>
  <c r="BE160" i="99"/>
  <c r="BK422" i="99"/>
  <c r="BQ310" i="99"/>
  <c r="BF268" i="99"/>
  <c r="BC114" i="99"/>
  <c r="BP334" i="99"/>
  <c r="BN10" i="99"/>
  <c r="AY136" i="99"/>
  <c r="BN118" i="99"/>
  <c r="AW276" i="99"/>
  <c r="BK12" i="99"/>
  <c r="AW386" i="99"/>
  <c r="BO340" i="99"/>
  <c r="BE54" i="100"/>
  <c r="BE154" i="100"/>
  <c r="BC66" i="100"/>
  <c r="BE272" i="99"/>
  <c r="BC106" i="99"/>
  <c r="BE218" i="99"/>
  <c r="AY130" i="99"/>
  <c r="BE320" i="99"/>
  <c r="BD394" i="99"/>
  <c r="AX172" i="99"/>
  <c r="BD4" i="98"/>
  <c r="BF22" i="99"/>
  <c r="AZ154" i="99"/>
  <c r="BE36" i="99"/>
  <c r="BC418" i="99"/>
  <c r="BE146" i="99"/>
  <c r="AZ250" i="99"/>
  <c r="AZ46" i="99"/>
  <c r="BD346" i="99"/>
  <c r="AY250" i="99"/>
  <c r="BC272" i="99"/>
  <c r="AX334" i="99"/>
  <c r="BE304" i="99"/>
  <c r="AX292" i="99"/>
  <c r="AW392" i="99"/>
  <c r="AW128" i="99"/>
  <c r="AY16" i="99"/>
  <c r="BD178" i="99"/>
  <c r="AX166" i="99"/>
  <c r="AY376" i="99"/>
  <c r="BE410" i="99"/>
  <c r="AW366" i="99"/>
  <c r="BF364" i="99"/>
  <c r="BC226" i="99"/>
  <c r="AX112" i="99"/>
  <c r="AX64" i="99"/>
  <c r="AW388" i="99"/>
  <c r="BC186" i="99"/>
  <c r="BC280" i="99"/>
  <c r="BE382" i="99"/>
  <c r="BD220" i="99"/>
  <c r="BC112" i="99"/>
  <c r="AW92" i="99"/>
  <c r="AW400" i="99"/>
  <c r="AZ334" i="99"/>
  <c r="AW224" i="99"/>
  <c r="AW376" i="99"/>
  <c r="AY412" i="99"/>
  <c r="BE344" i="99"/>
  <c r="BD358" i="99"/>
  <c r="AY370" i="99"/>
  <c r="BE378" i="99"/>
  <c r="AY232" i="99"/>
  <c r="BD100" i="99"/>
  <c r="AW296" i="99"/>
  <c r="BC116" i="99"/>
  <c r="BC414" i="99"/>
  <c r="AW428" i="99"/>
  <c r="BE148" i="99"/>
  <c r="AW214" i="99"/>
  <c r="AW50" i="99"/>
  <c r="BE306" i="99"/>
  <c r="BE328" i="99"/>
  <c r="AW280" i="99"/>
  <c r="BC242" i="99"/>
  <c r="AW52" i="99"/>
  <c r="BE6" i="99"/>
  <c r="BC376" i="99"/>
  <c r="BC254" i="99"/>
  <c r="BF118" i="99"/>
  <c r="AX190" i="99"/>
  <c r="BC66" i="99"/>
  <c r="AW266" i="99"/>
  <c r="AW396" i="99"/>
  <c r="AX280" i="99"/>
  <c r="BE28" i="99"/>
  <c r="AY4" i="99"/>
  <c r="AW336" i="99"/>
  <c r="AX22" i="99"/>
  <c r="AY166" i="99"/>
  <c r="AX208" i="99"/>
  <c r="BC312" i="99"/>
  <c r="AY124" i="99"/>
  <c r="AW216" i="99"/>
  <c r="AW6" i="99"/>
  <c r="BK300" i="99"/>
  <c r="BM72" i="99"/>
  <c r="BO158" i="99"/>
  <c r="BP16" i="99"/>
  <c r="BO10" i="99"/>
  <c r="BQ388" i="99"/>
  <c r="BQ154" i="99"/>
  <c r="AW328" i="99"/>
  <c r="AX34" i="99"/>
  <c r="AX82" i="99"/>
  <c r="BO180" i="99"/>
  <c r="BK98" i="99"/>
  <c r="BK348" i="99"/>
  <c r="BM378" i="99"/>
  <c r="BL298" i="99"/>
  <c r="BM210" i="99"/>
  <c r="BP142" i="99"/>
  <c r="BO34" i="99"/>
  <c r="BO300" i="99"/>
  <c r="AW14" i="99"/>
  <c r="AY418" i="99"/>
  <c r="BE384" i="99"/>
  <c r="BC300" i="99"/>
  <c r="BM118" i="99"/>
  <c r="BP160" i="99"/>
  <c r="BO32" i="99"/>
  <c r="BO18" i="99"/>
  <c r="BK354" i="99"/>
  <c r="BN22" i="99"/>
  <c r="BO50" i="99"/>
  <c r="AW348" i="99"/>
  <c r="BC24" i="99"/>
  <c r="BE152" i="99"/>
  <c r="BE196" i="99"/>
  <c r="BO130" i="99"/>
  <c r="BO350" i="99"/>
  <c r="BL10" i="99"/>
  <c r="BM256" i="99"/>
  <c r="BK14" i="99"/>
  <c r="BP346" i="99"/>
  <c r="AW418" i="99"/>
  <c r="BC342" i="99"/>
  <c r="AW80" i="99"/>
  <c r="BP256" i="99"/>
  <c r="BK40" i="99"/>
  <c r="BK122" i="99"/>
  <c r="BQ172" i="99"/>
  <c r="BK214" i="99"/>
  <c r="BO44" i="99"/>
  <c r="BO262" i="99"/>
  <c r="BN262" i="99"/>
  <c r="BM264" i="99"/>
  <c r="BP196" i="99"/>
  <c r="BE96" i="99"/>
  <c r="BC48" i="99"/>
  <c r="AW204" i="99"/>
  <c r="BP94" i="99"/>
  <c r="BM426" i="99"/>
  <c r="BK192" i="99"/>
  <c r="BO80" i="99"/>
  <c r="BO314" i="99"/>
  <c r="BO412" i="99"/>
  <c r="BM142" i="99"/>
  <c r="AY154" i="99"/>
  <c r="BF58" i="99"/>
  <c r="AW374" i="99"/>
  <c r="BO140" i="99"/>
  <c r="BO276" i="99"/>
  <c r="BP406" i="99"/>
  <c r="BT406" i="99" s="1"/>
  <c r="BM374" i="99"/>
  <c r="BK252" i="99"/>
  <c r="BO312" i="99"/>
  <c r="BQ298" i="99"/>
  <c r="AW268" i="99"/>
  <c r="AW258" i="99"/>
  <c r="BC224" i="99"/>
  <c r="AW170" i="99"/>
  <c r="BM310" i="99"/>
  <c r="BQ178" i="99"/>
  <c r="BN298" i="99"/>
  <c r="BK382" i="99"/>
  <c r="BM52" i="99"/>
  <c r="BM114" i="99"/>
  <c r="BO266" i="99"/>
  <c r="BO342" i="99"/>
  <c r="AY292" i="99"/>
  <c r="AZ208" i="99"/>
  <c r="AW222" i="99"/>
  <c r="BQ250" i="99"/>
  <c r="BQ286" i="99"/>
  <c r="BO116" i="99"/>
  <c r="BN136" i="99"/>
  <c r="BP40" i="99"/>
  <c r="BO6" i="99"/>
  <c r="BE316" i="99"/>
  <c r="AX124" i="99"/>
  <c r="AX130" i="99"/>
  <c r="BD352" i="99"/>
  <c r="BR286" i="99"/>
  <c r="BM200" i="99"/>
  <c r="BR346" i="99"/>
  <c r="AZ28" i="99"/>
  <c r="BL286" i="99"/>
  <c r="BL40" i="99"/>
  <c r="BD76" i="99"/>
  <c r="BP136" i="99"/>
  <c r="BF388" i="99"/>
  <c r="BP292" i="99"/>
  <c r="BK96" i="99"/>
  <c r="BL388" i="99"/>
  <c r="AW104" i="99"/>
  <c r="BO26" i="99"/>
  <c r="BF184" i="99"/>
  <c r="BO346" i="99"/>
  <c r="BE56" i="100"/>
  <c r="AY82" i="100"/>
  <c r="AW314" i="100"/>
  <c r="BE4" i="100"/>
  <c r="AY4" i="98"/>
  <c r="BE230" i="99"/>
  <c r="BC36" i="99"/>
  <c r="BE164" i="99"/>
  <c r="BE244" i="99"/>
  <c r="AZ4" i="98"/>
  <c r="BD58" i="99"/>
  <c r="AW394" i="99"/>
  <c r="AW114" i="99"/>
  <c r="BC128" i="99"/>
  <c r="BF52" i="99"/>
  <c r="BC320" i="99"/>
  <c r="BE102" i="99"/>
  <c r="AZ418" i="99"/>
  <c r="AY310" i="99"/>
  <c r="BE398" i="99"/>
  <c r="BC318" i="99"/>
  <c r="AW12" i="99"/>
  <c r="AW264" i="99"/>
  <c r="AW254" i="99"/>
  <c r="BF136" i="99"/>
  <c r="BC282" i="99"/>
  <c r="AW230" i="99"/>
  <c r="BF148" i="99"/>
  <c r="AW338" i="99"/>
  <c r="AW20" i="99"/>
  <c r="AY106" i="99"/>
  <c r="AX418" i="99"/>
  <c r="AW56" i="99"/>
  <c r="BF286" i="99"/>
  <c r="BC400" i="99"/>
  <c r="BE408" i="99"/>
  <c r="BF358" i="99"/>
  <c r="AZ124" i="99"/>
  <c r="AW98" i="99"/>
  <c r="AW156" i="99"/>
  <c r="BC390" i="99"/>
  <c r="BC68" i="99"/>
  <c r="BF214" i="99"/>
  <c r="AX310" i="99"/>
  <c r="AW46" i="99"/>
  <c r="AW356" i="99"/>
  <c r="BE290" i="99"/>
  <c r="BC206" i="99"/>
  <c r="AW78" i="99"/>
  <c r="BC276" i="99"/>
  <c r="AY58" i="99"/>
  <c r="AW40" i="99"/>
  <c r="AY358" i="99"/>
  <c r="AX232" i="99"/>
  <c r="BD28" i="99"/>
  <c r="AZ340" i="99"/>
  <c r="AW38" i="99"/>
  <c r="AW322" i="99"/>
  <c r="AZ286" i="99"/>
  <c r="BD70" i="99"/>
  <c r="AW300" i="99"/>
  <c r="BD298" i="99"/>
  <c r="AW334" i="99"/>
  <c r="BD190" i="99"/>
  <c r="BF322" i="99"/>
  <c r="BD250" i="99"/>
  <c r="AY346" i="99"/>
  <c r="BE116" i="99"/>
  <c r="AZ70" i="99"/>
  <c r="BE112" i="99"/>
  <c r="AW324" i="99"/>
  <c r="BE280" i="99"/>
  <c r="BE56" i="99"/>
  <c r="BF382" i="99"/>
  <c r="BC252" i="99"/>
  <c r="BF172" i="99"/>
  <c r="BC142" i="99"/>
  <c r="BC160" i="99"/>
  <c r="BC44" i="99"/>
  <c r="AZ280" i="99"/>
  <c r="AZ394" i="99"/>
  <c r="BP46" i="99"/>
  <c r="BK372" i="99"/>
  <c r="BM64" i="99"/>
  <c r="BO206" i="99"/>
  <c r="BN334" i="99"/>
  <c r="BP340" i="99"/>
  <c r="BR52" i="99"/>
  <c r="BR70" i="99"/>
  <c r="BF394" i="99"/>
  <c r="AZ178" i="99"/>
  <c r="AY364" i="99"/>
  <c r="BF166" i="99"/>
  <c r="BN406" i="99"/>
  <c r="BK416" i="99"/>
  <c r="BM352" i="99"/>
  <c r="BL238" i="99"/>
  <c r="BQ76" i="99"/>
  <c r="BO90" i="99"/>
  <c r="BO374" i="99"/>
  <c r="BO28" i="99"/>
  <c r="BE366" i="99"/>
  <c r="BF142" i="99"/>
  <c r="AZ52" i="99"/>
  <c r="AW412" i="99"/>
  <c r="BK256" i="99"/>
  <c r="BN310" i="99"/>
  <c r="BN82" i="99"/>
  <c r="BM246" i="99"/>
  <c r="BQ130" i="99"/>
  <c r="BM290" i="99"/>
  <c r="BO338" i="99"/>
  <c r="BK282" i="99"/>
  <c r="BO84" i="99"/>
  <c r="AW196" i="99"/>
  <c r="BD364" i="99"/>
  <c r="AY214" i="99"/>
  <c r="BN208" i="99"/>
  <c r="BM336" i="99"/>
  <c r="BN52" i="99"/>
  <c r="BO252" i="99"/>
  <c r="BK48" i="99"/>
  <c r="BL136" i="99"/>
  <c r="BO414" i="99"/>
  <c r="BQ124" i="99"/>
  <c r="BR382" i="99"/>
  <c r="AW364" i="99"/>
  <c r="AX376" i="99"/>
  <c r="AW398" i="99"/>
  <c r="AX340" i="99"/>
  <c r="BM146" i="99"/>
  <c r="BO40" i="99"/>
  <c r="BM348" i="99"/>
  <c r="BQ316" i="99"/>
  <c r="BO238" i="99"/>
  <c r="BR202" i="99"/>
  <c r="BM58" i="99"/>
  <c r="BN292" i="99"/>
  <c r="BO122" i="99"/>
  <c r="AY400" i="99"/>
  <c r="AW154" i="99"/>
  <c r="BE350" i="99"/>
  <c r="BC164" i="99"/>
  <c r="BK356" i="99"/>
  <c r="BM122" i="99"/>
  <c r="BM414" i="99"/>
  <c r="BK110" i="99"/>
  <c r="BM22" i="99"/>
  <c r="BL400" i="99"/>
  <c r="BM174" i="99"/>
  <c r="BP82" i="99"/>
  <c r="BO370" i="99"/>
  <c r="AW372" i="99"/>
  <c r="BC358" i="99"/>
  <c r="BM138" i="99"/>
  <c r="BK410" i="99"/>
  <c r="BR340" i="99"/>
  <c r="BM240" i="99"/>
  <c r="BK84" i="99"/>
  <c r="BR322" i="99"/>
  <c r="BE118" i="99"/>
  <c r="BE268" i="99"/>
  <c r="AW408" i="99"/>
  <c r="BD214" i="99"/>
  <c r="BK172" i="99"/>
  <c r="BK8" i="99"/>
  <c r="BN400" i="99"/>
  <c r="BK294" i="99"/>
  <c r="BM422" i="99"/>
  <c r="BQ40" i="99"/>
  <c r="BM6" i="99"/>
  <c r="BR148" i="99"/>
  <c r="AW390" i="99"/>
  <c r="BC104" i="99"/>
  <c r="BM34" i="99"/>
  <c r="BK230" i="99"/>
  <c r="BL358" i="99"/>
  <c r="BR112" i="99"/>
  <c r="BM388" i="99"/>
  <c r="BC256" i="99"/>
  <c r="BP28" i="99"/>
  <c r="AW240" i="99"/>
  <c r="BK414" i="99"/>
  <c r="BK318" i="99"/>
  <c r="BL28" i="99"/>
  <c r="BM108" i="99"/>
  <c r="BM102" i="99"/>
  <c r="BM244" i="99"/>
  <c r="BO98" i="99"/>
  <c r="BL34" i="99"/>
  <c r="BK126" i="99"/>
  <c r="AW234" i="100"/>
  <c r="BE170" i="100"/>
  <c r="BF94" i="100"/>
  <c r="BM248" i="100"/>
  <c r="BR220" i="99"/>
  <c r="BK150" i="99"/>
  <c r="BL82" i="99"/>
  <c r="BM44" i="99"/>
  <c r="BK240" i="99"/>
  <c r="BK28" i="99"/>
  <c r="BO298" i="99"/>
  <c r="BM242" i="99"/>
  <c r="BQ376" i="99"/>
  <c r="BE76" i="99"/>
  <c r="AW152" i="99"/>
  <c r="BD244" i="99"/>
  <c r="BO336" i="99"/>
  <c r="BM280" i="99"/>
  <c r="BN352" i="99"/>
  <c r="BO100" i="99"/>
  <c r="BM12" i="99"/>
  <c r="BM356" i="99"/>
  <c r="BM288" i="99"/>
  <c r="BE70" i="99"/>
  <c r="BF112" i="99"/>
  <c r="AW94" i="99"/>
  <c r="BE296" i="99"/>
  <c r="BM224" i="99"/>
  <c r="BL4" i="99"/>
  <c r="BM394" i="99"/>
  <c r="BO186" i="99"/>
  <c r="BK210" i="99"/>
  <c r="BM370" i="99"/>
  <c r="BO60" i="99"/>
  <c r="BO128" i="99"/>
  <c r="AY28" i="99"/>
  <c r="BC154" i="99"/>
  <c r="BM176" i="99"/>
  <c r="BO200" i="99"/>
  <c r="BM10" i="99"/>
  <c r="BM128" i="99"/>
  <c r="BM136" i="99"/>
  <c r="BP178" i="99"/>
  <c r="BP250" i="99"/>
  <c r="AY178" i="99"/>
  <c r="AZ220" i="99"/>
  <c r="BE356" i="99"/>
  <c r="BM80" i="99"/>
  <c r="BO324" i="99"/>
  <c r="BK154" i="99"/>
  <c r="BQ184" i="99"/>
  <c r="BM46" i="99"/>
  <c r="BK276" i="99"/>
  <c r="BO150" i="99"/>
  <c r="BF412" i="99"/>
  <c r="BC72" i="99"/>
  <c r="BE348" i="99"/>
  <c r="BF220" i="99"/>
  <c r="BK264" i="99"/>
  <c r="BM194" i="99"/>
  <c r="BM308" i="99"/>
  <c r="BR4" i="99"/>
  <c r="BR256" i="99"/>
  <c r="BM100" i="99"/>
  <c r="BR94" i="99"/>
  <c r="BL370" i="99"/>
  <c r="BM190" i="99"/>
  <c r="BP130" i="99"/>
  <c r="BE154" i="99"/>
  <c r="AX304" i="99"/>
  <c r="AX238" i="99"/>
  <c r="BM196" i="99"/>
  <c r="BM398" i="99"/>
  <c r="BQ340" i="99"/>
  <c r="BL148" i="99"/>
  <c r="BP268" i="99"/>
  <c r="BK362" i="99"/>
  <c r="BQ106" i="99"/>
  <c r="BK274" i="99"/>
  <c r="BC378" i="100"/>
  <c r="BF160" i="100"/>
  <c r="BD412" i="100"/>
  <c r="BC392" i="100"/>
  <c r="BC228" i="100"/>
  <c r="AY166" i="100"/>
  <c r="BG22" i="100"/>
  <c r="BD166" i="100"/>
  <c r="BC226" i="100"/>
  <c r="BE346" i="100"/>
  <c r="AW210" i="100"/>
  <c r="AY34" i="100"/>
  <c r="BC18" i="100"/>
  <c r="BF262" i="100"/>
  <c r="BC10" i="100"/>
  <c r="BC4" i="100"/>
  <c r="BE364" i="100"/>
  <c r="BF178" i="100"/>
  <c r="BE360" i="100"/>
  <c r="AX274" i="100"/>
  <c r="BC176" i="100"/>
  <c r="BE356" i="100"/>
  <c r="BN358" i="100"/>
  <c r="BD16" i="100"/>
  <c r="BK88" i="100"/>
  <c r="BK176" i="100"/>
  <c r="BD154" i="100"/>
  <c r="BM412" i="99"/>
  <c r="BQ358" i="99"/>
  <c r="BO214" i="99"/>
  <c r="BP376" i="99"/>
  <c r="BK56" i="99"/>
  <c r="BL340" i="99"/>
  <c r="BE90" i="99"/>
  <c r="AZ424" i="99"/>
  <c r="BC210" i="99"/>
  <c r="BM222" i="99"/>
  <c r="BQ34" i="99"/>
  <c r="BO302" i="99"/>
  <c r="BK234" i="99"/>
  <c r="BR424" i="99"/>
  <c r="BO334" i="99"/>
  <c r="BC404" i="99"/>
  <c r="BC420" i="99"/>
  <c r="BC88" i="99"/>
  <c r="BE42" i="99"/>
  <c r="BK190" i="99"/>
  <c r="BK346" i="99"/>
  <c r="BM248" i="99"/>
  <c r="BO48" i="99"/>
  <c r="BK102" i="99"/>
  <c r="BM238" i="99"/>
  <c r="BK34" i="99"/>
  <c r="BK304" i="99"/>
  <c r="BM258" i="99"/>
  <c r="AW424" i="99"/>
  <c r="BE236" i="99"/>
  <c r="AZ22" i="99"/>
  <c r="AX52" i="99"/>
  <c r="BK298" i="99"/>
  <c r="BM322" i="99"/>
  <c r="BK152" i="99"/>
  <c r="BL244" i="99"/>
  <c r="BK306" i="99"/>
  <c r="BM134" i="99"/>
  <c r="BK86" i="99"/>
  <c r="BE246" i="99"/>
  <c r="AW82" i="99"/>
  <c r="AW68" i="99"/>
  <c r="AY280" i="99"/>
  <c r="BC124" i="99"/>
  <c r="BN64" i="99"/>
  <c r="BR40" i="99"/>
  <c r="BK60" i="99"/>
  <c r="BM74" i="99"/>
  <c r="BK280" i="99"/>
  <c r="BF202" i="99"/>
  <c r="AW292" i="99"/>
  <c r="BE10" i="99"/>
  <c r="AW166" i="99"/>
  <c r="BR16" i="99"/>
  <c r="BR178" i="99"/>
  <c r="BQ226" i="99"/>
  <c r="BR328" i="99"/>
  <c r="BK260" i="99"/>
  <c r="BQ214" i="99"/>
  <c r="BK68" i="99"/>
  <c r="BC304" i="99"/>
  <c r="BC166" i="99"/>
  <c r="BE150" i="99"/>
  <c r="BC42" i="99"/>
  <c r="BR274" i="99"/>
  <c r="BL46" i="99"/>
  <c r="BN220" i="99"/>
  <c r="BM266" i="99"/>
  <c r="BK106" i="99"/>
  <c r="BP400" i="99"/>
  <c r="BK76" i="99"/>
  <c r="BM48" i="99"/>
  <c r="BM20" i="99"/>
  <c r="BO420" i="99"/>
  <c r="BC332" i="100"/>
  <c r="BE312" i="100"/>
  <c r="BC184" i="100"/>
  <c r="AW108" i="100"/>
  <c r="BC166" i="100"/>
  <c r="BF388" i="100"/>
  <c r="BE330" i="100"/>
  <c r="AX136" i="100"/>
  <c r="BE68" i="100"/>
  <c r="BC234" i="100"/>
  <c r="BE160" i="100"/>
  <c r="AW370" i="100"/>
  <c r="BD136" i="100"/>
  <c r="AZ214" i="100"/>
  <c r="AW14" i="100"/>
  <c r="BE252" i="100"/>
  <c r="AZ22" i="100"/>
  <c r="BD76" i="100"/>
  <c r="BC164" i="100"/>
  <c r="AX346" i="100"/>
  <c r="BC168" i="100"/>
  <c r="BC124" i="100"/>
  <c r="BL406" i="100"/>
  <c r="BO396" i="100"/>
  <c r="BD130" i="100"/>
  <c r="BF244" i="99"/>
  <c r="BK250" i="99"/>
  <c r="BL304" i="99"/>
  <c r="BR250" i="99"/>
  <c r="BK338" i="99"/>
  <c r="BQ382" i="99"/>
  <c r="BM18" i="99"/>
  <c r="BR136" i="99"/>
  <c r="BO70" i="99"/>
  <c r="AZ4" i="99"/>
  <c r="BC174" i="99"/>
  <c r="AW132" i="99"/>
  <c r="BE204" i="99"/>
  <c r="BM112" i="99"/>
  <c r="BP316" i="99"/>
  <c r="BK118" i="99"/>
  <c r="BQ112" i="99"/>
  <c r="BO290" i="99"/>
  <c r="BK174" i="99"/>
  <c r="BQ328" i="99"/>
  <c r="BC90" i="99"/>
  <c r="BE156" i="99"/>
  <c r="AW180" i="99"/>
  <c r="BC168" i="99"/>
  <c r="BO166" i="99"/>
  <c r="BK16" i="99"/>
  <c r="BR418" i="99"/>
  <c r="BO146" i="99"/>
  <c r="BO204" i="99"/>
  <c r="BR316" i="99"/>
  <c r="BK178" i="99"/>
  <c r="BD370" i="100"/>
  <c r="BF154" i="100"/>
  <c r="AW76" i="100"/>
  <c r="AY310" i="100"/>
  <c r="BF28" i="100"/>
  <c r="BC330" i="100"/>
  <c r="AZ208" i="100"/>
  <c r="AW346" i="100"/>
  <c r="BE12" i="100"/>
  <c r="AY208" i="100"/>
  <c r="BC286" i="100"/>
  <c r="BC122" i="100"/>
  <c r="BC186" i="100"/>
  <c r="AW72" i="100"/>
  <c r="AW24" i="100"/>
  <c r="AZ46" i="100"/>
  <c r="AW60" i="100"/>
  <c r="BD100" i="100"/>
  <c r="AZ316" i="100"/>
  <c r="BD388" i="100"/>
  <c r="BC316" i="100"/>
  <c r="BF166" i="100"/>
  <c r="BO266" i="100"/>
  <c r="BM386" i="100"/>
  <c r="BO316" i="100"/>
  <c r="BC180" i="99"/>
  <c r="BK312" i="99"/>
  <c r="BK32" i="99"/>
  <c r="BK342" i="99"/>
  <c r="BM274" i="99"/>
  <c r="BL94" i="99"/>
  <c r="BR10" i="99"/>
  <c r="BO104" i="99"/>
  <c r="BM314" i="99"/>
  <c r="AY40" i="99"/>
  <c r="BF280" i="99"/>
  <c r="BM406" i="99"/>
  <c r="BM26" i="99"/>
  <c r="BN412" i="99"/>
  <c r="BK290" i="99"/>
  <c r="BP220" i="99"/>
  <c r="BO160" i="99"/>
  <c r="BM332" i="99"/>
  <c r="BQ190" i="99"/>
  <c r="BO410" i="99"/>
  <c r="BP280" i="99"/>
  <c r="BC240" i="99"/>
  <c r="AW8" i="99"/>
  <c r="BD124" i="99"/>
  <c r="AX424" i="99"/>
  <c r="BE200" i="99"/>
  <c r="BK20" i="99"/>
  <c r="BO360" i="99"/>
  <c r="BL112" i="99"/>
  <c r="BM32" i="99"/>
  <c r="BM296" i="99"/>
  <c r="BK284" i="99"/>
  <c r="BO64" i="99"/>
  <c r="AY82" i="99"/>
  <c r="AW308" i="99"/>
  <c r="BC402" i="99"/>
  <c r="BK420" i="99"/>
  <c r="BO106" i="99"/>
  <c r="BM70" i="99"/>
  <c r="BO112" i="99"/>
  <c r="BK400" i="99"/>
  <c r="BO246" i="99"/>
  <c r="BN16" i="99"/>
  <c r="BO190" i="99"/>
  <c r="BC22" i="99"/>
  <c r="AY256" i="99"/>
  <c r="AW90" i="99"/>
  <c r="BO296" i="99"/>
  <c r="BO382" i="99"/>
  <c r="BM312" i="99"/>
  <c r="BO220" i="99"/>
  <c r="BQ142" i="99"/>
  <c r="BK142" i="99"/>
  <c r="BM96" i="99"/>
  <c r="BR244" i="99"/>
  <c r="BO376" i="99"/>
  <c r="BD184" i="99"/>
  <c r="BD412" i="99"/>
  <c r="AW382" i="99"/>
  <c r="BC372" i="99"/>
  <c r="BK380" i="99"/>
  <c r="BN214" i="99"/>
  <c r="BM110" i="99"/>
  <c r="BN34" i="99"/>
  <c r="BM218" i="99"/>
  <c r="BO240" i="99"/>
  <c r="BL346" i="99"/>
  <c r="BO168" i="99"/>
  <c r="BP76" i="99"/>
  <c r="BO68" i="99"/>
  <c r="BE206" i="99"/>
  <c r="AW220" i="99"/>
  <c r="AY340" i="99"/>
  <c r="BE278" i="99"/>
  <c r="AW194" i="99"/>
  <c r="BK314" i="99"/>
  <c r="BO232" i="99"/>
  <c r="BO286" i="99"/>
  <c r="BL406" i="99"/>
  <c r="BO294" i="99"/>
  <c r="BQ346" i="99"/>
  <c r="BP208" i="99"/>
  <c r="BQ322" i="99"/>
  <c r="BK72" i="99"/>
  <c r="AZ16" i="100"/>
  <c r="AX4" i="100"/>
  <c r="AZ76" i="100"/>
  <c r="BE58" i="100"/>
  <c r="BC304" i="100"/>
  <c r="AX106" i="100"/>
  <c r="AW142" i="100"/>
  <c r="AY298" i="100"/>
  <c r="AW264" i="100"/>
  <c r="BE156" i="100"/>
  <c r="AX196" i="100"/>
  <c r="AX52" i="100"/>
  <c r="AX238" i="100"/>
  <c r="BC40" i="100"/>
  <c r="AW368" i="100"/>
  <c r="AW308" i="100"/>
  <c r="BD418" i="100"/>
  <c r="BD274" i="100"/>
  <c r="AY262" i="100"/>
  <c r="BL196" i="100"/>
  <c r="BO276" i="100"/>
  <c r="BE336" i="100"/>
  <c r="BM112" i="100"/>
  <c r="BO282" i="99"/>
  <c r="BL70" i="99"/>
  <c r="BO8" i="99"/>
  <c r="BM168" i="99"/>
  <c r="BP214" i="99"/>
  <c r="BQ352" i="99"/>
  <c r="BN70" i="99"/>
  <c r="BC30" i="99"/>
  <c r="AY52" i="99"/>
  <c r="AW142" i="99"/>
  <c r="BO194" i="99"/>
  <c r="BQ304" i="99"/>
  <c r="BK196" i="99"/>
  <c r="BM360" i="99"/>
  <c r="BK92" i="99"/>
  <c r="BO364" i="99"/>
  <c r="BP262" i="99"/>
  <c r="BN340" i="99"/>
  <c r="BK158" i="99"/>
  <c r="BD172" i="99"/>
  <c r="BF88" i="99"/>
  <c r="BD166" i="99"/>
  <c r="BE260" i="99"/>
  <c r="BK262" i="99"/>
  <c r="BM220" i="99"/>
  <c r="BO46" i="99"/>
  <c r="BP154" i="99"/>
  <c r="BQ220" i="99"/>
  <c r="BK330" i="99"/>
  <c r="BL364" i="99"/>
  <c r="BO110" i="99"/>
  <c r="BL274" i="99"/>
  <c r="BF274" i="99"/>
  <c r="BE18" i="99"/>
  <c r="BL172" i="99"/>
  <c r="BM206" i="99"/>
  <c r="BP274" i="99"/>
  <c r="BO208" i="99"/>
  <c r="BK136" i="99"/>
  <c r="BO212" i="99"/>
  <c r="BR118" i="99"/>
  <c r="BM90" i="99"/>
  <c r="BR304" i="99"/>
  <c r="BO20" i="99"/>
  <c r="BF124" i="99"/>
  <c r="AY406" i="99"/>
  <c r="BE140" i="99"/>
  <c r="BK220" i="99"/>
  <c r="BK206" i="99"/>
  <c r="BN142" i="99"/>
  <c r="BN226" i="99"/>
  <c r="BL214" i="99"/>
  <c r="BO142" i="99"/>
  <c r="BO62" i="99"/>
  <c r="BK384" i="99"/>
  <c r="BL184" i="99"/>
  <c r="BN316" i="99"/>
  <c r="BP298" i="99"/>
  <c r="AX316" i="99"/>
  <c r="BC96" i="99"/>
  <c r="AW404" i="99"/>
  <c r="BC38" i="99"/>
  <c r="BM362" i="99"/>
  <c r="BK160" i="99"/>
  <c r="BK246" i="99"/>
  <c r="BO172" i="99"/>
  <c r="BO188" i="99"/>
  <c r="BC422" i="99"/>
  <c r="AY100" i="99"/>
  <c r="AW124" i="99"/>
  <c r="BC386" i="99"/>
  <c r="BL226" i="99"/>
  <c r="BN388" i="99"/>
  <c r="BN88" i="99"/>
  <c r="BO330" i="99"/>
  <c r="BM304" i="99"/>
  <c r="BK26" i="99"/>
  <c r="BL100" i="99"/>
  <c r="AY88" i="100"/>
  <c r="BC250" i="100"/>
  <c r="BF406" i="100"/>
  <c r="AX184" i="100"/>
  <c r="BC6" i="100"/>
  <c r="BD4" i="100"/>
  <c r="BC366" i="100"/>
  <c r="BF370" i="100"/>
  <c r="AX58" i="100"/>
  <c r="BC14" i="100"/>
  <c r="AY226" i="100"/>
  <c r="BF286" i="100"/>
  <c r="BC84" i="100"/>
  <c r="BD52" i="100"/>
  <c r="AW226" i="100"/>
  <c r="BC100" i="100"/>
  <c r="BE100" i="100"/>
  <c r="BE326" i="100"/>
  <c r="AZ64" i="100"/>
  <c r="AX142" i="100"/>
  <c r="AX88" i="100"/>
  <c r="AW192" i="100"/>
  <c r="AW358" i="100"/>
  <c r="BO374" i="100"/>
  <c r="BC296" i="100"/>
  <c r="BM414" i="100"/>
  <c r="BF208" i="100"/>
  <c r="BM324" i="99"/>
  <c r="BM36" i="99"/>
  <c r="BO348" i="99"/>
  <c r="BL220" i="99"/>
  <c r="BL64" i="99"/>
  <c r="BM192" i="99"/>
  <c r="BK296" i="99"/>
  <c r="BM386" i="99"/>
  <c r="BR376" i="99"/>
  <c r="BE142" i="99"/>
  <c r="BE130" i="99"/>
  <c r="BO178" i="99"/>
  <c r="BL232" i="99"/>
  <c r="BR214" i="99"/>
  <c r="BL58" i="99"/>
  <c r="BK54" i="99"/>
  <c r="BL292" i="99"/>
  <c r="BK64" i="99"/>
  <c r="AZ364" i="99"/>
  <c r="AW164" i="99"/>
  <c r="AW288" i="99"/>
  <c r="BM154" i="99"/>
  <c r="BK366" i="99"/>
  <c r="BK392" i="99"/>
  <c r="BO156" i="99"/>
  <c r="BN184" i="99"/>
  <c r="BM326" i="99"/>
  <c r="BM338" i="99"/>
  <c r="AW150" i="99"/>
  <c r="AY184" i="99"/>
  <c r="BD292" i="99"/>
  <c r="BC84" i="99"/>
  <c r="BE262" i="99"/>
  <c r="BM318" i="99"/>
  <c r="BM234" i="99"/>
  <c r="BL196" i="99"/>
  <c r="BR130" i="99"/>
  <c r="BO390" i="99"/>
  <c r="BO126" i="99"/>
  <c r="BO78" i="99"/>
  <c r="BK228" i="99"/>
  <c r="BK100" i="99"/>
  <c r="AX46" i="99"/>
  <c r="BC94" i="99"/>
  <c r="AZ400" i="99"/>
  <c r="BO52" i="99"/>
  <c r="BK170" i="99"/>
  <c r="BR358" i="99"/>
  <c r="BK286" i="99"/>
  <c r="BR160" i="99"/>
  <c r="BO230" i="99"/>
  <c r="BQ16" i="99"/>
  <c r="AW100" i="99"/>
  <c r="BE138" i="99"/>
  <c r="BE86" i="99"/>
  <c r="BC8" i="99"/>
  <c r="BK38" i="99"/>
  <c r="BR76" i="99"/>
  <c r="BM276" i="99"/>
  <c r="BK302" i="99"/>
  <c r="BO198" i="99"/>
  <c r="BR154" i="99"/>
  <c r="BL256" i="99"/>
  <c r="BO386" i="99"/>
  <c r="BC136" i="99"/>
  <c r="BF316" i="99"/>
  <c r="BD406" i="99"/>
  <c r="BO92" i="99"/>
  <c r="BN178" i="99"/>
  <c r="BO216" i="99"/>
  <c r="BM368" i="99"/>
  <c r="BP418" i="99"/>
  <c r="BO152" i="99"/>
  <c r="BK248" i="99"/>
  <c r="BM262" i="99"/>
  <c r="BM230" i="99"/>
  <c r="BF412" i="100"/>
  <c r="AW188" i="100"/>
  <c r="BE402" i="100"/>
  <c r="BE14" i="100"/>
  <c r="AZ34" i="100"/>
  <c r="AY76" i="100"/>
  <c r="AY100" i="100"/>
  <c r="BC58" i="100"/>
  <c r="BG28" i="100"/>
  <c r="BE104" i="100"/>
  <c r="AW292" i="100"/>
  <c r="BC82" i="100"/>
  <c r="BC320" i="100"/>
  <c r="BE138" i="100"/>
  <c r="AW228" i="100"/>
  <c r="AW384" i="100"/>
  <c r="AW382" i="100"/>
  <c r="BE20" i="100"/>
  <c r="BF100" i="100"/>
  <c r="BG14" i="100"/>
  <c r="AX352" i="100"/>
  <c r="BK378" i="100"/>
  <c r="BK318" i="100"/>
  <c r="AW26" i="100"/>
  <c r="BK98" i="100"/>
  <c r="BM310" i="100"/>
  <c r="BL262" i="99"/>
  <c r="BN76" i="99"/>
  <c r="BK104" i="99"/>
  <c r="BO320" i="99"/>
  <c r="BO74" i="99"/>
  <c r="BK374" i="99"/>
  <c r="BE24" i="99"/>
  <c r="AZ136" i="99"/>
  <c r="AX244" i="99"/>
  <c r="BK332" i="99"/>
  <c r="BM158" i="99"/>
  <c r="BO182" i="99"/>
  <c r="BO124" i="99"/>
  <c r="AW310" i="99"/>
  <c r="BC266" i="99"/>
  <c r="BO132" i="99"/>
  <c r="BM402" i="99"/>
  <c r="BM416" i="99"/>
  <c r="BK22" i="99"/>
  <c r="BO372" i="99"/>
  <c r="BK24" i="99"/>
  <c r="BO244" i="99"/>
  <c r="BR64" i="99"/>
  <c r="BF130" i="99"/>
  <c r="BC144" i="99"/>
  <c r="BE416" i="99"/>
  <c r="BO292" i="99"/>
  <c r="BK226" i="99"/>
  <c r="BK358" i="99"/>
  <c r="BK44" i="99"/>
  <c r="BM38" i="99"/>
  <c r="BO42" i="99"/>
  <c r="BE422" i="99"/>
  <c r="BC334" i="99"/>
  <c r="BM380" i="99"/>
  <c r="BK322" i="99"/>
  <c r="BL202" i="99"/>
  <c r="BL106" i="99"/>
  <c r="BR298" i="99"/>
  <c r="BK82" i="99"/>
  <c r="BP22" i="99"/>
  <c r="BE170" i="99"/>
  <c r="BD52" i="99"/>
  <c r="BE4" i="99"/>
  <c r="BK4" i="99"/>
  <c r="BL190" i="99"/>
  <c r="BK120" i="99"/>
  <c r="BP388" i="99"/>
  <c r="BQ232" i="99"/>
  <c r="BO222" i="99"/>
  <c r="BD88" i="99"/>
  <c r="AX94" i="99"/>
  <c r="BE252" i="99"/>
  <c r="BM8" i="99"/>
  <c r="BM294" i="99"/>
  <c r="BO224" i="99"/>
  <c r="BO210" i="99"/>
  <c r="BQ244" i="99"/>
  <c r="BQ400" i="99"/>
  <c r="BK316" i="99"/>
  <c r="BM172" i="99"/>
  <c r="AW242" i="100"/>
  <c r="BD376" i="100"/>
  <c r="BE8" i="100"/>
  <c r="AW380" i="100"/>
  <c r="AX406" i="100"/>
  <c r="BE334" i="100"/>
  <c r="BC56" i="100"/>
  <c r="BE194" i="100"/>
  <c r="BC294" i="100"/>
  <c r="AW118" i="100"/>
  <c r="BE246" i="100"/>
  <c r="BE62" i="100"/>
  <c r="BH10" i="100"/>
  <c r="BD226" i="100"/>
  <c r="BE168" i="100"/>
  <c r="AX202" i="100"/>
  <c r="AY304" i="100"/>
  <c r="BC30" i="100"/>
  <c r="BD400" i="100"/>
  <c r="BE350" i="100"/>
  <c r="BC406" i="100"/>
  <c r="BC428" i="100"/>
  <c r="BD58" i="100"/>
  <c r="BO402" i="100"/>
  <c r="AY112" i="100"/>
  <c r="BE28" i="100"/>
  <c r="BO286" i="100"/>
  <c r="BK380" i="100"/>
  <c r="BC254" i="98"/>
  <c r="BF244" i="100"/>
  <c r="BC398" i="100"/>
  <c r="BC276" i="100"/>
  <c r="BD22" i="100"/>
  <c r="BE232" i="100"/>
  <c r="BC346" i="100"/>
  <c r="BF88" i="100"/>
  <c r="AW366" i="100"/>
  <c r="AZ106" i="100"/>
  <c r="AW428" i="100"/>
  <c r="AX340" i="100"/>
  <c r="BD214" i="100"/>
  <c r="BF130" i="100"/>
  <c r="AW338" i="100"/>
  <c r="BD358" i="100"/>
  <c r="BD34" i="100"/>
  <c r="BC258" i="100"/>
  <c r="BC188" i="100"/>
  <c r="AX220" i="100"/>
  <c r="BE34" i="100"/>
  <c r="BE186" i="100"/>
  <c r="BD208" i="100"/>
  <c r="AX418" i="100"/>
  <c r="BL160" i="100"/>
  <c r="BL154" i="100"/>
  <c r="BM224" i="100"/>
  <c r="BO236" i="100"/>
  <c r="BK296" i="100"/>
  <c r="BO100" i="100"/>
  <c r="BC396" i="100"/>
  <c r="BE288" i="100"/>
  <c r="BC48" i="100"/>
  <c r="BE422" i="100"/>
  <c r="BM314" i="100"/>
  <c r="BN316" i="100"/>
  <c r="BN400" i="100"/>
  <c r="BN578" i="100" s="1"/>
  <c r="BN256" i="100"/>
  <c r="BG20" i="100"/>
  <c r="BC324" i="100"/>
  <c r="BE72" i="100"/>
  <c r="BE70" i="100"/>
  <c r="AX400" i="100"/>
  <c r="BO162" i="100"/>
  <c r="BK220" i="100"/>
  <c r="BL334" i="100"/>
  <c r="BL346" i="100"/>
  <c r="BO94" i="100"/>
  <c r="AY286" i="100"/>
  <c r="BK350" i="100"/>
  <c r="AW258" i="100"/>
  <c r="AW198" i="100"/>
  <c r="BO324" i="100"/>
  <c r="AW334" i="100"/>
  <c r="BK420" i="100"/>
  <c r="AZ166" i="100"/>
  <c r="BO88" i="100"/>
  <c r="BE306" i="100"/>
  <c r="BK254" i="99"/>
  <c r="BQ58" i="99"/>
  <c r="BE358" i="100"/>
  <c r="BC72" i="100"/>
  <c r="BE248" i="100"/>
  <c r="BE238" i="100"/>
  <c r="AW6" i="100"/>
  <c r="AX298" i="100"/>
  <c r="AZ340" i="100"/>
  <c r="BC24" i="100"/>
  <c r="BC354" i="100"/>
  <c r="AZ52" i="100"/>
  <c r="BE176" i="100"/>
  <c r="BC180" i="100"/>
  <c r="BC206" i="100"/>
  <c r="AW216" i="100"/>
  <c r="AX394" i="100"/>
  <c r="BC140" i="100"/>
  <c r="AW224" i="100"/>
  <c r="AZ4" i="100"/>
  <c r="AZ238" i="100"/>
  <c r="BE110" i="100"/>
  <c r="BC370" i="100"/>
  <c r="BE316" i="100"/>
  <c r="BC350" i="100"/>
  <c r="BD190" i="100"/>
  <c r="BC152" i="100"/>
  <c r="BD178" i="100"/>
  <c r="AZ244" i="100"/>
  <c r="BC260" i="100"/>
  <c r="AY10" i="100"/>
  <c r="AW246" i="100"/>
  <c r="BC114" i="100"/>
  <c r="BE342" i="100"/>
  <c r="BC374" i="100"/>
  <c r="BE216" i="100"/>
  <c r="AW414" i="100"/>
  <c r="AZ58" i="100"/>
  <c r="BD280" i="100"/>
  <c r="BD106" i="100"/>
  <c r="AW286" i="100"/>
  <c r="AZ262" i="100"/>
  <c r="AZ412" i="100"/>
  <c r="AZ70" i="100"/>
  <c r="BC282" i="100"/>
  <c r="BC38" i="100"/>
  <c r="AX364" i="100"/>
  <c r="BE84" i="100"/>
  <c r="BF4" i="100"/>
  <c r="AW50" i="100"/>
  <c r="BE420" i="100"/>
  <c r="BG18" i="100"/>
  <c r="BC290" i="100"/>
  <c r="AZ406" i="100"/>
  <c r="AZ154" i="100"/>
  <c r="BE274" i="100"/>
  <c r="BC348" i="100"/>
  <c r="BC368" i="100"/>
  <c r="BF424" i="100"/>
  <c r="BF202" i="100"/>
  <c r="BC212" i="100"/>
  <c r="BK126" i="100"/>
  <c r="BM76" i="100"/>
  <c r="BL136" i="100"/>
  <c r="BK212" i="100"/>
  <c r="BN112" i="100"/>
  <c r="AW238" i="100"/>
  <c r="BC334" i="100"/>
  <c r="BH28" i="100"/>
  <c r="BC408" i="100"/>
  <c r="BE224" i="100"/>
  <c r="AW250" i="100"/>
  <c r="BN70" i="100"/>
  <c r="BK348" i="100"/>
  <c r="BO424" i="100"/>
  <c r="BO256" i="100"/>
  <c r="BO312" i="100"/>
  <c r="AY148" i="100"/>
  <c r="AX76" i="100"/>
  <c r="AW268" i="100"/>
  <c r="BD88" i="100"/>
  <c r="AZ358" i="100"/>
  <c r="BO152" i="100"/>
  <c r="BK384" i="100"/>
  <c r="BK54" i="100"/>
  <c r="BK96" i="100"/>
  <c r="BM68" i="100"/>
  <c r="BM410" i="100"/>
  <c r="BK198" i="100"/>
  <c r="BL82" i="100"/>
  <c r="BE40" i="100"/>
  <c r="BO304" i="100"/>
  <c r="BC262" i="100"/>
  <c r="AW202" i="100"/>
  <c r="BL202" i="100"/>
  <c r="BQ52" i="100"/>
  <c r="BD58" i="98"/>
  <c r="BP304" i="99"/>
  <c r="BT304" i="99" s="1"/>
  <c r="BO236" i="99"/>
  <c r="BE400" i="100"/>
  <c r="BC32" i="100"/>
  <c r="AZ196" i="100"/>
  <c r="AX112" i="100"/>
  <c r="BF40" i="100"/>
  <c r="AW172" i="100"/>
  <c r="BD232" i="100"/>
  <c r="AW176" i="100"/>
  <c r="BE98" i="100"/>
  <c r="BH4" i="100"/>
  <c r="BE46" i="100"/>
  <c r="BF340" i="100"/>
  <c r="BE22" i="100"/>
  <c r="BC86" i="100"/>
  <c r="BD382" i="100"/>
  <c r="BC156" i="100"/>
  <c r="BE36" i="100"/>
  <c r="AY256" i="100"/>
  <c r="BE144" i="100"/>
  <c r="AW64" i="100"/>
  <c r="BC46" i="100"/>
  <c r="BC298" i="100"/>
  <c r="AW316" i="100"/>
  <c r="AW174" i="100"/>
  <c r="AY28" i="100"/>
  <c r="BG44" i="100"/>
  <c r="BC300" i="100"/>
  <c r="AW162" i="100"/>
  <c r="AZ304" i="100"/>
  <c r="BC118" i="100"/>
  <c r="BE184" i="100"/>
  <c r="BE272" i="100"/>
  <c r="BE80" i="100"/>
  <c r="BD346" i="100"/>
  <c r="BC326" i="100"/>
  <c r="BE112" i="100"/>
  <c r="AW160" i="100"/>
  <c r="AX334" i="100"/>
  <c r="AX28" i="100"/>
  <c r="BC52" i="100"/>
  <c r="BC388" i="100"/>
  <c r="BF274" i="100"/>
  <c r="BF394" i="100"/>
  <c r="BC174" i="100"/>
  <c r="AW284" i="100"/>
  <c r="AW196" i="100"/>
  <c r="AW104" i="100"/>
  <c r="BE300" i="100"/>
  <c r="AY322" i="100"/>
  <c r="AW416" i="100"/>
  <c r="AZ274" i="100"/>
  <c r="BE234" i="100"/>
  <c r="BC130" i="100"/>
  <c r="BE118" i="100"/>
  <c r="BE386" i="100"/>
  <c r="AW296" i="100"/>
  <c r="AZ346" i="100"/>
  <c r="AW186" i="100"/>
  <c r="AY124" i="100"/>
  <c r="BD160" i="100"/>
  <c r="AY346" i="100"/>
  <c r="BE164" i="100"/>
  <c r="BE366" i="100"/>
  <c r="BO398" i="100"/>
  <c r="BO176" i="100"/>
  <c r="BK194" i="100"/>
  <c r="BM94" i="100"/>
  <c r="BO368" i="100"/>
  <c r="BM120" i="100"/>
  <c r="AY64" i="100"/>
  <c r="BE86" i="100"/>
  <c r="BC42" i="100"/>
  <c r="AW426" i="100"/>
  <c r="BM346" i="100"/>
  <c r="BK168" i="100"/>
  <c r="BK232" i="100"/>
  <c r="BO372" i="100"/>
  <c r="BO262" i="100"/>
  <c r="BN286" i="100"/>
  <c r="BO110" i="100"/>
  <c r="AW364" i="100"/>
  <c r="BE412" i="100"/>
  <c r="AW320" i="100"/>
  <c r="AW32" i="100"/>
  <c r="BN340" i="100"/>
  <c r="BO140" i="100"/>
  <c r="BN142" i="100"/>
  <c r="BO384" i="100"/>
  <c r="BO290" i="100"/>
  <c r="BE228" i="100"/>
  <c r="BO248" i="100"/>
  <c r="BM364" i="100"/>
  <c r="AZ352" i="100"/>
  <c r="BM390" i="100"/>
  <c r="BE414" i="100"/>
  <c r="BM108" i="100"/>
  <c r="BG30" i="100"/>
  <c r="BC70" i="100"/>
  <c r="BM188" i="100"/>
  <c r="BK248" i="100"/>
  <c r="BL172" i="100"/>
  <c r="BC240" i="100"/>
  <c r="AW428" i="98"/>
  <c r="BC404" i="100"/>
  <c r="BC220" i="100"/>
  <c r="BE18" i="100"/>
  <c r="AW74" i="100"/>
  <c r="BE318" i="100"/>
  <c r="AW266" i="100"/>
  <c r="BE134" i="100"/>
  <c r="BE258" i="100"/>
  <c r="BC68" i="100"/>
  <c r="AX256" i="100"/>
  <c r="AZ250" i="100"/>
  <c r="BC214" i="100"/>
  <c r="BC274" i="100"/>
  <c r="BC268" i="100"/>
  <c r="AZ400" i="100"/>
  <c r="AW70" i="100"/>
  <c r="BF76" i="100"/>
  <c r="AW378" i="100"/>
  <c r="BH40" i="100"/>
  <c r="BF106" i="100"/>
  <c r="BE218" i="100"/>
  <c r="AW194" i="100"/>
  <c r="BE158" i="100"/>
  <c r="BE38" i="100"/>
  <c r="BC232" i="100"/>
  <c r="BE394" i="100"/>
  <c r="BM348" i="100"/>
  <c r="BM326" i="100"/>
  <c r="BO410" i="100"/>
  <c r="BM290" i="100"/>
  <c r="BC394" i="100"/>
  <c r="BE256" i="100"/>
  <c r="BD118" i="100"/>
  <c r="BK278" i="100"/>
  <c r="BM222" i="100"/>
  <c r="BK300" i="100"/>
  <c r="BM382" i="100"/>
  <c r="BO120" i="100"/>
  <c r="BO274" i="100"/>
  <c r="BO246" i="100"/>
  <c r="BO272" i="100"/>
  <c r="BE382" i="100"/>
  <c r="BC358" i="100"/>
  <c r="AW120" i="100"/>
  <c r="AW352" i="100"/>
  <c r="AW410" i="100"/>
  <c r="BO142" i="100"/>
  <c r="BK312" i="100"/>
  <c r="BL142" i="100"/>
  <c r="BL400" i="100"/>
  <c r="BO112" i="100"/>
  <c r="BN106" i="100"/>
  <c r="AZ112" i="100"/>
  <c r="BM408" i="100"/>
  <c r="BC120" i="100"/>
  <c r="BK282" i="100"/>
  <c r="AW274" i="100"/>
  <c r="BN64" i="100"/>
  <c r="BC146" i="100"/>
  <c r="BO184" i="100"/>
  <c r="BO180" i="100"/>
  <c r="BN214" i="100"/>
  <c r="BM212" i="100"/>
  <c r="BE338" i="100"/>
  <c r="BM170" i="100"/>
  <c r="BK256" i="100"/>
  <c r="BL130" i="99"/>
  <c r="BD364" i="100"/>
  <c r="BE240" i="100"/>
  <c r="BG42" i="100"/>
  <c r="BC310" i="100"/>
  <c r="BF214" i="100"/>
  <c r="AW322" i="100"/>
  <c r="AW86" i="100"/>
  <c r="BE284" i="100"/>
  <c r="BE290" i="100"/>
  <c r="AZ148" i="100"/>
  <c r="BE88" i="100"/>
  <c r="BE264" i="100"/>
  <c r="BE384" i="100"/>
  <c r="AW158" i="100"/>
  <c r="AW418" i="100"/>
  <c r="BE380" i="100"/>
  <c r="BH34" i="100"/>
  <c r="BC342" i="100"/>
  <c r="BC16" i="100"/>
  <c r="AY172" i="100"/>
  <c r="AY46" i="100"/>
  <c r="AW190" i="100"/>
  <c r="AX94" i="100"/>
  <c r="AW166" i="100"/>
  <c r="BF172" i="100"/>
  <c r="BC416" i="100"/>
  <c r="BE416" i="100"/>
  <c r="BC314" i="100"/>
  <c r="AW88" i="100"/>
  <c r="AY4" i="100"/>
  <c r="AW412" i="100"/>
  <c r="BE174" i="100"/>
  <c r="BC170" i="100"/>
  <c r="AY382" i="100"/>
  <c r="AW420" i="100"/>
  <c r="BG16" i="100"/>
  <c r="BC410" i="100"/>
  <c r="BE244" i="100"/>
  <c r="AW48" i="100"/>
  <c r="AW124" i="100"/>
  <c r="BC96" i="100"/>
  <c r="BD142" i="100"/>
  <c r="BE142" i="100"/>
  <c r="AX46" i="100"/>
  <c r="BE92" i="100"/>
  <c r="AX82" i="100"/>
  <c r="BF34" i="100"/>
  <c r="BE150" i="100"/>
  <c r="BC222" i="100"/>
  <c r="AW56" i="100"/>
  <c r="BE146" i="100"/>
  <c r="AW4" i="100"/>
  <c r="AX268" i="100"/>
  <c r="BC106" i="100"/>
  <c r="BE94" i="100"/>
  <c r="AW170" i="100"/>
  <c r="AZ298" i="100"/>
  <c r="BE200" i="100"/>
  <c r="BF358" i="100"/>
  <c r="AW302" i="100"/>
  <c r="BC402" i="100"/>
  <c r="BE116" i="100"/>
  <c r="AY232" i="100"/>
  <c r="BO124" i="100"/>
  <c r="BL52" i="100"/>
  <c r="BL100" i="100"/>
  <c r="BM70" i="100"/>
  <c r="BC400" i="100"/>
  <c r="AW46" i="100"/>
  <c r="BC92" i="100"/>
  <c r="BD304" i="100"/>
  <c r="BF196" i="100"/>
  <c r="BM324" i="100"/>
  <c r="BO222" i="100"/>
  <c r="BO404" i="100"/>
  <c r="BN148" i="100"/>
  <c r="BN82" i="100"/>
  <c r="BN268" i="100"/>
  <c r="AW230" i="100"/>
  <c r="BE82" i="100"/>
  <c r="AW16" i="100"/>
  <c r="AZ322" i="100"/>
  <c r="AW376" i="100"/>
  <c r="BK262" i="100"/>
  <c r="BL208" i="100"/>
  <c r="BM140" i="100"/>
  <c r="BM342" i="100"/>
  <c r="BO136" i="100"/>
  <c r="BE136" i="100"/>
  <c r="BO350" i="100"/>
  <c r="BE222" i="100"/>
  <c r="AW78" i="100"/>
  <c r="BC288" i="100"/>
  <c r="BM334" i="100"/>
  <c r="BM428" i="100"/>
  <c r="BN196" i="100"/>
  <c r="AX100" i="100"/>
  <c r="BE410" i="100"/>
  <c r="BC76" i="100"/>
  <c r="AW92" i="100"/>
  <c r="AW206" i="100"/>
  <c r="AX22" i="100"/>
  <c r="BC150" i="100"/>
  <c r="BD352" i="100"/>
  <c r="BE270" i="100"/>
  <c r="BC182" i="100"/>
  <c r="AW390" i="100"/>
  <c r="AY22" i="100"/>
  <c r="AZ40" i="100"/>
  <c r="BE304" i="100"/>
  <c r="BE378" i="100"/>
  <c r="BD256" i="100"/>
  <c r="BF136" i="100"/>
  <c r="BC194" i="100"/>
  <c r="BE66" i="100"/>
  <c r="AZ100" i="100"/>
  <c r="AY130" i="100"/>
  <c r="BH46" i="100"/>
  <c r="BF310" i="100"/>
  <c r="AW236" i="100"/>
  <c r="BE196" i="100"/>
  <c r="BK144" i="100"/>
  <c r="BK160" i="100"/>
  <c r="BO252" i="100"/>
  <c r="BK346" i="100"/>
  <c r="BM60" i="100"/>
  <c r="BM276" i="100"/>
  <c r="BM98" i="100"/>
  <c r="BK404" i="100"/>
  <c r="AY376" i="100"/>
  <c r="BE122" i="100"/>
  <c r="BE390" i="100"/>
  <c r="BC376" i="100"/>
  <c r="BE226" i="100"/>
  <c r="BK246" i="100"/>
  <c r="BK62" i="100"/>
  <c r="BK324" i="100"/>
  <c r="BM118" i="100"/>
  <c r="BM54" i="100"/>
  <c r="BC102" i="100"/>
  <c r="BF10" i="100"/>
  <c r="BE32" i="100"/>
  <c r="AW82" i="100"/>
  <c r="AZ94" i="100"/>
  <c r="BN292" i="100"/>
  <c r="BL394" i="100"/>
  <c r="BM202" i="100"/>
  <c r="BO366" i="100"/>
  <c r="BK284" i="100"/>
  <c r="AW146" i="100"/>
  <c r="BF376" i="100"/>
  <c r="BK260" i="100"/>
  <c r="AW58" i="100"/>
  <c r="BK76" i="100"/>
  <c r="BN244" i="100"/>
  <c r="AW180" i="100"/>
  <c r="BM180" i="100"/>
  <c r="BC312" i="100"/>
  <c r="BC90" i="100"/>
  <c r="AW254" i="100"/>
  <c r="BO270" i="100"/>
  <c r="BM14" i="99"/>
  <c r="AW150" i="100"/>
  <c r="AY418" i="100"/>
  <c r="BC364" i="100"/>
  <c r="AW128" i="100"/>
  <c r="BF58" i="100"/>
  <c r="BC356" i="100"/>
  <c r="BG24" i="100"/>
  <c r="BG48" i="100"/>
  <c r="AW38" i="100"/>
  <c r="BC284" i="100"/>
  <c r="AX244" i="100"/>
  <c r="AW12" i="100"/>
  <c r="AX160" i="100"/>
  <c r="AW424" i="100"/>
  <c r="BC178" i="100"/>
  <c r="BE428" i="100"/>
  <c r="BE190" i="100"/>
  <c r="BG6" i="100"/>
  <c r="AX208" i="100"/>
  <c r="AW90" i="100"/>
  <c r="AW218" i="100"/>
  <c r="BD196" i="100"/>
  <c r="BD298" i="100"/>
  <c r="BE76" i="100"/>
  <c r="BF148" i="100"/>
  <c r="BE282" i="100"/>
  <c r="BF46" i="100"/>
  <c r="AW396" i="100"/>
  <c r="BC22" i="100"/>
  <c r="AW34" i="100"/>
  <c r="BE24" i="100"/>
  <c r="BE398" i="100"/>
  <c r="AZ280" i="100"/>
  <c r="BF346" i="100"/>
  <c r="AX154" i="100"/>
  <c r="AW290" i="100"/>
  <c r="BC80" i="100"/>
  <c r="AX232" i="100"/>
  <c r="BE260" i="100"/>
  <c r="BE286" i="100"/>
  <c r="AW54" i="100"/>
  <c r="AX322" i="100"/>
  <c r="BE152" i="100"/>
  <c r="BC412" i="100"/>
  <c r="BD184" i="100"/>
  <c r="AW154" i="100"/>
  <c r="AY394" i="100"/>
  <c r="BC418" i="100"/>
  <c r="BC208" i="100"/>
  <c r="AZ370" i="100"/>
  <c r="AW248" i="100"/>
  <c r="AX178" i="100"/>
  <c r="AY388" i="100"/>
  <c r="BG10" i="100"/>
  <c r="BF82" i="100"/>
  <c r="BE236" i="100"/>
  <c r="BG46" i="100"/>
  <c r="BD70" i="100"/>
  <c r="BC12" i="100"/>
  <c r="BK148" i="100"/>
  <c r="BK302" i="100"/>
  <c r="BL106" i="100"/>
  <c r="BM392" i="100"/>
  <c r="BM78" i="100"/>
  <c r="BK180" i="100"/>
  <c r="BO232" i="100"/>
  <c r="BO308" i="100"/>
  <c r="BD244" i="100"/>
  <c r="BC230" i="100"/>
  <c r="BE424" i="100"/>
  <c r="BC244" i="100"/>
  <c r="AW372" i="100"/>
  <c r="BM158" i="100"/>
  <c r="BM298" i="100"/>
  <c r="BK298" i="100"/>
  <c r="BM388" i="100"/>
  <c r="BN376" i="100"/>
  <c r="BM332" i="100"/>
  <c r="BC210" i="100"/>
  <c r="AY244" i="100"/>
  <c r="BC158" i="100"/>
  <c r="BK304" i="100"/>
  <c r="BK112" i="100"/>
  <c r="BO56" i="100"/>
  <c r="BK370" i="100"/>
  <c r="AW326" i="100"/>
  <c r="BK166" i="100"/>
  <c r="BE266" i="100"/>
  <c r="AZ88" i="100"/>
  <c r="BM328" i="100"/>
  <c r="BK130" i="100"/>
  <c r="BL184" i="100"/>
  <c r="BO130" i="100"/>
  <c r="BD220" i="100"/>
  <c r="AW110" i="100"/>
  <c r="BM146" i="100"/>
  <c r="BC164" i="98"/>
  <c r="BC344" i="100"/>
  <c r="AW114" i="100"/>
  <c r="BD64" i="100"/>
  <c r="AW20" i="100"/>
  <c r="BM200" i="100"/>
  <c r="BO340" i="100"/>
  <c r="BM250" i="100"/>
  <c r="BK78" i="100"/>
  <c r="BE192" i="100"/>
  <c r="AW270" i="100"/>
  <c r="BE96" i="100"/>
  <c r="BE210" i="100"/>
  <c r="BN124" i="100"/>
  <c r="BN178" i="100"/>
  <c r="BN304" i="100"/>
  <c r="BO284" i="100"/>
  <c r="BK290" i="100"/>
  <c r="BM412" i="100"/>
  <c r="BK132" i="100"/>
  <c r="BE172" i="100"/>
  <c r="AW132" i="100"/>
  <c r="AY406" i="100"/>
  <c r="AZ82" i="100"/>
  <c r="BE324" i="100"/>
  <c r="BK136" i="100"/>
  <c r="BM162" i="100"/>
  <c r="BM352" i="100"/>
  <c r="BO296" i="100"/>
  <c r="BM106" i="100"/>
  <c r="BG40" i="100"/>
  <c r="BE44" i="100"/>
  <c r="AW122" i="100"/>
  <c r="BG34" i="100"/>
  <c r="BE362" i="100"/>
  <c r="AW306" i="100"/>
  <c r="BK244" i="100"/>
  <c r="BO242" i="100"/>
  <c r="BL148" i="100"/>
  <c r="BO104" i="100"/>
  <c r="BO382" i="100"/>
  <c r="BM226" i="100"/>
  <c r="BK216" i="100"/>
  <c r="BM296" i="100"/>
  <c r="BC98" i="100"/>
  <c r="BE102" i="100"/>
  <c r="BC132" i="100"/>
  <c r="AW106" i="100"/>
  <c r="BC278" i="100"/>
  <c r="BM182" i="100"/>
  <c r="BN208" i="100"/>
  <c r="BO60" i="100"/>
  <c r="BL220" i="100"/>
  <c r="BD202" i="100"/>
  <c r="BG4" i="100"/>
  <c r="BE182" i="100"/>
  <c r="BE108" i="100"/>
  <c r="BK70" i="100"/>
  <c r="BM122" i="100"/>
  <c r="BL364" i="100"/>
  <c r="BL310" i="100"/>
  <c r="BM270" i="100"/>
  <c r="BK238" i="100"/>
  <c r="AW332" i="100"/>
  <c r="AY184" i="100"/>
  <c r="AW156" i="100"/>
  <c r="BG12" i="100"/>
  <c r="BM126" i="100"/>
  <c r="BM258" i="100"/>
  <c r="BP52" i="100"/>
  <c r="BO84" i="100"/>
  <c r="BM128" i="100"/>
  <c r="AX370" i="100"/>
  <c r="AY328" i="100"/>
  <c r="BE268" i="100"/>
  <c r="AW66" i="100"/>
  <c r="BC142" i="100"/>
  <c r="BN250" i="100"/>
  <c r="BM362" i="100"/>
  <c r="BK412" i="100"/>
  <c r="BM306" i="100"/>
  <c r="BO186" i="100"/>
  <c r="BM268" i="100"/>
  <c r="BK410" i="100"/>
  <c r="BO214" i="100"/>
  <c r="BE114" i="100"/>
  <c r="BM96" i="100"/>
  <c r="AY382" i="98"/>
  <c r="BC124" i="98"/>
  <c r="BE220" i="98"/>
  <c r="AW324" i="98"/>
  <c r="AY226" i="98"/>
  <c r="BM56" i="100"/>
  <c r="BE198" i="100"/>
  <c r="AW362" i="100"/>
  <c r="BC328" i="100"/>
  <c r="AY292" i="100"/>
  <c r="BM208" i="100"/>
  <c r="BO420" i="100"/>
  <c r="BO208" i="100"/>
  <c r="BO188" i="100"/>
  <c r="AY136" i="100"/>
  <c r="AY364" i="100"/>
  <c r="AW300" i="100"/>
  <c r="AW294" i="100"/>
  <c r="AZ334" i="100"/>
  <c r="BO148" i="100"/>
  <c r="BO150" i="100"/>
  <c r="BM64" i="100"/>
  <c r="BO218" i="100"/>
  <c r="BL64" i="100"/>
  <c r="BC372" i="100"/>
  <c r="BE30" i="100"/>
  <c r="BD46" i="100"/>
  <c r="BF352" i="100"/>
  <c r="AW394" i="100"/>
  <c r="BO326" i="100"/>
  <c r="BO330" i="100"/>
  <c r="BM62" i="100"/>
  <c r="BN154" i="100"/>
  <c r="BO360" i="100"/>
  <c r="BM194" i="100"/>
  <c r="AY238" i="100"/>
  <c r="BF220" i="100"/>
  <c r="AY202" i="100"/>
  <c r="AZ160" i="100"/>
  <c r="AW100" i="100"/>
  <c r="BN310" i="100"/>
  <c r="BL388" i="100"/>
  <c r="BN118" i="100"/>
  <c r="BO164" i="100"/>
  <c r="BG38" i="100"/>
  <c r="BC116" i="100"/>
  <c r="AW208" i="100"/>
  <c r="BC424" i="100"/>
  <c r="BD328" i="100"/>
  <c r="BK276" i="100"/>
  <c r="BK82" i="100"/>
  <c r="BO364" i="100"/>
  <c r="BO354" i="100"/>
  <c r="BK286" i="100"/>
  <c r="BD94" i="100"/>
  <c r="BF328" i="100"/>
  <c r="BF52" i="100"/>
  <c r="AY400" i="100"/>
  <c r="BF322" i="100"/>
  <c r="BE302" i="100"/>
  <c r="BO244" i="100"/>
  <c r="BM218" i="100"/>
  <c r="BL358" i="100"/>
  <c r="BK124" i="100"/>
  <c r="BM398" i="100"/>
  <c r="BO138" i="100"/>
  <c r="AZ364" i="100"/>
  <c r="AZ178" i="100"/>
  <c r="AX10" i="100"/>
  <c r="BK242" i="100"/>
  <c r="BM88" i="100"/>
  <c r="BL382" i="100"/>
  <c r="BO64" i="100"/>
  <c r="BK268" i="100"/>
  <c r="AW386" i="100"/>
  <c r="BC272" i="100"/>
  <c r="BK74" i="100"/>
  <c r="BK172" i="100"/>
  <c r="BM124" i="100"/>
  <c r="AW222" i="100"/>
  <c r="BE140" i="100"/>
  <c r="BO108" i="100"/>
  <c r="AW214" i="100"/>
  <c r="BK224" i="100"/>
  <c r="AW252" i="100"/>
  <c r="AY412" i="98"/>
  <c r="AW124" i="98"/>
  <c r="AY376" i="98"/>
  <c r="BE96" i="98"/>
  <c r="BE72" i="98"/>
  <c r="BK210" i="98"/>
  <c r="BE132" i="100"/>
  <c r="BG32" i="100"/>
  <c r="BC246" i="100"/>
  <c r="BO80" i="100"/>
  <c r="BL304" i="100"/>
  <c r="BM52" i="100"/>
  <c r="BL256" i="100"/>
  <c r="BH16" i="100"/>
  <c r="AW330" i="100"/>
  <c r="BE166" i="100"/>
  <c r="AZ142" i="100"/>
  <c r="BF124" i="100"/>
  <c r="AZ376" i="100"/>
  <c r="BK402" i="100"/>
  <c r="BO328" i="100"/>
  <c r="BN160" i="100"/>
  <c r="BK376" i="100"/>
  <c r="BO206" i="100"/>
  <c r="AY106" i="100"/>
  <c r="BC154" i="100"/>
  <c r="AZ292" i="100"/>
  <c r="AW400" i="100"/>
  <c r="AZ418" i="100"/>
  <c r="BN274" i="100"/>
  <c r="BM318" i="100"/>
  <c r="BO264" i="100"/>
  <c r="BO74" i="100"/>
  <c r="BL238" i="100"/>
  <c r="BL352" i="100"/>
  <c r="BO416" i="100"/>
  <c r="BE418" i="100"/>
  <c r="BE52" i="100"/>
  <c r="AW388" i="100"/>
  <c r="AY220" i="100"/>
  <c r="BE298" i="100"/>
  <c r="BO392" i="100"/>
  <c r="BM176" i="100"/>
  <c r="BM420" i="100"/>
  <c r="BO54" i="100"/>
  <c r="BE78" i="100"/>
  <c r="BG50" i="100"/>
  <c r="BD40" i="100"/>
  <c r="AY340" i="100"/>
  <c r="BN334" i="100"/>
  <c r="BO426" i="100"/>
  <c r="BO302" i="100"/>
  <c r="BK110" i="100"/>
  <c r="BO390" i="100"/>
  <c r="BE354" i="100"/>
  <c r="BD172" i="100"/>
  <c r="BC192" i="100"/>
  <c r="BM426" i="100"/>
  <c r="BK392" i="100"/>
  <c r="BM242" i="100"/>
  <c r="BO86" i="100"/>
  <c r="BM130" i="100"/>
  <c r="BO268" i="100"/>
  <c r="BF334" i="100"/>
  <c r="AY52" i="100"/>
  <c r="BC110" i="100"/>
  <c r="AZ190" i="100"/>
  <c r="BN388" i="100"/>
  <c r="BM58" i="100"/>
  <c r="BO352" i="100"/>
  <c r="BM156" i="100"/>
  <c r="BK230" i="100"/>
  <c r="AX310" i="100"/>
  <c r="BE126" i="100"/>
  <c r="AX262" i="100"/>
  <c r="BC270" i="100"/>
  <c r="BF16" i="100"/>
  <c r="BK182" i="100"/>
  <c r="BL328" i="100"/>
  <c r="BL88" i="100"/>
  <c r="BK202" i="100"/>
  <c r="BO146" i="100"/>
  <c r="BN418" i="100"/>
  <c r="BK92" i="100"/>
  <c r="BE178" i="100"/>
  <c r="BF142" i="100"/>
  <c r="AZ328" i="100"/>
  <c r="BN322" i="100"/>
  <c r="BC134" i="98"/>
  <c r="AW312" i="98"/>
  <c r="AX364" i="98"/>
  <c r="BO98" i="98"/>
  <c r="BP388" i="98"/>
  <c r="BM132" i="100"/>
  <c r="AW134" i="100"/>
  <c r="AX148" i="100"/>
  <c r="AW232" i="100"/>
  <c r="BO280" i="100"/>
  <c r="BO414" i="100"/>
  <c r="BK94" i="100"/>
  <c r="BM160" i="100"/>
  <c r="BO356" i="100"/>
  <c r="BE296" i="100"/>
  <c r="AW28" i="100"/>
  <c r="BE368" i="100"/>
  <c r="BC264" i="100"/>
  <c r="BC196" i="100"/>
  <c r="BM312" i="100"/>
  <c r="BM138" i="100"/>
  <c r="BM394" i="100"/>
  <c r="BK418" i="100"/>
  <c r="BO178" i="100"/>
  <c r="AY370" i="100"/>
  <c r="AX124" i="100"/>
  <c r="BE426" i="100"/>
  <c r="AW336" i="100"/>
  <c r="BC216" i="100"/>
  <c r="BM148" i="100"/>
  <c r="BL340" i="100"/>
  <c r="BM82" i="100"/>
  <c r="BK264" i="100"/>
  <c r="BE128" i="100"/>
  <c r="AZ118" i="100"/>
  <c r="BN220" i="100"/>
  <c r="BK322" i="100"/>
  <c r="BR52" i="100"/>
  <c r="BM86" i="100"/>
  <c r="BM198" i="100"/>
  <c r="BK204" i="100"/>
  <c r="BF256" i="100"/>
  <c r="AW80" i="100"/>
  <c r="BE208" i="100"/>
  <c r="BC64" i="100"/>
  <c r="BE374" i="100"/>
  <c r="BO230" i="100"/>
  <c r="BM302" i="100"/>
  <c r="BM354" i="100"/>
  <c r="BM136" i="100"/>
  <c r="BK158" i="100"/>
  <c r="BO210" i="100"/>
  <c r="AW8" i="100"/>
  <c r="BF70" i="100"/>
  <c r="AX226" i="100"/>
  <c r="AW318" i="100"/>
  <c r="AW272" i="100"/>
  <c r="BK352" i="100"/>
  <c r="BK314" i="100"/>
  <c r="BO72" i="100"/>
  <c r="BK66" i="100"/>
  <c r="BO288" i="100"/>
  <c r="BM280" i="100"/>
  <c r="BK208" i="100"/>
  <c r="BO260" i="100"/>
  <c r="BE340" i="100"/>
  <c r="BE370" i="100"/>
  <c r="BE64" i="100"/>
  <c r="AY196" i="100"/>
  <c r="BD310" i="100"/>
  <c r="BM104" i="100"/>
  <c r="BL226" i="100"/>
  <c r="BO128" i="100"/>
  <c r="BK80" i="100"/>
  <c r="BK416" i="100"/>
  <c r="BM378" i="100"/>
  <c r="BC292" i="100"/>
  <c r="BD148" i="100"/>
  <c r="AX70" i="100"/>
  <c r="BK150" i="100"/>
  <c r="BO388" i="100"/>
  <c r="BK196" i="100"/>
  <c r="BN52" i="100"/>
  <c r="AW18" i="100"/>
  <c r="BE372" i="100"/>
  <c r="BO116" i="100"/>
  <c r="BC420" i="98"/>
  <c r="BC398" i="98"/>
  <c r="BE312" i="98"/>
  <c r="BE18" i="98"/>
  <c r="AZ148" i="98"/>
  <c r="BN406" i="100"/>
  <c r="BC380" i="100"/>
  <c r="AW392" i="100"/>
  <c r="AW30" i="100"/>
  <c r="BF292" i="100"/>
  <c r="BC266" i="100"/>
  <c r="BM356" i="100"/>
  <c r="BO234" i="100"/>
  <c r="BO342" i="100"/>
  <c r="AY94" i="100"/>
  <c r="BD82" i="100"/>
  <c r="AZ382" i="100"/>
  <c r="AW178" i="100"/>
  <c r="BK156" i="100"/>
  <c r="BO412" i="100"/>
  <c r="BN328" i="100"/>
  <c r="BM254" i="100"/>
  <c r="BC382" i="100"/>
  <c r="BF250" i="100"/>
  <c r="BF112" i="100"/>
  <c r="AW164" i="100"/>
  <c r="BK178" i="100"/>
  <c r="BM340" i="100"/>
  <c r="BK266" i="100"/>
  <c r="BM230" i="100"/>
  <c r="BD292" i="100"/>
  <c r="BE6" i="100"/>
  <c r="BC26" i="100"/>
  <c r="BC336" i="100"/>
  <c r="AW404" i="100"/>
  <c r="BK422" i="100"/>
  <c r="BK218" i="100"/>
  <c r="BO250" i="100"/>
  <c r="BN226" i="100"/>
  <c r="BN130" i="100"/>
  <c r="BM274" i="100"/>
  <c r="BC362" i="100"/>
  <c r="BF418" i="100"/>
  <c r="AW262" i="100"/>
  <c r="BK174" i="100"/>
  <c r="BO182" i="100"/>
  <c r="BK100" i="100"/>
  <c r="BL316" i="100"/>
  <c r="BC136" i="100"/>
  <c r="BC128" i="100"/>
  <c r="AY58" i="100"/>
  <c r="AW212" i="100"/>
  <c r="BC390" i="100"/>
  <c r="BC60" i="100"/>
  <c r="BK52" i="100"/>
  <c r="BN424" i="100"/>
  <c r="BL214" i="100"/>
  <c r="BM358" i="100"/>
  <c r="AW204" i="100"/>
  <c r="BC280" i="100"/>
  <c r="BD268" i="100"/>
  <c r="BM286" i="100"/>
  <c r="BO226" i="100"/>
  <c r="BK316" i="100"/>
  <c r="BM304" i="100"/>
  <c r="BM72" i="100"/>
  <c r="BO378" i="100"/>
  <c r="BK58" i="100"/>
  <c r="BC360" i="100"/>
  <c r="AX172" i="100"/>
  <c r="AW152" i="100"/>
  <c r="AW354" i="100"/>
  <c r="BK320" i="100"/>
  <c r="BO348" i="100"/>
  <c r="AW36" i="100"/>
  <c r="BK424" i="100"/>
  <c r="AX376" i="100"/>
  <c r="BK356" i="100"/>
  <c r="AW52" i="100"/>
  <c r="BK364" i="100"/>
  <c r="BL58" i="100"/>
  <c r="BK116" i="100"/>
  <c r="AX352" i="98"/>
  <c r="BC158" i="98"/>
  <c r="BE380" i="98"/>
  <c r="BF112" i="98"/>
  <c r="AW226" i="98"/>
  <c r="BO372" i="98"/>
  <c r="BO160" i="100"/>
  <c r="AZ256" i="100"/>
  <c r="BD28" i="100"/>
  <c r="AX166" i="100"/>
  <c r="BM134" i="100"/>
  <c r="BO400" i="100"/>
  <c r="BO144" i="100"/>
  <c r="BK414" i="100"/>
  <c r="BM234" i="100"/>
  <c r="BC352" i="100"/>
  <c r="BC160" i="100"/>
  <c r="AY154" i="100"/>
  <c r="BE294" i="100"/>
  <c r="AW184" i="100"/>
  <c r="AY358" i="100"/>
  <c r="BO78" i="100"/>
  <c r="BO204" i="100"/>
  <c r="BK162" i="100"/>
  <c r="BM266" i="100"/>
  <c r="BL322" i="100"/>
  <c r="BF364" i="100"/>
  <c r="BD340" i="100"/>
  <c r="AZ232" i="100"/>
  <c r="AZ226" i="100"/>
  <c r="BE310" i="100"/>
  <c r="BE352" i="100"/>
  <c r="BM336" i="100"/>
  <c r="BK398" i="100"/>
  <c r="BO154" i="100"/>
  <c r="AZ136" i="100"/>
  <c r="BC252" i="100"/>
  <c r="BE26" i="100"/>
  <c r="BE162" i="100"/>
  <c r="BC338" i="100"/>
  <c r="BO174" i="100"/>
  <c r="BO118" i="100"/>
  <c r="BO376" i="100"/>
  <c r="BM114" i="100"/>
  <c r="BO200" i="100"/>
  <c r="BK222" i="100"/>
  <c r="BC318" i="100"/>
  <c r="BF268" i="100"/>
  <c r="BE60" i="100"/>
  <c r="BO58" i="100"/>
  <c r="BK388" i="100"/>
  <c r="BK140" i="100"/>
  <c r="BO254" i="100"/>
  <c r="BM252" i="100"/>
  <c r="AW148" i="100"/>
  <c r="AY16" i="100"/>
  <c r="AZ172" i="100"/>
  <c r="AW350" i="100"/>
  <c r="BM168" i="100"/>
  <c r="BK72" i="100"/>
  <c r="BM246" i="100"/>
  <c r="BK354" i="100"/>
  <c r="BO114" i="100"/>
  <c r="BN232" i="100"/>
  <c r="BM186" i="100"/>
  <c r="BE42" i="100"/>
  <c r="BC322" i="100"/>
  <c r="BC420" i="100"/>
  <c r="BE278" i="100"/>
  <c r="BN76" i="100"/>
  <c r="BO300" i="100"/>
  <c r="BK330" i="100"/>
  <c r="BK134" i="100"/>
  <c r="BO220" i="100"/>
  <c r="BO172" i="100"/>
  <c r="BK102" i="100"/>
  <c r="AW168" i="100"/>
  <c r="BF400" i="100"/>
  <c r="AW276" i="100"/>
  <c r="AX250" i="100"/>
  <c r="AW340" i="100"/>
  <c r="BM278" i="100"/>
  <c r="BM422" i="100"/>
  <c r="BO202" i="100"/>
  <c r="BL376" i="100"/>
  <c r="BE148" i="100"/>
  <c r="BO240" i="100"/>
  <c r="AY214" i="100"/>
  <c r="BO346" i="100"/>
  <c r="AW40" i="100"/>
  <c r="BM238" i="100"/>
  <c r="AX418" i="98"/>
  <c r="BF58" i="98"/>
  <c r="BE290" i="98"/>
  <c r="AY136" i="98"/>
  <c r="AW280" i="98"/>
  <c r="BC242" i="100"/>
  <c r="BC426" i="100"/>
  <c r="AY160" i="100"/>
  <c r="AW112" i="100"/>
  <c r="BC28" i="100"/>
  <c r="BC88" i="100"/>
  <c r="BK214" i="100"/>
  <c r="BO156" i="100"/>
  <c r="BK306" i="100"/>
  <c r="BO90" i="100"/>
  <c r="BL274" i="100"/>
  <c r="BC340" i="100"/>
  <c r="BE314" i="100"/>
  <c r="BH22" i="100"/>
  <c r="AW356" i="100"/>
  <c r="BE120" i="100"/>
  <c r="BF22" i="100"/>
  <c r="BO282" i="100"/>
  <c r="BK234" i="100"/>
  <c r="BM384" i="100"/>
  <c r="BK372" i="100"/>
  <c r="BE202" i="100"/>
  <c r="AX328" i="100"/>
  <c r="BC218" i="100"/>
  <c r="BC112" i="100"/>
  <c r="BK254" i="100"/>
  <c r="BM292" i="100"/>
  <c r="BD316" i="100"/>
  <c r="BE280" i="100"/>
  <c r="BD286" i="100"/>
  <c r="BO52" i="100"/>
  <c r="BK190" i="100"/>
  <c r="BL298" i="100"/>
  <c r="BN238" i="100"/>
  <c r="BK344" i="100"/>
  <c r="BO336" i="100"/>
  <c r="AZ310" i="100"/>
  <c r="BC44" i="100"/>
  <c r="BC104" i="100"/>
  <c r="BD424" i="100"/>
  <c r="AW280" i="100"/>
  <c r="BO82" i="100"/>
  <c r="BK394" i="100"/>
  <c r="BM424" i="100"/>
  <c r="BK170" i="100"/>
  <c r="BM232" i="100"/>
  <c r="BM282" i="100"/>
  <c r="BE214" i="100"/>
  <c r="AW68" i="100"/>
  <c r="BO362" i="100"/>
  <c r="BO76" i="100"/>
  <c r="BN94" i="100"/>
  <c r="BK274" i="100"/>
  <c r="BO422" i="100"/>
  <c r="BK240" i="100"/>
  <c r="BO370" i="100"/>
  <c r="BK104" i="100"/>
  <c r="AW256" i="100"/>
  <c r="AX34" i="100"/>
  <c r="BG36" i="100"/>
  <c r="BE48" i="100"/>
  <c r="BK408" i="100"/>
  <c r="BN136" i="100"/>
  <c r="BM144" i="100"/>
  <c r="BO334" i="100"/>
  <c r="AZ286" i="100"/>
  <c r="BC302" i="100"/>
  <c r="AX316" i="100"/>
  <c r="BC8" i="100"/>
  <c r="BC254" i="100"/>
  <c r="BN412" i="100"/>
  <c r="BK288" i="100"/>
  <c r="BO310" i="100"/>
  <c r="AW328" i="100"/>
  <c r="BO322" i="100"/>
  <c r="BO198" i="100"/>
  <c r="BK184" i="100"/>
  <c r="BK122" i="100"/>
  <c r="BO168" i="100"/>
  <c r="BM404" i="100"/>
  <c r="BE14" i="98"/>
  <c r="AW74" i="98"/>
  <c r="BE232" i="98"/>
  <c r="AZ364" i="98"/>
  <c r="AX280" i="98"/>
  <c r="BC314" i="98"/>
  <c r="BM256" i="100"/>
  <c r="BM228" i="100"/>
  <c r="AW406" i="100"/>
  <c r="AW278" i="100"/>
  <c r="AY70" i="100"/>
  <c r="AZ394" i="100"/>
  <c r="BO394" i="100"/>
  <c r="BM402" i="100"/>
  <c r="BO314" i="100"/>
  <c r="BM370" i="100"/>
  <c r="BK366" i="100"/>
  <c r="AX214" i="100"/>
  <c r="BE188" i="100"/>
  <c r="BE344" i="100"/>
  <c r="BC198" i="100"/>
  <c r="AW140" i="100"/>
  <c r="AW126" i="100"/>
  <c r="BL190" i="100"/>
  <c r="BM396" i="100"/>
  <c r="BK106" i="100"/>
  <c r="BM90" i="100"/>
  <c r="BK252" i="100"/>
  <c r="BC414" i="100"/>
  <c r="BE348" i="100"/>
  <c r="BE406" i="100"/>
  <c r="AW96" i="100"/>
  <c r="BE376" i="100"/>
  <c r="BK400" i="100"/>
  <c r="BL94" i="100"/>
  <c r="BM366" i="100"/>
  <c r="BO344" i="100"/>
  <c r="BM164" i="100"/>
  <c r="BM150" i="100"/>
  <c r="BM308" i="100"/>
  <c r="AX130" i="100"/>
  <c r="AX16" i="100"/>
  <c r="AW200" i="100"/>
  <c r="BN394" i="100"/>
  <c r="BO292" i="100"/>
  <c r="BL280" i="100"/>
  <c r="BK386" i="100"/>
  <c r="BM142" i="100"/>
  <c r="BM172" i="100"/>
  <c r="BC74" i="100"/>
  <c r="BC148" i="100"/>
  <c r="AW408" i="100"/>
  <c r="AW288" i="100"/>
  <c r="BO170" i="100"/>
  <c r="BO306" i="100"/>
  <c r="BN88" i="100"/>
  <c r="BO298" i="100"/>
  <c r="BM84" i="100"/>
  <c r="AW198" i="98"/>
  <c r="BE348" i="98"/>
  <c r="AW176" i="98"/>
  <c r="BF226" i="98"/>
  <c r="AW62" i="98"/>
  <c r="BD250" i="98"/>
  <c r="BE336" i="98"/>
  <c r="AY370" i="98"/>
  <c r="BC294" i="98"/>
  <c r="AY34" i="98"/>
  <c r="BC266" i="98"/>
  <c r="AW166" i="98"/>
  <c r="AX358" i="98"/>
  <c r="AW34" i="98"/>
  <c r="BC236" i="98"/>
  <c r="AW196" i="98"/>
  <c r="BD262" i="98"/>
  <c r="AX268" i="98"/>
  <c r="BC244" i="98"/>
  <c r="BC76" i="98"/>
  <c r="BC296" i="98"/>
  <c r="AY424" i="98"/>
  <c r="BE46" i="98"/>
  <c r="AY172" i="98"/>
  <c r="AZ220" i="98"/>
  <c r="AY250" i="98"/>
  <c r="BO416" i="98"/>
  <c r="BM72" i="98"/>
  <c r="BL322" i="98"/>
  <c r="BE22" i="98"/>
  <c r="BM332" i="98"/>
  <c r="BE58" i="98"/>
  <c r="BE16" i="98"/>
  <c r="BO352" i="98"/>
  <c r="BM188" i="98"/>
  <c r="BK270" i="100"/>
  <c r="BK382" i="100"/>
  <c r="BF64" i="100"/>
  <c r="BC162" i="100"/>
  <c r="BE10" i="100"/>
  <c r="AY250" i="100"/>
  <c r="AW116" i="100"/>
  <c r="BK396" i="100"/>
  <c r="BK90" i="100"/>
  <c r="BM372" i="100"/>
  <c r="BO98" i="100"/>
  <c r="BE230" i="100"/>
  <c r="AZ388" i="100"/>
  <c r="AW398" i="100"/>
  <c r="AZ10" i="100"/>
  <c r="BD250" i="100"/>
  <c r="BK152" i="100"/>
  <c r="BN346" i="100"/>
  <c r="BN370" i="100"/>
  <c r="BK236" i="100"/>
  <c r="AW94" i="100"/>
  <c r="BC256" i="100"/>
  <c r="BF298" i="100"/>
  <c r="AW84" i="100"/>
  <c r="BK68" i="100"/>
  <c r="BM204" i="100"/>
  <c r="BO158" i="100"/>
  <c r="BL118" i="100"/>
  <c r="BM330" i="100"/>
  <c r="AW62" i="100"/>
  <c r="BE276" i="100"/>
  <c r="AW102" i="100"/>
  <c r="AW240" i="100"/>
  <c r="BK362" i="100"/>
  <c r="BK358" i="100"/>
  <c r="BN262" i="100"/>
  <c r="BO92" i="100"/>
  <c r="BO380" i="100"/>
  <c r="BO258" i="100"/>
  <c r="BD406" i="100"/>
  <c r="BD394" i="100"/>
  <c r="AZ220" i="100"/>
  <c r="BC384" i="100"/>
  <c r="BE392" i="100"/>
  <c r="AX40" i="100"/>
  <c r="BN58" i="100"/>
  <c r="BM350" i="100"/>
  <c r="BM260" i="100"/>
  <c r="BM368" i="100"/>
  <c r="BC140" i="98"/>
  <c r="BF268" i="98"/>
  <c r="AW288" i="98"/>
  <c r="BE48" i="98"/>
  <c r="AW130" i="98"/>
  <c r="BD142" i="98"/>
  <c r="BE298" i="98"/>
  <c r="BE200" i="98"/>
  <c r="BC348" i="98"/>
  <c r="BD214" i="98"/>
  <c r="AX142" i="98"/>
  <c r="AW392" i="98"/>
  <c r="BE416" i="98"/>
  <c r="BE346" i="98"/>
  <c r="BC282" i="98"/>
  <c r="BE272" i="98"/>
  <c r="BD208" i="98"/>
  <c r="BE94" i="98"/>
  <c r="AY334" i="98"/>
  <c r="AZ124" i="98"/>
  <c r="AW188" i="98"/>
  <c r="BE234" i="98"/>
  <c r="BE118" i="98"/>
  <c r="AZ172" i="98"/>
  <c r="BE388" i="98"/>
  <c r="AW316" i="98"/>
  <c r="AX316" i="98"/>
  <c r="AX394" i="98"/>
  <c r="BP184" i="98"/>
  <c r="BK90" i="98"/>
  <c r="BQ370" i="98"/>
  <c r="BN40" i="98"/>
  <c r="BK30" i="98"/>
  <c r="BE114" i="98"/>
  <c r="AX82" i="98"/>
  <c r="AZ10" i="98"/>
  <c r="BL286" i="100"/>
  <c r="BO190" i="100"/>
  <c r="BM210" i="100"/>
  <c r="BC108" i="100"/>
  <c r="AY40" i="100"/>
  <c r="BE50" i="100"/>
  <c r="BK336" i="100"/>
  <c r="BM192" i="100"/>
  <c r="BM190" i="100"/>
  <c r="BK280" i="100"/>
  <c r="AW298" i="100"/>
  <c r="AW344" i="100"/>
  <c r="AZ130" i="100"/>
  <c r="AW244" i="100"/>
  <c r="BC62" i="100"/>
  <c r="BO134" i="100"/>
  <c r="BM244" i="100"/>
  <c r="BK120" i="100"/>
  <c r="BL418" i="100"/>
  <c r="BO166" i="100"/>
  <c r="BK200" i="100"/>
  <c r="BN364" i="100"/>
  <c r="BC50" i="100"/>
  <c r="AW402" i="100"/>
  <c r="BF382" i="100"/>
  <c r="BK226" i="100"/>
  <c r="BN280" i="100"/>
  <c r="BM92" i="100"/>
  <c r="BM184" i="100"/>
  <c r="BC204" i="100"/>
  <c r="BE106" i="100"/>
  <c r="AW10" i="100"/>
  <c r="BE254" i="100"/>
  <c r="BE408" i="100"/>
  <c r="BC54" i="100"/>
  <c r="BK86" i="100"/>
  <c r="BM418" i="100"/>
  <c r="BK374" i="100"/>
  <c r="BM300" i="100"/>
  <c r="BO386" i="100"/>
  <c r="BL76" i="100"/>
  <c r="BE328" i="100"/>
  <c r="BE250" i="100"/>
  <c r="BC144" i="100"/>
  <c r="AY142" i="100"/>
  <c r="BE74" i="100"/>
  <c r="BC172" i="100"/>
  <c r="BK292" i="100"/>
  <c r="BN298" i="100"/>
  <c r="BO408" i="100"/>
  <c r="BK342" i="100"/>
  <c r="BM178" i="100"/>
  <c r="BK188" i="100"/>
  <c r="AZ16" i="98"/>
  <c r="BC46" i="98"/>
  <c r="BD46" i="98"/>
  <c r="BE44" i="98"/>
  <c r="BC208" i="98"/>
  <c r="BF262" i="98"/>
  <c r="BE224" i="98"/>
  <c r="AW144" i="98"/>
  <c r="BE402" i="98"/>
  <c r="AW270" i="98"/>
  <c r="BC48" i="98"/>
  <c r="AW86" i="98"/>
  <c r="BE368" i="98"/>
  <c r="BC368" i="98"/>
  <c r="AW348" i="98"/>
  <c r="BE110" i="98"/>
  <c r="BE144" i="98"/>
  <c r="AW334" i="98"/>
  <c r="BE12" i="98"/>
  <c r="BF340" i="98"/>
  <c r="BF82" i="98"/>
  <c r="BC414" i="98"/>
  <c r="BE310" i="98"/>
  <c r="BE106" i="98"/>
  <c r="BE152" i="98"/>
  <c r="BD178" i="98"/>
  <c r="BF22" i="98"/>
  <c r="BE414" i="98"/>
  <c r="BK104" i="98"/>
  <c r="BN400" i="98"/>
  <c r="BM306" i="98"/>
  <c r="BN394" i="98"/>
  <c r="BF370" i="98"/>
  <c r="BK22" i="98"/>
  <c r="BK206" i="98"/>
  <c r="BK296" i="98"/>
  <c r="BL412" i="98"/>
  <c r="BM416" i="100"/>
  <c r="BM316" i="100"/>
  <c r="BM322" i="100"/>
  <c r="BE308" i="100"/>
  <c r="BC200" i="100"/>
  <c r="BF190" i="100"/>
  <c r="BD322" i="100"/>
  <c r="BM206" i="100"/>
  <c r="BK390" i="100"/>
  <c r="BM214" i="100"/>
  <c r="BL244" i="100"/>
  <c r="BK56" i="100"/>
  <c r="AW324" i="100"/>
  <c r="BF280" i="100"/>
  <c r="AW44" i="100"/>
  <c r="BC422" i="100"/>
  <c r="AZ268" i="100"/>
  <c r="AW342" i="100"/>
  <c r="BC134" i="100"/>
  <c r="BO196" i="100"/>
  <c r="BK118" i="100"/>
  <c r="BK332" i="100"/>
  <c r="BL112" i="100"/>
  <c r="BO132" i="100"/>
  <c r="BK108" i="100"/>
  <c r="BO332" i="100"/>
  <c r="BF232" i="100"/>
  <c r="AY334" i="100"/>
  <c r="BE322" i="100"/>
  <c r="AZ184" i="100"/>
  <c r="BC126" i="100"/>
  <c r="AX190" i="100"/>
  <c r="BO294" i="100"/>
  <c r="BO216" i="100"/>
  <c r="BK426" i="100"/>
  <c r="BM320" i="100"/>
  <c r="BM240" i="100"/>
  <c r="BM284" i="100"/>
  <c r="BC94" i="100"/>
  <c r="AY412" i="100"/>
  <c r="AZ202" i="100"/>
  <c r="AX382" i="100"/>
  <c r="BB382" i="100" s="1"/>
  <c r="BK142" i="100"/>
  <c r="BK206" i="100"/>
  <c r="BO338" i="100"/>
  <c r="BO122" i="100"/>
  <c r="AW374" i="100"/>
  <c r="BC386" i="100"/>
  <c r="BF316" i="100"/>
  <c r="AX388" i="100"/>
  <c r="AW182" i="100"/>
  <c r="BE130" i="100"/>
  <c r="BM74" i="100"/>
  <c r="BL70" i="100"/>
  <c r="BN184" i="100"/>
  <c r="BM116" i="100"/>
  <c r="BK186" i="100"/>
  <c r="BM236" i="100"/>
  <c r="BK406" i="100"/>
  <c r="AY46" i="98"/>
  <c r="AZ424" i="98"/>
  <c r="AW370" i="98"/>
  <c r="AX136" i="98"/>
  <c r="AY316" i="98"/>
  <c r="BC198" i="98"/>
  <c r="BE188" i="98"/>
  <c r="BE30" i="98"/>
  <c r="BC250" i="98"/>
  <c r="BE40" i="98"/>
  <c r="BE216" i="98"/>
  <c r="AW114" i="98"/>
  <c r="AX34" i="98"/>
  <c r="BC86" i="98"/>
  <c r="BE306" i="98"/>
  <c r="AW212" i="98"/>
  <c r="BF196" i="98"/>
  <c r="AW390" i="98"/>
  <c r="BE56" i="98"/>
  <c r="BE340" i="98"/>
  <c r="BC82" i="98"/>
  <c r="BC44" i="98"/>
  <c r="BD352" i="98"/>
  <c r="AY190" i="98"/>
  <c r="AY310" i="98"/>
  <c r="AW178" i="98"/>
  <c r="AX22" i="98"/>
  <c r="BC110" i="98"/>
  <c r="AW230" i="98"/>
  <c r="BC36" i="98"/>
  <c r="AW90" i="98"/>
  <c r="BL232" i="98"/>
  <c r="BQ220" i="98"/>
  <c r="BF76" i="98"/>
  <c r="AW422" i="98"/>
  <c r="BP292" i="98"/>
  <c r="AW206" i="98"/>
  <c r="BO46" i="98"/>
  <c r="BN184" i="98"/>
  <c r="BM264" i="100"/>
  <c r="BM272" i="100"/>
  <c r="BO318" i="100"/>
  <c r="AX292" i="100"/>
  <c r="BF184" i="100"/>
  <c r="BE206" i="100"/>
  <c r="BD238" i="100"/>
  <c r="BM400" i="100"/>
  <c r="BK334" i="100"/>
  <c r="BM102" i="100"/>
  <c r="BO406" i="100"/>
  <c r="BK84" i="100"/>
  <c r="BM154" i="100"/>
  <c r="AY280" i="100"/>
  <c r="AW136" i="100"/>
  <c r="BE16" i="100"/>
  <c r="BE212" i="100"/>
  <c r="BN202" i="100"/>
  <c r="BO70" i="100"/>
  <c r="BK294" i="100"/>
  <c r="BN190" i="100"/>
  <c r="BD262" i="100"/>
  <c r="BF238" i="100"/>
  <c r="AY268" i="100"/>
  <c r="BK326" i="100"/>
  <c r="BK164" i="100"/>
  <c r="BO212" i="100"/>
  <c r="BM338" i="100"/>
  <c r="BK272" i="100"/>
  <c r="BE320" i="100"/>
  <c r="BE204" i="100"/>
  <c r="AW130" i="100"/>
  <c r="BC78" i="100"/>
  <c r="BM374" i="100"/>
  <c r="BL166" i="100"/>
  <c r="BK210" i="100"/>
  <c r="BM344" i="100"/>
  <c r="AX286" i="100"/>
  <c r="BE404" i="100"/>
  <c r="AX64" i="100"/>
  <c r="BC190" i="100"/>
  <c r="BE292" i="100"/>
  <c r="BK60" i="100"/>
  <c r="BM380" i="100"/>
  <c r="BK338" i="100"/>
  <c r="BM110" i="100"/>
  <c r="BO96" i="100"/>
  <c r="BK428" i="100"/>
  <c r="BD118" i="98"/>
  <c r="BC160" i="98"/>
  <c r="BC216" i="98"/>
  <c r="AY52" i="98"/>
  <c r="BC372" i="98"/>
  <c r="AZ226" i="98"/>
  <c r="BC350" i="98"/>
  <c r="BC38" i="98"/>
  <c r="AW232" i="98"/>
  <c r="BC206" i="98"/>
  <c r="AW314" i="98"/>
  <c r="AW332" i="98"/>
  <c r="BE174" i="98"/>
  <c r="BC8" i="98"/>
  <c r="BE32" i="98"/>
  <c r="AY268" i="98"/>
  <c r="BC74" i="98"/>
  <c r="AY364" i="98"/>
  <c r="AZ52" i="98"/>
  <c r="AW98" i="98"/>
  <c r="AW132" i="98"/>
  <c r="BD226" i="98"/>
  <c r="AY130" i="98"/>
  <c r="BD412" i="98"/>
  <c r="BC26" i="98"/>
  <c r="BD94" i="98"/>
  <c r="BC178" i="98"/>
  <c r="AZ70" i="98"/>
  <c r="BC106" i="98"/>
  <c r="BC58" i="98"/>
  <c r="BE148" i="98"/>
  <c r="BC50" i="98"/>
  <c r="BD82" i="98"/>
  <c r="AW14" i="98"/>
  <c r="BM418" i="98"/>
  <c r="BQ400" i="98"/>
  <c r="AX226" i="98"/>
  <c r="BN352" i="98"/>
  <c r="BR70" i="98"/>
  <c r="BM18" i="98"/>
  <c r="BM340" i="98"/>
  <c r="BO140" i="98"/>
  <c r="BO228" i="100"/>
  <c r="BM196" i="100"/>
  <c r="BO66" i="100"/>
  <c r="BK340" i="100"/>
  <c r="AY352" i="100"/>
  <c r="BC20" i="100"/>
  <c r="AX304" i="100"/>
  <c r="BB304" i="100" s="1"/>
  <c r="AZ124" i="100"/>
  <c r="BO106" i="100"/>
  <c r="BO192" i="100"/>
  <c r="BK308" i="100"/>
  <c r="BK310" i="100"/>
  <c r="BL262" i="100"/>
  <c r="BL370" i="100"/>
  <c r="AY316" i="100"/>
  <c r="AW312" i="100"/>
  <c r="BE262" i="100"/>
  <c r="AX412" i="100"/>
  <c r="BE180" i="100"/>
  <c r="BM100" i="100"/>
  <c r="BN382" i="100"/>
  <c r="BN166" i="100"/>
  <c r="BM288" i="100"/>
  <c r="BN352" i="100"/>
  <c r="BL130" i="100"/>
  <c r="BK64" i="100"/>
  <c r="AY190" i="100"/>
  <c r="BC238" i="100"/>
  <c r="AW282" i="100"/>
  <c r="BC34" i="100"/>
  <c r="AX280" i="100"/>
  <c r="BM166" i="100"/>
  <c r="BK114" i="100"/>
  <c r="BM174" i="100"/>
  <c r="BK154" i="100"/>
  <c r="BK146" i="100"/>
  <c r="BO428" i="100"/>
  <c r="BK258" i="100"/>
  <c r="BK360" i="100"/>
  <c r="BF226" i="100"/>
  <c r="AW220" i="100"/>
  <c r="AW22" i="100"/>
  <c r="BC306" i="100"/>
  <c r="BO320" i="100"/>
  <c r="BK250" i="100"/>
  <c r="BE332" i="100"/>
  <c r="AY118" i="100"/>
  <c r="AW144" i="100"/>
  <c r="AW422" i="100"/>
  <c r="BL292" i="100"/>
  <c r="BK328" i="100"/>
  <c r="BN100" i="100"/>
  <c r="BL178" i="100"/>
  <c r="BO68" i="100"/>
  <c r="AW32" i="98"/>
  <c r="AW136" i="98"/>
  <c r="BE292" i="98"/>
  <c r="BE352" i="98"/>
  <c r="AW214" i="98"/>
  <c r="BC70" i="98"/>
  <c r="BE82" i="98"/>
  <c r="BC324" i="98"/>
  <c r="AZ82" i="98"/>
  <c r="BE102" i="98"/>
  <c r="BC182" i="98"/>
  <c r="AW278" i="98"/>
  <c r="BE424" i="98"/>
  <c r="AW344" i="98"/>
  <c r="AW412" i="98"/>
  <c r="BE182" i="98"/>
  <c r="AZ394" i="98"/>
  <c r="AW18" i="98"/>
  <c r="AY244" i="98"/>
  <c r="BE334" i="98"/>
  <c r="AW396" i="98"/>
  <c r="AX118" i="98"/>
  <c r="BC272" i="98"/>
  <c r="BE164" i="98"/>
  <c r="BC72" i="98"/>
  <c r="BE52" i="98"/>
  <c r="BC54" i="98"/>
  <c r="BF154" i="98"/>
  <c r="BE104" i="98"/>
  <c r="AW298" i="98"/>
  <c r="BK314" i="98"/>
  <c r="BM310" i="98"/>
  <c r="BK298" i="98"/>
  <c r="BE176" i="98"/>
  <c r="BE262" i="98"/>
  <c r="BN376" i="98"/>
  <c r="BO26" i="98"/>
  <c r="BN256" i="98"/>
  <c r="BK204" i="98"/>
  <c r="BE280" i="98"/>
  <c r="BM80" i="100"/>
  <c r="BM262" i="100"/>
  <c r="BM294" i="100"/>
  <c r="BO102" i="100"/>
  <c r="BM360" i="100"/>
  <c r="BE90" i="100"/>
  <c r="AW360" i="100"/>
  <c r="AX118" i="100"/>
  <c r="BE124" i="100"/>
  <c r="BN172" i="100"/>
  <c r="BL424" i="100"/>
  <c r="BK368" i="100"/>
  <c r="BM220" i="100"/>
  <c r="BE388" i="100"/>
  <c r="BC36" i="100"/>
  <c r="BE220" i="100"/>
  <c r="AY424" i="100"/>
  <c r="AW138" i="100"/>
  <c r="BK138" i="100"/>
  <c r="BO238" i="100"/>
  <c r="BK192" i="100"/>
  <c r="BM66" i="100"/>
  <c r="BC248" i="100"/>
  <c r="BC236" i="100"/>
  <c r="AZ424" i="100"/>
  <c r="BC202" i="100"/>
  <c r="BL250" i="100"/>
  <c r="BM152" i="100"/>
  <c r="BO358" i="100"/>
  <c r="BM406" i="100"/>
  <c r="BO418" i="100"/>
  <c r="BL268" i="100"/>
  <c r="BM216" i="100"/>
  <c r="AZ28" i="100"/>
  <c r="AY274" i="100"/>
  <c r="AX424" i="100"/>
  <c r="AW260" i="100"/>
  <c r="BM376" i="100"/>
  <c r="BL124" i="100"/>
  <c r="BO224" i="100"/>
  <c r="BO62" i="100"/>
  <c r="BK128" i="100"/>
  <c r="BC224" i="100"/>
  <c r="AX358" i="100"/>
  <c r="BD124" i="100"/>
  <c r="BE396" i="100"/>
  <c r="BF304" i="100"/>
  <c r="AW348" i="100"/>
  <c r="BO126" i="100"/>
  <c r="BO278" i="100"/>
  <c r="BO194" i="100"/>
  <c r="BK228" i="100"/>
  <c r="AY196" i="98"/>
  <c r="BD28" i="98"/>
  <c r="AX328" i="98"/>
  <c r="BE252" i="98"/>
  <c r="AZ178" i="98"/>
  <c r="AX244" i="98"/>
  <c r="BC392" i="98"/>
  <c r="AX208" i="98"/>
  <c r="BF70" i="98"/>
  <c r="BC88" i="98"/>
  <c r="AY154" i="98"/>
  <c r="BF244" i="98"/>
  <c r="AX370" i="98"/>
  <c r="BC404" i="98"/>
  <c r="BE26" i="98"/>
  <c r="BF214" i="98"/>
  <c r="AY76" i="98"/>
  <c r="BE404" i="98"/>
  <c r="BD112" i="98"/>
  <c r="AZ232" i="98"/>
  <c r="BC174" i="98"/>
  <c r="BC396" i="98"/>
  <c r="AX172" i="98"/>
  <c r="BB172" i="98" s="1"/>
  <c r="BC426" i="98"/>
  <c r="AW380" i="98"/>
  <c r="AZ244" i="98"/>
  <c r="AW168" i="98"/>
  <c r="BF184" i="98"/>
  <c r="BK272" i="98"/>
  <c r="BO48" i="98"/>
  <c r="BM142" i="98"/>
  <c r="BE130" i="98"/>
  <c r="BE154" i="98"/>
  <c r="BM344" i="98"/>
  <c r="BL424" i="98"/>
  <c r="BM274" i="98"/>
  <c r="BN64" i="98"/>
  <c r="BO370" i="98"/>
  <c r="BD256" i="98"/>
  <c r="BE406" i="98"/>
  <c r="BC210" i="98"/>
  <c r="AX220" i="98"/>
  <c r="BF238" i="98"/>
  <c r="BE124" i="98"/>
  <c r="BC346" i="98"/>
  <c r="AW192" i="98"/>
  <c r="BE304" i="98"/>
  <c r="AW76" i="98"/>
  <c r="BC422" i="98"/>
  <c r="AW104" i="98"/>
  <c r="BC180" i="98"/>
  <c r="AW182" i="98"/>
  <c r="AX400" i="98"/>
  <c r="BE168" i="98"/>
  <c r="BE88" i="98"/>
  <c r="BE236" i="98"/>
  <c r="BE398" i="98"/>
  <c r="BE84" i="98"/>
  <c r="AW376" i="98"/>
  <c r="BC256" i="98"/>
  <c r="AW224" i="98"/>
  <c r="BE122" i="98"/>
  <c r="BE248" i="98"/>
  <c r="AW42" i="98"/>
  <c r="BE244" i="98"/>
  <c r="BE210" i="98"/>
  <c r="BE260" i="98"/>
  <c r="BE274" i="98"/>
  <c r="AW318" i="98"/>
  <c r="BE256" i="98"/>
  <c r="BD166" i="98"/>
  <c r="BD364" i="98"/>
  <c r="BC262" i="98"/>
  <c r="AW22" i="98"/>
  <c r="AW296" i="98"/>
  <c r="BC120" i="98"/>
  <c r="AZ130" i="98"/>
  <c r="AW202" i="98"/>
  <c r="AX94" i="98"/>
  <c r="BE170" i="98"/>
  <c r="BN226" i="98"/>
  <c r="BO78" i="98"/>
  <c r="BR46" i="98"/>
  <c r="BR238" i="98"/>
  <c r="BN94" i="98"/>
  <c r="BP70" i="98"/>
  <c r="BN154" i="98"/>
  <c r="BP202" i="98"/>
  <c r="BE100" i="98"/>
  <c r="BE180" i="98"/>
  <c r="AW216" i="98"/>
  <c r="AW20" i="98"/>
  <c r="BO246" i="98"/>
  <c r="BK128" i="98"/>
  <c r="BO230" i="98"/>
  <c r="BQ388" i="98"/>
  <c r="BE254" i="98"/>
  <c r="BK32" i="98"/>
  <c r="BO330" i="98"/>
  <c r="BK240" i="98"/>
  <c r="BD340" i="98"/>
  <c r="BD106" i="98"/>
  <c r="BK150" i="98"/>
  <c r="BL64" i="98"/>
  <c r="BK136" i="98"/>
  <c r="BO368" i="98"/>
  <c r="BK348" i="98"/>
  <c r="BM314" i="98"/>
  <c r="BK238" i="98"/>
  <c r="BF160" i="98"/>
  <c r="AZ418" i="98"/>
  <c r="AW374" i="98"/>
  <c r="BK278" i="98"/>
  <c r="BK408" i="98"/>
  <c r="BD274" i="98"/>
  <c r="BE422" i="98"/>
  <c r="BM154" i="98"/>
  <c r="BE392" i="98"/>
  <c r="BM412" i="98"/>
  <c r="BR352" i="98"/>
  <c r="AY112" i="98"/>
  <c r="BO86" i="98"/>
  <c r="BP370" i="98"/>
  <c r="BK146" i="98"/>
  <c r="BP298" i="98"/>
  <c r="AW154" i="98"/>
  <c r="AZ22" i="98"/>
  <c r="AW330" i="98"/>
  <c r="AW64" i="98"/>
  <c r="BE354" i="98"/>
  <c r="AW72" i="98"/>
  <c r="AW58" i="98"/>
  <c r="BC150" i="98"/>
  <c r="BC234" i="98"/>
  <c r="BD394" i="98"/>
  <c r="AW254" i="98"/>
  <c r="AX178" i="98"/>
  <c r="BE250" i="98"/>
  <c r="BE412" i="98"/>
  <c r="AX70" i="98"/>
  <c r="BF346" i="98"/>
  <c r="BC202" i="98"/>
  <c r="BE372" i="98"/>
  <c r="AW158" i="98"/>
  <c r="AW208" i="98"/>
  <c r="AY406" i="98"/>
  <c r="AW70" i="98"/>
  <c r="BC278" i="98"/>
  <c r="BE162" i="98"/>
  <c r="AZ334" i="98"/>
  <c r="BF286" i="98"/>
  <c r="BD34" i="98"/>
  <c r="BC108" i="98"/>
  <c r="BE142" i="98"/>
  <c r="AW10" i="98"/>
  <c r="AZ256" i="98"/>
  <c r="AW56" i="98"/>
  <c r="BF136" i="98"/>
  <c r="BC146" i="98"/>
  <c r="AW402" i="98"/>
  <c r="BC340" i="98"/>
  <c r="AZ250" i="98"/>
  <c r="BE350" i="98"/>
  <c r="AW252" i="98"/>
  <c r="AZ196" i="98"/>
  <c r="AX64" i="98"/>
  <c r="AZ340" i="98"/>
  <c r="AW340" i="98"/>
  <c r="BC276" i="98"/>
  <c r="BM394" i="98"/>
  <c r="BL16" i="98"/>
  <c r="BK256" i="98"/>
  <c r="BR298" i="98"/>
  <c r="BP316" i="98"/>
  <c r="BO374" i="98"/>
  <c r="BM348" i="98"/>
  <c r="BE208" i="98"/>
  <c r="AZ304" i="98"/>
  <c r="BE108" i="98"/>
  <c r="AW360" i="98"/>
  <c r="BL352" i="98"/>
  <c r="BO260" i="98"/>
  <c r="BN22" i="98"/>
  <c r="BL22" i="98"/>
  <c r="BK292" i="98"/>
  <c r="BP142" i="98"/>
  <c r="BF328" i="98"/>
  <c r="BE400" i="98"/>
  <c r="AZ286" i="98"/>
  <c r="BN316" i="98"/>
  <c r="BO424" i="98"/>
  <c r="BM56" i="98"/>
  <c r="BP34" i="98"/>
  <c r="BK426" i="98"/>
  <c r="AX58" i="98"/>
  <c r="BC252" i="98"/>
  <c r="AW44" i="98"/>
  <c r="BK402" i="98"/>
  <c r="BK250" i="98"/>
  <c r="BL52" i="98"/>
  <c r="BO346" i="98"/>
  <c r="BO202" i="98"/>
  <c r="BD184" i="98"/>
  <c r="BD244" i="98"/>
  <c r="AY40" i="98"/>
  <c r="AZ40" i="98"/>
  <c r="BK56" i="98"/>
  <c r="BP310" i="98"/>
  <c r="BO220" i="98"/>
  <c r="BC100" i="98"/>
  <c r="BF412" i="98"/>
  <c r="BM426" i="98"/>
  <c r="BR220" i="98"/>
  <c r="BR304" i="98"/>
  <c r="BO278" i="98"/>
  <c r="AZ262" i="98"/>
  <c r="BO60" i="98"/>
  <c r="BR106" i="98"/>
  <c r="BL262" i="98"/>
  <c r="BK16" i="98"/>
  <c r="BN412" i="98"/>
  <c r="BE362" i="98"/>
  <c r="AW384" i="98"/>
  <c r="BE276" i="98"/>
  <c r="BC90" i="98"/>
  <c r="BC188" i="98"/>
  <c r="BE156" i="98"/>
  <c r="AW12" i="98"/>
  <c r="AW400" i="98"/>
  <c r="AX112" i="98"/>
  <c r="BD334" i="98"/>
  <c r="AY82" i="98"/>
  <c r="AX52" i="98"/>
  <c r="BC310" i="98"/>
  <c r="AW40" i="98"/>
  <c r="AW100" i="98"/>
  <c r="BD418" i="98"/>
  <c r="BC220" i="98"/>
  <c r="BF34" i="98"/>
  <c r="BE80" i="98"/>
  <c r="AX322" i="98"/>
  <c r="AW186" i="98"/>
  <c r="BF418" i="98"/>
  <c r="BE136" i="98"/>
  <c r="AX274" i="98"/>
  <c r="AW128" i="98"/>
  <c r="BC168" i="98"/>
  <c r="AW94" i="98"/>
  <c r="BE230" i="98"/>
  <c r="AW204" i="98"/>
  <c r="AW268" i="98"/>
  <c r="AX106" i="98"/>
  <c r="BD286" i="98"/>
  <c r="BF106" i="98"/>
  <c r="BE426" i="98"/>
  <c r="BE78" i="98"/>
  <c r="AZ328" i="98"/>
  <c r="AZ310" i="98"/>
  <c r="BC258" i="98"/>
  <c r="BC28" i="98"/>
  <c r="AZ406" i="98"/>
  <c r="BF274" i="98"/>
  <c r="AY418" i="98"/>
  <c r="AW138" i="98"/>
  <c r="AY274" i="98"/>
  <c r="BC152" i="98"/>
  <c r="BP394" i="98"/>
  <c r="BM302" i="98"/>
  <c r="BO388" i="98"/>
  <c r="BN52" i="98"/>
  <c r="BM248" i="98"/>
  <c r="BR118" i="98"/>
  <c r="BO332" i="98"/>
  <c r="AY286" i="98"/>
  <c r="BC228" i="98"/>
  <c r="BE246" i="98"/>
  <c r="BO82" i="98"/>
  <c r="BO84" i="98"/>
  <c r="BR334" i="98"/>
  <c r="BM60" i="98"/>
  <c r="BO12" i="98"/>
  <c r="BO156" i="98"/>
  <c r="BL160" i="98"/>
  <c r="BC360" i="98"/>
  <c r="BK76" i="98"/>
  <c r="BL172" i="98"/>
  <c r="BK230" i="98"/>
  <c r="BO154" i="98"/>
  <c r="BL406" i="98"/>
  <c r="BC304" i="98"/>
  <c r="AW364" i="98"/>
  <c r="BP148" i="98"/>
  <c r="BL286" i="98"/>
  <c r="BO106" i="98"/>
  <c r="BO100" i="98"/>
  <c r="AW82" i="98"/>
  <c r="AW152" i="98"/>
  <c r="BK18" i="98"/>
  <c r="BM152" i="98"/>
  <c r="BN214" i="98"/>
  <c r="AW404" i="98"/>
  <c r="BK338" i="98"/>
  <c r="BL118" i="98"/>
  <c r="AZ142" i="98"/>
  <c r="BM76" i="98"/>
  <c r="BO334" i="98"/>
  <c r="BK74" i="98"/>
  <c r="BK144" i="98"/>
  <c r="BO272" i="98"/>
  <c r="BO428" i="98"/>
  <c r="BL328" i="98"/>
  <c r="BN220" i="98"/>
  <c r="BK24" i="98"/>
  <c r="AX262" i="98"/>
  <c r="AW134" i="98"/>
  <c r="BC232" i="98"/>
  <c r="BQ82" i="98"/>
  <c r="BQ34" i="98"/>
  <c r="BM244" i="98"/>
  <c r="BM184" i="98"/>
  <c r="BD172" i="98"/>
  <c r="BE50" i="98"/>
  <c r="AY184" i="98"/>
  <c r="BO384" i="98"/>
  <c r="BK380" i="98"/>
  <c r="BK368" i="98"/>
  <c r="BQ382" i="98"/>
  <c r="BD310" i="98"/>
  <c r="BC332" i="98"/>
  <c r="BC300" i="98"/>
  <c r="BO68" i="98"/>
  <c r="BM270" i="98"/>
  <c r="BN130" i="98"/>
  <c r="AW238" i="98"/>
  <c r="BF52" i="98"/>
  <c r="BN166" i="98"/>
  <c r="BK388" i="98"/>
  <c r="BK346" i="98"/>
  <c r="AX10" i="98"/>
  <c r="AW26" i="98"/>
  <c r="BM254" i="98"/>
  <c r="BM386" i="98"/>
  <c r="BK130" i="98"/>
  <c r="BM204" i="98"/>
  <c r="AW108" i="98"/>
  <c r="AZ94" i="98"/>
  <c r="BE20" i="98"/>
  <c r="AW30" i="98"/>
  <c r="AZ352" i="98"/>
  <c r="AX238" i="98"/>
  <c r="BE418" i="98"/>
  <c r="AX214" i="98"/>
  <c r="AW66" i="98"/>
  <c r="BE228" i="98"/>
  <c r="BC308" i="98"/>
  <c r="BC402" i="98"/>
  <c r="AW388" i="98"/>
  <c r="BE238" i="98"/>
  <c r="BE120" i="98"/>
  <c r="AW420" i="98"/>
  <c r="AY232" i="98"/>
  <c r="BC22" i="98"/>
  <c r="BO124" i="98"/>
  <c r="BO234" i="98"/>
  <c r="BM176" i="98"/>
  <c r="BM280" i="98"/>
  <c r="BN388" i="98"/>
  <c r="BK258" i="98"/>
  <c r="BM428" i="98"/>
  <c r="BP376" i="98"/>
  <c r="BK88" i="98"/>
  <c r="BE374" i="98"/>
  <c r="AY10" i="98"/>
  <c r="BD88" i="98"/>
  <c r="AW406" i="98"/>
  <c r="BK160" i="98"/>
  <c r="BR40" i="98"/>
  <c r="BO142" i="98"/>
  <c r="BR268" i="98"/>
  <c r="BR64" i="98"/>
  <c r="BK178" i="98"/>
  <c r="BO174" i="98"/>
  <c r="BC336" i="98"/>
  <c r="BE268" i="98"/>
  <c r="AW378" i="98"/>
  <c r="BM102" i="98"/>
  <c r="BO182" i="98"/>
  <c r="BP172" i="98"/>
  <c r="BM278" i="98"/>
  <c r="AW414" i="98"/>
  <c r="BE408" i="98"/>
  <c r="BL370" i="98"/>
  <c r="BO208" i="98"/>
  <c r="BO16" i="98"/>
  <c r="BP94" i="98"/>
  <c r="BP382" i="98"/>
  <c r="AW96" i="98"/>
  <c r="BD52" i="98"/>
  <c r="AZ346" i="98"/>
  <c r="BM144" i="98"/>
  <c r="BL130" i="98"/>
  <c r="BP262" i="98"/>
  <c r="BC280" i="98"/>
  <c r="BK336" i="98"/>
  <c r="BQ208" i="98"/>
  <c r="BD328" i="98"/>
  <c r="BO248" i="98"/>
  <c r="BK222" i="98"/>
  <c r="AW284" i="98"/>
  <c r="BC270" i="98"/>
  <c r="BK300" i="98"/>
  <c r="BM32" i="98"/>
  <c r="BN76" i="98"/>
  <c r="BM298" i="98"/>
  <c r="BP208" i="98"/>
  <c r="BC394" i="98"/>
  <c r="AX232" i="98"/>
  <c r="BR58" i="98"/>
  <c r="BM26" i="98"/>
  <c r="BL394" i="98"/>
  <c r="BK164" i="98"/>
  <c r="BO10" i="98"/>
  <c r="BP304" i="98"/>
  <c r="AX190" i="98"/>
  <c r="BD322" i="98"/>
  <c r="BN70" i="98"/>
  <c r="BN160" i="98"/>
  <c r="BL226" i="98"/>
  <c r="BM124" i="98"/>
  <c r="BK142" i="98"/>
  <c r="AW240" i="98"/>
  <c r="AW170" i="98"/>
  <c r="BO324" i="98"/>
  <c r="BL166" i="98"/>
  <c r="BL346" i="98"/>
  <c r="BC248" i="98"/>
  <c r="BC344" i="98"/>
  <c r="BM88" i="98"/>
  <c r="BC30" i="98"/>
  <c r="BD16" i="98"/>
  <c r="BL298" i="98"/>
  <c r="BK286" i="98"/>
  <c r="AY352" i="98"/>
  <c r="BD406" i="98"/>
  <c r="BM114" i="98"/>
  <c r="BK66" i="98"/>
  <c r="BM192" i="98"/>
  <c r="AW266" i="98"/>
  <c r="BC418" i="98"/>
  <c r="BE264" i="98"/>
  <c r="BE196" i="98"/>
  <c r="AW336" i="98"/>
  <c r="BD370" i="98"/>
  <c r="BF100" i="98"/>
  <c r="BC322" i="98"/>
  <c r="BC284" i="98"/>
  <c r="BE74" i="98"/>
  <c r="BE308" i="98"/>
  <c r="AY202" i="98"/>
  <c r="AW328" i="98"/>
  <c r="BC246" i="98"/>
  <c r="AW106" i="98"/>
  <c r="BF334" i="98"/>
  <c r="AW256" i="98"/>
  <c r="BF10" i="98"/>
  <c r="BF364" i="98"/>
  <c r="BE410" i="98"/>
  <c r="BC138" i="98"/>
  <c r="BC428" i="98"/>
  <c r="BD40" i="98"/>
  <c r="AZ412" i="98"/>
  <c r="AW366" i="98"/>
  <c r="BC62" i="98"/>
  <c r="AW386" i="98"/>
  <c r="AW306" i="98"/>
  <c r="BC406" i="98"/>
  <c r="BC68" i="98"/>
  <c r="AW246" i="98"/>
  <c r="BE282" i="98"/>
  <c r="AW286" i="98"/>
  <c r="BC212" i="98"/>
  <c r="BC342" i="98"/>
  <c r="BE172" i="98"/>
  <c r="AW218" i="98"/>
  <c r="BF94" i="98"/>
  <c r="BD220" i="98"/>
  <c r="AY124" i="98"/>
  <c r="AY256" i="98"/>
  <c r="BE270" i="98"/>
  <c r="AY142" i="98"/>
  <c r="BC330" i="98"/>
  <c r="BC386" i="98"/>
  <c r="AY28" i="98"/>
  <c r="AY322" i="98"/>
  <c r="AZ58" i="98"/>
  <c r="BK168" i="98"/>
  <c r="BM70" i="98"/>
  <c r="BP118" i="98"/>
  <c r="BM396" i="98"/>
  <c r="BM156" i="98"/>
  <c r="BL184" i="98"/>
  <c r="BM186" i="98"/>
  <c r="BC14" i="98"/>
  <c r="BE158" i="98"/>
  <c r="BE294" i="98"/>
  <c r="BC364" i="98"/>
  <c r="BO318" i="98"/>
  <c r="BK46" i="98"/>
  <c r="BQ130" i="98"/>
  <c r="BN106" i="98"/>
  <c r="BK72" i="98"/>
  <c r="BR322" i="98"/>
  <c r="AZ100" i="98"/>
  <c r="BE288" i="98"/>
  <c r="AZ190" i="98"/>
  <c r="BK280" i="98"/>
  <c r="BK28" i="98"/>
  <c r="BP412" i="98"/>
  <c r="BK228" i="98"/>
  <c r="BO44" i="98"/>
  <c r="BE266" i="98"/>
  <c r="BC10" i="98"/>
  <c r="BC84" i="98"/>
  <c r="BK194" i="98"/>
  <c r="BK374" i="98"/>
  <c r="BO72" i="98"/>
  <c r="BO212" i="98"/>
  <c r="BO296" i="98"/>
  <c r="BC42" i="98"/>
  <c r="BC176" i="98"/>
  <c r="BD70" i="98"/>
  <c r="BK274" i="98"/>
  <c r="BO88" i="98"/>
  <c r="BM410" i="98"/>
  <c r="BK418" i="98"/>
  <c r="BC80" i="98"/>
  <c r="AZ154" i="98"/>
  <c r="BM398" i="98"/>
  <c r="BM260" i="98"/>
  <c r="AZ322" i="98"/>
  <c r="BD196" i="98"/>
  <c r="BO394" i="98"/>
  <c r="BF298" i="98"/>
  <c r="AW148" i="98"/>
  <c r="BK162" i="98"/>
  <c r="BK224" i="98"/>
  <c r="BK60" i="98"/>
  <c r="BR202" i="98"/>
  <c r="BQ64" i="98"/>
  <c r="BN238" i="98"/>
  <c r="BM120" i="98"/>
  <c r="BL208" i="98"/>
  <c r="BO426" i="98"/>
  <c r="BL154" i="98"/>
  <c r="BC132" i="98"/>
  <c r="BM252" i="98"/>
  <c r="BF190" i="98"/>
  <c r="BM392" i="98"/>
  <c r="AX184" i="98"/>
  <c r="BR52" i="98"/>
  <c r="BC190" i="98"/>
  <c r="BM292" i="98"/>
  <c r="AW398" i="98"/>
  <c r="BR274" i="98"/>
  <c r="BK352" i="98"/>
  <c r="BR226" i="98"/>
  <c r="BQ334" i="98"/>
  <c r="BK226" i="98"/>
  <c r="BC40" i="98"/>
  <c r="AW184" i="98"/>
  <c r="AY58" i="98"/>
  <c r="BF352" i="98"/>
  <c r="BN136" i="98"/>
  <c r="BL112" i="98"/>
  <c r="BO62" i="98"/>
  <c r="BM294" i="98"/>
  <c r="BQ424" i="98"/>
  <c r="BO222" i="98"/>
  <c r="BE356" i="98"/>
  <c r="AX100" i="98"/>
  <c r="AW120" i="98"/>
  <c r="BC118" i="98"/>
  <c r="BK288" i="98"/>
  <c r="BL190" i="98"/>
  <c r="BO240" i="98"/>
  <c r="BL316" i="98"/>
  <c r="BQ40" i="98"/>
  <c r="BO198" i="98"/>
  <c r="BL136" i="98"/>
  <c r="BK102" i="98"/>
  <c r="BC130" i="98"/>
  <c r="AX376" i="98"/>
  <c r="BK78" i="98"/>
  <c r="BM308" i="98"/>
  <c r="BN16" i="98"/>
  <c r="BQ112" i="98"/>
  <c r="BO250" i="98"/>
  <c r="BE378" i="98"/>
  <c r="BC170" i="98"/>
  <c r="BC362" i="98"/>
  <c r="AW426" i="98"/>
  <c r="AW244" i="98"/>
  <c r="BO92" i="98"/>
  <c r="BM160" i="98"/>
  <c r="BM12" i="98"/>
  <c r="BK38" i="98"/>
  <c r="BO186" i="98"/>
  <c r="BM212" i="98"/>
  <c r="BM62" i="98"/>
  <c r="BK270" i="98"/>
  <c r="BM198" i="98"/>
  <c r="BK282" i="98"/>
  <c r="AZ214" i="98"/>
  <c r="BE258" i="98"/>
  <c r="BE382" i="98"/>
  <c r="AW112" i="98"/>
  <c r="AW156" i="98"/>
  <c r="BK118" i="98"/>
  <c r="BL148" i="98"/>
  <c r="BL46" i="98"/>
  <c r="BR388" i="98"/>
  <c r="BK36" i="98"/>
  <c r="BK122" i="98"/>
  <c r="BM228" i="98"/>
  <c r="BM200" i="98"/>
  <c r="BC126" i="98"/>
  <c r="BC240" i="98"/>
  <c r="AY100" i="98"/>
  <c r="AY160" i="98"/>
  <c r="BE370" i="98"/>
  <c r="BO216" i="98"/>
  <c r="BK364" i="98"/>
  <c r="BO274" i="98"/>
  <c r="BM104" i="98"/>
  <c r="BM360" i="98"/>
  <c r="BQ412" i="98"/>
  <c r="AZ292" i="98"/>
  <c r="BE146" i="98"/>
  <c r="BC94" i="98"/>
  <c r="AW300" i="98"/>
  <c r="BE160" i="98"/>
  <c r="BQ46" i="98"/>
  <c r="BQ190" i="98"/>
  <c r="BP364" i="98"/>
  <c r="BK264" i="98"/>
  <c r="BR286" i="98"/>
  <c r="BM320" i="98"/>
  <c r="BO402" i="98"/>
  <c r="BK422" i="98"/>
  <c r="AZ370" i="98"/>
  <c r="BM402" i="98"/>
  <c r="AX76" i="98"/>
  <c r="BM132" i="98"/>
  <c r="BF388" i="98"/>
  <c r="BO164" i="98"/>
  <c r="AW320" i="98"/>
  <c r="BR406" i="98"/>
  <c r="BK58" i="98"/>
  <c r="BQ10" i="98"/>
  <c r="BC66" i="98"/>
  <c r="BQ376" i="98"/>
  <c r="AY64" i="98"/>
  <c r="BK212" i="98"/>
  <c r="BQ28" i="98"/>
  <c r="BM40" i="98"/>
  <c r="BP88" i="98"/>
  <c r="AW350" i="98"/>
  <c r="BE138" i="98"/>
  <c r="AW220" i="98"/>
  <c r="BC112" i="98"/>
  <c r="BD100" i="98"/>
  <c r="BO184" i="98"/>
  <c r="BM130" i="98"/>
  <c r="BK310" i="98"/>
  <c r="BP100" i="98"/>
  <c r="BQ202" i="98"/>
  <c r="BO28" i="98"/>
  <c r="BO74" i="98"/>
  <c r="BM90" i="98"/>
  <c r="BE92" i="98"/>
  <c r="AZ64" i="98"/>
  <c r="BC122" i="98"/>
  <c r="BK342" i="98"/>
  <c r="BP286" i="98"/>
  <c r="BL340" i="98"/>
  <c r="BO342" i="98"/>
  <c r="BM350" i="98"/>
  <c r="BM46" i="98"/>
  <c r="BN310" i="98"/>
  <c r="BE326" i="98"/>
  <c r="AZ382" i="98"/>
  <c r="BE314" i="98"/>
  <c r="AX292" i="98"/>
  <c r="BO172" i="98"/>
  <c r="BK166" i="98"/>
  <c r="BK42" i="98"/>
  <c r="BO52" i="98"/>
  <c r="BK106" i="98"/>
  <c r="BM108" i="98"/>
  <c r="BK180" i="98"/>
  <c r="AW258" i="98"/>
  <c r="AW80" i="98"/>
  <c r="BD424" i="98"/>
  <c r="BM362" i="98"/>
  <c r="BR190" i="98"/>
  <c r="BO308" i="98"/>
  <c r="BP190" i="98"/>
  <c r="BO418" i="98"/>
  <c r="BM374" i="98"/>
  <c r="BO138" i="98"/>
  <c r="BE376" i="98"/>
  <c r="AY328" i="98"/>
  <c r="BC286" i="98"/>
  <c r="AW294" i="98"/>
  <c r="BO294" i="98"/>
  <c r="BK84" i="98"/>
  <c r="BM180" i="98"/>
  <c r="BK318" i="98"/>
  <c r="BO42" i="98"/>
  <c r="BO266" i="98"/>
  <c r="BM296" i="98"/>
  <c r="BC424" i="98"/>
  <c r="BE296" i="98"/>
  <c r="BF250" i="98"/>
  <c r="AZ202" i="98"/>
  <c r="AW126" i="98"/>
  <c r="BM334" i="98"/>
  <c r="BK350" i="98"/>
  <c r="BK294" i="98"/>
  <c r="BK398" i="98"/>
  <c r="BO94" i="98"/>
  <c r="AY358" i="98"/>
  <c r="BC226" i="98"/>
  <c r="AZ388" i="98"/>
  <c r="AW54" i="98"/>
  <c r="BO132" i="98"/>
  <c r="BM190" i="98"/>
  <c r="BO382" i="98"/>
  <c r="BL100" i="98"/>
  <c r="BK158" i="98"/>
  <c r="BE214" i="98"/>
  <c r="BM322" i="98"/>
  <c r="AW310" i="98"/>
  <c r="BM138" i="98"/>
  <c r="AW228" i="98"/>
  <c r="BM224" i="98"/>
  <c r="BC136" i="98"/>
  <c r="BO128" i="98"/>
  <c r="AZ316" i="98"/>
  <c r="BN370" i="98"/>
  <c r="AW146" i="98"/>
  <c r="BO228" i="98"/>
  <c r="AW248" i="98"/>
  <c r="BR112" i="98"/>
  <c r="AX256" i="98"/>
  <c r="BF28" i="98"/>
  <c r="BO392" i="98"/>
  <c r="BK304" i="98"/>
  <c r="BM276" i="98"/>
  <c r="BR262" i="98"/>
  <c r="BM246" i="98"/>
  <c r="BP220" i="98"/>
  <c r="BK356" i="98"/>
  <c r="AW38" i="98"/>
  <c r="BE242" i="98"/>
  <c r="BF424" i="98"/>
  <c r="BR376" i="98"/>
  <c r="BO110" i="98"/>
  <c r="BM376" i="98"/>
  <c r="BM328" i="98"/>
  <c r="BK52" i="98"/>
  <c r="BK216" i="98"/>
  <c r="BM230" i="98"/>
  <c r="BC376" i="98"/>
  <c r="BE128" i="98"/>
  <c r="BE218" i="98"/>
  <c r="AZ358" i="98"/>
  <c r="AW326" i="98"/>
  <c r="BM268" i="98"/>
  <c r="BN262" i="98"/>
  <c r="BK108" i="98"/>
  <c r="BO422" i="98"/>
  <c r="BO122" i="98"/>
  <c r="BQ286" i="98"/>
  <c r="BK132" i="98"/>
  <c r="BM214" i="98"/>
  <c r="BR232" i="98"/>
  <c r="BF208" i="98"/>
  <c r="AY292" i="98"/>
  <c r="BC302" i="98"/>
  <c r="AW50" i="98"/>
  <c r="BQ310" i="98"/>
  <c r="BM286" i="98"/>
  <c r="BP106" i="98"/>
  <c r="BM380" i="98"/>
  <c r="BK372" i="98"/>
  <c r="BP268" i="98"/>
  <c r="BM258" i="98"/>
  <c r="AX424" i="98"/>
  <c r="BM416" i="98"/>
  <c r="BE316" i="98"/>
  <c r="BO148" i="98"/>
  <c r="AX412" i="98"/>
  <c r="BK254" i="98"/>
  <c r="BC20" i="98"/>
  <c r="BK116" i="98"/>
  <c r="BO304" i="98"/>
  <c r="BC60" i="98"/>
  <c r="BQ250" i="98"/>
  <c r="AX340" i="98"/>
  <c r="BM358" i="98"/>
  <c r="BK68" i="98"/>
  <c r="BQ196" i="98"/>
  <c r="AW368" i="98"/>
  <c r="BC390" i="98"/>
  <c r="BE318" i="98"/>
  <c r="BE64" i="98"/>
  <c r="AX304" i="98"/>
  <c r="BK246" i="98"/>
  <c r="BN328" i="98"/>
  <c r="BQ160" i="98"/>
  <c r="BM408" i="98"/>
  <c r="BP244" i="98"/>
  <c r="BO64" i="98"/>
  <c r="BM218" i="98"/>
  <c r="BK248" i="98"/>
  <c r="BF322" i="98"/>
  <c r="AW236" i="98"/>
  <c r="AW362" i="98"/>
  <c r="AX16" i="98"/>
  <c r="BF232" i="98"/>
  <c r="BP64" i="98"/>
  <c r="BR196" i="98"/>
  <c r="BL238" i="98"/>
  <c r="BO288" i="98"/>
  <c r="BN196" i="98"/>
  <c r="BL178" i="98"/>
  <c r="BD388" i="98"/>
  <c r="BO70" i="98"/>
  <c r="AW16" i="98"/>
  <c r="BL58" i="98"/>
  <c r="BK54" i="98"/>
  <c r="AW68" i="98"/>
  <c r="BC172" i="98"/>
  <c r="BO336" i="98"/>
  <c r="BC370" i="98"/>
  <c r="BM272" i="98"/>
  <c r="BC384" i="98"/>
  <c r="AY94" i="98"/>
  <c r="BM182" i="98"/>
  <c r="AZ280" i="98"/>
  <c r="BC326" i="98"/>
  <c r="BM202" i="98"/>
  <c r="BP334" i="98"/>
  <c r="BO130" i="98"/>
  <c r="BP76" i="98"/>
  <c r="BM390" i="98"/>
  <c r="BQ358" i="98"/>
  <c r="BR208" i="98"/>
  <c r="BM162" i="98"/>
  <c r="BE68" i="98"/>
  <c r="BC274" i="98"/>
  <c r="AW118" i="98"/>
  <c r="AW116" i="98"/>
  <c r="BO218" i="98"/>
  <c r="BK120" i="98"/>
  <c r="BM66" i="98"/>
  <c r="BK82" i="98"/>
  <c r="BO292" i="98"/>
  <c r="BO206" i="98"/>
  <c r="BM10" i="98"/>
  <c r="BN10" i="98"/>
  <c r="BC306" i="98"/>
  <c r="AW172" i="98"/>
  <c r="BC98" i="98"/>
  <c r="AY22" i="98"/>
  <c r="BC192" i="98"/>
  <c r="AY340" i="98"/>
  <c r="BP130" i="98"/>
  <c r="BP28" i="98"/>
  <c r="BO326" i="98"/>
  <c r="BR166" i="98"/>
  <c r="BO322" i="98"/>
  <c r="BD400" i="98"/>
  <c r="BD358" i="98"/>
  <c r="BC96" i="98"/>
  <c r="BE98" i="98"/>
  <c r="BF64" i="98"/>
  <c r="BO114" i="98"/>
  <c r="BK172" i="98"/>
  <c r="BO340" i="98"/>
  <c r="BN244" i="98"/>
  <c r="BM364" i="98"/>
  <c r="BK420" i="98"/>
  <c r="BL40" i="98"/>
  <c r="BL256" i="98"/>
  <c r="BO256" i="98"/>
  <c r="BD124" i="98"/>
  <c r="BO400" i="98"/>
  <c r="BC214" i="98"/>
  <c r="AY70" i="98"/>
  <c r="AW36" i="98"/>
  <c r="BQ274" i="98"/>
  <c r="BC52" i="98"/>
  <c r="BO194" i="98"/>
  <c r="AW260" i="98"/>
  <c r="BK218" i="98"/>
  <c r="BE42" i="98"/>
  <c r="BM250" i="98"/>
  <c r="BL142" i="98"/>
  <c r="BO134" i="98"/>
  <c r="BM30" i="98"/>
  <c r="BM140" i="98"/>
  <c r="AW150" i="98"/>
  <c r="BC32" i="98"/>
  <c r="AX124" i="98"/>
  <c r="BD232" i="98"/>
  <c r="BN286" i="98"/>
  <c r="BK190" i="98"/>
  <c r="BN190" i="98"/>
  <c r="BM384" i="98"/>
  <c r="BR214" i="98"/>
  <c r="BO314" i="98"/>
  <c r="BL364" i="98"/>
  <c r="BK320" i="98"/>
  <c r="BC382" i="98"/>
  <c r="BE140" i="98"/>
  <c r="BC24" i="98"/>
  <c r="BN364" i="98"/>
  <c r="BK386" i="98"/>
  <c r="BK354" i="98"/>
  <c r="BK236" i="98"/>
  <c r="BO96" i="98"/>
  <c r="BM370" i="98"/>
  <c r="BK328" i="98"/>
  <c r="BN304" i="98"/>
  <c r="BF358" i="98"/>
  <c r="BE222" i="98"/>
  <c r="AY304" i="98"/>
  <c r="BE194" i="98"/>
  <c r="BF172" i="98"/>
  <c r="BO286" i="98"/>
  <c r="BM164" i="98"/>
  <c r="BK370" i="98"/>
  <c r="BQ142" i="98"/>
  <c r="BO118" i="98"/>
  <c r="BN82" i="98"/>
  <c r="BE284" i="98"/>
  <c r="BE278" i="98"/>
  <c r="AZ160" i="98"/>
  <c r="AW194" i="98"/>
  <c r="AW60" i="98"/>
  <c r="BR88" i="98"/>
  <c r="BR250" i="98"/>
  <c r="BR358" i="98"/>
  <c r="BQ184" i="98"/>
  <c r="BM354" i="98"/>
  <c r="BM116" i="98"/>
  <c r="BP214" i="98"/>
  <c r="BO162" i="98"/>
  <c r="BM96" i="98"/>
  <c r="AW410" i="98"/>
  <c r="AZ106" i="98"/>
  <c r="AW52" i="98"/>
  <c r="BC268" i="98"/>
  <c r="BR424" i="98"/>
  <c r="BQ340" i="98"/>
  <c r="BM122" i="98"/>
  <c r="BM146" i="98"/>
  <c r="BM424" i="98"/>
  <c r="BN292" i="98"/>
  <c r="BP328" i="98"/>
  <c r="BM148" i="98"/>
  <c r="BO254" i="98"/>
  <c r="BE420" i="98"/>
  <c r="BC290" i="98"/>
  <c r="BF142" i="98"/>
  <c r="AX154" i="98"/>
  <c r="BO398" i="98"/>
  <c r="BM98" i="98"/>
  <c r="BO358" i="98"/>
  <c r="BP124" i="98"/>
  <c r="BO24" i="98"/>
  <c r="BM312" i="98"/>
  <c r="BK290" i="98"/>
  <c r="AZ376" i="98"/>
  <c r="BO276" i="98"/>
  <c r="BL250" i="98"/>
  <c r="BQ94" i="98"/>
  <c r="BP160" i="98"/>
  <c r="BM290" i="98"/>
  <c r="BM206" i="98"/>
  <c r="BR160" i="98"/>
  <c r="AX46" i="98"/>
  <c r="BC64" i="98"/>
  <c r="AY148" i="98"/>
  <c r="AZ112" i="98"/>
  <c r="BE54" i="98"/>
  <c r="BC380" i="98"/>
  <c r="BO32" i="98"/>
  <c r="BL34" i="98"/>
  <c r="BO126" i="98"/>
  <c r="BN124" i="98"/>
  <c r="BO200" i="98"/>
  <c r="AX334" i="98"/>
  <c r="BC194" i="98"/>
  <c r="BC34" i="98"/>
  <c r="BC184" i="98"/>
  <c r="AW394" i="98"/>
  <c r="BK176" i="98"/>
  <c r="BQ244" i="98"/>
  <c r="BN202" i="98"/>
  <c r="BO270" i="98"/>
  <c r="BR76" i="98"/>
  <c r="BM342" i="98"/>
  <c r="BM112" i="98"/>
  <c r="BK94" i="98"/>
  <c r="AY388" i="98"/>
  <c r="AW308" i="98"/>
  <c r="AZ46" i="98"/>
  <c r="BE338" i="98"/>
  <c r="BE360" i="98"/>
  <c r="BD202" i="98"/>
  <c r="BO244" i="98"/>
  <c r="BQ154" i="98"/>
  <c r="BK302" i="98"/>
  <c r="BN178" i="98"/>
  <c r="BK98" i="98"/>
  <c r="BK170" i="98"/>
  <c r="BO350" i="98"/>
  <c r="BE116" i="98"/>
  <c r="BF382" i="98"/>
  <c r="BC102" i="98"/>
  <c r="BD76" i="98"/>
  <c r="AX88" i="98"/>
  <c r="BE302" i="98"/>
  <c r="BM400" i="98"/>
  <c r="BK174" i="98"/>
  <c r="BO348" i="98"/>
  <c r="BM346" i="98"/>
  <c r="BR244" i="98"/>
  <c r="BP196" i="98"/>
  <c r="BR292" i="98"/>
  <c r="BR28" i="98"/>
  <c r="BN418" i="98"/>
  <c r="BP52" i="98"/>
  <c r="BE62" i="98"/>
  <c r="AZ208" i="98"/>
  <c r="BD382" i="98"/>
  <c r="AY106" i="98"/>
  <c r="BC338" i="98"/>
  <c r="BL376" i="98"/>
  <c r="BQ16" i="98"/>
  <c r="BQ88" i="98"/>
  <c r="BO176" i="98"/>
  <c r="BO414" i="98"/>
  <c r="BO284" i="98"/>
  <c r="AW160" i="98"/>
  <c r="AW162" i="98"/>
  <c r="BC12" i="98"/>
  <c r="BC318" i="98"/>
  <c r="BC416" i="98"/>
  <c r="BK92" i="98"/>
  <c r="BL106" i="98"/>
  <c r="BO410" i="98"/>
  <c r="BR136" i="98"/>
  <c r="BN28" i="98"/>
  <c r="BM330" i="98"/>
  <c r="BP226" i="98"/>
  <c r="BO232" i="98"/>
  <c r="BD316" i="98"/>
  <c r="BE364" i="98"/>
  <c r="BE226" i="98"/>
  <c r="BC260" i="98"/>
  <c r="BF88" i="98"/>
  <c r="BM208" i="98"/>
  <c r="BQ352" i="98"/>
  <c r="BP112" i="98"/>
  <c r="BM232" i="98"/>
  <c r="BM236" i="98"/>
  <c r="BO170" i="98"/>
  <c r="BR400" i="98"/>
  <c r="BO108" i="98"/>
  <c r="BQ214" i="98"/>
  <c r="BC148" i="98"/>
  <c r="BD136" i="98"/>
  <c r="AZ238" i="98"/>
  <c r="BD238" i="98"/>
  <c r="AY400" i="98"/>
  <c r="BR370" i="98"/>
  <c r="BK428" i="98"/>
  <c r="BP256" i="98"/>
  <c r="BP166" i="98"/>
  <c r="BO34" i="98"/>
  <c r="BK400" i="98"/>
  <c r="BQ172" i="98"/>
  <c r="BO404" i="98"/>
  <c r="BM128" i="98"/>
  <c r="BE36" i="98"/>
  <c r="AZ28" i="98"/>
  <c r="AZ400" i="98"/>
  <c r="BC142" i="98"/>
  <c r="BC334" i="98"/>
  <c r="BM266" i="98"/>
  <c r="BR130" i="98"/>
  <c r="BM106" i="98"/>
  <c r="BR148" i="98"/>
  <c r="BP58" i="98"/>
  <c r="BK154" i="98"/>
  <c r="BK414" i="98"/>
  <c r="BM28" i="98"/>
  <c r="AY262" i="98"/>
  <c r="AY178" i="98"/>
  <c r="BC92" i="98"/>
  <c r="BE342" i="98"/>
  <c r="BK10" i="98"/>
  <c r="BK416" i="98"/>
  <c r="BQ70" i="98"/>
  <c r="BL400" i="98"/>
  <c r="BO258" i="98"/>
  <c r="BP238" i="98"/>
  <c r="BO344" i="98"/>
  <c r="BO38" i="98"/>
  <c r="BQ316" i="98"/>
  <c r="AX202" i="98"/>
  <c r="AW264" i="98"/>
  <c r="BF130" i="98"/>
  <c r="BC378" i="98"/>
  <c r="AW372" i="98"/>
  <c r="BR22" i="98"/>
  <c r="BL268" i="98"/>
  <c r="BK26" i="98"/>
  <c r="BK156" i="98"/>
  <c r="BO386" i="98"/>
  <c r="BM82" i="98"/>
  <c r="BP280" i="98"/>
  <c r="BK126" i="98"/>
  <c r="BO316" i="98"/>
  <c r="BR154" i="98"/>
  <c r="BE86" i="98"/>
  <c r="AZ136" i="98"/>
  <c r="BD280" i="98"/>
  <c r="BC400" i="98"/>
  <c r="AX388" i="98"/>
  <c r="BC218" i="98"/>
  <c r="BN142" i="98"/>
  <c r="BR172" i="98"/>
  <c r="BK284" i="98"/>
  <c r="BM136" i="98"/>
  <c r="BK200" i="98"/>
  <c r="BM126" i="98"/>
  <c r="BM318" i="98"/>
  <c r="BO146" i="98"/>
  <c r="BM172" i="98"/>
  <c r="BQ148" i="98"/>
  <c r="BC410" i="98"/>
  <c r="AY166" i="98"/>
  <c r="AY346" i="98"/>
  <c r="BB346" i="98" s="1"/>
  <c r="BC104" i="98"/>
  <c r="AW110" i="98"/>
  <c r="AW416" i="98"/>
  <c r="BM100" i="98"/>
  <c r="BK62" i="98"/>
  <c r="BK202" i="98"/>
  <c r="BO290" i="98"/>
  <c r="BO102" i="98"/>
  <c r="BO158" i="98"/>
  <c r="BK378" i="98"/>
  <c r="BQ322" i="98"/>
  <c r="BQ418" i="98"/>
  <c r="BF400" i="98"/>
  <c r="BC186" i="98"/>
  <c r="BF16" i="98"/>
  <c r="BC388" i="98"/>
  <c r="AX310" i="98"/>
  <c r="BO214" i="98"/>
  <c r="BO196" i="98"/>
  <c r="BK406" i="98"/>
  <c r="BP136" i="98"/>
  <c r="BK276" i="98"/>
  <c r="BR310" i="98"/>
  <c r="BK312" i="98"/>
  <c r="BN382" i="98"/>
  <c r="BP46" i="98"/>
  <c r="AX250" i="98"/>
  <c r="AW102" i="98"/>
  <c r="BC16" i="98"/>
  <c r="BE286" i="98"/>
  <c r="AW338" i="98"/>
  <c r="BO412" i="98"/>
  <c r="BK404" i="98"/>
  <c r="BM166" i="98"/>
  <c r="BM86" i="98"/>
  <c r="BM216" i="98"/>
  <c r="BM58" i="98"/>
  <c r="BK382" i="98"/>
  <c r="BQ304" i="98"/>
  <c r="BE190" i="98"/>
  <c r="BC242" i="98"/>
  <c r="BE330" i="98"/>
  <c r="BE240" i="98"/>
  <c r="BF124" i="98"/>
  <c r="BN172" i="98"/>
  <c r="BO390" i="98"/>
  <c r="BL202" i="98"/>
  <c r="BO160" i="98"/>
  <c r="BO338" i="98"/>
  <c r="BL88" i="98"/>
  <c r="BO210" i="98"/>
  <c r="BP358" i="98"/>
  <c r="BE132" i="98"/>
  <c r="BD292" i="98"/>
  <c r="BO252" i="98"/>
  <c r="BQ226" i="98"/>
  <c r="BK390" i="98"/>
  <c r="BQ298" i="98"/>
  <c r="BR412" i="98"/>
  <c r="BO204" i="98"/>
  <c r="BM240" i="98"/>
  <c r="BL70" i="98"/>
  <c r="AY220" i="98"/>
  <c r="BC116" i="98"/>
  <c r="AZ166" i="98"/>
  <c r="BQ166" i="98"/>
  <c r="BQ238" i="98"/>
  <c r="BP340" i="98"/>
  <c r="BP322" i="98"/>
  <c r="BK100" i="98"/>
  <c r="BM16" i="98"/>
  <c r="BM52" i="98"/>
  <c r="BK214" i="98"/>
  <c r="BO190" i="98"/>
  <c r="AZ298" i="98"/>
  <c r="AW234" i="98"/>
  <c r="BF178" i="98"/>
  <c r="BF304" i="98"/>
  <c r="BD376" i="98"/>
  <c r="BO136" i="98"/>
  <c r="BM338" i="98"/>
  <c r="BM80" i="98"/>
  <c r="BP346" i="98"/>
  <c r="BK316" i="98"/>
  <c r="BQ406" i="98"/>
  <c r="BM282" i="98"/>
  <c r="BN34" i="98"/>
  <c r="AW262" i="98"/>
  <c r="BE324" i="98"/>
  <c r="BE428" i="98"/>
  <c r="AX40" i="98"/>
  <c r="BC204" i="98"/>
  <c r="BM420" i="98"/>
  <c r="BL10" i="98"/>
  <c r="BO40" i="98"/>
  <c r="BO362" i="98"/>
  <c r="BM304" i="98"/>
  <c r="AW88" i="98"/>
  <c r="AZ274" i="98"/>
  <c r="BE184" i="98"/>
  <c r="BD64" i="98"/>
  <c r="BO50" i="98"/>
  <c r="BM288" i="98"/>
  <c r="BK40" i="98"/>
  <c r="BM210" i="98"/>
  <c r="BQ346" i="98"/>
  <c r="BK334" i="98"/>
  <c r="BM316" i="98"/>
  <c r="BK366" i="98"/>
  <c r="BC144" i="98"/>
  <c r="BE178" i="98"/>
  <c r="BE60" i="98"/>
  <c r="AZ118" i="98"/>
  <c r="BK50" i="98"/>
  <c r="BQ52" i="98"/>
  <c r="BM242" i="98"/>
  <c r="BO76" i="98"/>
  <c r="BM356" i="98"/>
  <c r="BO152" i="98"/>
  <c r="BM54" i="98"/>
  <c r="BE206" i="98"/>
  <c r="BE34" i="98"/>
  <c r="AZ34" i="98"/>
  <c r="BF220" i="98"/>
  <c r="BM414" i="98"/>
  <c r="BN334" i="98"/>
  <c r="BM238" i="98"/>
  <c r="BR124" i="98"/>
  <c r="BR256" i="98"/>
  <c r="BQ100" i="98"/>
  <c r="BD10" i="98"/>
  <c r="AW210" i="98"/>
  <c r="AW84" i="98"/>
  <c r="BC408" i="98"/>
  <c r="BM226" i="98"/>
  <c r="BM22" i="98"/>
  <c r="BO366" i="98"/>
  <c r="BO262" i="98"/>
  <c r="BM94" i="98"/>
  <c r="BQ232" i="98"/>
  <c r="BK376" i="98"/>
  <c r="BO166" i="98"/>
  <c r="BD22" i="98"/>
  <c r="AY280" i="98"/>
  <c r="BF292" i="98"/>
  <c r="BC154" i="98"/>
  <c r="BE396" i="98"/>
  <c r="BE24" i="98"/>
  <c r="BN208" i="98"/>
  <c r="BR394" i="98"/>
  <c r="BL292" i="98"/>
  <c r="BO378" i="98"/>
  <c r="BK208" i="98"/>
  <c r="BN232" i="98"/>
  <c r="BK138" i="98"/>
  <c r="BR100" i="98"/>
  <c r="BO356" i="98"/>
  <c r="BC328" i="98"/>
  <c r="BE10" i="98"/>
  <c r="AY238" i="98"/>
  <c r="BC156" i="98"/>
  <c r="BE300" i="98"/>
  <c r="BL94" i="98"/>
  <c r="BO320" i="98"/>
  <c r="BN274" i="98"/>
  <c r="BR82" i="98"/>
  <c r="BQ136" i="98"/>
  <c r="BM78" i="98"/>
  <c r="BE344" i="98"/>
  <c r="BE320" i="98"/>
  <c r="BE386" i="98"/>
  <c r="AW342" i="98"/>
  <c r="BE394" i="98"/>
  <c r="AW222" i="98"/>
  <c r="BR142" i="98"/>
  <c r="BP400" i="98"/>
  <c r="BN112" i="98"/>
  <c r="BO380" i="98"/>
  <c r="BM264" i="98"/>
  <c r="BO150" i="98"/>
  <c r="AZ184" i="98"/>
  <c r="AX160" i="98"/>
  <c r="BE28" i="98"/>
  <c r="BC224" i="98"/>
  <c r="BC358" i="98"/>
  <c r="BM110" i="98"/>
  <c r="BO22" i="98"/>
  <c r="BL280" i="98"/>
  <c r="BL388" i="98"/>
  <c r="BM262" i="98"/>
  <c r="BO376" i="98"/>
  <c r="BP154" i="98"/>
  <c r="BK220" i="98"/>
  <c r="BO236" i="98"/>
  <c r="BO226" i="98"/>
  <c r="BE204" i="98"/>
  <c r="AW190" i="98"/>
  <c r="AX148" i="98"/>
  <c r="BF148" i="98"/>
  <c r="BF316" i="98"/>
  <c r="BO56" i="98"/>
  <c r="BK14" i="98"/>
  <c r="BK326" i="98"/>
  <c r="BO90" i="98"/>
  <c r="BK332" i="98"/>
  <c r="BM196" i="98"/>
  <c r="BL358" i="98"/>
  <c r="BO328" i="98"/>
  <c r="BM326" i="98"/>
  <c r="AX196" i="98"/>
  <c r="BB196" i="98" s="1"/>
  <c r="AX130" i="98"/>
  <c r="BD154" i="98"/>
  <c r="BE38" i="98"/>
  <c r="BK182" i="98"/>
  <c r="BM220" i="98"/>
  <c r="BK124" i="98"/>
  <c r="BQ394" i="98"/>
  <c r="AZ76" i="98"/>
  <c r="BC292" i="98"/>
  <c r="AY298" i="98"/>
  <c r="AW78" i="98"/>
  <c r="AW358" i="98"/>
  <c r="BE8" i="98"/>
  <c r="BM36" i="98"/>
  <c r="BK192" i="98"/>
  <c r="BP418" i="98"/>
  <c r="BR418" i="98"/>
  <c r="BO420" i="98"/>
  <c r="BM366" i="98"/>
  <c r="BK384" i="98"/>
  <c r="BO58" i="98"/>
  <c r="BK86" i="98"/>
  <c r="BO66" i="98"/>
  <c r="BF406" i="98"/>
  <c r="BE366" i="98"/>
  <c r="BF376" i="98"/>
  <c r="AW200" i="98"/>
  <c r="BF310" i="98"/>
  <c r="BO242" i="98"/>
  <c r="BQ328" i="98"/>
  <c r="BL274" i="98"/>
  <c r="BR364" i="98"/>
  <c r="BP40" i="98"/>
  <c r="BL334" i="98"/>
  <c r="BM300" i="98"/>
  <c r="BR346" i="98"/>
  <c r="BE322" i="98"/>
  <c r="AW282" i="98"/>
  <c r="AW122" i="98"/>
  <c r="AX406" i="98"/>
  <c r="AW382" i="98"/>
  <c r="AY118" i="98"/>
  <c r="BO18" i="98"/>
  <c r="BO180" i="98"/>
  <c r="BR382" i="98"/>
  <c r="BK360" i="98"/>
  <c r="BO396" i="98"/>
  <c r="BO298" i="98"/>
  <c r="BK322" i="98"/>
  <c r="BC166" i="98"/>
  <c r="BE332" i="98"/>
  <c r="BC78" i="98"/>
  <c r="BL304" i="98"/>
  <c r="BL418" i="98"/>
  <c r="BL382" i="98"/>
  <c r="BR184" i="98"/>
  <c r="BO238" i="98"/>
  <c r="BK392" i="98"/>
  <c r="BK262" i="98"/>
  <c r="BM234" i="98"/>
  <c r="BK48" i="98"/>
  <c r="AW164" i="98"/>
  <c r="BE112" i="98"/>
  <c r="BE166" i="98"/>
  <c r="BM336" i="98"/>
  <c r="BR178" i="98"/>
  <c r="BK34" i="98"/>
  <c r="BK96" i="98"/>
  <c r="BK152" i="98"/>
  <c r="BN424" i="98"/>
  <c r="BL220" i="98"/>
  <c r="BO354" i="98"/>
  <c r="BC196" i="98"/>
  <c r="BE76" i="98"/>
  <c r="BD130" i="98"/>
  <c r="BD346" i="98"/>
  <c r="BF46" i="98"/>
  <c r="BO14" i="98"/>
  <c r="BL76" i="98"/>
  <c r="BK186" i="98"/>
  <c r="BP16" i="98"/>
  <c r="BR280" i="98"/>
  <c r="BP352" i="98"/>
  <c r="BL28" i="98"/>
  <c r="BE202" i="98"/>
  <c r="BE328" i="98"/>
  <c r="BC356" i="98"/>
  <c r="AW272" i="98"/>
  <c r="BC288" i="98"/>
  <c r="BM84" i="98"/>
  <c r="BM150" i="98"/>
  <c r="BM382" i="98"/>
  <c r="BL310" i="98"/>
  <c r="BK308" i="98"/>
  <c r="BO310" i="98"/>
  <c r="BP82" i="98"/>
  <c r="AX298" i="98"/>
  <c r="BE358" i="98"/>
  <c r="BK268" i="98"/>
  <c r="BP232" i="98"/>
  <c r="BM50" i="98"/>
  <c r="BM324" i="98"/>
  <c r="BK184" i="98"/>
  <c r="BK306" i="98"/>
  <c r="BK232" i="98"/>
  <c r="BK242" i="98"/>
  <c r="BK148" i="98"/>
  <c r="AX286" i="98"/>
  <c r="BE150" i="98"/>
  <c r="BC412" i="98"/>
  <c r="AY214" i="98"/>
  <c r="AY208" i="98"/>
  <c r="BE198" i="98"/>
  <c r="BM64" i="98"/>
  <c r="BN358" i="98"/>
  <c r="BO300" i="98"/>
  <c r="BO120" i="98"/>
  <c r="BO364" i="98"/>
  <c r="BM34" i="98"/>
  <c r="BR328" i="98"/>
  <c r="BQ118" i="98"/>
  <c r="BM42" i="98"/>
  <c r="AW28" i="98"/>
  <c r="BC298" i="98"/>
  <c r="AW424" i="98"/>
  <c r="AX166" i="98"/>
  <c r="BM48" i="98"/>
  <c r="BM352" i="98"/>
  <c r="BN280" i="98"/>
  <c r="BM158" i="98"/>
  <c r="BO168" i="98"/>
  <c r="BK362" i="98"/>
  <c r="BO306" i="98"/>
  <c r="BR94" i="98"/>
  <c r="BO408" i="98"/>
  <c r="BD298" i="98"/>
  <c r="BE186" i="98"/>
  <c r="AW24" i="98"/>
  <c r="BK244" i="98"/>
  <c r="BO144" i="98"/>
  <c r="BN148" i="98"/>
  <c r="BN268" i="98"/>
  <c r="BP250" i="98"/>
  <c r="BK396" i="98"/>
  <c r="BM372" i="98"/>
  <c r="BL196" i="98"/>
  <c r="AW46" i="98"/>
  <c r="BD148" i="98"/>
  <c r="AW48" i="98"/>
  <c r="BC128" i="98"/>
  <c r="BK266" i="98"/>
  <c r="BQ178" i="98"/>
  <c r="BK260" i="98"/>
  <c r="BO178" i="98"/>
  <c r="BO192" i="98"/>
  <c r="BM24" i="98"/>
  <c r="BM222" i="98"/>
  <c r="BF202" i="98"/>
  <c r="BF394" i="98"/>
  <c r="AY394" i="98"/>
  <c r="BN322" i="98"/>
  <c r="BM368" i="98"/>
  <c r="BN406" i="98"/>
  <c r="BP22" i="98"/>
  <c r="BN340" i="98"/>
  <c r="BC316" i="98"/>
  <c r="BD160" i="98"/>
  <c r="BD268" i="98"/>
  <c r="BN250" i="98"/>
  <c r="BQ106" i="98"/>
  <c r="BM170" i="98"/>
  <c r="BK44" i="98"/>
  <c r="BO360" i="98"/>
  <c r="BC320" i="98"/>
  <c r="BC312" i="98"/>
  <c r="AW242" i="98"/>
  <c r="BC200" i="98"/>
  <c r="AW290" i="98"/>
  <c r="BM14" i="98"/>
  <c r="BP424" i="98"/>
  <c r="BK134" i="98"/>
  <c r="BM44" i="98"/>
  <c r="BP274" i="98"/>
  <c r="BT274" i="98" s="1"/>
  <c r="BK196" i="98"/>
  <c r="BO224" i="98"/>
  <c r="AW180" i="98"/>
  <c r="BE390" i="98"/>
  <c r="AY16" i="98"/>
  <c r="BC366" i="98"/>
  <c r="BN298" i="98"/>
  <c r="BK112" i="98"/>
  <c r="BK410" i="98"/>
  <c r="BN118" i="98"/>
  <c r="BQ292" i="98"/>
  <c r="BQ58" i="98"/>
  <c r="BM38" i="98"/>
  <c r="BN46" i="98"/>
  <c r="BM422" i="98"/>
  <c r="BE384" i="98"/>
  <c r="BE70" i="98"/>
  <c r="BC162" i="98"/>
  <c r="AY88" i="98"/>
  <c r="BM74" i="98"/>
  <c r="BK198" i="98"/>
  <c r="BK412" i="98"/>
  <c r="BN100" i="98"/>
  <c r="BN346" i="98"/>
  <c r="BO406" i="98"/>
  <c r="BM388" i="98"/>
  <c r="BL124" i="98"/>
  <c r="BC56" i="98"/>
  <c r="BC222" i="98"/>
  <c r="AW292" i="98"/>
  <c r="BD190" i="98"/>
  <c r="BR340" i="98"/>
  <c r="BO112" i="98"/>
  <c r="BQ268" i="98"/>
  <c r="BP178" i="98"/>
  <c r="BK70" i="98"/>
  <c r="BM406" i="98"/>
  <c r="BO312" i="98"/>
  <c r="BO302" i="98"/>
  <c r="BF166" i="98"/>
  <c r="AW92" i="98"/>
  <c r="AW408" i="98"/>
  <c r="BE126" i="98"/>
  <c r="AW304" i="98"/>
  <c r="AW274" i="98"/>
  <c r="BO36" i="98"/>
  <c r="BO104" i="98"/>
  <c r="BM174" i="98"/>
  <c r="BR10" i="98"/>
  <c r="BQ22" i="98"/>
  <c r="BL82" i="98"/>
  <c r="BK12" i="98"/>
  <c r="BO54" i="98"/>
  <c r="BE90" i="98"/>
  <c r="AW142" i="98"/>
  <c r="AW140" i="98"/>
  <c r="BC354" i="98"/>
  <c r="BM92" i="98"/>
  <c r="BM178" i="98"/>
  <c r="BO30" i="98"/>
  <c r="BK252" i="98"/>
  <c r="BO80" i="98"/>
  <c r="BM168" i="98"/>
  <c r="BK330" i="98"/>
  <c r="BE192" i="98"/>
  <c r="BC352" i="98"/>
  <c r="AX382" i="98"/>
  <c r="BN58" i="98"/>
  <c r="BL214" i="98"/>
  <c r="BK188" i="98"/>
  <c r="BM194" i="98"/>
  <c r="BQ262" i="98"/>
  <c r="BK424" i="98"/>
  <c r="BK340" i="98"/>
  <c r="BQ124" i="98"/>
  <c r="AZ268" i="98"/>
  <c r="BC114" i="98"/>
  <c r="BF280" i="98"/>
  <c r="BF118" i="98"/>
  <c r="BK140" i="98"/>
  <c r="BK110" i="98"/>
  <c r="BQ256" i="98"/>
  <c r="BR34" i="98"/>
  <c r="BQ364" i="98"/>
  <c r="BR16" i="98"/>
  <c r="BK234" i="98"/>
  <c r="BK358" i="98"/>
  <c r="BL244" i="98"/>
  <c r="BF256" i="98"/>
  <c r="BC238" i="98"/>
  <c r="BC230" i="98"/>
  <c r="AW250" i="98"/>
  <c r="AZ88" i="98"/>
  <c r="AW174" i="98"/>
  <c r="BP10" i="98"/>
  <c r="BM20" i="98"/>
  <c r="BM256" i="98"/>
  <c r="BM134" i="98"/>
  <c r="BM118" i="98"/>
  <c r="BK80" i="98"/>
  <c r="BM68" i="98"/>
  <c r="BC264" i="98"/>
  <c r="BE212" i="98"/>
  <c r="AW276" i="98"/>
  <c r="BF40" i="98"/>
  <c r="BC374" i="98"/>
  <c r="BQ76" i="98"/>
  <c r="BO116" i="98"/>
  <c r="BO20" i="98"/>
  <c r="BK324" i="98"/>
  <c r="BK20" i="98"/>
  <c r="BO282" i="98"/>
  <c r="AX28" i="98"/>
  <c r="AW322" i="98"/>
  <c r="BC18" i="98"/>
  <c r="BQ280" i="98"/>
  <c r="BM284" i="98"/>
  <c r="BP406" i="98"/>
  <c r="BO188" i="98"/>
  <c r="BK394" i="98"/>
  <c r="BM404" i="98"/>
  <c r="BK114" i="98"/>
  <c r="BE66" i="98"/>
  <c r="AW302" i="98"/>
  <c r="BD304" i="98"/>
  <c r="BE134" i="98"/>
  <c r="BO268" i="98"/>
  <c r="BK344" i="98"/>
  <c r="BO280" i="98"/>
  <c r="BR316" i="98"/>
  <c r="BK64" i="98"/>
  <c r="BM378" i="98"/>
  <c r="BO264" i="98"/>
  <c r="BN88" i="98"/>
  <c r="X508" i="98"/>
  <c r="X507" i="98"/>
  <c r="X506" i="98"/>
  <c r="AQ592" i="98"/>
  <c r="AS508" i="98"/>
  <c r="BK5" i="103" s="1"/>
  <c r="AS507" i="98"/>
  <c r="AS5" i="103" s="1"/>
  <c r="AS506" i="98"/>
  <c r="AA17" i="103"/>
  <c r="AR507" i="98"/>
  <c r="AR5" i="103" s="1"/>
  <c r="AR506" i="98"/>
  <c r="AR508" i="98"/>
  <c r="BJ5" i="103" s="1"/>
  <c r="Z17" i="103"/>
  <c r="X505" i="98"/>
  <c r="AQ509" i="98" s="1"/>
  <c r="AR505" i="98"/>
  <c r="Z5" i="103" s="1"/>
  <c r="AS505" i="98"/>
  <c r="AA5" i="103" s="1"/>
  <c r="BB166" i="100" l="1"/>
  <c r="BB172" i="99"/>
  <c r="BT82" i="98"/>
  <c r="BB202" i="98"/>
  <c r="BR590" i="98"/>
  <c r="BR588" i="98"/>
  <c r="BR589" i="98"/>
  <c r="AO17" i="103" s="1"/>
  <c r="BL588" i="98"/>
  <c r="BL590" i="98"/>
  <c r="BL589" i="98"/>
  <c r="AK17" i="103" s="1"/>
  <c r="AZ588" i="98"/>
  <c r="J17" i="103" s="1"/>
  <c r="AZ589" i="98"/>
  <c r="AD17" i="103" s="1"/>
  <c r="AZ590" i="98"/>
  <c r="AV17" i="103" s="1"/>
  <c r="AX590" i="98"/>
  <c r="AT17" i="103" s="1"/>
  <c r="AX589" i="98"/>
  <c r="AX588" i="98"/>
  <c r="BP590" i="98"/>
  <c r="BP589" i="98"/>
  <c r="AM17" i="103" s="1"/>
  <c r="BP588" i="98"/>
  <c r="BQ588" i="98"/>
  <c r="BQ589" i="98"/>
  <c r="BQ590" i="98"/>
  <c r="BF17" i="103" s="1"/>
  <c r="AY589" i="98"/>
  <c r="AC17" i="103" s="1"/>
  <c r="AY590" i="98"/>
  <c r="AU17" i="103" s="1"/>
  <c r="AY588" i="98"/>
  <c r="I17" i="103" s="1"/>
  <c r="BD590" i="98"/>
  <c r="AY17" i="103" s="1"/>
  <c r="BD589" i="98"/>
  <c r="BD588" i="98"/>
  <c r="M17" i="103" s="1"/>
  <c r="BF589" i="98"/>
  <c r="BF590" i="98"/>
  <c r="BF588" i="98"/>
  <c r="BN590" i="98"/>
  <c r="BN589" i="98"/>
  <c r="BN588" i="98"/>
  <c r="R17" i="103" s="1"/>
  <c r="BD590" i="99"/>
  <c r="BD589" i="99"/>
  <c r="BD588" i="99"/>
  <c r="AZ589" i="99"/>
  <c r="AD31" i="103" s="1"/>
  <c r="AZ588" i="99"/>
  <c r="J31" i="103" s="1"/>
  <c r="AZ590" i="99"/>
  <c r="AV31" i="103" s="1"/>
  <c r="AY590" i="99"/>
  <c r="AU31" i="103" s="1"/>
  <c r="AY588" i="99"/>
  <c r="I31" i="103" s="1"/>
  <c r="AY589" i="99"/>
  <c r="AC31" i="103" s="1"/>
  <c r="BQ589" i="99"/>
  <c r="BQ590" i="99"/>
  <c r="BQ588" i="99"/>
  <c r="BP590" i="99"/>
  <c r="BP589" i="99"/>
  <c r="BP588" i="99"/>
  <c r="BN590" i="99"/>
  <c r="BN589" i="99"/>
  <c r="BN588" i="99"/>
  <c r="BL590" i="99"/>
  <c r="BL589" i="99"/>
  <c r="BL588" i="99"/>
  <c r="BF590" i="99"/>
  <c r="BF589" i="99"/>
  <c r="BF588" i="99"/>
  <c r="BR589" i="99"/>
  <c r="BR590" i="99"/>
  <c r="BR588" i="99"/>
  <c r="AX590" i="99"/>
  <c r="AT31" i="103" s="1"/>
  <c r="AX589" i="99"/>
  <c r="AB31" i="103" s="1"/>
  <c r="AX588" i="99"/>
  <c r="H31" i="103" s="1"/>
  <c r="BK591" i="98"/>
  <c r="M116" i="103" s="1"/>
  <c r="BK593" i="98"/>
  <c r="BK592" i="98"/>
  <c r="BM595" i="98"/>
  <c r="BM596" i="98"/>
  <c r="AF161" i="103" s="1"/>
  <c r="BM594" i="98"/>
  <c r="N161" i="103" s="1"/>
  <c r="BO594" i="98"/>
  <c r="O161" i="103" s="1"/>
  <c r="BO596" i="98"/>
  <c r="AG161" i="103" s="1"/>
  <c r="BO595" i="98"/>
  <c r="Y161" i="103" s="1"/>
  <c r="BK596" i="98"/>
  <c r="BK595" i="98"/>
  <c r="BK594" i="98"/>
  <c r="BK590" i="98"/>
  <c r="AE71" i="103" s="1"/>
  <c r="BK589" i="98"/>
  <c r="BK588" i="98"/>
  <c r="BM590" i="98"/>
  <c r="AF71" i="103" s="1"/>
  <c r="BM589" i="98"/>
  <c r="X71" i="103" s="1"/>
  <c r="BM588" i="98"/>
  <c r="N71" i="103" s="1"/>
  <c r="BM593" i="98"/>
  <c r="AF116" i="103" s="1"/>
  <c r="BM592" i="98"/>
  <c r="X116" i="103" s="1"/>
  <c r="BM591" i="98"/>
  <c r="N116" i="103" s="1"/>
  <c r="BO590" i="98"/>
  <c r="BO589" i="98"/>
  <c r="BO588" i="98"/>
  <c r="O71" i="103" s="1"/>
  <c r="BO593" i="98"/>
  <c r="AG116" i="103" s="1"/>
  <c r="BO592" i="98"/>
  <c r="BO591" i="98"/>
  <c r="AW593" i="98"/>
  <c r="Z116" i="103" s="1"/>
  <c r="AW592" i="98"/>
  <c r="R116" i="103" s="1"/>
  <c r="AW591" i="98"/>
  <c r="H116" i="103" s="1"/>
  <c r="AW588" i="98"/>
  <c r="H71" i="103" s="1"/>
  <c r="AW590" i="98"/>
  <c r="Z71" i="103" s="1"/>
  <c r="AW589" i="98"/>
  <c r="AW596" i="98"/>
  <c r="AW595" i="98"/>
  <c r="AW594" i="98"/>
  <c r="BK528" i="100"/>
  <c r="BK527" i="100"/>
  <c r="BK526" i="100"/>
  <c r="BO555" i="100"/>
  <c r="BO554" i="100"/>
  <c r="BO553" i="100"/>
  <c r="O137" i="103" s="1"/>
  <c r="BC596" i="100"/>
  <c r="BC595" i="100"/>
  <c r="BC594" i="100"/>
  <c r="BC512" i="100"/>
  <c r="BC511" i="100"/>
  <c r="AW601" i="100"/>
  <c r="Z93" i="103" s="1"/>
  <c r="AW599" i="100"/>
  <c r="H93" i="103" s="1"/>
  <c r="AW600" i="100"/>
  <c r="R93" i="103" s="1"/>
  <c r="AW514" i="100"/>
  <c r="AW516" i="100"/>
  <c r="AW515" i="100"/>
  <c r="BO568" i="100"/>
  <c r="BO569" i="100"/>
  <c r="Y96" i="103" s="1"/>
  <c r="BO570" i="100"/>
  <c r="AG96" i="103" s="1"/>
  <c r="AW547" i="100"/>
  <c r="AW549" i="100"/>
  <c r="AW548" i="100"/>
  <c r="R181" i="103" s="1"/>
  <c r="BK541" i="100"/>
  <c r="BK542" i="100"/>
  <c r="BK543" i="100"/>
  <c r="AY523" i="100"/>
  <c r="AY524" i="100"/>
  <c r="AY525" i="100"/>
  <c r="AY568" i="100"/>
  <c r="AY570" i="100"/>
  <c r="AU42" i="103" s="1"/>
  <c r="AY569" i="100"/>
  <c r="AC42" i="103" s="1"/>
  <c r="BM554" i="99"/>
  <c r="BM555" i="99"/>
  <c r="BM553" i="99"/>
  <c r="N123" i="103" s="1"/>
  <c r="BL532" i="99"/>
  <c r="BL534" i="99"/>
  <c r="BL533" i="99"/>
  <c r="BD524" i="99"/>
  <c r="BD525" i="99"/>
  <c r="BD523" i="99"/>
  <c r="BF569" i="100"/>
  <c r="BF570" i="100"/>
  <c r="AZ42" i="103" s="1"/>
  <c r="BF568" i="100"/>
  <c r="N42" i="103" s="1"/>
  <c r="BC571" i="99"/>
  <c r="BC572" i="99"/>
  <c r="BC573" i="99"/>
  <c r="AA127" i="103" s="1"/>
  <c r="BF568" i="99"/>
  <c r="BF570" i="99"/>
  <c r="AZ28" i="103" s="1"/>
  <c r="BF569" i="99"/>
  <c r="AX550" i="99"/>
  <c r="AX551" i="99"/>
  <c r="AX552" i="99"/>
  <c r="BO568" i="99"/>
  <c r="O82" i="103" s="1"/>
  <c r="BO570" i="99"/>
  <c r="AG82" i="103" s="1"/>
  <c r="BO569" i="99"/>
  <c r="Y82" i="103" s="1"/>
  <c r="BR611" i="99"/>
  <c r="BR612" i="99"/>
  <c r="BR610" i="99"/>
  <c r="BR560" i="99"/>
  <c r="BR561" i="99"/>
  <c r="BR559" i="99"/>
  <c r="BO549" i="99"/>
  <c r="BO547" i="99"/>
  <c r="BO548" i="99"/>
  <c r="BK523" i="99"/>
  <c r="M75" i="103" s="1"/>
  <c r="BK524" i="99"/>
  <c r="W75" i="103" s="1"/>
  <c r="BK525" i="99"/>
  <c r="AE75" i="103" s="1"/>
  <c r="BC613" i="99"/>
  <c r="I128" i="103" s="1"/>
  <c r="BC614" i="99"/>
  <c r="S128" i="103" s="1"/>
  <c r="BC615" i="99"/>
  <c r="AA128" i="103" s="1"/>
  <c r="BC562" i="99"/>
  <c r="BC563" i="99"/>
  <c r="BC564" i="99"/>
  <c r="BC568" i="99"/>
  <c r="BC570" i="99"/>
  <c r="BC569" i="99"/>
  <c r="BK607" i="100"/>
  <c r="BK606" i="100"/>
  <c r="W183" i="103" s="1"/>
  <c r="BK605" i="100"/>
  <c r="M183" i="103" s="1"/>
  <c r="BK520" i="100"/>
  <c r="BK522" i="100"/>
  <c r="BK521" i="100"/>
  <c r="BF543" i="100"/>
  <c r="BF542" i="100"/>
  <c r="BF541" i="100"/>
  <c r="BF550" i="100"/>
  <c r="BF551" i="100"/>
  <c r="BF552" i="100"/>
  <c r="BC546" i="100"/>
  <c r="AA136" i="103" s="1"/>
  <c r="BC544" i="100"/>
  <c r="I136" i="103" s="1"/>
  <c r="BC545" i="100"/>
  <c r="S136" i="103" s="1"/>
  <c r="BM556" i="100"/>
  <c r="BM558" i="100"/>
  <c r="BM557" i="100"/>
  <c r="BL524" i="100"/>
  <c r="BL525" i="100"/>
  <c r="BL523" i="100"/>
  <c r="BE538" i="100"/>
  <c r="BE539" i="100"/>
  <c r="BE540" i="100"/>
  <c r="AW605" i="100"/>
  <c r="AW607" i="100"/>
  <c r="Z183" i="103" s="1"/>
  <c r="AW606" i="100"/>
  <c r="R183" i="103" s="1"/>
  <c r="AW520" i="100"/>
  <c r="AW522" i="100"/>
  <c r="AW521" i="100"/>
  <c r="BK533" i="100"/>
  <c r="BK534" i="100"/>
  <c r="BK532" i="100"/>
  <c r="BE536" i="100"/>
  <c r="BE535" i="100"/>
  <c r="BE537" i="100"/>
  <c r="BC601" i="100"/>
  <c r="BC600" i="100"/>
  <c r="BC599" i="100"/>
  <c r="BC515" i="100"/>
  <c r="BC516" i="100"/>
  <c r="BC514" i="100"/>
  <c r="AW591" i="100"/>
  <c r="AW592" i="100"/>
  <c r="AW593" i="100"/>
  <c r="AW509" i="100"/>
  <c r="AW513" i="100"/>
  <c r="AW510" i="100"/>
  <c r="AW508" i="100"/>
  <c r="BK556" i="100"/>
  <c r="M182" i="103" s="1"/>
  <c r="BK558" i="100"/>
  <c r="AE182" i="103" s="1"/>
  <c r="BK557" i="100"/>
  <c r="BC553" i="100"/>
  <c r="BC554" i="100"/>
  <c r="BC555" i="100"/>
  <c r="BK519" i="99"/>
  <c r="AE119" i="103" s="1"/>
  <c r="BK518" i="99"/>
  <c r="BK517" i="99"/>
  <c r="BC614" i="100"/>
  <c r="BC562" i="100"/>
  <c r="BC615" i="100"/>
  <c r="BC613" i="100"/>
  <c r="BC563" i="100"/>
  <c r="S140" i="103" s="1"/>
  <c r="BC564" i="100"/>
  <c r="BN568" i="99"/>
  <c r="BN570" i="99"/>
  <c r="BN569" i="99"/>
  <c r="AX599" i="100"/>
  <c r="H39" i="103" s="1"/>
  <c r="AX601" i="100"/>
  <c r="AT39" i="103" s="1"/>
  <c r="AX600" i="100"/>
  <c r="AB39" i="103" s="1"/>
  <c r="AX515" i="100"/>
  <c r="AX516" i="100"/>
  <c r="AX514" i="100"/>
  <c r="H34" i="103" s="1"/>
  <c r="BO556" i="99"/>
  <c r="BO558" i="99"/>
  <c r="AG168" i="103" s="1"/>
  <c r="BO557" i="99"/>
  <c r="BC526" i="100"/>
  <c r="BC527" i="100"/>
  <c r="BC528" i="100"/>
  <c r="BD611" i="99"/>
  <c r="BD612" i="99"/>
  <c r="BD559" i="99"/>
  <c r="M27" i="103" s="1"/>
  <c r="BD610" i="99"/>
  <c r="BD560" i="99"/>
  <c r="BD561" i="99"/>
  <c r="AZ515" i="99"/>
  <c r="AD20" i="103" s="1"/>
  <c r="AZ516" i="99"/>
  <c r="AV20" i="103" s="1"/>
  <c r="AZ514" i="99"/>
  <c r="AY610" i="99"/>
  <c r="I29" i="103" s="1"/>
  <c r="AY611" i="99"/>
  <c r="AC29" i="103" s="1"/>
  <c r="AY561" i="99"/>
  <c r="AU25" i="103" s="1"/>
  <c r="AY559" i="99"/>
  <c r="I27" i="103" s="1"/>
  <c r="AY612" i="99"/>
  <c r="AU29" i="103" s="1"/>
  <c r="AY560" i="99"/>
  <c r="BL569" i="99"/>
  <c r="BL568" i="99"/>
  <c r="BL570" i="99"/>
  <c r="AY550" i="99"/>
  <c r="I24" i="103" s="1"/>
  <c r="AY551" i="99"/>
  <c r="AC24" i="103" s="1"/>
  <c r="AY552" i="99"/>
  <c r="AW541" i="99"/>
  <c r="AW542" i="99"/>
  <c r="AW543" i="99"/>
  <c r="BF543" i="99"/>
  <c r="AZ23" i="103" s="1"/>
  <c r="BF542" i="99"/>
  <c r="BF541" i="99"/>
  <c r="N23" i="103" s="1"/>
  <c r="BK616" i="99"/>
  <c r="M173" i="103" s="1"/>
  <c r="BK617" i="99"/>
  <c r="W173" i="103" s="1"/>
  <c r="BK618" i="99"/>
  <c r="AE173" i="103" s="1"/>
  <c r="BK565" i="99"/>
  <c r="M171" i="103" s="1"/>
  <c r="BK566" i="99"/>
  <c r="W171" i="103" s="1"/>
  <c r="BK567" i="99"/>
  <c r="AY543" i="99"/>
  <c r="AY541" i="99"/>
  <c r="AY542" i="99"/>
  <c r="BM523" i="99"/>
  <c r="N75" i="103" s="1"/>
  <c r="BM524" i="99"/>
  <c r="BM525" i="99"/>
  <c r="AF75" i="103" s="1"/>
  <c r="BK545" i="99"/>
  <c r="BK546" i="99"/>
  <c r="BK544" i="99"/>
  <c r="BO615" i="99"/>
  <c r="AG128" i="103" s="1"/>
  <c r="BO613" i="99"/>
  <c r="O128" i="103" s="1"/>
  <c r="BO614" i="99"/>
  <c r="Y128" i="103" s="1"/>
  <c r="BO563" i="99"/>
  <c r="BO564" i="99"/>
  <c r="BO562" i="99"/>
  <c r="BK549" i="99"/>
  <c r="AE167" i="103" s="1"/>
  <c r="BK547" i="99"/>
  <c r="BK548" i="99"/>
  <c r="W167" i="103" s="1"/>
  <c r="BM528" i="99"/>
  <c r="BM527" i="99"/>
  <c r="BM526" i="99"/>
  <c r="AW544" i="99"/>
  <c r="H122" i="103" s="1"/>
  <c r="AW546" i="99"/>
  <c r="Z122" i="103" s="1"/>
  <c r="AW545" i="99"/>
  <c r="BE571" i="99"/>
  <c r="BE572" i="99"/>
  <c r="BE573" i="99"/>
  <c r="BK540" i="99"/>
  <c r="AE166" i="103" s="1"/>
  <c r="BK538" i="99"/>
  <c r="BK539" i="99"/>
  <c r="W166" i="103" s="1"/>
  <c r="BP524" i="99"/>
  <c r="BP525" i="99"/>
  <c r="BP523" i="99"/>
  <c r="BL514" i="99"/>
  <c r="Q20" i="103" s="1"/>
  <c r="BL515" i="99"/>
  <c r="AK20" i="103" s="1"/>
  <c r="BL516" i="99"/>
  <c r="BE590" i="98"/>
  <c r="BE589" i="98"/>
  <c r="T71" i="103" s="1"/>
  <c r="BE588" i="98"/>
  <c r="J71" i="103" s="1"/>
  <c r="BK542" i="99"/>
  <c r="W77" i="103" s="1"/>
  <c r="BK543" i="99"/>
  <c r="BK541" i="99"/>
  <c r="M77" i="103" s="1"/>
  <c r="BM520" i="99"/>
  <c r="BM522" i="99"/>
  <c r="BM521" i="99"/>
  <c r="AW526" i="99"/>
  <c r="H120" i="103" s="1"/>
  <c r="AW527" i="99"/>
  <c r="R120" i="103" s="1"/>
  <c r="AW528" i="99"/>
  <c r="AW617" i="99"/>
  <c r="R173" i="103" s="1"/>
  <c r="AW618" i="99"/>
  <c r="Z173" i="103" s="1"/>
  <c r="AW565" i="99"/>
  <c r="AW567" i="99"/>
  <c r="Z171" i="103" s="1"/>
  <c r="AW566" i="99"/>
  <c r="AW616" i="99"/>
  <c r="H173" i="103" s="1"/>
  <c r="BC535" i="99"/>
  <c r="BC536" i="99"/>
  <c r="BC537" i="99"/>
  <c r="BO537" i="99"/>
  <c r="AG121" i="103" s="1"/>
  <c r="BO535" i="99"/>
  <c r="BO536" i="99"/>
  <c r="BK532" i="99"/>
  <c r="BK534" i="99"/>
  <c r="BK533" i="99"/>
  <c r="BE594" i="98"/>
  <c r="J161" i="103" s="1"/>
  <c r="BE596" i="98"/>
  <c r="AB161" i="103" s="1"/>
  <c r="BE595" i="98"/>
  <c r="T161" i="103" s="1"/>
  <c r="BK529" i="100"/>
  <c r="BK530" i="100"/>
  <c r="BK531" i="100"/>
  <c r="AE179" i="103" s="1"/>
  <c r="BM523" i="100"/>
  <c r="N89" i="103" s="1"/>
  <c r="BM524" i="100"/>
  <c r="X89" i="103" s="1"/>
  <c r="BM525" i="100"/>
  <c r="BN601" i="100"/>
  <c r="R43" i="103" s="1"/>
  <c r="BN599" i="100"/>
  <c r="BN600" i="100"/>
  <c r="BN515" i="100"/>
  <c r="AL34" i="103" s="1"/>
  <c r="BN514" i="100"/>
  <c r="BN516" i="100"/>
  <c r="BD34" i="103" s="1"/>
  <c r="BO543" i="100"/>
  <c r="BO541" i="100"/>
  <c r="BO542" i="100"/>
  <c r="Y91" i="103" s="1"/>
  <c r="AW569" i="100"/>
  <c r="R96" i="103" s="1"/>
  <c r="AW570" i="100"/>
  <c r="Z96" i="103" s="1"/>
  <c r="AW568" i="100"/>
  <c r="AZ552" i="100"/>
  <c r="AZ551" i="100"/>
  <c r="AZ550" i="100"/>
  <c r="BC549" i="100"/>
  <c r="BC547" i="100"/>
  <c r="BC548" i="100"/>
  <c r="S181" i="103" s="1"/>
  <c r="BO612" i="100"/>
  <c r="BO611" i="100"/>
  <c r="BO610" i="100"/>
  <c r="BO561" i="100"/>
  <c r="AG95" i="103" s="1"/>
  <c r="BO559" i="100"/>
  <c r="BO560" i="100"/>
  <c r="AY610" i="100"/>
  <c r="AY611" i="100"/>
  <c r="AY612" i="100"/>
  <c r="AY561" i="100"/>
  <c r="AY559" i="100"/>
  <c r="AY560" i="100"/>
  <c r="AC41" i="103" s="1"/>
  <c r="BG588" i="100"/>
  <c r="BG589" i="100"/>
  <c r="BG590" i="100"/>
  <c r="BG507" i="100"/>
  <c r="BG505" i="100"/>
  <c r="BG506" i="100"/>
  <c r="BN552" i="100"/>
  <c r="BN551" i="100"/>
  <c r="BN550" i="100"/>
  <c r="BD611" i="100"/>
  <c r="BD559" i="100"/>
  <c r="BD612" i="100"/>
  <c r="BD610" i="100"/>
  <c r="BD560" i="100"/>
  <c r="BD561" i="100"/>
  <c r="BM529" i="100"/>
  <c r="N179" i="103" s="1"/>
  <c r="BM531" i="100"/>
  <c r="AF179" i="103" s="1"/>
  <c r="BM530" i="100"/>
  <c r="BE563" i="100"/>
  <c r="BE615" i="100"/>
  <c r="BE614" i="100"/>
  <c r="BE613" i="100"/>
  <c r="BE564" i="100"/>
  <c r="BE562" i="100"/>
  <c r="J140" i="103" s="1"/>
  <c r="BO540" i="100"/>
  <c r="BO539" i="100"/>
  <c r="BO538" i="100"/>
  <c r="O180" i="103" s="1"/>
  <c r="BK600" i="99"/>
  <c r="W79" i="103" s="1"/>
  <c r="BK601" i="99"/>
  <c r="AE79" i="103" s="1"/>
  <c r="BK599" i="99"/>
  <c r="BK588" i="99"/>
  <c r="BK506" i="99"/>
  <c r="BK590" i="99"/>
  <c r="BK507" i="99"/>
  <c r="AE73" i="103" s="1"/>
  <c r="BK589" i="99"/>
  <c r="BK505" i="99"/>
  <c r="M73" i="103" s="1"/>
  <c r="AW552" i="100"/>
  <c r="AW551" i="100"/>
  <c r="AW550" i="100"/>
  <c r="H92" i="103" s="1"/>
  <c r="BD590" i="100"/>
  <c r="BD589" i="100"/>
  <c r="BD588" i="100"/>
  <c r="BD506" i="100"/>
  <c r="BD507" i="100"/>
  <c r="BD505" i="100"/>
  <c r="AW607" i="99"/>
  <c r="Z169" i="103" s="1"/>
  <c r="AW594" i="99"/>
  <c r="H175" i="103" s="1"/>
  <c r="AW595" i="99"/>
  <c r="AW596" i="99"/>
  <c r="Z175" i="103" s="1"/>
  <c r="AW605" i="99"/>
  <c r="H169" i="103" s="1"/>
  <c r="AW606" i="99"/>
  <c r="R169" i="103" s="1"/>
  <c r="AW512" i="99"/>
  <c r="R163" i="103" s="1"/>
  <c r="AW511" i="99"/>
  <c r="H163" i="103" s="1"/>
  <c r="AW612" i="99"/>
  <c r="Z83" i="103" s="1"/>
  <c r="AW610" i="99"/>
  <c r="H83" i="103" s="1"/>
  <c r="AW611" i="99"/>
  <c r="R83" i="103" s="1"/>
  <c r="AW561" i="99"/>
  <c r="Z81" i="103" s="1"/>
  <c r="AW559" i="99"/>
  <c r="H81" i="103" s="1"/>
  <c r="AW560" i="99"/>
  <c r="BC526" i="99"/>
  <c r="BC527" i="99"/>
  <c r="BC528" i="99"/>
  <c r="BL542" i="99"/>
  <c r="BL543" i="99"/>
  <c r="BC23" i="103" s="1"/>
  <c r="BL541" i="99"/>
  <c r="Q23" i="103" s="1"/>
  <c r="BE569" i="99"/>
  <c r="BE568" i="99"/>
  <c r="BE570" i="99"/>
  <c r="AB82" i="103" s="1"/>
  <c r="BC557" i="99"/>
  <c r="BC556" i="99"/>
  <c r="I168" i="103" s="1"/>
  <c r="BC558" i="99"/>
  <c r="BE533" i="99"/>
  <c r="BE532" i="99"/>
  <c r="BE534" i="99"/>
  <c r="BM519" i="99"/>
  <c r="BM518" i="99"/>
  <c r="X119" i="103" s="1"/>
  <c r="BM517" i="99"/>
  <c r="BC516" i="99"/>
  <c r="AA74" i="103" s="1"/>
  <c r="BC515" i="99"/>
  <c r="BC514" i="99"/>
  <c r="I74" i="103" s="1"/>
  <c r="BK527" i="99"/>
  <c r="BK528" i="99"/>
  <c r="AE120" i="103" s="1"/>
  <c r="BK526" i="99"/>
  <c r="BM573" i="99"/>
  <c r="BM572" i="99"/>
  <c r="BM571" i="99"/>
  <c r="BK515" i="99"/>
  <c r="BK514" i="99"/>
  <c r="M74" i="103" s="1"/>
  <c r="BK516" i="99"/>
  <c r="AE74" i="103" s="1"/>
  <c r="BC553" i="99"/>
  <c r="BC554" i="99"/>
  <c r="BC555" i="99"/>
  <c r="AA123" i="103" s="1"/>
  <c r="BE529" i="99"/>
  <c r="BE531" i="99"/>
  <c r="BE530" i="99"/>
  <c r="BL552" i="100"/>
  <c r="BL551" i="100"/>
  <c r="BL550" i="100"/>
  <c r="Q38" i="103" s="1"/>
  <c r="BK554" i="100"/>
  <c r="W137" i="103" s="1"/>
  <c r="BK555" i="100"/>
  <c r="AE137" i="103" s="1"/>
  <c r="BK553" i="100"/>
  <c r="M137" i="103" s="1"/>
  <c r="BM538" i="100"/>
  <c r="BM540" i="100"/>
  <c r="BM539" i="100"/>
  <c r="X180" i="103" s="1"/>
  <c r="BM532" i="100"/>
  <c r="BM534" i="100"/>
  <c r="BM533" i="100"/>
  <c r="BK610" i="100"/>
  <c r="BK611" i="100"/>
  <c r="BK612" i="100"/>
  <c r="BK561" i="100"/>
  <c r="BK560" i="100"/>
  <c r="W95" i="103" s="1"/>
  <c r="BK559" i="100"/>
  <c r="M95" i="103" s="1"/>
  <c r="BE592" i="100"/>
  <c r="BE593" i="100"/>
  <c r="BE591" i="100"/>
  <c r="BE513" i="100"/>
  <c r="BE509" i="100"/>
  <c r="BE510" i="100"/>
  <c r="BE508" i="100"/>
  <c r="AW576" i="100"/>
  <c r="AW574" i="100"/>
  <c r="AW575" i="100"/>
  <c r="BE599" i="100"/>
  <c r="BE601" i="100"/>
  <c r="J97" i="103" s="1"/>
  <c r="BE600" i="100"/>
  <c r="BE515" i="100"/>
  <c r="BE516" i="100"/>
  <c r="AB88" i="103" s="1"/>
  <c r="BE514" i="100"/>
  <c r="BO532" i="100"/>
  <c r="O90" i="103" s="1"/>
  <c r="BO534" i="100"/>
  <c r="BO533" i="100"/>
  <c r="BG592" i="100"/>
  <c r="BG593" i="100"/>
  <c r="BG591" i="100"/>
  <c r="BG508" i="100"/>
  <c r="BG513" i="100"/>
  <c r="BG510" i="100"/>
  <c r="BG509" i="100"/>
  <c r="BE572" i="100"/>
  <c r="T141" i="103" s="1"/>
  <c r="BE573" i="100"/>
  <c r="BE571" i="100"/>
  <c r="J141" i="103" s="1"/>
  <c r="AW538" i="100"/>
  <c r="AW539" i="100"/>
  <c r="AW540" i="100"/>
  <c r="BD578" i="100"/>
  <c r="BD579" i="100"/>
  <c r="BC607" i="100"/>
  <c r="AA183" i="103" s="1"/>
  <c r="BC606" i="100"/>
  <c r="S183" i="103" s="1"/>
  <c r="BC605" i="100"/>
  <c r="I183" i="103" s="1"/>
  <c r="BC520" i="100"/>
  <c r="BC522" i="100"/>
  <c r="AA178" i="103" s="1"/>
  <c r="BC521" i="100"/>
  <c r="BE601" i="99"/>
  <c r="AB79" i="103" s="1"/>
  <c r="BE599" i="99"/>
  <c r="BE589" i="99"/>
  <c r="BE600" i="99"/>
  <c r="T79" i="103" s="1"/>
  <c r="BE590" i="99"/>
  <c r="BE588" i="99"/>
  <c r="BE506" i="99"/>
  <c r="T73" i="103" s="1"/>
  <c r="BE507" i="99"/>
  <c r="AB73" i="103" s="1"/>
  <c r="BE505" i="99"/>
  <c r="BO573" i="99"/>
  <c r="BO571" i="99"/>
  <c r="O127" i="103" s="1"/>
  <c r="BO572" i="99"/>
  <c r="BN523" i="99"/>
  <c r="BN524" i="99"/>
  <c r="BN525" i="99"/>
  <c r="BC591" i="100"/>
  <c r="BC592" i="100"/>
  <c r="BC593" i="100"/>
  <c r="BC509" i="100"/>
  <c r="BC513" i="100"/>
  <c r="BC510" i="100"/>
  <c r="BC508" i="100"/>
  <c r="BO528" i="99"/>
  <c r="AG120" i="103" s="1"/>
  <c r="BO527" i="99"/>
  <c r="BO526" i="99"/>
  <c r="O120" i="103" s="1"/>
  <c r="BE542" i="99"/>
  <c r="BE543" i="99"/>
  <c r="BE541" i="99"/>
  <c r="BN550" i="99"/>
  <c r="BN551" i="99"/>
  <c r="BN552" i="99"/>
  <c r="BE613" i="99"/>
  <c r="J128" i="103" s="1"/>
  <c r="BE614" i="99"/>
  <c r="T128" i="103" s="1"/>
  <c r="BE615" i="99"/>
  <c r="AB128" i="103" s="1"/>
  <c r="BE562" i="99"/>
  <c r="J126" i="103" s="1"/>
  <c r="BE563" i="99"/>
  <c r="BE564" i="99"/>
  <c r="AX534" i="99"/>
  <c r="AX532" i="99"/>
  <c r="AX533" i="99"/>
  <c r="BT292" i="99"/>
  <c r="BP551" i="99"/>
  <c r="BP552" i="99"/>
  <c r="BP550" i="99"/>
  <c r="S24" i="103" s="1"/>
  <c r="AW602" i="99"/>
  <c r="H124" i="103" s="1"/>
  <c r="AW603" i="99"/>
  <c r="AW604" i="99"/>
  <c r="AW592" i="99"/>
  <c r="R130" i="103" s="1"/>
  <c r="AW591" i="99"/>
  <c r="H130" i="103" s="1"/>
  <c r="AW593" i="99"/>
  <c r="Z130" i="103" s="1"/>
  <c r="AW508" i="99"/>
  <c r="AW509" i="99"/>
  <c r="AW510" i="99"/>
  <c r="AW513" i="99"/>
  <c r="AW569" i="99"/>
  <c r="R82" i="103" s="1"/>
  <c r="AW568" i="99"/>
  <c r="H82" i="103" s="1"/>
  <c r="AW570" i="99"/>
  <c r="AW576" i="99"/>
  <c r="AW575" i="99"/>
  <c r="R172" i="103" s="1"/>
  <c r="AW574" i="99"/>
  <c r="BE604" i="100"/>
  <c r="AB138" i="103" s="1"/>
  <c r="BE603" i="100"/>
  <c r="T138" i="103" s="1"/>
  <c r="BE602" i="100"/>
  <c r="J138" i="103" s="1"/>
  <c r="BE518" i="100"/>
  <c r="BE519" i="100"/>
  <c r="BE517" i="100"/>
  <c r="J133" i="103" s="1"/>
  <c r="AW536" i="99"/>
  <c r="R121" i="103" s="1"/>
  <c r="AW535" i="99"/>
  <c r="H121" i="103" s="1"/>
  <c r="AW537" i="99"/>
  <c r="BN610" i="99"/>
  <c r="BN611" i="99"/>
  <c r="BN612" i="99"/>
  <c r="BN559" i="99"/>
  <c r="BN560" i="99"/>
  <c r="BN561" i="99"/>
  <c r="AZ550" i="99"/>
  <c r="AZ552" i="99"/>
  <c r="AZ551" i="99"/>
  <c r="BM588" i="99"/>
  <c r="BM601" i="99"/>
  <c r="AF79" i="103" s="1"/>
  <c r="BM599" i="99"/>
  <c r="BM589" i="99"/>
  <c r="BM600" i="99"/>
  <c r="X79" i="103" s="1"/>
  <c r="BM590" i="99"/>
  <c r="BM507" i="99"/>
  <c r="BM505" i="99"/>
  <c r="BM506" i="99"/>
  <c r="BN542" i="99"/>
  <c r="BN543" i="99"/>
  <c r="BD23" i="103" s="1"/>
  <c r="BN541" i="99"/>
  <c r="BK550" i="99"/>
  <c r="M78" i="103" s="1"/>
  <c r="BK551" i="99"/>
  <c r="W78" i="103" s="1"/>
  <c r="BK552" i="99"/>
  <c r="BK569" i="99"/>
  <c r="BK568" i="99"/>
  <c r="M82" i="103" s="1"/>
  <c r="BK570" i="99"/>
  <c r="BR568" i="99"/>
  <c r="BR570" i="99"/>
  <c r="BR569" i="99"/>
  <c r="AZ534" i="99"/>
  <c r="AZ532" i="99"/>
  <c r="AZ533" i="99"/>
  <c r="BM610" i="99"/>
  <c r="BM611" i="99"/>
  <c r="BM612" i="99"/>
  <c r="BM559" i="99"/>
  <c r="BM560" i="99"/>
  <c r="BM561" i="99"/>
  <c r="AZ541" i="99"/>
  <c r="J23" i="103" s="1"/>
  <c r="AZ543" i="99"/>
  <c r="AZ542" i="99"/>
  <c r="AZ568" i="99"/>
  <c r="AZ570" i="99"/>
  <c r="AZ569" i="99"/>
  <c r="BF533" i="99"/>
  <c r="AH22" i="103" s="1"/>
  <c r="BF532" i="99"/>
  <c r="N22" i="103" s="1"/>
  <c r="BF534" i="99"/>
  <c r="BE517" i="99"/>
  <c r="BE518" i="99"/>
  <c r="T119" i="103" s="1"/>
  <c r="BE519" i="99"/>
  <c r="BK604" i="99"/>
  <c r="BK592" i="99"/>
  <c r="W130" i="103" s="1"/>
  <c r="BK593" i="99"/>
  <c r="AE130" i="103" s="1"/>
  <c r="BK602" i="99"/>
  <c r="M124" i="103" s="1"/>
  <c r="BK603" i="99"/>
  <c r="BK591" i="99"/>
  <c r="M130" i="103" s="1"/>
  <c r="BK513" i="99"/>
  <c r="AE163" i="103" s="1"/>
  <c r="BK508" i="99"/>
  <c r="M118" i="103" s="1"/>
  <c r="BK510" i="99"/>
  <c r="BK509" i="99"/>
  <c r="BC611" i="99"/>
  <c r="BC612" i="99"/>
  <c r="BC610" i="99"/>
  <c r="BC559" i="99"/>
  <c r="BC560" i="99"/>
  <c r="BC561" i="99"/>
  <c r="BE569" i="100"/>
  <c r="T96" i="103" s="1"/>
  <c r="BE568" i="100"/>
  <c r="J96" i="103" s="1"/>
  <c r="BE570" i="100"/>
  <c r="AB96" i="103" s="1"/>
  <c r="BE550" i="100"/>
  <c r="J92" i="103" s="1"/>
  <c r="BE552" i="100"/>
  <c r="BE551" i="100"/>
  <c r="T92" i="103" s="1"/>
  <c r="BM613" i="100"/>
  <c r="BM614" i="100"/>
  <c r="BM562" i="100"/>
  <c r="BM564" i="100"/>
  <c r="BM615" i="100"/>
  <c r="BM563" i="100"/>
  <c r="AW525" i="100"/>
  <c r="AW523" i="100"/>
  <c r="H89" i="103" s="1"/>
  <c r="AW524" i="100"/>
  <c r="R89" i="103" s="1"/>
  <c r="BM599" i="100"/>
  <c r="BM601" i="100"/>
  <c r="BM600" i="100"/>
  <c r="BM516" i="100"/>
  <c r="BM515" i="100"/>
  <c r="BM514" i="100"/>
  <c r="BM568" i="100"/>
  <c r="BM569" i="100"/>
  <c r="BM570" i="100"/>
  <c r="BO549" i="100"/>
  <c r="AG181" i="103" s="1"/>
  <c r="BO548" i="100"/>
  <c r="Y181" i="103" s="1"/>
  <c r="BO547" i="100"/>
  <c r="O181" i="103" s="1"/>
  <c r="BO538" i="99"/>
  <c r="O166" i="103" s="1"/>
  <c r="BO540" i="99"/>
  <c r="BO539" i="99"/>
  <c r="BM605" i="99"/>
  <c r="N169" i="103" s="1"/>
  <c r="BM606" i="99"/>
  <c r="X169" i="103" s="1"/>
  <c r="BM607" i="99"/>
  <c r="AF169" i="103" s="1"/>
  <c r="BM595" i="99"/>
  <c r="X175" i="103" s="1"/>
  <c r="BM594" i="99"/>
  <c r="N175" i="103" s="1"/>
  <c r="BM596" i="99"/>
  <c r="AF175" i="103" s="1"/>
  <c r="BM511" i="99"/>
  <c r="BM512" i="99"/>
  <c r="X163" i="103" s="1"/>
  <c r="BK574" i="99"/>
  <c r="M172" i="103" s="1"/>
  <c r="BK576" i="99"/>
  <c r="AE172" i="103" s="1"/>
  <c r="BK575" i="99"/>
  <c r="AY514" i="99"/>
  <c r="I20" i="103" s="1"/>
  <c r="AY515" i="99"/>
  <c r="AC20" i="103" s="1"/>
  <c r="AY516" i="99"/>
  <c r="BO553" i="99"/>
  <c r="O123" i="103" s="1"/>
  <c r="BO555" i="99"/>
  <c r="BO554" i="99"/>
  <c r="BL600" i="99"/>
  <c r="BL601" i="99"/>
  <c r="BL599" i="99"/>
  <c r="BL506" i="99"/>
  <c r="AK19" i="103" s="1"/>
  <c r="BL507" i="99"/>
  <c r="BC19" i="103" s="1"/>
  <c r="BL505" i="99"/>
  <c r="BR516" i="99"/>
  <c r="BR515" i="99"/>
  <c r="AO20" i="103" s="1"/>
  <c r="BR514" i="99"/>
  <c r="U20" i="103" s="1"/>
  <c r="BE590" i="100"/>
  <c r="BE589" i="100"/>
  <c r="BE588" i="100"/>
  <c r="BE506" i="100"/>
  <c r="BE507" i="100"/>
  <c r="BE505" i="100"/>
  <c r="BO592" i="99"/>
  <c r="Y130" i="103" s="1"/>
  <c r="BO593" i="99"/>
  <c r="AG130" i="103" s="1"/>
  <c r="BO602" i="99"/>
  <c r="O124" i="103" s="1"/>
  <c r="BO603" i="99"/>
  <c r="BO604" i="99"/>
  <c r="BO591" i="99"/>
  <c r="O130" i="103" s="1"/>
  <c r="BO513" i="99"/>
  <c r="BO509" i="99"/>
  <c r="BO508" i="99"/>
  <c r="BO510" i="99"/>
  <c r="BM515" i="99"/>
  <c r="BM516" i="99"/>
  <c r="BM514" i="99"/>
  <c r="N74" i="103" s="1"/>
  <c r="BC544" i="99"/>
  <c r="I122" i="103" s="1"/>
  <c r="BC545" i="99"/>
  <c r="S122" i="103" s="1"/>
  <c r="BC546" i="99"/>
  <c r="BC602" i="99"/>
  <c r="I124" i="103" s="1"/>
  <c r="BC603" i="99"/>
  <c r="BC604" i="99"/>
  <c r="BC591" i="99"/>
  <c r="I130" i="103" s="1"/>
  <c r="BC592" i="99"/>
  <c r="S130" i="103" s="1"/>
  <c r="BC593" i="99"/>
  <c r="AA130" i="103" s="1"/>
  <c r="BC510" i="99"/>
  <c r="BC508" i="99"/>
  <c r="BC509" i="99"/>
  <c r="S118" i="103" s="1"/>
  <c r="BC513" i="99"/>
  <c r="AA163" i="103" s="1"/>
  <c r="BN532" i="99"/>
  <c r="BN534" i="99"/>
  <c r="BN533" i="99"/>
  <c r="AL22" i="103" s="1"/>
  <c r="BM574" i="99"/>
  <c r="BM576" i="99"/>
  <c r="BM575" i="99"/>
  <c r="BQ542" i="99"/>
  <c r="BQ541" i="99"/>
  <c r="BQ543" i="99"/>
  <c r="BF23" i="103" s="1"/>
  <c r="BO546" i="99"/>
  <c r="BO545" i="99"/>
  <c r="Y122" i="103" s="1"/>
  <c r="BO544" i="99"/>
  <c r="O122" i="103" s="1"/>
  <c r="BE618" i="99"/>
  <c r="AB173" i="103" s="1"/>
  <c r="BE616" i="99"/>
  <c r="J173" i="103" s="1"/>
  <c r="BE566" i="99"/>
  <c r="T171" i="103" s="1"/>
  <c r="BE617" i="99"/>
  <c r="T173" i="103" s="1"/>
  <c r="BE565" i="99"/>
  <c r="BE567" i="99"/>
  <c r="BM529" i="99"/>
  <c r="BM531" i="99"/>
  <c r="BM530" i="99"/>
  <c r="X165" i="103" s="1"/>
  <c r="BC532" i="99"/>
  <c r="I76" i="103" s="1"/>
  <c r="BC533" i="99"/>
  <c r="S76" i="103" s="1"/>
  <c r="BC534" i="99"/>
  <c r="AA76" i="103" s="1"/>
  <c r="J16" i="103"/>
  <c r="AV16" i="103"/>
  <c r="AD16" i="103"/>
  <c r="AU16" i="103"/>
  <c r="AC16" i="103"/>
  <c r="I16" i="103"/>
  <c r="BK547" i="100"/>
  <c r="BK549" i="100"/>
  <c r="BK548" i="100"/>
  <c r="W181" i="103" s="1"/>
  <c r="BF523" i="100"/>
  <c r="N35" i="103" s="1"/>
  <c r="BF524" i="100"/>
  <c r="AH35" i="103" s="1"/>
  <c r="BF525" i="100"/>
  <c r="AZ35" i="103" s="1"/>
  <c r="BN523" i="100"/>
  <c r="BN525" i="100"/>
  <c r="BD35" i="103" s="1"/>
  <c r="BN524" i="100"/>
  <c r="BO601" i="100"/>
  <c r="AG93" i="103" s="1"/>
  <c r="BO600" i="100"/>
  <c r="Y93" i="103" s="1"/>
  <c r="BO599" i="100"/>
  <c r="O93" i="103" s="1"/>
  <c r="BO515" i="100"/>
  <c r="BO514" i="100"/>
  <c r="BO516" i="100"/>
  <c r="BK535" i="100"/>
  <c r="M135" i="103" s="1"/>
  <c r="BK536" i="100"/>
  <c r="W135" i="103" s="1"/>
  <c r="BK537" i="100"/>
  <c r="AE135" i="103" s="1"/>
  <c r="BE553" i="100"/>
  <c r="BE554" i="100"/>
  <c r="BE555" i="100"/>
  <c r="BC571" i="100"/>
  <c r="BC572" i="100"/>
  <c r="S141" i="103" s="1"/>
  <c r="BC573" i="100"/>
  <c r="AA141" i="103" s="1"/>
  <c r="BK574" i="100"/>
  <c r="BK576" i="100"/>
  <c r="BK575" i="100"/>
  <c r="W186" i="103" s="1"/>
  <c r="BE543" i="100"/>
  <c r="AB91" i="103" s="1"/>
  <c r="BE542" i="100"/>
  <c r="T91" i="103" s="1"/>
  <c r="BE541" i="100"/>
  <c r="J91" i="103" s="1"/>
  <c r="BM574" i="100"/>
  <c r="BM576" i="100"/>
  <c r="BM575" i="100"/>
  <c r="BC612" i="100"/>
  <c r="BC611" i="100"/>
  <c r="BC561" i="100"/>
  <c r="AA95" i="103" s="1"/>
  <c r="BC559" i="100"/>
  <c r="BC610" i="100"/>
  <c r="BC560" i="100"/>
  <c r="S95" i="103" s="1"/>
  <c r="BE544" i="100"/>
  <c r="J136" i="103" s="1"/>
  <c r="BE545" i="100"/>
  <c r="T136" i="103" s="1"/>
  <c r="BE546" i="100"/>
  <c r="AB136" i="103" s="1"/>
  <c r="BM616" i="99"/>
  <c r="N173" i="103" s="1"/>
  <c r="BM617" i="99"/>
  <c r="X173" i="103" s="1"/>
  <c r="BM618" i="99"/>
  <c r="AF173" i="103" s="1"/>
  <c r="BM565" i="99"/>
  <c r="BM567" i="99"/>
  <c r="AF171" i="103" s="1"/>
  <c r="BM566" i="99"/>
  <c r="BM536" i="99"/>
  <c r="BM537" i="99"/>
  <c r="BM535" i="99"/>
  <c r="BK614" i="99"/>
  <c r="W128" i="103" s="1"/>
  <c r="BK615" i="99"/>
  <c r="AE128" i="103" s="1"/>
  <c r="BK613" i="99"/>
  <c r="M128" i="103" s="1"/>
  <c r="BK562" i="99"/>
  <c r="BK563" i="99"/>
  <c r="BK564" i="99"/>
  <c r="AE126" i="103" s="1"/>
  <c r="BD601" i="100"/>
  <c r="BD600" i="100"/>
  <c r="BD599" i="100"/>
  <c r="BD515" i="100"/>
  <c r="BD516" i="100"/>
  <c r="BD514" i="100"/>
  <c r="BL523" i="99"/>
  <c r="Q21" i="103" s="1"/>
  <c r="BL525" i="99"/>
  <c r="BL524" i="99"/>
  <c r="AK21" i="103" s="1"/>
  <c r="BM556" i="99"/>
  <c r="BM558" i="99"/>
  <c r="BM557" i="99"/>
  <c r="X168" i="103" s="1"/>
  <c r="BD568" i="100"/>
  <c r="BD569" i="100"/>
  <c r="AG42" i="103" s="1"/>
  <c r="BD570" i="100"/>
  <c r="BE539" i="99"/>
  <c r="BE540" i="99"/>
  <c r="BE538" i="99"/>
  <c r="J166" i="103" s="1"/>
  <c r="BP542" i="99"/>
  <c r="BP541" i="99"/>
  <c r="S23" i="103" s="1"/>
  <c r="BP543" i="99"/>
  <c r="BE23" i="103" s="1"/>
  <c r="BM604" i="99"/>
  <c r="BM591" i="99"/>
  <c r="N130" i="103" s="1"/>
  <c r="BM593" i="99"/>
  <c r="AF130" i="103" s="1"/>
  <c r="BM602" i="99"/>
  <c r="N124" i="103" s="1"/>
  <c r="BM592" i="99"/>
  <c r="X130" i="103" s="1"/>
  <c r="BM603" i="99"/>
  <c r="BM508" i="99"/>
  <c r="BM510" i="99"/>
  <c r="BM513" i="99"/>
  <c r="AF163" i="103" s="1"/>
  <c r="BM509" i="99"/>
  <c r="BF516" i="99"/>
  <c r="AZ20" i="103" s="1"/>
  <c r="BF515" i="99"/>
  <c r="AH20" i="103" s="1"/>
  <c r="BF514" i="99"/>
  <c r="BQ551" i="99"/>
  <c r="AN24" i="103" s="1"/>
  <c r="BQ550" i="99"/>
  <c r="T24" i="103" s="1"/>
  <c r="BQ552" i="99"/>
  <c r="BF24" i="103" s="1"/>
  <c r="BM539" i="99"/>
  <c r="X166" i="103" s="1"/>
  <c r="BM540" i="99"/>
  <c r="AF166" i="103" s="1"/>
  <c r="BM538" i="99"/>
  <c r="AW553" i="99"/>
  <c r="AW554" i="99"/>
  <c r="R123" i="103" s="1"/>
  <c r="AW555" i="99"/>
  <c r="Z123" i="103" s="1"/>
  <c r="BC618" i="99"/>
  <c r="AA173" i="103" s="1"/>
  <c r="BC616" i="99"/>
  <c r="I173" i="103" s="1"/>
  <c r="BC617" i="99"/>
  <c r="S173" i="103" s="1"/>
  <c r="BC567" i="99"/>
  <c r="BC566" i="99"/>
  <c r="S171" i="103" s="1"/>
  <c r="BC565" i="99"/>
  <c r="I171" i="103" s="1"/>
  <c r="AY569" i="99"/>
  <c r="AY568" i="99"/>
  <c r="AY570" i="99"/>
  <c r="BL533" i="100"/>
  <c r="BL532" i="100"/>
  <c r="BL534" i="100"/>
  <c r="BC36" i="103" s="1"/>
  <c r="BM545" i="99"/>
  <c r="X122" i="103" s="1"/>
  <c r="BM546" i="99"/>
  <c r="AF122" i="103" s="1"/>
  <c r="BM544" i="99"/>
  <c r="AW534" i="99"/>
  <c r="Z76" i="103" s="1"/>
  <c r="AW532" i="99"/>
  <c r="H76" i="103" s="1"/>
  <c r="AW533" i="99"/>
  <c r="R76" i="103" s="1"/>
  <c r="BM549" i="99"/>
  <c r="BM547" i="99"/>
  <c r="BM548" i="99"/>
  <c r="BC538" i="100"/>
  <c r="I180" i="103" s="1"/>
  <c r="BC539" i="100"/>
  <c r="S180" i="103" s="1"/>
  <c r="BC540" i="100"/>
  <c r="AA180" i="103" s="1"/>
  <c r="BK618" i="100"/>
  <c r="BK616" i="100"/>
  <c r="BK617" i="100"/>
  <c r="BK566" i="100"/>
  <c r="BK567" i="100"/>
  <c r="AE185" i="103" s="1"/>
  <c r="BK565" i="100"/>
  <c r="BB292" i="100"/>
  <c r="AX552" i="100"/>
  <c r="AX551" i="100"/>
  <c r="AX550" i="100"/>
  <c r="H38" i="103" s="1"/>
  <c r="AZ524" i="100"/>
  <c r="AD35" i="103" s="1"/>
  <c r="AZ523" i="100"/>
  <c r="J35" i="103" s="1"/>
  <c r="AZ525" i="100"/>
  <c r="BK552" i="100"/>
  <c r="BK551" i="100"/>
  <c r="BK550" i="100"/>
  <c r="BM618" i="100"/>
  <c r="BM567" i="100"/>
  <c r="AF185" i="103" s="1"/>
  <c r="BM565" i="100"/>
  <c r="BM617" i="100"/>
  <c r="BM616" i="100"/>
  <c r="BM566" i="100"/>
  <c r="AZ569" i="100"/>
  <c r="AD42" i="103" s="1"/>
  <c r="AZ570" i="100"/>
  <c r="AV42" i="103" s="1"/>
  <c r="AZ568" i="100"/>
  <c r="BK544" i="100"/>
  <c r="BK545" i="100"/>
  <c r="BK546" i="100"/>
  <c r="BF579" i="100"/>
  <c r="N44" i="103" s="1"/>
  <c r="BF578" i="100"/>
  <c r="BM545" i="100"/>
  <c r="BM546" i="100"/>
  <c r="BM544" i="100"/>
  <c r="AX533" i="100"/>
  <c r="AB36" i="103" s="1"/>
  <c r="AX534" i="100"/>
  <c r="AT36" i="103" s="1"/>
  <c r="AX532" i="100"/>
  <c r="H36" i="103" s="1"/>
  <c r="AZ577" i="100"/>
  <c r="AZ578" i="100"/>
  <c r="AZ579" i="100"/>
  <c r="BM572" i="100"/>
  <c r="BM573" i="100"/>
  <c r="BM571" i="100"/>
  <c r="N141" i="103" s="1"/>
  <c r="AW526" i="100"/>
  <c r="AW527" i="100"/>
  <c r="AW528" i="100"/>
  <c r="BH588" i="100"/>
  <c r="BH590" i="100"/>
  <c r="BH589" i="100"/>
  <c r="BH507" i="100"/>
  <c r="BH505" i="100"/>
  <c r="BH506" i="100"/>
  <c r="BK604" i="100"/>
  <c r="AE138" i="103" s="1"/>
  <c r="BK602" i="100"/>
  <c r="M138" i="103" s="1"/>
  <c r="BK603" i="100"/>
  <c r="W138" i="103" s="1"/>
  <c r="BK517" i="100"/>
  <c r="BK518" i="100"/>
  <c r="BK519" i="100"/>
  <c r="AE133" i="103" s="1"/>
  <c r="BF590" i="100"/>
  <c r="BF588" i="100"/>
  <c r="BF589" i="100"/>
  <c r="BF506" i="100"/>
  <c r="BF507" i="100"/>
  <c r="BF505" i="100"/>
  <c r="BE596" i="100"/>
  <c r="BE595" i="100"/>
  <c r="BE594" i="100"/>
  <c r="BE512" i="100"/>
  <c r="BE511" i="100"/>
  <c r="BO515" i="99"/>
  <c r="Y74" i="103" s="1"/>
  <c r="BO516" i="99"/>
  <c r="AG74" i="103" s="1"/>
  <c r="BO514" i="99"/>
  <c r="O74" i="103" s="1"/>
  <c r="BC556" i="100"/>
  <c r="I182" i="103" s="1"/>
  <c r="BC558" i="100"/>
  <c r="BC557" i="100"/>
  <c r="BO529" i="99"/>
  <c r="O165" i="103" s="1"/>
  <c r="BO531" i="99"/>
  <c r="AG165" i="103" s="1"/>
  <c r="BO530" i="99"/>
  <c r="Y165" i="103" s="1"/>
  <c r="BC523" i="100"/>
  <c r="BC524" i="100"/>
  <c r="BC525" i="100"/>
  <c r="BK520" i="99"/>
  <c r="BK522" i="99"/>
  <c r="BK521" i="99"/>
  <c r="W164" i="103" s="1"/>
  <c r="BQ524" i="99"/>
  <c r="AN21" i="103" s="1"/>
  <c r="BQ525" i="99"/>
  <c r="BF21" i="103" s="1"/>
  <c r="BQ523" i="99"/>
  <c r="T21" i="103" s="1"/>
  <c r="BE556" i="99"/>
  <c r="J168" i="103" s="1"/>
  <c r="BE558" i="99"/>
  <c r="AB168" i="103" s="1"/>
  <c r="BE557" i="99"/>
  <c r="BF611" i="99"/>
  <c r="BF612" i="99"/>
  <c r="BF610" i="99"/>
  <c r="BF560" i="99"/>
  <c r="BF561" i="99"/>
  <c r="BF559" i="99"/>
  <c r="N27" i="103" s="1"/>
  <c r="BC549" i="99"/>
  <c r="AA167" i="103" s="1"/>
  <c r="BC547" i="99"/>
  <c r="BC548" i="99"/>
  <c r="BG596" i="100"/>
  <c r="BG594" i="100"/>
  <c r="BG595" i="100"/>
  <c r="BG512" i="100"/>
  <c r="BG511" i="100"/>
  <c r="BD534" i="99"/>
  <c r="BD533" i="99"/>
  <c r="AG22" i="103" s="1"/>
  <c r="BD532" i="99"/>
  <c r="BE593" i="98"/>
  <c r="AB116" i="103" s="1"/>
  <c r="BE592" i="98"/>
  <c r="T116" i="103" s="1"/>
  <c r="BE591" i="98"/>
  <c r="J116" i="103" s="1"/>
  <c r="BO601" i="99"/>
  <c r="AG79" i="103" s="1"/>
  <c r="BO599" i="99"/>
  <c r="O79" i="103" s="1"/>
  <c r="BO589" i="99"/>
  <c r="Y85" i="103" s="1"/>
  <c r="BO600" i="99"/>
  <c r="Y79" i="103" s="1"/>
  <c r="BO588" i="99"/>
  <c r="O85" i="103" s="1"/>
  <c r="BO590" i="99"/>
  <c r="AG85" i="103" s="1"/>
  <c r="BO507" i="99"/>
  <c r="BO505" i="99"/>
  <c r="O73" i="103" s="1"/>
  <c r="BO506" i="99"/>
  <c r="BE537" i="99"/>
  <c r="AB121" i="103" s="1"/>
  <c r="BE535" i="99"/>
  <c r="BE536" i="99"/>
  <c r="T121" i="103" s="1"/>
  <c r="BF601" i="99"/>
  <c r="BF599" i="99"/>
  <c r="BF600" i="99"/>
  <c r="BF507" i="99"/>
  <c r="AZ19" i="103" s="1"/>
  <c r="BF505" i="99"/>
  <c r="BF506" i="99"/>
  <c r="AH19" i="103" s="1"/>
  <c r="BR524" i="99"/>
  <c r="AO21" i="103" s="1"/>
  <c r="BR525" i="99"/>
  <c r="BR523" i="99"/>
  <c r="BM552" i="99"/>
  <c r="AF78" i="103" s="1"/>
  <c r="BM551" i="99"/>
  <c r="X78" i="103" s="1"/>
  <c r="BM550" i="99"/>
  <c r="N78" i="103" s="1"/>
  <c r="BE553" i="99"/>
  <c r="J123" i="103" s="1"/>
  <c r="BE554" i="99"/>
  <c r="BE555" i="99"/>
  <c r="AZ542" i="100"/>
  <c r="AD37" i="103" s="1"/>
  <c r="AZ541" i="100"/>
  <c r="J37" i="103" s="1"/>
  <c r="AZ543" i="100"/>
  <c r="BC604" i="100"/>
  <c r="AA138" i="103" s="1"/>
  <c r="BC602" i="100"/>
  <c r="I138" i="103" s="1"/>
  <c r="BC603" i="100"/>
  <c r="S138" i="103" s="1"/>
  <c r="BC518" i="100"/>
  <c r="S133" i="103" s="1"/>
  <c r="BC517" i="100"/>
  <c r="BC519" i="100"/>
  <c r="BO552" i="100"/>
  <c r="BO551" i="100"/>
  <c r="Y92" i="103" s="1"/>
  <c r="BO550" i="100"/>
  <c r="O92" i="103" s="1"/>
  <c r="BK523" i="100"/>
  <c r="M89" i="103" s="1"/>
  <c r="BK524" i="100"/>
  <c r="W89" i="103" s="1"/>
  <c r="BK525" i="100"/>
  <c r="BM528" i="100"/>
  <c r="AF134" i="103" s="1"/>
  <c r="BM526" i="100"/>
  <c r="BM527" i="100"/>
  <c r="AZ532" i="100"/>
  <c r="AZ534" i="100"/>
  <c r="AV36" i="103" s="1"/>
  <c r="AZ533" i="100"/>
  <c r="BC550" i="100"/>
  <c r="BC552" i="100"/>
  <c r="AA92" i="103" s="1"/>
  <c r="BC551" i="100"/>
  <c r="S92" i="103" s="1"/>
  <c r="AW596" i="100"/>
  <c r="AW595" i="100"/>
  <c r="AW511" i="100"/>
  <c r="AW594" i="100"/>
  <c r="AW512" i="100"/>
  <c r="BE616" i="100"/>
  <c r="BE617" i="100"/>
  <c r="BE566" i="100"/>
  <c r="BE618" i="100"/>
  <c r="BE567" i="100"/>
  <c r="BE565" i="100"/>
  <c r="J185" i="103" s="1"/>
  <c r="BO602" i="100"/>
  <c r="O138" i="103" s="1"/>
  <c r="BO604" i="100"/>
  <c r="AG138" i="103" s="1"/>
  <c r="BO603" i="100"/>
  <c r="Y138" i="103" s="1"/>
  <c r="BO518" i="100"/>
  <c r="BO519" i="100"/>
  <c r="AG133" i="103" s="1"/>
  <c r="BO517" i="100"/>
  <c r="AY577" i="100"/>
  <c r="AY578" i="100"/>
  <c r="AY579" i="100"/>
  <c r="I44" i="103" s="1"/>
  <c r="AY552" i="100"/>
  <c r="AY551" i="100"/>
  <c r="AY550" i="100"/>
  <c r="I38" i="103" s="1"/>
  <c r="BM604" i="100"/>
  <c r="AF138" i="103" s="1"/>
  <c r="BM603" i="100"/>
  <c r="X138" i="103" s="1"/>
  <c r="BM602" i="100"/>
  <c r="N138" i="103" s="1"/>
  <c r="BM517" i="100"/>
  <c r="BM519" i="100"/>
  <c r="BM518" i="100"/>
  <c r="BL578" i="100"/>
  <c r="BL579" i="100"/>
  <c r="Q44" i="103" s="1"/>
  <c r="BC543" i="100"/>
  <c r="BC541" i="100"/>
  <c r="BC542" i="100"/>
  <c r="AW610" i="100"/>
  <c r="AW611" i="100"/>
  <c r="AW560" i="100"/>
  <c r="R95" i="103" s="1"/>
  <c r="AW561" i="100"/>
  <c r="AW559" i="100"/>
  <c r="AW612" i="100"/>
  <c r="BQ599" i="100"/>
  <c r="BQ601" i="100"/>
  <c r="T43" i="103" s="1"/>
  <c r="BQ600" i="100"/>
  <c r="BQ516" i="100"/>
  <c r="BF34" i="103" s="1"/>
  <c r="BQ515" i="100"/>
  <c r="BQ514" i="100"/>
  <c r="AZ599" i="100"/>
  <c r="J39" i="103" s="1"/>
  <c r="AZ601" i="100"/>
  <c r="AV39" i="103" s="1"/>
  <c r="AZ600" i="100"/>
  <c r="AD39" i="103" s="1"/>
  <c r="AZ516" i="100"/>
  <c r="AZ515" i="100"/>
  <c r="AZ514" i="100"/>
  <c r="J34" i="103" s="1"/>
  <c r="BE526" i="100"/>
  <c r="BE527" i="100"/>
  <c r="BE528" i="100"/>
  <c r="AB134" i="103" s="1"/>
  <c r="BO551" i="99"/>
  <c r="Y78" i="103" s="1"/>
  <c r="BO552" i="99"/>
  <c r="BO550" i="99"/>
  <c r="BL610" i="99"/>
  <c r="BL611" i="99"/>
  <c r="BL561" i="99"/>
  <c r="BL559" i="99"/>
  <c r="Q27" i="103" s="1"/>
  <c r="BL612" i="99"/>
  <c r="BL560" i="99"/>
  <c r="BO533" i="99"/>
  <c r="Y76" i="103" s="1"/>
  <c r="BO532" i="99"/>
  <c r="O76" i="103" s="1"/>
  <c r="BO534" i="99"/>
  <c r="AG76" i="103" s="1"/>
  <c r="BR601" i="99"/>
  <c r="BR599" i="99"/>
  <c r="BR600" i="99"/>
  <c r="BR507" i="99"/>
  <c r="BR505" i="99"/>
  <c r="U19" i="103" s="1"/>
  <c r="BR506" i="99"/>
  <c r="AO19" i="103" s="1"/>
  <c r="BE522" i="99"/>
  <c r="AB164" i="103" s="1"/>
  <c r="BE520" i="99"/>
  <c r="J164" i="103" s="1"/>
  <c r="BE521" i="99"/>
  <c r="BE607" i="100"/>
  <c r="BE605" i="100"/>
  <c r="J183" i="103" s="1"/>
  <c r="BE606" i="100"/>
  <c r="T183" i="103" s="1"/>
  <c r="BE522" i="100"/>
  <c r="BE521" i="100"/>
  <c r="BE520" i="100"/>
  <c r="AW613" i="99"/>
  <c r="H128" i="103" s="1"/>
  <c r="AW614" i="99"/>
  <c r="R128" i="103" s="1"/>
  <c r="AW615" i="99"/>
  <c r="Z128" i="103" s="1"/>
  <c r="AW562" i="99"/>
  <c r="H126" i="103" s="1"/>
  <c r="AW564" i="99"/>
  <c r="AW563" i="99"/>
  <c r="R126" i="103" s="1"/>
  <c r="BD543" i="99"/>
  <c r="AY23" i="103" s="1"/>
  <c r="BD542" i="99"/>
  <c r="AG23" i="103" s="1"/>
  <c r="BD541" i="99"/>
  <c r="AX542" i="99"/>
  <c r="AB23" i="103" s="1"/>
  <c r="AX543" i="99"/>
  <c r="AX541" i="99"/>
  <c r="BK572" i="99"/>
  <c r="W127" i="103" s="1"/>
  <c r="BK573" i="99"/>
  <c r="AE127" i="103" s="1"/>
  <c r="BK571" i="99"/>
  <c r="M127" i="103" s="1"/>
  <c r="BK610" i="99"/>
  <c r="BK611" i="99"/>
  <c r="BK612" i="99"/>
  <c r="BK561" i="99"/>
  <c r="BK559" i="99"/>
  <c r="M81" i="103" s="1"/>
  <c r="BK560" i="99"/>
  <c r="BC539" i="99"/>
  <c r="S166" i="103" s="1"/>
  <c r="BC540" i="99"/>
  <c r="BC538" i="99"/>
  <c r="BD568" i="99"/>
  <c r="M28" i="103" s="1"/>
  <c r="BD570" i="99"/>
  <c r="AY28" i="103" s="1"/>
  <c r="BD569" i="99"/>
  <c r="AG28" i="103" s="1"/>
  <c r="AW538" i="99"/>
  <c r="H166" i="103" s="1"/>
  <c r="AW539" i="99"/>
  <c r="R166" i="103" s="1"/>
  <c r="AW540" i="99"/>
  <c r="AX569" i="99"/>
  <c r="AB28" i="103" s="1"/>
  <c r="AX568" i="99"/>
  <c r="H28" i="103" s="1"/>
  <c r="AX570" i="99"/>
  <c r="AT28" i="103" s="1"/>
  <c r="BO517" i="99"/>
  <c r="O119" i="103" s="1"/>
  <c r="BO519" i="99"/>
  <c r="BO518" i="99"/>
  <c r="Y119" i="103" s="1"/>
  <c r="BM555" i="100"/>
  <c r="AF137" i="103" s="1"/>
  <c r="BM554" i="100"/>
  <c r="X137" i="103" s="1"/>
  <c r="BM553" i="100"/>
  <c r="N137" i="103" s="1"/>
  <c r="BK573" i="100"/>
  <c r="AE141" i="103" s="1"/>
  <c r="BK572" i="100"/>
  <c r="BK571" i="100"/>
  <c r="M141" i="103" s="1"/>
  <c r="BK601" i="100"/>
  <c r="BK600" i="100"/>
  <c r="BK599" i="100"/>
  <c r="BK515" i="100"/>
  <c r="W88" i="103" s="1"/>
  <c r="BK516" i="100"/>
  <c r="BK514" i="100"/>
  <c r="BD552" i="100"/>
  <c r="AY38" i="103" s="1"/>
  <c r="BD551" i="100"/>
  <c r="AG38" i="103" s="1"/>
  <c r="BD550" i="100"/>
  <c r="M38" i="103" s="1"/>
  <c r="AW533" i="100"/>
  <c r="R90" i="103" s="1"/>
  <c r="AW532" i="100"/>
  <c r="AW534" i="100"/>
  <c r="BO529" i="100"/>
  <c r="O179" i="103" s="1"/>
  <c r="BO531" i="100"/>
  <c r="BO530" i="100"/>
  <c r="BO556" i="100"/>
  <c r="BO558" i="100"/>
  <c r="BO557" i="100"/>
  <c r="AW604" i="100"/>
  <c r="Z138" i="103" s="1"/>
  <c r="AW603" i="100"/>
  <c r="R138" i="103" s="1"/>
  <c r="AW602" i="100"/>
  <c r="H138" i="103" s="1"/>
  <c r="AW517" i="100"/>
  <c r="H133" i="103" s="1"/>
  <c r="AW519" i="100"/>
  <c r="AW518" i="100"/>
  <c r="R133" i="103" s="1"/>
  <c r="AW571" i="100"/>
  <c r="H141" i="103" s="1"/>
  <c r="AW572" i="100"/>
  <c r="R141" i="103" s="1"/>
  <c r="AW573" i="100"/>
  <c r="Z141" i="103" s="1"/>
  <c r="BD515" i="99"/>
  <c r="AG20" i="103" s="1"/>
  <c r="BD516" i="99"/>
  <c r="AY20" i="103" s="1"/>
  <c r="BD514" i="99"/>
  <c r="M20" i="103" s="1"/>
  <c r="AX525" i="100"/>
  <c r="AT35" i="103" s="1"/>
  <c r="AX523" i="100"/>
  <c r="H35" i="103" s="1"/>
  <c r="AX524" i="100"/>
  <c r="AB35" i="103" s="1"/>
  <c r="AX515" i="99"/>
  <c r="AB20" i="103" s="1"/>
  <c r="AX516" i="99"/>
  <c r="AT20" i="103" s="1"/>
  <c r="AX514" i="99"/>
  <c r="H20" i="103" s="1"/>
  <c r="AW571" i="99"/>
  <c r="H127" i="103" s="1"/>
  <c r="AW572" i="99"/>
  <c r="R127" i="103" s="1"/>
  <c r="AW573" i="99"/>
  <c r="Z127" i="103" s="1"/>
  <c r="BO520" i="99"/>
  <c r="BO522" i="99"/>
  <c r="BO521" i="99"/>
  <c r="BO574" i="99"/>
  <c r="O172" i="103" s="1"/>
  <c r="BO576" i="99"/>
  <c r="AG172" i="103" s="1"/>
  <c r="BO575" i="99"/>
  <c r="BE575" i="99"/>
  <c r="T172" i="103" s="1"/>
  <c r="BE574" i="99"/>
  <c r="J172" i="103" s="1"/>
  <c r="BE576" i="99"/>
  <c r="AB172" i="103" s="1"/>
  <c r="BC601" i="99"/>
  <c r="AA79" i="103" s="1"/>
  <c r="BC599" i="99"/>
  <c r="BC589" i="99"/>
  <c r="BC600" i="99"/>
  <c r="S79" i="103" s="1"/>
  <c r="BC590" i="99"/>
  <c r="BC588" i="99"/>
  <c r="BC507" i="99"/>
  <c r="AA73" i="103" s="1"/>
  <c r="BC505" i="99"/>
  <c r="I73" i="103" s="1"/>
  <c r="BC506" i="99"/>
  <c r="S73" i="103" s="1"/>
  <c r="BE524" i="99"/>
  <c r="T75" i="103" s="1"/>
  <c r="BE525" i="99"/>
  <c r="AB75" i="103" s="1"/>
  <c r="BE523" i="99"/>
  <c r="J75" i="103" s="1"/>
  <c r="BC596" i="98"/>
  <c r="AA161" i="103" s="1"/>
  <c r="BC595" i="98"/>
  <c r="S161" i="103" s="1"/>
  <c r="BC594" i="98"/>
  <c r="I161" i="103" s="1"/>
  <c r="BM549" i="100"/>
  <c r="BM548" i="100"/>
  <c r="X181" i="103" s="1"/>
  <c r="BM547" i="100"/>
  <c r="N181" i="103" s="1"/>
  <c r="BN612" i="100"/>
  <c r="BN610" i="100"/>
  <c r="BN611" i="100"/>
  <c r="BN561" i="100"/>
  <c r="BD41" i="103" s="1"/>
  <c r="BN559" i="100"/>
  <c r="R41" i="103" s="1"/>
  <c r="BN560" i="100"/>
  <c r="AL41" i="103" s="1"/>
  <c r="BN532" i="100"/>
  <c r="R36" i="103" s="1"/>
  <c r="BN534" i="100"/>
  <c r="BN533" i="100"/>
  <c r="BN568" i="100"/>
  <c r="BN570" i="100"/>
  <c r="BN569" i="100"/>
  <c r="BF601" i="100"/>
  <c r="BF599" i="100"/>
  <c r="BF600" i="100"/>
  <c r="BF514" i="100"/>
  <c r="N34" i="103" s="1"/>
  <c r="BF516" i="100"/>
  <c r="BF515" i="100"/>
  <c r="AH34" i="103" s="1"/>
  <c r="BL611" i="100"/>
  <c r="BL612" i="100"/>
  <c r="BL610" i="100"/>
  <c r="BL559" i="100"/>
  <c r="BL561" i="100"/>
  <c r="BL560" i="100"/>
  <c r="AK41" i="103" s="1"/>
  <c r="BO607" i="100"/>
  <c r="AG183" i="103" s="1"/>
  <c r="BO606" i="100"/>
  <c r="Y183" i="103" s="1"/>
  <c r="BO605" i="100"/>
  <c r="O183" i="103" s="1"/>
  <c r="BO522" i="100"/>
  <c r="AG178" i="103" s="1"/>
  <c r="BO521" i="100"/>
  <c r="Y178" i="103" s="1"/>
  <c r="BO520" i="100"/>
  <c r="O178" i="103" s="1"/>
  <c r="BN543" i="100"/>
  <c r="BD37" i="103" s="1"/>
  <c r="BN542" i="100"/>
  <c r="AL37" i="103" s="1"/>
  <c r="BN541" i="100"/>
  <c r="AY589" i="100"/>
  <c r="AY590" i="100"/>
  <c r="AY588" i="100"/>
  <c r="AY507" i="100"/>
  <c r="AY505" i="100"/>
  <c r="AY506" i="100"/>
  <c r="BC532" i="100"/>
  <c r="I90" i="103" s="1"/>
  <c r="BC534" i="100"/>
  <c r="AA90" i="103" s="1"/>
  <c r="BC533" i="100"/>
  <c r="S90" i="103" s="1"/>
  <c r="BM611" i="100"/>
  <c r="BM612" i="100"/>
  <c r="BM561" i="100"/>
  <c r="BM610" i="100"/>
  <c r="BM560" i="100"/>
  <c r="X95" i="103" s="1"/>
  <c r="BM559" i="100"/>
  <c r="N95" i="103" s="1"/>
  <c r="BO617" i="100"/>
  <c r="BO618" i="100"/>
  <c r="BO567" i="100"/>
  <c r="BO616" i="100"/>
  <c r="BO566" i="100"/>
  <c r="Y185" i="103" s="1"/>
  <c r="BO565" i="100"/>
  <c r="O185" i="103" s="1"/>
  <c r="AW558" i="100"/>
  <c r="Z182" i="103" s="1"/>
  <c r="AW557" i="100"/>
  <c r="R182" i="103" s="1"/>
  <c r="AW556" i="100"/>
  <c r="BE549" i="100"/>
  <c r="BE547" i="100"/>
  <c r="BE548" i="100"/>
  <c r="T181" i="103" s="1"/>
  <c r="AX610" i="100"/>
  <c r="AX611" i="100"/>
  <c r="AX612" i="100"/>
  <c r="AX561" i="100"/>
  <c r="AT41" i="103" s="1"/>
  <c r="AX560" i="100"/>
  <c r="AB41" i="103" s="1"/>
  <c r="AX559" i="100"/>
  <c r="H41" i="103" s="1"/>
  <c r="AW615" i="100"/>
  <c r="AW614" i="100"/>
  <c r="AW562" i="100"/>
  <c r="AW613" i="100"/>
  <c r="AW563" i="100"/>
  <c r="AW564" i="100"/>
  <c r="BC595" i="99"/>
  <c r="S175" i="103" s="1"/>
  <c r="BC596" i="99"/>
  <c r="AA175" i="103" s="1"/>
  <c r="BC605" i="99"/>
  <c r="I169" i="103" s="1"/>
  <c r="BC606" i="99"/>
  <c r="S169" i="103" s="1"/>
  <c r="BC607" i="99"/>
  <c r="AA169" i="103" s="1"/>
  <c r="BC594" i="99"/>
  <c r="I175" i="103" s="1"/>
  <c r="BC512" i="99"/>
  <c r="S163" i="103" s="1"/>
  <c r="BC511" i="99"/>
  <c r="I163" i="103" s="1"/>
  <c r="AW552" i="99"/>
  <c r="AW550" i="99"/>
  <c r="AW551" i="99"/>
  <c r="AW535" i="100"/>
  <c r="AW536" i="100"/>
  <c r="R135" i="103" s="1"/>
  <c r="AW537" i="100"/>
  <c r="Z135" i="103" s="1"/>
  <c r="BK555" i="99"/>
  <c r="AE123" i="103" s="1"/>
  <c r="BK553" i="99"/>
  <c r="M123" i="103" s="1"/>
  <c r="BK554" i="99"/>
  <c r="W123" i="103" s="1"/>
  <c r="BN515" i="99"/>
  <c r="AL20" i="103" s="1"/>
  <c r="BN514" i="99"/>
  <c r="R20" i="103" s="1"/>
  <c r="BN516" i="99"/>
  <c r="BD20" i="103" s="1"/>
  <c r="BQ569" i="99"/>
  <c r="BQ568" i="99"/>
  <c r="BQ570" i="99"/>
  <c r="BE602" i="99"/>
  <c r="J124" i="103" s="1"/>
  <c r="BE603" i="99"/>
  <c r="BE604" i="99"/>
  <c r="BE591" i="99"/>
  <c r="J130" i="103" s="1"/>
  <c r="BE593" i="99"/>
  <c r="AB130" i="103" s="1"/>
  <c r="BE592" i="99"/>
  <c r="T130" i="103" s="1"/>
  <c r="BE509" i="99"/>
  <c r="T118" i="103" s="1"/>
  <c r="BE510" i="99"/>
  <c r="AB118" i="103" s="1"/>
  <c r="BE508" i="99"/>
  <c r="J118" i="103" s="1"/>
  <c r="BE513" i="99"/>
  <c r="AB163" i="103" s="1"/>
  <c r="AW557" i="99"/>
  <c r="R168" i="103" s="1"/>
  <c r="AW556" i="99"/>
  <c r="AW558" i="99"/>
  <c r="Z168" i="103" s="1"/>
  <c r="BO542" i="99"/>
  <c r="Y77" i="103" s="1"/>
  <c r="BO543" i="99"/>
  <c r="AG77" i="103" s="1"/>
  <c r="BO541" i="99"/>
  <c r="BO524" i="99"/>
  <c r="Y75" i="103" s="1"/>
  <c r="BO525" i="99"/>
  <c r="AG75" i="103" s="1"/>
  <c r="BO523" i="99"/>
  <c r="O75" i="103" s="1"/>
  <c r="BC517" i="99"/>
  <c r="I119" i="103" s="1"/>
  <c r="BC518" i="99"/>
  <c r="S119" i="103" s="1"/>
  <c r="BC519" i="99"/>
  <c r="AW548" i="99"/>
  <c r="AW549" i="99"/>
  <c r="AW547" i="99"/>
  <c r="AX600" i="99"/>
  <c r="AX601" i="99"/>
  <c r="AX599" i="99"/>
  <c r="H25" i="103" s="1"/>
  <c r="AX506" i="99"/>
  <c r="AX507" i="99"/>
  <c r="AT19" i="103" s="1"/>
  <c r="AX505" i="99"/>
  <c r="H19" i="103" s="1"/>
  <c r="BE545" i="99"/>
  <c r="T122" i="103" s="1"/>
  <c r="BE544" i="99"/>
  <c r="J122" i="103" s="1"/>
  <c r="BE546" i="99"/>
  <c r="AB122" i="103" s="1"/>
  <c r="BP534" i="99"/>
  <c r="BP533" i="99"/>
  <c r="BP532" i="99"/>
  <c r="BM541" i="99"/>
  <c r="N77" i="103" s="1"/>
  <c r="BM542" i="99"/>
  <c r="X77" i="103" s="1"/>
  <c r="BM543" i="99"/>
  <c r="AF77" i="103" s="1"/>
  <c r="BC524" i="99"/>
  <c r="S75" i="103" s="1"/>
  <c r="BC525" i="99"/>
  <c r="AA75" i="103" s="1"/>
  <c r="BC523" i="99"/>
  <c r="I75" i="103" s="1"/>
  <c r="BE526" i="99"/>
  <c r="J120" i="103" s="1"/>
  <c r="BE527" i="99"/>
  <c r="T120" i="103" s="1"/>
  <c r="BE528" i="99"/>
  <c r="AB120" i="103" s="1"/>
  <c r="BE516" i="99"/>
  <c r="BE514" i="99"/>
  <c r="J74" i="103" s="1"/>
  <c r="BE515" i="99"/>
  <c r="T74" i="103" s="1"/>
  <c r="AW525" i="99"/>
  <c r="Z75" i="103" s="1"/>
  <c r="AW523" i="99"/>
  <c r="H75" i="103" s="1"/>
  <c r="AW524" i="99"/>
  <c r="R75" i="103" s="1"/>
  <c r="BE611" i="99"/>
  <c r="BE612" i="99"/>
  <c r="BE610" i="99"/>
  <c r="BE560" i="99"/>
  <c r="BE561" i="99"/>
  <c r="BE559" i="99"/>
  <c r="J81" i="103" s="1"/>
  <c r="AX610" i="99"/>
  <c r="H29" i="103" s="1"/>
  <c r="AX611" i="99"/>
  <c r="AB29" i="103" s="1"/>
  <c r="AX612" i="99"/>
  <c r="AT29" i="103" s="1"/>
  <c r="AX561" i="99"/>
  <c r="AT25" i="103" s="1"/>
  <c r="AX559" i="99"/>
  <c r="H27" i="103" s="1"/>
  <c r="AX560" i="99"/>
  <c r="AB25" i="103" s="1"/>
  <c r="AT16" i="103"/>
  <c r="AB16" i="103"/>
  <c r="BF534" i="100"/>
  <c r="AZ36" i="103" s="1"/>
  <c r="BF533" i="100"/>
  <c r="AH36" i="103" s="1"/>
  <c r="BF532" i="100"/>
  <c r="N36" i="103" s="1"/>
  <c r="BE529" i="100"/>
  <c r="J179" i="103" s="1"/>
  <c r="BE531" i="100"/>
  <c r="BE530" i="100"/>
  <c r="T179" i="103" s="1"/>
  <c r="BM552" i="100"/>
  <c r="AF92" i="103" s="1"/>
  <c r="BM551" i="100"/>
  <c r="X92" i="103" s="1"/>
  <c r="BM550" i="100"/>
  <c r="N92" i="103" s="1"/>
  <c r="BK570" i="100"/>
  <c r="AE96" i="103" s="1"/>
  <c r="BK568" i="100"/>
  <c r="M96" i="103" s="1"/>
  <c r="BK569" i="100"/>
  <c r="BF610" i="100"/>
  <c r="BF612" i="100"/>
  <c r="BF560" i="100"/>
  <c r="AH41" i="103" s="1"/>
  <c r="BF611" i="100"/>
  <c r="BF561" i="100"/>
  <c r="BF559" i="100"/>
  <c r="BM536" i="100"/>
  <c r="X135" i="103" s="1"/>
  <c r="BM537" i="100"/>
  <c r="AF135" i="103" s="1"/>
  <c r="BM535" i="100"/>
  <c r="N135" i="103" s="1"/>
  <c r="BD541" i="100"/>
  <c r="M37" i="103" s="1"/>
  <c r="BD543" i="100"/>
  <c r="AY37" i="103" s="1"/>
  <c r="BD542" i="100"/>
  <c r="AG37" i="103" s="1"/>
  <c r="BO536" i="100"/>
  <c r="Y135" i="103" s="1"/>
  <c r="BO537" i="100"/>
  <c r="BO535" i="100"/>
  <c r="O135" i="103" s="1"/>
  <c r="BE556" i="100"/>
  <c r="J182" i="103" s="1"/>
  <c r="BE558" i="100"/>
  <c r="BE557" i="100"/>
  <c r="T182" i="103" s="1"/>
  <c r="BM542" i="100"/>
  <c r="X91" i="103" s="1"/>
  <c r="BM541" i="100"/>
  <c r="N91" i="103" s="1"/>
  <c r="BM543" i="100"/>
  <c r="AF91" i="103" s="1"/>
  <c r="AW546" i="100"/>
  <c r="AW544" i="100"/>
  <c r="H136" i="103" s="1"/>
  <c r="AW545" i="100"/>
  <c r="BO544" i="100"/>
  <c r="O136" i="103" s="1"/>
  <c r="BO545" i="100"/>
  <c r="Y136" i="103" s="1"/>
  <c r="BO546" i="100"/>
  <c r="AG136" i="103" s="1"/>
  <c r="BL601" i="100"/>
  <c r="BL600" i="100"/>
  <c r="BL599" i="100"/>
  <c r="BL516" i="100"/>
  <c r="BC34" i="103" s="1"/>
  <c r="BL515" i="100"/>
  <c r="AK34" i="103" s="1"/>
  <c r="BL514" i="100"/>
  <c r="Q34" i="103" s="1"/>
  <c r="AX541" i="100"/>
  <c r="AX542" i="100"/>
  <c r="AB37" i="103" s="1"/>
  <c r="AX543" i="100"/>
  <c r="AT37" i="103" s="1"/>
  <c r="BO523" i="100"/>
  <c r="BO524" i="100"/>
  <c r="Y89" i="103" s="1"/>
  <c r="BO525" i="100"/>
  <c r="AG89" i="103" s="1"/>
  <c r="BE523" i="100"/>
  <c r="BE524" i="100"/>
  <c r="BE525" i="100"/>
  <c r="BD533" i="100"/>
  <c r="AG36" i="103" s="1"/>
  <c r="BD532" i="100"/>
  <c r="M36" i="103" s="1"/>
  <c r="BD534" i="100"/>
  <c r="AY36" i="103" s="1"/>
  <c r="BC616" i="100"/>
  <c r="BC617" i="100"/>
  <c r="BC566" i="100"/>
  <c r="BC618" i="100"/>
  <c r="BC567" i="100"/>
  <c r="AA185" i="103" s="1"/>
  <c r="BC565" i="100"/>
  <c r="I185" i="103" s="1"/>
  <c r="BQ534" i="99"/>
  <c r="BQ533" i="99"/>
  <c r="BQ532" i="99"/>
  <c r="T22" i="103" s="1"/>
  <c r="BD551" i="99"/>
  <c r="BD552" i="99"/>
  <c r="AY24" i="103" s="1"/>
  <c r="BD550" i="99"/>
  <c r="M24" i="103" s="1"/>
  <c r="AZ610" i="99"/>
  <c r="J29" i="103" s="1"/>
  <c r="AZ611" i="99"/>
  <c r="AD29" i="103" s="1"/>
  <c r="AZ612" i="99"/>
  <c r="AV29" i="103" s="1"/>
  <c r="AZ559" i="99"/>
  <c r="J27" i="103" s="1"/>
  <c r="AZ560" i="99"/>
  <c r="AD25" i="103" s="1"/>
  <c r="AZ561" i="99"/>
  <c r="AV25" i="103" s="1"/>
  <c r="BK556" i="99"/>
  <c r="M168" i="103" s="1"/>
  <c r="BK558" i="99"/>
  <c r="AE168" i="103" s="1"/>
  <c r="BK557" i="99"/>
  <c r="W168" i="103" s="1"/>
  <c r="BO611" i="99"/>
  <c r="Y83" i="103" s="1"/>
  <c r="BO612" i="99"/>
  <c r="AG83" i="103" s="1"/>
  <c r="BO610" i="99"/>
  <c r="O83" i="103" s="1"/>
  <c r="BO559" i="99"/>
  <c r="BO560" i="99"/>
  <c r="BO561" i="99"/>
  <c r="AG81" i="103" s="1"/>
  <c r="AW616" i="100"/>
  <c r="AW567" i="100"/>
  <c r="Z185" i="103" s="1"/>
  <c r="AW565" i="100"/>
  <c r="AW617" i="100"/>
  <c r="AW618" i="100"/>
  <c r="AW566" i="100"/>
  <c r="R185" i="103" s="1"/>
  <c r="BE612" i="100"/>
  <c r="BE559" i="100"/>
  <c r="J95" i="103" s="1"/>
  <c r="BE610" i="100"/>
  <c r="BE611" i="100"/>
  <c r="BE561" i="100"/>
  <c r="AB95" i="103" s="1"/>
  <c r="BE560" i="100"/>
  <c r="T95" i="103" s="1"/>
  <c r="BM568" i="99"/>
  <c r="N82" i="103" s="1"/>
  <c r="BM569" i="99"/>
  <c r="X82" i="103" s="1"/>
  <c r="BM570" i="99"/>
  <c r="AF82" i="103" s="1"/>
  <c r="BF524" i="99"/>
  <c r="AH21" i="103" s="1"/>
  <c r="BF525" i="99"/>
  <c r="AZ21" i="103" s="1"/>
  <c r="BF523" i="99"/>
  <c r="N21" i="103" s="1"/>
  <c r="AW514" i="99"/>
  <c r="H74" i="103" s="1"/>
  <c r="AW516" i="99"/>
  <c r="Z74" i="103" s="1"/>
  <c r="AW515" i="99"/>
  <c r="R74" i="103" s="1"/>
  <c r="BP611" i="99"/>
  <c r="BP612" i="99"/>
  <c r="BP559" i="99"/>
  <c r="S27" i="103" s="1"/>
  <c r="BP610" i="99"/>
  <c r="BP560" i="99"/>
  <c r="AM27" i="103" s="1"/>
  <c r="BP561" i="99"/>
  <c r="BE27" i="103" s="1"/>
  <c r="BE595" i="99"/>
  <c r="BE596" i="99"/>
  <c r="AB175" i="103" s="1"/>
  <c r="BE605" i="99"/>
  <c r="J169" i="103" s="1"/>
  <c r="BE606" i="99"/>
  <c r="T169" i="103" s="1"/>
  <c r="BE594" i="99"/>
  <c r="BE607" i="99"/>
  <c r="AB169" i="103" s="1"/>
  <c r="BE511" i="99"/>
  <c r="J163" i="103" s="1"/>
  <c r="BE512" i="99"/>
  <c r="T163" i="103" s="1"/>
  <c r="BF551" i="99"/>
  <c r="AH24" i="103" s="1"/>
  <c r="BF552" i="99"/>
  <c r="AZ24" i="103" s="1"/>
  <c r="BF550" i="99"/>
  <c r="N24" i="103" s="1"/>
  <c r="BM532" i="99"/>
  <c r="N76" i="103" s="1"/>
  <c r="BM534" i="99"/>
  <c r="AF76" i="103" s="1"/>
  <c r="BM533" i="99"/>
  <c r="BK529" i="99"/>
  <c r="M165" i="103" s="1"/>
  <c r="BK531" i="99"/>
  <c r="AE165" i="103" s="1"/>
  <c r="BK530" i="99"/>
  <c r="W165" i="103" s="1"/>
  <c r="BQ611" i="99"/>
  <c r="BQ612" i="99"/>
  <c r="BQ610" i="99"/>
  <c r="BQ560" i="99"/>
  <c r="AN27" i="103" s="1"/>
  <c r="BQ561" i="99"/>
  <c r="BF27" i="103" s="1"/>
  <c r="BQ559" i="99"/>
  <c r="T27" i="103" s="1"/>
  <c r="BC542" i="99"/>
  <c r="S77" i="103" s="1"/>
  <c r="BC543" i="99"/>
  <c r="AA77" i="103" s="1"/>
  <c r="BC541" i="99"/>
  <c r="BD601" i="99"/>
  <c r="BD599" i="99"/>
  <c r="BD600" i="99"/>
  <c r="BD507" i="99"/>
  <c r="AY19" i="103" s="1"/>
  <c r="BD506" i="99"/>
  <c r="AG19" i="103" s="1"/>
  <c r="BD505" i="99"/>
  <c r="M19" i="103" s="1"/>
  <c r="AZ523" i="99"/>
  <c r="J21" i="103" s="1"/>
  <c r="AZ524" i="99"/>
  <c r="AD21" i="103" s="1"/>
  <c r="AZ525" i="99"/>
  <c r="AV21" i="103" s="1"/>
  <c r="BE550" i="99"/>
  <c r="J78" i="103" s="1"/>
  <c r="BE552" i="99"/>
  <c r="AB78" i="103" s="1"/>
  <c r="BE551" i="99"/>
  <c r="T78" i="103" s="1"/>
  <c r="BL542" i="100"/>
  <c r="BL541" i="100"/>
  <c r="Q37" i="103" s="1"/>
  <c r="BL543" i="100"/>
  <c r="BC37" i="103" s="1"/>
  <c r="AY541" i="100"/>
  <c r="I37" i="103" s="1"/>
  <c r="AY543" i="100"/>
  <c r="AY542" i="100"/>
  <c r="AC37" i="103" s="1"/>
  <c r="AX568" i="100"/>
  <c r="H42" i="103" s="1"/>
  <c r="AX569" i="100"/>
  <c r="AB42" i="103" s="1"/>
  <c r="AX570" i="100"/>
  <c r="AT42" i="103" s="1"/>
  <c r="BR600" i="100"/>
  <c r="BR599" i="100"/>
  <c r="BR601" i="100"/>
  <c r="U43" i="103" s="1"/>
  <c r="BR514" i="100"/>
  <c r="BR516" i="100"/>
  <c r="BG34" i="103" s="1"/>
  <c r="BR515" i="100"/>
  <c r="AO34" i="103" s="1"/>
  <c r="BO571" i="100"/>
  <c r="O141" i="103" s="1"/>
  <c r="BO573" i="100"/>
  <c r="BO572" i="100"/>
  <c r="Y141" i="103" s="1"/>
  <c r="BO574" i="100"/>
  <c r="O186" i="103" s="1"/>
  <c r="BO576" i="100"/>
  <c r="AG186" i="103" s="1"/>
  <c r="BO575" i="100"/>
  <c r="Y186" i="103" s="1"/>
  <c r="AZ611" i="100"/>
  <c r="AZ612" i="100"/>
  <c r="AZ610" i="100"/>
  <c r="AZ561" i="100"/>
  <c r="AV41" i="103" s="1"/>
  <c r="AZ560" i="100"/>
  <c r="AD41" i="103" s="1"/>
  <c r="AZ559" i="100"/>
  <c r="J41" i="103" s="1"/>
  <c r="BO526" i="100"/>
  <c r="O134" i="103" s="1"/>
  <c r="BO527" i="100"/>
  <c r="BO528" i="100"/>
  <c r="AG134" i="103" s="1"/>
  <c r="BP599" i="100"/>
  <c r="BP601" i="100"/>
  <c r="S43" i="103" s="1"/>
  <c r="BP600" i="100"/>
  <c r="BP515" i="100"/>
  <c r="AM34" i="103" s="1"/>
  <c r="BP514" i="100"/>
  <c r="S34" i="103" s="1"/>
  <c r="BP516" i="100"/>
  <c r="BE34" i="103" s="1"/>
  <c r="BO613" i="100"/>
  <c r="BO614" i="100"/>
  <c r="BO563" i="100"/>
  <c r="Y140" i="103" s="1"/>
  <c r="BO615" i="100"/>
  <c r="BO564" i="100"/>
  <c r="AG140" i="103" s="1"/>
  <c r="BO562" i="100"/>
  <c r="O140" i="103" s="1"/>
  <c r="AW588" i="100"/>
  <c r="AW590" i="100"/>
  <c r="AW589" i="100"/>
  <c r="AW507" i="100"/>
  <c r="AW505" i="100"/>
  <c r="AW506" i="100"/>
  <c r="AX579" i="100"/>
  <c r="AX578" i="100"/>
  <c r="BC530" i="100"/>
  <c r="S179" i="103" s="1"/>
  <c r="BC529" i="100"/>
  <c r="I179" i="103" s="1"/>
  <c r="BC531" i="100"/>
  <c r="AA179" i="103" s="1"/>
  <c r="BT388" i="99"/>
  <c r="BP568" i="99"/>
  <c r="S28" i="103" s="1"/>
  <c r="BP570" i="99"/>
  <c r="BE28" i="103" s="1"/>
  <c r="BP569" i="99"/>
  <c r="AM28" i="103" s="1"/>
  <c r="AW529" i="100"/>
  <c r="H179" i="103" s="1"/>
  <c r="AW530" i="100"/>
  <c r="R179" i="103" s="1"/>
  <c r="AW531" i="100"/>
  <c r="Z179" i="103" s="1"/>
  <c r="AY523" i="99"/>
  <c r="I21" i="103" s="1"/>
  <c r="AY524" i="99"/>
  <c r="AC21" i="103" s="1"/>
  <c r="AY525" i="99"/>
  <c r="AU21" i="103" s="1"/>
  <c r="BO605" i="99"/>
  <c r="O169" i="103" s="1"/>
  <c r="BO606" i="99"/>
  <c r="Y169" i="103" s="1"/>
  <c r="BO607" i="99"/>
  <c r="AG169" i="103" s="1"/>
  <c r="BO594" i="99"/>
  <c r="BO595" i="99"/>
  <c r="BO596" i="99"/>
  <c r="AG175" i="103" s="1"/>
  <c r="BO512" i="99"/>
  <c r="Y163" i="103" s="1"/>
  <c r="BO511" i="99"/>
  <c r="O163" i="103" s="1"/>
  <c r="AX588" i="100"/>
  <c r="AX589" i="100"/>
  <c r="AX590" i="100"/>
  <c r="AX507" i="100"/>
  <c r="AX505" i="100"/>
  <c r="AX506" i="100"/>
  <c r="AZ601" i="99"/>
  <c r="AZ599" i="99"/>
  <c r="J25" i="103" s="1"/>
  <c r="AZ600" i="99"/>
  <c r="AZ506" i="99"/>
  <c r="AD19" i="103" s="1"/>
  <c r="AZ505" i="99"/>
  <c r="J19" i="103" s="1"/>
  <c r="AZ507" i="99"/>
  <c r="BK537" i="99"/>
  <c r="AE121" i="103" s="1"/>
  <c r="BK536" i="99"/>
  <c r="W121" i="103" s="1"/>
  <c r="BK535" i="99"/>
  <c r="M121" i="103" s="1"/>
  <c r="BC590" i="100"/>
  <c r="BC589" i="100"/>
  <c r="BC588" i="100"/>
  <c r="BC506" i="100"/>
  <c r="BC507" i="100"/>
  <c r="BC505" i="100"/>
  <c r="BC574" i="100"/>
  <c r="I186" i="103" s="1"/>
  <c r="BC575" i="100"/>
  <c r="S186" i="103" s="1"/>
  <c r="BC576" i="100"/>
  <c r="AA186" i="103" s="1"/>
  <c r="BK605" i="99"/>
  <c r="M169" i="103" s="1"/>
  <c r="BK606" i="99"/>
  <c r="W169" i="103" s="1"/>
  <c r="BK607" i="99"/>
  <c r="AE169" i="103" s="1"/>
  <c r="BK594" i="99"/>
  <c r="M175" i="103" s="1"/>
  <c r="BK596" i="99"/>
  <c r="AE175" i="103" s="1"/>
  <c r="BK595" i="99"/>
  <c r="BK512" i="99"/>
  <c r="W163" i="103" s="1"/>
  <c r="BK511" i="99"/>
  <c r="M163" i="103" s="1"/>
  <c r="AY600" i="99"/>
  <c r="AY601" i="99"/>
  <c r="AY599" i="99"/>
  <c r="I25" i="103" s="1"/>
  <c r="AY506" i="99"/>
  <c r="AC19" i="103" s="1"/>
  <c r="AY505" i="99"/>
  <c r="I19" i="103" s="1"/>
  <c r="AY507" i="99"/>
  <c r="AU19" i="103" s="1"/>
  <c r="AY534" i="99"/>
  <c r="AU22" i="103" s="1"/>
  <c r="AY532" i="99"/>
  <c r="I22" i="103" s="1"/>
  <c r="AY533" i="99"/>
  <c r="AC22" i="103" s="1"/>
  <c r="AX523" i="99"/>
  <c r="H21" i="103" s="1"/>
  <c r="AX524" i="99"/>
  <c r="AB21" i="103" s="1"/>
  <c r="AX525" i="99"/>
  <c r="AT21" i="103" s="1"/>
  <c r="BC551" i="99"/>
  <c r="S78" i="103" s="1"/>
  <c r="BC552" i="99"/>
  <c r="AA78" i="103" s="1"/>
  <c r="BC550" i="99"/>
  <c r="I78" i="103" s="1"/>
  <c r="AW600" i="99"/>
  <c r="R79" i="103" s="1"/>
  <c r="AW601" i="99"/>
  <c r="Z79" i="103" s="1"/>
  <c r="AW599" i="99"/>
  <c r="H79" i="103" s="1"/>
  <c r="AW590" i="99"/>
  <c r="Z85" i="103" s="1"/>
  <c r="AW589" i="99"/>
  <c r="R85" i="103" s="1"/>
  <c r="AW505" i="99"/>
  <c r="H73" i="103" s="1"/>
  <c r="AW506" i="99"/>
  <c r="R73" i="103" s="1"/>
  <c r="AW588" i="99"/>
  <c r="H85" i="103" s="1"/>
  <c r="AW507" i="99"/>
  <c r="Z73" i="103" s="1"/>
  <c r="AW517" i="99"/>
  <c r="H119" i="103" s="1"/>
  <c r="AW518" i="99"/>
  <c r="R119" i="103" s="1"/>
  <c r="AW519" i="99"/>
  <c r="Z119" i="103" s="1"/>
  <c r="BR533" i="99"/>
  <c r="AO22" i="103" s="1"/>
  <c r="BR534" i="99"/>
  <c r="BG22" i="103" s="1"/>
  <c r="BR532" i="99"/>
  <c r="U22" i="103" s="1"/>
  <c r="BQ516" i="99"/>
  <c r="BF20" i="103" s="1"/>
  <c r="BQ514" i="99"/>
  <c r="T20" i="103" s="1"/>
  <c r="BQ515" i="99"/>
  <c r="AN20" i="103" s="1"/>
  <c r="BC576" i="99"/>
  <c r="AA172" i="103" s="1"/>
  <c r="BC575" i="99"/>
  <c r="S172" i="103" s="1"/>
  <c r="BC574" i="99"/>
  <c r="I172" i="103" s="1"/>
  <c r="BQ601" i="99"/>
  <c r="BQ599" i="99"/>
  <c r="BQ600" i="99"/>
  <c r="BQ507" i="99"/>
  <c r="BF19" i="103" s="1"/>
  <c r="BQ505" i="99"/>
  <c r="T19" i="103" s="1"/>
  <c r="BQ506" i="99"/>
  <c r="AN19" i="103" s="1"/>
  <c r="BC590" i="98"/>
  <c r="AA71" i="103" s="1"/>
  <c r="BC589" i="98"/>
  <c r="S71" i="103" s="1"/>
  <c r="BC588" i="98"/>
  <c r="I71" i="103" s="1"/>
  <c r="BE576" i="100"/>
  <c r="AB186" i="103" s="1"/>
  <c r="BE574" i="100"/>
  <c r="J186" i="103" s="1"/>
  <c r="BE575" i="100"/>
  <c r="T186" i="103" s="1"/>
  <c r="BK538" i="100"/>
  <c r="M180" i="103" s="1"/>
  <c r="BK539" i="100"/>
  <c r="BK540" i="100"/>
  <c r="AE180" i="103" s="1"/>
  <c r="BK613" i="100"/>
  <c r="BK614" i="100"/>
  <c r="BK564" i="100"/>
  <c r="AE140" i="103" s="1"/>
  <c r="BK615" i="100"/>
  <c r="BK562" i="100"/>
  <c r="M140" i="103" s="1"/>
  <c r="BK563" i="100"/>
  <c r="W140" i="103" s="1"/>
  <c r="AY601" i="100"/>
  <c r="AU39" i="103" s="1"/>
  <c r="AY599" i="100"/>
  <c r="I39" i="103" s="1"/>
  <c r="AY600" i="100"/>
  <c r="AC39" i="103" s="1"/>
  <c r="AY515" i="100"/>
  <c r="AC34" i="103" s="1"/>
  <c r="AY516" i="100"/>
  <c r="AU34" i="103" s="1"/>
  <c r="AY514" i="100"/>
  <c r="I34" i="103" s="1"/>
  <c r="BL569" i="100"/>
  <c r="AK42" i="103" s="1"/>
  <c r="BL568" i="100"/>
  <c r="Q42" i="103" s="1"/>
  <c r="BL570" i="100"/>
  <c r="BC42" i="103" s="1"/>
  <c r="AW555" i="100"/>
  <c r="Z137" i="103" s="1"/>
  <c r="AW554" i="100"/>
  <c r="R137" i="103" s="1"/>
  <c r="AW553" i="100"/>
  <c r="H137" i="103" s="1"/>
  <c r="BM607" i="100"/>
  <c r="AF183" i="103" s="1"/>
  <c r="BM605" i="100"/>
  <c r="BM606" i="100"/>
  <c r="X183" i="103" s="1"/>
  <c r="BM520" i="100"/>
  <c r="N178" i="103" s="1"/>
  <c r="BM522" i="100"/>
  <c r="AF178" i="103" s="1"/>
  <c r="BM521" i="100"/>
  <c r="X178" i="103" s="1"/>
  <c r="BD523" i="100"/>
  <c r="M35" i="103" s="1"/>
  <c r="BD524" i="100"/>
  <c r="AG35" i="103" s="1"/>
  <c r="BD525" i="100"/>
  <c r="AY35" i="103" s="1"/>
  <c r="AY532" i="100"/>
  <c r="I36" i="103" s="1"/>
  <c r="AY534" i="100"/>
  <c r="AY533" i="100"/>
  <c r="AC36" i="103" s="1"/>
  <c r="BC568" i="100"/>
  <c r="BC569" i="100"/>
  <c r="S96" i="103" s="1"/>
  <c r="BC570" i="100"/>
  <c r="AA96" i="103" s="1"/>
  <c r="AW542" i="100"/>
  <c r="R91" i="103" s="1"/>
  <c r="AW541" i="100"/>
  <c r="AW543" i="100"/>
  <c r="AZ589" i="100"/>
  <c r="AZ588" i="100"/>
  <c r="AZ590" i="100"/>
  <c r="AZ507" i="100"/>
  <c r="AZ505" i="100"/>
  <c r="AZ506" i="100"/>
  <c r="BE533" i="100"/>
  <c r="T90" i="103" s="1"/>
  <c r="BE532" i="100"/>
  <c r="J90" i="103" s="1"/>
  <c r="BE534" i="100"/>
  <c r="AB90" i="103" s="1"/>
  <c r="BL550" i="99"/>
  <c r="Q24" i="103" s="1"/>
  <c r="BL551" i="99"/>
  <c r="AK24" i="103" s="1"/>
  <c r="BL552" i="99"/>
  <c r="BC24" i="103" s="1"/>
  <c r="BC536" i="100"/>
  <c r="S135" i="103" s="1"/>
  <c r="BC535" i="100"/>
  <c r="I135" i="103" s="1"/>
  <c r="BC537" i="100"/>
  <c r="AA135" i="103" s="1"/>
  <c r="AW520" i="99"/>
  <c r="H164" i="103" s="1"/>
  <c r="AW522" i="99"/>
  <c r="Z164" i="103" s="1"/>
  <c r="AW521" i="99"/>
  <c r="R164" i="103" s="1"/>
  <c r="BE549" i="99"/>
  <c r="AB167" i="103" s="1"/>
  <c r="BE547" i="99"/>
  <c r="J167" i="103" s="1"/>
  <c r="BE548" i="99"/>
  <c r="T167" i="103" s="1"/>
  <c r="BR543" i="99"/>
  <c r="BG23" i="103" s="1"/>
  <c r="BR542" i="99"/>
  <c r="AO23" i="103" s="1"/>
  <c r="BR541" i="99"/>
  <c r="U23" i="103" s="1"/>
  <c r="BP515" i="99"/>
  <c r="AM20" i="103" s="1"/>
  <c r="BP516" i="99"/>
  <c r="BE20" i="103" s="1"/>
  <c r="BP514" i="99"/>
  <c r="S20" i="103" s="1"/>
  <c r="BC520" i="99"/>
  <c r="I164" i="103" s="1"/>
  <c r="BC522" i="99"/>
  <c r="AA164" i="103" s="1"/>
  <c r="BC521" i="99"/>
  <c r="S164" i="103" s="1"/>
  <c r="BC529" i="99"/>
  <c r="I165" i="103" s="1"/>
  <c r="BC531" i="99"/>
  <c r="AA165" i="103" s="1"/>
  <c r="BC530" i="99"/>
  <c r="S165" i="103" s="1"/>
  <c r="AW530" i="99"/>
  <c r="R165" i="103" s="1"/>
  <c r="AW529" i="99"/>
  <c r="H165" i="103" s="1"/>
  <c r="AW531" i="99"/>
  <c r="Z165" i="103" s="1"/>
  <c r="BC591" i="98"/>
  <c r="I116" i="103" s="1"/>
  <c r="BC593" i="98"/>
  <c r="AA116" i="103" s="1"/>
  <c r="BC592" i="98"/>
  <c r="S116" i="103" s="1"/>
  <c r="BM614" i="99"/>
  <c r="X128" i="103" s="1"/>
  <c r="BM615" i="99"/>
  <c r="AF128" i="103" s="1"/>
  <c r="BM562" i="99"/>
  <c r="N126" i="103" s="1"/>
  <c r="BM563" i="99"/>
  <c r="X126" i="103" s="1"/>
  <c r="BM564" i="99"/>
  <c r="AF126" i="103" s="1"/>
  <c r="BM613" i="99"/>
  <c r="N128" i="103" s="1"/>
  <c r="BR551" i="99"/>
  <c r="AO24" i="103" s="1"/>
  <c r="BR552" i="99"/>
  <c r="BG24" i="103" s="1"/>
  <c r="BR550" i="99"/>
  <c r="U24" i="103" s="1"/>
  <c r="BO616" i="99"/>
  <c r="O173" i="103" s="1"/>
  <c r="BO617" i="99"/>
  <c r="Y173" i="103" s="1"/>
  <c r="BO618" i="99"/>
  <c r="AG173" i="103" s="1"/>
  <c r="BO565" i="99"/>
  <c r="O171" i="103" s="1"/>
  <c r="BO567" i="99"/>
  <c r="AG171" i="103" s="1"/>
  <c r="BO566" i="99"/>
  <c r="Y171" i="103" s="1"/>
  <c r="BP601" i="99"/>
  <c r="BP599" i="99"/>
  <c r="BP600" i="99"/>
  <c r="BP507" i="99"/>
  <c r="BE19" i="103" s="1"/>
  <c r="BP505" i="99"/>
  <c r="S19" i="103" s="1"/>
  <c r="BP506" i="99"/>
  <c r="AM19" i="103" s="1"/>
  <c r="BN601" i="99"/>
  <c r="BN599" i="99"/>
  <c r="BN600" i="99"/>
  <c r="BN506" i="99"/>
  <c r="AL19" i="103" s="1"/>
  <c r="BN507" i="99"/>
  <c r="BD19" i="103" s="1"/>
  <c r="BN505" i="99"/>
  <c r="R19" i="103" s="1"/>
  <c r="BT364" i="99"/>
  <c r="BT208" i="99"/>
  <c r="BT262" i="99"/>
  <c r="BT232" i="98"/>
  <c r="BA44" i="103"/>
  <c r="K188" i="103"/>
  <c r="BT274" i="99"/>
  <c r="BB376" i="100"/>
  <c r="BB382" i="98"/>
  <c r="BB328" i="100"/>
  <c r="BT154" i="98"/>
  <c r="BT82" i="99"/>
  <c r="BB226" i="98"/>
  <c r="BB64" i="99"/>
  <c r="BB112" i="99"/>
  <c r="BB4" i="98"/>
  <c r="BB310" i="98"/>
  <c r="BB64" i="100"/>
  <c r="BB412" i="98"/>
  <c r="BB124" i="98"/>
  <c r="BT400" i="98"/>
  <c r="BB154" i="98"/>
  <c r="BT166" i="99"/>
  <c r="BT418" i="99"/>
  <c r="BB262" i="100"/>
  <c r="BT22" i="99"/>
  <c r="BB286" i="100"/>
  <c r="BB244" i="99"/>
  <c r="BB304" i="99"/>
  <c r="BB418" i="99"/>
  <c r="BB280" i="100"/>
  <c r="BT280" i="99"/>
  <c r="BT28" i="99"/>
  <c r="BB76" i="99"/>
  <c r="BB76" i="100"/>
  <c r="BB34" i="99"/>
  <c r="BT334" i="99"/>
  <c r="BB52" i="98"/>
  <c r="BB322" i="100"/>
  <c r="BB148" i="100"/>
  <c r="BB208" i="100"/>
  <c r="BT316" i="99"/>
  <c r="BB190" i="99"/>
  <c r="BO511" i="98"/>
  <c r="O149" i="103" s="1"/>
  <c r="BO607" i="98"/>
  <c r="AG155" i="103" s="1"/>
  <c r="BO606" i="98"/>
  <c r="Y155" i="103" s="1"/>
  <c r="BO605" i="98"/>
  <c r="O155" i="103" s="1"/>
  <c r="BO512" i="98"/>
  <c r="Y149" i="103" s="1"/>
  <c r="BB40" i="98"/>
  <c r="BB28" i="98"/>
  <c r="BI606" i="98"/>
  <c r="V155" i="103" s="1"/>
  <c r="BI607" i="98"/>
  <c r="AD155" i="103" s="1"/>
  <c r="BI511" i="98"/>
  <c r="L149" i="103" s="1"/>
  <c r="BI512" i="98"/>
  <c r="V149" i="103" s="1"/>
  <c r="BI605" i="98"/>
  <c r="L155" i="103" s="1"/>
  <c r="V161" i="103"/>
  <c r="AD161" i="103"/>
  <c r="L161" i="103"/>
  <c r="BM605" i="98"/>
  <c r="N155" i="103" s="1"/>
  <c r="BM512" i="98"/>
  <c r="X149" i="103" s="1"/>
  <c r="BM511" i="98"/>
  <c r="N149" i="103" s="1"/>
  <c r="BM607" i="98"/>
  <c r="AF155" i="103" s="1"/>
  <c r="BM606" i="98"/>
  <c r="X155" i="103" s="1"/>
  <c r="X161" i="103"/>
  <c r="BT40" i="98"/>
  <c r="BT10" i="98"/>
  <c r="BP601" i="98"/>
  <c r="BE11" i="103" s="1"/>
  <c r="BP506" i="98"/>
  <c r="AM5" i="103" s="1"/>
  <c r="BE17" i="103"/>
  <c r="S17" i="103"/>
  <c r="BP507" i="98"/>
  <c r="BE5" i="103" s="1"/>
  <c r="BP599" i="98"/>
  <c r="S11" i="103" s="1"/>
  <c r="BP600" i="98"/>
  <c r="AM11" i="103" s="1"/>
  <c r="BP505" i="98"/>
  <c r="S5" i="103" s="1"/>
  <c r="AE116" i="103"/>
  <c r="BK509" i="98"/>
  <c r="W104" i="103" s="1"/>
  <c r="BK510" i="98"/>
  <c r="AE104" i="103" s="1"/>
  <c r="BK513" i="98"/>
  <c r="AE149" i="103" s="1"/>
  <c r="BK604" i="98"/>
  <c r="AE110" i="103" s="1"/>
  <c r="W116" i="103"/>
  <c r="BK603" i="98"/>
  <c r="W110" i="103" s="1"/>
  <c r="BK602" i="98"/>
  <c r="M110" i="103" s="1"/>
  <c r="BK508" i="98"/>
  <c r="M104" i="103" s="1"/>
  <c r="BB148" i="98"/>
  <c r="BN599" i="98"/>
  <c r="R11" i="103" s="1"/>
  <c r="BN600" i="98"/>
  <c r="AL11" i="103" s="1"/>
  <c r="BN601" i="98"/>
  <c r="BD11" i="103" s="1"/>
  <c r="BD17" i="103"/>
  <c r="BN507" i="98"/>
  <c r="BD5" i="103" s="1"/>
  <c r="BN505" i="98"/>
  <c r="R5" i="103" s="1"/>
  <c r="BN506" i="98"/>
  <c r="AL5" i="103" s="1"/>
  <c r="AL17" i="103"/>
  <c r="T17" i="103"/>
  <c r="BQ599" i="98"/>
  <c r="T11" i="103" s="1"/>
  <c r="BQ507" i="98"/>
  <c r="BF5" i="103" s="1"/>
  <c r="AN17" i="103"/>
  <c r="BQ600" i="98"/>
  <c r="AN11" i="103" s="1"/>
  <c r="BQ505" i="98"/>
  <c r="T5" i="103" s="1"/>
  <c r="BQ601" i="98"/>
  <c r="BF11" i="103" s="1"/>
  <c r="BQ506" i="98"/>
  <c r="AN5" i="103" s="1"/>
  <c r="BB232" i="98"/>
  <c r="BJ507" i="98"/>
  <c r="BB5" i="103" s="1"/>
  <c r="AJ17" i="103"/>
  <c r="BJ506" i="98"/>
  <c r="AJ5" i="103" s="1"/>
  <c r="P17" i="103"/>
  <c r="BJ601" i="98"/>
  <c r="BB11" i="103" s="1"/>
  <c r="BJ505" i="98"/>
  <c r="P5" i="103" s="1"/>
  <c r="BJ599" i="98"/>
  <c r="P11" i="103" s="1"/>
  <c r="BJ600" i="98"/>
  <c r="AJ11" i="103" s="1"/>
  <c r="BB17" i="103"/>
  <c r="BM506" i="98"/>
  <c r="X59" i="103" s="1"/>
  <c r="BM601" i="98"/>
  <c r="AF65" i="103" s="1"/>
  <c r="BM600" i="98"/>
  <c r="X65" i="103" s="1"/>
  <c r="BM599" i="98"/>
  <c r="N65" i="103" s="1"/>
  <c r="BM507" i="98"/>
  <c r="AF59" i="103" s="1"/>
  <c r="BM505" i="98"/>
  <c r="N59" i="103" s="1"/>
  <c r="BM603" i="98"/>
  <c r="X110" i="103" s="1"/>
  <c r="BM602" i="98"/>
  <c r="N110" i="103" s="1"/>
  <c r="BM508" i="98"/>
  <c r="N104" i="103" s="1"/>
  <c r="BM510" i="98"/>
  <c r="AF104" i="103" s="1"/>
  <c r="BM513" i="98"/>
  <c r="AF149" i="103" s="1"/>
  <c r="BM604" i="98"/>
  <c r="AF110" i="103" s="1"/>
  <c r="BM509" i="98"/>
  <c r="X104" i="103" s="1"/>
  <c r="BT250" i="98"/>
  <c r="BL506" i="98"/>
  <c r="AK5" i="103" s="1"/>
  <c r="BC17" i="103"/>
  <c r="BL599" i="98"/>
  <c r="Q11" i="103" s="1"/>
  <c r="Q17" i="103"/>
  <c r="BL601" i="98"/>
  <c r="BC11" i="103" s="1"/>
  <c r="BL600" i="98"/>
  <c r="AK11" i="103" s="1"/>
  <c r="BL507" i="98"/>
  <c r="BC5" i="103" s="1"/>
  <c r="BL505" i="98"/>
  <c r="Q5" i="103" s="1"/>
  <c r="W71" i="103"/>
  <c r="BK506" i="98"/>
  <c r="W59" i="103" s="1"/>
  <c r="M71" i="103"/>
  <c r="BK507" i="98"/>
  <c r="AE59" i="103" s="1"/>
  <c r="BK601" i="98"/>
  <c r="AE65" i="103" s="1"/>
  <c r="BK505" i="98"/>
  <c r="M59" i="103" s="1"/>
  <c r="BK600" i="98"/>
  <c r="W65" i="103" s="1"/>
  <c r="BK599" i="98"/>
  <c r="M65" i="103" s="1"/>
  <c r="BB424" i="98"/>
  <c r="BI600" i="98"/>
  <c r="V65" i="103" s="1"/>
  <c r="BI599" i="98"/>
  <c r="L65" i="103" s="1"/>
  <c r="BI506" i="98"/>
  <c r="V59" i="103" s="1"/>
  <c r="BI507" i="98"/>
  <c r="AD59" i="103" s="1"/>
  <c r="AD71" i="103"/>
  <c r="BI505" i="98"/>
  <c r="L59" i="103" s="1"/>
  <c r="L71" i="103"/>
  <c r="BI601" i="98"/>
  <c r="AD65" i="103" s="1"/>
  <c r="V71" i="103"/>
  <c r="BO508" i="98"/>
  <c r="O104" i="103" s="1"/>
  <c r="O116" i="103"/>
  <c r="BO602" i="98"/>
  <c r="O110" i="103" s="1"/>
  <c r="BO604" i="98"/>
  <c r="AG110" i="103" s="1"/>
  <c r="Y116" i="103"/>
  <c r="BO603" i="98"/>
  <c r="Y110" i="103" s="1"/>
  <c r="BO510" i="98"/>
  <c r="AG104" i="103" s="1"/>
  <c r="BO509" i="98"/>
  <c r="Y104" i="103" s="1"/>
  <c r="BO513" i="98"/>
  <c r="AG149" i="103" s="1"/>
  <c r="BG17" i="103"/>
  <c r="BR599" i="98"/>
  <c r="U11" i="103" s="1"/>
  <c r="U17" i="103"/>
  <c r="BR600" i="98"/>
  <c r="AO11" i="103" s="1"/>
  <c r="BR507" i="98"/>
  <c r="BG5" i="103" s="1"/>
  <c r="BR601" i="98"/>
  <c r="BG11" i="103" s="1"/>
  <c r="BR505" i="98"/>
  <c r="U5" i="103" s="1"/>
  <c r="BR506" i="98"/>
  <c r="AO5" i="103" s="1"/>
  <c r="BK605" i="98"/>
  <c r="M155" i="103" s="1"/>
  <c r="AE161" i="103"/>
  <c r="W161" i="103"/>
  <c r="BK511" i="98"/>
  <c r="M149" i="103" s="1"/>
  <c r="BK512" i="98"/>
  <c r="W149" i="103" s="1"/>
  <c r="M161" i="103"/>
  <c r="BK607" i="98"/>
  <c r="AE155" i="103" s="1"/>
  <c r="BK606" i="98"/>
  <c r="W155" i="103" s="1"/>
  <c r="BI604" i="98"/>
  <c r="AD110" i="103" s="1"/>
  <c r="BI508" i="98"/>
  <c r="L104" i="103" s="1"/>
  <c r="BI603" i="98"/>
  <c r="V110" i="103" s="1"/>
  <c r="BI602" i="98"/>
  <c r="L110" i="103" s="1"/>
  <c r="AD116" i="103"/>
  <c r="BI510" i="98"/>
  <c r="AD104" i="103" s="1"/>
  <c r="V116" i="103"/>
  <c r="BI509" i="98"/>
  <c r="V104" i="103" s="1"/>
  <c r="BI513" i="98"/>
  <c r="AD149" i="103" s="1"/>
  <c r="L116" i="103"/>
  <c r="BO600" i="98"/>
  <c r="Y65" i="103" s="1"/>
  <c r="Y71" i="103"/>
  <c r="BO599" i="98"/>
  <c r="O65" i="103" s="1"/>
  <c r="AG71" i="103"/>
  <c r="BO507" i="98"/>
  <c r="AG59" i="103" s="1"/>
  <c r="BO505" i="98"/>
  <c r="O59" i="103" s="1"/>
  <c r="BO601" i="98"/>
  <c r="AG65" i="103" s="1"/>
  <c r="BO506" i="98"/>
  <c r="Y59" i="103" s="1"/>
  <c r="BT196" i="99"/>
  <c r="BT196" i="98"/>
  <c r="BB352" i="99"/>
  <c r="BT406" i="98"/>
  <c r="BT112" i="98"/>
  <c r="BT190" i="98"/>
  <c r="BT268" i="99"/>
  <c r="BT46" i="98"/>
  <c r="BB130" i="99"/>
  <c r="BT46" i="99"/>
  <c r="BB334" i="99"/>
  <c r="BT220" i="98"/>
  <c r="BB358" i="100"/>
  <c r="BB118" i="100"/>
  <c r="BB214" i="100"/>
  <c r="BB406" i="98"/>
  <c r="BB286" i="98"/>
  <c r="BB388" i="98"/>
  <c r="BT160" i="98"/>
  <c r="BT64" i="98"/>
  <c r="BB256" i="98"/>
  <c r="BB376" i="99"/>
  <c r="BT424" i="98"/>
  <c r="BT352" i="98"/>
  <c r="BT322" i="98"/>
  <c r="BB250" i="98"/>
  <c r="BB334" i="98"/>
  <c r="BT334" i="98"/>
  <c r="BB166" i="98"/>
  <c r="BB412" i="100"/>
  <c r="BB130" i="98"/>
  <c r="BB160" i="98"/>
  <c r="BT358" i="98"/>
  <c r="BB388" i="100"/>
  <c r="BB94" i="99"/>
  <c r="BB298" i="98"/>
  <c r="BT178" i="98"/>
  <c r="BT418" i="98"/>
  <c r="BT208" i="98"/>
  <c r="BB322" i="98"/>
  <c r="BB94" i="98"/>
  <c r="BB370" i="98"/>
  <c r="BB118" i="98"/>
  <c r="BT292" i="98"/>
  <c r="BB136" i="98"/>
  <c r="BB268" i="98"/>
  <c r="BB316" i="100"/>
  <c r="BB418" i="98"/>
  <c r="BB250" i="100"/>
  <c r="BB70" i="100"/>
  <c r="BB310" i="100"/>
  <c r="BT52" i="100"/>
  <c r="BB220" i="100"/>
  <c r="BB142" i="100"/>
  <c r="BT214" i="99"/>
  <c r="BT130" i="99"/>
  <c r="BT178" i="99"/>
  <c r="BB310" i="99"/>
  <c r="BT346" i="99"/>
  <c r="BT244" i="99"/>
  <c r="BT280" i="98"/>
  <c r="BT58" i="98"/>
  <c r="BB88" i="98"/>
  <c r="BT124" i="98"/>
  <c r="BT76" i="98"/>
  <c r="BB304" i="98"/>
  <c r="BB340" i="98"/>
  <c r="BT268" i="98"/>
  <c r="BT382" i="98"/>
  <c r="BB208" i="98"/>
  <c r="BB328" i="98"/>
  <c r="BB82" i="98"/>
  <c r="BB358" i="98"/>
  <c r="BT388" i="98"/>
  <c r="BB244" i="100"/>
  <c r="BB82" i="100"/>
  <c r="BB136" i="100"/>
  <c r="BT340" i="99"/>
  <c r="BT52" i="99"/>
  <c r="BT412" i="99"/>
  <c r="BB220" i="99"/>
  <c r="BT64" i="99"/>
  <c r="BB370" i="99"/>
  <c r="BT10" i="99"/>
  <c r="BT358" i="99"/>
  <c r="BT238" i="98"/>
  <c r="BB292" i="98"/>
  <c r="BT100" i="98"/>
  <c r="BB376" i="98"/>
  <c r="BB100" i="98"/>
  <c r="BT262" i="98"/>
  <c r="BT94" i="98"/>
  <c r="BT148" i="98"/>
  <c r="BT394" i="98"/>
  <c r="BB274" i="98"/>
  <c r="BT298" i="98"/>
  <c r="BB424" i="100"/>
  <c r="BT184" i="98"/>
  <c r="BB142" i="98"/>
  <c r="BB370" i="100"/>
  <c r="BB100" i="100"/>
  <c r="BB256" i="100"/>
  <c r="BB340" i="100"/>
  <c r="BB184" i="100"/>
  <c r="BB238" i="100"/>
  <c r="BT220" i="99"/>
  <c r="BB274" i="100"/>
  <c r="BT40" i="99"/>
  <c r="BT112" i="99"/>
  <c r="BT172" i="99"/>
  <c r="BT346" i="98"/>
  <c r="BT136" i="98"/>
  <c r="BT28" i="98"/>
  <c r="BB16" i="98"/>
  <c r="BT244" i="98"/>
  <c r="BB214" i="98"/>
  <c r="BB262" i="98"/>
  <c r="BT316" i="98"/>
  <c r="BB178" i="98"/>
  <c r="BB34" i="98"/>
  <c r="BB190" i="100"/>
  <c r="BB394" i="98"/>
  <c r="BB364" i="98"/>
  <c r="BB154" i="100"/>
  <c r="BB94" i="100"/>
  <c r="BB394" i="100"/>
  <c r="BB406" i="100"/>
  <c r="BB52" i="100"/>
  <c r="BT94" i="99"/>
  <c r="BT256" i="99"/>
  <c r="BT382" i="99"/>
  <c r="BT352" i="99"/>
  <c r="BT184" i="99"/>
  <c r="BT70" i="99"/>
  <c r="BT226" i="99"/>
  <c r="BT166" i="98"/>
  <c r="BB46" i="98"/>
  <c r="BT88" i="98"/>
  <c r="BT118" i="98"/>
  <c r="BT172" i="98"/>
  <c r="BB58" i="98"/>
  <c r="BT370" i="98"/>
  <c r="BB244" i="98"/>
  <c r="BB22" i="98"/>
  <c r="BB316" i="98"/>
  <c r="BB130" i="100"/>
  <c r="BB280" i="98"/>
  <c r="BB172" i="100"/>
  <c r="BB160" i="100"/>
  <c r="BB418" i="100"/>
  <c r="BB58" i="100"/>
  <c r="BT298" i="99"/>
  <c r="BB196" i="100"/>
  <c r="BT76" i="99"/>
  <c r="BT370" i="99"/>
  <c r="BT424" i="99"/>
  <c r="BT310" i="99"/>
  <c r="BT238" i="99"/>
  <c r="BT340" i="98"/>
  <c r="BT256" i="98"/>
  <c r="BB184" i="98"/>
  <c r="BT412" i="98"/>
  <c r="BB190" i="98"/>
  <c r="BB238" i="98"/>
  <c r="BB10" i="98"/>
  <c r="BB112" i="98"/>
  <c r="BB70" i="98"/>
  <c r="BT202" i="98"/>
  <c r="BB352" i="98"/>
  <c r="BB226" i="100"/>
  <c r="BB124" i="100"/>
  <c r="BB334" i="100"/>
  <c r="BB112" i="100"/>
  <c r="BB400" i="100"/>
  <c r="BB106" i="100"/>
  <c r="BB346" i="100"/>
  <c r="BT376" i="99"/>
  <c r="BT136" i="99"/>
  <c r="BT202" i="99"/>
  <c r="BT124" i="99"/>
  <c r="BT100" i="99"/>
  <c r="BT322" i="99"/>
  <c r="BT22" i="98"/>
  <c r="BT52" i="98"/>
  <c r="BT214" i="98"/>
  <c r="BT130" i="98"/>
  <c r="BT106" i="98"/>
  <c r="BT286" i="98"/>
  <c r="BB76" i="98"/>
  <c r="BT310" i="98"/>
  <c r="BT34" i="98"/>
  <c r="BT142" i="98"/>
  <c r="BB64" i="98"/>
  <c r="BB400" i="98"/>
  <c r="BB220" i="98"/>
  <c r="BB178" i="100"/>
  <c r="BB364" i="100"/>
  <c r="BT250" i="99"/>
  <c r="BT160" i="99"/>
  <c r="BT16" i="99"/>
  <c r="BT106" i="99"/>
  <c r="BT58" i="99"/>
  <c r="BT394" i="99"/>
  <c r="BT148" i="99"/>
  <c r="BT232" i="99"/>
  <c r="BT34" i="99"/>
  <c r="BT118" i="99"/>
  <c r="BT16" i="98"/>
  <c r="BT226" i="98"/>
  <c r="BT328" i="98"/>
  <c r="BT364" i="98"/>
  <c r="BT304" i="98"/>
  <c r="BT376" i="98"/>
  <c r="BB106" i="98"/>
  <c r="BT70" i="98"/>
  <c r="BB232" i="100"/>
  <c r="BB268" i="100"/>
  <c r="BB298" i="100"/>
  <c r="BB202" i="100"/>
  <c r="BB352" i="100"/>
  <c r="BB88" i="100"/>
  <c r="BT154" i="99"/>
  <c r="BT400" i="99"/>
  <c r="BT142" i="99"/>
  <c r="BT328" i="99"/>
  <c r="BT190" i="99"/>
  <c r="BT286" i="99"/>
  <c r="BT88" i="99"/>
  <c r="BT4" i="99"/>
  <c r="BB232" i="99"/>
  <c r="N20" i="103"/>
  <c r="BB184" i="99"/>
  <c r="BB154" i="99"/>
  <c r="BB16" i="99"/>
  <c r="BB364" i="99"/>
  <c r="BB100" i="99"/>
  <c r="AJ20" i="103"/>
  <c r="P20" i="103"/>
  <c r="BB20" i="103"/>
  <c r="BB292" i="99"/>
  <c r="BB136" i="99"/>
  <c r="BB202" i="99"/>
  <c r="BB106" i="99"/>
  <c r="BB40" i="99"/>
  <c r="BB322" i="99"/>
  <c r="BB214" i="99"/>
  <c r="BB142" i="99"/>
  <c r="BB346" i="99"/>
  <c r="BB226" i="99"/>
  <c r="BB28" i="99"/>
  <c r="BB46" i="99"/>
  <c r="R124" i="103"/>
  <c r="BB4" i="99"/>
  <c r="BB274" i="99"/>
  <c r="BB196" i="99"/>
  <c r="BG20" i="103"/>
  <c r="BB316" i="99"/>
  <c r="BB124" i="99"/>
  <c r="BB82" i="99"/>
  <c r="AC124" i="103"/>
  <c r="U124" i="103"/>
  <c r="BB118" i="99"/>
  <c r="BB298" i="99"/>
  <c r="BB52" i="99"/>
  <c r="BB208" i="99"/>
  <c r="BB250" i="99"/>
  <c r="AD124" i="103"/>
  <c r="V124" i="103"/>
  <c r="BB382" i="99"/>
  <c r="BB148" i="99"/>
  <c r="BB10" i="99"/>
  <c r="BB160" i="99"/>
  <c r="BA20" i="103"/>
  <c r="AI20" i="103"/>
  <c r="O20" i="103"/>
  <c r="BB238" i="99"/>
  <c r="AF124" i="103"/>
  <c r="X124" i="103"/>
  <c r="BB22" i="99"/>
  <c r="BB406" i="99"/>
  <c r="BB70" i="99"/>
  <c r="J20" i="103"/>
  <c r="BB166" i="99"/>
  <c r="BB358" i="99"/>
  <c r="BB394" i="99"/>
  <c r="BB58" i="99"/>
  <c r="BB268" i="99"/>
  <c r="BC20" i="103"/>
  <c r="BB262" i="99"/>
  <c r="BB424" i="99"/>
  <c r="BB286" i="99"/>
  <c r="BB400" i="99"/>
  <c r="BB178" i="99"/>
  <c r="BB88" i="99"/>
  <c r="BB328" i="99"/>
  <c r="BB388" i="99"/>
  <c r="AU20" i="103"/>
  <c r="BB340" i="99"/>
  <c r="BB280" i="99"/>
  <c r="BB256" i="99"/>
  <c r="BB412" i="99"/>
  <c r="BE611" i="98"/>
  <c r="T69" i="103" s="1"/>
  <c r="BE612" i="98"/>
  <c r="AB69" i="103" s="1"/>
  <c r="BE610" i="98"/>
  <c r="J69" i="103" s="1"/>
  <c r="BL612" i="98"/>
  <c r="BC15" i="103" s="1"/>
  <c r="BL611" i="98"/>
  <c r="AK15" i="103" s="1"/>
  <c r="BL610" i="98"/>
  <c r="Q15" i="103" s="1"/>
  <c r="BP516" i="98"/>
  <c r="BE6" i="103" s="1"/>
  <c r="BP515" i="98"/>
  <c r="AM6" i="103" s="1"/>
  <c r="BP514" i="98"/>
  <c r="S6" i="103" s="1"/>
  <c r="BG618" i="98"/>
  <c r="AC159" i="103" s="1"/>
  <c r="BG617" i="98"/>
  <c r="U159" i="103" s="1"/>
  <c r="BG616" i="98"/>
  <c r="K159" i="103" s="1"/>
  <c r="BN515" i="98"/>
  <c r="AL6" i="103" s="1"/>
  <c r="BN514" i="98"/>
  <c r="R6" i="103" s="1"/>
  <c r="BN516" i="98"/>
  <c r="BD6" i="103" s="1"/>
  <c r="BC615" i="98"/>
  <c r="AA114" i="103" s="1"/>
  <c r="BC614" i="98"/>
  <c r="S114" i="103" s="1"/>
  <c r="BC613" i="98"/>
  <c r="I114" i="103" s="1"/>
  <c r="BE614" i="98"/>
  <c r="T114" i="103" s="1"/>
  <c r="BE615" i="98"/>
  <c r="AB114" i="103" s="1"/>
  <c r="BE613" i="98"/>
  <c r="J114" i="103" s="1"/>
  <c r="BK615" i="98"/>
  <c r="AE114" i="103" s="1"/>
  <c r="BK614" i="98"/>
  <c r="W114" i="103" s="1"/>
  <c r="BK613" i="98"/>
  <c r="M114" i="103" s="1"/>
  <c r="AW615" i="98"/>
  <c r="Z114" i="103" s="1"/>
  <c r="AW614" i="98"/>
  <c r="R114" i="103" s="1"/>
  <c r="AW613" i="98"/>
  <c r="H114" i="103" s="1"/>
  <c r="BD514" i="98"/>
  <c r="M6" i="103" s="1"/>
  <c r="BD516" i="98"/>
  <c r="AY6" i="103" s="1"/>
  <c r="BD515" i="98"/>
  <c r="AG6" i="103" s="1"/>
  <c r="BL516" i="98"/>
  <c r="BC6" i="103" s="1"/>
  <c r="BL515" i="98"/>
  <c r="AK6" i="103" s="1"/>
  <c r="BL514" i="98"/>
  <c r="Q6" i="103" s="1"/>
  <c r="AX612" i="98"/>
  <c r="AT15" i="103" s="1"/>
  <c r="AX611" i="98"/>
  <c r="AB15" i="103" s="1"/>
  <c r="AX610" i="98"/>
  <c r="H15" i="103" s="1"/>
  <c r="BH612" i="98"/>
  <c r="BA15" i="103" s="1"/>
  <c r="BH611" i="98"/>
  <c r="AI15" i="103" s="1"/>
  <c r="BH610" i="98"/>
  <c r="O15" i="103" s="1"/>
  <c r="AX514" i="98"/>
  <c r="H6" i="103" s="1"/>
  <c r="AX516" i="98"/>
  <c r="AT6" i="103" s="1"/>
  <c r="AX515" i="98"/>
  <c r="AB6" i="103" s="1"/>
  <c r="BD612" i="98"/>
  <c r="AY15" i="103" s="1"/>
  <c r="BD611" i="98"/>
  <c r="AG15" i="103" s="1"/>
  <c r="BD610" i="98"/>
  <c r="M15" i="103" s="1"/>
  <c r="BC612" i="98"/>
  <c r="AA69" i="103" s="1"/>
  <c r="BC611" i="98"/>
  <c r="S69" i="103" s="1"/>
  <c r="BC610" i="98"/>
  <c r="I69" i="103" s="1"/>
  <c r="BO617" i="98"/>
  <c r="Y159" i="103" s="1"/>
  <c r="BO618" i="98"/>
  <c r="AG159" i="103" s="1"/>
  <c r="BO616" i="98"/>
  <c r="O159" i="103" s="1"/>
  <c r="BM612" i="98"/>
  <c r="AF69" i="103" s="1"/>
  <c r="BM611" i="98"/>
  <c r="X69" i="103" s="1"/>
  <c r="BM610" i="98"/>
  <c r="N69" i="103" s="1"/>
  <c r="BI612" i="98"/>
  <c r="AD69" i="103" s="1"/>
  <c r="BI611" i="98"/>
  <c r="V69" i="103" s="1"/>
  <c r="BI610" i="98"/>
  <c r="L69" i="103" s="1"/>
  <c r="AW610" i="98"/>
  <c r="H69" i="103" s="1"/>
  <c r="AW612" i="98"/>
  <c r="Z69" i="103" s="1"/>
  <c r="AW611" i="98"/>
  <c r="R69" i="103" s="1"/>
  <c r="BN612" i="98"/>
  <c r="BD15" i="103" s="1"/>
  <c r="BN611" i="98"/>
  <c r="AL15" i="103" s="1"/>
  <c r="BN610" i="98"/>
  <c r="R15" i="103" s="1"/>
  <c r="BI618" i="98"/>
  <c r="AD159" i="103" s="1"/>
  <c r="BI617" i="98"/>
  <c r="V159" i="103" s="1"/>
  <c r="BI616" i="98"/>
  <c r="L159" i="103" s="1"/>
  <c r="BR516" i="98"/>
  <c r="BG6" i="103" s="1"/>
  <c r="BR515" i="98"/>
  <c r="AO6" i="103" s="1"/>
  <c r="BR514" i="98"/>
  <c r="U6" i="103" s="1"/>
  <c r="BI615" i="98"/>
  <c r="AD114" i="103" s="1"/>
  <c r="BI614" i="98"/>
  <c r="V114" i="103" s="1"/>
  <c r="BI613" i="98"/>
  <c r="L114" i="103" s="1"/>
  <c r="BJ516" i="98"/>
  <c r="BB6" i="103" s="1"/>
  <c r="BJ515" i="98"/>
  <c r="AJ6" i="103" s="1"/>
  <c r="BJ514" i="98"/>
  <c r="P6" i="103" s="1"/>
  <c r="BG614" i="98"/>
  <c r="U114" i="103" s="1"/>
  <c r="BG613" i="98"/>
  <c r="K114" i="103" s="1"/>
  <c r="BG615" i="98"/>
  <c r="AC114" i="103" s="1"/>
  <c r="AZ611" i="98"/>
  <c r="AD15" i="103" s="1"/>
  <c r="AZ610" i="98"/>
  <c r="J15" i="103" s="1"/>
  <c r="AZ612" i="98"/>
  <c r="AV15" i="103" s="1"/>
  <c r="BM615" i="98"/>
  <c r="AF114" i="103" s="1"/>
  <c r="BM614" i="98"/>
  <c r="X114" i="103" s="1"/>
  <c r="BM613" i="98"/>
  <c r="N114" i="103" s="1"/>
  <c r="AW617" i="98"/>
  <c r="R159" i="103" s="1"/>
  <c r="AW618" i="98"/>
  <c r="Z159" i="103" s="1"/>
  <c r="AW616" i="98"/>
  <c r="H159" i="103" s="1"/>
  <c r="BK618" i="98"/>
  <c r="AE159" i="103" s="1"/>
  <c r="BK617" i="98"/>
  <c r="W159" i="103" s="1"/>
  <c r="BK616" i="98"/>
  <c r="M159" i="103" s="1"/>
  <c r="AZ516" i="98"/>
  <c r="AV6" i="103" s="1"/>
  <c r="AZ515" i="98"/>
  <c r="AD6" i="103" s="1"/>
  <c r="AZ514" i="98"/>
  <c r="J6" i="103" s="1"/>
  <c r="BR612" i="98"/>
  <c r="BG15" i="103" s="1"/>
  <c r="BR611" i="98"/>
  <c r="AO15" i="103" s="1"/>
  <c r="BR610" i="98"/>
  <c r="U15" i="103" s="1"/>
  <c r="BQ516" i="98"/>
  <c r="BF6" i="103" s="1"/>
  <c r="BQ515" i="98"/>
  <c r="AN6" i="103" s="1"/>
  <c r="BQ514" i="98"/>
  <c r="T6" i="103" s="1"/>
  <c r="BJ612" i="98"/>
  <c r="BB15" i="103" s="1"/>
  <c r="BJ611" i="98"/>
  <c r="AJ15" i="103" s="1"/>
  <c r="BJ610" i="98"/>
  <c r="P15" i="103" s="1"/>
  <c r="BK612" i="98"/>
  <c r="AE69" i="103" s="1"/>
  <c r="BK611" i="98"/>
  <c r="W69" i="103" s="1"/>
  <c r="BK610" i="98"/>
  <c r="M69" i="103" s="1"/>
  <c r="BF612" i="98"/>
  <c r="AZ15" i="103" s="1"/>
  <c r="BF611" i="98"/>
  <c r="AH15" i="103" s="1"/>
  <c r="BF610" i="98"/>
  <c r="N15" i="103" s="1"/>
  <c r="AY612" i="98"/>
  <c r="AU15" i="103" s="1"/>
  <c r="AY611" i="98"/>
  <c r="AC15" i="103" s="1"/>
  <c r="AY610" i="98"/>
  <c r="I15" i="103" s="1"/>
  <c r="BC616" i="98"/>
  <c r="I159" i="103" s="1"/>
  <c r="BC617" i="98"/>
  <c r="S159" i="103" s="1"/>
  <c r="BC618" i="98"/>
  <c r="AA159" i="103" s="1"/>
  <c r="BG612" i="98"/>
  <c r="AC69" i="103" s="1"/>
  <c r="BG611" i="98"/>
  <c r="U69" i="103" s="1"/>
  <c r="BG610" i="98"/>
  <c r="K69" i="103" s="1"/>
  <c r="BO610" i="98"/>
  <c r="O69" i="103" s="1"/>
  <c r="BO612" i="98"/>
  <c r="AG69" i="103" s="1"/>
  <c r="BO611" i="98"/>
  <c r="Y69" i="103" s="1"/>
  <c r="BO615" i="98"/>
  <c r="AG114" i="103" s="1"/>
  <c r="BO614" i="98"/>
  <c r="Y114" i="103" s="1"/>
  <c r="BO613" i="98"/>
  <c r="O114" i="103" s="1"/>
  <c r="BP612" i="98"/>
  <c r="BE15" i="103" s="1"/>
  <c r="BP611" i="98"/>
  <c r="AM15" i="103" s="1"/>
  <c r="BP610" i="98"/>
  <c r="S15" i="103" s="1"/>
  <c r="AY516" i="98"/>
  <c r="AU6" i="103" s="1"/>
  <c r="AY515" i="98"/>
  <c r="AC6" i="103" s="1"/>
  <c r="AY514" i="98"/>
  <c r="I6" i="103" s="1"/>
  <c r="BE618" i="98"/>
  <c r="AB159" i="103" s="1"/>
  <c r="BE617" i="98"/>
  <c r="T159" i="103" s="1"/>
  <c r="BE616" i="98"/>
  <c r="J159" i="103" s="1"/>
  <c r="BH515" i="98"/>
  <c r="AI6" i="103" s="1"/>
  <c r="BH516" i="98"/>
  <c r="BA6" i="103" s="1"/>
  <c r="BH514" i="98"/>
  <c r="O6" i="103" s="1"/>
  <c r="BQ610" i="98"/>
  <c r="T15" i="103" s="1"/>
  <c r="BQ612" i="98"/>
  <c r="BF15" i="103" s="1"/>
  <c r="BQ611" i="98"/>
  <c r="AN15" i="103" s="1"/>
  <c r="BM618" i="98"/>
  <c r="AF159" i="103" s="1"/>
  <c r="BM617" i="98"/>
  <c r="X159" i="103" s="1"/>
  <c r="BM616" i="98"/>
  <c r="N159" i="103" s="1"/>
  <c r="BF516" i="98"/>
  <c r="AZ6" i="103" s="1"/>
  <c r="BF515" i="98"/>
  <c r="AH6" i="103" s="1"/>
  <c r="BF514" i="98"/>
  <c r="N6" i="103" s="1"/>
  <c r="U34" i="103"/>
  <c r="AT43" i="103"/>
  <c r="H43" i="103"/>
  <c r="AB43" i="103"/>
  <c r="AU43" i="103"/>
  <c r="AC43" i="103"/>
  <c r="AO43" i="103"/>
  <c r="BG43" i="103"/>
  <c r="R34" i="103"/>
  <c r="AB187" i="103"/>
  <c r="T187" i="103"/>
  <c r="AC187" i="103"/>
  <c r="K187" i="103"/>
  <c r="U187" i="103"/>
  <c r="S187" i="103"/>
  <c r="AA187" i="103"/>
  <c r="S142" i="103"/>
  <c r="AA142" i="103"/>
  <c r="BA34" i="103"/>
  <c r="AI34" i="103"/>
  <c r="M142" i="103"/>
  <c r="Z187" i="103"/>
  <c r="R187" i="103"/>
  <c r="AZ34" i="103"/>
  <c r="AH43" i="103"/>
  <c r="AZ43" i="103"/>
  <c r="U97" i="103"/>
  <c r="AC97" i="103"/>
  <c r="K97" i="103"/>
  <c r="AA97" i="103"/>
  <c r="AT34" i="103"/>
  <c r="AB34" i="103"/>
  <c r="AL43" i="103"/>
  <c r="BD43" i="103"/>
  <c r="AD43" i="103"/>
  <c r="AV43" i="103"/>
  <c r="H97" i="103"/>
  <c r="Y187" i="103"/>
  <c r="AG187" i="103"/>
  <c r="BB34" i="103"/>
  <c r="AJ34" i="103"/>
  <c r="P34" i="103"/>
  <c r="AG43" i="103"/>
  <c r="AY43" i="103"/>
  <c r="M43" i="103"/>
  <c r="AY34" i="103"/>
  <c r="AG34" i="103"/>
  <c r="M34" i="103"/>
  <c r="X187" i="103"/>
  <c r="AF187" i="103"/>
  <c r="O97" i="103"/>
  <c r="N97" i="103"/>
  <c r="AI43" i="103"/>
  <c r="BA43" i="103"/>
  <c r="O43" i="103"/>
  <c r="AV34" i="103"/>
  <c r="AD34" i="103"/>
  <c r="T97" i="103"/>
  <c r="AB97" i="103"/>
  <c r="BF43" i="103"/>
  <c r="AN43" i="103"/>
  <c r="W187" i="103"/>
  <c r="AE187" i="103"/>
  <c r="BE43" i="103"/>
  <c r="AM43" i="103"/>
  <c r="BC43" i="103"/>
  <c r="AK43" i="103"/>
  <c r="AN34" i="103"/>
  <c r="T34" i="103"/>
  <c r="K142" i="103"/>
  <c r="AC142" i="103"/>
  <c r="U142" i="103"/>
  <c r="BF601" i="98"/>
  <c r="AZ11" i="103" s="1"/>
  <c r="BF599" i="98"/>
  <c r="N11" i="103" s="1"/>
  <c r="BF600" i="98"/>
  <c r="AH11" i="103" s="1"/>
  <c r="BG604" i="98"/>
  <c r="AC110" i="103" s="1"/>
  <c r="BG603" i="98"/>
  <c r="U110" i="103" s="1"/>
  <c r="BG602" i="98"/>
  <c r="K110" i="103" s="1"/>
  <c r="BD601" i="98"/>
  <c r="AY11" i="103" s="1"/>
  <c r="BD599" i="98"/>
  <c r="M11" i="103" s="1"/>
  <c r="BD600" i="98"/>
  <c r="AG11" i="103" s="1"/>
  <c r="AW601" i="98"/>
  <c r="Z65" i="103" s="1"/>
  <c r="AW600" i="98"/>
  <c r="R65" i="103" s="1"/>
  <c r="AW599" i="98"/>
  <c r="H65" i="103" s="1"/>
  <c r="AX601" i="98"/>
  <c r="AT11" i="103" s="1"/>
  <c r="AX600" i="98"/>
  <c r="AB11" i="103" s="1"/>
  <c r="AX599" i="98"/>
  <c r="H11" i="103" s="1"/>
  <c r="AZ600" i="98"/>
  <c r="AD11" i="103" s="1"/>
  <c r="AZ601" i="98"/>
  <c r="AV11" i="103" s="1"/>
  <c r="AZ599" i="98"/>
  <c r="J11" i="103" s="1"/>
  <c r="BG601" i="98"/>
  <c r="AC65" i="103" s="1"/>
  <c r="BG600" i="98"/>
  <c r="U65" i="103" s="1"/>
  <c r="BG599" i="98"/>
  <c r="K65" i="103" s="1"/>
  <c r="BG606" i="98"/>
  <c r="U155" i="103" s="1"/>
  <c r="BG605" i="98"/>
  <c r="K155" i="103" s="1"/>
  <c r="BG607" i="98"/>
  <c r="AC155" i="103" s="1"/>
  <c r="AW604" i="98"/>
  <c r="Z110" i="103" s="1"/>
  <c r="AW603" i="98"/>
  <c r="R110" i="103" s="1"/>
  <c r="AW602" i="98"/>
  <c r="H110" i="103" s="1"/>
  <c r="BC604" i="98"/>
  <c r="AA110" i="103" s="1"/>
  <c r="BC603" i="98"/>
  <c r="S110" i="103" s="1"/>
  <c r="BC602" i="98"/>
  <c r="I110" i="103" s="1"/>
  <c r="BE607" i="98"/>
  <c r="AB155" i="103" s="1"/>
  <c r="BE606" i="98"/>
  <c r="T155" i="103" s="1"/>
  <c r="BE605" i="98"/>
  <c r="J155" i="103" s="1"/>
  <c r="BE604" i="98"/>
  <c r="AB110" i="103" s="1"/>
  <c r="BE603" i="98"/>
  <c r="T110" i="103" s="1"/>
  <c r="BE602" i="98"/>
  <c r="J110" i="103" s="1"/>
  <c r="BE599" i="98"/>
  <c r="J65" i="103" s="1"/>
  <c r="BE601" i="98"/>
  <c r="AB65" i="103" s="1"/>
  <c r="BE600" i="98"/>
  <c r="T65" i="103" s="1"/>
  <c r="BH601" i="98"/>
  <c r="BA11" i="103" s="1"/>
  <c r="BH599" i="98"/>
  <c r="O11" i="103" s="1"/>
  <c r="BH600" i="98"/>
  <c r="AI11" i="103" s="1"/>
  <c r="AW607" i="98"/>
  <c r="Z155" i="103" s="1"/>
  <c r="AW606" i="98"/>
  <c r="R155" i="103" s="1"/>
  <c r="AW605" i="98"/>
  <c r="H155" i="103" s="1"/>
  <c r="AY599" i="98"/>
  <c r="I11" i="103" s="1"/>
  <c r="AY601" i="98"/>
  <c r="AU11" i="103" s="1"/>
  <c r="AY600" i="98"/>
  <c r="AC11" i="103" s="1"/>
  <c r="BC607" i="98"/>
  <c r="AA155" i="103" s="1"/>
  <c r="BC606" i="98"/>
  <c r="S155" i="103" s="1"/>
  <c r="BC605" i="98"/>
  <c r="I155" i="103" s="1"/>
  <c r="BC601" i="98"/>
  <c r="AA65" i="103" s="1"/>
  <c r="BC600" i="98"/>
  <c r="S65" i="103" s="1"/>
  <c r="BC599" i="98"/>
  <c r="I65" i="103" s="1"/>
  <c r="AQ603" i="98"/>
  <c r="BH570" i="98"/>
  <c r="BA14" i="103" s="1"/>
  <c r="AD21" i="108"/>
  <c r="AW512" i="98"/>
  <c r="R149" i="103" s="1"/>
  <c r="AW511" i="98"/>
  <c r="H149" i="103" s="1"/>
  <c r="U163" i="103"/>
  <c r="K163" i="103"/>
  <c r="BC512" i="98"/>
  <c r="S149" i="103" s="1"/>
  <c r="BC511" i="98"/>
  <c r="I149" i="103" s="1"/>
  <c r="BE513" i="98"/>
  <c r="AB149" i="103" s="1"/>
  <c r="AA118" i="103"/>
  <c r="I118" i="103"/>
  <c r="BG513" i="98"/>
  <c r="AC149" i="103" s="1"/>
  <c r="BE512" i="98"/>
  <c r="T149" i="103" s="1"/>
  <c r="BE511" i="98"/>
  <c r="J149" i="103" s="1"/>
  <c r="N163" i="103"/>
  <c r="X118" i="103"/>
  <c r="AF118" i="103"/>
  <c r="N118" i="103"/>
  <c r="Z118" i="103"/>
  <c r="H118" i="103"/>
  <c r="Z163" i="103"/>
  <c r="R118" i="103"/>
  <c r="V163" i="103"/>
  <c r="L163" i="103"/>
  <c r="AC118" i="103"/>
  <c r="K118" i="103"/>
  <c r="AC163" i="103"/>
  <c r="U118" i="103"/>
  <c r="AG163" i="103"/>
  <c r="Y118" i="103"/>
  <c r="AG118" i="103"/>
  <c r="O118" i="103"/>
  <c r="AD118" i="103"/>
  <c r="L118" i="103"/>
  <c r="AD163" i="103"/>
  <c r="V118" i="103"/>
  <c r="BG512" i="98"/>
  <c r="U149" i="103" s="1"/>
  <c r="BG511" i="98"/>
  <c r="K149" i="103" s="1"/>
  <c r="BC513" i="98"/>
  <c r="AA149" i="103" s="1"/>
  <c r="W118" i="103"/>
  <c r="AE118" i="103"/>
  <c r="BI514" i="98"/>
  <c r="L60" i="103" s="1"/>
  <c r="BI515" i="98"/>
  <c r="V60" i="103" s="1"/>
  <c r="BI516" i="98"/>
  <c r="AD60" i="103" s="1"/>
  <c r="BQ552" i="98"/>
  <c r="BF10" i="103" s="1"/>
  <c r="BQ550" i="98"/>
  <c r="T10" i="103" s="1"/>
  <c r="BQ551" i="98"/>
  <c r="AN10" i="103" s="1"/>
  <c r="BO560" i="98"/>
  <c r="Y67" i="103" s="1"/>
  <c r="BO561" i="98"/>
  <c r="AG67" i="103" s="1"/>
  <c r="BO559" i="98"/>
  <c r="O67" i="103" s="1"/>
  <c r="BK525" i="98"/>
  <c r="AE61" i="103" s="1"/>
  <c r="BK523" i="98"/>
  <c r="M61" i="103" s="1"/>
  <c r="BK524" i="98"/>
  <c r="W61" i="103" s="1"/>
  <c r="BE564" i="98"/>
  <c r="AB112" i="103" s="1"/>
  <c r="BE563" i="98"/>
  <c r="T112" i="103" s="1"/>
  <c r="BE562" i="98"/>
  <c r="J112" i="103" s="1"/>
  <c r="BC550" i="98"/>
  <c r="I64" i="103" s="1"/>
  <c r="BC551" i="98"/>
  <c r="S64" i="103" s="1"/>
  <c r="BC552" i="98"/>
  <c r="AA64" i="103" s="1"/>
  <c r="AZ523" i="98"/>
  <c r="J7" i="103" s="1"/>
  <c r="AZ525" i="98"/>
  <c r="AV7" i="103" s="1"/>
  <c r="AZ524" i="98"/>
  <c r="AD7" i="103" s="1"/>
  <c r="BL552" i="98"/>
  <c r="BC10" i="103" s="1"/>
  <c r="BL550" i="98"/>
  <c r="Q10" i="103" s="1"/>
  <c r="BL551" i="98"/>
  <c r="AK10" i="103" s="1"/>
  <c r="BO562" i="98"/>
  <c r="O112" i="103" s="1"/>
  <c r="BO563" i="98"/>
  <c r="Y112" i="103" s="1"/>
  <c r="BO564" i="98"/>
  <c r="AG112" i="103" s="1"/>
  <c r="BM519" i="98"/>
  <c r="AF105" i="103" s="1"/>
  <c r="BM517" i="98"/>
  <c r="N105" i="103" s="1"/>
  <c r="BM518" i="98"/>
  <c r="X105" i="103" s="1"/>
  <c r="BK564" i="98"/>
  <c r="AE112" i="103" s="1"/>
  <c r="BK563" i="98"/>
  <c r="W112" i="103" s="1"/>
  <c r="BK562" i="98"/>
  <c r="M112" i="103" s="1"/>
  <c r="BI545" i="98"/>
  <c r="V108" i="103" s="1"/>
  <c r="BI546" i="98"/>
  <c r="AD108" i="103" s="1"/>
  <c r="BI544" i="98"/>
  <c r="L108" i="103" s="1"/>
  <c r="BC541" i="98"/>
  <c r="I63" i="103" s="1"/>
  <c r="BC543" i="98"/>
  <c r="AA63" i="103" s="1"/>
  <c r="BC542" i="98"/>
  <c r="S63" i="103" s="1"/>
  <c r="BD568" i="98"/>
  <c r="M14" i="103" s="1"/>
  <c r="BD570" i="98"/>
  <c r="AY14" i="103" s="1"/>
  <c r="BD569" i="98"/>
  <c r="AG14" i="103" s="1"/>
  <c r="BR534" i="98"/>
  <c r="BG8" i="103" s="1"/>
  <c r="BR532" i="98"/>
  <c r="U8" i="103" s="1"/>
  <c r="BR533" i="98"/>
  <c r="AO8" i="103" s="1"/>
  <c r="BO574" i="98"/>
  <c r="O158" i="103" s="1"/>
  <c r="BO575" i="98"/>
  <c r="Y158" i="103" s="1"/>
  <c r="BO576" i="98"/>
  <c r="AG158" i="103" s="1"/>
  <c r="BP560" i="98"/>
  <c r="AM13" i="103" s="1"/>
  <c r="BP561" i="98"/>
  <c r="BE13" i="103" s="1"/>
  <c r="BP559" i="98"/>
  <c r="S13" i="103" s="1"/>
  <c r="BE545" i="98"/>
  <c r="T108" i="103" s="1"/>
  <c r="BE546" i="98"/>
  <c r="AB108" i="103" s="1"/>
  <c r="BE544" i="98"/>
  <c r="J108" i="103" s="1"/>
  <c r="BF561" i="98"/>
  <c r="AZ13" i="103" s="1"/>
  <c r="BF559" i="98"/>
  <c r="N13" i="103" s="1"/>
  <c r="BF560" i="98"/>
  <c r="AH13" i="103" s="1"/>
  <c r="AX533" i="98"/>
  <c r="AB8" i="103" s="1"/>
  <c r="AX534" i="98"/>
  <c r="AT8" i="103" s="1"/>
  <c r="AX532" i="98"/>
  <c r="H8" i="103" s="1"/>
  <c r="BO535" i="98"/>
  <c r="O107" i="103" s="1"/>
  <c r="BO537" i="98"/>
  <c r="AG107" i="103" s="1"/>
  <c r="BO536" i="98"/>
  <c r="Y107" i="103" s="1"/>
  <c r="AX506" i="98"/>
  <c r="AB5" i="103" s="1"/>
  <c r="AX505" i="98"/>
  <c r="H5" i="103" s="1"/>
  <c r="AB17" i="103"/>
  <c r="H17" i="103"/>
  <c r="AX507" i="98"/>
  <c r="AT5" i="103" s="1"/>
  <c r="BM544" i="98"/>
  <c r="N108" i="103" s="1"/>
  <c r="BM546" i="98"/>
  <c r="AF108" i="103" s="1"/>
  <c r="BM545" i="98"/>
  <c r="X108" i="103" s="1"/>
  <c r="BK565" i="98"/>
  <c r="M157" i="103" s="1"/>
  <c r="BK567" i="98"/>
  <c r="AE157" i="103" s="1"/>
  <c r="BK566" i="98"/>
  <c r="W157" i="103" s="1"/>
  <c r="BG514" i="98"/>
  <c r="K60" i="103" s="1"/>
  <c r="BG515" i="98"/>
  <c r="U60" i="103" s="1"/>
  <c r="BG516" i="98"/>
  <c r="AC60" i="103" s="1"/>
  <c r="BG543" i="98"/>
  <c r="AC63" i="103" s="1"/>
  <c r="BG542" i="98"/>
  <c r="U63" i="103" s="1"/>
  <c r="BG541" i="98"/>
  <c r="K63" i="103" s="1"/>
  <c r="BI554" i="98"/>
  <c r="V109" i="103" s="1"/>
  <c r="BI555" i="98"/>
  <c r="AD109" i="103" s="1"/>
  <c r="BI553" i="98"/>
  <c r="L109" i="103" s="1"/>
  <c r="BJ541" i="98"/>
  <c r="P9" i="103" s="1"/>
  <c r="BJ543" i="98"/>
  <c r="BB9" i="103" s="1"/>
  <c r="BJ542" i="98"/>
  <c r="AJ9" i="103" s="1"/>
  <c r="BB38" i="103"/>
  <c r="AJ38" i="103"/>
  <c r="P38" i="103"/>
  <c r="AF180" i="103"/>
  <c r="N180" i="103"/>
  <c r="AC90" i="103"/>
  <c r="U90" i="103"/>
  <c r="K90" i="103"/>
  <c r="U95" i="103"/>
  <c r="K95" i="103"/>
  <c r="AC95" i="103"/>
  <c r="N41" i="103"/>
  <c r="AZ41" i="103"/>
  <c r="AB143" i="103"/>
  <c r="T143" i="103"/>
  <c r="J143" i="103"/>
  <c r="AZ38" i="103"/>
  <c r="AH38" i="103"/>
  <c r="N38" i="103"/>
  <c r="V136" i="103"/>
  <c r="AD136" i="103"/>
  <c r="L136" i="103"/>
  <c r="BC41" i="103"/>
  <c r="Q41" i="103"/>
  <c r="Z136" i="103"/>
  <c r="R136" i="103"/>
  <c r="J180" i="103"/>
  <c r="T180" i="103"/>
  <c r="AB180" i="103"/>
  <c r="R178" i="103"/>
  <c r="Z178" i="103"/>
  <c r="H178" i="103"/>
  <c r="W182" i="103"/>
  <c r="U140" i="103"/>
  <c r="AC140" i="103"/>
  <c r="K140" i="103"/>
  <c r="X121" i="103"/>
  <c r="N121" i="103"/>
  <c r="AF121" i="103"/>
  <c r="W119" i="103"/>
  <c r="M119" i="103"/>
  <c r="AC135" i="103"/>
  <c r="K135" i="103"/>
  <c r="U135" i="103"/>
  <c r="N168" i="103"/>
  <c r="AF168" i="103"/>
  <c r="L119" i="103"/>
  <c r="V119" i="103"/>
  <c r="AD119" i="103"/>
  <c r="I98" i="103"/>
  <c r="S98" i="103"/>
  <c r="AA98" i="103"/>
  <c r="L167" i="103"/>
  <c r="AD167" i="103"/>
  <c r="V167" i="103"/>
  <c r="AZ507" i="98"/>
  <c r="AV5" i="103" s="1"/>
  <c r="AZ506" i="98"/>
  <c r="AD5" i="103" s="1"/>
  <c r="AZ505" i="98"/>
  <c r="J5" i="103" s="1"/>
  <c r="Z126" i="103"/>
  <c r="N166" i="103"/>
  <c r="AC81" i="103"/>
  <c r="K81" i="103"/>
  <c r="U81" i="103"/>
  <c r="H123" i="103"/>
  <c r="K76" i="103"/>
  <c r="AC76" i="103"/>
  <c r="U76" i="103"/>
  <c r="AE78" i="103"/>
  <c r="AC74" i="103"/>
  <c r="K74" i="103"/>
  <c r="U74" i="103"/>
  <c r="L172" i="103"/>
  <c r="AD172" i="103"/>
  <c r="V172" i="103"/>
  <c r="AD76" i="103"/>
  <c r="V76" i="103"/>
  <c r="L76" i="103"/>
  <c r="R122" i="103"/>
  <c r="S74" i="103"/>
  <c r="AG167" i="103"/>
  <c r="O167" i="103"/>
  <c r="Y167" i="103"/>
  <c r="AV23" i="103"/>
  <c r="AD23" i="103"/>
  <c r="AC166" i="103"/>
  <c r="K166" i="103"/>
  <c r="U166" i="103"/>
  <c r="AF165" i="103"/>
  <c r="N165" i="103"/>
  <c r="AI22" i="103"/>
  <c r="BA22" i="103"/>
  <c r="O22" i="103"/>
  <c r="I121" i="103"/>
  <c r="S121" i="103"/>
  <c r="AA121" i="103"/>
  <c r="O23" i="103"/>
  <c r="AI23" i="103"/>
  <c r="BA23" i="103"/>
  <c r="BC507" i="98"/>
  <c r="AA59" i="103" s="1"/>
  <c r="BC505" i="98"/>
  <c r="I59" i="103" s="1"/>
  <c r="BC506" i="98"/>
  <c r="S59" i="103" s="1"/>
  <c r="BQ561" i="98"/>
  <c r="BF13" i="103" s="1"/>
  <c r="BQ559" i="98"/>
  <c r="T13" i="103" s="1"/>
  <c r="BQ560" i="98"/>
  <c r="AN13" i="103" s="1"/>
  <c r="BG549" i="98"/>
  <c r="AC153" i="103" s="1"/>
  <c r="BG547" i="98"/>
  <c r="K153" i="103" s="1"/>
  <c r="BG548" i="98"/>
  <c r="U153" i="103" s="1"/>
  <c r="BG537" i="98"/>
  <c r="AC107" i="103" s="1"/>
  <c r="BG536" i="98"/>
  <c r="U107" i="103" s="1"/>
  <c r="BG535" i="98"/>
  <c r="K107" i="103" s="1"/>
  <c r="BN543" i="98"/>
  <c r="BD9" i="103" s="1"/>
  <c r="BN542" i="98"/>
  <c r="AL9" i="103" s="1"/>
  <c r="BN541" i="98"/>
  <c r="R9" i="103" s="1"/>
  <c r="BK526" i="98"/>
  <c r="M106" i="103" s="1"/>
  <c r="BK527" i="98"/>
  <c r="W106" i="103" s="1"/>
  <c r="BK528" i="98"/>
  <c r="AE106" i="103" s="1"/>
  <c r="BI569" i="98"/>
  <c r="V68" i="103" s="1"/>
  <c r="BI568" i="98"/>
  <c r="L68" i="103" s="1"/>
  <c r="BI570" i="98"/>
  <c r="AD68" i="103" s="1"/>
  <c r="BC524" i="98"/>
  <c r="S61" i="103" s="1"/>
  <c r="BC523" i="98"/>
  <c r="I61" i="103" s="1"/>
  <c r="BC525" i="98"/>
  <c r="AA61" i="103" s="1"/>
  <c r="BE518" i="98"/>
  <c r="T105" i="103" s="1"/>
  <c r="BE517" i="98"/>
  <c r="J105" i="103" s="1"/>
  <c r="BE519" i="98"/>
  <c r="AB105" i="103" s="1"/>
  <c r="BN552" i="98"/>
  <c r="BD10" i="103" s="1"/>
  <c r="BN551" i="98"/>
  <c r="AL10" i="103" s="1"/>
  <c r="BN550" i="98"/>
  <c r="R10" i="103" s="1"/>
  <c r="AW514" i="98"/>
  <c r="H60" i="103" s="1"/>
  <c r="AW515" i="98"/>
  <c r="R60" i="103" s="1"/>
  <c r="AW516" i="98"/>
  <c r="Z60" i="103" s="1"/>
  <c r="BO552" i="98"/>
  <c r="AG64" i="103" s="1"/>
  <c r="BO551" i="98"/>
  <c r="Y64" i="103" s="1"/>
  <c r="BO550" i="98"/>
  <c r="O64" i="103" s="1"/>
  <c r="BM573" i="98"/>
  <c r="AF113" i="103" s="1"/>
  <c r="BM571" i="98"/>
  <c r="N113" i="103" s="1"/>
  <c r="BM572" i="98"/>
  <c r="X113" i="103" s="1"/>
  <c r="BJ532" i="98"/>
  <c r="P8" i="103" s="1"/>
  <c r="BJ534" i="98"/>
  <c r="BB8" i="103" s="1"/>
  <c r="BJ533" i="98"/>
  <c r="AJ8" i="103" s="1"/>
  <c r="BM543" i="98"/>
  <c r="AF63" i="103" s="1"/>
  <c r="BM541" i="98"/>
  <c r="N63" i="103" s="1"/>
  <c r="BM542" i="98"/>
  <c r="X63" i="103" s="1"/>
  <c r="BK515" i="98"/>
  <c r="W60" i="103" s="1"/>
  <c r="BK516" i="98"/>
  <c r="AE60" i="103" s="1"/>
  <c r="BK514" i="98"/>
  <c r="M60" i="103" s="1"/>
  <c r="BK554" i="98"/>
  <c r="W109" i="103" s="1"/>
  <c r="BK553" i="98"/>
  <c r="M109" i="103" s="1"/>
  <c r="BK555" i="98"/>
  <c r="AE109" i="103" s="1"/>
  <c r="BM556" i="98"/>
  <c r="N154" i="103" s="1"/>
  <c r="BM557" i="98"/>
  <c r="X154" i="103" s="1"/>
  <c r="BM558" i="98"/>
  <c r="AF154" i="103" s="1"/>
  <c r="BI538" i="98"/>
  <c r="L152" i="103" s="1"/>
  <c r="BI540" i="98"/>
  <c r="AD152" i="103" s="1"/>
  <c r="BI539" i="98"/>
  <c r="V152" i="103" s="1"/>
  <c r="BM527" i="98"/>
  <c r="X106" i="103" s="1"/>
  <c r="BM526" i="98"/>
  <c r="N106" i="103" s="1"/>
  <c r="BM528" i="98"/>
  <c r="AF106" i="103" s="1"/>
  <c r="AW563" i="98"/>
  <c r="R112" i="103" s="1"/>
  <c r="AW562" i="98"/>
  <c r="H112" i="103" s="1"/>
  <c r="AW564" i="98"/>
  <c r="Z112" i="103" s="1"/>
  <c r="BG565" i="98"/>
  <c r="K157" i="103" s="1"/>
  <c r="BG567" i="98"/>
  <c r="AC157" i="103" s="1"/>
  <c r="BG566" i="98"/>
  <c r="U157" i="103" s="1"/>
  <c r="BR542" i="98"/>
  <c r="AO9" i="103" s="1"/>
  <c r="BR543" i="98"/>
  <c r="BG9" i="103" s="1"/>
  <c r="BR541" i="98"/>
  <c r="U9" i="103" s="1"/>
  <c r="AW569" i="98"/>
  <c r="R68" i="103" s="1"/>
  <c r="AW568" i="98"/>
  <c r="H68" i="103" s="1"/>
  <c r="AW570" i="98"/>
  <c r="Z68" i="103" s="1"/>
  <c r="AW528" i="98"/>
  <c r="Z106" i="103" s="1"/>
  <c r="AW526" i="98"/>
  <c r="H106" i="103" s="1"/>
  <c r="AW527" i="98"/>
  <c r="R106" i="103" s="1"/>
  <c r="AK37" i="103"/>
  <c r="AK38" i="103"/>
  <c r="BC38" i="103"/>
  <c r="AB92" i="103"/>
  <c r="AF181" i="103"/>
  <c r="AE134" i="103"/>
  <c r="W134" i="103"/>
  <c r="M134" i="103"/>
  <c r="AE178" i="103"/>
  <c r="W178" i="103"/>
  <c r="M178" i="103"/>
  <c r="U41" i="103"/>
  <c r="AO41" i="103"/>
  <c r="BG41" i="103"/>
  <c r="BG528" i="98"/>
  <c r="AC106" i="103" s="1"/>
  <c r="BG526" i="98"/>
  <c r="K106" i="103" s="1"/>
  <c r="BG527" i="98"/>
  <c r="U106" i="103" s="1"/>
  <c r="BF542" i="98"/>
  <c r="AH9" i="103" s="1"/>
  <c r="BF541" i="98"/>
  <c r="N9" i="103" s="1"/>
  <c r="BF543" i="98"/>
  <c r="AZ9" i="103" s="1"/>
  <c r="T36" i="103"/>
  <c r="AN36" i="103"/>
  <c r="BF36" i="103"/>
  <c r="BM531" i="98"/>
  <c r="AF151" i="103" s="1"/>
  <c r="BM530" i="98"/>
  <c r="X151" i="103" s="1"/>
  <c r="BM529" i="98"/>
  <c r="N151" i="103" s="1"/>
  <c r="O35" i="103"/>
  <c r="AI35" i="103"/>
  <c r="BA35" i="103"/>
  <c r="U38" i="103"/>
  <c r="BG38" i="103"/>
  <c r="AO38" i="103"/>
  <c r="AO36" i="103"/>
  <c r="U36" i="103"/>
  <c r="BG36" i="103"/>
  <c r="Z88" i="103"/>
  <c r="R88" i="103"/>
  <c r="H88" i="103"/>
  <c r="U35" i="103"/>
  <c r="AO35" i="103"/>
  <c r="BG35" i="103"/>
  <c r="I141" i="103"/>
  <c r="AG135" i="103"/>
  <c r="Y182" i="103"/>
  <c r="O182" i="103"/>
  <c r="AG182" i="103"/>
  <c r="BC35" i="103"/>
  <c r="Q35" i="103"/>
  <c r="AK35" i="103"/>
  <c r="Z133" i="103"/>
  <c r="I95" i="103"/>
  <c r="AC96" i="103"/>
  <c r="K96" i="103"/>
  <c r="U96" i="103"/>
  <c r="P36" i="103"/>
  <c r="AJ36" i="103"/>
  <c r="BB36" i="103"/>
  <c r="AC44" i="103"/>
  <c r="AU44" i="103"/>
  <c r="W90" i="103"/>
  <c r="AE90" i="103"/>
  <c r="M90" i="103"/>
  <c r="R134" i="103"/>
  <c r="Z134" i="103"/>
  <c r="H134" i="103"/>
  <c r="T135" i="103"/>
  <c r="AB135" i="103"/>
  <c r="J135" i="103"/>
  <c r="V178" i="103"/>
  <c r="AD178" i="103"/>
  <c r="L178" i="103"/>
  <c r="L77" i="103"/>
  <c r="AD77" i="103"/>
  <c r="V77" i="103"/>
  <c r="L164" i="103"/>
  <c r="V164" i="103"/>
  <c r="AD164" i="103"/>
  <c r="BD21" i="103"/>
  <c r="R21" i="103"/>
  <c r="AL21" i="103"/>
  <c r="L82" i="103"/>
  <c r="V82" i="103"/>
  <c r="AD82" i="103"/>
  <c r="Y120" i="103"/>
  <c r="BG505" i="98"/>
  <c r="K59" i="103" s="1"/>
  <c r="K71" i="103"/>
  <c r="U71" i="103"/>
  <c r="BG506" i="98"/>
  <c r="U59" i="103" s="1"/>
  <c r="BG507" i="98"/>
  <c r="AC59" i="103" s="1"/>
  <c r="AC71" i="103"/>
  <c r="Q28" i="103"/>
  <c r="BC28" i="103"/>
  <c r="AK28" i="103"/>
  <c r="V165" i="103"/>
  <c r="L165" i="103"/>
  <c r="AD165" i="103"/>
  <c r="AB133" i="103"/>
  <c r="T133" i="103"/>
  <c r="X75" i="103"/>
  <c r="L123" i="103"/>
  <c r="AD123" i="103"/>
  <c r="V123" i="103"/>
  <c r="AL23" i="103"/>
  <c r="R23" i="103"/>
  <c r="AV22" i="103"/>
  <c r="AD22" i="103"/>
  <c r="J22" i="103"/>
  <c r="O27" i="103"/>
  <c r="AI27" i="103"/>
  <c r="BA27" i="103"/>
  <c r="X76" i="103"/>
  <c r="P19" i="103"/>
  <c r="BB19" i="103"/>
  <c r="AJ19" i="103"/>
  <c r="AC122" i="103"/>
  <c r="U122" i="103"/>
  <c r="K122" i="103"/>
  <c r="AG119" i="103"/>
  <c r="BK531" i="98"/>
  <c r="AE151" i="103" s="1"/>
  <c r="BK529" i="98"/>
  <c r="M151" i="103" s="1"/>
  <c r="BK530" i="98"/>
  <c r="W151" i="103" s="1"/>
  <c r="BI574" i="98"/>
  <c r="L158" i="103" s="1"/>
  <c r="BI575" i="98"/>
  <c r="V158" i="103" s="1"/>
  <c r="BI576" i="98"/>
  <c r="AD158" i="103" s="1"/>
  <c r="BQ542" i="98"/>
  <c r="AN9" i="103" s="1"/>
  <c r="BQ543" i="98"/>
  <c r="BF9" i="103" s="1"/>
  <c r="BQ541" i="98"/>
  <c r="T9" i="103" s="1"/>
  <c r="BC521" i="98"/>
  <c r="S150" i="103" s="1"/>
  <c r="BC520" i="98"/>
  <c r="I150" i="103" s="1"/>
  <c r="BC522" i="98"/>
  <c r="AA150" i="103" s="1"/>
  <c r="BE573" i="98"/>
  <c r="AB113" i="103" s="1"/>
  <c r="BE571" i="98"/>
  <c r="J113" i="103" s="1"/>
  <c r="BE572" i="98"/>
  <c r="T113" i="103" s="1"/>
  <c r="BJ550" i="98"/>
  <c r="P10" i="103" s="1"/>
  <c r="BJ552" i="98"/>
  <c r="BB10" i="103" s="1"/>
  <c r="BJ551" i="98"/>
  <c r="AJ10" i="103" s="1"/>
  <c r="BM566" i="98"/>
  <c r="X157" i="103" s="1"/>
  <c r="BM567" i="98"/>
  <c r="AF157" i="103" s="1"/>
  <c r="BM565" i="98"/>
  <c r="N157" i="103" s="1"/>
  <c r="BO522" i="98"/>
  <c r="AG150" i="103" s="1"/>
  <c r="BO521" i="98"/>
  <c r="Y150" i="103" s="1"/>
  <c r="BO520" i="98"/>
  <c r="O150" i="103" s="1"/>
  <c r="BO540" i="98"/>
  <c r="AG152" i="103" s="1"/>
  <c r="BO538" i="98"/>
  <c r="O152" i="103" s="1"/>
  <c r="BO539" i="98"/>
  <c r="Y152" i="103" s="1"/>
  <c r="BM515" i="98"/>
  <c r="X60" i="103" s="1"/>
  <c r="BM514" i="98"/>
  <c r="N60" i="103" s="1"/>
  <c r="BM516" i="98"/>
  <c r="AF60" i="103" s="1"/>
  <c r="BC568" i="98"/>
  <c r="I68" i="103" s="1"/>
  <c r="BC570" i="98"/>
  <c r="AA68" i="103" s="1"/>
  <c r="BC569" i="98"/>
  <c r="S68" i="103" s="1"/>
  <c r="AX568" i="98"/>
  <c r="H14" i="103" s="1"/>
  <c r="AX570" i="98"/>
  <c r="AT14" i="103" s="1"/>
  <c r="AX569" i="98"/>
  <c r="AB14" i="103" s="1"/>
  <c r="BI550" i="98"/>
  <c r="L64" i="103" s="1"/>
  <c r="BI552" i="98"/>
  <c r="AD64" i="103" s="1"/>
  <c r="BI551" i="98"/>
  <c r="V64" i="103" s="1"/>
  <c r="BR552" i="98"/>
  <c r="BG10" i="103" s="1"/>
  <c r="BR550" i="98"/>
  <c r="U10" i="103" s="1"/>
  <c r="BR551" i="98"/>
  <c r="AO10" i="103" s="1"/>
  <c r="BK540" i="98"/>
  <c r="AE152" i="103" s="1"/>
  <c r="BK539" i="98"/>
  <c r="W152" i="103" s="1"/>
  <c r="BK538" i="98"/>
  <c r="M152" i="103" s="1"/>
  <c r="BI534" i="98"/>
  <c r="AD62" i="103" s="1"/>
  <c r="BI533" i="98"/>
  <c r="V62" i="103" s="1"/>
  <c r="BI532" i="98"/>
  <c r="L62" i="103" s="1"/>
  <c r="BP541" i="98"/>
  <c r="S9" i="103" s="1"/>
  <c r="BP542" i="98"/>
  <c r="AM9" i="103" s="1"/>
  <c r="BP543" i="98"/>
  <c r="BE9" i="103" s="1"/>
  <c r="BO555" i="98"/>
  <c r="AG109" i="103" s="1"/>
  <c r="BO554" i="98"/>
  <c r="Y109" i="103" s="1"/>
  <c r="BO553" i="98"/>
  <c r="O109" i="103" s="1"/>
  <c r="BK546" i="98"/>
  <c r="AE108" i="103" s="1"/>
  <c r="BK545" i="98"/>
  <c r="W108" i="103" s="1"/>
  <c r="BK544" i="98"/>
  <c r="M108" i="103" s="1"/>
  <c r="BG575" i="98"/>
  <c r="U158" i="103" s="1"/>
  <c r="BG574" i="98"/>
  <c r="K158" i="103" s="1"/>
  <c r="BG576" i="98"/>
  <c r="AC158" i="103" s="1"/>
  <c r="BG554" i="98"/>
  <c r="U109" i="103" s="1"/>
  <c r="BG553" i="98"/>
  <c r="K109" i="103" s="1"/>
  <c r="BG555" i="98"/>
  <c r="AC109" i="103" s="1"/>
  <c r="AW523" i="98"/>
  <c r="H61" i="103" s="1"/>
  <c r="AW525" i="98"/>
  <c r="Z61" i="103" s="1"/>
  <c r="AW524" i="98"/>
  <c r="R61" i="103" s="1"/>
  <c r="BO556" i="98"/>
  <c r="O154" i="103" s="1"/>
  <c r="BO558" i="98"/>
  <c r="AG154" i="103" s="1"/>
  <c r="BO557" i="98"/>
  <c r="Y154" i="103" s="1"/>
  <c r="BL525" i="98"/>
  <c r="BC7" i="103" s="1"/>
  <c r="BL523" i="98"/>
  <c r="Q7" i="103" s="1"/>
  <c r="BL524" i="98"/>
  <c r="AK7" i="103" s="1"/>
  <c r="BH561" i="98"/>
  <c r="BA13" i="103" s="1"/>
  <c r="BH560" i="98"/>
  <c r="AI13" i="103" s="1"/>
  <c r="BH559" i="98"/>
  <c r="O13" i="103" s="1"/>
  <c r="BC546" i="98"/>
  <c r="AA108" i="103" s="1"/>
  <c r="BC545" i="98"/>
  <c r="S108" i="103" s="1"/>
  <c r="BC544" i="98"/>
  <c r="I108" i="103" s="1"/>
  <c r="BK570" i="98"/>
  <c r="AE68" i="103" s="1"/>
  <c r="BK568" i="98"/>
  <c r="M68" i="103" s="1"/>
  <c r="BK569" i="98"/>
  <c r="W68" i="103" s="1"/>
  <c r="BI547" i="98"/>
  <c r="L153" i="103" s="1"/>
  <c r="BI549" i="98"/>
  <c r="AD153" i="103" s="1"/>
  <c r="BI548" i="98"/>
  <c r="V153" i="103" s="1"/>
  <c r="BO569" i="98"/>
  <c r="Y68" i="103" s="1"/>
  <c r="BO568" i="98"/>
  <c r="O68" i="103" s="1"/>
  <c r="BO570" i="98"/>
  <c r="AG68" i="103" s="1"/>
  <c r="BG538" i="98"/>
  <c r="K152" i="103" s="1"/>
  <c r="BG539" i="98"/>
  <c r="U152" i="103" s="1"/>
  <c r="BG540" i="98"/>
  <c r="AC152" i="103" s="1"/>
  <c r="BK522" i="98"/>
  <c r="AE150" i="103" s="1"/>
  <c r="BK521" i="98"/>
  <c r="W150" i="103" s="1"/>
  <c r="BK520" i="98"/>
  <c r="M150" i="103" s="1"/>
  <c r="BM520" i="98"/>
  <c r="N150" i="103" s="1"/>
  <c r="BM522" i="98"/>
  <c r="AF150" i="103" s="1"/>
  <c r="BM521" i="98"/>
  <c r="X150" i="103" s="1"/>
  <c r="BK551" i="98"/>
  <c r="W64" i="103" s="1"/>
  <c r="BK552" i="98"/>
  <c r="AE64" i="103" s="1"/>
  <c r="BK550" i="98"/>
  <c r="M64" i="103" s="1"/>
  <c r="AW558" i="98"/>
  <c r="Z154" i="103" s="1"/>
  <c r="AW557" i="98"/>
  <c r="R154" i="103" s="1"/>
  <c r="AW556" i="98"/>
  <c r="H154" i="103" s="1"/>
  <c r="BK547" i="98"/>
  <c r="M153" i="103" s="1"/>
  <c r="BK549" i="98"/>
  <c r="AE153" i="103" s="1"/>
  <c r="BK548" i="98"/>
  <c r="W153" i="103" s="1"/>
  <c r="AO42" i="103"/>
  <c r="BG42" i="103"/>
  <c r="U42" i="103"/>
  <c r="BP552" i="98"/>
  <c r="BE10" i="103" s="1"/>
  <c r="BP550" i="98"/>
  <c r="S10" i="103" s="1"/>
  <c r="BP551" i="98"/>
  <c r="AM10" i="103" s="1"/>
  <c r="AG137" i="103"/>
  <c r="Y137" i="103"/>
  <c r="BG522" i="98"/>
  <c r="AC150" i="103" s="1"/>
  <c r="BG520" i="98"/>
  <c r="K150" i="103" s="1"/>
  <c r="BG521" i="98"/>
  <c r="U150" i="103" s="1"/>
  <c r="BE570" i="98"/>
  <c r="AB68" i="103" s="1"/>
  <c r="BE569" i="98"/>
  <c r="T68" i="103" s="1"/>
  <c r="BE568" i="98"/>
  <c r="J68" i="103" s="1"/>
  <c r="BC558" i="98"/>
  <c r="AA154" i="103" s="1"/>
  <c r="BC557" i="98"/>
  <c r="S154" i="103" s="1"/>
  <c r="BC556" i="98"/>
  <c r="I154" i="103" s="1"/>
  <c r="AZ559" i="98"/>
  <c r="J13" i="103" s="1"/>
  <c r="AZ561" i="98"/>
  <c r="AV13" i="103" s="1"/>
  <c r="AZ560" i="98"/>
  <c r="AD13" i="103" s="1"/>
  <c r="AE89" i="103"/>
  <c r="N90" i="103"/>
  <c r="X90" i="103"/>
  <c r="AF90" i="103"/>
  <c r="BA36" i="103"/>
  <c r="AI36" i="103"/>
  <c r="O36" i="103"/>
  <c r="V135" i="103"/>
  <c r="L135" i="103"/>
  <c r="AD135" i="103"/>
  <c r="H186" i="103"/>
  <c r="R186" i="103"/>
  <c r="Z186" i="103"/>
  <c r="M186" i="103"/>
  <c r="AE186" i="103"/>
  <c r="L90" i="103"/>
  <c r="V90" i="103"/>
  <c r="AD90" i="103"/>
  <c r="I41" i="103"/>
  <c r="AU41" i="103"/>
  <c r="AU36" i="103"/>
  <c r="AB140" i="103"/>
  <c r="T140" i="103"/>
  <c r="J134" i="103"/>
  <c r="T134" i="103"/>
  <c r="Z140" i="103"/>
  <c r="H140" i="103"/>
  <c r="R140" i="103"/>
  <c r="J188" i="103"/>
  <c r="AB188" i="103"/>
  <c r="T188" i="103"/>
  <c r="O78" i="103"/>
  <c r="AG78" i="103"/>
  <c r="X171" i="103"/>
  <c r="N171" i="103"/>
  <c r="BB28" i="103"/>
  <c r="P28" i="103"/>
  <c r="AJ28" i="103"/>
  <c r="Y168" i="103"/>
  <c r="O168" i="103"/>
  <c r="U121" i="103"/>
  <c r="K121" i="103"/>
  <c r="AC121" i="103"/>
  <c r="AT22" i="103"/>
  <c r="H22" i="103"/>
  <c r="AB22" i="103"/>
  <c r="J178" i="103"/>
  <c r="T178" i="103"/>
  <c r="AB178" i="103"/>
  <c r="H168" i="103"/>
  <c r="I120" i="103"/>
  <c r="S120" i="103"/>
  <c r="AA120" i="103"/>
  <c r="AE171" i="103"/>
  <c r="AC23" i="103"/>
  <c r="I23" i="103"/>
  <c r="AU23" i="103"/>
  <c r="M23" i="103"/>
  <c r="AA171" i="103"/>
  <c r="AC188" i="103"/>
  <c r="U188" i="103"/>
  <c r="AE122" i="103"/>
  <c r="W122" i="103"/>
  <c r="M122" i="103"/>
  <c r="BD22" i="103"/>
  <c r="R22" i="103"/>
  <c r="T23" i="103"/>
  <c r="AN23" i="103"/>
  <c r="AI28" i="103"/>
  <c r="O28" i="103"/>
  <c r="BA28" i="103"/>
  <c r="AE77" i="103"/>
  <c r="W74" i="103"/>
  <c r="R171" i="103"/>
  <c r="H171" i="103"/>
  <c r="Z166" i="103"/>
  <c r="AC172" i="103"/>
  <c r="U172" i="103"/>
  <c r="K172" i="103"/>
  <c r="AH17" i="103"/>
  <c r="BF505" i="98"/>
  <c r="N5" i="103" s="1"/>
  <c r="AZ17" i="103"/>
  <c r="BF506" i="98"/>
  <c r="AH5" i="103" s="1"/>
  <c r="BF507" i="98"/>
  <c r="AZ5" i="103" s="1"/>
  <c r="N17" i="103"/>
  <c r="U77" i="103"/>
  <c r="K77" i="103"/>
  <c r="AC77" i="103"/>
  <c r="AC82" i="103"/>
  <c r="K82" i="103"/>
  <c r="U82" i="103"/>
  <c r="V73" i="103"/>
  <c r="AD73" i="103"/>
  <c r="L73" i="103"/>
  <c r="BO529" i="98"/>
  <c r="O151" i="103" s="1"/>
  <c r="BO531" i="98"/>
  <c r="AG151" i="103" s="1"/>
  <c r="BO530" i="98"/>
  <c r="Y151" i="103" s="1"/>
  <c r="BG570" i="98"/>
  <c r="AC68" i="103" s="1"/>
  <c r="BG569" i="98"/>
  <c r="U68" i="103" s="1"/>
  <c r="BG568" i="98"/>
  <c r="K68" i="103" s="1"/>
  <c r="AZ542" i="98"/>
  <c r="AD9" i="103" s="1"/>
  <c r="AZ541" i="98"/>
  <c r="J9" i="103" s="1"/>
  <c r="AZ543" i="98"/>
  <c r="AV9" i="103" s="1"/>
  <c r="BP532" i="98"/>
  <c r="S8" i="103" s="1"/>
  <c r="BP533" i="98"/>
  <c r="AM8" i="103" s="1"/>
  <c r="BP534" i="98"/>
  <c r="BE8" i="103" s="1"/>
  <c r="BM535" i="98"/>
  <c r="N107" i="103" s="1"/>
  <c r="BM536" i="98"/>
  <c r="X107" i="103" s="1"/>
  <c r="BM537" i="98"/>
  <c r="AF107" i="103" s="1"/>
  <c r="BG533" i="98"/>
  <c r="U62" i="103" s="1"/>
  <c r="BG532" i="98"/>
  <c r="K62" i="103" s="1"/>
  <c r="BG534" i="98"/>
  <c r="AC62" i="103" s="1"/>
  <c r="BM539" i="98"/>
  <c r="X152" i="103" s="1"/>
  <c r="BM540" i="98"/>
  <c r="AF152" i="103" s="1"/>
  <c r="BM538" i="98"/>
  <c r="N152" i="103" s="1"/>
  <c r="BG561" i="98"/>
  <c r="AC67" i="103" s="1"/>
  <c r="BG560" i="98"/>
  <c r="U67" i="103" s="1"/>
  <c r="BG559" i="98"/>
  <c r="K67" i="103" s="1"/>
  <c r="BO546" i="98"/>
  <c r="AG108" i="103" s="1"/>
  <c r="BO545" i="98"/>
  <c r="Y108" i="103" s="1"/>
  <c r="BO544" i="98"/>
  <c r="O108" i="103" s="1"/>
  <c r="AC161" i="103"/>
  <c r="U161" i="103"/>
  <c r="K161" i="103"/>
  <c r="BQ523" i="98"/>
  <c r="T7" i="103" s="1"/>
  <c r="BQ524" i="98"/>
  <c r="AN7" i="103" s="1"/>
  <c r="BQ525" i="98"/>
  <c r="BF7" i="103" s="1"/>
  <c r="BK518" i="98"/>
  <c r="W105" i="103" s="1"/>
  <c r="BK517" i="98"/>
  <c r="M105" i="103" s="1"/>
  <c r="BK519" i="98"/>
  <c r="AE105" i="103" s="1"/>
  <c r="BF534" i="98"/>
  <c r="AZ8" i="103" s="1"/>
  <c r="BF532" i="98"/>
  <c r="N8" i="103" s="1"/>
  <c r="BF533" i="98"/>
  <c r="AH8" i="103" s="1"/>
  <c r="AX551" i="98"/>
  <c r="AB10" i="103" s="1"/>
  <c r="AX552" i="98"/>
  <c r="AT10" i="103" s="1"/>
  <c r="AX550" i="98"/>
  <c r="H10" i="103" s="1"/>
  <c r="BM551" i="98"/>
  <c r="X64" i="103" s="1"/>
  <c r="BM552" i="98"/>
  <c r="AF64" i="103" s="1"/>
  <c r="BM550" i="98"/>
  <c r="N64" i="103" s="1"/>
  <c r="BC559" i="98"/>
  <c r="I67" i="103" s="1"/>
  <c r="BC561" i="98"/>
  <c r="AA67" i="103" s="1"/>
  <c r="BC560" i="98"/>
  <c r="S67" i="103" s="1"/>
  <c r="AY523" i="98"/>
  <c r="I7" i="103" s="1"/>
  <c r="AY525" i="98"/>
  <c r="AU7" i="103" s="1"/>
  <c r="AY524" i="98"/>
  <c r="AC7" i="103" s="1"/>
  <c r="BO549" i="98"/>
  <c r="AG153" i="103" s="1"/>
  <c r="BO548" i="98"/>
  <c r="Y153" i="103" s="1"/>
  <c r="BO547" i="98"/>
  <c r="O153" i="103" s="1"/>
  <c r="AW543" i="98"/>
  <c r="Z63" i="103" s="1"/>
  <c r="AW542" i="98"/>
  <c r="R63" i="103" s="1"/>
  <c r="AW541" i="98"/>
  <c r="H63" i="103" s="1"/>
  <c r="AW508" i="98"/>
  <c r="H104" i="103" s="1"/>
  <c r="AW510" i="98"/>
  <c r="Z104" i="103" s="1"/>
  <c r="AW509" i="98"/>
  <c r="R104" i="103" s="1"/>
  <c r="AW513" i="98"/>
  <c r="Z149" i="103" s="1"/>
  <c r="BC537" i="98"/>
  <c r="AA107" i="103" s="1"/>
  <c r="BC535" i="98"/>
  <c r="I107" i="103" s="1"/>
  <c r="BC536" i="98"/>
  <c r="S107" i="103" s="1"/>
  <c r="BF523" i="98"/>
  <c r="N7" i="103" s="1"/>
  <c r="BF524" i="98"/>
  <c r="AH7" i="103" s="1"/>
  <c r="BF525" i="98"/>
  <c r="AZ7" i="103" s="1"/>
  <c r="AJ37" i="103"/>
  <c r="BB37" i="103"/>
  <c r="P37" i="103"/>
  <c r="AY559" i="98"/>
  <c r="I13" i="103" s="1"/>
  <c r="AY561" i="98"/>
  <c r="AU13" i="103" s="1"/>
  <c r="AY560" i="98"/>
  <c r="AC13" i="103" s="1"/>
  <c r="L88" i="103"/>
  <c r="AD88" i="103"/>
  <c r="V88" i="103"/>
  <c r="R35" i="103"/>
  <c r="AL35" i="103"/>
  <c r="BC566" i="98"/>
  <c r="S157" i="103" s="1"/>
  <c r="BC565" i="98"/>
  <c r="I157" i="103" s="1"/>
  <c r="BC567" i="98"/>
  <c r="AA157" i="103" s="1"/>
  <c r="W92" i="103"/>
  <c r="AE92" i="103"/>
  <c r="M92" i="103"/>
  <c r="AF89" i="103"/>
  <c r="AW576" i="98"/>
  <c r="Z158" i="103" s="1"/>
  <c r="AW575" i="98"/>
  <c r="R158" i="103" s="1"/>
  <c r="AW574" i="98"/>
  <c r="H158" i="103" s="1"/>
  <c r="BC540" i="98"/>
  <c r="AA152" i="103" s="1"/>
  <c r="BC539" i="98"/>
  <c r="S152" i="103" s="1"/>
  <c r="BC538" i="98"/>
  <c r="I152" i="103" s="1"/>
  <c r="AB179" i="103"/>
  <c r="BE534" i="98"/>
  <c r="AB62" i="103" s="1"/>
  <c r="BE533" i="98"/>
  <c r="T62" i="103" s="1"/>
  <c r="BE532" i="98"/>
  <c r="J62" i="103" s="1"/>
  <c r="Z89" i="103"/>
  <c r="O42" i="103"/>
  <c r="BA42" i="103"/>
  <c r="AI42" i="103"/>
  <c r="Z188" i="103"/>
  <c r="H188" i="103"/>
  <c r="R188" i="103"/>
  <c r="AB185" i="103"/>
  <c r="T185" i="103"/>
  <c r="AD38" i="103"/>
  <c r="J38" i="103"/>
  <c r="AV38" i="103"/>
  <c r="AO37" i="103"/>
  <c r="BG37" i="103"/>
  <c r="U37" i="103"/>
  <c r="AC38" i="103"/>
  <c r="AU38" i="103"/>
  <c r="AG90" i="103"/>
  <c r="Y90" i="103"/>
  <c r="I42" i="103"/>
  <c r="K91" i="103"/>
  <c r="U91" i="103"/>
  <c r="AC91" i="103"/>
  <c r="N133" i="103"/>
  <c r="X133" i="103"/>
  <c r="AF133" i="103"/>
  <c r="Z180" i="103"/>
  <c r="H180" i="103"/>
  <c r="R180" i="103"/>
  <c r="U182" i="103"/>
  <c r="K182" i="103"/>
  <c r="AC182" i="103"/>
  <c r="AF141" i="103"/>
  <c r="X141" i="103"/>
  <c r="Z95" i="103"/>
  <c r="H95" i="103"/>
  <c r="AG185" i="103"/>
  <c r="AC137" i="103"/>
  <c r="K137" i="103"/>
  <c r="U137" i="103"/>
  <c r="AD44" i="103"/>
  <c r="J44" i="103"/>
  <c r="AV44" i="103"/>
  <c r="R143" i="103"/>
  <c r="Z143" i="103"/>
  <c r="H143" i="103"/>
  <c r="AG180" i="103"/>
  <c r="Y180" i="103"/>
  <c r="S137" i="103"/>
  <c r="I137" i="103"/>
  <c r="AA137" i="103"/>
  <c r="W172" i="103"/>
  <c r="AL28" i="103"/>
  <c r="R28" i="103"/>
  <c r="BD28" i="103"/>
  <c r="BC21" i="103"/>
  <c r="AA134" i="103"/>
  <c r="I134" i="103"/>
  <c r="S134" i="103"/>
  <c r="AH42" i="103"/>
  <c r="AD168" i="103"/>
  <c r="V168" i="103"/>
  <c r="L168" i="103"/>
  <c r="BA38" i="103"/>
  <c r="AI38" i="103"/>
  <c r="O38" i="103"/>
  <c r="Q19" i="103"/>
  <c r="AJ23" i="103"/>
  <c r="BB23" i="103"/>
  <c r="P23" i="103"/>
  <c r="L75" i="103"/>
  <c r="AD75" i="103"/>
  <c r="V75" i="103"/>
  <c r="R81" i="103"/>
  <c r="T164" i="103"/>
  <c r="AM24" i="103"/>
  <c r="BE24" i="103"/>
  <c r="Z82" i="103"/>
  <c r="AC165" i="103"/>
  <c r="K165" i="103"/>
  <c r="U165" i="103"/>
  <c r="H172" i="103"/>
  <c r="Z172" i="103"/>
  <c r="U73" i="103"/>
  <c r="K73" i="103"/>
  <c r="AC73" i="103"/>
  <c r="AH23" i="103"/>
  <c r="U126" i="103"/>
  <c r="K126" i="103"/>
  <c r="AC126" i="103"/>
  <c r="N73" i="103"/>
  <c r="X73" i="103"/>
  <c r="AF73" i="103"/>
  <c r="V127" i="103"/>
  <c r="L127" i="103"/>
  <c r="AD127" i="103"/>
  <c r="Y126" i="103"/>
  <c r="AG126" i="103"/>
  <c r="O126" i="103"/>
  <c r="AY22" i="103"/>
  <c r="M22" i="103"/>
  <c r="M167" i="103"/>
  <c r="P24" i="103"/>
  <c r="AJ24" i="103"/>
  <c r="BB24" i="103"/>
  <c r="T127" i="103"/>
  <c r="AB127" i="103"/>
  <c r="J127" i="103"/>
  <c r="U168" i="103"/>
  <c r="AC168" i="103"/>
  <c r="K168" i="103"/>
  <c r="BC508" i="98"/>
  <c r="I104" i="103" s="1"/>
  <c r="BC510" i="98"/>
  <c r="AA104" i="103" s="1"/>
  <c r="BC509" i="98"/>
  <c r="S104" i="103" s="1"/>
  <c r="BG21" i="103"/>
  <c r="U21" i="103"/>
  <c r="J119" i="103"/>
  <c r="AB119" i="103"/>
  <c r="AE76" i="103"/>
  <c r="M76" i="103"/>
  <c r="W76" i="103"/>
  <c r="Y121" i="103"/>
  <c r="O121" i="103"/>
  <c r="AB165" i="103"/>
  <c r="T165" i="103"/>
  <c r="J165" i="103"/>
  <c r="BO518" i="98"/>
  <c r="Y105" i="103" s="1"/>
  <c r="BO519" i="98"/>
  <c r="AG105" i="103" s="1"/>
  <c r="BO517" i="98"/>
  <c r="O105" i="103" s="1"/>
  <c r="BK543" i="98"/>
  <c r="AE63" i="103" s="1"/>
  <c r="BK541" i="98"/>
  <c r="M63" i="103" s="1"/>
  <c r="BK542" i="98"/>
  <c r="W63" i="103" s="1"/>
  <c r="BI526" i="98"/>
  <c r="L106" i="103" s="1"/>
  <c r="BI528" i="98"/>
  <c r="AD106" i="103" s="1"/>
  <c r="BI527" i="98"/>
  <c r="V106" i="103" s="1"/>
  <c r="BG525" i="98"/>
  <c r="AC61" i="103" s="1"/>
  <c r="BG523" i="98"/>
  <c r="K61" i="103" s="1"/>
  <c r="BG524" i="98"/>
  <c r="U61" i="103" s="1"/>
  <c r="BE525" i="98"/>
  <c r="AB61" i="103" s="1"/>
  <c r="BE524" i="98"/>
  <c r="T61" i="103" s="1"/>
  <c r="BE523" i="98"/>
  <c r="J61" i="103" s="1"/>
  <c r="BC526" i="98"/>
  <c r="I106" i="103" s="1"/>
  <c r="BC528" i="98"/>
  <c r="AA106" i="103" s="1"/>
  <c r="BC527" i="98"/>
  <c r="S106" i="103" s="1"/>
  <c r="BG572" i="98"/>
  <c r="U113" i="103" s="1"/>
  <c r="BG573" i="98"/>
  <c r="AC113" i="103" s="1"/>
  <c r="BG571" i="98"/>
  <c r="K113" i="103" s="1"/>
  <c r="BM533" i="98"/>
  <c r="X62" i="103" s="1"/>
  <c r="BM534" i="98"/>
  <c r="AF62" i="103" s="1"/>
  <c r="BM532" i="98"/>
  <c r="N62" i="103" s="1"/>
  <c r="BM560" i="98"/>
  <c r="X67" i="103" s="1"/>
  <c r="BM561" i="98"/>
  <c r="AF67" i="103" s="1"/>
  <c r="BM559" i="98"/>
  <c r="N67" i="103" s="1"/>
  <c r="AW518" i="98"/>
  <c r="R105" i="103" s="1"/>
  <c r="AW517" i="98"/>
  <c r="H105" i="103" s="1"/>
  <c r="AW519" i="98"/>
  <c r="Z105" i="103" s="1"/>
  <c r="BI560" i="98"/>
  <c r="V67" i="103" s="1"/>
  <c r="BI561" i="98"/>
  <c r="AD67" i="103" s="1"/>
  <c r="BI559" i="98"/>
  <c r="L67" i="103" s="1"/>
  <c r="AW553" i="98"/>
  <c r="H109" i="103" s="1"/>
  <c r="AW555" i="98"/>
  <c r="Z109" i="103" s="1"/>
  <c r="AW554" i="98"/>
  <c r="R109" i="103" s="1"/>
  <c r="BR569" i="98"/>
  <c r="AO14" i="103" s="1"/>
  <c r="BR570" i="98"/>
  <c r="BG14" i="103" s="1"/>
  <c r="BR568" i="98"/>
  <c r="U14" i="103" s="1"/>
  <c r="BE553" i="98"/>
  <c r="J109" i="103" s="1"/>
  <c r="BE555" i="98"/>
  <c r="AB109" i="103" s="1"/>
  <c r="BE554" i="98"/>
  <c r="T109" i="103" s="1"/>
  <c r="BJ524" i="98"/>
  <c r="AJ7" i="103" s="1"/>
  <c r="BJ523" i="98"/>
  <c r="P7" i="103" s="1"/>
  <c r="BJ525" i="98"/>
  <c r="BB7" i="103" s="1"/>
  <c r="BE543" i="98"/>
  <c r="AB63" i="103" s="1"/>
  <c r="BE541" i="98"/>
  <c r="J63" i="103" s="1"/>
  <c r="BE542" i="98"/>
  <c r="T63" i="103" s="1"/>
  <c r="AY532" i="98"/>
  <c r="I8" i="103" s="1"/>
  <c r="AY534" i="98"/>
  <c r="AU8" i="103" s="1"/>
  <c r="AY533" i="98"/>
  <c r="AC8" i="103" s="1"/>
  <c r="BC532" i="98"/>
  <c r="I62" i="103" s="1"/>
  <c r="BC533" i="98"/>
  <c r="S62" i="103" s="1"/>
  <c r="BC534" i="98"/>
  <c r="AA62" i="103" s="1"/>
  <c r="BG518" i="98"/>
  <c r="U105" i="103" s="1"/>
  <c r="BG519" i="98"/>
  <c r="AC105" i="103" s="1"/>
  <c r="BG517" i="98"/>
  <c r="K105" i="103" s="1"/>
  <c r="AW520" i="98"/>
  <c r="H150" i="103" s="1"/>
  <c r="AW521" i="98"/>
  <c r="R150" i="103" s="1"/>
  <c r="AW522" i="98"/>
  <c r="Z150" i="103" s="1"/>
  <c r="AZ534" i="98"/>
  <c r="AV8" i="103" s="1"/>
  <c r="AZ533" i="98"/>
  <c r="AD8" i="103" s="1"/>
  <c r="AZ532" i="98"/>
  <c r="J8" i="103" s="1"/>
  <c r="BC548" i="98"/>
  <c r="S153" i="103" s="1"/>
  <c r="BC547" i="98"/>
  <c r="I153" i="103" s="1"/>
  <c r="BC549" i="98"/>
  <c r="AA153" i="103" s="1"/>
  <c r="BN524" i="98"/>
  <c r="AL7" i="103" s="1"/>
  <c r="BN525" i="98"/>
  <c r="BD7" i="103" s="1"/>
  <c r="BN523" i="98"/>
  <c r="R7" i="103" s="1"/>
  <c r="AV37" i="103"/>
  <c r="BE567" i="98"/>
  <c r="AB157" i="103" s="1"/>
  <c r="BE565" i="98"/>
  <c r="J157" i="103" s="1"/>
  <c r="BE566" i="98"/>
  <c r="T157" i="103" s="1"/>
  <c r="S42" i="103"/>
  <c r="AM42" i="103"/>
  <c r="BE42" i="103"/>
  <c r="I133" i="103"/>
  <c r="AA133" i="103"/>
  <c r="X185" i="103"/>
  <c r="N185" i="103"/>
  <c r="J42" i="103"/>
  <c r="BF42" i="103"/>
  <c r="T42" i="103"/>
  <c r="AN42" i="103"/>
  <c r="W96" i="103"/>
  <c r="V133" i="103"/>
  <c r="L133" i="103"/>
  <c r="AD133" i="103"/>
  <c r="T137" i="103"/>
  <c r="J137" i="103"/>
  <c r="AB137" i="103"/>
  <c r="BF38" i="103"/>
  <c r="T38" i="103"/>
  <c r="AN38" i="103"/>
  <c r="BP568" i="98"/>
  <c r="S14" i="103" s="1"/>
  <c r="BP570" i="98"/>
  <c r="BE14" i="103" s="1"/>
  <c r="BP569" i="98"/>
  <c r="AM14" i="103" s="1"/>
  <c r="V89" i="103"/>
  <c r="L89" i="103"/>
  <c r="AD89" i="103"/>
  <c r="AG141" i="103"/>
  <c r="H96" i="103"/>
  <c r="V180" i="103"/>
  <c r="AD180" i="103"/>
  <c r="L180" i="103"/>
  <c r="U185" i="103"/>
  <c r="AC185" i="103"/>
  <c r="K185" i="103"/>
  <c r="BF35" i="103"/>
  <c r="T35" i="103"/>
  <c r="AN35" i="103"/>
  <c r="AC134" i="103"/>
  <c r="K134" i="103"/>
  <c r="U134" i="103"/>
  <c r="H37" i="103"/>
  <c r="AG41" i="103"/>
  <c r="AY41" i="103"/>
  <c r="M41" i="103"/>
  <c r="Y166" i="103"/>
  <c r="AG166" i="103"/>
  <c r="S185" i="103"/>
  <c r="X123" i="103"/>
  <c r="AF123" i="103"/>
  <c r="W73" i="103"/>
  <c r="AG24" i="103"/>
  <c r="BC22" i="103"/>
  <c r="AK22" i="103"/>
  <c r="Q22" i="103"/>
  <c r="I140" i="103"/>
  <c r="AA140" i="103"/>
  <c r="M42" i="103"/>
  <c r="AY42" i="103"/>
  <c r="AM37" i="103"/>
  <c r="BE37" i="103"/>
  <c r="S37" i="103"/>
  <c r="L171" i="103"/>
  <c r="V171" i="103"/>
  <c r="AD171" i="103"/>
  <c r="AB166" i="103"/>
  <c r="T166" i="103"/>
  <c r="M164" i="103"/>
  <c r="AE164" i="103"/>
  <c r="AJ27" i="103"/>
  <c r="P27" i="103"/>
  <c r="BB27" i="103"/>
  <c r="AU27" i="103"/>
  <c r="S127" i="103"/>
  <c r="I127" i="103"/>
  <c r="AH28" i="103"/>
  <c r="N28" i="103"/>
  <c r="X74" i="103"/>
  <c r="AF74" i="103"/>
  <c r="K167" i="103"/>
  <c r="AC167" i="103"/>
  <c r="U167" i="103"/>
  <c r="H24" i="103"/>
  <c r="AB24" i="103"/>
  <c r="AT24" i="103"/>
  <c r="O19" i="103"/>
  <c r="AI19" i="103"/>
  <c r="BA19" i="103"/>
  <c r="Z121" i="103"/>
  <c r="BE510" i="98"/>
  <c r="AB104" i="103" s="1"/>
  <c r="BE509" i="98"/>
  <c r="T104" i="103" s="1"/>
  <c r="BE508" i="98"/>
  <c r="J104" i="103" s="1"/>
  <c r="K116" i="103"/>
  <c r="AC116" i="103"/>
  <c r="U116" i="103"/>
  <c r="BG510" i="98"/>
  <c r="AC104" i="103" s="1"/>
  <c r="BG508" i="98"/>
  <c r="K104" i="103" s="1"/>
  <c r="BG509" i="98"/>
  <c r="U104" i="103" s="1"/>
  <c r="I28" i="103"/>
  <c r="AC28" i="103"/>
  <c r="AU28" i="103"/>
  <c r="N122" i="103"/>
  <c r="AM21" i="103"/>
  <c r="S21" i="103"/>
  <c r="BE21" i="103"/>
  <c r="AG122" i="103"/>
  <c r="J121" i="103"/>
  <c r="AD28" i="103"/>
  <c r="AV28" i="103"/>
  <c r="J28" i="103"/>
  <c r="AB71" i="103"/>
  <c r="BE505" i="98"/>
  <c r="J59" i="103" s="1"/>
  <c r="BE506" i="98"/>
  <c r="T59" i="103" s="1"/>
  <c r="BE507" i="98"/>
  <c r="AB59" i="103" s="1"/>
  <c r="AB171" i="103"/>
  <c r="J171" i="103"/>
  <c r="AA166" i="103"/>
  <c r="I166" i="103"/>
  <c r="Z120" i="103"/>
  <c r="S126" i="103"/>
  <c r="AA126" i="103"/>
  <c r="I126" i="103"/>
  <c r="AD74" i="103"/>
  <c r="V74" i="103"/>
  <c r="L74" i="103"/>
  <c r="BI522" i="98"/>
  <c r="AD150" i="103" s="1"/>
  <c r="BI521" i="98"/>
  <c r="V150" i="103" s="1"/>
  <c r="BI520" i="98"/>
  <c r="L150" i="103" s="1"/>
  <c r="BM570" i="98"/>
  <c r="AF68" i="103" s="1"/>
  <c r="BM568" i="98"/>
  <c r="N68" i="103" s="1"/>
  <c r="BM569" i="98"/>
  <c r="X68" i="103" s="1"/>
  <c r="BH541" i="98"/>
  <c r="O9" i="103" s="1"/>
  <c r="BH543" i="98"/>
  <c r="BA9" i="103" s="1"/>
  <c r="BH542" i="98"/>
  <c r="AI9" i="103" s="1"/>
  <c r="BH523" i="98"/>
  <c r="O7" i="103" s="1"/>
  <c r="BH525" i="98"/>
  <c r="BA7" i="103" s="1"/>
  <c r="BH524" i="98"/>
  <c r="AI7" i="103" s="1"/>
  <c r="BK574" i="98"/>
  <c r="M158" i="103" s="1"/>
  <c r="BK575" i="98"/>
  <c r="W158" i="103" s="1"/>
  <c r="BK576" i="98"/>
  <c r="AE158" i="103" s="1"/>
  <c r="BN532" i="98"/>
  <c r="R8" i="103" s="1"/>
  <c r="BN533" i="98"/>
  <c r="AL8" i="103" s="1"/>
  <c r="BN534" i="98"/>
  <c r="BD8" i="103" s="1"/>
  <c r="BQ534" i="98"/>
  <c r="BF8" i="103" s="1"/>
  <c r="BQ532" i="98"/>
  <c r="T8" i="103" s="1"/>
  <c r="BQ533" i="98"/>
  <c r="AN8" i="103" s="1"/>
  <c r="BJ569" i="98"/>
  <c r="AJ14" i="103" s="1"/>
  <c r="BJ568" i="98"/>
  <c r="P14" i="103" s="1"/>
  <c r="BJ570" i="98"/>
  <c r="BB14" i="103" s="1"/>
  <c r="AW537" i="98"/>
  <c r="Z107" i="103" s="1"/>
  <c r="AW535" i="98"/>
  <c r="H107" i="103" s="1"/>
  <c r="AW536" i="98"/>
  <c r="R107" i="103" s="1"/>
  <c r="BD552" i="98"/>
  <c r="AY10" i="103" s="1"/>
  <c r="BD551" i="98"/>
  <c r="AG10" i="103" s="1"/>
  <c r="BD550" i="98"/>
  <c r="M10" i="103" s="1"/>
  <c r="BI558" i="98"/>
  <c r="AD154" i="103" s="1"/>
  <c r="BI557" i="98"/>
  <c r="V154" i="103" s="1"/>
  <c r="BI556" i="98"/>
  <c r="L154" i="103" s="1"/>
  <c r="BE561" i="98"/>
  <c r="AB67" i="103" s="1"/>
  <c r="BE560" i="98"/>
  <c r="T67" i="103" s="1"/>
  <c r="BE559" i="98"/>
  <c r="J67" i="103" s="1"/>
  <c r="BN559" i="98"/>
  <c r="R13" i="103" s="1"/>
  <c r="BN560" i="98"/>
  <c r="AL13" i="103" s="1"/>
  <c r="BN561" i="98"/>
  <c r="BD13" i="103" s="1"/>
  <c r="BD532" i="98"/>
  <c r="M8" i="103" s="1"/>
  <c r="BD533" i="98"/>
  <c r="AG8" i="103" s="1"/>
  <c r="BD534" i="98"/>
  <c r="AY8" i="103" s="1"/>
  <c r="BI525" i="98"/>
  <c r="AD61" i="103" s="1"/>
  <c r="BI523" i="98"/>
  <c r="L61" i="103" s="1"/>
  <c r="BI524" i="98"/>
  <c r="V61" i="103" s="1"/>
  <c r="BM548" i="98"/>
  <c r="X153" i="103" s="1"/>
  <c r="BM547" i="98"/>
  <c r="N153" i="103" s="1"/>
  <c r="BM549" i="98"/>
  <c r="AF153" i="103" s="1"/>
  <c r="BC573" i="98"/>
  <c r="AA113" i="103" s="1"/>
  <c r="BC572" i="98"/>
  <c r="S113" i="103" s="1"/>
  <c r="BC571" i="98"/>
  <c r="I113" i="103" s="1"/>
  <c r="AY551" i="98"/>
  <c r="AC10" i="103" s="1"/>
  <c r="AY552" i="98"/>
  <c r="AU10" i="103" s="1"/>
  <c r="AY550" i="98"/>
  <c r="I10" i="103" s="1"/>
  <c r="AZ570" i="98"/>
  <c r="AV14" i="103" s="1"/>
  <c r="AZ569" i="98"/>
  <c r="AD14" i="103" s="1"/>
  <c r="AZ568" i="98"/>
  <c r="J14" i="103" s="1"/>
  <c r="BF568" i="98"/>
  <c r="N14" i="103" s="1"/>
  <c r="BF569" i="98"/>
  <c r="AH14" i="103" s="1"/>
  <c r="BF570" i="98"/>
  <c r="AZ14" i="103" s="1"/>
  <c r="BI565" i="98"/>
  <c r="L157" i="103" s="1"/>
  <c r="BI566" i="98"/>
  <c r="V157" i="103" s="1"/>
  <c r="BI567" i="98"/>
  <c r="AD157" i="103" s="1"/>
  <c r="BO528" i="98"/>
  <c r="AG106" i="103" s="1"/>
  <c r="BO527" i="98"/>
  <c r="Y106" i="103" s="1"/>
  <c r="BO526" i="98"/>
  <c r="O106" i="103" s="1"/>
  <c r="BI562" i="98"/>
  <c r="L112" i="103" s="1"/>
  <c r="BI563" i="98"/>
  <c r="V112" i="103" s="1"/>
  <c r="BI564" i="98"/>
  <c r="AD112" i="103" s="1"/>
  <c r="BN568" i="98"/>
  <c r="R14" i="103" s="1"/>
  <c r="BN569" i="98"/>
  <c r="AL14" i="103" s="1"/>
  <c r="BN570" i="98"/>
  <c r="BD14" i="103" s="1"/>
  <c r="BC531" i="98"/>
  <c r="AA151" i="103" s="1"/>
  <c r="BC529" i="98"/>
  <c r="I151" i="103" s="1"/>
  <c r="BC530" i="98"/>
  <c r="S151" i="103" s="1"/>
  <c r="BD560" i="98"/>
  <c r="AG13" i="103" s="1"/>
  <c r="BD559" i="98"/>
  <c r="M13" i="103" s="1"/>
  <c r="BD561" i="98"/>
  <c r="AY13" i="103" s="1"/>
  <c r="AY543" i="98"/>
  <c r="AU9" i="103" s="1"/>
  <c r="AY542" i="98"/>
  <c r="AC9" i="103" s="1"/>
  <c r="AY541" i="98"/>
  <c r="I9" i="103" s="1"/>
  <c r="M181" i="103"/>
  <c r="AE181" i="103"/>
  <c r="AV35" i="103"/>
  <c r="W179" i="103"/>
  <c r="M179" i="103"/>
  <c r="BF41" i="103"/>
  <c r="T41" i="103"/>
  <c r="AN41" i="103"/>
  <c r="BP525" i="98"/>
  <c r="BE7" i="103" s="1"/>
  <c r="BP523" i="98"/>
  <c r="S7" i="103" s="1"/>
  <c r="BP524" i="98"/>
  <c r="AM7" i="103" s="1"/>
  <c r="BE536" i="98"/>
  <c r="T107" i="103" s="1"/>
  <c r="BE537" i="98"/>
  <c r="AB107" i="103" s="1"/>
  <c r="BE535" i="98"/>
  <c r="J107" i="103" s="1"/>
  <c r="BH534" i="98"/>
  <c r="BA8" i="103" s="1"/>
  <c r="BH533" i="98"/>
  <c r="AI8" i="103" s="1"/>
  <c r="BH532" i="98"/>
  <c r="O8" i="103" s="1"/>
  <c r="AF140" i="103"/>
  <c r="N140" i="103"/>
  <c r="X140" i="103"/>
  <c r="AA188" i="103"/>
  <c r="I188" i="103"/>
  <c r="S188" i="103"/>
  <c r="Y88" i="103"/>
  <c r="AG88" i="103"/>
  <c r="O88" i="103"/>
  <c r="K89" i="103"/>
  <c r="AC89" i="103"/>
  <c r="U89" i="103"/>
  <c r="L137" i="103"/>
  <c r="V137" i="103"/>
  <c r="AD137" i="103"/>
  <c r="I92" i="103"/>
  <c r="AB182" i="103"/>
  <c r="AL42" i="103"/>
  <c r="BD42" i="103"/>
  <c r="R42" i="103"/>
  <c r="O91" i="103"/>
  <c r="AG91" i="103"/>
  <c r="Y133" i="103"/>
  <c r="O133" i="103"/>
  <c r="T37" i="103"/>
  <c r="AN37" i="103"/>
  <c r="BF37" i="103"/>
  <c r="O95" i="103"/>
  <c r="Y95" i="103"/>
  <c r="AG179" i="103"/>
  <c r="Y179" i="103"/>
  <c r="AF136" i="103"/>
  <c r="X136" i="103"/>
  <c r="N136" i="103"/>
  <c r="AD179" i="103"/>
  <c r="V179" i="103"/>
  <c r="L179" i="103"/>
  <c r="U181" i="103"/>
  <c r="AC181" i="103"/>
  <c r="K181" i="103"/>
  <c r="U143" i="103"/>
  <c r="K143" i="103"/>
  <c r="AC143" i="103"/>
  <c r="AL38" i="103"/>
  <c r="BD38" i="103"/>
  <c r="R38" i="103"/>
  <c r="BE36" i="103"/>
  <c r="S36" i="103"/>
  <c r="AM36" i="103"/>
  <c r="R37" i="103"/>
  <c r="H98" i="103"/>
  <c r="R98" i="103"/>
  <c r="Z98" i="103"/>
  <c r="O89" i="103"/>
  <c r="I91" i="103"/>
  <c r="S91" i="103"/>
  <c r="AA91" i="103"/>
  <c r="X179" i="103"/>
  <c r="AF95" i="103"/>
  <c r="AC178" i="103"/>
  <c r="U178" i="103"/>
  <c r="K178" i="103"/>
  <c r="H182" i="103"/>
  <c r="I96" i="103"/>
  <c r="I178" i="103"/>
  <c r="S178" i="103"/>
  <c r="AD122" i="103"/>
  <c r="L122" i="103"/>
  <c r="V122" i="103"/>
  <c r="AG127" i="103"/>
  <c r="Y127" i="103"/>
  <c r="M44" i="103"/>
  <c r="AY44" i="103"/>
  <c r="AG44" i="103"/>
  <c r="K127" i="103"/>
  <c r="U127" i="103"/>
  <c r="AC127" i="103"/>
  <c r="V166" i="103"/>
  <c r="AD166" i="103"/>
  <c r="L166" i="103"/>
  <c r="H135" i="103"/>
  <c r="H77" i="103"/>
  <c r="Z77" i="103"/>
  <c r="R77" i="103"/>
  <c r="V78" i="103"/>
  <c r="AD78" i="103"/>
  <c r="L78" i="103"/>
  <c r="AN28" i="103"/>
  <c r="T28" i="103"/>
  <c r="BF28" i="103"/>
  <c r="BD505" i="98"/>
  <c r="M5" i="103" s="1"/>
  <c r="BD507" i="98"/>
  <c r="AY5" i="103" s="1"/>
  <c r="BD506" i="98"/>
  <c r="AG5" i="103" s="1"/>
  <c r="AG17" i="103"/>
  <c r="O77" i="103"/>
  <c r="AL27" i="103"/>
  <c r="R27" i="103"/>
  <c r="BD27" i="103"/>
  <c r="AK23" i="103"/>
  <c r="J82" i="103"/>
  <c r="T82" i="103"/>
  <c r="AD24" i="103"/>
  <c r="J24" i="103"/>
  <c r="AV24" i="103"/>
  <c r="S168" i="103"/>
  <c r="AA168" i="103"/>
  <c r="AB76" i="103"/>
  <c r="T76" i="103"/>
  <c r="J76" i="103"/>
  <c r="BB22" i="103"/>
  <c r="P22" i="103"/>
  <c r="AJ22" i="103"/>
  <c r="AA122" i="103"/>
  <c r="AF119" i="103"/>
  <c r="N119" i="103"/>
  <c r="AA119" i="103"/>
  <c r="O17" i="103"/>
  <c r="AI17" i="103"/>
  <c r="BH507" i="98"/>
  <c r="BA5" i="103" s="1"/>
  <c r="BH505" i="98"/>
  <c r="O5" i="103" s="1"/>
  <c r="BA17" i="103"/>
  <c r="BH506" i="98"/>
  <c r="AI5" i="103" s="1"/>
  <c r="AD120" i="103"/>
  <c r="V120" i="103"/>
  <c r="L120" i="103"/>
  <c r="BG28" i="103"/>
  <c r="AO28" i="103"/>
  <c r="U28" i="103"/>
  <c r="X120" i="103"/>
  <c r="AF120" i="103"/>
  <c r="N120" i="103"/>
  <c r="BA21" i="103"/>
  <c r="O21" i="103"/>
  <c r="AI21" i="103"/>
  <c r="X164" i="103"/>
  <c r="N164" i="103"/>
  <c r="AF164" i="103"/>
  <c r="I123" i="103"/>
  <c r="S123" i="103"/>
  <c r="U120" i="103"/>
  <c r="AC120" i="103"/>
  <c r="K120" i="103"/>
  <c r="K171" i="103"/>
  <c r="AC171" i="103"/>
  <c r="U171" i="103"/>
  <c r="BO541" i="98"/>
  <c r="O63" i="103" s="1"/>
  <c r="BO542" i="98"/>
  <c r="Y63" i="103" s="1"/>
  <c r="BO543" i="98"/>
  <c r="AG63" i="103" s="1"/>
  <c r="BG558" i="98"/>
  <c r="AC154" i="103" s="1"/>
  <c r="BG556" i="98"/>
  <c r="K154" i="103" s="1"/>
  <c r="BG557" i="98"/>
  <c r="U154" i="103" s="1"/>
  <c r="BE527" i="98"/>
  <c r="T106" i="103" s="1"/>
  <c r="BE528" i="98"/>
  <c r="AB106" i="103" s="1"/>
  <c r="BE526" i="98"/>
  <c r="J106" i="103" s="1"/>
  <c r="BK534" i="98"/>
  <c r="AE62" i="103" s="1"/>
  <c r="BK533" i="98"/>
  <c r="W62" i="103" s="1"/>
  <c r="BK532" i="98"/>
  <c r="M62" i="103" s="1"/>
  <c r="AW549" i="98"/>
  <c r="Z153" i="103" s="1"/>
  <c r="AW548" i="98"/>
  <c r="R153" i="103" s="1"/>
  <c r="AW547" i="98"/>
  <c r="H153" i="103" s="1"/>
  <c r="BM563" i="98"/>
  <c r="X112" i="103" s="1"/>
  <c r="BM562" i="98"/>
  <c r="N112" i="103" s="1"/>
  <c r="BM564" i="98"/>
  <c r="AF112" i="103" s="1"/>
  <c r="BF550" i="98"/>
  <c r="N10" i="103" s="1"/>
  <c r="BF551" i="98"/>
  <c r="AH10" i="103" s="1"/>
  <c r="BF552" i="98"/>
  <c r="AZ10" i="103" s="1"/>
  <c r="BK572" i="98"/>
  <c r="W113" i="103" s="1"/>
  <c r="BK573" i="98"/>
  <c r="AE113" i="103" s="1"/>
  <c r="BK571" i="98"/>
  <c r="M113" i="103" s="1"/>
  <c r="BH568" i="98"/>
  <c r="O14" i="103" s="1"/>
  <c r="BH569" i="98"/>
  <c r="AI14" i="103" s="1"/>
  <c r="AY569" i="98"/>
  <c r="AC14" i="103" s="1"/>
  <c r="AY570" i="98"/>
  <c r="AU14" i="103" s="1"/>
  <c r="AY568" i="98"/>
  <c r="I14" i="103" s="1"/>
  <c r="BL559" i="98"/>
  <c r="Q13" i="103" s="1"/>
  <c r="BL560" i="98"/>
  <c r="AK13" i="103" s="1"/>
  <c r="BL561" i="98"/>
  <c r="BC13" i="103" s="1"/>
  <c r="BC514" i="98"/>
  <c r="I60" i="103" s="1"/>
  <c r="BC515" i="98"/>
  <c r="S60" i="103" s="1"/>
  <c r="BC516" i="98"/>
  <c r="AA60" i="103" s="1"/>
  <c r="BI542" i="98"/>
  <c r="V63" i="103" s="1"/>
  <c r="BI543" i="98"/>
  <c r="AD63" i="103" s="1"/>
  <c r="BI541" i="98"/>
  <c r="L63" i="103" s="1"/>
  <c r="AW539" i="98"/>
  <c r="R152" i="103" s="1"/>
  <c r="AW538" i="98"/>
  <c r="H152" i="103" s="1"/>
  <c r="AW540" i="98"/>
  <c r="Z152" i="103" s="1"/>
  <c r="AW567" i="98"/>
  <c r="Z157" i="103" s="1"/>
  <c r="AW566" i="98"/>
  <c r="R157" i="103" s="1"/>
  <c r="AW565" i="98"/>
  <c r="H157" i="103" s="1"/>
  <c r="BG550" i="98"/>
  <c r="K64" i="103" s="1"/>
  <c r="BG552" i="98"/>
  <c r="AC64" i="103" s="1"/>
  <c r="BG551" i="98"/>
  <c r="U64" i="103" s="1"/>
  <c r="AX524" i="98"/>
  <c r="AB7" i="103" s="1"/>
  <c r="AX523" i="98"/>
  <c r="H7" i="103" s="1"/>
  <c r="AX525" i="98"/>
  <c r="AT7" i="103" s="1"/>
  <c r="BG545" i="98"/>
  <c r="U108" i="103" s="1"/>
  <c r="BG544" i="98"/>
  <c r="K108" i="103" s="1"/>
  <c r="BG546" i="98"/>
  <c r="AC108" i="103" s="1"/>
  <c r="BI518" i="98"/>
  <c r="V105" i="103" s="1"/>
  <c r="BI517" i="98"/>
  <c r="L105" i="103" s="1"/>
  <c r="BI519" i="98"/>
  <c r="AD105" i="103" s="1"/>
  <c r="BI535" i="98"/>
  <c r="L107" i="103" s="1"/>
  <c r="BI537" i="98"/>
  <c r="AD107" i="103" s="1"/>
  <c r="BI536" i="98"/>
  <c r="V107" i="103" s="1"/>
  <c r="BM525" i="98"/>
  <c r="AF61" i="103" s="1"/>
  <c r="BM523" i="98"/>
  <c r="N61" i="103" s="1"/>
  <c r="BM524" i="98"/>
  <c r="X61" i="103" s="1"/>
  <c r="AW560" i="98"/>
  <c r="R67" i="103" s="1"/>
  <c r="AW559" i="98"/>
  <c r="H67" i="103" s="1"/>
  <c r="AW561" i="98"/>
  <c r="Z67" i="103" s="1"/>
  <c r="BD525" i="98"/>
  <c r="AY7" i="103" s="1"/>
  <c r="BD524" i="98"/>
  <c r="AG7" i="103" s="1"/>
  <c r="BD523" i="98"/>
  <c r="M7" i="103" s="1"/>
  <c r="BE576" i="98"/>
  <c r="AB158" i="103" s="1"/>
  <c r="BE574" i="98"/>
  <c r="J158" i="103" s="1"/>
  <c r="BE575" i="98"/>
  <c r="T158" i="103" s="1"/>
  <c r="BO565" i="98"/>
  <c r="O157" i="103" s="1"/>
  <c r="BO566" i="98"/>
  <c r="Y157" i="103" s="1"/>
  <c r="BO567" i="98"/>
  <c r="AG157" i="103" s="1"/>
  <c r="BQ569" i="98"/>
  <c r="AN14" i="103" s="1"/>
  <c r="BQ570" i="98"/>
  <c r="BF14" i="103" s="1"/>
  <c r="BQ568" i="98"/>
  <c r="T14" i="103" s="1"/>
  <c r="W185" i="103"/>
  <c r="M185" i="103"/>
  <c r="BC519" i="98"/>
  <c r="AA105" i="103" s="1"/>
  <c r="BC517" i="98"/>
  <c r="I105" i="103" s="1"/>
  <c r="BC518" i="98"/>
  <c r="S105" i="103" s="1"/>
  <c r="L92" i="103"/>
  <c r="AD92" i="103"/>
  <c r="V92" i="103"/>
  <c r="AW532" i="98"/>
  <c r="H62" i="103" s="1"/>
  <c r="AW534" i="98"/>
  <c r="Z62" i="103" s="1"/>
  <c r="AW533" i="98"/>
  <c r="R62" i="103" s="1"/>
  <c r="AM41" i="103"/>
  <c r="BE41" i="103"/>
  <c r="S41" i="103"/>
  <c r="AT38" i="103"/>
  <c r="AB38" i="103"/>
  <c r="BE521" i="98"/>
  <c r="T150" i="103" s="1"/>
  <c r="BE522" i="98"/>
  <c r="AB150" i="103" s="1"/>
  <c r="BE520" i="98"/>
  <c r="J150" i="103" s="1"/>
  <c r="W141" i="103"/>
  <c r="BK558" i="98"/>
  <c r="AE154" i="103" s="1"/>
  <c r="BK557" i="98"/>
  <c r="W154" i="103" s="1"/>
  <c r="BK556" i="98"/>
  <c r="M154" i="103" s="1"/>
  <c r="AW530" i="98"/>
  <c r="R151" i="103" s="1"/>
  <c r="AW531" i="98"/>
  <c r="Z151" i="103" s="1"/>
  <c r="AW529" i="98"/>
  <c r="H151" i="103" s="1"/>
  <c r="BE549" i="98"/>
  <c r="AB153" i="103" s="1"/>
  <c r="BE547" i="98"/>
  <c r="J153" i="103" s="1"/>
  <c r="BE548" i="98"/>
  <c r="T153" i="103" s="1"/>
  <c r="H161" i="103"/>
  <c r="R161" i="103"/>
  <c r="Z161" i="103"/>
  <c r="X134" i="103"/>
  <c r="N134" i="103"/>
  <c r="AD181" i="103"/>
  <c r="L181" i="103"/>
  <c r="V181" i="103"/>
  <c r="AD36" i="103"/>
  <c r="J36" i="103"/>
  <c r="H90" i="103"/>
  <c r="Z90" i="103"/>
  <c r="AX561" i="98"/>
  <c r="AT13" i="103" s="1"/>
  <c r="AX559" i="98"/>
  <c r="H13" i="103" s="1"/>
  <c r="AX560" i="98"/>
  <c r="AB13" i="103" s="1"/>
  <c r="T88" i="103"/>
  <c r="J88" i="103"/>
  <c r="AE91" i="103"/>
  <c r="W91" i="103"/>
  <c r="M91" i="103"/>
  <c r="AC180" i="103"/>
  <c r="U180" i="103"/>
  <c r="K180" i="103"/>
  <c r="L91" i="103"/>
  <c r="AD91" i="103"/>
  <c r="V91" i="103"/>
  <c r="Y134" i="103"/>
  <c r="AC98" i="103"/>
  <c r="K98" i="103"/>
  <c r="U98" i="103"/>
  <c r="BA37" i="103"/>
  <c r="O37" i="103"/>
  <c r="AI37" i="103"/>
  <c r="AF96" i="103"/>
  <c r="N96" i="103"/>
  <c r="X96" i="103"/>
  <c r="AB141" i="103"/>
  <c r="I88" i="103"/>
  <c r="AA88" i="103"/>
  <c r="S88" i="103"/>
  <c r="AB181" i="103"/>
  <c r="J181" i="103"/>
  <c r="O44" i="103"/>
  <c r="AI44" i="103"/>
  <c r="BA41" i="103"/>
  <c r="O41" i="103"/>
  <c r="AI41" i="103"/>
  <c r="BF22" i="103"/>
  <c r="AN22" i="103"/>
  <c r="AD182" i="103"/>
  <c r="V182" i="103"/>
  <c r="L182" i="103"/>
  <c r="R92" i="103"/>
  <c r="Z92" i="103"/>
  <c r="M126" i="103"/>
  <c r="W126" i="103"/>
  <c r="I143" i="103"/>
  <c r="S143" i="103"/>
  <c r="AA143" i="103"/>
  <c r="AC119" i="103"/>
  <c r="K119" i="103"/>
  <c r="U119" i="103"/>
  <c r="H185" i="103"/>
  <c r="AC136" i="103"/>
  <c r="U136" i="103"/>
  <c r="K136" i="103"/>
  <c r="BA24" i="103"/>
  <c r="AI24" i="103"/>
  <c r="O24" i="103"/>
  <c r="AM23" i="103"/>
  <c r="T168" i="103"/>
  <c r="R24" i="103"/>
  <c r="BD24" i="103"/>
  <c r="AL24" i="103"/>
  <c r="AY505" i="98"/>
  <c r="I5" i="103" s="1"/>
  <c r="AY506" i="98"/>
  <c r="AC5" i="103" s="1"/>
  <c r="AY507" i="98"/>
  <c r="AU5" i="103" s="1"/>
  <c r="AT23" i="103"/>
  <c r="H23" i="103"/>
  <c r="AB19" i="103"/>
  <c r="W82" i="103"/>
  <c r="AE82" i="103"/>
  <c r="U75" i="103"/>
  <c r="K75" i="103"/>
  <c r="AC75" i="103"/>
  <c r="AK36" i="103"/>
  <c r="Q36" i="103"/>
  <c r="M166" i="103"/>
  <c r="N19" i="103"/>
  <c r="AB74" i="103"/>
  <c r="AJ21" i="103"/>
  <c r="P21" i="103"/>
  <c r="BB21" i="103"/>
  <c r="I77" i="103"/>
  <c r="K164" i="103"/>
  <c r="AC164" i="103"/>
  <c r="U164" i="103"/>
  <c r="BK537" i="98"/>
  <c r="AE107" i="103" s="1"/>
  <c r="BK536" i="98"/>
  <c r="W107" i="103" s="1"/>
  <c r="BK535" i="98"/>
  <c r="M107" i="103" s="1"/>
  <c r="AW552" i="98"/>
  <c r="Z64" i="103" s="1"/>
  <c r="AW550" i="98"/>
  <c r="H64" i="103" s="1"/>
  <c r="AW551" i="98"/>
  <c r="R64" i="103" s="1"/>
  <c r="BC562" i="98"/>
  <c r="I112" i="103" s="1"/>
  <c r="BC563" i="98"/>
  <c r="S112" i="103" s="1"/>
  <c r="BC564" i="98"/>
  <c r="AA112" i="103" s="1"/>
  <c r="BD541" i="98"/>
  <c r="M9" i="103" s="1"/>
  <c r="BD543" i="98"/>
  <c r="AY9" i="103" s="1"/>
  <c r="BD542" i="98"/>
  <c r="AG9" i="103" s="1"/>
  <c r="BR524" i="98"/>
  <c r="AO7" i="103" s="1"/>
  <c r="BR525" i="98"/>
  <c r="BG7" i="103" s="1"/>
  <c r="BR523" i="98"/>
  <c r="U7" i="103" s="1"/>
  <c r="BR559" i="98"/>
  <c r="U13" i="103" s="1"/>
  <c r="BR560" i="98"/>
  <c r="AO13" i="103" s="1"/>
  <c r="BR561" i="98"/>
  <c r="BG13" i="103" s="1"/>
  <c r="BL570" i="98"/>
  <c r="BC14" i="103" s="1"/>
  <c r="BL568" i="98"/>
  <c r="Q14" i="103" s="1"/>
  <c r="BL569" i="98"/>
  <c r="AK14" i="103" s="1"/>
  <c r="BI572" i="98"/>
  <c r="V113" i="103" s="1"/>
  <c r="BI573" i="98"/>
  <c r="AD113" i="103" s="1"/>
  <c r="BI571" i="98"/>
  <c r="L113" i="103" s="1"/>
  <c r="BJ560" i="98"/>
  <c r="AJ13" i="103" s="1"/>
  <c r="BJ561" i="98"/>
  <c r="BB13" i="103" s="1"/>
  <c r="BJ559" i="98"/>
  <c r="P13" i="103" s="1"/>
  <c r="BO573" i="98"/>
  <c r="AG113" i="103" s="1"/>
  <c r="BO571" i="98"/>
  <c r="O113" i="103" s="1"/>
  <c r="BO572" i="98"/>
  <c r="Y113" i="103" s="1"/>
  <c r="BL543" i="98"/>
  <c r="BC9" i="103" s="1"/>
  <c r="BL542" i="98"/>
  <c r="AK9" i="103" s="1"/>
  <c r="BL541" i="98"/>
  <c r="Q9" i="103" s="1"/>
  <c r="BO534" i="98"/>
  <c r="AG62" i="103" s="1"/>
  <c r="BO532" i="98"/>
  <c r="O62" i="103" s="1"/>
  <c r="BO533" i="98"/>
  <c r="Y62" i="103" s="1"/>
  <c r="BE556" i="98"/>
  <c r="J154" i="103" s="1"/>
  <c r="BE558" i="98"/>
  <c r="AB154" i="103" s="1"/>
  <c r="BE557" i="98"/>
  <c r="T154" i="103" s="1"/>
  <c r="BO514" i="98"/>
  <c r="O60" i="103" s="1"/>
  <c r="BO516" i="98"/>
  <c r="AG60" i="103" s="1"/>
  <c r="BO515" i="98"/>
  <c r="Y60" i="103" s="1"/>
  <c r="BO525" i="98"/>
  <c r="AG61" i="103" s="1"/>
  <c r="BO523" i="98"/>
  <c r="O61" i="103" s="1"/>
  <c r="BO524" i="98"/>
  <c r="Y61" i="103" s="1"/>
  <c r="AZ552" i="98"/>
  <c r="AV10" i="103" s="1"/>
  <c r="AZ551" i="98"/>
  <c r="AD10" i="103" s="1"/>
  <c r="AZ550" i="98"/>
  <c r="J10" i="103" s="1"/>
  <c r="BK559" i="98"/>
  <c r="M67" i="103" s="1"/>
  <c r="BK561" i="98"/>
  <c r="AE67" i="103" s="1"/>
  <c r="BK560" i="98"/>
  <c r="W67" i="103" s="1"/>
  <c r="BM553" i="98"/>
  <c r="N109" i="103" s="1"/>
  <c r="BM555" i="98"/>
  <c r="AF109" i="103" s="1"/>
  <c r="BM554" i="98"/>
  <c r="X109" i="103" s="1"/>
  <c r="BM574" i="98"/>
  <c r="N158" i="103" s="1"/>
  <c r="BM576" i="98"/>
  <c r="AF158" i="103" s="1"/>
  <c r="BM575" i="98"/>
  <c r="X158" i="103" s="1"/>
  <c r="BG562" i="98"/>
  <c r="K112" i="103" s="1"/>
  <c r="BG564" i="98"/>
  <c r="AC112" i="103" s="1"/>
  <c r="BG563" i="98"/>
  <c r="U112" i="103" s="1"/>
  <c r="AW506" i="98"/>
  <c r="R59" i="103" s="1"/>
  <c r="AW507" i="98"/>
  <c r="Z59" i="103" s="1"/>
  <c r="AW505" i="98"/>
  <c r="H59" i="103" s="1"/>
  <c r="R71" i="103"/>
  <c r="BE540" i="98"/>
  <c r="AB152" i="103" s="1"/>
  <c r="BE538" i="98"/>
  <c r="J152" i="103" s="1"/>
  <c r="BE539" i="98"/>
  <c r="T152" i="103" s="1"/>
  <c r="BG530" i="98"/>
  <c r="U151" i="103" s="1"/>
  <c r="BG529" i="98"/>
  <c r="K151" i="103" s="1"/>
  <c r="BG531" i="98"/>
  <c r="AC151" i="103" s="1"/>
  <c r="BC576" i="98"/>
  <c r="AA158" i="103" s="1"/>
  <c r="BC574" i="98"/>
  <c r="I158" i="103" s="1"/>
  <c r="BC575" i="98"/>
  <c r="S158" i="103" s="1"/>
  <c r="BE516" i="98"/>
  <c r="AB60" i="103" s="1"/>
  <c r="BE514" i="98"/>
  <c r="J60" i="103" s="1"/>
  <c r="BE515" i="98"/>
  <c r="T60" i="103" s="1"/>
  <c r="BE550" i="98"/>
  <c r="J64" i="103" s="1"/>
  <c r="BE552" i="98"/>
  <c r="AB64" i="103" s="1"/>
  <c r="BE551" i="98"/>
  <c r="T64" i="103" s="1"/>
  <c r="BI531" i="98"/>
  <c r="AD151" i="103" s="1"/>
  <c r="BI530" i="98"/>
  <c r="V151" i="103" s="1"/>
  <c r="BI529" i="98"/>
  <c r="L151" i="103" s="1"/>
  <c r="AU37" i="103"/>
  <c r="BL533" i="98"/>
  <c r="AK8" i="103" s="1"/>
  <c r="BL534" i="98"/>
  <c r="BC8" i="103" s="1"/>
  <c r="BL532" i="98"/>
  <c r="Q8" i="103" s="1"/>
  <c r="AW573" i="98"/>
  <c r="Z113" i="103" s="1"/>
  <c r="AW572" i="98"/>
  <c r="R113" i="103" s="1"/>
  <c r="AW571" i="98"/>
  <c r="H113" i="103" s="1"/>
  <c r="BE530" i="98"/>
  <c r="T151" i="103" s="1"/>
  <c r="BE531" i="98"/>
  <c r="AB151" i="103" s="1"/>
  <c r="BE529" i="98"/>
  <c r="J151" i="103" s="1"/>
  <c r="AW546" i="98"/>
  <c r="Z108" i="103" s="1"/>
  <c r="AW545" i="98"/>
  <c r="R108" i="103" s="1"/>
  <c r="AW544" i="98"/>
  <c r="H108" i="103" s="1"/>
  <c r="W180" i="103"/>
  <c r="AC141" i="103"/>
  <c r="K141" i="103"/>
  <c r="U141" i="103"/>
  <c r="W136" i="103"/>
  <c r="M136" i="103"/>
  <c r="AE136" i="103"/>
  <c r="AX543" i="98"/>
  <c r="AT9" i="103" s="1"/>
  <c r="AX542" i="98"/>
  <c r="AB9" i="103" s="1"/>
  <c r="AX541" i="98"/>
  <c r="H9" i="103" s="1"/>
  <c r="BC555" i="98"/>
  <c r="AA109" i="103" s="1"/>
  <c r="BC554" i="98"/>
  <c r="S109" i="103" s="1"/>
  <c r="BC553" i="98"/>
  <c r="I109" i="103" s="1"/>
  <c r="AG92" i="103"/>
  <c r="BB35" i="103"/>
  <c r="AJ35" i="103"/>
  <c r="P35" i="103"/>
  <c r="L134" i="103"/>
  <c r="V134" i="103"/>
  <c r="AD134" i="103"/>
  <c r="BD36" i="103"/>
  <c r="AL36" i="103"/>
  <c r="AZ37" i="103"/>
  <c r="N37" i="103"/>
  <c r="AH37" i="103"/>
  <c r="AE95" i="103"/>
  <c r="AE88" i="103"/>
  <c r="M88" i="103"/>
  <c r="BH551" i="98"/>
  <c r="AI10" i="103" s="1"/>
  <c r="BH552" i="98"/>
  <c r="BA10" i="103" s="1"/>
  <c r="BH550" i="98"/>
  <c r="O10" i="103" s="1"/>
  <c r="O96" i="103"/>
  <c r="H181" i="103"/>
  <c r="Z181" i="103"/>
  <c r="BE35" i="103"/>
  <c r="S35" i="103"/>
  <c r="AM35" i="103"/>
  <c r="BE38" i="103"/>
  <c r="AM38" i="103"/>
  <c r="S38" i="103"/>
  <c r="U88" i="103"/>
  <c r="K88" i="103"/>
  <c r="AC88" i="103"/>
  <c r="AF88" i="103"/>
  <c r="N88" i="103"/>
  <c r="X88" i="103"/>
  <c r="I181" i="103"/>
  <c r="AA181" i="103"/>
  <c r="AU35" i="103"/>
  <c r="I35" i="103"/>
  <c r="AC35" i="103"/>
  <c r="X182" i="103"/>
  <c r="N182" i="103"/>
  <c r="AF182" i="103"/>
  <c r="AC179" i="103"/>
  <c r="K179" i="103"/>
  <c r="U179" i="103"/>
  <c r="AF186" i="103"/>
  <c r="X186" i="103"/>
  <c r="N186" i="103"/>
  <c r="U133" i="103"/>
  <c r="K133" i="103"/>
  <c r="AC133" i="103"/>
  <c r="K92" i="103"/>
  <c r="AC92" i="103"/>
  <c r="U92" i="103"/>
  <c r="AB89" i="103"/>
  <c r="J89" i="103"/>
  <c r="T89" i="103"/>
  <c r="W133" i="103"/>
  <c r="M133" i="103"/>
  <c r="H91" i="103"/>
  <c r="Z91" i="103"/>
  <c r="AH44" i="103"/>
  <c r="AZ44" i="103"/>
  <c r="J73" i="103"/>
  <c r="AD81" i="103"/>
  <c r="V81" i="103"/>
  <c r="L81" i="103"/>
  <c r="V126" i="103"/>
  <c r="L126" i="103"/>
  <c r="AD126" i="103"/>
  <c r="AA182" i="103"/>
  <c r="S182" i="103"/>
  <c r="Y81" i="103"/>
  <c r="O81" i="103"/>
  <c r="AT44" i="103"/>
  <c r="AB44" i="103"/>
  <c r="H44" i="103"/>
  <c r="Y123" i="103"/>
  <c r="AG123" i="103"/>
  <c r="AY21" i="103"/>
  <c r="AG21" i="103"/>
  <c r="M21" i="103"/>
  <c r="K186" i="103"/>
  <c r="U186" i="103"/>
  <c r="AC186" i="103"/>
  <c r="AV19" i="103"/>
  <c r="AA89" i="103"/>
  <c r="I89" i="103"/>
  <c r="S89" i="103"/>
  <c r="Z78" i="103"/>
  <c r="R78" i="103"/>
  <c r="H78" i="103"/>
  <c r="BG19" i="103"/>
  <c r="T77" i="103"/>
  <c r="AB77" i="103"/>
  <c r="J77" i="103"/>
  <c r="AY27" i="103"/>
  <c r="AG27" i="103"/>
  <c r="T126" i="103"/>
  <c r="AB126" i="103"/>
  <c r="T98" i="103"/>
  <c r="J98" i="103"/>
  <c r="AB98" i="103"/>
  <c r="AU24" i="103"/>
  <c r="S167" i="103"/>
  <c r="I167" i="103"/>
  <c r="L121" i="103"/>
  <c r="AD121" i="103"/>
  <c r="V121" i="103"/>
  <c r="AG164" i="103"/>
  <c r="O164" i="103"/>
  <c r="Y164" i="103"/>
  <c r="Z167" i="103"/>
  <c r="H167" i="103"/>
  <c r="R167" i="103"/>
  <c r="Y172" i="103"/>
  <c r="AF172" i="103"/>
  <c r="N172" i="103"/>
  <c r="X172" i="103"/>
  <c r="U27" i="103"/>
  <c r="BG27" i="103"/>
  <c r="AO27" i="103"/>
  <c r="K78" i="103"/>
  <c r="U78" i="103"/>
  <c r="AC78" i="103"/>
  <c r="Y73" i="103"/>
  <c r="AG73" i="103"/>
  <c r="N81" i="103"/>
  <c r="AF81" i="103"/>
  <c r="W120" i="103"/>
  <c r="M120" i="103"/>
  <c r="AF127" i="103"/>
  <c r="N127" i="103"/>
  <c r="X127" i="103"/>
  <c r="S22" i="103"/>
  <c r="BE22" i="103"/>
  <c r="AM22" i="103"/>
  <c r="AZ22" i="103"/>
  <c r="AF167" i="103"/>
  <c r="N167" i="103"/>
  <c r="X167" i="103"/>
  <c r="AA81" i="103"/>
  <c r="I81" i="103"/>
  <c r="S81" i="103"/>
  <c r="I82" i="103"/>
  <c r="S82" i="103"/>
  <c r="AA82" i="103"/>
  <c r="AC123" i="103"/>
  <c r="U123" i="103"/>
  <c r="K123" i="103"/>
  <c r="T123" i="103"/>
  <c r="AB123" i="103"/>
  <c r="Q43" i="103" l="1"/>
  <c r="Y142" i="103"/>
  <c r="AZ27" i="103"/>
  <c r="AK27" i="103"/>
  <c r="H142" i="103"/>
  <c r="AH27" i="103"/>
  <c r="Y97" i="103"/>
  <c r="I142" i="103"/>
  <c r="T142" i="103"/>
  <c r="W81" i="103"/>
  <c r="J142" i="103"/>
  <c r="T81" i="103"/>
  <c r="R97" i="103"/>
  <c r="I187" i="103"/>
  <c r="Z142" i="103"/>
  <c r="X97" i="103"/>
  <c r="AF97" i="103"/>
  <c r="AG142" i="103"/>
  <c r="W142" i="103"/>
  <c r="AG97" i="103"/>
  <c r="AT27" i="103"/>
  <c r="W97" i="103"/>
  <c r="AB142" i="103"/>
  <c r="BC27" i="103"/>
  <c r="AE97" i="103"/>
  <c r="AE142" i="103"/>
  <c r="N43" i="103"/>
  <c r="I43" i="103"/>
  <c r="O142" i="103"/>
  <c r="N187" i="103"/>
  <c r="O187" i="103"/>
  <c r="S97" i="103"/>
  <c r="H187" i="103"/>
  <c r="I97" i="103"/>
  <c r="AA93" i="103"/>
  <c r="N142" i="103"/>
  <c r="N93" i="103"/>
  <c r="AB93" i="103"/>
  <c r="I93" i="103"/>
  <c r="AF142" i="103"/>
  <c r="J93" i="103"/>
  <c r="S93" i="103"/>
  <c r="R142" i="103"/>
  <c r="H183" i="103"/>
  <c r="M187" i="103"/>
  <c r="AE183" i="103"/>
  <c r="M93" i="103"/>
  <c r="X142" i="103"/>
  <c r="N183" i="103"/>
  <c r="W93" i="103"/>
  <c r="M97" i="103"/>
  <c r="AE93" i="103"/>
  <c r="J187" i="103"/>
  <c r="AB183" i="103"/>
  <c r="Z97" i="103"/>
  <c r="X93" i="103"/>
  <c r="J43" i="103"/>
  <c r="AF93" i="103"/>
  <c r="T93" i="103"/>
  <c r="AA124" i="103"/>
  <c r="AD27" i="103"/>
  <c r="W124" i="103"/>
  <c r="S124" i="103"/>
  <c r="AB27" i="103"/>
  <c r="AV27" i="103"/>
  <c r="X81" i="103"/>
  <c r="J83" i="103"/>
  <c r="AA83" i="103"/>
  <c r="AF85" i="103"/>
  <c r="W85" i="103"/>
  <c r="T124" i="103"/>
  <c r="J175" i="103"/>
  <c r="T83" i="103"/>
  <c r="AE83" i="103"/>
  <c r="X85" i="103"/>
  <c r="AE85" i="103"/>
  <c r="W83" i="103"/>
  <c r="AF83" i="103"/>
  <c r="N79" i="103"/>
  <c r="M83" i="103"/>
  <c r="X83" i="103"/>
  <c r="M85" i="103"/>
  <c r="N83" i="103"/>
  <c r="N85" i="103"/>
  <c r="M79" i="103"/>
  <c r="AB83" i="103"/>
  <c r="S83" i="103"/>
  <c r="AG124" i="103"/>
  <c r="Y175" i="103"/>
  <c r="AB124" i="103"/>
  <c r="T175" i="103"/>
  <c r="I85" i="103"/>
  <c r="J85" i="103"/>
  <c r="Y124" i="103"/>
  <c r="O175" i="103"/>
  <c r="AA85" i="103"/>
  <c r="AB85" i="103"/>
  <c r="AE124" i="103"/>
  <c r="W175" i="103"/>
  <c r="S85" i="103"/>
  <c r="T85" i="103"/>
  <c r="I79" i="103"/>
  <c r="J79" i="103"/>
  <c r="I83" i="103"/>
  <c r="Z124" i="103"/>
  <c r="R175" i="103"/>
  <c r="BT590" i="98"/>
  <c r="BI17" i="103" s="1"/>
  <c r="BT588" i="98"/>
  <c r="W17" i="103" s="1"/>
  <c r="BT589" i="98"/>
  <c r="AQ17" i="103" s="1"/>
  <c r="BB588" i="98"/>
  <c r="L17" i="103" s="1"/>
  <c r="BB589" i="98"/>
  <c r="AF17" i="103" s="1"/>
  <c r="BB590" i="98"/>
  <c r="AX17" i="103" s="1"/>
  <c r="AB81" i="103"/>
  <c r="BT588" i="99"/>
  <c r="BT590" i="99"/>
  <c r="BT589" i="99"/>
  <c r="AC27" i="103"/>
  <c r="AC25" i="103"/>
  <c r="BB589" i="99"/>
  <c r="AF31" i="103" s="1"/>
  <c r="BB588" i="99"/>
  <c r="L31" i="103" s="1"/>
  <c r="BB590" i="99"/>
  <c r="AX31" i="103" s="1"/>
  <c r="AE81" i="103"/>
  <c r="BB542" i="99"/>
  <c r="BB541" i="99"/>
  <c r="L23" i="103" s="1"/>
  <c r="BB543" i="99"/>
  <c r="AX23" i="103" s="1"/>
  <c r="BB523" i="99"/>
  <c r="L21" i="103" s="1"/>
  <c r="BB524" i="99"/>
  <c r="AF21" i="103" s="1"/>
  <c r="BB525" i="99"/>
  <c r="AX21" i="103" s="1"/>
  <c r="BT568" i="99"/>
  <c r="W28" i="103" s="1"/>
  <c r="BT570" i="99"/>
  <c r="BI28" i="103" s="1"/>
  <c r="BT569" i="99"/>
  <c r="AQ28" i="103" s="1"/>
  <c r="BB600" i="100"/>
  <c r="AF39" i="103" s="1"/>
  <c r="BB599" i="100"/>
  <c r="L39" i="103" s="1"/>
  <c r="BB601" i="100"/>
  <c r="AX39" i="103" s="1"/>
  <c r="BB516" i="100"/>
  <c r="AX34" i="103" s="1"/>
  <c r="BB514" i="100"/>
  <c r="L34" i="103" s="1"/>
  <c r="BB515" i="100"/>
  <c r="AF34" i="103" s="1"/>
  <c r="BB523" i="100"/>
  <c r="L35" i="103" s="1"/>
  <c r="BB525" i="100"/>
  <c r="AX35" i="103" s="1"/>
  <c r="BB524" i="100"/>
  <c r="AF35" i="103" s="1"/>
  <c r="BT516" i="99"/>
  <c r="BI20" i="103" s="1"/>
  <c r="BT515" i="99"/>
  <c r="AQ20" i="103" s="1"/>
  <c r="BT514" i="99"/>
  <c r="W20" i="103" s="1"/>
  <c r="BT543" i="99"/>
  <c r="BI23" i="103" s="1"/>
  <c r="BT542" i="99"/>
  <c r="AQ23" i="103" s="1"/>
  <c r="BT541" i="99"/>
  <c r="W23" i="103" s="1"/>
  <c r="BB577" i="100"/>
  <c r="BB578" i="100"/>
  <c r="BB579" i="100"/>
  <c r="L44" i="103" s="1"/>
  <c r="BB534" i="99"/>
  <c r="AX22" i="103" s="1"/>
  <c r="BB532" i="99"/>
  <c r="L22" i="103" s="1"/>
  <c r="BB533" i="99"/>
  <c r="AF22" i="103" s="1"/>
  <c r="BB612" i="100"/>
  <c r="BB610" i="100"/>
  <c r="BB611" i="100"/>
  <c r="BB561" i="100"/>
  <c r="AX41" i="103" s="1"/>
  <c r="BB559" i="100"/>
  <c r="L41" i="103" s="1"/>
  <c r="BB560" i="100"/>
  <c r="AF41" i="103" s="1"/>
  <c r="BB550" i="100"/>
  <c r="L38" i="103" s="1"/>
  <c r="BB551" i="100"/>
  <c r="AF38" i="103" s="1"/>
  <c r="BB552" i="100"/>
  <c r="AX38" i="103" s="1"/>
  <c r="BT601" i="100"/>
  <c r="W43" i="103" s="1"/>
  <c r="BT600" i="100"/>
  <c r="BT599" i="100"/>
  <c r="BT514" i="100"/>
  <c r="W34" i="103" s="1"/>
  <c r="BT515" i="100"/>
  <c r="AQ34" i="103" s="1"/>
  <c r="BT516" i="100"/>
  <c r="BI34" i="103" s="1"/>
  <c r="BT612" i="99"/>
  <c r="BT610" i="99"/>
  <c r="BT611" i="99"/>
  <c r="BT560" i="99"/>
  <c r="AQ27" i="103" s="1"/>
  <c r="BT561" i="99"/>
  <c r="BI27" i="103" s="1"/>
  <c r="BT559" i="99"/>
  <c r="W27" i="103" s="1"/>
  <c r="BT552" i="99"/>
  <c r="BI24" i="103" s="1"/>
  <c r="BT550" i="99"/>
  <c r="W24" i="103" s="1"/>
  <c r="BT551" i="99"/>
  <c r="AQ24" i="103" s="1"/>
  <c r="BB568" i="99"/>
  <c r="L28" i="103" s="1"/>
  <c r="BB570" i="99"/>
  <c r="AX28" i="103" s="1"/>
  <c r="BB569" i="99"/>
  <c r="AF28" i="103" s="1"/>
  <c r="BB601" i="99"/>
  <c r="BB599" i="99"/>
  <c r="L25" i="103" s="1"/>
  <c r="BB600" i="99"/>
  <c r="BB506" i="99"/>
  <c r="AF19" i="103" s="1"/>
  <c r="BB507" i="99"/>
  <c r="AX19" i="103" s="1"/>
  <c r="BB505" i="99"/>
  <c r="L19" i="103" s="1"/>
  <c r="BB550" i="99"/>
  <c r="L24" i="103" s="1"/>
  <c r="BB551" i="99"/>
  <c r="AF24" i="103" s="1"/>
  <c r="BB552" i="99"/>
  <c r="AX24" i="103" s="1"/>
  <c r="AX16" i="103"/>
  <c r="AF16" i="103"/>
  <c r="L16" i="103"/>
  <c r="BB515" i="99"/>
  <c r="AF20" i="103" s="1"/>
  <c r="BB516" i="99"/>
  <c r="AX20" i="103" s="1"/>
  <c r="BB514" i="99"/>
  <c r="L20" i="103" s="1"/>
  <c r="BT600" i="99"/>
  <c r="BT601" i="99"/>
  <c r="BT599" i="99"/>
  <c r="BT505" i="99"/>
  <c r="W19" i="103" s="1"/>
  <c r="BT506" i="99"/>
  <c r="AQ19" i="103" s="1"/>
  <c r="BT507" i="99"/>
  <c r="BI19" i="103" s="1"/>
  <c r="BB543" i="100"/>
  <c r="AX37" i="103" s="1"/>
  <c r="BB541" i="100"/>
  <c r="L37" i="103" s="1"/>
  <c r="BB542" i="100"/>
  <c r="AF37" i="103" s="1"/>
  <c r="BT534" i="99"/>
  <c r="BI22" i="103" s="1"/>
  <c r="BT533" i="99"/>
  <c r="AQ22" i="103" s="1"/>
  <c r="BT532" i="99"/>
  <c r="W22" i="103" s="1"/>
  <c r="BT525" i="99"/>
  <c r="BI21" i="103" s="1"/>
  <c r="BT523" i="99"/>
  <c r="W21" i="103" s="1"/>
  <c r="BT524" i="99"/>
  <c r="AQ21" i="103" s="1"/>
  <c r="BB568" i="100"/>
  <c r="L42" i="103" s="1"/>
  <c r="BB570" i="100"/>
  <c r="AX42" i="103" s="1"/>
  <c r="BB569" i="100"/>
  <c r="AF42" i="103" s="1"/>
  <c r="BB610" i="99"/>
  <c r="L29" i="103" s="1"/>
  <c r="BB611" i="99"/>
  <c r="AF29" i="103" s="1"/>
  <c r="BB612" i="99"/>
  <c r="AX29" i="103" s="1"/>
  <c r="BB559" i="99"/>
  <c r="L27" i="103" s="1"/>
  <c r="BB560" i="99"/>
  <c r="BB561" i="99"/>
  <c r="BB532" i="100"/>
  <c r="L36" i="103" s="1"/>
  <c r="BB534" i="100"/>
  <c r="AX36" i="103" s="1"/>
  <c r="BB533" i="100"/>
  <c r="AF36" i="103" s="1"/>
  <c r="BB569" i="98"/>
  <c r="BB570" i="98"/>
  <c r="BT534" i="98"/>
  <c r="BI8" i="103" s="1"/>
  <c r="BT532" i="98"/>
  <c r="W8" i="103" s="1"/>
  <c r="BB568" i="98"/>
  <c r="BT533" i="98"/>
  <c r="AQ8" i="103" s="1"/>
  <c r="BT601" i="98"/>
  <c r="BI11" i="103" s="1"/>
  <c r="BT600" i="98"/>
  <c r="AQ11" i="103" s="1"/>
  <c r="BT506" i="98"/>
  <c r="AQ5" i="103" s="1"/>
  <c r="BT505" i="98"/>
  <c r="W5" i="103" s="1"/>
  <c r="BT507" i="98"/>
  <c r="BI5" i="103" s="1"/>
  <c r="BT599" i="98"/>
  <c r="W11" i="103" s="1"/>
  <c r="BB532" i="98"/>
  <c r="L8" i="103" s="1"/>
  <c r="BB505" i="98"/>
  <c r="L5" i="103" s="1"/>
  <c r="BB507" i="98"/>
  <c r="AX5" i="103" s="1"/>
  <c r="BB506" i="98"/>
  <c r="AF5" i="103" s="1"/>
  <c r="BB534" i="98"/>
  <c r="AX8" i="103" s="1"/>
  <c r="BB599" i="98"/>
  <c r="L11" i="103" s="1"/>
  <c r="BB533" i="98"/>
  <c r="AF8" i="103" s="1"/>
  <c r="BB516" i="98"/>
  <c r="AX6" i="103" s="1"/>
  <c r="BT551" i="98"/>
  <c r="AQ10" i="103" s="1"/>
  <c r="BT550" i="98"/>
  <c r="W10" i="103" s="1"/>
  <c r="BT552" i="98"/>
  <c r="BI10" i="103" s="1"/>
  <c r="BB600" i="98"/>
  <c r="AF11" i="103" s="1"/>
  <c r="BT524" i="98"/>
  <c r="AQ7" i="103" s="1"/>
  <c r="BT523" i="98"/>
  <c r="W7" i="103" s="1"/>
  <c r="BT525" i="98"/>
  <c r="BI7" i="103" s="1"/>
  <c r="BB514" i="98"/>
  <c r="L6" i="103" s="1"/>
  <c r="BB515" i="98"/>
  <c r="AF6" i="103" s="1"/>
  <c r="BB601" i="98"/>
  <c r="AX11" i="103" s="1"/>
  <c r="AF43" i="103"/>
  <c r="AX43" i="103"/>
  <c r="BT514" i="98"/>
  <c r="W6" i="103" s="1"/>
  <c r="BT516" i="98"/>
  <c r="BI6" i="103" s="1"/>
  <c r="BT515" i="98"/>
  <c r="AQ6" i="103" s="1"/>
  <c r="BB612" i="98"/>
  <c r="AX15" i="103" s="1"/>
  <c r="BB610" i="98"/>
  <c r="L15" i="103" s="1"/>
  <c r="BB561" i="98"/>
  <c r="BB559" i="98"/>
  <c r="BB560" i="98"/>
  <c r="BB611" i="98"/>
  <c r="AF15" i="103" s="1"/>
  <c r="BB551" i="98"/>
  <c r="AF10" i="103" s="1"/>
  <c r="BB550" i="98"/>
  <c r="L10" i="103" s="1"/>
  <c r="BB552" i="98"/>
  <c r="AX10" i="103" s="1"/>
  <c r="BT570" i="98"/>
  <c r="BI14" i="103" s="1"/>
  <c r="BT568" i="98"/>
  <c r="W14" i="103" s="1"/>
  <c r="BT569" i="98"/>
  <c r="AQ14" i="103" s="1"/>
  <c r="BB524" i="98"/>
  <c r="AF7" i="103" s="1"/>
  <c r="BB523" i="98"/>
  <c r="L7" i="103" s="1"/>
  <c r="BB525" i="98"/>
  <c r="AX7" i="103" s="1"/>
  <c r="BT543" i="98"/>
  <c r="BI9" i="103" s="1"/>
  <c r="BT542" i="98"/>
  <c r="AQ9" i="103" s="1"/>
  <c r="BT541" i="98"/>
  <c r="W9" i="103" s="1"/>
  <c r="BT612" i="98"/>
  <c r="BI15" i="103" s="1"/>
  <c r="BT611" i="98"/>
  <c r="AQ15" i="103" s="1"/>
  <c r="BT610" i="98"/>
  <c r="W15" i="103" s="1"/>
  <c r="BT560" i="98"/>
  <c r="AQ13" i="103" s="1"/>
  <c r="BT561" i="98"/>
  <c r="BI13" i="103" s="1"/>
  <c r="BT559" i="98"/>
  <c r="W13" i="103" s="1"/>
  <c r="BB543" i="98"/>
  <c r="AX9" i="103" s="1"/>
  <c r="BB542" i="98"/>
  <c r="AF9" i="103" s="1"/>
  <c r="BB541" i="98"/>
  <c r="L9" i="103" s="1"/>
  <c r="AF23" i="103"/>
  <c r="L43" i="103" l="1"/>
  <c r="AX27" i="103"/>
  <c r="AX25" i="103"/>
  <c r="AF27" i="103"/>
  <c r="AF25" i="103"/>
  <c r="AF14" i="103"/>
  <c r="AX13" i="103"/>
  <c r="AX14" i="103"/>
  <c r="L14" i="103"/>
  <c r="AF13" i="103"/>
  <c r="L13" i="10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<sst xmlns="http://schemas.openxmlformats.org/spreadsheetml/2006/main" count="3563" uniqueCount="333">
  <si>
    <t>VMAF</t>
  </si>
  <si>
    <t>SSIM</t>
  </si>
  <si>
    <t>1920x1080</t>
  </si>
  <si>
    <t>PSNR</t>
  </si>
  <si>
    <t>480x270</t>
  </si>
  <si>
    <t>Summary</t>
  </si>
  <si>
    <t>Reference</t>
  </si>
  <si>
    <t>Tested</t>
  </si>
  <si>
    <t>QPISlice</t>
  </si>
  <si>
    <t>kbps</t>
  </si>
  <si>
    <t>Enc T [s]</t>
  </si>
  <si>
    <t>Dec T [s]</t>
  </si>
  <si>
    <t>Enc T [h]</t>
  </si>
  <si>
    <t>EncR</t>
  </si>
  <si>
    <t>DecR</t>
  </si>
  <si>
    <t>Y</t>
  </si>
  <si>
    <t>U</t>
  </si>
  <si>
    <t>V</t>
  </si>
  <si>
    <t>3840x2160</t>
  </si>
  <si>
    <t>fps</t>
  </si>
  <si>
    <t>A1_4K</t>
  </si>
  <si>
    <t>A2_2K</t>
  </si>
  <si>
    <t>1280x720</t>
  </si>
  <si>
    <t>640x360</t>
  </si>
  <si>
    <t>AOV5_1920x1080_60_8bit_420</t>
  </si>
  <si>
    <t>MINECRAFT_1080p_60_8bit</t>
  </si>
  <si>
    <t>MissionControlClip3_1920x1080_60_420</t>
  </si>
  <si>
    <t>Crosswalk_3840x2160_5994fps_10bit_420</t>
  </si>
  <si>
    <t>FoodMarket2_3840x2160_5994fps_10bit_420</t>
  </si>
  <si>
    <t>Neon1224_3840x2160_2997fps</t>
  </si>
  <si>
    <t>NocturneDance_3840x2160p_10bit_60fps</t>
  </si>
  <si>
    <t>PierSeaSide_3840x2160_2997fps_10bit_420</t>
  </si>
  <si>
    <t>Tango_3840x2160_5994fps_10bit_420</t>
  </si>
  <si>
    <t>TimeLapse_3840x2160_5994fps_10bit_420</t>
  </si>
  <si>
    <t>Aerial3200_1920x1080_5994_10bit_420</t>
  </si>
  <si>
    <t>Boat_1920x1080_5994_10bit_420</t>
  </si>
  <si>
    <t>CrowdRun_1920x1080p50</t>
  </si>
  <si>
    <t>DinnerSceneCropped_1920x1080_2997fps_10bit_420</t>
  </si>
  <si>
    <t>FoodMarket_1920x1080_5994_10bit_420</t>
  </si>
  <si>
    <t>MeridianTalk_sdr_1920x1080p_5994_10bit</t>
  </si>
  <si>
    <t>OldTownCross_1920x1080p50</t>
  </si>
  <si>
    <t>PedestrianArea_1920x1080p25</t>
  </si>
  <si>
    <t>RitualDance_1920x1080_5994_10bit_420</t>
  </si>
  <si>
    <t>Riverbed_1920x1080p25</t>
  </si>
  <si>
    <t>RushFieldCuts_1920x1080_2997</t>
  </si>
  <si>
    <t>Skater227_1920x1080_30fps</t>
  </si>
  <si>
    <t>ToddlerFountain_1920x1080_2997fps_10bit_420</t>
  </si>
  <si>
    <t>TunnelFlag_1920x1080_5994_10bit_420</t>
  </si>
  <si>
    <t>Vertical_bees_1080x1920_2997</t>
  </si>
  <si>
    <t>Vertical_Carnaby_1080x1920_5994</t>
  </si>
  <si>
    <t>WalkingInStreet_1920x1080_30fps</t>
  </si>
  <si>
    <t>WorldCup_1920x1080_30p</t>
  </si>
  <si>
    <t>WorldCup_far_1920x1080_30p</t>
  </si>
  <si>
    <t>ControlledBurn_1280x720p30_420</t>
  </si>
  <si>
    <t>DrivingPOV_1280x720p_5994_10bit_420</t>
  </si>
  <si>
    <t>Johnny_1280x720_60</t>
  </si>
  <si>
    <t>KristenAndSara_1280x720_60</t>
  </si>
  <si>
    <t>RollerCoaster_1280x720p_5994_10bit_420</t>
  </si>
  <si>
    <t>Vidyo3_1280x720p_60fps</t>
  </si>
  <si>
    <t>Vidyo4_1280x720p_60fps</t>
  </si>
  <si>
    <t>WestWindEasy_1280x720p30_420</t>
  </si>
  <si>
    <t>BlueSky_360p25</t>
  </si>
  <si>
    <t>RedKayak_360_2997</t>
  </si>
  <si>
    <t>SnowMountain_640x360_2997</t>
  </si>
  <si>
    <t>SpeedBag_640x360_2997</t>
  </si>
  <si>
    <t>Stockholm_640x360_5994</t>
  </si>
  <si>
    <t>TouchdownPass_640x360_2997</t>
  </si>
  <si>
    <t>FourPeople_480x270_60</t>
  </si>
  <si>
    <t>ParkJoy_480x270_50</t>
  </si>
  <si>
    <t>SparksElevator_480x270p_5994_10bit</t>
  </si>
  <si>
    <t>Vertical_Bayshore_270x480_2997</t>
  </si>
  <si>
    <t>Baolei_2048x1080_60fps</t>
  </si>
  <si>
    <t>CosmosTreeTrunk_sdr_2048x858_25_8bit</t>
  </si>
  <si>
    <t>EuroTruckSimulator2_1920x1080p60</t>
  </si>
  <si>
    <t>GlassHalf_1920x1080p_24p_8bit_420</t>
  </si>
  <si>
    <t>Life_1080p30</t>
  </si>
  <si>
    <t>SolLevanteDragons_sdr_1920x1080_24_10bit</t>
  </si>
  <si>
    <t>SolLevanteFace_sdr_1920x1080_24_10bit</t>
  </si>
  <si>
    <t>Wikipedia_1920x1080p30</t>
  </si>
  <si>
    <t>MeridianRoad_3840x2160_5994_hdr10</t>
  </si>
  <si>
    <t>NocturneDance_3840x2160_60fps_hdr10</t>
  </si>
  <si>
    <t>NocturneRoom_3840x2160_60fps_hdr10</t>
  </si>
  <si>
    <t>SparksWelding_4096x2160_5994_hdr10</t>
  </si>
  <si>
    <t>CosmosCaterpillar_2048x858p24_hdr10</t>
  </si>
  <si>
    <t>CosmosTreeTrunk_2048x858p24_hdr10</t>
  </si>
  <si>
    <t>MeridianShore_1920x1080_5994_hdr10</t>
  </si>
  <si>
    <t>MeridianTalk_1920x1080_5994_hdr10</t>
  </si>
  <si>
    <t>SolLevanteDragons_1920x1080p24_hdr10</t>
  </si>
  <si>
    <t>SolLevanteFace_1920x1080p24_hdr10</t>
  </si>
  <si>
    <t>SparksTruck_2048x1080_5994_hdr10</t>
  </si>
  <si>
    <t>2048x858</t>
  </si>
  <si>
    <t>1080x1920</t>
  </si>
  <si>
    <t>270x480</t>
  </si>
  <si>
    <t>2048x1080</t>
  </si>
  <si>
    <t>4096x2160</t>
  </si>
  <si>
    <t>Range</t>
  </si>
  <si>
    <t>Class A1_4K</t>
  </si>
  <si>
    <t>Class A1_2K</t>
  </si>
  <si>
    <t>Class A3_720p</t>
  </si>
  <si>
    <t>Class A4_360p</t>
  </si>
  <si>
    <t>Class B1_SYN</t>
  </si>
  <si>
    <t>Class HDR1_4K</t>
  </si>
  <si>
    <t>Class HDR2_2K</t>
  </si>
  <si>
    <t>B1_SYN</t>
  </si>
  <si>
    <t>A5_270p</t>
  </si>
  <si>
    <t>A4_360p</t>
  </si>
  <si>
    <t>A3_720p</t>
  </si>
  <si>
    <t>Bit depth</t>
  </si>
  <si>
    <t>Res</t>
  </si>
  <si>
    <t>Name</t>
  </si>
  <si>
    <t>Class A5_270p</t>
  </si>
  <si>
    <t>MS-SSIM</t>
  </si>
  <si>
    <t>SSIM (dB)</t>
  </si>
  <si>
    <t>MS-SSIM (dB)</t>
  </si>
  <si>
    <t>Bitrate</t>
  </si>
  <si>
    <t>BD-rate</t>
  </si>
  <si>
    <t>Time Avg Stats</t>
  </si>
  <si>
    <t>Averages</t>
  </si>
  <si>
    <t>Avg</t>
  </si>
  <si>
    <t>Min</t>
  </si>
  <si>
    <t>Max</t>
  </si>
  <si>
    <t>High</t>
  </si>
  <si>
    <t>Med</t>
  </si>
  <si>
    <t>Low</t>
  </si>
  <si>
    <t>Dec</t>
  </si>
  <si>
    <t>Enc</t>
  </si>
  <si>
    <t>Overall</t>
  </si>
  <si>
    <t>Geo Mean</t>
  </si>
  <si>
    <t>Sum</t>
  </si>
  <si>
    <t>Ratio</t>
  </si>
  <si>
    <t>Minimum</t>
  </si>
  <si>
    <t>Maximum</t>
  </si>
  <si>
    <t>Intra</t>
  </si>
  <si>
    <t>RA</t>
  </si>
  <si>
    <t>Medium</t>
  </si>
  <si>
    <t>Motorcycle_1920x1080_30fps_8bit</t>
  </si>
  <si>
    <t>MountainBike_1920x1080_30fps_8bit</t>
  </si>
  <si>
    <t>TreesAndGrass_1920_1080_30fps_8bit</t>
  </si>
  <si>
    <t>Sniper_1920x1080P_30fps_8bit</t>
  </si>
  <si>
    <t>LD</t>
  </si>
  <si>
    <t>PSNR-HVS</t>
  </si>
  <si>
    <t>DE2K</t>
  </si>
  <si>
    <t>APSNR</t>
  </si>
  <si>
    <t>nVMAF</t>
  </si>
  <si>
    <t>DE-2K</t>
  </si>
  <si>
    <t>PSNR HVS</t>
  </si>
  <si>
    <t>DE 2K</t>
  </si>
  <si>
    <t>Success</t>
  </si>
  <si>
    <t>Classes</t>
  </si>
  <si>
    <t>Select the coding condition and sequence from the dropbox below</t>
  </si>
  <si>
    <t>Line 1 - Reference</t>
  </si>
  <si>
    <t>Line 2 - Test</t>
  </si>
  <si>
    <t>rate</t>
  </si>
  <si>
    <t>y</t>
  </si>
  <si>
    <t>u</t>
  </si>
  <si>
    <t>v</t>
  </si>
  <si>
    <t>BoxingPractice_3840x2160_5994fps_10bit_420</t>
  </si>
  <si>
    <t>YUV</t>
  </si>
  <si>
    <t>yuv</t>
  </si>
  <si>
    <t>Animals_00</t>
  </si>
  <si>
    <t>Animals_03</t>
  </si>
  <si>
    <t>4032x3024</t>
  </si>
  <si>
    <t>Animals_09</t>
  </si>
  <si>
    <t>Buildings_02</t>
  </si>
  <si>
    <t>Buildings_03</t>
  </si>
  <si>
    <t>Church</t>
  </si>
  <si>
    <t>Fireworks_01</t>
  </si>
  <si>
    <t>Flowerfield</t>
  </si>
  <si>
    <t>Flowers_08</t>
  </si>
  <si>
    <t>Flowers_12</t>
  </si>
  <si>
    <t>Food_02</t>
  </si>
  <si>
    <t>Fountain</t>
  </si>
  <si>
    <t>Lady</t>
  </si>
  <si>
    <t>Landscape_5</t>
  </si>
  <si>
    <t>Landscape_15</t>
  </si>
  <si>
    <t>Landscape_16</t>
  </si>
  <si>
    <t>Landscape_18</t>
  </si>
  <si>
    <t>Landscape_25</t>
  </si>
  <si>
    <t>Landscape_26</t>
  </si>
  <si>
    <t>Landscape_28</t>
  </si>
  <si>
    <t>Lodge</t>
  </si>
  <si>
    <t>Party</t>
  </si>
  <si>
    <t>River</t>
  </si>
  <si>
    <t>Santa</t>
  </si>
  <si>
    <t>Seafood</t>
  </si>
  <si>
    <t>Snow_00</t>
  </si>
  <si>
    <t>Trees</t>
  </si>
  <si>
    <t>Underwater_01</t>
  </si>
  <si>
    <t>F1 High Resolutions</t>
  </si>
  <si>
    <t>Adventure_with_the_Windmills</t>
  </si>
  <si>
    <t>Agapanthus_Postbloom2</t>
  </si>
  <si>
    <t>Baruch</t>
  </si>
  <si>
    <t>Berlin-Fernsehturm</t>
  </si>
  <si>
    <t>Big_Easy_chair</t>
  </si>
  <si>
    <t>Butterfly</t>
  </si>
  <si>
    <t>Cecret_Lake_Panorama</t>
  </si>
  <si>
    <t>Claudette</t>
  </si>
  <si>
    <t>Collage_Oppeln</t>
  </si>
  <si>
    <t>Corona_Arch</t>
  </si>
  <si>
    <t>Correfocs_Festa_Major_del_Clot</t>
  </si>
  <si>
    <t>Crepuscular_rays_at_Sunset_near_Waterberg_Plateau</t>
  </si>
  <si>
    <t>Esquibien_Jean_Perrot</t>
  </si>
  <si>
    <t>Florac-Le_Vibron-Source_du_Pecher</t>
  </si>
  <si>
    <t>Fontaine_Place_Stanislas</t>
  </si>
  <si>
    <t>Genmaicha_Tea</t>
  </si>
  <si>
    <t>Homestead_in_Montana</t>
  </si>
  <si>
    <t>Madeira_151_Funchal_Mercado_dos_Lavradores</t>
  </si>
  <si>
    <t>Madeira_159_Funchal_Mercado_dos_Lavradores</t>
  </si>
  <si>
    <t>MagicKindom</t>
  </si>
  <si>
    <t>Michigan_Stadium</t>
  </si>
  <si>
    <t>OperaLamps</t>
  </si>
  <si>
    <t>Orion_Nebula</t>
  </si>
  <si>
    <t>Saint_Catherine-Caravaggio</t>
  </si>
  <si>
    <t>Streptopelia_orientalis</t>
  </si>
  <si>
    <t>Swallowtail</t>
  </si>
  <si>
    <t>Washington_Monument</t>
  </si>
  <si>
    <t>Wasserfassstelle_von_1898_im_Schanerloch</t>
  </si>
  <si>
    <t>Zoo_de_la_Barben</t>
  </si>
  <si>
    <t>F2 Medium Resolution</t>
  </si>
  <si>
    <t>6000x4000</t>
  </si>
  <si>
    <t>3696x2448</t>
  </si>
  <si>
    <t>6406x4270</t>
  </si>
  <si>
    <t>4480x6720</t>
  </si>
  <si>
    <t>5184x3456</t>
  </si>
  <si>
    <t>6720x4480</t>
  </si>
  <si>
    <t>5616x3744</t>
  </si>
  <si>
    <t>4928x3264</t>
  </si>
  <si>
    <t>896x1110</t>
  </si>
  <si>
    <t>1208x948</t>
  </si>
  <si>
    <t>968x1188</t>
  </si>
  <si>
    <t>1290x856</t>
  </si>
  <si>
    <t>1196x1008</t>
  </si>
  <si>
    <t>1420x918</t>
  </si>
  <si>
    <t>1586x752</t>
  </si>
  <si>
    <t>900x1100</t>
  </si>
  <si>
    <t>904x1280</t>
  </si>
  <si>
    <t>1272x922</t>
  </si>
  <si>
    <t>1306x870</t>
  </si>
  <si>
    <t>1402x934</t>
  </si>
  <si>
    <t>818x1228</t>
  </si>
  <si>
    <t>1080x874</t>
  </si>
  <si>
    <t>1390x820</t>
  </si>
  <si>
    <t>1260x840</t>
  </si>
  <si>
    <t>1326x826</t>
  </si>
  <si>
    <t>1228x816</t>
  </si>
  <si>
    <t>1000x1000</t>
  </si>
  <si>
    <t>1400x934</t>
  </si>
  <si>
    <t>1296x864</t>
  </si>
  <si>
    <t>1200x840</t>
  </si>
  <si>
    <t>876x1140</t>
  </si>
  <si>
    <t>1404x936</t>
  </si>
  <si>
    <t>1300x900</t>
  </si>
  <si>
    <t>1204x904</t>
  </si>
  <si>
    <t>816x1150</t>
  </si>
  <si>
    <t>Bytes</t>
  </si>
  <si>
    <t>File size</t>
  </si>
  <si>
    <t>Class F1_High_Resolution</t>
  </si>
  <si>
    <t>Class F2_Medium_Resolution</t>
  </si>
  <si>
    <t>Still</t>
  </si>
  <si>
    <t>Overall HDR</t>
  </si>
  <si>
    <t>YUV PSNR Weights</t>
  </si>
  <si>
    <t xml:space="preserve">Y </t>
  </si>
  <si>
    <t>YUV APSNR Weights</t>
  </si>
  <si>
    <t>weighted PSNR BD-rate  Weights</t>
  </si>
  <si>
    <t>weighted APSNR BD-rate  Weights</t>
  </si>
  <si>
    <t>wAverage</t>
  </si>
  <si>
    <t>Enc-time</t>
  </si>
  <si>
    <t>Dec-time</t>
  </si>
  <si>
    <t>Run-time (%)</t>
  </si>
  <si>
    <t>Overall (Still image)</t>
  </si>
  <si>
    <t>AV2 CTC</t>
  </si>
  <si>
    <t>TestCfg</t>
  </si>
  <si>
    <t>EncodeMethod</t>
  </si>
  <si>
    <t>CodecName</t>
  </si>
  <si>
    <t>EncodePreset</t>
  </si>
  <si>
    <t>Class</t>
  </si>
  <si>
    <t>OrigRes</t>
  </si>
  <si>
    <t>FPS</t>
  </si>
  <si>
    <t>BitDepth</t>
  </si>
  <si>
    <t>CodedRes</t>
  </si>
  <si>
    <t>QP</t>
  </si>
  <si>
    <t>Bitrate(kbps)</t>
  </si>
  <si>
    <t>PSNR_Y</t>
  </si>
  <si>
    <t>PSNR_U</t>
  </si>
  <si>
    <t>PSNR_V</t>
  </si>
  <si>
    <t>SSIM_Y(dB)</t>
  </si>
  <si>
    <t>MS-SSIM_Y(dB)</t>
  </si>
  <si>
    <t>VMAF_Y</t>
  </si>
  <si>
    <t>VMAF_Y-NEG</t>
  </si>
  <si>
    <t>CIEDE2000</t>
  </si>
  <si>
    <t>APSNR_Y</t>
  </si>
  <si>
    <t>APSNR_U</t>
  </si>
  <si>
    <t>APSNR_V</t>
  </si>
  <si>
    <t>EncT[s]</t>
  </si>
  <si>
    <t>DecT[s]</t>
  </si>
  <si>
    <t>≈</t>
  </si>
  <si>
    <t>VMAF neg</t>
  </si>
  <si>
    <t>Monotonicity</t>
  </si>
  <si>
    <t>monotonicity</t>
  </si>
  <si>
    <t>Shaky_Baseball_3840x2160_5994fps.y4m</t>
  </si>
  <si>
    <t>Shaky_Fireworks_3840x2160_2997fps.y4m</t>
  </si>
  <si>
    <t>Artistic_Concert_1920x1080_25fps.y4m</t>
  </si>
  <si>
    <t>Artistic_Intro_1920x1080_2997fps.y4m</t>
  </si>
  <si>
    <t>MixedCoding_NewsIntroAnchor_1280x720_2997fps.y4m</t>
  </si>
  <si>
    <t>MixedCoding_NewsIntroOnly_1280x720_2997fps.y4m</t>
  </si>
  <si>
    <t>Noise_AnimationCrayon_1920x1080_2398fps.y4m</t>
  </si>
  <si>
    <t>Noise_Animation_1280x720_2398fps.y4m</t>
  </si>
  <si>
    <t>Noise_Ocean_1920x1080_60fps.y4m</t>
  </si>
  <si>
    <t>Noise_Soccer_1920x1080_50fps.y4m</t>
  </si>
  <si>
    <t>Shaky_Quad_1920x1080_30fps.y4m</t>
  </si>
  <si>
    <t>Shaky_Walk_1920x1080_25fps.y4m</t>
  </si>
  <si>
    <t>Class E</t>
  </si>
  <si>
    <t>E</t>
  </si>
  <si>
    <t>G1</t>
  </si>
  <si>
    <t>G2</t>
  </si>
  <si>
    <t>Noise_AnimationCrayon_1920x1080_2398fps</t>
  </si>
  <si>
    <t>Artistic_Concert_1920x1080_25fps</t>
  </si>
  <si>
    <t>Artistic_Intro_1920x1080_2997fps</t>
  </si>
  <si>
    <t>MixedCoding_NewsIntroAnchor_1280x720_2997fps</t>
  </si>
  <si>
    <t>MixedCoding_NewsIntroOnly_1280x720_2997fps</t>
  </si>
  <si>
    <t>Noise_Animation_1280x720_2398fps</t>
  </si>
  <si>
    <t>Noise_Ocean_1920x1080_60fps</t>
  </si>
  <si>
    <t>Noise_Soccer_1920x1080_50fps</t>
  </si>
  <si>
    <t>Shaky_Baseball_3840x2160_5994fps</t>
  </si>
  <si>
    <t>Shaky_Fireworks_3840x2160_2997fps</t>
  </si>
  <si>
    <t>Shaky_Quad_1920x1080_30fps</t>
  </si>
  <si>
    <t>Shaky_Walk_1920x1080_25fps</t>
  </si>
  <si>
    <t>6.Reg</t>
  </si>
  <si>
    <t>Overall Mandatory</t>
  </si>
  <si>
    <t>EncInstr</t>
  </si>
  <si>
    <t>DecInstr</t>
  </si>
  <si>
    <t>EncCycles</t>
  </si>
  <si>
    <t>DecCycles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</si>
</sst>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_ "/>
    <numFmt numFmtId="165" formatCode="0.0"/>
    <numFmt numFmtId="166" formatCode="0.0000_ "/>
  </numFmts>
  <fonts count="20" x14ac:knownFonts="1">
    <font>
      <sz val="12"/>
      <color theme="1"/>
      <name val="Calibri"/>
      <family val="2"/>
      <scheme val="minor"/>
    </font>
    <font>
      <sz val="12"/>
      <color theme="1"/>
      <name val="Calibri"/>
      <family val="2"/>
      <scheme val="minor"/>
    </font>
    <font>
      <sz val="12"/>
      <color rgb="FF006100"/>
      <name val="Calibri"/>
      <family val="2"/>
      <scheme val="minor"/>
    </font>
    <font>
      <sz val="12"/>
      <color rgb="FF9C5700"/>
      <name val="Calibri"/>
      <family val="2"/>
      <scheme val="minor"/>
    </font>
    <font>
      <sz val="12"/>
      <color theme="0"/>
      <name val="Calibri"/>
      <family val="2"/>
      <scheme val="minor"/>
    </font>
    <font>
      <sz val="9"/>
      <color indexed="8"/>
      <name val="Arial"/>
      <family val="2"/>
    </font>
    <font>
      <b/>
      <sz val="12"/>
      <color theme="0"/>
      <name val="Calibri"/>
      <family val="2"/>
      <scheme val="minor"/>
    </font>
    <font>
      <sz val="9"/>
      <color theme="0"/>
      <name val="Arial"/>
      <family val="2"/>
    </font>
    <font>
      <sz val="11"/>
      <color theme="1"/>
      <name val="Calibri"/>
      <family val="2"/>
      <scheme val="minor"/>
    </font>
    <font>
      <sz val="10"/>
      <color indexed="8"/>
      <name val="Calibri"/>
      <family val="2"/>
    </font>
    <font>
      <sz val="12"/>
      <color indexed="8"/>
      <name val="Arial"/>
      <family val="2"/>
    </font>
    <font>
      <sz val="12"/>
      <color theme="0"/>
      <name val="Arial"/>
      <family val="2"/>
    </font>
    <font>
      <b/>
      <sz val="12"/>
      <color indexed="8"/>
      <name val="Arial"/>
      <family val="2"/>
    </font>
    <font>
      <b/>
      <sz val="12"/>
      <color theme="0"/>
      <name val="Arial"/>
      <family val="2"/>
    </font>
    <font>
      <b/>
      <sz val="12"/>
      <color theme="1"/>
      <name val="Calibri"/>
      <family val="2"/>
      <scheme val="minor"/>
    </font>
    <font>
      <sz val="12"/>
      <color theme="1"/>
      <name val="Arial"/>
      <family val="2"/>
    </font>
    <font>
      <sz val="12"/>
      <color indexed="8"/>
      <name val="Calibri"/>
      <family val="2"/>
      <scheme val="minor"/>
    </font>
    <font>
      <sz val="12"/>
      <color rgb="FF000000"/>
      <name val="Calibri"/>
      <family val="2"/>
      <scheme val="minor"/>
    </font>
    <font>
      <sz val="8"/>
      <name val="Calibri"/>
      <family val="2"/>
      <scheme val="minor"/>
    </font>
    <font>
      <b/>
      <sz val="12"/>
      <color rgb="FF222222"/>
      <name val="Calibri"/>
      <family val="2"/>
      <scheme val="minor"/>
    </font>
  </fonts>
  <fills count="24">
    <fill>
      <patternFill patternType="none"/>
    </fill>
    <fill>
      <patternFill patternType="gray125"/>
    </fill>
    <fill>
      <patternFill patternType="solid">
        <fgColor rgb="FFC6EFCE"/>
      </patternFill>
    </fill>
    <fill>
      <patternFill patternType="solid">
        <fgColor rgb="FFFFEB9C"/>
      </patternFill>
    </fill>
    <fill>
      <patternFill patternType="solid">
        <fgColor indexed="27"/>
        <bgColor indexed="41"/>
      </patternFill>
    </fill>
    <fill>
      <patternFill patternType="solid">
        <fgColor theme="0" tint="-0.14999847407452621"/>
        <bgColor indexed="64"/>
      </patternFill>
    </fill>
    <fill>
      <patternFill patternType="solid">
        <fgColor theme="1"/>
        <bgColor indexed="64"/>
      </patternFill>
    </fill>
    <fill>
      <patternFill patternType="solid">
        <fgColor theme="1" tint="0.34998626667073579"/>
        <bgColor indexed="64"/>
      </patternFill>
    </fill>
    <fill>
      <patternFill patternType="solid">
        <fgColor theme="2" tint="-0.249977111117893"/>
        <bgColor indexed="64"/>
      </patternFill>
    </fill>
    <fill>
      <patternFill patternType="solid">
        <fgColor theme="1" tint="0.14999847407452621"/>
        <bgColor indexed="64"/>
      </patternFill>
    </fill>
    <fill>
      <patternFill patternType="solid">
        <fgColor theme="4" tint="-0.249977111117893"/>
        <bgColor indexed="64"/>
      </patternFill>
    </fill>
    <fill>
      <patternFill patternType="solid">
        <fgColor theme="2" tint="-0.749992370372631"/>
        <bgColor indexed="64"/>
      </patternFill>
    </fill>
    <fill>
      <patternFill patternType="solid">
        <fgColor theme="3"/>
        <bgColor indexed="64"/>
      </patternFill>
    </fill>
    <fill>
      <patternFill patternType="solid">
        <fgColor theme="5" tint="-0.249977111117893"/>
        <bgColor indexed="64"/>
      </patternFill>
    </fill>
    <fill>
      <patternFill patternType="solid">
        <fgColor rgb="FF7030A0"/>
        <bgColor indexed="64"/>
      </patternFill>
    </fill>
    <fill>
      <patternFill patternType="solid">
        <fgColor theme="9" tint="-0.499984740745262"/>
        <bgColor indexed="64"/>
      </patternFill>
    </fill>
    <fill>
      <patternFill patternType="solid">
        <fgColor theme="6"/>
        <bgColor indexed="64"/>
      </patternFill>
    </fill>
    <fill>
      <patternFill patternType="solid">
        <fgColor indexed="13"/>
        <bgColor indexed="64"/>
      </patternFill>
    </fill>
    <fill>
      <patternFill patternType="solid">
        <fgColor theme="1" tint="0.499984740745262"/>
        <bgColor indexed="41"/>
      </patternFill>
    </fill>
    <fill>
      <patternFill patternType="solid">
        <fgColor theme="1" tint="0.499984740745262"/>
        <bgColor indexed="64"/>
      </patternFill>
    </fill>
    <fill>
      <patternFill patternType="solid">
        <fgColor rgb="FFFFEB9C"/>
        <bgColor rgb="FF000000"/>
      </patternFill>
    </fill>
    <fill>
      <patternFill patternType="solid">
        <fgColor theme="0" tint="-0.249977111117893"/>
        <bgColor indexed="64"/>
      </patternFill>
    </fill>
    <fill>
      <patternFill patternType="solid">
        <fgColor theme="0"/>
        <bgColor indexed="64"/>
      </patternFill>
    </fill>
    <fill>
      <patternFill patternType="solid">
        <fgColor theme="0" tint="-0.34998626667073579"/>
        <bgColor indexed="64"/>
      </patternFill>
    </fill>
  </fills>
  <borders count="9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3"/>
      </left>
      <right/>
      <top style="medium">
        <color indexed="63"/>
      </top>
      <bottom/>
      <diagonal/>
    </border>
    <border>
      <left/>
      <right/>
      <top style="medium">
        <color indexed="63"/>
      </top>
      <bottom/>
      <diagonal/>
    </border>
    <border>
      <left/>
      <right style="medium">
        <color indexed="63"/>
      </right>
      <top style="medium">
        <color indexed="63"/>
      </top>
      <bottom/>
      <diagonal/>
    </border>
    <border>
      <left style="medium">
        <color indexed="63"/>
      </left>
      <right style="medium">
        <color indexed="63"/>
      </right>
      <top style="medium">
        <color indexed="63"/>
      </top>
      <bottom/>
      <diagonal/>
    </border>
    <border>
      <left style="medium">
        <color indexed="63"/>
      </left>
      <right style="medium">
        <color indexed="63"/>
      </right>
      <top/>
      <bottom/>
      <diagonal/>
    </border>
    <border>
      <left style="medium">
        <color indexed="63"/>
      </left>
      <right/>
      <top/>
      <bottom/>
      <diagonal/>
    </border>
    <border>
      <left/>
      <right style="medium">
        <color indexed="63"/>
      </right>
      <top/>
      <bottom/>
      <diagonal/>
    </border>
    <border>
      <left style="medium">
        <color indexed="63"/>
      </left>
      <right style="medium">
        <color indexed="63"/>
      </right>
      <top/>
      <bottom style="medium">
        <color indexed="63"/>
      </bottom>
      <diagonal/>
    </border>
    <border>
      <left style="medium">
        <color indexed="63"/>
      </left>
      <right/>
      <top/>
      <bottom style="medium">
        <color indexed="63"/>
      </bottom>
      <diagonal/>
    </border>
    <border>
      <left/>
      <right/>
      <top/>
      <bottom style="medium">
        <color indexed="63"/>
      </bottom>
      <diagonal/>
    </border>
    <border>
      <left/>
      <right style="medium">
        <color indexed="63"/>
      </right>
      <top/>
      <bottom style="medium">
        <color indexed="63"/>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style="medium">
        <color indexed="63"/>
      </right>
      <top style="medium">
        <color indexed="64"/>
      </top>
      <bottom/>
      <diagonal/>
    </border>
    <border>
      <left style="medium">
        <color indexed="63"/>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3"/>
      </left>
      <right style="medium">
        <color indexed="63"/>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3"/>
      </right>
      <top/>
      <bottom/>
      <diagonal/>
    </border>
    <border>
      <left/>
      <right style="medium">
        <color indexed="64"/>
      </right>
      <top style="medium">
        <color indexed="63"/>
      </top>
      <bottom/>
      <diagonal/>
    </border>
    <border>
      <left style="medium">
        <color indexed="64"/>
      </left>
      <right style="medium">
        <color indexed="63"/>
      </right>
      <top/>
      <bottom style="medium">
        <color indexed="64"/>
      </bottom>
      <diagonal/>
    </border>
    <border>
      <left style="medium">
        <color indexed="64"/>
      </left>
      <right style="medium">
        <color indexed="63"/>
      </right>
      <top style="medium">
        <color indexed="63"/>
      </top>
      <bottom/>
      <diagonal/>
    </border>
    <border>
      <left style="medium">
        <color indexed="64"/>
      </left>
      <right style="medium">
        <color indexed="63"/>
      </right>
      <top/>
      <bottom style="medium">
        <color indexed="63"/>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thin">
        <color indexed="64"/>
      </right>
      <top/>
      <bottom style="thin">
        <color indexed="64"/>
      </bottom>
      <diagonal/>
    </border>
    <border>
      <left style="medium">
        <color indexed="64"/>
      </left>
      <right style="medium">
        <color indexed="64"/>
      </right>
      <top style="medium">
        <color indexed="63"/>
      </top>
      <bottom/>
      <diagonal/>
    </border>
    <border>
      <left style="medium">
        <color indexed="64"/>
      </left>
      <right style="medium">
        <color indexed="64"/>
      </right>
      <top/>
      <bottom style="medium">
        <color indexed="63"/>
      </bottom>
      <diagonal/>
    </border>
    <border>
      <left style="medium">
        <color indexed="64"/>
      </left>
      <right/>
      <top style="medium">
        <color indexed="64"/>
      </top>
      <bottom/>
      <diagonal/>
    </border>
    <border>
      <left style="medium">
        <color indexed="64"/>
      </left>
      <right/>
      <top style="medium">
        <color indexed="63"/>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medium">
        <color indexed="63"/>
      </top>
      <bottom style="medium">
        <color indexed="64"/>
      </bottom>
      <diagonal/>
    </border>
    <border>
      <left/>
      <right/>
      <top/>
      <bottom style="thin">
        <color indexed="64"/>
      </bottom>
      <diagonal/>
    </border>
    <border>
      <left style="thin">
        <color indexed="64"/>
      </left>
      <right style="thin">
        <color indexed="64"/>
      </right>
      <top style="medium">
        <color indexed="64"/>
      </top>
      <bottom/>
      <diagonal/>
    </border>
    <border>
      <left/>
      <right/>
      <top style="medium">
        <color indexed="63"/>
      </top>
      <bottom style="medium">
        <color indexed="63"/>
      </bottom>
      <diagonal/>
    </border>
    <border>
      <left style="medium">
        <color indexed="63"/>
      </left>
      <right/>
      <top style="medium">
        <color indexed="63"/>
      </top>
      <bottom style="medium">
        <color indexed="63"/>
      </bottom>
      <diagonal/>
    </border>
    <border>
      <left/>
      <right style="medium">
        <color indexed="63"/>
      </right>
      <top style="medium">
        <color indexed="63"/>
      </top>
      <bottom style="medium">
        <color indexed="63"/>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style="medium">
        <color indexed="64"/>
      </left>
      <right/>
      <top/>
      <bottom style="medium">
        <color rgb="FF000000"/>
      </bottom>
      <diagonal/>
    </border>
    <border>
      <left/>
      <right/>
      <top/>
      <bottom style="medium">
        <color rgb="FF000000"/>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diagonal/>
    </border>
    <border>
      <left style="medium">
        <color indexed="64"/>
      </left>
      <right style="medium">
        <color indexed="64"/>
      </right>
      <top style="thin">
        <color indexed="64"/>
      </top>
      <bottom style="medium">
        <color indexed="64"/>
      </bottom>
      <diagonal/>
    </border>
    <border>
      <left/>
      <right/>
      <top/>
      <bottom style="medium">
        <color auto="1"/>
      </bottom>
      <diagonal/>
    </border>
  </borders>
  <cellStyleXfs count="5">
    <xf numFmtId="0" fontId="0" fillId="0" borderId="0"/>
    <xf numFmtId="9"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xf numFmtId="0" fontId="8" fillId="0" borderId="0"/>
  </cellStyleXfs>
  <cellXfs count="592">
    <xf numFmtId="0" fontId="0" fillId="0" borderId="0" xfId="0"/>
    <xf numFmtId="0" fontId="0" fillId="0" borderId="0" xfId="0" applyAlignment="1">
      <alignment horizontal="center"/>
    </xf>
    <xf numFmtId="0" fontId="0" fillId="0" borderId="0" xfId="0" applyAlignment="1">
      <alignment vertical="center"/>
    </xf>
    <xf numFmtId="0" fontId="0" fillId="17" borderId="0" xfId="0" applyFill="1"/>
    <xf numFmtId="0" fontId="5" fillId="0" borderId="0" xfId="0" applyFont="1"/>
    <xf numFmtId="0" fontId="5" fillId="0" borderId="0" xfId="0" applyFont="1" applyBorder="1" applyAlignment="1">
      <alignment horizontal="center"/>
    </xf>
    <xf numFmtId="0" fontId="7" fillId="19" borderId="1" xfId="0" applyFont="1" applyFill="1" applyBorder="1" applyAlignment="1">
      <alignment horizontal="center"/>
    </xf>
    <xf numFmtId="0" fontId="0" fillId="0" borderId="1" xfId="0" applyBorder="1" applyAlignment="1">
      <alignment horizontal="center"/>
    </xf>
    <xf numFmtId="2" fontId="9" fillId="0" borderId="0" xfId="0" applyNumberFormat="1" applyFont="1" applyAlignment="1">
      <alignment horizontal="center"/>
    </xf>
    <xf numFmtId="0" fontId="9" fillId="0" borderId="0" xfId="0" applyFont="1" applyAlignment="1">
      <alignment horizontal="center"/>
    </xf>
    <xf numFmtId="165" fontId="9" fillId="0" borderId="0" xfId="0" applyNumberFormat="1" applyFont="1" applyAlignment="1">
      <alignment horizontal="center"/>
    </xf>
    <xf numFmtId="0" fontId="0" fillId="0" borderId="0" xfId="0" applyAlignment="1">
      <alignment horizontal="left"/>
    </xf>
    <xf numFmtId="0" fontId="7" fillId="19" borderId="4" xfId="0" applyFont="1" applyFill="1" applyBorder="1" applyAlignment="1">
      <alignment horizontal="center"/>
    </xf>
    <xf numFmtId="0" fontId="7" fillId="19" borderId="0" xfId="0" applyFont="1" applyFill="1" applyBorder="1" applyAlignment="1">
      <alignment horizontal="center"/>
    </xf>
    <xf numFmtId="0" fontId="0" fillId="0" borderId="0" xfId="0" applyBorder="1" applyAlignment="1">
      <alignment horizontal="center"/>
    </xf>
    <xf numFmtId="0" fontId="7" fillId="19" borderId="4" xfId="0" applyFont="1" applyFill="1" applyBorder="1" applyAlignment="1">
      <alignment horizontal="center"/>
    </xf>
    <xf numFmtId="11" fontId="0" fillId="0" borderId="0" xfId="0" applyNumberFormat="1"/>
    <xf numFmtId="0" fontId="0" fillId="0" borderId="0" xfId="0" applyAlignment="1">
      <alignment horizontal="center" vertical="center"/>
    </xf>
    <xf numFmtId="9" fontId="0" fillId="0" borderId="0" xfId="1" applyFont="1" applyAlignment="1">
      <alignment horizontal="center" vertical="center"/>
    </xf>
    <xf numFmtId="0" fontId="0" fillId="0" borderId="0" xfId="0" applyBorder="1" applyAlignment="1">
      <alignment vertical="center"/>
    </xf>
    <xf numFmtId="0" fontId="4" fillId="9" borderId="1" xfId="0" applyFont="1" applyFill="1" applyBorder="1" applyAlignment="1">
      <alignment horizontal="center" vertical="center"/>
    </xf>
    <xf numFmtId="0" fontId="4" fillId="10" borderId="1" xfId="0" applyFont="1" applyFill="1" applyBorder="1" applyAlignment="1">
      <alignment horizontal="center" vertical="center"/>
    </xf>
    <xf numFmtId="0" fontId="4" fillId="15" borderId="1" xfId="0" applyFont="1" applyFill="1" applyBorder="1" applyAlignment="1">
      <alignment horizontal="center" vertical="center"/>
    </xf>
    <xf numFmtId="0" fontId="4" fillId="15" borderId="9" xfId="0" applyFont="1" applyFill="1" applyBorder="1" applyAlignment="1">
      <alignment horizontal="center" vertical="center"/>
    </xf>
    <xf numFmtId="10" fontId="0" fillId="0" borderId="0" xfId="1" applyNumberFormat="1" applyFont="1" applyFill="1" applyBorder="1" applyAlignment="1">
      <alignment horizontal="center" vertical="center"/>
    </xf>
    <xf numFmtId="10" fontId="4" fillId="0" borderId="0" xfId="1" applyNumberFormat="1" applyFont="1" applyFill="1" applyBorder="1" applyAlignment="1">
      <alignment horizontal="center" vertical="center"/>
    </xf>
    <xf numFmtId="0" fontId="4" fillId="12" borderId="68" xfId="0" applyFont="1" applyFill="1" applyBorder="1" applyAlignment="1">
      <alignment horizontal="center" vertical="center"/>
    </xf>
    <xf numFmtId="0" fontId="0" fillId="0" borderId="51" xfId="0" applyBorder="1" applyAlignment="1">
      <alignment vertical="center"/>
    </xf>
    <xf numFmtId="0" fontId="4" fillId="12" borderId="11" xfId="0" applyFont="1" applyFill="1" applyBorder="1" applyAlignment="1">
      <alignment horizontal="center" vertical="center"/>
    </xf>
    <xf numFmtId="0" fontId="4" fillId="12" borderId="8" xfId="0" applyFont="1" applyFill="1" applyBorder="1" applyAlignment="1">
      <alignment horizontal="center" vertical="center"/>
    </xf>
    <xf numFmtId="0" fontId="4" fillId="12" borderId="1" xfId="0" applyFont="1" applyFill="1" applyBorder="1" applyAlignment="1">
      <alignment horizontal="center" vertical="center"/>
    </xf>
    <xf numFmtId="0" fontId="4" fillId="12" borderId="2" xfId="0" applyFont="1" applyFill="1" applyBorder="1" applyAlignment="1">
      <alignment horizontal="center" vertical="center"/>
    </xf>
    <xf numFmtId="0" fontId="4" fillId="12" borderId="9" xfId="0" applyFont="1" applyFill="1" applyBorder="1" applyAlignment="1">
      <alignment horizontal="center" vertical="center"/>
    </xf>
    <xf numFmtId="0" fontId="4" fillId="12" borderId="10" xfId="0" applyFont="1" applyFill="1" applyBorder="1" applyAlignment="1">
      <alignment horizontal="center" vertical="center"/>
    </xf>
    <xf numFmtId="0" fontId="4" fillId="12" borderId="12" xfId="0" applyFont="1" applyFill="1" applyBorder="1" applyAlignment="1">
      <alignment horizontal="center" vertical="center"/>
    </xf>
    <xf numFmtId="0" fontId="4" fillId="12" borderId="41" xfId="0" applyFont="1" applyFill="1" applyBorder="1" applyAlignment="1">
      <alignment horizontal="center" vertical="center"/>
    </xf>
    <xf numFmtId="0" fontId="4" fillId="14" borderId="79" xfId="0" applyFont="1" applyFill="1" applyBorder="1" applyAlignment="1">
      <alignment horizontal="center" vertical="center"/>
    </xf>
    <xf numFmtId="0" fontId="4" fillId="14" borderId="64" xfId="0" applyFont="1" applyFill="1" applyBorder="1" applyAlignment="1">
      <alignment horizontal="center" vertical="center"/>
    </xf>
    <xf numFmtId="0" fontId="4" fillId="14" borderId="58" xfId="0" applyFont="1" applyFill="1" applyBorder="1" applyAlignment="1">
      <alignment horizontal="center" vertical="center"/>
    </xf>
    <xf numFmtId="0" fontId="4" fillId="13" borderId="79" xfId="0" applyFont="1" applyFill="1" applyBorder="1" applyAlignment="1">
      <alignment horizontal="center" vertical="center"/>
    </xf>
    <xf numFmtId="0" fontId="4" fillId="13" borderId="64" xfId="0" applyFont="1" applyFill="1" applyBorder="1" applyAlignment="1">
      <alignment horizontal="center" vertical="center"/>
    </xf>
    <xf numFmtId="2" fontId="0" fillId="0" borderId="1" xfId="1" applyNumberFormat="1" applyFont="1" applyBorder="1" applyAlignment="1">
      <alignment horizontal="center" vertical="center"/>
    </xf>
    <xf numFmtId="0" fontId="4" fillId="9" borderId="62" xfId="0" applyFont="1" applyFill="1" applyBorder="1" applyAlignment="1">
      <alignment horizontal="center" vertical="center"/>
    </xf>
    <xf numFmtId="0" fontId="4" fillId="9" borderId="41" xfId="0" applyFont="1" applyFill="1" applyBorder="1" applyAlignment="1">
      <alignment horizontal="center" vertical="center"/>
    </xf>
    <xf numFmtId="0" fontId="4" fillId="9" borderId="42" xfId="0" applyFont="1" applyFill="1" applyBorder="1" applyAlignment="1">
      <alignment horizontal="center" vertical="center"/>
    </xf>
    <xf numFmtId="0" fontId="4" fillId="9" borderId="89" xfId="0" applyFont="1" applyFill="1" applyBorder="1" applyAlignment="1">
      <alignment horizontal="center" vertical="center"/>
    </xf>
    <xf numFmtId="0" fontId="6" fillId="9" borderId="76" xfId="0" applyFont="1" applyFill="1" applyBorder="1" applyAlignment="1">
      <alignment horizontal="center" vertical="center" wrapText="1"/>
    </xf>
    <xf numFmtId="0" fontId="6" fillId="9" borderId="63" xfId="0" applyFont="1" applyFill="1" applyBorder="1" applyAlignment="1">
      <alignment horizontal="center" vertical="center" wrapText="1"/>
    </xf>
    <xf numFmtId="0" fontId="6" fillId="9" borderId="76" xfId="0" applyFont="1" applyFill="1" applyBorder="1" applyAlignment="1">
      <alignment horizontal="center" vertical="center"/>
    </xf>
    <xf numFmtId="0" fontId="6" fillId="9" borderId="62" xfId="0" applyFont="1" applyFill="1" applyBorder="1" applyAlignment="1">
      <alignment horizontal="center" vertical="center"/>
    </xf>
    <xf numFmtId="0" fontId="6" fillId="11" borderId="51" xfId="0" applyFont="1" applyFill="1" applyBorder="1" applyAlignment="1">
      <alignment horizontal="center" vertical="center"/>
    </xf>
    <xf numFmtId="0" fontId="6" fillId="11" borderId="52" xfId="0" applyFont="1" applyFill="1" applyBorder="1" applyAlignment="1">
      <alignment horizontal="center" vertical="center"/>
    </xf>
    <xf numFmtId="0" fontId="4" fillId="9" borderId="11" xfId="0" applyFont="1" applyFill="1" applyBorder="1" applyAlignment="1">
      <alignment horizontal="center" vertical="center"/>
    </xf>
    <xf numFmtId="0" fontId="4" fillId="9" borderId="10" xfId="0" applyFont="1" applyFill="1" applyBorder="1" applyAlignment="1">
      <alignment horizontal="center" vertical="center"/>
    </xf>
    <xf numFmtId="0" fontId="4" fillId="10" borderId="11" xfId="0" applyFont="1" applyFill="1" applyBorder="1" applyAlignment="1">
      <alignment horizontal="center" vertical="center"/>
    </xf>
    <xf numFmtId="0" fontId="4" fillId="15" borderId="11" xfId="0" applyFont="1" applyFill="1" applyBorder="1" applyAlignment="1">
      <alignment horizontal="center" vertical="center"/>
    </xf>
    <xf numFmtId="0" fontId="4" fillId="15" borderId="12" xfId="0" applyFont="1" applyFill="1" applyBorder="1" applyAlignment="1">
      <alignment horizontal="center" vertical="center"/>
    </xf>
    <xf numFmtId="0" fontId="6" fillId="9" borderId="81" xfId="0" applyFont="1" applyFill="1" applyBorder="1" applyAlignment="1">
      <alignment horizontal="center" vertical="center"/>
    </xf>
    <xf numFmtId="0" fontId="4" fillId="15" borderId="8" xfId="0" applyFont="1" applyFill="1" applyBorder="1" applyAlignment="1">
      <alignment horizontal="center" vertical="center"/>
    </xf>
    <xf numFmtId="0" fontId="4" fillId="15" borderId="10" xfId="0" applyFont="1" applyFill="1" applyBorder="1" applyAlignment="1">
      <alignment horizontal="center" vertical="center"/>
    </xf>
    <xf numFmtId="0" fontId="4" fillId="10" borderId="10" xfId="0" applyFont="1" applyFill="1" applyBorder="1" applyAlignment="1">
      <alignment horizontal="center" vertical="center"/>
    </xf>
    <xf numFmtId="0" fontId="4" fillId="10" borderId="12" xfId="0" applyFont="1" applyFill="1" applyBorder="1" applyAlignment="1">
      <alignment horizontal="center" vertical="center"/>
    </xf>
    <xf numFmtId="0" fontId="6" fillId="9" borderId="77" xfId="0" applyFont="1" applyFill="1" applyBorder="1" applyAlignment="1">
      <alignment horizontal="center" vertical="center"/>
    </xf>
    <xf numFmtId="9" fontId="0" fillId="0" borderId="78" xfId="1" applyFont="1" applyBorder="1" applyAlignment="1">
      <alignment horizontal="center" vertical="center"/>
    </xf>
    <xf numFmtId="0" fontId="6" fillId="9" borderId="8" xfId="0" applyFont="1" applyFill="1" applyBorder="1" applyAlignment="1">
      <alignment horizontal="center" vertical="center"/>
    </xf>
    <xf numFmtId="9" fontId="0" fillId="0" borderId="9" xfId="1" applyFont="1" applyBorder="1" applyAlignment="1">
      <alignment horizontal="center" vertical="center"/>
    </xf>
    <xf numFmtId="0" fontId="6" fillId="11" borderId="8" xfId="0" applyFont="1" applyFill="1" applyBorder="1" applyAlignment="1">
      <alignment horizontal="center" vertical="center"/>
    </xf>
    <xf numFmtId="9" fontId="4" fillId="10" borderId="9" xfId="1" applyFont="1" applyFill="1" applyBorder="1" applyAlignment="1">
      <alignment horizontal="center" vertical="center"/>
    </xf>
    <xf numFmtId="9" fontId="4" fillId="10" borderId="30" xfId="1" applyFont="1" applyFill="1" applyBorder="1" applyAlignment="1">
      <alignment horizontal="center" vertical="center"/>
    </xf>
    <xf numFmtId="0" fontId="6" fillId="11" borderId="40" xfId="0" applyFont="1" applyFill="1" applyBorder="1" applyAlignment="1">
      <alignment horizontal="center" vertical="center"/>
    </xf>
    <xf numFmtId="9" fontId="4" fillId="10" borderId="42" xfId="1" applyFont="1" applyFill="1" applyBorder="1" applyAlignment="1">
      <alignment horizontal="center" vertical="center"/>
    </xf>
    <xf numFmtId="0" fontId="4" fillId="9" borderId="77" xfId="0" applyFont="1" applyFill="1" applyBorder="1" applyAlignment="1">
      <alignment horizontal="center" vertical="center"/>
    </xf>
    <xf numFmtId="9" fontId="4" fillId="9" borderId="78" xfId="1" applyFont="1" applyFill="1" applyBorder="1" applyAlignment="1">
      <alignment horizontal="center" vertical="center"/>
    </xf>
    <xf numFmtId="9" fontId="0" fillId="0" borderId="42" xfId="1" applyFont="1" applyBorder="1" applyAlignment="1">
      <alignment horizontal="center" vertical="center"/>
    </xf>
    <xf numFmtId="9" fontId="0" fillId="16" borderId="9" xfId="1" applyFont="1" applyFill="1" applyBorder="1" applyAlignment="1">
      <alignment horizontal="center" vertical="center"/>
    </xf>
    <xf numFmtId="9" fontId="4" fillId="10" borderId="33" xfId="1" applyFont="1" applyFill="1" applyBorder="1" applyAlignment="1">
      <alignment horizontal="center" vertical="center"/>
    </xf>
    <xf numFmtId="0" fontId="4" fillId="9" borderId="64" xfId="0" applyFont="1" applyFill="1" applyBorder="1" applyAlignment="1">
      <alignment horizontal="center" vertical="center"/>
    </xf>
    <xf numFmtId="0" fontId="4" fillId="10" borderId="72" xfId="0" applyFont="1" applyFill="1" applyBorder="1" applyAlignment="1">
      <alignment horizontal="center" vertical="center"/>
    </xf>
    <xf numFmtId="0" fontId="4" fillId="10" borderId="3" xfId="0" applyFont="1" applyFill="1" applyBorder="1" applyAlignment="1">
      <alignment horizontal="center" vertical="center"/>
    </xf>
    <xf numFmtId="0" fontId="4" fillId="10" borderId="4" xfId="0" applyFont="1" applyFill="1" applyBorder="1" applyAlignment="1">
      <alignment horizontal="center" vertical="center"/>
    </xf>
    <xf numFmtId="0" fontId="4" fillId="10" borderId="2" xfId="0" applyFont="1" applyFill="1" applyBorder="1" applyAlignment="1">
      <alignment horizontal="center" vertical="center"/>
    </xf>
    <xf numFmtId="0" fontId="4" fillId="15" borderId="2" xfId="0" applyFont="1" applyFill="1" applyBorder="1" applyAlignment="1">
      <alignment horizontal="center" vertical="center"/>
    </xf>
    <xf numFmtId="0" fontId="0" fillId="22" borderId="0" xfId="0" applyFill="1" applyAlignment="1">
      <alignment vertical="center"/>
    </xf>
    <xf numFmtId="0" fontId="6" fillId="22" borderId="8" xfId="0" applyFont="1" applyFill="1" applyBorder="1" applyAlignment="1">
      <alignment horizontal="center" vertical="center"/>
    </xf>
    <xf numFmtId="9" fontId="4" fillId="22" borderId="9" xfId="1" applyFont="1" applyFill="1" applyBorder="1" applyAlignment="1">
      <alignment horizontal="center" vertical="center"/>
    </xf>
    <xf numFmtId="0" fontId="0" fillId="22" borderId="0" xfId="0" applyFill="1" applyAlignment="1">
      <alignment horizontal="center" vertical="center"/>
    </xf>
    <xf numFmtId="10" fontId="0" fillId="22" borderId="0" xfId="1" applyNumberFormat="1" applyFont="1" applyFill="1" applyBorder="1" applyAlignment="1">
      <alignment horizontal="center" vertical="center"/>
    </xf>
    <xf numFmtId="0" fontId="6" fillId="22" borderId="90" xfId="0" applyFont="1" applyFill="1" applyBorder="1" applyAlignment="1">
      <alignment horizontal="center" vertical="center"/>
    </xf>
    <xf numFmtId="10" fontId="6" fillId="22" borderId="91" xfId="1" applyNumberFormat="1" applyFont="1" applyFill="1" applyBorder="1" applyAlignment="1">
      <alignment horizontal="center" vertical="center"/>
    </xf>
    <xf numFmtId="0" fontId="6" fillId="22" borderId="4" xfId="0" applyFont="1" applyFill="1" applyBorder="1" applyAlignment="1">
      <alignment horizontal="center" vertical="center"/>
    </xf>
    <xf numFmtId="0" fontId="6" fillId="11" borderId="10" xfId="0" applyFont="1" applyFill="1" applyBorder="1" applyAlignment="1">
      <alignment horizontal="center" vertical="center"/>
    </xf>
    <xf numFmtId="0" fontId="0" fillId="22" borderId="90" xfId="0" applyFill="1" applyBorder="1" applyAlignment="1">
      <alignment horizontal="center" vertical="center" textRotation="90" wrapText="1"/>
    </xf>
    <xf numFmtId="0" fontId="4" fillId="12" borderId="82" xfId="0" applyFont="1" applyFill="1" applyBorder="1" applyAlignment="1">
      <alignment horizontal="center" vertical="center"/>
    </xf>
    <xf numFmtId="0" fontId="4" fillId="22" borderId="90" xfId="0" applyFont="1" applyFill="1" applyBorder="1" applyAlignment="1">
      <alignment horizontal="center" vertical="center"/>
    </xf>
    <xf numFmtId="0" fontId="4" fillId="14" borderId="11" xfId="0" applyFont="1" applyFill="1" applyBorder="1" applyAlignment="1">
      <alignment horizontal="center" vertical="center"/>
    </xf>
    <xf numFmtId="0" fontId="0" fillId="0" borderId="0" xfId="0" applyBorder="1" applyAlignment="1">
      <alignment vertical="center" textRotation="90"/>
    </xf>
    <xf numFmtId="10" fontId="10" fillId="0" borderId="1" xfId="0" applyNumberFormat="1" applyFont="1" applyBorder="1" applyAlignment="1">
      <alignment horizontal="center" vertical="center"/>
    </xf>
    <xf numFmtId="10" fontId="10" fillId="0" borderId="9" xfId="0" applyNumberFormat="1" applyFont="1" applyBorder="1" applyAlignment="1">
      <alignment horizontal="center" vertical="center"/>
    </xf>
    <xf numFmtId="10" fontId="10" fillId="0" borderId="41" xfId="0" applyNumberFormat="1" applyFont="1" applyBorder="1" applyAlignment="1">
      <alignment horizontal="center" vertical="center"/>
    </xf>
    <xf numFmtId="10" fontId="10" fillId="0" borderId="42" xfId="0" applyNumberFormat="1" applyFont="1" applyBorder="1" applyAlignment="1">
      <alignment horizontal="center" vertical="center"/>
    </xf>
    <xf numFmtId="0" fontId="0" fillId="0" borderId="0" xfId="0" applyAlignment="1">
      <alignment vertical="center" textRotation="90"/>
    </xf>
    <xf numFmtId="0" fontId="4" fillId="0" borderId="0" xfId="0" applyFont="1" applyAlignment="1">
      <alignment horizontal="center" vertical="center"/>
    </xf>
    <xf numFmtId="9" fontId="6" fillId="22" borderId="91" xfId="1" applyFont="1" applyFill="1" applyBorder="1" applyAlignment="1">
      <alignment horizontal="center" vertical="center"/>
    </xf>
    <xf numFmtId="0" fontId="0" fillId="0" borderId="80" xfId="0" applyBorder="1" applyAlignment="1">
      <alignment vertical="center"/>
    </xf>
    <xf numFmtId="10" fontId="10" fillId="0" borderId="11" xfId="0" applyNumberFormat="1" applyFont="1" applyBorder="1" applyAlignment="1">
      <alignment horizontal="center" vertical="center"/>
    </xf>
    <xf numFmtId="10" fontId="10" fillId="0" borderId="55" xfId="0" applyNumberFormat="1" applyFont="1" applyBorder="1" applyAlignment="1">
      <alignment horizontal="center" vertical="center"/>
    </xf>
    <xf numFmtId="0" fontId="0" fillId="0" borderId="0" xfId="0" applyBorder="1" applyAlignment="1">
      <alignment horizontal="center" vertical="center"/>
    </xf>
    <xf numFmtId="10" fontId="10" fillId="0" borderId="0" xfId="0" applyNumberFormat="1" applyFont="1" applyBorder="1" applyAlignment="1">
      <alignment horizontal="center" vertical="center"/>
    </xf>
    <xf numFmtId="10" fontId="11" fillId="14" borderId="1" xfId="0" applyNumberFormat="1" applyFont="1" applyFill="1" applyBorder="1" applyAlignment="1">
      <alignment horizontal="center" vertical="center"/>
    </xf>
    <xf numFmtId="10" fontId="11" fillId="14" borderId="9" xfId="0" applyNumberFormat="1" applyFont="1" applyFill="1" applyBorder="1" applyAlignment="1">
      <alignment horizontal="center" vertical="center"/>
    </xf>
    <xf numFmtId="10" fontId="10" fillId="0" borderId="1" xfId="0" applyNumberFormat="1" applyFont="1" applyBorder="1" applyAlignment="1">
      <alignment horizontal="center" vertical="center"/>
    </xf>
    <xf numFmtId="10" fontId="11" fillId="13" borderId="1" xfId="0" applyNumberFormat="1" applyFont="1" applyFill="1" applyBorder="1" applyAlignment="1">
      <alignment horizontal="center" vertical="center"/>
    </xf>
    <xf numFmtId="0" fontId="10" fillId="0" borderId="0" xfId="0" applyFont="1" applyAlignment="1">
      <alignment vertical="center"/>
    </xf>
    <xf numFmtId="0" fontId="10" fillId="0" borderId="0" xfId="0" applyFont="1" applyAlignment="1">
      <alignment horizontal="center" vertical="center"/>
    </xf>
    <xf numFmtId="0" fontId="12" fillId="0" borderId="0" xfId="0" applyFont="1" applyAlignment="1">
      <alignment horizontal="center" vertical="center"/>
    </xf>
    <xf numFmtId="0" fontId="10" fillId="0" borderId="0" xfId="0" applyFont="1" applyBorder="1" applyAlignment="1">
      <alignment horizontal="center" vertical="center"/>
    </xf>
    <xf numFmtId="0" fontId="12" fillId="0" borderId="13" xfId="0" applyFont="1" applyBorder="1" applyAlignment="1">
      <alignment horizontal="center" vertical="center"/>
    </xf>
    <xf numFmtId="0" fontId="12" fillId="0" borderId="14" xfId="0" applyFont="1" applyBorder="1" applyAlignment="1">
      <alignment horizontal="center" vertical="center"/>
    </xf>
    <xf numFmtId="0" fontId="12" fillId="0" borderId="15" xfId="0" applyFont="1" applyBorder="1" applyAlignment="1">
      <alignment horizontal="center" vertical="center"/>
    </xf>
    <xf numFmtId="0" fontId="12" fillId="5" borderId="4" xfId="0" applyFont="1" applyFill="1" applyBorder="1" applyAlignment="1">
      <alignment horizontal="center" vertical="center"/>
    </xf>
    <xf numFmtId="0" fontId="10" fillId="0" borderId="24" xfId="0" applyFont="1" applyBorder="1" applyAlignment="1">
      <alignment vertical="center"/>
    </xf>
    <xf numFmtId="0" fontId="10" fillId="0" borderId="28" xfId="0" applyFont="1" applyBorder="1" applyAlignment="1">
      <alignment vertical="center"/>
    </xf>
    <xf numFmtId="0" fontId="10" fillId="0" borderId="28" xfId="0" applyFont="1" applyBorder="1" applyAlignment="1">
      <alignment horizontal="center" vertical="center"/>
    </xf>
    <xf numFmtId="0" fontId="10" fillId="0" borderId="26" xfId="0" applyFont="1" applyBorder="1" applyAlignment="1">
      <alignment horizontal="center" vertical="center"/>
    </xf>
    <xf numFmtId="0" fontId="10" fillId="0" borderId="27" xfId="0" applyFont="1" applyBorder="1" applyAlignment="1">
      <alignment horizontal="center" vertical="center"/>
    </xf>
    <xf numFmtId="0" fontId="10" fillId="0" borderId="49" xfId="0" applyFont="1" applyBorder="1" applyAlignment="1">
      <alignment horizontal="center" vertical="center"/>
    </xf>
    <xf numFmtId="0" fontId="10" fillId="0" borderId="29" xfId="0" applyFont="1" applyBorder="1" applyAlignment="1">
      <alignment horizontal="center" vertical="center"/>
    </xf>
    <xf numFmtId="0" fontId="10" fillId="5" borderId="41" xfId="0" applyFont="1" applyFill="1" applyBorder="1" applyAlignment="1">
      <alignment horizontal="center" vertical="center"/>
    </xf>
    <xf numFmtId="0" fontId="10" fillId="5" borderId="42" xfId="0" applyFont="1" applyFill="1" applyBorder="1" applyAlignment="1">
      <alignment horizontal="center" vertical="center"/>
    </xf>
    <xf numFmtId="0" fontId="10" fillId="0" borderId="16" xfId="0" applyFont="1" applyBorder="1" applyAlignment="1">
      <alignment horizontal="center" vertical="center"/>
    </xf>
    <xf numFmtId="164" fontId="10" fillId="4" borderId="13" xfId="0" applyNumberFormat="1" applyFont="1" applyFill="1" applyBorder="1" applyAlignment="1">
      <alignment horizontal="center" vertical="center"/>
    </xf>
    <xf numFmtId="164" fontId="10" fillId="4" borderId="14" xfId="0" applyNumberFormat="1" applyFont="1" applyFill="1" applyBorder="1" applyAlignment="1">
      <alignment horizontal="center" vertical="center"/>
    </xf>
    <xf numFmtId="164" fontId="10" fillId="4" borderId="15" xfId="0" applyNumberFormat="1" applyFont="1" applyFill="1" applyBorder="1" applyAlignment="1">
      <alignment horizontal="center" vertical="center"/>
    </xf>
    <xf numFmtId="0" fontId="10" fillId="0" borderId="0" xfId="0" applyFont="1" applyBorder="1" applyAlignment="1">
      <alignment vertical="center"/>
    </xf>
    <xf numFmtId="164" fontId="10" fillId="4" borderId="50" xfId="0" applyNumberFormat="1" applyFont="1" applyFill="1" applyBorder="1" applyAlignment="1">
      <alignment vertical="center"/>
    </xf>
    <xf numFmtId="164" fontId="10" fillId="4" borderId="35" xfId="0" applyNumberFormat="1" applyFont="1" applyFill="1" applyBorder="1" applyAlignment="1">
      <alignment vertical="center"/>
    </xf>
    <xf numFmtId="2" fontId="10" fillId="0" borderId="0" xfId="0" applyNumberFormat="1" applyFont="1" applyBorder="1" applyAlignment="1">
      <alignment vertical="center"/>
    </xf>
    <xf numFmtId="0" fontId="10" fillId="0" borderId="0" xfId="0" applyFont="1" applyBorder="1" applyAlignment="1">
      <alignment horizontal="center" vertical="center"/>
    </xf>
    <xf numFmtId="0" fontId="10" fillId="0" borderId="17" xfId="0" applyFont="1" applyBorder="1" applyAlignment="1">
      <alignment horizontal="center" vertical="center"/>
    </xf>
    <xf numFmtId="164" fontId="10" fillId="4" borderId="18" xfId="0" applyNumberFormat="1" applyFont="1" applyFill="1" applyBorder="1" applyAlignment="1">
      <alignment horizontal="center" vertical="center"/>
    </xf>
    <xf numFmtId="164" fontId="10" fillId="4" borderId="0" xfId="0" applyNumberFormat="1" applyFont="1" applyFill="1" applyBorder="1" applyAlignment="1">
      <alignment horizontal="center" vertical="center"/>
    </xf>
    <xf numFmtId="164" fontId="10" fillId="4" borderId="19" xfId="0" applyNumberFormat="1" applyFont="1" applyFill="1" applyBorder="1" applyAlignment="1">
      <alignment horizontal="center" vertical="center"/>
    </xf>
    <xf numFmtId="164" fontId="10" fillId="4" borderId="51" xfId="0" applyNumberFormat="1" applyFont="1" applyFill="1" applyBorder="1" applyAlignment="1">
      <alignment vertical="center"/>
    </xf>
    <xf numFmtId="164" fontId="10" fillId="4" borderId="30" xfId="0" applyNumberFormat="1" applyFont="1" applyFill="1" applyBorder="1" applyAlignment="1">
      <alignment vertical="center"/>
    </xf>
    <xf numFmtId="0" fontId="10" fillId="0" borderId="20" xfId="0" applyFont="1" applyBorder="1" applyAlignment="1">
      <alignment horizontal="center" vertical="center"/>
    </xf>
    <xf numFmtId="164" fontId="10" fillId="4" borderId="21" xfId="0" applyNumberFormat="1" applyFont="1" applyFill="1" applyBorder="1" applyAlignment="1">
      <alignment horizontal="center" vertical="center"/>
    </xf>
    <xf numFmtId="164" fontId="10" fillId="4" borderId="22" xfId="0" applyNumberFormat="1" applyFont="1" applyFill="1" applyBorder="1" applyAlignment="1">
      <alignment horizontal="center" vertical="center"/>
    </xf>
    <xf numFmtId="164" fontId="10" fillId="4" borderId="23" xfId="0" applyNumberFormat="1" applyFont="1" applyFill="1" applyBorder="1" applyAlignment="1">
      <alignment horizontal="center" vertical="center"/>
    </xf>
    <xf numFmtId="164" fontId="10" fillId="4" borderId="52" xfId="0" applyNumberFormat="1" applyFont="1" applyFill="1" applyBorder="1" applyAlignment="1">
      <alignment vertical="center"/>
    </xf>
    <xf numFmtId="164" fontId="10" fillId="4" borderId="33" xfId="0" applyNumberFormat="1" applyFont="1" applyFill="1" applyBorder="1" applyAlignment="1">
      <alignment vertical="center"/>
    </xf>
    <xf numFmtId="10" fontId="10" fillId="0" borderId="41" xfId="0" applyNumberFormat="1" applyFont="1" applyBorder="1" applyAlignment="1">
      <alignment horizontal="center" vertical="center"/>
    </xf>
    <xf numFmtId="0" fontId="10" fillId="0" borderId="32" xfId="0" applyFont="1" applyBorder="1" applyAlignment="1">
      <alignment vertical="center"/>
    </xf>
    <xf numFmtId="0" fontId="12" fillId="0" borderId="0" xfId="0" applyFont="1" applyFill="1" applyBorder="1" applyAlignment="1">
      <alignment horizontal="center" vertical="center" textRotation="90"/>
    </xf>
    <xf numFmtId="0" fontId="10" fillId="0" borderId="0" xfId="0" applyFont="1" applyFill="1" applyBorder="1" applyAlignment="1">
      <alignment horizontal="center" vertical="center"/>
    </xf>
    <xf numFmtId="0" fontId="0" fillId="0" borderId="0" xfId="0" applyFont="1" applyFill="1" applyBorder="1" applyAlignment="1">
      <alignment horizontal="center" vertical="center"/>
    </xf>
    <xf numFmtId="164" fontId="10" fillId="0" borderId="0" xfId="0" applyNumberFormat="1" applyFont="1" applyFill="1" applyBorder="1" applyAlignment="1">
      <alignment horizontal="center" vertical="center"/>
    </xf>
    <xf numFmtId="0" fontId="10" fillId="0" borderId="0" xfId="0" applyFont="1" applyFill="1" applyBorder="1" applyAlignment="1">
      <alignment vertical="center"/>
    </xf>
    <xf numFmtId="164" fontId="10" fillId="0" borderId="0" xfId="0" applyNumberFormat="1" applyFont="1" applyFill="1" applyBorder="1" applyAlignment="1">
      <alignment vertical="center"/>
    </xf>
    <xf numFmtId="0" fontId="12" fillId="0" borderId="0" xfId="0" applyFont="1" applyFill="1" applyBorder="1" applyAlignment="1">
      <alignment vertical="center"/>
    </xf>
    <xf numFmtId="164" fontId="12" fillId="0" borderId="0" xfId="0" applyNumberFormat="1" applyFont="1" applyFill="1" applyBorder="1" applyAlignment="1">
      <alignment horizontal="center" vertical="center"/>
    </xf>
    <xf numFmtId="164" fontId="12" fillId="0" borderId="0" xfId="0" applyNumberFormat="1" applyFont="1" applyFill="1" applyBorder="1" applyAlignment="1">
      <alignment vertical="center"/>
    </xf>
    <xf numFmtId="2" fontId="10" fillId="0" borderId="49" xfId="0" applyNumberFormat="1" applyFont="1" applyBorder="1" applyAlignment="1">
      <alignment vertical="center"/>
    </xf>
    <xf numFmtId="2" fontId="10" fillId="6" borderId="28" xfId="0" applyNumberFormat="1" applyFont="1" applyFill="1" applyBorder="1" applyAlignment="1">
      <alignment vertical="center"/>
    </xf>
    <xf numFmtId="2" fontId="13" fillId="6" borderId="28" xfId="0" applyNumberFormat="1" applyFont="1" applyFill="1" applyBorder="1" applyAlignment="1">
      <alignment vertical="center"/>
    </xf>
    <xf numFmtId="10" fontId="13" fillId="6" borderId="28" xfId="0" applyNumberFormat="1" applyFont="1" applyFill="1" applyBorder="1" applyAlignment="1">
      <alignment horizontal="center" vertical="center"/>
    </xf>
    <xf numFmtId="2" fontId="10" fillId="0" borderId="51" xfId="0" applyNumberFormat="1" applyFont="1" applyBorder="1" applyAlignment="1">
      <alignment vertical="center"/>
    </xf>
    <xf numFmtId="2" fontId="10" fillId="6" borderId="0" xfId="0" applyNumberFormat="1" applyFont="1" applyFill="1" applyBorder="1" applyAlignment="1">
      <alignment vertical="center"/>
    </xf>
    <xf numFmtId="10" fontId="13" fillId="6" borderId="0" xfId="0" applyNumberFormat="1" applyFont="1" applyFill="1" applyBorder="1" applyAlignment="1">
      <alignment horizontal="center" vertical="center"/>
    </xf>
    <xf numFmtId="10" fontId="13" fillId="6" borderId="30" xfId="0" applyNumberFormat="1" applyFont="1" applyFill="1" applyBorder="1" applyAlignment="1">
      <alignment horizontal="center" vertical="center"/>
    </xf>
    <xf numFmtId="2" fontId="10" fillId="0" borderId="0" xfId="0" applyNumberFormat="1" applyFont="1" applyAlignment="1">
      <alignment horizontal="center" vertical="center"/>
    </xf>
    <xf numFmtId="0" fontId="11" fillId="6" borderId="61" xfId="0" applyFont="1" applyFill="1" applyBorder="1" applyAlignment="1">
      <alignment vertical="center"/>
    </xf>
    <xf numFmtId="10" fontId="10" fillId="0" borderId="5" xfId="0" applyNumberFormat="1" applyFont="1" applyBorder="1" applyAlignment="1">
      <alignment horizontal="center" vertical="center"/>
    </xf>
    <xf numFmtId="10" fontId="10" fillId="0" borderId="6" xfId="0" applyNumberFormat="1" applyFont="1" applyBorder="1" applyAlignment="1">
      <alignment horizontal="center" vertical="center"/>
    </xf>
    <xf numFmtId="10" fontId="10" fillId="0" borderId="7" xfId="0" applyNumberFormat="1" applyFont="1" applyBorder="1" applyAlignment="1">
      <alignment horizontal="center" vertical="center"/>
    </xf>
    <xf numFmtId="10" fontId="10" fillId="0" borderId="76" xfId="0" applyNumberFormat="1" applyFont="1" applyBorder="1" applyAlignment="1">
      <alignment horizontal="center" vertical="center"/>
    </xf>
    <xf numFmtId="10" fontId="10" fillId="0" borderId="77" xfId="0" applyNumberFormat="1" applyFont="1" applyBorder="1" applyAlignment="1">
      <alignment horizontal="center" vertical="center"/>
    </xf>
    <xf numFmtId="10" fontId="10" fillId="0" borderId="74" xfId="0" applyNumberFormat="1" applyFont="1" applyBorder="1" applyAlignment="1">
      <alignment horizontal="center" vertical="center"/>
    </xf>
    <xf numFmtId="10" fontId="10" fillId="0" borderId="78" xfId="0" applyNumberFormat="1" applyFont="1" applyBorder="1" applyAlignment="1">
      <alignment horizontal="center" vertical="center"/>
    </xf>
    <xf numFmtId="0" fontId="11" fillId="6" borderId="62" xfId="0" applyFont="1" applyFill="1" applyBorder="1" applyAlignment="1">
      <alignment vertical="center"/>
    </xf>
    <xf numFmtId="10" fontId="10" fillId="0" borderId="8" xfId="0" applyNumberFormat="1" applyFont="1" applyBorder="1" applyAlignment="1">
      <alignment horizontal="center" vertical="center"/>
    </xf>
    <xf numFmtId="10" fontId="10" fillId="0" borderId="62" xfId="0" applyNumberFormat="1" applyFont="1" applyBorder="1" applyAlignment="1">
      <alignment horizontal="center" vertical="center"/>
    </xf>
    <xf numFmtId="10" fontId="10" fillId="0" borderId="40" xfId="0" applyNumberFormat="1" applyFont="1" applyBorder="1" applyAlignment="1">
      <alignment horizontal="center" vertical="center"/>
    </xf>
    <xf numFmtId="10" fontId="10" fillId="0" borderId="63" xfId="0" applyNumberFormat="1" applyFont="1" applyBorder="1" applyAlignment="1">
      <alignment horizontal="center" vertical="center"/>
    </xf>
    <xf numFmtId="10" fontId="3" fillId="3" borderId="28" xfId="3" applyNumberFormat="1" applyFont="1" applyBorder="1" applyAlignment="1">
      <alignment horizontal="center" vertical="center"/>
    </xf>
    <xf numFmtId="9" fontId="10" fillId="0" borderId="0" xfId="1" applyFont="1" applyAlignment="1">
      <alignment horizontal="center" vertical="center"/>
    </xf>
    <xf numFmtId="10" fontId="3" fillId="3" borderId="0" xfId="3" applyNumberFormat="1" applyFont="1" applyBorder="1" applyAlignment="1">
      <alignment horizontal="center" vertical="center"/>
    </xf>
    <xf numFmtId="0" fontId="11" fillId="6" borderId="8" xfId="0" applyFont="1" applyFill="1" applyBorder="1" applyAlignment="1">
      <alignment vertical="center"/>
    </xf>
    <xf numFmtId="10" fontId="10" fillId="0" borderId="46" xfId="0" applyNumberFormat="1" applyFont="1" applyBorder="1" applyAlignment="1">
      <alignment horizontal="center" vertical="center"/>
    </xf>
    <xf numFmtId="10" fontId="10" fillId="0" borderId="81" xfId="0" applyNumberFormat="1" applyFont="1" applyBorder="1" applyAlignment="1">
      <alignment horizontal="center" vertical="center"/>
    </xf>
    <xf numFmtId="0" fontId="11" fillId="6" borderId="40" xfId="0" applyFont="1" applyFill="1" applyBorder="1" applyAlignment="1">
      <alignment vertical="center"/>
    </xf>
    <xf numFmtId="10" fontId="3" fillId="3" borderId="32" xfId="3" applyNumberFormat="1" applyFont="1" applyBorder="1" applyAlignment="1">
      <alignment horizontal="center" vertical="center"/>
    </xf>
    <xf numFmtId="0" fontId="10" fillId="0" borderId="0" xfId="0" applyFont="1" applyFill="1" applyAlignment="1">
      <alignment vertical="center"/>
    </xf>
    <xf numFmtId="2" fontId="10" fillId="0" borderId="0" xfId="0" applyNumberFormat="1" applyFont="1" applyBorder="1" applyAlignment="1">
      <alignment horizontal="center" vertical="center"/>
    </xf>
    <xf numFmtId="0" fontId="10" fillId="0" borderId="0" xfId="0" applyFont="1" applyFill="1" applyAlignment="1">
      <alignment horizontal="center" vertical="center"/>
    </xf>
    <xf numFmtId="0" fontId="10" fillId="0" borderId="67" xfId="0" applyFont="1" applyFill="1" applyBorder="1" applyAlignment="1">
      <alignment vertical="center"/>
    </xf>
    <xf numFmtId="0" fontId="10" fillId="0" borderId="67" xfId="0" applyFont="1" applyFill="1" applyBorder="1" applyAlignment="1">
      <alignment horizontal="center" vertical="center"/>
    </xf>
    <xf numFmtId="2" fontId="10" fillId="0" borderId="67" xfId="0" applyNumberFormat="1" applyFont="1" applyFill="1" applyBorder="1" applyAlignment="1">
      <alignment horizontal="center" vertical="center"/>
    </xf>
    <xf numFmtId="0" fontId="10" fillId="0" borderId="0" xfId="0" applyFont="1" applyFill="1" applyBorder="1" applyAlignment="1">
      <alignment horizontal="center" vertical="center" textRotation="90"/>
    </xf>
    <xf numFmtId="0" fontId="11" fillId="0" borderId="0" xfId="0" applyFont="1" applyFill="1" applyBorder="1" applyAlignment="1">
      <alignment vertical="center"/>
    </xf>
    <xf numFmtId="0" fontId="11" fillId="0" borderId="0" xfId="0" applyFont="1" applyFill="1" applyBorder="1" applyAlignment="1">
      <alignment horizontal="center" vertical="center" textRotation="90"/>
    </xf>
    <xf numFmtId="10" fontId="10" fillId="0" borderId="0" xfId="0" applyNumberFormat="1" applyFont="1" applyFill="1" applyBorder="1" applyAlignment="1">
      <alignment horizontal="center" vertical="center"/>
    </xf>
    <xf numFmtId="10" fontId="3" fillId="0" borderId="0" xfId="3" applyNumberFormat="1" applyFont="1" applyFill="1" applyBorder="1" applyAlignment="1">
      <alignment horizontal="center" vertical="center"/>
    </xf>
    <xf numFmtId="0" fontId="10" fillId="0" borderId="65" xfId="0" applyFont="1" applyFill="1" applyBorder="1" applyAlignment="1">
      <alignment vertical="center"/>
    </xf>
    <xf numFmtId="0" fontId="10" fillId="0" borderId="65" xfId="0" applyFont="1" applyFill="1" applyBorder="1" applyAlignment="1">
      <alignment horizontal="center" vertical="center"/>
    </xf>
    <xf numFmtId="2" fontId="10" fillId="0" borderId="0" xfId="0" applyNumberFormat="1" applyFont="1" applyFill="1" applyBorder="1" applyAlignment="1">
      <alignment horizontal="center" vertical="center"/>
    </xf>
    <xf numFmtId="0" fontId="10" fillId="0" borderId="65" xfId="0" applyFont="1" applyFill="1" applyBorder="1" applyAlignment="1">
      <alignment horizontal="center" vertical="center" textRotation="90"/>
    </xf>
    <xf numFmtId="0" fontId="11" fillId="0" borderId="65" xfId="0" applyFont="1" applyFill="1" applyBorder="1" applyAlignment="1">
      <alignment vertical="center"/>
    </xf>
    <xf numFmtId="0" fontId="11" fillId="0" borderId="65" xfId="0" applyFont="1" applyFill="1" applyBorder="1" applyAlignment="1">
      <alignment horizontal="center" vertical="center" textRotation="90"/>
    </xf>
    <xf numFmtId="10" fontId="10" fillId="0" borderId="65" xfId="0" applyNumberFormat="1" applyFont="1" applyFill="1" applyBorder="1" applyAlignment="1">
      <alignment horizontal="center" vertical="center"/>
    </xf>
    <xf numFmtId="10" fontId="3" fillId="0" borderId="65" xfId="3" applyNumberFormat="1" applyFont="1" applyFill="1" applyBorder="1" applyAlignment="1">
      <alignment horizontal="center" vertical="center"/>
    </xf>
    <xf numFmtId="2" fontId="10" fillId="0" borderId="0" xfId="0" applyNumberFormat="1" applyFont="1" applyFill="1" applyAlignment="1">
      <alignment horizontal="center" vertical="center"/>
    </xf>
    <xf numFmtId="10" fontId="3" fillId="3" borderId="79" xfId="3" applyNumberFormat="1" applyFont="1" applyBorder="1" applyAlignment="1">
      <alignment horizontal="center" vertical="center"/>
    </xf>
    <xf numFmtId="10" fontId="3" fillId="3" borderId="43" xfId="3" applyNumberFormat="1" applyFont="1" applyBorder="1" applyAlignment="1">
      <alignment horizontal="center" vertical="center"/>
    </xf>
    <xf numFmtId="10" fontId="3" fillId="3" borderId="53" xfId="3" applyNumberFormat="1" applyFont="1" applyBorder="1" applyAlignment="1">
      <alignment horizontal="center" vertical="center"/>
    </xf>
    <xf numFmtId="10" fontId="3" fillId="3" borderId="44" xfId="3" applyNumberFormat="1" applyFont="1" applyBorder="1" applyAlignment="1">
      <alignment horizontal="center" vertical="center"/>
    </xf>
    <xf numFmtId="10" fontId="3" fillId="3" borderId="54" xfId="3" applyNumberFormat="1" applyFont="1" applyBorder="1" applyAlignment="1">
      <alignment horizontal="center" vertical="center"/>
    </xf>
    <xf numFmtId="10" fontId="3" fillId="3" borderId="45" xfId="3" applyNumberFormat="1" applyFont="1" applyBorder="1" applyAlignment="1">
      <alignment horizontal="center" vertical="center"/>
    </xf>
    <xf numFmtId="0" fontId="10" fillId="0" borderId="31" xfId="0" applyFont="1" applyBorder="1" applyAlignment="1">
      <alignment horizontal="center" vertical="center"/>
    </xf>
    <xf numFmtId="164" fontId="10" fillId="18" borderId="13" xfId="0" applyNumberFormat="1" applyFont="1" applyFill="1" applyBorder="1" applyAlignment="1">
      <alignment horizontal="center" vertical="center"/>
    </xf>
    <xf numFmtId="164" fontId="10" fillId="18" borderId="14" xfId="0" applyNumberFormat="1" applyFont="1" applyFill="1" applyBorder="1" applyAlignment="1">
      <alignment horizontal="center" vertical="center"/>
    </xf>
    <xf numFmtId="164" fontId="10" fillId="18" borderId="15" xfId="0" applyNumberFormat="1" applyFont="1" applyFill="1" applyBorder="1" applyAlignment="1">
      <alignment horizontal="center" vertical="center"/>
    </xf>
    <xf numFmtId="0" fontId="10" fillId="19" borderId="0" xfId="0" applyFont="1" applyFill="1" applyBorder="1" applyAlignment="1">
      <alignment vertical="center"/>
    </xf>
    <xf numFmtId="164" fontId="10" fillId="18" borderId="18" xfId="0" applyNumberFormat="1" applyFont="1" applyFill="1" applyBorder="1" applyAlignment="1">
      <alignment horizontal="center" vertical="center"/>
    </xf>
    <xf numFmtId="164" fontId="10" fillId="18" borderId="0" xfId="0" applyNumberFormat="1" applyFont="1" applyFill="1" applyBorder="1" applyAlignment="1">
      <alignment horizontal="center" vertical="center"/>
    </xf>
    <xf numFmtId="164" fontId="10" fillId="18" borderId="19" xfId="0" applyNumberFormat="1" applyFont="1" applyFill="1" applyBorder="1" applyAlignment="1">
      <alignment horizontal="center" vertical="center"/>
    </xf>
    <xf numFmtId="164" fontId="10" fillId="18" borderId="21" xfId="0" applyNumberFormat="1" applyFont="1" applyFill="1" applyBorder="1" applyAlignment="1">
      <alignment horizontal="center" vertical="center"/>
    </xf>
    <xf numFmtId="164" fontId="10" fillId="18" borderId="22" xfId="0" applyNumberFormat="1" applyFont="1" applyFill="1" applyBorder="1" applyAlignment="1">
      <alignment horizontal="center" vertical="center"/>
    </xf>
    <xf numFmtId="164" fontId="10" fillId="18" borderId="23" xfId="0" applyNumberFormat="1" applyFont="1" applyFill="1" applyBorder="1" applyAlignment="1">
      <alignment horizontal="center" vertical="center"/>
    </xf>
    <xf numFmtId="0" fontId="12" fillId="5" borderId="0" xfId="0" applyFont="1" applyFill="1" applyBorder="1" applyAlignment="1">
      <alignment horizontal="center" vertical="center"/>
    </xf>
    <xf numFmtId="166" fontId="10" fillId="4" borderId="14" xfId="0" applyNumberFormat="1" applyFont="1" applyFill="1" applyBorder="1" applyAlignment="1">
      <alignment horizontal="center" vertical="center"/>
    </xf>
    <xf numFmtId="166" fontId="10" fillId="4" borderId="0" xfId="0" applyNumberFormat="1" applyFont="1" applyFill="1" applyBorder="1" applyAlignment="1">
      <alignment horizontal="center" vertical="center"/>
    </xf>
    <xf numFmtId="166" fontId="10" fillId="4" borderId="22" xfId="0" applyNumberFormat="1" applyFont="1" applyFill="1" applyBorder="1" applyAlignment="1">
      <alignment horizontal="center" vertical="center"/>
    </xf>
    <xf numFmtId="9" fontId="0" fillId="0" borderId="0" xfId="1" applyFont="1" applyBorder="1" applyAlignment="1">
      <alignment horizontal="center" vertical="center"/>
    </xf>
    <xf numFmtId="10" fontId="10" fillId="0" borderId="4" xfId="0" applyNumberFormat="1" applyFont="1" applyBorder="1" applyAlignment="1">
      <alignment horizontal="center" vertical="center"/>
    </xf>
    <xf numFmtId="10" fontId="10" fillId="0" borderId="12" xfId="0" applyNumberFormat="1" applyFont="1" applyBorder="1" applyAlignment="1">
      <alignment horizontal="center" vertical="center"/>
    </xf>
    <xf numFmtId="0" fontId="4" fillId="13" borderId="53" xfId="0" applyFont="1" applyFill="1" applyBorder="1" applyAlignment="1">
      <alignment horizontal="center" vertical="center"/>
    </xf>
    <xf numFmtId="10" fontId="10" fillId="0" borderId="56" xfId="0" applyNumberFormat="1" applyFont="1" applyBorder="1" applyAlignment="1">
      <alignment horizontal="center" vertical="center"/>
    </xf>
    <xf numFmtId="10" fontId="10" fillId="23" borderId="55" xfId="0" applyNumberFormat="1" applyFont="1" applyFill="1" applyBorder="1" applyAlignment="1">
      <alignment horizontal="center" vertical="center"/>
    </xf>
    <xf numFmtId="10" fontId="10" fillId="23" borderId="56" xfId="0" applyNumberFormat="1" applyFont="1" applyFill="1" applyBorder="1" applyAlignment="1">
      <alignment horizontal="center" vertical="center"/>
    </xf>
    <xf numFmtId="10" fontId="10" fillId="23" borderId="1" xfId="0" applyNumberFormat="1" applyFont="1" applyFill="1" applyBorder="1" applyAlignment="1">
      <alignment horizontal="center" vertical="center"/>
    </xf>
    <xf numFmtId="10" fontId="10" fillId="23" borderId="9" xfId="0" applyNumberFormat="1" applyFont="1" applyFill="1" applyBorder="1" applyAlignment="1">
      <alignment horizontal="center" vertical="center"/>
    </xf>
    <xf numFmtId="10" fontId="10" fillId="0" borderId="60" xfId="0" applyNumberFormat="1" applyFont="1" applyBorder="1" applyAlignment="1">
      <alignment horizontal="center" vertical="center"/>
    </xf>
    <xf numFmtId="10" fontId="10" fillId="0" borderId="83" xfId="0" applyNumberFormat="1" applyFont="1" applyBorder="1" applyAlignment="1">
      <alignment horizontal="center" vertical="center"/>
    </xf>
    <xf numFmtId="10" fontId="10" fillId="0" borderId="59" xfId="0" applyNumberFormat="1" applyFont="1" applyBorder="1" applyAlignment="1">
      <alignment horizontal="center" vertical="center"/>
    </xf>
    <xf numFmtId="0" fontId="4" fillId="9" borderId="8" xfId="0" applyFont="1" applyFill="1" applyBorder="1" applyAlignment="1">
      <alignment horizontal="center" vertical="center"/>
    </xf>
    <xf numFmtId="2" fontId="0" fillId="0" borderId="9" xfId="1" applyNumberFormat="1" applyFont="1" applyBorder="1" applyAlignment="1">
      <alignment horizontal="center" vertical="center"/>
    </xf>
    <xf numFmtId="0" fontId="4" fillId="6" borderId="52" xfId="0" applyFont="1" applyFill="1" applyBorder="1" applyAlignment="1">
      <alignment horizontal="center" vertical="center"/>
    </xf>
    <xf numFmtId="2" fontId="0" fillId="0" borderId="33" xfId="1" applyNumberFormat="1" applyFont="1" applyBorder="1" applyAlignment="1">
      <alignment horizontal="center" vertical="center"/>
    </xf>
    <xf numFmtId="10" fontId="10" fillId="0" borderId="75" xfId="0" applyNumberFormat="1" applyFont="1" applyBorder="1" applyAlignment="1">
      <alignment horizontal="center" vertical="center"/>
    </xf>
    <xf numFmtId="10" fontId="10" fillId="0" borderId="2" xfId="0" applyNumberFormat="1" applyFont="1" applyBorder="1" applyAlignment="1">
      <alignment horizontal="center" vertical="center"/>
    </xf>
    <xf numFmtId="10" fontId="10" fillId="23" borderId="77" xfId="0" applyNumberFormat="1" applyFont="1" applyFill="1" applyBorder="1" applyAlignment="1">
      <alignment horizontal="center" vertical="center"/>
    </xf>
    <xf numFmtId="0" fontId="0" fillId="22" borderId="91" xfId="0" applyFill="1" applyBorder="1" applyAlignment="1">
      <alignment horizontal="center" vertical="center" textRotation="90" wrapText="1"/>
    </xf>
    <xf numFmtId="0" fontId="0" fillId="22" borderId="92" xfId="0" applyFill="1" applyBorder="1" applyAlignment="1">
      <alignment horizontal="center" vertical="center" textRotation="90" wrapText="1"/>
    </xf>
    <xf numFmtId="10" fontId="10" fillId="0" borderId="64" xfId="0" applyNumberFormat="1" applyFont="1" applyBorder="1" applyAlignment="1">
      <alignment horizontal="center" vertical="center"/>
    </xf>
    <xf numFmtId="10" fontId="10" fillId="0" borderId="10" xfId="0" applyNumberFormat="1" applyFont="1" applyBorder="1" applyAlignment="1">
      <alignment horizontal="center" vertical="center"/>
    </xf>
    <xf numFmtId="10" fontId="10" fillId="23" borderId="8" xfId="0" applyNumberFormat="1" applyFont="1" applyFill="1" applyBorder="1" applyAlignment="1">
      <alignment horizontal="center" vertical="center"/>
    </xf>
    <xf numFmtId="10" fontId="10" fillId="0" borderId="58" xfId="0" applyNumberFormat="1" applyFont="1" applyBorder="1" applyAlignment="1">
      <alignment horizontal="center" vertical="center"/>
    </xf>
    <xf numFmtId="10" fontId="10" fillId="23" borderId="75" xfId="0" applyNumberFormat="1" applyFont="1" applyFill="1" applyBorder="1" applyAlignment="1">
      <alignment horizontal="center" vertical="center"/>
    </xf>
    <xf numFmtId="9" fontId="6" fillId="22" borderId="0" xfId="1" applyFont="1" applyFill="1" applyBorder="1" applyAlignment="1">
      <alignment horizontal="center" vertical="center"/>
    </xf>
    <xf numFmtId="0" fontId="4" fillId="10" borderId="65" xfId="0" applyFont="1" applyFill="1" applyBorder="1" applyAlignment="1">
      <alignment horizontal="center" vertical="center"/>
    </xf>
    <xf numFmtId="10" fontId="10" fillId="0" borderId="3" xfId="0" applyNumberFormat="1" applyFont="1" applyBorder="1" applyAlignment="1">
      <alignment horizontal="center" vertical="center"/>
    </xf>
    <xf numFmtId="10" fontId="10" fillId="0" borderId="65" xfId="0" applyNumberFormat="1" applyFont="1" applyBorder="1" applyAlignment="1">
      <alignment horizontal="center" vertical="center"/>
    </xf>
    <xf numFmtId="10" fontId="10" fillId="0" borderId="67" xfId="0" applyNumberFormat="1" applyFont="1" applyBorder="1" applyAlignment="1">
      <alignment horizontal="center" vertical="center"/>
    </xf>
    <xf numFmtId="10" fontId="10" fillId="23" borderId="3" xfId="0" applyNumberFormat="1" applyFont="1" applyFill="1" applyBorder="1" applyAlignment="1">
      <alignment horizontal="center" vertical="center"/>
    </xf>
    <xf numFmtId="10" fontId="10" fillId="0" borderId="94" xfId="0" applyNumberFormat="1" applyFont="1" applyBorder="1" applyAlignment="1">
      <alignment horizontal="center" vertical="center"/>
    </xf>
    <xf numFmtId="0" fontId="4" fillId="10" borderId="28" xfId="0" applyFont="1" applyFill="1" applyBorder="1" applyAlignment="1">
      <alignment horizontal="center" vertical="center"/>
    </xf>
    <xf numFmtId="10" fontId="10" fillId="0" borderId="86" xfId="0" applyNumberFormat="1" applyFont="1" applyBorder="1" applyAlignment="1">
      <alignment horizontal="center" vertical="center"/>
    </xf>
    <xf numFmtId="10" fontId="10" fillId="0" borderId="95" xfId="0" applyNumberFormat="1" applyFont="1" applyBorder="1" applyAlignment="1">
      <alignment horizontal="center" vertical="center"/>
    </xf>
    <xf numFmtId="0" fontId="4" fillId="15" borderId="64" xfId="0" applyFont="1" applyFill="1" applyBorder="1" applyAlignment="1">
      <alignment horizontal="center" vertical="center"/>
    </xf>
    <xf numFmtId="10" fontId="10" fillId="0" borderId="87" xfId="0" applyNumberFormat="1" applyFont="1" applyBorder="1" applyAlignment="1">
      <alignment horizontal="center" vertical="center"/>
    </xf>
    <xf numFmtId="10" fontId="10" fillId="0" borderId="89" xfId="0" applyNumberFormat="1" applyFont="1" applyBorder="1" applyAlignment="1">
      <alignment horizontal="center" vertical="center"/>
    </xf>
    <xf numFmtId="10" fontId="10" fillId="0" borderId="96" xfId="0" applyNumberFormat="1" applyFont="1" applyBorder="1" applyAlignment="1">
      <alignment horizontal="center" vertical="center"/>
    </xf>
    <xf numFmtId="10" fontId="10" fillId="0" borderId="88" xfId="0" applyNumberFormat="1" applyFont="1" applyBorder="1" applyAlignment="1">
      <alignment horizontal="center" vertical="center"/>
    </xf>
    <xf numFmtId="10" fontId="10" fillId="23" borderId="62" xfId="0" applyNumberFormat="1" applyFont="1" applyFill="1" applyBorder="1" applyAlignment="1">
      <alignment horizontal="center" vertical="center"/>
    </xf>
    <xf numFmtId="10" fontId="10" fillId="23" borderId="87" xfId="0" applyNumberFormat="1" applyFont="1" applyFill="1" applyBorder="1" applyAlignment="1">
      <alignment horizontal="center" vertical="center"/>
    </xf>
    <xf numFmtId="10" fontId="10" fillId="0" borderId="97" xfId="0" applyNumberFormat="1" applyFont="1" applyBorder="1" applyAlignment="1">
      <alignment horizontal="center" vertical="center"/>
    </xf>
    <xf numFmtId="10" fontId="10" fillId="0" borderId="93" xfId="0" applyNumberFormat="1" applyFont="1" applyBorder="1" applyAlignment="1">
      <alignment horizontal="center" vertical="center"/>
    </xf>
    <xf numFmtId="0" fontId="4" fillId="15" borderId="77" xfId="0" applyFont="1" applyFill="1" applyBorder="1" applyAlignment="1">
      <alignment horizontal="center" vertical="center"/>
    </xf>
    <xf numFmtId="0" fontId="4" fillId="15" borderId="78" xfId="0" applyFont="1" applyFill="1" applyBorder="1" applyAlignment="1">
      <alignment horizontal="center" vertical="center"/>
    </xf>
    <xf numFmtId="0" fontId="4" fillId="15" borderId="40" xfId="0" applyFont="1" applyFill="1" applyBorder="1" applyAlignment="1">
      <alignment horizontal="center" vertical="center"/>
    </xf>
    <xf numFmtId="0" fontId="4" fillId="15" borderId="42" xfId="0" applyFont="1" applyFill="1" applyBorder="1" applyAlignment="1">
      <alignment horizontal="center" vertical="center"/>
    </xf>
    <xf numFmtId="0" fontId="14" fillId="0" borderId="0" xfId="0" applyFont="1" applyAlignment="1">
      <alignment horizontal="right"/>
    </xf>
    <xf numFmtId="0" fontId="14" fillId="0" borderId="0" xfId="0" applyFont="1" applyBorder="1" applyAlignment="1">
      <alignment horizontal="right"/>
    </xf>
    <xf numFmtId="0" fontId="0" fillId="0" borderId="0" xfId="0" applyFont="1" applyBorder="1" applyAlignment="1">
      <alignment vertical="center"/>
    </xf>
    <xf numFmtId="0" fontId="17" fillId="0" borderId="0" xfId="0" applyFont="1" applyBorder="1" applyAlignment="1">
      <alignment horizontal="center"/>
    </xf>
    <xf numFmtId="0" fontId="0" fillId="0" borderId="0" xfId="0" applyFont="1" applyBorder="1"/>
    <xf numFmtId="0" fontId="16" fillId="0" borderId="0" xfId="0" applyFont="1" applyBorder="1" applyAlignment="1">
      <alignment vertical="center"/>
    </xf>
    <xf numFmtId="0" fontId="0" fillId="0" borderId="0" xfId="0" applyFont="1" applyBorder="1" applyAlignment="1">
      <alignment horizontal="center"/>
    </xf>
    <xf numFmtId="0" fontId="16" fillId="0" borderId="0" xfId="0" applyFont="1" applyBorder="1" applyAlignment="1">
      <alignment horizontal="center" vertical="center"/>
    </xf>
    <xf numFmtId="0" fontId="10" fillId="0" borderId="0" xfId="0" applyNumberFormat="1" applyFont="1" applyAlignment="1">
      <alignment vertical="center"/>
    </xf>
    <xf numFmtId="0" fontId="10" fillId="5" borderId="41" xfId="0" applyNumberFormat="1" applyFont="1" applyFill="1" applyBorder="1" applyAlignment="1">
      <alignment horizontal="center" vertical="center"/>
    </xf>
    <xf numFmtId="0" fontId="10" fillId="5" borderId="42" xfId="0" applyNumberFormat="1" applyFont="1" applyFill="1" applyBorder="1" applyAlignment="1">
      <alignment horizontal="center" vertical="center"/>
    </xf>
    <xf numFmtId="0" fontId="10" fillId="0" borderId="0" xfId="0" applyNumberFormat="1" applyFont="1" applyBorder="1" applyAlignment="1">
      <alignment horizontal="center" vertical="center"/>
    </xf>
    <xf numFmtId="0" fontId="13" fillId="6" borderId="0" xfId="0" applyNumberFormat="1" applyFont="1" applyFill="1" applyBorder="1" applyAlignment="1">
      <alignment horizontal="center" vertical="center"/>
    </xf>
    <xf numFmtId="0" fontId="13" fillId="6" borderId="30" xfId="0" applyNumberFormat="1" applyFont="1" applyFill="1" applyBorder="1" applyAlignment="1">
      <alignment horizontal="center" vertical="center"/>
    </xf>
    <xf numFmtId="0" fontId="10" fillId="0" borderId="5" xfId="0" applyNumberFormat="1" applyFont="1" applyBorder="1" applyAlignment="1">
      <alignment horizontal="center" vertical="center"/>
    </xf>
    <xf numFmtId="0" fontId="10" fillId="0" borderId="7" xfId="0" applyNumberFormat="1" applyFont="1" applyBorder="1" applyAlignment="1">
      <alignment horizontal="center" vertical="center"/>
    </xf>
    <xf numFmtId="0" fontId="10" fillId="0" borderId="8" xfId="0" applyNumberFormat="1" applyFont="1" applyBorder="1" applyAlignment="1">
      <alignment horizontal="center" vertical="center"/>
    </xf>
    <xf numFmtId="0" fontId="10" fillId="0" borderId="9" xfId="0" applyNumberFormat="1" applyFont="1" applyBorder="1" applyAlignment="1">
      <alignment horizontal="center" vertical="center"/>
    </xf>
    <xf numFmtId="0" fontId="10" fillId="0" borderId="40" xfId="0" applyNumberFormat="1" applyFont="1" applyBorder="1" applyAlignment="1">
      <alignment horizontal="center" vertical="center"/>
    </xf>
    <xf numFmtId="0" fontId="10" fillId="0" borderId="42" xfId="0" applyNumberFormat="1" applyFont="1" applyBorder="1" applyAlignment="1">
      <alignment horizontal="center" vertical="center"/>
    </xf>
    <xf numFmtId="0" fontId="10" fillId="0" borderId="46" xfId="0" applyNumberFormat="1" applyFont="1" applyBorder="1" applyAlignment="1">
      <alignment horizontal="center" vertical="center"/>
    </xf>
    <xf numFmtId="0" fontId="10" fillId="0" borderId="6" xfId="0" applyNumberFormat="1" applyFont="1" applyBorder="1" applyAlignment="1">
      <alignment horizontal="center" vertical="center"/>
    </xf>
    <xf numFmtId="0" fontId="10" fillId="0" borderId="1" xfId="0" applyNumberFormat="1" applyFont="1" applyBorder="1" applyAlignment="1">
      <alignment horizontal="center" vertical="center"/>
    </xf>
    <xf numFmtId="0" fontId="10" fillId="0" borderId="41" xfId="0" applyNumberFormat="1" applyFont="1" applyBorder="1" applyAlignment="1">
      <alignment horizontal="center" vertical="center"/>
    </xf>
    <xf numFmtId="0" fontId="10" fillId="0" borderId="0" xfId="0" applyNumberFormat="1" applyFont="1" applyFill="1" applyBorder="1" applyAlignment="1">
      <alignment horizontal="center" vertical="center"/>
    </xf>
    <xf numFmtId="0" fontId="3" fillId="0" borderId="0" xfId="3" applyNumberFormat="1" applyFont="1" applyFill="1" applyBorder="1" applyAlignment="1">
      <alignment horizontal="center" vertical="center"/>
    </xf>
    <xf numFmtId="0" fontId="10" fillId="0" borderId="65" xfId="0" applyNumberFormat="1" applyFont="1" applyFill="1" applyBorder="1" applyAlignment="1">
      <alignment horizontal="center" vertical="center"/>
    </xf>
    <xf numFmtId="0" fontId="3" fillId="0" borderId="65" xfId="3" applyNumberFormat="1" applyFont="1" applyFill="1" applyBorder="1" applyAlignment="1">
      <alignment horizontal="center" vertical="center"/>
    </xf>
    <xf numFmtId="0" fontId="3" fillId="3" borderId="43" xfId="3" applyNumberFormat="1" applyFont="1" applyBorder="1" applyAlignment="1">
      <alignment horizontal="center" vertical="center"/>
    </xf>
    <xf numFmtId="0" fontId="3" fillId="3" borderId="44" xfId="3" applyNumberFormat="1" applyFont="1" applyBorder="1" applyAlignment="1">
      <alignment horizontal="center" vertical="center"/>
    </xf>
    <xf numFmtId="0" fontId="3" fillId="3" borderId="45" xfId="3" applyNumberFormat="1" applyFont="1" applyBorder="1" applyAlignment="1">
      <alignment horizontal="center" vertical="center"/>
    </xf>
    <xf numFmtId="0" fontId="10" fillId="0" borderId="0" xfId="0" applyNumberFormat="1" applyFont="1" applyAlignment="1">
      <alignment horizontal="center" vertical="center"/>
    </xf>
    <xf numFmtId="0" fontId="0" fillId="22" borderId="90" xfId="0" applyFill="1" applyBorder="1" applyAlignment="1">
      <alignment vertical="center" textRotation="90" wrapText="1"/>
    </xf>
    <xf numFmtId="0" fontId="0" fillId="22" borderId="91" xfId="0" applyFill="1" applyBorder="1" applyAlignment="1">
      <alignment vertical="center" textRotation="90" wrapText="1"/>
    </xf>
    <xf numFmtId="0" fontId="0" fillId="22" borderId="32" xfId="0" applyFill="1" applyBorder="1" applyAlignment="1">
      <alignment vertical="center" textRotation="90" wrapText="1"/>
    </xf>
    <xf numFmtId="0" fontId="10" fillId="0" borderId="75" xfId="0" applyNumberFormat="1" applyFont="1" applyBorder="1" applyAlignment="1">
      <alignment horizontal="center" vertical="center"/>
    </xf>
    <xf numFmtId="0" fontId="10" fillId="0" borderId="2" xfId="0" applyNumberFormat="1" applyFont="1" applyBorder="1" applyAlignment="1">
      <alignment horizontal="center" vertical="center"/>
    </xf>
    <xf numFmtId="0" fontId="10" fillId="0" borderId="64" xfId="0" applyNumberFormat="1" applyFont="1" applyBorder="1" applyAlignment="1">
      <alignment horizontal="center" vertical="center"/>
    </xf>
    <xf numFmtId="0" fontId="0" fillId="22" borderId="91" xfId="0" applyNumberFormat="1" applyFill="1" applyBorder="1" applyAlignment="1">
      <alignment vertical="center" textRotation="90" wrapText="1"/>
    </xf>
    <xf numFmtId="0" fontId="10" fillId="0" borderId="55" xfId="0" applyNumberFormat="1" applyFont="1" applyBorder="1" applyAlignment="1">
      <alignment horizontal="center" vertical="center"/>
    </xf>
    <xf numFmtId="0" fontId="10" fillId="23" borderId="1" xfId="0" applyNumberFormat="1" applyFont="1" applyFill="1" applyBorder="1" applyAlignment="1">
      <alignment horizontal="center" vertical="center"/>
    </xf>
    <xf numFmtId="2" fontId="10" fillId="0" borderId="1" xfId="0" applyNumberFormat="1" applyFont="1" applyBorder="1" applyAlignment="1">
      <alignment horizontal="center" vertical="center"/>
    </xf>
    <xf numFmtId="2" fontId="10" fillId="0" borderId="41" xfId="0" applyNumberFormat="1" applyFont="1" applyBorder="1" applyAlignment="1">
      <alignment horizontal="center" vertical="center"/>
    </xf>
    <xf numFmtId="2" fontId="10" fillId="23" borderId="1" xfId="0" applyNumberFormat="1" applyFont="1" applyFill="1" applyBorder="1" applyAlignment="1">
      <alignment horizontal="center" vertical="center"/>
    </xf>
    <xf numFmtId="0" fontId="0" fillId="0" borderId="51" xfId="0" applyBorder="1" applyAlignment="1">
      <alignment vertical="center" textRotation="90"/>
    </xf>
    <xf numFmtId="0" fontId="0" fillId="0" borderId="30" xfId="0" applyBorder="1" applyAlignment="1">
      <alignment vertical="center" textRotation="90"/>
    </xf>
    <xf numFmtId="0" fontId="0" fillId="0" borderId="90" xfId="0" applyBorder="1" applyAlignment="1">
      <alignment vertical="center" textRotation="90"/>
    </xf>
    <xf numFmtId="0" fontId="0" fillId="0" borderId="91" xfId="0" applyBorder="1" applyAlignment="1">
      <alignment vertical="center" textRotation="90"/>
    </xf>
    <xf numFmtId="0" fontId="0" fillId="0" borderId="92" xfId="0" applyBorder="1" applyAlignment="1">
      <alignment vertical="center" textRotation="90"/>
    </xf>
    <xf numFmtId="0" fontId="4" fillId="22" borderId="51" xfId="0" applyFont="1" applyFill="1" applyBorder="1" applyAlignment="1">
      <alignment vertical="center"/>
    </xf>
    <xf numFmtId="0" fontId="4" fillId="22" borderId="0" xfId="0" applyFont="1" applyFill="1" applyBorder="1" applyAlignment="1">
      <alignment vertical="center"/>
    </xf>
    <xf numFmtId="0" fontId="4" fillId="22" borderId="30" xfId="0" applyFont="1" applyFill="1" applyBorder="1" applyAlignment="1">
      <alignment vertical="center"/>
    </xf>
    <xf numFmtId="0" fontId="4" fillId="22" borderId="90" xfId="0" applyFont="1" applyFill="1" applyBorder="1" applyAlignment="1">
      <alignment vertical="center"/>
    </xf>
    <xf numFmtId="0" fontId="4" fillId="22" borderId="91" xfId="0" applyFont="1" applyFill="1" applyBorder="1" applyAlignment="1">
      <alignment vertical="center"/>
    </xf>
    <xf numFmtId="0" fontId="4" fillId="22" borderId="92" xfId="0" applyFont="1" applyFill="1" applyBorder="1" applyAlignment="1">
      <alignment vertical="center"/>
    </xf>
    <xf numFmtId="0" fontId="11" fillId="14" borderId="1" xfId="0" applyNumberFormat="1" applyFont="1" applyFill="1" applyBorder="1" applyAlignment="1">
      <alignment horizontal="center" vertical="center"/>
    </xf>
    <xf numFmtId="0" fontId="4" fillId="22" borderId="0" xfId="0" applyNumberFormat="1" applyFont="1" applyFill="1" applyBorder="1" applyAlignment="1">
      <alignment vertical="center"/>
    </xf>
    <xf numFmtId="0" fontId="0" fillId="0" borderId="0" xfId="0" applyNumberFormat="1" applyBorder="1" applyAlignment="1">
      <alignment vertical="center" textRotation="90"/>
    </xf>
    <xf numFmtId="0" fontId="10" fillId="0" borderId="11" xfId="0" applyNumberFormat="1" applyFont="1" applyBorder="1" applyAlignment="1">
      <alignment horizontal="center" vertical="center"/>
    </xf>
    <xf numFmtId="0" fontId="0" fillId="0" borderId="91" xfId="0" applyNumberFormat="1" applyBorder="1" applyAlignment="1">
      <alignment vertical="center" textRotation="90"/>
    </xf>
    <xf numFmtId="0" fontId="10" fillId="23" borderId="55" xfId="0" applyNumberFormat="1" applyFont="1" applyFill="1" applyBorder="1" applyAlignment="1">
      <alignment horizontal="center" vertical="center"/>
    </xf>
    <xf numFmtId="0" fontId="4" fillId="22" borderId="91" xfId="0" applyNumberFormat="1" applyFont="1" applyFill="1" applyBorder="1" applyAlignment="1">
      <alignment vertical="center"/>
    </xf>
    <xf numFmtId="2" fontId="4" fillId="22" borderId="0" xfId="0" applyNumberFormat="1" applyFont="1" applyFill="1" applyBorder="1" applyAlignment="1">
      <alignment vertical="center"/>
    </xf>
    <xf numFmtId="2" fontId="0" fillId="0" borderId="0" xfId="0" applyNumberFormat="1" applyBorder="1" applyAlignment="1">
      <alignment vertical="center" textRotation="90"/>
    </xf>
    <xf numFmtId="0" fontId="10" fillId="0" borderId="16" xfId="0" applyFont="1" applyBorder="1" applyAlignment="1">
      <alignment horizontal="center" vertical="center"/>
    </xf>
    <xf numFmtId="0" fontId="10" fillId="0" borderId="17" xfId="0" applyFont="1" applyBorder="1" applyAlignment="1">
      <alignment horizontal="center" vertical="center"/>
    </xf>
    <xf numFmtId="0" fontId="10" fillId="0" borderId="31" xfId="0" applyFont="1" applyBorder="1" applyAlignment="1">
      <alignment horizontal="center" vertical="center"/>
    </xf>
    <xf numFmtId="0" fontId="19" fillId="0" borderId="0" xfId="0" applyFont="1" applyAlignment="1">
      <alignment horizontal="right"/>
    </xf>
    <xf numFmtId="0" fontId="19" fillId="0" borderId="0" xfId="0" applyFont="1" applyAlignment="1">
      <alignment horizontal="center"/>
    </xf>
    <xf numFmtId="0" fontId="16" fillId="0" borderId="0" xfId="0" applyFont="1" applyAlignment="1">
      <alignment vertical="center"/>
    </xf>
    <xf numFmtId="0" fontId="17" fillId="0" borderId="0" xfId="0" applyFont="1" applyAlignment="1">
      <alignment horizontal="center"/>
    </xf>
    <xf numFmtId="0" fontId="16" fillId="0" borderId="0" xfId="0" applyFont="1" applyAlignment="1">
      <alignment horizontal="center" vertical="center"/>
    </xf>
    <xf numFmtId="10" fontId="3" fillId="3" borderId="43" xfId="3" applyNumberFormat="1" applyFont="1" applyBorder="1" applyAlignment="1">
      <alignment horizontal="center" vertical="center"/>
    </xf>
    <xf numFmtId="10" fontId="3" fillId="3" borderId="44" xfId="3" applyNumberFormat="1" applyFont="1" applyBorder="1" applyAlignment="1">
      <alignment horizontal="center" vertical="center"/>
    </xf>
    <xf numFmtId="10" fontId="3" fillId="3" borderId="45" xfId="3" applyNumberFormat="1" applyFont="1" applyBorder="1" applyAlignment="1">
      <alignment horizontal="center" vertical="center"/>
    </xf>
    <xf numFmtId="0" fontId="3" fillId="3" borderId="43" xfId="3" applyNumberFormat="1" applyFont="1" applyBorder="1" applyAlignment="1">
      <alignment horizontal="center" vertical="center"/>
    </xf>
    <xf numFmtId="0" fontId="3" fillId="3" borderId="44" xfId="3" applyNumberFormat="1" applyFont="1" applyBorder="1" applyAlignment="1">
      <alignment horizontal="center" vertical="center"/>
    </xf>
    <xf numFmtId="0" fontId="3" fillId="3" borderId="45" xfId="3" applyNumberFormat="1" applyFont="1" applyBorder="1" applyAlignment="1">
      <alignment horizontal="center" vertical="center"/>
    </xf>
    <xf numFmtId="0" fontId="10" fillId="0" borderId="9" xfId="0" applyNumberFormat="1" applyFont="1" applyBorder="1" applyAlignment="1">
      <alignment horizontal="center" vertical="center"/>
    </xf>
    <xf numFmtId="0" fontId="10" fillId="0" borderId="42" xfId="0" applyNumberFormat="1" applyFont="1" applyBorder="1" applyAlignment="1">
      <alignment horizontal="center" vertical="center"/>
    </xf>
    <xf numFmtId="10" fontId="10" fillId="0" borderId="1" xfId="0" applyNumberFormat="1" applyFont="1" applyBorder="1" applyAlignment="1">
      <alignment horizontal="center" vertical="center"/>
    </xf>
    <xf numFmtId="10" fontId="10" fillId="0" borderId="41" xfId="0" applyNumberFormat="1" applyFont="1" applyBorder="1" applyAlignment="1">
      <alignment horizontal="center" vertical="center"/>
    </xf>
    <xf numFmtId="10" fontId="3" fillId="3" borderId="79" xfId="3" applyNumberFormat="1" applyFont="1" applyBorder="1" applyAlignment="1">
      <alignment horizontal="center" vertical="center"/>
    </xf>
    <xf numFmtId="10" fontId="3" fillId="3" borderId="28" xfId="3" applyNumberFormat="1" applyFont="1" applyBorder="1" applyAlignment="1">
      <alignment horizontal="center" vertical="center"/>
    </xf>
    <xf numFmtId="10" fontId="3" fillId="3" borderId="53" xfId="3" applyNumberFormat="1" applyFont="1" applyBorder="1" applyAlignment="1">
      <alignment horizontal="center" vertical="center"/>
    </xf>
    <xf numFmtId="10" fontId="3" fillId="3" borderId="0" xfId="3" applyNumberFormat="1" applyFont="1" applyBorder="1" applyAlignment="1">
      <alignment horizontal="center" vertical="center"/>
    </xf>
    <xf numFmtId="10" fontId="3" fillId="3" borderId="54" xfId="3" applyNumberFormat="1" applyFont="1" applyBorder="1" applyAlignment="1">
      <alignment horizontal="center" vertical="center"/>
    </xf>
    <xf numFmtId="10" fontId="3" fillId="3" borderId="32" xfId="3" applyNumberFormat="1" applyFont="1" applyBorder="1" applyAlignment="1">
      <alignment horizontal="center" vertical="center"/>
    </xf>
    <xf numFmtId="10" fontId="10" fillId="0" borderId="9" xfId="0" applyNumberFormat="1" applyFont="1" applyBorder="1" applyAlignment="1">
      <alignment horizontal="center" vertical="center"/>
    </xf>
    <xf numFmtId="10" fontId="10" fillId="0" borderId="42" xfId="0" applyNumberFormat="1" applyFont="1" applyBorder="1" applyAlignment="1">
      <alignment horizontal="center" vertical="center"/>
    </xf>
    <xf numFmtId="10" fontId="10" fillId="0" borderId="46" xfId="0" applyNumberFormat="1" applyFont="1" applyBorder="1" applyAlignment="1">
      <alignment horizontal="center" vertical="center"/>
    </xf>
    <xf numFmtId="10" fontId="10" fillId="0" borderId="8" xfId="0" applyNumberFormat="1" applyFont="1" applyBorder="1" applyAlignment="1">
      <alignment horizontal="center" vertical="center"/>
    </xf>
    <xf numFmtId="10" fontId="10" fillId="0" borderId="40" xfId="0" applyNumberFormat="1" applyFont="1" applyBorder="1" applyAlignment="1">
      <alignment horizontal="center" vertical="center"/>
    </xf>
    <xf numFmtId="164" fontId="12" fillId="0" borderId="0" xfId="0" applyNumberFormat="1" applyFont="1" applyFill="1" applyBorder="1" applyAlignment="1">
      <alignment horizontal="center" vertical="center"/>
    </xf>
    <xf numFmtId="10" fontId="13" fillId="6" borderId="0" xfId="0" applyNumberFormat="1" applyFont="1" applyFill="1" applyBorder="1" applyAlignment="1">
      <alignment horizontal="center" vertical="center"/>
    </xf>
    <xf numFmtId="0" fontId="10" fillId="0" borderId="0" xfId="0" applyFont="1" applyBorder="1" applyAlignment="1">
      <alignment horizontal="center" vertical="center"/>
    </xf>
    <xf numFmtId="10" fontId="10" fillId="0" borderId="78" xfId="0" applyNumberFormat="1" applyFont="1" applyBorder="1" applyAlignment="1">
      <alignment horizontal="center" vertical="center"/>
    </xf>
    <xf numFmtId="10" fontId="10" fillId="0" borderId="74" xfId="0" applyNumberFormat="1" applyFont="1" applyBorder="1" applyAlignment="1">
      <alignment horizontal="center" vertical="center"/>
    </xf>
    <xf numFmtId="10" fontId="10" fillId="0" borderId="77" xfId="0" applyNumberFormat="1" applyFont="1" applyBorder="1" applyAlignment="1">
      <alignment horizontal="center" vertical="center"/>
    </xf>
    <xf numFmtId="2" fontId="10" fillId="4" borderId="14" xfId="0" applyNumberFormat="1" applyFont="1" applyFill="1" applyBorder="1" applyAlignment="1">
      <alignment horizontal="center" vertical="center"/>
    </xf>
    <xf numFmtId="2" fontId="10" fillId="4" borderId="0" xfId="0" applyNumberFormat="1" applyFont="1" applyFill="1" applyBorder="1" applyAlignment="1">
      <alignment horizontal="center" vertical="center"/>
    </xf>
    <xf numFmtId="2" fontId="10" fillId="4" borderId="22" xfId="0" applyNumberFormat="1" applyFont="1" applyFill="1" applyBorder="1" applyAlignment="1">
      <alignment horizontal="center" vertical="center"/>
    </xf>
    <xf numFmtId="2" fontId="10" fillId="4" borderId="13" xfId="0" applyNumberFormat="1" applyFont="1" applyFill="1" applyBorder="1" applyAlignment="1">
      <alignment horizontal="center" vertical="center"/>
    </xf>
    <xf numFmtId="2" fontId="10" fillId="4" borderId="18" xfId="0" applyNumberFormat="1" applyFont="1" applyFill="1" applyBorder="1" applyAlignment="1">
      <alignment horizontal="center" vertical="center"/>
    </xf>
    <xf numFmtId="2" fontId="10" fillId="4" borderId="21" xfId="0" applyNumberFormat="1" applyFont="1" applyFill="1" applyBorder="1" applyAlignment="1">
      <alignment horizontal="center" vertical="center"/>
    </xf>
    <xf numFmtId="164" fontId="10" fillId="4" borderId="98" xfId="0" applyNumberFormat="1" applyFont="1" applyFill="1" applyBorder="1" applyAlignment="1">
      <alignment horizontal="center" vertical="center"/>
    </xf>
    <xf numFmtId="10" fontId="10" fillId="0" borderId="1" xfId="0" applyNumberFormat="1" applyFont="1" applyBorder="1" applyAlignment="1">
      <alignment horizontal="center" vertical="center"/>
    </xf>
    <xf numFmtId="10" fontId="10" fillId="0" borderId="41" xfId="0" applyNumberFormat="1" applyFont="1" applyBorder="1" applyAlignment="1">
      <alignment horizontal="center" vertical="center"/>
    </xf>
    <xf numFmtId="10" fontId="10" fillId="0" borderId="8" xfId="0" applyNumberFormat="1" applyFont="1" applyBorder="1" applyAlignment="1">
      <alignment horizontal="center" vertical="center"/>
    </xf>
    <xf numFmtId="10" fontId="10" fillId="0" borderId="40" xfId="0" applyNumberFormat="1" applyFont="1" applyBorder="1" applyAlignment="1">
      <alignment horizontal="center" vertical="center"/>
    </xf>
    <xf numFmtId="10" fontId="10" fillId="0" borderId="2" xfId="0" applyNumberFormat="1" applyFont="1" applyBorder="1" applyAlignment="1">
      <alignment horizontal="center" vertical="center"/>
    </xf>
    <xf numFmtId="10" fontId="10" fillId="0" borderId="9" xfId="0" applyNumberFormat="1" applyFont="1" applyBorder="1" applyAlignment="1">
      <alignment horizontal="center" vertical="center"/>
    </xf>
    <xf numFmtId="10" fontId="10" fillId="0" borderId="77" xfId="0" applyNumberFormat="1" applyFont="1" applyBorder="1" applyAlignment="1">
      <alignment horizontal="center" vertical="center"/>
    </xf>
    <xf numFmtId="10" fontId="10" fillId="0" borderId="11" xfId="0" applyNumberFormat="1" applyFont="1" applyBorder="1" applyAlignment="1">
      <alignment horizontal="center" vertical="center"/>
    </xf>
    <xf numFmtId="164" fontId="10" fillId="4" borderId="28" xfId="0" applyNumberFormat="1" applyFont="1" applyFill="1" applyBorder="1" applyAlignment="1">
      <alignment horizontal="center" vertical="center"/>
    </xf>
    <xf numFmtId="0" fontId="14" fillId="0" borderId="0" xfId="0" applyFont="1"/>
    <xf numFmtId="0" fontId="4" fillId="15" borderId="8" xfId="0" applyFont="1" applyFill="1" applyBorder="1" applyAlignment="1">
      <alignment horizontal="center" vertical="center"/>
    </xf>
    <xf numFmtId="0" fontId="4" fillId="15" borderId="9" xfId="0" applyFont="1" applyFill="1" applyBorder="1" applyAlignment="1">
      <alignment horizontal="center" vertical="center"/>
    </xf>
    <xf numFmtId="0" fontId="4" fillId="9" borderId="2" xfId="0" applyFont="1" applyFill="1" applyBorder="1" applyAlignment="1">
      <alignment horizontal="center" vertical="center"/>
    </xf>
    <xf numFmtId="0" fontId="4" fillId="9" borderId="3" xfId="0" applyFont="1" applyFill="1" applyBorder="1" applyAlignment="1">
      <alignment horizontal="center" vertical="center"/>
    </xf>
    <xf numFmtId="0" fontId="4" fillId="9" borderId="87" xfId="0" applyFont="1" applyFill="1" applyBorder="1" applyAlignment="1">
      <alignment horizontal="center" vertical="center"/>
    </xf>
    <xf numFmtId="0" fontId="4" fillId="9" borderId="4" xfId="0" applyFont="1" applyFill="1" applyBorder="1" applyAlignment="1">
      <alignment horizontal="center" vertical="center"/>
    </xf>
    <xf numFmtId="0" fontId="4" fillId="15" borderId="62" xfId="0" applyFont="1" applyFill="1" applyBorder="1" applyAlignment="1">
      <alignment horizontal="center" vertical="center"/>
    </xf>
    <xf numFmtId="0" fontId="4" fillId="15" borderId="3" xfId="0" applyFont="1" applyFill="1" applyBorder="1" applyAlignment="1">
      <alignment horizontal="center" vertical="center"/>
    </xf>
    <xf numFmtId="0" fontId="4" fillId="15" borderId="4" xfId="0" applyFont="1" applyFill="1" applyBorder="1" applyAlignment="1">
      <alignment horizontal="center" vertical="center"/>
    </xf>
    <xf numFmtId="0" fontId="4" fillId="15" borderId="80" xfId="0" applyFont="1" applyFill="1" applyBorder="1" applyAlignment="1">
      <alignment horizontal="center" vertical="center"/>
    </xf>
    <xf numFmtId="0" fontId="4" fillId="15" borderId="28" xfId="0" applyFont="1" applyFill="1" applyBorder="1" applyAlignment="1">
      <alignment horizontal="center" vertical="center"/>
    </xf>
    <xf numFmtId="0" fontId="4" fillId="15" borderId="57" xfId="0" applyFont="1" applyFill="1" applyBorder="1" applyAlignment="1">
      <alignment horizontal="center" vertical="center"/>
    </xf>
    <xf numFmtId="0" fontId="4" fillId="15" borderId="67" xfId="0" applyFont="1" applyFill="1" applyBorder="1" applyAlignment="1">
      <alignment horizontal="center" vertical="center"/>
    </xf>
    <xf numFmtId="0" fontId="4" fillId="15" borderId="2" xfId="0" applyFont="1" applyFill="1" applyBorder="1" applyAlignment="1">
      <alignment horizontal="center" vertical="center"/>
    </xf>
    <xf numFmtId="0" fontId="0" fillId="22" borderId="90" xfId="0" applyFill="1" applyBorder="1" applyAlignment="1">
      <alignment horizontal="center" vertical="center" textRotation="90" wrapText="1"/>
    </xf>
    <xf numFmtId="0" fontId="0" fillId="22" borderId="91" xfId="0" applyFill="1" applyBorder="1" applyAlignment="1">
      <alignment horizontal="center" vertical="center" textRotation="90" wrapText="1"/>
    </xf>
    <xf numFmtId="0" fontId="0" fillId="22" borderId="92" xfId="0" applyFill="1" applyBorder="1" applyAlignment="1">
      <alignment horizontal="center" vertical="center" textRotation="90" wrapText="1"/>
    </xf>
    <xf numFmtId="0" fontId="4" fillId="9" borderId="80" xfId="0" applyFont="1" applyFill="1" applyBorder="1" applyAlignment="1">
      <alignment horizontal="center" vertical="center"/>
    </xf>
    <xf numFmtId="0" fontId="4" fillId="9" borderId="29" xfId="0" applyFont="1" applyFill="1" applyBorder="1" applyAlignment="1">
      <alignment horizontal="center" vertical="center"/>
    </xf>
    <xf numFmtId="0" fontId="4" fillId="9" borderId="81" xfId="0" applyFont="1" applyFill="1" applyBorder="1" applyAlignment="1">
      <alignment horizontal="center" vertical="center"/>
    </xf>
    <xf numFmtId="0" fontId="4" fillId="9" borderId="88" xfId="0" applyFont="1" applyFill="1" applyBorder="1" applyAlignment="1">
      <alignment horizontal="center" vertical="center"/>
    </xf>
    <xf numFmtId="0" fontId="0" fillId="0" borderId="24" xfId="0" applyBorder="1" applyAlignment="1">
      <alignment horizontal="center" vertical="center" textRotation="90"/>
    </xf>
    <xf numFmtId="0" fontId="0" fillId="0" borderId="25" xfId="0" applyBorder="1" applyAlignment="1">
      <alignment horizontal="center" vertical="center" textRotation="90"/>
    </xf>
    <xf numFmtId="0" fontId="0" fillId="0" borderId="39" xfId="0" applyBorder="1" applyAlignment="1">
      <alignment horizontal="center" vertical="center" textRotation="90"/>
    </xf>
    <xf numFmtId="0" fontId="0" fillId="0" borderId="24" xfId="0" applyBorder="1" applyAlignment="1">
      <alignment horizontal="center" vertical="center" textRotation="90" wrapText="1"/>
    </xf>
    <xf numFmtId="0" fontId="0" fillId="0" borderId="25" xfId="0" applyBorder="1" applyAlignment="1">
      <alignment horizontal="center" vertical="center" textRotation="90" wrapText="1"/>
    </xf>
    <xf numFmtId="10" fontId="11" fillId="13" borderId="2" xfId="0" applyNumberFormat="1" applyFont="1" applyFill="1" applyBorder="1" applyAlignment="1">
      <alignment horizontal="center" vertical="center"/>
    </xf>
    <xf numFmtId="10" fontId="11" fillId="13" borderId="3" xfId="0" applyNumberFormat="1" applyFont="1" applyFill="1" applyBorder="1" applyAlignment="1">
      <alignment horizontal="center" vertical="center"/>
    </xf>
    <xf numFmtId="10" fontId="11" fillId="13" borderId="4" xfId="0" applyNumberFormat="1" applyFont="1" applyFill="1" applyBorder="1" applyAlignment="1">
      <alignment horizontal="center" vertical="center"/>
    </xf>
    <xf numFmtId="10" fontId="11" fillId="14" borderId="75" xfId="0" applyNumberFormat="1" applyFont="1" applyFill="1" applyBorder="1" applyAlignment="1">
      <alignment horizontal="center" vertical="center"/>
    </xf>
    <xf numFmtId="10" fontId="11" fillId="14" borderId="72" xfId="0" applyNumberFormat="1" applyFont="1" applyFill="1" applyBorder="1" applyAlignment="1">
      <alignment horizontal="center" vertical="center"/>
    </xf>
    <xf numFmtId="10" fontId="11" fillId="14" borderId="73" xfId="0" applyNumberFormat="1" applyFont="1" applyFill="1" applyBorder="1" applyAlignment="1">
      <alignment horizontal="center" vertical="center"/>
    </xf>
    <xf numFmtId="0" fontId="11" fillId="14" borderId="2" xfId="0" applyNumberFormat="1" applyFont="1" applyFill="1" applyBorder="1" applyAlignment="1">
      <alignment horizontal="center" vertical="center"/>
    </xf>
    <xf numFmtId="0" fontId="11" fillId="14" borderId="4" xfId="0" applyNumberFormat="1" applyFont="1" applyFill="1" applyBorder="1" applyAlignment="1">
      <alignment horizontal="center" vertical="center"/>
    </xf>
    <xf numFmtId="0" fontId="11" fillId="13" borderId="2" xfId="0" applyNumberFormat="1" applyFont="1" applyFill="1" applyBorder="1" applyAlignment="1">
      <alignment horizontal="center" vertical="center"/>
    </xf>
    <xf numFmtId="0" fontId="11" fillId="13" borderId="4" xfId="0" applyNumberFormat="1" applyFont="1" applyFill="1" applyBorder="1" applyAlignment="1">
      <alignment horizontal="center" vertical="center"/>
    </xf>
    <xf numFmtId="0" fontId="0" fillId="0" borderId="51" xfId="0" applyBorder="1" applyAlignment="1">
      <alignment horizontal="center" vertical="center" textRotation="90"/>
    </xf>
    <xf numFmtId="10" fontId="11" fillId="14" borderId="86" xfId="0" applyNumberFormat="1" applyFont="1" applyFill="1" applyBorder="1" applyAlignment="1">
      <alignment horizontal="center" vertical="center"/>
    </xf>
    <xf numFmtId="0" fontId="4" fillId="10" borderId="76" xfId="0" applyFont="1" applyFill="1" applyBorder="1" applyAlignment="1">
      <alignment horizontal="center" vertical="center"/>
    </xf>
    <xf numFmtId="0" fontId="4" fillId="10" borderId="72" xfId="0" applyFont="1" applyFill="1" applyBorder="1" applyAlignment="1">
      <alignment horizontal="center" vertical="center"/>
    </xf>
    <xf numFmtId="0" fontId="4" fillId="10" borderId="86" xfId="0" applyFont="1" applyFill="1" applyBorder="1" applyAlignment="1">
      <alignment horizontal="center" vertical="center"/>
    </xf>
    <xf numFmtId="0" fontId="4" fillId="10" borderId="62" xfId="0" applyFont="1" applyFill="1" applyBorder="1" applyAlignment="1">
      <alignment horizontal="center" vertical="center"/>
    </xf>
    <xf numFmtId="0" fontId="4" fillId="10" borderId="3" xfId="0" applyFont="1" applyFill="1" applyBorder="1" applyAlignment="1">
      <alignment horizontal="center" vertical="center"/>
    </xf>
    <xf numFmtId="0" fontId="4" fillId="10" borderId="4" xfId="0" applyFont="1" applyFill="1" applyBorder="1" applyAlignment="1">
      <alignment horizontal="center" vertical="center"/>
    </xf>
    <xf numFmtId="0" fontId="4" fillId="10" borderId="2" xfId="0" applyFont="1" applyFill="1" applyBorder="1" applyAlignment="1">
      <alignment horizontal="center" vertical="center"/>
    </xf>
    <xf numFmtId="0" fontId="4" fillId="10" borderId="87" xfId="0" applyFont="1" applyFill="1" applyBorder="1" applyAlignment="1">
      <alignment horizontal="center" vertical="center"/>
    </xf>
    <xf numFmtId="0" fontId="4" fillId="12" borderId="2" xfId="0" applyFont="1" applyFill="1" applyBorder="1" applyAlignment="1">
      <alignment horizontal="center" vertical="center"/>
    </xf>
    <xf numFmtId="0" fontId="4" fillId="12" borderId="4" xfId="0" applyFont="1" applyFill="1" applyBorder="1" applyAlignment="1">
      <alignment horizontal="center" vertical="center"/>
    </xf>
    <xf numFmtId="0" fontId="4" fillId="12" borderId="76" xfId="0" applyFont="1" applyFill="1" applyBorder="1" applyAlignment="1">
      <alignment horizontal="center" vertical="center"/>
    </xf>
    <xf numFmtId="0" fontId="4" fillId="12" borderId="72" xfId="0" applyFont="1" applyFill="1" applyBorder="1" applyAlignment="1">
      <alignment horizontal="center" vertical="center"/>
    </xf>
    <xf numFmtId="0" fontId="4" fillId="12" borderId="73" xfId="0" applyFont="1" applyFill="1" applyBorder="1" applyAlignment="1">
      <alignment horizontal="center" vertical="center"/>
    </xf>
    <xf numFmtId="0" fontId="4" fillId="15" borderId="76" xfId="0" applyFont="1" applyFill="1" applyBorder="1" applyAlignment="1">
      <alignment horizontal="center" vertical="center" wrapText="1"/>
    </xf>
    <xf numFmtId="0" fontId="4" fillId="15" borderId="72" xfId="0" applyFont="1" applyFill="1" applyBorder="1" applyAlignment="1">
      <alignment horizontal="center" vertical="center" wrapText="1"/>
    </xf>
    <xf numFmtId="0" fontId="4" fillId="9" borderId="76" xfId="0" applyFont="1" applyFill="1" applyBorder="1" applyAlignment="1">
      <alignment horizontal="center" vertical="center"/>
    </xf>
    <xf numFmtId="0" fontId="4" fillId="9" borderId="72" xfId="0" applyFont="1" applyFill="1" applyBorder="1" applyAlignment="1">
      <alignment horizontal="center" vertical="center"/>
    </xf>
    <xf numFmtId="0" fontId="4" fillId="9" borderId="28" xfId="0" applyFont="1" applyFill="1" applyBorder="1" applyAlignment="1">
      <alignment horizontal="center" vertical="center"/>
    </xf>
    <xf numFmtId="0" fontId="4" fillId="9" borderId="51" xfId="0" applyFont="1" applyFill="1" applyBorder="1" applyAlignment="1">
      <alignment horizontal="center" vertical="center"/>
    </xf>
    <xf numFmtId="0" fontId="4" fillId="9" borderId="0" xfId="0" applyFont="1" applyFill="1" applyBorder="1" applyAlignment="1">
      <alignment horizontal="center" vertical="center"/>
    </xf>
    <xf numFmtId="0" fontId="4" fillId="9" borderId="30" xfId="0" applyFont="1" applyFill="1" applyBorder="1" applyAlignment="1">
      <alignment horizontal="center" vertical="center"/>
    </xf>
    <xf numFmtId="0" fontId="4" fillId="12" borderId="75" xfId="0" applyFont="1" applyFill="1" applyBorder="1" applyAlignment="1">
      <alignment horizontal="center" vertical="center"/>
    </xf>
    <xf numFmtId="0" fontId="4" fillId="12" borderId="86" xfId="0" applyFont="1" applyFill="1" applyBorder="1" applyAlignment="1">
      <alignment horizontal="center" vertical="center"/>
    </xf>
    <xf numFmtId="0" fontId="0" fillId="17" borderId="0" xfId="0" applyFill="1" applyAlignment="1">
      <alignment horizontal="center"/>
    </xf>
    <xf numFmtId="0" fontId="7" fillId="19" borderId="2" xfId="0" applyFont="1" applyFill="1" applyBorder="1" applyAlignment="1">
      <alignment horizontal="center"/>
    </xf>
    <xf numFmtId="0" fontId="7" fillId="19" borderId="3" xfId="0" applyFont="1" applyFill="1" applyBorder="1" applyAlignment="1">
      <alignment horizontal="center"/>
    </xf>
    <xf numFmtId="0" fontId="7" fillId="19" borderId="4" xfId="0" applyFont="1" applyFill="1" applyBorder="1" applyAlignment="1">
      <alignment horizontal="center"/>
    </xf>
    <xf numFmtId="0" fontId="10" fillId="0" borderId="59" xfId="0" applyNumberFormat="1" applyFont="1" applyBorder="1" applyAlignment="1">
      <alignment horizontal="center" vertical="center"/>
    </xf>
    <xf numFmtId="0" fontId="10" fillId="0" borderId="4" xfId="0" applyNumberFormat="1" applyFont="1" applyBorder="1" applyAlignment="1">
      <alignment horizontal="center" vertical="center"/>
    </xf>
    <xf numFmtId="0" fontId="10" fillId="0" borderId="56" xfId="0" applyNumberFormat="1" applyFont="1" applyBorder="1" applyAlignment="1">
      <alignment horizontal="center" vertical="center"/>
    </xf>
    <xf numFmtId="0" fontId="10" fillId="0" borderId="9" xfId="0" applyNumberFormat="1" applyFont="1" applyBorder="1" applyAlignment="1">
      <alignment horizontal="center" vertical="center"/>
    </xf>
    <xf numFmtId="0" fontId="10" fillId="0" borderId="42" xfId="0" applyNumberFormat="1" applyFont="1" applyBorder="1" applyAlignment="1">
      <alignment horizontal="center" vertical="center"/>
    </xf>
    <xf numFmtId="2" fontId="10" fillId="5" borderId="25" xfId="0" applyNumberFormat="1" applyFont="1" applyFill="1" applyBorder="1" applyAlignment="1">
      <alignment horizontal="center" vertical="center" textRotation="90"/>
    </xf>
    <xf numFmtId="10" fontId="10" fillId="0" borderId="8" xfId="0" applyNumberFormat="1" applyFont="1" applyBorder="1" applyAlignment="1">
      <alignment horizontal="center" vertical="center"/>
    </xf>
    <xf numFmtId="10" fontId="10" fillId="0" borderId="4" xfId="0" applyNumberFormat="1" applyFont="1" applyBorder="1" applyAlignment="1">
      <alignment horizontal="center" vertical="center"/>
    </xf>
    <xf numFmtId="2" fontId="10" fillId="5" borderId="39" xfId="0" applyNumberFormat="1" applyFont="1" applyFill="1" applyBorder="1" applyAlignment="1">
      <alignment horizontal="center" vertical="center" textRotation="90"/>
    </xf>
    <xf numFmtId="10" fontId="10" fillId="0" borderId="40" xfId="0" applyNumberFormat="1" applyFont="1" applyBorder="1" applyAlignment="1">
      <alignment horizontal="center" vertical="center"/>
    </xf>
    <xf numFmtId="10" fontId="10" fillId="0" borderId="60" xfId="0" applyNumberFormat="1" applyFont="1" applyBorder="1" applyAlignment="1">
      <alignment horizontal="center" vertical="center"/>
    </xf>
    <xf numFmtId="0" fontId="10" fillId="0" borderId="60" xfId="0" applyNumberFormat="1" applyFont="1" applyBorder="1" applyAlignment="1">
      <alignment horizontal="center" vertical="center"/>
    </xf>
    <xf numFmtId="10" fontId="10" fillId="0" borderId="59" xfId="0" applyNumberFormat="1" applyFont="1" applyBorder="1" applyAlignment="1">
      <alignment horizontal="center" vertical="center"/>
    </xf>
    <xf numFmtId="10" fontId="10" fillId="0" borderId="56" xfId="0" applyNumberFormat="1" applyFont="1" applyBorder="1" applyAlignment="1">
      <alignment horizontal="center" vertical="center"/>
    </xf>
    <xf numFmtId="10" fontId="10" fillId="0" borderId="9" xfId="0" applyNumberFormat="1" applyFont="1" applyBorder="1" applyAlignment="1">
      <alignment horizontal="center" vertical="center"/>
    </xf>
    <xf numFmtId="10" fontId="10" fillId="0" borderId="42" xfId="0" applyNumberFormat="1" applyFont="1" applyBorder="1" applyAlignment="1">
      <alignment horizontal="center" vertical="center"/>
    </xf>
    <xf numFmtId="10" fontId="10" fillId="0" borderId="46" xfId="0" applyNumberFormat="1" applyFont="1" applyBorder="1" applyAlignment="1">
      <alignment horizontal="center" vertical="center"/>
    </xf>
    <xf numFmtId="10" fontId="10" fillId="0" borderId="55" xfId="0" applyNumberFormat="1" applyFont="1" applyBorder="1" applyAlignment="1">
      <alignment horizontal="center" vertical="center"/>
    </xf>
    <xf numFmtId="10" fontId="10" fillId="0" borderId="1" xfId="0" applyNumberFormat="1" applyFont="1" applyBorder="1" applyAlignment="1">
      <alignment horizontal="center" vertical="center"/>
    </xf>
    <xf numFmtId="10" fontId="10" fillId="0" borderId="41" xfId="0" applyNumberFormat="1" applyFont="1" applyBorder="1" applyAlignment="1">
      <alignment horizontal="center" vertical="center"/>
    </xf>
    <xf numFmtId="0" fontId="10" fillId="0" borderId="14" xfId="0" applyFont="1" applyBorder="1" applyAlignment="1">
      <alignment horizontal="center" vertical="center"/>
    </xf>
    <xf numFmtId="0" fontId="10" fillId="0" borderId="0" xfId="0" applyFont="1" applyBorder="1" applyAlignment="1">
      <alignment horizontal="center" vertical="center"/>
    </xf>
    <xf numFmtId="0" fontId="10" fillId="0" borderId="32" xfId="0" applyFont="1" applyBorder="1" applyAlignment="1">
      <alignment horizontal="center" vertical="center"/>
    </xf>
    <xf numFmtId="0" fontId="15" fillId="0" borderId="24" xfId="0" applyFont="1" applyBorder="1" applyAlignment="1">
      <alignment horizontal="center" vertical="center"/>
    </xf>
    <xf numFmtId="0" fontId="15" fillId="0" borderId="25" xfId="0" applyFont="1" applyBorder="1" applyAlignment="1">
      <alignment horizontal="center" vertical="center"/>
    </xf>
    <xf numFmtId="0" fontId="15" fillId="0" borderId="39" xfId="0" applyFont="1" applyBorder="1" applyAlignment="1">
      <alignment horizontal="center" vertical="center"/>
    </xf>
    <xf numFmtId="0" fontId="12" fillId="0" borderId="24" xfId="0" applyFont="1" applyBorder="1" applyAlignment="1">
      <alignment horizontal="center" vertical="center" textRotation="90"/>
    </xf>
    <xf numFmtId="0" fontId="10" fillId="0" borderId="37" xfId="0" applyFont="1" applyBorder="1" applyAlignment="1">
      <alignment horizontal="center" vertical="center"/>
    </xf>
    <xf numFmtId="0" fontId="10" fillId="0" borderId="34" xfId="0" applyFont="1" applyBorder="1" applyAlignment="1">
      <alignment horizontal="center" vertical="center"/>
    </xf>
    <xf numFmtId="0" fontId="10" fillId="0" borderId="36" xfId="0" applyFont="1" applyBorder="1" applyAlignment="1">
      <alignment horizontal="center" vertical="center"/>
    </xf>
    <xf numFmtId="0" fontId="10" fillId="0" borderId="16" xfId="0" applyFont="1" applyBorder="1" applyAlignment="1">
      <alignment horizontal="center" vertical="center"/>
    </xf>
    <xf numFmtId="0" fontId="10" fillId="0" borderId="17" xfId="0" applyFont="1" applyBorder="1" applyAlignment="1">
      <alignment horizontal="center" vertical="center"/>
    </xf>
    <xf numFmtId="0" fontId="10" fillId="0" borderId="31" xfId="0" applyFont="1" applyBorder="1" applyAlignment="1">
      <alignment horizontal="center" vertical="center"/>
    </xf>
    <xf numFmtId="2" fontId="10" fillId="5" borderId="24" xfId="0" applyNumberFormat="1" applyFont="1" applyFill="1" applyBorder="1" applyAlignment="1">
      <alignment horizontal="center" vertical="center" textRotation="90"/>
    </xf>
    <xf numFmtId="10" fontId="10" fillId="0" borderId="57" xfId="0" applyNumberFormat="1" applyFont="1" applyBorder="1" applyAlignment="1">
      <alignment horizontal="center" vertical="center"/>
    </xf>
    <xf numFmtId="10" fontId="10" fillId="0" borderId="2" xfId="0" applyNumberFormat="1" applyFont="1" applyBorder="1" applyAlignment="1">
      <alignment horizontal="center" vertical="center"/>
    </xf>
    <xf numFmtId="10" fontId="10" fillId="0" borderId="58" xfId="0" applyNumberFormat="1" applyFont="1" applyBorder="1" applyAlignment="1">
      <alignment horizontal="center" vertical="center"/>
    </xf>
    <xf numFmtId="10" fontId="3" fillId="3" borderId="80" xfId="3" applyNumberFormat="1" applyFont="1" applyBorder="1" applyAlignment="1">
      <alignment horizontal="center" vertical="center"/>
    </xf>
    <xf numFmtId="10" fontId="3" fillId="3" borderId="28" xfId="3" applyNumberFormat="1" applyFont="1" applyBorder="1" applyAlignment="1">
      <alignment horizontal="center" vertical="center"/>
    </xf>
    <xf numFmtId="10" fontId="3" fillId="3" borderId="51" xfId="3" applyNumberFormat="1" applyFont="1" applyBorder="1" applyAlignment="1">
      <alignment horizontal="center" vertical="center"/>
    </xf>
    <xf numFmtId="10" fontId="3" fillId="3" borderId="0" xfId="3" applyNumberFormat="1" applyFont="1" applyBorder="1" applyAlignment="1">
      <alignment horizontal="center" vertical="center"/>
    </xf>
    <xf numFmtId="10" fontId="3" fillId="3" borderId="52" xfId="3" applyNumberFormat="1" applyFont="1" applyBorder="1" applyAlignment="1">
      <alignment horizontal="center" vertical="center"/>
    </xf>
    <xf numFmtId="10" fontId="3" fillId="3" borderId="32" xfId="3" applyNumberFormat="1" applyFont="1" applyBorder="1" applyAlignment="1">
      <alignment horizontal="center" vertical="center"/>
    </xf>
    <xf numFmtId="10" fontId="3" fillId="20" borderId="80" xfId="0" applyNumberFormat="1" applyFont="1" applyFill="1" applyBorder="1" applyAlignment="1">
      <alignment horizontal="center" vertical="center"/>
    </xf>
    <xf numFmtId="10" fontId="3" fillId="20" borderId="28" xfId="0" applyNumberFormat="1" applyFont="1" applyFill="1" applyBorder="1" applyAlignment="1">
      <alignment horizontal="center" vertical="center"/>
    </xf>
    <xf numFmtId="10" fontId="3" fillId="20" borderId="51" xfId="0" applyNumberFormat="1" applyFont="1" applyFill="1" applyBorder="1" applyAlignment="1">
      <alignment horizontal="center" vertical="center"/>
    </xf>
    <xf numFmtId="10" fontId="3" fillId="20" borderId="0" xfId="0" applyNumberFormat="1" applyFont="1" applyFill="1" applyBorder="1" applyAlignment="1">
      <alignment horizontal="center" vertical="center"/>
    </xf>
    <xf numFmtId="10" fontId="3" fillId="20" borderId="84" xfId="0" applyNumberFormat="1" applyFont="1" applyFill="1" applyBorder="1" applyAlignment="1">
      <alignment horizontal="center" vertical="center"/>
    </xf>
    <xf numFmtId="10" fontId="3" fillId="20" borderId="85" xfId="0" applyNumberFormat="1" applyFont="1" applyFill="1" applyBorder="1" applyAlignment="1">
      <alignment horizontal="center" vertical="center"/>
    </xf>
    <xf numFmtId="0" fontId="12" fillId="5" borderId="51" xfId="0" applyFont="1" applyFill="1" applyBorder="1" applyAlignment="1">
      <alignment horizontal="center" vertical="center"/>
    </xf>
    <xf numFmtId="0" fontId="12" fillId="5" borderId="0" xfId="0" applyFont="1" applyFill="1" applyBorder="1" applyAlignment="1">
      <alignment horizontal="center" vertical="center"/>
    </xf>
    <xf numFmtId="0" fontId="12" fillId="5" borderId="57" xfId="0" applyFont="1" applyFill="1" applyBorder="1" applyAlignment="1">
      <alignment horizontal="center" vertical="center"/>
    </xf>
    <xf numFmtId="0" fontId="12" fillId="5" borderId="67" xfId="0" applyFont="1" applyFill="1" applyBorder="1" applyAlignment="1">
      <alignment horizontal="center" vertical="center"/>
    </xf>
    <xf numFmtId="10" fontId="13" fillId="6" borderId="0" xfId="0" applyNumberFormat="1" applyFont="1" applyFill="1" applyBorder="1" applyAlignment="1">
      <alignment horizontal="center" vertical="center"/>
    </xf>
    <xf numFmtId="0" fontId="12" fillId="0" borderId="25" xfId="0" applyFont="1" applyBorder="1" applyAlignment="1">
      <alignment horizontal="center" vertical="center" textRotation="90"/>
    </xf>
    <xf numFmtId="0" fontId="12" fillId="0" borderId="39" xfId="0" applyFont="1" applyBorder="1" applyAlignment="1">
      <alignment horizontal="center" vertical="center" textRotation="90"/>
    </xf>
    <xf numFmtId="0" fontId="10" fillId="0" borderId="22" xfId="0" applyFont="1" applyBorder="1" applyAlignment="1">
      <alignment horizontal="center" vertical="center"/>
    </xf>
    <xf numFmtId="0" fontId="0" fillId="0" borderId="24" xfId="0" applyFont="1" applyBorder="1" applyAlignment="1">
      <alignment horizontal="center" vertical="center"/>
    </xf>
    <xf numFmtId="0" fontId="0" fillId="0" borderId="25" xfId="0" applyFont="1" applyBorder="1" applyAlignment="1">
      <alignment horizontal="center" vertical="center"/>
    </xf>
    <xf numFmtId="0" fontId="0" fillId="0" borderId="39" xfId="0" applyFont="1" applyBorder="1" applyAlignment="1">
      <alignment horizontal="center" vertical="center"/>
    </xf>
    <xf numFmtId="0" fontId="10" fillId="0" borderId="38" xfId="0" applyFont="1" applyBorder="1" applyAlignment="1">
      <alignment horizontal="center" vertical="center"/>
    </xf>
    <xf numFmtId="0" fontId="10" fillId="0" borderId="20" xfId="0" applyFont="1" applyBorder="1" applyAlignment="1">
      <alignment horizontal="center" vertical="center"/>
    </xf>
    <xf numFmtId="0" fontId="10" fillId="0" borderId="24" xfId="0" applyFont="1" applyBorder="1" applyAlignment="1">
      <alignment horizontal="center" vertical="center"/>
    </xf>
    <xf numFmtId="0" fontId="10" fillId="0" borderId="25" xfId="0" applyFont="1" applyBorder="1" applyAlignment="1">
      <alignment horizontal="center" vertical="center"/>
    </xf>
    <xf numFmtId="0" fontId="10" fillId="0" borderId="48" xfId="0" applyFont="1" applyBorder="1" applyAlignment="1">
      <alignment horizontal="center" vertical="center"/>
    </xf>
    <xf numFmtId="0" fontId="10" fillId="0" borderId="47" xfId="0" applyFont="1" applyBorder="1" applyAlignment="1">
      <alignment horizontal="center" vertical="center"/>
    </xf>
    <xf numFmtId="0" fontId="10" fillId="0" borderId="39" xfId="0" applyFont="1" applyBorder="1" applyAlignment="1">
      <alignment horizontal="center" vertical="center"/>
    </xf>
    <xf numFmtId="0" fontId="12" fillId="0" borderId="70" xfId="0" applyFont="1" applyBorder="1" applyAlignment="1">
      <alignment horizontal="center" vertical="center"/>
    </xf>
    <xf numFmtId="0" fontId="12" fillId="0" borderId="69" xfId="0" applyFont="1" applyBorder="1" applyAlignment="1">
      <alignment horizontal="center" vertical="center"/>
    </xf>
    <xf numFmtId="0" fontId="12" fillId="0" borderId="71" xfId="0" applyFont="1" applyBorder="1" applyAlignment="1">
      <alignment horizontal="center" vertical="center"/>
    </xf>
    <xf numFmtId="0" fontId="12" fillId="0" borderId="47" xfId="0" applyFont="1" applyBorder="1" applyAlignment="1">
      <alignment horizontal="center" vertical="center" textRotation="90"/>
    </xf>
    <xf numFmtId="0" fontId="12" fillId="5" borderId="1" xfId="0" applyFont="1" applyFill="1" applyBorder="1" applyAlignment="1">
      <alignment horizontal="center" vertical="center"/>
    </xf>
    <xf numFmtId="0" fontId="12" fillId="5" borderId="9" xfId="0" applyFont="1" applyFill="1" applyBorder="1" applyAlignment="1">
      <alignment horizontal="center" vertical="center"/>
    </xf>
    <xf numFmtId="0" fontId="10" fillId="0" borderId="25" xfId="0" applyFont="1" applyBorder="1" applyAlignment="1">
      <alignment horizontal="center" vertical="center" textRotation="90"/>
    </xf>
    <xf numFmtId="0" fontId="11" fillId="8" borderId="61" xfId="0" applyFont="1" applyFill="1" applyBorder="1" applyAlignment="1">
      <alignment horizontal="center" vertical="center" textRotation="90"/>
    </xf>
    <xf numFmtId="0" fontId="11" fillId="8" borderId="62" xfId="0" applyFont="1" applyFill="1" applyBorder="1" applyAlignment="1">
      <alignment horizontal="center" vertical="center" textRotation="90"/>
    </xf>
    <xf numFmtId="0" fontId="11" fillId="8" borderId="63" xfId="0" applyFont="1" applyFill="1" applyBorder="1" applyAlignment="1">
      <alignment horizontal="center" vertical="center" textRotation="90"/>
    </xf>
    <xf numFmtId="0" fontId="11" fillId="7" borderId="61" xfId="0" applyFont="1" applyFill="1" applyBorder="1" applyAlignment="1">
      <alignment horizontal="center" vertical="center" textRotation="90"/>
    </xf>
    <xf numFmtId="0" fontId="11" fillId="7" borderId="62" xfId="0" applyFont="1" applyFill="1" applyBorder="1" applyAlignment="1">
      <alignment horizontal="center" vertical="center" textRotation="90"/>
    </xf>
    <xf numFmtId="0" fontId="11" fillId="7" borderId="63" xfId="0" applyFont="1" applyFill="1" applyBorder="1" applyAlignment="1">
      <alignment horizontal="center" vertical="center" textRotation="90"/>
    </xf>
    <xf numFmtId="0" fontId="11" fillId="6" borderId="57" xfId="0" applyFont="1" applyFill="1" applyBorder="1" applyAlignment="1">
      <alignment horizontal="center" vertical="center" textRotation="90"/>
    </xf>
    <xf numFmtId="0" fontId="11" fillId="6" borderId="2" xfId="0" applyFont="1" applyFill="1" applyBorder="1" applyAlignment="1">
      <alignment horizontal="center" vertical="center" textRotation="90"/>
    </xf>
    <xf numFmtId="0" fontId="11" fillId="6" borderId="58" xfId="0" applyFont="1" applyFill="1" applyBorder="1" applyAlignment="1">
      <alignment horizontal="center" vertical="center" textRotation="90"/>
    </xf>
    <xf numFmtId="10" fontId="13" fillId="6" borderId="28" xfId="0" applyNumberFormat="1" applyFont="1" applyFill="1" applyBorder="1" applyAlignment="1">
      <alignment horizontal="center" vertical="center"/>
    </xf>
    <xf numFmtId="10" fontId="13" fillId="6" borderId="29" xfId="0" applyNumberFormat="1" applyFont="1" applyFill="1" applyBorder="1" applyAlignment="1">
      <alignment horizontal="center" vertical="center"/>
    </xf>
    <xf numFmtId="164" fontId="12" fillId="0" borderId="0" xfId="0" applyNumberFormat="1" applyFont="1" applyFill="1" applyBorder="1" applyAlignment="1">
      <alignment horizontal="center" vertical="center"/>
    </xf>
    <xf numFmtId="10" fontId="3" fillId="3" borderId="43" xfId="3" applyNumberFormat="1" applyFont="1" applyBorder="1" applyAlignment="1">
      <alignment horizontal="center" vertical="center"/>
    </xf>
    <xf numFmtId="10" fontId="3" fillId="3" borderId="44" xfId="3" applyNumberFormat="1" applyFont="1" applyBorder="1" applyAlignment="1">
      <alignment horizontal="center" vertical="center"/>
    </xf>
    <xf numFmtId="10" fontId="3" fillId="3" borderId="45" xfId="3" applyNumberFormat="1" applyFont="1" applyBorder="1" applyAlignment="1">
      <alignment horizontal="center" vertical="center"/>
    </xf>
    <xf numFmtId="0" fontId="10" fillId="0" borderId="39" xfId="0" applyFont="1" applyBorder="1" applyAlignment="1">
      <alignment horizontal="center" vertical="center" textRotation="90"/>
    </xf>
    <xf numFmtId="0" fontId="10" fillId="5" borderId="40" xfId="0" applyFont="1" applyFill="1" applyBorder="1" applyAlignment="1">
      <alignment horizontal="center" vertical="center"/>
    </xf>
    <xf numFmtId="0" fontId="10" fillId="5" borderId="41" xfId="0" applyFont="1" applyFill="1" applyBorder="1" applyAlignment="1">
      <alignment horizontal="center" vertical="center"/>
    </xf>
    <xf numFmtId="0" fontId="12" fillId="0" borderId="66" xfId="0" applyFont="1" applyBorder="1" applyAlignment="1">
      <alignment horizontal="center" vertical="center"/>
    </xf>
    <xf numFmtId="0" fontId="12" fillId="5" borderId="62" xfId="0" applyFont="1" applyFill="1" applyBorder="1" applyAlignment="1">
      <alignment horizontal="center" vertical="center"/>
    </xf>
    <xf numFmtId="0" fontId="12" fillId="5" borderId="3" xfId="0" applyFont="1" applyFill="1" applyBorder="1" applyAlignment="1">
      <alignment horizontal="center" vertical="center"/>
    </xf>
    <xf numFmtId="0" fontId="12" fillId="5" borderId="4" xfId="0" applyFont="1" applyFill="1" applyBorder="1" applyAlignment="1">
      <alignment horizontal="center" vertical="center"/>
    </xf>
    <xf numFmtId="10" fontId="3" fillId="3" borderId="79" xfId="3" applyNumberFormat="1" applyFont="1" applyBorder="1" applyAlignment="1">
      <alignment horizontal="center" vertical="center"/>
    </xf>
    <xf numFmtId="10" fontId="3" fillId="3" borderId="53" xfId="3" applyNumberFormat="1" applyFont="1" applyBorder="1" applyAlignment="1">
      <alignment horizontal="center" vertical="center"/>
    </xf>
    <xf numFmtId="10" fontId="3" fillId="3" borderId="54" xfId="3" applyNumberFormat="1" applyFont="1" applyBorder="1" applyAlignment="1">
      <alignment horizontal="center" vertical="center"/>
    </xf>
    <xf numFmtId="0" fontId="2" fillId="2" borderId="24" xfId="2" applyFont="1" applyBorder="1" applyAlignment="1">
      <alignment horizontal="center" vertical="center" textRotation="90"/>
    </xf>
    <xf numFmtId="0" fontId="2" fillId="2" borderId="25" xfId="2" applyFont="1" applyBorder="1" applyAlignment="1">
      <alignment horizontal="center" vertical="center" textRotation="90"/>
    </xf>
    <xf numFmtId="0" fontId="2" fillId="2" borderId="39" xfId="2" applyFont="1" applyBorder="1" applyAlignment="1">
      <alignment horizontal="center" vertical="center" textRotation="90"/>
    </xf>
    <xf numFmtId="0" fontId="12" fillId="5" borderId="1" xfId="0" applyNumberFormat="1" applyFont="1" applyFill="1" applyBorder="1" applyAlignment="1">
      <alignment horizontal="center" vertical="center"/>
    </xf>
    <xf numFmtId="0" fontId="12" fillId="5" borderId="9" xfId="0" applyNumberFormat="1" applyFont="1" applyFill="1" applyBorder="1" applyAlignment="1">
      <alignment horizontal="center" vertical="center"/>
    </xf>
    <xf numFmtId="0" fontId="3" fillId="3" borderId="43" xfId="3" applyNumberFormat="1" applyFont="1" applyBorder="1" applyAlignment="1">
      <alignment horizontal="center" vertical="center"/>
    </xf>
    <xf numFmtId="0" fontId="3" fillId="3" borderId="44" xfId="3" applyNumberFormat="1" applyFont="1" applyBorder="1" applyAlignment="1">
      <alignment horizontal="center" vertical="center"/>
    </xf>
    <xf numFmtId="0" fontId="3" fillId="3" borderId="45" xfId="3" applyNumberFormat="1" applyFont="1" applyBorder="1" applyAlignment="1">
      <alignment horizontal="center" vertical="center"/>
    </xf>
    <xf numFmtId="0" fontId="13" fillId="6" borderId="28" xfId="0" applyNumberFormat="1" applyFont="1" applyFill="1" applyBorder="1" applyAlignment="1">
      <alignment horizontal="center" vertical="center"/>
    </xf>
    <xf numFmtId="0" fontId="13" fillId="6" borderId="29" xfId="0" applyNumberFormat="1" applyFont="1" applyFill="1" applyBorder="1" applyAlignment="1">
      <alignment horizontal="center" vertical="center"/>
    </xf>
    <xf numFmtId="2" fontId="10" fillId="5" borderId="51" xfId="0" applyNumberFormat="1" applyFont="1" applyFill="1" applyBorder="1" applyAlignment="1">
      <alignment horizontal="center" vertical="center" textRotation="90"/>
    </xf>
    <xf numFmtId="2" fontId="10" fillId="5" borderId="52" xfId="0" applyNumberFormat="1" applyFont="1" applyFill="1" applyBorder="1" applyAlignment="1">
      <alignment horizontal="center" vertical="center" textRotation="90"/>
    </xf>
    <xf numFmtId="2" fontId="10" fillId="5" borderId="80" xfId="0" applyNumberFormat="1" applyFont="1" applyFill="1" applyBorder="1" applyAlignment="1">
      <alignment horizontal="center" vertical="center" textRotation="90"/>
    </xf>
    <xf numFmtId="10" fontId="10" fillId="0" borderId="74" xfId="0" applyNumberFormat="1" applyFont="1" applyBorder="1" applyAlignment="1">
      <alignment horizontal="center" vertical="center"/>
    </xf>
    <xf numFmtId="10" fontId="10" fillId="0" borderId="77" xfId="0" applyNumberFormat="1" applyFont="1" applyBorder="1" applyAlignment="1">
      <alignment horizontal="center" vertical="center"/>
    </xf>
    <xf numFmtId="10" fontId="10" fillId="0" borderId="78" xfId="0" applyNumberFormat="1" applyFont="1" applyBorder="1" applyAlignment="1">
      <alignment horizontal="center" vertical="center"/>
    </xf>
    <xf numFmtId="2" fontId="10" fillId="5" borderId="8" xfId="0" applyNumberFormat="1" applyFont="1" applyFill="1" applyBorder="1" applyAlignment="1">
      <alignment horizontal="center" vertical="center" textRotation="90"/>
    </xf>
    <xf numFmtId="2" fontId="10" fillId="5" borderId="40" xfId="0" applyNumberFormat="1" applyFont="1" applyFill="1" applyBorder="1" applyAlignment="1">
      <alignment horizontal="center" vertical="center" textRotation="90"/>
    </xf>
    <xf numFmtId="10" fontId="10" fillId="0" borderId="12" xfId="0" applyNumberFormat="1" applyFont="1" applyBorder="1" applyAlignment="1">
      <alignment horizontal="center" vertical="center"/>
    </xf>
    <xf numFmtId="10" fontId="10" fillId="0" borderId="11" xfId="0" applyNumberFormat="1" applyFont="1" applyBorder="1" applyAlignment="1">
      <alignment horizontal="center" vertical="center"/>
    </xf>
    <xf numFmtId="10" fontId="10" fillId="21" borderId="78" xfId="0" applyNumberFormat="1" applyFont="1" applyFill="1" applyBorder="1" applyAlignment="1">
      <alignment horizontal="center" vertical="center"/>
    </xf>
    <xf numFmtId="10" fontId="10" fillId="21" borderId="9" xfId="0" applyNumberFormat="1" applyFont="1" applyFill="1" applyBorder="1" applyAlignment="1">
      <alignment horizontal="center" vertical="center"/>
    </xf>
    <xf numFmtId="10" fontId="10" fillId="21" borderId="42" xfId="0" applyNumberFormat="1" applyFont="1" applyFill="1" applyBorder="1" applyAlignment="1">
      <alignment horizontal="center" vertical="center"/>
    </xf>
    <xf numFmtId="10" fontId="10" fillId="21" borderId="55" xfId="0" applyNumberFormat="1" applyFont="1" applyFill="1" applyBorder="1" applyAlignment="1">
      <alignment horizontal="center" vertical="center"/>
    </xf>
    <xf numFmtId="10" fontId="10" fillId="21" borderId="1" xfId="0" applyNumberFormat="1" applyFont="1" applyFill="1" applyBorder="1" applyAlignment="1">
      <alignment horizontal="center" vertical="center"/>
    </xf>
    <xf numFmtId="10" fontId="10" fillId="21" borderId="41" xfId="0" applyNumberFormat="1" applyFont="1" applyFill="1" applyBorder="1" applyAlignment="1">
      <alignment horizontal="center" vertical="center"/>
    </xf>
    <xf numFmtId="10" fontId="10" fillId="21" borderId="57" xfId="0" applyNumberFormat="1" applyFont="1" applyFill="1" applyBorder="1" applyAlignment="1">
      <alignment horizontal="center" vertical="center"/>
    </xf>
    <xf numFmtId="10" fontId="10" fillId="21" borderId="2" xfId="0" applyNumberFormat="1" applyFont="1" applyFill="1" applyBorder="1" applyAlignment="1">
      <alignment horizontal="center" vertical="center"/>
    </xf>
    <xf numFmtId="10" fontId="10" fillId="21" borderId="58" xfId="0" applyNumberFormat="1" applyFont="1" applyFill="1" applyBorder="1" applyAlignment="1">
      <alignment horizontal="center" vertical="center"/>
    </xf>
    <xf numFmtId="0" fontId="10" fillId="0" borderId="12" xfId="0" applyNumberFormat="1" applyFont="1" applyBorder="1" applyAlignment="1">
      <alignment horizontal="center" vertical="center"/>
    </xf>
    <xf numFmtId="0" fontId="10" fillId="0" borderId="83" xfId="0" applyNumberFormat="1" applyFont="1" applyBorder="1" applyAlignment="1">
      <alignment horizontal="center" vertical="center"/>
    </xf>
  </cellXfs>
  <cellStyles count="5">
    <cellStyle name="Good" xfId="2" builtinId="26"/>
    <cellStyle name="Neutral" xfId="3" builtinId="28"/>
    <cellStyle name="Normal" xfId="0" builtinId="0"/>
    <cellStyle name="Normal 2" xfId="4" xr:uid="{CFEBB226-4467-5443-B3EF-EA6E992B68DF}"/>
    <cellStyle name="Percent" xfId="1" builtinId="5"/>
  </cellStyles>
  <dxfs count="6664">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theme="1"/>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theme="1"/>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theme="1"/>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theme="1"/>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theme="1"/>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theme="1"/>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s>
  <tableStyles count="0" defaultTableStyle="TableStyleMedium2" defaultPivotStyle="PivotStyleLight16"/>
  <colors>
    <mruColors>
      <color rgb="FFFFCCCC"/>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Y PSNR vs Bitrate</a:t>
            </a:r>
          </a:p>
        </c:rich>
      </c:tx>
      <c:layout>
        <c:manualLayout>
          <c:xMode val="edge"/>
          <c:yMode val="edge"/>
          <c:x val="0.42148731408573897"/>
          <c:y val="3.1413643388034401E-2"/>
        </c:manualLayout>
      </c:layout>
      <c:overlay val="0"/>
      <c:spPr>
        <a:noFill/>
        <a:ln w="25400">
          <a:noFill/>
          <a:prstDash val="solid"/>
        </a:ln>
      </c:spPr>
    </c:title>
    <c:autoTitleDeleted val="0"/>
    <c:plotArea>
      <c:layout>
        <c:manualLayout>
          <c:layoutTarget val="inner"/>
          <c:xMode val="edge"/>
          <c:yMode val="edge"/>
          <c:x val="7.9338794950852096E-2"/>
          <c:y val="0.115183282880784"/>
          <c:w val="0.874379636020849"/>
          <c:h val="0.76439815002701905"/>
        </c:manualLayout>
      </c:layout>
      <c:scatterChart>
        <c:scatterStyle val="smoothMarker"/>
        <c:varyColors val="0"/>
        <c:ser>
          <c:idx val="0"/>
          <c:order val="0"/>
          <c:tx>
            <c:strRef>
              <c:f>Plots!$AD$2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Plots!$AD$5:$AD$10</c:f>
              <c:numCache>
                <c:formatCode>General</c:formatCode>
                <c:ptCount val="6"/>
                <c:pt idx="0">
                  <c:v>0</c:v>
                </c:pt>
                <c:pt idx="1">
                  <c:v>0</c:v>
                </c:pt>
                <c:pt idx="2">
                  <c:v>0</c:v>
                </c:pt>
                <c:pt idx="3">
                  <c:v>0</c:v>
                </c:pt>
                <c:pt idx="4">
                  <c:v>0</c:v>
                </c:pt>
                <c:pt idx="5">
                  <c:v>0</c:v>
                </c:pt>
              </c:numCache>
            </c:numRef>
          </c:xVal>
          <c:yVal>
            <c:numRef>
              <c:f>Plots!$AE$5:$AE$10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73E9-F747-BCEB-81C00F689EDF}"/>
            </c:ext>
          </c:extLst>
        </c:ser>
        <c:ser>
          <c:idx val="1"/>
          <c:order val="1"/>
          <c:tx>
            <c:strRef>
              <c:f>Plots!$AU$2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Plots!$AU$5:$AU$10</c:f>
              <c:numCache>
                <c:formatCode>General</c:formatCode>
                <c:ptCount val="6"/>
                <c:pt idx="0">
                  <c:v>0</c:v>
                </c:pt>
                <c:pt idx="1">
                  <c:v>0</c:v>
                </c:pt>
                <c:pt idx="2">
                  <c:v>0</c:v>
                </c:pt>
                <c:pt idx="3">
                  <c:v>0</c:v>
                </c:pt>
                <c:pt idx="4">
                  <c:v>0</c:v>
                </c:pt>
                <c:pt idx="5">
                  <c:v>0</c:v>
                </c:pt>
              </c:numCache>
            </c:numRef>
          </c:xVal>
          <c:yVal>
            <c:numRef>
              <c:f>Plots!$AV$5:$AV$10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73E9-F747-BCEB-81C00F689EDF}"/>
            </c:ext>
          </c:extLst>
        </c:ser>
        <c:dLbls>
          <c:showLegendKey val="0"/>
          <c:showVal val="0"/>
          <c:showCatName val="0"/>
          <c:showSerName val="0"/>
          <c:showPercent val="0"/>
          <c:showBubbleSize val="0"/>
        </c:dLbls>
        <c:axId val="241048576"/>
        <c:axId val="241120384"/>
      </c:scatterChart>
      <c:valAx>
        <c:axId val="241048576"/>
        <c:scaling>
          <c:orientation val="minMax"/>
          <c:max val="484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950383979780302"/>
              <c:y val="0.92931949861407503"/>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120384"/>
        <c:crosses val="autoZero"/>
        <c:crossBetween val="midCat"/>
      </c:valAx>
      <c:valAx>
        <c:axId val="241120384"/>
        <c:scaling>
          <c:orientation val="minMax"/>
          <c:max val="44.5"/>
          <c:min val="29.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Y PSNR (dB)</a:t>
                </a:r>
              </a:p>
            </c:rich>
          </c:tx>
          <c:layout>
            <c:manualLayout>
              <c:xMode val="edge"/>
              <c:yMode val="edge"/>
              <c:x val="2.3140533359256001E-2"/>
              <c:y val="0.421466185885643"/>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048576"/>
        <c:crosses val="autoZero"/>
        <c:crossBetween val="midCat"/>
        <c:majorUnit val="1"/>
        <c:minorUnit val="0.5"/>
      </c:valAx>
    </c:plotArea>
    <c:legend>
      <c:legendPos val="r"/>
      <c:layout>
        <c:manualLayout>
          <c:xMode val="edge"/>
          <c:yMode val="edge"/>
          <c:x val="0.69024663239409123"/>
          <c:y val="0.73139008567325314"/>
          <c:w val="0.21867365133077374"/>
          <c:h val="0.12441323050742159"/>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U PSNR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Plots!$AD$2</c:f>
              <c:strCache>
                <c:ptCount val="1"/>
                <c:pt idx="0">
                  <c:v>Line 1 - Reference</c:v>
                </c:pt>
              </c:strCache>
            </c:strRef>
          </c:tx>
          <c:spPr>
            <a:ln w="12700">
              <a:solidFill>
                <a:srgbClr val="000000"/>
              </a:solidFill>
              <a:prstDash val="solid"/>
            </a:ln>
          </c:spPr>
          <c:xVal>
            <c:numRef>
              <c:f>Plots!$AD$5:$AD$10</c:f>
              <c:numCache>
                <c:formatCode>General</c:formatCode>
                <c:ptCount val="6"/>
                <c:pt idx="0">
                  <c:v>0</c:v>
                </c:pt>
                <c:pt idx="1">
                  <c:v>0</c:v>
                </c:pt>
                <c:pt idx="2">
                  <c:v>0</c:v>
                </c:pt>
                <c:pt idx="3">
                  <c:v>0</c:v>
                </c:pt>
                <c:pt idx="4">
                  <c:v>0</c:v>
                </c:pt>
                <c:pt idx="5">
                  <c:v>0</c:v>
                </c:pt>
              </c:numCache>
            </c:numRef>
          </c:xVal>
          <c:yVal>
            <c:numRef>
              <c:f>Plots!$AF$5:$AF$10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8-86EE-794E-9FED-D3F01B4C48FB}"/>
            </c:ext>
          </c:extLst>
        </c:ser>
        <c:ser>
          <c:idx val="3"/>
          <c:order val="1"/>
          <c:tx>
            <c:strRef>
              <c:f>Plots!$AU$2</c:f>
              <c:strCache>
                <c:ptCount val="1"/>
                <c:pt idx="0">
                  <c:v>Line 2 - Test</c:v>
                </c:pt>
              </c:strCache>
            </c:strRef>
          </c:tx>
          <c:spPr>
            <a:ln w="12700">
              <a:solidFill>
                <a:srgbClr val="DD2D32"/>
              </a:solidFill>
              <a:prstDash val="solid"/>
            </a:ln>
          </c:spPr>
          <c:xVal>
            <c:numRef>
              <c:f>Plots!$AU$5:$AU$10</c:f>
              <c:numCache>
                <c:formatCode>General</c:formatCode>
                <c:ptCount val="6"/>
                <c:pt idx="0">
                  <c:v>0</c:v>
                </c:pt>
                <c:pt idx="1">
                  <c:v>0</c:v>
                </c:pt>
                <c:pt idx="2">
                  <c:v>0</c:v>
                </c:pt>
                <c:pt idx="3">
                  <c:v>0</c:v>
                </c:pt>
                <c:pt idx="4">
                  <c:v>0</c:v>
                </c:pt>
                <c:pt idx="5">
                  <c:v>0</c:v>
                </c:pt>
              </c:numCache>
            </c:numRef>
          </c:xVal>
          <c:yVal>
            <c:numRef>
              <c:f>Plots!$AW$5:$AW$10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9-86EE-794E-9FED-D3F01B4C48FB}"/>
            </c:ext>
          </c:extLst>
        </c:ser>
        <c:dLbls>
          <c:showLegendKey val="0"/>
          <c:showVal val="0"/>
          <c:showCatName val="0"/>
          <c:showSerName val="0"/>
          <c:showPercent val="0"/>
          <c:showBubbleSize val="0"/>
        </c:dLbls>
        <c:axId val="237200128"/>
        <c:axId val="237202048"/>
      </c:scatterChart>
      <c:valAx>
        <c:axId val="237200128"/>
        <c:scaling>
          <c:orientation val="minMax"/>
          <c:max val="484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53"/>
          <c:min val="41"/>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 U PSNR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71097916775303749"/>
          <c:y val="0.73169949391018829"/>
          <c:w val="0.24045093080252386"/>
          <c:h val="0.12188071838521621"/>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V PSNR vs Bitrate</a:t>
            </a:r>
          </a:p>
        </c:rich>
      </c:tx>
      <c:layout>
        <c:manualLayout>
          <c:xMode val="edge"/>
          <c:yMode val="edge"/>
          <c:x val="0.42053019021571603"/>
          <c:y val="3.1331531319779102E-2"/>
        </c:manualLayout>
      </c:layout>
      <c:overlay val="0"/>
      <c:spPr>
        <a:noFill/>
        <a:ln w="25400">
          <a:noFill/>
          <a:prstDash val="solid"/>
        </a:ln>
      </c:spPr>
    </c:title>
    <c:autoTitleDeleted val="0"/>
    <c:plotArea>
      <c:layout>
        <c:manualLayout>
          <c:layoutTarget val="inner"/>
          <c:xMode val="edge"/>
          <c:yMode val="edge"/>
          <c:x val="8.7748415307791205E-2"/>
          <c:y val="0.117493584928031"/>
          <c:w val="0.86589473973537401"/>
          <c:h val="0.76501378630918004"/>
        </c:manualLayout>
      </c:layout>
      <c:scatterChart>
        <c:scatterStyle val="smoothMarker"/>
        <c:varyColors val="0"/>
        <c:ser>
          <c:idx val="0"/>
          <c:order val="0"/>
          <c:tx>
            <c:strRef>
              <c:f>Plots!$AD$2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Plots!$AD$5:$AD$10</c:f>
              <c:numCache>
                <c:formatCode>General</c:formatCode>
                <c:ptCount val="6"/>
                <c:pt idx="0">
                  <c:v>0</c:v>
                </c:pt>
                <c:pt idx="1">
                  <c:v>0</c:v>
                </c:pt>
                <c:pt idx="2">
                  <c:v>0</c:v>
                </c:pt>
                <c:pt idx="3">
                  <c:v>0</c:v>
                </c:pt>
                <c:pt idx="4">
                  <c:v>0</c:v>
                </c:pt>
                <c:pt idx="5">
                  <c:v>0</c:v>
                </c:pt>
              </c:numCache>
            </c:numRef>
          </c:xVal>
          <c:yVal>
            <c:numRef>
              <c:f>Plots!$AG$5:$AG$10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161E-E54C-9227-44CCB6F65D4E}"/>
            </c:ext>
          </c:extLst>
        </c:ser>
        <c:ser>
          <c:idx val="1"/>
          <c:order val="1"/>
          <c:tx>
            <c:strRef>
              <c:f>Plots!$AU$2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Plots!$AU$5:$AU$10</c:f>
              <c:numCache>
                <c:formatCode>General</c:formatCode>
                <c:ptCount val="6"/>
                <c:pt idx="0">
                  <c:v>0</c:v>
                </c:pt>
                <c:pt idx="1">
                  <c:v>0</c:v>
                </c:pt>
                <c:pt idx="2">
                  <c:v>0</c:v>
                </c:pt>
                <c:pt idx="3">
                  <c:v>0</c:v>
                </c:pt>
                <c:pt idx="4">
                  <c:v>0</c:v>
                </c:pt>
                <c:pt idx="5">
                  <c:v>0</c:v>
                </c:pt>
              </c:numCache>
            </c:numRef>
          </c:xVal>
          <c:yVal>
            <c:numRef>
              <c:f>Plots!$AX$5:$AX$10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161E-E54C-9227-44CCB6F65D4E}"/>
            </c:ext>
          </c:extLst>
        </c:ser>
        <c:dLbls>
          <c:showLegendKey val="0"/>
          <c:showVal val="0"/>
          <c:showCatName val="0"/>
          <c:showSerName val="0"/>
          <c:showPercent val="0"/>
          <c:showBubbleSize val="0"/>
        </c:dLbls>
        <c:axId val="237316352"/>
        <c:axId val="237330816"/>
      </c:scatterChart>
      <c:valAx>
        <c:axId val="237316352"/>
        <c:scaling>
          <c:orientation val="minMax"/>
          <c:max val="484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63576496695639"/>
              <c:y val="0.929504642143612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330816"/>
        <c:crosses val="autoZero"/>
        <c:crossBetween val="midCat"/>
      </c:valAx>
      <c:valAx>
        <c:axId val="237330816"/>
        <c:scaling>
          <c:orientation val="minMax"/>
          <c:max val="54"/>
          <c:min val="42"/>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 PSNR (dB)</a:t>
                </a:r>
              </a:p>
            </c:rich>
          </c:tx>
          <c:layout>
            <c:manualLayout>
              <c:xMode val="edge"/>
              <c:yMode val="edge"/>
              <c:x val="1.9867565998007999E-2"/>
              <c:y val="0.4229768480432479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316352"/>
        <c:crosses val="autoZero"/>
        <c:crossBetween val="midCat"/>
        <c:majorUnit val="1"/>
        <c:minorUnit val="0.5"/>
      </c:valAx>
    </c:plotArea>
    <c:legend>
      <c:legendPos val="r"/>
      <c:layout>
        <c:manualLayout>
          <c:xMode val="edge"/>
          <c:yMode val="edge"/>
          <c:x val="0.66378244746600701"/>
          <c:y val="0.80223880597014896"/>
          <c:w val="0.28847162337093502"/>
          <c:h val="9.678810671054180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Y PSNR vs Bitrate (in log scale)</a:t>
            </a:r>
          </a:p>
        </c:rich>
      </c:tx>
      <c:layout>
        <c:manualLayout>
          <c:xMode val="edge"/>
          <c:yMode val="edge"/>
          <c:x val="0.36303620493800798"/>
          <c:y val="3.1331531319779102E-2"/>
        </c:manualLayout>
      </c:layout>
      <c:overlay val="0"/>
      <c:spPr>
        <a:noFill/>
        <a:ln w="25400">
          <a:noFill/>
          <a:prstDash val="solid"/>
        </a:ln>
      </c:spPr>
    </c:title>
    <c:autoTitleDeleted val="0"/>
    <c:plotArea>
      <c:layout>
        <c:manualLayout>
          <c:layoutTarget val="inner"/>
          <c:xMode val="edge"/>
          <c:yMode val="edge"/>
          <c:x val="8.0858069520841902E-2"/>
          <c:y val="0.114882616374075"/>
          <c:w val="0.85478530636318595"/>
          <c:h val="0.76501378630918004"/>
        </c:manualLayout>
      </c:layout>
      <c:scatterChart>
        <c:scatterStyle val="smoothMarker"/>
        <c:varyColors val="0"/>
        <c:ser>
          <c:idx val="0"/>
          <c:order val="0"/>
          <c:tx>
            <c:strRef>
              <c:f>Plots!$AD$2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Plots!$AD$5:$AD$10</c:f>
              <c:numCache>
                <c:formatCode>General</c:formatCode>
                <c:ptCount val="6"/>
                <c:pt idx="0">
                  <c:v>0</c:v>
                </c:pt>
                <c:pt idx="1">
                  <c:v>0</c:v>
                </c:pt>
                <c:pt idx="2">
                  <c:v>0</c:v>
                </c:pt>
                <c:pt idx="3">
                  <c:v>0</c:v>
                </c:pt>
                <c:pt idx="4">
                  <c:v>0</c:v>
                </c:pt>
                <c:pt idx="5">
                  <c:v>0</c:v>
                </c:pt>
              </c:numCache>
            </c:numRef>
          </c:xVal>
          <c:yVal>
            <c:numRef>
              <c:f>Plots!$AE$5:$AE$10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BE9B-AD4C-8B9F-04B8960DDF36}"/>
            </c:ext>
          </c:extLst>
        </c:ser>
        <c:ser>
          <c:idx val="1"/>
          <c:order val="1"/>
          <c:tx>
            <c:strRef>
              <c:f>Plots!$AU$2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Plots!$AU$5:$AU$10</c:f>
              <c:numCache>
                <c:formatCode>General</c:formatCode>
                <c:ptCount val="6"/>
                <c:pt idx="0">
                  <c:v>0</c:v>
                </c:pt>
                <c:pt idx="1">
                  <c:v>0</c:v>
                </c:pt>
                <c:pt idx="2">
                  <c:v>0</c:v>
                </c:pt>
                <c:pt idx="3">
                  <c:v>0</c:v>
                </c:pt>
                <c:pt idx="4">
                  <c:v>0</c:v>
                </c:pt>
                <c:pt idx="5">
                  <c:v>0</c:v>
                </c:pt>
              </c:numCache>
            </c:numRef>
          </c:xVal>
          <c:yVal>
            <c:numRef>
              <c:f>Plots!$AV$5:$AV$10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BE9B-AD4C-8B9F-04B8960DDF36}"/>
            </c:ext>
          </c:extLst>
        </c:ser>
        <c:dLbls>
          <c:showLegendKey val="0"/>
          <c:showVal val="0"/>
          <c:showCatName val="0"/>
          <c:showSerName val="0"/>
          <c:showPercent val="0"/>
          <c:showBubbleSize val="0"/>
        </c:dLbls>
        <c:axId val="241451008"/>
        <c:axId val="241452928"/>
      </c:scatterChart>
      <c:valAx>
        <c:axId val="241451008"/>
        <c:scaling>
          <c:logBase val="10"/>
          <c:orientation val="minMax"/>
          <c:max val="100000"/>
          <c:min val="100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709564356243398"/>
              <c:y val="0.929504642143612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452928"/>
        <c:crosses val="autoZero"/>
        <c:crossBetween val="midCat"/>
      </c:valAx>
      <c:valAx>
        <c:axId val="241452928"/>
        <c:scaling>
          <c:orientation val="minMax"/>
          <c:max val="44.5"/>
          <c:min val="29.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Y PSNR (dB)</a:t>
                </a:r>
              </a:p>
            </c:rich>
          </c:tx>
          <c:layout>
            <c:manualLayout>
              <c:xMode val="edge"/>
              <c:yMode val="edge"/>
              <c:x val="2.3102291005239601E-2"/>
              <c:y val="0.4229768480432479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451008"/>
        <c:crosses val="autoZero"/>
        <c:crossBetween val="midCat"/>
        <c:majorUnit val="1"/>
        <c:minorUnit val="0.5"/>
      </c:valAx>
    </c:plotArea>
    <c:legend>
      <c:legendPos val="r"/>
      <c:layout>
        <c:manualLayout>
          <c:xMode val="edge"/>
          <c:yMode val="edge"/>
          <c:x val="0.65351456838548705"/>
          <c:y val="0.79477611940298498"/>
          <c:w val="0.27953992187474702"/>
          <c:h val="9.6788106710541694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log SSIM 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Plots!$AD$2</c:f>
              <c:strCache>
                <c:ptCount val="1"/>
                <c:pt idx="0">
                  <c:v>Line 1 - Reference</c:v>
                </c:pt>
              </c:strCache>
            </c:strRef>
          </c:tx>
          <c:xVal>
            <c:numRef>
              <c:f>Plots!$AD$5:$AD$10</c:f>
              <c:numCache>
                <c:formatCode>General</c:formatCode>
                <c:ptCount val="6"/>
                <c:pt idx="0">
                  <c:v>0</c:v>
                </c:pt>
                <c:pt idx="1">
                  <c:v>0</c:v>
                </c:pt>
                <c:pt idx="2">
                  <c:v>0</c:v>
                </c:pt>
                <c:pt idx="3">
                  <c:v>0</c:v>
                </c:pt>
                <c:pt idx="4">
                  <c:v>0</c:v>
                </c:pt>
                <c:pt idx="5">
                  <c:v>0</c:v>
                </c:pt>
              </c:numCache>
            </c:numRef>
          </c:xVal>
          <c:yVal>
            <c:numRef>
              <c:f>Plots!$AI$5:$AI$10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760E-0041-980A-4A7F7A4BC872}"/>
            </c:ext>
          </c:extLst>
        </c:ser>
        <c:ser>
          <c:idx val="3"/>
          <c:order val="1"/>
          <c:tx>
            <c:strRef>
              <c:f>Plots!$AU$2</c:f>
              <c:strCache>
                <c:ptCount val="1"/>
                <c:pt idx="0">
                  <c:v>Line 2 - Test</c:v>
                </c:pt>
              </c:strCache>
            </c:strRef>
          </c:tx>
          <c:xVal>
            <c:numRef>
              <c:f>Plots!$AU$5:$AU$10</c:f>
              <c:numCache>
                <c:formatCode>General</c:formatCode>
                <c:ptCount val="6"/>
                <c:pt idx="0">
                  <c:v>0</c:v>
                </c:pt>
                <c:pt idx="1">
                  <c:v>0</c:v>
                </c:pt>
                <c:pt idx="2">
                  <c:v>0</c:v>
                </c:pt>
                <c:pt idx="3">
                  <c:v>0</c:v>
                </c:pt>
                <c:pt idx="4">
                  <c:v>0</c:v>
                </c:pt>
                <c:pt idx="5">
                  <c:v>0</c:v>
                </c:pt>
              </c:numCache>
            </c:numRef>
          </c:xVal>
          <c:yVal>
            <c:numRef>
              <c:f>Plots!$AZ$5:$AZ$10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760E-0041-980A-4A7F7A4BC872}"/>
            </c:ext>
          </c:extLst>
        </c:ser>
        <c:dLbls>
          <c:showLegendKey val="0"/>
          <c:showVal val="0"/>
          <c:showCatName val="0"/>
          <c:showSerName val="0"/>
          <c:showPercent val="0"/>
          <c:showBubbleSize val="0"/>
        </c:dLbls>
        <c:axId val="237200128"/>
        <c:axId val="237202048"/>
      </c:scatterChart>
      <c:valAx>
        <c:axId val="237200128"/>
        <c:scaling>
          <c:orientation val="minMax"/>
          <c:max val="484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29"/>
          <c:min val="1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SSIM</a:t>
                </a:r>
                <a:r>
                  <a:rPr lang="en-US" baseline="0"/>
                  <a:t> log</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9011974862845502"/>
          <c:h val="9.660786815055949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log MS-SSIM 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Plots!$AD$2</c:f>
              <c:strCache>
                <c:ptCount val="1"/>
                <c:pt idx="0">
                  <c:v>Line 1 - Reference</c:v>
                </c:pt>
              </c:strCache>
            </c:strRef>
          </c:tx>
          <c:xVal>
            <c:numRef>
              <c:f>Plots!$AD$5:$AD$10</c:f>
              <c:numCache>
                <c:formatCode>General</c:formatCode>
                <c:ptCount val="6"/>
                <c:pt idx="0">
                  <c:v>0</c:v>
                </c:pt>
                <c:pt idx="1">
                  <c:v>0</c:v>
                </c:pt>
                <c:pt idx="2">
                  <c:v>0</c:v>
                </c:pt>
                <c:pt idx="3">
                  <c:v>0</c:v>
                </c:pt>
                <c:pt idx="4">
                  <c:v>0</c:v>
                </c:pt>
                <c:pt idx="5">
                  <c:v>0</c:v>
                </c:pt>
              </c:numCache>
            </c:numRef>
          </c:xVal>
          <c:yVal>
            <c:numRef>
              <c:f>Plots!$AJ$5:$AJ$10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D60D-5849-94A8-B9E3F96CE00B}"/>
            </c:ext>
          </c:extLst>
        </c:ser>
        <c:ser>
          <c:idx val="3"/>
          <c:order val="1"/>
          <c:tx>
            <c:strRef>
              <c:f>Plots!$AU$2</c:f>
              <c:strCache>
                <c:ptCount val="1"/>
                <c:pt idx="0">
                  <c:v>Line 2 - Test</c:v>
                </c:pt>
              </c:strCache>
            </c:strRef>
          </c:tx>
          <c:xVal>
            <c:numRef>
              <c:f>Plots!$AU$5:$AU$10</c:f>
              <c:numCache>
                <c:formatCode>General</c:formatCode>
                <c:ptCount val="6"/>
                <c:pt idx="0">
                  <c:v>0</c:v>
                </c:pt>
                <c:pt idx="1">
                  <c:v>0</c:v>
                </c:pt>
                <c:pt idx="2">
                  <c:v>0</c:v>
                </c:pt>
                <c:pt idx="3">
                  <c:v>0</c:v>
                </c:pt>
                <c:pt idx="4">
                  <c:v>0</c:v>
                </c:pt>
                <c:pt idx="5">
                  <c:v>0</c:v>
                </c:pt>
              </c:numCache>
            </c:numRef>
          </c:xVal>
          <c:yVal>
            <c:numRef>
              <c:f>Plots!$BA$5:$BA$10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D60D-5849-94A8-B9E3F96CE00B}"/>
            </c:ext>
          </c:extLst>
        </c:ser>
        <c:dLbls>
          <c:showLegendKey val="0"/>
          <c:showVal val="0"/>
          <c:showCatName val="0"/>
          <c:showSerName val="0"/>
          <c:showPercent val="0"/>
          <c:showBubbleSize val="0"/>
        </c:dLbls>
        <c:axId val="237200128"/>
        <c:axId val="237202048"/>
      </c:scatterChart>
      <c:valAx>
        <c:axId val="237200128"/>
        <c:scaling>
          <c:orientation val="minMax"/>
          <c:max val="484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26.5"/>
          <c:min val="10"/>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SSIM</a:t>
                </a:r>
                <a:r>
                  <a:rPr lang="en-US" baseline="0"/>
                  <a:t> log</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9011974862845502"/>
          <c:h val="9.660786815055949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VMAF</a:t>
            </a:r>
            <a:r>
              <a:rPr lang="en-US" baseline="0"/>
              <a:t> </a:t>
            </a:r>
            <a:r>
              <a:rPr lang="en-US"/>
              <a:t>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Plots!$AD$2</c:f>
              <c:strCache>
                <c:ptCount val="1"/>
                <c:pt idx="0">
                  <c:v>Line 1 - Reference</c:v>
                </c:pt>
              </c:strCache>
            </c:strRef>
          </c:tx>
          <c:xVal>
            <c:numRef>
              <c:f>Plots!$AD$5:$AD$10</c:f>
              <c:numCache>
                <c:formatCode>General</c:formatCode>
                <c:ptCount val="6"/>
                <c:pt idx="0">
                  <c:v>0</c:v>
                </c:pt>
                <c:pt idx="1">
                  <c:v>0</c:v>
                </c:pt>
                <c:pt idx="2">
                  <c:v>0</c:v>
                </c:pt>
                <c:pt idx="3">
                  <c:v>0</c:v>
                </c:pt>
                <c:pt idx="4">
                  <c:v>0</c:v>
                </c:pt>
                <c:pt idx="5">
                  <c:v>0</c:v>
                </c:pt>
              </c:numCache>
            </c:numRef>
          </c:xVal>
          <c:yVal>
            <c:numRef>
              <c:f>Plots!$AK$5:$AK$10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3-4A7F-3D45-9A0F-5296B0E4E675}"/>
            </c:ext>
          </c:extLst>
        </c:ser>
        <c:ser>
          <c:idx val="1"/>
          <c:order val="1"/>
          <c:tx>
            <c:strRef>
              <c:f>Plots!$AU$2</c:f>
              <c:strCache>
                <c:ptCount val="1"/>
                <c:pt idx="0">
                  <c:v>Line 2 - Test</c:v>
                </c:pt>
              </c:strCache>
            </c:strRef>
          </c:tx>
          <c:xVal>
            <c:numRef>
              <c:f>Plots!$AU$5:$AU$10</c:f>
              <c:numCache>
                <c:formatCode>General</c:formatCode>
                <c:ptCount val="6"/>
                <c:pt idx="0">
                  <c:v>0</c:v>
                </c:pt>
                <c:pt idx="1">
                  <c:v>0</c:v>
                </c:pt>
                <c:pt idx="2">
                  <c:v>0</c:v>
                </c:pt>
                <c:pt idx="3">
                  <c:v>0</c:v>
                </c:pt>
                <c:pt idx="4">
                  <c:v>0</c:v>
                </c:pt>
                <c:pt idx="5">
                  <c:v>0</c:v>
                </c:pt>
              </c:numCache>
            </c:numRef>
          </c:xVal>
          <c:yVal>
            <c:numRef>
              <c:f>Plots!$BB$5:$BB$10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4-4A7F-3D45-9A0F-5296B0E4E675}"/>
            </c:ext>
          </c:extLst>
        </c:ser>
        <c:dLbls>
          <c:showLegendKey val="0"/>
          <c:showVal val="0"/>
          <c:showCatName val="0"/>
          <c:showSerName val="0"/>
          <c:showPercent val="0"/>
          <c:showBubbleSize val="0"/>
        </c:dLbls>
        <c:axId val="237200128"/>
        <c:axId val="237202048"/>
      </c:scatterChart>
      <c:valAx>
        <c:axId val="237200128"/>
        <c:scaling>
          <c:orientation val="minMax"/>
          <c:max val="484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100.5"/>
          <c:min val="71.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VMAF</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6133336809719976"/>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VMAF neg 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Plots!$AD$2</c:f>
              <c:strCache>
                <c:ptCount val="1"/>
                <c:pt idx="0">
                  <c:v>Line 1 - Reference</c:v>
                </c:pt>
              </c:strCache>
            </c:strRef>
          </c:tx>
          <c:xVal>
            <c:numRef>
              <c:f>Plots!$AD$5:$AD$10</c:f>
              <c:numCache>
                <c:formatCode>General</c:formatCode>
                <c:ptCount val="6"/>
                <c:pt idx="0">
                  <c:v>0</c:v>
                </c:pt>
                <c:pt idx="1">
                  <c:v>0</c:v>
                </c:pt>
                <c:pt idx="2">
                  <c:v>0</c:v>
                </c:pt>
                <c:pt idx="3">
                  <c:v>0</c:v>
                </c:pt>
                <c:pt idx="4">
                  <c:v>0</c:v>
                </c:pt>
                <c:pt idx="5">
                  <c:v>0</c:v>
                </c:pt>
              </c:numCache>
            </c:numRef>
          </c:xVal>
          <c:yVal>
            <c:numRef>
              <c:f>Plots!$AL$5:$AL$10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14F8-E44A-9406-8B2523BD0687}"/>
            </c:ext>
          </c:extLst>
        </c:ser>
        <c:ser>
          <c:idx val="1"/>
          <c:order val="1"/>
          <c:tx>
            <c:strRef>
              <c:f>Plots!$AU$2</c:f>
              <c:strCache>
                <c:ptCount val="1"/>
                <c:pt idx="0">
                  <c:v>Line 2 - Test</c:v>
                </c:pt>
              </c:strCache>
            </c:strRef>
          </c:tx>
          <c:xVal>
            <c:numRef>
              <c:f>Plots!$AU$5:$AU$10</c:f>
              <c:numCache>
                <c:formatCode>General</c:formatCode>
                <c:ptCount val="6"/>
                <c:pt idx="0">
                  <c:v>0</c:v>
                </c:pt>
                <c:pt idx="1">
                  <c:v>0</c:v>
                </c:pt>
                <c:pt idx="2">
                  <c:v>0</c:v>
                </c:pt>
                <c:pt idx="3">
                  <c:v>0</c:v>
                </c:pt>
                <c:pt idx="4">
                  <c:v>0</c:v>
                </c:pt>
                <c:pt idx="5">
                  <c:v>0</c:v>
                </c:pt>
              </c:numCache>
            </c:numRef>
          </c:xVal>
          <c:yVal>
            <c:numRef>
              <c:f>Plots!$BC$5:$BC$10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14F8-E44A-9406-8B2523BD0687}"/>
            </c:ext>
          </c:extLst>
        </c:ser>
        <c:dLbls>
          <c:showLegendKey val="0"/>
          <c:showVal val="0"/>
          <c:showCatName val="0"/>
          <c:showSerName val="0"/>
          <c:showPercent val="0"/>
          <c:showBubbleSize val="0"/>
        </c:dLbls>
        <c:axId val="237200128"/>
        <c:axId val="237202048"/>
      </c:scatterChart>
      <c:valAx>
        <c:axId val="237200128"/>
        <c:scaling>
          <c:orientation val="minMax"/>
          <c:max val="484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100"/>
          <c:min val="69.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VMAF</a:t>
                </a:r>
                <a:r>
                  <a:rPr lang="en-US" baseline="0"/>
                  <a:t> NEG</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3318767273296137"/>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PSNR</a:t>
            </a:r>
            <a:r>
              <a:rPr lang="en-US" baseline="0"/>
              <a:t> HVS </a:t>
            </a:r>
            <a:r>
              <a:rPr lang="en-US"/>
              <a:t>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Plots!$AD$2</c:f>
              <c:strCache>
                <c:ptCount val="1"/>
                <c:pt idx="0">
                  <c:v>Line 1 - Reference</c:v>
                </c:pt>
              </c:strCache>
            </c:strRef>
          </c:tx>
          <c:xVal>
            <c:numRef>
              <c:f>Plots!$AD$5:$AD$10</c:f>
              <c:numCache>
                <c:formatCode>General</c:formatCode>
                <c:ptCount val="6"/>
                <c:pt idx="0">
                  <c:v>0</c:v>
                </c:pt>
                <c:pt idx="1">
                  <c:v>0</c:v>
                </c:pt>
                <c:pt idx="2">
                  <c:v>0</c:v>
                </c:pt>
                <c:pt idx="3">
                  <c:v>0</c:v>
                </c:pt>
                <c:pt idx="4">
                  <c:v>0</c:v>
                </c:pt>
                <c:pt idx="5">
                  <c:v>0</c:v>
                </c:pt>
              </c:numCache>
            </c:numRef>
          </c:xVal>
          <c:yVal>
            <c:numRef>
              <c:f>Plots!$AM$5:$AM$10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67ED-8D48-942E-72A32F083EF9}"/>
            </c:ext>
          </c:extLst>
        </c:ser>
        <c:ser>
          <c:idx val="1"/>
          <c:order val="1"/>
          <c:tx>
            <c:strRef>
              <c:f>Plots!$AU$2</c:f>
              <c:strCache>
                <c:ptCount val="1"/>
                <c:pt idx="0">
                  <c:v>Line 2 - Test</c:v>
                </c:pt>
              </c:strCache>
            </c:strRef>
          </c:tx>
          <c:xVal>
            <c:numRef>
              <c:f>Plots!$AU$5:$AU$10</c:f>
              <c:numCache>
                <c:formatCode>General</c:formatCode>
                <c:ptCount val="6"/>
                <c:pt idx="0">
                  <c:v>0</c:v>
                </c:pt>
                <c:pt idx="1">
                  <c:v>0</c:v>
                </c:pt>
                <c:pt idx="2">
                  <c:v>0</c:v>
                </c:pt>
                <c:pt idx="3">
                  <c:v>0</c:v>
                </c:pt>
                <c:pt idx="4">
                  <c:v>0</c:v>
                </c:pt>
                <c:pt idx="5">
                  <c:v>0</c:v>
                </c:pt>
              </c:numCache>
            </c:numRef>
          </c:xVal>
          <c:yVal>
            <c:numRef>
              <c:f>Plots!$BD$5:$BD$10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67ED-8D48-942E-72A32F083EF9}"/>
            </c:ext>
          </c:extLst>
        </c:ser>
        <c:dLbls>
          <c:showLegendKey val="0"/>
          <c:showVal val="0"/>
          <c:showCatName val="0"/>
          <c:showSerName val="0"/>
          <c:showPercent val="0"/>
          <c:showBubbleSize val="0"/>
        </c:dLbls>
        <c:axId val="237200128"/>
        <c:axId val="237202048"/>
      </c:scatterChart>
      <c:valAx>
        <c:axId val="237200128"/>
        <c:scaling>
          <c:orientation val="minMax"/>
          <c:max val="484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48"/>
          <c:min val="27.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PSNR</a:t>
                </a:r>
                <a:r>
                  <a:rPr lang="en-US" baseline="0"/>
                  <a:t> HVS </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5305522240183553"/>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DE2K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Plots!$AD$2</c:f>
              <c:strCache>
                <c:ptCount val="1"/>
                <c:pt idx="0">
                  <c:v>Line 1 - Reference</c:v>
                </c:pt>
              </c:strCache>
            </c:strRef>
          </c:tx>
          <c:xVal>
            <c:numRef>
              <c:f>Plots!$AD$5:$AD$10</c:f>
              <c:numCache>
                <c:formatCode>General</c:formatCode>
                <c:ptCount val="6"/>
                <c:pt idx="0">
                  <c:v>0</c:v>
                </c:pt>
                <c:pt idx="1">
                  <c:v>0</c:v>
                </c:pt>
                <c:pt idx="2">
                  <c:v>0</c:v>
                </c:pt>
                <c:pt idx="3">
                  <c:v>0</c:v>
                </c:pt>
                <c:pt idx="4">
                  <c:v>0</c:v>
                </c:pt>
                <c:pt idx="5">
                  <c:v>0</c:v>
                </c:pt>
              </c:numCache>
            </c:numRef>
          </c:xVal>
          <c:yVal>
            <c:numRef>
              <c:f>Plots!$AN$5:$AN$10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FDEA-2546-9B6C-DAC1120DD2EF}"/>
            </c:ext>
          </c:extLst>
        </c:ser>
        <c:ser>
          <c:idx val="1"/>
          <c:order val="1"/>
          <c:tx>
            <c:strRef>
              <c:f>Plots!$AU$2</c:f>
              <c:strCache>
                <c:ptCount val="1"/>
                <c:pt idx="0">
                  <c:v>Line 2 - Test</c:v>
                </c:pt>
              </c:strCache>
            </c:strRef>
          </c:tx>
          <c:xVal>
            <c:numRef>
              <c:f>Plots!$AU$5:$AU$10</c:f>
              <c:numCache>
                <c:formatCode>General</c:formatCode>
                <c:ptCount val="6"/>
                <c:pt idx="0">
                  <c:v>0</c:v>
                </c:pt>
                <c:pt idx="1">
                  <c:v>0</c:v>
                </c:pt>
                <c:pt idx="2">
                  <c:v>0</c:v>
                </c:pt>
                <c:pt idx="3">
                  <c:v>0</c:v>
                </c:pt>
                <c:pt idx="4">
                  <c:v>0</c:v>
                </c:pt>
                <c:pt idx="5">
                  <c:v>0</c:v>
                </c:pt>
              </c:numCache>
            </c:numRef>
          </c:xVal>
          <c:yVal>
            <c:numRef>
              <c:f>Plots!$BE$5:$BE$10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FDEA-2546-9B6C-DAC1120DD2EF}"/>
            </c:ext>
          </c:extLst>
        </c:ser>
        <c:dLbls>
          <c:showLegendKey val="0"/>
          <c:showVal val="0"/>
          <c:showCatName val="0"/>
          <c:showSerName val="0"/>
          <c:showPercent val="0"/>
          <c:showBubbleSize val="0"/>
        </c:dLbls>
        <c:axId val="237200128"/>
        <c:axId val="237202048"/>
      </c:scatterChart>
      <c:valAx>
        <c:axId val="237200128"/>
        <c:scaling>
          <c:orientation val="minMax"/>
          <c:max val="484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46.5"/>
          <c:min val="32.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DE2K</a:t>
                </a:r>
                <a:r>
                  <a:rPr lang="en-US" baseline="0"/>
                  <a:t> (dB)</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3649893101110706"/>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APSNR Y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Plots!$AD$2</c:f>
              <c:strCache>
                <c:ptCount val="1"/>
                <c:pt idx="0">
                  <c:v>Line 1 - Reference</c:v>
                </c:pt>
              </c:strCache>
            </c:strRef>
          </c:tx>
          <c:xVal>
            <c:numRef>
              <c:f>Plots!$AD$5:$AD$10</c:f>
              <c:numCache>
                <c:formatCode>General</c:formatCode>
                <c:ptCount val="6"/>
                <c:pt idx="0">
                  <c:v>0</c:v>
                </c:pt>
                <c:pt idx="1">
                  <c:v>0</c:v>
                </c:pt>
                <c:pt idx="2">
                  <c:v>0</c:v>
                </c:pt>
                <c:pt idx="3">
                  <c:v>0</c:v>
                </c:pt>
                <c:pt idx="4">
                  <c:v>0</c:v>
                </c:pt>
                <c:pt idx="5">
                  <c:v>0</c:v>
                </c:pt>
              </c:numCache>
            </c:numRef>
          </c:xVal>
          <c:yVal>
            <c:numRef>
              <c:f>Plots!$AO$5:$AO$10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31B4-0C47-9CE9-15A05BA1DA00}"/>
            </c:ext>
          </c:extLst>
        </c:ser>
        <c:ser>
          <c:idx val="1"/>
          <c:order val="1"/>
          <c:tx>
            <c:strRef>
              <c:f>Plots!$AU$2</c:f>
              <c:strCache>
                <c:ptCount val="1"/>
                <c:pt idx="0">
                  <c:v>Line 2 - Test</c:v>
                </c:pt>
              </c:strCache>
            </c:strRef>
          </c:tx>
          <c:xVal>
            <c:numRef>
              <c:f>Plots!$AU$5:$AU$10</c:f>
              <c:numCache>
                <c:formatCode>General</c:formatCode>
                <c:ptCount val="6"/>
                <c:pt idx="0">
                  <c:v>0</c:v>
                </c:pt>
                <c:pt idx="1">
                  <c:v>0</c:v>
                </c:pt>
                <c:pt idx="2">
                  <c:v>0</c:v>
                </c:pt>
                <c:pt idx="3">
                  <c:v>0</c:v>
                </c:pt>
                <c:pt idx="4">
                  <c:v>0</c:v>
                </c:pt>
                <c:pt idx="5">
                  <c:v>0</c:v>
                </c:pt>
              </c:numCache>
            </c:numRef>
          </c:xVal>
          <c:yVal>
            <c:numRef>
              <c:f>Plots!$BF$5:$BF$10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31B4-0C47-9CE9-15A05BA1DA00}"/>
            </c:ext>
          </c:extLst>
        </c:ser>
        <c:dLbls>
          <c:showLegendKey val="0"/>
          <c:showVal val="0"/>
          <c:showCatName val="0"/>
          <c:showSerName val="0"/>
          <c:showPercent val="0"/>
          <c:showBubbleSize val="0"/>
        </c:dLbls>
        <c:axId val="237200128"/>
        <c:axId val="237202048"/>
      </c:scatterChart>
      <c:valAx>
        <c:axId val="237200128"/>
        <c:scaling>
          <c:orientation val="minMax"/>
          <c:max val="484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44.5"/>
          <c:min val="29.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APSNR</a:t>
                </a:r>
                <a:r>
                  <a:rPr lang="en-US" baseline="0"/>
                  <a:t> Y (dB)</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5305522240183553"/>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Y PSNR vs Bitrate</a:t>
            </a:r>
          </a:p>
        </c:rich>
      </c:tx>
      <c:layout>
        <c:manualLayout>
          <c:xMode val="edge"/>
          <c:yMode val="edge"/>
          <c:x val="0.42148731408573897"/>
          <c:y val="3.1413643388034401E-2"/>
        </c:manualLayout>
      </c:layout>
      <c:overlay val="0"/>
      <c:spPr>
        <a:noFill/>
        <a:ln w="25400">
          <a:noFill/>
          <a:prstDash val="solid"/>
        </a:ln>
      </c:spPr>
    </c:title>
    <c:autoTitleDeleted val="0"/>
    <c:plotArea>
      <c:layout>
        <c:manualLayout>
          <c:layoutTarget val="inner"/>
          <c:xMode val="edge"/>
          <c:yMode val="edge"/>
          <c:x val="7.9338794950852096E-2"/>
          <c:y val="0.115183282880784"/>
          <c:w val="0.874379636020849"/>
          <c:h val="0.76439815002701905"/>
        </c:manualLayout>
      </c:layout>
      <c:scatterChart>
        <c:scatterStyle val="smoothMarker"/>
        <c:varyColors val="0"/>
        <c:ser>
          <c:idx val="0"/>
          <c:order val="0"/>
          <c:tx>
            <c:strRef>
              <c:f>'Plot-Stills'!$AD$2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'Plot-Stills'!$AD$5:$AD$10</c:f>
              <c:numCache>
                <c:formatCode>General</c:formatCode>
                <c:ptCount val="6"/>
                <c:pt idx="0">
                  <c:v>0</c:v>
                </c:pt>
                <c:pt idx="1">
                  <c:v>0</c:v>
                </c:pt>
                <c:pt idx="2">
                  <c:v>0</c:v>
                </c:pt>
                <c:pt idx="3">
                  <c:v>0</c:v>
                </c:pt>
                <c:pt idx="4">
                  <c:v>0</c:v>
                </c:pt>
                <c:pt idx="5">
                  <c:v>0</c:v>
                </c:pt>
              </c:numCache>
            </c:numRef>
          </c:xVal>
          <c:yVal>
            <c:numRef>
              <c:f>'Plot-Stills'!$AE$5:$AE$10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2038-A348-893A-7EBFCCD60BF0}"/>
            </c:ext>
          </c:extLst>
        </c:ser>
        <c:ser>
          <c:idx val="1"/>
          <c:order val="1"/>
          <c:tx>
            <c:strRef>
              <c:f>'Plot-Stills'!$AU$2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'Plot-Stills'!$AU$5:$AU$10</c:f>
              <c:numCache>
                <c:formatCode>General</c:formatCode>
                <c:ptCount val="6"/>
                <c:pt idx="0">
                  <c:v>0</c:v>
                </c:pt>
                <c:pt idx="1">
                  <c:v>0</c:v>
                </c:pt>
                <c:pt idx="2">
                  <c:v>0</c:v>
                </c:pt>
                <c:pt idx="3">
                  <c:v>0</c:v>
                </c:pt>
                <c:pt idx="4">
                  <c:v>0</c:v>
                </c:pt>
                <c:pt idx="5">
                  <c:v>0</c:v>
                </c:pt>
              </c:numCache>
            </c:numRef>
          </c:xVal>
          <c:yVal>
            <c:numRef>
              <c:f>'Plot-Stills'!$AV$5:$AV$10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2038-A348-893A-7EBFCCD60BF0}"/>
            </c:ext>
          </c:extLst>
        </c:ser>
        <c:dLbls>
          <c:showLegendKey val="0"/>
          <c:showVal val="0"/>
          <c:showCatName val="0"/>
          <c:showSerName val="0"/>
          <c:showPercent val="0"/>
          <c:showBubbleSize val="0"/>
        </c:dLbls>
        <c:axId val="241048576"/>
        <c:axId val="241120384"/>
      </c:scatterChart>
      <c:valAx>
        <c:axId val="241048576"/>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950383979780302"/>
              <c:y val="0.92931949861407503"/>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120384"/>
        <c:crosses val="autoZero"/>
        <c:crossBetween val="midCat"/>
      </c:valAx>
      <c:valAx>
        <c:axId val="241120384"/>
        <c:scaling>
          <c:orientation val="minMax"/>
          <c:max val="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Y PSNR (dB)</a:t>
                </a:r>
              </a:p>
            </c:rich>
          </c:tx>
          <c:layout>
            <c:manualLayout>
              <c:xMode val="edge"/>
              <c:yMode val="edge"/>
              <c:x val="2.3140533359256001E-2"/>
              <c:y val="0.421466185885643"/>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048576"/>
        <c:crosses val="autoZero"/>
        <c:crossBetween val="midCat"/>
        <c:majorUnit val="1"/>
        <c:minorUnit val="0.5"/>
      </c:valAx>
    </c:plotArea>
    <c:legend>
      <c:legendPos val="r"/>
      <c:layout>
        <c:manualLayout>
          <c:xMode val="edge"/>
          <c:yMode val="edge"/>
          <c:x val="0.69024663239409123"/>
          <c:y val="0.73139008567325314"/>
          <c:w val="0.21867365133077374"/>
          <c:h val="0.12441323050742159"/>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U PSNR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'Plot-Stills'!$AD$2</c:f>
              <c:strCache>
                <c:ptCount val="1"/>
                <c:pt idx="0">
                  <c:v>Line 1 - Reference</c:v>
                </c:pt>
              </c:strCache>
            </c:strRef>
          </c:tx>
          <c:spPr>
            <a:ln w="12700">
              <a:solidFill>
                <a:srgbClr val="000000"/>
              </a:solidFill>
              <a:prstDash val="solid"/>
            </a:ln>
          </c:spPr>
          <c:xVal>
            <c:numRef>
              <c:f>'Plot-Stills'!$AD$5:$AD$10</c:f>
              <c:numCache>
                <c:formatCode>General</c:formatCode>
                <c:ptCount val="6"/>
                <c:pt idx="0">
                  <c:v>0</c:v>
                </c:pt>
                <c:pt idx="1">
                  <c:v>0</c:v>
                </c:pt>
                <c:pt idx="2">
                  <c:v>0</c:v>
                </c:pt>
                <c:pt idx="3">
                  <c:v>0</c:v>
                </c:pt>
                <c:pt idx="4">
                  <c:v>0</c:v>
                </c:pt>
                <c:pt idx="5">
                  <c:v>0</c:v>
                </c:pt>
              </c:numCache>
            </c:numRef>
          </c:xVal>
          <c:yVal>
            <c:numRef>
              <c:f>'Plot-Stills'!$AF$5:$AF$10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9F43-994C-92F8-A6F30B7FA2E7}"/>
            </c:ext>
          </c:extLst>
        </c:ser>
        <c:ser>
          <c:idx val="3"/>
          <c:order val="1"/>
          <c:tx>
            <c:strRef>
              <c:f>'Plot-Stills'!$AU$2</c:f>
              <c:strCache>
                <c:ptCount val="1"/>
                <c:pt idx="0">
                  <c:v>Line 2 - Test</c:v>
                </c:pt>
              </c:strCache>
            </c:strRef>
          </c:tx>
          <c:spPr>
            <a:ln w="12700">
              <a:solidFill>
                <a:srgbClr val="DD2D32"/>
              </a:solidFill>
              <a:prstDash val="solid"/>
            </a:ln>
          </c:spPr>
          <c:xVal>
            <c:numRef>
              <c:f>'Plot-Stills'!$AU$5:$AU$10</c:f>
              <c:numCache>
                <c:formatCode>General</c:formatCode>
                <c:ptCount val="6"/>
                <c:pt idx="0">
                  <c:v>0</c:v>
                </c:pt>
                <c:pt idx="1">
                  <c:v>0</c:v>
                </c:pt>
                <c:pt idx="2">
                  <c:v>0</c:v>
                </c:pt>
                <c:pt idx="3">
                  <c:v>0</c:v>
                </c:pt>
                <c:pt idx="4">
                  <c:v>0</c:v>
                </c:pt>
                <c:pt idx="5">
                  <c:v>0</c:v>
                </c:pt>
              </c:numCache>
            </c:numRef>
          </c:xVal>
          <c:yVal>
            <c:numRef>
              <c:f>'Plot-Stills'!$AW$5:$AW$10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9F43-994C-92F8-A6F30B7FA2E7}"/>
            </c:ext>
          </c:extLst>
        </c:ser>
        <c:dLbls>
          <c:showLegendKey val="0"/>
          <c:showVal val="0"/>
          <c:showCatName val="0"/>
          <c:showSerName val="0"/>
          <c:showPercent val="0"/>
          <c:showBubbleSize val="0"/>
        </c:dLbls>
        <c:axId val="237200128"/>
        <c:axId val="237202048"/>
      </c:scatterChart>
      <c:valAx>
        <c:axId val="237200128"/>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24211688.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 U PSNR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71097916775303749"/>
          <c:y val="0.73169949391018829"/>
          <c:w val="0.24045093080252386"/>
          <c:h val="0.12188071838521621"/>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V PSNR vs Bitrate</a:t>
            </a:r>
          </a:p>
        </c:rich>
      </c:tx>
      <c:layout>
        <c:manualLayout>
          <c:xMode val="edge"/>
          <c:yMode val="edge"/>
          <c:x val="0.42053019021571603"/>
          <c:y val="3.1331531319779102E-2"/>
        </c:manualLayout>
      </c:layout>
      <c:overlay val="0"/>
      <c:spPr>
        <a:noFill/>
        <a:ln w="25400">
          <a:noFill/>
          <a:prstDash val="solid"/>
        </a:ln>
      </c:spPr>
    </c:title>
    <c:autoTitleDeleted val="0"/>
    <c:plotArea>
      <c:layout>
        <c:manualLayout>
          <c:layoutTarget val="inner"/>
          <c:xMode val="edge"/>
          <c:yMode val="edge"/>
          <c:x val="8.7748415307791205E-2"/>
          <c:y val="0.117493584928031"/>
          <c:w val="0.86589473973537401"/>
          <c:h val="0.76501378630918004"/>
        </c:manualLayout>
      </c:layout>
      <c:scatterChart>
        <c:scatterStyle val="smoothMarker"/>
        <c:varyColors val="0"/>
        <c:ser>
          <c:idx val="0"/>
          <c:order val="0"/>
          <c:tx>
            <c:strRef>
              <c:f>'Plot-Stills'!$AD$2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'Plot-Stills'!$AD$5:$AD$10</c:f>
              <c:numCache>
                <c:formatCode>General</c:formatCode>
                <c:ptCount val="6"/>
                <c:pt idx="0">
                  <c:v>0</c:v>
                </c:pt>
                <c:pt idx="1">
                  <c:v>0</c:v>
                </c:pt>
                <c:pt idx="2">
                  <c:v>0</c:v>
                </c:pt>
                <c:pt idx="3">
                  <c:v>0</c:v>
                </c:pt>
                <c:pt idx="4">
                  <c:v>0</c:v>
                </c:pt>
                <c:pt idx="5">
                  <c:v>0</c:v>
                </c:pt>
              </c:numCache>
            </c:numRef>
          </c:xVal>
          <c:yVal>
            <c:numRef>
              <c:f>'Plot-Stills'!$AG$5:$AG$10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B88C-4042-B028-55EB95715E85}"/>
            </c:ext>
          </c:extLst>
        </c:ser>
        <c:ser>
          <c:idx val="1"/>
          <c:order val="1"/>
          <c:tx>
            <c:strRef>
              <c:f>'Plot-Stills'!$AU$2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'Plot-Stills'!$AU$5:$AU$10</c:f>
              <c:numCache>
                <c:formatCode>General</c:formatCode>
                <c:ptCount val="6"/>
                <c:pt idx="0">
                  <c:v>0</c:v>
                </c:pt>
                <c:pt idx="1">
                  <c:v>0</c:v>
                </c:pt>
                <c:pt idx="2">
                  <c:v>0</c:v>
                </c:pt>
                <c:pt idx="3">
                  <c:v>0</c:v>
                </c:pt>
                <c:pt idx="4">
                  <c:v>0</c:v>
                </c:pt>
                <c:pt idx="5">
                  <c:v>0</c:v>
                </c:pt>
              </c:numCache>
            </c:numRef>
          </c:xVal>
          <c:yVal>
            <c:numRef>
              <c:f>'Plot-Stills'!$AX$5:$AX$10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B88C-4042-B028-55EB95715E85}"/>
            </c:ext>
          </c:extLst>
        </c:ser>
        <c:dLbls>
          <c:showLegendKey val="0"/>
          <c:showVal val="0"/>
          <c:showCatName val="0"/>
          <c:showSerName val="0"/>
          <c:showPercent val="0"/>
          <c:showBubbleSize val="0"/>
        </c:dLbls>
        <c:axId val="237316352"/>
        <c:axId val="237330816"/>
      </c:scatterChart>
      <c:valAx>
        <c:axId val="237316352"/>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63576496695639"/>
              <c:y val="0.929504642143612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330816"/>
        <c:crosses val="autoZero"/>
        <c:crossBetween val="midCat"/>
      </c:valAx>
      <c:valAx>
        <c:axId val="237330816"/>
        <c:scaling>
          <c:orientation val="minMax"/>
          <c:max val="4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 PSNR (dB)</a:t>
                </a:r>
              </a:p>
            </c:rich>
          </c:tx>
          <c:layout>
            <c:manualLayout>
              <c:xMode val="edge"/>
              <c:yMode val="edge"/>
              <c:x val="1.9867565998007999E-2"/>
              <c:y val="0.4229768480432479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316352"/>
        <c:crosses val="autoZero"/>
        <c:crossBetween val="midCat"/>
        <c:majorUnit val="1"/>
        <c:minorUnit val="0.5"/>
      </c:valAx>
    </c:plotArea>
    <c:legend>
      <c:legendPos val="r"/>
      <c:layout>
        <c:manualLayout>
          <c:xMode val="edge"/>
          <c:yMode val="edge"/>
          <c:x val="0.66378244746600701"/>
          <c:y val="0.80223880597014896"/>
          <c:w val="0.28847162337093502"/>
          <c:h val="9.678810671054180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Y PSNR vs Bitrate (in log scale)</a:t>
            </a:r>
          </a:p>
        </c:rich>
      </c:tx>
      <c:layout>
        <c:manualLayout>
          <c:xMode val="edge"/>
          <c:yMode val="edge"/>
          <c:x val="0.36303620493800798"/>
          <c:y val="3.1331531319779102E-2"/>
        </c:manualLayout>
      </c:layout>
      <c:overlay val="0"/>
      <c:spPr>
        <a:noFill/>
        <a:ln w="25400">
          <a:noFill/>
          <a:prstDash val="solid"/>
        </a:ln>
      </c:spPr>
    </c:title>
    <c:autoTitleDeleted val="0"/>
    <c:plotArea>
      <c:layout>
        <c:manualLayout>
          <c:layoutTarget val="inner"/>
          <c:xMode val="edge"/>
          <c:yMode val="edge"/>
          <c:x val="8.0858069520841902E-2"/>
          <c:y val="0.114882616374075"/>
          <c:w val="0.85478530636318595"/>
          <c:h val="0.76501378630918004"/>
        </c:manualLayout>
      </c:layout>
      <c:scatterChart>
        <c:scatterStyle val="smoothMarker"/>
        <c:varyColors val="0"/>
        <c:ser>
          <c:idx val="0"/>
          <c:order val="0"/>
          <c:tx>
            <c:strRef>
              <c:f>'Plot-Stills'!$AD$2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'Plot-Stills'!$AD$5:$AD$10</c:f>
              <c:numCache>
                <c:formatCode>General</c:formatCode>
                <c:ptCount val="6"/>
                <c:pt idx="0">
                  <c:v>0</c:v>
                </c:pt>
                <c:pt idx="1">
                  <c:v>0</c:v>
                </c:pt>
                <c:pt idx="2">
                  <c:v>0</c:v>
                </c:pt>
                <c:pt idx="3">
                  <c:v>0</c:v>
                </c:pt>
                <c:pt idx="4">
                  <c:v>0</c:v>
                </c:pt>
                <c:pt idx="5">
                  <c:v>0</c:v>
                </c:pt>
              </c:numCache>
            </c:numRef>
          </c:xVal>
          <c:yVal>
            <c:numRef>
              <c:f>'Plot-Stills'!$AE$5:$AE$10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D4FA-6E49-9D4D-38C61DA49B7F}"/>
            </c:ext>
          </c:extLst>
        </c:ser>
        <c:ser>
          <c:idx val="1"/>
          <c:order val="1"/>
          <c:tx>
            <c:strRef>
              <c:f>'Plot-Stills'!$AU$2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'Plot-Stills'!$AU$5:$AU$10</c:f>
              <c:numCache>
                <c:formatCode>General</c:formatCode>
                <c:ptCount val="6"/>
                <c:pt idx="0">
                  <c:v>0</c:v>
                </c:pt>
                <c:pt idx="1">
                  <c:v>0</c:v>
                </c:pt>
                <c:pt idx="2">
                  <c:v>0</c:v>
                </c:pt>
                <c:pt idx="3">
                  <c:v>0</c:v>
                </c:pt>
                <c:pt idx="4">
                  <c:v>0</c:v>
                </c:pt>
                <c:pt idx="5">
                  <c:v>0</c:v>
                </c:pt>
              </c:numCache>
            </c:numRef>
          </c:xVal>
          <c:yVal>
            <c:numRef>
              <c:f>'Plot-Stills'!$AV$5:$AV$10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D4FA-6E49-9D4D-38C61DA49B7F}"/>
            </c:ext>
          </c:extLst>
        </c:ser>
        <c:dLbls>
          <c:showLegendKey val="0"/>
          <c:showVal val="0"/>
          <c:showCatName val="0"/>
          <c:showSerName val="0"/>
          <c:showPercent val="0"/>
          <c:showBubbleSize val="0"/>
        </c:dLbls>
        <c:axId val="241451008"/>
        <c:axId val="241452928"/>
      </c:scatterChart>
      <c:valAx>
        <c:axId val="241451008"/>
        <c:scaling>
          <c:logBase val="10"/>
          <c:orientation val="minMax"/>
          <c:min val="1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709564356243398"/>
              <c:y val="0.929504642143612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452928"/>
        <c:crosses val="autoZero"/>
        <c:crossBetween val="midCat"/>
      </c:valAx>
      <c:valAx>
        <c:axId val="241452928"/>
        <c:scaling>
          <c:orientation val="minMax"/>
          <c:max val="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Y PSNR (dB)</a:t>
                </a:r>
              </a:p>
            </c:rich>
          </c:tx>
          <c:layout>
            <c:manualLayout>
              <c:xMode val="edge"/>
              <c:yMode val="edge"/>
              <c:x val="2.3102291005239601E-2"/>
              <c:y val="0.4229768480432479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451008"/>
        <c:crosses val="autoZero"/>
        <c:crossBetween val="midCat"/>
        <c:majorUnit val="1"/>
        <c:minorUnit val="0.5"/>
      </c:valAx>
    </c:plotArea>
    <c:legend>
      <c:legendPos val="r"/>
      <c:layout>
        <c:manualLayout>
          <c:xMode val="edge"/>
          <c:yMode val="edge"/>
          <c:x val="0.65351456838548705"/>
          <c:y val="0.79477611940298498"/>
          <c:w val="0.27953992187474702"/>
          <c:h val="9.6788106710541694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log SSIM 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'Plot-Stills'!$AD$2</c:f>
              <c:strCache>
                <c:ptCount val="1"/>
                <c:pt idx="0">
                  <c:v>Line 1 - Reference</c:v>
                </c:pt>
              </c:strCache>
            </c:strRef>
          </c:tx>
          <c:xVal>
            <c:numRef>
              <c:f>'Plot-Stills'!$AD$5:$AD$10</c:f>
              <c:numCache>
                <c:formatCode>General</c:formatCode>
                <c:ptCount val="6"/>
                <c:pt idx="0">
                  <c:v>0</c:v>
                </c:pt>
                <c:pt idx="1">
                  <c:v>0</c:v>
                </c:pt>
                <c:pt idx="2">
                  <c:v>0</c:v>
                </c:pt>
                <c:pt idx="3">
                  <c:v>0</c:v>
                </c:pt>
                <c:pt idx="4">
                  <c:v>0</c:v>
                </c:pt>
                <c:pt idx="5">
                  <c:v>0</c:v>
                </c:pt>
              </c:numCache>
            </c:numRef>
          </c:xVal>
          <c:yVal>
            <c:numRef>
              <c:f>'Plot-Stills'!$AI$5:$AI$10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9EB6-754C-9A09-2E22FAA940FA}"/>
            </c:ext>
          </c:extLst>
        </c:ser>
        <c:ser>
          <c:idx val="3"/>
          <c:order val="1"/>
          <c:tx>
            <c:strRef>
              <c:f>'Plot-Stills'!$AU$2</c:f>
              <c:strCache>
                <c:ptCount val="1"/>
                <c:pt idx="0">
                  <c:v>Line 2 - Test</c:v>
                </c:pt>
              </c:strCache>
            </c:strRef>
          </c:tx>
          <c:xVal>
            <c:numRef>
              <c:f>'Plot-Stills'!$AU$5:$AU$10</c:f>
              <c:numCache>
                <c:formatCode>General</c:formatCode>
                <c:ptCount val="6"/>
                <c:pt idx="0">
                  <c:v>0</c:v>
                </c:pt>
                <c:pt idx="1">
                  <c:v>0</c:v>
                </c:pt>
                <c:pt idx="2">
                  <c:v>0</c:v>
                </c:pt>
                <c:pt idx="3">
                  <c:v>0</c:v>
                </c:pt>
                <c:pt idx="4">
                  <c:v>0</c:v>
                </c:pt>
                <c:pt idx="5">
                  <c:v>0</c:v>
                </c:pt>
              </c:numCache>
            </c:numRef>
          </c:xVal>
          <c:yVal>
            <c:numRef>
              <c:f>'Plot-Stills'!$AZ$5:$AZ$10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9EB6-754C-9A09-2E22FAA940FA}"/>
            </c:ext>
          </c:extLst>
        </c:ser>
        <c:dLbls>
          <c:showLegendKey val="0"/>
          <c:showVal val="0"/>
          <c:showCatName val="0"/>
          <c:showSerName val="0"/>
          <c:showPercent val="0"/>
          <c:showBubbleSize val="0"/>
        </c:dLbls>
        <c:axId val="237200128"/>
        <c:axId val="237202048"/>
      </c:scatterChart>
      <c:valAx>
        <c:axId val="237200128"/>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47.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SSIM</a:t>
                </a:r>
                <a:r>
                  <a:rPr lang="en-US" baseline="0"/>
                  <a:t> log</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9011974862845502"/>
          <c:h val="9.660786815055949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log MS-SSIM 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'Plot-Stills'!$AD$2</c:f>
              <c:strCache>
                <c:ptCount val="1"/>
                <c:pt idx="0">
                  <c:v>Line 1 - Reference</c:v>
                </c:pt>
              </c:strCache>
            </c:strRef>
          </c:tx>
          <c:xVal>
            <c:numRef>
              <c:f>'Plot-Stills'!$AD$5:$AD$10</c:f>
              <c:numCache>
                <c:formatCode>General</c:formatCode>
                <c:ptCount val="6"/>
                <c:pt idx="0">
                  <c:v>0</c:v>
                </c:pt>
                <c:pt idx="1">
                  <c:v>0</c:v>
                </c:pt>
                <c:pt idx="2">
                  <c:v>0</c:v>
                </c:pt>
                <c:pt idx="3">
                  <c:v>0</c:v>
                </c:pt>
                <c:pt idx="4">
                  <c:v>0</c:v>
                </c:pt>
                <c:pt idx="5">
                  <c:v>0</c:v>
                </c:pt>
              </c:numCache>
            </c:numRef>
          </c:xVal>
          <c:yVal>
            <c:numRef>
              <c:f>'Plot-Stills'!$AJ$5:$AJ$10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AFC8-8B40-A5F9-4E91D790991A}"/>
            </c:ext>
          </c:extLst>
        </c:ser>
        <c:ser>
          <c:idx val="3"/>
          <c:order val="1"/>
          <c:tx>
            <c:strRef>
              <c:f>'Plot-Stills'!$AU$2</c:f>
              <c:strCache>
                <c:ptCount val="1"/>
                <c:pt idx="0">
                  <c:v>Line 2 - Test</c:v>
                </c:pt>
              </c:strCache>
            </c:strRef>
          </c:tx>
          <c:xVal>
            <c:numRef>
              <c:f>'Plot-Stills'!$AU$5:$AU$10</c:f>
              <c:numCache>
                <c:formatCode>General</c:formatCode>
                <c:ptCount val="6"/>
                <c:pt idx="0">
                  <c:v>0</c:v>
                </c:pt>
                <c:pt idx="1">
                  <c:v>0</c:v>
                </c:pt>
                <c:pt idx="2">
                  <c:v>0</c:v>
                </c:pt>
                <c:pt idx="3">
                  <c:v>0</c:v>
                </c:pt>
                <c:pt idx="4">
                  <c:v>0</c:v>
                </c:pt>
                <c:pt idx="5">
                  <c:v>0</c:v>
                </c:pt>
              </c:numCache>
            </c:numRef>
          </c:xVal>
          <c:yVal>
            <c:numRef>
              <c:f>'Plot-Stills'!$BA$5:$BA$10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AFC8-8B40-A5F9-4E91D790991A}"/>
            </c:ext>
          </c:extLst>
        </c:ser>
        <c:dLbls>
          <c:showLegendKey val="0"/>
          <c:showVal val="0"/>
          <c:showCatName val="0"/>
          <c:showSerName val="0"/>
          <c:showPercent val="0"/>
          <c:showBubbleSize val="0"/>
        </c:dLbls>
        <c:axId val="237200128"/>
        <c:axId val="237202048"/>
      </c:scatterChart>
      <c:valAx>
        <c:axId val="237200128"/>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SSIM</a:t>
                </a:r>
                <a:r>
                  <a:rPr lang="en-US" baseline="0"/>
                  <a:t> log</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9011974862845502"/>
          <c:h val="9.660786815055949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VMAF</a:t>
            </a:r>
            <a:r>
              <a:rPr lang="en-US" baseline="0"/>
              <a:t> </a:t>
            </a:r>
            <a:r>
              <a:rPr lang="en-US"/>
              <a:t>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'Plot-Stills'!$AD$2</c:f>
              <c:strCache>
                <c:ptCount val="1"/>
                <c:pt idx="0">
                  <c:v>Line 1 - Reference</c:v>
                </c:pt>
              </c:strCache>
            </c:strRef>
          </c:tx>
          <c:xVal>
            <c:numRef>
              <c:f>'Plot-Stills'!$AD$5:$AD$10</c:f>
              <c:numCache>
                <c:formatCode>General</c:formatCode>
                <c:ptCount val="6"/>
                <c:pt idx="0">
                  <c:v>0</c:v>
                </c:pt>
                <c:pt idx="1">
                  <c:v>0</c:v>
                </c:pt>
                <c:pt idx="2">
                  <c:v>0</c:v>
                </c:pt>
                <c:pt idx="3">
                  <c:v>0</c:v>
                </c:pt>
                <c:pt idx="4">
                  <c:v>0</c:v>
                </c:pt>
                <c:pt idx="5">
                  <c:v>0</c:v>
                </c:pt>
              </c:numCache>
            </c:numRef>
          </c:xVal>
          <c:yVal>
            <c:numRef>
              <c:f>'Plot-Stills'!$AK$5:$AK$10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14EE-2B4D-9F6A-C2276AF08E92}"/>
            </c:ext>
          </c:extLst>
        </c:ser>
        <c:ser>
          <c:idx val="1"/>
          <c:order val="1"/>
          <c:tx>
            <c:strRef>
              <c:f>'Plot-Stills'!$AU$2</c:f>
              <c:strCache>
                <c:ptCount val="1"/>
                <c:pt idx="0">
                  <c:v>Line 2 - Test</c:v>
                </c:pt>
              </c:strCache>
            </c:strRef>
          </c:tx>
          <c:xVal>
            <c:numRef>
              <c:f>'Plot-Stills'!$AU$5:$AU$10</c:f>
              <c:numCache>
                <c:formatCode>General</c:formatCode>
                <c:ptCount val="6"/>
                <c:pt idx="0">
                  <c:v>0</c:v>
                </c:pt>
                <c:pt idx="1">
                  <c:v>0</c:v>
                </c:pt>
                <c:pt idx="2">
                  <c:v>0</c:v>
                </c:pt>
                <c:pt idx="3">
                  <c:v>0</c:v>
                </c:pt>
                <c:pt idx="4">
                  <c:v>0</c:v>
                </c:pt>
                <c:pt idx="5">
                  <c:v>0</c:v>
                </c:pt>
              </c:numCache>
            </c:numRef>
          </c:xVal>
          <c:yVal>
            <c:numRef>
              <c:f>'Plot-Stills'!$BB$5:$BB$10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14EE-2B4D-9F6A-C2276AF08E92}"/>
            </c:ext>
          </c:extLst>
        </c:ser>
        <c:dLbls>
          <c:showLegendKey val="0"/>
          <c:showVal val="0"/>
          <c:showCatName val="0"/>
          <c:showSerName val="0"/>
          <c:showPercent val="0"/>
          <c:showBubbleSize val="0"/>
        </c:dLbls>
        <c:axId val="237200128"/>
        <c:axId val="237202048"/>
      </c:scatterChart>
      <c:valAx>
        <c:axId val="237200128"/>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42.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VMAF</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6133336809719976"/>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VMAF neg 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'Plot-Stills'!$AD$2</c:f>
              <c:strCache>
                <c:ptCount val="1"/>
                <c:pt idx="0">
                  <c:v>Line 1 - Reference</c:v>
                </c:pt>
              </c:strCache>
            </c:strRef>
          </c:tx>
          <c:xVal>
            <c:numRef>
              <c:f>'Plot-Stills'!$AD$5:$AD$10</c:f>
              <c:numCache>
                <c:formatCode>General</c:formatCode>
                <c:ptCount val="6"/>
                <c:pt idx="0">
                  <c:v>0</c:v>
                </c:pt>
                <c:pt idx="1">
                  <c:v>0</c:v>
                </c:pt>
                <c:pt idx="2">
                  <c:v>0</c:v>
                </c:pt>
                <c:pt idx="3">
                  <c:v>0</c:v>
                </c:pt>
                <c:pt idx="4">
                  <c:v>0</c:v>
                </c:pt>
                <c:pt idx="5">
                  <c:v>0</c:v>
                </c:pt>
              </c:numCache>
            </c:numRef>
          </c:xVal>
          <c:yVal>
            <c:numRef>
              <c:f>'Plot-Stills'!$AL$5:$AL$10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C0AB-1042-9DDA-24EA285797DC}"/>
            </c:ext>
          </c:extLst>
        </c:ser>
        <c:ser>
          <c:idx val="1"/>
          <c:order val="1"/>
          <c:tx>
            <c:strRef>
              <c:f>'Plot-Stills'!$AU$2</c:f>
              <c:strCache>
                <c:ptCount val="1"/>
                <c:pt idx="0">
                  <c:v>Line 2 - Test</c:v>
                </c:pt>
              </c:strCache>
            </c:strRef>
          </c:tx>
          <c:xVal>
            <c:numRef>
              <c:f>'Plot-Stills'!$AU$5:$AU$10</c:f>
              <c:numCache>
                <c:formatCode>General</c:formatCode>
                <c:ptCount val="6"/>
                <c:pt idx="0">
                  <c:v>0</c:v>
                </c:pt>
                <c:pt idx="1">
                  <c:v>0</c:v>
                </c:pt>
                <c:pt idx="2">
                  <c:v>0</c:v>
                </c:pt>
                <c:pt idx="3">
                  <c:v>0</c:v>
                </c:pt>
                <c:pt idx="4">
                  <c:v>0</c:v>
                </c:pt>
                <c:pt idx="5">
                  <c:v>0</c:v>
                </c:pt>
              </c:numCache>
            </c:numRef>
          </c:xVal>
          <c:yVal>
            <c:numRef>
              <c:f>'Plot-Stills'!$BC$5:$BC$10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C0AB-1042-9DDA-24EA285797DC}"/>
            </c:ext>
          </c:extLst>
        </c:ser>
        <c:dLbls>
          <c:showLegendKey val="0"/>
          <c:showVal val="0"/>
          <c:showCatName val="0"/>
          <c:showSerName val="0"/>
          <c:showPercent val="0"/>
          <c:showBubbleSize val="0"/>
        </c:dLbls>
        <c:axId val="237200128"/>
        <c:axId val="237202048"/>
      </c:scatterChart>
      <c:valAx>
        <c:axId val="237200128"/>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26"/>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VMAF</a:t>
                </a:r>
                <a:r>
                  <a:rPr lang="en-US" baseline="0"/>
                  <a:t> NEG</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3318767273296137"/>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PSNR</a:t>
            </a:r>
            <a:r>
              <a:rPr lang="en-US" baseline="0"/>
              <a:t> HVS </a:t>
            </a:r>
            <a:r>
              <a:rPr lang="en-US"/>
              <a:t>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'Plot-Stills'!$AD$2</c:f>
              <c:strCache>
                <c:ptCount val="1"/>
                <c:pt idx="0">
                  <c:v>Line 1 - Reference</c:v>
                </c:pt>
              </c:strCache>
            </c:strRef>
          </c:tx>
          <c:xVal>
            <c:numRef>
              <c:f>'Plot-Stills'!$AD$5:$AD$10</c:f>
              <c:numCache>
                <c:formatCode>General</c:formatCode>
                <c:ptCount val="6"/>
                <c:pt idx="0">
                  <c:v>0</c:v>
                </c:pt>
                <c:pt idx="1">
                  <c:v>0</c:v>
                </c:pt>
                <c:pt idx="2">
                  <c:v>0</c:v>
                </c:pt>
                <c:pt idx="3">
                  <c:v>0</c:v>
                </c:pt>
                <c:pt idx="4">
                  <c:v>0</c:v>
                </c:pt>
                <c:pt idx="5">
                  <c:v>0</c:v>
                </c:pt>
              </c:numCache>
            </c:numRef>
          </c:xVal>
          <c:yVal>
            <c:numRef>
              <c:f>'Plot-Stills'!$AM$5:$AM$10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54E8-6D47-BDC1-37D586D2B86B}"/>
            </c:ext>
          </c:extLst>
        </c:ser>
        <c:ser>
          <c:idx val="1"/>
          <c:order val="1"/>
          <c:tx>
            <c:strRef>
              <c:f>'Plot-Stills'!$AU$2</c:f>
              <c:strCache>
                <c:ptCount val="1"/>
                <c:pt idx="0">
                  <c:v>Line 2 - Test</c:v>
                </c:pt>
              </c:strCache>
            </c:strRef>
          </c:tx>
          <c:xVal>
            <c:numRef>
              <c:f>'Plot-Stills'!$AU$5:$AU$10</c:f>
              <c:numCache>
                <c:formatCode>General</c:formatCode>
                <c:ptCount val="6"/>
                <c:pt idx="0">
                  <c:v>0</c:v>
                </c:pt>
                <c:pt idx="1">
                  <c:v>0</c:v>
                </c:pt>
                <c:pt idx="2">
                  <c:v>0</c:v>
                </c:pt>
                <c:pt idx="3">
                  <c:v>0</c:v>
                </c:pt>
                <c:pt idx="4">
                  <c:v>0</c:v>
                </c:pt>
                <c:pt idx="5">
                  <c:v>0</c:v>
                </c:pt>
              </c:numCache>
            </c:numRef>
          </c:xVal>
          <c:yVal>
            <c:numRef>
              <c:f>'Plot-Stills'!$BD$5:$BD$10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54E8-6D47-BDC1-37D586D2B86B}"/>
            </c:ext>
          </c:extLst>
        </c:ser>
        <c:dLbls>
          <c:showLegendKey val="0"/>
          <c:showVal val="0"/>
          <c:showCatName val="0"/>
          <c:showSerName val="0"/>
          <c:showPercent val="0"/>
          <c:showBubbleSize val="0"/>
        </c:dLbls>
        <c:axId val="237200128"/>
        <c:axId val="237202048"/>
      </c:scatterChart>
      <c:valAx>
        <c:axId val="237200128"/>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96"/>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PSNR</a:t>
                </a:r>
                <a:r>
                  <a:rPr lang="en-US" baseline="0"/>
                  <a:t> HVS </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5305522240183553"/>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DE2K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'Plot-Stills'!$AD$2</c:f>
              <c:strCache>
                <c:ptCount val="1"/>
                <c:pt idx="0">
                  <c:v>Line 1 - Reference</c:v>
                </c:pt>
              </c:strCache>
            </c:strRef>
          </c:tx>
          <c:xVal>
            <c:numRef>
              <c:f>'Plot-Stills'!$AD$5:$AD$10</c:f>
              <c:numCache>
                <c:formatCode>General</c:formatCode>
                <c:ptCount val="6"/>
                <c:pt idx="0">
                  <c:v>0</c:v>
                </c:pt>
                <c:pt idx="1">
                  <c:v>0</c:v>
                </c:pt>
                <c:pt idx="2">
                  <c:v>0</c:v>
                </c:pt>
                <c:pt idx="3">
                  <c:v>0</c:v>
                </c:pt>
                <c:pt idx="4">
                  <c:v>0</c:v>
                </c:pt>
                <c:pt idx="5">
                  <c:v>0</c:v>
                </c:pt>
              </c:numCache>
            </c:numRef>
          </c:xVal>
          <c:yVal>
            <c:numRef>
              <c:f>'Plot-Stills'!$AN$5:$AN$10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4873-FE42-A7E8-86FDC08D56CE}"/>
            </c:ext>
          </c:extLst>
        </c:ser>
        <c:ser>
          <c:idx val="1"/>
          <c:order val="1"/>
          <c:tx>
            <c:strRef>
              <c:f>'Plot-Stills'!$AU$2</c:f>
              <c:strCache>
                <c:ptCount val="1"/>
                <c:pt idx="0">
                  <c:v>Line 2 - Test</c:v>
                </c:pt>
              </c:strCache>
            </c:strRef>
          </c:tx>
          <c:xVal>
            <c:numRef>
              <c:f>'Plot-Stills'!$AU$5:$AU$10</c:f>
              <c:numCache>
                <c:formatCode>General</c:formatCode>
                <c:ptCount val="6"/>
                <c:pt idx="0">
                  <c:v>0</c:v>
                </c:pt>
                <c:pt idx="1">
                  <c:v>0</c:v>
                </c:pt>
                <c:pt idx="2">
                  <c:v>0</c:v>
                </c:pt>
                <c:pt idx="3">
                  <c:v>0</c:v>
                </c:pt>
                <c:pt idx="4">
                  <c:v>0</c:v>
                </c:pt>
                <c:pt idx="5">
                  <c:v>0</c:v>
                </c:pt>
              </c:numCache>
            </c:numRef>
          </c:xVal>
          <c:yVal>
            <c:numRef>
              <c:f>'Plot-Stills'!$BE$5:$BE$10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4873-FE42-A7E8-86FDC08D56CE}"/>
            </c:ext>
          </c:extLst>
        </c:ser>
        <c:dLbls>
          <c:showLegendKey val="0"/>
          <c:showVal val="0"/>
          <c:showCatName val="0"/>
          <c:showSerName val="0"/>
          <c:showPercent val="0"/>
          <c:showBubbleSize val="0"/>
        </c:dLbls>
        <c:axId val="237200128"/>
        <c:axId val="237202048"/>
      </c:scatterChart>
      <c:valAx>
        <c:axId val="237200128"/>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DE2K</a:t>
                </a:r>
                <a:r>
                  <a:rPr lang="en-US" baseline="0"/>
                  <a:t> (dB)</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3649893101110706"/>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APSNR Y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'Plot-Stills'!$AD$2</c:f>
              <c:strCache>
                <c:ptCount val="1"/>
                <c:pt idx="0">
                  <c:v>Line 1 - Reference</c:v>
                </c:pt>
              </c:strCache>
            </c:strRef>
          </c:tx>
          <c:xVal>
            <c:numRef>
              <c:f>'Plot-Stills'!$AD$5:$AD$10</c:f>
              <c:numCache>
                <c:formatCode>General</c:formatCode>
                <c:ptCount val="6"/>
                <c:pt idx="0">
                  <c:v>0</c:v>
                </c:pt>
                <c:pt idx="1">
                  <c:v>0</c:v>
                </c:pt>
                <c:pt idx="2">
                  <c:v>0</c:v>
                </c:pt>
                <c:pt idx="3">
                  <c:v>0</c:v>
                </c:pt>
                <c:pt idx="4">
                  <c:v>0</c:v>
                </c:pt>
                <c:pt idx="5">
                  <c:v>0</c:v>
                </c:pt>
              </c:numCache>
            </c:numRef>
          </c:xVal>
          <c:yVal>
            <c:numRef>
              <c:f>'Plot-Stills'!$AO$5:$AO$10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D05B-2849-B084-C864CF90009A}"/>
            </c:ext>
          </c:extLst>
        </c:ser>
        <c:ser>
          <c:idx val="1"/>
          <c:order val="1"/>
          <c:tx>
            <c:strRef>
              <c:f>'Plot-Stills'!$AU$2</c:f>
              <c:strCache>
                <c:ptCount val="1"/>
                <c:pt idx="0">
                  <c:v>Line 2 - Test</c:v>
                </c:pt>
              </c:strCache>
            </c:strRef>
          </c:tx>
          <c:xVal>
            <c:numRef>
              <c:f>'Plot-Stills'!$AU$5:$AU$10</c:f>
              <c:numCache>
                <c:formatCode>General</c:formatCode>
                <c:ptCount val="6"/>
                <c:pt idx="0">
                  <c:v>0</c:v>
                </c:pt>
                <c:pt idx="1">
                  <c:v>0</c:v>
                </c:pt>
                <c:pt idx="2">
                  <c:v>0</c:v>
                </c:pt>
                <c:pt idx="3">
                  <c:v>0</c:v>
                </c:pt>
                <c:pt idx="4">
                  <c:v>0</c:v>
                </c:pt>
                <c:pt idx="5">
                  <c:v>0</c:v>
                </c:pt>
              </c:numCache>
            </c:numRef>
          </c:xVal>
          <c:yVal>
            <c:numRef>
              <c:f>'Plot-Stills'!$BF$5:$BF$10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D05B-2849-B084-C864CF90009A}"/>
            </c:ext>
          </c:extLst>
        </c:ser>
        <c:dLbls>
          <c:showLegendKey val="0"/>
          <c:showVal val="0"/>
          <c:showCatName val="0"/>
          <c:showSerName val="0"/>
          <c:showPercent val="0"/>
          <c:showBubbleSize val="0"/>
        </c:dLbls>
        <c:axId val="237200128"/>
        <c:axId val="237202048"/>
      </c:scatterChart>
      <c:valAx>
        <c:axId val="237200128"/>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APSNR</a:t>
                </a:r>
                <a:r>
                  <a:rPr lang="en-US" baseline="0"/>
                  <a:t> Y (dB)</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5305522240183553"/>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9.xml"/><Relationship Id="rId3" Type="http://schemas.openxmlformats.org/officeDocument/2006/relationships/chart" Target="../charts/chart14.xml"/><Relationship Id="rId7" Type="http://schemas.openxmlformats.org/officeDocument/2006/relationships/chart" Target="../charts/chart18.xml"/><Relationship Id="rId2" Type="http://schemas.openxmlformats.org/officeDocument/2006/relationships/chart" Target="../charts/chart13.xml"/><Relationship Id="rId1" Type="http://schemas.openxmlformats.org/officeDocument/2006/relationships/chart" Target="../charts/chart12.xml"/><Relationship Id="rId6" Type="http://schemas.openxmlformats.org/officeDocument/2006/relationships/chart" Target="../charts/chart17.xml"/><Relationship Id="rId11" Type="http://schemas.openxmlformats.org/officeDocument/2006/relationships/chart" Target="../charts/chart22.xml"/><Relationship Id="rId5" Type="http://schemas.openxmlformats.org/officeDocument/2006/relationships/chart" Target="../charts/chart16.xml"/><Relationship Id="rId10" Type="http://schemas.openxmlformats.org/officeDocument/2006/relationships/chart" Target="../charts/chart21.xml"/><Relationship Id="rId4" Type="http://schemas.openxmlformats.org/officeDocument/2006/relationships/chart" Target="../charts/chart15.xml"/><Relationship Id="rId9"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xdr:twoCellAnchor>
    <xdr:from>
      <xdr:col>0</xdr:col>
      <xdr:colOff>0</xdr:colOff>
      <xdr:row>4</xdr:row>
      <xdr:rowOff>9525</xdr:rowOff>
    </xdr:from>
    <xdr:to>
      <xdr:col>10</xdr:col>
      <xdr:colOff>0</xdr:colOff>
      <xdr:row>31</xdr:row>
      <xdr:rowOff>76200</xdr:rowOff>
    </xdr:to>
    <xdr:graphicFrame macro="">
      <xdr:nvGraphicFramePr>
        <xdr:cNvPr id="2" name="Chart 1">
          <a:extLst>
            <a:ext uri="{FF2B5EF4-FFF2-40B4-BE49-F238E27FC236}">
              <a16:creationId xmlns:a16="http://schemas.microsoft.com/office/drawing/2014/main" id="{8C9805DE-1FDB-BA4F-AAAC-323A7E5876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460375</xdr:colOff>
      <xdr:row>4</xdr:row>
      <xdr:rowOff>22225</xdr:rowOff>
    </xdr:from>
    <xdr:to>
      <xdr:col>22</xdr:col>
      <xdr:colOff>53975</xdr:colOff>
      <xdr:row>31</xdr:row>
      <xdr:rowOff>63500</xdr:rowOff>
    </xdr:to>
    <xdr:graphicFrame macro="">
      <xdr:nvGraphicFramePr>
        <xdr:cNvPr id="3" name="Chart 2">
          <a:extLst>
            <a:ext uri="{FF2B5EF4-FFF2-40B4-BE49-F238E27FC236}">
              <a16:creationId xmlns:a16="http://schemas.microsoft.com/office/drawing/2014/main" id="{CFD72ED5-1034-0C42-8A76-2194A520F4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473074</xdr:colOff>
      <xdr:row>32</xdr:row>
      <xdr:rowOff>114300</xdr:rowOff>
    </xdr:from>
    <xdr:to>
      <xdr:col>22</xdr:col>
      <xdr:colOff>266699</xdr:colOff>
      <xdr:row>56</xdr:row>
      <xdr:rowOff>177800</xdr:rowOff>
    </xdr:to>
    <xdr:graphicFrame macro="">
      <xdr:nvGraphicFramePr>
        <xdr:cNvPr id="4" name="Chart 3">
          <a:extLst>
            <a:ext uri="{FF2B5EF4-FFF2-40B4-BE49-F238E27FC236}">
              <a16:creationId xmlns:a16="http://schemas.microsoft.com/office/drawing/2014/main" id="{C8C3E3CC-0546-D445-A6F6-719BF06747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38100</xdr:colOff>
      <xdr:row>32</xdr:row>
      <xdr:rowOff>63500</xdr:rowOff>
    </xdr:from>
    <xdr:to>
      <xdr:col>10</xdr:col>
      <xdr:colOff>127000</xdr:colOff>
      <xdr:row>56</xdr:row>
      <xdr:rowOff>190500</xdr:rowOff>
    </xdr:to>
    <xdr:graphicFrame macro="">
      <xdr:nvGraphicFramePr>
        <xdr:cNvPr id="5" name="Chart 4">
          <a:extLst>
            <a:ext uri="{FF2B5EF4-FFF2-40B4-BE49-F238E27FC236}">
              <a16:creationId xmlns:a16="http://schemas.microsoft.com/office/drawing/2014/main" id="{204D3296-185C-3445-AA2E-0C20135C75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58</xdr:row>
      <xdr:rowOff>0</xdr:rowOff>
    </xdr:from>
    <xdr:to>
      <xdr:col>10</xdr:col>
      <xdr:colOff>63500</xdr:colOff>
      <xdr:row>85</xdr:row>
      <xdr:rowOff>41275</xdr:rowOff>
    </xdr:to>
    <xdr:graphicFrame macro="">
      <xdr:nvGraphicFramePr>
        <xdr:cNvPr id="6" name="Chart 5">
          <a:extLst>
            <a:ext uri="{FF2B5EF4-FFF2-40B4-BE49-F238E27FC236}">
              <a16:creationId xmlns:a16="http://schemas.microsoft.com/office/drawing/2014/main" id="{4733CED9-A5DE-8F43-9DC9-8593355BDF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0</xdr:colOff>
      <xdr:row>58</xdr:row>
      <xdr:rowOff>0</xdr:rowOff>
    </xdr:from>
    <xdr:to>
      <xdr:col>22</xdr:col>
      <xdr:colOff>266700</xdr:colOff>
      <xdr:row>85</xdr:row>
      <xdr:rowOff>41275</xdr:rowOff>
    </xdr:to>
    <xdr:graphicFrame macro="">
      <xdr:nvGraphicFramePr>
        <xdr:cNvPr id="7" name="Chart 6">
          <a:extLst>
            <a:ext uri="{FF2B5EF4-FFF2-40B4-BE49-F238E27FC236}">
              <a16:creationId xmlns:a16="http://schemas.microsoft.com/office/drawing/2014/main" id="{C9E339B6-F71D-A24C-8EC4-D0B75D0ADC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87</xdr:row>
      <xdr:rowOff>0</xdr:rowOff>
    </xdr:from>
    <xdr:to>
      <xdr:col>9</xdr:col>
      <xdr:colOff>660400</xdr:colOff>
      <xdr:row>114</xdr:row>
      <xdr:rowOff>41275</xdr:rowOff>
    </xdr:to>
    <xdr:graphicFrame macro="">
      <xdr:nvGraphicFramePr>
        <xdr:cNvPr id="8" name="Chart 7">
          <a:extLst>
            <a:ext uri="{FF2B5EF4-FFF2-40B4-BE49-F238E27FC236}">
              <a16:creationId xmlns:a16="http://schemas.microsoft.com/office/drawing/2014/main" id="{BC593AF5-6147-334F-90DC-167B919F3F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0</xdr:colOff>
      <xdr:row>87</xdr:row>
      <xdr:rowOff>0</xdr:rowOff>
    </xdr:from>
    <xdr:to>
      <xdr:col>22</xdr:col>
      <xdr:colOff>266700</xdr:colOff>
      <xdr:row>114</xdr:row>
      <xdr:rowOff>41275</xdr:rowOff>
    </xdr:to>
    <xdr:graphicFrame macro="">
      <xdr:nvGraphicFramePr>
        <xdr:cNvPr id="9" name="Chart 8">
          <a:extLst>
            <a:ext uri="{FF2B5EF4-FFF2-40B4-BE49-F238E27FC236}">
              <a16:creationId xmlns:a16="http://schemas.microsoft.com/office/drawing/2014/main" id="{727FBC69-7FDB-204F-92D6-28EC35C9B2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117</xdr:row>
      <xdr:rowOff>0</xdr:rowOff>
    </xdr:from>
    <xdr:to>
      <xdr:col>9</xdr:col>
      <xdr:colOff>660400</xdr:colOff>
      <xdr:row>144</xdr:row>
      <xdr:rowOff>41275</xdr:rowOff>
    </xdr:to>
    <xdr:graphicFrame macro="">
      <xdr:nvGraphicFramePr>
        <xdr:cNvPr id="10" name="Chart 9">
          <a:extLst>
            <a:ext uri="{FF2B5EF4-FFF2-40B4-BE49-F238E27FC236}">
              <a16:creationId xmlns:a16="http://schemas.microsoft.com/office/drawing/2014/main" id="{3F50E715-77CB-2A44-B20C-99A792D32A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63500</xdr:colOff>
      <xdr:row>117</xdr:row>
      <xdr:rowOff>50800</xdr:rowOff>
    </xdr:from>
    <xdr:to>
      <xdr:col>22</xdr:col>
      <xdr:colOff>330200</xdr:colOff>
      <xdr:row>144</xdr:row>
      <xdr:rowOff>92075</xdr:rowOff>
    </xdr:to>
    <xdr:graphicFrame macro="">
      <xdr:nvGraphicFramePr>
        <xdr:cNvPr id="11" name="Chart 10">
          <a:extLst>
            <a:ext uri="{FF2B5EF4-FFF2-40B4-BE49-F238E27FC236}">
              <a16:creationId xmlns:a16="http://schemas.microsoft.com/office/drawing/2014/main" id="{7DB55730-85B6-284F-A10C-19047076DB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146</xdr:row>
      <xdr:rowOff>127000</xdr:rowOff>
    </xdr:from>
    <xdr:to>
      <xdr:col>9</xdr:col>
      <xdr:colOff>660400</xdr:colOff>
      <xdr:row>173</xdr:row>
      <xdr:rowOff>168275</xdr:rowOff>
    </xdr:to>
    <xdr:graphicFrame macro="">
      <xdr:nvGraphicFramePr>
        <xdr:cNvPr id="12" name="Chart 11">
          <a:extLst>
            <a:ext uri="{FF2B5EF4-FFF2-40B4-BE49-F238E27FC236}">
              <a16:creationId xmlns:a16="http://schemas.microsoft.com/office/drawing/2014/main" id="{87EEF65A-9E0F-6840-B601-574198B3ED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9525</xdr:rowOff>
    </xdr:from>
    <xdr:to>
      <xdr:col>10</xdr:col>
      <xdr:colOff>0</xdr:colOff>
      <xdr:row>31</xdr:row>
      <xdr:rowOff>76200</xdr:rowOff>
    </xdr:to>
    <xdr:graphicFrame macro="">
      <xdr:nvGraphicFramePr>
        <xdr:cNvPr id="2" name="Chart 1">
          <a:extLst>
            <a:ext uri="{FF2B5EF4-FFF2-40B4-BE49-F238E27FC236}">
              <a16:creationId xmlns:a16="http://schemas.microsoft.com/office/drawing/2014/main" id="{7660E7F6-CE58-DE43-B3F9-A11E2518BE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460375</xdr:colOff>
      <xdr:row>4</xdr:row>
      <xdr:rowOff>22225</xdr:rowOff>
    </xdr:from>
    <xdr:to>
      <xdr:col>22</xdr:col>
      <xdr:colOff>53975</xdr:colOff>
      <xdr:row>31</xdr:row>
      <xdr:rowOff>63500</xdr:rowOff>
    </xdr:to>
    <xdr:graphicFrame macro="">
      <xdr:nvGraphicFramePr>
        <xdr:cNvPr id="3" name="Chart 2">
          <a:extLst>
            <a:ext uri="{FF2B5EF4-FFF2-40B4-BE49-F238E27FC236}">
              <a16:creationId xmlns:a16="http://schemas.microsoft.com/office/drawing/2014/main" id="{8EA7AEDB-65FD-444A-B8A6-2901505FAB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473074</xdr:colOff>
      <xdr:row>32</xdr:row>
      <xdr:rowOff>114300</xdr:rowOff>
    </xdr:from>
    <xdr:to>
      <xdr:col>22</xdr:col>
      <xdr:colOff>266699</xdr:colOff>
      <xdr:row>56</xdr:row>
      <xdr:rowOff>177800</xdr:rowOff>
    </xdr:to>
    <xdr:graphicFrame macro="">
      <xdr:nvGraphicFramePr>
        <xdr:cNvPr id="4" name="Chart 3">
          <a:extLst>
            <a:ext uri="{FF2B5EF4-FFF2-40B4-BE49-F238E27FC236}">
              <a16:creationId xmlns:a16="http://schemas.microsoft.com/office/drawing/2014/main" id="{F0157A0C-39E3-2347-80B9-1F52A8D14A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38100</xdr:colOff>
      <xdr:row>32</xdr:row>
      <xdr:rowOff>63500</xdr:rowOff>
    </xdr:from>
    <xdr:to>
      <xdr:col>10</xdr:col>
      <xdr:colOff>127000</xdr:colOff>
      <xdr:row>56</xdr:row>
      <xdr:rowOff>190500</xdr:rowOff>
    </xdr:to>
    <xdr:graphicFrame macro="">
      <xdr:nvGraphicFramePr>
        <xdr:cNvPr id="5" name="Chart 4">
          <a:extLst>
            <a:ext uri="{FF2B5EF4-FFF2-40B4-BE49-F238E27FC236}">
              <a16:creationId xmlns:a16="http://schemas.microsoft.com/office/drawing/2014/main" id="{961C3B65-071C-7649-8805-46B7AEF50D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58</xdr:row>
      <xdr:rowOff>0</xdr:rowOff>
    </xdr:from>
    <xdr:to>
      <xdr:col>10</xdr:col>
      <xdr:colOff>63500</xdr:colOff>
      <xdr:row>85</xdr:row>
      <xdr:rowOff>41275</xdr:rowOff>
    </xdr:to>
    <xdr:graphicFrame macro="">
      <xdr:nvGraphicFramePr>
        <xdr:cNvPr id="6" name="Chart 5">
          <a:extLst>
            <a:ext uri="{FF2B5EF4-FFF2-40B4-BE49-F238E27FC236}">
              <a16:creationId xmlns:a16="http://schemas.microsoft.com/office/drawing/2014/main" id="{F661FDB8-B7B2-774E-81C3-1000069E1D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0</xdr:colOff>
      <xdr:row>58</xdr:row>
      <xdr:rowOff>0</xdr:rowOff>
    </xdr:from>
    <xdr:to>
      <xdr:col>22</xdr:col>
      <xdr:colOff>266700</xdr:colOff>
      <xdr:row>85</xdr:row>
      <xdr:rowOff>41275</xdr:rowOff>
    </xdr:to>
    <xdr:graphicFrame macro="">
      <xdr:nvGraphicFramePr>
        <xdr:cNvPr id="7" name="Chart 6">
          <a:extLst>
            <a:ext uri="{FF2B5EF4-FFF2-40B4-BE49-F238E27FC236}">
              <a16:creationId xmlns:a16="http://schemas.microsoft.com/office/drawing/2014/main" id="{30E4F493-7390-DA4D-BE38-13427B470F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87</xdr:row>
      <xdr:rowOff>0</xdr:rowOff>
    </xdr:from>
    <xdr:to>
      <xdr:col>9</xdr:col>
      <xdr:colOff>660400</xdr:colOff>
      <xdr:row>114</xdr:row>
      <xdr:rowOff>41275</xdr:rowOff>
    </xdr:to>
    <xdr:graphicFrame macro="">
      <xdr:nvGraphicFramePr>
        <xdr:cNvPr id="8" name="Chart 7">
          <a:extLst>
            <a:ext uri="{FF2B5EF4-FFF2-40B4-BE49-F238E27FC236}">
              <a16:creationId xmlns:a16="http://schemas.microsoft.com/office/drawing/2014/main" id="{8DFA70CC-705B-8F4D-8CEC-EF40887D5D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0</xdr:colOff>
      <xdr:row>87</xdr:row>
      <xdr:rowOff>0</xdr:rowOff>
    </xdr:from>
    <xdr:to>
      <xdr:col>22</xdr:col>
      <xdr:colOff>266700</xdr:colOff>
      <xdr:row>114</xdr:row>
      <xdr:rowOff>41275</xdr:rowOff>
    </xdr:to>
    <xdr:graphicFrame macro="">
      <xdr:nvGraphicFramePr>
        <xdr:cNvPr id="9" name="Chart 8">
          <a:extLst>
            <a:ext uri="{FF2B5EF4-FFF2-40B4-BE49-F238E27FC236}">
              <a16:creationId xmlns:a16="http://schemas.microsoft.com/office/drawing/2014/main" id="{2A5D45B3-BD88-9C46-9E1F-00F11CBB81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117</xdr:row>
      <xdr:rowOff>0</xdr:rowOff>
    </xdr:from>
    <xdr:to>
      <xdr:col>9</xdr:col>
      <xdr:colOff>660400</xdr:colOff>
      <xdr:row>144</xdr:row>
      <xdr:rowOff>41275</xdr:rowOff>
    </xdr:to>
    <xdr:graphicFrame macro="">
      <xdr:nvGraphicFramePr>
        <xdr:cNvPr id="10" name="Chart 9">
          <a:extLst>
            <a:ext uri="{FF2B5EF4-FFF2-40B4-BE49-F238E27FC236}">
              <a16:creationId xmlns:a16="http://schemas.microsoft.com/office/drawing/2014/main" id="{D8CF7BB1-880D-EF4D-86CA-F1C165BAE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63500</xdr:colOff>
      <xdr:row>117</xdr:row>
      <xdr:rowOff>50800</xdr:rowOff>
    </xdr:from>
    <xdr:to>
      <xdr:col>22</xdr:col>
      <xdr:colOff>330200</xdr:colOff>
      <xdr:row>144</xdr:row>
      <xdr:rowOff>92075</xdr:rowOff>
    </xdr:to>
    <xdr:graphicFrame macro="">
      <xdr:nvGraphicFramePr>
        <xdr:cNvPr id="11" name="Chart 10">
          <a:extLst>
            <a:ext uri="{FF2B5EF4-FFF2-40B4-BE49-F238E27FC236}">
              <a16:creationId xmlns:a16="http://schemas.microsoft.com/office/drawing/2014/main" id="{9A1042A3-0F2B-8F46-B418-D16250B6A1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146</xdr:row>
      <xdr:rowOff>127000</xdr:rowOff>
    </xdr:from>
    <xdr:to>
      <xdr:col>9</xdr:col>
      <xdr:colOff>660400</xdr:colOff>
      <xdr:row>173</xdr:row>
      <xdr:rowOff>168275</xdr:rowOff>
    </xdr:to>
    <xdr:graphicFrame macro="">
      <xdr:nvGraphicFramePr>
        <xdr:cNvPr id="12" name="Chart 11">
          <a:extLst>
            <a:ext uri="{FF2B5EF4-FFF2-40B4-BE49-F238E27FC236}">
              <a16:creationId xmlns:a16="http://schemas.microsoft.com/office/drawing/2014/main" id="{8720B986-6D02-D546-B4A0-6B1F35D847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F51F1-312B-E04B-B6B1-52120CBDC2EE}">
  <sheetPr codeName="Sheet4"/>
  <dimension ref="B1:DD217"/>
  <sheetViews>
    <sheetView tabSelected="1" zoomScale="80" zoomScaleNormal="80" workbookViewId="0">
      <selection activeCell="BI40" sqref="BI40"/>
    </sheetView>
  </sheetViews>
  <sheetFormatPr defaultColWidth="10.6640625" defaultRowHeight="15.5" outlineLevelRow="2" x14ac:dyDescent="0.35"/>
  <cols>
    <col min="1" max="1" width="1.1640625" style="2" customWidth="1"/>
    <col min="2" max="2" width="15.33203125" style="2" bestFit="1" customWidth="1"/>
    <col min="3" max="3" width="13.33203125" style="18" customWidth="1"/>
    <col min="4" max="4" width="1.33203125" style="2" customWidth="1"/>
    <col min="5" max="6" width="3.6640625" style="2" bestFit="1" customWidth="1"/>
    <col min="7" max="7" width="15.33203125" style="17" bestFit="1" customWidth="1"/>
    <col min="8" max="19" width="10.6640625" style="17"/>
    <col min="20" max="46" width="10.6640625" style="2"/>
    <col min="47" max="47" width="9.5" style="2" bestFit="1" customWidth="1"/>
    <col min="48" max="52" width="10.6640625" style="2"/>
    <col min="53" max="53" width="10.6640625" style="17"/>
    <col min="54" max="71" width="10.6640625" style="2"/>
    <col min="72" max="72" width="1" style="2" customWidth="1"/>
    <col min="73" max="96" width="10.6640625" style="2"/>
    <col min="97" max="97" width="1" style="2" customWidth="1"/>
    <col min="98" max="16384" width="10.6640625" style="2"/>
  </cols>
  <sheetData>
    <row r="1" spans="2:108" ht="16" thickBot="1" x14ac:dyDescent="0.4">
      <c r="B1" s="2" t="s">
        <v>270</v>
      </c>
      <c r="C1" s="18" t="s">
        <v>327</v>
      </c>
      <c r="T1" s="17"/>
      <c r="BA1" s="2"/>
      <c r="BD1" s="17"/>
    </row>
    <row r="2" spans="2:108" ht="16" customHeight="1" thickBot="1" x14ac:dyDescent="0.4">
      <c r="E2" s="100"/>
      <c r="G2" s="414" t="s">
        <v>117</v>
      </c>
      <c r="H2" s="452"/>
      <c r="I2" s="452"/>
      <c r="J2" s="452"/>
      <c r="K2" s="452"/>
      <c r="L2" s="452"/>
      <c r="M2" s="452"/>
      <c r="N2" s="452"/>
      <c r="O2" s="452"/>
      <c r="P2" s="452"/>
      <c r="Q2" s="452"/>
      <c r="R2" s="452"/>
      <c r="S2" s="452"/>
      <c r="T2" s="452"/>
      <c r="U2" s="452"/>
      <c r="V2" s="452"/>
      <c r="W2" s="452"/>
      <c r="X2" s="452"/>
      <c r="Y2" s="452"/>
      <c r="Z2" s="452"/>
      <c r="AA2" s="415"/>
      <c r="AB2" s="435" t="s">
        <v>130</v>
      </c>
      <c r="AC2" s="436"/>
      <c r="AD2" s="436"/>
      <c r="AE2" s="436"/>
      <c r="AF2" s="436"/>
      <c r="AG2" s="436"/>
      <c r="AH2" s="436"/>
      <c r="AI2" s="436"/>
      <c r="AJ2" s="436"/>
      <c r="AK2" s="436"/>
      <c r="AL2" s="436"/>
      <c r="AM2" s="436"/>
      <c r="AN2" s="436"/>
      <c r="AO2" s="436"/>
      <c r="AP2" s="436"/>
      <c r="AQ2" s="437"/>
      <c r="AR2" s="77"/>
      <c r="AS2" s="77"/>
      <c r="AT2" s="448" t="s">
        <v>131</v>
      </c>
      <c r="AU2" s="449"/>
      <c r="AV2" s="449"/>
      <c r="AW2" s="449"/>
      <c r="AX2" s="449"/>
      <c r="AY2" s="449"/>
      <c r="AZ2" s="449"/>
      <c r="BA2" s="449"/>
      <c r="BB2" s="449"/>
      <c r="BC2" s="449"/>
      <c r="BD2" s="449"/>
      <c r="BE2" s="449"/>
      <c r="BF2" s="449"/>
      <c r="BG2" s="449"/>
      <c r="BH2" s="449"/>
      <c r="BI2" s="449"/>
      <c r="BJ2" s="277"/>
      <c r="BK2" s="278"/>
      <c r="BL2" s="17"/>
      <c r="DD2" s="101"/>
    </row>
    <row r="3" spans="2:108" ht="16" thickBot="1" x14ac:dyDescent="0.4">
      <c r="E3" s="100"/>
      <c r="G3" s="42"/>
      <c r="H3" s="399" t="s">
        <v>3</v>
      </c>
      <c r="I3" s="400"/>
      <c r="J3" s="400"/>
      <c r="K3" s="400"/>
      <c r="L3" s="402"/>
      <c r="M3" s="20" t="s">
        <v>1</v>
      </c>
      <c r="N3" s="20" t="s">
        <v>111</v>
      </c>
      <c r="O3" s="20" t="s">
        <v>0</v>
      </c>
      <c r="P3" s="20" t="s">
        <v>143</v>
      </c>
      <c r="Q3" s="20" t="s">
        <v>145</v>
      </c>
      <c r="R3" s="20" t="s">
        <v>146</v>
      </c>
      <c r="S3" s="399" t="s">
        <v>142</v>
      </c>
      <c r="T3" s="400"/>
      <c r="U3" s="400"/>
      <c r="V3" s="400"/>
      <c r="W3" s="401"/>
      <c r="X3" s="416" t="s">
        <v>297</v>
      </c>
      <c r="Y3" s="417"/>
      <c r="Z3" s="450" t="s">
        <v>268</v>
      </c>
      <c r="AA3" s="451"/>
      <c r="AB3" s="438" t="s">
        <v>3</v>
      </c>
      <c r="AC3" s="439"/>
      <c r="AD3" s="439"/>
      <c r="AE3" s="439"/>
      <c r="AF3" s="440"/>
      <c r="AG3" s="21" t="s">
        <v>1</v>
      </c>
      <c r="AH3" s="21" t="s">
        <v>111</v>
      </c>
      <c r="AI3" s="21" t="s">
        <v>0</v>
      </c>
      <c r="AJ3" s="21" t="s">
        <v>143</v>
      </c>
      <c r="AK3" s="21" t="s">
        <v>145</v>
      </c>
      <c r="AL3" s="21" t="s">
        <v>146</v>
      </c>
      <c r="AM3" s="441" t="s">
        <v>142</v>
      </c>
      <c r="AN3" s="439"/>
      <c r="AO3" s="439"/>
      <c r="AP3" s="439"/>
      <c r="AQ3" s="442"/>
      <c r="AR3" s="450" t="s">
        <v>268</v>
      </c>
      <c r="AS3" s="451"/>
      <c r="AT3" s="403" t="s">
        <v>3</v>
      </c>
      <c r="AU3" s="404"/>
      <c r="AV3" s="404"/>
      <c r="AW3" s="404"/>
      <c r="AX3" s="405"/>
      <c r="AY3" s="22" t="s">
        <v>1</v>
      </c>
      <c r="AZ3" s="22" t="s">
        <v>111</v>
      </c>
      <c r="BA3" s="22" t="s">
        <v>0</v>
      </c>
      <c r="BB3" s="23" t="s">
        <v>143</v>
      </c>
      <c r="BC3" s="22" t="s">
        <v>145</v>
      </c>
      <c r="BD3" s="22" t="s">
        <v>146</v>
      </c>
      <c r="BE3" s="410" t="s">
        <v>142</v>
      </c>
      <c r="BF3" s="404"/>
      <c r="BG3" s="404"/>
      <c r="BH3" s="404"/>
      <c r="BI3" s="404"/>
      <c r="BJ3" s="397" t="s">
        <v>268</v>
      </c>
      <c r="BK3" s="398"/>
      <c r="BL3" s="17"/>
      <c r="DD3" s="101"/>
    </row>
    <row r="4" spans="2:108" ht="16" thickBot="1" x14ac:dyDescent="0.4">
      <c r="B4" s="71" t="s">
        <v>148</v>
      </c>
      <c r="C4" s="72" t="s">
        <v>147</v>
      </c>
      <c r="E4" s="100"/>
      <c r="G4" s="45" t="s">
        <v>5</v>
      </c>
      <c r="H4" s="52" t="s">
        <v>15</v>
      </c>
      <c r="I4" s="52" t="s">
        <v>16</v>
      </c>
      <c r="J4" s="52" t="s">
        <v>17</v>
      </c>
      <c r="K4" s="52" t="s">
        <v>157</v>
      </c>
      <c r="L4" s="52" t="s">
        <v>265</v>
      </c>
      <c r="M4" s="52" t="s">
        <v>15</v>
      </c>
      <c r="N4" s="52" t="s">
        <v>15</v>
      </c>
      <c r="O4" s="52" t="s">
        <v>15</v>
      </c>
      <c r="P4" s="52" t="s">
        <v>15</v>
      </c>
      <c r="Q4" s="52" t="s">
        <v>15</v>
      </c>
      <c r="R4" s="52"/>
      <c r="S4" s="52" t="s">
        <v>15</v>
      </c>
      <c r="T4" s="52" t="s">
        <v>16</v>
      </c>
      <c r="U4" s="52" t="s">
        <v>17</v>
      </c>
      <c r="V4" s="52" t="s">
        <v>157</v>
      </c>
      <c r="W4" s="76" t="s">
        <v>265</v>
      </c>
      <c r="X4" s="76" t="s">
        <v>0</v>
      </c>
      <c r="Y4" s="76" t="s">
        <v>296</v>
      </c>
      <c r="Z4" s="53" t="s">
        <v>266</v>
      </c>
      <c r="AA4" s="76" t="s">
        <v>267</v>
      </c>
      <c r="AB4" s="60" t="s">
        <v>15</v>
      </c>
      <c r="AC4" s="54" t="s">
        <v>16</v>
      </c>
      <c r="AD4" s="54" t="s">
        <v>17</v>
      </c>
      <c r="AE4" s="54" t="s">
        <v>157</v>
      </c>
      <c r="AF4" s="54" t="s">
        <v>265</v>
      </c>
      <c r="AG4" s="54" t="s">
        <v>15</v>
      </c>
      <c r="AH4" s="54" t="s">
        <v>15</v>
      </c>
      <c r="AI4" s="54" t="s">
        <v>15</v>
      </c>
      <c r="AJ4" s="54" t="s">
        <v>15</v>
      </c>
      <c r="AK4" s="54" t="s">
        <v>15</v>
      </c>
      <c r="AL4" s="54"/>
      <c r="AM4" s="54" t="s">
        <v>15</v>
      </c>
      <c r="AN4" s="54" t="s">
        <v>16</v>
      </c>
      <c r="AO4" s="54" t="s">
        <v>17</v>
      </c>
      <c r="AP4" s="54" t="s">
        <v>157</v>
      </c>
      <c r="AQ4" s="61" t="s">
        <v>265</v>
      </c>
      <c r="AR4" s="53" t="s">
        <v>266</v>
      </c>
      <c r="AS4" s="76" t="s">
        <v>267</v>
      </c>
      <c r="AT4" s="59" t="s">
        <v>15</v>
      </c>
      <c r="AU4" s="55" t="s">
        <v>16</v>
      </c>
      <c r="AV4" s="55" t="s">
        <v>17</v>
      </c>
      <c r="AW4" s="55" t="s">
        <v>157</v>
      </c>
      <c r="AX4" s="55" t="s">
        <v>265</v>
      </c>
      <c r="AY4" s="55" t="s">
        <v>15</v>
      </c>
      <c r="AZ4" s="55" t="s">
        <v>15</v>
      </c>
      <c r="BA4" s="55" t="s">
        <v>15</v>
      </c>
      <c r="BB4" s="56" t="s">
        <v>15</v>
      </c>
      <c r="BC4" s="55" t="s">
        <v>15</v>
      </c>
      <c r="BD4" s="55"/>
      <c r="BE4" s="55" t="s">
        <v>15</v>
      </c>
      <c r="BF4" s="55" t="s">
        <v>16</v>
      </c>
      <c r="BG4" s="55" t="s">
        <v>17</v>
      </c>
      <c r="BH4" s="55" t="s">
        <v>157</v>
      </c>
      <c r="BI4" s="268" t="s">
        <v>265</v>
      </c>
      <c r="BJ4" s="279" t="s">
        <v>266</v>
      </c>
      <c r="BK4" s="280" t="s">
        <v>267</v>
      </c>
      <c r="BL4" s="17"/>
      <c r="DD4" s="101"/>
    </row>
    <row r="5" spans="2:108" ht="16" customHeight="1" x14ac:dyDescent="0.35">
      <c r="B5" s="64" t="str">
        <f>Intra!C505</f>
        <v>Class A1_4K</v>
      </c>
      <c r="C5" s="65">
        <f>Intra!AR504</f>
        <v>0</v>
      </c>
      <c r="E5" s="418" t="s">
        <v>126</v>
      </c>
      <c r="F5" s="421" t="s">
        <v>132</v>
      </c>
      <c r="G5" s="48" t="str">
        <f>Intra!C505</f>
        <v>Class A1_4K</v>
      </c>
      <c r="H5" s="176" t="e">
        <f>Intra!AX505</f>
        <v>#VALUE!</v>
      </c>
      <c r="I5" s="176" t="e">
        <f>Intra!AY505</f>
        <v>#VALUE!</v>
      </c>
      <c r="J5" s="176" t="e">
        <f>Intra!AZ505</f>
        <v>#VALUE!</v>
      </c>
      <c r="K5" s="176" t="e">
        <f>Intra!BA505</f>
        <v>#VALUE!</v>
      </c>
      <c r="L5" s="176" t="e">
        <f>Intra!BB505</f>
        <v>#VALUE!</v>
      </c>
      <c r="M5" s="176" t="e">
        <f>Intra!BD505</f>
        <v>#VALUE!</v>
      </c>
      <c r="N5" s="176" t="e">
        <f>Intra!BF505</f>
        <v>#VALUE!</v>
      </c>
      <c r="O5" s="176" t="e">
        <f>Intra!BH505</f>
        <v>#VALUE!</v>
      </c>
      <c r="P5" s="176" t="e">
        <f>Intra!BJ505</f>
        <v>#VALUE!</v>
      </c>
      <c r="Q5" s="176" t="e">
        <f>Intra!BL505</f>
        <v>#VALUE!</v>
      </c>
      <c r="R5" s="176" t="e">
        <f>Intra!BN505</f>
        <v>#VALUE!</v>
      </c>
      <c r="S5" s="176" t="e">
        <f>Intra!BP505</f>
        <v>#VALUE!</v>
      </c>
      <c r="T5" s="176" t="e">
        <f>Intra!BQ505</f>
        <v>#VALUE!</v>
      </c>
      <c r="U5" s="176" t="e">
        <f>Intra!BR505</f>
        <v>#VALUE!</v>
      </c>
      <c r="V5" s="176" t="e">
        <f>Intra!BS505</f>
        <v>#VALUE!</v>
      </c>
      <c r="W5" s="248" t="e">
        <f>Intra!BT505</f>
        <v>#VALUE!</v>
      </c>
      <c r="X5" s="316">
        <f>Intra!BV505</f>
        <v>0</v>
      </c>
      <c r="Y5" s="316">
        <f>Intra!BX505</f>
        <v>0</v>
      </c>
      <c r="Z5" s="248" t="e">
        <f>Intra!AR505</f>
        <v>#DIV/0!</v>
      </c>
      <c r="AA5" s="248" t="e">
        <f>Intra!AS505</f>
        <v>#DIV/0!</v>
      </c>
      <c r="AB5" s="175" t="e">
        <f>Intra!AX506</f>
        <v>#VALUE!</v>
      </c>
      <c r="AC5" s="176" t="e">
        <f>Intra!AY506</f>
        <v>#VALUE!</v>
      </c>
      <c r="AD5" s="176" t="e">
        <f>Intra!AZ506</f>
        <v>#VALUE!</v>
      </c>
      <c r="AE5" s="176" t="e">
        <f>Intra!BA506</f>
        <v>#VALUE!</v>
      </c>
      <c r="AF5" s="176" t="e">
        <f>Intra!BB506</f>
        <v>#VALUE!</v>
      </c>
      <c r="AG5" s="176" t="e">
        <f>Intra!BD506</f>
        <v>#VALUE!</v>
      </c>
      <c r="AH5" s="176" t="e">
        <f>Intra!BF506</f>
        <v>#VALUE!</v>
      </c>
      <c r="AI5" s="176" t="e">
        <f>Intra!BH506</f>
        <v>#VALUE!</v>
      </c>
      <c r="AJ5" s="176" t="e">
        <f>Intra!BJ506</f>
        <v>#VALUE!</v>
      </c>
      <c r="AK5" s="176" t="e">
        <f>Intra!BL506</f>
        <v>#VALUE!</v>
      </c>
      <c r="AL5" s="176" t="e">
        <f>Intra!BN506</f>
        <v>#VALUE!</v>
      </c>
      <c r="AM5" s="176" t="e">
        <f>Intra!BP506</f>
        <v>#VALUE!</v>
      </c>
      <c r="AN5" s="176" t="e">
        <f>Intra!BQ506</f>
        <v>#VALUE!</v>
      </c>
      <c r="AO5" s="176" t="e">
        <f>Intra!BR506</f>
        <v>#VALUE!</v>
      </c>
      <c r="AP5" s="176" t="e">
        <f>Intra!BS506</f>
        <v>#VALUE!</v>
      </c>
      <c r="AQ5" s="177" t="e">
        <f>Intra!BT506</f>
        <v>#VALUE!</v>
      </c>
      <c r="AR5" s="174" t="e">
        <f>Intra!AR507</f>
        <v>#DIV/0!</v>
      </c>
      <c r="AS5" s="266" t="e">
        <f>Intra!AS507</f>
        <v>#DIV/0!</v>
      </c>
      <c r="AT5" s="175" t="e">
        <f>Intra!AX507</f>
        <v>#VALUE!</v>
      </c>
      <c r="AU5" s="176" t="e">
        <f>Intra!AY507</f>
        <v>#VALUE!</v>
      </c>
      <c r="AV5" s="176" t="e">
        <f>Intra!AZ507</f>
        <v>#VALUE!</v>
      </c>
      <c r="AW5" s="176" t="e">
        <f>Intra!BA507</f>
        <v>#VALUE!</v>
      </c>
      <c r="AX5" s="176" t="e">
        <f>Intra!BB507</f>
        <v>#VALUE!</v>
      </c>
      <c r="AY5" s="176" t="e">
        <f>Intra!BD507</f>
        <v>#VALUE!</v>
      </c>
      <c r="AZ5" s="176" t="e">
        <f>Intra!BF507</f>
        <v>#VALUE!</v>
      </c>
      <c r="BA5" s="176" t="e">
        <f>Intra!BH507</f>
        <v>#VALUE!</v>
      </c>
      <c r="BB5" s="176" t="e">
        <f>Intra!BJ507</f>
        <v>#VALUE!</v>
      </c>
      <c r="BC5" s="176" t="e">
        <f>Intra!BL507</f>
        <v>#VALUE!</v>
      </c>
      <c r="BD5" s="176" t="e">
        <f>Intra!BN507</f>
        <v>#VALUE!</v>
      </c>
      <c r="BE5" s="176" t="e">
        <f>Intra!BP507</f>
        <v>#VALUE!</v>
      </c>
      <c r="BF5" s="176" t="e">
        <f>Intra!BQ507</f>
        <v>#VALUE!</v>
      </c>
      <c r="BG5" s="176" t="e">
        <f>Intra!BR507</f>
        <v>#VALUE!</v>
      </c>
      <c r="BH5" s="176" t="e">
        <f>Intra!BS507</f>
        <v>#VALUE!</v>
      </c>
      <c r="BI5" s="177" t="e">
        <f>Intra!BT507</f>
        <v>#VALUE!</v>
      </c>
      <c r="BJ5" s="174" t="e">
        <f>Intra!AR508</f>
        <v>#DIV/0!</v>
      </c>
      <c r="BK5" s="266" t="e">
        <f>Intra!AS508</f>
        <v>#DIV/0!</v>
      </c>
      <c r="BL5" s="17"/>
      <c r="DD5" s="24"/>
    </row>
    <row r="6" spans="2:108" x14ac:dyDescent="0.35">
      <c r="B6" s="64" t="str">
        <f>Intra!C514</f>
        <v>Class A1_2K</v>
      </c>
      <c r="C6" s="65">
        <f>Intra!AR513</f>
        <v>0</v>
      </c>
      <c r="E6" s="419"/>
      <c r="F6" s="422"/>
      <c r="G6" s="49" t="str">
        <f>Intra!C514</f>
        <v>Class A1_2K</v>
      </c>
      <c r="H6" s="96" t="e">
        <f>Intra!AX514</f>
        <v>#VALUE!</v>
      </c>
      <c r="I6" s="96" t="e">
        <f>Intra!AY514</f>
        <v>#VALUE!</v>
      </c>
      <c r="J6" s="96" t="e">
        <f>Intra!AZ514</f>
        <v>#VALUE!</v>
      </c>
      <c r="K6" s="96" t="e">
        <f>Intra!BA514</f>
        <v>#VALUE!</v>
      </c>
      <c r="L6" s="96" t="e">
        <f>Intra!BB514</f>
        <v>#VALUE!</v>
      </c>
      <c r="M6" s="96" t="e">
        <f>Intra!BD514</f>
        <v>#VALUE!</v>
      </c>
      <c r="N6" s="96" t="e">
        <f>Intra!BF514</f>
        <v>#VALUE!</v>
      </c>
      <c r="O6" s="96" t="e">
        <f>Intra!BH514</f>
        <v>#VALUE!</v>
      </c>
      <c r="P6" s="96" t="e">
        <f>Intra!BJ514</f>
        <v>#VALUE!</v>
      </c>
      <c r="Q6" s="96" t="e">
        <f>Intra!BL514</f>
        <v>#VALUE!</v>
      </c>
      <c r="R6" s="96" t="e">
        <f>Intra!BN514</f>
        <v>#VALUE!</v>
      </c>
      <c r="S6" s="96" t="e">
        <f>Intra!BP514</f>
        <v>#VALUE!</v>
      </c>
      <c r="T6" s="96" t="e">
        <f>Intra!BQ514</f>
        <v>#VALUE!</v>
      </c>
      <c r="U6" s="96" t="e">
        <f>Intra!BR514</f>
        <v>#VALUE!</v>
      </c>
      <c r="V6" s="96" t="e">
        <f>Intra!BS514</f>
        <v>#VALUE!</v>
      </c>
      <c r="W6" s="249" t="e">
        <f>Intra!BT514</f>
        <v>#VALUE!</v>
      </c>
      <c r="X6" s="317">
        <f>Intra!BV514</f>
        <v>0</v>
      </c>
      <c r="Y6" s="317">
        <f>Intra!BX514</f>
        <v>0</v>
      </c>
      <c r="Z6" s="179" t="e">
        <f>Intra!AR514</f>
        <v>#DIV/0!</v>
      </c>
      <c r="AA6" s="249" t="e">
        <f>Intra!AS514</f>
        <v>#DIV/0!</v>
      </c>
      <c r="AB6" s="179" t="e">
        <f>Intra!AX515</f>
        <v>#VALUE!</v>
      </c>
      <c r="AC6" s="96" t="e">
        <f>Intra!AY515</f>
        <v>#VALUE!</v>
      </c>
      <c r="AD6" s="96" t="e">
        <f>Intra!AZ515</f>
        <v>#VALUE!</v>
      </c>
      <c r="AE6" s="96" t="e">
        <f>Intra!BA515</f>
        <v>#VALUE!</v>
      </c>
      <c r="AF6" s="96" t="e">
        <f>Intra!BB515</f>
        <v>#VALUE!</v>
      </c>
      <c r="AG6" s="96" t="e">
        <f>Intra!BD515</f>
        <v>#VALUE!</v>
      </c>
      <c r="AH6" s="96" t="e">
        <f>Intra!BF515</f>
        <v>#VALUE!</v>
      </c>
      <c r="AI6" s="96" t="e">
        <f>Intra!BH515</f>
        <v>#VALUE!</v>
      </c>
      <c r="AJ6" s="96" t="e">
        <f>Intra!BJ515</f>
        <v>#VALUE!</v>
      </c>
      <c r="AK6" s="96" t="e">
        <f>Intra!BL515</f>
        <v>#VALUE!</v>
      </c>
      <c r="AL6" s="96" t="e">
        <f>Intra!BN515</f>
        <v>#VALUE!</v>
      </c>
      <c r="AM6" s="96" t="e">
        <f>Intra!BP515</f>
        <v>#VALUE!</v>
      </c>
      <c r="AN6" s="96" t="e">
        <f>Intra!BQ515</f>
        <v>#VALUE!</v>
      </c>
      <c r="AO6" s="96" t="e">
        <f>Intra!BR515</f>
        <v>#VALUE!</v>
      </c>
      <c r="AP6" s="96" t="e">
        <f>Intra!BS515</f>
        <v>#VALUE!</v>
      </c>
      <c r="AQ6" s="97" t="e">
        <f>Intra!BT515</f>
        <v>#VALUE!</v>
      </c>
      <c r="AR6" s="180" t="e">
        <f>Intra!AR516</f>
        <v>#DIV/0!</v>
      </c>
      <c r="AS6" s="269" t="e">
        <f>Intra!AS516</f>
        <v>#DIV/0!</v>
      </c>
      <c r="AT6" s="179" t="e">
        <f>Intra!AX516</f>
        <v>#VALUE!</v>
      </c>
      <c r="AU6" s="96" t="e">
        <f>Intra!AY516</f>
        <v>#VALUE!</v>
      </c>
      <c r="AV6" s="96" t="e">
        <f>Intra!AZ516</f>
        <v>#VALUE!</v>
      </c>
      <c r="AW6" s="96" t="e">
        <f>Intra!BA516</f>
        <v>#VALUE!</v>
      </c>
      <c r="AX6" s="96" t="e">
        <f>Intra!BB516</f>
        <v>#VALUE!</v>
      </c>
      <c r="AY6" s="96" t="e">
        <f>Intra!BD516</f>
        <v>#VALUE!</v>
      </c>
      <c r="AZ6" s="96" t="e">
        <f>Intra!BF516</f>
        <v>#VALUE!</v>
      </c>
      <c r="BA6" s="96" t="e">
        <f>Intra!BH516</f>
        <v>#VALUE!</v>
      </c>
      <c r="BB6" s="96" t="e">
        <f>Intra!BJ516</f>
        <v>#VALUE!</v>
      </c>
      <c r="BC6" s="96" t="e">
        <f>Intra!BL516</f>
        <v>#VALUE!</v>
      </c>
      <c r="BD6" s="96" t="e">
        <f>Intra!BN516</f>
        <v>#VALUE!</v>
      </c>
      <c r="BE6" s="96" t="e">
        <f>Intra!BP516</f>
        <v>#VALUE!</v>
      </c>
      <c r="BF6" s="96" t="e">
        <f>Intra!BQ516</f>
        <v>#VALUE!</v>
      </c>
      <c r="BG6" s="96" t="e">
        <f>Intra!BR516</f>
        <v>#VALUE!</v>
      </c>
      <c r="BH6" s="96" t="e">
        <f>Intra!BS516</f>
        <v>#VALUE!</v>
      </c>
      <c r="BI6" s="97" t="e">
        <f>Intra!BT516</f>
        <v>#VALUE!</v>
      </c>
      <c r="BJ6" s="180" t="e">
        <f>Intra!AR517</f>
        <v>#DIV/0!</v>
      </c>
      <c r="BK6" s="269" t="e">
        <f>Intra!AS517</f>
        <v>#DIV/0!</v>
      </c>
      <c r="BL6" s="17"/>
      <c r="DD6" s="24"/>
    </row>
    <row r="7" spans="2:108" x14ac:dyDescent="0.35">
      <c r="B7" s="64" t="str">
        <f>Intra!C523</f>
        <v>Class A3_720p</v>
      </c>
      <c r="C7" s="65">
        <f>Intra!AR522</f>
        <v>0</v>
      </c>
      <c r="E7" s="419"/>
      <c r="F7" s="422"/>
      <c r="G7" s="49" t="str">
        <f>Intra!C523</f>
        <v>Class A3_720p</v>
      </c>
      <c r="H7" s="96" t="e">
        <f>Intra!AX523</f>
        <v>#VALUE!</v>
      </c>
      <c r="I7" s="96" t="e">
        <f>Intra!AY523</f>
        <v>#VALUE!</v>
      </c>
      <c r="J7" s="96" t="e">
        <f>Intra!AZ523</f>
        <v>#VALUE!</v>
      </c>
      <c r="K7" s="96" t="e">
        <f>Intra!BA523</f>
        <v>#VALUE!</v>
      </c>
      <c r="L7" s="96" t="e">
        <f>Intra!BB523</f>
        <v>#VALUE!</v>
      </c>
      <c r="M7" s="96" t="e">
        <f>Intra!BD523</f>
        <v>#VALUE!</v>
      </c>
      <c r="N7" s="96" t="e">
        <f>Intra!BF523</f>
        <v>#VALUE!</v>
      </c>
      <c r="O7" s="96" t="e">
        <f>Intra!BH523</f>
        <v>#VALUE!</v>
      </c>
      <c r="P7" s="96" t="e">
        <f>Intra!BJ523</f>
        <v>#VALUE!</v>
      </c>
      <c r="Q7" s="96" t="e">
        <f>Intra!BL523</f>
        <v>#VALUE!</v>
      </c>
      <c r="R7" s="96" t="e">
        <f>Intra!BN523</f>
        <v>#VALUE!</v>
      </c>
      <c r="S7" s="96" t="e">
        <f>Intra!BP523</f>
        <v>#VALUE!</v>
      </c>
      <c r="T7" s="96" t="e">
        <f>Intra!BQ523</f>
        <v>#VALUE!</v>
      </c>
      <c r="U7" s="96" t="e">
        <f>Intra!BR523</f>
        <v>#VALUE!</v>
      </c>
      <c r="V7" s="96" t="e">
        <f>Intra!BS523</f>
        <v>#VALUE!</v>
      </c>
      <c r="W7" s="249" t="e">
        <f>Intra!BT523</f>
        <v>#VALUE!</v>
      </c>
      <c r="X7" s="317">
        <f>Intra!BV523</f>
        <v>0</v>
      </c>
      <c r="Y7" s="317">
        <f>Intra!BX523</f>
        <v>0</v>
      </c>
      <c r="Z7" s="179" t="e">
        <f>Intra!AR523</f>
        <v>#DIV/0!</v>
      </c>
      <c r="AA7" s="249" t="e">
        <f>Intra!AS523</f>
        <v>#DIV/0!</v>
      </c>
      <c r="AB7" s="179" t="e">
        <f>Intra!AX524</f>
        <v>#VALUE!</v>
      </c>
      <c r="AC7" s="96" t="e">
        <f>Intra!AY524</f>
        <v>#VALUE!</v>
      </c>
      <c r="AD7" s="96" t="e">
        <f>Intra!AZ524</f>
        <v>#VALUE!</v>
      </c>
      <c r="AE7" s="96" t="e">
        <f>Intra!BA524</f>
        <v>#VALUE!</v>
      </c>
      <c r="AF7" s="96" t="e">
        <f>Intra!BB524</f>
        <v>#VALUE!</v>
      </c>
      <c r="AG7" s="96" t="e">
        <f>Intra!BD524</f>
        <v>#VALUE!</v>
      </c>
      <c r="AH7" s="96" t="e">
        <f>Intra!BF524</f>
        <v>#VALUE!</v>
      </c>
      <c r="AI7" s="96" t="e">
        <f>Intra!BH524</f>
        <v>#VALUE!</v>
      </c>
      <c r="AJ7" s="96" t="e">
        <f>Intra!BJ524</f>
        <v>#VALUE!</v>
      </c>
      <c r="AK7" s="96" t="e">
        <f>Intra!BL524</f>
        <v>#VALUE!</v>
      </c>
      <c r="AL7" s="96" t="e">
        <f>Intra!BN524</f>
        <v>#VALUE!</v>
      </c>
      <c r="AM7" s="96" t="e">
        <f>Intra!BP524</f>
        <v>#VALUE!</v>
      </c>
      <c r="AN7" s="96" t="e">
        <f>Intra!BQ524</f>
        <v>#VALUE!</v>
      </c>
      <c r="AO7" s="96" t="e">
        <f>Intra!BR524</f>
        <v>#VALUE!</v>
      </c>
      <c r="AP7" s="96" t="e">
        <f>Intra!BS524</f>
        <v>#VALUE!</v>
      </c>
      <c r="AQ7" s="97" t="e">
        <f>Intra!BT524</f>
        <v>#VALUE!</v>
      </c>
      <c r="AR7" s="180" t="e">
        <f>Intra!AR525</f>
        <v>#DIV/0!</v>
      </c>
      <c r="AS7" s="269" t="e">
        <f>Intra!AS525</f>
        <v>#DIV/0!</v>
      </c>
      <c r="AT7" s="179" t="e">
        <f>Intra!AX525</f>
        <v>#VALUE!</v>
      </c>
      <c r="AU7" s="96" t="e">
        <f>Intra!AY525</f>
        <v>#VALUE!</v>
      </c>
      <c r="AV7" s="96" t="e">
        <f>Intra!AZ525</f>
        <v>#VALUE!</v>
      </c>
      <c r="AW7" s="96" t="e">
        <f>Intra!BA525</f>
        <v>#VALUE!</v>
      </c>
      <c r="AX7" s="96" t="e">
        <f>Intra!BB525</f>
        <v>#VALUE!</v>
      </c>
      <c r="AY7" s="96" t="e">
        <f>Intra!BD525</f>
        <v>#VALUE!</v>
      </c>
      <c r="AZ7" s="96" t="e">
        <f>Intra!BF525</f>
        <v>#VALUE!</v>
      </c>
      <c r="BA7" s="96" t="e">
        <f>Intra!BH525</f>
        <v>#VALUE!</v>
      </c>
      <c r="BB7" s="96" t="e">
        <f>Intra!BJ525</f>
        <v>#VALUE!</v>
      </c>
      <c r="BC7" s="96" t="e">
        <f>Intra!BL525</f>
        <v>#VALUE!</v>
      </c>
      <c r="BD7" s="96" t="e">
        <f>Intra!BN525</f>
        <v>#VALUE!</v>
      </c>
      <c r="BE7" s="96" t="e">
        <f>Intra!BP525</f>
        <v>#VALUE!</v>
      </c>
      <c r="BF7" s="96" t="e">
        <f>Intra!BQ525</f>
        <v>#VALUE!</v>
      </c>
      <c r="BG7" s="96" t="e">
        <f>Intra!BR525</f>
        <v>#VALUE!</v>
      </c>
      <c r="BH7" s="96" t="e">
        <f>Intra!BS525</f>
        <v>#VALUE!</v>
      </c>
      <c r="BI7" s="97" t="e">
        <f>Intra!BT525</f>
        <v>#VALUE!</v>
      </c>
      <c r="BJ7" s="180" t="e">
        <f>Intra!AR526</f>
        <v>#DIV/0!</v>
      </c>
      <c r="BK7" s="269" t="e">
        <f>Intra!AS526</f>
        <v>#DIV/0!</v>
      </c>
      <c r="BL7" s="17"/>
      <c r="DD7" s="24"/>
    </row>
    <row r="8" spans="2:108" x14ac:dyDescent="0.35">
      <c r="B8" s="64" t="str">
        <f>Intra!C532</f>
        <v>Class A4_360p</v>
      </c>
      <c r="C8" s="65">
        <f>Intra!AR531</f>
        <v>0</v>
      </c>
      <c r="E8" s="419"/>
      <c r="F8" s="422"/>
      <c r="G8" s="49" t="str">
        <f>Intra!C532</f>
        <v>Class A4_360p</v>
      </c>
      <c r="H8" s="96" t="e">
        <f>Intra!AX532</f>
        <v>#VALUE!</v>
      </c>
      <c r="I8" s="96" t="e">
        <f>Intra!AY532</f>
        <v>#VALUE!</v>
      </c>
      <c r="J8" s="96" t="e">
        <f>Intra!AZ532</f>
        <v>#VALUE!</v>
      </c>
      <c r="K8" s="96" t="e">
        <f>Intra!BA532</f>
        <v>#VALUE!</v>
      </c>
      <c r="L8" s="96" t="e">
        <f>Intra!BB532</f>
        <v>#VALUE!</v>
      </c>
      <c r="M8" s="96" t="e">
        <f>Intra!BD532</f>
        <v>#VALUE!</v>
      </c>
      <c r="N8" s="96" t="e">
        <f>Intra!BF532</f>
        <v>#VALUE!</v>
      </c>
      <c r="O8" s="96" t="e">
        <f>Intra!BH532</f>
        <v>#VALUE!</v>
      </c>
      <c r="P8" s="96" t="e">
        <f>Intra!BJ532</f>
        <v>#VALUE!</v>
      </c>
      <c r="Q8" s="96" t="e">
        <f>Intra!BL532</f>
        <v>#VALUE!</v>
      </c>
      <c r="R8" s="96" t="e">
        <f>Intra!BN532</f>
        <v>#VALUE!</v>
      </c>
      <c r="S8" s="96" t="e">
        <f>Intra!BP532</f>
        <v>#VALUE!</v>
      </c>
      <c r="T8" s="96" t="e">
        <f>Intra!BQ532</f>
        <v>#VALUE!</v>
      </c>
      <c r="U8" s="96" t="e">
        <f>Intra!BR532</f>
        <v>#VALUE!</v>
      </c>
      <c r="V8" s="96" t="e">
        <f>Intra!BS532</f>
        <v>#VALUE!</v>
      </c>
      <c r="W8" s="249" t="e">
        <f>Intra!BT532</f>
        <v>#VALUE!</v>
      </c>
      <c r="X8" s="317">
        <f>Intra!BV532</f>
        <v>0</v>
      </c>
      <c r="Y8" s="317">
        <f>Intra!BX532</f>
        <v>0</v>
      </c>
      <c r="Z8" s="179" t="e">
        <f>Intra!AR532</f>
        <v>#DIV/0!</v>
      </c>
      <c r="AA8" s="249" t="e">
        <f>Intra!AS532</f>
        <v>#DIV/0!</v>
      </c>
      <c r="AB8" s="179" t="e">
        <f>Intra!AX533</f>
        <v>#VALUE!</v>
      </c>
      <c r="AC8" s="96" t="e">
        <f>Intra!AY533</f>
        <v>#VALUE!</v>
      </c>
      <c r="AD8" s="96" t="e">
        <f>Intra!AZ533</f>
        <v>#VALUE!</v>
      </c>
      <c r="AE8" s="96" t="e">
        <f>Intra!BA533</f>
        <v>#VALUE!</v>
      </c>
      <c r="AF8" s="96" t="e">
        <f>Intra!BB533</f>
        <v>#VALUE!</v>
      </c>
      <c r="AG8" s="96" t="e">
        <f>Intra!BD533</f>
        <v>#VALUE!</v>
      </c>
      <c r="AH8" s="96" t="e">
        <f>Intra!BF533</f>
        <v>#VALUE!</v>
      </c>
      <c r="AI8" s="96" t="e">
        <f>Intra!BH533</f>
        <v>#VALUE!</v>
      </c>
      <c r="AJ8" s="96" t="e">
        <f>Intra!BJ533</f>
        <v>#VALUE!</v>
      </c>
      <c r="AK8" s="96" t="e">
        <f>Intra!BL533</f>
        <v>#VALUE!</v>
      </c>
      <c r="AL8" s="96" t="e">
        <f>Intra!BN533</f>
        <v>#VALUE!</v>
      </c>
      <c r="AM8" s="96" t="e">
        <f>Intra!BP533</f>
        <v>#VALUE!</v>
      </c>
      <c r="AN8" s="96" t="e">
        <f>Intra!BQ533</f>
        <v>#VALUE!</v>
      </c>
      <c r="AO8" s="96" t="e">
        <f>Intra!BR533</f>
        <v>#VALUE!</v>
      </c>
      <c r="AP8" s="96" t="e">
        <f>Intra!BS533</f>
        <v>#VALUE!</v>
      </c>
      <c r="AQ8" s="97" t="e">
        <f>Intra!BT533</f>
        <v>#VALUE!</v>
      </c>
      <c r="AR8" s="180" t="e">
        <f>Intra!AR534</f>
        <v>#DIV/0!</v>
      </c>
      <c r="AS8" s="269" t="e">
        <f>Intra!AS534</f>
        <v>#DIV/0!</v>
      </c>
      <c r="AT8" s="179" t="e">
        <f>Intra!AX534</f>
        <v>#VALUE!</v>
      </c>
      <c r="AU8" s="96" t="e">
        <f>Intra!AY534</f>
        <v>#VALUE!</v>
      </c>
      <c r="AV8" s="96" t="e">
        <f>Intra!AZ534</f>
        <v>#VALUE!</v>
      </c>
      <c r="AW8" s="96" t="e">
        <f>Intra!BA534</f>
        <v>#VALUE!</v>
      </c>
      <c r="AX8" s="96" t="e">
        <f>Intra!BB534</f>
        <v>#VALUE!</v>
      </c>
      <c r="AY8" s="96" t="e">
        <f>Intra!BD534</f>
        <v>#VALUE!</v>
      </c>
      <c r="AZ8" s="96" t="e">
        <f>Intra!BF534</f>
        <v>#VALUE!</v>
      </c>
      <c r="BA8" s="96" t="e">
        <f>Intra!BH534</f>
        <v>#VALUE!</v>
      </c>
      <c r="BB8" s="96" t="e">
        <f>Intra!BJ534</f>
        <v>#VALUE!</v>
      </c>
      <c r="BC8" s="96" t="e">
        <f>Intra!BL534</f>
        <v>#VALUE!</v>
      </c>
      <c r="BD8" s="96" t="e">
        <f>Intra!BN534</f>
        <v>#VALUE!</v>
      </c>
      <c r="BE8" s="96" t="e">
        <f>Intra!BP534</f>
        <v>#VALUE!</v>
      </c>
      <c r="BF8" s="96" t="e">
        <f>Intra!BQ534</f>
        <v>#VALUE!</v>
      </c>
      <c r="BG8" s="96" t="e">
        <f>Intra!BR534</f>
        <v>#VALUE!</v>
      </c>
      <c r="BH8" s="96" t="e">
        <f>Intra!BS534</f>
        <v>#VALUE!</v>
      </c>
      <c r="BI8" s="97" t="e">
        <f>Intra!BT534</f>
        <v>#VALUE!</v>
      </c>
      <c r="BJ8" s="180" t="e">
        <f>Intra!AR535</f>
        <v>#DIV/0!</v>
      </c>
      <c r="BK8" s="269" t="e">
        <f>Intra!AS535</f>
        <v>#DIV/0!</v>
      </c>
      <c r="BL8" s="17"/>
      <c r="DD8" s="24"/>
    </row>
    <row r="9" spans="2:108" x14ac:dyDescent="0.35">
      <c r="B9" s="64" t="str">
        <f>Intra!C541</f>
        <v>Class A5_270p</v>
      </c>
      <c r="C9" s="65">
        <f>Intra!AR540</f>
        <v>0</v>
      </c>
      <c r="E9" s="419"/>
      <c r="F9" s="422"/>
      <c r="G9" s="49" t="str">
        <f>Intra!C541</f>
        <v>Class A5_270p</v>
      </c>
      <c r="H9" s="96" t="e">
        <f>Intra!AX541</f>
        <v>#VALUE!</v>
      </c>
      <c r="I9" s="96" t="e">
        <f>Intra!AY541</f>
        <v>#VALUE!</v>
      </c>
      <c r="J9" s="96" t="e">
        <f>Intra!AZ541</f>
        <v>#VALUE!</v>
      </c>
      <c r="K9" s="96" t="e">
        <f>Intra!BA541</f>
        <v>#VALUE!</v>
      </c>
      <c r="L9" s="96" t="e">
        <f>Intra!BB541</f>
        <v>#VALUE!</v>
      </c>
      <c r="M9" s="96" t="e">
        <f>Intra!BD541</f>
        <v>#VALUE!</v>
      </c>
      <c r="N9" s="96" t="e">
        <f>Intra!BF541</f>
        <v>#VALUE!</v>
      </c>
      <c r="O9" s="96" t="e">
        <f>Intra!BH541</f>
        <v>#VALUE!</v>
      </c>
      <c r="P9" s="96" t="e">
        <f>Intra!BJ541</f>
        <v>#VALUE!</v>
      </c>
      <c r="Q9" s="96" t="e">
        <f>Intra!BL541</f>
        <v>#VALUE!</v>
      </c>
      <c r="R9" s="96" t="e">
        <f>Intra!BN541</f>
        <v>#VALUE!</v>
      </c>
      <c r="S9" s="96" t="e">
        <f>Intra!BP541</f>
        <v>#VALUE!</v>
      </c>
      <c r="T9" s="96" t="e">
        <f>Intra!BQ541</f>
        <v>#VALUE!</v>
      </c>
      <c r="U9" s="96" t="e">
        <f>Intra!BR541</f>
        <v>#VALUE!</v>
      </c>
      <c r="V9" s="96" t="e">
        <f>Intra!BS541</f>
        <v>#VALUE!</v>
      </c>
      <c r="W9" s="249" t="e">
        <f>Intra!BT541</f>
        <v>#VALUE!</v>
      </c>
      <c r="X9" s="317">
        <f>Intra!BV541</f>
        <v>0</v>
      </c>
      <c r="Y9" s="317">
        <f>Intra!BX541</f>
        <v>0</v>
      </c>
      <c r="Z9" s="179" t="e">
        <f>Intra!AR541</f>
        <v>#DIV/0!</v>
      </c>
      <c r="AA9" s="249" t="e">
        <f>Intra!AS541</f>
        <v>#DIV/0!</v>
      </c>
      <c r="AB9" s="179" t="e">
        <f>Intra!AX542</f>
        <v>#VALUE!</v>
      </c>
      <c r="AC9" s="96" t="e">
        <f>Intra!AY542</f>
        <v>#VALUE!</v>
      </c>
      <c r="AD9" s="96" t="e">
        <f>Intra!AZ542</f>
        <v>#VALUE!</v>
      </c>
      <c r="AE9" s="96" t="e">
        <f>Intra!BA542</f>
        <v>#VALUE!</v>
      </c>
      <c r="AF9" s="96" t="e">
        <f>Intra!BB542</f>
        <v>#VALUE!</v>
      </c>
      <c r="AG9" s="96" t="e">
        <f>Intra!BD542</f>
        <v>#VALUE!</v>
      </c>
      <c r="AH9" s="96" t="e">
        <f>Intra!BF542</f>
        <v>#VALUE!</v>
      </c>
      <c r="AI9" s="96" t="e">
        <f>Intra!BH542</f>
        <v>#VALUE!</v>
      </c>
      <c r="AJ9" s="96" t="e">
        <f>Intra!BJ542</f>
        <v>#VALUE!</v>
      </c>
      <c r="AK9" s="96" t="e">
        <f>Intra!BL542</f>
        <v>#VALUE!</v>
      </c>
      <c r="AL9" s="96" t="e">
        <f>Intra!BN542</f>
        <v>#VALUE!</v>
      </c>
      <c r="AM9" s="96" t="e">
        <f>Intra!BP542</f>
        <v>#VALUE!</v>
      </c>
      <c r="AN9" s="96" t="e">
        <f>Intra!BQ542</f>
        <v>#VALUE!</v>
      </c>
      <c r="AO9" s="96" t="e">
        <f>Intra!BR542</f>
        <v>#VALUE!</v>
      </c>
      <c r="AP9" s="96" t="e">
        <f>Intra!BS542</f>
        <v>#VALUE!</v>
      </c>
      <c r="AQ9" s="97" t="e">
        <f>Intra!BT542</f>
        <v>#VALUE!</v>
      </c>
      <c r="AR9" s="180" t="e">
        <f>Intra!AR543</f>
        <v>#DIV/0!</v>
      </c>
      <c r="AS9" s="269" t="e">
        <f>Intra!AS543</f>
        <v>#DIV/0!</v>
      </c>
      <c r="AT9" s="179" t="e">
        <f>Intra!AX543</f>
        <v>#VALUE!</v>
      </c>
      <c r="AU9" s="96" t="e">
        <f>Intra!AY543</f>
        <v>#VALUE!</v>
      </c>
      <c r="AV9" s="96" t="e">
        <f>Intra!AZ543</f>
        <v>#VALUE!</v>
      </c>
      <c r="AW9" s="96" t="e">
        <f>Intra!BA543</f>
        <v>#VALUE!</v>
      </c>
      <c r="AX9" s="96" t="e">
        <f>Intra!BB543</f>
        <v>#VALUE!</v>
      </c>
      <c r="AY9" s="96" t="e">
        <f>Intra!BD543</f>
        <v>#VALUE!</v>
      </c>
      <c r="AZ9" s="96" t="e">
        <f>Intra!BF543</f>
        <v>#VALUE!</v>
      </c>
      <c r="BA9" s="96" t="e">
        <f>Intra!BH543</f>
        <v>#VALUE!</v>
      </c>
      <c r="BB9" s="96" t="e">
        <f>Intra!BJ543</f>
        <v>#VALUE!</v>
      </c>
      <c r="BC9" s="96" t="e">
        <f>Intra!BL543</f>
        <v>#VALUE!</v>
      </c>
      <c r="BD9" s="96" t="e">
        <f>Intra!BN543</f>
        <v>#VALUE!</v>
      </c>
      <c r="BE9" s="96" t="e">
        <f>Intra!BP543</f>
        <v>#VALUE!</v>
      </c>
      <c r="BF9" s="96" t="e">
        <f>Intra!BQ543</f>
        <v>#VALUE!</v>
      </c>
      <c r="BG9" s="96" t="e">
        <f>Intra!BR543</f>
        <v>#VALUE!</v>
      </c>
      <c r="BH9" s="96" t="e">
        <f>Intra!BS543</f>
        <v>#VALUE!</v>
      </c>
      <c r="BI9" s="97" t="e">
        <f>Intra!BT543</f>
        <v>#VALUE!</v>
      </c>
      <c r="BJ9" s="180" t="e">
        <f>Intra!AR544</f>
        <v>#DIV/0!</v>
      </c>
      <c r="BK9" s="269" t="e">
        <f>Intra!AS544</f>
        <v>#DIV/0!</v>
      </c>
      <c r="BL9" s="17"/>
      <c r="DD9" s="24"/>
    </row>
    <row r="10" spans="2:108" x14ac:dyDescent="0.35">
      <c r="B10" s="64" t="str">
        <f>Intra!C550</f>
        <v>Class B1_SYN</v>
      </c>
      <c r="C10" s="65">
        <f>Intra!AR549</f>
        <v>0</v>
      </c>
      <c r="E10" s="419"/>
      <c r="F10" s="422"/>
      <c r="G10" s="49" t="str">
        <f>Intra!C550</f>
        <v>Class B1_SYN</v>
      </c>
      <c r="H10" s="96" t="e">
        <f>Intra!AX550</f>
        <v>#VALUE!</v>
      </c>
      <c r="I10" s="96" t="e">
        <f>Intra!AY550</f>
        <v>#VALUE!</v>
      </c>
      <c r="J10" s="96" t="e">
        <f>Intra!AZ550</f>
        <v>#VALUE!</v>
      </c>
      <c r="K10" s="96" t="e">
        <f>Intra!BA550</f>
        <v>#VALUE!</v>
      </c>
      <c r="L10" s="96" t="e">
        <f>Intra!BB550</f>
        <v>#VALUE!</v>
      </c>
      <c r="M10" s="96" t="e">
        <f>Intra!BD550</f>
        <v>#VALUE!</v>
      </c>
      <c r="N10" s="96" t="e">
        <f>Intra!BF550</f>
        <v>#VALUE!</v>
      </c>
      <c r="O10" s="96" t="e">
        <f>Intra!BH550</f>
        <v>#VALUE!</v>
      </c>
      <c r="P10" s="96" t="e">
        <f>Intra!BJ550</f>
        <v>#VALUE!</v>
      </c>
      <c r="Q10" s="96" t="e">
        <f>Intra!BL550</f>
        <v>#VALUE!</v>
      </c>
      <c r="R10" s="96" t="e">
        <f>Intra!BN550</f>
        <v>#VALUE!</v>
      </c>
      <c r="S10" s="96" t="e">
        <f>Intra!BP550</f>
        <v>#VALUE!</v>
      </c>
      <c r="T10" s="96" t="e">
        <f>Intra!BQ550</f>
        <v>#VALUE!</v>
      </c>
      <c r="U10" s="96" t="e">
        <f>Intra!BR550</f>
        <v>#VALUE!</v>
      </c>
      <c r="V10" s="96" t="e">
        <f>Intra!BS550</f>
        <v>#VALUE!</v>
      </c>
      <c r="W10" s="249" t="e">
        <f>Intra!BT550</f>
        <v>#VALUE!</v>
      </c>
      <c r="X10" s="317">
        <f>Intra!BV550</f>
        <v>0</v>
      </c>
      <c r="Y10" s="317">
        <f>Intra!BX550</f>
        <v>0</v>
      </c>
      <c r="Z10" s="179" t="e">
        <f>Intra!AR550</f>
        <v>#DIV/0!</v>
      </c>
      <c r="AA10" s="249" t="e">
        <f>Intra!AS550</f>
        <v>#DIV/0!</v>
      </c>
      <c r="AB10" s="179" t="e">
        <f>Intra!AX551</f>
        <v>#VALUE!</v>
      </c>
      <c r="AC10" s="96" t="e">
        <f>Intra!AY551</f>
        <v>#VALUE!</v>
      </c>
      <c r="AD10" s="96" t="e">
        <f>Intra!AZ551</f>
        <v>#VALUE!</v>
      </c>
      <c r="AE10" s="96" t="e">
        <f>Intra!BA551</f>
        <v>#VALUE!</v>
      </c>
      <c r="AF10" s="96" t="e">
        <f>Intra!BB551</f>
        <v>#VALUE!</v>
      </c>
      <c r="AG10" s="96" t="e">
        <f>Intra!BD551</f>
        <v>#VALUE!</v>
      </c>
      <c r="AH10" s="96" t="e">
        <f>Intra!BF551</f>
        <v>#VALUE!</v>
      </c>
      <c r="AI10" s="96" t="e">
        <f>Intra!BH551</f>
        <v>#VALUE!</v>
      </c>
      <c r="AJ10" s="96" t="e">
        <f>Intra!BJ551</f>
        <v>#VALUE!</v>
      </c>
      <c r="AK10" s="96" t="e">
        <f>Intra!BL551</f>
        <v>#VALUE!</v>
      </c>
      <c r="AL10" s="96" t="e">
        <f>Intra!BN551</f>
        <v>#VALUE!</v>
      </c>
      <c r="AM10" s="96" t="e">
        <f>Intra!BP551</f>
        <v>#VALUE!</v>
      </c>
      <c r="AN10" s="96" t="e">
        <f>Intra!BQ551</f>
        <v>#VALUE!</v>
      </c>
      <c r="AO10" s="96" t="e">
        <f>Intra!BR551</f>
        <v>#VALUE!</v>
      </c>
      <c r="AP10" s="96" t="e">
        <f>Intra!BS551</f>
        <v>#VALUE!</v>
      </c>
      <c r="AQ10" s="97" t="e">
        <f>Intra!BT551</f>
        <v>#VALUE!</v>
      </c>
      <c r="AR10" s="180" t="e">
        <f>Intra!AR552</f>
        <v>#DIV/0!</v>
      </c>
      <c r="AS10" s="269" t="e">
        <f>Intra!AS552</f>
        <v>#DIV/0!</v>
      </c>
      <c r="AT10" s="179" t="e">
        <f>Intra!AX552</f>
        <v>#VALUE!</v>
      </c>
      <c r="AU10" s="96" t="e">
        <f>Intra!AY552</f>
        <v>#VALUE!</v>
      </c>
      <c r="AV10" s="96" t="e">
        <f>Intra!AZ552</f>
        <v>#VALUE!</v>
      </c>
      <c r="AW10" s="96" t="e">
        <f>Intra!BA552</f>
        <v>#VALUE!</v>
      </c>
      <c r="AX10" s="96" t="e">
        <f>Intra!BB552</f>
        <v>#VALUE!</v>
      </c>
      <c r="AY10" s="96" t="e">
        <f>Intra!BD552</f>
        <v>#VALUE!</v>
      </c>
      <c r="AZ10" s="96" t="e">
        <f>Intra!BF552</f>
        <v>#VALUE!</v>
      </c>
      <c r="BA10" s="96" t="e">
        <f>Intra!BH552</f>
        <v>#VALUE!</v>
      </c>
      <c r="BB10" s="96" t="e">
        <f>Intra!BJ552</f>
        <v>#VALUE!</v>
      </c>
      <c r="BC10" s="96" t="e">
        <f>Intra!BL552</f>
        <v>#VALUE!</v>
      </c>
      <c r="BD10" s="96" t="e">
        <f>Intra!BN552</f>
        <v>#VALUE!</v>
      </c>
      <c r="BE10" s="96" t="e">
        <f>Intra!BP552</f>
        <v>#VALUE!</v>
      </c>
      <c r="BF10" s="96" t="e">
        <f>Intra!BQ552</f>
        <v>#VALUE!</v>
      </c>
      <c r="BG10" s="96" t="e">
        <f>Intra!BR552</f>
        <v>#VALUE!</v>
      </c>
      <c r="BH10" s="96" t="e">
        <f>Intra!BS552</f>
        <v>#VALUE!</v>
      </c>
      <c r="BI10" s="97" t="e">
        <f>Intra!BT552</f>
        <v>#VALUE!</v>
      </c>
      <c r="BJ10" s="180" t="e">
        <f>Intra!AR553</f>
        <v>#DIV/0!</v>
      </c>
      <c r="BK10" s="269" t="e">
        <f>Intra!AS553</f>
        <v>#DIV/0!</v>
      </c>
      <c r="BL10" s="17"/>
      <c r="DD10" s="24"/>
    </row>
    <row r="11" spans="2:108" ht="16" thickBot="1" x14ac:dyDescent="0.4">
      <c r="B11" s="66" t="str">
        <f>Intra!C599</f>
        <v>Overall Mandatory</v>
      </c>
      <c r="C11" s="67">
        <f>Intra!AR598</f>
        <v>0</v>
      </c>
      <c r="E11" s="419"/>
      <c r="F11" s="422"/>
      <c r="G11" s="50" t="str">
        <f>Intra!C599</f>
        <v>Overall Mandatory</v>
      </c>
      <c r="H11" s="96" t="e">
        <f>Intra!AX599</f>
        <v>#VALUE!</v>
      </c>
      <c r="I11" s="96" t="e">
        <f>Intra!AY599</f>
        <v>#VALUE!</v>
      </c>
      <c r="J11" s="96" t="e">
        <f>Intra!AZ599</f>
        <v>#VALUE!</v>
      </c>
      <c r="K11" s="96" t="e">
        <f>Intra!BA599</f>
        <v>#VALUE!</v>
      </c>
      <c r="L11" s="96" t="e">
        <f>Intra!BB599</f>
        <v>#VALUE!</v>
      </c>
      <c r="M11" s="96" t="e">
        <f>Intra!BD599</f>
        <v>#VALUE!</v>
      </c>
      <c r="N11" s="96" t="e">
        <f>Intra!BF599</f>
        <v>#VALUE!</v>
      </c>
      <c r="O11" s="96" t="e">
        <f>Intra!BH599</f>
        <v>#VALUE!</v>
      </c>
      <c r="P11" s="96" t="e">
        <f>Intra!BJ599</f>
        <v>#VALUE!</v>
      </c>
      <c r="Q11" s="96" t="e">
        <f>Intra!BL599</f>
        <v>#VALUE!</v>
      </c>
      <c r="R11" s="96" t="e">
        <f>Intra!BN599</f>
        <v>#VALUE!</v>
      </c>
      <c r="S11" s="96" t="e">
        <f>Intra!BP599</f>
        <v>#VALUE!</v>
      </c>
      <c r="T11" s="96" t="e">
        <f>Intra!BQ599</f>
        <v>#VALUE!</v>
      </c>
      <c r="U11" s="96" t="e">
        <f>Intra!BR599</f>
        <v>#VALUE!</v>
      </c>
      <c r="V11" s="96" t="e">
        <f>Intra!BS599</f>
        <v>#VALUE!</v>
      </c>
      <c r="W11" s="249" t="e">
        <f>Intra!BT599</f>
        <v>#VALUE!</v>
      </c>
      <c r="X11" s="317">
        <f>Intra!BV599</f>
        <v>0</v>
      </c>
      <c r="Y11" s="317">
        <f>Intra!BX599</f>
        <v>0</v>
      </c>
      <c r="Z11" s="181" t="e">
        <f>Intra!AR599</f>
        <v>#DIV/0!</v>
      </c>
      <c r="AA11" s="256" t="e">
        <f>Intra!AS599</f>
        <v>#DIV/0!</v>
      </c>
      <c r="AB11" s="179" t="e">
        <f>Intra!AX600</f>
        <v>#VALUE!</v>
      </c>
      <c r="AC11" s="96" t="e">
        <f>Intra!AY600</f>
        <v>#VALUE!</v>
      </c>
      <c r="AD11" s="96" t="e">
        <f>Intra!AZ600</f>
        <v>#VALUE!</v>
      </c>
      <c r="AE11" s="96" t="e">
        <f>Intra!BA600</f>
        <v>#VALUE!</v>
      </c>
      <c r="AF11" s="96" t="e">
        <f>Intra!BB600</f>
        <v>#VALUE!</v>
      </c>
      <c r="AG11" s="96" t="e">
        <f>Intra!BD600</f>
        <v>#VALUE!</v>
      </c>
      <c r="AH11" s="96" t="e">
        <f>Intra!BF600</f>
        <v>#VALUE!</v>
      </c>
      <c r="AI11" s="96" t="e">
        <f>Intra!BH600</f>
        <v>#VALUE!</v>
      </c>
      <c r="AJ11" s="96" t="e">
        <f>Intra!BJ600</f>
        <v>#VALUE!</v>
      </c>
      <c r="AK11" s="96" t="e">
        <f>Intra!BL600</f>
        <v>#VALUE!</v>
      </c>
      <c r="AL11" s="96" t="e">
        <f>Intra!BN600</f>
        <v>#VALUE!</v>
      </c>
      <c r="AM11" s="96" t="e">
        <f>Intra!BP600</f>
        <v>#VALUE!</v>
      </c>
      <c r="AN11" s="96" t="e">
        <f>Intra!BQ600</f>
        <v>#VALUE!</v>
      </c>
      <c r="AO11" s="96" t="e">
        <f>Intra!BR600</f>
        <v>#VALUE!</v>
      </c>
      <c r="AP11" s="96" t="e">
        <f>Intra!BS600</f>
        <v>#VALUE!</v>
      </c>
      <c r="AQ11" s="97" t="e">
        <f>Intra!BT600</f>
        <v>#VALUE!</v>
      </c>
      <c r="AR11" s="182">
        <f>Intra!AR601</f>
        <v>0</v>
      </c>
      <c r="AS11" s="267">
        <f>Intra!AS601</f>
        <v>0</v>
      </c>
      <c r="AT11" s="181" t="e">
        <f>Intra!AX601</f>
        <v>#VALUE!</v>
      </c>
      <c r="AU11" s="98" t="e">
        <f>Intra!AY601</f>
        <v>#VALUE!</v>
      </c>
      <c r="AV11" s="98" t="e">
        <f>Intra!AZ601</f>
        <v>#VALUE!</v>
      </c>
      <c r="AW11" s="98" t="e">
        <f>Intra!BA601</f>
        <v>#VALUE!</v>
      </c>
      <c r="AX11" s="98" t="e">
        <f>Intra!BB601</f>
        <v>#VALUE!</v>
      </c>
      <c r="AY11" s="98" t="e">
        <f>Intra!BD601</f>
        <v>#VALUE!</v>
      </c>
      <c r="AZ11" s="98" t="e">
        <f>Intra!BF601</f>
        <v>#VALUE!</v>
      </c>
      <c r="BA11" s="98" t="e">
        <f>Intra!BH601</f>
        <v>#VALUE!</v>
      </c>
      <c r="BB11" s="98" t="e">
        <f>Intra!BJ601</f>
        <v>#VALUE!</v>
      </c>
      <c r="BC11" s="98" t="e">
        <f>Intra!BL601</f>
        <v>#VALUE!</v>
      </c>
      <c r="BD11" s="98" t="e">
        <f>Intra!BN601</f>
        <v>#VALUE!</v>
      </c>
      <c r="BE11" s="98" t="e">
        <f>Intra!BP601</f>
        <v>#VALUE!</v>
      </c>
      <c r="BF11" s="98" t="e">
        <f>Intra!BQ601</f>
        <v>#VALUE!</v>
      </c>
      <c r="BG11" s="98" t="e">
        <f>Intra!BR601</f>
        <v>#VALUE!</v>
      </c>
      <c r="BH11" s="98" t="e">
        <f>Intra!BS601</f>
        <v>#VALUE!</v>
      </c>
      <c r="BI11" s="99" t="e">
        <f>Intra!BT601</f>
        <v>#VALUE!</v>
      </c>
      <c r="BJ11" s="182">
        <f>Intra!AR602</f>
        <v>0</v>
      </c>
      <c r="BK11" s="267">
        <f>Intra!AS602</f>
        <v>0</v>
      </c>
      <c r="BL11" s="17"/>
      <c r="DD11" s="24"/>
    </row>
    <row r="12" spans="2:108" s="82" customFormat="1" ht="16" thickBot="1" x14ac:dyDescent="0.4">
      <c r="B12" s="83"/>
      <c r="C12" s="84"/>
      <c r="E12" s="419"/>
      <c r="F12" s="422"/>
      <c r="G12" s="87"/>
      <c r="H12" s="96"/>
      <c r="I12" s="96"/>
      <c r="J12" s="96"/>
      <c r="K12" s="96"/>
      <c r="L12" s="96"/>
      <c r="M12" s="96"/>
      <c r="N12" s="96"/>
      <c r="O12" s="96"/>
      <c r="P12" s="96"/>
      <c r="Q12" s="96"/>
      <c r="R12" s="96"/>
      <c r="S12" s="96"/>
      <c r="T12" s="96"/>
      <c r="U12" s="96"/>
      <c r="V12" s="96"/>
      <c r="W12" s="96"/>
      <c r="X12" s="303"/>
      <c r="Y12" s="303"/>
      <c r="Z12" s="258"/>
      <c r="AA12" s="258"/>
      <c r="AB12" s="179"/>
      <c r="AC12" s="96"/>
      <c r="AD12" s="96"/>
      <c r="AE12" s="96"/>
      <c r="AF12" s="96"/>
      <c r="AG12" s="96"/>
      <c r="AH12" s="96"/>
      <c r="AI12" s="96"/>
      <c r="AJ12" s="96"/>
      <c r="AK12" s="96"/>
      <c r="AL12" s="96"/>
      <c r="AM12" s="96"/>
      <c r="AN12" s="96"/>
      <c r="AO12" s="96"/>
      <c r="AP12" s="96"/>
      <c r="AQ12" s="97"/>
      <c r="AR12" s="262"/>
      <c r="AS12" s="262"/>
      <c r="AT12" s="187"/>
      <c r="AU12" s="105"/>
      <c r="AV12" s="105"/>
      <c r="AW12" s="105"/>
      <c r="AX12" s="105"/>
      <c r="AY12" s="105"/>
      <c r="AZ12" s="105"/>
      <c r="BA12" s="105"/>
      <c r="BB12" s="105"/>
      <c r="BC12" s="105"/>
      <c r="BD12" s="105"/>
      <c r="BE12" s="105"/>
      <c r="BF12" s="105"/>
      <c r="BG12" s="105"/>
      <c r="BH12" s="105"/>
      <c r="BI12" s="236"/>
      <c r="BJ12" s="188"/>
      <c r="BK12" s="272"/>
      <c r="BL12" s="85"/>
      <c r="DD12" s="86"/>
    </row>
    <row r="13" spans="2:108" s="82" customFormat="1" outlineLevel="1" x14ac:dyDescent="0.35">
      <c r="B13" s="62" t="str">
        <f>Intra!C559</f>
        <v>Class HDR1_4K</v>
      </c>
      <c r="C13" s="63">
        <f>Intra!AR558</f>
        <v>0</v>
      </c>
      <c r="E13" s="419"/>
      <c r="F13" s="422"/>
      <c r="G13" s="62" t="str">
        <f>Intra!C559</f>
        <v>Class HDR1_4K</v>
      </c>
      <c r="H13" s="96" t="e">
        <f>Intra!AX559</f>
        <v>#VALUE!</v>
      </c>
      <c r="I13" s="96" t="e">
        <f>Intra!AY559</f>
        <v>#VALUE!</v>
      </c>
      <c r="J13" s="96" t="e">
        <f>Intra!AZ559</f>
        <v>#VALUE!</v>
      </c>
      <c r="K13" s="96" t="e">
        <f>Intra!BA559</f>
        <v>#VALUE!</v>
      </c>
      <c r="L13" s="96" t="e">
        <f>Intra!BB559</f>
        <v>#VALUE!</v>
      </c>
      <c r="M13" s="96" t="e">
        <f>Intra!BD559</f>
        <v>#VALUE!</v>
      </c>
      <c r="N13" s="96" t="e">
        <f>Intra!BF559</f>
        <v>#VALUE!</v>
      </c>
      <c r="O13" s="96" t="e">
        <f>Intra!BH559</f>
        <v>#VALUE!</v>
      </c>
      <c r="P13" s="96" t="e">
        <f>Intra!BJ559</f>
        <v>#VALUE!</v>
      </c>
      <c r="Q13" s="96" t="e">
        <f>Intra!BL559</f>
        <v>#VALUE!</v>
      </c>
      <c r="R13" s="96" t="e">
        <f>Intra!BN559</f>
        <v>#VALUE!</v>
      </c>
      <c r="S13" s="96" t="e">
        <f>Intra!BP559</f>
        <v>#VALUE!</v>
      </c>
      <c r="T13" s="96" t="e">
        <f>Intra!BQ559</f>
        <v>#VALUE!</v>
      </c>
      <c r="U13" s="96" t="e">
        <f>Intra!BR559</f>
        <v>#VALUE!</v>
      </c>
      <c r="V13" s="96" t="e">
        <f>Intra!BS559</f>
        <v>#VALUE!</v>
      </c>
      <c r="W13" s="249" t="e">
        <f>Intra!BT559</f>
        <v>#VALUE!</v>
      </c>
      <c r="X13" s="317">
        <f>Intra!BV559</f>
        <v>0</v>
      </c>
      <c r="Y13" s="317">
        <f>Intra!BX559</f>
        <v>0</v>
      </c>
      <c r="Z13" s="175" t="e">
        <f>Intra!AR559</f>
        <v>#DIV/0!</v>
      </c>
      <c r="AA13" s="177" t="e">
        <f>Intra!AS559</f>
        <v>#DIV/0!</v>
      </c>
      <c r="AB13" s="233" t="e">
        <f>Intra!AX560</f>
        <v>#VALUE!</v>
      </c>
      <c r="AC13" s="96" t="e">
        <f>Intra!AY560</f>
        <v>#VALUE!</v>
      </c>
      <c r="AD13" s="96" t="e">
        <f>Intra!AZ560</f>
        <v>#VALUE!</v>
      </c>
      <c r="AE13" s="96" t="e">
        <f>Intra!BA560</f>
        <v>#VALUE!</v>
      </c>
      <c r="AF13" s="96" t="e">
        <f>Intra!BB560</f>
        <v>#VALUE!</v>
      </c>
      <c r="AG13" s="96" t="e">
        <f>Intra!BD560</f>
        <v>#VALUE!</v>
      </c>
      <c r="AH13" s="96" t="e">
        <f>Intra!BF560</f>
        <v>#VALUE!</v>
      </c>
      <c r="AI13" s="96" t="e">
        <f>Intra!BH560</f>
        <v>#VALUE!</v>
      </c>
      <c r="AJ13" s="96" t="e">
        <f>Intra!BJ560</f>
        <v>#VALUE!</v>
      </c>
      <c r="AK13" s="96" t="e">
        <f>Intra!BL560</f>
        <v>#VALUE!</v>
      </c>
      <c r="AL13" s="96" t="e">
        <f>Intra!BN560</f>
        <v>#VALUE!</v>
      </c>
      <c r="AM13" s="96" t="e">
        <f>Intra!BP560</f>
        <v>#VALUE!</v>
      </c>
      <c r="AN13" s="96" t="e">
        <f>Intra!BQ560</f>
        <v>#VALUE!</v>
      </c>
      <c r="AO13" s="96" t="e">
        <f>Intra!BR560</f>
        <v>#VALUE!</v>
      </c>
      <c r="AP13" s="96" t="e">
        <f>Intra!BS560</f>
        <v>#VALUE!</v>
      </c>
      <c r="AQ13" s="97" t="e">
        <f>Intra!BT560</f>
        <v>#VALUE!</v>
      </c>
      <c r="AR13" s="260" t="e">
        <f>Intra!AR561</f>
        <v>#DIV/0!</v>
      </c>
      <c r="AS13" s="260" t="e">
        <f>Intra!AS561</f>
        <v>#DIV/0!</v>
      </c>
      <c r="AT13" s="179" t="e">
        <f>Intra!AX561</f>
        <v>#VALUE!</v>
      </c>
      <c r="AU13" s="96" t="e">
        <f>Intra!AY561</f>
        <v>#VALUE!</v>
      </c>
      <c r="AV13" s="96" t="e">
        <f>Intra!AZ561</f>
        <v>#VALUE!</v>
      </c>
      <c r="AW13" s="96" t="e">
        <f>Intra!BA561</f>
        <v>#VALUE!</v>
      </c>
      <c r="AX13" s="96" t="e">
        <f>Intra!BB561</f>
        <v>#VALUE!</v>
      </c>
      <c r="AY13" s="96" t="e">
        <f>Intra!BD561</f>
        <v>#VALUE!</v>
      </c>
      <c r="AZ13" s="96" t="e">
        <f>Intra!BF561</f>
        <v>#VALUE!</v>
      </c>
      <c r="BA13" s="96" t="e">
        <f>Intra!BH561</f>
        <v>#VALUE!</v>
      </c>
      <c r="BB13" s="96" t="e">
        <f>Intra!BJ561</f>
        <v>#VALUE!</v>
      </c>
      <c r="BC13" s="96" t="e">
        <f>Intra!BL561</f>
        <v>#VALUE!</v>
      </c>
      <c r="BD13" s="96" t="e">
        <f>Intra!BN561</f>
        <v>#VALUE!</v>
      </c>
      <c r="BE13" s="96" t="e">
        <f>Intra!BP561</f>
        <v>#VALUE!</v>
      </c>
      <c r="BF13" s="96" t="e">
        <f>Intra!BQ561</f>
        <v>#VALUE!</v>
      </c>
      <c r="BG13" s="96" t="e">
        <f>Intra!BR561</f>
        <v>#VALUE!</v>
      </c>
      <c r="BH13" s="96" t="e">
        <f>Intra!BS561</f>
        <v>#VALUE!</v>
      </c>
      <c r="BI13" s="97" t="e">
        <f>Intra!BT561</f>
        <v>#VALUE!</v>
      </c>
      <c r="BJ13" s="180" t="e">
        <f>Intra!AR562</f>
        <v>#DIV/0!</v>
      </c>
      <c r="BK13" s="269" t="e">
        <f>Intra!AS562</f>
        <v>#DIV/0!</v>
      </c>
      <c r="BL13" s="85"/>
      <c r="DD13" s="86"/>
    </row>
    <row r="14" spans="2:108" s="82" customFormat="1" outlineLevel="1" x14ac:dyDescent="0.35">
      <c r="B14" s="64" t="str">
        <f>Intra!C568</f>
        <v>Class HDR2_2K</v>
      </c>
      <c r="C14" s="65">
        <f>Intra!AR567</f>
        <v>0</v>
      </c>
      <c r="E14" s="419"/>
      <c r="F14" s="422"/>
      <c r="G14" s="64" t="str">
        <f>Intra!C568</f>
        <v>Class HDR2_2K</v>
      </c>
      <c r="H14" s="96" t="e">
        <f>Intra!AX568</f>
        <v>#VALUE!</v>
      </c>
      <c r="I14" s="96" t="e">
        <f>Intra!AY568</f>
        <v>#VALUE!</v>
      </c>
      <c r="J14" s="96" t="e">
        <f>Intra!AZ568</f>
        <v>#VALUE!</v>
      </c>
      <c r="K14" s="96" t="e">
        <f>Intra!BA568</f>
        <v>#VALUE!</v>
      </c>
      <c r="L14" s="96" t="e">
        <f>Intra!BB568</f>
        <v>#VALUE!</v>
      </c>
      <c r="M14" s="96" t="e">
        <f>Intra!BD568</f>
        <v>#VALUE!</v>
      </c>
      <c r="N14" s="96" t="e">
        <f>Intra!BF568</f>
        <v>#VALUE!</v>
      </c>
      <c r="O14" s="96" t="e">
        <f>Intra!BH568</f>
        <v>#VALUE!</v>
      </c>
      <c r="P14" s="96" t="e">
        <f>Intra!BJ568</f>
        <v>#VALUE!</v>
      </c>
      <c r="Q14" s="96" t="e">
        <f>Intra!BL568</f>
        <v>#VALUE!</v>
      </c>
      <c r="R14" s="96" t="e">
        <f>Intra!BN568</f>
        <v>#VALUE!</v>
      </c>
      <c r="S14" s="96" t="e">
        <f>Intra!BP568</f>
        <v>#VALUE!</v>
      </c>
      <c r="T14" s="96" t="e">
        <f>Intra!BQ568</f>
        <v>#VALUE!</v>
      </c>
      <c r="U14" s="96" t="e">
        <f>Intra!BR568</f>
        <v>#VALUE!</v>
      </c>
      <c r="V14" s="96" t="e">
        <f>Intra!BS568</f>
        <v>#VALUE!</v>
      </c>
      <c r="W14" s="249" t="e">
        <f>Intra!BT568</f>
        <v>#VALUE!</v>
      </c>
      <c r="X14" s="317">
        <f>Intra!BV568</f>
        <v>0</v>
      </c>
      <c r="Y14" s="317">
        <f>Intra!BX568</f>
        <v>0</v>
      </c>
      <c r="Z14" s="179" t="e">
        <f>Intra!AR568</f>
        <v>#DIV/0!</v>
      </c>
      <c r="AA14" s="97" t="e">
        <f>Intra!AS568</f>
        <v>#DIV/0!</v>
      </c>
      <c r="AB14" s="233" t="e">
        <f>Intra!AX569</f>
        <v>#VALUE!</v>
      </c>
      <c r="AC14" s="96" t="e">
        <f>Intra!AY569</f>
        <v>#VALUE!</v>
      </c>
      <c r="AD14" s="96" t="e">
        <f>Intra!AZ569</f>
        <v>#VALUE!</v>
      </c>
      <c r="AE14" s="96" t="e">
        <f>Intra!BA569</f>
        <v>#VALUE!</v>
      </c>
      <c r="AF14" s="96" t="e">
        <f>Intra!BB569</f>
        <v>#VALUE!</v>
      </c>
      <c r="AG14" s="96" t="e">
        <f>Intra!BD569</f>
        <v>#VALUE!</v>
      </c>
      <c r="AH14" s="96" t="e">
        <f>Intra!BF569</f>
        <v>#VALUE!</v>
      </c>
      <c r="AI14" s="96" t="e">
        <f>Intra!BH569</f>
        <v>#VALUE!</v>
      </c>
      <c r="AJ14" s="96" t="e">
        <f>Intra!BJ569</f>
        <v>#VALUE!</v>
      </c>
      <c r="AK14" s="96" t="e">
        <f>Intra!BL569</f>
        <v>#VALUE!</v>
      </c>
      <c r="AL14" s="96" t="e">
        <f>Intra!BN569</f>
        <v>#VALUE!</v>
      </c>
      <c r="AM14" s="96" t="e">
        <f>Intra!BP569</f>
        <v>#VALUE!</v>
      </c>
      <c r="AN14" s="96" t="e">
        <f>Intra!BQ569</f>
        <v>#VALUE!</v>
      </c>
      <c r="AO14" s="96" t="e">
        <f>Intra!BR569</f>
        <v>#VALUE!</v>
      </c>
      <c r="AP14" s="96" t="e">
        <f>Intra!BS569</f>
        <v>#VALUE!</v>
      </c>
      <c r="AQ14" s="97" t="e">
        <f>Intra!BT569</f>
        <v>#VALUE!</v>
      </c>
      <c r="AR14" s="260" t="e">
        <f>Intra!AR570</f>
        <v>#DIV/0!</v>
      </c>
      <c r="AS14" s="260" t="e">
        <f>Intra!AS570</f>
        <v>#DIV/0!</v>
      </c>
      <c r="AT14" s="179" t="e">
        <f>Intra!AX570</f>
        <v>#VALUE!</v>
      </c>
      <c r="AU14" s="96" t="e">
        <f>Intra!AY570</f>
        <v>#VALUE!</v>
      </c>
      <c r="AV14" s="96" t="e">
        <f>Intra!AZ570</f>
        <v>#VALUE!</v>
      </c>
      <c r="AW14" s="96" t="e">
        <f>Intra!BA570</f>
        <v>#VALUE!</v>
      </c>
      <c r="AX14" s="96" t="e">
        <f>Intra!BB570</f>
        <v>#VALUE!</v>
      </c>
      <c r="AY14" s="96" t="e">
        <f>Intra!BD570</f>
        <v>#VALUE!</v>
      </c>
      <c r="AZ14" s="96" t="e">
        <f>Intra!BF570</f>
        <v>#VALUE!</v>
      </c>
      <c r="BA14" s="96" t="e">
        <f>Intra!BH570</f>
        <v>#VALUE!</v>
      </c>
      <c r="BB14" s="96" t="e">
        <f>Intra!BJ570</f>
        <v>#VALUE!</v>
      </c>
      <c r="BC14" s="96" t="e">
        <f>Intra!BL570</f>
        <v>#VALUE!</v>
      </c>
      <c r="BD14" s="96" t="e">
        <f>Intra!BN570</f>
        <v>#VALUE!</v>
      </c>
      <c r="BE14" s="96" t="e">
        <f>Intra!BP570</f>
        <v>#VALUE!</v>
      </c>
      <c r="BF14" s="96" t="e">
        <f>Intra!BQ570</f>
        <v>#VALUE!</v>
      </c>
      <c r="BG14" s="96" t="e">
        <f>Intra!BR570</f>
        <v>#VALUE!</v>
      </c>
      <c r="BH14" s="96" t="e">
        <f>Intra!BS570</f>
        <v>#VALUE!</v>
      </c>
      <c r="BI14" s="97" t="e">
        <f>Intra!BT570</f>
        <v>#VALUE!</v>
      </c>
      <c r="BJ14" s="180" t="e">
        <f>Intra!AR571</f>
        <v>#DIV/0!</v>
      </c>
      <c r="BK14" s="269" t="e">
        <f>Intra!AS571</f>
        <v>#DIV/0!</v>
      </c>
      <c r="BL14" s="85"/>
      <c r="DD14" s="86"/>
    </row>
    <row r="15" spans="2:108" s="82" customFormat="1" outlineLevel="1" x14ac:dyDescent="0.35">
      <c r="B15" s="66" t="str">
        <f>Intra!C610</f>
        <v>Overall HDR</v>
      </c>
      <c r="C15" s="67">
        <f>Intra!AR609</f>
        <v>0</v>
      </c>
      <c r="E15" s="419"/>
      <c r="F15" s="422"/>
      <c r="G15" s="66" t="str">
        <f>Intra!C610</f>
        <v>Overall HDR</v>
      </c>
      <c r="H15" s="96" t="e">
        <f>Intra!AX610</f>
        <v>#VALUE!</v>
      </c>
      <c r="I15" s="96" t="e">
        <f>Intra!AY610</f>
        <v>#VALUE!</v>
      </c>
      <c r="J15" s="96" t="e">
        <f>Intra!AZ610</f>
        <v>#VALUE!</v>
      </c>
      <c r="K15" s="96" t="e">
        <f>Intra!BA610</f>
        <v>#VALUE!</v>
      </c>
      <c r="L15" s="96" t="e">
        <f>Intra!BB610</f>
        <v>#VALUE!</v>
      </c>
      <c r="M15" s="96" t="e">
        <f>Intra!BD610</f>
        <v>#VALUE!</v>
      </c>
      <c r="N15" s="96" t="e">
        <f>Intra!BF610</f>
        <v>#VALUE!</v>
      </c>
      <c r="O15" s="96" t="e">
        <f>Intra!BH610</f>
        <v>#VALUE!</v>
      </c>
      <c r="P15" s="96" t="e">
        <f>Intra!BJ610</f>
        <v>#VALUE!</v>
      </c>
      <c r="Q15" s="96" t="e">
        <f>Intra!BL610</f>
        <v>#VALUE!</v>
      </c>
      <c r="R15" s="96" t="e">
        <f>Intra!BN610</f>
        <v>#VALUE!</v>
      </c>
      <c r="S15" s="96" t="e">
        <f>Intra!BP610</f>
        <v>#VALUE!</v>
      </c>
      <c r="T15" s="96" t="e">
        <f>Intra!BQ610</f>
        <v>#VALUE!</v>
      </c>
      <c r="U15" s="96" t="e">
        <f>Intra!BR610</f>
        <v>#VALUE!</v>
      </c>
      <c r="V15" s="96" t="e">
        <f>Intra!BS610</f>
        <v>#VALUE!</v>
      </c>
      <c r="W15" s="249" t="e">
        <f>Intra!BT610</f>
        <v>#VALUE!</v>
      </c>
      <c r="X15" s="317">
        <f>Intra!BV610</f>
        <v>0</v>
      </c>
      <c r="Y15" s="317">
        <f>Intra!BX610</f>
        <v>0</v>
      </c>
      <c r="Z15" s="179" t="e">
        <f>Intra!AR610</f>
        <v>#DIV/0!</v>
      </c>
      <c r="AA15" s="97" t="e">
        <f>Intra!AS610</f>
        <v>#DIV/0!</v>
      </c>
      <c r="AB15" s="233" t="e">
        <f>Intra!AX611</f>
        <v>#VALUE!</v>
      </c>
      <c r="AC15" s="96" t="e">
        <f>Intra!AY611</f>
        <v>#VALUE!</v>
      </c>
      <c r="AD15" s="96" t="e">
        <f>Intra!AZ611</f>
        <v>#VALUE!</v>
      </c>
      <c r="AE15" s="96" t="e">
        <f>Intra!BA611</f>
        <v>#VALUE!</v>
      </c>
      <c r="AF15" s="96" t="e">
        <f>Intra!BB611</f>
        <v>#VALUE!</v>
      </c>
      <c r="AG15" s="96" t="e">
        <f>Intra!BD611</f>
        <v>#VALUE!</v>
      </c>
      <c r="AH15" s="96" t="e">
        <f>Intra!BF611</f>
        <v>#VALUE!</v>
      </c>
      <c r="AI15" s="96" t="e">
        <f>Intra!BH611</f>
        <v>#VALUE!</v>
      </c>
      <c r="AJ15" s="96" t="e">
        <f>Intra!BJ611</f>
        <v>#VALUE!</v>
      </c>
      <c r="AK15" s="96" t="e">
        <f>Intra!BL611</f>
        <v>#VALUE!</v>
      </c>
      <c r="AL15" s="96" t="e">
        <f>Intra!BN611</f>
        <v>#VALUE!</v>
      </c>
      <c r="AM15" s="96" t="e">
        <f>Intra!BP611</f>
        <v>#VALUE!</v>
      </c>
      <c r="AN15" s="96" t="e">
        <f>Intra!BQ611</f>
        <v>#VALUE!</v>
      </c>
      <c r="AO15" s="96" t="e">
        <f>Intra!BR611</f>
        <v>#VALUE!</v>
      </c>
      <c r="AP15" s="96" t="e">
        <f>Intra!BS611</f>
        <v>#VALUE!</v>
      </c>
      <c r="AQ15" s="97" t="e">
        <f>Intra!BT611</f>
        <v>#VALUE!</v>
      </c>
      <c r="AR15" s="260" t="e">
        <f>Intra!AR612</f>
        <v>#DIV/0!</v>
      </c>
      <c r="AS15" s="260" t="e">
        <f>Intra!AS612</f>
        <v>#DIV/0!</v>
      </c>
      <c r="AT15" s="179" t="e">
        <f>Intra!AX612</f>
        <v>#VALUE!</v>
      </c>
      <c r="AU15" s="96" t="e">
        <f>Intra!AY612</f>
        <v>#VALUE!</v>
      </c>
      <c r="AV15" s="96" t="e">
        <f>Intra!AZ612</f>
        <v>#VALUE!</v>
      </c>
      <c r="AW15" s="96" t="e">
        <f>Intra!BA612</f>
        <v>#VALUE!</v>
      </c>
      <c r="AX15" s="96" t="e">
        <f>Intra!BB612</f>
        <v>#VALUE!</v>
      </c>
      <c r="AY15" s="96" t="e">
        <f>Intra!BD612</f>
        <v>#VALUE!</v>
      </c>
      <c r="AZ15" s="96" t="e">
        <f>Intra!BF612</f>
        <v>#VALUE!</v>
      </c>
      <c r="BA15" s="96" t="e">
        <f>Intra!BH612</f>
        <v>#VALUE!</v>
      </c>
      <c r="BB15" s="96" t="e">
        <f>Intra!BJ612</f>
        <v>#VALUE!</v>
      </c>
      <c r="BC15" s="96" t="e">
        <f>Intra!BL612</f>
        <v>#VALUE!</v>
      </c>
      <c r="BD15" s="96" t="e">
        <f>Intra!BN612</f>
        <v>#VALUE!</v>
      </c>
      <c r="BE15" s="96" t="e">
        <f>Intra!BP612</f>
        <v>#VALUE!</v>
      </c>
      <c r="BF15" s="96" t="e">
        <f>Intra!BQ612</f>
        <v>#VALUE!</v>
      </c>
      <c r="BG15" s="96" t="e">
        <f>Intra!BR612</f>
        <v>#VALUE!</v>
      </c>
      <c r="BH15" s="96" t="e">
        <f>Intra!BS612</f>
        <v>#VALUE!</v>
      </c>
      <c r="BI15" s="97" t="e">
        <f>Intra!BT612</f>
        <v>#VALUE!</v>
      </c>
      <c r="BJ15" s="180" t="e">
        <f>Intra!AR613</f>
        <v>#DIV/0!</v>
      </c>
      <c r="BK15" s="269" t="e">
        <f>Intra!AS613</f>
        <v>#DIV/0!</v>
      </c>
      <c r="BL15" s="85"/>
      <c r="DD15" s="86"/>
    </row>
    <row r="16" spans="2:108" s="82" customFormat="1" outlineLevel="1" x14ac:dyDescent="0.35">
      <c r="B16" s="66" t="str">
        <f>Intra!C577</f>
        <v>Class E</v>
      </c>
      <c r="C16" s="67">
        <f>Intra!AR576</f>
        <v>0</v>
      </c>
      <c r="E16" s="419"/>
      <c r="F16" s="422"/>
      <c r="G16" s="90" t="str">
        <f>Intra!C577</f>
        <v>Class E</v>
      </c>
      <c r="H16" s="387" t="e">
        <f>Intra!AX577</f>
        <v>#VALUE!</v>
      </c>
      <c r="I16" s="387" t="e">
        <f>Intra!AY577</f>
        <v>#VALUE!</v>
      </c>
      <c r="J16" s="387" t="e">
        <f>Intra!AZ577</f>
        <v>#VALUE!</v>
      </c>
      <c r="K16" s="387" t="e">
        <f>Intra!BA577</f>
        <v>#VALUE!</v>
      </c>
      <c r="L16" s="387" t="e">
        <f>Intra!BB577</f>
        <v>#VALUE!</v>
      </c>
      <c r="M16" s="387" t="e">
        <f>Intra!BD577</f>
        <v>#VALUE!</v>
      </c>
      <c r="N16" s="387" t="e">
        <f>Intra!BF577</f>
        <v>#VALUE!</v>
      </c>
      <c r="O16" s="387" t="e">
        <f>Intra!BH577</f>
        <v>#VALUE!</v>
      </c>
      <c r="P16" s="387" t="e">
        <f>Intra!BJ577</f>
        <v>#VALUE!</v>
      </c>
      <c r="Q16" s="387" t="e">
        <f>Intra!BL577</f>
        <v>#VALUE!</v>
      </c>
      <c r="R16" s="387" t="e">
        <f>Intra!BN577</f>
        <v>#VALUE!</v>
      </c>
      <c r="S16" s="387" t="e">
        <f>Intra!BP577</f>
        <v>#VALUE!</v>
      </c>
      <c r="T16" s="387" t="e">
        <f>Intra!BQ577</f>
        <v>#VALUE!</v>
      </c>
      <c r="U16" s="387" t="e">
        <f>Intra!BR577</f>
        <v>#VALUE!</v>
      </c>
      <c r="V16" s="387" t="e">
        <f>Intra!BS577</f>
        <v>#VALUE!</v>
      </c>
      <c r="W16" s="387" t="e">
        <f>Intra!BT577</f>
        <v>#VALUE!</v>
      </c>
      <c r="X16" s="317">
        <f>Intra!BV577</f>
        <v>0</v>
      </c>
      <c r="Y16" s="317">
        <f>Intra!BX577</f>
        <v>0</v>
      </c>
      <c r="Z16" s="389" t="e">
        <f>Intra!AR577</f>
        <v>#DIV/0!</v>
      </c>
      <c r="AA16" s="391" t="e">
        <f>Intra!AS577</f>
        <v>#DIV/0!</v>
      </c>
      <c r="AB16" s="389" t="e">
        <f>Intra!AX578</f>
        <v>#VALUE!</v>
      </c>
      <c r="AC16" s="387" t="e">
        <f>Intra!AY578</f>
        <v>#VALUE!</v>
      </c>
      <c r="AD16" s="387" t="e">
        <f>Intra!AZ578</f>
        <v>#VALUE!</v>
      </c>
      <c r="AE16" s="387" t="e">
        <f>Intra!BA578</f>
        <v>#VALUE!</v>
      </c>
      <c r="AF16" s="387" t="e">
        <f>Intra!BB578</f>
        <v>#VALUE!</v>
      </c>
      <c r="AG16" s="387" t="e">
        <f>Intra!BD578</f>
        <v>#VALUE!</v>
      </c>
      <c r="AH16" s="387" t="e">
        <f>Intra!BF578</f>
        <v>#VALUE!</v>
      </c>
      <c r="AI16" s="387" t="e">
        <f>Intra!BE578</f>
        <v>#VALUE!</v>
      </c>
      <c r="AJ16" s="387" t="e">
        <f>Intra!BJ578</f>
        <v>#VALUE!</v>
      </c>
      <c r="AK16" s="387" t="e">
        <f>Intra!BL578</f>
        <v>#VALUE!</v>
      </c>
      <c r="AL16" s="387" t="e">
        <f>Intra!BN578</f>
        <v>#VALUE!</v>
      </c>
      <c r="AM16" s="387" t="e">
        <f>Intra!BP578</f>
        <v>#VALUE!</v>
      </c>
      <c r="AN16" s="387" t="e">
        <f>Intra!BQ578</f>
        <v>#VALUE!</v>
      </c>
      <c r="AO16" s="387" t="e">
        <f>Intra!BR578</f>
        <v>#VALUE!</v>
      </c>
      <c r="AP16" s="387" t="e">
        <f>Intra!BS578</f>
        <v>#VALUE!</v>
      </c>
      <c r="AQ16" s="387" t="e">
        <f>Intra!BT578</f>
        <v>#VALUE!</v>
      </c>
      <c r="AR16" s="180" t="e">
        <f>Intra!AR579</f>
        <v>#DIV/0!</v>
      </c>
      <c r="AS16" s="269" t="e">
        <f>Intra!AS579</f>
        <v>#DIV/0!</v>
      </c>
      <c r="AT16" s="389" t="e">
        <f>Intra!AX579</f>
        <v>#VALUE!</v>
      </c>
      <c r="AU16" s="387" t="e">
        <f>Intra!AY579</f>
        <v>#VALUE!</v>
      </c>
      <c r="AV16" s="387" t="e">
        <f>Intra!AZ579</f>
        <v>#VALUE!</v>
      </c>
      <c r="AW16" s="387" t="e">
        <f>Intra!BA579</f>
        <v>#VALUE!</v>
      </c>
      <c r="AX16" s="387" t="e">
        <f>Intra!BB579</f>
        <v>#VALUE!</v>
      </c>
      <c r="AY16" s="387" t="e">
        <f>Intra!BD579</f>
        <v>#VALUE!</v>
      </c>
      <c r="AZ16" s="387" t="e">
        <f>Intra!BF579</f>
        <v>#VALUE!</v>
      </c>
      <c r="BA16" s="387" t="e">
        <f>Intra!BH579</f>
        <v>#VALUE!</v>
      </c>
      <c r="BB16" s="387" t="e">
        <f>Intra!BJ579</f>
        <v>#VALUE!</v>
      </c>
      <c r="BC16" s="387" t="e">
        <f>Intra!BL579</f>
        <v>#VALUE!</v>
      </c>
      <c r="BD16" s="387" t="e">
        <f>Intra!BN579</f>
        <v>#VALUE!</v>
      </c>
      <c r="BE16" s="387" t="e">
        <f>Intra!BP579</f>
        <v>#VALUE!</v>
      </c>
      <c r="BF16" s="387" t="e">
        <f>Intra!BQ579</f>
        <v>#VALUE!</v>
      </c>
      <c r="BG16" s="387" t="e">
        <f>Intra!BR579</f>
        <v>#VALUE!</v>
      </c>
      <c r="BH16" s="387" t="e">
        <f>Intra!BS579</f>
        <v>#VALUE!</v>
      </c>
      <c r="BI16" s="387" t="e">
        <f>Intra!BT579</f>
        <v>#VALUE!</v>
      </c>
      <c r="BJ16" s="180" t="e">
        <f>Intra!AR580</f>
        <v>#DIV/0!</v>
      </c>
      <c r="BK16" s="269" t="e">
        <f>Intra!AS580</f>
        <v>#DIV/0!</v>
      </c>
      <c r="BL16" s="85"/>
      <c r="DD16" s="86"/>
    </row>
    <row r="17" spans="2:108" s="82" customFormat="1" ht="16" outlineLevel="1" thickBot="1" x14ac:dyDescent="0.4">
      <c r="B17" s="66" t="str">
        <f>RA!C588</f>
        <v>Overall</v>
      </c>
      <c r="C17" s="67">
        <f>RA!AR587</f>
        <v>0</v>
      </c>
      <c r="E17" s="419"/>
      <c r="F17" s="422"/>
      <c r="G17" s="90" t="str">
        <f>Intra!C588</f>
        <v>Overall</v>
      </c>
      <c r="H17" s="104" t="e">
        <f>Intra!AX588</f>
        <v>#VALUE!</v>
      </c>
      <c r="I17" s="104" t="e">
        <f>Intra!AY588</f>
        <v>#VALUE!</v>
      </c>
      <c r="J17" s="104" t="e">
        <f>Intra!AZ588</f>
        <v>#VALUE!</v>
      </c>
      <c r="K17" s="104" t="e">
        <f>Intra!BA588</f>
        <v>#VALUE!</v>
      </c>
      <c r="L17" s="104" t="e">
        <f>Intra!BB588</f>
        <v>#VALUE!</v>
      </c>
      <c r="M17" s="104" t="e">
        <f>Intra!BD588</f>
        <v>#VALUE!</v>
      </c>
      <c r="N17" s="104" t="e">
        <f>Intra!BF588</f>
        <v>#VALUE!</v>
      </c>
      <c r="O17" s="104" t="e">
        <f>Intra!BH588</f>
        <v>#VALUE!</v>
      </c>
      <c r="P17" s="104" t="e">
        <f>Intra!BJ588</f>
        <v>#VALUE!</v>
      </c>
      <c r="Q17" s="104" t="e">
        <f>Intra!BL588</f>
        <v>#VALUE!</v>
      </c>
      <c r="R17" s="104" t="e">
        <f>Intra!BN588</f>
        <v>#VALUE!</v>
      </c>
      <c r="S17" s="104" t="e">
        <f>Intra!BP588</f>
        <v>#VALUE!</v>
      </c>
      <c r="T17" s="104" t="e">
        <f>Intra!BQ588</f>
        <v>#VALUE!</v>
      </c>
      <c r="U17" s="104" t="e">
        <f>Intra!BR588</f>
        <v>#VALUE!</v>
      </c>
      <c r="V17" s="104" t="e">
        <f>Intra!BS588</f>
        <v>#VALUE!</v>
      </c>
      <c r="W17" s="253" t="e">
        <f>Intra!BT588</f>
        <v>#VALUE!</v>
      </c>
      <c r="X17" s="318">
        <f>Intra!BV588</f>
        <v>0</v>
      </c>
      <c r="Y17" s="318">
        <f>Intra!BX588</f>
        <v>0</v>
      </c>
      <c r="Z17" s="181" t="e">
        <f>Intra!AR588</f>
        <v>#DIV/0!</v>
      </c>
      <c r="AA17" s="99" t="e">
        <f>Intra!AS588</f>
        <v>#DIV/0!</v>
      </c>
      <c r="AB17" s="242" t="e">
        <f>Intra!AX589</f>
        <v>#VALUE!</v>
      </c>
      <c r="AC17" s="104" t="e">
        <f>Intra!AY589</f>
        <v>#VALUE!</v>
      </c>
      <c r="AD17" s="104" t="e">
        <f>Intra!AZ589</f>
        <v>#VALUE!</v>
      </c>
      <c r="AE17" s="104" t="e">
        <f>Intra!BA589</f>
        <v>#VALUE!</v>
      </c>
      <c r="AF17" s="104" t="e">
        <f>Intra!BB589</f>
        <v>#VALUE!</v>
      </c>
      <c r="AG17" s="104" t="e">
        <f>Intra!BD589</f>
        <v>#VALUE!</v>
      </c>
      <c r="AH17" s="104" t="e">
        <f>Intra!BF589</f>
        <v>#VALUE!</v>
      </c>
      <c r="AI17" s="104" t="e">
        <f>Intra!BH589</f>
        <v>#VALUE!</v>
      </c>
      <c r="AJ17" s="104" t="e">
        <f>Intra!BJ589</f>
        <v>#VALUE!</v>
      </c>
      <c r="AK17" s="104" t="e">
        <f>Intra!BL589</f>
        <v>#VALUE!</v>
      </c>
      <c r="AL17" s="104" t="e">
        <f>Intra!BN589</f>
        <v>#VALUE!</v>
      </c>
      <c r="AM17" s="104" t="e">
        <f>Intra!BP589</f>
        <v>#VALUE!</v>
      </c>
      <c r="AN17" s="104" t="e">
        <f>Intra!BQ589</f>
        <v>#VALUE!</v>
      </c>
      <c r="AO17" s="104" t="e">
        <f>Intra!BR589</f>
        <v>#VALUE!</v>
      </c>
      <c r="AP17" s="104" t="e">
        <f>Intra!BS589</f>
        <v>#VALUE!</v>
      </c>
      <c r="AQ17" s="234" t="e">
        <f>Intra!BT589</f>
        <v>#VALUE!</v>
      </c>
      <c r="AR17" s="261" t="e">
        <f>Intra!AR590</f>
        <v>#DIV/0!</v>
      </c>
      <c r="AS17" s="261" t="e">
        <f>Intra!AS590</f>
        <v>#DIV/0!</v>
      </c>
      <c r="AT17" s="254" t="e">
        <f>Intra!AX590</f>
        <v>#VALUE!</v>
      </c>
      <c r="AU17" s="104" t="e">
        <f>Intra!AY590</f>
        <v>#VALUE!</v>
      </c>
      <c r="AV17" s="104" t="e">
        <f>Intra!AZ590</f>
        <v>#VALUE!</v>
      </c>
      <c r="AW17" s="104" t="e">
        <f>Intra!BA590</f>
        <v>#VALUE!</v>
      </c>
      <c r="AX17" s="104" t="e">
        <f>Intra!BB590</f>
        <v>#VALUE!</v>
      </c>
      <c r="AY17" s="104" t="e">
        <f>Intra!BD590</f>
        <v>#VALUE!</v>
      </c>
      <c r="AZ17" s="104" t="e">
        <f>Intra!BF590</f>
        <v>#VALUE!</v>
      </c>
      <c r="BA17" s="104" t="e">
        <f>Intra!BH590</f>
        <v>#VALUE!</v>
      </c>
      <c r="BB17" s="104" t="e">
        <f>Intra!BJ590</f>
        <v>#VALUE!</v>
      </c>
      <c r="BC17" s="104" t="e">
        <f>Intra!BL590</f>
        <v>#VALUE!</v>
      </c>
      <c r="BD17" s="104" t="e">
        <f>Intra!BN590</f>
        <v>#VALUE!</v>
      </c>
      <c r="BE17" s="104" t="e">
        <f>Intra!BP590</f>
        <v>#VALUE!</v>
      </c>
      <c r="BF17" s="104" t="e">
        <f>Intra!BQ590</f>
        <v>#VALUE!</v>
      </c>
      <c r="BG17" s="104" t="e">
        <f>Intra!BR590</f>
        <v>#VALUE!</v>
      </c>
      <c r="BH17" s="104" t="e">
        <f>Intra!BS590</f>
        <v>#VALUE!</v>
      </c>
      <c r="BI17" s="234" t="e">
        <f>Intra!BT590</f>
        <v>#VALUE!</v>
      </c>
      <c r="BJ17" s="270" t="e">
        <f>Intra!AR591</f>
        <v>#DIV/0!</v>
      </c>
      <c r="BK17" s="271" t="e">
        <f>Intra!AS591</f>
        <v>#DIV/0!</v>
      </c>
      <c r="BL17" s="85"/>
      <c r="DD17" s="86"/>
    </row>
    <row r="18" spans="2:108" s="82" customFormat="1" ht="16" thickBot="1" x14ac:dyDescent="0.4">
      <c r="B18" s="89"/>
      <c r="C18" s="84"/>
      <c r="E18" s="419"/>
      <c r="F18" s="313"/>
      <c r="G18" s="314"/>
      <c r="H18" s="314"/>
      <c r="I18" s="314"/>
      <c r="J18" s="314"/>
      <c r="K18" s="314"/>
      <c r="L18" s="314"/>
      <c r="M18" s="314"/>
      <c r="N18" s="314"/>
      <c r="O18" s="314"/>
      <c r="P18" s="314"/>
      <c r="Q18" s="314"/>
      <c r="R18" s="314"/>
      <c r="S18" s="314"/>
      <c r="T18" s="314"/>
      <c r="U18" s="314"/>
      <c r="V18" s="314"/>
      <c r="W18" s="314"/>
      <c r="X18" s="319"/>
      <c r="Y18" s="319"/>
      <c r="Z18" s="315"/>
      <c r="AA18" s="315"/>
      <c r="AB18" s="411"/>
      <c r="AC18" s="412"/>
      <c r="AD18" s="412"/>
      <c r="AE18" s="412"/>
      <c r="AF18" s="412"/>
      <c r="AG18" s="412"/>
      <c r="AH18" s="412"/>
      <c r="AI18" s="412"/>
      <c r="AJ18" s="412"/>
      <c r="AK18" s="412"/>
      <c r="AL18" s="412"/>
      <c r="AM18" s="412"/>
      <c r="AN18" s="412"/>
      <c r="AO18" s="412"/>
      <c r="AP18" s="412"/>
      <c r="AQ18" s="413"/>
      <c r="AR18" s="251"/>
      <c r="AS18" s="251"/>
      <c r="AT18" s="411"/>
      <c r="AU18" s="412"/>
      <c r="AV18" s="412"/>
      <c r="AW18" s="412"/>
      <c r="AX18" s="412"/>
      <c r="AY18" s="412"/>
      <c r="AZ18" s="412"/>
      <c r="BA18" s="412"/>
      <c r="BB18" s="412"/>
      <c r="BC18" s="412"/>
      <c r="BD18" s="412"/>
      <c r="BE18" s="412"/>
      <c r="BF18" s="412"/>
      <c r="BG18" s="412"/>
      <c r="BH18" s="412"/>
      <c r="BI18" s="413"/>
      <c r="BJ18" s="91"/>
      <c r="BK18" s="252"/>
      <c r="BL18" s="85"/>
      <c r="DD18" s="86"/>
    </row>
    <row r="19" spans="2:108" ht="16" customHeight="1" x14ac:dyDescent="0.35">
      <c r="B19" s="64" t="str">
        <f>RA!C505</f>
        <v>Class A1_4K</v>
      </c>
      <c r="C19" s="65">
        <f>RA!AR504</f>
        <v>0</v>
      </c>
      <c r="E19" s="419"/>
      <c r="F19" s="419" t="s">
        <v>133</v>
      </c>
      <c r="G19" s="57" t="str">
        <f>RA!C505</f>
        <v>Class A1_4K</v>
      </c>
      <c r="H19" s="105" t="e">
        <f>RA!AX505</f>
        <v>#VALUE!</v>
      </c>
      <c r="I19" s="105" t="e">
        <f>RA!AY505</f>
        <v>#VALUE!</v>
      </c>
      <c r="J19" s="105" t="e">
        <f>RA!AZ505</f>
        <v>#VALUE!</v>
      </c>
      <c r="K19" s="105" t="e">
        <f>RA!BA505</f>
        <v>#VALUE!</v>
      </c>
      <c r="L19" s="105" t="e">
        <f>RA!BB505</f>
        <v>#VALUE!</v>
      </c>
      <c r="M19" s="105" t="e">
        <f>RA!BD505</f>
        <v>#VALUE!</v>
      </c>
      <c r="N19" s="105" t="e">
        <f>RA!BF505</f>
        <v>#VALUE!</v>
      </c>
      <c r="O19" s="105" t="e">
        <f>RA!BH505</f>
        <v>#VALUE!</v>
      </c>
      <c r="P19" s="105" t="e">
        <f>RA!BJ505</f>
        <v>#VALUE!</v>
      </c>
      <c r="Q19" s="105" t="e">
        <f>RA!BL505</f>
        <v>#VALUE!</v>
      </c>
      <c r="R19" s="105" t="e">
        <f>RA!BN505</f>
        <v>#VALUE!</v>
      </c>
      <c r="S19" s="105" t="e">
        <f>RA!BP505</f>
        <v>#VALUE!</v>
      </c>
      <c r="T19" s="105" t="e">
        <f>RA!BQ505</f>
        <v>#VALUE!</v>
      </c>
      <c r="U19" s="105" t="e">
        <f>RA!BR505</f>
        <v>#VALUE!</v>
      </c>
      <c r="V19" s="105" t="e">
        <f>RA!BS505</f>
        <v>#VALUE!</v>
      </c>
      <c r="W19" s="105" t="e">
        <f>RA!BT505</f>
        <v>#VALUE!</v>
      </c>
      <c r="X19" s="320">
        <f>RA!BV505</f>
        <v>0</v>
      </c>
      <c r="Y19" s="320">
        <f>RA!BX505</f>
        <v>0</v>
      </c>
      <c r="Z19" s="175" t="e">
        <f>RA!AR505</f>
        <v>#DIV/0!</v>
      </c>
      <c r="AA19" s="248" t="e">
        <f>RA!AS505</f>
        <v>#DIV/0!</v>
      </c>
      <c r="AB19" s="187" t="e">
        <f>RA!AX506</f>
        <v>#VALUE!</v>
      </c>
      <c r="AC19" s="105" t="e">
        <f>RA!AY506</f>
        <v>#VALUE!</v>
      </c>
      <c r="AD19" s="105" t="e">
        <f>RA!AZ506</f>
        <v>#VALUE!</v>
      </c>
      <c r="AE19" s="105" t="e">
        <f>RA!BA506</f>
        <v>#VALUE!</v>
      </c>
      <c r="AF19" s="105" t="e">
        <f>RA!BB506</f>
        <v>#VALUE!</v>
      </c>
      <c r="AG19" s="105" t="e">
        <f>RA!BD506</f>
        <v>#VALUE!</v>
      </c>
      <c r="AH19" s="105" t="e">
        <f>RA!BF506</f>
        <v>#VALUE!</v>
      </c>
      <c r="AI19" s="105" t="e">
        <f>RA!BH506</f>
        <v>#VALUE!</v>
      </c>
      <c r="AJ19" s="105" t="e">
        <f>RA!BJ506</f>
        <v>#VALUE!</v>
      </c>
      <c r="AK19" s="105" t="e">
        <f>RA!BL506</f>
        <v>#VALUE!</v>
      </c>
      <c r="AL19" s="105" t="e">
        <f>RA!BN506</f>
        <v>#VALUE!</v>
      </c>
      <c r="AM19" s="105" t="e">
        <f>RA!BP506</f>
        <v>#VALUE!</v>
      </c>
      <c r="AN19" s="105" t="e">
        <f>RA!BQ506</f>
        <v>#VALUE!</v>
      </c>
      <c r="AO19" s="105" t="e">
        <f>RA!BR506</f>
        <v>#VALUE!</v>
      </c>
      <c r="AP19" s="105" t="e">
        <f>RA!BS506</f>
        <v>#VALUE!</v>
      </c>
      <c r="AQ19" s="236" t="e">
        <f>RA!BT506</f>
        <v>#VALUE!</v>
      </c>
      <c r="AR19" s="262" t="e">
        <f>RA!AR507</f>
        <v>#DIV/0!</v>
      </c>
      <c r="AS19" s="262" t="e">
        <f>RA!AS507</f>
        <v>#DIV/0!</v>
      </c>
      <c r="AT19" s="187" t="e">
        <f>RA!AX507</f>
        <v>#VALUE!</v>
      </c>
      <c r="AU19" s="105" t="e">
        <f>RA!AY507</f>
        <v>#VALUE!</v>
      </c>
      <c r="AV19" s="105" t="e">
        <f>RA!AZ507</f>
        <v>#VALUE!</v>
      </c>
      <c r="AW19" s="105" t="e">
        <f>RA!BA507</f>
        <v>#VALUE!</v>
      </c>
      <c r="AX19" s="105" t="e">
        <f>RA!BB507</f>
        <v>#VALUE!</v>
      </c>
      <c r="AY19" s="105" t="e">
        <f>RA!BD507</f>
        <v>#VALUE!</v>
      </c>
      <c r="AZ19" s="105" t="e">
        <f>RA!BF507</f>
        <v>#VALUE!</v>
      </c>
      <c r="BA19" s="105" t="e">
        <f>RA!BH507</f>
        <v>#VALUE!</v>
      </c>
      <c r="BB19" s="105" t="e">
        <f>RA!BJ507</f>
        <v>#VALUE!</v>
      </c>
      <c r="BC19" s="105" t="e">
        <f>RA!BL507</f>
        <v>#VALUE!</v>
      </c>
      <c r="BD19" s="105" t="e">
        <f>RA!BN507</f>
        <v>#VALUE!</v>
      </c>
      <c r="BE19" s="105" t="e">
        <f>RA!BP507</f>
        <v>#VALUE!</v>
      </c>
      <c r="BF19" s="105" t="e">
        <f>RA!BQ507</f>
        <v>#VALUE!</v>
      </c>
      <c r="BG19" s="105" t="e">
        <f>RA!BR507</f>
        <v>#VALUE!</v>
      </c>
      <c r="BH19" s="105" t="e">
        <f>RA!BS507</f>
        <v>#VALUE!</v>
      </c>
      <c r="BI19" s="236" t="e">
        <f>RA!BT507</f>
        <v>#VALUE!</v>
      </c>
      <c r="BJ19" s="188" t="e">
        <f>RA!AR508</f>
        <v>#DIV/0!</v>
      </c>
      <c r="BK19" s="272" t="e">
        <f>RA!AS508</f>
        <v>#DIV/0!</v>
      </c>
      <c r="BL19" s="17"/>
      <c r="DD19" s="24"/>
    </row>
    <row r="20" spans="2:108" x14ac:dyDescent="0.35">
      <c r="B20" s="64" t="str">
        <f>RA!C514</f>
        <v>Class A1_2K</v>
      </c>
      <c r="C20" s="65">
        <f>RA!AR513</f>
        <v>0</v>
      </c>
      <c r="E20" s="419"/>
      <c r="F20" s="419"/>
      <c r="G20" s="49" t="str">
        <f>RA!C514</f>
        <v>Class A1_2K</v>
      </c>
      <c r="H20" s="96" t="e">
        <f>RA!AX514</f>
        <v>#VALUE!</v>
      </c>
      <c r="I20" s="96" t="e">
        <f>RA!AY514</f>
        <v>#VALUE!</v>
      </c>
      <c r="J20" s="96" t="e">
        <f>RA!AZ514</f>
        <v>#VALUE!</v>
      </c>
      <c r="K20" s="96" t="e">
        <f>RA!BA514</f>
        <v>#VALUE!</v>
      </c>
      <c r="L20" s="96" t="e">
        <f>RA!BB514</f>
        <v>#VALUE!</v>
      </c>
      <c r="M20" s="96" t="e">
        <f>RA!BD514</f>
        <v>#VALUE!</v>
      </c>
      <c r="N20" s="96" t="e">
        <f>RA!BF514</f>
        <v>#VALUE!</v>
      </c>
      <c r="O20" s="96" t="e">
        <f>RA!BH514</f>
        <v>#VALUE!</v>
      </c>
      <c r="P20" s="96" t="e">
        <f>RA!BJ514</f>
        <v>#VALUE!</v>
      </c>
      <c r="Q20" s="96" t="e">
        <f>RA!BL514</f>
        <v>#VALUE!</v>
      </c>
      <c r="R20" s="96" t="e">
        <f>RA!BN514</f>
        <v>#VALUE!</v>
      </c>
      <c r="S20" s="96" t="e">
        <f>RA!BP514</f>
        <v>#VALUE!</v>
      </c>
      <c r="T20" s="96" t="e">
        <f>RA!BQ514</f>
        <v>#VALUE!</v>
      </c>
      <c r="U20" s="96" t="e">
        <f>RA!BR514</f>
        <v>#VALUE!</v>
      </c>
      <c r="V20" s="96" t="e">
        <f>RA!BS514</f>
        <v>#VALUE!</v>
      </c>
      <c r="W20" s="96" t="e">
        <f>RA!BT514</f>
        <v>#VALUE!</v>
      </c>
      <c r="X20" s="303">
        <f>RA!BV514</f>
        <v>0</v>
      </c>
      <c r="Y20" s="303">
        <f>RA!BX514</f>
        <v>0</v>
      </c>
      <c r="Z20" s="179" t="e">
        <f>RA!AR514</f>
        <v>#DIV/0!</v>
      </c>
      <c r="AA20" s="249" t="e">
        <f>RA!AS514</f>
        <v>#DIV/0!</v>
      </c>
      <c r="AB20" s="179" t="e">
        <f>RA!AX515</f>
        <v>#VALUE!</v>
      </c>
      <c r="AC20" s="96" t="e">
        <f>RA!AY515</f>
        <v>#VALUE!</v>
      </c>
      <c r="AD20" s="96" t="e">
        <f>RA!AZ515</f>
        <v>#VALUE!</v>
      </c>
      <c r="AE20" s="96" t="e">
        <f>RA!BA515</f>
        <v>#VALUE!</v>
      </c>
      <c r="AF20" s="96" t="e">
        <f>RA!BB515</f>
        <v>#VALUE!</v>
      </c>
      <c r="AG20" s="96" t="e">
        <f>RA!BD515</f>
        <v>#VALUE!</v>
      </c>
      <c r="AH20" s="96" t="e">
        <f>RA!BF515</f>
        <v>#VALUE!</v>
      </c>
      <c r="AI20" s="96" t="e">
        <f>RA!BH515</f>
        <v>#VALUE!</v>
      </c>
      <c r="AJ20" s="96" t="e">
        <f>RA!BJ515</f>
        <v>#VALUE!</v>
      </c>
      <c r="AK20" s="96" t="e">
        <f>RA!BL515</f>
        <v>#VALUE!</v>
      </c>
      <c r="AL20" s="96" t="e">
        <f>RA!BN515</f>
        <v>#VALUE!</v>
      </c>
      <c r="AM20" s="96" t="e">
        <f>RA!BP515</f>
        <v>#VALUE!</v>
      </c>
      <c r="AN20" s="96" t="e">
        <f>RA!BQ515</f>
        <v>#VALUE!</v>
      </c>
      <c r="AO20" s="96" t="e">
        <f>RA!BR515</f>
        <v>#VALUE!</v>
      </c>
      <c r="AP20" s="96" t="e">
        <f>RA!BS515</f>
        <v>#VALUE!</v>
      </c>
      <c r="AQ20" s="97" t="e">
        <f>RA!BT515</f>
        <v>#VALUE!</v>
      </c>
      <c r="AR20" s="260" t="e">
        <f>RA!AR516</f>
        <v>#DIV/0!</v>
      </c>
      <c r="AS20" s="260" t="e">
        <f>RA!AS516</f>
        <v>#DIV/0!</v>
      </c>
      <c r="AT20" s="179" t="e">
        <f>RA!AX516</f>
        <v>#VALUE!</v>
      </c>
      <c r="AU20" s="96" t="e">
        <f>RA!AY516</f>
        <v>#VALUE!</v>
      </c>
      <c r="AV20" s="96" t="e">
        <f>RA!AZ516</f>
        <v>#VALUE!</v>
      </c>
      <c r="AW20" s="96" t="e">
        <f>RA!BA516</f>
        <v>#VALUE!</v>
      </c>
      <c r="AX20" s="96" t="e">
        <f>RA!BB516</f>
        <v>#VALUE!</v>
      </c>
      <c r="AY20" s="96" t="e">
        <f>RA!BD516</f>
        <v>#VALUE!</v>
      </c>
      <c r="AZ20" s="96" t="e">
        <f>RA!BF516</f>
        <v>#VALUE!</v>
      </c>
      <c r="BA20" s="96" t="e">
        <f>RA!BH516</f>
        <v>#VALUE!</v>
      </c>
      <c r="BB20" s="96" t="e">
        <f>RA!BJ516</f>
        <v>#VALUE!</v>
      </c>
      <c r="BC20" s="96" t="e">
        <f>RA!BL516</f>
        <v>#VALUE!</v>
      </c>
      <c r="BD20" s="96" t="e">
        <f>RA!BN516</f>
        <v>#VALUE!</v>
      </c>
      <c r="BE20" s="96" t="e">
        <f>RA!BP516</f>
        <v>#VALUE!</v>
      </c>
      <c r="BF20" s="96" t="e">
        <f>RA!BQ516</f>
        <v>#VALUE!</v>
      </c>
      <c r="BG20" s="96" t="e">
        <f>RA!BR516</f>
        <v>#VALUE!</v>
      </c>
      <c r="BH20" s="96" t="e">
        <f>RA!BS516</f>
        <v>#VALUE!</v>
      </c>
      <c r="BI20" s="97" t="e">
        <f>RA!BT516</f>
        <v>#VALUE!</v>
      </c>
      <c r="BJ20" s="180" t="e">
        <f>RA!AR517</f>
        <v>#DIV/0!</v>
      </c>
      <c r="BK20" s="269" t="e">
        <f>RA!AS517</f>
        <v>#DIV/0!</v>
      </c>
      <c r="BL20" s="17"/>
      <c r="DD20" s="25"/>
    </row>
    <row r="21" spans="2:108" x14ac:dyDescent="0.35">
      <c r="B21" s="64" t="str">
        <f>RA!C523</f>
        <v>Class A3_720p</v>
      </c>
      <c r="C21" s="65">
        <f>RA!AR522</f>
        <v>0</v>
      </c>
      <c r="E21" s="419"/>
      <c r="F21" s="419"/>
      <c r="G21" s="49" t="str">
        <f>RA!C523</f>
        <v>Class A3_720p</v>
      </c>
      <c r="H21" s="96" t="e">
        <f>RA!AX523</f>
        <v>#VALUE!</v>
      </c>
      <c r="I21" s="96" t="e">
        <f>RA!AY523</f>
        <v>#VALUE!</v>
      </c>
      <c r="J21" s="96" t="e">
        <f>RA!AZ523</f>
        <v>#VALUE!</v>
      </c>
      <c r="K21" s="96" t="e">
        <f>RA!BA523</f>
        <v>#VALUE!</v>
      </c>
      <c r="L21" s="96" t="e">
        <f>RA!BB523</f>
        <v>#VALUE!</v>
      </c>
      <c r="M21" s="96" t="e">
        <f>RA!BD523</f>
        <v>#VALUE!</v>
      </c>
      <c r="N21" s="96" t="e">
        <f>RA!BF523</f>
        <v>#VALUE!</v>
      </c>
      <c r="O21" s="96" t="e">
        <f>RA!BH523</f>
        <v>#VALUE!</v>
      </c>
      <c r="P21" s="96" t="e">
        <f>RA!BJ523</f>
        <v>#VALUE!</v>
      </c>
      <c r="Q21" s="96" t="e">
        <f>RA!BL523</f>
        <v>#VALUE!</v>
      </c>
      <c r="R21" s="96" t="e">
        <f>RA!BN523</f>
        <v>#VALUE!</v>
      </c>
      <c r="S21" s="96" t="e">
        <f>RA!BP523</f>
        <v>#VALUE!</v>
      </c>
      <c r="T21" s="96" t="e">
        <f>RA!BQ523</f>
        <v>#VALUE!</v>
      </c>
      <c r="U21" s="96" t="e">
        <f>RA!BR523</f>
        <v>#VALUE!</v>
      </c>
      <c r="V21" s="96" t="e">
        <f>RA!BS523</f>
        <v>#VALUE!</v>
      </c>
      <c r="W21" s="96" t="e">
        <f>RA!BT523</f>
        <v>#VALUE!</v>
      </c>
      <c r="X21" s="303">
        <f>RA!BV523</f>
        <v>0</v>
      </c>
      <c r="Y21" s="303">
        <f>RA!BX523</f>
        <v>0</v>
      </c>
      <c r="Z21" s="179" t="e">
        <f>RA!AR523</f>
        <v>#DIV/0!</v>
      </c>
      <c r="AA21" s="249" t="e">
        <f>RA!AS523</f>
        <v>#DIV/0!</v>
      </c>
      <c r="AB21" s="179" t="e">
        <f>RA!AX524</f>
        <v>#VALUE!</v>
      </c>
      <c r="AC21" s="96" t="e">
        <f>RA!AY524</f>
        <v>#VALUE!</v>
      </c>
      <c r="AD21" s="96" t="e">
        <f>RA!AZ524</f>
        <v>#VALUE!</v>
      </c>
      <c r="AE21" s="96" t="e">
        <f>RA!BA524</f>
        <v>#VALUE!</v>
      </c>
      <c r="AF21" s="96" t="e">
        <f>RA!BB524</f>
        <v>#VALUE!</v>
      </c>
      <c r="AG21" s="96" t="e">
        <f>RA!BD524</f>
        <v>#VALUE!</v>
      </c>
      <c r="AH21" s="96" t="e">
        <f>RA!BF524</f>
        <v>#VALUE!</v>
      </c>
      <c r="AI21" s="96" t="e">
        <f>RA!BH524</f>
        <v>#VALUE!</v>
      </c>
      <c r="AJ21" s="96" t="e">
        <f>RA!BJ524</f>
        <v>#VALUE!</v>
      </c>
      <c r="AK21" s="96" t="e">
        <f>RA!BL524</f>
        <v>#VALUE!</v>
      </c>
      <c r="AL21" s="96" t="e">
        <f>RA!BN524</f>
        <v>#VALUE!</v>
      </c>
      <c r="AM21" s="96" t="e">
        <f>RA!BP524</f>
        <v>#VALUE!</v>
      </c>
      <c r="AN21" s="96" t="e">
        <f>RA!BQ524</f>
        <v>#VALUE!</v>
      </c>
      <c r="AO21" s="96" t="e">
        <f>RA!BR524</f>
        <v>#VALUE!</v>
      </c>
      <c r="AP21" s="96" t="e">
        <f>RA!BS524</f>
        <v>#VALUE!</v>
      </c>
      <c r="AQ21" s="97" t="e">
        <f>RA!BT524</f>
        <v>#VALUE!</v>
      </c>
      <c r="AR21" s="260" t="e">
        <f>RA!AR525</f>
        <v>#DIV/0!</v>
      </c>
      <c r="AS21" s="260" t="e">
        <f>RA!AS525</f>
        <v>#DIV/0!</v>
      </c>
      <c r="AT21" s="179" t="e">
        <f>RA!AX525</f>
        <v>#VALUE!</v>
      </c>
      <c r="AU21" s="96" t="e">
        <f>RA!AY525</f>
        <v>#VALUE!</v>
      </c>
      <c r="AV21" s="96" t="e">
        <f>RA!AZ525</f>
        <v>#VALUE!</v>
      </c>
      <c r="AW21" s="96" t="e">
        <f>RA!BA525</f>
        <v>#VALUE!</v>
      </c>
      <c r="AX21" s="96" t="e">
        <f>RA!BB525</f>
        <v>#VALUE!</v>
      </c>
      <c r="AY21" s="96" t="e">
        <f>RA!BD525</f>
        <v>#VALUE!</v>
      </c>
      <c r="AZ21" s="96" t="e">
        <f>RA!BF525</f>
        <v>#VALUE!</v>
      </c>
      <c r="BA21" s="96" t="e">
        <f>RA!BH525</f>
        <v>#VALUE!</v>
      </c>
      <c r="BB21" s="96" t="e">
        <f>RA!BJ525</f>
        <v>#VALUE!</v>
      </c>
      <c r="BC21" s="96" t="e">
        <f>RA!BL525</f>
        <v>#VALUE!</v>
      </c>
      <c r="BD21" s="96" t="e">
        <f>RA!BN525</f>
        <v>#VALUE!</v>
      </c>
      <c r="BE21" s="96" t="e">
        <f>RA!BP525</f>
        <v>#VALUE!</v>
      </c>
      <c r="BF21" s="96" t="e">
        <f>RA!BQ525</f>
        <v>#VALUE!</v>
      </c>
      <c r="BG21" s="96" t="e">
        <f>RA!BR525</f>
        <v>#VALUE!</v>
      </c>
      <c r="BH21" s="96" t="e">
        <f>RA!BS525</f>
        <v>#VALUE!</v>
      </c>
      <c r="BI21" s="97" t="e">
        <f>RA!BT525</f>
        <v>#VALUE!</v>
      </c>
      <c r="BJ21" s="180" t="e">
        <f>RA!AR526</f>
        <v>#DIV/0!</v>
      </c>
      <c r="BK21" s="269" t="e">
        <f>RA!AS526</f>
        <v>#DIV/0!</v>
      </c>
      <c r="BL21" s="17"/>
      <c r="DD21" s="25"/>
    </row>
    <row r="22" spans="2:108" x14ac:dyDescent="0.35">
      <c r="B22" s="64" t="str">
        <f>RA!C532</f>
        <v>Class A4_360p</v>
      </c>
      <c r="C22" s="65">
        <f>RA!AR531</f>
        <v>0</v>
      </c>
      <c r="E22" s="419"/>
      <c r="F22" s="419"/>
      <c r="G22" s="49" t="str">
        <f>RA!C532</f>
        <v>Class A4_360p</v>
      </c>
      <c r="H22" s="96" t="e">
        <f>RA!AX532</f>
        <v>#VALUE!</v>
      </c>
      <c r="I22" s="96" t="e">
        <f>RA!AY532</f>
        <v>#VALUE!</v>
      </c>
      <c r="J22" s="96" t="e">
        <f>RA!AZ532</f>
        <v>#VALUE!</v>
      </c>
      <c r="K22" s="96" t="e">
        <f>RA!BA532</f>
        <v>#VALUE!</v>
      </c>
      <c r="L22" s="96" t="e">
        <f>RA!BB532</f>
        <v>#VALUE!</v>
      </c>
      <c r="M22" s="96" t="e">
        <f>RA!BD532</f>
        <v>#VALUE!</v>
      </c>
      <c r="N22" s="96" t="e">
        <f>RA!BF532</f>
        <v>#VALUE!</v>
      </c>
      <c r="O22" s="96" t="e">
        <f>RA!BH532</f>
        <v>#VALUE!</v>
      </c>
      <c r="P22" s="96" t="e">
        <f>RA!BJ532</f>
        <v>#VALUE!</v>
      </c>
      <c r="Q22" s="96" t="e">
        <f>RA!BL532</f>
        <v>#VALUE!</v>
      </c>
      <c r="R22" s="96" t="e">
        <f>RA!BN532</f>
        <v>#VALUE!</v>
      </c>
      <c r="S22" s="96" t="e">
        <f>RA!BP532</f>
        <v>#VALUE!</v>
      </c>
      <c r="T22" s="96" t="e">
        <f>RA!BQ532</f>
        <v>#VALUE!</v>
      </c>
      <c r="U22" s="96" t="e">
        <f>RA!BR532</f>
        <v>#VALUE!</v>
      </c>
      <c r="V22" s="96" t="e">
        <f>RA!BS532</f>
        <v>#VALUE!</v>
      </c>
      <c r="W22" s="96" t="e">
        <f>RA!BT532</f>
        <v>#VALUE!</v>
      </c>
      <c r="X22" s="303">
        <f>RA!BV532</f>
        <v>0</v>
      </c>
      <c r="Y22" s="303">
        <f>RA!BX532</f>
        <v>0</v>
      </c>
      <c r="Z22" s="179" t="e">
        <f>RA!AR532</f>
        <v>#DIV/0!</v>
      </c>
      <c r="AA22" s="249" t="e">
        <f>RA!AS532</f>
        <v>#DIV/0!</v>
      </c>
      <c r="AB22" s="179" t="e">
        <f>RA!AX533</f>
        <v>#VALUE!</v>
      </c>
      <c r="AC22" s="96" t="e">
        <f>RA!AY533</f>
        <v>#VALUE!</v>
      </c>
      <c r="AD22" s="96" t="e">
        <f>RA!AZ533</f>
        <v>#VALUE!</v>
      </c>
      <c r="AE22" s="96" t="e">
        <f>RA!BA533</f>
        <v>#VALUE!</v>
      </c>
      <c r="AF22" s="96" t="e">
        <f>RA!BB533</f>
        <v>#VALUE!</v>
      </c>
      <c r="AG22" s="96" t="e">
        <f>RA!BD533</f>
        <v>#VALUE!</v>
      </c>
      <c r="AH22" s="96" t="e">
        <f>RA!BF533</f>
        <v>#VALUE!</v>
      </c>
      <c r="AI22" s="96" t="e">
        <f>RA!BH533</f>
        <v>#VALUE!</v>
      </c>
      <c r="AJ22" s="96" t="e">
        <f>RA!BJ533</f>
        <v>#VALUE!</v>
      </c>
      <c r="AK22" s="96" t="e">
        <f>RA!BL533</f>
        <v>#VALUE!</v>
      </c>
      <c r="AL22" s="96" t="e">
        <f>RA!BN533</f>
        <v>#VALUE!</v>
      </c>
      <c r="AM22" s="96" t="e">
        <f>RA!BP533</f>
        <v>#VALUE!</v>
      </c>
      <c r="AN22" s="96" t="e">
        <f>RA!BQ533</f>
        <v>#VALUE!</v>
      </c>
      <c r="AO22" s="96" t="e">
        <f>RA!BR533</f>
        <v>#VALUE!</v>
      </c>
      <c r="AP22" s="96" t="e">
        <f>RA!BS533</f>
        <v>#VALUE!</v>
      </c>
      <c r="AQ22" s="97" t="e">
        <f>RA!BT533</f>
        <v>#VALUE!</v>
      </c>
      <c r="AR22" s="260" t="e">
        <f>RA!AR534</f>
        <v>#DIV/0!</v>
      </c>
      <c r="AS22" s="260" t="e">
        <f>RA!AS534</f>
        <v>#DIV/0!</v>
      </c>
      <c r="AT22" s="179" t="e">
        <f>RA!AX534</f>
        <v>#VALUE!</v>
      </c>
      <c r="AU22" s="96" t="e">
        <f>RA!AY534</f>
        <v>#VALUE!</v>
      </c>
      <c r="AV22" s="96" t="e">
        <f>RA!AZ534</f>
        <v>#VALUE!</v>
      </c>
      <c r="AW22" s="96" t="e">
        <f>RA!BA534</f>
        <v>#VALUE!</v>
      </c>
      <c r="AX22" s="96" t="e">
        <f>RA!BB534</f>
        <v>#VALUE!</v>
      </c>
      <c r="AY22" s="96" t="e">
        <f>RA!BD534</f>
        <v>#VALUE!</v>
      </c>
      <c r="AZ22" s="96" t="e">
        <f>RA!BF534</f>
        <v>#VALUE!</v>
      </c>
      <c r="BA22" s="96" t="e">
        <f>RA!BH534</f>
        <v>#VALUE!</v>
      </c>
      <c r="BB22" s="96" t="e">
        <f>RA!BJ534</f>
        <v>#VALUE!</v>
      </c>
      <c r="BC22" s="96" t="e">
        <f>RA!BL534</f>
        <v>#VALUE!</v>
      </c>
      <c r="BD22" s="96" t="e">
        <f>RA!BN534</f>
        <v>#VALUE!</v>
      </c>
      <c r="BE22" s="96" t="e">
        <f>RA!BP534</f>
        <v>#VALUE!</v>
      </c>
      <c r="BF22" s="96" t="e">
        <f>RA!BQ534</f>
        <v>#VALUE!</v>
      </c>
      <c r="BG22" s="96" t="e">
        <f>RA!BR534</f>
        <v>#VALUE!</v>
      </c>
      <c r="BH22" s="96" t="e">
        <f>RA!BS534</f>
        <v>#VALUE!</v>
      </c>
      <c r="BI22" s="97" t="e">
        <f>RA!BT534</f>
        <v>#VALUE!</v>
      </c>
      <c r="BJ22" s="180" t="e">
        <f>RA!AR535</f>
        <v>#DIV/0!</v>
      </c>
      <c r="BK22" s="269" t="e">
        <f>RA!AS535</f>
        <v>#DIV/0!</v>
      </c>
      <c r="BL22" s="17"/>
      <c r="DD22" s="25"/>
    </row>
    <row r="23" spans="2:108" x14ac:dyDescent="0.35">
      <c r="B23" s="64" t="str">
        <f>RA!C541</f>
        <v>Class A5_270p</v>
      </c>
      <c r="C23" s="65">
        <f>RA!AR540</f>
        <v>0</v>
      </c>
      <c r="E23" s="419"/>
      <c r="F23" s="419"/>
      <c r="G23" s="49" t="str">
        <f>RA!C541</f>
        <v>Class A5_270p</v>
      </c>
      <c r="H23" s="96" t="e">
        <f>RA!AX541</f>
        <v>#VALUE!</v>
      </c>
      <c r="I23" s="96" t="e">
        <f>RA!AY541</f>
        <v>#VALUE!</v>
      </c>
      <c r="J23" s="96" t="e">
        <f>RA!AZ541</f>
        <v>#VALUE!</v>
      </c>
      <c r="K23" s="96" t="e">
        <f>RA!BA541</f>
        <v>#VALUE!</v>
      </c>
      <c r="L23" s="96" t="e">
        <f>RA!BB541</f>
        <v>#VALUE!</v>
      </c>
      <c r="M23" s="96" t="e">
        <f>RA!BD541</f>
        <v>#VALUE!</v>
      </c>
      <c r="N23" s="96" t="e">
        <f>RA!BF541</f>
        <v>#VALUE!</v>
      </c>
      <c r="O23" s="96" t="e">
        <f>RA!BH541</f>
        <v>#VALUE!</v>
      </c>
      <c r="P23" s="96" t="e">
        <f>RA!BJ541</f>
        <v>#VALUE!</v>
      </c>
      <c r="Q23" s="96" t="e">
        <f>RA!BL541</f>
        <v>#VALUE!</v>
      </c>
      <c r="R23" s="96" t="e">
        <f>RA!BN541</f>
        <v>#VALUE!</v>
      </c>
      <c r="S23" s="96" t="e">
        <f>RA!BP541</f>
        <v>#VALUE!</v>
      </c>
      <c r="T23" s="96" t="e">
        <f>RA!BQ541</f>
        <v>#VALUE!</v>
      </c>
      <c r="U23" s="96" t="e">
        <f>RA!BR541</f>
        <v>#VALUE!</v>
      </c>
      <c r="V23" s="96" t="e">
        <f>RA!BS541</f>
        <v>#VALUE!</v>
      </c>
      <c r="W23" s="96" t="e">
        <f>RA!BT541</f>
        <v>#VALUE!</v>
      </c>
      <c r="X23" s="303">
        <f>RA!BV541</f>
        <v>0</v>
      </c>
      <c r="Y23" s="303">
        <f>RA!BX541</f>
        <v>0</v>
      </c>
      <c r="Z23" s="179" t="e">
        <f>RA!AR541</f>
        <v>#DIV/0!</v>
      </c>
      <c r="AA23" s="249" t="e">
        <f>RA!AS541</f>
        <v>#DIV/0!</v>
      </c>
      <c r="AB23" s="179" t="e">
        <f>RA!AX542</f>
        <v>#VALUE!</v>
      </c>
      <c r="AC23" s="96" t="e">
        <f>RA!AY542</f>
        <v>#VALUE!</v>
      </c>
      <c r="AD23" s="96" t="e">
        <f>RA!AZ542</f>
        <v>#VALUE!</v>
      </c>
      <c r="AE23" s="96" t="e">
        <f>RA!BA542</f>
        <v>#VALUE!</v>
      </c>
      <c r="AF23" s="96" t="e">
        <f>RA!BB542</f>
        <v>#VALUE!</v>
      </c>
      <c r="AG23" s="96" t="e">
        <f>RA!BD542</f>
        <v>#VALUE!</v>
      </c>
      <c r="AH23" s="96" t="e">
        <f>RA!BF542</f>
        <v>#VALUE!</v>
      </c>
      <c r="AI23" s="96" t="e">
        <f>RA!BH542</f>
        <v>#VALUE!</v>
      </c>
      <c r="AJ23" s="96" t="e">
        <f>RA!BJ542</f>
        <v>#VALUE!</v>
      </c>
      <c r="AK23" s="96" t="e">
        <f>RA!BL542</f>
        <v>#VALUE!</v>
      </c>
      <c r="AL23" s="96" t="e">
        <f>RA!BN542</f>
        <v>#VALUE!</v>
      </c>
      <c r="AM23" s="96" t="e">
        <f>RA!BP542</f>
        <v>#VALUE!</v>
      </c>
      <c r="AN23" s="96" t="e">
        <f>RA!BQ542</f>
        <v>#VALUE!</v>
      </c>
      <c r="AO23" s="96" t="e">
        <f>RA!BR542</f>
        <v>#VALUE!</v>
      </c>
      <c r="AP23" s="96" t="e">
        <f>RA!BS542</f>
        <v>#VALUE!</v>
      </c>
      <c r="AQ23" s="97" t="e">
        <f>RA!BT542</f>
        <v>#VALUE!</v>
      </c>
      <c r="AR23" s="260" t="e">
        <f>RA!AR543</f>
        <v>#DIV/0!</v>
      </c>
      <c r="AS23" s="260" t="e">
        <f>RA!AS543</f>
        <v>#DIV/0!</v>
      </c>
      <c r="AT23" s="179" t="e">
        <f>RA!AX543</f>
        <v>#VALUE!</v>
      </c>
      <c r="AU23" s="96" t="e">
        <f>RA!AY543</f>
        <v>#VALUE!</v>
      </c>
      <c r="AV23" s="96" t="e">
        <f>RA!AZ543</f>
        <v>#VALUE!</v>
      </c>
      <c r="AW23" s="96" t="e">
        <f>RA!BA543</f>
        <v>#VALUE!</v>
      </c>
      <c r="AX23" s="96" t="e">
        <f>RA!BB543</f>
        <v>#VALUE!</v>
      </c>
      <c r="AY23" s="96" t="e">
        <f>RA!BD543</f>
        <v>#VALUE!</v>
      </c>
      <c r="AZ23" s="96" t="e">
        <f>RA!BF543</f>
        <v>#VALUE!</v>
      </c>
      <c r="BA23" s="96" t="e">
        <f>RA!BH543</f>
        <v>#VALUE!</v>
      </c>
      <c r="BB23" s="96" t="e">
        <f>RA!BJ543</f>
        <v>#VALUE!</v>
      </c>
      <c r="BC23" s="96" t="e">
        <f>RA!BL543</f>
        <v>#VALUE!</v>
      </c>
      <c r="BD23" s="96" t="e">
        <f>RA!BN543</f>
        <v>#VALUE!</v>
      </c>
      <c r="BE23" s="96" t="e">
        <f>RA!BP543</f>
        <v>#VALUE!</v>
      </c>
      <c r="BF23" s="96" t="e">
        <f>RA!BQ543</f>
        <v>#VALUE!</v>
      </c>
      <c r="BG23" s="96" t="e">
        <f>RA!BR543</f>
        <v>#VALUE!</v>
      </c>
      <c r="BH23" s="96" t="e">
        <f>RA!BS543</f>
        <v>#VALUE!</v>
      </c>
      <c r="BI23" s="97" t="e">
        <f>RA!BT543</f>
        <v>#VALUE!</v>
      </c>
      <c r="BJ23" s="180" t="e">
        <f>RA!AR544</f>
        <v>#DIV/0!</v>
      </c>
      <c r="BK23" s="269" t="e">
        <f>RA!AS544</f>
        <v>#DIV/0!</v>
      </c>
      <c r="BL23" s="17"/>
      <c r="CE23" s="25"/>
      <c r="DD23" s="25"/>
    </row>
    <row r="24" spans="2:108" x14ac:dyDescent="0.35">
      <c r="B24" s="64" t="str">
        <f>RA!C550</f>
        <v>Class B1_SYN</v>
      </c>
      <c r="C24" s="65">
        <f>RA!AR549</f>
        <v>0</v>
      </c>
      <c r="E24" s="419"/>
      <c r="F24" s="419"/>
      <c r="G24" s="49" t="str">
        <f>RA!C550</f>
        <v>Class B1_SYN</v>
      </c>
      <c r="H24" s="96" t="e">
        <f>RA!AX550</f>
        <v>#VALUE!</v>
      </c>
      <c r="I24" s="96" t="e">
        <f>RA!AY550</f>
        <v>#VALUE!</v>
      </c>
      <c r="J24" s="96" t="e">
        <f>RA!AZ550</f>
        <v>#VALUE!</v>
      </c>
      <c r="K24" s="96" t="e">
        <f>RA!BA550</f>
        <v>#VALUE!</v>
      </c>
      <c r="L24" s="96" t="e">
        <f>RA!BB550</f>
        <v>#VALUE!</v>
      </c>
      <c r="M24" s="96" t="e">
        <f>RA!BD550</f>
        <v>#VALUE!</v>
      </c>
      <c r="N24" s="96" t="e">
        <f>RA!BF550</f>
        <v>#VALUE!</v>
      </c>
      <c r="O24" s="96" t="e">
        <f>RA!BH550</f>
        <v>#VALUE!</v>
      </c>
      <c r="P24" s="96" t="e">
        <f>RA!BJ550</f>
        <v>#VALUE!</v>
      </c>
      <c r="Q24" s="96" t="e">
        <f>RA!BL550</f>
        <v>#VALUE!</v>
      </c>
      <c r="R24" s="96" t="e">
        <f>RA!BN550</f>
        <v>#VALUE!</v>
      </c>
      <c r="S24" s="96" t="e">
        <f>RA!BP550</f>
        <v>#VALUE!</v>
      </c>
      <c r="T24" s="96" t="e">
        <f>RA!BQ550</f>
        <v>#VALUE!</v>
      </c>
      <c r="U24" s="96" t="e">
        <f>RA!BR550</f>
        <v>#VALUE!</v>
      </c>
      <c r="V24" s="96" t="e">
        <f>RA!BS550</f>
        <v>#VALUE!</v>
      </c>
      <c r="W24" s="96" t="e">
        <f>RA!BT550</f>
        <v>#VALUE!</v>
      </c>
      <c r="X24" s="303">
        <f>RA!BV550</f>
        <v>0</v>
      </c>
      <c r="Y24" s="303">
        <f>RA!BX550</f>
        <v>0</v>
      </c>
      <c r="Z24" s="179" t="e">
        <f>RA!AR550</f>
        <v>#DIV/0!</v>
      </c>
      <c r="AA24" s="249" t="e">
        <f>RA!AS550</f>
        <v>#DIV/0!</v>
      </c>
      <c r="AB24" s="179" t="e">
        <f>RA!AX551</f>
        <v>#VALUE!</v>
      </c>
      <c r="AC24" s="96" t="e">
        <f>RA!AY551</f>
        <v>#VALUE!</v>
      </c>
      <c r="AD24" s="96" t="e">
        <f>RA!AZ551</f>
        <v>#VALUE!</v>
      </c>
      <c r="AE24" s="96" t="e">
        <f>RA!BA551</f>
        <v>#VALUE!</v>
      </c>
      <c r="AF24" s="96" t="e">
        <f>RA!BB551</f>
        <v>#VALUE!</v>
      </c>
      <c r="AG24" s="96" t="e">
        <f>RA!BD551</f>
        <v>#VALUE!</v>
      </c>
      <c r="AH24" s="96" t="e">
        <f>RA!BF551</f>
        <v>#VALUE!</v>
      </c>
      <c r="AI24" s="96" t="e">
        <f>RA!BH551</f>
        <v>#VALUE!</v>
      </c>
      <c r="AJ24" s="96" t="e">
        <f>RA!BJ551</f>
        <v>#VALUE!</v>
      </c>
      <c r="AK24" s="96" t="e">
        <f>RA!BL551</f>
        <v>#VALUE!</v>
      </c>
      <c r="AL24" s="96" t="e">
        <f>RA!BN551</f>
        <v>#VALUE!</v>
      </c>
      <c r="AM24" s="96" t="e">
        <f>RA!BP551</f>
        <v>#VALUE!</v>
      </c>
      <c r="AN24" s="96" t="e">
        <f>RA!BQ551</f>
        <v>#VALUE!</v>
      </c>
      <c r="AO24" s="96" t="e">
        <f>RA!BR551</f>
        <v>#VALUE!</v>
      </c>
      <c r="AP24" s="96" t="e">
        <f>RA!BS551</f>
        <v>#VALUE!</v>
      </c>
      <c r="AQ24" s="97" t="e">
        <f>RA!BT551</f>
        <v>#VALUE!</v>
      </c>
      <c r="AR24" s="260" t="e">
        <f>RA!AR552</f>
        <v>#DIV/0!</v>
      </c>
      <c r="AS24" s="260" t="e">
        <f>RA!AS552</f>
        <v>#DIV/0!</v>
      </c>
      <c r="AT24" s="179" t="e">
        <f>RA!AX552</f>
        <v>#VALUE!</v>
      </c>
      <c r="AU24" s="96" t="e">
        <f>RA!AY552</f>
        <v>#VALUE!</v>
      </c>
      <c r="AV24" s="96" t="e">
        <f>RA!AZ552</f>
        <v>#VALUE!</v>
      </c>
      <c r="AW24" s="96" t="e">
        <f>RA!BA552</f>
        <v>#VALUE!</v>
      </c>
      <c r="AX24" s="96" t="e">
        <f>RA!BB552</f>
        <v>#VALUE!</v>
      </c>
      <c r="AY24" s="96" t="e">
        <f>RA!BD552</f>
        <v>#VALUE!</v>
      </c>
      <c r="AZ24" s="96" t="e">
        <f>RA!BF552</f>
        <v>#VALUE!</v>
      </c>
      <c r="BA24" s="96" t="e">
        <f>RA!BH552</f>
        <v>#VALUE!</v>
      </c>
      <c r="BB24" s="96" t="e">
        <f>RA!BJ552</f>
        <v>#VALUE!</v>
      </c>
      <c r="BC24" s="96" t="e">
        <f>RA!BL552</f>
        <v>#VALUE!</v>
      </c>
      <c r="BD24" s="96" t="e">
        <f>RA!BN552</f>
        <v>#VALUE!</v>
      </c>
      <c r="BE24" s="96" t="e">
        <f>RA!BP552</f>
        <v>#VALUE!</v>
      </c>
      <c r="BF24" s="96" t="e">
        <f>RA!BQ552</f>
        <v>#VALUE!</v>
      </c>
      <c r="BG24" s="96" t="e">
        <f>RA!BR552</f>
        <v>#VALUE!</v>
      </c>
      <c r="BH24" s="96" t="e">
        <f>RA!BS552</f>
        <v>#VALUE!</v>
      </c>
      <c r="BI24" s="97" t="e">
        <f>RA!BT552</f>
        <v>#VALUE!</v>
      </c>
      <c r="BJ24" s="180" t="e">
        <f>RA!AR553</f>
        <v>#DIV/0!</v>
      </c>
      <c r="BK24" s="269" t="e">
        <f>RA!AS553</f>
        <v>#DIV/0!</v>
      </c>
      <c r="BL24" s="17"/>
      <c r="DD24" s="24"/>
    </row>
    <row r="25" spans="2:108" ht="16" thickBot="1" x14ac:dyDescent="0.4">
      <c r="B25" s="66" t="str">
        <f>RA!C599</f>
        <v>Overall Mandatory</v>
      </c>
      <c r="C25" s="67">
        <f>RA!AR598</f>
        <v>0</v>
      </c>
      <c r="E25" s="419"/>
      <c r="F25" s="419"/>
      <c r="G25" s="50" t="str">
        <f>RA!C599</f>
        <v>Overall Mandatory</v>
      </c>
      <c r="H25" s="96" t="e">
        <f>RA!AX599</f>
        <v>#VALUE!</v>
      </c>
      <c r="I25" s="387" t="e">
        <f>RA!AY599</f>
        <v>#VALUE!</v>
      </c>
      <c r="J25" s="387" t="e">
        <f>RA!AZ599</f>
        <v>#VALUE!</v>
      </c>
      <c r="K25" s="387" t="e">
        <f>RA!BA599</f>
        <v>#VALUE!</v>
      </c>
      <c r="L25" s="387" t="e">
        <f>RA!BB599</f>
        <v>#VALUE!</v>
      </c>
      <c r="M25" s="387" t="e">
        <f>RA!BD599</f>
        <v>#VALUE!</v>
      </c>
      <c r="N25" s="387" t="e">
        <f>RA!BF599</f>
        <v>#VALUE!</v>
      </c>
      <c r="O25" s="387" t="e">
        <f>RA!BH599</f>
        <v>#VALUE!</v>
      </c>
      <c r="P25" s="387" t="e">
        <f>RA!BJ599</f>
        <v>#VALUE!</v>
      </c>
      <c r="Q25" s="387" t="e">
        <f>RA!BL599</f>
        <v>#VALUE!</v>
      </c>
      <c r="R25" s="387" t="e">
        <f>RA!BN599</f>
        <v>#VALUE!</v>
      </c>
      <c r="S25" s="387" t="e">
        <f>RA!BP599</f>
        <v>#VALUE!</v>
      </c>
      <c r="T25" s="387" t="e">
        <f>RA!BQ599</f>
        <v>#VALUE!</v>
      </c>
      <c r="U25" s="387" t="e">
        <f>RA!BR599</f>
        <v>#VALUE!</v>
      </c>
      <c r="V25" s="387" t="e">
        <f>RA!BS599</f>
        <v>#VALUE!</v>
      </c>
      <c r="W25" s="387" t="e">
        <f>RA!BT599</f>
        <v>#VALUE!</v>
      </c>
      <c r="X25" s="303">
        <f>RA!BV599</f>
        <v>0</v>
      </c>
      <c r="Y25" s="303">
        <f>RA!BX599</f>
        <v>0</v>
      </c>
      <c r="Z25" s="181" t="e">
        <f>RA!AR599</f>
        <v>#DIV/0!</v>
      </c>
      <c r="AA25" s="256" t="e">
        <f>RA!AS599</f>
        <v>#DIV/0!</v>
      </c>
      <c r="AB25" s="389" t="e">
        <f>RA!AX560</f>
        <v>#VALUE!</v>
      </c>
      <c r="AC25" s="387" t="e">
        <f>RA!AY560</f>
        <v>#VALUE!</v>
      </c>
      <c r="AD25" s="387" t="e">
        <f>RA!AZ560</f>
        <v>#VALUE!</v>
      </c>
      <c r="AE25" s="387" t="e">
        <f>RA!BA560</f>
        <v>#VALUE!</v>
      </c>
      <c r="AF25" s="387" t="e">
        <f>RA!BB560</f>
        <v>#VALUE!</v>
      </c>
      <c r="AG25" s="387" t="e">
        <f>RA!BD560</f>
        <v>#VALUE!</v>
      </c>
      <c r="AH25" s="387" t="e">
        <f>RA!BF560</f>
        <v>#VALUE!</v>
      </c>
      <c r="AI25" s="387" t="e">
        <f>RA!BH560</f>
        <v>#VALUE!</v>
      </c>
      <c r="AJ25" s="387" t="e">
        <f>RA!BJ560</f>
        <v>#VALUE!</v>
      </c>
      <c r="AK25" s="387" t="e">
        <f>RA!BL560</f>
        <v>#VALUE!</v>
      </c>
      <c r="AL25" s="387" t="e">
        <f>RA!BN560</f>
        <v>#VALUE!</v>
      </c>
      <c r="AM25" s="387" t="e">
        <f>RA!BP560</f>
        <v>#VALUE!</v>
      </c>
      <c r="AN25" s="387" t="e">
        <f>RA!BQ560</f>
        <v>#VALUE!</v>
      </c>
      <c r="AO25" s="387" t="e">
        <f>RA!BR560</f>
        <v>#VALUE!</v>
      </c>
      <c r="AP25" s="387" t="e">
        <f>RA!BS560</f>
        <v>#VALUE!</v>
      </c>
      <c r="AQ25" s="392" t="e">
        <f>RA!BT560</f>
        <v>#VALUE!</v>
      </c>
      <c r="AR25" s="260" t="e">
        <f>RA!AR561</f>
        <v>#DIV/0!</v>
      </c>
      <c r="AS25" s="260" t="e">
        <f>RA!AS561</f>
        <v>#DIV/0!</v>
      </c>
      <c r="AT25" s="179" t="e">
        <f>RA!AX561</f>
        <v>#VALUE!</v>
      </c>
      <c r="AU25" s="96" t="e">
        <f>RA!AY561</f>
        <v>#VALUE!</v>
      </c>
      <c r="AV25" s="387" t="e">
        <f>RA!AZ561</f>
        <v>#VALUE!</v>
      </c>
      <c r="AW25" s="387" t="e">
        <f>RA!BA561</f>
        <v>#VALUE!</v>
      </c>
      <c r="AX25" s="387" t="e">
        <f>RA!BB561</f>
        <v>#VALUE!</v>
      </c>
      <c r="AY25" s="387" t="e">
        <f>RA!BD561</f>
        <v>#VALUE!</v>
      </c>
      <c r="AZ25" s="387" t="e">
        <f>RA!BF561</f>
        <v>#VALUE!</v>
      </c>
      <c r="BA25" s="387" t="e">
        <f>RA!BH561</f>
        <v>#VALUE!</v>
      </c>
      <c r="BB25" s="387" t="e">
        <f>RA!BJ561</f>
        <v>#VALUE!</v>
      </c>
      <c r="BC25" s="387" t="e">
        <f>RA!BL561</f>
        <v>#VALUE!</v>
      </c>
      <c r="BD25" s="387" t="e">
        <f>RA!BN561</f>
        <v>#VALUE!</v>
      </c>
      <c r="BE25" s="387" t="e">
        <f>RA!BP561</f>
        <v>#VALUE!</v>
      </c>
      <c r="BF25" s="387" t="e">
        <f>RA!BQ561</f>
        <v>#VALUE!</v>
      </c>
      <c r="BG25" s="387" t="e">
        <f>RA!BR561</f>
        <v>#VALUE!</v>
      </c>
      <c r="BH25" s="387" t="e">
        <f>RA!BS561</f>
        <v>#VALUE!</v>
      </c>
      <c r="BI25" s="387" t="e">
        <f>RA!BT561</f>
        <v>#VALUE!</v>
      </c>
      <c r="BJ25" s="180" t="e">
        <f>RA!AR562</f>
        <v>#DIV/0!</v>
      </c>
      <c r="BK25" s="269" t="e">
        <f>RA!AS562</f>
        <v>#DIV/0!</v>
      </c>
      <c r="BL25" s="17"/>
      <c r="DD25" s="24"/>
    </row>
    <row r="26" spans="2:108" s="82" customFormat="1" ht="16" thickBot="1" x14ac:dyDescent="0.4">
      <c r="B26" s="83"/>
      <c r="C26" s="84"/>
      <c r="E26" s="419"/>
      <c r="F26" s="419"/>
      <c r="G26" s="87"/>
      <c r="H26" s="96"/>
      <c r="I26" s="96"/>
      <c r="J26" s="96"/>
      <c r="K26" s="96"/>
      <c r="L26" s="96"/>
      <c r="M26" s="96"/>
      <c r="N26" s="96"/>
      <c r="O26" s="96"/>
      <c r="P26" s="96"/>
      <c r="Q26" s="96"/>
      <c r="R26" s="96"/>
      <c r="S26" s="96"/>
      <c r="T26" s="96"/>
      <c r="U26" s="96"/>
      <c r="V26" s="96"/>
      <c r="W26" s="96"/>
      <c r="X26" s="303"/>
      <c r="Y26" s="303"/>
      <c r="Z26" s="102"/>
      <c r="AA26" s="102"/>
      <c r="AB26" s="179"/>
      <c r="AC26" s="96"/>
      <c r="AD26" s="96"/>
      <c r="AE26" s="96"/>
      <c r="AF26" s="96"/>
      <c r="AG26" s="96"/>
      <c r="AH26" s="96"/>
      <c r="AI26" s="96"/>
      <c r="AJ26" s="96"/>
      <c r="AK26" s="96"/>
      <c r="AL26" s="96"/>
      <c r="AM26" s="96"/>
      <c r="AN26" s="96"/>
      <c r="AO26" s="96"/>
      <c r="AP26" s="96"/>
      <c r="AQ26" s="97"/>
      <c r="AR26" s="260"/>
      <c r="AS26" s="260"/>
      <c r="AT26" s="179"/>
      <c r="AU26" s="96"/>
      <c r="AV26" s="96"/>
      <c r="AW26" s="96"/>
      <c r="AX26" s="96"/>
      <c r="AY26" s="96"/>
      <c r="AZ26" s="96"/>
      <c r="BA26" s="96"/>
      <c r="BB26" s="96"/>
      <c r="BC26" s="96"/>
      <c r="BD26" s="96"/>
      <c r="BE26" s="96"/>
      <c r="BF26" s="96"/>
      <c r="BG26" s="96"/>
      <c r="BH26" s="96"/>
      <c r="BI26" s="97"/>
      <c r="BJ26" s="180"/>
      <c r="BK26" s="269"/>
      <c r="BL26" s="85"/>
      <c r="DD26" s="86"/>
    </row>
    <row r="27" spans="2:108" outlineLevel="1" x14ac:dyDescent="0.35">
      <c r="B27" s="64" t="str">
        <f>RA!C559</f>
        <v>Class HDR1_4K</v>
      </c>
      <c r="C27" s="65">
        <f>RA!AR558</f>
        <v>0</v>
      </c>
      <c r="E27" s="419"/>
      <c r="F27" s="419"/>
      <c r="G27" s="62" t="str">
        <f>RA!C559</f>
        <v>Class HDR1_4K</v>
      </c>
      <c r="H27" s="96" t="e">
        <f>RA!AX559</f>
        <v>#VALUE!</v>
      </c>
      <c r="I27" s="96" t="e">
        <f>RA!AY559</f>
        <v>#VALUE!</v>
      </c>
      <c r="J27" s="96" t="e">
        <f>RA!AZ559</f>
        <v>#VALUE!</v>
      </c>
      <c r="K27" s="96" t="e">
        <f>RA!BA559</f>
        <v>#VALUE!</v>
      </c>
      <c r="L27" s="96" t="e">
        <f>RA!BB559</f>
        <v>#VALUE!</v>
      </c>
      <c r="M27" s="96" t="e">
        <f>RA!BD559</f>
        <v>#VALUE!</v>
      </c>
      <c r="N27" s="96" t="e">
        <f>RA!BF559</f>
        <v>#VALUE!</v>
      </c>
      <c r="O27" s="96" t="e">
        <f>RA!BH559</f>
        <v>#VALUE!</v>
      </c>
      <c r="P27" s="96" t="e">
        <f>RA!BJ559</f>
        <v>#VALUE!</v>
      </c>
      <c r="Q27" s="96" t="e">
        <f>RA!BL559</f>
        <v>#VALUE!</v>
      </c>
      <c r="R27" s="96" t="e">
        <f>RA!BN559</f>
        <v>#VALUE!</v>
      </c>
      <c r="S27" s="96" t="e">
        <f>RA!BP559</f>
        <v>#VALUE!</v>
      </c>
      <c r="T27" s="96" t="e">
        <f>RA!BQ559</f>
        <v>#VALUE!</v>
      </c>
      <c r="U27" s="96" t="e">
        <f>RA!BR559</f>
        <v>#VALUE!</v>
      </c>
      <c r="V27" s="96" t="e">
        <f>RA!BS559</f>
        <v>#VALUE!</v>
      </c>
      <c r="W27" s="96" t="e">
        <f>RA!BT559</f>
        <v>#VALUE!</v>
      </c>
      <c r="X27" s="303">
        <f>RA!BV559</f>
        <v>0</v>
      </c>
      <c r="Y27" s="303">
        <f>RA!BX559</f>
        <v>0</v>
      </c>
      <c r="Z27" s="175" t="e">
        <f>RA!AR559</f>
        <v>#DIV/0!</v>
      </c>
      <c r="AA27" s="177" t="e">
        <f>RA!AS559</f>
        <v>#DIV/0!</v>
      </c>
      <c r="AB27" s="179" t="e">
        <f>RA!AX560</f>
        <v>#VALUE!</v>
      </c>
      <c r="AC27" s="96" t="e">
        <f>RA!AY560</f>
        <v>#VALUE!</v>
      </c>
      <c r="AD27" s="96" t="e">
        <f>RA!AZ560</f>
        <v>#VALUE!</v>
      </c>
      <c r="AE27" s="96" t="e">
        <f>RA!BA560</f>
        <v>#VALUE!</v>
      </c>
      <c r="AF27" s="96" t="e">
        <f>RA!BB560</f>
        <v>#VALUE!</v>
      </c>
      <c r="AG27" s="96" t="e">
        <f>RA!BD560</f>
        <v>#VALUE!</v>
      </c>
      <c r="AH27" s="96" t="e">
        <f>RA!BF560</f>
        <v>#VALUE!</v>
      </c>
      <c r="AI27" s="96" t="e">
        <f>RA!BH560</f>
        <v>#VALUE!</v>
      </c>
      <c r="AJ27" s="96" t="e">
        <f>RA!BJ560</f>
        <v>#VALUE!</v>
      </c>
      <c r="AK27" s="96" t="e">
        <f>RA!BL560</f>
        <v>#VALUE!</v>
      </c>
      <c r="AL27" s="96" t="e">
        <f>RA!BN560</f>
        <v>#VALUE!</v>
      </c>
      <c r="AM27" s="96" t="e">
        <f>RA!BP560</f>
        <v>#VALUE!</v>
      </c>
      <c r="AN27" s="96" t="e">
        <f>RA!BQ560</f>
        <v>#VALUE!</v>
      </c>
      <c r="AO27" s="96" t="e">
        <f>RA!BR560</f>
        <v>#VALUE!</v>
      </c>
      <c r="AP27" s="96" t="e">
        <f>RA!BS560</f>
        <v>#VALUE!</v>
      </c>
      <c r="AQ27" s="97" t="e">
        <f>RA!BT560</f>
        <v>#VALUE!</v>
      </c>
      <c r="AR27" s="260" t="e">
        <f>RA!AR561</f>
        <v>#DIV/0!</v>
      </c>
      <c r="AS27" s="260" t="e">
        <f>RA!AS561</f>
        <v>#DIV/0!</v>
      </c>
      <c r="AT27" s="179" t="e">
        <f>RA!AX561</f>
        <v>#VALUE!</v>
      </c>
      <c r="AU27" s="96" t="e">
        <f>RA!AY561</f>
        <v>#VALUE!</v>
      </c>
      <c r="AV27" s="96" t="e">
        <f>RA!AZ561</f>
        <v>#VALUE!</v>
      </c>
      <c r="AW27" s="96" t="e">
        <f>RA!BA561</f>
        <v>#VALUE!</v>
      </c>
      <c r="AX27" s="96" t="e">
        <f>RA!BB561</f>
        <v>#VALUE!</v>
      </c>
      <c r="AY27" s="96" t="e">
        <f>RA!BD561</f>
        <v>#VALUE!</v>
      </c>
      <c r="AZ27" s="96" t="e">
        <f>RA!BF561</f>
        <v>#VALUE!</v>
      </c>
      <c r="BA27" s="96" t="e">
        <f>RA!BH561</f>
        <v>#VALUE!</v>
      </c>
      <c r="BB27" s="96" t="e">
        <f>RA!BJ561</f>
        <v>#VALUE!</v>
      </c>
      <c r="BC27" s="96" t="e">
        <f>RA!BL561</f>
        <v>#VALUE!</v>
      </c>
      <c r="BD27" s="96" t="e">
        <f>RA!BN561</f>
        <v>#VALUE!</v>
      </c>
      <c r="BE27" s="96" t="e">
        <f>RA!BP561</f>
        <v>#VALUE!</v>
      </c>
      <c r="BF27" s="96" t="e">
        <f>RA!BQ561</f>
        <v>#VALUE!</v>
      </c>
      <c r="BG27" s="96" t="e">
        <f>RA!BR561</f>
        <v>#VALUE!</v>
      </c>
      <c r="BH27" s="96" t="e">
        <f>RA!BS561</f>
        <v>#VALUE!</v>
      </c>
      <c r="BI27" s="97" t="e">
        <f>RA!BT561</f>
        <v>#VALUE!</v>
      </c>
      <c r="BJ27" s="180" t="e">
        <f>RA!AR562</f>
        <v>#DIV/0!</v>
      </c>
      <c r="BK27" s="269" t="e">
        <f>RA!AS562</f>
        <v>#DIV/0!</v>
      </c>
      <c r="BL27" s="17"/>
      <c r="CE27" s="25"/>
      <c r="DD27" s="25"/>
    </row>
    <row r="28" spans="2:108" outlineLevel="1" x14ac:dyDescent="0.35">
      <c r="B28" s="64" t="str">
        <f>RA!C568</f>
        <v>Class HDR2_2K</v>
      </c>
      <c r="C28" s="65">
        <f>RA!AR567</f>
        <v>0</v>
      </c>
      <c r="E28" s="419"/>
      <c r="F28" s="419"/>
      <c r="G28" s="64" t="str">
        <f>RA!C568</f>
        <v>Class HDR2_2K</v>
      </c>
      <c r="H28" s="96" t="e">
        <f>RA!AX568</f>
        <v>#VALUE!</v>
      </c>
      <c r="I28" s="96" t="e">
        <f>RA!AY568</f>
        <v>#VALUE!</v>
      </c>
      <c r="J28" s="96" t="e">
        <f>RA!AZ568</f>
        <v>#VALUE!</v>
      </c>
      <c r="K28" s="96" t="e">
        <f>RA!BA568</f>
        <v>#VALUE!</v>
      </c>
      <c r="L28" s="96" t="e">
        <f>RA!BB568</f>
        <v>#VALUE!</v>
      </c>
      <c r="M28" s="96" t="e">
        <f>RA!BD568</f>
        <v>#VALUE!</v>
      </c>
      <c r="N28" s="96" t="e">
        <f>RA!BF568</f>
        <v>#VALUE!</v>
      </c>
      <c r="O28" s="96" t="e">
        <f>RA!BH568</f>
        <v>#VALUE!</v>
      </c>
      <c r="P28" s="96" t="e">
        <f>RA!BJ568</f>
        <v>#VALUE!</v>
      </c>
      <c r="Q28" s="96" t="e">
        <f>RA!BL568</f>
        <v>#VALUE!</v>
      </c>
      <c r="R28" s="96" t="e">
        <f>RA!BN568</f>
        <v>#VALUE!</v>
      </c>
      <c r="S28" s="96" t="e">
        <f>RA!BP568</f>
        <v>#VALUE!</v>
      </c>
      <c r="T28" s="96" t="e">
        <f>RA!BQ568</f>
        <v>#VALUE!</v>
      </c>
      <c r="U28" s="96" t="e">
        <f>RA!BR568</f>
        <v>#VALUE!</v>
      </c>
      <c r="V28" s="96" t="e">
        <f>RA!BS568</f>
        <v>#VALUE!</v>
      </c>
      <c r="W28" s="96" t="e">
        <f>RA!BT568</f>
        <v>#VALUE!</v>
      </c>
      <c r="X28" s="303">
        <f>RA!BV568</f>
        <v>0</v>
      </c>
      <c r="Y28" s="303">
        <f>RA!BX568</f>
        <v>0</v>
      </c>
      <c r="Z28" s="179" t="e">
        <f>RA!AR568</f>
        <v>#DIV/0!</v>
      </c>
      <c r="AA28" s="97" t="e">
        <f>RA!AS568</f>
        <v>#DIV/0!</v>
      </c>
      <c r="AB28" s="179" t="e">
        <f>RA!AX569</f>
        <v>#VALUE!</v>
      </c>
      <c r="AC28" s="96" t="e">
        <f>RA!AY569</f>
        <v>#VALUE!</v>
      </c>
      <c r="AD28" s="96" t="e">
        <f>RA!AZ569</f>
        <v>#VALUE!</v>
      </c>
      <c r="AE28" s="96" t="e">
        <f>RA!BA569</f>
        <v>#VALUE!</v>
      </c>
      <c r="AF28" s="96" t="e">
        <f>RA!BB569</f>
        <v>#VALUE!</v>
      </c>
      <c r="AG28" s="96" t="e">
        <f>RA!BD569</f>
        <v>#VALUE!</v>
      </c>
      <c r="AH28" s="96" t="e">
        <f>RA!BF569</f>
        <v>#VALUE!</v>
      </c>
      <c r="AI28" s="96" t="e">
        <f>RA!BH569</f>
        <v>#VALUE!</v>
      </c>
      <c r="AJ28" s="96" t="e">
        <f>RA!BJ569</f>
        <v>#VALUE!</v>
      </c>
      <c r="AK28" s="96" t="e">
        <f>RA!BL569</f>
        <v>#VALUE!</v>
      </c>
      <c r="AL28" s="96" t="e">
        <f>RA!BN569</f>
        <v>#VALUE!</v>
      </c>
      <c r="AM28" s="96" t="e">
        <f>RA!BP569</f>
        <v>#VALUE!</v>
      </c>
      <c r="AN28" s="96" t="e">
        <f>RA!BQ569</f>
        <v>#VALUE!</v>
      </c>
      <c r="AO28" s="96" t="e">
        <f>RA!BR569</f>
        <v>#VALUE!</v>
      </c>
      <c r="AP28" s="96" t="e">
        <f>RA!BS569</f>
        <v>#VALUE!</v>
      </c>
      <c r="AQ28" s="97" t="e">
        <f>RA!BT569</f>
        <v>#VALUE!</v>
      </c>
      <c r="AR28" s="260" t="e">
        <f>RA!AR570</f>
        <v>#DIV/0!</v>
      </c>
      <c r="AS28" s="260" t="e">
        <f>RA!AS570</f>
        <v>#DIV/0!</v>
      </c>
      <c r="AT28" s="179" t="e">
        <f>RA!AX570</f>
        <v>#VALUE!</v>
      </c>
      <c r="AU28" s="96" t="e">
        <f>RA!AY570</f>
        <v>#VALUE!</v>
      </c>
      <c r="AV28" s="96" t="e">
        <f>RA!AZ570</f>
        <v>#VALUE!</v>
      </c>
      <c r="AW28" s="96" t="e">
        <f>RA!BA570</f>
        <v>#VALUE!</v>
      </c>
      <c r="AX28" s="96" t="e">
        <f>RA!BB570</f>
        <v>#VALUE!</v>
      </c>
      <c r="AY28" s="96" t="e">
        <f>RA!BD570</f>
        <v>#VALUE!</v>
      </c>
      <c r="AZ28" s="96" t="e">
        <f>RA!BF570</f>
        <v>#VALUE!</v>
      </c>
      <c r="BA28" s="96" t="e">
        <f>RA!BH570</f>
        <v>#VALUE!</v>
      </c>
      <c r="BB28" s="96" t="e">
        <f>RA!BJ570</f>
        <v>#VALUE!</v>
      </c>
      <c r="BC28" s="96" t="e">
        <f>RA!BL570</f>
        <v>#VALUE!</v>
      </c>
      <c r="BD28" s="96" t="e">
        <f>RA!BN570</f>
        <v>#VALUE!</v>
      </c>
      <c r="BE28" s="96" t="e">
        <f>RA!BP570</f>
        <v>#VALUE!</v>
      </c>
      <c r="BF28" s="96" t="e">
        <f>RA!BQ570</f>
        <v>#VALUE!</v>
      </c>
      <c r="BG28" s="96" t="e">
        <f>RA!BR570</f>
        <v>#VALUE!</v>
      </c>
      <c r="BH28" s="96" t="e">
        <f>RA!BS570</f>
        <v>#VALUE!</v>
      </c>
      <c r="BI28" s="97" t="e">
        <f>RA!BT570</f>
        <v>#VALUE!</v>
      </c>
      <c r="BJ28" s="180" t="e">
        <f>RA!AR571</f>
        <v>#DIV/0!</v>
      </c>
      <c r="BK28" s="269" t="e">
        <f>RA!AS571</f>
        <v>#DIV/0!</v>
      </c>
      <c r="BL28" s="17"/>
      <c r="CE28" s="25"/>
      <c r="DD28" s="25"/>
    </row>
    <row r="29" spans="2:108" outlineLevel="1" x14ac:dyDescent="0.35">
      <c r="B29" s="66" t="str">
        <f>RA!C610</f>
        <v>Overall HDR</v>
      </c>
      <c r="C29" s="67">
        <f>RA!AR609</f>
        <v>0</v>
      </c>
      <c r="E29" s="419"/>
      <c r="F29" s="419"/>
      <c r="G29" s="66" t="str">
        <f>RA!C610</f>
        <v>Overall HDR</v>
      </c>
      <c r="H29" s="96" t="e">
        <f>RA!AX610</f>
        <v>#VALUE!</v>
      </c>
      <c r="I29" s="96" t="e">
        <f>RA!AY610</f>
        <v>#VALUE!</v>
      </c>
      <c r="J29" s="387" t="e">
        <f>RA!AZ610</f>
        <v>#VALUE!</v>
      </c>
      <c r="K29" s="387" t="e">
        <f>RA!BA610</f>
        <v>#VALUE!</v>
      </c>
      <c r="L29" s="387" t="e">
        <f>RA!BB610</f>
        <v>#VALUE!</v>
      </c>
      <c r="M29" s="387" t="e">
        <f>RA!BD610</f>
        <v>#VALUE!</v>
      </c>
      <c r="N29" s="387" t="e">
        <f>RA!BF610</f>
        <v>#VALUE!</v>
      </c>
      <c r="O29" s="387" t="e">
        <f>RA!BH610</f>
        <v>#VALUE!</v>
      </c>
      <c r="P29" s="387" t="e">
        <f>RA!BJ610</f>
        <v>#VALUE!</v>
      </c>
      <c r="Q29" s="387" t="e">
        <f>RA!BL610</f>
        <v>#VALUE!</v>
      </c>
      <c r="R29" s="387" t="e">
        <f>RA!BN610</f>
        <v>#VALUE!</v>
      </c>
      <c r="S29" s="387" t="e">
        <f>RA!BP610</f>
        <v>#VALUE!</v>
      </c>
      <c r="T29" s="387" t="e">
        <f>RA!BQ610</f>
        <v>#VALUE!</v>
      </c>
      <c r="U29" s="387" t="e">
        <f>RA!BR610</f>
        <v>#VALUE!</v>
      </c>
      <c r="V29" s="387" t="e">
        <f>RA!BS610</f>
        <v>#VALUE!</v>
      </c>
      <c r="W29" s="387" t="e">
        <f>RA!BT610</f>
        <v>#VALUE!</v>
      </c>
      <c r="X29" s="303">
        <f>RA!BV610</f>
        <v>0</v>
      </c>
      <c r="Y29" s="303">
        <f>RA!BX610</f>
        <v>0</v>
      </c>
      <c r="Z29" s="179" t="e">
        <f>RA!AR610</f>
        <v>#DIV/0!</v>
      </c>
      <c r="AA29" s="97" t="e">
        <f>RA!AS610</f>
        <v>#DIV/0!</v>
      </c>
      <c r="AB29" s="179" t="e">
        <f>RA!AX611</f>
        <v>#VALUE!</v>
      </c>
      <c r="AC29" s="96" t="e">
        <f>RA!AY611</f>
        <v>#VALUE!</v>
      </c>
      <c r="AD29" s="387" t="e">
        <f>RA!AZ611</f>
        <v>#VALUE!</v>
      </c>
      <c r="AE29" s="387" t="e">
        <f>RA!BA611</f>
        <v>#VALUE!</v>
      </c>
      <c r="AF29" s="387" t="e">
        <f>RA!BB611</f>
        <v>#VALUE!</v>
      </c>
      <c r="AG29" s="387" t="e">
        <f>RA!BD611</f>
        <v>#VALUE!</v>
      </c>
      <c r="AH29" s="387" t="e">
        <f>RA!BF611</f>
        <v>#VALUE!</v>
      </c>
      <c r="AI29" s="387" t="e">
        <f>RA!BH611</f>
        <v>#VALUE!</v>
      </c>
      <c r="AJ29" s="387" t="e">
        <f>RA!BJ611</f>
        <v>#VALUE!</v>
      </c>
      <c r="AK29" s="387" t="e">
        <f>RA!BL611</f>
        <v>#VALUE!</v>
      </c>
      <c r="AL29" s="387" t="e">
        <f>RA!BN611</f>
        <v>#VALUE!</v>
      </c>
      <c r="AM29" s="387" t="e">
        <f>RA!BP611</f>
        <v>#VALUE!</v>
      </c>
      <c r="AN29" s="387" t="e">
        <f>RA!BQ611</f>
        <v>#VALUE!</v>
      </c>
      <c r="AO29" s="387" t="e">
        <f>RA!BR611</f>
        <v>#VALUE!</v>
      </c>
      <c r="AP29" s="387" t="e">
        <f>RA!BS611</f>
        <v>#VALUE!</v>
      </c>
      <c r="AQ29" s="387" t="e">
        <f>RA!BT611</f>
        <v>#VALUE!</v>
      </c>
      <c r="AR29" s="260" t="e">
        <f>RA!AR612</f>
        <v>#DIV/0!</v>
      </c>
      <c r="AS29" s="260" t="e">
        <f>RA!AS612</f>
        <v>#DIV/0!</v>
      </c>
      <c r="AT29" s="179" t="e">
        <f>RA!AX612</f>
        <v>#VALUE!</v>
      </c>
      <c r="AU29" s="96" t="e">
        <f>RA!AY612</f>
        <v>#VALUE!</v>
      </c>
      <c r="AV29" s="387" t="e">
        <f>RA!AZ612</f>
        <v>#VALUE!</v>
      </c>
      <c r="AW29" s="387" t="e">
        <f>RA!BA612</f>
        <v>#VALUE!</v>
      </c>
      <c r="AX29" s="387" t="e">
        <f>RA!BB612</f>
        <v>#VALUE!</v>
      </c>
      <c r="AY29" s="387" t="e">
        <f>RA!BD612</f>
        <v>#VALUE!</v>
      </c>
      <c r="AZ29" s="387" t="e">
        <f>RA!BF612</f>
        <v>#VALUE!</v>
      </c>
      <c r="BA29" s="387" t="e">
        <f>RA!BH612</f>
        <v>#VALUE!</v>
      </c>
      <c r="BB29" s="387" t="e">
        <f>RA!BJ612</f>
        <v>#VALUE!</v>
      </c>
      <c r="BC29" s="387" t="e">
        <f>RA!BL612</f>
        <v>#VALUE!</v>
      </c>
      <c r="BD29" s="387" t="e">
        <f>RA!BN612</f>
        <v>#VALUE!</v>
      </c>
      <c r="BE29" s="387" t="e">
        <f>RA!BP612</f>
        <v>#VALUE!</v>
      </c>
      <c r="BF29" s="387" t="e">
        <f>RA!BQ612</f>
        <v>#VALUE!</v>
      </c>
      <c r="BG29" s="387" t="e">
        <f>RA!BR612</f>
        <v>#VALUE!</v>
      </c>
      <c r="BH29" s="387" t="e">
        <f>RA!BS612</f>
        <v>#VALUE!</v>
      </c>
      <c r="BI29" s="387" t="e">
        <f>RA!BT612</f>
        <v>#VALUE!</v>
      </c>
      <c r="BJ29" s="180" t="e">
        <f>RA!AR613</f>
        <v>#DIV/0!</v>
      </c>
      <c r="BK29" s="269" t="e">
        <f>RA!AS613</f>
        <v>#DIV/0!</v>
      </c>
    </row>
    <row r="30" spans="2:108" outlineLevel="1" x14ac:dyDescent="0.35">
      <c r="B30" s="66" t="str">
        <f>RA!C577</f>
        <v>Class E</v>
      </c>
      <c r="C30" s="67">
        <f>RA!AR576</f>
        <v>0</v>
      </c>
      <c r="E30" s="419"/>
      <c r="F30" s="419"/>
      <c r="G30" s="90" t="str">
        <f>RA!C577</f>
        <v>Class E</v>
      </c>
      <c r="H30" s="387" t="e">
        <f>RA!AX577</f>
        <v>#VALUE!</v>
      </c>
      <c r="I30" s="387" t="e">
        <f>RA!AY577</f>
        <v>#VALUE!</v>
      </c>
      <c r="J30" s="387" t="e">
        <f>RA!AZ577</f>
        <v>#VALUE!</v>
      </c>
      <c r="K30" s="387" t="e">
        <f>RA!BA577</f>
        <v>#VALUE!</v>
      </c>
      <c r="L30" s="387" t="e">
        <f>RA!BB577</f>
        <v>#VALUE!</v>
      </c>
      <c r="M30" s="387" t="e">
        <f>RA!BD577</f>
        <v>#VALUE!</v>
      </c>
      <c r="N30" s="387" t="e">
        <f>RA!BF577</f>
        <v>#VALUE!</v>
      </c>
      <c r="O30" s="387" t="e">
        <f>RA!BH577</f>
        <v>#VALUE!</v>
      </c>
      <c r="P30" s="387" t="e">
        <f>RA!BJ577</f>
        <v>#VALUE!</v>
      </c>
      <c r="Q30" s="387" t="e">
        <f>RA!BL577</f>
        <v>#VALUE!</v>
      </c>
      <c r="R30" s="387" t="e">
        <f>RA!BN577</f>
        <v>#VALUE!</v>
      </c>
      <c r="S30" s="387" t="e">
        <f>RA!BP577</f>
        <v>#VALUE!</v>
      </c>
      <c r="T30" s="387" t="e">
        <f>RA!BQ577</f>
        <v>#VALUE!</v>
      </c>
      <c r="U30" s="387" t="e">
        <f>RA!BR577</f>
        <v>#VALUE!</v>
      </c>
      <c r="V30" s="387" t="e">
        <f>RA!BS577</f>
        <v>#VALUE!</v>
      </c>
      <c r="W30" s="387" t="e">
        <f>RA!BT577</f>
        <v>#VALUE!</v>
      </c>
      <c r="X30" s="303">
        <f>RA!BV577</f>
        <v>0</v>
      </c>
      <c r="Y30" s="303">
        <f>RA!BX577</f>
        <v>0</v>
      </c>
      <c r="Z30" s="389" t="e">
        <f>RA!AR577</f>
        <v>#DIV/0!</v>
      </c>
      <c r="AA30" s="392" t="e">
        <f>RA!AS577</f>
        <v>#DIV/0!</v>
      </c>
      <c r="AB30" s="389" t="e">
        <f>RA!AX578</f>
        <v>#VALUE!</v>
      </c>
      <c r="AC30" s="387" t="e">
        <f>RA!AY578</f>
        <v>#VALUE!</v>
      </c>
      <c r="AD30" s="387" t="e">
        <f>RA!AZ578</f>
        <v>#VALUE!</v>
      </c>
      <c r="AE30" s="387" t="e">
        <f>RA!BA578</f>
        <v>#VALUE!</v>
      </c>
      <c r="AF30" s="387" t="e">
        <f>RA!BB578</f>
        <v>#VALUE!</v>
      </c>
      <c r="AG30" s="387" t="e">
        <f>RA!BD578</f>
        <v>#VALUE!</v>
      </c>
      <c r="AH30" s="387" t="e">
        <f>RA!BF578</f>
        <v>#VALUE!</v>
      </c>
      <c r="AI30" s="387" t="e">
        <f>RA!BH578</f>
        <v>#VALUE!</v>
      </c>
      <c r="AJ30" s="387" t="e">
        <f>RA!BJ578</f>
        <v>#VALUE!</v>
      </c>
      <c r="AK30" s="387" t="e">
        <f>RA!BL578</f>
        <v>#VALUE!</v>
      </c>
      <c r="AL30" s="387" t="e">
        <f>RA!BN578</f>
        <v>#VALUE!</v>
      </c>
      <c r="AM30" s="387" t="e">
        <f>RA!BP578</f>
        <v>#VALUE!</v>
      </c>
      <c r="AN30" s="387" t="e">
        <f>RA!BQ578</f>
        <v>#VALUE!</v>
      </c>
      <c r="AO30" s="387" t="e">
        <f>RA!BR578</f>
        <v>#VALUE!</v>
      </c>
      <c r="AP30" s="387" t="e">
        <f>RA!BS578</f>
        <v>#VALUE!</v>
      </c>
      <c r="AQ30" s="387" t="e">
        <f>RA!BT578</f>
        <v>#VALUE!</v>
      </c>
      <c r="AR30" s="260" t="e">
        <f>RA!AR579</f>
        <v>#DIV/0!</v>
      </c>
      <c r="AS30" s="260" t="e">
        <f>RA!AS579</f>
        <v>#DIV/0!</v>
      </c>
      <c r="AT30" s="389" t="e">
        <f>RA!AX579</f>
        <v>#VALUE!</v>
      </c>
      <c r="AU30" s="387" t="e">
        <f>RA!AY579</f>
        <v>#VALUE!</v>
      </c>
      <c r="AV30" s="387" t="e">
        <f>RA!AZ579</f>
        <v>#VALUE!</v>
      </c>
      <c r="AW30" s="387" t="e">
        <f>RA!BA579</f>
        <v>#VALUE!</v>
      </c>
      <c r="AX30" s="387" t="e">
        <f>RA!BB579</f>
        <v>#VALUE!</v>
      </c>
      <c r="AY30" s="387" t="e">
        <f>RA!BD579</f>
        <v>#VALUE!</v>
      </c>
      <c r="AZ30" s="387" t="e">
        <f>RA!BF579</f>
        <v>#VALUE!</v>
      </c>
      <c r="BA30" s="387" t="e">
        <f>RA!BH579</f>
        <v>#VALUE!</v>
      </c>
      <c r="BB30" s="387" t="e">
        <f>RA!BJ579</f>
        <v>#VALUE!</v>
      </c>
      <c r="BC30" s="387" t="e">
        <f>RA!BL579</f>
        <v>#VALUE!</v>
      </c>
      <c r="BD30" s="387" t="e">
        <f>RA!BN579</f>
        <v>#VALUE!</v>
      </c>
      <c r="BE30" s="387" t="e">
        <f>RA!BP579</f>
        <v>#VALUE!</v>
      </c>
      <c r="BF30" s="387" t="e">
        <f>RA!BQ579</f>
        <v>#VALUE!</v>
      </c>
      <c r="BG30" s="387" t="e">
        <f>RA!BR579</f>
        <v>#VALUE!</v>
      </c>
      <c r="BH30" s="387" t="e">
        <f>RA!BS579</f>
        <v>#VALUE!</v>
      </c>
      <c r="BI30" s="387" t="e">
        <f>RA!BT579</f>
        <v>#VALUE!</v>
      </c>
      <c r="BJ30" s="180" t="e">
        <f>RA!AR580</f>
        <v>#DIV/0!</v>
      </c>
      <c r="BK30" s="269" t="e">
        <f>RA!AS580</f>
        <v>#DIV/0!</v>
      </c>
    </row>
    <row r="31" spans="2:108" ht="16" outlineLevel="1" thickBot="1" x14ac:dyDescent="0.4">
      <c r="B31" s="66" t="str">
        <f>RA!C588</f>
        <v>Overall</v>
      </c>
      <c r="C31" s="67">
        <f>RA!AR587</f>
        <v>0</v>
      </c>
      <c r="E31" s="419"/>
      <c r="F31" s="420"/>
      <c r="G31" s="69" t="str">
        <f>RA!C588</f>
        <v>Overall</v>
      </c>
      <c r="H31" s="96" t="e">
        <f>RA!AX588</f>
        <v>#VALUE!</v>
      </c>
      <c r="I31" s="96" t="e">
        <f>RA!AY588</f>
        <v>#VALUE!</v>
      </c>
      <c r="J31" s="387" t="e">
        <f>RA!AZ588</f>
        <v>#VALUE!</v>
      </c>
      <c r="K31" s="387" t="e">
        <f>RA!BA588</f>
        <v>#VALUE!</v>
      </c>
      <c r="L31" s="387" t="e">
        <f>RA!BB588</f>
        <v>#VALUE!</v>
      </c>
      <c r="M31" s="387" t="e">
        <f>RA!BD588</f>
        <v>#VALUE!</v>
      </c>
      <c r="N31" s="387" t="e">
        <f>RA!BF588</f>
        <v>#VALUE!</v>
      </c>
      <c r="O31" s="387" t="e">
        <f>RA!BH588</f>
        <v>#VALUE!</v>
      </c>
      <c r="P31" s="387" t="e">
        <f>RA!BJ588</f>
        <v>#VALUE!</v>
      </c>
      <c r="Q31" s="387" t="e">
        <f>RA!BL588</f>
        <v>#VALUE!</v>
      </c>
      <c r="R31" s="387" t="e">
        <f>RA!BN588</f>
        <v>#VALUE!</v>
      </c>
      <c r="S31" s="387" t="e">
        <f>RA!BP588</f>
        <v>#VALUE!</v>
      </c>
      <c r="T31" s="387" t="e">
        <f>RA!BQ588</f>
        <v>#VALUE!</v>
      </c>
      <c r="U31" s="387" t="e">
        <f>RA!BR588</f>
        <v>#VALUE!</v>
      </c>
      <c r="V31" s="387" t="e">
        <f>RA!BS588</f>
        <v>#VALUE!</v>
      </c>
      <c r="W31" s="387" t="e">
        <f>RA!BT588</f>
        <v>#VALUE!</v>
      </c>
      <c r="X31" s="303">
        <f>RA!BV588</f>
        <v>0</v>
      </c>
      <c r="Y31" s="303">
        <f>RA!BX588</f>
        <v>0</v>
      </c>
      <c r="Z31" s="181" t="e">
        <f>RA!AR588</f>
        <v>#DIV/0!</v>
      </c>
      <c r="AA31" s="99" t="e">
        <f>RA!AS588</f>
        <v>#DIV/0!</v>
      </c>
      <c r="AB31" s="179" t="e">
        <f>RA!AX589</f>
        <v>#VALUE!</v>
      </c>
      <c r="AC31" s="96" t="e">
        <f>RA!AY589</f>
        <v>#VALUE!</v>
      </c>
      <c r="AD31" s="387" t="e">
        <f>RA!AZ589</f>
        <v>#VALUE!</v>
      </c>
      <c r="AE31" s="387" t="e">
        <f>RA!BA589</f>
        <v>#VALUE!</v>
      </c>
      <c r="AF31" s="387" t="e">
        <f>RA!BB589</f>
        <v>#VALUE!</v>
      </c>
      <c r="AG31" s="387" t="e">
        <f>RA!BD589</f>
        <v>#VALUE!</v>
      </c>
      <c r="AH31" s="387" t="e">
        <f>RA!BF589</f>
        <v>#VALUE!</v>
      </c>
      <c r="AI31" s="387" t="e">
        <f>RA!BH589</f>
        <v>#VALUE!</v>
      </c>
      <c r="AJ31" s="387" t="e">
        <f>RA!BJ589</f>
        <v>#VALUE!</v>
      </c>
      <c r="AK31" s="387" t="e">
        <f>RA!BL589</f>
        <v>#VALUE!</v>
      </c>
      <c r="AL31" s="387" t="e">
        <f>RA!BN589</f>
        <v>#VALUE!</v>
      </c>
      <c r="AM31" s="387" t="e">
        <f>RA!BP589</f>
        <v>#VALUE!</v>
      </c>
      <c r="AN31" s="387" t="e">
        <f>RA!BQ589</f>
        <v>#VALUE!</v>
      </c>
      <c r="AO31" s="387" t="e">
        <f>RA!BR589</f>
        <v>#VALUE!</v>
      </c>
      <c r="AP31" s="387" t="e">
        <f>RA!BS589</f>
        <v>#VALUE!</v>
      </c>
      <c r="AQ31" s="387" t="e">
        <f>RA!BT589</f>
        <v>#VALUE!</v>
      </c>
      <c r="AR31" s="260" t="e">
        <f>RA!AR590</f>
        <v>#DIV/0!</v>
      </c>
      <c r="AS31" s="260" t="e">
        <f>RA!AS590</f>
        <v>#DIV/0!</v>
      </c>
      <c r="AT31" s="179" t="e">
        <f>RA!AX590</f>
        <v>#VALUE!</v>
      </c>
      <c r="AU31" s="96" t="e">
        <f>RA!AY590</f>
        <v>#VALUE!</v>
      </c>
      <c r="AV31" s="387" t="e">
        <f>RA!AZ590</f>
        <v>#VALUE!</v>
      </c>
      <c r="AW31" s="387" t="e">
        <f>RA!BA590</f>
        <v>#VALUE!</v>
      </c>
      <c r="AX31" s="387" t="e">
        <f>RA!BB590</f>
        <v>#VALUE!</v>
      </c>
      <c r="AY31" s="387" t="e">
        <f>RA!BD590</f>
        <v>#VALUE!</v>
      </c>
      <c r="AZ31" s="387" t="e">
        <f>RA!BF590</f>
        <v>#VALUE!</v>
      </c>
      <c r="BA31" s="387" t="e">
        <f>RA!BH590</f>
        <v>#VALUE!</v>
      </c>
      <c r="BB31" s="387" t="e">
        <f>RA!BJ590</f>
        <v>#VALUE!</v>
      </c>
      <c r="BC31" s="387" t="e">
        <f>RA!BL590</f>
        <v>#VALUE!</v>
      </c>
      <c r="BD31" s="387" t="e">
        <f>RA!BN590</f>
        <v>#VALUE!</v>
      </c>
      <c r="BE31" s="387" t="e">
        <f>RA!BP590</f>
        <v>#VALUE!</v>
      </c>
      <c r="BF31" s="387" t="e">
        <f>RA!BQ590</f>
        <v>#VALUE!</v>
      </c>
      <c r="BG31" s="387" t="e">
        <f>RA!BR590</f>
        <v>#VALUE!</v>
      </c>
      <c r="BH31" s="387" t="e">
        <f>RA!BS590</f>
        <v>#VALUE!</v>
      </c>
      <c r="BI31" s="387" t="e">
        <f>RA!BT590</f>
        <v>#VALUE!</v>
      </c>
      <c r="BJ31" s="180" t="e">
        <f>RA!AR591</f>
        <v>#DIV/0!</v>
      </c>
      <c r="BK31" s="269" t="e">
        <f>RA!AS591</f>
        <v>#DIV/0!</v>
      </c>
    </row>
    <row r="32" spans="2:108" s="82" customFormat="1" ht="16" thickBot="1" x14ac:dyDescent="0.4">
      <c r="B32" s="89"/>
      <c r="C32" s="84"/>
      <c r="E32" s="419"/>
      <c r="F32" s="313"/>
      <c r="G32" s="314"/>
      <c r="H32" s="314"/>
      <c r="I32" s="314"/>
      <c r="J32" s="314"/>
      <c r="K32" s="314"/>
      <c r="L32" s="314"/>
      <c r="M32" s="314"/>
      <c r="N32" s="314"/>
      <c r="O32" s="314"/>
      <c r="P32" s="314"/>
      <c r="Q32" s="314"/>
      <c r="R32" s="314"/>
      <c r="S32" s="314"/>
      <c r="T32" s="314"/>
      <c r="U32" s="314"/>
      <c r="V32" s="314"/>
      <c r="W32" s="314"/>
      <c r="X32" s="319"/>
      <c r="Y32" s="319"/>
      <c r="Z32" s="314"/>
      <c r="AA32" s="314"/>
      <c r="AB32" s="411"/>
      <c r="AC32" s="412"/>
      <c r="AD32" s="412"/>
      <c r="AE32" s="412"/>
      <c r="AF32" s="412"/>
      <c r="AG32" s="412"/>
      <c r="AH32" s="412"/>
      <c r="AI32" s="412"/>
      <c r="AJ32" s="412"/>
      <c r="AK32" s="412"/>
      <c r="AL32" s="412"/>
      <c r="AM32" s="412"/>
      <c r="AN32" s="412"/>
      <c r="AO32" s="412"/>
      <c r="AP32" s="412"/>
      <c r="AQ32" s="413"/>
      <c r="AR32" s="251"/>
      <c r="AS32" s="251"/>
      <c r="AT32" s="411"/>
      <c r="AU32" s="412"/>
      <c r="AV32" s="412"/>
      <c r="AW32" s="412"/>
      <c r="AX32" s="412"/>
      <c r="AY32" s="412"/>
      <c r="AZ32" s="412"/>
      <c r="BA32" s="412"/>
      <c r="BB32" s="412"/>
      <c r="BC32" s="412"/>
      <c r="BD32" s="412"/>
      <c r="BE32" s="412"/>
      <c r="BF32" s="412"/>
      <c r="BG32" s="412"/>
      <c r="BH32" s="412"/>
      <c r="BI32" s="413"/>
      <c r="BJ32" s="91"/>
      <c r="BK32" s="252"/>
      <c r="BL32" s="85"/>
      <c r="DD32" s="86"/>
    </row>
    <row r="33" spans="2:108" x14ac:dyDescent="0.35">
      <c r="B33" s="64" t="str">
        <f>LD!C505</f>
        <v>Class A1_4K</v>
      </c>
      <c r="C33" s="74"/>
      <c r="E33" s="419"/>
      <c r="F33" s="418" t="s">
        <v>139</v>
      </c>
      <c r="G33" s="48" t="str">
        <f>LD!C505</f>
        <v>Class A1_4K</v>
      </c>
      <c r="H33" s="239"/>
      <c r="I33" s="239"/>
      <c r="J33" s="239"/>
      <c r="K33" s="239"/>
      <c r="L33" s="239"/>
      <c r="M33" s="239"/>
      <c r="N33" s="239"/>
      <c r="O33" s="239"/>
      <c r="P33" s="239"/>
      <c r="Q33" s="239"/>
      <c r="R33" s="239"/>
      <c r="S33" s="239"/>
      <c r="T33" s="239"/>
      <c r="U33" s="239"/>
      <c r="V33" s="239"/>
      <c r="W33" s="239"/>
      <c r="X33" s="321"/>
      <c r="Y33" s="321"/>
      <c r="Z33" s="250"/>
      <c r="AA33" s="257"/>
      <c r="AB33" s="255"/>
      <c r="AC33" s="239"/>
      <c r="AD33" s="239"/>
      <c r="AE33" s="239"/>
      <c r="AF33" s="239"/>
      <c r="AG33" s="239"/>
      <c r="AH33" s="239"/>
      <c r="AI33" s="239"/>
      <c r="AJ33" s="239"/>
      <c r="AK33" s="239"/>
      <c r="AL33" s="239"/>
      <c r="AM33" s="239"/>
      <c r="AN33" s="239"/>
      <c r="AO33" s="239"/>
      <c r="AP33" s="239"/>
      <c r="AQ33" s="240"/>
      <c r="AR33" s="263"/>
      <c r="AS33" s="263"/>
      <c r="AT33" s="255"/>
      <c r="AU33" s="239"/>
      <c r="AV33" s="239"/>
      <c r="AW33" s="239"/>
      <c r="AX33" s="239"/>
      <c r="AY33" s="239"/>
      <c r="AZ33" s="239"/>
      <c r="BA33" s="239"/>
      <c r="BB33" s="239"/>
      <c r="BC33" s="239"/>
      <c r="BD33" s="239"/>
      <c r="BE33" s="239"/>
      <c r="BF33" s="239"/>
      <c r="BG33" s="239"/>
      <c r="BH33" s="239"/>
      <c r="BI33" s="240"/>
      <c r="BJ33" s="273"/>
      <c r="BK33" s="274"/>
      <c r="BL33" s="17"/>
      <c r="DD33" s="24"/>
    </row>
    <row r="34" spans="2:108" ht="17.5" customHeight="1" x14ac:dyDescent="0.35">
      <c r="B34" s="64" t="str">
        <f>LD!C514</f>
        <v>Class A1_2K</v>
      </c>
      <c r="C34" s="65">
        <f>LD!AR513</f>
        <v>0</v>
      </c>
      <c r="E34" s="419"/>
      <c r="F34" s="419"/>
      <c r="G34" s="49" t="str">
        <f>LD!C514</f>
        <v>Class A1_2K</v>
      </c>
      <c r="H34" s="96" t="e">
        <f>LD!AX514</f>
        <v>#VALUE!</v>
      </c>
      <c r="I34" s="96" t="e">
        <f>LD!AY514</f>
        <v>#VALUE!</v>
      </c>
      <c r="J34" s="96" t="e">
        <f>LD!AZ514</f>
        <v>#VALUE!</v>
      </c>
      <c r="K34" s="96" t="e">
        <f>LD!BA514</f>
        <v>#VALUE!</v>
      </c>
      <c r="L34" s="96" t="e">
        <f>LD!BB514</f>
        <v>#VALUE!</v>
      </c>
      <c r="M34" s="96" t="e">
        <f>LD!BD514</f>
        <v>#VALUE!</v>
      </c>
      <c r="N34" s="96" t="e">
        <f>LD!BF514</f>
        <v>#VALUE!</v>
      </c>
      <c r="O34" s="96" t="e">
        <f>LD!BH514</f>
        <v>#VALUE!</v>
      </c>
      <c r="P34" s="96" t="e">
        <f>LD!BJ514</f>
        <v>#VALUE!</v>
      </c>
      <c r="Q34" s="96" t="e">
        <f>LD!BL514</f>
        <v>#VALUE!</v>
      </c>
      <c r="R34" s="96" t="e">
        <f>LD!BN514</f>
        <v>#VALUE!</v>
      </c>
      <c r="S34" s="96" t="e">
        <f>LD!BP514</f>
        <v>#VALUE!</v>
      </c>
      <c r="T34" s="96" t="e">
        <f>LD!BQ514</f>
        <v>#VALUE!</v>
      </c>
      <c r="U34" s="96" t="e">
        <f>LD!BR514</f>
        <v>#VALUE!</v>
      </c>
      <c r="V34" s="96" t="e">
        <f>LD!BS514</f>
        <v>#VALUE!</v>
      </c>
      <c r="W34" s="96" t="e">
        <f>LD!BT514</f>
        <v>#VALUE!</v>
      </c>
      <c r="X34" s="303">
        <f>LD!BV514</f>
        <v>0</v>
      </c>
      <c r="Y34" s="303">
        <f>LD!BX514</f>
        <v>0</v>
      </c>
      <c r="Z34" s="179" t="e">
        <f>LD!AR514</f>
        <v>#DIV/0!</v>
      </c>
      <c r="AA34" s="249" t="e">
        <f>LD!AS514</f>
        <v>#DIV/0!</v>
      </c>
      <c r="AB34" s="179" t="e">
        <f>LD!AX515</f>
        <v>#VALUE!</v>
      </c>
      <c r="AC34" s="96" t="e">
        <f>LD!AY515</f>
        <v>#VALUE!</v>
      </c>
      <c r="AD34" s="96" t="e">
        <f>LD!AZ515</f>
        <v>#VALUE!</v>
      </c>
      <c r="AE34" s="96" t="e">
        <f>LD!BA515</f>
        <v>#VALUE!</v>
      </c>
      <c r="AF34" s="96" t="e">
        <f>LD!BB515</f>
        <v>#VALUE!</v>
      </c>
      <c r="AG34" s="96" t="e">
        <f>LD!BD515</f>
        <v>#VALUE!</v>
      </c>
      <c r="AH34" s="96" t="e">
        <f>LD!BF515</f>
        <v>#VALUE!</v>
      </c>
      <c r="AI34" s="96" t="e">
        <f>LD!BH515</f>
        <v>#VALUE!</v>
      </c>
      <c r="AJ34" s="96" t="e">
        <f>LD!BJ515</f>
        <v>#VALUE!</v>
      </c>
      <c r="AK34" s="96" t="e">
        <f>LD!BL515</f>
        <v>#VALUE!</v>
      </c>
      <c r="AL34" s="96" t="e">
        <f>LD!BN515</f>
        <v>#VALUE!</v>
      </c>
      <c r="AM34" s="96" t="e">
        <f>LD!BP515</f>
        <v>#VALUE!</v>
      </c>
      <c r="AN34" s="96" t="e">
        <f>LD!BQ515</f>
        <v>#VALUE!</v>
      </c>
      <c r="AO34" s="96" t="e">
        <f>LD!BR515</f>
        <v>#VALUE!</v>
      </c>
      <c r="AP34" s="96" t="e">
        <f>LD!BS515</f>
        <v>#VALUE!</v>
      </c>
      <c r="AQ34" s="97" t="e">
        <f>LD!BT515</f>
        <v>#VALUE!</v>
      </c>
      <c r="AR34" s="260" t="e">
        <f>LD!AR516</f>
        <v>#DIV/0!</v>
      </c>
      <c r="AS34" s="260" t="e">
        <f>LD!AS516</f>
        <v>#DIV/0!</v>
      </c>
      <c r="AT34" s="179" t="e">
        <f>LD!AX516</f>
        <v>#VALUE!</v>
      </c>
      <c r="AU34" s="96" t="e">
        <f>LD!AY516</f>
        <v>#VALUE!</v>
      </c>
      <c r="AV34" s="96" t="e">
        <f>LD!AZ516</f>
        <v>#VALUE!</v>
      </c>
      <c r="AW34" s="96" t="e">
        <f>LD!BA516</f>
        <v>#VALUE!</v>
      </c>
      <c r="AX34" s="96" t="e">
        <f>LD!BB516</f>
        <v>#VALUE!</v>
      </c>
      <c r="AY34" s="96" t="e">
        <f>LD!BD516</f>
        <v>#VALUE!</v>
      </c>
      <c r="AZ34" s="96" t="e">
        <f>LD!BF516</f>
        <v>#VALUE!</v>
      </c>
      <c r="BA34" s="96" t="e">
        <f>LD!BH516</f>
        <v>#VALUE!</v>
      </c>
      <c r="BB34" s="96" t="e">
        <f>LD!BJ516</f>
        <v>#VALUE!</v>
      </c>
      <c r="BC34" s="96" t="e">
        <f>LD!BL516</f>
        <v>#VALUE!</v>
      </c>
      <c r="BD34" s="96" t="e">
        <f>LD!BN516</f>
        <v>#VALUE!</v>
      </c>
      <c r="BE34" s="96" t="e">
        <f>LD!BP516</f>
        <v>#VALUE!</v>
      </c>
      <c r="BF34" s="96" t="e">
        <f>LD!BQ516</f>
        <v>#VALUE!</v>
      </c>
      <c r="BG34" s="96" t="e">
        <f>LD!BR516</f>
        <v>#VALUE!</v>
      </c>
      <c r="BH34" s="96" t="e">
        <f>LD!BS516</f>
        <v>#VALUE!</v>
      </c>
      <c r="BI34" s="97" t="e">
        <f>LD!BT516</f>
        <v>#VALUE!</v>
      </c>
      <c r="BJ34" s="180" t="e">
        <f>LD!AR517</f>
        <v>#DIV/0!</v>
      </c>
      <c r="BK34" s="269" t="e">
        <f>LD!AS517</f>
        <v>#DIV/0!</v>
      </c>
      <c r="BL34" s="17"/>
      <c r="DD34" s="24"/>
    </row>
    <row r="35" spans="2:108" x14ac:dyDescent="0.35">
      <c r="B35" s="64" t="str">
        <f>LD!C523</f>
        <v>Class A3_720p</v>
      </c>
      <c r="C35" s="65">
        <f>LD!AR522</f>
        <v>0</v>
      </c>
      <c r="E35" s="419"/>
      <c r="F35" s="419"/>
      <c r="G35" s="49" t="str">
        <f>LD!C523</f>
        <v>Class A3_720p</v>
      </c>
      <c r="H35" s="96" t="e">
        <f>LD!AX523</f>
        <v>#VALUE!</v>
      </c>
      <c r="I35" s="96" t="e">
        <f>LD!AY523</f>
        <v>#VALUE!</v>
      </c>
      <c r="J35" s="96" t="e">
        <f>LD!AZ523</f>
        <v>#VALUE!</v>
      </c>
      <c r="K35" s="96" t="e">
        <f>LD!BA523</f>
        <v>#VALUE!</v>
      </c>
      <c r="L35" s="96" t="e">
        <f>LD!BB523</f>
        <v>#VALUE!</v>
      </c>
      <c r="M35" s="96" t="e">
        <f>LD!BD523</f>
        <v>#VALUE!</v>
      </c>
      <c r="N35" s="96" t="e">
        <f>LD!BF523</f>
        <v>#VALUE!</v>
      </c>
      <c r="O35" s="96" t="e">
        <f>LD!BH523</f>
        <v>#VALUE!</v>
      </c>
      <c r="P35" s="96" t="e">
        <f>LD!BJ523</f>
        <v>#VALUE!</v>
      </c>
      <c r="Q35" s="96" t="e">
        <f>LD!BL523</f>
        <v>#VALUE!</v>
      </c>
      <c r="R35" s="96" t="e">
        <f>LD!BN523</f>
        <v>#VALUE!</v>
      </c>
      <c r="S35" s="96" t="e">
        <f>LD!BP523</f>
        <v>#VALUE!</v>
      </c>
      <c r="T35" s="96" t="e">
        <f>LD!BQ523</f>
        <v>#VALUE!</v>
      </c>
      <c r="U35" s="96" t="e">
        <f>LD!BR523</f>
        <v>#VALUE!</v>
      </c>
      <c r="V35" s="96" t="e">
        <f>LD!BS523</f>
        <v>#VALUE!</v>
      </c>
      <c r="W35" s="96" t="e">
        <f>LD!BT523</f>
        <v>#VALUE!</v>
      </c>
      <c r="X35" s="303">
        <f>LD!BV523</f>
        <v>0</v>
      </c>
      <c r="Y35" s="303">
        <f>LD!BX523</f>
        <v>0</v>
      </c>
      <c r="Z35" s="179" t="e">
        <f>LD!AR523</f>
        <v>#DIV/0!</v>
      </c>
      <c r="AA35" s="249" t="e">
        <f>LD!AS523</f>
        <v>#DIV/0!</v>
      </c>
      <c r="AB35" s="179" t="e">
        <f>LD!AX524</f>
        <v>#VALUE!</v>
      </c>
      <c r="AC35" s="96" t="e">
        <f>LD!AY524</f>
        <v>#VALUE!</v>
      </c>
      <c r="AD35" s="96" t="e">
        <f>LD!AZ524</f>
        <v>#VALUE!</v>
      </c>
      <c r="AE35" s="96" t="e">
        <f>LD!BA524</f>
        <v>#VALUE!</v>
      </c>
      <c r="AF35" s="96" t="e">
        <f>LD!BB524</f>
        <v>#VALUE!</v>
      </c>
      <c r="AG35" s="96" t="e">
        <f>LD!BD524</f>
        <v>#VALUE!</v>
      </c>
      <c r="AH35" s="96" t="e">
        <f>LD!BF524</f>
        <v>#VALUE!</v>
      </c>
      <c r="AI35" s="96" t="e">
        <f>LD!BH524</f>
        <v>#VALUE!</v>
      </c>
      <c r="AJ35" s="96" t="e">
        <f>LD!BJ524</f>
        <v>#VALUE!</v>
      </c>
      <c r="AK35" s="96" t="e">
        <f>LD!BL524</f>
        <v>#VALUE!</v>
      </c>
      <c r="AL35" s="96" t="e">
        <f>LD!BN524</f>
        <v>#VALUE!</v>
      </c>
      <c r="AM35" s="96" t="e">
        <f>LD!BP524</f>
        <v>#VALUE!</v>
      </c>
      <c r="AN35" s="96" t="e">
        <f>LD!BQ524</f>
        <v>#VALUE!</v>
      </c>
      <c r="AO35" s="96" t="e">
        <f>LD!BR524</f>
        <v>#VALUE!</v>
      </c>
      <c r="AP35" s="96" t="e">
        <f>LD!BS524</f>
        <v>#VALUE!</v>
      </c>
      <c r="AQ35" s="97" t="e">
        <f>LD!BT524</f>
        <v>#VALUE!</v>
      </c>
      <c r="AR35" s="260" t="e">
        <f>LD!AR525</f>
        <v>#DIV/0!</v>
      </c>
      <c r="AS35" s="260" t="e">
        <f>LD!AS525</f>
        <v>#DIV/0!</v>
      </c>
      <c r="AT35" s="179" t="e">
        <f>LD!AX525</f>
        <v>#VALUE!</v>
      </c>
      <c r="AU35" s="96" t="e">
        <f>LD!AY525</f>
        <v>#VALUE!</v>
      </c>
      <c r="AV35" s="96" t="e">
        <f>LD!AZ525</f>
        <v>#VALUE!</v>
      </c>
      <c r="AW35" s="96" t="e">
        <f>LD!BA525</f>
        <v>#VALUE!</v>
      </c>
      <c r="AX35" s="96" t="e">
        <f>LD!BB525</f>
        <v>#VALUE!</v>
      </c>
      <c r="AY35" s="96" t="e">
        <f>LD!BD525</f>
        <v>#VALUE!</v>
      </c>
      <c r="AZ35" s="96" t="e">
        <f>LD!BF525</f>
        <v>#VALUE!</v>
      </c>
      <c r="BA35" s="96" t="e">
        <f>LD!BH525</f>
        <v>#VALUE!</v>
      </c>
      <c r="BB35" s="96" t="e">
        <f>LD!BJ525</f>
        <v>#VALUE!</v>
      </c>
      <c r="BC35" s="96" t="e">
        <f>LD!BL525</f>
        <v>#VALUE!</v>
      </c>
      <c r="BD35" s="96" t="e">
        <f>LD!BN525</f>
        <v>#VALUE!</v>
      </c>
      <c r="BE35" s="96" t="e">
        <f>LD!BP525</f>
        <v>#VALUE!</v>
      </c>
      <c r="BF35" s="96" t="e">
        <f>LD!BQ525</f>
        <v>#VALUE!</v>
      </c>
      <c r="BG35" s="96" t="e">
        <f>LD!BR525</f>
        <v>#VALUE!</v>
      </c>
      <c r="BH35" s="96" t="e">
        <f>LD!BS525</f>
        <v>#VALUE!</v>
      </c>
      <c r="BI35" s="97" t="e">
        <f>LD!BT525</f>
        <v>#VALUE!</v>
      </c>
      <c r="BJ35" s="180" t="e">
        <f>LD!AR526</f>
        <v>#DIV/0!</v>
      </c>
      <c r="BK35" s="269" t="e">
        <f>LD!AS526</f>
        <v>#DIV/0!</v>
      </c>
      <c r="BL35" s="17"/>
      <c r="DD35" s="24"/>
    </row>
    <row r="36" spans="2:108" x14ac:dyDescent="0.35">
      <c r="B36" s="64" t="str">
        <f>LD!C532</f>
        <v>Class A4_360p</v>
      </c>
      <c r="C36" s="65">
        <f>LD!AR531</f>
        <v>0</v>
      </c>
      <c r="E36" s="419"/>
      <c r="F36" s="419"/>
      <c r="G36" s="49" t="str">
        <f>LD!C532</f>
        <v>Class A4_360p</v>
      </c>
      <c r="H36" s="96" t="e">
        <f>LD!AX532</f>
        <v>#VALUE!</v>
      </c>
      <c r="I36" s="96" t="e">
        <f>LD!AY532</f>
        <v>#VALUE!</v>
      </c>
      <c r="J36" s="96" t="e">
        <f>LD!AZ532</f>
        <v>#VALUE!</v>
      </c>
      <c r="K36" s="96" t="e">
        <f>LD!BA532</f>
        <v>#VALUE!</v>
      </c>
      <c r="L36" s="96" t="e">
        <f>LD!BB532</f>
        <v>#VALUE!</v>
      </c>
      <c r="M36" s="96" t="e">
        <f>LD!BD532</f>
        <v>#VALUE!</v>
      </c>
      <c r="N36" s="96" t="e">
        <f>LD!BF532</f>
        <v>#VALUE!</v>
      </c>
      <c r="O36" s="96" t="e">
        <f>LD!BH532</f>
        <v>#VALUE!</v>
      </c>
      <c r="P36" s="96" t="e">
        <f>LD!BJ532</f>
        <v>#VALUE!</v>
      </c>
      <c r="Q36" s="96" t="e">
        <f>LD!BL532</f>
        <v>#VALUE!</v>
      </c>
      <c r="R36" s="96" t="e">
        <f>LD!BN532</f>
        <v>#VALUE!</v>
      </c>
      <c r="S36" s="96" t="e">
        <f>LD!BP532</f>
        <v>#VALUE!</v>
      </c>
      <c r="T36" s="96" t="e">
        <f>LD!BQ532</f>
        <v>#VALUE!</v>
      </c>
      <c r="U36" s="96" t="e">
        <f>LD!BR532</f>
        <v>#VALUE!</v>
      </c>
      <c r="V36" s="96" t="e">
        <f>LD!BS532</f>
        <v>#VALUE!</v>
      </c>
      <c r="W36" s="96" t="e">
        <f>LD!BT532</f>
        <v>#VALUE!</v>
      </c>
      <c r="X36" s="303">
        <f>LD!BV532</f>
        <v>0</v>
      </c>
      <c r="Y36" s="303">
        <f>LD!BX532</f>
        <v>0</v>
      </c>
      <c r="Z36" s="179" t="e">
        <f>LD!AR532</f>
        <v>#DIV/0!</v>
      </c>
      <c r="AA36" s="249" t="e">
        <f>LD!AS532</f>
        <v>#DIV/0!</v>
      </c>
      <c r="AB36" s="179" t="e">
        <f>LD!AX533</f>
        <v>#VALUE!</v>
      </c>
      <c r="AC36" s="96" t="e">
        <f>LD!AY533</f>
        <v>#VALUE!</v>
      </c>
      <c r="AD36" s="96" t="e">
        <f>LD!AZ533</f>
        <v>#VALUE!</v>
      </c>
      <c r="AE36" s="96" t="e">
        <f>LD!BA533</f>
        <v>#VALUE!</v>
      </c>
      <c r="AF36" s="96" t="e">
        <f>LD!BB533</f>
        <v>#VALUE!</v>
      </c>
      <c r="AG36" s="96" t="e">
        <f>LD!BD533</f>
        <v>#VALUE!</v>
      </c>
      <c r="AH36" s="96" t="e">
        <f>LD!BF533</f>
        <v>#VALUE!</v>
      </c>
      <c r="AI36" s="96" t="e">
        <f>LD!BH533</f>
        <v>#VALUE!</v>
      </c>
      <c r="AJ36" s="96" t="e">
        <f>LD!BJ533</f>
        <v>#VALUE!</v>
      </c>
      <c r="AK36" s="96" t="e">
        <f>LD!BL533</f>
        <v>#VALUE!</v>
      </c>
      <c r="AL36" s="96" t="e">
        <f>LD!BN533</f>
        <v>#VALUE!</v>
      </c>
      <c r="AM36" s="96" t="e">
        <f>LD!BP533</f>
        <v>#VALUE!</v>
      </c>
      <c r="AN36" s="96" t="e">
        <f>LD!BQ533</f>
        <v>#VALUE!</v>
      </c>
      <c r="AO36" s="96" t="e">
        <f>LD!BR533</f>
        <v>#VALUE!</v>
      </c>
      <c r="AP36" s="96" t="e">
        <f>LD!BS533</f>
        <v>#VALUE!</v>
      </c>
      <c r="AQ36" s="97" t="e">
        <f>LD!BT533</f>
        <v>#VALUE!</v>
      </c>
      <c r="AR36" s="260" t="e">
        <f>LD!AR534</f>
        <v>#DIV/0!</v>
      </c>
      <c r="AS36" s="260" t="e">
        <f>LD!AS534</f>
        <v>#DIV/0!</v>
      </c>
      <c r="AT36" s="179" t="e">
        <f>LD!AX534</f>
        <v>#VALUE!</v>
      </c>
      <c r="AU36" s="96" t="e">
        <f>LD!AY534</f>
        <v>#VALUE!</v>
      </c>
      <c r="AV36" s="96" t="e">
        <f>LD!AZ534</f>
        <v>#VALUE!</v>
      </c>
      <c r="AW36" s="96" t="e">
        <f>LD!BA534</f>
        <v>#VALUE!</v>
      </c>
      <c r="AX36" s="96" t="e">
        <f>LD!BB534</f>
        <v>#VALUE!</v>
      </c>
      <c r="AY36" s="96" t="e">
        <f>LD!BD534</f>
        <v>#VALUE!</v>
      </c>
      <c r="AZ36" s="96" t="e">
        <f>LD!BF534</f>
        <v>#VALUE!</v>
      </c>
      <c r="BA36" s="96" t="e">
        <f>LD!BH534</f>
        <v>#VALUE!</v>
      </c>
      <c r="BB36" s="96" t="e">
        <f>LD!BJ534</f>
        <v>#VALUE!</v>
      </c>
      <c r="BC36" s="96" t="e">
        <f>LD!BL534</f>
        <v>#VALUE!</v>
      </c>
      <c r="BD36" s="96" t="e">
        <f>LD!BN534</f>
        <v>#VALUE!</v>
      </c>
      <c r="BE36" s="96" t="e">
        <f>LD!BP534</f>
        <v>#VALUE!</v>
      </c>
      <c r="BF36" s="96" t="e">
        <f>LD!BQ534</f>
        <v>#VALUE!</v>
      </c>
      <c r="BG36" s="96" t="e">
        <f>LD!BR534</f>
        <v>#VALUE!</v>
      </c>
      <c r="BH36" s="96" t="e">
        <f>LD!BS534</f>
        <v>#VALUE!</v>
      </c>
      <c r="BI36" s="97" t="e">
        <f>LD!BT534</f>
        <v>#VALUE!</v>
      </c>
      <c r="BJ36" s="180" t="e">
        <f>LD!AR535</f>
        <v>#DIV/0!</v>
      </c>
      <c r="BK36" s="269" t="e">
        <f>LD!AS535</f>
        <v>#DIV/0!</v>
      </c>
      <c r="BL36" s="17"/>
      <c r="DD36" s="24"/>
    </row>
    <row r="37" spans="2:108" x14ac:dyDescent="0.35">
      <c r="B37" s="64" t="str">
        <f>LD!C541</f>
        <v>Class A5_270p</v>
      </c>
      <c r="C37" s="65">
        <f>LD!AR540</f>
        <v>0</v>
      </c>
      <c r="E37" s="419"/>
      <c r="F37" s="419"/>
      <c r="G37" s="49" t="str">
        <f>LD!C541</f>
        <v>Class A5_270p</v>
      </c>
      <c r="H37" s="96" t="e">
        <f>LD!AX541</f>
        <v>#VALUE!</v>
      </c>
      <c r="I37" s="96" t="e">
        <f>LD!AY541</f>
        <v>#VALUE!</v>
      </c>
      <c r="J37" s="96" t="e">
        <f>LD!AZ541</f>
        <v>#VALUE!</v>
      </c>
      <c r="K37" s="96" t="e">
        <f>LD!BA541</f>
        <v>#VALUE!</v>
      </c>
      <c r="L37" s="96" t="e">
        <f>LD!BB541</f>
        <v>#VALUE!</v>
      </c>
      <c r="M37" s="96" t="e">
        <f>LD!BD541</f>
        <v>#VALUE!</v>
      </c>
      <c r="N37" s="96" t="e">
        <f>LD!BF541</f>
        <v>#VALUE!</v>
      </c>
      <c r="O37" s="96" t="e">
        <f>LD!BH541</f>
        <v>#VALUE!</v>
      </c>
      <c r="P37" s="96" t="e">
        <f>LD!BJ541</f>
        <v>#VALUE!</v>
      </c>
      <c r="Q37" s="96" t="e">
        <f>LD!BL541</f>
        <v>#VALUE!</v>
      </c>
      <c r="R37" s="96" t="e">
        <f>LD!BN541</f>
        <v>#VALUE!</v>
      </c>
      <c r="S37" s="96" t="e">
        <f>LD!BP541</f>
        <v>#VALUE!</v>
      </c>
      <c r="T37" s="96" t="e">
        <f>LD!BQ541</f>
        <v>#VALUE!</v>
      </c>
      <c r="U37" s="96" t="e">
        <f>LD!BR541</f>
        <v>#VALUE!</v>
      </c>
      <c r="V37" s="96" t="e">
        <f>LD!BS541</f>
        <v>#VALUE!</v>
      </c>
      <c r="W37" s="96" t="e">
        <f>LD!BT541</f>
        <v>#VALUE!</v>
      </c>
      <c r="X37" s="303">
        <f>LD!BV541</f>
        <v>0</v>
      </c>
      <c r="Y37" s="303">
        <f>LD!BX541</f>
        <v>0</v>
      </c>
      <c r="Z37" s="179" t="e">
        <f>LD!AR541</f>
        <v>#DIV/0!</v>
      </c>
      <c r="AA37" s="249" t="e">
        <f>LD!AS541</f>
        <v>#DIV/0!</v>
      </c>
      <c r="AB37" s="179" t="e">
        <f>LD!AX542</f>
        <v>#VALUE!</v>
      </c>
      <c r="AC37" s="96" t="e">
        <f>LD!AY542</f>
        <v>#VALUE!</v>
      </c>
      <c r="AD37" s="96" t="e">
        <f>LD!AZ542</f>
        <v>#VALUE!</v>
      </c>
      <c r="AE37" s="96" t="e">
        <f>LD!BA542</f>
        <v>#VALUE!</v>
      </c>
      <c r="AF37" s="96" t="e">
        <f>LD!BB542</f>
        <v>#VALUE!</v>
      </c>
      <c r="AG37" s="96" t="e">
        <f>LD!BD542</f>
        <v>#VALUE!</v>
      </c>
      <c r="AH37" s="96" t="e">
        <f>LD!BF542</f>
        <v>#VALUE!</v>
      </c>
      <c r="AI37" s="96" t="e">
        <f>LD!BH542</f>
        <v>#VALUE!</v>
      </c>
      <c r="AJ37" s="96" t="e">
        <f>LD!BJ542</f>
        <v>#VALUE!</v>
      </c>
      <c r="AK37" s="96" t="e">
        <f>LD!BL542</f>
        <v>#VALUE!</v>
      </c>
      <c r="AL37" s="96" t="e">
        <f>LD!BN542</f>
        <v>#VALUE!</v>
      </c>
      <c r="AM37" s="96" t="e">
        <f>LD!BP542</f>
        <v>#VALUE!</v>
      </c>
      <c r="AN37" s="96" t="e">
        <f>LD!BQ542</f>
        <v>#VALUE!</v>
      </c>
      <c r="AO37" s="96" t="e">
        <f>LD!BR542</f>
        <v>#VALUE!</v>
      </c>
      <c r="AP37" s="96" t="e">
        <f>LD!BS542</f>
        <v>#VALUE!</v>
      </c>
      <c r="AQ37" s="97" t="e">
        <f>LD!BT542</f>
        <v>#VALUE!</v>
      </c>
      <c r="AR37" s="260" t="e">
        <f>LD!AR543</f>
        <v>#DIV/0!</v>
      </c>
      <c r="AS37" s="260" t="e">
        <f>LD!AS543</f>
        <v>#DIV/0!</v>
      </c>
      <c r="AT37" s="179" t="e">
        <f>LD!AX543</f>
        <v>#VALUE!</v>
      </c>
      <c r="AU37" s="96" t="e">
        <f>LD!AY543</f>
        <v>#VALUE!</v>
      </c>
      <c r="AV37" s="96" t="e">
        <f>LD!AZ543</f>
        <v>#VALUE!</v>
      </c>
      <c r="AW37" s="96" t="e">
        <f>LD!BA543</f>
        <v>#VALUE!</v>
      </c>
      <c r="AX37" s="96" t="e">
        <f>LD!BB543</f>
        <v>#VALUE!</v>
      </c>
      <c r="AY37" s="96" t="e">
        <f>LD!BD543</f>
        <v>#VALUE!</v>
      </c>
      <c r="AZ37" s="96" t="e">
        <f>LD!BF543</f>
        <v>#VALUE!</v>
      </c>
      <c r="BA37" s="96" t="e">
        <f>LD!BH543</f>
        <v>#VALUE!</v>
      </c>
      <c r="BB37" s="96" t="e">
        <f>LD!BJ543</f>
        <v>#VALUE!</v>
      </c>
      <c r="BC37" s="96" t="e">
        <f>LD!BL543</f>
        <v>#VALUE!</v>
      </c>
      <c r="BD37" s="96" t="e">
        <f>LD!BN543</f>
        <v>#VALUE!</v>
      </c>
      <c r="BE37" s="96" t="e">
        <f>LD!BP543</f>
        <v>#VALUE!</v>
      </c>
      <c r="BF37" s="96" t="e">
        <f>LD!BQ543</f>
        <v>#VALUE!</v>
      </c>
      <c r="BG37" s="96" t="e">
        <f>LD!BR543</f>
        <v>#VALUE!</v>
      </c>
      <c r="BH37" s="96" t="e">
        <f>LD!BS543</f>
        <v>#VALUE!</v>
      </c>
      <c r="BI37" s="97" t="e">
        <f>LD!BT543</f>
        <v>#VALUE!</v>
      </c>
      <c r="BJ37" s="180" t="e">
        <f>LD!AR544</f>
        <v>#DIV/0!</v>
      </c>
      <c r="BK37" s="269" t="e">
        <f>LD!AS544</f>
        <v>#DIV/0!</v>
      </c>
      <c r="BL37" s="17"/>
      <c r="DD37" s="24"/>
    </row>
    <row r="38" spans="2:108" x14ac:dyDescent="0.35">
      <c r="B38" s="64" t="str">
        <f>LD!C550</f>
        <v>Class B1_SYN</v>
      </c>
      <c r="C38" s="65">
        <f>LD!AR549</f>
        <v>0</v>
      </c>
      <c r="E38" s="419"/>
      <c r="F38" s="419"/>
      <c r="G38" s="49" t="str">
        <f>LD!C550</f>
        <v>Class B1_SYN</v>
      </c>
      <c r="H38" s="96" t="e">
        <f>LD!AX550</f>
        <v>#VALUE!</v>
      </c>
      <c r="I38" s="96" t="e">
        <f>LD!AY550</f>
        <v>#VALUE!</v>
      </c>
      <c r="J38" s="96" t="e">
        <f>LD!AZ550</f>
        <v>#VALUE!</v>
      </c>
      <c r="K38" s="96" t="e">
        <f>LD!BA550</f>
        <v>#VALUE!</v>
      </c>
      <c r="L38" s="96" t="e">
        <f>LD!BB550</f>
        <v>#VALUE!</v>
      </c>
      <c r="M38" s="96" t="e">
        <f>LD!BD550</f>
        <v>#VALUE!</v>
      </c>
      <c r="N38" s="96" t="e">
        <f>LD!BF550</f>
        <v>#VALUE!</v>
      </c>
      <c r="O38" s="96" t="e">
        <f>LD!BH550</f>
        <v>#VALUE!</v>
      </c>
      <c r="P38" s="96" t="e">
        <f>LD!BJ550</f>
        <v>#VALUE!</v>
      </c>
      <c r="Q38" s="96" t="e">
        <f>LD!BL550</f>
        <v>#VALUE!</v>
      </c>
      <c r="R38" s="96" t="e">
        <f>LD!BN550</f>
        <v>#VALUE!</v>
      </c>
      <c r="S38" s="96" t="e">
        <f>LD!BP550</f>
        <v>#VALUE!</v>
      </c>
      <c r="T38" s="96" t="e">
        <f>LD!BQ550</f>
        <v>#VALUE!</v>
      </c>
      <c r="U38" s="96" t="e">
        <f>LD!BR550</f>
        <v>#VALUE!</v>
      </c>
      <c r="V38" s="96" t="e">
        <f>LD!BS550</f>
        <v>#VALUE!</v>
      </c>
      <c r="W38" s="96" t="e">
        <f>LD!BT550</f>
        <v>#VALUE!</v>
      </c>
      <c r="X38" s="303">
        <f>LD!BV550</f>
        <v>0</v>
      </c>
      <c r="Y38" s="303">
        <f>LD!BX550</f>
        <v>0</v>
      </c>
      <c r="Z38" s="179" t="e">
        <f>LD!AR550</f>
        <v>#DIV/0!</v>
      </c>
      <c r="AA38" s="249" t="e">
        <f>LD!AS550</f>
        <v>#DIV/0!</v>
      </c>
      <c r="AB38" s="179" t="e">
        <f>LD!AX551</f>
        <v>#VALUE!</v>
      </c>
      <c r="AC38" s="96" t="e">
        <f>LD!AY551</f>
        <v>#VALUE!</v>
      </c>
      <c r="AD38" s="96" t="e">
        <f>LD!AZ551</f>
        <v>#VALUE!</v>
      </c>
      <c r="AE38" s="96" t="e">
        <f>LD!BA551</f>
        <v>#VALUE!</v>
      </c>
      <c r="AF38" s="96" t="e">
        <f>LD!BB551</f>
        <v>#VALUE!</v>
      </c>
      <c r="AG38" s="96" t="e">
        <f>LD!BD551</f>
        <v>#VALUE!</v>
      </c>
      <c r="AH38" s="96" t="e">
        <f>LD!BF551</f>
        <v>#VALUE!</v>
      </c>
      <c r="AI38" s="96" t="e">
        <f>LD!BH551</f>
        <v>#VALUE!</v>
      </c>
      <c r="AJ38" s="96" t="e">
        <f>LD!BJ551</f>
        <v>#VALUE!</v>
      </c>
      <c r="AK38" s="96" t="e">
        <f>LD!BL551</f>
        <v>#VALUE!</v>
      </c>
      <c r="AL38" s="96" t="e">
        <f>LD!BN551</f>
        <v>#VALUE!</v>
      </c>
      <c r="AM38" s="96" t="e">
        <f>LD!BP551</f>
        <v>#VALUE!</v>
      </c>
      <c r="AN38" s="96" t="e">
        <f>LD!BQ551</f>
        <v>#VALUE!</v>
      </c>
      <c r="AO38" s="96" t="e">
        <f>LD!BR551</f>
        <v>#VALUE!</v>
      </c>
      <c r="AP38" s="96" t="e">
        <f>LD!BS551</f>
        <v>#VALUE!</v>
      </c>
      <c r="AQ38" s="97" t="e">
        <f>LD!BT551</f>
        <v>#VALUE!</v>
      </c>
      <c r="AR38" s="260" t="e">
        <f>LD!AR552</f>
        <v>#DIV/0!</v>
      </c>
      <c r="AS38" s="260" t="e">
        <f>LD!AS552</f>
        <v>#DIV/0!</v>
      </c>
      <c r="AT38" s="179" t="e">
        <f>LD!AX552</f>
        <v>#VALUE!</v>
      </c>
      <c r="AU38" s="96" t="e">
        <f>LD!AY552</f>
        <v>#VALUE!</v>
      </c>
      <c r="AV38" s="96" t="e">
        <f>LD!AZ552</f>
        <v>#VALUE!</v>
      </c>
      <c r="AW38" s="96" t="e">
        <f>LD!BA552</f>
        <v>#VALUE!</v>
      </c>
      <c r="AX38" s="96" t="e">
        <f>LD!BB552</f>
        <v>#VALUE!</v>
      </c>
      <c r="AY38" s="96" t="e">
        <f>LD!BD552</f>
        <v>#VALUE!</v>
      </c>
      <c r="AZ38" s="96" t="e">
        <f>LD!BF552</f>
        <v>#VALUE!</v>
      </c>
      <c r="BA38" s="96" t="e">
        <f>LD!BH552</f>
        <v>#VALUE!</v>
      </c>
      <c r="BB38" s="96" t="e">
        <f>LD!BJ552</f>
        <v>#VALUE!</v>
      </c>
      <c r="BC38" s="96" t="e">
        <f>LD!BL552</f>
        <v>#VALUE!</v>
      </c>
      <c r="BD38" s="96" t="e">
        <f>LD!BN552</f>
        <v>#VALUE!</v>
      </c>
      <c r="BE38" s="96" t="e">
        <f>LD!BP552</f>
        <v>#VALUE!</v>
      </c>
      <c r="BF38" s="96" t="e">
        <f>LD!BQ552</f>
        <v>#VALUE!</v>
      </c>
      <c r="BG38" s="96" t="e">
        <f>LD!BR552</f>
        <v>#VALUE!</v>
      </c>
      <c r="BH38" s="96" t="e">
        <f>LD!BS552</f>
        <v>#VALUE!</v>
      </c>
      <c r="BI38" s="97" t="e">
        <f>LD!BT552</f>
        <v>#VALUE!</v>
      </c>
      <c r="BJ38" s="180" t="e">
        <f>LD!AR553</f>
        <v>#DIV/0!</v>
      </c>
      <c r="BK38" s="269" t="e">
        <f>LD!AS553</f>
        <v>#DIV/0!</v>
      </c>
      <c r="BL38" s="17"/>
      <c r="DD38" s="24"/>
    </row>
    <row r="39" spans="2:108" ht="16" thickBot="1" x14ac:dyDescent="0.4">
      <c r="B39" s="51" t="str">
        <f>LD!C599</f>
        <v>Overall Mandatory</v>
      </c>
      <c r="C39" s="75">
        <f>LD!AR598</f>
        <v>0</v>
      </c>
      <c r="E39" s="419"/>
      <c r="F39" s="419"/>
      <c r="G39" s="51" t="str">
        <f>LD!C599</f>
        <v>Overall Mandatory</v>
      </c>
      <c r="H39" s="96" t="e">
        <f>LD!AX599</f>
        <v>#VALUE!</v>
      </c>
      <c r="I39" s="96" t="e">
        <f>LD!AY599</f>
        <v>#VALUE!</v>
      </c>
      <c r="J39" s="387" t="e">
        <f>LD!AZ599</f>
        <v>#VALUE!</v>
      </c>
      <c r="K39" s="387" t="e">
        <f>LD!BA599</f>
        <v>#VALUE!</v>
      </c>
      <c r="L39" s="387" t="e">
        <f>LD!BB599</f>
        <v>#VALUE!</v>
      </c>
      <c r="M39" s="387" t="e">
        <f>LD!BD599</f>
        <v>#VALUE!</v>
      </c>
      <c r="N39" s="387" t="e">
        <f>LD!BF599</f>
        <v>#VALUE!</v>
      </c>
      <c r="O39" s="387" t="e">
        <f>LD!BH599</f>
        <v>#VALUE!</v>
      </c>
      <c r="P39" s="387" t="e">
        <f>LD!BJ599</f>
        <v>#VALUE!</v>
      </c>
      <c r="Q39" s="387" t="e">
        <f>LD!BL599</f>
        <v>#VALUE!</v>
      </c>
      <c r="R39" s="387" t="e">
        <f>LD!BN599</f>
        <v>#VALUE!</v>
      </c>
      <c r="S39" s="387" t="e">
        <f>LD!BP599</f>
        <v>#VALUE!</v>
      </c>
      <c r="T39" s="387" t="e">
        <f>LD!BQ599</f>
        <v>#VALUE!</v>
      </c>
      <c r="U39" s="387" t="e">
        <f>LD!BR599</f>
        <v>#VALUE!</v>
      </c>
      <c r="V39" s="387" t="e">
        <f>LD!BS599</f>
        <v>#VALUE!</v>
      </c>
      <c r="W39" s="387" t="e">
        <f>LD!BT599</f>
        <v>#VALUE!</v>
      </c>
      <c r="X39" s="303">
        <f>LD!BV599</f>
        <v>0</v>
      </c>
      <c r="Y39" s="303">
        <f>LD!BX599</f>
        <v>0</v>
      </c>
      <c r="Z39" s="181" t="e">
        <f>LD!AR599</f>
        <v>#DIV/0!</v>
      </c>
      <c r="AA39" s="256" t="e">
        <f>LD!AS599</f>
        <v>#DIV/0!</v>
      </c>
      <c r="AB39" s="179" t="e">
        <f>LD!AX600</f>
        <v>#VALUE!</v>
      </c>
      <c r="AC39" s="96" t="e">
        <f>LD!AY600</f>
        <v>#VALUE!</v>
      </c>
      <c r="AD39" s="387" t="e">
        <f>LD!AZ600</f>
        <v>#VALUE!</v>
      </c>
      <c r="AE39" s="387" t="e">
        <f>LD!BA600</f>
        <v>#VALUE!</v>
      </c>
      <c r="AF39" s="387" t="e">
        <f>LD!BB600</f>
        <v>#VALUE!</v>
      </c>
      <c r="AG39" s="387" t="e">
        <f>LD!BD600</f>
        <v>#VALUE!</v>
      </c>
      <c r="AH39" s="387" t="e">
        <f>LD!BF600</f>
        <v>#VALUE!</v>
      </c>
      <c r="AI39" s="387" t="e">
        <f>LD!BH600</f>
        <v>#VALUE!</v>
      </c>
      <c r="AJ39" s="387" t="e">
        <f>LD!BJ600</f>
        <v>#VALUE!</v>
      </c>
      <c r="AK39" s="387" t="e">
        <f>LD!BL600</f>
        <v>#VALUE!</v>
      </c>
      <c r="AL39" s="387" t="e">
        <f>LD!BN600</f>
        <v>#VALUE!</v>
      </c>
      <c r="AM39" s="387" t="e">
        <f>LD!BP600</f>
        <v>#VALUE!</v>
      </c>
      <c r="AN39" s="387" t="e">
        <f>LD!BQ600</f>
        <v>#VALUE!</v>
      </c>
      <c r="AO39" s="387" t="e">
        <f>LD!BR600</f>
        <v>#VALUE!</v>
      </c>
      <c r="AP39" s="387" t="e">
        <f>LD!BS600</f>
        <v>#VALUE!</v>
      </c>
      <c r="AQ39" s="387" t="e">
        <f>LD!BT600</f>
        <v>#VALUE!</v>
      </c>
      <c r="AR39" s="260" t="e">
        <f>LD!AR601</f>
        <v>#DIV/0!</v>
      </c>
      <c r="AS39" s="260" t="e">
        <f>LD!AS601</f>
        <v>#DIV/0!</v>
      </c>
      <c r="AT39" s="179" t="e">
        <f>LD!AX601</f>
        <v>#VALUE!</v>
      </c>
      <c r="AU39" s="96" t="e">
        <f>LD!AY601</f>
        <v>#VALUE!</v>
      </c>
      <c r="AV39" s="387" t="e">
        <f>LD!AZ601</f>
        <v>#VALUE!</v>
      </c>
      <c r="AW39" s="387" t="e">
        <f>LD!BA601</f>
        <v>#VALUE!</v>
      </c>
      <c r="AX39" s="387" t="e">
        <f>LD!BB601</f>
        <v>#VALUE!</v>
      </c>
      <c r="AY39" s="387" t="e">
        <f>LD!BD601</f>
        <v>#VALUE!</v>
      </c>
      <c r="AZ39" s="387" t="e">
        <f>LD!BF601</f>
        <v>#VALUE!</v>
      </c>
      <c r="BA39" s="387" t="e">
        <f>LD!BH601</f>
        <v>#VALUE!</v>
      </c>
      <c r="BB39" s="387" t="e">
        <f>LD!BJ601</f>
        <v>#VALUE!</v>
      </c>
      <c r="BC39" s="387" t="e">
        <f>LD!BL601</f>
        <v>#VALUE!</v>
      </c>
      <c r="BD39" s="387" t="e">
        <f>LD!BN601</f>
        <v>#VALUE!</v>
      </c>
      <c r="BE39" s="387" t="e">
        <f>LD!BP601</f>
        <v>#VALUE!</v>
      </c>
      <c r="BF39" s="387" t="e">
        <f>LD!BQ601</f>
        <v>#VALUE!</v>
      </c>
      <c r="BG39" s="387" t="e">
        <f>LD!BR601</f>
        <v>#VALUE!</v>
      </c>
      <c r="BH39" s="387" t="e">
        <f>LD!BS601</f>
        <v>#VALUE!</v>
      </c>
      <c r="BI39" s="387" t="e">
        <f>LD!BT601</f>
        <v>#VALUE!</v>
      </c>
      <c r="BJ39" s="180" t="e">
        <f>LD!AR602</f>
        <v>#DIV/0!</v>
      </c>
      <c r="BK39" s="269" t="e">
        <f>LD!AS602</f>
        <v>#DIV/0!</v>
      </c>
      <c r="BL39" s="17"/>
      <c r="DD39" s="25"/>
    </row>
    <row r="40" spans="2:108" s="82" customFormat="1" ht="16" thickBot="1" x14ac:dyDescent="0.4">
      <c r="B40" s="89"/>
      <c r="C40" s="84"/>
      <c r="E40" s="419"/>
      <c r="F40" s="419"/>
      <c r="G40" s="87"/>
      <c r="H40" s="88"/>
      <c r="I40" s="88"/>
      <c r="J40" s="88"/>
      <c r="K40" s="88"/>
      <c r="L40" s="88"/>
      <c r="M40" s="88"/>
      <c r="N40" s="88"/>
      <c r="O40" s="88"/>
      <c r="P40" s="88"/>
      <c r="Q40" s="88"/>
      <c r="R40" s="88"/>
      <c r="S40" s="88"/>
      <c r="T40" s="88"/>
      <c r="U40" s="88"/>
      <c r="V40" s="88"/>
      <c r="W40" s="88"/>
      <c r="X40" s="88"/>
      <c r="Y40" s="88"/>
      <c r="Z40" s="102"/>
      <c r="AA40" s="102"/>
      <c r="AB40" s="181"/>
      <c r="AC40" s="98"/>
      <c r="AD40" s="98"/>
      <c r="AE40" s="98"/>
      <c r="AF40" s="98"/>
      <c r="AG40" s="98"/>
      <c r="AH40" s="98"/>
      <c r="AI40" s="98"/>
      <c r="AJ40" s="98"/>
      <c r="AK40" s="98"/>
      <c r="AL40" s="98"/>
      <c r="AM40" s="98"/>
      <c r="AN40" s="98"/>
      <c r="AO40" s="98"/>
      <c r="AP40" s="98"/>
      <c r="AQ40" s="99"/>
      <c r="AR40" s="264"/>
      <c r="AS40" s="264"/>
      <c r="AT40" s="181"/>
      <c r="AU40" s="98"/>
      <c r="AV40" s="98"/>
      <c r="AW40" s="98"/>
      <c r="AX40" s="98"/>
      <c r="AY40" s="98"/>
      <c r="AZ40" s="98"/>
      <c r="BA40" s="98"/>
      <c r="BB40" s="98"/>
      <c r="BC40" s="98"/>
      <c r="BD40" s="98"/>
      <c r="BE40" s="98"/>
      <c r="BF40" s="98"/>
      <c r="BG40" s="98"/>
      <c r="BH40" s="98"/>
      <c r="BI40" s="99"/>
      <c r="BJ40" s="182"/>
      <c r="BK40" s="267"/>
      <c r="BL40" s="85"/>
      <c r="DD40" s="86"/>
    </row>
    <row r="41" spans="2:108" hidden="1" outlineLevel="1" x14ac:dyDescent="0.35">
      <c r="B41" s="64" t="str">
        <f>LD!C559</f>
        <v>Class HDR1_4K</v>
      </c>
      <c r="C41" s="65">
        <f>LD!AR558</f>
        <v>0</v>
      </c>
      <c r="E41" s="419"/>
      <c r="F41" s="419"/>
      <c r="G41" s="62" t="str">
        <f>LD!C559</f>
        <v>Class HDR1_4K</v>
      </c>
      <c r="H41" s="96" t="e">
        <f>LD!AX559</f>
        <v>#VALUE!</v>
      </c>
      <c r="I41" s="96" t="e">
        <f>LD!AY559</f>
        <v>#VALUE!</v>
      </c>
      <c r="J41" s="96" t="e">
        <f>LD!AZ559</f>
        <v>#VALUE!</v>
      </c>
      <c r="K41" s="96" t="e">
        <f>LD!BA559</f>
        <v>#VALUE!</v>
      </c>
      <c r="L41" s="96" t="e">
        <f>LD!BB559</f>
        <v>#VALUE!</v>
      </c>
      <c r="M41" s="96" t="e">
        <f>LD!BD559</f>
        <v>#VALUE!</v>
      </c>
      <c r="N41" s="96" t="e">
        <f>LD!BF559</f>
        <v>#VALUE!</v>
      </c>
      <c r="O41" s="96" t="e">
        <f>LD!BH559</f>
        <v>#VALUE!</v>
      </c>
      <c r="P41" s="96" t="e">
        <f>LD!BJ559</f>
        <v>#VALUE!</v>
      </c>
      <c r="Q41" s="96" t="e">
        <f>LD!BL559</f>
        <v>#VALUE!</v>
      </c>
      <c r="R41" s="96" t="e">
        <f>LD!BN559</f>
        <v>#VALUE!</v>
      </c>
      <c r="S41" s="96" t="e">
        <f>LD!BP559</f>
        <v>#VALUE!</v>
      </c>
      <c r="T41" s="96" t="e">
        <f>LD!BQ559</f>
        <v>#VALUE!</v>
      </c>
      <c r="U41" s="96" t="e">
        <f>LD!BR559</f>
        <v>#VALUE!</v>
      </c>
      <c r="V41" s="96" t="e">
        <f>LD!BS559</f>
        <v>#VALUE!</v>
      </c>
      <c r="W41" s="96" t="e">
        <f>LD!BT559</f>
        <v>#VALUE!</v>
      </c>
      <c r="X41" s="243"/>
      <c r="Y41" s="243"/>
      <c r="Z41" s="175" t="e">
        <f>LD!AR559</f>
        <v>#DIV/0!</v>
      </c>
      <c r="AA41" s="177" t="e">
        <f>LD!AS559</f>
        <v>#DIV/0!</v>
      </c>
      <c r="AB41" s="243" t="e">
        <f>LD!AX560</f>
        <v>#VALUE!</v>
      </c>
      <c r="AC41" s="105" t="e">
        <f>LD!AY560</f>
        <v>#VALUE!</v>
      </c>
      <c r="AD41" s="105" t="e">
        <f>LD!AZ560</f>
        <v>#VALUE!</v>
      </c>
      <c r="AE41" s="105" t="e">
        <f>LD!BA560</f>
        <v>#VALUE!</v>
      </c>
      <c r="AF41" s="105" t="e">
        <f>LD!BB560</f>
        <v>#VALUE!</v>
      </c>
      <c r="AG41" s="105" t="e">
        <f>LD!BD560</f>
        <v>#VALUE!</v>
      </c>
      <c r="AH41" s="105" t="e">
        <f>LD!BF560</f>
        <v>#VALUE!</v>
      </c>
      <c r="AI41" s="105" t="e">
        <f>LD!BH560</f>
        <v>#VALUE!</v>
      </c>
      <c r="AJ41" s="105" t="e">
        <f>LD!BJ560</f>
        <v>#VALUE!</v>
      </c>
      <c r="AK41" s="105" t="e">
        <f>LD!BL560</f>
        <v>#VALUE!</v>
      </c>
      <c r="AL41" s="105" t="e">
        <f>LD!BN560</f>
        <v>#VALUE!</v>
      </c>
      <c r="AM41" s="105" t="e">
        <f>LD!BP560</f>
        <v>#VALUE!</v>
      </c>
      <c r="AN41" s="105" t="e">
        <f>LD!BQ560</f>
        <v>#VALUE!</v>
      </c>
      <c r="AO41" s="105" t="e">
        <f>LD!BR560</f>
        <v>#VALUE!</v>
      </c>
      <c r="AP41" s="105" t="e">
        <f>LD!BS560</f>
        <v>#VALUE!</v>
      </c>
      <c r="AQ41" s="105" t="e">
        <f>LD!BT560</f>
        <v>#VALUE!</v>
      </c>
      <c r="AR41" s="105" t="e">
        <f>LD!AR561</f>
        <v>#DIV/0!</v>
      </c>
      <c r="AS41" s="105" t="e">
        <f>LD!AS561</f>
        <v>#DIV/0!</v>
      </c>
      <c r="AT41" s="105" t="e">
        <f>LD!AX561</f>
        <v>#VALUE!</v>
      </c>
      <c r="AU41" s="105" t="e">
        <f>LD!AY561</f>
        <v>#VALUE!</v>
      </c>
      <c r="AV41" s="105" t="e">
        <f>LD!AZ561</f>
        <v>#VALUE!</v>
      </c>
      <c r="AW41" s="105" t="e">
        <f>LD!BA561</f>
        <v>#VALUE!</v>
      </c>
      <c r="AX41" s="105" t="e">
        <f>LD!BB561</f>
        <v>#VALUE!</v>
      </c>
      <c r="AY41" s="105" t="e">
        <f>LD!BD561</f>
        <v>#VALUE!</v>
      </c>
      <c r="AZ41" s="105" t="e">
        <f>LD!BF561</f>
        <v>#VALUE!</v>
      </c>
      <c r="BA41" s="105" t="e">
        <f>LD!BH561</f>
        <v>#VALUE!</v>
      </c>
      <c r="BB41" s="105" t="e">
        <f>LD!BJ561</f>
        <v>#VALUE!</v>
      </c>
      <c r="BC41" s="105" t="e">
        <f>LD!BL561</f>
        <v>#VALUE!</v>
      </c>
      <c r="BD41" s="105" t="e">
        <f>LD!BN561</f>
        <v>#VALUE!</v>
      </c>
      <c r="BE41" s="105" t="e">
        <f>LD!BP561</f>
        <v>#VALUE!</v>
      </c>
      <c r="BF41" s="105" t="e">
        <f>LD!BQ561</f>
        <v>#VALUE!</v>
      </c>
      <c r="BG41" s="105" t="e">
        <f>LD!BR561</f>
        <v>#VALUE!</v>
      </c>
      <c r="BH41" s="105" t="e">
        <f>LD!BS561</f>
        <v>#VALUE!</v>
      </c>
      <c r="BI41" s="236" t="e">
        <f>LD!BT561</f>
        <v>#VALUE!</v>
      </c>
      <c r="BJ41" s="105" t="e">
        <f>LD!AR562</f>
        <v>#DIV/0!</v>
      </c>
      <c r="BK41" s="105" t="e">
        <f>LD!AS562</f>
        <v>#DIV/0!</v>
      </c>
    </row>
    <row r="42" spans="2:108" hidden="1" outlineLevel="1" x14ac:dyDescent="0.35">
      <c r="B42" s="64" t="str">
        <f>LD!C568</f>
        <v>Class HDR2_2K</v>
      </c>
      <c r="C42" s="65">
        <f>LD!AR567</f>
        <v>0</v>
      </c>
      <c r="E42" s="419"/>
      <c r="F42" s="419"/>
      <c r="G42" s="64" t="str">
        <f>LD!C568</f>
        <v>Class HDR2_2K</v>
      </c>
      <c r="H42" s="96" t="e">
        <f>LD!AX568</f>
        <v>#VALUE!</v>
      </c>
      <c r="I42" s="96" t="e">
        <f>LD!AY568</f>
        <v>#VALUE!</v>
      </c>
      <c r="J42" s="96" t="e">
        <f>LD!AZ568</f>
        <v>#VALUE!</v>
      </c>
      <c r="K42" s="96" t="e">
        <f>LD!BA568</f>
        <v>#VALUE!</v>
      </c>
      <c r="L42" s="96" t="e">
        <f>LD!BB568</f>
        <v>#VALUE!</v>
      </c>
      <c r="M42" s="96" t="e">
        <f>LD!BD568</f>
        <v>#VALUE!</v>
      </c>
      <c r="N42" s="96" t="e">
        <f>LD!BF568</f>
        <v>#VALUE!</v>
      </c>
      <c r="O42" s="96" t="e">
        <f>LD!BH568</f>
        <v>#VALUE!</v>
      </c>
      <c r="P42" s="96" t="e">
        <f>LD!BJ568</f>
        <v>#VALUE!</v>
      </c>
      <c r="Q42" s="96" t="e">
        <f>LD!BL568</f>
        <v>#VALUE!</v>
      </c>
      <c r="R42" s="96" t="e">
        <f>LD!BN568</f>
        <v>#VALUE!</v>
      </c>
      <c r="S42" s="96" t="e">
        <f>LD!BP568</f>
        <v>#VALUE!</v>
      </c>
      <c r="T42" s="96" t="e">
        <f>LD!BQ568</f>
        <v>#VALUE!</v>
      </c>
      <c r="U42" s="96" t="e">
        <f>LD!BR568</f>
        <v>#VALUE!</v>
      </c>
      <c r="V42" s="96" t="e">
        <f>LD!BS568</f>
        <v>#VALUE!</v>
      </c>
      <c r="W42" s="96" t="e">
        <f>LD!BT568</f>
        <v>#VALUE!</v>
      </c>
      <c r="X42" s="233"/>
      <c r="Y42" s="233"/>
      <c r="Z42" s="179" t="e">
        <f>LD!AR568</f>
        <v>#DIV/0!</v>
      </c>
      <c r="AA42" s="97" t="e">
        <f>LD!AS568</f>
        <v>#DIV/0!</v>
      </c>
      <c r="AB42" s="233" t="e">
        <f>LD!AX569</f>
        <v>#VALUE!</v>
      </c>
      <c r="AC42" s="96" t="e">
        <f>LD!AY569</f>
        <v>#VALUE!</v>
      </c>
      <c r="AD42" s="96" t="e">
        <f>LD!AZ569</f>
        <v>#VALUE!</v>
      </c>
      <c r="AE42" s="96" t="e">
        <f>LD!BA569</f>
        <v>#VALUE!</v>
      </c>
      <c r="AF42" s="96" t="e">
        <f>LD!BB569</f>
        <v>#VALUE!</v>
      </c>
      <c r="AG42" s="96" t="e">
        <f>LD!BD569</f>
        <v>#VALUE!</v>
      </c>
      <c r="AH42" s="96" t="e">
        <f>LD!BF569</f>
        <v>#VALUE!</v>
      </c>
      <c r="AI42" s="96" t="e">
        <f>LD!BH569</f>
        <v>#VALUE!</v>
      </c>
      <c r="AJ42" s="96" t="e">
        <f>LD!BJ569</f>
        <v>#VALUE!</v>
      </c>
      <c r="AK42" s="96" t="e">
        <f>LD!BL569</f>
        <v>#VALUE!</v>
      </c>
      <c r="AL42" s="96" t="e">
        <f>LD!BN569</f>
        <v>#VALUE!</v>
      </c>
      <c r="AM42" s="96" t="e">
        <f>LD!BP569</f>
        <v>#VALUE!</v>
      </c>
      <c r="AN42" s="96" t="e">
        <f>LD!BQ569</f>
        <v>#VALUE!</v>
      </c>
      <c r="AO42" s="96" t="e">
        <f>LD!BR569</f>
        <v>#VALUE!</v>
      </c>
      <c r="AP42" s="96" t="e">
        <f>LD!BS569</f>
        <v>#VALUE!</v>
      </c>
      <c r="AQ42" s="96" t="e">
        <f>LD!BT569</f>
        <v>#VALUE!</v>
      </c>
      <c r="AR42" s="96" t="e">
        <f>LD!AR570</f>
        <v>#DIV/0!</v>
      </c>
      <c r="AS42" s="96" t="e">
        <f>LD!AS570</f>
        <v>#DIV/0!</v>
      </c>
      <c r="AT42" s="96" t="e">
        <f>LD!AX570</f>
        <v>#VALUE!</v>
      </c>
      <c r="AU42" s="96" t="e">
        <f>LD!AY570</f>
        <v>#VALUE!</v>
      </c>
      <c r="AV42" s="96" t="e">
        <f>LD!AZ570</f>
        <v>#VALUE!</v>
      </c>
      <c r="AW42" s="96" t="e">
        <f>LD!BA570</f>
        <v>#VALUE!</v>
      </c>
      <c r="AX42" s="96" t="e">
        <f>LD!BB570</f>
        <v>#VALUE!</v>
      </c>
      <c r="AY42" s="96" t="e">
        <f>LD!BD570</f>
        <v>#VALUE!</v>
      </c>
      <c r="AZ42" s="96" t="e">
        <f>LD!BF570</f>
        <v>#VALUE!</v>
      </c>
      <c r="BA42" s="96" t="e">
        <f>LD!BH570</f>
        <v>#VALUE!</v>
      </c>
      <c r="BB42" s="96" t="e">
        <f>LD!BJ570</f>
        <v>#VALUE!</v>
      </c>
      <c r="BC42" s="96" t="e">
        <f>LD!BL570</f>
        <v>#VALUE!</v>
      </c>
      <c r="BD42" s="96" t="e">
        <f>LD!BN570</f>
        <v>#VALUE!</v>
      </c>
      <c r="BE42" s="96" t="e">
        <f>LD!BP570</f>
        <v>#VALUE!</v>
      </c>
      <c r="BF42" s="96" t="e">
        <f>LD!BQ570</f>
        <v>#VALUE!</v>
      </c>
      <c r="BG42" s="96" t="e">
        <f>LD!BR570</f>
        <v>#VALUE!</v>
      </c>
      <c r="BH42" s="96" t="e">
        <f>LD!BS570</f>
        <v>#VALUE!</v>
      </c>
      <c r="BI42" s="97" t="e">
        <f>LD!BT570</f>
        <v>#VALUE!</v>
      </c>
      <c r="BJ42" s="96" t="e">
        <f>LD!AR571</f>
        <v>#DIV/0!</v>
      </c>
      <c r="BK42" s="96" t="e">
        <f>LD!AS571</f>
        <v>#DIV/0!</v>
      </c>
    </row>
    <row r="43" spans="2:108" hidden="1" outlineLevel="1" x14ac:dyDescent="0.35">
      <c r="B43" s="50">
        <f>LD!C601</f>
        <v>0</v>
      </c>
      <c r="C43" s="68" t="e">
        <f>LD!AR599</f>
        <v>#DIV/0!</v>
      </c>
      <c r="E43" s="419"/>
      <c r="F43" s="419"/>
      <c r="G43" s="66">
        <f>LD!C601</f>
        <v>0</v>
      </c>
      <c r="H43" s="96" t="e">
        <f>LD!AX601</f>
        <v>#VALUE!</v>
      </c>
      <c r="I43" s="96" t="e">
        <f>LD!AY601</f>
        <v>#VALUE!</v>
      </c>
      <c r="J43" s="96" t="e">
        <f>LD!AZ601</f>
        <v>#VALUE!</v>
      </c>
      <c r="K43" s="96" t="e">
        <f>LD!BA601</f>
        <v>#VALUE!</v>
      </c>
      <c r="L43" s="96" t="e">
        <f>LD!BB601</f>
        <v>#VALUE!</v>
      </c>
      <c r="M43" s="96" t="e">
        <f>LD!BD601</f>
        <v>#VALUE!</v>
      </c>
      <c r="N43" s="96" t="e">
        <f>LD!BF601</f>
        <v>#VALUE!</v>
      </c>
      <c r="O43" s="96" t="e">
        <f>LD!BH601</f>
        <v>#VALUE!</v>
      </c>
      <c r="P43" s="96" t="e">
        <f>LD!BJ601</f>
        <v>#VALUE!</v>
      </c>
      <c r="Q43" s="96" t="e">
        <f>LD!BL601</f>
        <v>#VALUE!</v>
      </c>
      <c r="R43" s="96" t="e">
        <f>LD!BN601</f>
        <v>#VALUE!</v>
      </c>
      <c r="S43" s="96" t="e">
        <f>LD!BP601</f>
        <v>#VALUE!</v>
      </c>
      <c r="T43" s="96" t="e">
        <f>LD!BQ601</f>
        <v>#VALUE!</v>
      </c>
      <c r="U43" s="96" t="e">
        <f>LD!BR601</f>
        <v>#VALUE!</v>
      </c>
      <c r="V43" s="96" t="e">
        <f>LD!BS601</f>
        <v>#VALUE!</v>
      </c>
      <c r="W43" s="96" t="e">
        <f>LD!BT601</f>
        <v>#VALUE!</v>
      </c>
      <c r="X43" s="233"/>
      <c r="Y43" s="233"/>
      <c r="Z43" s="179" t="e">
        <f>LD!AR601</f>
        <v>#DIV/0!</v>
      </c>
      <c r="AA43" s="97" t="e">
        <f>LD!AS601</f>
        <v>#DIV/0!</v>
      </c>
      <c r="AB43" s="233">
        <f>LD!AX602</f>
        <v>0</v>
      </c>
      <c r="AC43" s="96">
        <f>LD!AY602</f>
        <v>0</v>
      </c>
      <c r="AD43" s="96">
        <f>LD!AZ602</f>
        <v>0</v>
      </c>
      <c r="AE43" s="96">
        <f>LD!BA602</f>
        <v>0</v>
      </c>
      <c r="AF43" s="96">
        <f>LD!BB602</f>
        <v>0</v>
      </c>
      <c r="AG43" s="96">
        <f>LD!BD602</f>
        <v>0</v>
      </c>
      <c r="AH43" s="96">
        <f>LD!BF602</f>
        <v>0</v>
      </c>
      <c r="AI43" s="96">
        <f>LD!BH602</f>
        <v>0</v>
      </c>
      <c r="AJ43" s="96">
        <f>LD!BJ602</f>
        <v>0</v>
      </c>
      <c r="AK43" s="96">
        <f>LD!BL602</f>
        <v>0</v>
      </c>
      <c r="AL43" s="96">
        <f>LD!BN602</f>
        <v>0</v>
      </c>
      <c r="AM43" s="96">
        <f>LD!BP602</f>
        <v>0</v>
      </c>
      <c r="AN43" s="96">
        <f>LD!BQ602</f>
        <v>0</v>
      </c>
      <c r="AO43" s="96">
        <f>LD!BR602</f>
        <v>0</v>
      </c>
      <c r="AP43" s="96">
        <f>LD!BS602</f>
        <v>0</v>
      </c>
      <c r="AQ43" s="96">
        <f>LD!BT602</f>
        <v>0</v>
      </c>
      <c r="AR43" s="96">
        <f>LD!AR603</f>
        <v>0</v>
      </c>
      <c r="AS43" s="96">
        <f>LD!AS603</f>
        <v>0</v>
      </c>
      <c r="AT43" s="96">
        <f>LD!AX603</f>
        <v>0</v>
      </c>
      <c r="AU43" s="96">
        <f>LD!AY603</f>
        <v>0</v>
      </c>
      <c r="AV43" s="96">
        <f>LD!AZ603</f>
        <v>0</v>
      </c>
      <c r="AW43" s="96">
        <f>LD!BA603</f>
        <v>0</v>
      </c>
      <c r="AX43" s="96">
        <f>LD!BB603</f>
        <v>0</v>
      </c>
      <c r="AY43" s="96">
        <f>LD!BD603</f>
        <v>0</v>
      </c>
      <c r="AZ43" s="96">
        <f>LD!BF603</f>
        <v>0</v>
      </c>
      <c r="BA43" s="96">
        <f>LD!BH603</f>
        <v>0</v>
      </c>
      <c r="BB43" s="96">
        <f>LD!BJ603</f>
        <v>0</v>
      </c>
      <c r="BC43" s="96">
        <f>LD!BL603</f>
        <v>0</v>
      </c>
      <c r="BD43" s="96">
        <f>LD!BN603</f>
        <v>0</v>
      </c>
      <c r="BE43" s="96">
        <f>LD!BP603</f>
        <v>0</v>
      </c>
      <c r="BF43" s="96">
        <f>LD!BQ603</f>
        <v>0</v>
      </c>
      <c r="BG43" s="96">
        <f>LD!BR603</f>
        <v>0</v>
      </c>
      <c r="BH43" s="96">
        <f>LD!BS603</f>
        <v>0</v>
      </c>
      <c r="BI43" s="97">
        <f>LD!BT603</f>
        <v>0</v>
      </c>
      <c r="BJ43" s="96">
        <f>LD!AR604</f>
        <v>0</v>
      </c>
      <c r="BK43" s="96">
        <f>LD!AS604</f>
        <v>0</v>
      </c>
    </row>
    <row r="44" spans="2:108" ht="16" hidden="1" customHeight="1" outlineLevel="1" thickBot="1" x14ac:dyDescent="0.4">
      <c r="B44" s="69" t="str">
        <f>Intra!C588</f>
        <v>Overall</v>
      </c>
      <c r="C44" s="70">
        <f>Intra!AR587</f>
        <v>0</v>
      </c>
      <c r="E44" s="420"/>
      <c r="F44" s="420"/>
      <c r="G44" s="69">
        <f>LD!C579</f>
        <v>0</v>
      </c>
      <c r="H44" s="98" t="e">
        <f>LD!AX579</f>
        <v>#VALUE!</v>
      </c>
      <c r="I44" s="98" t="e">
        <f>LD!AY579</f>
        <v>#VALUE!</v>
      </c>
      <c r="J44" s="98" t="e">
        <f>LD!AZ579</f>
        <v>#VALUE!</v>
      </c>
      <c r="K44" s="98" t="e">
        <f>LD!BA579</f>
        <v>#VALUE!</v>
      </c>
      <c r="L44" s="98" t="e">
        <f>LD!BB579</f>
        <v>#VALUE!</v>
      </c>
      <c r="M44" s="98" t="e">
        <f>LD!BD579</f>
        <v>#VALUE!</v>
      </c>
      <c r="N44" s="98" t="e">
        <f>LD!BF579</f>
        <v>#VALUE!</v>
      </c>
      <c r="O44" s="98" t="e">
        <f>LD!BH579</f>
        <v>#VALUE!</v>
      </c>
      <c r="P44" s="98" t="e">
        <f>LD!BJ579</f>
        <v>#VALUE!</v>
      </c>
      <c r="Q44" s="98" t="e">
        <f>LD!BL579</f>
        <v>#VALUE!</v>
      </c>
      <c r="R44" s="98" t="e">
        <f>LD!BN579</f>
        <v>#VALUE!</v>
      </c>
      <c r="S44" s="98" t="e">
        <f>LD!BP579</f>
        <v>#VALUE!</v>
      </c>
      <c r="T44" s="98" t="e">
        <f>LD!BQ579</f>
        <v>#VALUE!</v>
      </c>
      <c r="U44" s="98" t="e">
        <f>LD!BR579</f>
        <v>#VALUE!</v>
      </c>
      <c r="V44" s="98" t="e">
        <f>LD!BS579</f>
        <v>#VALUE!</v>
      </c>
      <c r="W44" s="98" t="e">
        <f>LD!BT579</f>
        <v>#VALUE!</v>
      </c>
      <c r="X44" s="241"/>
      <c r="Y44" s="241"/>
      <c r="Z44" s="181" t="e">
        <f>LD!AR579</f>
        <v>#DIV/0!</v>
      </c>
      <c r="AA44" s="99" t="e">
        <f>LD!AS579</f>
        <v>#DIV/0!</v>
      </c>
      <c r="AB44" s="241">
        <f>LD!AX580</f>
        <v>0</v>
      </c>
      <c r="AC44" s="98">
        <f>LD!AY580</f>
        <v>0</v>
      </c>
      <c r="AD44" s="98">
        <f>LD!AZ580</f>
        <v>0</v>
      </c>
      <c r="AE44" s="98">
        <f>LD!BA580</f>
        <v>0</v>
      </c>
      <c r="AF44" s="98">
        <f>LD!BB580</f>
        <v>0</v>
      </c>
      <c r="AG44" s="98">
        <f>LD!BD580</f>
        <v>0</v>
      </c>
      <c r="AH44" s="98">
        <f>LD!BF580</f>
        <v>0</v>
      </c>
      <c r="AI44" s="98">
        <f>LD!BH580</f>
        <v>0</v>
      </c>
      <c r="AJ44" s="98">
        <f>LD!BJ580</f>
        <v>0</v>
      </c>
      <c r="AK44" s="98">
        <f>LD!BL580</f>
        <v>0</v>
      </c>
      <c r="AL44" s="98">
        <f>LD!BN580</f>
        <v>0</v>
      </c>
      <c r="AM44" s="98">
        <f>LD!BP580</f>
        <v>0</v>
      </c>
      <c r="AN44" s="98">
        <f>LD!BQ580</f>
        <v>0</v>
      </c>
      <c r="AO44" s="98">
        <f>LD!BR580</f>
        <v>0</v>
      </c>
      <c r="AP44" s="98">
        <f>LD!BS580</f>
        <v>0</v>
      </c>
      <c r="AQ44" s="98">
        <f>LD!BT580</f>
        <v>0</v>
      </c>
      <c r="AR44" s="98">
        <f>LD!AR581</f>
        <v>0</v>
      </c>
      <c r="AS44" s="98">
        <f>LD!AS581</f>
        <v>0</v>
      </c>
      <c r="AT44" s="98">
        <f>LD!AX581</f>
        <v>0</v>
      </c>
      <c r="AU44" s="98">
        <f>LD!AY581</f>
        <v>0</v>
      </c>
      <c r="AV44" s="98">
        <f>LD!AZ581</f>
        <v>0</v>
      </c>
      <c r="AW44" s="98">
        <f>LD!BA581</f>
        <v>0</v>
      </c>
      <c r="AX44" s="98">
        <f>LD!BB581</f>
        <v>0</v>
      </c>
      <c r="AY44" s="98">
        <f>LD!BD581</f>
        <v>0</v>
      </c>
      <c r="AZ44" s="98">
        <f>LD!BF581</f>
        <v>0</v>
      </c>
      <c r="BA44" s="98">
        <f>LD!BH581</f>
        <v>0</v>
      </c>
      <c r="BB44" s="98">
        <f>LD!BJ581</f>
        <v>0</v>
      </c>
      <c r="BC44" s="98">
        <f>LD!BL581</f>
        <v>0</v>
      </c>
      <c r="BD44" s="98">
        <f>LD!BN581</f>
        <v>0</v>
      </c>
      <c r="BE44" s="98">
        <f>LD!BP581</f>
        <v>0</v>
      </c>
      <c r="BF44" s="98">
        <f>LD!BQ581</f>
        <v>0</v>
      </c>
      <c r="BG44" s="98">
        <f>LD!BR581</f>
        <v>0</v>
      </c>
      <c r="BH44" s="98">
        <f>LD!BS581</f>
        <v>0</v>
      </c>
      <c r="BI44" s="99">
        <f>LD!BT581</f>
        <v>0</v>
      </c>
      <c r="BJ44" s="98">
        <f>LD!AR582</f>
        <v>0</v>
      </c>
      <c r="BK44" s="98">
        <f>LD!AS582</f>
        <v>0</v>
      </c>
    </row>
    <row r="45" spans="2:108" ht="16" collapsed="1" thickBot="1" x14ac:dyDescent="0.4">
      <c r="D45" s="19"/>
      <c r="E45" s="95"/>
      <c r="F45" s="19"/>
      <c r="G45" s="106"/>
      <c r="BA45" s="2"/>
      <c r="BC45" s="17"/>
      <c r="BL45" s="17"/>
      <c r="DD45" s="25"/>
    </row>
    <row r="46" spans="2:108" x14ac:dyDescent="0.35">
      <c r="E46" s="418" t="s">
        <v>269</v>
      </c>
      <c r="F46" s="418"/>
      <c r="G46" s="453" t="s">
        <v>117</v>
      </c>
      <c r="H46" s="454"/>
      <c r="I46" s="454"/>
      <c r="J46" s="454"/>
      <c r="K46" s="454"/>
      <c r="L46" s="454"/>
      <c r="M46" s="454"/>
      <c r="N46" s="454"/>
      <c r="O46" s="454"/>
      <c r="P46" s="454"/>
      <c r="Q46" s="454"/>
      <c r="R46" s="454"/>
      <c r="S46" s="454"/>
      <c r="T46" s="454"/>
      <c r="U46" s="454"/>
      <c r="V46" s="454"/>
      <c r="W46" s="454"/>
      <c r="X46" s="454"/>
      <c r="Y46" s="454"/>
      <c r="Z46" s="454"/>
      <c r="AA46" s="455"/>
      <c r="AB46" s="436" t="s">
        <v>130</v>
      </c>
      <c r="AC46" s="436"/>
      <c r="AD46" s="436"/>
      <c r="AE46" s="436"/>
      <c r="AF46" s="436"/>
      <c r="AG46" s="436"/>
      <c r="AH46" s="436"/>
      <c r="AI46" s="436"/>
      <c r="AJ46" s="436"/>
      <c r="AK46" s="436"/>
      <c r="AL46" s="436"/>
      <c r="AM46" s="436"/>
      <c r="AN46" s="436"/>
      <c r="AO46" s="436"/>
      <c r="AP46" s="436"/>
      <c r="AQ46" s="436"/>
      <c r="AR46" s="265"/>
      <c r="AS46" s="265"/>
      <c r="AT46" s="406" t="s">
        <v>131</v>
      </c>
      <c r="AU46" s="407"/>
      <c r="AV46" s="407"/>
      <c r="AW46" s="407"/>
      <c r="AX46" s="407"/>
      <c r="AY46" s="407"/>
      <c r="AZ46" s="407"/>
      <c r="BA46" s="407"/>
      <c r="BB46" s="407"/>
      <c r="BC46" s="407"/>
      <c r="BD46" s="407"/>
      <c r="BE46" s="407"/>
      <c r="BF46" s="407"/>
      <c r="BG46" s="407"/>
      <c r="BH46" s="407"/>
      <c r="BI46" s="407"/>
      <c r="BJ46" s="277"/>
      <c r="BK46" s="278"/>
      <c r="BL46" s="17"/>
      <c r="DD46" s="25"/>
    </row>
    <row r="47" spans="2:108" ht="14.5" customHeight="1" thickBot="1" x14ac:dyDescent="0.4">
      <c r="E47" s="419"/>
      <c r="F47" s="419"/>
      <c r="G47" s="42"/>
      <c r="H47" s="399" t="s">
        <v>3</v>
      </c>
      <c r="I47" s="400"/>
      <c r="J47" s="400"/>
      <c r="K47" s="400"/>
      <c r="L47" s="402"/>
      <c r="M47" s="20" t="s">
        <v>1</v>
      </c>
      <c r="N47" s="20" t="s">
        <v>111</v>
      </c>
      <c r="O47" s="20" t="s">
        <v>0</v>
      </c>
      <c r="P47" s="20" t="s">
        <v>143</v>
      </c>
      <c r="Q47" s="20" t="s">
        <v>145</v>
      </c>
      <c r="R47" s="20" t="s">
        <v>146</v>
      </c>
      <c r="S47" s="399" t="s">
        <v>142</v>
      </c>
      <c r="T47" s="400"/>
      <c r="U47" s="400"/>
      <c r="V47" s="400"/>
      <c r="W47" s="402"/>
      <c r="X47" s="416" t="s">
        <v>297</v>
      </c>
      <c r="Y47" s="417"/>
      <c r="Z47" s="399" t="s">
        <v>268</v>
      </c>
      <c r="AA47" s="401"/>
      <c r="AB47" s="439" t="s">
        <v>3</v>
      </c>
      <c r="AC47" s="439"/>
      <c r="AD47" s="439"/>
      <c r="AE47" s="439"/>
      <c r="AF47" s="440"/>
      <c r="AG47" s="21" t="s">
        <v>1</v>
      </c>
      <c r="AH47" s="21" t="s">
        <v>111</v>
      </c>
      <c r="AI47" s="21" t="s">
        <v>0</v>
      </c>
      <c r="AJ47" s="21" t="s">
        <v>143</v>
      </c>
      <c r="AK47" s="21" t="s">
        <v>145</v>
      </c>
      <c r="AL47" s="21" t="s">
        <v>146</v>
      </c>
      <c r="AM47" s="441" t="s">
        <v>142</v>
      </c>
      <c r="AN47" s="439"/>
      <c r="AO47" s="439"/>
      <c r="AP47" s="439"/>
      <c r="AQ47" s="439"/>
      <c r="AR47" s="78"/>
      <c r="AS47" s="78"/>
      <c r="AT47" s="403" t="s">
        <v>3</v>
      </c>
      <c r="AU47" s="404"/>
      <c r="AV47" s="404"/>
      <c r="AW47" s="404"/>
      <c r="AX47" s="405"/>
      <c r="AY47" s="22" t="s">
        <v>1</v>
      </c>
      <c r="AZ47" s="22" t="s">
        <v>111</v>
      </c>
      <c r="BA47" s="22" t="s">
        <v>0</v>
      </c>
      <c r="BB47" s="23" t="s">
        <v>143</v>
      </c>
      <c r="BC47" s="22" t="s">
        <v>145</v>
      </c>
      <c r="BD47" s="22" t="s">
        <v>146</v>
      </c>
      <c r="BE47" s="408" t="s">
        <v>142</v>
      </c>
      <c r="BF47" s="409"/>
      <c r="BG47" s="409"/>
      <c r="BH47" s="409"/>
      <c r="BI47" s="409"/>
      <c r="BJ47" s="397" t="s">
        <v>268</v>
      </c>
      <c r="BK47" s="398"/>
      <c r="BL47" s="17"/>
      <c r="CE47" s="25"/>
      <c r="DD47" s="25"/>
    </row>
    <row r="48" spans="2:108" ht="16" customHeight="1" thickBot="1" x14ac:dyDescent="0.4">
      <c r="B48" s="71" t="s">
        <v>148</v>
      </c>
      <c r="C48" s="72" t="s">
        <v>147</v>
      </c>
      <c r="E48" s="419"/>
      <c r="F48" s="419"/>
      <c r="G48" s="45" t="s">
        <v>5</v>
      </c>
      <c r="H48" s="20" t="s">
        <v>15</v>
      </c>
      <c r="I48" s="20" t="s">
        <v>16</v>
      </c>
      <c r="J48" s="20" t="s">
        <v>17</v>
      </c>
      <c r="K48" s="20" t="s">
        <v>157</v>
      </c>
      <c r="L48" s="20" t="s">
        <v>265</v>
      </c>
      <c r="M48" s="20" t="s">
        <v>15</v>
      </c>
      <c r="N48" s="20" t="s">
        <v>15</v>
      </c>
      <c r="O48" s="20" t="s">
        <v>15</v>
      </c>
      <c r="P48" s="20" t="s">
        <v>15</v>
      </c>
      <c r="Q48" s="20" t="s">
        <v>15</v>
      </c>
      <c r="R48" s="20"/>
      <c r="S48" s="20" t="s">
        <v>15</v>
      </c>
      <c r="T48" s="20" t="s">
        <v>16</v>
      </c>
      <c r="U48" s="20" t="s">
        <v>17</v>
      </c>
      <c r="V48" s="20" t="s">
        <v>157</v>
      </c>
      <c r="W48" s="20" t="s">
        <v>265</v>
      </c>
      <c r="X48" s="76" t="s">
        <v>0</v>
      </c>
      <c r="Y48" s="76" t="s">
        <v>296</v>
      </c>
      <c r="Z48" s="43" t="s">
        <v>266</v>
      </c>
      <c r="AA48" s="44" t="s">
        <v>267</v>
      </c>
      <c r="AB48" s="79" t="s">
        <v>15</v>
      </c>
      <c r="AC48" s="21" t="s">
        <v>16</v>
      </c>
      <c r="AD48" s="21" t="s">
        <v>17</v>
      </c>
      <c r="AE48" s="21" t="s">
        <v>157</v>
      </c>
      <c r="AF48" s="21" t="s">
        <v>265</v>
      </c>
      <c r="AG48" s="21" t="s">
        <v>15</v>
      </c>
      <c r="AH48" s="21" t="s">
        <v>15</v>
      </c>
      <c r="AI48" s="21" t="s">
        <v>15</v>
      </c>
      <c r="AJ48" s="21" t="s">
        <v>15</v>
      </c>
      <c r="AK48" s="21" t="s">
        <v>15</v>
      </c>
      <c r="AL48" s="21"/>
      <c r="AM48" s="21" t="s">
        <v>15</v>
      </c>
      <c r="AN48" s="21" t="s">
        <v>16</v>
      </c>
      <c r="AO48" s="21" t="s">
        <v>17</v>
      </c>
      <c r="AP48" s="21" t="s">
        <v>157</v>
      </c>
      <c r="AQ48" s="80" t="s">
        <v>265</v>
      </c>
      <c r="AR48" s="259"/>
      <c r="AS48" s="259"/>
      <c r="AT48" s="58" t="s">
        <v>15</v>
      </c>
      <c r="AU48" s="22" t="s">
        <v>16</v>
      </c>
      <c r="AV48" s="22" t="s">
        <v>17</v>
      </c>
      <c r="AW48" s="22" t="s">
        <v>157</v>
      </c>
      <c r="AX48" s="22" t="s">
        <v>265</v>
      </c>
      <c r="AY48" s="22" t="s">
        <v>15</v>
      </c>
      <c r="AZ48" s="22" t="s">
        <v>15</v>
      </c>
      <c r="BA48" s="22" t="s">
        <v>15</v>
      </c>
      <c r="BB48" s="23" t="s">
        <v>15</v>
      </c>
      <c r="BC48" s="22" t="s">
        <v>15</v>
      </c>
      <c r="BD48" s="22"/>
      <c r="BE48" s="22" t="s">
        <v>15</v>
      </c>
      <c r="BF48" s="22" t="s">
        <v>16</v>
      </c>
      <c r="BG48" s="22" t="s">
        <v>17</v>
      </c>
      <c r="BH48" s="22" t="s">
        <v>157</v>
      </c>
      <c r="BI48" s="81" t="s">
        <v>265</v>
      </c>
      <c r="BJ48" s="279" t="s">
        <v>266</v>
      </c>
      <c r="BK48" s="280" t="s">
        <v>267</v>
      </c>
      <c r="BL48" s="17"/>
      <c r="CE48" s="24"/>
      <c r="DD48" s="24"/>
    </row>
    <row r="49" spans="2:108" ht="31" x14ac:dyDescent="0.35">
      <c r="B49" s="46" t="str">
        <f>Still!A4</f>
        <v>F1 High Resolutions</v>
      </c>
      <c r="C49" s="65">
        <f>Still!AR349</f>
        <v>0</v>
      </c>
      <c r="E49" s="419"/>
      <c r="F49" s="419"/>
      <c r="G49" s="46" t="str">
        <f>Still!A4</f>
        <v>F1 High Resolutions</v>
      </c>
      <c r="H49" s="96" t="e">
        <f>Still!AX350</f>
        <v>#VALUE!</v>
      </c>
      <c r="I49" s="96" t="e">
        <f>Still!AY350</f>
        <v>#VALUE!</v>
      </c>
      <c r="J49" s="96" t="e">
        <f>Still!AZ350</f>
        <v>#VALUE!</v>
      </c>
      <c r="K49" s="96" t="e">
        <f>Still!BA350</f>
        <v>#VALUE!</v>
      </c>
      <c r="L49" s="96" t="e">
        <f>Still!BB350</f>
        <v>#VALUE!</v>
      </c>
      <c r="M49" s="96" t="e">
        <f>Still!BD350</f>
        <v>#VALUE!</v>
      </c>
      <c r="N49" s="96" t="e">
        <f>Still!BF350</f>
        <v>#VALUE!</v>
      </c>
      <c r="O49" s="96" t="e">
        <f>Still!BH350</f>
        <v>#VALUE!</v>
      </c>
      <c r="P49" s="96" t="e">
        <f>Still!BJ350</f>
        <v>#VALUE!</v>
      </c>
      <c r="Q49" s="96" t="e">
        <f>Still!BL350</f>
        <v>#VALUE!</v>
      </c>
      <c r="R49" s="96" t="e">
        <f>Still!BN350</f>
        <v>#VALUE!</v>
      </c>
      <c r="S49" s="96" t="e">
        <f>Still!BP350</f>
        <v>#VALUE!</v>
      </c>
      <c r="T49" s="96" t="e">
        <f>Still!BQ350</f>
        <v>#VALUE!</v>
      </c>
      <c r="U49" s="96" t="e">
        <f>Still!BR350</f>
        <v>#VALUE!</v>
      </c>
      <c r="V49" s="96" t="e">
        <f>Still!BS350</f>
        <v>#VALUE!</v>
      </c>
      <c r="W49" s="96" t="e">
        <f>Still!BT350</f>
        <v>#VALUE!</v>
      </c>
      <c r="X49" s="322">
        <f>Still!BV350</f>
        <v>0</v>
      </c>
      <c r="Y49" s="322">
        <f>Still!BX350</f>
        <v>0</v>
      </c>
      <c r="Z49" s="179" t="e">
        <f>Still!AR350</f>
        <v>#DIV/0!</v>
      </c>
      <c r="AA49" s="97" t="e">
        <f>Still!AS350</f>
        <v>#DIV/0!</v>
      </c>
      <c r="AB49" s="233" t="e">
        <f>Still!AX351</f>
        <v>#VALUE!</v>
      </c>
      <c r="AC49" s="96" t="e">
        <f>Still!AY351</f>
        <v>#VALUE!</v>
      </c>
      <c r="AD49" s="96" t="e">
        <f>Still!AZ351</f>
        <v>#VALUE!</v>
      </c>
      <c r="AE49" s="96" t="e">
        <f>Still!BA351</f>
        <v>#VALUE!</v>
      </c>
      <c r="AF49" s="96" t="e">
        <f>Still!BB351</f>
        <v>#VALUE!</v>
      </c>
      <c r="AG49" s="96" t="e">
        <f>Still!BD351</f>
        <v>#VALUE!</v>
      </c>
      <c r="AH49" s="96" t="e">
        <f>Still!BF351</f>
        <v>#VALUE!</v>
      </c>
      <c r="AI49" s="96" t="e">
        <f>Still!BH351</f>
        <v>#VALUE!</v>
      </c>
      <c r="AJ49" s="96" t="e">
        <f>Still!BJ351</f>
        <v>#VALUE!</v>
      </c>
      <c r="AK49" s="96" t="e">
        <f>Still!BL351</f>
        <v>#VALUE!</v>
      </c>
      <c r="AL49" s="96" t="e">
        <f>Still!BN351</f>
        <v>#VALUE!</v>
      </c>
      <c r="AM49" s="96" t="e">
        <f>Still!BP351</f>
        <v>#VALUE!</v>
      </c>
      <c r="AN49" s="96" t="e">
        <f>Still!BQ351</f>
        <v>#VALUE!</v>
      </c>
      <c r="AO49" s="96" t="e">
        <f>Still!BR351</f>
        <v>#VALUE!</v>
      </c>
      <c r="AP49" s="96" t="e">
        <f>Still!BS351</f>
        <v>#VALUE!</v>
      </c>
      <c r="AQ49" s="249" t="e">
        <f>Still!BT351</f>
        <v>#VALUE!</v>
      </c>
      <c r="AR49" s="174" t="e">
        <f>Still!AR352</f>
        <v>#DIV/0!</v>
      </c>
      <c r="AS49" s="174" t="e">
        <f>Still!AS352</f>
        <v>#DIV/0!</v>
      </c>
      <c r="AT49" s="179" t="e">
        <f>Still!AX352</f>
        <v>#VALUE!</v>
      </c>
      <c r="AU49" s="96" t="e">
        <f>Still!AY352</f>
        <v>#VALUE!</v>
      </c>
      <c r="AV49" s="96" t="e">
        <f>Still!AZ352</f>
        <v>#VALUE!</v>
      </c>
      <c r="AW49" s="96" t="e">
        <f>Still!BA352</f>
        <v>#VALUE!</v>
      </c>
      <c r="AX49" s="96" t="e">
        <f>Still!BB352</f>
        <v>#VALUE!</v>
      </c>
      <c r="AY49" s="96" t="e">
        <f>Still!BD352</f>
        <v>#VALUE!</v>
      </c>
      <c r="AZ49" s="96" t="e">
        <f>Still!BF352</f>
        <v>#VALUE!</v>
      </c>
      <c r="BA49" s="96" t="e">
        <f>Still!BH352</f>
        <v>#VALUE!</v>
      </c>
      <c r="BB49" s="96" t="e">
        <f>Still!BJ352</f>
        <v>#VALUE!</v>
      </c>
      <c r="BC49" s="96" t="e">
        <f>Still!BL352</f>
        <v>#VALUE!</v>
      </c>
      <c r="BD49" s="96" t="e">
        <f>Still!BN352</f>
        <v>#VALUE!</v>
      </c>
      <c r="BE49" s="96" t="e">
        <f>Still!BP352</f>
        <v>#VALUE!</v>
      </c>
      <c r="BF49" s="96" t="e">
        <f>Still!BQ352</f>
        <v>#VALUE!</v>
      </c>
      <c r="BG49" s="96" t="e">
        <f>Still!BR352</f>
        <v>#VALUE!</v>
      </c>
      <c r="BH49" s="96" t="e">
        <f>Still!BS352</f>
        <v>#VALUE!</v>
      </c>
      <c r="BI49" s="97" t="e">
        <f>Still!BT352</f>
        <v>#VALUE!</v>
      </c>
      <c r="BJ49" s="188" t="e">
        <f>Still!AR353</f>
        <v>#DIV/0!</v>
      </c>
      <c r="BK49" s="276" t="e">
        <f>Still!AS353</f>
        <v>#DIV/0!</v>
      </c>
      <c r="BL49" s="17"/>
      <c r="CE49" s="24"/>
      <c r="DD49" s="24"/>
    </row>
    <row r="50" spans="2:108" ht="31.5" thickBot="1" x14ac:dyDescent="0.4">
      <c r="B50" s="47" t="str">
        <f>Still!A172</f>
        <v>F2 Medium Resolution</v>
      </c>
      <c r="C50" s="73">
        <f>Still!AR358</f>
        <v>0</v>
      </c>
      <c r="E50" s="420"/>
      <c r="F50" s="420"/>
      <c r="G50" s="47" t="str">
        <f>Still!A172</f>
        <v>F2 Medium Resolution</v>
      </c>
      <c r="H50" s="98" t="e">
        <f>Still!AX359</f>
        <v>#VALUE!</v>
      </c>
      <c r="I50" s="98" t="e">
        <f>Still!AY359</f>
        <v>#VALUE!</v>
      </c>
      <c r="J50" s="98" t="e">
        <f>Still!AZ359</f>
        <v>#VALUE!</v>
      </c>
      <c r="K50" s="98" t="e">
        <f>Still!BA359</f>
        <v>#VALUE!</v>
      </c>
      <c r="L50" s="98" t="e">
        <f>Still!BB359</f>
        <v>#VALUE!</v>
      </c>
      <c r="M50" s="98" t="e">
        <f>Still!BD359</f>
        <v>#VALUE!</v>
      </c>
      <c r="N50" s="98" t="e">
        <f>Still!BF359</f>
        <v>#VALUE!</v>
      </c>
      <c r="O50" s="98" t="e">
        <f>Still!BH359</f>
        <v>#VALUE!</v>
      </c>
      <c r="P50" s="98" t="e">
        <f>Still!BJ359</f>
        <v>#VALUE!</v>
      </c>
      <c r="Q50" s="98" t="e">
        <f>Still!BL359</f>
        <v>#VALUE!</v>
      </c>
      <c r="R50" s="98" t="e">
        <f>Still!BN359</f>
        <v>#VALUE!</v>
      </c>
      <c r="S50" s="98" t="e">
        <f>Still!BP359</f>
        <v>#VALUE!</v>
      </c>
      <c r="T50" s="98" t="e">
        <f>Still!BQ359</f>
        <v>#VALUE!</v>
      </c>
      <c r="U50" s="98" t="e">
        <f>Still!BR359</f>
        <v>#VALUE!</v>
      </c>
      <c r="V50" s="98" t="e">
        <f>Still!BS359</f>
        <v>#VALUE!</v>
      </c>
      <c r="W50" s="98" t="e">
        <f>Still!BT359</f>
        <v>#VALUE!</v>
      </c>
      <c r="X50" s="323">
        <f>Still!BV359</f>
        <v>0</v>
      </c>
      <c r="Y50" s="323">
        <f>Still!BX359</f>
        <v>0</v>
      </c>
      <c r="Z50" s="179" t="e">
        <f>Still!AR359</f>
        <v>#DIV/0!</v>
      </c>
      <c r="AA50" s="97" t="e">
        <f>Still!AS359</f>
        <v>#DIV/0!</v>
      </c>
      <c r="AB50" s="233" t="e">
        <f>Still!AX360</f>
        <v>#VALUE!</v>
      </c>
      <c r="AC50" s="96" t="e">
        <f>Still!AY360</f>
        <v>#VALUE!</v>
      </c>
      <c r="AD50" s="96" t="e">
        <f>Still!AZ360</f>
        <v>#VALUE!</v>
      </c>
      <c r="AE50" s="96" t="e">
        <f>Still!BA360</f>
        <v>#VALUE!</v>
      </c>
      <c r="AF50" s="96" t="e">
        <f>Still!BB360</f>
        <v>#VALUE!</v>
      </c>
      <c r="AG50" s="96" t="e">
        <f>Still!BD360</f>
        <v>#VALUE!</v>
      </c>
      <c r="AH50" s="96" t="e">
        <f>Still!BF360</f>
        <v>#VALUE!</v>
      </c>
      <c r="AI50" s="96" t="e">
        <f>Still!BH360</f>
        <v>#VALUE!</v>
      </c>
      <c r="AJ50" s="96" t="e">
        <f>Still!BJ360</f>
        <v>#VALUE!</v>
      </c>
      <c r="AK50" s="96" t="e">
        <f>Still!BL360</f>
        <v>#VALUE!</v>
      </c>
      <c r="AL50" s="96" t="e">
        <f>Still!BN360</f>
        <v>#VALUE!</v>
      </c>
      <c r="AM50" s="96" t="e">
        <f>Still!BP360</f>
        <v>#VALUE!</v>
      </c>
      <c r="AN50" s="96" t="e">
        <f>Still!BQ360</f>
        <v>#VALUE!</v>
      </c>
      <c r="AO50" s="96" t="e">
        <f>Still!BR360</f>
        <v>#VALUE!</v>
      </c>
      <c r="AP50" s="96" t="e">
        <f>Still!BS360</f>
        <v>#VALUE!</v>
      </c>
      <c r="AQ50" s="249" t="e">
        <f>Still!BT360</f>
        <v>#VALUE!</v>
      </c>
      <c r="AR50" s="182" t="e">
        <f>Still!AR361</f>
        <v>#DIV/0!</v>
      </c>
      <c r="AS50" s="182" t="e">
        <f>Still!AS361</f>
        <v>#DIV/0!</v>
      </c>
      <c r="AT50" s="181" t="e">
        <f>Still!AX361</f>
        <v>#VALUE!</v>
      </c>
      <c r="AU50" s="98" t="e">
        <f>Still!AY361</f>
        <v>#VALUE!</v>
      </c>
      <c r="AV50" s="98" t="e">
        <f>Still!AZ361</f>
        <v>#VALUE!</v>
      </c>
      <c r="AW50" s="98" t="e">
        <f>Still!BA361</f>
        <v>#VALUE!</v>
      </c>
      <c r="AX50" s="98" t="e">
        <f>Still!BB361</f>
        <v>#VALUE!</v>
      </c>
      <c r="AY50" s="98" t="e">
        <f>Still!BD361</f>
        <v>#VALUE!</v>
      </c>
      <c r="AZ50" s="98" t="e">
        <f>Still!BF361</f>
        <v>#VALUE!</v>
      </c>
      <c r="BA50" s="98" t="e">
        <f>Still!BH361</f>
        <v>#VALUE!</v>
      </c>
      <c r="BB50" s="98" t="e">
        <f>Still!BJ361</f>
        <v>#VALUE!</v>
      </c>
      <c r="BC50" s="98" t="e">
        <f>Still!BL361</f>
        <v>#VALUE!</v>
      </c>
      <c r="BD50" s="98" t="e">
        <f>Still!BN361</f>
        <v>#VALUE!</v>
      </c>
      <c r="BE50" s="98" t="e">
        <f>Still!BP361</f>
        <v>#VALUE!</v>
      </c>
      <c r="BF50" s="98" t="e">
        <f>Still!BQ361</f>
        <v>#VALUE!</v>
      </c>
      <c r="BG50" s="98" t="e">
        <f>Still!BR361</f>
        <v>#VALUE!</v>
      </c>
      <c r="BH50" s="98" t="e">
        <f>Still!BS361</f>
        <v>#VALUE!</v>
      </c>
      <c r="BI50" s="99" t="e">
        <f>Still!BT361</f>
        <v>#VALUE!</v>
      </c>
      <c r="BJ50" s="182" t="e">
        <f>Still!AR362</f>
        <v>#DIV/0!</v>
      </c>
      <c r="BK50" s="275" t="e">
        <f>Still!AS362</f>
        <v>#DIV/0!</v>
      </c>
      <c r="BL50" s="17"/>
      <c r="CE50" s="24"/>
      <c r="DD50" s="24"/>
    </row>
    <row r="51" spans="2:108" x14ac:dyDescent="0.35">
      <c r="C51" s="232"/>
      <c r="D51" s="19"/>
      <c r="E51" s="95"/>
      <c r="F51" s="19"/>
      <c r="G51" s="106"/>
      <c r="BA51" s="2"/>
      <c r="BC51" s="17"/>
      <c r="BL51" s="17"/>
      <c r="CE51" s="24"/>
      <c r="DD51" s="24"/>
    </row>
    <row r="52" spans="2:108" x14ac:dyDescent="0.35">
      <c r="C52" s="232"/>
      <c r="D52" s="19"/>
      <c r="E52" s="95"/>
      <c r="F52" s="19"/>
      <c r="G52" s="106"/>
      <c r="BJ52" s="17"/>
      <c r="CC52" s="24"/>
      <c r="DB52" s="24"/>
    </row>
    <row r="54" spans="2:108" x14ac:dyDescent="0.35">
      <c r="T54" s="17"/>
      <c r="BA54" s="2"/>
      <c r="BB54" s="17"/>
    </row>
    <row r="55" spans="2:108" ht="16" customHeight="1" thickBot="1" x14ac:dyDescent="0.4">
      <c r="AY55" s="17"/>
      <c r="BA55" s="2"/>
    </row>
    <row r="56" spans="2:108" ht="16" customHeight="1" x14ac:dyDescent="0.35">
      <c r="E56" s="418" t="s">
        <v>121</v>
      </c>
      <c r="F56" s="103"/>
      <c r="G56" s="26"/>
      <c r="H56" s="445" t="s">
        <v>117</v>
      </c>
      <c r="I56" s="446"/>
      <c r="J56" s="446"/>
      <c r="K56" s="446"/>
      <c r="L56" s="446"/>
      <c r="M56" s="446"/>
      <c r="N56" s="446"/>
      <c r="O56" s="446"/>
      <c r="P56" s="446"/>
      <c r="Q56" s="447"/>
      <c r="R56" s="456" t="s">
        <v>130</v>
      </c>
      <c r="S56" s="446"/>
      <c r="T56" s="446"/>
      <c r="U56" s="446"/>
      <c r="V56" s="446"/>
      <c r="W56" s="446"/>
      <c r="X56" s="446"/>
      <c r="Y56" s="447"/>
      <c r="Z56" s="456" t="s">
        <v>131</v>
      </c>
      <c r="AA56" s="446"/>
      <c r="AB56" s="446"/>
      <c r="AC56" s="446"/>
      <c r="AD56" s="446"/>
      <c r="AE56" s="446"/>
      <c r="AF56" s="446"/>
      <c r="AG56" s="457"/>
    </row>
    <row r="57" spans="2:108" x14ac:dyDescent="0.35">
      <c r="B57" s="399" t="s">
        <v>260</v>
      </c>
      <c r="C57" s="402"/>
      <c r="E57" s="419"/>
      <c r="F57" s="27"/>
      <c r="G57" s="28"/>
      <c r="H57" s="29" t="s">
        <v>3</v>
      </c>
      <c r="I57" s="30" t="s">
        <v>1</v>
      </c>
      <c r="J57" s="30" t="s">
        <v>111</v>
      </c>
      <c r="K57" s="30" t="s">
        <v>0</v>
      </c>
      <c r="L57" s="30" t="s">
        <v>143</v>
      </c>
      <c r="M57" s="30" t="s">
        <v>145</v>
      </c>
      <c r="N57" s="30" t="s">
        <v>146</v>
      </c>
      <c r="O57" s="31" t="s">
        <v>142</v>
      </c>
      <c r="P57" s="31" t="s">
        <v>0</v>
      </c>
      <c r="Q57" s="31" t="s">
        <v>143</v>
      </c>
      <c r="R57" s="30" t="s">
        <v>3</v>
      </c>
      <c r="S57" s="30" t="s">
        <v>1</v>
      </c>
      <c r="T57" s="30" t="s">
        <v>111</v>
      </c>
      <c r="U57" s="30" t="s">
        <v>0</v>
      </c>
      <c r="V57" s="30" t="s">
        <v>143</v>
      </c>
      <c r="W57" s="30" t="s">
        <v>145</v>
      </c>
      <c r="X57" s="30" t="s">
        <v>146</v>
      </c>
      <c r="Y57" s="31" t="s">
        <v>142</v>
      </c>
      <c r="Z57" s="30" t="s">
        <v>3</v>
      </c>
      <c r="AA57" s="30" t="s">
        <v>1</v>
      </c>
      <c r="AB57" s="30" t="s">
        <v>111</v>
      </c>
      <c r="AC57" s="32" t="s">
        <v>0</v>
      </c>
      <c r="AD57" s="32" t="s">
        <v>143</v>
      </c>
      <c r="AE57" s="30" t="s">
        <v>145</v>
      </c>
      <c r="AF57" s="30" t="s">
        <v>146</v>
      </c>
      <c r="AG57" s="32" t="s">
        <v>142</v>
      </c>
    </row>
    <row r="58" spans="2:108" ht="16" thickBot="1" x14ac:dyDescent="0.4">
      <c r="B58" s="20" t="s">
        <v>261</v>
      </c>
      <c r="C58" s="41">
        <v>14</v>
      </c>
      <c r="E58" s="419"/>
      <c r="F58" s="27"/>
      <c r="G58" s="28" t="s">
        <v>5</v>
      </c>
      <c r="H58" s="33" t="s">
        <v>15</v>
      </c>
      <c r="I58" s="28" t="s">
        <v>15</v>
      </c>
      <c r="J58" s="28" t="s">
        <v>15</v>
      </c>
      <c r="K58" s="28" t="s">
        <v>15</v>
      </c>
      <c r="L58" s="28" t="s">
        <v>15</v>
      </c>
      <c r="M58" s="28" t="s">
        <v>15</v>
      </c>
      <c r="N58" s="28"/>
      <c r="O58" s="28" t="s">
        <v>15</v>
      </c>
      <c r="P58" s="443" t="s">
        <v>297</v>
      </c>
      <c r="Q58" s="444"/>
      <c r="R58" s="28" t="s">
        <v>15</v>
      </c>
      <c r="S58" s="28" t="s">
        <v>15</v>
      </c>
      <c r="T58" s="28" t="s">
        <v>15</v>
      </c>
      <c r="U58" s="28" t="s">
        <v>15</v>
      </c>
      <c r="V58" s="28" t="s">
        <v>15</v>
      </c>
      <c r="W58" s="28" t="s">
        <v>15</v>
      </c>
      <c r="X58" s="28"/>
      <c r="Y58" s="28" t="s">
        <v>15</v>
      </c>
      <c r="Z58" s="28" t="s">
        <v>15</v>
      </c>
      <c r="AA58" s="28" t="s">
        <v>15</v>
      </c>
      <c r="AB58" s="28" t="s">
        <v>15</v>
      </c>
      <c r="AC58" s="34" t="s">
        <v>15</v>
      </c>
      <c r="AD58" s="34" t="s">
        <v>15</v>
      </c>
      <c r="AE58" s="28" t="s">
        <v>15</v>
      </c>
      <c r="AF58" s="28"/>
      <c r="AG58" s="34" t="s">
        <v>15</v>
      </c>
    </row>
    <row r="59" spans="2:108" x14ac:dyDescent="0.35">
      <c r="B59" s="20" t="s">
        <v>16</v>
      </c>
      <c r="C59" s="41">
        <v>1</v>
      </c>
      <c r="E59" s="419"/>
      <c r="F59" s="418" t="s">
        <v>132</v>
      </c>
      <c r="G59" s="28" t="str">
        <f>Intra!C505</f>
        <v>Class A1_4K</v>
      </c>
      <c r="H59" s="96" t="e">
        <f>Intra!AW505</f>
        <v>#VALUE!</v>
      </c>
      <c r="I59" s="96" t="e">
        <f>Intra!BC505</f>
        <v>#VALUE!</v>
      </c>
      <c r="J59" s="96" t="e">
        <f>Intra!BE505</f>
        <v>#VALUE!</v>
      </c>
      <c r="K59" s="96" t="e">
        <f>Intra!BG505</f>
        <v>#VALUE!</v>
      </c>
      <c r="L59" s="96" t="e">
        <f>Intra!BI505</f>
        <v>#VALUE!</v>
      </c>
      <c r="M59" s="96" t="e">
        <f>Intra!BK505</f>
        <v>#VALUE!</v>
      </c>
      <c r="N59" s="96" t="e">
        <f>Intra!BM505</f>
        <v>#VALUE!</v>
      </c>
      <c r="O59" s="110" t="e">
        <f>Intra!BO505</f>
        <v>#VALUE!</v>
      </c>
      <c r="P59" s="322">
        <f>Intra!BU505</f>
        <v>0</v>
      </c>
      <c r="Q59" s="322">
        <f>Intra!BW505</f>
        <v>0</v>
      </c>
      <c r="R59" s="96" t="e">
        <f>Intra!AW506</f>
        <v>#VALUE!</v>
      </c>
      <c r="S59" s="96" t="e">
        <f>Intra!BC506</f>
        <v>#VALUE!</v>
      </c>
      <c r="T59" s="96" t="e">
        <f>Intra!BE506</f>
        <v>#VALUE!</v>
      </c>
      <c r="U59" s="96" t="e">
        <f>Intra!BG506</f>
        <v>#VALUE!</v>
      </c>
      <c r="V59" s="96" t="e">
        <f>Intra!BI506</f>
        <v>#VALUE!</v>
      </c>
      <c r="W59" s="96" t="e">
        <f>Intra!BK506</f>
        <v>#VALUE!</v>
      </c>
      <c r="X59" s="96" t="e">
        <f>Intra!BM506</f>
        <v>#VALUE!</v>
      </c>
      <c r="Y59" s="96" t="e">
        <f>Intra!BO506</f>
        <v>#VALUE!</v>
      </c>
      <c r="Z59" s="96" t="e">
        <f>Intra!AW507</f>
        <v>#VALUE!</v>
      </c>
      <c r="AA59" s="96" t="e">
        <f>Intra!BC507</f>
        <v>#VALUE!</v>
      </c>
      <c r="AB59" s="96" t="e">
        <f>Intra!BE507</f>
        <v>#VALUE!</v>
      </c>
      <c r="AC59" s="96" t="e">
        <f>Intra!BG507</f>
        <v>#VALUE!</v>
      </c>
      <c r="AD59" s="96" t="e">
        <f>Intra!BI507</f>
        <v>#VALUE!</v>
      </c>
      <c r="AE59" s="96" t="e">
        <f>Intra!BK507</f>
        <v>#VALUE!</v>
      </c>
      <c r="AF59" s="96" t="e">
        <f>Intra!BM507</f>
        <v>#VALUE!</v>
      </c>
      <c r="AG59" s="97" t="e">
        <f>Intra!BO507</f>
        <v>#VALUE!</v>
      </c>
    </row>
    <row r="60" spans="2:108" x14ac:dyDescent="0.35">
      <c r="B60" s="20" t="s">
        <v>17</v>
      </c>
      <c r="C60" s="41">
        <v>1</v>
      </c>
      <c r="E60" s="419"/>
      <c r="F60" s="419"/>
      <c r="G60" s="28" t="str">
        <f>Intra!C514</f>
        <v>Class A1_2K</v>
      </c>
      <c r="H60" s="96" t="e">
        <f>Intra!AW514</f>
        <v>#VALUE!</v>
      </c>
      <c r="I60" s="96" t="e">
        <f>Intra!BC514</f>
        <v>#VALUE!</v>
      </c>
      <c r="J60" s="96" t="e">
        <f>Intra!BE514</f>
        <v>#VALUE!</v>
      </c>
      <c r="K60" s="96" t="e">
        <f>Intra!BG514</f>
        <v>#VALUE!</v>
      </c>
      <c r="L60" s="96" t="e">
        <f>Intra!BI514</f>
        <v>#VALUE!</v>
      </c>
      <c r="M60" s="96" t="e">
        <f>Intra!BK514</f>
        <v>#VALUE!</v>
      </c>
      <c r="N60" s="96" t="e">
        <f>Intra!BM514</f>
        <v>#VALUE!</v>
      </c>
      <c r="O60" s="110" t="e">
        <f>Intra!BO514</f>
        <v>#VALUE!</v>
      </c>
      <c r="P60" s="322">
        <f>Intra!BU514</f>
        <v>0</v>
      </c>
      <c r="Q60" s="322">
        <f>Intra!BW514</f>
        <v>0</v>
      </c>
      <c r="R60" s="96" t="e">
        <f>Intra!AW515</f>
        <v>#VALUE!</v>
      </c>
      <c r="S60" s="96" t="e">
        <f>Intra!BC515</f>
        <v>#VALUE!</v>
      </c>
      <c r="T60" s="96" t="e">
        <f>Intra!BE515</f>
        <v>#VALUE!</v>
      </c>
      <c r="U60" s="96" t="e">
        <f>Intra!BG515</f>
        <v>#VALUE!</v>
      </c>
      <c r="V60" s="96" t="e">
        <f>Intra!BI515</f>
        <v>#VALUE!</v>
      </c>
      <c r="W60" s="96" t="e">
        <f>Intra!BK515</f>
        <v>#VALUE!</v>
      </c>
      <c r="X60" s="96" t="e">
        <f>Intra!BM515</f>
        <v>#VALUE!</v>
      </c>
      <c r="Y60" s="96" t="e">
        <f>Intra!BO515</f>
        <v>#VALUE!</v>
      </c>
      <c r="Z60" s="96" t="e">
        <f>Intra!AW516</f>
        <v>#VALUE!</v>
      </c>
      <c r="AA60" s="96" t="e">
        <f>Intra!BC516</f>
        <v>#VALUE!</v>
      </c>
      <c r="AB60" s="96" t="e">
        <f>Intra!BE516</f>
        <v>#VALUE!</v>
      </c>
      <c r="AC60" s="96" t="e">
        <f>Intra!BG516</f>
        <v>#VALUE!</v>
      </c>
      <c r="AD60" s="96" t="e">
        <f>Intra!BI516</f>
        <v>#VALUE!</v>
      </c>
      <c r="AE60" s="96" t="e">
        <f>Intra!BK516</f>
        <v>#VALUE!</v>
      </c>
      <c r="AF60" s="96" t="e">
        <f>Intra!BM516</f>
        <v>#VALUE!</v>
      </c>
      <c r="AG60" s="97" t="e">
        <f>Intra!BO516</f>
        <v>#VALUE!</v>
      </c>
    </row>
    <row r="61" spans="2:108" x14ac:dyDescent="0.35">
      <c r="B61" s="20" t="s">
        <v>128</v>
      </c>
      <c r="C61" s="41">
        <f>SUM(C58:C60)</f>
        <v>16</v>
      </c>
      <c r="E61" s="419"/>
      <c r="F61" s="419"/>
      <c r="G61" s="28" t="str">
        <f>Intra!C523</f>
        <v>Class A3_720p</v>
      </c>
      <c r="H61" s="96" t="e">
        <f>Intra!AW523</f>
        <v>#VALUE!</v>
      </c>
      <c r="I61" s="96" t="e">
        <f>Intra!BC523</f>
        <v>#VALUE!</v>
      </c>
      <c r="J61" s="96" t="e">
        <f>Intra!BE523</f>
        <v>#VALUE!</v>
      </c>
      <c r="K61" s="96" t="e">
        <f>Intra!BG523</f>
        <v>#VALUE!</v>
      </c>
      <c r="L61" s="96" t="e">
        <f>Intra!BI523</f>
        <v>#VALUE!</v>
      </c>
      <c r="M61" s="96" t="e">
        <f>Intra!BK523</f>
        <v>#VALUE!</v>
      </c>
      <c r="N61" s="96" t="e">
        <f>Intra!BM523</f>
        <v>#VALUE!</v>
      </c>
      <c r="O61" s="110" t="e">
        <f>Intra!BO523</f>
        <v>#VALUE!</v>
      </c>
      <c r="P61" s="322">
        <f>Intra!BU523</f>
        <v>0</v>
      </c>
      <c r="Q61" s="322">
        <f>Intra!BW523</f>
        <v>0</v>
      </c>
      <c r="R61" s="96" t="e">
        <f>Intra!AW524</f>
        <v>#VALUE!</v>
      </c>
      <c r="S61" s="96" t="e">
        <f>Intra!BC524</f>
        <v>#VALUE!</v>
      </c>
      <c r="T61" s="96" t="e">
        <f>Intra!BE524</f>
        <v>#VALUE!</v>
      </c>
      <c r="U61" s="96" t="e">
        <f>Intra!BG524</f>
        <v>#VALUE!</v>
      </c>
      <c r="V61" s="96" t="e">
        <f>Intra!BI524</f>
        <v>#VALUE!</v>
      </c>
      <c r="W61" s="96" t="e">
        <f>Intra!BK524</f>
        <v>#VALUE!</v>
      </c>
      <c r="X61" s="96" t="e">
        <f>Intra!BM524</f>
        <v>#VALUE!</v>
      </c>
      <c r="Y61" s="96" t="e">
        <f>Intra!BO524</f>
        <v>#VALUE!</v>
      </c>
      <c r="Z61" s="96" t="e">
        <f>Intra!AW525</f>
        <v>#VALUE!</v>
      </c>
      <c r="AA61" s="96" t="e">
        <f>Intra!BC525</f>
        <v>#VALUE!</v>
      </c>
      <c r="AB61" s="96" t="e">
        <f>Intra!BE525</f>
        <v>#VALUE!</v>
      </c>
      <c r="AC61" s="96" t="e">
        <f>Intra!BG525</f>
        <v>#VALUE!</v>
      </c>
      <c r="AD61" s="96" t="e">
        <f>Intra!BI525</f>
        <v>#VALUE!</v>
      </c>
      <c r="AE61" s="96" t="e">
        <f>Intra!BK525</f>
        <v>#VALUE!</v>
      </c>
      <c r="AF61" s="96" t="e">
        <f>Intra!BM525</f>
        <v>#VALUE!</v>
      </c>
      <c r="AG61" s="97" t="e">
        <f>Intra!BO525</f>
        <v>#VALUE!</v>
      </c>
    </row>
    <row r="62" spans="2:108" x14ac:dyDescent="0.35">
      <c r="E62" s="419"/>
      <c r="F62" s="419"/>
      <c r="G62" s="28" t="str">
        <f>Intra!C532</f>
        <v>Class A4_360p</v>
      </c>
      <c r="H62" s="96" t="e">
        <f>Intra!AW532</f>
        <v>#VALUE!</v>
      </c>
      <c r="I62" s="96" t="e">
        <f>Intra!BC532</f>
        <v>#VALUE!</v>
      </c>
      <c r="J62" s="96" t="e">
        <f>Intra!BE532</f>
        <v>#VALUE!</v>
      </c>
      <c r="K62" s="96" t="e">
        <f>Intra!BG532</f>
        <v>#VALUE!</v>
      </c>
      <c r="L62" s="96" t="e">
        <f>Intra!BI532</f>
        <v>#VALUE!</v>
      </c>
      <c r="M62" s="96" t="e">
        <f>Intra!BK532</f>
        <v>#VALUE!</v>
      </c>
      <c r="N62" s="96" t="e">
        <f>Intra!BM532</f>
        <v>#VALUE!</v>
      </c>
      <c r="O62" s="110" t="e">
        <f>Intra!BO532</f>
        <v>#VALUE!</v>
      </c>
      <c r="P62" s="322">
        <f>Intra!BU532</f>
        <v>0</v>
      </c>
      <c r="Q62" s="322">
        <f>Intra!BW532</f>
        <v>0</v>
      </c>
      <c r="R62" s="96" t="e">
        <f>Intra!AW533</f>
        <v>#VALUE!</v>
      </c>
      <c r="S62" s="96" t="e">
        <f>Intra!BC533</f>
        <v>#VALUE!</v>
      </c>
      <c r="T62" s="96" t="e">
        <f>Intra!BE533</f>
        <v>#VALUE!</v>
      </c>
      <c r="U62" s="96" t="e">
        <f>Intra!BG533</f>
        <v>#VALUE!</v>
      </c>
      <c r="V62" s="96" t="e">
        <f>Intra!BI533</f>
        <v>#VALUE!</v>
      </c>
      <c r="W62" s="96" t="e">
        <f>Intra!BK533</f>
        <v>#VALUE!</v>
      </c>
      <c r="X62" s="96" t="e">
        <f>Intra!BM533</f>
        <v>#VALUE!</v>
      </c>
      <c r="Y62" s="96" t="e">
        <f>Intra!BO533</f>
        <v>#VALUE!</v>
      </c>
      <c r="Z62" s="96" t="e">
        <f>Intra!AW534</f>
        <v>#VALUE!</v>
      </c>
      <c r="AA62" s="96" t="e">
        <f>Intra!BC534</f>
        <v>#VALUE!</v>
      </c>
      <c r="AB62" s="96" t="e">
        <f>Intra!BE534</f>
        <v>#VALUE!</v>
      </c>
      <c r="AC62" s="96" t="e">
        <f>Intra!BG534</f>
        <v>#VALUE!</v>
      </c>
      <c r="AD62" s="96" t="e">
        <f>Intra!BI534</f>
        <v>#VALUE!</v>
      </c>
      <c r="AE62" s="96" t="e">
        <f>Intra!BK534</f>
        <v>#VALUE!</v>
      </c>
      <c r="AF62" s="96" t="e">
        <f>Intra!BM534</f>
        <v>#VALUE!</v>
      </c>
      <c r="AG62" s="97" t="e">
        <f>Intra!BO534</f>
        <v>#VALUE!</v>
      </c>
    </row>
    <row r="63" spans="2:108" x14ac:dyDescent="0.35">
      <c r="E63" s="419"/>
      <c r="F63" s="419"/>
      <c r="G63" s="28" t="str">
        <f>Intra!C541</f>
        <v>Class A5_270p</v>
      </c>
      <c r="H63" s="96" t="e">
        <f>Intra!AW541</f>
        <v>#VALUE!</v>
      </c>
      <c r="I63" s="96" t="e">
        <f>Intra!BC541</f>
        <v>#VALUE!</v>
      </c>
      <c r="J63" s="96" t="e">
        <f>Intra!BE541</f>
        <v>#VALUE!</v>
      </c>
      <c r="K63" s="96" t="e">
        <f>Intra!BG541</f>
        <v>#VALUE!</v>
      </c>
      <c r="L63" s="96" t="e">
        <f>Intra!BI541</f>
        <v>#VALUE!</v>
      </c>
      <c r="M63" s="96" t="e">
        <f>Intra!BK541</f>
        <v>#VALUE!</v>
      </c>
      <c r="N63" s="96" t="e">
        <f>Intra!BM541</f>
        <v>#VALUE!</v>
      </c>
      <c r="O63" s="110" t="e">
        <f>Intra!BO541</f>
        <v>#VALUE!</v>
      </c>
      <c r="P63" s="322">
        <f>Intra!BU541</f>
        <v>0</v>
      </c>
      <c r="Q63" s="322">
        <f>Intra!BW541</f>
        <v>0</v>
      </c>
      <c r="R63" s="96" t="e">
        <f>Intra!AW542</f>
        <v>#VALUE!</v>
      </c>
      <c r="S63" s="96" t="e">
        <f>Intra!BC542</f>
        <v>#VALUE!</v>
      </c>
      <c r="T63" s="96" t="e">
        <f>Intra!BE542</f>
        <v>#VALUE!</v>
      </c>
      <c r="U63" s="96" t="e">
        <f>Intra!BG542</f>
        <v>#VALUE!</v>
      </c>
      <c r="V63" s="96" t="e">
        <f>Intra!BI542</f>
        <v>#VALUE!</v>
      </c>
      <c r="W63" s="96" t="e">
        <f>Intra!BK542</f>
        <v>#VALUE!</v>
      </c>
      <c r="X63" s="96" t="e">
        <f>Intra!BM542</f>
        <v>#VALUE!</v>
      </c>
      <c r="Y63" s="96" t="e">
        <f>Intra!BO542</f>
        <v>#VALUE!</v>
      </c>
      <c r="Z63" s="96" t="e">
        <f>Intra!AW543</f>
        <v>#VALUE!</v>
      </c>
      <c r="AA63" s="96" t="e">
        <f>Intra!BC543</f>
        <v>#VALUE!</v>
      </c>
      <c r="AB63" s="96" t="e">
        <f>Intra!BE543</f>
        <v>#VALUE!</v>
      </c>
      <c r="AC63" s="96" t="e">
        <f>Intra!BG543</f>
        <v>#VALUE!</v>
      </c>
      <c r="AD63" s="96" t="e">
        <f>Intra!BI543</f>
        <v>#VALUE!</v>
      </c>
      <c r="AE63" s="96" t="e">
        <f>Intra!BK543</f>
        <v>#VALUE!</v>
      </c>
      <c r="AF63" s="96" t="e">
        <f>Intra!BM543</f>
        <v>#VALUE!</v>
      </c>
      <c r="AG63" s="97" t="e">
        <f>Intra!BO543</f>
        <v>#VALUE!</v>
      </c>
    </row>
    <row r="64" spans="2:108" x14ac:dyDescent="0.35">
      <c r="E64" s="419"/>
      <c r="F64" s="419"/>
      <c r="G64" s="28" t="str">
        <f>Intra!C550</f>
        <v>Class B1_SYN</v>
      </c>
      <c r="H64" s="96" t="e">
        <f>Intra!AW550</f>
        <v>#VALUE!</v>
      </c>
      <c r="I64" s="96" t="e">
        <f>Intra!BC550</f>
        <v>#VALUE!</v>
      </c>
      <c r="J64" s="96" t="e">
        <f>Intra!BE550</f>
        <v>#VALUE!</v>
      </c>
      <c r="K64" s="96" t="e">
        <f>Intra!BG550</f>
        <v>#VALUE!</v>
      </c>
      <c r="L64" s="96" t="e">
        <f>Intra!BI550</f>
        <v>#VALUE!</v>
      </c>
      <c r="M64" s="96" t="e">
        <f>Intra!BK550</f>
        <v>#VALUE!</v>
      </c>
      <c r="N64" s="96" t="e">
        <f>Intra!BM550</f>
        <v>#VALUE!</v>
      </c>
      <c r="O64" s="110" t="e">
        <f>Intra!BO550</f>
        <v>#VALUE!</v>
      </c>
      <c r="P64" s="322">
        <f>Intra!BU550</f>
        <v>0</v>
      </c>
      <c r="Q64" s="322">
        <f>Intra!BW550</f>
        <v>0</v>
      </c>
      <c r="R64" s="96" t="e">
        <f>Intra!AW551</f>
        <v>#VALUE!</v>
      </c>
      <c r="S64" s="96" t="e">
        <f>Intra!BC551</f>
        <v>#VALUE!</v>
      </c>
      <c r="T64" s="96" t="e">
        <f>Intra!BE551</f>
        <v>#VALUE!</v>
      </c>
      <c r="U64" s="96" t="e">
        <f>Intra!BG551</f>
        <v>#VALUE!</v>
      </c>
      <c r="V64" s="96" t="e">
        <f>Intra!BI551</f>
        <v>#VALUE!</v>
      </c>
      <c r="W64" s="96" t="e">
        <f>Intra!BK551</f>
        <v>#VALUE!</v>
      </c>
      <c r="X64" s="96" t="e">
        <f>Intra!BM551</f>
        <v>#VALUE!</v>
      </c>
      <c r="Y64" s="96" t="e">
        <f>Intra!BO551</f>
        <v>#VALUE!</v>
      </c>
      <c r="Z64" s="96" t="e">
        <f>Intra!AW552</f>
        <v>#VALUE!</v>
      </c>
      <c r="AA64" s="96" t="e">
        <f>Intra!BC552</f>
        <v>#VALUE!</v>
      </c>
      <c r="AB64" s="96" t="e">
        <f>Intra!BE552</f>
        <v>#VALUE!</v>
      </c>
      <c r="AC64" s="96" t="e">
        <f>Intra!BG552</f>
        <v>#VALUE!</v>
      </c>
      <c r="AD64" s="96" t="e">
        <f>Intra!BI552</f>
        <v>#VALUE!</v>
      </c>
      <c r="AE64" s="96" t="e">
        <f>Intra!BK552</f>
        <v>#VALUE!</v>
      </c>
      <c r="AF64" s="96" t="e">
        <f>Intra!BM552</f>
        <v>#VALUE!</v>
      </c>
      <c r="AG64" s="97" t="e">
        <f>Intra!BO552</f>
        <v>#VALUE!</v>
      </c>
    </row>
    <row r="65" spans="2:33" x14ac:dyDescent="0.35">
      <c r="E65" s="419"/>
      <c r="F65" s="419"/>
      <c r="G65" s="28" t="str">
        <f>Intra!AT599</f>
        <v>Overall Mandatory</v>
      </c>
      <c r="H65" s="96" t="e">
        <f>Intra!AW599</f>
        <v>#VALUE!</v>
      </c>
      <c r="I65" s="96" t="e">
        <f>Intra!BC599</f>
        <v>#VALUE!</v>
      </c>
      <c r="J65" s="96" t="e">
        <f>Intra!BE599</f>
        <v>#VALUE!</v>
      </c>
      <c r="K65" s="96" t="e">
        <f>Intra!BG599</f>
        <v>#VALUE!</v>
      </c>
      <c r="L65" s="96" t="e">
        <f>Intra!BI599</f>
        <v>#VALUE!</v>
      </c>
      <c r="M65" s="96" t="e">
        <f>Intra!BK599</f>
        <v>#VALUE!</v>
      </c>
      <c r="N65" s="96" t="e">
        <f>Intra!BM599</f>
        <v>#VALUE!</v>
      </c>
      <c r="O65" s="110" t="e">
        <f>Intra!BO599</f>
        <v>#VALUE!</v>
      </c>
      <c r="P65" s="322">
        <f>Intra!BU599</f>
        <v>0</v>
      </c>
      <c r="Q65" s="322">
        <f>Intra!BW599</f>
        <v>0</v>
      </c>
      <c r="R65" s="96" t="e">
        <f>Intra!AW600</f>
        <v>#VALUE!</v>
      </c>
      <c r="S65" s="96" t="e">
        <f>Intra!BC600</f>
        <v>#VALUE!</v>
      </c>
      <c r="T65" s="96" t="e">
        <f>Intra!BE600</f>
        <v>#VALUE!</v>
      </c>
      <c r="U65" s="96" t="e">
        <f>Intra!BG600</f>
        <v>#VALUE!</v>
      </c>
      <c r="V65" s="96" t="e">
        <f>Intra!BI600</f>
        <v>#VALUE!</v>
      </c>
      <c r="W65" s="96" t="e">
        <f>Intra!BK600</f>
        <v>#VALUE!</v>
      </c>
      <c r="X65" s="96" t="e">
        <f>Intra!BM600</f>
        <v>#VALUE!</v>
      </c>
      <c r="Y65" s="96" t="e">
        <f>Intra!BO600</f>
        <v>#VALUE!</v>
      </c>
      <c r="Z65" s="96" t="e">
        <f>Intra!AW601</f>
        <v>#VALUE!</v>
      </c>
      <c r="AA65" s="96" t="e">
        <f>Intra!BC601</f>
        <v>#VALUE!</v>
      </c>
      <c r="AB65" s="96" t="e">
        <f>Intra!BE601</f>
        <v>#VALUE!</v>
      </c>
      <c r="AC65" s="96" t="e">
        <f>Intra!BG601</f>
        <v>#VALUE!</v>
      </c>
      <c r="AD65" s="96" t="e">
        <f>Intra!BI601</f>
        <v>#VALUE!</v>
      </c>
      <c r="AE65" s="96" t="e">
        <f>Intra!BK601</f>
        <v>#VALUE!</v>
      </c>
      <c r="AF65" s="96" t="e">
        <f>Intra!BM601</f>
        <v>#VALUE!</v>
      </c>
      <c r="AG65" s="97" t="e">
        <f>Intra!BO601</f>
        <v>#VALUE!</v>
      </c>
    </row>
    <row r="66" spans="2:33" outlineLevel="1" x14ac:dyDescent="0.35">
      <c r="E66" s="419"/>
      <c r="F66" s="419"/>
      <c r="G66" s="330"/>
      <c r="H66" s="331"/>
      <c r="I66" s="331"/>
      <c r="J66" s="331"/>
      <c r="K66" s="331"/>
      <c r="L66" s="331"/>
      <c r="M66" s="331"/>
      <c r="N66" s="331"/>
      <c r="O66" s="331"/>
      <c r="P66" s="343"/>
      <c r="Q66" s="343"/>
      <c r="R66" s="331"/>
      <c r="S66" s="331"/>
      <c r="T66" s="331"/>
      <c r="U66" s="331"/>
      <c r="V66" s="331"/>
      <c r="W66" s="331"/>
      <c r="X66" s="331"/>
      <c r="Y66" s="331"/>
      <c r="Z66" s="331"/>
      <c r="AA66" s="331"/>
      <c r="AB66" s="331"/>
      <c r="AC66" s="331"/>
      <c r="AD66" s="331"/>
      <c r="AE66" s="331"/>
      <c r="AF66" s="331"/>
      <c r="AG66" s="332"/>
    </row>
    <row r="67" spans="2:33" ht="16" customHeight="1" outlineLevel="2" x14ac:dyDescent="0.35">
      <c r="E67" s="419"/>
      <c r="F67" s="419"/>
      <c r="G67" s="92" t="str">
        <f>Intra!C559</f>
        <v>Class HDR1_4K</v>
      </c>
      <c r="H67" s="96" t="e">
        <f>Intra!AW559</f>
        <v>#VALUE!</v>
      </c>
      <c r="I67" s="96" t="e">
        <f>Intra!BC559</f>
        <v>#VALUE!</v>
      </c>
      <c r="J67" s="96" t="e">
        <f>Intra!BE559</f>
        <v>#VALUE!</v>
      </c>
      <c r="K67" s="96" t="e">
        <f>Intra!BG559</f>
        <v>#VALUE!</v>
      </c>
      <c r="L67" s="96" t="e">
        <f>Intra!BI559</f>
        <v>#VALUE!</v>
      </c>
      <c r="M67" s="96" t="e">
        <f>Intra!BK559</f>
        <v>#VALUE!</v>
      </c>
      <c r="N67" s="96" t="e">
        <f>Intra!BM559</f>
        <v>#VALUE!</v>
      </c>
      <c r="O67" s="110" t="e">
        <f>Intra!BO559</f>
        <v>#VALUE!</v>
      </c>
      <c r="P67" s="322">
        <f>Intra!BU559</f>
        <v>0</v>
      </c>
      <c r="Q67" s="322">
        <f>Intra!BW559</f>
        <v>0</v>
      </c>
      <c r="R67" s="96" t="e">
        <f>Intra!AW560</f>
        <v>#VALUE!</v>
      </c>
      <c r="S67" s="96" t="e">
        <f>Intra!BC560</f>
        <v>#VALUE!</v>
      </c>
      <c r="T67" s="96" t="e">
        <f>Intra!BE560</f>
        <v>#VALUE!</v>
      </c>
      <c r="U67" s="96" t="e">
        <f>Intra!BG560</f>
        <v>#VALUE!</v>
      </c>
      <c r="V67" s="96" t="e">
        <f>Intra!BI560</f>
        <v>#VALUE!</v>
      </c>
      <c r="W67" s="96" t="e">
        <f>Intra!BK560</f>
        <v>#VALUE!</v>
      </c>
      <c r="X67" s="96" t="e">
        <f>Intra!BM560</f>
        <v>#VALUE!</v>
      </c>
      <c r="Y67" s="96" t="e">
        <f>Intra!BO560</f>
        <v>#VALUE!</v>
      </c>
      <c r="Z67" s="96" t="e">
        <f>Intra!AW561</f>
        <v>#VALUE!</v>
      </c>
      <c r="AA67" s="96" t="e">
        <f>Intra!BC561</f>
        <v>#VALUE!</v>
      </c>
      <c r="AB67" s="96" t="e">
        <f>Intra!BE561</f>
        <v>#VALUE!</v>
      </c>
      <c r="AC67" s="96" t="e">
        <f>Intra!BG561</f>
        <v>#VALUE!</v>
      </c>
      <c r="AD67" s="96" t="e">
        <f>Intra!BI561</f>
        <v>#VALUE!</v>
      </c>
      <c r="AE67" s="96" t="e">
        <f>Intra!BK561</f>
        <v>#VALUE!</v>
      </c>
      <c r="AF67" s="96" t="e">
        <f>Intra!BM561</f>
        <v>#VALUE!</v>
      </c>
      <c r="AG67" s="97" t="e">
        <f>Intra!BO561</f>
        <v>#VALUE!</v>
      </c>
    </row>
    <row r="68" spans="2:33" outlineLevel="2" x14ac:dyDescent="0.35">
      <c r="E68" s="419"/>
      <c r="F68" s="419"/>
      <c r="G68" s="28" t="str">
        <f>Intra!C568</f>
        <v>Class HDR2_2K</v>
      </c>
      <c r="H68" s="96" t="e">
        <f>Intra!AW568</f>
        <v>#VALUE!</v>
      </c>
      <c r="I68" s="96" t="e">
        <f>Intra!BC568</f>
        <v>#VALUE!</v>
      </c>
      <c r="J68" s="96" t="e">
        <f>Intra!BE568</f>
        <v>#VALUE!</v>
      </c>
      <c r="K68" s="96" t="e">
        <f>Intra!BG568</f>
        <v>#VALUE!</v>
      </c>
      <c r="L68" s="96" t="e">
        <f>Intra!BI568</f>
        <v>#VALUE!</v>
      </c>
      <c r="M68" s="96" t="e">
        <f>Intra!BK568</f>
        <v>#VALUE!</v>
      </c>
      <c r="N68" s="96" t="e">
        <f>Intra!BM568</f>
        <v>#VALUE!</v>
      </c>
      <c r="O68" s="110" t="e">
        <f>Intra!BO568</f>
        <v>#VALUE!</v>
      </c>
      <c r="P68" s="322">
        <f>Intra!BU568</f>
        <v>0</v>
      </c>
      <c r="Q68" s="322">
        <f>Intra!BW568</f>
        <v>0</v>
      </c>
      <c r="R68" s="96" t="e">
        <f>Intra!AW569</f>
        <v>#VALUE!</v>
      </c>
      <c r="S68" s="96" t="e">
        <f>Intra!BC569</f>
        <v>#VALUE!</v>
      </c>
      <c r="T68" s="96" t="e">
        <f>Intra!BE569</f>
        <v>#VALUE!</v>
      </c>
      <c r="U68" s="96" t="e">
        <f>Intra!BG569</f>
        <v>#VALUE!</v>
      </c>
      <c r="V68" s="96" t="e">
        <f>Intra!BI569</f>
        <v>#VALUE!</v>
      </c>
      <c r="W68" s="96" t="e">
        <f>Intra!BK569</f>
        <v>#VALUE!</v>
      </c>
      <c r="X68" s="96" t="e">
        <f>Intra!BM569</f>
        <v>#VALUE!</v>
      </c>
      <c r="Y68" s="96" t="e">
        <f>Intra!BO569</f>
        <v>#VALUE!</v>
      </c>
      <c r="Z68" s="96" t="e">
        <f>Intra!AW570</f>
        <v>#VALUE!</v>
      </c>
      <c r="AA68" s="96" t="e">
        <f>Intra!BC570</f>
        <v>#VALUE!</v>
      </c>
      <c r="AB68" s="96" t="e">
        <f>Intra!BE570</f>
        <v>#VALUE!</v>
      </c>
      <c r="AC68" s="96" t="e">
        <f>Intra!BG570</f>
        <v>#VALUE!</v>
      </c>
      <c r="AD68" s="96" t="e">
        <f>Intra!BI570</f>
        <v>#VALUE!</v>
      </c>
      <c r="AE68" s="96" t="e">
        <f>Intra!BK570</f>
        <v>#VALUE!</v>
      </c>
      <c r="AF68" s="96" t="e">
        <f>Intra!BM570</f>
        <v>#VALUE!</v>
      </c>
      <c r="AG68" s="97" t="e">
        <f>Intra!BO570</f>
        <v>#VALUE!</v>
      </c>
    </row>
    <row r="69" spans="2:33" outlineLevel="2" x14ac:dyDescent="0.35">
      <c r="E69" s="419"/>
      <c r="F69" s="419"/>
      <c r="G69" s="28" t="str">
        <f>Intra!AT610</f>
        <v>Overall HDR</v>
      </c>
      <c r="H69" s="96" t="e">
        <f>Intra!AW610</f>
        <v>#VALUE!</v>
      </c>
      <c r="I69" s="96" t="e">
        <f>Intra!BC610</f>
        <v>#VALUE!</v>
      </c>
      <c r="J69" s="96" t="e">
        <f>Intra!BE610</f>
        <v>#VALUE!</v>
      </c>
      <c r="K69" s="96" t="e">
        <f>Intra!BG610</f>
        <v>#VALUE!</v>
      </c>
      <c r="L69" s="96" t="e">
        <f>Intra!BI610</f>
        <v>#VALUE!</v>
      </c>
      <c r="M69" s="96" t="e">
        <f>Intra!BK610</f>
        <v>#VALUE!</v>
      </c>
      <c r="N69" s="96" t="e">
        <f>Intra!BM610</f>
        <v>#VALUE!</v>
      </c>
      <c r="O69" s="110" t="e">
        <f>Intra!BO610</f>
        <v>#VALUE!</v>
      </c>
      <c r="P69" s="322">
        <f>Intra!BU610</f>
        <v>0</v>
      </c>
      <c r="Q69" s="322">
        <f>Intra!BW610</f>
        <v>0</v>
      </c>
      <c r="R69" s="96" t="e">
        <f>Intra!AW611</f>
        <v>#VALUE!</v>
      </c>
      <c r="S69" s="96" t="e">
        <f>Intra!BC611</f>
        <v>#VALUE!</v>
      </c>
      <c r="T69" s="96" t="e">
        <f>Intra!BE611</f>
        <v>#VALUE!</v>
      </c>
      <c r="U69" s="96" t="e">
        <f>Intra!BG611</f>
        <v>#VALUE!</v>
      </c>
      <c r="V69" s="96" t="e">
        <f>Intra!BI611</f>
        <v>#VALUE!</v>
      </c>
      <c r="W69" s="96" t="e">
        <f>Intra!BK611</f>
        <v>#VALUE!</v>
      </c>
      <c r="X69" s="96" t="e">
        <f>Intra!BM611</f>
        <v>#VALUE!</v>
      </c>
      <c r="Y69" s="96" t="e">
        <f>Intra!BO611</f>
        <v>#VALUE!</v>
      </c>
      <c r="Z69" s="96" t="e">
        <f>Intra!AW612</f>
        <v>#VALUE!</v>
      </c>
      <c r="AA69" s="96" t="e">
        <f>Intra!BC612</f>
        <v>#VALUE!</v>
      </c>
      <c r="AB69" s="96" t="e">
        <f>Intra!BE612</f>
        <v>#VALUE!</v>
      </c>
      <c r="AC69" s="96" t="e">
        <f>Intra!BG612</f>
        <v>#VALUE!</v>
      </c>
      <c r="AD69" s="96" t="e">
        <f>Intra!BI612</f>
        <v>#VALUE!</v>
      </c>
      <c r="AE69" s="96" t="e">
        <f>Intra!BK612</f>
        <v>#VALUE!</v>
      </c>
      <c r="AF69" s="96" t="e">
        <f>Intra!BM612</f>
        <v>#VALUE!</v>
      </c>
      <c r="AG69" s="97" t="e">
        <f>Intra!BO612</f>
        <v>#VALUE!</v>
      </c>
    </row>
    <row r="70" spans="2:33" outlineLevel="2" x14ac:dyDescent="0.35">
      <c r="E70" s="419"/>
      <c r="F70" s="419"/>
      <c r="G70" s="28" t="str">
        <f>Intra!AT577</f>
        <v>Class E</v>
      </c>
      <c r="H70" s="387" t="e">
        <f>Intra!AW577</f>
        <v>#VALUE!</v>
      </c>
      <c r="I70" s="387" t="e">
        <f>Intra!BC577</f>
        <v>#VALUE!</v>
      </c>
      <c r="J70" s="387" t="e">
        <f>Intra!BE577</f>
        <v>#VALUE!</v>
      </c>
      <c r="K70" s="387" t="e">
        <f>Intra!BG577</f>
        <v>#VALUE!</v>
      </c>
      <c r="L70" s="387" t="e">
        <f>Intra!BI577</f>
        <v>#VALUE!</v>
      </c>
      <c r="M70" s="387" t="e">
        <f>Intra!BK577</f>
        <v>#VALUE!</v>
      </c>
      <c r="N70" s="387" t="e">
        <f>Intra!BM577</f>
        <v>#VALUE!</v>
      </c>
      <c r="O70" s="387" t="e">
        <f>Intra!BO577</f>
        <v>#VALUE!</v>
      </c>
      <c r="P70" s="322">
        <f>Intra!BU577</f>
        <v>0</v>
      </c>
      <c r="Q70" s="322">
        <f>Intra!BW577</f>
        <v>0</v>
      </c>
      <c r="R70" s="387" t="e">
        <f>Intra!AW578</f>
        <v>#VALUE!</v>
      </c>
      <c r="S70" s="387" t="e">
        <f>Intra!BC578</f>
        <v>#VALUE!</v>
      </c>
      <c r="T70" s="387" t="e">
        <f>Intra!BE578</f>
        <v>#VALUE!</v>
      </c>
      <c r="U70" s="387" t="e">
        <f>Intra!BG578</f>
        <v>#VALUE!</v>
      </c>
      <c r="V70" s="387" t="e">
        <f>Intra!BI578</f>
        <v>#VALUE!</v>
      </c>
      <c r="W70" s="387" t="e">
        <f>Intra!BK578</f>
        <v>#VALUE!</v>
      </c>
      <c r="X70" s="387" t="e">
        <f>Intra!BM578</f>
        <v>#VALUE!</v>
      </c>
      <c r="Y70" s="387" t="e">
        <f>Intra!BO578</f>
        <v>#VALUE!</v>
      </c>
      <c r="Z70" s="387" t="e">
        <f>Intra!AW579</f>
        <v>#VALUE!</v>
      </c>
      <c r="AA70" s="387" t="e">
        <f>Intra!BC579</f>
        <v>#VALUE!</v>
      </c>
      <c r="AB70" s="387" t="e">
        <f>Intra!BE579</f>
        <v>#VALUE!</v>
      </c>
      <c r="AC70" s="387" t="e">
        <f>Intra!BG579</f>
        <v>#VALUE!</v>
      </c>
      <c r="AD70" s="387" t="e">
        <f>Intra!BI579</f>
        <v>#VALUE!</v>
      </c>
      <c r="AE70" s="387" t="e">
        <f>Intra!BK579</f>
        <v>#VALUE!</v>
      </c>
      <c r="AF70" s="387" t="e">
        <f>Intra!BM579</f>
        <v>#VALUE!</v>
      </c>
      <c r="AG70" s="392" t="e">
        <f>Intra!BO579</f>
        <v>#VALUE!</v>
      </c>
    </row>
    <row r="71" spans="2:33" ht="16" outlineLevel="2" thickBot="1" x14ac:dyDescent="0.4">
      <c r="E71" s="419"/>
      <c r="F71" s="420"/>
      <c r="G71" s="28" t="str">
        <f>Intra!C588</f>
        <v>Overall</v>
      </c>
      <c r="H71" s="96" t="e">
        <f>Intra!AW588</f>
        <v>#VALUE!</v>
      </c>
      <c r="I71" s="96" t="e">
        <f>Intra!BC588</f>
        <v>#VALUE!</v>
      </c>
      <c r="J71" s="96" t="e">
        <f>Intra!BE588</f>
        <v>#VALUE!</v>
      </c>
      <c r="K71" s="96" t="e">
        <f>Intra!BG588</f>
        <v>#VALUE!</v>
      </c>
      <c r="L71" s="96" t="e">
        <f>Intra!BI588</f>
        <v>#VALUE!</v>
      </c>
      <c r="M71" s="96" t="e">
        <f>Intra!BK588</f>
        <v>#VALUE!</v>
      </c>
      <c r="N71" s="96" t="e">
        <f>Intra!BM588</f>
        <v>#VALUE!</v>
      </c>
      <c r="O71" s="110" t="e">
        <f>Intra!BO588</f>
        <v>#VALUE!</v>
      </c>
      <c r="P71" s="322">
        <f>Intra!BU588</f>
        <v>0</v>
      </c>
      <c r="Q71" s="322">
        <f>Intra!BW588</f>
        <v>0</v>
      </c>
      <c r="R71" s="96" t="e">
        <f>Intra!AW589</f>
        <v>#VALUE!</v>
      </c>
      <c r="S71" s="96" t="e">
        <f>Intra!BC589</f>
        <v>#VALUE!</v>
      </c>
      <c r="T71" s="96" t="e">
        <f>Intra!BE589</f>
        <v>#VALUE!</v>
      </c>
      <c r="U71" s="96" t="e">
        <f>Intra!BG589</f>
        <v>#VALUE!</v>
      </c>
      <c r="V71" s="96" t="e">
        <f>Intra!BI589</f>
        <v>#VALUE!</v>
      </c>
      <c r="W71" s="96" t="e">
        <f>Intra!BK589</f>
        <v>#VALUE!</v>
      </c>
      <c r="X71" s="96" t="e">
        <f>Intra!BM589</f>
        <v>#VALUE!</v>
      </c>
      <c r="Y71" s="96" t="e">
        <f>Intra!BO589</f>
        <v>#VALUE!</v>
      </c>
      <c r="Z71" s="96" t="e">
        <f>Intra!AW590</f>
        <v>#VALUE!</v>
      </c>
      <c r="AA71" s="96" t="e">
        <f>Intra!BC590</f>
        <v>#VALUE!</v>
      </c>
      <c r="AB71" s="96" t="e">
        <f>Intra!BE590</f>
        <v>#VALUE!</v>
      </c>
      <c r="AC71" s="96" t="e">
        <f>Intra!BG590</f>
        <v>#VALUE!</v>
      </c>
      <c r="AD71" s="96" t="e">
        <f>Intra!BI590</f>
        <v>#VALUE!</v>
      </c>
      <c r="AE71" s="96" t="e">
        <f>Intra!BK590</f>
        <v>#VALUE!</v>
      </c>
      <c r="AF71" s="96" t="e">
        <f>Intra!BM590</f>
        <v>#VALUE!</v>
      </c>
      <c r="AG71" s="97" t="e">
        <f>Intra!BO590</f>
        <v>#VALUE!</v>
      </c>
    </row>
    <row r="72" spans="2:33" ht="16" thickBot="1" x14ac:dyDescent="0.4">
      <c r="E72" s="419"/>
      <c r="F72" s="325"/>
      <c r="G72" s="95"/>
      <c r="H72" s="95"/>
      <c r="I72" s="95"/>
      <c r="J72" s="95"/>
      <c r="K72" s="95"/>
      <c r="L72" s="95"/>
      <c r="M72" s="95"/>
      <c r="N72" s="95"/>
      <c r="O72" s="95"/>
      <c r="P72" s="344"/>
      <c r="Q72" s="344"/>
      <c r="R72" s="95"/>
      <c r="S72" s="95"/>
      <c r="T72" s="95"/>
      <c r="U72" s="95"/>
      <c r="V72" s="95"/>
      <c r="W72" s="95"/>
      <c r="X72" s="95"/>
      <c r="Y72" s="95"/>
      <c r="Z72" s="95"/>
      <c r="AA72" s="95"/>
      <c r="AB72" s="95"/>
      <c r="AC72" s="95"/>
      <c r="AD72" s="95"/>
      <c r="AE72" s="95"/>
      <c r="AF72" s="95"/>
      <c r="AG72" s="326"/>
    </row>
    <row r="73" spans="2:33" x14ac:dyDescent="0.35">
      <c r="E73" s="419"/>
      <c r="F73" s="418" t="s">
        <v>133</v>
      </c>
      <c r="G73" s="92" t="str">
        <f>RA!C505</f>
        <v>Class A1_4K</v>
      </c>
      <c r="H73" s="96" t="e">
        <f>RA!AW505</f>
        <v>#VALUE!</v>
      </c>
      <c r="I73" s="96" t="e">
        <f>RA!BC505</f>
        <v>#VALUE!</v>
      </c>
      <c r="J73" s="96" t="e">
        <f>RA!BE505</f>
        <v>#VALUE!</v>
      </c>
      <c r="K73" s="96" t="e">
        <f>RA!BG505</f>
        <v>#VALUE!</v>
      </c>
      <c r="L73" s="96" t="e">
        <f>RA!BI505</f>
        <v>#VALUE!</v>
      </c>
      <c r="M73" s="96" t="e">
        <f>RA!BK505</f>
        <v>#VALUE!</v>
      </c>
      <c r="N73" s="96" t="e">
        <f>RA!BM505</f>
        <v>#VALUE!</v>
      </c>
      <c r="O73" s="110" t="e">
        <f>RA!BO505</f>
        <v>#VALUE!</v>
      </c>
      <c r="P73" s="322">
        <f>RA!BU505</f>
        <v>0</v>
      </c>
      <c r="Q73" s="322">
        <f>RA!BW505</f>
        <v>0</v>
      </c>
      <c r="R73" s="96" t="e">
        <f>RA!AW506</f>
        <v>#VALUE!</v>
      </c>
      <c r="S73" s="96" t="e">
        <f>RA!BC506</f>
        <v>#VALUE!</v>
      </c>
      <c r="T73" s="96" t="e">
        <f>RA!BE506</f>
        <v>#VALUE!</v>
      </c>
      <c r="U73" s="96" t="e">
        <f>RA!BG506</f>
        <v>#VALUE!</v>
      </c>
      <c r="V73" s="96" t="e">
        <f>RA!BI506</f>
        <v>#VALUE!</v>
      </c>
      <c r="W73" s="96" t="e">
        <f>RA!BK506</f>
        <v>#VALUE!</v>
      </c>
      <c r="X73" s="96" t="e">
        <f>RA!BM506</f>
        <v>#VALUE!</v>
      </c>
      <c r="Y73" s="96" t="e">
        <f>RA!BO506</f>
        <v>#VALUE!</v>
      </c>
      <c r="Z73" s="96" t="e">
        <f>RA!AW507</f>
        <v>#VALUE!</v>
      </c>
      <c r="AA73" s="96" t="e">
        <f>RA!BC507</f>
        <v>#VALUE!</v>
      </c>
      <c r="AB73" s="96" t="e">
        <f>RA!BE507</f>
        <v>#VALUE!</v>
      </c>
      <c r="AC73" s="96" t="e">
        <f>RA!BG507</f>
        <v>#VALUE!</v>
      </c>
      <c r="AD73" s="96" t="e">
        <f>RA!BI507</f>
        <v>#VALUE!</v>
      </c>
      <c r="AE73" s="96" t="e">
        <f>RA!BK507</f>
        <v>#VALUE!</v>
      </c>
      <c r="AF73" s="96" t="e">
        <f>RA!BM507</f>
        <v>#VALUE!</v>
      </c>
      <c r="AG73" s="97" t="e">
        <f>RA!BO507</f>
        <v>#VALUE!</v>
      </c>
    </row>
    <row r="74" spans="2:33" x14ac:dyDescent="0.35">
      <c r="B74" s="399" t="s">
        <v>262</v>
      </c>
      <c r="C74" s="402"/>
      <c r="E74" s="419"/>
      <c r="F74" s="419"/>
      <c r="G74" s="28" t="str">
        <f>RA!C514</f>
        <v>Class A1_2K</v>
      </c>
      <c r="H74" s="96" t="e">
        <f>RA!AW514</f>
        <v>#VALUE!</v>
      </c>
      <c r="I74" s="96" t="e">
        <f>RA!BC514</f>
        <v>#VALUE!</v>
      </c>
      <c r="J74" s="96" t="e">
        <f>RA!BE514</f>
        <v>#VALUE!</v>
      </c>
      <c r="K74" s="96" t="e">
        <f>RA!BG514</f>
        <v>#VALUE!</v>
      </c>
      <c r="L74" s="96" t="e">
        <f>RA!BI514</f>
        <v>#VALUE!</v>
      </c>
      <c r="M74" s="96" t="e">
        <f>RA!BK514</f>
        <v>#VALUE!</v>
      </c>
      <c r="N74" s="96" t="e">
        <f>RA!BM514</f>
        <v>#VALUE!</v>
      </c>
      <c r="O74" s="110" t="e">
        <f>RA!BO514</f>
        <v>#VALUE!</v>
      </c>
      <c r="P74" s="322">
        <f>RA!BU514</f>
        <v>0</v>
      </c>
      <c r="Q74" s="322">
        <f>RA!BW514</f>
        <v>0</v>
      </c>
      <c r="R74" s="96" t="e">
        <f>RA!AW515</f>
        <v>#VALUE!</v>
      </c>
      <c r="S74" s="96" t="e">
        <f>RA!BC515</f>
        <v>#VALUE!</v>
      </c>
      <c r="T74" s="96" t="e">
        <f>RA!BE515</f>
        <v>#VALUE!</v>
      </c>
      <c r="U74" s="96" t="e">
        <f>RA!BG515</f>
        <v>#VALUE!</v>
      </c>
      <c r="V74" s="96" t="e">
        <f>RA!BI515</f>
        <v>#VALUE!</v>
      </c>
      <c r="W74" s="96" t="e">
        <f>RA!BK515</f>
        <v>#VALUE!</v>
      </c>
      <c r="X74" s="96" t="e">
        <f>RA!BM515</f>
        <v>#VALUE!</v>
      </c>
      <c r="Y74" s="96" t="e">
        <f>RA!BO515</f>
        <v>#VALUE!</v>
      </c>
      <c r="Z74" s="96" t="e">
        <f>RA!AW516</f>
        <v>#VALUE!</v>
      </c>
      <c r="AA74" s="96" t="e">
        <f>RA!BC516</f>
        <v>#VALUE!</v>
      </c>
      <c r="AB74" s="96" t="e">
        <f>RA!BE516</f>
        <v>#VALUE!</v>
      </c>
      <c r="AC74" s="96" t="e">
        <f>RA!BG516</f>
        <v>#VALUE!</v>
      </c>
      <c r="AD74" s="96" t="e">
        <f>RA!BI516</f>
        <v>#VALUE!</v>
      </c>
      <c r="AE74" s="96" t="e">
        <f>RA!BK516</f>
        <v>#VALUE!</v>
      </c>
      <c r="AF74" s="96" t="e">
        <f>RA!BM516</f>
        <v>#VALUE!</v>
      </c>
      <c r="AG74" s="97" t="e">
        <f>RA!BO516</f>
        <v>#VALUE!</v>
      </c>
    </row>
    <row r="75" spans="2:33" x14ac:dyDescent="0.35">
      <c r="B75" s="20" t="s">
        <v>261</v>
      </c>
      <c r="C75" s="41">
        <v>4</v>
      </c>
      <c r="E75" s="419"/>
      <c r="F75" s="419"/>
      <c r="G75" s="28" t="str">
        <f>RA!C523</f>
        <v>Class A3_720p</v>
      </c>
      <c r="H75" s="96" t="e">
        <f>RA!AW523</f>
        <v>#VALUE!</v>
      </c>
      <c r="I75" s="96" t="e">
        <f>RA!BC523</f>
        <v>#VALUE!</v>
      </c>
      <c r="J75" s="96" t="e">
        <f>RA!BE523</f>
        <v>#VALUE!</v>
      </c>
      <c r="K75" s="96" t="e">
        <f>RA!BG523</f>
        <v>#VALUE!</v>
      </c>
      <c r="L75" s="96" t="e">
        <f>RA!BI523</f>
        <v>#VALUE!</v>
      </c>
      <c r="M75" s="96" t="e">
        <f>RA!BK523</f>
        <v>#VALUE!</v>
      </c>
      <c r="N75" s="96" t="e">
        <f>RA!BM523</f>
        <v>#VALUE!</v>
      </c>
      <c r="O75" s="110" t="e">
        <f>RA!BO523</f>
        <v>#VALUE!</v>
      </c>
      <c r="P75" s="322">
        <f>RA!BU523</f>
        <v>0</v>
      </c>
      <c r="Q75" s="322">
        <f>RA!BW523</f>
        <v>0</v>
      </c>
      <c r="R75" s="96" t="e">
        <f>RA!AW524</f>
        <v>#VALUE!</v>
      </c>
      <c r="S75" s="96" t="e">
        <f>RA!BC524</f>
        <v>#VALUE!</v>
      </c>
      <c r="T75" s="96" t="e">
        <f>RA!BE524</f>
        <v>#VALUE!</v>
      </c>
      <c r="U75" s="96" t="e">
        <f>RA!BG524</f>
        <v>#VALUE!</v>
      </c>
      <c r="V75" s="96" t="e">
        <f>RA!BI524</f>
        <v>#VALUE!</v>
      </c>
      <c r="W75" s="96" t="e">
        <f>RA!BK524</f>
        <v>#VALUE!</v>
      </c>
      <c r="X75" s="96" t="e">
        <f>RA!BM524</f>
        <v>#VALUE!</v>
      </c>
      <c r="Y75" s="96" t="e">
        <f>RA!BO524</f>
        <v>#VALUE!</v>
      </c>
      <c r="Z75" s="96" t="e">
        <f>RA!AW525</f>
        <v>#VALUE!</v>
      </c>
      <c r="AA75" s="96" t="e">
        <f>RA!BC525</f>
        <v>#VALUE!</v>
      </c>
      <c r="AB75" s="96" t="e">
        <f>RA!BE525</f>
        <v>#VALUE!</v>
      </c>
      <c r="AC75" s="96" t="e">
        <f>RA!BG525</f>
        <v>#VALUE!</v>
      </c>
      <c r="AD75" s="96" t="e">
        <f>RA!BI525</f>
        <v>#VALUE!</v>
      </c>
      <c r="AE75" s="96" t="e">
        <f>RA!BK525</f>
        <v>#VALUE!</v>
      </c>
      <c r="AF75" s="96" t="e">
        <f>RA!BM525</f>
        <v>#VALUE!</v>
      </c>
      <c r="AG75" s="97" t="e">
        <f>RA!BO525</f>
        <v>#VALUE!</v>
      </c>
    </row>
    <row r="76" spans="2:33" x14ac:dyDescent="0.35">
      <c r="B76" s="20" t="s">
        <v>16</v>
      </c>
      <c r="C76" s="41">
        <v>1</v>
      </c>
      <c r="E76" s="419"/>
      <c r="F76" s="419"/>
      <c r="G76" s="28" t="str">
        <f>RA!C532</f>
        <v>Class A4_360p</v>
      </c>
      <c r="H76" s="96" t="e">
        <f>RA!AW532</f>
        <v>#VALUE!</v>
      </c>
      <c r="I76" s="96" t="e">
        <f>RA!BC532</f>
        <v>#VALUE!</v>
      </c>
      <c r="J76" s="96" t="e">
        <f>RA!BE532</f>
        <v>#VALUE!</v>
      </c>
      <c r="K76" s="96" t="e">
        <f>RA!BG532</f>
        <v>#VALUE!</v>
      </c>
      <c r="L76" s="96" t="e">
        <f>RA!BI532</f>
        <v>#VALUE!</v>
      </c>
      <c r="M76" s="96" t="e">
        <f>RA!BK532</f>
        <v>#VALUE!</v>
      </c>
      <c r="N76" s="96" t="e">
        <f>RA!BM532</f>
        <v>#VALUE!</v>
      </c>
      <c r="O76" s="110" t="e">
        <f>RA!BO532</f>
        <v>#VALUE!</v>
      </c>
      <c r="P76" s="322">
        <f>RA!BU532</f>
        <v>0</v>
      </c>
      <c r="Q76" s="322">
        <f>RA!BW532</f>
        <v>0</v>
      </c>
      <c r="R76" s="96" t="e">
        <f>RA!AW533</f>
        <v>#VALUE!</v>
      </c>
      <c r="S76" s="96" t="e">
        <f>RA!BC533</f>
        <v>#VALUE!</v>
      </c>
      <c r="T76" s="96" t="e">
        <f>RA!BE533</f>
        <v>#VALUE!</v>
      </c>
      <c r="U76" s="96" t="e">
        <f>RA!BG533</f>
        <v>#VALUE!</v>
      </c>
      <c r="V76" s="96" t="e">
        <f>RA!BI533</f>
        <v>#VALUE!</v>
      </c>
      <c r="W76" s="96" t="e">
        <f>RA!BK533</f>
        <v>#VALUE!</v>
      </c>
      <c r="X76" s="96" t="e">
        <f>RA!BM533</f>
        <v>#VALUE!</v>
      </c>
      <c r="Y76" s="96" t="e">
        <f>RA!BO533</f>
        <v>#VALUE!</v>
      </c>
      <c r="Z76" s="96" t="e">
        <f>RA!AW534</f>
        <v>#VALUE!</v>
      </c>
      <c r="AA76" s="96" t="e">
        <f>RA!BC534</f>
        <v>#VALUE!</v>
      </c>
      <c r="AB76" s="96" t="e">
        <f>RA!BE534</f>
        <v>#VALUE!</v>
      </c>
      <c r="AC76" s="96" t="e">
        <f>RA!BG534</f>
        <v>#VALUE!</v>
      </c>
      <c r="AD76" s="96" t="e">
        <f>RA!BI534</f>
        <v>#VALUE!</v>
      </c>
      <c r="AE76" s="96" t="e">
        <f>RA!BK534</f>
        <v>#VALUE!</v>
      </c>
      <c r="AF76" s="96" t="e">
        <f>RA!BM534</f>
        <v>#VALUE!</v>
      </c>
      <c r="AG76" s="97" t="e">
        <f>RA!BO534</f>
        <v>#VALUE!</v>
      </c>
    </row>
    <row r="77" spans="2:33" x14ac:dyDescent="0.35">
      <c r="B77" s="20" t="s">
        <v>17</v>
      </c>
      <c r="C77" s="41">
        <v>1</v>
      </c>
      <c r="E77" s="419"/>
      <c r="F77" s="419"/>
      <c r="G77" s="28" t="str">
        <f>RA!C541</f>
        <v>Class A5_270p</v>
      </c>
      <c r="H77" s="96" t="e">
        <f>RA!AW541</f>
        <v>#VALUE!</v>
      </c>
      <c r="I77" s="96" t="e">
        <f>RA!BC541</f>
        <v>#VALUE!</v>
      </c>
      <c r="J77" s="96" t="e">
        <f>RA!BE541</f>
        <v>#VALUE!</v>
      </c>
      <c r="K77" s="96" t="e">
        <f>RA!BG541</f>
        <v>#VALUE!</v>
      </c>
      <c r="L77" s="96" t="e">
        <f>RA!BI541</f>
        <v>#VALUE!</v>
      </c>
      <c r="M77" s="96" t="e">
        <f>RA!BK541</f>
        <v>#VALUE!</v>
      </c>
      <c r="N77" s="96" t="e">
        <f>RA!BM541</f>
        <v>#VALUE!</v>
      </c>
      <c r="O77" s="110" t="e">
        <f>RA!BO541</f>
        <v>#VALUE!</v>
      </c>
      <c r="P77" s="322">
        <f>RA!BU541</f>
        <v>0</v>
      </c>
      <c r="Q77" s="322">
        <f>RA!BW541</f>
        <v>0</v>
      </c>
      <c r="R77" s="96" t="e">
        <f>RA!AW542</f>
        <v>#VALUE!</v>
      </c>
      <c r="S77" s="96" t="e">
        <f>RA!BC542</f>
        <v>#VALUE!</v>
      </c>
      <c r="T77" s="96" t="e">
        <f>RA!BE542</f>
        <v>#VALUE!</v>
      </c>
      <c r="U77" s="96" t="e">
        <f>RA!BG542</f>
        <v>#VALUE!</v>
      </c>
      <c r="V77" s="96" t="e">
        <f>RA!BI542</f>
        <v>#VALUE!</v>
      </c>
      <c r="W77" s="96" t="e">
        <f>RA!BK542</f>
        <v>#VALUE!</v>
      </c>
      <c r="X77" s="96" t="e">
        <f>RA!BM542</f>
        <v>#VALUE!</v>
      </c>
      <c r="Y77" s="96" t="e">
        <f>RA!BO542</f>
        <v>#VALUE!</v>
      </c>
      <c r="Z77" s="96" t="e">
        <f>RA!AW543</f>
        <v>#VALUE!</v>
      </c>
      <c r="AA77" s="96" t="e">
        <f>RA!BC543</f>
        <v>#VALUE!</v>
      </c>
      <c r="AB77" s="96" t="e">
        <f>RA!BE543</f>
        <v>#VALUE!</v>
      </c>
      <c r="AC77" s="96" t="e">
        <f>RA!BG543</f>
        <v>#VALUE!</v>
      </c>
      <c r="AD77" s="96" t="e">
        <f>RA!BI543</f>
        <v>#VALUE!</v>
      </c>
      <c r="AE77" s="96" t="e">
        <f>RA!BK543</f>
        <v>#VALUE!</v>
      </c>
      <c r="AF77" s="96" t="e">
        <f>RA!BM543</f>
        <v>#VALUE!</v>
      </c>
      <c r="AG77" s="97" t="e">
        <f>RA!BO543</f>
        <v>#VALUE!</v>
      </c>
    </row>
    <row r="78" spans="2:33" x14ac:dyDescent="0.35">
      <c r="B78" s="20" t="s">
        <v>128</v>
      </c>
      <c r="C78" s="41">
        <f>SUM(C75:C77)</f>
        <v>6</v>
      </c>
      <c r="E78" s="419"/>
      <c r="F78" s="419"/>
      <c r="G78" s="28" t="str">
        <f>RA!C550</f>
        <v>Class B1_SYN</v>
      </c>
      <c r="H78" s="96" t="e">
        <f>RA!AW550</f>
        <v>#VALUE!</v>
      </c>
      <c r="I78" s="96" t="e">
        <f>RA!BC550</f>
        <v>#VALUE!</v>
      </c>
      <c r="J78" s="96" t="e">
        <f>RA!BE550</f>
        <v>#VALUE!</v>
      </c>
      <c r="K78" s="96" t="e">
        <f>RA!BG550</f>
        <v>#VALUE!</v>
      </c>
      <c r="L78" s="96" t="e">
        <f>RA!BI550</f>
        <v>#VALUE!</v>
      </c>
      <c r="M78" s="96" t="e">
        <f>RA!BK550</f>
        <v>#VALUE!</v>
      </c>
      <c r="N78" s="96" t="e">
        <f>RA!BM550</f>
        <v>#VALUE!</v>
      </c>
      <c r="O78" s="110" t="e">
        <f>RA!BO550</f>
        <v>#VALUE!</v>
      </c>
      <c r="P78" s="322">
        <f>RA!BU550</f>
        <v>0</v>
      </c>
      <c r="Q78" s="322">
        <f>RA!BW550</f>
        <v>0</v>
      </c>
      <c r="R78" s="96" t="e">
        <f>RA!AW551</f>
        <v>#VALUE!</v>
      </c>
      <c r="S78" s="96" t="e">
        <f>RA!BC551</f>
        <v>#VALUE!</v>
      </c>
      <c r="T78" s="96" t="e">
        <f>RA!BE551</f>
        <v>#VALUE!</v>
      </c>
      <c r="U78" s="96" t="e">
        <f>RA!BG551</f>
        <v>#VALUE!</v>
      </c>
      <c r="V78" s="96" t="e">
        <f>RA!BI551</f>
        <v>#VALUE!</v>
      </c>
      <c r="W78" s="96" t="e">
        <f>RA!BK551</f>
        <v>#VALUE!</v>
      </c>
      <c r="X78" s="96" t="e">
        <f>RA!BM551</f>
        <v>#VALUE!</v>
      </c>
      <c r="Y78" s="96" t="e">
        <f>RA!BO551</f>
        <v>#VALUE!</v>
      </c>
      <c r="Z78" s="96" t="e">
        <f>RA!AW552</f>
        <v>#VALUE!</v>
      </c>
      <c r="AA78" s="96" t="e">
        <f>RA!BC552</f>
        <v>#VALUE!</v>
      </c>
      <c r="AB78" s="96" t="e">
        <f>RA!BE552</f>
        <v>#VALUE!</v>
      </c>
      <c r="AC78" s="96" t="e">
        <f>RA!BG552</f>
        <v>#VALUE!</v>
      </c>
      <c r="AD78" s="96" t="e">
        <f>RA!BI552</f>
        <v>#VALUE!</v>
      </c>
      <c r="AE78" s="96" t="e">
        <f>RA!BK552</f>
        <v>#VALUE!</v>
      </c>
      <c r="AF78" s="96" t="e">
        <f>RA!BM552</f>
        <v>#VALUE!</v>
      </c>
      <c r="AG78" s="97" t="e">
        <f>RA!BO552</f>
        <v>#VALUE!</v>
      </c>
    </row>
    <row r="79" spans="2:33" x14ac:dyDescent="0.35">
      <c r="E79" s="419"/>
      <c r="F79" s="419"/>
      <c r="G79" s="28" t="str">
        <f>RA!AT599</f>
        <v>Overall Mandatory</v>
      </c>
      <c r="H79" s="96" t="e">
        <f>RA!AW599</f>
        <v>#VALUE!</v>
      </c>
      <c r="I79" s="96" t="e">
        <f>RA!BC599</f>
        <v>#VALUE!</v>
      </c>
      <c r="J79" s="96" t="e">
        <f>RA!BE599</f>
        <v>#VALUE!</v>
      </c>
      <c r="K79" s="96" t="e">
        <f>RA!BG599</f>
        <v>#VALUE!</v>
      </c>
      <c r="L79" s="96" t="e">
        <f>RA!BI599</f>
        <v>#VALUE!</v>
      </c>
      <c r="M79" s="96" t="e">
        <f>RA!BK599</f>
        <v>#VALUE!</v>
      </c>
      <c r="N79" s="96" t="e">
        <f>RA!BM599</f>
        <v>#VALUE!</v>
      </c>
      <c r="O79" s="110" t="e">
        <f>RA!BO599</f>
        <v>#VALUE!</v>
      </c>
      <c r="P79" s="322">
        <f>RA!BU599</f>
        <v>0</v>
      </c>
      <c r="Q79" s="322">
        <f>RA!BW599</f>
        <v>0</v>
      </c>
      <c r="R79" s="96" t="e">
        <f>RA!AW600</f>
        <v>#VALUE!</v>
      </c>
      <c r="S79" s="96" t="e">
        <f>RA!BC600</f>
        <v>#VALUE!</v>
      </c>
      <c r="T79" s="96" t="e">
        <f>RA!BE600</f>
        <v>#VALUE!</v>
      </c>
      <c r="U79" s="96" t="e">
        <f>RA!BG600</f>
        <v>#VALUE!</v>
      </c>
      <c r="V79" s="96" t="e">
        <f>RA!BI600</f>
        <v>#VALUE!</v>
      </c>
      <c r="W79" s="96" t="e">
        <f>RA!BK600</f>
        <v>#VALUE!</v>
      </c>
      <c r="X79" s="96" t="e">
        <f>RA!BM600</f>
        <v>#VALUE!</v>
      </c>
      <c r="Y79" s="96" t="e">
        <f>RA!BO600</f>
        <v>#VALUE!</v>
      </c>
      <c r="Z79" s="96" t="e">
        <f>RA!AW601</f>
        <v>#VALUE!</v>
      </c>
      <c r="AA79" s="96" t="e">
        <f>RA!BC601</f>
        <v>#VALUE!</v>
      </c>
      <c r="AB79" s="96" t="e">
        <f>RA!BE601</f>
        <v>#VALUE!</v>
      </c>
      <c r="AC79" s="96" t="e">
        <f>RA!BG601</f>
        <v>#VALUE!</v>
      </c>
      <c r="AD79" s="96" t="e">
        <f>RA!BI601</f>
        <v>#VALUE!</v>
      </c>
      <c r="AE79" s="96" t="e">
        <f>RA!BK601</f>
        <v>#VALUE!</v>
      </c>
      <c r="AF79" s="96" t="e">
        <f>RA!BM601</f>
        <v>#VALUE!</v>
      </c>
      <c r="AG79" s="97" t="e">
        <f>RA!BO601</f>
        <v>#VALUE!</v>
      </c>
    </row>
    <row r="80" spans="2:33" outlineLevel="1" x14ac:dyDescent="0.35">
      <c r="E80" s="419"/>
      <c r="F80" s="419"/>
      <c r="G80" s="330"/>
      <c r="H80" s="331"/>
      <c r="I80" s="331"/>
      <c r="J80" s="331"/>
      <c r="K80" s="331"/>
      <c r="L80" s="331"/>
      <c r="M80" s="331"/>
      <c r="N80" s="331"/>
      <c r="O80" s="331"/>
      <c r="P80" s="343"/>
      <c r="Q80" s="343"/>
      <c r="R80" s="331"/>
      <c r="S80" s="331"/>
      <c r="T80" s="331"/>
      <c r="U80" s="331"/>
      <c r="V80" s="331"/>
      <c r="W80" s="331"/>
      <c r="X80" s="331"/>
      <c r="Y80" s="331"/>
      <c r="Z80" s="331"/>
      <c r="AA80" s="331"/>
      <c r="AB80" s="331"/>
      <c r="AC80" s="331"/>
      <c r="AD80" s="331"/>
      <c r="AE80" s="331"/>
      <c r="AF80" s="331"/>
      <c r="AG80" s="332"/>
    </row>
    <row r="81" spans="2:33" ht="16" customHeight="1" outlineLevel="2" x14ac:dyDescent="0.35">
      <c r="E81" s="419"/>
      <c r="F81" s="419"/>
      <c r="G81" s="28" t="str">
        <f>RA!C559</f>
        <v>Class HDR1_4K</v>
      </c>
      <c r="H81" s="96" t="e">
        <f>RA!AW559</f>
        <v>#VALUE!</v>
      </c>
      <c r="I81" s="96" t="e">
        <f>RA!BC559</f>
        <v>#VALUE!</v>
      </c>
      <c r="J81" s="96" t="e">
        <f>RA!BE559</f>
        <v>#VALUE!</v>
      </c>
      <c r="K81" s="96" t="e">
        <f>RA!BG559</f>
        <v>#VALUE!</v>
      </c>
      <c r="L81" s="96" t="e">
        <f>RA!BI559</f>
        <v>#VALUE!</v>
      </c>
      <c r="M81" s="96" t="e">
        <f>RA!BK559</f>
        <v>#VALUE!</v>
      </c>
      <c r="N81" s="96" t="e">
        <f>RA!BM559</f>
        <v>#VALUE!</v>
      </c>
      <c r="O81" s="110" t="e">
        <f>RA!BO559</f>
        <v>#VALUE!</v>
      </c>
      <c r="P81" s="322">
        <f>RA!BU559</f>
        <v>0</v>
      </c>
      <c r="Q81" s="322">
        <f>RA!BW559</f>
        <v>0</v>
      </c>
      <c r="R81" s="96" t="e">
        <f>RA!AW560</f>
        <v>#VALUE!</v>
      </c>
      <c r="S81" s="96" t="e">
        <f>RA!BC560</f>
        <v>#VALUE!</v>
      </c>
      <c r="T81" s="96" t="e">
        <f>RA!BE560</f>
        <v>#VALUE!</v>
      </c>
      <c r="U81" s="96" t="e">
        <f>RA!BG560</f>
        <v>#VALUE!</v>
      </c>
      <c r="V81" s="96" t="e">
        <f>RA!BI560</f>
        <v>#VALUE!</v>
      </c>
      <c r="W81" s="96" t="e">
        <f>RA!BK560</f>
        <v>#VALUE!</v>
      </c>
      <c r="X81" s="96" t="e">
        <f>RA!BM560</f>
        <v>#VALUE!</v>
      </c>
      <c r="Y81" s="96" t="e">
        <f>RA!BO560</f>
        <v>#VALUE!</v>
      </c>
      <c r="Z81" s="96" t="e">
        <f>RA!AW561</f>
        <v>#VALUE!</v>
      </c>
      <c r="AA81" s="96" t="e">
        <f>RA!BC561</f>
        <v>#VALUE!</v>
      </c>
      <c r="AB81" s="96" t="e">
        <f>RA!BE561</f>
        <v>#VALUE!</v>
      </c>
      <c r="AC81" s="96" t="e">
        <f>RA!BG561</f>
        <v>#VALUE!</v>
      </c>
      <c r="AD81" s="96" t="e">
        <f>RA!BI561</f>
        <v>#VALUE!</v>
      </c>
      <c r="AE81" s="96" t="e">
        <f>RA!BK561</f>
        <v>#VALUE!</v>
      </c>
      <c r="AF81" s="96" t="e">
        <f>RA!BM561</f>
        <v>#VALUE!</v>
      </c>
      <c r="AG81" s="97" t="e">
        <f>RA!BO561</f>
        <v>#VALUE!</v>
      </c>
    </row>
    <row r="82" spans="2:33" outlineLevel="2" x14ac:dyDescent="0.35">
      <c r="E82" s="419"/>
      <c r="F82" s="419"/>
      <c r="G82" s="28" t="str">
        <f>RA!C568</f>
        <v>Class HDR2_2K</v>
      </c>
      <c r="H82" s="96" t="e">
        <f>RA!AW568</f>
        <v>#VALUE!</v>
      </c>
      <c r="I82" s="96" t="e">
        <f>RA!BC568</f>
        <v>#VALUE!</v>
      </c>
      <c r="J82" s="96" t="e">
        <f>RA!BE568</f>
        <v>#VALUE!</v>
      </c>
      <c r="K82" s="96" t="e">
        <f>RA!BG568</f>
        <v>#VALUE!</v>
      </c>
      <c r="L82" s="96" t="e">
        <f>RA!BI568</f>
        <v>#VALUE!</v>
      </c>
      <c r="M82" s="96" t="e">
        <f>RA!BK568</f>
        <v>#VALUE!</v>
      </c>
      <c r="N82" s="96" t="e">
        <f>RA!BM568</f>
        <v>#VALUE!</v>
      </c>
      <c r="O82" s="110" t="e">
        <f>RA!BO568</f>
        <v>#VALUE!</v>
      </c>
      <c r="P82" s="322">
        <f>RA!BU568</f>
        <v>0</v>
      </c>
      <c r="Q82" s="322">
        <f>RA!BW568</f>
        <v>0</v>
      </c>
      <c r="R82" s="96" t="e">
        <f>RA!AW569</f>
        <v>#VALUE!</v>
      </c>
      <c r="S82" s="96" t="e">
        <f>RA!BC569</f>
        <v>#VALUE!</v>
      </c>
      <c r="T82" s="96" t="e">
        <f>RA!BE569</f>
        <v>#VALUE!</v>
      </c>
      <c r="U82" s="96" t="e">
        <f>RA!BG569</f>
        <v>#VALUE!</v>
      </c>
      <c r="V82" s="96" t="e">
        <f>RA!BI569</f>
        <v>#VALUE!</v>
      </c>
      <c r="W82" s="96" t="e">
        <f>RA!BK569</f>
        <v>#VALUE!</v>
      </c>
      <c r="X82" s="96" t="e">
        <f>RA!BM569</f>
        <v>#VALUE!</v>
      </c>
      <c r="Y82" s="96" t="e">
        <f>RA!BO569</f>
        <v>#VALUE!</v>
      </c>
      <c r="Z82" s="96" t="e">
        <f>RA!AW570</f>
        <v>#VALUE!</v>
      </c>
      <c r="AA82" s="96" t="e">
        <f>RA!BC570</f>
        <v>#VALUE!</v>
      </c>
      <c r="AB82" s="96" t="e">
        <f>RA!BE570</f>
        <v>#VALUE!</v>
      </c>
      <c r="AC82" s="96" t="e">
        <f>RA!BG570</f>
        <v>#VALUE!</v>
      </c>
      <c r="AD82" s="96" t="e">
        <f>RA!BI570</f>
        <v>#VALUE!</v>
      </c>
      <c r="AE82" s="96" t="e">
        <f>RA!BK570</f>
        <v>#VALUE!</v>
      </c>
      <c r="AF82" s="96" t="e">
        <f>RA!BM570</f>
        <v>#VALUE!</v>
      </c>
      <c r="AG82" s="97" t="e">
        <f>RA!BO570</f>
        <v>#VALUE!</v>
      </c>
    </row>
    <row r="83" spans="2:33" outlineLevel="2" x14ac:dyDescent="0.35">
      <c r="E83" s="419"/>
      <c r="F83" s="419"/>
      <c r="G83" s="28" t="str">
        <f>RA!AT610</f>
        <v>Overall HDR</v>
      </c>
      <c r="H83" s="96" t="e">
        <f>RA!AW610</f>
        <v>#VALUE!</v>
      </c>
      <c r="I83" s="96" t="e">
        <f>RA!BC610</f>
        <v>#VALUE!</v>
      </c>
      <c r="J83" s="96" t="e">
        <f>RA!BE610</f>
        <v>#VALUE!</v>
      </c>
      <c r="K83" s="96" t="e">
        <f>RA!BG610</f>
        <v>#VALUE!</v>
      </c>
      <c r="L83" s="96" t="e">
        <f>RA!BI610</f>
        <v>#VALUE!</v>
      </c>
      <c r="M83" s="96" t="e">
        <f>RA!BK610</f>
        <v>#VALUE!</v>
      </c>
      <c r="N83" s="96" t="e">
        <f>RA!BM610</f>
        <v>#VALUE!</v>
      </c>
      <c r="O83" s="110" t="e">
        <f>RA!BO610</f>
        <v>#VALUE!</v>
      </c>
      <c r="P83" s="322">
        <f>RA!BU610</f>
        <v>0</v>
      </c>
      <c r="Q83" s="322">
        <f>RA!BW610</f>
        <v>0</v>
      </c>
      <c r="R83" s="96" t="e">
        <f>RA!AW611</f>
        <v>#VALUE!</v>
      </c>
      <c r="S83" s="96" t="e">
        <f>RA!BC611</f>
        <v>#VALUE!</v>
      </c>
      <c r="T83" s="96" t="e">
        <f>RA!BE611</f>
        <v>#VALUE!</v>
      </c>
      <c r="U83" s="96" t="e">
        <f>RA!BG611</f>
        <v>#VALUE!</v>
      </c>
      <c r="V83" s="96" t="e">
        <f>RA!BI611</f>
        <v>#VALUE!</v>
      </c>
      <c r="W83" s="96" t="e">
        <f>RA!BK611</f>
        <v>#VALUE!</v>
      </c>
      <c r="X83" s="96" t="e">
        <f>RA!BM611</f>
        <v>#VALUE!</v>
      </c>
      <c r="Y83" s="96" t="e">
        <f>RA!BO611</f>
        <v>#VALUE!</v>
      </c>
      <c r="Z83" s="96" t="e">
        <f>RA!AW612</f>
        <v>#VALUE!</v>
      </c>
      <c r="AA83" s="96" t="e">
        <f>RA!BC612</f>
        <v>#VALUE!</v>
      </c>
      <c r="AB83" s="96" t="e">
        <f>RA!BE612</f>
        <v>#VALUE!</v>
      </c>
      <c r="AC83" s="96" t="e">
        <f>RA!BG612</f>
        <v>#VALUE!</v>
      </c>
      <c r="AD83" s="96" t="e">
        <f>RA!BI612</f>
        <v>#VALUE!</v>
      </c>
      <c r="AE83" s="96" t="e">
        <f>RA!BK612</f>
        <v>#VALUE!</v>
      </c>
      <c r="AF83" s="96" t="e">
        <f>RA!BM612</f>
        <v>#VALUE!</v>
      </c>
      <c r="AG83" s="97" t="e">
        <f>RA!BO612</f>
        <v>#VALUE!</v>
      </c>
    </row>
    <row r="84" spans="2:33" outlineLevel="2" x14ac:dyDescent="0.35">
      <c r="E84" s="419"/>
      <c r="F84" s="419"/>
      <c r="G84" s="28" t="str">
        <f>RA!AT577</f>
        <v>Class E</v>
      </c>
      <c r="H84" s="387" t="e">
        <f>RA!AW577</f>
        <v>#VALUE!</v>
      </c>
      <c r="I84" s="387" t="e">
        <f>RA!BC577</f>
        <v>#VALUE!</v>
      </c>
      <c r="J84" s="387" t="e">
        <f>RA!BE577</f>
        <v>#VALUE!</v>
      </c>
      <c r="K84" s="387" t="e">
        <f>RA!BG577</f>
        <v>#VALUE!</v>
      </c>
      <c r="L84" s="387" t="e">
        <f>RA!BI577</f>
        <v>#VALUE!</v>
      </c>
      <c r="M84" s="387" t="e">
        <f>RA!BK577</f>
        <v>#VALUE!</v>
      </c>
      <c r="N84" s="387" t="e">
        <f>RA!BM577</f>
        <v>#VALUE!</v>
      </c>
      <c r="O84" s="387" t="e">
        <f>RA!BO577</f>
        <v>#VALUE!</v>
      </c>
      <c r="P84" s="322">
        <f>RA!BU577</f>
        <v>0</v>
      </c>
      <c r="Q84" s="322">
        <f>RA!BW577</f>
        <v>0</v>
      </c>
      <c r="R84" s="387" t="e">
        <f>RA!AW578</f>
        <v>#VALUE!</v>
      </c>
      <c r="S84" s="387" t="e">
        <f>RA!BC578</f>
        <v>#VALUE!</v>
      </c>
      <c r="T84" s="387" t="e">
        <f>RA!BE578</f>
        <v>#VALUE!</v>
      </c>
      <c r="U84" s="387" t="e">
        <f>RA!BG578</f>
        <v>#VALUE!</v>
      </c>
      <c r="V84" s="387" t="e">
        <f>RA!BI578</f>
        <v>#VALUE!</v>
      </c>
      <c r="W84" s="387" t="e">
        <f>RA!BK578</f>
        <v>#VALUE!</v>
      </c>
      <c r="X84" s="387" t="e">
        <f>RA!BM578</f>
        <v>#VALUE!</v>
      </c>
      <c r="Y84" s="387" t="e">
        <f>RA!BO578</f>
        <v>#VALUE!</v>
      </c>
      <c r="Z84" s="387" t="e">
        <f>RA!AW579</f>
        <v>#VALUE!</v>
      </c>
      <c r="AA84" s="387" t="e">
        <f>RA!BC579</f>
        <v>#VALUE!</v>
      </c>
      <c r="AB84" s="387" t="e">
        <f>RA!BE579</f>
        <v>#VALUE!</v>
      </c>
      <c r="AC84" s="387" t="e">
        <f>RA!BG579</f>
        <v>#VALUE!</v>
      </c>
      <c r="AD84" s="387" t="e">
        <f>RA!BI579</f>
        <v>#VALUE!</v>
      </c>
      <c r="AE84" s="387" t="e">
        <f>RA!BK579</f>
        <v>#VALUE!</v>
      </c>
      <c r="AF84" s="387" t="e">
        <f>RA!BM579</f>
        <v>#VALUE!</v>
      </c>
      <c r="AG84" s="392" t="e">
        <f>RA!BO579</f>
        <v>#VALUE!</v>
      </c>
    </row>
    <row r="85" spans="2:33" ht="16" outlineLevel="2" thickBot="1" x14ac:dyDescent="0.4">
      <c r="E85" s="419"/>
      <c r="F85" s="420"/>
      <c r="G85" s="28" t="str">
        <f>RA!AT588</f>
        <v>Overall</v>
      </c>
      <c r="H85" s="387" t="e">
        <f>RA!AW588</f>
        <v>#VALUE!</v>
      </c>
      <c r="I85" s="387" t="e">
        <f>RA!BC588</f>
        <v>#VALUE!</v>
      </c>
      <c r="J85" s="387" t="e">
        <f>RA!BE588</f>
        <v>#VALUE!</v>
      </c>
      <c r="K85" s="387" t="e">
        <f>RA!BG588</f>
        <v>#VALUE!</v>
      </c>
      <c r="L85" s="387" t="e">
        <f>RA!BI588</f>
        <v>#VALUE!</v>
      </c>
      <c r="M85" s="387" t="e">
        <f>RA!BK588</f>
        <v>#VALUE!</v>
      </c>
      <c r="N85" s="387" t="e">
        <f>RA!BM588</f>
        <v>#VALUE!</v>
      </c>
      <c r="O85" s="387" t="e">
        <f>RA!BO588</f>
        <v>#VALUE!</v>
      </c>
      <c r="P85" s="322">
        <f>RA!BU588</f>
        <v>0</v>
      </c>
      <c r="Q85" s="322">
        <f>RA!BW588</f>
        <v>0</v>
      </c>
      <c r="R85" s="387" t="e">
        <f>RA!AW589</f>
        <v>#VALUE!</v>
      </c>
      <c r="S85" s="387" t="e">
        <f>RA!BC589</f>
        <v>#VALUE!</v>
      </c>
      <c r="T85" s="387" t="e">
        <f>RA!BE589</f>
        <v>#VALUE!</v>
      </c>
      <c r="U85" s="387" t="e">
        <f>RA!BG589</f>
        <v>#VALUE!</v>
      </c>
      <c r="V85" s="387" t="e">
        <f>RA!BI589</f>
        <v>#VALUE!</v>
      </c>
      <c r="W85" s="387" t="e">
        <f>RA!BK589</f>
        <v>#VALUE!</v>
      </c>
      <c r="X85" s="387" t="e">
        <f>RA!BM589</f>
        <v>#VALUE!</v>
      </c>
      <c r="Y85" s="387" t="e">
        <f>RA!BO589</f>
        <v>#VALUE!</v>
      </c>
      <c r="Z85" s="387" t="e">
        <f>RA!AW590</f>
        <v>#VALUE!</v>
      </c>
      <c r="AA85" s="387" t="e">
        <f>RA!BC590</f>
        <v>#VALUE!</v>
      </c>
      <c r="AB85" s="387" t="e">
        <f>RA!BE590</f>
        <v>#VALUE!</v>
      </c>
      <c r="AC85" s="387" t="e">
        <f>RA!BG590</f>
        <v>#VALUE!</v>
      </c>
      <c r="AD85" s="387" t="e">
        <f>RA!BI590</f>
        <v>#VALUE!</v>
      </c>
      <c r="AE85" s="387" t="e">
        <f>RA!BK590</f>
        <v>#VALUE!</v>
      </c>
      <c r="AF85" s="387" t="e">
        <f>RA!BM590</f>
        <v>#VALUE!</v>
      </c>
      <c r="AG85" s="392" t="e">
        <f>RA!BO590</f>
        <v>#VALUE!</v>
      </c>
    </row>
    <row r="86" spans="2:33" ht="16" thickBot="1" x14ac:dyDescent="0.4">
      <c r="E86" s="419"/>
      <c r="F86" s="325"/>
      <c r="G86" s="95"/>
      <c r="H86" s="95"/>
      <c r="I86" s="95"/>
      <c r="J86" s="95"/>
      <c r="K86" s="95"/>
      <c r="L86" s="95"/>
      <c r="M86" s="95"/>
      <c r="N86" s="95"/>
      <c r="O86" s="95"/>
      <c r="P86" s="344"/>
      <c r="Q86" s="344"/>
      <c r="R86" s="95"/>
      <c r="S86" s="95"/>
      <c r="T86" s="95"/>
      <c r="U86" s="95"/>
      <c r="V86" s="95"/>
      <c r="W86" s="95"/>
      <c r="X86" s="95"/>
      <c r="Y86" s="95"/>
      <c r="Z86" s="95"/>
      <c r="AA86" s="95"/>
      <c r="AB86" s="95"/>
      <c r="AC86" s="95"/>
      <c r="AD86" s="95"/>
      <c r="AE86" s="95"/>
      <c r="AF86" s="95"/>
      <c r="AG86" s="326"/>
    </row>
    <row r="87" spans="2:33" ht="16" customHeight="1" x14ac:dyDescent="0.35">
      <c r="B87" s="414" t="s">
        <v>263</v>
      </c>
      <c r="C87" s="415"/>
      <c r="E87" s="419"/>
      <c r="F87" s="418" t="s">
        <v>139</v>
      </c>
      <c r="G87" s="28" t="str">
        <f>LD!C505</f>
        <v>Class A1_4K</v>
      </c>
      <c r="H87" s="239"/>
      <c r="I87" s="239"/>
      <c r="J87" s="239"/>
      <c r="K87" s="239"/>
      <c r="L87" s="239"/>
      <c r="M87" s="239"/>
      <c r="N87" s="239"/>
      <c r="O87" s="239"/>
      <c r="P87" s="324"/>
      <c r="Q87" s="324"/>
      <c r="R87" s="239"/>
      <c r="S87" s="239"/>
      <c r="T87" s="239"/>
      <c r="U87" s="239"/>
      <c r="V87" s="239"/>
      <c r="W87" s="239"/>
      <c r="X87" s="239"/>
      <c r="Y87" s="239"/>
      <c r="Z87" s="239"/>
      <c r="AA87" s="239"/>
      <c r="AB87" s="239"/>
      <c r="AC87" s="239"/>
      <c r="AD87" s="239"/>
      <c r="AE87" s="239"/>
      <c r="AF87" s="239"/>
      <c r="AG87" s="240"/>
    </row>
    <row r="88" spans="2:33" x14ac:dyDescent="0.35">
      <c r="B88" s="416"/>
      <c r="C88" s="417"/>
      <c r="E88" s="419"/>
      <c r="F88" s="419"/>
      <c r="G88" s="28" t="str">
        <f>LD!C514</f>
        <v>Class A1_2K</v>
      </c>
      <c r="H88" s="96" t="e">
        <f>LD!AW514</f>
        <v>#VALUE!</v>
      </c>
      <c r="I88" s="96" t="e">
        <f>LD!BC514</f>
        <v>#VALUE!</v>
      </c>
      <c r="J88" s="96" t="e">
        <f>LD!BE514</f>
        <v>#VALUE!</v>
      </c>
      <c r="K88" s="96" t="e">
        <f>LD!BG514</f>
        <v>#VALUE!</v>
      </c>
      <c r="L88" s="96" t="e">
        <f>LD!BI514</f>
        <v>#VALUE!</v>
      </c>
      <c r="M88" s="96" t="e">
        <f>LD!BK514</f>
        <v>#VALUE!</v>
      </c>
      <c r="N88" s="96" t="e">
        <f>LD!BM514</f>
        <v>#VALUE!</v>
      </c>
      <c r="O88" s="110" t="e">
        <f>LD!BO514</f>
        <v>#VALUE!</v>
      </c>
      <c r="P88" s="322">
        <f>LD!BU514</f>
        <v>0</v>
      </c>
      <c r="Q88" s="322">
        <f>LD!BW514</f>
        <v>0</v>
      </c>
      <c r="R88" s="96" t="e">
        <f>LD!AW515</f>
        <v>#VALUE!</v>
      </c>
      <c r="S88" s="96" t="e">
        <f>LD!BC515</f>
        <v>#VALUE!</v>
      </c>
      <c r="T88" s="96" t="e">
        <f>LD!BE515</f>
        <v>#VALUE!</v>
      </c>
      <c r="U88" s="96" t="e">
        <f>LD!BG515</f>
        <v>#VALUE!</v>
      </c>
      <c r="V88" s="96" t="e">
        <f>LD!BI515</f>
        <v>#VALUE!</v>
      </c>
      <c r="W88" s="96" t="e">
        <f>LD!BK515</f>
        <v>#VALUE!</v>
      </c>
      <c r="X88" s="96" t="e">
        <f>LD!BM515</f>
        <v>#VALUE!</v>
      </c>
      <c r="Y88" s="96" t="e">
        <f>LD!BO515</f>
        <v>#VALUE!</v>
      </c>
      <c r="Z88" s="96" t="e">
        <f>LD!AW516</f>
        <v>#VALUE!</v>
      </c>
      <c r="AA88" s="96" t="e">
        <f>LD!BC516</f>
        <v>#VALUE!</v>
      </c>
      <c r="AB88" s="96" t="e">
        <f>LD!BE516</f>
        <v>#VALUE!</v>
      </c>
      <c r="AC88" s="96" t="e">
        <f>LD!BG516</f>
        <v>#VALUE!</v>
      </c>
      <c r="AD88" s="96" t="e">
        <f>LD!BI516</f>
        <v>#VALUE!</v>
      </c>
      <c r="AE88" s="96" t="e">
        <f>LD!BK516</f>
        <v>#VALUE!</v>
      </c>
      <c r="AF88" s="96" t="e">
        <f>LD!BM516</f>
        <v>#VALUE!</v>
      </c>
      <c r="AG88" s="97" t="e">
        <f>LD!BO516</f>
        <v>#VALUE!</v>
      </c>
    </row>
    <row r="89" spans="2:33" x14ac:dyDescent="0.35">
      <c r="B89" s="244" t="s">
        <v>261</v>
      </c>
      <c r="C89" s="245">
        <v>23</v>
      </c>
      <c r="E89" s="419"/>
      <c r="F89" s="419"/>
      <c r="G89" s="28" t="str">
        <f>LD!C523</f>
        <v>Class A3_720p</v>
      </c>
      <c r="H89" s="96" t="e">
        <f>LD!AW523</f>
        <v>#VALUE!</v>
      </c>
      <c r="I89" s="96" t="e">
        <f>LD!BC523</f>
        <v>#VALUE!</v>
      </c>
      <c r="J89" s="96" t="e">
        <f>LD!BE523</f>
        <v>#VALUE!</v>
      </c>
      <c r="K89" s="96" t="e">
        <f>LD!BG523</f>
        <v>#VALUE!</v>
      </c>
      <c r="L89" s="96" t="e">
        <f>LD!BI523</f>
        <v>#VALUE!</v>
      </c>
      <c r="M89" s="96" t="e">
        <f>LD!BK523</f>
        <v>#VALUE!</v>
      </c>
      <c r="N89" s="96" t="e">
        <f>LD!BM523</f>
        <v>#VALUE!</v>
      </c>
      <c r="O89" s="110" t="e">
        <f>LD!BO523</f>
        <v>#VALUE!</v>
      </c>
      <c r="P89" s="322">
        <f>LD!BU523</f>
        <v>0</v>
      </c>
      <c r="Q89" s="322">
        <f>LD!BW523</f>
        <v>0</v>
      </c>
      <c r="R89" s="96" t="e">
        <f>LD!AW524</f>
        <v>#VALUE!</v>
      </c>
      <c r="S89" s="96" t="e">
        <f>LD!BC524</f>
        <v>#VALUE!</v>
      </c>
      <c r="T89" s="96" t="e">
        <f>LD!BE524</f>
        <v>#VALUE!</v>
      </c>
      <c r="U89" s="96" t="e">
        <f>LD!BG524</f>
        <v>#VALUE!</v>
      </c>
      <c r="V89" s="96" t="e">
        <f>LD!BI524</f>
        <v>#VALUE!</v>
      </c>
      <c r="W89" s="96" t="e">
        <f>LD!BK524</f>
        <v>#VALUE!</v>
      </c>
      <c r="X89" s="96" t="e">
        <f>LD!BM524</f>
        <v>#VALUE!</v>
      </c>
      <c r="Y89" s="96" t="e">
        <f>LD!BO524</f>
        <v>#VALUE!</v>
      </c>
      <c r="Z89" s="96" t="e">
        <f>LD!AW525</f>
        <v>#VALUE!</v>
      </c>
      <c r="AA89" s="96" t="e">
        <f>LD!BC525</f>
        <v>#VALUE!</v>
      </c>
      <c r="AB89" s="96" t="e">
        <f>LD!BE525</f>
        <v>#VALUE!</v>
      </c>
      <c r="AC89" s="96" t="e">
        <f>LD!BG525</f>
        <v>#VALUE!</v>
      </c>
      <c r="AD89" s="96" t="e">
        <f>LD!BI525</f>
        <v>#VALUE!</v>
      </c>
      <c r="AE89" s="96" t="e">
        <f>LD!BK525</f>
        <v>#VALUE!</v>
      </c>
      <c r="AF89" s="96" t="e">
        <f>LD!BM525</f>
        <v>#VALUE!</v>
      </c>
      <c r="AG89" s="97" t="e">
        <f>LD!BO525</f>
        <v>#VALUE!</v>
      </c>
    </row>
    <row r="90" spans="2:33" x14ac:dyDescent="0.35">
      <c r="B90" s="244" t="s">
        <v>16</v>
      </c>
      <c r="C90" s="245">
        <v>1</v>
      </c>
      <c r="E90" s="419"/>
      <c r="F90" s="419"/>
      <c r="G90" s="28" t="str">
        <f>LD!C532</f>
        <v>Class A4_360p</v>
      </c>
      <c r="H90" s="96" t="e">
        <f>LD!AW532</f>
        <v>#VALUE!</v>
      </c>
      <c r="I90" s="96" t="e">
        <f>LD!BC532</f>
        <v>#VALUE!</v>
      </c>
      <c r="J90" s="96" t="e">
        <f>LD!BE532</f>
        <v>#VALUE!</v>
      </c>
      <c r="K90" s="96" t="e">
        <f>LD!BG532</f>
        <v>#VALUE!</v>
      </c>
      <c r="L90" s="96" t="e">
        <f>LD!BI532</f>
        <v>#VALUE!</v>
      </c>
      <c r="M90" s="96" t="e">
        <f>LD!BK532</f>
        <v>#VALUE!</v>
      </c>
      <c r="N90" s="96" t="e">
        <f>LD!BM532</f>
        <v>#VALUE!</v>
      </c>
      <c r="O90" s="110" t="e">
        <f>LD!BO532</f>
        <v>#VALUE!</v>
      </c>
      <c r="P90" s="322">
        <f>LD!BU532</f>
        <v>0</v>
      </c>
      <c r="Q90" s="322">
        <f>LD!BW532</f>
        <v>0</v>
      </c>
      <c r="R90" s="96" t="e">
        <f>LD!AW533</f>
        <v>#VALUE!</v>
      </c>
      <c r="S90" s="96" t="e">
        <f>LD!BC533</f>
        <v>#VALUE!</v>
      </c>
      <c r="T90" s="96" t="e">
        <f>LD!BE533</f>
        <v>#VALUE!</v>
      </c>
      <c r="U90" s="96" t="e">
        <f>LD!BG533</f>
        <v>#VALUE!</v>
      </c>
      <c r="V90" s="96" t="e">
        <f>LD!BI533</f>
        <v>#VALUE!</v>
      </c>
      <c r="W90" s="96" t="e">
        <f>LD!BK533</f>
        <v>#VALUE!</v>
      </c>
      <c r="X90" s="96" t="e">
        <f>LD!BM533</f>
        <v>#VALUE!</v>
      </c>
      <c r="Y90" s="96" t="e">
        <f>LD!BO533</f>
        <v>#VALUE!</v>
      </c>
      <c r="Z90" s="96" t="e">
        <f>LD!AW534</f>
        <v>#VALUE!</v>
      </c>
      <c r="AA90" s="96" t="e">
        <f>LD!BC534</f>
        <v>#VALUE!</v>
      </c>
      <c r="AB90" s="96" t="e">
        <f>LD!BE534</f>
        <v>#VALUE!</v>
      </c>
      <c r="AC90" s="96" t="e">
        <f>LD!BG534</f>
        <v>#VALUE!</v>
      </c>
      <c r="AD90" s="96" t="e">
        <f>LD!BI534</f>
        <v>#VALUE!</v>
      </c>
      <c r="AE90" s="96" t="e">
        <f>LD!BK534</f>
        <v>#VALUE!</v>
      </c>
      <c r="AF90" s="96" t="e">
        <f>LD!BM534</f>
        <v>#VALUE!</v>
      </c>
      <c r="AG90" s="97" t="e">
        <f>LD!BO534</f>
        <v>#VALUE!</v>
      </c>
    </row>
    <row r="91" spans="2:33" x14ac:dyDescent="0.35">
      <c r="B91" s="244" t="s">
        <v>17</v>
      </c>
      <c r="C91" s="245">
        <v>1</v>
      </c>
      <c r="E91" s="419"/>
      <c r="F91" s="419"/>
      <c r="G91" s="28" t="str">
        <f>LD!C541</f>
        <v>Class A5_270p</v>
      </c>
      <c r="H91" s="96" t="e">
        <f>LD!AW541</f>
        <v>#VALUE!</v>
      </c>
      <c r="I91" s="96" t="e">
        <f>LD!BC541</f>
        <v>#VALUE!</v>
      </c>
      <c r="J91" s="96" t="e">
        <f>LD!BE541</f>
        <v>#VALUE!</v>
      </c>
      <c r="K91" s="96" t="e">
        <f>LD!BG541</f>
        <v>#VALUE!</v>
      </c>
      <c r="L91" s="96" t="e">
        <f>LD!BI541</f>
        <v>#VALUE!</v>
      </c>
      <c r="M91" s="96" t="e">
        <f>LD!BK541</f>
        <v>#VALUE!</v>
      </c>
      <c r="N91" s="96" t="e">
        <f>LD!BM541</f>
        <v>#VALUE!</v>
      </c>
      <c r="O91" s="110" t="e">
        <f>LD!BO541</f>
        <v>#VALUE!</v>
      </c>
      <c r="P91" s="322">
        <f>LD!BU541</f>
        <v>0</v>
      </c>
      <c r="Q91" s="322">
        <f>LD!BW541</f>
        <v>0</v>
      </c>
      <c r="R91" s="96" t="e">
        <f>LD!AW542</f>
        <v>#VALUE!</v>
      </c>
      <c r="S91" s="96" t="e">
        <f>LD!BC542</f>
        <v>#VALUE!</v>
      </c>
      <c r="T91" s="96" t="e">
        <f>LD!BE542</f>
        <v>#VALUE!</v>
      </c>
      <c r="U91" s="96" t="e">
        <f>LD!BG542</f>
        <v>#VALUE!</v>
      </c>
      <c r="V91" s="96" t="e">
        <f>LD!BI542</f>
        <v>#VALUE!</v>
      </c>
      <c r="W91" s="96" t="e">
        <f>LD!BK542</f>
        <v>#VALUE!</v>
      </c>
      <c r="X91" s="96" t="e">
        <f>LD!BM542</f>
        <v>#VALUE!</v>
      </c>
      <c r="Y91" s="96" t="e">
        <f>LD!BO542</f>
        <v>#VALUE!</v>
      </c>
      <c r="Z91" s="96" t="e">
        <f>LD!AW543</f>
        <v>#VALUE!</v>
      </c>
      <c r="AA91" s="96" t="e">
        <f>LD!BC543</f>
        <v>#VALUE!</v>
      </c>
      <c r="AB91" s="96" t="e">
        <f>LD!BE543</f>
        <v>#VALUE!</v>
      </c>
      <c r="AC91" s="96" t="e">
        <f>LD!BG543</f>
        <v>#VALUE!</v>
      </c>
      <c r="AD91" s="96" t="e">
        <f>LD!BI543</f>
        <v>#VALUE!</v>
      </c>
      <c r="AE91" s="96" t="e">
        <f>LD!BK543</f>
        <v>#VALUE!</v>
      </c>
      <c r="AF91" s="96" t="e">
        <f>LD!BM543</f>
        <v>#VALUE!</v>
      </c>
      <c r="AG91" s="97" t="e">
        <f>LD!BO543</f>
        <v>#VALUE!</v>
      </c>
    </row>
    <row r="92" spans="2:33" ht="16" thickBot="1" x14ac:dyDescent="0.4">
      <c r="B92" s="246" t="s">
        <v>128</v>
      </c>
      <c r="C92" s="247">
        <f>SUM(C89:C91)</f>
        <v>25</v>
      </c>
      <c r="E92" s="419"/>
      <c r="F92" s="419"/>
      <c r="G92" s="28" t="str">
        <f>LD!C550</f>
        <v>Class B1_SYN</v>
      </c>
      <c r="H92" s="96" t="e">
        <f>LD!AW550</f>
        <v>#VALUE!</v>
      </c>
      <c r="I92" s="96" t="e">
        <f>LD!BC550</f>
        <v>#VALUE!</v>
      </c>
      <c r="J92" s="96" t="e">
        <f>LD!BE550</f>
        <v>#VALUE!</v>
      </c>
      <c r="K92" s="96" t="e">
        <f>LD!BG550</f>
        <v>#VALUE!</v>
      </c>
      <c r="L92" s="96" t="e">
        <f>LD!BI550</f>
        <v>#VALUE!</v>
      </c>
      <c r="M92" s="96" t="e">
        <f>LD!BK550</f>
        <v>#VALUE!</v>
      </c>
      <c r="N92" s="96" t="e">
        <f>LD!BM550</f>
        <v>#VALUE!</v>
      </c>
      <c r="O92" s="110" t="e">
        <f>LD!BO550</f>
        <v>#VALUE!</v>
      </c>
      <c r="P92" s="322">
        <f>LD!BU550</f>
        <v>0</v>
      </c>
      <c r="Q92" s="322">
        <f>LD!BW550</f>
        <v>0</v>
      </c>
      <c r="R92" s="96" t="e">
        <f>LD!AW551</f>
        <v>#VALUE!</v>
      </c>
      <c r="S92" s="96" t="e">
        <f>LD!BC551</f>
        <v>#VALUE!</v>
      </c>
      <c r="T92" s="96" t="e">
        <f>LD!BE551</f>
        <v>#VALUE!</v>
      </c>
      <c r="U92" s="96" t="e">
        <f>LD!BG551</f>
        <v>#VALUE!</v>
      </c>
      <c r="V92" s="96" t="e">
        <f>LD!BI551</f>
        <v>#VALUE!</v>
      </c>
      <c r="W92" s="96" t="e">
        <f>LD!BK551</f>
        <v>#VALUE!</v>
      </c>
      <c r="X92" s="96" t="e">
        <f>LD!BM551</f>
        <v>#VALUE!</v>
      </c>
      <c r="Y92" s="96" t="e">
        <f>LD!BO551</f>
        <v>#VALUE!</v>
      </c>
      <c r="Z92" s="96" t="e">
        <f>LD!AW552</f>
        <v>#VALUE!</v>
      </c>
      <c r="AA92" s="96" t="e">
        <f>LD!BC552</f>
        <v>#VALUE!</v>
      </c>
      <c r="AB92" s="96" t="e">
        <f>LD!BE552</f>
        <v>#VALUE!</v>
      </c>
      <c r="AC92" s="96" t="e">
        <f>LD!BG552</f>
        <v>#VALUE!</v>
      </c>
      <c r="AD92" s="96" t="e">
        <f>LD!BI552</f>
        <v>#VALUE!</v>
      </c>
      <c r="AE92" s="96" t="e">
        <f>LD!BK552</f>
        <v>#VALUE!</v>
      </c>
      <c r="AF92" s="96" t="e">
        <f>LD!BM552</f>
        <v>#VALUE!</v>
      </c>
      <c r="AG92" s="97" t="e">
        <f>LD!BO552</f>
        <v>#VALUE!</v>
      </c>
    </row>
    <row r="93" spans="2:33" x14ac:dyDescent="0.35">
      <c r="E93" s="419"/>
      <c r="F93" s="419"/>
      <c r="G93" s="28" t="str">
        <f>LD!AT599</f>
        <v>Overall Mandatory</v>
      </c>
      <c r="H93" s="96" t="e">
        <f>LD!AW599</f>
        <v>#VALUE!</v>
      </c>
      <c r="I93" s="96" t="e">
        <f>LD!BC599</f>
        <v>#VALUE!</v>
      </c>
      <c r="J93" s="96" t="e">
        <f>LD!BE599</f>
        <v>#VALUE!</v>
      </c>
      <c r="K93" s="96" t="e">
        <f>LD!BG599</f>
        <v>#VALUE!</v>
      </c>
      <c r="L93" s="96" t="e">
        <f>LD!BI599</f>
        <v>#VALUE!</v>
      </c>
      <c r="M93" s="96" t="e">
        <f>LD!BK599</f>
        <v>#VALUE!</v>
      </c>
      <c r="N93" s="96" t="e">
        <f>LD!BM599</f>
        <v>#VALUE!</v>
      </c>
      <c r="O93" s="110" t="e">
        <f>LD!BO599</f>
        <v>#VALUE!</v>
      </c>
      <c r="P93" s="322">
        <f>LD!BU599</f>
        <v>0</v>
      </c>
      <c r="Q93" s="322">
        <f>LD!BW599</f>
        <v>0</v>
      </c>
      <c r="R93" s="96" t="e">
        <f>LD!AW600</f>
        <v>#VALUE!</v>
      </c>
      <c r="S93" s="96" t="e">
        <f>LD!BC600</f>
        <v>#VALUE!</v>
      </c>
      <c r="T93" s="96" t="e">
        <f>LD!BE600</f>
        <v>#VALUE!</v>
      </c>
      <c r="U93" s="96" t="e">
        <f>LD!BG600</f>
        <v>#VALUE!</v>
      </c>
      <c r="V93" s="96" t="e">
        <f>LD!BI600</f>
        <v>#VALUE!</v>
      </c>
      <c r="W93" s="96" t="e">
        <f>LD!BK600</f>
        <v>#VALUE!</v>
      </c>
      <c r="X93" s="96" t="e">
        <f>LD!BM600</f>
        <v>#VALUE!</v>
      </c>
      <c r="Y93" s="96" t="e">
        <f>LD!BO600</f>
        <v>#VALUE!</v>
      </c>
      <c r="Z93" s="96" t="e">
        <f>LD!AW601</f>
        <v>#VALUE!</v>
      </c>
      <c r="AA93" s="96" t="e">
        <f>LD!BC601</f>
        <v>#VALUE!</v>
      </c>
      <c r="AB93" s="96" t="e">
        <f>LD!BE601</f>
        <v>#VALUE!</v>
      </c>
      <c r="AC93" s="96" t="e">
        <f>LD!BG601</f>
        <v>#VALUE!</v>
      </c>
      <c r="AD93" s="96" t="e">
        <f>LD!BI601</f>
        <v>#VALUE!</v>
      </c>
      <c r="AE93" s="96" t="e">
        <f>LD!BK601</f>
        <v>#VALUE!</v>
      </c>
      <c r="AF93" s="96" t="e">
        <f>LD!BM601</f>
        <v>#VALUE!</v>
      </c>
      <c r="AG93" s="97" t="e">
        <f>LD!BO601</f>
        <v>#VALUE!</v>
      </c>
    </row>
    <row r="94" spans="2:33" outlineLevel="1" x14ac:dyDescent="0.35">
      <c r="E94" s="419"/>
      <c r="F94" s="419"/>
      <c r="G94" s="330"/>
      <c r="H94" s="331"/>
      <c r="I94" s="331"/>
      <c r="J94" s="331"/>
      <c r="K94" s="331"/>
      <c r="L94" s="331"/>
      <c r="M94" s="331"/>
      <c r="N94" s="331"/>
      <c r="O94" s="331"/>
      <c r="P94" s="343"/>
      <c r="Q94" s="343"/>
      <c r="R94" s="331"/>
      <c r="S94" s="331"/>
      <c r="T94" s="331"/>
      <c r="U94" s="331"/>
      <c r="V94" s="331"/>
      <c r="W94" s="331"/>
      <c r="X94" s="331"/>
      <c r="Y94" s="331"/>
      <c r="Z94" s="331"/>
      <c r="AA94" s="331"/>
      <c r="AB94" s="331"/>
      <c r="AC94" s="331"/>
      <c r="AD94" s="331"/>
      <c r="AE94" s="331"/>
      <c r="AF94" s="331"/>
      <c r="AG94" s="332"/>
    </row>
    <row r="95" spans="2:33" outlineLevel="2" x14ac:dyDescent="0.35">
      <c r="E95" s="419"/>
      <c r="F95" s="419"/>
      <c r="G95" s="28" t="str">
        <f>LD!C559</f>
        <v>Class HDR1_4K</v>
      </c>
      <c r="H95" s="96" t="e">
        <f>LD!AW559</f>
        <v>#VALUE!</v>
      </c>
      <c r="I95" s="96" t="e">
        <f>LD!BC559</f>
        <v>#VALUE!</v>
      </c>
      <c r="J95" s="96" t="e">
        <f>LD!BE559</f>
        <v>#VALUE!</v>
      </c>
      <c r="K95" s="96" t="e">
        <f>LD!BG559</f>
        <v>#VALUE!</v>
      </c>
      <c r="L95" s="96" t="e">
        <f>LD!BI559</f>
        <v>#VALUE!</v>
      </c>
      <c r="M95" s="96" t="e">
        <f>LD!BK559</f>
        <v>#VALUE!</v>
      </c>
      <c r="N95" s="96" t="e">
        <f>LD!BM559</f>
        <v>#VALUE!</v>
      </c>
      <c r="O95" s="110" t="e">
        <f>LD!BO559</f>
        <v>#VALUE!</v>
      </c>
      <c r="P95" s="322">
        <f>LD!BU559</f>
        <v>0</v>
      </c>
      <c r="Q95" s="322">
        <f>LD!BW559</f>
        <v>0</v>
      </c>
      <c r="R95" s="96" t="e">
        <f>LD!AW560</f>
        <v>#VALUE!</v>
      </c>
      <c r="S95" s="96" t="e">
        <f>LD!BC560</f>
        <v>#VALUE!</v>
      </c>
      <c r="T95" s="96" t="e">
        <f>LD!BE560</f>
        <v>#VALUE!</v>
      </c>
      <c r="U95" s="96" t="e">
        <f>LD!BG560</f>
        <v>#VALUE!</v>
      </c>
      <c r="V95" s="96" t="e">
        <f>LD!BI560</f>
        <v>#VALUE!</v>
      </c>
      <c r="W95" s="96" t="e">
        <f>LD!BK560</f>
        <v>#VALUE!</v>
      </c>
      <c r="X95" s="96" t="e">
        <f>LD!BM560</f>
        <v>#VALUE!</v>
      </c>
      <c r="Y95" s="96" t="e">
        <f>LD!BO560</f>
        <v>#VALUE!</v>
      </c>
      <c r="Z95" s="96" t="e">
        <f>LD!AW561</f>
        <v>#VALUE!</v>
      </c>
      <c r="AA95" s="96" t="e">
        <f>LD!BC561</f>
        <v>#VALUE!</v>
      </c>
      <c r="AB95" s="96" t="e">
        <f>LD!BE561</f>
        <v>#VALUE!</v>
      </c>
      <c r="AC95" s="96" t="e">
        <f>LD!BG561</f>
        <v>#VALUE!</v>
      </c>
      <c r="AD95" s="96" t="e">
        <f>LD!BI561</f>
        <v>#VALUE!</v>
      </c>
      <c r="AE95" s="96" t="e">
        <f>LD!BK561</f>
        <v>#VALUE!</v>
      </c>
      <c r="AF95" s="96" t="e">
        <f>LD!BM561</f>
        <v>#VALUE!</v>
      </c>
      <c r="AG95" s="97" t="e">
        <f>LD!BO561</f>
        <v>#VALUE!</v>
      </c>
    </row>
    <row r="96" spans="2:33" outlineLevel="2" x14ac:dyDescent="0.35">
      <c r="E96" s="419"/>
      <c r="F96" s="419"/>
      <c r="G96" s="28" t="str">
        <f>LD!C568</f>
        <v>Class HDR2_2K</v>
      </c>
      <c r="H96" s="96" t="e">
        <f>LD!AW568</f>
        <v>#VALUE!</v>
      </c>
      <c r="I96" s="96" t="e">
        <f>LD!BC568</f>
        <v>#VALUE!</v>
      </c>
      <c r="J96" s="96" t="e">
        <f>LD!BE568</f>
        <v>#VALUE!</v>
      </c>
      <c r="K96" s="96" t="e">
        <f>LD!BG568</f>
        <v>#VALUE!</v>
      </c>
      <c r="L96" s="96" t="e">
        <f>LD!BI568</f>
        <v>#VALUE!</v>
      </c>
      <c r="M96" s="96" t="e">
        <f>LD!BK568</f>
        <v>#VALUE!</v>
      </c>
      <c r="N96" s="96" t="e">
        <f>LD!BM568</f>
        <v>#VALUE!</v>
      </c>
      <c r="O96" s="110" t="e">
        <f>LD!BO568</f>
        <v>#VALUE!</v>
      </c>
      <c r="P96" s="322">
        <f>LD!BU568</f>
        <v>0</v>
      </c>
      <c r="Q96" s="322">
        <f>LD!BW568</f>
        <v>0</v>
      </c>
      <c r="R96" s="96" t="e">
        <f>LD!AW569</f>
        <v>#VALUE!</v>
      </c>
      <c r="S96" s="96" t="e">
        <f>LD!BC569</f>
        <v>#VALUE!</v>
      </c>
      <c r="T96" s="96" t="e">
        <f>LD!BE569</f>
        <v>#VALUE!</v>
      </c>
      <c r="U96" s="96" t="e">
        <f>LD!BG569</f>
        <v>#VALUE!</v>
      </c>
      <c r="V96" s="96" t="e">
        <f>LD!BI569</f>
        <v>#VALUE!</v>
      </c>
      <c r="W96" s="96" t="e">
        <f>LD!BK569</f>
        <v>#VALUE!</v>
      </c>
      <c r="X96" s="96" t="e">
        <f>LD!BM569</f>
        <v>#VALUE!</v>
      </c>
      <c r="Y96" s="96" t="e">
        <f>LD!BO569</f>
        <v>#VALUE!</v>
      </c>
      <c r="Z96" s="96" t="e">
        <f>LD!AW570</f>
        <v>#VALUE!</v>
      </c>
      <c r="AA96" s="96" t="e">
        <f>LD!BC570</f>
        <v>#VALUE!</v>
      </c>
      <c r="AB96" s="96" t="e">
        <f>LD!BE570</f>
        <v>#VALUE!</v>
      </c>
      <c r="AC96" s="96" t="e">
        <f>LD!BG570</f>
        <v>#VALUE!</v>
      </c>
      <c r="AD96" s="96" t="e">
        <f>LD!BI570</f>
        <v>#VALUE!</v>
      </c>
      <c r="AE96" s="96" t="e">
        <f>LD!BK570</f>
        <v>#VALUE!</v>
      </c>
      <c r="AF96" s="96" t="e">
        <f>LD!BM570</f>
        <v>#VALUE!</v>
      </c>
      <c r="AG96" s="97" t="e">
        <f>LD!BO570</f>
        <v>#VALUE!</v>
      </c>
    </row>
    <row r="97" spans="2:53" outlineLevel="2" x14ac:dyDescent="0.35">
      <c r="E97" s="419"/>
      <c r="F97" s="419"/>
      <c r="G97" s="28">
        <f>LD!AT601</f>
        <v>0</v>
      </c>
      <c r="H97" s="96" t="e">
        <f>LD!AW601</f>
        <v>#VALUE!</v>
      </c>
      <c r="I97" s="96" t="e">
        <f>LD!BC601</f>
        <v>#VALUE!</v>
      </c>
      <c r="J97" s="96" t="e">
        <f>LD!BE601</f>
        <v>#VALUE!</v>
      </c>
      <c r="K97" s="96" t="e">
        <f>LD!BG601</f>
        <v>#VALUE!</v>
      </c>
      <c r="L97" s="96" t="e">
        <f>LD!BI601</f>
        <v>#VALUE!</v>
      </c>
      <c r="M97" s="96" t="e">
        <f>LD!BK601</f>
        <v>#VALUE!</v>
      </c>
      <c r="N97" s="96" t="e">
        <f>LD!BM601</f>
        <v>#VALUE!</v>
      </c>
      <c r="O97" s="110" t="e">
        <f>LD!BO601</f>
        <v>#VALUE!</v>
      </c>
      <c r="P97" s="322">
        <f>LD!BU601</f>
        <v>0</v>
      </c>
      <c r="Q97" s="322">
        <f>LD!BW601</f>
        <v>0</v>
      </c>
      <c r="R97" s="96" t="e">
        <f>LD!AW602</f>
        <v>#VALUE!</v>
      </c>
      <c r="S97" s="96" t="e">
        <f>LD!BC602</f>
        <v>#VALUE!</v>
      </c>
      <c r="T97" s="96" t="e">
        <f>LD!BE602</f>
        <v>#VALUE!</v>
      </c>
      <c r="U97" s="96" t="e">
        <f>LD!BG602</f>
        <v>#VALUE!</v>
      </c>
      <c r="V97" s="96" t="e">
        <f>LD!BI602</f>
        <v>#VALUE!</v>
      </c>
      <c r="W97" s="96" t="e">
        <f>LD!BK602</f>
        <v>#VALUE!</v>
      </c>
      <c r="X97" s="96" t="e">
        <f>LD!BM602</f>
        <v>#VALUE!</v>
      </c>
      <c r="Y97" s="96" t="e">
        <f>LD!BO602</f>
        <v>#VALUE!</v>
      </c>
      <c r="Z97" s="96" t="e">
        <f>LD!AW603</f>
        <v>#VALUE!</v>
      </c>
      <c r="AA97" s="96" t="e">
        <f>LD!BC603</f>
        <v>#VALUE!</v>
      </c>
      <c r="AB97" s="96" t="e">
        <f>LD!BE603</f>
        <v>#VALUE!</v>
      </c>
      <c r="AC97" s="96" t="e">
        <f>LD!BG603</f>
        <v>#VALUE!</v>
      </c>
      <c r="AD97" s="96" t="e">
        <f>LD!BI603</f>
        <v>#VALUE!</v>
      </c>
      <c r="AE97" s="96" t="e">
        <f>LD!BK603</f>
        <v>#VALUE!</v>
      </c>
      <c r="AF97" s="96" t="e">
        <f>LD!BM603</f>
        <v>#VALUE!</v>
      </c>
      <c r="AG97" s="97" t="e">
        <f>LD!BO603</f>
        <v>#VALUE!</v>
      </c>
    </row>
    <row r="98" spans="2:53" ht="16" outlineLevel="2" thickBot="1" x14ac:dyDescent="0.4">
      <c r="E98" s="420"/>
      <c r="F98" s="420"/>
      <c r="G98" s="35">
        <f>LD!C579</f>
        <v>0</v>
      </c>
      <c r="H98" s="98" t="e">
        <f>LD!AW579</f>
        <v>#VALUE!</v>
      </c>
      <c r="I98" s="98" t="e">
        <f>LD!BC579</f>
        <v>#VALUE!</v>
      </c>
      <c r="J98" s="98" t="e">
        <f>LD!BE579</f>
        <v>#VALUE!</v>
      </c>
      <c r="K98" s="98" t="e">
        <f>LD!BG579</f>
        <v>#VALUE!</v>
      </c>
      <c r="L98" s="98" t="e">
        <f>LD!BI579</f>
        <v>#VALUE!</v>
      </c>
      <c r="M98" s="98" t="e">
        <f>LD!BK579</f>
        <v>#VALUE!</v>
      </c>
      <c r="N98" s="98" t="e">
        <f>LD!BM579</f>
        <v>#VALUE!</v>
      </c>
      <c r="O98" s="150" t="e">
        <f>LD!BO579</f>
        <v>#VALUE!</v>
      </c>
      <c r="P98" s="323">
        <f>LD!BU579</f>
        <v>0</v>
      </c>
      <c r="Q98" s="323">
        <f>LD!BW579</f>
        <v>0</v>
      </c>
      <c r="R98" s="98" t="e">
        <f>LD!AW580</f>
        <v>#VALUE!</v>
      </c>
      <c r="S98" s="98" t="e">
        <f>LD!BC580</f>
        <v>#VALUE!</v>
      </c>
      <c r="T98" s="98" t="e">
        <f>LD!BE580</f>
        <v>#VALUE!</v>
      </c>
      <c r="U98" s="98" t="e">
        <f>LD!BG580</f>
        <v>#VALUE!</v>
      </c>
      <c r="V98" s="98" t="e">
        <f>LD!BI580</f>
        <v>#VALUE!</v>
      </c>
      <c r="W98" s="98" t="e">
        <f>LD!BK580</f>
        <v>#VALUE!</v>
      </c>
      <c r="X98" s="98" t="e">
        <f>LD!BM580</f>
        <v>#VALUE!</v>
      </c>
      <c r="Y98" s="98" t="e">
        <f>LD!BO580</f>
        <v>#VALUE!</v>
      </c>
      <c r="Z98" s="98" t="e">
        <f>LD!AW581</f>
        <v>#VALUE!</v>
      </c>
      <c r="AA98" s="98" t="e">
        <f>LD!BC581</f>
        <v>#VALUE!</v>
      </c>
      <c r="AB98" s="98" t="e">
        <f>LD!BE581</f>
        <v>#VALUE!</v>
      </c>
      <c r="AC98" s="98" t="e">
        <f>LD!BG581</f>
        <v>#VALUE!</v>
      </c>
      <c r="AD98" s="98" t="e">
        <f>LD!BI581</f>
        <v>#VALUE!</v>
      </c>
      <c r="AE98" s="98" t="e">
        <f>LD!BK581</f>
        <v>#VALUE!</v>
      </c>
      <c r="AF98" s="98" t="e">
        <f>LD!BM581</f>
        <v>#VALUE!</v>
      </c>
      <c r="AG98" s="99" t="e">
        <f>LD!BO581</f>
        <v>#VALUE!</v>
      </c>
    </row>
    <row r="99" spans="2:53" x14ac:dyDescent="0.35">
      <c r="E99" s="19"/>
      <c r="F99" s="19"/>
      <c r="G99" s="106"/>
      <c r="H99" s="107"/>
      <c r="I99" s="107"/>
      <c r="J99" s="107"/>
      <c r="K99" s="107"/>
      <c r="L99" s="107"/>
      <c r="M99" s="107"/>
      <c r="N99" s="107"/>
      <c r="O99" s="107"/>
      <c r="P99" s="107"/>
      <c r="Q99" s="107"/>
      <c r="R99" s="107"/>
      <c r="S99" s="107"/>
      <c r="T99" s="107"/>
      <c r="U99" s="107"/>
      <c r="V99" s="107"/>
      <c r="W99" s="107"/>
      <c r="X99" s="107"/>
      <c r="Y99" s="107"/>
      <c r="Z99" s="107"/>
      <c r="AA99" s="107"/>
      <c r="AB99" s="107"/>
      <c r="AC99" s="107"/>
      <c r="AD99" s="107"/>
      <c r="AE99" s="107"/>
      <c r="AY99" s="17"/>
      <c r="BA99" s="2"/>
    </row>
    <row r="100" spans="2:53" ht="16" thickBot="1" x14ac:dyDescent="0.4">
      <c r="E100" s="19"/>
      <c r="F100" s="19"/>
      <c r="G100" s="106"/>
      <c r="H100" s="107"/>
      <c r="I100" s="107"/>
      <c r="J100" s="107"/>
      <c r="K100" s="107"/>
      <c r="L100" s="107"/>
      <c r="M100" s="107"/>
      <c r="N100" s="107"/>
      <c r="O100" s="107"/>
      <c r="P100" s="107"/>
      <c r="Q100" s="107"/>
      <c r="R100" s="107"/>
      <c r="S100" s="107"/>
      <c r="T100" s="107"/>
      <c r="U100" s="107"/>
      <c r="V100" s="107"/>
      <c r="W100" s="107"/>
      <c r="X100" s="107"/>
      <c r="Y100" s="107"/>
      <c r="Z100" s="107"/>
      <c r="AA100" s="107"/>
      <c r="AB100" s="107"/>
      <c r="AC100" s="107"/>
      <c r="AD100" s="107"/>
      <c r="AE100" s="107"/>
      <c r="AY100" s="17"/>
      <c r="BA100" s="2"/>
    </row>
    <row r="101" spans="2:53" x14ac:dyDescent="0.35">
      <c r="B101" s="414" t="s">
        <v>264</v>
      </c>
      <c r="C101" s="415"/>
      <c r="E101" s="418" t="s">
        <v>134</v>
      </c>
      <c r="F101" s="103"/>
      <c r="G101" s="36"/>
      <c r="H101" s="426" t="s">
        <v>117</v>
      </c>
      <c r="I101" s="427"/>
      <c r="J101" s="427"/>
      <c r="K101" s="427"/>
      <c r="L101" s="427"/>
      <c r="M101" s="427"/>
      <c r="N101" s="427"/>
      <c r="O101" s="427"/>
      <c r="P101" s="427"/>
      <c r="Q101" s="428"/>
      <c r="R101" s="426" t="s">
        <v>130</v>
      </c>
      <c r="S101" s="427"/>
      <c r="T101" s="427"/>
      <c r="U101" s="427"/>
      <c r="V101" s="427"/>
      <c r="W101" s="427"/>
      <c r="X101" s="427"/>
      <c r="Y101" s="428"/>
      <c r="Z101" s="426" t="s">
        <v>131</v>
      </c>
      <c r="AA101" s="427"/>
      <c r="AB101" s="427"/>
      <c r="AC101" s="427"/>
      <c r="AD101" s="427"/>
      <c r="AE101" s="427"/>
      <c r="AF101" s="427"/>
      <c r="AG101" s="434"/>
    </row>
    <row r="102" spans="2:53" x14ac:dyDescent="0.35">
      <c r="B102" s="416"/>
      <c r="C102" s="417"/>
      <c r="E102" s="419"/>
      <c r="F102" s="27"/>
      <c r="G102" s="37"/>
      <c r="H102" s="108" t="s">
        <v>3</v>
      </c>
      <c r="I102" s="108" t="s">
        <v>1</v>
      </c>
      <c r="J102" s="108" t="s">
        <v>111</v>
      </c>
      <c r="K102" s="108" t="s">
        <v>0</v>
      </c>
      <c r="L102" s="108" t="s">
        <v>143</v>
      </c>
      <c r="M102" s="108" t="s">
        <v>145</v>
      </c>
      <c r="N102" s="108" t="s">
        <v>146</v>
      </c>
      <c r="O102" s="108" t="s">
        <v>142</v>
      </c>
      <c r="P102" s="336" t="s">
        <v>0</v>
      </c>
      <c r="Q102" s="336" t="s">
        <v>143</v>
      </c>
      <c r="R102" s="108" t="s">
        <v>3</v>
      </c>
      <c r="S102" s="108" t="s">
        <v>1</v>
      </c>
      <c r="T102" s="108" t="s">
        <v>111</v>
      </c>
      <c r="U102" s="108" t="s">
        <v>0</v>
      </c>
      <c r="V102" s="108" t="s">
        <v>143</v>
      </c>
      <c r="W102" s="108" t="s">
        <v>145</v>
      </c>
      <c r="X102" s="108" t="s">
        <v>146</v>
      </c>
      <c r="Y102" s="108" t="s">
        <v>142</v>
      </c>
      <c r="Z102" s="108" t="s">
        <v>3</v>
      </c>
      <c r="AA102" s="108" t="s">
        <v>1</v>
      </c>
      <c r="AB102" s="108" t="s">
        <v>111</v>
      </c>
      <c r="AC102" s="108" t="s">
        <v>0</v>
      </c>
      <c r="AD102" s="108" t="s">
        <v>143</v>
      </c>
      <c r="AE102" s="108" t="s">
        <v>145</v>
      </c>
      <c r="AF102" s="108" t="s">
        <v>146</v>
      </c>
      <c r="AG102" s="109" t="s">
        <v>142</v>
      </c>
    </row>
    <row r="103" spans="2:53" ht="16" thickBot="1" x14ac:dyDescent="0.4">
      <c r="B103" s="244" t="s">
        <v>261</v>
      </c>
      <c r="C103" s="245">
        <v>23</v>
      </c>
      <c r="E103" s="419"/>
      <c r="F103" s="27"/>
      <c r="G103" s="37" t="s">
        <v>5</v>
      </c>
      <c r="H103" s="108" t="s">
        <v>15</v>
      </c>
      <c r="I103" s="108" t="s">
        <v>15</v>
      </c>
      <c r="J103" s="108" t="s">
        <v>15</v>
      </c>
      <c r="K103" s="108" t="s">
        <v>15</v>
      </c>
      <c r="L103" s="108" t="s">
        <v>15</v>
      </c>
      <c r="M103" s="108" t="s">
        <v>15</v>
      </c>
      <c r="N103" s="108"/>
      <c r="O103" s="108" t="s">
        <v>15</v>
      </c>
      <c r="P103" s="429" t="s">
        <v>298</v>
      </c>
      <c r="Q103" s="430"/>
      <c r="R103" s="108" t="s">
        <v>15</v>
      </c>
      <c r="S103" s="108" t="s">
        <v>15</v>
      </c>
      <c r="T103" s="108" t="s">
        <v>15</v>
      </c>
      <c r="U103" s="108" t="s">
        <v>15</v>
      </c>
      <c r="V103" s="108" t="s">
        <v>15</v>
      </c>
      <c r="W103" s="108" t="s">
        <v>15</v>
      </c>
      <c r="X103" s="108"/>
      <c r="Y103" s="108" t="s">
        <v>15</v>
      </c>
      <c r="Z103" s="108" t="s">
        <v>15</v>
      </c>
      <c r="AA103" s="108" t="s">
        <v>15</v>
      </c>
      <c r="AB103" s="108" t="s">
        <v>15</v>
      </c>
      <c r="AC103" s="108" t="s">
        <v>15</v>
      </c>
      <c r="AD103" s="108" t="s">
        <v>15</v>
      </c>
      <c r="AE103" s="108" t="s">
        <v>15</v>
      </c>
      <c r="AF103" s="108"/>
      <c r="AG103" s="109" t="s">
        <v>15</v>
      </c>
    </row>
    <row r="104" spans="2:53" x14ac:dyDescent="0.35">
      <c r="B104" s="244" t="s">
        <v>16</v>
      </c>
      <c r="C104" s="245">
        <v>1</v>
      </c>
      <c r="E104" s="419"/>
      <c r="F104" s="418" t="s">
        <v>132</v>
      </c>
      <c r="G104" s="37" t="str">
        <f>Intra!C505</f>
        <v>Class A1_4K</v>
      </c>
      <c r="H104" s="96" t="e">
        <f>Intra!AW508</f>
        <v>#VALUE!</v>
      </c>
      <c r="I104" s="96" t="e">
        <f>Intra!BC508</f>
        <v>#VALUE!</v>
      </c>
      <c r="J104" s="96" t="e">
        <f>Intra!BE508</f>
        <v>#VALUE!</v>
      </c>
      <c r="K104" s="96" t="e">
        <f>Intra!BG508</f>
        <v>#VALUE!</v>
      </c>
      <c r="L104" s="96" t="e">
        <f>Intra!BI508</f>
        <v>#VALUE!</v>
      </c>
      <c r="M104" s="96" t="e">
        <f>Intra!BK508</f>
        <v>#VALUE!</v>
      </c>
      <c r="N104" s="96" t="e">
        <f>Intra!BM508</f>
        <v>#VALUE!</v>
      </c>
      <c r="O104" s="96" t="e">
        <f>Intra!BO508</f>
        <v>#VALUE!</v>
      </c>
      <c r="P104" s="303">
        <f>Intra!BU508</f>
        <v>0</v>
      </c>
      <c r="Q104" s="303">
        <f>Intra!BW508</f>
        <v>0</v>
      </c>
      <c r="R104" s="96" t="e">
        <f>Intra!AW509</f>
        <v>#VALUE!</v>
      </c>
      <c r="S104" s="96" t="e">
        <f>Intra!BC509</f>
        <v>#VALUE!</v>
      </c>
      <c r="T104" s="96" t="e">
        <f>Intra!BE509</f>
        <v>#VALUE!</v>
      </c>
      <c r="U104" s="96" t="e">
        <f>Intra!BG509</f>
        <v>#VALUE!</v>
      </c>
      <c r="V104" s="96" t="e">
        <f>Intra!BI509</f>
        <v>#VALUE!</v>
      </c>
      <c r="W104" s="96" t="e">
        <f>Intra!BK509</f>
        <v>#VALUE!</v>
      </c>
      <c r="X104" s="96" t="e">
        <f>Intra!BM509</f>
        <v>#VALUE!</v>
      </c>
      <c r="Y104" s="96" t="e">
        <f>Intra!BO509</f>
        <v>#VALUE!</v>
      </c>
      <c r="Z104" s="96" t="e">
        <f>Intra!AW510</f>
        <v>#VALUE!</v>
      </c>
      <c r="AA104" s="96" t="e">
        <f>Intra!BC510</f>
        <v>#VALUE!</v>
      </c>
      <c r="AB104" s="96" t="e">
        <f>Intra!BE510</f>
        <v>#VALUE!</v>
      </c>
      <c r="AC104" s="96" t="e">
        <f>Intra!BG510</f>
        <v>#VALUE!</v>
      </c>
      <c r="AD104" s="96" t="e">
        <f>Intra!BI510</f>
        <v>#VALUE!</v>
      </c>
      <c r="AE104" s="96" t="e">
        <f>Intra!BK510</f>
        <v>#VALUE!</v>
      </c>
      <c r="AF104" s="96" t="e">
        <f>Intra!BM510</f>
        <v>#VALUE!</v>
      </c>
      <c r="AG104" s="97" t="e">
        <f>Intra!BO510</f>
        <v>#VALUE!</v>
      </c>
    </row>
    <row r="105" spans="2:53" x14ac:dyDescent="0.35">
      <c r="B105" s="244" t="s">
        <v>17</v>
      </c>
      <c r="C105" s="245">
        <v>1</v>
      </c>
      <c r="E105" s="419"/>
      <c r="F105" s="419"/>
      <c r="G105" s="37" t="str">
        <f>Intra!C514</f>
        <v>Class A1_2K</v>
      </c>
      <c r="H105" s="96" t="e">
        <f>Intra!AW517</f>
        <v>#VALUE!</v>
      </c>
      <c r="I105" s="96" t="e">
        <f>Intra!BC517</f>
        <v>#VALUE!</v>
      </c>
      <c r="J105" s="96" t="e">
        <f>Intra!BE517</f>
        <v>#VALUE!</v>
      </c>
      <c r="K105" s="96" t="e">
        <f>Intra!BG517</f>
        <v>#VALUE!</v>
      </c>
      <c r="L105" s="96" t="e">
        <f>Intra!BI517</f>
        <v>#VALUE!</v>
      </c>
      <c r="M105" s="96" t="e">
        <f>Intra!BK517</f>
        <v>#VALUE!</v>
      </c>
      <c r="N105" s="96" t="e">
        <f>Intra!BM517</f>
        <v>#VALUE!</v>
      </c>
      <c r="O105" s="96" t="e">
        <f>Intra!BO517</f>
        <v>#VALUE!</v>
      </c>
      <c r="P105" s="303">
        <f>Intra!BU517</f>
        <v>0</v>
      </c>
      <c r="Q105" s="303">
        <f>Intra!BW517</f>
        <v>0</v>
      </c>
      <c r="R105" s="96" t="e">
        <f>Intra!AW518</f>
        <v>#VALUE!</v>
      </c>
      <c r="S105" s="96" t="e">
        <f>Intra!BC518</f>
        <v>#VALUE!</v>
      </c>
      <c r="T105" s="96" t="e">
        <f>Intra!BE518</f>
        <v>#VALUE!</v>
      </c>
      <c r="U105" s="96" t="e">
        <f>Intra!BG518</f>
        <v>#VALUE!</v>
      </c>
      <c r="V105" s="96" t="e">
        <f>Intra!BI518</f>
        <v>#VALUE!</v>
      </c>
      <c r="W105" s="96" t="e">
        <f>Intra!BK518</f>
        <v>#VALUE!</v>
      </c>
      <c r="X105" s="96" t="e">
        <f>Intra!BM518</f>
        <v>#VALUE!</v>
      </c>
      <c r="Y105" s="96" t="e">
        <f>Intra!BO518</f>
        <v>#VALUE!</v>
      </c>
      <c r="Z105" s="96" t="e">
        <f>Intra!AW519</f>
        <v>#VALUE!</v>
      </c>
      <c r="AA105" s="96" t="e">
        <f>Intra!BC519</f>
        <v>#VALUE!</v>
      </c>
      <c r="AB105" s="96" t="e">
        <f>Intra!BE519</f>
        <v>#VALUE!</v>
      </c>
      <c r="AC105" s="96" t="e">
        <f>Intra!BG519</f>
        <v>#VALUE!</v>
      </c>
      <c r="AD105" s="96" t="e">
        <f>Intra!BI519</f>
        <v>#VALUE!</v>
      </c>
      <c r="AE105" s="96" t="e">
        <f>Intra!BK519</f>
        <v>#VALUE!</v>
      </c>
      <c r="AF105" s="96" t="e">
        <f>Intra!BM519</f>
        <v>#VALUE!</v>
      </c>
      <c r="AG105" s="97" t="e">
        <f>Intra!BO519</f>
        <v>#VALUE!</v>
      </c>
    </row>
    <row r="106" spans="2:53" ht="16" thickBot="1" x14ac:dyDescent="0.4">
      <c r="B106" s="246" t="s">
        <v>128</v>
      </c>
      <c r="C106" s="247">
        <f>SUM(C103:C105)</f>
        <v>25</v>
      </c>
      <c r="E106" s="419"/>
      <c r="F106" s="419"/>
      <c r="G106" s="37" t="str">
        <f>Intra!C523</f>
        <v>Class A3_720p</v>
      </c>
      <c r="H106" s="96" t="e">
        <f>Intra!AW526</f>
        <v>#VALUE!</v>
      </c>
      <c r="I106" s="96" t="e">
        <f>Intra!BC526</f>
        <v>#VALUE!</v>
      </c>
      <c r="J106" s="96" t="e">
        <f>Intra!BE526</f>
        <v>#VALUE!</v>
      </c>
      <c r="K106" s="96" t="e">
        <f>Intra!BG526</f>
        <v>#VALUE!</v>
      </c>
      <c r="L106" s="96" t="e">
        <f>Intra!BI526</f>
        <v>#VALUE!</v>
      </c>
      <c r="M106" s="96" t="e">
        <f>Intra!BK526</f>
        <v>#VALUE!</v>
      </c>
      <c r="N106" s="96" t="e">
        <f>Intra!BM526</f>
        <v>#VALUE!</v>
      </c>
      <c r="O106" s="96" t="e">
        <f>Intra!BO526</f>
        <v>#VALUE!</v>
      </c>
      <c r="P106" s="303">
        <f>Intra!BU526</f>
        <v>0</v>
      </c>
      <c r="Q106" s="303">
        <f>Intra!BW526</f>
        <v>0</v>
      </c>
      <c r="R106" s="96" t="e">
        <f>Intra!AW527</f>
        <v>#VALUE!</v>
      </c>
      <c r="S106" s="96" t="e">
        <f>Intra!BC527</f>
        <v>#VALUE!</v>
      </c>
      <c r="T106" s="96" t="e">
        <f>Intra!BE527</f>
        <v>#VALUE!</v>
      </c>
      <c r="U106" s="96" t="e">
        <f>Intra!BG527</f>
        <v>#VALUE!</v>
      </c>
      <c r="V106" s="96" t="e">
        <f>Intra!BI527</f>
        <v>#VALUE!</v>
      </c>
      <c r="W106" s="96" t="e">
        <f>Intra!BK527</f>
        <v>#VALUE!</v>
      </c>
      <c r="X106" s="96" t="e">
        <f>Intra!BM527</f>
        <v>#VALUE!</v>
      </c>
      <c r="Y106" s="96" t="e">
        <f>Intra!BO527</f>
        <v>#VALUE!</v>
      </c>
      <c r="Z106" s="96" t="e">
        <f>Intra!AW528</f>
        <v>#VALUE!</v>
      </c>
      <c r="AA106" s="96" t="e">
        <f>Intra!BC528</f>
        <v>#VALUE!</v>
      </c>
      <c r="AB106" s="96" t="e">
        <f>Intra!BE528</f>
        <v>#VALUE!</v>
      </c>
      <c r="AC106" s="96" t="e">
        <f>Intra!BG528</f>
        <v>#VALUE!</v>
      </c>
      <c r="AD106" s="96" t="e">
        <f>Intra!BI528</f>
        <v>#VALUE!</v>
      </c>
      <c r="AE106" s="96" t="e">
        <f>Intra!BK528</f>
        <v>#VALUE!</v>
      </c>
      <c r="AF106" s="96" t="e">
        <f>Intra!BM528</f>
        <v>#VALUE!</v>
      </c>
      <c r="AG106" s="97" t="e">
        <f>Intra!BO528</f>
        <v>#VALUE!</v>
      </c>
    </row>
    <row r="107" spans="2:53" x14ac:dyDescent="0.35">
      <c r="E107" s="419"/>
      <c r="F107" s="419"/>
      <c r="G107" s="37" t="str">
        <f>Intra!C532</f>
        <v>Class A4_360p</v>
      </c>
      <c r="H107" s="96" t="e">
        <f>Intra!AW535</f>
        <v>#VALUE!</v>
      </c>
      <c r="I107" s="96" t="e">
        <f>Intra!BC535</f>
        <v>#VALUE!</v>
      </c>
      <c r="J107" s="96" t="e">
        <f>Intra!BE535</f>
        <v>#VALUE!</v>
      </c>
      <c r="K107" s="96" t="e">
        <f>Intra!BG535</f>
        <v>#VALUE!</v>
      </c>
      <c r="L107" s="96" t="e">
        <f>Intra!BI535</f>
        <v>#VALUE!</v>
      </c>
      <c r="M107" s="96" t="e">
        <f>Intra!BK535</f>
        <v>#VALUE!</v>
      </c>
      <c r="N107" s="96" t="e">
        <f>Intra!BM535</f>
        <v>#VALUE!</v>
      </c>
      <c r="O107" s="96" t="e">
        <f>Intra!BO535</f>
        <v>#VALUE!</v>
      </c>
      <c r="P107" s="303">
        <f>Intra!BU535</f>
        <v>0</v>
      </c>
      <c r="Q107" s="303">
        <f>Intra!BW535</f>
        <v>0</v>
      </c>
      <c r="R107" s="96" t="e">
        <f>Intra!AW536</f>
        <v>#VALUE!</v>
      </c>
      <c r="S107" s="96" t="e">
        <f>Intra!BC536</f>
        <v>#VALUE!</v>
      </c>
      <c r="T107" s="96" t="e">
        <f>Intra!BE536</f>
        <v>#VALUE!</v>
      </c>
      <c r="U107" s="96" t="e">
        <f>Intra!BG536</f>
        <v>#VALUE!</v>
      </c>
      <c r="V107" s="96" t="e">
        <f>Intra!BI536</f>
        <v>#VALUE!</v>
      </c>
      <c r="W107" s="96" t="e">
        <f>Intra!BK536</f>
        <v>#VALUE!</v>
      </c>
      <c r="X107" s="96" t="e">
        <f>Intra!BM536</f>
        <v>#VALUE!</v>
      </c>
      <c r="Y107" s="96" t="e">
        <f>Intra!BO536</f>
        <v>#VALUE!</v>
      </c>
      <c r="Z107" s="96" t="e">
        <f>Intra!AW537</f>
        <v>#VALUE!</v>
      </c>
      <c r="AA107" s="96" t="e">
        <f>Intra!BC537</f>
        <v>#VALUE!</v>
      </c>
      <c r="AB107" s="96" t="e">
        <f>Intra!BE537</f>
        <v>#VALUE!</v>
      </c>
      <c r="AC107" s="96" t="e">
        <f>Intra!BG537</f>
        <v>#VALUE!</v>
      </c>
      <c r="AD107" s="96" t="e">
        <f>Intra!BI537</f>
        <v>#VALUE!</v>
      </c>
      <c r="AE107" s="96" t="e">
        <f>Intra!BK537</f>
        <v>#VALUE!</v>
      </c>
      <c r="AF107" s="96" t="e">
        <f>Intra!BM537</f>
        <v>#VALUE!</v>
      </c>
      <c r="AG107" s="97" t="e">
        <f>Intra!BO537</f>
        <v>#VALUE!</v>
      </c>
    </row>
    <row r="108" spans="2:53" x14ac:dyDescent="0.35">
      <c r="E108" s="419"/>
      <c r="F108" s="419"/>
      <c r="G108" s="37" t="str">
        <f>Intra!C541</f>
        <v>Class A5_270p</v>
      </c>
      <c r="H108" s="96" t="e">
        <f>Intra!AW544</f>
        <v>#VALUE!</v>
      </c>
      <c r="I108" s="96" t="e">
        <f>Intra!BC544</f>
        <v>#VALUE!</v>
      </c>
      <c r="J108" s="96" t="e">
        <f>Intra!BE544</f>
        <v>#VALUE!</v>
      </c>
      <c r="K108" s="96" t="e">
        <f>Intra!BG544</f>
        <v>#VALUE!</v>
      </c>
      <c r="L108" s="96" t="e">
        <f>Intra!BI544</f>
        <v>#VALUE!</v>
      </c>
      <c r="M108" s="96" t="e">
        <f>Intra!BK544</f>
        <v>#VALUE!</v>
      </c>
      <c r="N108" s="96" t="e">
        <f>Intra!BM544</f>
        <v>#VALUE!</v>
      </c>
      <c r="O108" s="96" t="e">
        <f>Intra!BO544</f>
        <v>#VALUE!</v>
      </c>
      <c r="P108" s="303">
        <f>Intra!BU544</f>
        <v>0</v>
      </c>
      <c r="Q108" s="303">
        <f>Intra!BW544</f>
        <v>0</v>
      </c>
      <c r="R108" s="96" t="e">
        <f>Intra!AW545</f>
        <v>#VALUE!</v>
      </c>
      <c r="S108" s="96" t="e">
        <f>Intra!BC545</f>
        <v>#VALUE!</v>
      </c>
      <c r="T108" s="96" t="e">
        <f>Intra!BE545</f>
        <v>#VALUE!</v>
      </c>
      <c r="U108" s="96" t="e">
        <f>Intra!BG545</f>
        <v>#VALUE!</v>
      </c>
      <c r="V108" s="96" t="e">
        <f>Intra!BI545</f>
        <v>#VALUE!</v>
      </c>
      <c r="W108" s="96" t="e">
        <f>Intra!BK545</f>
        <v>#VALUE!</v>
      </c>
      <c r="X108" s="96" t="e">
        <f>Intra!BM545</f>
        <v>#VALUE!</v>
      </c>
      <c r="Y108" s="96" t="e">
        <f>Intra!BO545</f>
        <v>#VALUE!</v>
      </c>
      <c r="Z108" s="96" t="e">
        <f>Intra!AW546</f>
        <v>#VALUE!</v>
      </c>
      <c r="AA108" s="96" t="e">
        <f>Intra!BC546</f>
        <v>#VALUE!</v>
      </c>
      <c r="AB108" s="96" t="e">
        <f>Intra!BE546</f>
        <v>#VALUE!</v>
      </c>
      <c r="AC108" s="96" t="e">
        <f>Intra!BG546</f>
        <v>#VALUE!</v>
      </c>
      <c r="AD108" s="96" t="e">
        <f>Intra!BI546</f>
        <v>#VALUE!</v>
      </c>
      <c r="AE108" s="96" t="e">
        <f>Intra!BK546</f>
        <v>#VALUE!</v>
      </c>
      <c r="AF108" s="96" t="e">
        <f>Intra!BM546</f>
        <v>#VALUE!</v>
      </c>
      <c r="AG108" s="97" t="e">
        <f>Intra!BO546</f>
        <v>#VALUE!</v>
      </c>
    </row>
    <row r="109" spans="2:53" x14ac:dyDescent="0.35">
      <c r="E109" s="419"/>
      <c r="F109" s="419"/>
      <c r="G109" s="37" t="str">
        <f>Intra!C550</f>
        <v>Class B1_SYN</v>
      </c>
      <c r="H109" s="96" t="e">
        <f>Intra!AW553</f>
        <v>#VALUE!</v>
      </c>
      <c r="I109" s="96" t="e">
        <f>Intra!BC553</f>
        <v>#VALUE!</v>
      </c>
      <c r="J109" s="96" t="e">
        <f>Intra!BE553</f>
        <v>#VALUE!</v>
      </c>
      <c r="K109" s="96" t="e">
        <f>Intra!BG553</f>
        <v>#VALUE!</v>
      </c>
      <c r="L109" s="96" t="e">
        <f>Intra!BI553</f>
        <v>#VALUE!</v>
      </c>
      <c r="M109" s="96" t="e">
        <f>Intra!BK553</f>
        <v>#VALUE!</v>
      </c>
      <c r="N109" s="96" t="e">
        <f>Intra!BM553</f>
        <v>#VALUE!</v>
      </c>
      <c r="O109" s="96" t="e">
        <f>Intra!BO553</f>
        <v>#VALUE!</v>
      </c>
      <c r="P109" s="303">
        <f>Intra!BU553</f>
        <v>0</v>
      </c>
      <c r="Q109" s="303">
        <f>Intra!BW553</f>
        <v>0</v>
      </c>
      <c r="R109" s="96" t="e">
        <f>Intra!AW554</f>
        <v>#VALUE!</v>
      </c>
      <c r="S109" s="96" t="e">
        <f>Intra!BC554</f>
        <v>#VALUE!</v>
      </c>
      <c r="T109" s="96" t="e">
        <f>Intra!BE554</f>
        <v>#VALUE!</v>
      </c>
      <c r="U109" s="96" t="e">
        <f>Intra!BG554</f>
        <v>#VALUE!</v>
      </c>
      <c r="V109" s="96" t="e">
        <f>Intra!BI554</f>
        <v>#VALUE!</v>
      </c>
      <c r="W109" s="96" t="e">
        <f>Intra!BK554</f>
        <v>#VALUE!</v>
      </c>
      <c r="X109" s="96" t="e">
        <f>Intra!BM554</f>
        <v>#VALUE!</v>
      </c>
      <c r="Y109" s="96" t="e">
        <f>Intra!BO554</f>
        <v>#VALUE!</v>
      </c>
      <c r="Z109" s="96" t="e">
        <f>Intra!AW555</f>
        <v>#VALUE!</v>
      </c>
      <c r="AA109" s="96" t="e">
        <f>Intra!BC555</f>
        <v>#VALUE!</v>
      </c>
      <c r="AB109" s="96" t="e">
        <f>Intra!BE555</f>
        <v>#VALUE!</v>
      </c>
      <c r="AC109" s="96" t="e">
        <f>Intra!BG555</f>
        <v>#VALUE!</v>
      </c>
      <c r="AD109" s="96" t="e">
        <f>Intra!BI555</f>
        <v>#VALUE!</v>
      </c>
      <c r="AE109" s="96" t="e">
        <f>Intra!BK555</f>
        <v>#VALUE!</v>
      </c>
      <c r="AF109" s="96" t="e">
        <f>Intra!BM555</f>
        <v>#VALUE!</v>
      </c>
      <c r="AG109" s="97" t="e">
        <f>Intra!BO555</f>
        <v>#VALUE!</v>
      </c>
    </row>
    <row r="110" spans="2:53" x14ac:dyDescent="0.35">
      <c r="E110" s="419"/>
      <c r="F110" s="419"/>
      <c r="G110" s="94" t="str">
        <f>Intra!AT599</f>
        <v>Overall Mandatory</v>
      </c>
      <c r="H110" s="96" t="e">
        <f>Intra!AW602</f>
        <v>#VALUE!</v>
      </c>
      <c r="I110" s="96" t="e">
        <f>Intra!BC602</f>
        <v>#VALUE!</v>
      </c>
      <c r="J110" s="96" t="e">
        <f>Intra!BE602</f>
        <v>#VALUE!</v>
      </c>
      <c r="K110" s="96" t="e">
        <f>Intra!BG602</f>
        <v>#VALUE!</v>
      </c>
      <c r="L110" s="96" t="e">
        <f>Intra!BI602</f>
        <v>#VALUE!</v>
      </c>
      <c r="M110" s="96" t="e">
        <f>Intra!BK602</f>
        <v>#VALUE!</v>
      </c>
      <c r="N110" s="96" t="e">
        <f>Intra!BM602</f>
        <v>#VALUE!</v>
      </c>
      <c r="O110" s="96" t="e">
        <f>Intra!BO602</f>
        <v>#VALUE!</v>
      </c>
      <c r="P110" s="303">
        <f>Intra!BU602</f>
        <v>0</v>
      </c>
      <c r="Q110" s="303">
        <f>Intra!BW602</f>
        <v>0</v>
      </c>
      <c r="R110" s="96" t="e">
        <f>Intra!AW603</f>
        <v>#VALUE!</v>
      </c>
      <c r="S110" s="96" t="e">
        <f>Intra!BC603</f>
        <v>#VALUE!</v>
      </c>
      <c r="T110" s="96" t="e">
        <f>Intra!BE603</f>
        <v>#VALUE!</v>
      </c>
      <c r="U110" s="96" t="e">
        <f>Intra!BG603</f>
        <v>#VALUE!</v>
      </c>
      <c r="V110" s="96" t="e">
        <f>Intra!BI603</f>
        <v>#VALUE!</v>
      </c>
      <c r="W110" s="96" t="e">
        <f>Intra!BK603</f>
        <v>#VALUE!</v>
      </c>
      <c r="X110" s="96" t="e">
        <f>Intra!BM603</f>
        <v>#VALUE!</v>
      </c>
      <c r="Y110" s="96" t="e">
        <f>Intra!BO603</f>
        <v>#VALUE!</v>
      </c>
      <c r="Z110" s="96" t="e">
        <f>Intra!AW604</f>
        <v>#VALUE!</v>
      </c>
      <c r="AA110" s="96" t="e">
        <f>Intra!BC604</f>
        <v>#VALUE!</v>
      </c>
      <c r="AB110" s="96" t="e">
        <f>Intra!BE604</f>
        <v>#VALUE!</v>
      </c>
      <c r="AC110" s="96" t="e">
        <f>Intra!BG604</f>
        <v>#VALUE!</v>
      </c>
      <c r="AD110" s="96" t="e">
        <f>Intra!BI604</f>
        <v>#VALUE!</v>
      </c>
      <c r="AE110" s="96" t="e">
        <f>Intra!BK604</f>
        <v>#VALUE!</v>
      </c>
      <c r="AF110" s="96" t="e">
        <f>Intra!BM604</f>
        <v>#VALUE!</v>
      </c>
      <c r="AG110" s="97" t="e">
        <f>Intra!BO604</f>
        <v>#VALUE!</v>
      </c>
    </row>
    <row r="111" spans="2:53" outlineLevel="1" x14ac:dyDescent="0.35">
      <c r="C111" s="2"/>
      <c r="E111" s="419"/>
      <c r="F111" s="419"/>
      <c r="G111" s="330"/>
      <c r="H111" s="331"/>
      <c r="I111" s="331"/>
      <c r="J111" s="331"/>
      <c r="K111" s="331"/>
      <c r="L111" s="331"/>
      <c r="M111" s="331"/>
      <c r="N111" s="331"/>
      <c r="O111" s="331"/>
      <c r="P111" s="337"/>
      <c r="Q111" s="337"/>
      <c r="R111" s="331"/>
      <c r="S111" s="331"/>
      <c r="T111" s="331"/>
      <c r="U111" s="331"/>
      <c r="V111" s="331"/>
      <c r="W111" s="331"/>
      <c r="X111" s="331"/>
      <c r="Y111" s="331"/>
      <c r="Z111" s="331"/>
      <c r="AA111" s="331"/>
      <c r="AB111" s="331"/>
      <c r="AC111" s="331"/>
      <c r="AD111" s="331"/>
      <c r="AE111" s="331"/>
      <c r="AF111" s="331"/>
      <c r="AG111" s="332"/>
    </row>
    <row r="112" spans="2:53" outlineLevel="2" x14ac:dyDescent="0.35">
      <c r="B112"/>
      <c r="C112"/>
      <c r="E112" s="419"/>
      <c r="F112" s="419"/>
      <c r="G112" s="37" t="str">
        <f>Intra!C559</f>
        <v>Class HDR1_4K</v>
      </c>
      <c r="H112" s="96" t="e">
        <f>Intra!AW562</f>
        <v>#VALUE!</v>
      </c>
      <c r="I112" s="96" t="e">
        <f>Intra!BC562</f>
        <v>#VALUE!</v>
      </c>
      <c r="J112" s="96" t="e">
        <f>Intra!BE562</f>
        <v>#VALUE!</v>
      </c>
      <c r="K112" s="96" t="e">
        <f>Intra!BG562</f>
        <v>#VALUE!</v>
      </c>
      <c r="L112" s="96" t="e">
        <f>Intra!BI562</f>
        <v>#VALUE!</v>
      </c>
      <c r="M112" s="96" t="e">
        <f>Intra!BK562</f>
        <v>#VALUE!</v>
      </c>
      <c r="N112" s="96" t="e">
        <f>Intra!BM562</f>
        <v>#VALUE!</v>
      </c>
      <c r="O112" s="96" t="e">
        <f>Intra!BO562</f>
        <v>#VALUE!</v>
      </c>
      <c r="P112" s="303">
        <f>Intra!BU562</f>
        <v>0</v>
      </c>
      <c r="Q112" s="303">
        <f>Intra!BW562</f>
        <v>0</v>
      </c>
      <c r="R112" s="96" t="e">
        <f>Intra!AW563</f>
        <v>#VALUE!</v>
      </c>
      <c r="S112" s="96" t="e">
        <f>Intra!BC563</f>
        <v>#VALUE!</v>
      </c>
      <c r="T112" s="96" t="e">
        <f>Intra!BE563</f>
        <v>#VALUE!</v>
      </c>
      <c r="U112" s="96" t="e">
        <f>Intra!BG563</f>
        <v>#VALUE!</v>
      </c>
      <c r="V112" s="96" t="e">
        <f>Intra!BI563</f>
        <v>#VALUE!</v>
      </c>
      <c r="W112" s="96" t="e">
        <f>Intra!BK563</f>
        <v>#VALUE!</v>
      </c>
      <c r="X112" s="96" t="e">
        <f>Intra!BM563</f>
        <v>#VALUE!</v>
      </c>
      <c r="Y112" s="96" t="e">
        <f>Intra!BO563</f>
        <v>#VALUE!</v>
      </c>
      <c r="Z112" s="96" t="e">
        <f>Intra!AW564</f>
        <v>#VALUE!</v>
      </c>
      <c r="AA112" s="96" t="e">
        <f>Intra!BC564</f>
        <v>#VALUE!</v>
      </c>
      <c r="AB112" s="96" t="e">
        <f>Intra!BE564</f>
        <v>#VALUE!</v>
      </c>
      <c r="AC112" s="96" t="e">
        <f>Intra!BG564</f>
        <v>#VALUE!</v>
      </c>
      <c r="AD112" s="96" t="e">
        <f>Intra!BI564</f>
        <v>#VALUE!</v>
      </c>
      <c r="AE112" s="96" t="e">
        <f>Intra!BK564</f>
        <v>#VALUE!</v>
      </c>
      <c r="AF112" s="96" t="e">
        <f>Intra!BM564</f>
        <v>#VALUE!</v>
      </c>
      <c r="AG112" s="97" t="e">
        <f>Intra!BO564</f>
        <v>#VALUE!</v>
      </c>
    </row>
    <row r="113" spans="2:33" outlineLevel="2" x14ac:dyDescent="0.35">
      <c r="B113"/>
      <c r="C113"/>
      <c r="E113" s="419"/>
      <c r="F113" s="419"/>
      <c r="G113" s="37" t="str">
        <f>Intra!C568</f>
        <v>Class HDR2_2K</v>
      </c>
      <c r="H113" s="96" t="e">
        <f>Intra!AW571</f>
        <v>#VALUE!</v>
      </c>
      <c r="I113" s="96" t="e">
        <f>Intra!BC571</f>
        <v>#VALUE!</v>
      </c>
      <c r="J113" s="96" t="e">
        <f>Intra!BE571</f>
        <v>#VALUE!</v>
      </c>
      <c r="K113" s="96" t="e">
        <f>Intra!BG571</f>
        <v>#VALUE!</v>
      </c>
      <c r="L113" s="96" t="e">
        <f>Intra!BI571</f>
        <v>#VALUE!</v>
      </c>
      <c r="M113" s="96" t="e">
        <f>Intra!BK571</f>
        <v>#VALUE!</v>
      </c>
      <c r="N113" s="96" t="e">
        <f>Intra!BM571</f>
        <v>#VALUE!</v>
      </c>
      <c r="O113" s="96" t="e">
        <f>Intra!BO571</f>
        <v>#VALUE!</v>
      </c>
      <c r="P113" s="303">
        <f>Intra!BU571</f>
        <v>0</v>
      </c>
      <c r="Q113" s="303">
        <f>Intra!BW571</f>
        <v>0</v>
      </c>
      <c r="R113" s="96" t="e">
        <f>Intra!AW572</f>
        <v>#VALUE!</v>
      </c>
      <c r="S113" s="96" t="e">
        <f>Intra!BC572</f>
        <v>#VALUE!</v>
      </c>
      <c r="T113" s="96" t="e">
        <f>Intra!BE572</f>
        <v>#VALUE!</v>
      </c>
      <c r="U113" s="96" t="e">
        <f>Intra!BG572</f>
        <v>#VALUE!</v>
      </c>
      <c r="V113" s="96" t="e">
        <f>Intra!BI572</f>
        <v>#VALUE!</v>
      </c>
      <c r="W113" s="96" t="e">
        <f>Intra!BK572</f>
        <v>#VALUE!</v>
      </c>
      <c r="X113" s="96" t="e">
        <f>Intra!BM572</f>
        <v>#VALUE!</v>
      </c>
      <c r="Y113" s="96" t="e">
        <f>Intra!BO572</f>
        <v>#VALUE!</v>
      </c>
      <c r="Z113" s="96" t="e">
        <f>Intra!AW573</f>
        <v>#VALUE!</v>
      </c>
      <c r="AA113" s="96" t="e">
        <f>Intra!BC573</f>
        <v>#VALUE!</v>
      </c>
      <c r="AB113" s="96" t="e">
        <f>Intra!BE573</f>
        <v>#VALUE!</v>
      </c>
      <c r="AC113" s="96" t="e">
        <f>Intra!BG573</f>
        <v>#VALUE!</v>
      </c>
      <c r="AD113" s="96" t="e">
        <f>Intra!BI573</f>
        <v>#VALUE!</v>
      </c>
      <c r="AE113" s="96" t="e">
        <f>Intra!BK573</f>
        <v>#VALUE!</v>
      </c>
      <c r="AF113" s="96" t="e">
        <f>Intra!BM573</f>
        <v>#VALUE!</v>
      </c>
      <c r="AG113" s="97" t="e">
        <f>Intra!BO573</f>
        <v>#VALUE!</v>
      </c>
    </row>
    <row r="114" spans="2:33" outlineLevel="2" x14ac:dyDescent="0.35">
      <c r="B114"/>
      <c r="C114"/>
      <c r="E114" s="419"/>
      <c r="F114" s="419"/>
      <c r="G114" s="94" t="str">
        <f>Intra!AT610</f>
        <v>Overall HDR</v>
      </c>
      <c r="H114" s="96" t="e">
        <f>Intra!AW613</f>
        <v>#VALUE!</v>
      </c>
      <c r="I114" s="96" t="e">
        <f>Intra!BC613</f>
        <v>#VALUE!</v>
      </c>
      <c r="J114" s="96" t="e">
        <f>Intra!BE613</f>
        <v>#VALUE!</v>
      </c>
      <c r="K114" s="96" t="e">
        <f>Intra!BG613</f>
        <v>#VALUE!</v>
      </c>
      <c r="L114" s="96" t="e">
        <f>Intra!BI613</f>
        <v>#VALUE!</v>
      </c>
      <c r="M114" s="96" t="e">
        <f>Intra!BK613</f>
        <v>#VALUE!</v>
      </c>
      <c r="N114" s="96" t="e">
        <f>Intra!BM613</f>
        <v>#VALUE!</v>
      </c>
      <c r="O114" s="96" t="e">
        <f>Intra!BO613</f>
        <v>#VALUE!</v>
      </c>
      <c r="P114" s="303">
        <f>Intra!BU613</f>
        <v>0</v>
      </c>
      <c r="Q114" s="303">
        <f>Intra!BW613</f>
        <v>0</v>
      </c>
      <c r="R114" s="96" t="e">
        <f>Intra!AW614</f>
        <v>#VALUE!</v>
      </c>
      <c r="S114" s="96" t="e">
        <f>Intra!BC614</f>
        <v>#VALUE!</v>
      </c>
      <c r="T114" s="96" t="e">
        <f>Intra!BE614</f>
        <v>#VALUE!</v>
      </c>
      <c r="U114" s="96" t="e">
        <f>Intra!BG614</f>
        <v>#VALUE!</v>
      </c>
      <c r="V114" s="96" t="e">
        <f>Intra!BI614</f>
        <v>#VALUE!</v>
      </c>
      <c r="W114" s="96" t="e">
        <f>Intra!BK614</f>
        <v>#VALUE!</v>
      </c>
      <c r="X114" s="96" t="e">
        <f>Intra!BM614</f>
        <v>#VALUE!</v>
      </c>
      <c r="Y114" s="96" t="e">
        <f>Intra!BO614</f>
        <v>#VALUE!</v>
      </c>
      <c r="Z114" s="96" t="e">
        <f>Intra!AW615</f>
        <v>#VALUE!</v>
      </c>
      <c r="AA114" s="96" t="e">
        <f>Intra!BC615</f>
        <v>#VALUE!</v>
      </c>
      <c r="AB114" s="96" t="e">
        <f>Intra!BE615</f>
        <v>#VALUE!</v>
      </c>
      <c r="AC114" s="96" t="e">
        <f>Intra!BG615</f>
        <v>#VALUE!</v>
      </c>
      <c r="AD114" s="96" t="e">
        <f>Intra!BI615</f>
        <v>#VALUE!</v>
      </c>
      <c r="AE114" s="96" t="e">
        <f>Intra!BK615</f>
        <v>#VALUE!</v>
      </c>
      <c r="AF114" s="96" t="e">
        <f>Intra!BM615</f>
        <v>#VALUE!</v>
      </c>
      <c r="AG114" s="97" t="e">
        <f>Intra!BO615</f>
        <v>#VALUE!</v>
      </c>
    </row>
    <row r="115" spans="2:33" outlineLevel="2" x14ac:dyDescent="0.35">
      <c r="B115"/>
      <c r="C115"/>
      <c r="E115" s="419"/>
      <c r="F115" s="419"/>
      <c r="G115" s="37" t="str">
        <f>Intra!AT577</f>
        <v>Class E</v>
      </c>
      <c r="H115" s="387" t="e">
        <f>Intra!AW580</f>
        <v>#VALUE!</v>
      </c>
      <c r="I115" s="387" t="e">
        <f>Intra!BC580</f>
        <v>#VALUE!</v>
      </c>
      <c r="J115" s="387" t="e">
        <f>Intra!BE580</f>
        <v>#VALUE!</v>
      </c>
      <c r="K115" s="387" t="e">
        <f>Intra!BG580</f>
        <v>#VALUE!</v>
      </c>
      <c r="L115" s="387" t="e">
        <f>Intra!BI580</f>
        <v>#VALUE!</v>
      </c>
      <c r="M115" s="387" t="e">
        <f>Intra!BK580</f>
        <v>#VALUE!</v>
      </c>
      <c r="N115" s="387" t="e">
        <f>Intra!BM580</f>
        <v>#VALUE!</v>
      </c>
      <c r="O115" s="387" t="e">
        <f>Intra!BO580</f>
        <v>#VALUE!</v>
      </c>
      <c r="P115" s="303">
        <f>Intra!BU580</f>
        <v>0</v>
      </c>
      <c r="Q115" s="303">
        <f>Intra!BW580</f>
        <v>0</v>
      </c>
      <c r="R115" s="387" t="e">
        <f>Intra!AW581</f>
        <v>#VALUE!</v>
      </c>
      <c r="S115" s="387" t="e">
        <f>Intra!BC581</f>
        <v>#VALUE!</v>
      </c>
      <c r="T115" s="387" t="e">
        <f>Intra!BE581</f>
        <v>#VALUE!</v>
      </c>
      <c r="U115" s="387" t="e">
        <f>Intra!BG581</f>
        <v>#VALUE!</v>
      </c>
      <c r="V115" s="387" t="e">
        <f>Intra!BI581</f>
        <v>#VALUE!</v>
      </c>
      <c r="W115" s="387" t="e">
        <f>Intra!BK581</f>
        <v>#VALUE!</v>
      </c>
      <c r="X115" s="387" t="e">
        <f>Intra!BM581</f>
        <v>#VALUE!</v>
      </c>
      <c r="Y115" s="387" t="e">
        <f>Intra!BO581</f>
        <v>#VALUE!</v>
      </c>
      <c r="Z115" s="387" t="e">
        <f>Intra!AW582</f>
        <v>#VALUE!</v>
      </c>
      <c r="AA115" s="387" t="e">
        <f>Intra!BC582</f>
        <v>#VALUE!</v>
      </c>
      <c r="AB115" s="387" t="e">
        <f>Intra!BE582</f>
        <v>#VALUE!</v>
      </c>
      <c r="AC115" s="387" t="e">
        <f>Intra!BG582</f>
        <v>#VALUE!</v>
      </c>
      <c r="AD115" s="387" t="e">
        <f>Intra!BI582</f>
        <v>#VALUE!</v>
      </c>
      <c r="AE115" s="387" t="e">
        <f>Intra!BK582</f>
        <v>#VALUE!</v>
      </c>
      <c r="AF115" s="387" t="e">
        <f>Intra!BM582</f>
        <v>#VALUE!</v>
      </c>
      <c r="AG115" s="392" t="e">
        <f>Intra!BO582</f>
        <v>#VALUE!</v>
      </c>
    </row>
    <row r="116" spans="2:33" ht="16" outlineLevel="2" thickBot="1" x14ac:dyDescent="0.4">
      <c r="B116"/>
      <c r="C116"/>
      <c r="E116" s="419"/>
      <c r="F116" s="420"/>
      <c r="G116" s="37" t="str">
        <f>Intra!C588</f>
        <v>Overall</v>
      </c>
      <c r="H116" s="96" t="e">
        <f>Intra!AW591</f>
        <v>#VALUE!</v>
      </c>
      <c r="I116" s="96" t="e">
        <f>Intra!BC591</f>
        <v>#VALUE!</v>
      </c>
      <c r="J116" s="96" t="e">
        <f>Intra!BE591</f>
        <v>#VALUE!</v>
      </c>
      <c r="K116" s="96" t="e">
        <f>Intra!BG591</f>
        <v>#VALUE!</v>
      </c>
      <c r="L116" s="96" t="e">
        <f>Intra!BI591</f>
        <v>#VALUE!</v>
      </c>
      <c r="M116" s="96" t="e">
        <f>Intra!BK591</f>
        <v>#VALUE!</v>
      </c>
      <c r="N116" s="96" t="e">
        <f>Intra!BM591</f>
        <v>#VALUE!</v>
      </c>
      <c r="O116" s="96" t="e">
        <f>Intra!BO591</f>
        <v>#VALUE!</v>
      </c>
      <c r="P116" s="303">
        <f>Intra!BU591</f>
        <v>0</v>
      </c>
      <c r="Q116" s="303">
        <f>Intra!BW591</f>
        <v>0</v>
      </c>
      <c r="R116" s="96" t="e">
        <f>Intra!AW592</f>
        <v>#VALUE!</v>
      </c>
      <c r="S116" s="96" t="e">
        <f>Intra!BC592</f>
        <v>#VALUE!</v>
      </c>
      <c r="T116" s="96" t="e">
        <f>Intra!BE592</f>
        <v>#VALUE!</v>
      </c>
      <c r="U116" s="96" t="e">
        <f>Intra!BG592</f>
        <v>#VALUE!</v>
      </c>
      <c r="V116" s="96" t="e">
        <f>Intra!BI592</f>
        <v>#VALUE!</v>
      </c>
      <c r="W116" s="96" t="e">
        <f>Intra!BK592</f>
        <v>#VALUE!</v>
      </c>
      <c r="X116" s="96" t="e">
        <f>Intra!BM592</f>
        <v>#VALUE!</v>
      </c>
      <c r="Y116" s="96" t="e">
        <f>Intra!BO592</f>
        <v>#VALUE!</v>
      </c>
      <c r="Z116" s="96" t="e">
        <f>Intra!AW593</f>
        <v>#VALUE!</v>
      </c>
      <c r="AA116" s="96" t="e">
        <f>Intra!BC593</f>
        <v>#VALUE!</v>
      </c>
      <c r="AB116" s="96" t="e">
        <f>Intra!BE593</f>
        <v>#VALUE!</v>
      </c>
      <c r="AC116" s="96" t="e">
        <f>Intra!BG593</f>
        <v>#VALUE!</v>
      </c>
      <c r="AD116" s="96" t="e">
        <f>Intra!BI593</f>
        <v>#VALUE!</v>
      </c>
      <c r="AE116" s="96" t="e">
        <f>Intra!BK593</f>
        <v>#VALUE!</v>
      </c>
      <c r="AF116" s="96" t="e">
        <f>Intra!BM593</f>
        <v>#VALUE!</v>
      </c>
      <c r="AG116" s="97" t="e">
        <f>Intra!BO593</f>
        <v>#VALUE!</v>
      </c>
    </row>
    <row r="117" spans="2:33" ht="16" thickBot="1" x14ac:dyDescent="0.4">
      <c r="B117"/>
      <c r="C117"/>
      <c r="E117" s="419"/>
      <c r="F117" s="325"/>
      <c r="G117" s="95"/>
      <c r="H117" s="95"/>
      <c r="I117" s="95"/>
      <c r="J117" s="95"/>
      <c r="K117" s="95"/>
      <c r="L117" s="95"/>
      <c r="M117" s="95"/>
      <c r="N117" s="95"/>
      <c r="O117" s="95"/>
      <c r="P117" s="338"/>
      <c r="Q117" s="338"/>
      <c r="R117" s="95"/>
      <c r="S117" s="95"/>
      <c r="T117" s="95"/>
      <c r="U117" s="95"/>
      <c r="V117" s="95"/>
      <c r="W117" s="95"/>
      <c r="X117" s="95"/>
      <c r="Y117" s="95"/>
      <c r="Z117" s="95"/>
      <c r="AA117" s="95"/>
      <c r="AB117" s="95"/>
      <c r="AC117" s="95"/>
      <c r="AD117" s="95"/>
      <c r="AE117" s="95"/>
      <c r="AF117" s="95"/>
      <c r="AG117" s="326"/>
    </row>
    <row r="118" spans="2:33" x14ac:dyDescent="0.35">
      <c r="E118" s="419"/>
      <c r="F118" s="418" t="s">
        <v>133</v>
      </c>
      <c r="G118" s="37" t="str">
        <f>RA!C505</f>
        <v>Class A1_4K</v>
      </c>
      <c r="H118" s="96" t="e">
        <f>RA!AW508</f>
        <v>#VALUE!</v>
      </c>
      <c r="I118" s="96" t="e">
        <f>RA!BC508</f>
        <v>#VALUE!</v>
      </c>
      <c r="J118" s="96" t="e">
        <f>RA!BE508</f>
        <v>#VALUE!</v>
      </c>
      <c r="K118" s="96" t="e">
        <f>RA!BG508</f>
        <v>#VALUE!</v>
      </c>
      <c r="L118" s="96" t="e">
        <f>RA!BI508</f>
        <v>#VALUE!</v>
      </c>
      <c r="M118" s="96" t="e">
        <f>RA!BK508</f>
        <v>#VALUE!</v>
      </c>
      <c r="N118" s="96" t="e">
        <f>RA!BM508</f>
        <v>#VALUE!</v>
      </c>
      <c r="O118" s="96" t="e">
        <f>RA!BO508</f>
        <v>#VALUE!</v>
      </c>
      <c r="P118" s="303">
        <f>RA!BU508</f>
        <v>0</v>
      </c>
      <c r="Q118" s="303">
        <f>RA!BW508</f>
        <v>0</v>
      </c>
      <c r="R118" s="96" t="e">
        <f>RA!AW509</f>
        <v>#VALUE!</v>
      </c>
      <c r="S118" s="96" t="e">
        <f>RA!BC509</f>
        <v>#VALUE!</v>
      </c>
      <c r="T118" s="96" t="e">
        <f>RA!BE509</f>
        <v>#VALUE!</v>
      </c>
      <c r="U118" s="96" t="e">
        <f>RA!BG509</f>
        <v>#VALUE!</v>
      </c>
      <c r="V118" s="96" t="e">
        <f>RA!BI509</f>
        <v>#VALUE!</v>
      </c>
      <c r="W118" s="96" t="e">
        <f>RA!BK509</f>
        <v>#VALUE!</v>
      </c>
      <c r="X118" s="96" t="e">
        <f>RA!BM509</f>
        <v>#VALUE!</v>
      </c>
      <c r="Y118" s="96" t="e">
        <f>RA!BO509</f>
        <v>#VALUE!</v>
      </c>
      <c r="Z118" s="96" t="e">
        <f>RA!AW510</f>
        <v>#VALUE!</v>
      </c>
      <c r="AA118" s="96" t="e">
        <f>RA!BC510</f>
        <v>#VALUE!</v>
      </c>
      <c r="AB118" s="96" t="e">
        <f>RA!BE510</f>
        <v>#VALUE!</v>
      </c>
      <c r="AC118" s="96" t="e">
        <f>RA!BG510</f>
        <v>#VALUE!</v>
      </c>
      <c r="AD118" s="96" t="e">
        <f>RA!BI510</f>
        <v>#VALUE!</v>
      </c>
      <c r="AE118" s="96" t="e">
        <f>RA!BK510</f>
        <v>#VALUE!</v>
      </c>
      <c r="AF118" s="96" t="e">
        <f>RA!BM510</f>
        <v>#VALUE!</v>
      </c>
      <c r="AG118" s="97" t="e">
        <f>RA!BO510</f>
        <v>#VALUE!</v>
      </c>
    </row>
    <row r="119" spans="2:33" x14ac:dyDescent="0.35">
      <c r="E119" s="419"/>
      <c r="F119" s="419"/>
      <c r="G119" s="37" t="str">
        <f>RA!C514</f>
        <v>Class A1_2K</v>
      </c>
      <c r="H119" s="96" t="e">
        <f>RA!AW517</f>
        <v>#VALUE!</v>
      </c>
      <c r="I119" s="96" t="e">
        <f>RA!BC517</f>
        <v>#VALUE!</v>
      </c>
      <c r="J119" s="96" t="e">
        <f>RA!BE517</f>
        <v>#VALUE!</v>
      </c>
      <c r="K119" s="96" t="e">
        <f>RA!BG517</f>
        <v>#VALUE!</v>
      </c>
      <c r="L119" s="96" t="e">
        <f>RA!BI517</f>
        <v>#VALUE!</v>
      </c>
      <c r="M119" s="96" t="e">
        <f>RA!BK517</f>
        <v>#VALUE!</v>
      </c>
      <c r="N119" s="96" t="e">
        <f>RA!BM517</f>
        <v>#VALUE!</v>
      </c>
      <c r="O119" s="96" t="e">
        <f>RA!BO517</f>
        <v>#VALUE!</v>
      </c>
      <c r="P119" s="303">
        <f>RA!BU517</f>
        <v>0</v>
      </c>
      <c r="Q119" s="303">
        <f>RA!BW517</f>
        <v>0</v>
      </c>
      <c r="R119" s="96" t="e">
        <f>RA!AW518</f>
        <v>#VALUE!</v>
      </c>
      <c r="S119" s="96" t="e">
        <f>RA!BC518</f>
        <v>#VALUE!</v>
      </c>
      <c r="T119" s="96" t="e">
        <f>RA!BE518</f>
        <v>#VALUE!</v>
      </c>
      <c r="U119" s="96" t="e">
        <f>RA!BG518</f>
        <v>#VALUE!</v>
      </c>
      <c r="V119" s="96" t="e">
        <f>RA!BI518</f>
        <v>#VALUE!</v>
      </c>
      <c r="W119" s="96" t="e">
        <f>RA!BK518</f>
        <v>#VALUE!</v>
      </c>
      <c r="X119" s="96" t="e">
        <f>RA!BM518</f>
        <v>#VALUE!</v>
      </c>
      <c r="Y119" s="96" t="e">
        <f>RA!BO518</f>
        <v>#VALUE!</v>
      </c>
      <c r="Z119" s="96" t="e">
        <f>RA!AW519</f>
        <v>#VALUE!</v>
      </c>
      <c r="AA119" s="96" t="e">
        <f>RA!BC519</f>
        <v>#VALUE!</v>
      </c>
      <c r="AB119" s="96" t="e">
        <f>RA!BE519</f>
        <v>#VALUE!</v>
      </c>
      <c r="AC119" s="96" t="e">
        <f>RA!BG519</f>
        <v>#VALUE!</v>
      </c>
      <c r="AD119" s="96" t="e">
        <f>RA!BI519</f>
        <v>#VALUE!</v>
      </c>
      <c r="AE119" s="96" t="e">
        <f>RA!BK519</f>
        <v>#VALUE!</v>
      </c>
      <c r="AF119" s="96" t="e">
        <f>RA!BM519</f>
        <v>#VALUE!</v>
      </c>
      <c r="AG119" s="97" t="e">
        <f>RA!BO519</f>
        <v>#VALUE!</v>
      </c>
    </row>
    <row r="120" spans="2:33" x14ac:dyDescent="0.35">
      <c r="E120" s="419"/>
      <c r="F120" s="419"/>
      <c r="G120" s="37" t="str">
        <f>RA!C523</f>
        <v>Class A3_720p</v>
      </c>
      <c r="H120" s="96" t="e">
        <f>RA!AW526</f>
        <v>#VALUE!</v>
      </c>
      <c r="I120" s="96" t="e">
        <f>RA!BC526</f>
        <v>#VALUE!</v>
      </c>
      <c r="J120" s="96" t="e">
        <f>RA!BE526</f>
        <v>#VALUE!</v>
      </c>
      <c r="K120" s="96" t="e">
        <f>RA!BG526</f>
        <v>#VALUE!</v>
      </c>
      <c r="L120" s="96" t="e">
        <f>RA!BI526</f>
        <v>#VALUE!</v>
      </c>
      <c r="M120" s="96" t="e">
        <f>RA!BK526</f>
        <v>#VALUE!</v>
      </c>
      <c r="N120" s="96" t="e">
        <f>RA!BM526</f>
        <v>#VALUE!</v>
      </c>
      <c r="O120" s="96" t="e">
        <f>RA!BO526</f>
        <v>#VALUE!</v>
      </c>
      <c r="P120" s="303">
        <f>RA!BU526</f>
        <v>0</v>
      </c>
      <c r="Q120" s="303">
        <f>RA!BW526</f>
        <v>0</v>
      </c>
      <c r="R120" s="96" t="e">
        <f>RA!AW527</f>
        <v>#VALUE!</v>
      </c>
      <c r="S120" s="96" t="e">
        <f>RA!BC527</f>
        <v>#VALUE!</v>
      </c>
      <c r="T120" s="96" t="e">
        <f>RA!BE527</f>
        <v>#VALUE!</v>
      </c>
      <c r="U120" s="96" t="e">
        <f>RA!BG527</f>
        <v>#VALUE!</v>
      </c>
      <c r="V120" s="96" t="e">
        <f>RA!BI527</f>
        <v>#VALUE!</v>
      </c>
      <c r="W120" s="96" t="e">
        <f>RA!BK527</f>
        <v>#VALUE!</v>
      </c>
      <c r="X120" s="96" t="e">
        <f>RA!BM527</f>
        <v>#VALUE!</v>
      </c>
      <c r="Y120" s="96" t="e">
        <f>RA!BO527</f>
        <v>#VALUE!</v>
      </c>
      <c r="Z120" s="96" t="e">
        <f>RA!AW528</f>
        <v>#VALUE!</v>
      </c>
      <c r="AA120" s="96" t="e">
        <f>RA!BC528</f>
        <v>#VALUE!</v>
      </c>
      <c r="AB120" s="96" t="e">
        <f>RA!BE528</f>
        <v>#VALUE!</v>
      </c>
      <c r="AC120" s="96" t="e">
        <f>RA!BG528</f>
        <v>#VALUE!</v>
      </c>
      <c r="AD120" s="96" t="e">
        <f>RA!BI528</f>
        <v>#VALUE!</v>
      </c>
      <c r="AE120" s="96" t="e">
        <f>RA!BK528</f>
        <v>#VALUE!</v>
      </c>
      <c r="AF120" s="96" t="e">
        <f>RA!BM528</f>
        <v>#VALUE!</v>
      </c>
      <c r="AG120" s="97" t="e">
        <f>RA!BO528</f>
        <v>#VALUE!</v>
      </c>
    </row>
    <row r="121" spans="2:33" x14ac:dyDescent="0.35">
      <c r="E121" s="419"/>
      <c r="F121" s="419"/>
      <c r="G121" s="37" t="str">
        <f>RA!C532</f>
        <v>Class A4_360p</v>
      </c>
      <c r="H121" s="96" t="e">
        <f>RA!AW535</f>
        <v>#VALUE!</v>
      </c>
      <c r="I121" s="96" t="e">
        <f>RA!BC535</f>
        <v>#VALUE!</v>
      </c>
      <c r="J121" s="96" t="e">
        <f>RA!BE535</f>
        <v>#VALUE!</v>
      </c>
      <c r="K121" s="96" t="e">
        <f>RA!BG535</f>
        <v>#VALUE!</v>
      </c>
      <c r="L121" s="96" t="e">
        <f>RA!BI535</f>
        <v>#VALUE!</v>
      </c>
      <c r="M121" s="96" t="e">
        <f>RA!BK535</f>
        <v>#VALUE!</v>
      </c>
      <c r="N121" s="96" t="e">
        <f>RA!BM535</f>
        <v>#VALUE!</v>
      </c>
      <c r="O121" s="96" t="e">
        <f>RA!BO535</f>
        <v>#VALUE!</v>
      </c>
      <c r="P121" s="303">
        <f>RA!BU535</f>
        <v>0</v>
      </c>
      <c r="Q121" s="303">
        <f>RA!BW535</f>
        <v>0</v>
      </c>
      <c r="R121" s="96" t="e">
        <f>RA!AW536</f>
        <v>#VALUE!</v>
      </c>
      <c r="S121" s="96" t="e">
        <f>RA!BC536</f>
        <v>#VALUE!</v>
      </c>
      <c r="T121" s="96" t="e">
        <f>RA!BE536</f>
        <v>#VALUE!</v>
      </c>
      <c r="U121" s="96" t="e">
        <f>RA!BG536</f>
        <v>#VALUE!</v>
      </c>
      <c r="V121" s="96" t="e">
        <f>RA!BI536</f>
        <v>#VALUE!</v>
      </c>
      <c r="W121" s="96" t="e">
        <f>RA!BK536</f>
        <v>#VALUE!</v>
      </c>
      <c r="X121" s="96" t="e">
        <f>RA!BM536</f>
        <v>#VALUE!</v>
      </c>
      <c r="Y121" s="96" t="e">
        <f>RA!BO536</f>
        <v>#VALUE!</v>
      </c>
      <c r="Z121" s="96" t="e">
        <f>RA!AW537</f>
        <v>#VALUE!</v>
      </c>
      <c r="AA121" s="96" t="e">
        <f>RA!BC537</f>
        <v>#VALUE!</v>
      </c>
      <c r="AB121" s="96" t="e">
        <f>RA!BE537</f>
        <v>#VALUE!</v>
      </c>
      <c r="AC121" s="96" t="e">
        <f>RA!BG537</f>
        <v>#VALUE!</v>
      </c>
      <c r="AD121" s="96" t="e">
        <f>RA!BI537</f>
        <v>#VALUE!</v>
      </c>
      <c r="AE121" s="96" t="e">
        <f>RA!BK537</f>
        <v>#VALUE!</v>
      </c>
      <c r="AF121" s="96" t="e">
        <f>RA!BM537</f>
        <v>#VALUE!</v>
      </c>
      <c r="AG121" s="97" t="e">
        <f>RA!BO537</f>
        <v>#VALUE!</v>
      </c>
    </row>
    <row r="122" spans="2:33" x14ac:dyDescent="0.35">
      <c r="E122" s="419"/>
      <c r="F122" s="419"/>
      <c r="G122" s="37" t="str">
        <f>RA!C541</f>
        <v>Class A5_270p</v>
      </c>
      <c r="H122" s="96" t="e">
        <f>RA!AW544</f>
        <v>#VALUE!</v>
      </c>
      <c r="I122" s="96" t="e">
        <f>RA!BC544</f>
        <v>#VALUE!</v>
      </c>
      <c r="J122" s="96" t="e">
        <f>RA!BE544</f>
        <v>#VALUE!</v>
      </c>
      <c r="K122" s="96" t="e">
        <f>RA!BG544</f>
        <v>#VALUE!</v>
      </c>
      <c r="L122" s="96" t="e">
        <f>RA!BI544</f>
        <v>#VALUE!</v>
      </c>
      <c r="M122" s="96" t="e">
        <f>RA!BK544</f>
        <v>#VALUE!</v>
      </c>
      <c r="N122" s="96" t="e">
        <f>RA!BM544</f>
        <v>#VALUE!</v>
      </c>
      <c r="O122" s="96" t="e">
        <f>RA!BO544</f>
        <v>#VALUE!</v>
      </c>
      <c r="P122" s="303">
        <f>RA!BU544</f>
        <v>0</v>
      </c>
      <c r="Q122" s="303">
        <f>RA!BW544</f>
        <v>0</v>
      </c>
      <c r="R122" s="96" t="e">
        <f>RA!AW545</f>
        <v>#VALUE!</v>
      </c>
      <c r="S122" s="96" t="e">
        <f>RA!BC545</f>
        <v>#VALUE!</v>
      </c>
      <c r="T122" s="96" t="e">
        <f>RA!BE545</f>
        <v>#VALUE!</v>
      </c>
      <c r="U122" s="96" t="e">
        <f>RA!BG545</f>
        <v>#VALUE!</v>
      </c>
      <c r="V122" s="96" t="e">
        <f>RA!BI545</f>
        <v>#VALUE!</v>
      </c>
      <c r="W122" s="96" t="e">
        <f>RA!BK545</f>
        <v>#VALUE!</v>
      </c>
      <c r="X122" s="96" t="e">
        <f>RA!BM545</f>
        <v>#VALUE!</v>
      </c>
      <c r="Y122" s="96" t="e">
        <f>RA!BO545</f>
        <v>#VALUE!</v>
      </c>
      <c r="Z122" s="96" t="e">
        <f>RA!AW546</f>
        <v>#VALUE!</v>
      </c>
      <c r="AA122" s="96" t="e">
        <f>RA!BC546</f>
        <v>#VALUE!</v>
      </c>
      <c r="AB122" s="96" t="e">
        <f>RA!BE546</f>
        <v>#VALUE!</v>
      </c>
      <c r="AC122" s="96" t="e">
        <f>RA!BG546</f>
        <v>#VALUE!</v>
      </c>
      <c r="AD122" s="96" t="e">
        <f>RA!BI546</f>
        <v>#VALUE!</v>
      </c>
      <c r="AE122" s="96" t="e">
        <f>RA!BK546</f>
        <v>#VALUE!</v>
      </c>
      <c r="AF122" s="96" t="e">
        <f>RA!BM546</f>
        <v>#VALUE!</v>
      </c>
      <c r="AG122" s="97" t="e">
        <f>RA!BO546</f>
        <v>#VALUE!</v>
      </c>
    </row>
    <row r="123" spans="2:33" x14ac:dyDescent="0.35">
      <c r="E123" s="419"/>
      <c r="F123" s="419"/>
      <c r="G123" s="37" t="str">
        <f>RA!C550</f>
        <v>Class B1_SYN</v>
      </c>
      <c r="H123" s="96" t="e">
        <f>RA!AW553</f>
        <v>#VALUE!</v>
      </c>
      <c r="I123" s="96" t="e">
        <f>RA!BC553</f>
        <v>#VALUE!</v>
      </c>
      <c r="J123" s="96" t="e">
        <f>RA!BE553</f>
        <v>#VALUE!</v>
      </c>
      <c r="K123" s="96" t="e">
        <f>RA!BG553</f>
        <v>#VALUE!</v>
      </c>
      <c r="L123" s="96" t="e">
        <f>RA!BI553</f>
        <v>#VALUE!</v>
      </c>
      <c r="M123" s="96" t="e">
        <f>RA!BK553</f>
        <v>#VALUE!</v>
      </c>
      <c r="N123" s="96" t="e">
        <f>RA!BM553</f>
        <v>#VALUE!</v>
      </c>
      <c r="O123" s="96" t="e">
        <f>RA!BO553</f>
        <v>#VALUE!</v>
      </c>
      <c r="P123" s="303">
        <f>RA!BU553</f>
        <v>0</v>
      </c>
      <c r="Q123" s="303">
        <f>RA!BW553</f>
        <v>0</v>
      </c>
      <c r="R123" s="96" t="e">
        <f>RA!AW554</f>
        <v>#VALUE!</v>
      </c>
      <c r="S123" s="96" t="e">
        <f>RA!BC554</f>
        <v>#VALUE!</v>
      </c>
      <c r="T123" s="96" t="e">
        <f>RA!BE554</f>
        <v>#VALUE!</v>
      </c>
      <c r="U123" s="96" t="e">
        <f>RA!BG554</f>
        <v>#VALUE!</v>
      </c>
      <c r="V123" s="96" t="e">
        <f>RA!BI554</f>
        <v>#VALUE!</v>
      </c>
      <c r="W123" s="96" t="e">
        <f>RA!BK554</f>
        <v>#VALUE!</v>
      </c>
      <c r="X123" s="96" t="e">
        <f>RA!BM554</f>
        <v>#VALUE!</v>
      </c>
      <c r="Y123" s="96" t="e">
        <f>RA!BO554</f>
        <v>#VALUE!</v>
      </c>
      <c r="Z123" s="96" t="e">
        <f>RA!AW555</f>
        <v>#VALUE!</v>
      </c>
      <c r="AA123" s="96" t="e">
        <f>RA!BC555</f>
        <v>#VALUE!</v>
      </c>
      <c r="AB123" s="96" t="e">
        <f>RA!BE555</f>
        <v>#VALUE!</v>
      </c>
      <c r="AC123" s="96" t="e">
        <f>RA!BG555</f>
        <v>#VALUE!</v>
      </c>
      <c r="AD123" s="96" t="e">
        <f>RA!BI555</f>
        <v>#VALUE!</v>
      </c>
      <c r="AE123" s="96" t="e">
        <f>RA!BK555</f>
        <v>#VALUE!</v>
      </c>
      <c r="AF123" s="96" t="e">
        <f>RA!BM555</f>
        <v>#VALUE!</v>
      </c>
      <c r="AG123" s="97" t="e">
        <f>RA!BO555</f>
        <v>#VALUE!</v>
      </c>
    </row>
    <row r="124" spans="2:33" x14ac:dyDescent="0.35">
      <c r="B124"/>
      <c r="C124"/>
      <c r="E124" s="419"/>
      <c r="F124" s="419"/>
      <c r="G124" s="94" t="str">
        <f>RA!AT599</f>
        <v>Overall Mandatory</v>
      </c>
      <c r="H124" s="96" t="e">
        <f>RA!AW602</f>
        <v>#VALUE!</v>
      </c>
      <c r="I124" s="96" t="e">
        <f>RA!BC602</f>
        <v>#VALUE!</v>
      </c>
      <c r="J124" s="96" t="e">
        <f>RA!BE602</f>
        <v>#VALUE!</v>
      </c>
      <c r="K124" s="96" t="e">
        <f>RA!BG602</f>
        <v>#VALUE!</v>
      </c>
      <c r="L124" s="96" t="e">
        <f>RA!BI602</f>
        <v>#VALUE!</v>
      </c>
      <c r="M124" s="96" t="e">
        <f>RA!BK602</f>
        <v>#VALUE!</v>
      </c>
      <c r="N124" s="96" t="e">
        <f>RA!BM602</f>
        <v>#VALUE!</v>
      </c>
      <c r="O124" s="96" t="e">
        <f>RA!BO602</f>
        <v>#VALUE!</v>
      </c>
      <c r="P124" s="303">
        <f>RA!BU602</f>
        <v>0</v>
      </c>
      <c r="Q124" s="303">
        <f>RA!BW602</f>
        <v>0</v>
      </c>
      <c r="R124" s="96" t="e">
        <f>RA!AW594</f>
        <v>#VALUE!</v>
      </c>
      <c r="S124" s="96" t="e">
        <f>RA!BC594</f>
        <v>#VALUE!</v>
      </c>
      <c r="T124" s="96" t="e">
        <f>RA!BE594</f>
        <v>#VALUE!</v>
      </c>
      <c r="U124" s="96" t="e">
        <f>RA!BG594</f>
        <v>#VALUE!</v>
      </c>
      <c r="V124" s="96" t="e">
        <f>RA!BI594</f>
        <v>#VALUE!</v>
      </c>
      <c r="W124" s="96" t="e">
        <f>RA!BK594</f>
        <v>#VALUE!</v>
      </c>
      <c r="X124" s="96" t="e">
        <f>RA!BM594</f>
        <v>#VALUE!</v>
      </c>
      <c r="Y124" s="96" t="e">
        <f>RA!BO594</f>
        <v>#VALUE!</v>
      </c>
      <c r="Z124" s="96" t="e">
        <f>RA!AW595</f>
        <v>#VALUE!</v>
      </c>
      <c r="AA124" s="96" t="e">
        <f>RA!BC595</f>
        <v>#VALUE!</v>
      </c>
      <c r="AB124" s="96" t="e">
        <f>RA!BE595</f>
        <v>#VALUE!</v>
      </c>
      <c r="AC124" s="96" t="e">
        <f>RA!BG595</f>
        <v>#VALUE!</v>
      </c>
      <c r="AD124" s="96" t="e">
        <f>RA!BI595</f>
        <v>#VALUE!</v>
      </c>
      <c r="AE124" s="96" t="e">
        <f>RA!BK595</f>
        <v>#VALUE!</v>
      </c>
      <c r="AF124" s="96" t="e">
        <f>RA!BM595</f>
        <v>#VALUE!</v>
      </c>
      <c r="AG124" s="97" t="e">
        <f>RA!BO595</f>
        <v>#VALUE!</v>
      </c>
    </row>
    <row r="125" spans="2:33" outlineLevel="1" x14ac:dyDescent="0.35">
      <c r="B125"/>
      <c r="C125"/>
      <c r="E125" s="419"/>
      <c r="F125" s="419"/>
      <c r="G125" s="330"/>
      <c r="H125" s="331"/>
      <c r="I125" s="331"/>
      <c r="J125" s="331"/>
      <c r="K125" s="331"/>
      <c r="L125" s="331"/>
      <c r="M125" s="331"/>
      <c r="N125" s="331"/>
      <c r="O125" s="331"/>
      <c r="P125" s="337"/>
      <c r="Q125" s="337"/>
      <c r="R125" s="331"/>
      <c r="S125" s="331"/>
      <c r="T125" s="331"/>
      <c r="U125" s="331"/>
      <c r="V125" s="331"/>
      <c r="W125" s="331"/>
      <c r="X125" s="331"/>
      <c r="Y125" s="331"/>
      <c r="Z125" s="331"/>
      <c r="AA125" s="331"/>
      <c r="AB125" s="331"/>
      <c r="AC125" s="331"/>
      <c r="AD125" s="331"/>
      <c r="AE125" s="331"/>
      <c r="AF125" s="331"/>
      <c r="AG125" s="332"/>
    </row>
    <row r="126" spans="2:33" outlineLevel="1" x14ac:dyDescent="0.35">
      <c r="B126"/>
      <c r="C126"/>
      <c r="E126" s="419"/>
      <c r="F126" s="419"/>
      <c r="G126" s="37" t="str">
        <f>RA!C559</f>
        <v>Class HDR1_4K</v>
      </c>
      <c r="H126" s="96" t="e">
        <f>RA!AW562</f>
        <v>#VALUE!</v>
      </c>
      <c r="I126" s="96" t="e">
        <f>RA!BC562</f>
        <v>#VALUE!</v>
      </c>
      <c r="J126" s="96" t="e">
        <f>RA!BE562</f>
        <v>#VALUE!</v>
      </c>
      <c r="K126" s="96" t="e">
        <f>RA!BG562</f>
        <v>#VALUE!</v>
      </c>
      <c r="L126" s="96" t="e">
        <f>RA!BI562</f>
        <v>#VALUE!</v>
      </c>
      <c r="M126" s="96" t="e">
        <f>RA!BK562</f>
        <v>#VALUE!</v>
      </c>
      <c r="N126" s="96" t="e">
        <f>RA!BM562</f>
        <v>#VALUE!</v>
      </c>
      <c r="O126" s="96" t="e">
        <f>RA!BO562</f>
        <v>#VALUE!</v>
      </c>
      <c r="P126" s="303">
        <f>RA!BU562</f>
        <v>0</v>
      </c>
      <c r="Q126" s="303">
        <f>RA!BW562</f>
        <v>0</v>
      </c>
      <c r="R126" s="96" t="e">
        <f>RA!AW563</f>
        <v>#VALUE!</v>
      </c>
      <c r="S126" s="96" t="e">
        <f>RA!BC563</f>
        <v>#VALUE!</v>
      </c>
      <c r="T126" s="96" t="e">
        <f>RA!BE563</f>
        <v>#VALUE!</v>
      </c>
      <c r="U126" s="96" t="e">
        <f>RA!BG563</f>
        <v>#VALUE!</v>
      </c>
      <c r="V126" s="96" t="e">
        <f>RA!BI563</f>
        <v>#VALUE!</v>
      </c>
      <c r="W126" s="96" t="e">
        <f>RA!BK563</f>
        <v>#VALUE!</v>
      </c>
      <c r="X126" s="96" t="e">
        <f>RA!BM563</f>
        <v>#VALUE!</v>
      </c>
      <c r="Y126" s="96" t="e">
        <f>RA!BO563</f>
        <v>#VALUE!</v>
      </c>
      <c r="Z126" s="96" t="e">
        <f>RA!AW564</f>
        <v>#VALUE!</v>
      </c>
      <c r="AA126" s="96" t="e">
        <f>RA!BC564</f>
        <v>#VALUE!</v>
      </c>
      <c r="AB126" s="96" t="e">
        <f>RA!BE564</f>
        <v>#VALUE!</v>
      </c>
      <c r="AC126" s="96" t="e">
        <f>RA!BG564</f>
        <v>#VALUE!</v>
      </c>
      <c r="AD126" s="96" t="e">
        <f>RA!BI564</f>
        <v>#VALUE!</v>
      </c>
      <c r="AE126" s="96" t="e">
        <f>RA!BK564</f>
        <v>#VALUE!</v>
      </c>
      <c r="AF126" s="96" t="e">
        <f>RA!BM564</f>
        <v>#VALUE!</v>
      </c>
      <c r="AG126" s="97" t="e">
        <f>RA!BO564</f>
        <v>#VALUE!</v>
      </c>
    </row>
    <row r="127" spans="2:33" outlineLevel="1" x14ac:dyDescent="0.35">
      <c r="B127"/>
      <c r="C127"/>
      <c r="E127" s="419"/>
      <c r="F127" s="419"/>
      <c r="G127" s="37" t="str">
        <f>RA!C568</f>
        <v>Class HDR2_2K</v>
      </c>
      <c r="H127" s="96" t="e">
        <f>RA!AW571</f>
        <v>#VALUE!</v>
      </c>
      <c r="I127" s="96" t="e">
        <f>RA!BC571</f>
        <v>#VALUE!</v>
      </c>
      <c r="J127" s="96" t="e">
        <f>RA!BE571</f>
        <v>#VALUE!</v>
      </c>
      <c r="K127" s="96" t="e">
        <f>RA!BG571</f>
        <v>#VALUE!</v>
      </c>
      <c r="L127" s="96" t="e">
        <f>RA!BI571</f>
        <v>#VALUE!</v>
      </c>
      <c r="M127" s="96" t="e">
        <f>RA!BK571</f>
        <v>#VALUE!</v>
      </c>
      <c r="N127" s="96" t="e">
        <f>RA!BM571</f>
        <v>#VALUE!</v>
      </c>
      <c r="O127" s="96" t="e">
        <f>RA!BO571</f>
        <v>#VALUE!</v>
      </c>
      <c r="P127" s="303">
        <f>RA!BU571</f>
        <v>0</v>
      </c>
      <c r="Q127" s="303">
        <f>RA!BW571</f>
        <v>0</v>
      </c>
      <c r="R127" s="96" t="e">
        <f>RA!AW572</f>
        <v>#VALUE!</v>
      </c>
      <c r="S127" s="96" t="e">
        <f>RA!BC572</f>
        <v>#VALUE!</v>
      </c>
      <c r="T127" s="96" t="e">
        <f>RA!BE572</f>
        <v>#VALUE!</v>
      </c>
      <c r="U127" s="96" t="e">
        <f>RA!BG572</f>
        <v>#VALUE!</v>
      </c>
      <c r="V127" s="96" t="e">
        <f>RA!BI572</f>
        <v>#VALUE!</v>
      </c>
      <c r="W127" s="96" t="e">
        <f>RA!BK572</f>
        <v>#VALUE!</v>
      </c>
      <c r="X127" s="96" t="e">
        <f>RA!BM572</f>
        <v>#VALUE!</v>
      </c>
      <c r="Y127" s="96" t="e">
        <f>RA!BO572</f>
        <v>#VALUE!</v>
      </c>
      <c r="Z127" s="96" t="e">
        <f>RA!AW573</f>
        <v>#VALUE!</v>
      </c>
      <c r="AA127" s="96" t="e">
        <f>RA!BC573</f>
        <v>#VALUE!</v>
      </c>
      <c r="AB127" s="96" t="e">
        <f>RA!BE573</f>
        <v>#VALUE!</v>
      </c>
      <c r="AC127" s="96" t="e">
        <f>RA!BG573</f>
        <v>#VALUE!</v>
      </c>
      <c r="AD127" s="96" t="e">
        <f>RA!BI573</f>
        <v>#VALUE!</v>
      </c>
      <c r="AE127" s="96" t="e">
        <f>RA!BK573</f>
        <v>#VALUE!</v>
      </c>
      <c r="AF127" s="96" t="e">
        <f>RA!BM573</f>
        <v>#VALUE!</v>
      </c>
      <c r="AG127" s="97" t="e">
        <f>RA!BO573</f>
        <v>#VALUE!</v>
      </c>
    </row>
    <row r="128" spans="2:33" outlineLevel="1" x14ac:dyDescent="0.35">
      <c r="B128"/>
      <c r="C128"/>
      <c r="E128" s="419"/>
      <c r="F128" s="419"/>
      <c r="G128" s="94" t="str">
        <f>RA!AT610</f>
        <v>Overall HDR</v>
      </c>
      <c r="H128" s="96" t="e">
        <f>RA!AW613</f>
        <v>#VALUE!</v>
      </c>
      <c r="I128" s="96" t="e">
        <f>RA!BC613</f>
        <v>#VALUE!</v>
      </c>
      <c r="J128" s="96" t="e">
        <f>RA!BE613</f>
        <v>#VALUE!</v>
      </c>
      <c r="K128" s="96" t="e">
        <f>RA!BG613</f>
        <v>#VALUE!</v>
      </c>
      <c r="L128" s="96" t="e">
        <f>RA!BI613</f>
        <v>#VALUE!</v>
      </c>
      <c r="M128" s="96" t="e">
        <f>RA!BK613</f>
        <v>#VALUE!</v>
      </c>
      <c r="N128" s="96" t="e">
        <f>RA!BM613</f>
        <v>#VALUE!</v>
      </c>
      <c r="O128" s="96" t="e">
        <f>RA!BO613</f>
        <v>#VALUE!</v>
      </c>
      <c r="P128" s="303">
        <f>RA!BU613</f>
        <v>0</v>
      </c>
      <c r="Q128" s="303">
        <f>RA!BW613</f>
        <v>0</v>
      </c>
      <c r="R128" s="96" t="e">
        <f>RA!AW614</f>
        <v>#VALUE!</v>
      </c>
      <c r="S128" s="96" t="e">
        <f>RA!BC614</f>
        <v>#VALUE!</v>
      </c>
      <c r="T128" s="96" t="e">
        <f>RA!BE614</f>
        <v>#VALUE!</v>
      </c>
      <c r="U128" s="96" t="e">
        <f>RA!BG614</f>
        <v>#VALUE!</v>
      </c>
      <c r="V128" s="96" t="e">
        <f>RA!BI614</f>
        <v>#VALUE!</v>
      </c>
      <c r="W128" s="96" t="e">
        <f>RA!BK614</f>
        <v>#VALUE!</v>
      </c>
      <c r="X128" s="96" t="e">
        <f>RA!BM614</f>
        <v>#VALUE!</v>
      </c>
      <c r="Y128" s="96" t="e">
        <f>RA!BO614</f>
        <v>#VALUE!</v>
      </c>
      <c r="Z128" s="96" t="e">
        <f>RA!AW615</f>
        <v>#VALUE!</v>
      </c>
      <c r="AA128" s="96" t="e">
        <f>RA!BC615</f>
        <v>#VALUE!</v>
      </c>
      <c r="AB128" s="96" t="e">
        <f>RA!BE615</f>
        <v>#VALUE!</v>
      </c>
      <c r="AC128" s="96" t="e">
        <f>RA!BG615</f>
        <v>#VALUE!</v>
      </c>
      <c r="AD128" s="96" t="e">
        <f>RA!BI615</f>
        <v>#VALUE!</v>
      </c>
      <c r="AE128" s="96" t="e">
        <f>RA!BK615</f>
        <v>#VALUE!</v>
      </c>
      <c r="AF128" s="96" t="e">
        <f>RA!BM615</f>
        <v>#VALUE!</v>
      </c>
      <c r="AG128" s="97" t="e">
        <f>RA!BO615</f>
        <v>#VALUE!</v>
      </c>
    </row>
    <row r="129" spans="2:33" outlineLevel="1" x14ac:dyDescent="0.35">
      <c r="B129"/>
      <c r="C129"/>
      <c r="E129" s="419"/>
      <c r="F129" s="419"/>
      <c r="G129" s="37" t="str">
        <f>RA!AT577</f>
        <v>Class E</v>
      </c>
      <c r="H129" s="387" t="e">
        <f>RA!AW580</f>
        <v>#VALUE!</v>
      </c>
      <c r="I129" s="387" t="e">
        <f>RA!BC580</f>
        <v>#VALUE!</v>
      </c>
      <c r="J129" s="387" t="e">
        <f>RA!BE580</f>
        <v>#VALUE!</v>
      </c>
      <c r="K129" s="387" t="e">
        <f>RA!BG580</f>
        <v>#VALUE!</v>
      </c>
      <c r="L129" s="387" t="e">
        <f>RA!BI580</f>
        <v>#VALUE!</v>
      </c>
      <c r="M129" s="387" t="e">
        <f>RA!BK580</f>
        <v>#VALUE!</v>
      </c>
      <c r="N129" s="387" t="e">
        <f>RA!BM580</f>
        <v>#VALUE!</v>
      </c>
      <c r="O129" s="387" t="e">
        <f>RA!BO580</f>
        <v>#VALUE!</v>
      </c>
      <c r="P129" s="303">
        <f>RA!BU580</f>
        <v>0</v>
      </c>
      <c r="Q129" s="303">
        <f>RA!BW580</f>
        <v>0</v>
      </c>
      <c r="R129" s="387" t="e">
        <f>RA!AW581</f>
        <v>#VALUE!</v>
      </c>
      <c r="S129" s="387" t="e">
        <f>RA!BC581</f>
        <v>#VALUE!</v>
      </c>
      <c r="T129" s="387" t="e">
        <f>RA!BE581</f>
        <v>#VALUE!</v>
      </c>
      <c r="U129" s="387" t="e">
        <f>RA!BG581</f>
        <v>#VALUE!</v>
      </c>
      <c r="V129" s="387" t="e">
        <f>RA!BI581</f>
        <v>#VALUE!</v>
      </c>
      <c r="W129" s="387" t="e">
        <f>RA!BK581</f>
        <v>#VALUE!</v>
      </c>
      <c r="X129" s="387" t="e">
        <f>RA!BM581</f>
        <v>#VALUE!</v>
      </c>
      <c r="Y129" s="387" t="e">
        <f>RA!BO581</f>
        <v>#VALUE!</v>
      </c>
      <c r="Z129" s="387" t="e">
        <f>RA!AW582</f>
        <v>#VALUE!</v>
      </c>
      <c r="AA129" s="387" t="e">
        <f>RA!BC582</f>
        <v>#VALUE!</v>
      </c>
      <c r="AB129" s="387" t="e">
        <f>RA!BE582</f>
        <v>#VALUE!</v>
      </c>
      <c r="AC129" s="387" t="e">
        <f>RA!BG582</f>
        <v>#VALUE!</v>
      </c>
      <c r="AD129" s="387" t="e">
        <f>RA!BI582</f>
        <v>#VALUE!</v>
      </c>
      <c r="AE129" s="387" t="e">
        <f>RA!BK582</f>
        <v>#VALUE!</v>
      </c>
      <c r="AF129" s="387" t="e">
        <f>RA!BM582</f>
        <v>#VALUE!</v>
      </c>
      <c r="AG129" s="392" t="e">
        <f>RA!BO582</f>
        <v>#VALUE!</v>
      </c>
    </row>
    <row r="130" spans="2:33" ht="16" outlineLevel="1" thickBot="1" x14ac:dyDescent="0.4">
      <c r="B130"/>
      <c r="C130"/>
      <c r="E130" s="419"/>
      <c r="F130" s="420"/>
      <c r="G130" s="37" t="str">
        <f>RA!AT588</f>
        <v>Overall</v>
      </c>
      <c r="H130" s="96" t="e">
        <f>RA!AW591</f>
        <v>#VALUE!</v>
      </c>
      <c r="I130" s="96" t="e">
        <f>RA!BC591</f>
        <v>#VALUE!</v>
      </c>
      <c r="J130" s="96" t="e">
        <f>RA!BE591</f>
        <v>#VALUE!</v>
      </c>
      <c r="K130" s="96" t="e">
        <f>RA!BG591</f>
        <v>#VALUE!</v>
      </c>
      <c r="L130" s="96" t="e">
        <f>RA!BI591</f>
        <v>#VALUE!</v>
      </c>
      <c r="M130" s="96" t="e">
        <f>RA!BK591</f>
        <v>#VALUE!</v>
      </c>
      <c r="N130" s="96" t="e">
        <f>RA!BM591</f>
        <v>#VALUE!</v>
      </c>
      <c r="O130" s="96" t="e">
        <f>RA!BO591</f>
        <v>#VALUE!</v>
      </c>
      <c r="P130" s="303">
        <f>RA!BU591</f>
        <v>0</v>
      </c>
      <c r="Q130" s="303">
        <f>RA!BW591</f>
        <v>0</v>
      </c>
      <c r="R130" s="96" t="e">
        <f>RA!AW592</f>
        <v>#VALUE!</v>
      </c>
      <c r="S130" s="96" t="e">
        <f>RA!BC592</f>
        <v>#VALUE!</v>
      </c>
      <c r="T130" s="96" t="e">
        <f>RA!BE592</f>
        <v>#VALUE!</v>
      </c>
      <c r="U130" s="96" t="e">
        <f>RA!BG592</f>
        <v>#VALUE!</v>
      </c>
      <c r="V130" s="96" t="e">
        <f>RA!BI592</f>
        <v>#VALUE!</v>
      </c>
      <c r="W130" s="96" t="e">
        <f>RA!BK592</f>
        <v>#VALUE!</v>
      </c>
      <c r="X130" s="96" t="e">
        <f>RA!BM592</f>
        <v>#VALUE!</v>
      </c>
      <c r="Y130" s="96" t="e">
        <f>RA!BO592</f>
        <v>#VALUE!</v>
      </c>
      <c r="Z130" s="96" t="e">
        <f>RA!AW593</f>
        <v>#VALUE!</v>
      </c>
      <c r="AA130" s="96" t="e">
        <f>RA!BC593</f>
        <v>#VALUE!</v>
      </c>
      <c r="AB130" s="96" t="e">
        <f>RA!BE593</f>
        <v>#VALUE!</v>
      </c>
      <c r="AC130" s="96" t="e">
        <f>RA!BG593</f>
        <v>#VALUE!</v>
      </c>
      <c r="AD130" s="96" t="e">
        <f>RA!BI593</f>
        <v>#VALUE!</v>
      </c>
      <c r="AE130" s="96" t="e">
        <f>RA!BK593</f>
        <v>#VALUE!</v>
      </c>
      <c r="AF130" s="96" t="e">
        <f>RA!BM593</f>
        <v>#VALUE!</v>
      </c>
      <c r="AG130" s="97" t="e">
        <f>RA!BO593</f>
        <v>#VALUE!</v>
      </c>
    </row>
    <row r="131" spans="2:33" ht="16" thickBot="1" x14ac:dyDescent="0.4">
      <c r="B131"/>
      <c r="C131"/>
      <c r="E131" s="419"/>
      <c r="F131" s="325"/>
      <c r="G131" s="95"/>
      <c r="H131" s="95"/>
      <c r="I131" s="95"/>
      <c r="J131" s="95"/>
      <c r="K131" s="95"/>
      <c r="L131" s="95"/>
      <c r="M131" s="95"/>
      <c r="N131" s="95"/>
      <c r="O131" s="95"/>
      <c r="P131" s="338"/>
      <c r="Q131" s="338"/>
      <c r="R131" s="95"/>
      <c r="S131" s="95"/>
      <c r="T131" s="95"/>
      <c r="U131" s="95"/>
      <c r="V131" s="95"/>
      <c r="W131" s="95"/>
      <c r="X131" s="95"/>
      <c r="Y131" s="95"/>
      <c r="Z131" s="95"/>
      <c r="AA131" s="95"/>
      <c r="AB131" s="95"/>
      <c r="AC131" s="95"/>
      <c r="AD131" s="95"/>
      <c r="AE131" s="95"/>
      <c r="AF131" s="95"/>
      <c r="AG131" s="326"/>
    </row>
    <row r="132" spans="2:33" x14ac:dyDescent="0.35">
      <c r="B132"/>
      <c r="C132"/>
      <c r="E132" s="419"/>
      <c r="F132" s="418" t="s">
        <v>139</v>
      </c>
      <c r="G132" s="37" t="str">
        <f>LD!C505</f>
        <v>Class A1_4K</v>
      </c>
      <c r="H132" s="239"/>
      <c r="I132" s="239"/>
      <c r="J132" s="239"/>
      <c r="K132" s="239"/>
      <c r="L132" s="239"/>
      <c r="M132" s="239"/>
      <c r="N132" s="239"/>
      <c r="O132" s="239"/>
      <c r="P132" s="321"/>
      <c r="Q132" s="321"/>
      <c r="R132" s="239"/>
      <c r="S132" s="239"/>
      <c r="T132" s="239"/>
      <c r="U132" s="239"/>
      <c r="V132" s="239"/>
      <c r="W132" s="239"/>
      <c r="X132" s="239"/>
      <c r="Y132" s="239"/>
      <c r="Z132" s="239"/>
      <c r="AA132" s="239"/>
      <c r="AB132" s="239"/>
      <c r="AC132" s="239"/>
      <c r="AD132" s="239"/>
      <c r="AE132" s="239"/>
      <c r="AF132" s="239"/>
      <c r="AG132" s="240"/>
    </row>
    <row r="133" spans="2:33" x14ac:dyDescent="0.35">
      <c r="B133"/>
      <c r="C133"/>
      <c r="E133" s="419"/>
      <c r="F133" s="419"/>
      <c r="G133" s="37" t="str">
        <f>LD!C514</f>
        <v>Class A1_2K</v>
      </c>
      <c r="H133" s="96" t="e">
        <f>LD!AW517</f>
        <v>#VALUE!</v>
      </c>
      <c r="I133" s="96" t="e">
        <f>LD!BC517</f>
        <v>#VALUE!</v>
      </c>
      <c r="J133" s="96" t="e">
        <f>LD!BE517</f>
        <v>#VALUE!</v>
      </c>
      <c r="K133" s="96" t="e">
        <f>LD!BG517</f>
        <v>#VALUE!</v>
      </c>
      <c r="L133" s="96" t="e">
        <f>LD!BI517</f>
        <v>#VALUE!</v>
      </c>
      <c r="M133" s="96" t="e">
        <f>LD!BK517</f>
        <v>#VALUE!</v>
      </c>
      <c r="N133" s="96" t="e">
        <f>LD!BM517</f>
        <v>#VALUE!</v>
      </c>
      <c r="O133" s="96" t="e">
        <f>LD!BO517</f>
        <v>#VALUE!</v>
      </c>
      <c r="P133" s="303">
        <f>LD!BU517</f>
        <v>0</v>
      </c>
      <c r="Q133" s="303">
        <f>LD!BW517</f>
        <v>0</v>
      </c>
      <c r="R133" s="96" t="e">
        <f>LD!AW518</f>
        <v>#VALUE!</v>
      </c>
      <c r="S133" s="96" t="e">
        <f>LD!BC518</f>
        <v>#VALUE!</v>
      </c>
      <c r="T133" s="96" t="e">
        <f>LD!BE518</f>
        <v>#VALUE!</v>
      </c>
      <c r="U133" s="96" t="e">
        <f>LD!BG518</f>
        <v>#VALUE!</v>
      </c>
      <c r="V133" s="96" t="e">
        <f>LD!BI518</f>
        <v>#VALUE!</v>
      </c>
      <c r="W133" s="96" t="e">
        <f>LD!BK518</f>
        <v>#VALUE!</v>
      </c>
      <c r="X133" s="96" t="e">
        <f>LD!BM518</f>
        <v>#VALUE!</v>
      </c>
      <c r="Y133" s="96" t="e">
        <f>LD!BO518</f>
        <v>#VALUE!</v>
      </c>
      <c r="Z133" s="96" t="e">
        <f>LD!AW519</f>
        <v>#VALUE!</v>
      </c>
      <c r="AA133" s="96" t="e">
        <f>LD!BC519</f>
        <v>#VALUE!</v>
      </c>
      <c r="AB133" s="96" t="e">
        <f>LD!BE519</f>
        <v>#VALUE!</v>
      </c>
      <c r="AC133" s="96" t="e">
        <f>LD!BG519</f>
        <v>#VALUE!</v>
      </c>
      <c r="AD133" s="96" t="e">
        <f>LD!BI519</f>
        <v>#VALUE!</v>
      </c>
      <c r="AE133" s="96" t="e">
        <f>LD!BK519</f>
        <v>#VALUE!</v>
      </c>
      <c r="AF133" s="96" t="e">
        <f>LD!BM519</f>
        <v>#VALUE!</v>
      </c>
      <c r="AG133" s="97" t="e">
        <f>LD!BO519</f>
        <v>#VALUE!</v>
      </c>
    </row>
    <row r="134" spans="2:33" x14ac:dyDescent="0.35">
      <c r="B134"/>
      <c r="C134"/>
      <c r="E134" s="419"/>
      <c r="F134" s="419"/>
      <c r="G134" s="37" t="str">
        <f>LD!C523</f>
        <v>Class A3_720p</v>
      </c>
      <c r="H134" s="96" t="e">
        <f>LD!AW526</f>
        <v>#VALUE!</v>
      </c>
      <c r="I134" s="96" t="e">
        <f>LD!BC526</f>
        <v>#VALUE!</v>
      </c>
      <c r="J134" s="96" t="e">
        <f>LD!BE526</f>
        <v>#VALUE!</v>
      </c>
      <c r="K134" s="96" t="e">
        <f>LD!BG526</f>
        <v>#VALUE!</v>
      </c>
      <c r="L134" s="96" t="e">
        <f>LD!BI526</f>
        <v>#VALUE!</v>
      </c>
      <c r="M134" s="96" t="e">
        <f>LD!BK526</f>
        <v>#VALUE!</v>
      </c>
      <c r="N134" s="96" t="e">
        <f>LD!BM526</f>
        <v>#VALUE!</v>
      </c>
      <c r="O134" s="96" t="e">
        <f>LD!BO526</f>
        <v>#VALUE!</v>
      </c>
      <c r="P134" s="303">
        <f>LD!BU526</f>
        <v>0</v>
      </c>
      <c r="Q134" s="303">
        <f>LD!BW526</f>
        <v>0</v>
      </c>
      <c r="R134" s="96" t="e">
        <f>LD!AW527</f>
        <v>#VALUE!</v>
      </c>
      <c r="S134" s="96" t="e">
        <f>LD!BC527</f>
        <v>#VALUE!</v>
      </c>
      <c r="T134" s="96" t="e">
        <f>LD!BE527</f>
        <v>#VALUE!</v>
      </c>
      <c r="U134" s="96" t="e">
        <f>LD!BG527</f>
        <v>#VALUE!</v>
      </c>
      <c r="V134" s="96" t="e">
        <f>LD!BI527</f>
        <v>#VALUE!</v>
      </c>
      <c r="W134" s="96" t="e">
        <f>LD!BK527</f>
        <v>#VALUE!</v>
      </c>
      <c r="X134" s="96" t="e">
        <f>LD!BM527</f>
        <v>#VALUE!</v>
      </c>
      <c r="Y134" s="96" t="e">
        <f>LD!BO527</f>
        <v>#VALUE!</v>
      </c>
      <c r="Z134" s="96" t="e">
        <f>LD!AW528</f>
        <v>#VALUE!</v>
      </c>
      <c r="AA134" s="96" t="e">
        <f>LD!BC528</f>
        <v>#VALUE!</v>
      </c>
      <c r="AB134" s="96" t="e">
        <f>LD!BE528</f>
        <v>#VALUE!</v>
      </c>
      <c r="AC134" s="96" t="e">
        <f>LD!BG528</f>
        <v>#VALUE!</v>
      </c>
      <c r="AD134" s="96" t="e">
        <f>LD!BI528</f>
        <v>#VALUE!</v>
      </c>
      <c r="AE134" s="96" t="e">
        <f>LD!BK528</f>
        <v>#VALUE!</v>
      </c>
      <c r="AF134" s="96" t="e">
        <f>LD!BM528</f>
        <v>#VALUE!</v>
      </c>
      <c r="AG134" s="97" t="e">
        <f>LD!BO528</f>
        <v>#VALUE!</v>
      </c>
    </row>
    <row r="135" spans="2:33" x14ac:dyDescent="0.35">
      <c r="B135"/>
      <c r="C135"/>
      <c r="E135" s="419"/>
      <c r="F135" s="419"/>
      <c r="G135" s="37" t="str">
        <f>LD!C532</f>
        <v>Class A4_360p</v>
      </c>
      <c r="H135" s="96" t="e">
        <f>LD!AW535</f>
        <v>#VALUE!</v>
      </c>
      <c r="I135" s="96" t="e">
        <f>LD!BC535</f>
        <v>#VALUE!</v>
      </c>
      <c r="J135" s="96" t="e">
        <f>LD!BE535</f>
        <v>#VALUE!</v>
      </c>
      <c r="K135" s="96" t="e">
        <f>LD!BG535</f>
        <v>#VALUE!</v>
      </c>
      <c r="L135" s="96" t="e">
        <f>LD!BI535</f>
        <v>#VALUE!</v>
      </c>
      <c r="M135" s="96" t="e">
        <f>LD!BK535</f>
        <v>#VALUE!</v>
      </c>
      <c r="N135" s="96" t="e">
        <f>LD!BM535</f>
        <v>#VALUE!</v>
      </c>
      <c r="O135" s="96" t="e">
        <f>LD!BO535</f>
        <v>#VALUE!</v>
      </c>
      <c r="P135" s="303">
        <f>LD!BU535</f>
        <v>0</v>
      </c>
      <c r="Q135" s="303">
        <f>LD!BW535</f>
        <v>0</v>
      </c>
      <c r="R135" s="96" t="e">
        <f>LD!AW536</f>
        <v>#VALUE!</v>
      </c>
      <c r="S135" s="96" t="e">
        <f>LD!BC536</f>
        <v>#VALUE!</v>
      </c>
      <c r="T135" s="96" t="e">
        <f>LD!BE536</f>
        <v>#VALUE!</v>
      </c>
      <c r="U135" s="96" t="e">
        <f>LD!BG536</f>
        <v>#VALUE!</v>
      </c>
      <c r="V135" s="96" t="e">
        <f>LD!BI536</f>
        <v>#VALUE!</v>
      </c>
      <c r="W135" s="96" t="e">
        <f>LD!BK536</f>
        <v>#VALUE!</v>
      </c>
      <c r="X135" s="96" t="e">
        <f>LD!BM536</f>
        <v>#VALUE!</v>
      </c>
      <c r="Y135" s="96" t="e">
        <f>LD!BO536</f>
        <v>#VALUE!</v>
      </c>
      <c r="Z135" s="96" t="e">
        <f>LD!AW537</f>
        <v>#VALUE!</v>
      </c>
      <c r="AA135" s="96" t="e">
        <f>LD!BC537</f>
        <v>#VALUE!</v>
      </c>
      <c r="AB135" s="96" t="e">
        <f>LD!BE537</f>
        <v>#VALUE!</v>
      </c>
      <c r="AC135" s="96" t="e">
        <f>LD!BG537</f>
        <v>#VALUE!</v>
      </c>
      <c r="AD135" s="96" t="e">
        <f>LD!BI537</f>
        <v>#VALUE!</v>
      </c>
      <c r="AE135" s="96" t="e">
        <f>LD!BK537</f>
        <v>#VALUE!</v>
      </c>
      <c r="AF135" s="96" t="e">
        <f>LD!BM537</f>
        <v>#VALUE!</v>
      </c>
      <c r="AG135" s="97" t="e">
        <f>LD!BO537</f>
        <v>#VALUE!</v>
      </c>
    </row>
    <row r="136" spans="2:33" x14ac:dyDescent="0.35">
      <c r="B136"/>
      <c r="C136"/>
      <c r="E136" s="419"/>
      <c r="F136" s="419"/>
      <c r="G136" s="37" t="str">
        <f>LD!C541</f>
        <v>Class A5_270p</v>
      </c>
      <c r="H136" s="96" t="e">
        <f>LD!AW544</f>
        <v>#VALUE!</v>
      </c>
      <c r="I136" s="96" t="e">
        <f>LD!BC544</f>
        <v>#VALUE!</v>
      </c>
      <c r="J136" s="96" t="e">
        <f>LD!BE544</f>
        <v>#VALUE!</v>
      </c>
      <c r="K136" s="96" t="e">
        <f>LD!BG544</f>
        <v>#VALUE!</v>
      </c>
      <c r="L136" s="96" t="e">
        <f>LD!BI544</f>
        <v>#VALUE!</v>
      </c>
      <c r="M136" s="96" t="e">
        <f>LD!BK544</f>
        <v>#VALUE!</v>
      </c>
      <c r="N136" s="96" t="e">
        <f>LD!BM544</f>
        <v>#VALUE!</v>
      </c>
      <c r="O136" s="96" t="e">
        <f>LD!BO544</f>
        <v>#VALUE!</v>
      </c>
      <c r="P136" s="303">
        <f>LD!BU544</f>
        <v>0</v>
      </c>
      <c r="Q136" s="303">
        <f>LD!BW544</f>
        <v>0</v>
      </c>
      <c r="R136" s="96" t="e">
        <f>LD!AW545</f>
        <v>#VALUE!</v>
      </c>
      <c r="S136" s="96" t="e">
        <f>LD!BC545</f>
        <v>#VALUE!</v>
      </c>
      <c r="T136" s="96" t="e">
        <f>LD!BE545</f>
        <v>#VALUE!</v>
      </c>
      <c r="U136" s="96" t="e">
        <f>LD!BG545</f>
        <v>#VALUE!</v>
      </c>
      <c r="V136" s="96" t="e">
        <f>LD!BI545</f>
        <v>#VALUE!</v>
      </c>
      <c r="W136" s="96" t="e">
        <f>LD!BK545</f>
        <v>#VALUE!</v>
      </c>
      <c r="X136" s="96" t="e">
        <f>LD!BM545</f>
        <v>#VALUE!</v>
      </c>
      <c r="Y136" s="96" t="e">
        <f>LD!BO545</f>
        <v>#VALUE!</v>
      </c>
      <c r="Z136" s="96" t="e">
        <f>LD!AW546</f>
        <v>#VALUE!</v>
      </c>
      <c r="AA136" s="96" t="e">
        <f>LD!BC546</f>
        <v>#VALUE!</v>
      </c>
      <c r="AB136" s="96" t="e">
        <f>LD!BE546</f>
        <v>#VALUE!</v>
      </c>
      <c r="AC136" s="96" t="e">
        <f>LD!BG546</f>
        <v>#VALUE!</v>
      </c>
      <c r="AD136" s="96" t="e">
        <f>LD!BI546</f>
        <v>#VALUE!</v>
      </c>
      <c r="AE136" s="96" t="e">
        <f>LD!BK546</f>
        <v>#VALUE!</v>
      </c>
      <c r="AF136" s="96" t="e">
        <f>LD!BM546</f>
        <v>#VALUE!</v>
      </c>
      <c r="AG136" s="97" t="e">
        <f>LD!BO546</f>
        <v>#VALUE!</v>
      </c>
    </row>
    <row r="137" spans="2:33" x14ac:dyDescent="0.35">
      <c r="B137"/>
      <c r="C137"/>
      <c r="E137" s="419"/>
      <c r="F137" s="419"/>
      <c r="G137" s="37" t="str">
        <f>LD!C550</f>
        <v>Class B1_SYN</v>
      </c>
      <c r="H137" s="96" t="e">
        <f>LD!AW553</f>
        <v>#VALUE!</v>
      </c>
      <c r="I137" s="96" t="e">
        <f>LD!BC553</f>
        <v>#VALUE!</v>
      </c>
      <c r="J137" s="96" t="e">
        <f>LD!BE553</f>
        <v>#VALUE!</v>
      </c>
      <c r="K137" s="96" t="e">
        <f>LD!BG553</f>
        <v>#VALUE!</v>
      </c>
      <c r="L137" s="96" t="e">
        <f>LD!BI553</f>
        <v>#VALUE!</v>
      </c>
      <c r="M137" s="96" t="e">
        <f>LD!BK553</f>
        <v>#VALUE!</v>
      </c>
      <c r="N137" s="96" t="e">
        <f>LD!BM553</f>
        <v>#VALUE!</v>
      </c>
      <c r="O137" s="96" t="e">
        <f>LD!BO553</f>
        <v>#VALUE!</v>
      </c>
      <c r="P137" s="303">
        <f>LD!BU553</f>
        <v>0</v>
      </c>
      <c r="Q137" s="303">
        <f>LD!BW553</f>
        <v>0</v>
      </c>
      <c r="R137" s="96" t="e">
        <f>LD!AW554</f>
        <v>#VALUE!</v>
      </c>
      <c r="S137" s="96" t="e">
        <f>LD!BC554</f>
        <v>#VALUE!</v>
      </c>
      <c r="T137" s="96" t="e">
        <f>LD!BE554</f>
        <v>#VALUE!</v>
      </c>
      <c r="U137" s="96" t="e">
        <f>LD!BG554</f>
        <v>#VALUE!</v>
      </c>
      <c r="V137" s="96" t="e">
        <f>LD!BI554</f>
        <v>#VALUE!</v>
      </c>
      <c r="W137" s="96" t="e">
        <f>LD!BK554</f>
        <v>#VALUE!</v>
      </c>
      <c r="X137" s="96" t="e">
        <f>LD!BM554</f>
        <v>#VALUE!</v>
      </c>
      <c r="Y137" s="96" t="e">
        <f>LD!BO554</f>
        <v>#VALUE!</v>
      </c>
      <c r="Z137" s="96" t="e">
        <f>LD!AW555</f>
        <v>#VALUE!</v>
      </c>
      <c r="AA137" s="96" t="e">
        <f>LD!BC555</f>
        <v>#VALUE!</v>
      </c>
      <c r="AB137" s="96" t="e">
        <f>LD!BE555</f>
        <v>#VALUE!</v>
      </c>
      <c r="AC137" s="96" t="e">
        <f>LD!BG555</f>
        <v>#VALUE!</v>
      </c>
      <c r="AD137" s="96" t="e">
        <f>LD!BI555</f>
        <v>#VALUE!</v>
      </c>
      <c r="AE137" s="96" t="e">
        <f>LD!BK555</f>
        <v>#VALUE!</v>
      </c>
      <c r="AF137" s="96" t="e">
        <f>LD!BM555</f>
        <v>#VALUE!</v>
      </c>
      <c r="AG137" s="97" t="e">
        <f>LD!BO555</f>
        <v>#VALUE!</v>
      </c>
    </row>
    <row r="138" spans="2:33" x14ac:dyDescent="0.35">
      <c r="B138"/>
      <c r="C138"/>
      <c r="E138" s="419"/>
      <c r="F138" s="419"/>
      <c r="G138" s="94" t="str">
        <f>LD!AT599</f>
        <v>Overall Mandatory</v>
      </c>
      <c r="H138" s="96" t="e">
        <f>LD!AW602</f>
        <v>#VALUE!</v>
      </c>
      <c r="I138" s="96" t="e">
        <f>LD!BC602</f>
        <v>#VALUE!</v>
      </c>
      <c r="J138" s="96" t="e">
        <f>LD!BE602</f>
        <v>#VALUE!</v>
      </c>
      <c r="K138" s="96" t="e">
        <f>LD!BG602</f>
        <v>#VALUE!</v>
      </c>
      <c r="L138" s="96" t="e">
        <f>LD!BI602</f>
        <v>#VALUE!</v>
      </c>
      <c r="M138" s="96" t="e">
        <f>LD!BK602</f>
        <v>#VALUE!</v>
      </c>
      <c r="N138" s="96" t="e">
        <f>LD!BM602</f>
        <v>#VALUE!</v>
      </c>
      <c r="O138" s="96" t="e">
        <f>LD!BO602</f>
        <v>#VALUE!</v>
      </c>
      <c r="P138" s="303">
        <f>LD!BU602</f>
        <v>0</v>
      </c>
      <c r="Q138" s="303">
        <f>LD!BW602</f>
        <v>0</v>
      </c>
      <c r="R138" s="96" t="e">
        <f>LD!AW603</f>
        <v>#VALUE!</v>
      </c>
      <c r="S138" s="96" t="e">
        <f>LD!BC603</f>
        <v>#VALUE!</v>
      </c>
      <c r="T138" s="96" t="e">
        <f>LD!BE603</f>
        <v>#VALUE!</v>
      </c>
      <c r="U138" s="96" t="e">
        <f>LD!BG603</f>
        <v>#VALUE!</v>
      </c>
      <c r="V138" s="96" t="e">
        <f>LD!BI603</f>
        <v>#VALUE!</v>
      </c>
      <c r="W138" s="96" t="e">
        <f>LD!BK603</f>
        <v>#VALUE!</v>
      </c>
      <c r="X138" s="96" t="e">
        <f>LD!BM603</f>
        <v>#VALUE!</v>
      </c>
      <c r="Y138" s="96" t="e">
        <f>LD!BO603</f>
        <v>#VALUE!</v>
      </c>
      <c r="Z138" s="96" t="e">
        <f>LD!AW604</f>
        <v>#VALUE!</v>
      </c>
      <c r="AA138" s="96" t="e">
        <f>LD!BC604</f>
        <v>#VALUE!</v>
      </c>
      <c r="AB138" s="96" t="e">
        <f>LD!BE604</f>
        <v>#VALUE!</v>
      </c>
      <c r="AC138" s="96" t="e">
        <f>LD!BG604</f>
        <v>#VALUE!</v>
      </c>
      <c r="AD138" s="96" t="e">
        <f>LD!BI604</f>
        <v>#VALUE!</v>
      </c>
      <c r="AE138" s="96" t="e">
        <f>LD!BK604</f>
        <v>#VALUE!</v>
      </c>
      <c r="AF138" s="96" t="e">
        <f>LD!BM604</f>
        <v>#VALUE!</v>
      </c>
      <c r="AG138" s="97" t="e">
        <f>LD!BO604</f>
        <v>#VALUE!</v>
      </c>
    </row>
    <row r="139" spans="2:33" outlineLevel="1" x14ac:dyDescent="0.35">
      <c r="B139"/>
      <c r="C139"/>
      <c r="E139" s="419"/>
      <c r="F139" s="419"/>
      <c r="G139" s="330"/>
      <c r="H139" s="331"/>
      <c r="I139" s="331"/>
      <c r="J139" s="331"/>
      <c r="K139" s="331"/>
      <c r="L139" s="331"/>
      <c r="M139" s="331"/>
      <c r="N139" s="331"/>
      <c r="O139" s="331"/>
      <c r="P139" s="337"/>
      <c r="Q139" s="337"/>
      <c r="R139" s="331"/>
      <c r="S139" s="331"/>
      <c r="T139" s="331"/>
      <c r="U139" s="331"/>
      <c r="V139" s="331"/>
      <c r="W139" s="331"/>
      <c r="X139" s="331"/>
      <c r="Y139" s="331"/>
      <c r="Z139" s="331"/>
      <c r="AA139" s="331"/>
      <c r="AB139" s="331"/>
      <c r="AC139" s="331"/>
      <c r="AD139" s="331"/>
      <c r="AE139" s="331"/>
      <c r="AF139" s="331"/>
      <c r="AG139" s="332"/>
    </row>
    <row r="140" spans="2:33" outlineLevel="1" x14ac:dyDescent="0.35">
      <c r="B140"/>
      <c r="C140"/>
      <c r="E140" s="419"/>
      <c r="F140" s="419"/>
      <c r="G140" s="37" t="str">
        <f>LD!C559</f>
        <v>Class HDR1_4K</v>
      </c>
      <c r="H140" s="96" t="e">
        <f>LD!AW562</f>
        <v>#VALUE!</v>
      </c>
      <c r="I140" s="96" t="e">
        <f>LD!BC562</f>
        <v>#VALUE!</v>
      </c>
      <c r="J140" s="96" t="e">
        <f>LD!BE562</f>
        <v>#VALUE!</v>
      </c>
      <c r="K140" s="96" t="e">
        <f>LD!BG562</f>
        <v>#VALUE!</v>
      </c>
      <c r="L140" s="96" t="e">
        <f>LD!BI562</f>
        <v>#VALUE!</v>
      </c>
      <c r="M140" s="96" t="e">
        <f>LD!BK562</f>
        <v>#VALUE!</v>
      </c>
      <c r="N140" s="96" t="e">
        <f>LD!BM562</f>
        <v>#VALUE!</v>
      </c>
      <c r="O140" s="96" t="e">
        <f>LD!BO562</f>
        <v>#VALUE!</v>
      </c>
      <c r="P140" s="303">
        <f>LD!BU562</f>
        <v>0</v>
      </c>
      <c r="Q140" s="303">
        <f>LD!BW562</f>
        <v>0</v>
      </c>
      <c r="R140" s="96" t="e">
        <f>LD!AW563</f>
        <v>#VALUE!</v>
      </c>
      <c r="S140" s="96" t="e">
        <f>LD!BC563</f>
        <v>#VALUE!</v>
      </c>
      <c r="T140" s="96" t="e">
        <f>LD!BE563</f>
        <v>#VALUE!</v>
      </c>
      <c r="U140" s="96" t="e">
        <f>LD!BG563</f>
        <v>#VALUE!</v>
      </c>
      <c r="V140" s="96" t="e">
        <f>LD!BI563</f>
        <v>#VALUE!</v>
      </c>
      <c r="W140" s="96" t="e">
        <f>LD!BK563</f>
        <v>#VALUE!</v>
      </c>
      <c r="X140" s="96" t="e">
        <f>LD!BM563</f>
        <v>#VALUE!</v>
      </c>
      <c r="Y140" s="96" t="e">
        <f>LD!BO563</f>
        <v>#VALUE!</v>
      </c>
      <c r="Z140" s="96" t="e">
        <f>LD!AW564</f>
        <v>#VALUE!</v>
      </c>
      <c r="AA140" s="96" t="e">
        <f>LD!BC564</f>
        <v>#VALUE!</v>
      </c>
      <c r="AB140" s="96" t="e">
        <f>LD!BE564</f>
        <v>#VALUE!</v>
      </c>
      <c r="AC140" s="96" t="e">
        <f>LD!BG564</f>
        <v>#VALUE!</v>
      </c>
      <c r="AD140" s="96" t="e">
        <f>LD!BI564</f>
        <v>#VALUE!</v>
      </c>
      <c r="AE140" s="96" t="e">
        <f>LD!BK564</f>
        <v>#VALUE!</v>
      </c>
      <c r="AF140" s="96" t="e">
        <f>LD!BM564</f>
        <v>#VALUE!</v>
      </c>
      <c r="AG140" s="97" t="e">
        <f>LD!BO564</f>
        <v>#VALUE!</v>
      </c>
    </row>
    <row r="141" spans="2:33" outlineLevel="1" x14ac:dyDescent="0.35">
      <c r="B141"/>
      <c r="C141"/>
      <c r="E141" s="419"/>
      <c r="F141" s="419"/>
      <c r="G141" s="37" t="str">
        <f>LD!C568</f>
        <v>Class HDR2_2K</v>
      </c>
      <c r="H141" s="96" t="e">
        <f>LD!AW571</f>
        <v>#VALUE!</v>
      </c>
      <c r="I141" s="96" t="e">
        <f>LD!BC571</f>
        <v>#VALUE!</v>
      </c>
      <c r="J141" s="96" t="e">
        <f>LD!BE571</f>
        <v>#VALUE!</v>
      </c>
      <c r="K141" s="96" t="e">
        <f>LD!BG571</f>
        <v>#VALUE!</v>
      </c>
      <c r="L141" s="96" t="e">
        <f>LD!BI571</f>
        <v>#VALUE!</v>
      </c>
      <c r="M141" s="96" t="e">
        <f>LD!BK571</f>
        <v>#VALUE!</v>
      </c>
      <c r="N141" s="96" t="e">
        <f>LD!BM571</f>
        <v>#VALUE!</v>
      </c>
      <c r="O141" s="96" t="e">
        <f>LD!BO571</f>
        <v>#VALUE!</v>
      </c>
      <c r="P141" s="303">
        <f>LD!BU571</f>
        <v>0</v>
      </c>
      <c r="Q141" s="303">
        <f>LD!BW571</f>
        <v>0</v>
      </c>
      <c r="R141" s="96" t="e">
        <f>LD!AW572</f>
        <v>#VALUE!</v>
      </c>
      <c r="S141" s="96" t="e">
        <f>LD!BC572</f>
        <v>#VALUE!</v>
      </c>
      <c r="T141" s="96" t="e">
        <f>LD!BE572</f>
        <v>#VALUE!</v>
      </c>
      <c r="U141" s="96" t="e">
        <f>LD!BG572</f>
        <v>#VALUE!</v>
      </c>
      <c r="V141" s="96" t="e">
        <f>LD!BI572</f>
        <v>#VALUE!</v>
      </c>
      <c r="W141" s="96" t="e">
        <f>LD!BK572</f>
        <v>#VALUE!</v>
      </c>
      <c r="X141" s="96" t="e">
        <f>LD!BM572</f>
        <v>#VALUE!</v>
      </c>
      <c r="Y141" s="96" t="e">
        <f>LD!BO572</f>
        <v>#VALUE!</v>
      </c>
      <c r="Z141" s="96" t="e">
        <f>LD!AW573</f>
        <v>#VALUE!</v>
      </c>
      <c r="AA141" s="96" t="e">
        <f>LD!BC573</f>
        <v>#VALUE!</v>
      </c>
      <c r="AB141" s="96" t="e">
        <f>LD!BE573</f>
        <v>#VALUE!</v>
      </c>
      <c r="AC141" s="96" t="e">
        <f>LD!BG573</f>
        <v>#VALUE!</v>
      </c>
      <c r="AD141" s="96" t="e">
        <f>LD!BI573</f>
        <v>#VALUE!</v>
      </c>
      <c r="AE141" s="96" t="e">
        <f>LD!BK573</f>
        <v>#VALUE!</v>
      </c>
      <c r="AF141" s="96" t="e">
        <f>LD!BM573</f>
        <v>#VALUE!</v>
      </c>
      <c r="AG141" s="97" t="e">
        <f>LD!BO573</f>
        <v>#VALUE!</v>
      </c>
    </row>
    <row r="142" spans="2:33" outlineLevel="1" x14ac:dyDescent="0.35">
      <c r="B142"/>
      <c r="C142"/>
      <c r="E142" s="419"/>
      <c r="F142" s="419"/>
      <c r="G142" s="94">
        <f>LD!AT601</f>
        <v>0</v>
      </c>
      <c r="H142" s="96" t="e">
        <f>LD!AW604</f>
        <v>#VALUE!</v>
      </c>
      <c r="I142" s="96" t="e">
        <f>LD!BC604</f>
        <v>#VALUE!</v>
      </c>
      <c r="J142" s="96" t="e">
        <f>LD!BE604</f>
        <v>#VALUE!</v>
      </c>
      <c r="K142" s="96" t="e">
        <f>LD!BG604</f>
        <v>#VALUE!</v>
      </c>
      <c r="L142" s="96" t="e">
        <f>LD!BI604</f>
        <v>#VALUE!</v>
      </c>
      <c r="M142" s="96" t="e">
        <f>LD!BK604</f>
        <v>#VALUE!</v>
      </c>
      <c r="N142" s="96" t="e">
        <f>LD!BM604</f>
        <v>#VALUE!</v>
      </c>
      <c r="O142" s="96" t="e">
        <f>LD!BO604</f>
        <v>#VALUE!</v>
      </c>
      <c r="P142" s="303">
        <f>LD!BU604</f>
        <v>0</v>
      </c>
      <c r="Q142" s="303">
        <f>LD!BW604</f>
        <v>0</v>
      </c>
      <c r="R142" s="96" t="e">
        <f>LD!AW605</f>
        <v>#VALUE!</v>
      </c>
      <c r="S142" s="96" t="e">
        <f>LD!BC605</f>
        <v>#VALUE!</v>
      </c>
      <c r="T142" s="96" t="e">
        <f>LD!BE605</f>
        <v>#VALUE!</v>
      </c>
      <c r="U142" s="96" t="e">
        <f>LD!BG605</f>
        <v>#VALUE!</v>
      </c>
      <c r="V142" s="96" t="e">
        <f>LD!BI605</f>
        <v>#VALUE!</v>
      </c>
      <c r="W142" s="96" t="e">
        <f>LD!BK605</f>
        <v>#VALUE!</v>
      </c>
      <c r="X142" s="96" t="e">
        <f>LD!BM605</f>
        <v>#VALUE!</v>
      </c>
      <c r="Y142" s="96" t="e">
        <f>LD!BO605</f>
        <v>#VALUE!</v>
      </c>
      <c r="Z142" s="96" t="e">
        <f>LD!AW606</f>
        <v>#VALUE!</v>
      </c>
      <c r="AA142" s="96" t="e">
        <f>LD!BC606</f>
        <v>#VALUE!</v>
      </c>
      <c r="AB142" s="96" t="e">
        <f>LD!BE606</f>
        <v>#VALUE!</v>
      </c>
      <c r="AC142" s="96" t="e">
        <f>LD!BG606</f>
        <v>#VALUE!</v>
      </c>
      <c r="AD142" s="96" t="e">
        <f>LD!BI606</f>
        <v>#VALUE!</v>
      </c>
      <c r="AE142" s="96" t="e">
        <f>LD!BK606</f>
        <v>#VALUE!</v>
      </c>
      <c r="AF142" s="96" t="e">
        <f>LD!BM606</f>
        <v>#VALUE!</v>
      </c>
      <c r="AG142" s="97" t="e">
        <f>LD!BO606</f>
        <v>#VALUE!</v>
      </c>
    </row>
    <row r="143" spans="2:33" ht="16" outlineLevel="1" thickBot="1" x14ac:dyDescent="0.4">
      <c r="B143"/>
      <c r="C143"/>
      <c r="E143" s="420"/>
      <c r="F143" s="420"/>
      <c r="G143" s="38">
        <f>LD!C579</f>
        <v>0</v>
      </c>
      <c r="H143" s="98" t="e">
        <f>LD!AW582</f>
        <v>#VALUE!</v>
      </c>
      <c r="I143" s="98" t="e">
        <f>LD!BC582</f>
        <v>#VALUE!</v>
      </c>
      <c r="J143" s="98" t="e">
        <f>LD!BE582</f>
        <v>#VALUE!</v>
      </c>
      <c r="K143" s="98" t="e">
        <f>LD!BG582</f>
        <v>#VALUE!</v>
      </c>
      <c r="L143" s="98" t="e">
        <f>LD!BI582</f>
        <v>#VALUE!</v>
      </c>
      <c r="M143" s="98" t="e">
        <f>LD!BK582</f>
        <v>#VALUE!</v>
      </c>
      <c r="N143" s="98" t="e">
        <f>LD!BM582</f>
        <v>#VALUE!</v>
      </c>
      <c r="O143" s="98" t="e">
        <f>LD!BO582</f>
        <v>#VALUE!</v>
      </c>
      <c r="P143" s="304">
        <f>LD!BU582</f>
        <v>0</v>
      </c>
      <c r="Q143" s="304">
        <f>LD!BW582</f>
        <v>0</v>
      </c>
      <c r="R143" s="98" t="e">
        <f>LD!AW583</f>
        <v>#VALUE!</v>
      </c>
      <c r="S143" s="98" t="e">
        <f>LD!BC583</f>
        <v>#VALUE!</v>
      </c>
      <c r="T143" s="98" t="e">
        <f>LD!BE583</f>
        <v>#VALUE!</v>
      </c>
      <c r="U143" s="98" t="e">
        <f>LD!BG583</f>
        <v>#VALUE!</v>
      </c>
      <c r="V143" s="98" t="e">
        <f>LD!BI583</f>
        <v>#VALUE!</v>
      </c>
      <c r="W143" s="98" t="e">
        <f>LD!BK583</f>
        <v>#VALUE!</v>
      </c>
      <c r="X143" s="98" t="e">
        <f>LD!BM583</f>
        <v>#VALUE!</v>
      </c>
      <c r="Y143" s="98" t="e">
        <f>LD!BO583</f>
        <v>#VALUE!</v>
      </c>
      <c r="Z143" s="98" t="e">
        <f>LD!AW584</f>
        <v>#VALUE!</v>
      </c>
      <c r="AA143" s="98" t="e">
        <f>LD!BC584</f>
        <v>#VALUE!</v>
      </c>
      <c r="AB143" s="98" t="e">
        <f>LD!BE584</f>
        <v>#VALUE!</v>
      </c>
      <c r="AC143" s="98" t="e">
        <f>LD!BG584</f>
        <v>#VALUE!</v>
      </c>
      <c r="AD143" s="98" t="e">
        <f>LD!BI584</f>
        <v>#VALUE!</v>
      </c>
      <c r="AE143" s="98" t="e">
        <f>LD!BK584</f>
        <v>#VALUE!</v>
      </c>
      <c r="AF143" s="98" t="e">
        <f>LD!BM584</f>
        <v>#VALUE!</v>
      </c>
      <c r="AG143" s="99" t="e">
        <f>LD!BO584</f>
        <v>#VALUE!</v>
      </c>
    </row>
    <row r="144" spans="2:33" x14ac:dyDescent="0.35">
      <c r="E144" s="19"/>
      <c r="F144" s="19"/>
      <c r="G144" s="106"/>
      <c r="H144" s="107"/>
      <c r="I144" s="107"/>
      <c r="J144" s="107"/>
      <c r="K144" s="107"/>
      <c r="L144" s="107"/>
      <c r="M144" s="107"/>
      <c r="N144" s="107"/>
      <c r="O144" s="107"/>
      <c r="P144" s="292"/>
      <c r="Q144" s="292"/>
      <c r="R144" s="107"/>
      <c r="S144" s="107"/>
      <c r="T144" s="107"/>
      <c r="U144" s="107"/>
      <c r="V144" s="107"/>
      <c r="W144" s="107"/>
      <c r="X144" s="107"/>
      <c r="Y144" s="107"/>
      <c r="Z144" s="107"/>
      <c r="AA144" s="107"/>
      <c r="AB144" s="107"/>
      <c r="AC144" s="107"/>
      <c r="AD144" s="107"/>
      <c r="AE144" s="107"/>
      <c r="AF144" s="107"/>
      <c r="AG144" s="107"/>
    </row>
    <row r="145" spans="2:33" ht="16" thickBot="1" x14ac:dyDescent="0.4">
      <c r="E145" s="19"/>
      <c r="F145" s="19"/>
      <c r="G145" s="106"/>
      <c r="H145" s="107"/>
      <c r="I145" s="107"/>
      <c r="J145" s="107"/>
      <c r="K145" s="107"/>
      <c r="L145" s="107"/>
      <c r="M145" s="107"/>
      <c r="N145" s="107"/>
      <c r="O145" s="107"/>
      <c r="P145" s="292"/>
      <c r="Q145" s="292"/>
      <c r="R145" s="107"/>
      <c r="S145" s="107"/>
      <c r="T145" s="107"/>
      <c r="U145" s="107"/>
      <c r="V145" s="107"/>
      <c r="W145" s="107"/>
      <c r="X145" s="107"/>
      <c r="Y145" s="107"/>
      <c r="Z145" s="107"/>
      <c r="AA145" s="107"/>
      <c r="AB145" s="107"/>
      <c r="AC145" s="107"/>
      <c r="AD145" s="107"/>
      <c r="AE145" s="107"/>
      <c r="AF145" s="107"/>
      <c r="AG145" s="107"/>
    </row>
    <row r="146" spans="2:33" x14ac:dyDescent="0.35">
      <c r="B146"/>
      <c r="C146"/>
      <c r="E146" s="418" t="s">
        <v>123</v>
      </c>
      <c r="F146" s="103"/>
      <c r="G146" s="39"/>
      <c r="H146" s="423" t="s">
        <v>117</v>
      </c>
      <c r="I146" s="424"/>
      <c r="J146" s="424"/>
      <c r="K146" s="424"/>
      <c r="L146" s="424"/>
      <c r="M146" s="424"/>
      <c r="N146" s="424"/>
      <c r="O146" s="424"/>
      <c r="P146" s="424"/>
      <c r="Q146" s="425"/>
      <c r="R146" s="423" t="s">
        <v>130</v>
      </c>
      <c r="S146" s="424"/>
      <c r="T146" s="424"/>
      <c r="U146" s="424"/>
      <c r="V146" s="424"/>
      <c r="W146" s="424"/>
      <c r="X146" s="424"/>
      <c r="Y146" s="425"/>
      <c r="Z146" s="423" t="s">
        <v>131</v>
      </c>
      <c r="AA146" s="424"/>
      <c r="AB146" s="424"/>
      <c r="AC146" s="424"/>
      <c r="AD146" s="424"/>
      <c r="AE146" s="424"/>
      <c r="AF146" s="424"/>
      <c r="AG146" s="425"/>
    </row>
    <row r="147" spans="2:33" x14ac:dyDescent="0.35">
      <c r="B147"/>
      <c r="C147"/>
      <c r="E147" s="419"/>
      <c r="F147" s="27"/>
      <c r="G147" s="40"/>
      <c r="H147" s="111" t="s">
        <v>3</v>
      </c>
      <c r="I147" s="111" t="s">
        <v>1</v>
      </c>
      <c r="J147" s="111" t="s">
        <v>111</v>
      </c>
      <c r="K147" s="111" t="s">
        <v>0</v>
      </c>
      <c r="L147" s="111" t="s">
        <v>143</v>
      </c>
      <c r="M147" s="111" t="s">
        <v>145</v>
      </c>
      <c r="N147" s="111" t="s">
        <v>141</v>
      </c>
      <c r="O147" s="111" t="s">
        <v>142</v>
      </c>
      <c r="P147" s="111" t="s">
        <v>0</v>
      </c>
      <c r="Q147" s="111" t="s">
        <v>143</v>
      </c>
      <c r="R147" s="111" t="s">
        <v>3</v>
      </c>
      <c r="S147" s="111" t="s">
        <v>1</v>
      </c>
      <c r="T147" s="111" t="s">
        <v>111</v>
      </c>
      <c r="U147" s="111" t="s">
        <v>0</v>
      </c>
      <c r="V147" s="111" t="s">
        <v>143</v>
      </c>
      <c r="W147" s="111" t="s">
        <v>145</v>
      </c>
      <c r="X147" s="111" t="s">
        <v>141</v>
      </c>
      <c r="Y147" s="111" t="s">
        <v>142</v>
      </c>
      <c r="Z147" s="111" t="s">
        <v>3</v>
      </c>
      <c r="AA147" s="111" t="s">
        <v>1</v>
      </c>
      <c r="AB147" s="111" t="s">
        <v>111</v>
      </c>
      <c r="AC147" s="111" t="s">
        <v>0</v>
      </c>
      <c r="AD147" s="111" t="s">
        <v>143</v>
      </c>
      <c r="AE147" s="111" t="s">
        <v>145</v>
      </c>
      <c r="AF147" s="111" t="s">
        <v>141</v>
      </c>
      <c r="AG147" s="111" t="s">
        <v>142</v>
      </c>
    </row>
    <row r="148" spans="2:33" ht="16" thickBot="1" x14ac:dyDescent="0.4">
      <c r="B148"/>
      <c r="C148"/>
      <c r="E148" s="419"/>
      <c r="F148" s="27"/>
      <c r="G148" s="40" t="s">
        <v>5</v>
      </c>
      <c r="H148" s="111" t="s">
        <v>15</v>
      </c>
      <c r="I148" s="111" t="s">
        <v>15</v>
      </c>
      <c r="J148" s="111" t="s">
        <v>15</v>
      </c>
      <c r="K148" s="111" t="s">
        <v>15</v>
      </c>
      <c r="L148" s="111" t="s">
        <v>15</v>
      </c>
      <c r="M148" s="111" t="s">
        <v>15</v>
      </c>
      <c r="N148" s="111"/>
      <c r="O148" s="111" t="s">
        <v>15</v>
      </c>
      <c r="P148" s="431" t="s">
        <v>297</v>
      </c>
      <c r="Q148" s="432"/>
      <c r="R148" s="111" t="s">
        <v>15</v>
      </c>
      <c r="S148" s="111" t="s">
        <v>15</v>
      </c>
      <c r="T148" s="111" t="s">
        <v>15</v>
      </c>
      <c r="U148" s="111" t="s">
        <v>15</v>
      </c>
      <c r="V148" s="111" t="s">
        <v>15</v>
      </c>
      <c r="W148" s="111" t="s">
        <v>15</v>
      </c>
      <c r="X148" s="111"/>
      <c r="Y148" s="111" t="s">
        <v>15</v>
      </c>
      <c r="Z148" s="111" t="s">
        <v>15</v>
      </c>
      <c r="AA148" s="111" t="s">
        <v>15</v>
      </c>
      <c r="AB148" s="111" t="s">
        <v>15</v>
      </c>
      <c r="AC148" s="111" t="s">
        <v>15</v>
      </c>
      <c r="AD148" s="111" t="s">
        <v>15</v>
      </c>
      <c r="AE148" s="111" t="s">
        <v>15</v>
      </c>
      <c r="AF148" s="111"/>
      <c r="AG148" s="111" t="s">
        <v>15</v>
      </c>
    </row>
    <row r="149" spans="2:33" x14ac:dyDescent="0.35">
      <c r="B149"/>
      <c r="C149"/>
      <c r="E149" s="419"/>
      <c r="F149" s="418" t="s">
        <v>132</v>
      </c>
      <c r="G149" s="40" t="str">
        <f>Intra!C505</f>
        <v>Class A1_4K</v>
      </c>
      <c r="H149" s="96" t="e">
        <f>Intra!AW511</f>
        <v>#VALUE!</v>
      </c>
      <c r="I149" s="96" t="e">
        <f>Intra!BC511</f>
        <v>#VALUE!</v>
      </c>
      <c r="J149" s="96" t="e">
        <f>Intra!BE511</f>
        <v>#VALUE!</v>
      </c>
      <c r="K149" s="96" t="e">
        <f>Intra!BG511</f>
        <v>#VALUE!</v>
      </c>
      <c r="L149" s="96" t="e">
        <f>Intra!BI511</f>
        <v>#VALUE!</v>
      </c>
      <c r="M149" s="96" t="e">
        <f>Intra!BK511</f>
        <v>#VALUE!</v>
      </c>
      <c r="N149" s="96" t="e">
        <f>Intra!BM511</f>
        <v>#VALUE!</v>
      </c>
      <c r="O149" s="96" t="e">
        <f>Intra!BO511</f>
        <v>#VALUE!</v>
      </c>
      <c r="P149" s="303">
        <f>Intra!BU511</f>
        <v>0</v>
      </c>
      <c r="Q149" s="303">
        <f>Intra!BW511</f>
        <v>0</v>
      </c>
      <c r="R149" s="96" t="e">
        <f>Intra!AW512</f>
        <v>#VALUE!</v>
      </c>
      <c r="S149" s="96" t="e">
        <f>Intra!BC512</f>
        <v>#VALUE!</v>
      </c>
      <c r="T149" s="96" t="e">
        <f>Intra!BE512</f>
        <v>#VALUE!</v>
      </c>
      <c r="U149" s="96" t="e">
        <f>Intra!BG512</f>
        <v>#VALUE!</v>
      </c>
      <c r="V149" s="96" t="e">
        <f>Intra!BI512</f>
        <v>#VALUE!</v>
      </c>
      <c r="W149" s="96" t="e">
        <f>Intra!BK512</f>
        <v>#VALUE!</v>
      </c>
      <c r="X149" s="96" t="e">
        <f>Intra!BM512</f>
        <v>#VALUE!</v>
      </c>
      <c r="Y149" s="96" t="e">
        <f>Intra!BO512</f>
        <v>#VALUE!</v>
      </c>
      <c r="Z149" s="96" t="e">
        <f>Intra!AW513</f>
        <v>#VALUE!</v>
      </c>
      <c r="AA149" s="96" t="e">
        <f>Intra!BC513</f>
        <v>#VALUE!</v>
      </c>
      <c r="AB149" s="96" t="e">
        <f>Intra!BE513</f>
        <v>#VALUE!</v>
      </c>
      <c r="AC149" s="96" t="e">
        <f>Intra!BG513</f>
        <v>#VALUE!</v>
      </c>
      <c r="AD149" s="96" t="e">
        <f>Intra!BI513</f>
        <v>#VALUE!</v>
      </c>
      <c r="AE149" s="96" t="e">
        <f>Intra!BK513</f>
        <v>#VALUE!</v>
      </c>
      <c r="AF149" s="96" t="e">
        <f>Intra!BM513</f>
        <v>#VALUE!</v>
      </c>
      <c r="AG149" s="97" t="e">
        <f>Intra!BO513</f>
        <v>#VALUE!</v>
      </c>
    </row>
    <row r="150" spans="2:33" x14ac:dyDescent="0.35">
      <c r="B150"/>
      <c r="C150"/>
      <c r="E150" s="419"/>
      <c r="F150" s="419"/>
      <c r="G150" s="40" t="str">
        <f>Intra!C514</f>
        <v>Class A1_2K</v>
      </c>
      <c r="H150" s="96" t="e">
        <f>Intra!AW520</f>
        <v>#VALUE!</v>
      </c>
      <c r="I150" s="96" t="e">
        <f>Intra!BC520</f>
        <v>#VALUE!</v>
      </c>
      <c r="J150" s="96" t="e">
        <f>Intra!BE520</f>
        <v>#VALUE!</v>
      </c>
      <c r="K150" s="96" t="e">
        <f>Intra!BG520</f>
        <v>#VALUE!</v>
      </c>
      <c r="L150" s="96" t="e">
        <f>Intra!BI520</f>
        <v>#VALUE!</v>
      </c>
      <c r="M150" s="96" t="e">
        <f>Intra!BK520</f>
        <v>#VALUE!</v>
      </c>
      <c r="N150" s="96" t="e">
        <f>Intra!BM520</f>
        <v>#VALUE!</v>
      </c>
      <c r="O150" s="96" t="e">
        <f>Intra!BO520</f>
        <v>#VALUE!</v>
      </c>
      <c r="P150" s="303">
        <f>Intra!BU520</f>
        <v>0</v>
      </c>
      <c r="Q150" s="303">
        <f>Intra!BW520</f>
        <v>0</v>
      </c>
      <c r="R150" s="96" t="e">
        <f>Intra!AW521</f>
        <v>#VALUE!</v>
      </c>
      <c r="S150" s="96" t="e">
        <f>Intra!BC521</f>
        <v>#VALUE!</v>
      </c>
      <c r="T150" s="96" t="e">
        <f>Intra!BE521</f>
        <v>#VALUE!</v>
      </c>
      <c r="U150" s="96" t="e">
        <f>Intra!BG521</f>
        <v>#VALUE!</v>
      </c>
      <c r="V150" s="96" t="e">
        <f>Intra!BI521</f>
        <v>#VALUE!</v>
      </c>
      <c r="W150" s="96" t="e">
        <f>Intra!BK521</f>
        <v>#VALUE!</v>
      </c>
      <c r="X150" s="96" t="e">
        <f>Intra!BM521</f>
        <v>#VALUE!</v>
      </c>
      <c r="Y150" s="96" t="e">
        <f>Intra!BO521</f>
        <v>#VALUE!</v>
      </c>
      <c r="Z150" s="96" t="e">
        <f>Intra!AW522</f>
        <v>#VALUE!</v>
      </c>
      <c r="AA150" s="96" t="e">
        <f>Intra!BC522</f>
        <v>#VALUE!</v>
      </c>
      <c r="AB150" s="96" t="e">
        <f>Intra!BE522</f>
        <v>#VALUE!</v>
      </c>
      <c r="AC150" s="96" t="e">
        <f>Intra!BG522</f>
        <v>#VALUE!</v>
      </c>
      <c r="AD150" s="96" t="e">
        <f>Intra!BI522</f>
        <v>#VALUE!</v>
      </c>
      <c r="AE150" s="96" t="e">
        <f>Intra!BK522</f>
        <v>#VALUE!</v>
      </c>
      <c r="AF150" s="96" t="e">
        <f>Intra!BM522</f>
        <v>#VALUE!</v>
      </c>
      <c r="AG150" s="97" t="e">
        <f>Intra!BO522</f>
        <v>#VALUE!</v>
      </c>
    </row>
    <row r="151" spans="2:33" x14ac:dyDescent="0.35">
      <c r="B151"/>
      <c r="C151"/>
      <c r="E151" s="419"/>
      <c r="F151" s="419"/>
      <c r="G151" s="40" t="str">
        <f>Intra!C523</f>
        <v>Class A3_720p</v>
      </c>
      <c r="H151" s="96" t="e">
        <f>Intra!AW529</f>
        <v>#VALUE!</v>
      </c>
      <c r="I151" s="96" t="e">
        <f>Intra!BC529</f>
        <v>#VALUE!</v>
      </c>
      <c r="J151" s="96" t="e">
        <f>Intra!BE529</f>
        <v>#VALUE!</v>
      </c>
      <c r="K151" s="96" t="e">
        <f>Intra!BG529</f>
        <v>#VALUE!</v>
      </c>
      <c r="L151" s="96" t="e">
        <f>Intra!BI529</f>
        <v>#VALUE!</v>
      </c>
      <c r="M151" s="96" t="e">
        <f>Intra!BK529</f>
        <v>#VALUE!</v>
      </c>
      <c r="N151" s="96" t="e">
        <f>Intra!BM529</f>
        <v>#VALUE!</v>
      </c>
      <c r="O151" s="96" t="e">
        <f>Intra!BO529</f>
        <v>#VALUE!</v>
      </c>
      <c r="P151" s="303">
        <f>Intra!BU529</f>
        <v>0</v>
      </c>
      <c r="Q151" s="303">
        <f>Intra!BW529</f>
        <v>0</v>
      </c>
      <c r="R151" s="96" t="e">
        <f>Intra!AW530</f>
        <v>#VALUE!</v>
      </c>
      <c r="S151" s="96" t="e">
        <f>Intra!BC530</f>
        <v>#VALUE!</v>
      </c>
      <c r="T151" s="96" t="e">
        <f>Intra!BE530</f>
        <v>#VALUE!</v>
      </c>
      <c r="U151" s="96" t="e">
        <f>Intra!BG530</f>
        <v>#VALUE!</v>
      </c>
      <c r="V151" s="96" t="e">
        <f>Intra!BI530</f>
        <v>#VALUE!</v>
      </c>
      <c r="W151" s="96" t="e">
        <f>Intra!BK530</f>
        <v>#VALUE!</v>
      </c>
      <c r="X151" s="96" t="e">
        <f>Intra!BM530</f>
        <v>#VALUE!</v>
      </c>
      <c r="Y151" s="96" t="e">
        <f>Intra!BO530</f>
        <v>#VALUE!</v>
      </c>
      <c r="Z151" s="96" t="e">
        <f>Intra!AW531</f>
        <v>#VALUE!</v>
      </c>
      <c r="AA151" s="96" t="e">
        <f>Intra!BC531</f>
        <v>#VALUE!</v>
      </c>
      <c r="AB151" s="96" t="e">
        <f>Intra!BE531</f>
        <v>#VALUE!</v>
      </c>
      <c r="AC151" s="96" t="e">
        <f>Intra!BG531</f>
        <v>#VALUE!</v>
      </c>
      <c r="AD151" s="96" t="e">
        <f>Intra!BI531</f>
        <v>#VALUE!</v>
      </c>
      <c r="AE151" s="96" t="e">
        <f>Intra!BK531</f>
        <v>#VALUE!</v>
      </c>
      <c r="AF151" s="96" t="e">
        <f>Intra!BM531</f>
        <v>#VALUE!</v>
      </c>
      <c r="AG151" s="97" t="e">
        <f>Intra!BO531</f>
        <v>#VALUE!</v>
      </c>
    </row>
    <row r="152" spans="2:33" x14ac:dyDescent="0.35">
      <c r="B152"/>
      <c r="C152"/>
      <c r="E152" s="419"/>
      <c r="F152" s="419"/>
      <c r="G152" s="40" t="str">
        <f>Intra!C532</f>
        <v>Class A4_360p</v>
      </c>
      <c r="H152" s="96" t="e">
        <f>Intra!AW538</f>
        <v>#VALUE!</v>
      </c>
      <c r="I152" s="96" t="e">
        <f>Intra!BC538</f>
        <v>#VALUE!</v>
      </c>
      <c r="J152" s="96" t="e">
        <f>Intra!BE538</f>
        <v>#VALUE!</v>
      </c>
      <c r="K152" s="96" t="e">
        <f>Intra!BG538</f>
        <v>#VALUE!</v>
      </c>
      <c r="L152" s="96" t="e">
        <f>Intra!BI538</f>
        <v>#VALUE!</v>
      </c>
      <c r="M152" s="96" t="e">
        <f>Intra!BK538</f>
        <v>#VALUE!</v>
      </c>
      <c r="N152" s="96" t="e">
        <f>Intra!BM538</f>
        <v>#VALUE!</v>
      </c>
      <c r="O152" s="96" t="e">
        <f>Intra!BO538</f>
        <v>#VALUE!</v>
      </c>
      <c r="P152" s="303">
        <f>Intra!BU538</f>
        <v>0</v>
      </c>
      <c r="Q152" s="303">
        <f>Intra!BW538</f>
        <v>0</v>
      </c>
      <c r="R152" s="96" t="e">
        <f>Intra!AW539</f>
        <v>#VALUE!</v>
      </c>
      <c r="S152" s="96" t="e">
        <f>Intra!BC539</f>
        <v>#VALUE!</v>
      </c>
      <c r="T152" s="96" t="e">
        <f>Intra!BE539</f>
        <v>#VALUE!</v>
      </c>
      <c r="U152" s="96" t="e">
        <f>Intra!BG539</f>
        <v>#VALUE!</v>
      </c>
      <c r="V152" s="96" t="e">
        <f>Intra!BI539</f>
        <v>#VALUE!</v>
      </c>
      <c r="W152" s="96" t="e">
        <f>Intra!BK539</f>
        <v>#VALUE!</v>
      </c>
      <c r="X152" s="96" t="e">
        <f>Intra!BM539</f>
        <v>#VALUE!</v>
      </c>
      <c r="Y152" s="96" t="e">
        <f>Intra!BO539</f>
        <v>#VALUE!</v>
      </c>
      <c r="Z152" s="96" t="e">
        <f>Intra!AW540</f>
        <v>#VALUE!</v>
      </c>
      <c r="AA152" s="96" t="e">
        <f>Intra!BC540</f>
        <v>#VALUE!</v>
      </c>
      <c r="AB152" s="96" t="e">
        <f>Intra!BE540</f>
        <v>#VALUE!</v>
      </c>
      <c r="AC152" s="96" t="e">
        <f>Intra!BG540</f>
        <v>#VALUE!</v>
      </c>
      <c r="AD152" s="96" t="e">
        <f>Intra!BI540</f>
        <v>#VALUE!</v>
      </c>
      <c r="AE152" s="96" t="e">
        <f>Intra!BK540</f>
        <v>#VALUE!</v>
      </c>
      <c r="AF152" s="96" t="e">
        <f>Intra!BM540</f>
        <v>#VALUE!</v>
      </c>
      <c r="AG152" s="97" t="e">
        <f>Intra!BO540</f>
        <v>#VALUE!</v>
      </c>
    </row>
    <row r="153" spans="2:33" x14ac:dyDescent="0.35">
      <c r="B153"/>
      <c r="C153"/>
      <c r="E153" s="419"/>
      <c r="F153" s="419"/>
      <c r="G153" s="40" t="str">
        <f>Intra!C541</f>
        <v>Class A5_270p</v>
      </c>
      <c r="H153" s="96" t="e">
        <f>Intra!AW547</f>
        <v>#VALUE!</v>
      </c>
      <c r="I153" s="96" t="e">
        <f>Intra!BC547</f>
        <v>#VALUE!</v>
      </c>
      <c r="J153" s="96" t="e">
        <f>Intra!BE547</f>
        <v>#VALUE!</v>
      </c>
      <c r="K153" s="96" t="e">
        <f>Intra!BG547</f>
        <v>#VALUE!</v>
      </c>
      <c r="L153" s="96" t="e">
        <f>Intra!BI547</f>
        <v>#VALUE!</v>
      </c>
      <c r="M153" s="96" t="e">
        <f>Intra!BK547</f>
        <v>#VALUE!</v>
      </c>
      <c r="N153" s="96" t="e">
        <f>Intra!BM547</f>
        <v>#VALUE!</v>
      </c>
      <c r="O153" s="96" t="e">
        <f>Intra!BO547</f>
        <v>#VALUE!</v>
      </c>
      <c r="P153" s="303">
        <f>Intra!BU547</f>
        <v>0</v>
      </c>
      <c r="Q153" s="303">
        <f>Intra!BW547</f>
        <v>0</v>
      </c>
      <c r="R153" s="96" t="e">
        <f>Intra!AW548</f>
        <v>#VALUE!</v>
      </c>
      <c r="S153" s="96" t="e">
        <f>Intra!BC548</f>
        <v>#VALUE!</v>
      </c>
      <c r="T153" s="96" t="e">
        <f>Intra!BE548</f>
        <v>#VALUE!</v>
      </c>
      <c r="U153" s="96" t="e">
        <f>Intra!BG548</f>
        <v>#VALUE!</v>
      </c>
      <c r="V153" s="96" t="e">
        <f>Intra!BI548</f>
        <v>#VALUE!</v>
      </c>
      <c r="W153" s="96" t="e">
        <f>Intra!BK548</f>
        <v>#VALUE!</v>
      </c>
      <c r="X153" s="96" t="e">
        <f>Intra!BM548</f>
        <v>#VALUE!</v>
      </c>
      <c r="Y153" s="96" t="e">
        <f>Intra!BO548</f>
        <v>#VALUE!</v>
      </c>
      <c r="Z153" s="96" t="e">
        <f>Intra!AW549</f>
        <v>#VALUE!</v>
      </c>
      <c r="AA153" s="96" t="e">
        <f>Intra!BC549</f>
        <v>#VALUE!</v>
      </c>
      <c r="AB153" s="96" t="e">
        <f>Intra!BE549</f>
        <v>#VALUE!</v>
      </c>
      <c r="AC153" s="96" t="e">
        <f>Intra!BG549</f>
        <v>#VALUE!</v>
      </c>
      <c r="AD153" s="96" t="e">
        <f>Intra!BI549</f>
        <v>#VALUE!</v>
      </c>
      <c r="AE153" s="96" t="e">
        <f>Intra!BK549</f>
        <v>#VALUE!</v>
      </c>
      <c r="AF153" s="96" t="e">
        <f>Intra!BM549</f>
        <v>#VALUE!</v>
      </c>
      <c r="AG153" s="97" t="e">
        <f>Intra!BO549</f>
        <v>#VALUE!</v>
      </c>
    </row>
    <row r="154" spans="2:33" x14ac:dyDescent="0.35">
      <c r="B154"/>
      <c r="C154"/>
      <c r="E154" s="419"/>
      <c r="F154" s="419"/>
      <c r="G154" s="40" t="str">
        <f>Intra!C550</f>
        <v>Class B1_SYN</v>
      </c>
      <c r="H154" s="96" t="e">
        <f>Intra!AW556</f>
        <v>#VALUE!</v>
      </c>
      <c r="I154" s="96" t="e">
        <f>Intra!BC556</f>
        <v>#VALUE!</v>
      </c>
      <c r="J154" s="96" t="e">
        <f>Intra!BE556</f>
        <v>#VALUE!</v>
      </c>
      <c r="K154" s="96" t="e">
        <f>Intra!BG556</f>
        <v>#VALUE!</v>
      </c>
      <c r="L154" s="96" t="e">
        <f>Intra!BI556</f>
        <v>#VALUE!</v>
      </c>
      <c r="M154" s="96" t="e">
        <f>Intra!BK556</f>
        <v>#VALUE!</v>
      </c>
      <c r="N154" s="96" t="e">
        <f>Intra!BM556</f>
        <v>#VALUE!</v>
      </c>
      <c r="O154" s="96" t="e">
        <f>Intra!BO556</f>
        <v>#VALUE!</v>
      </c>
      <c r="P154" s="303">
        <f>Intra!BU556</f>
        <v>0</v>
      </c>
      <c r="Q154" s="303">
        <f>Intra!BW556</f>
        <v>0</v>
      </c>
      <c r="R154" s="96" t="e">
        <f>Intra!AW557</f>
        <v>#VALUE!</v>
      </c>
      <c r="S154" s="96" t="e">
        <f>Intra!BC557</f>
        <v>#VALUE!</v>
      </c>
      <c r="T154" s="96" t="e">
        <f>Intra!BE557</f>
        <v>#VALUE!</v>
      </c>
      <c r="U154" s="96" t="e">
        <f>Intra!BG557</f>
        <v>#VALUE!</v>
      </c>
      <c r="V154" s="96" t="e">
        <f>Intra!BI557</f>
        <v>#VALUE!</v>
      </c>
      <c r="W154" s="96" t="e">
        <f>Intra!BK557</f>
        <v>#VALUE!</v>
      </c>
      <c r="X154" s="96" t="e">
        <f>Intra!BM557</f>
        <v>#VALUE!</v>
      </c>
      <c r="Y154" s="96" t="e">
        <f>Intra!BO557</f>
        <v>#VALUE!</v>
      </c>
      <c r="Z154" s="96" t="e">
        <f>Intra!AW558</f>
        <v>#VALUE!</v>
      </c>
      <c r="AA154" s="96" t="e">
        <f>Intra!BC558</f>
        <v>#VALUE!</v>
      </c>
      <c r="AB154" s="96" t="e">
        <f>Intra!BE558</f>
        <v>#VALUE!</v>
      </c>
      <c r="AC154" s="96" t="e">
        <f>Intra!BG558</f>
        <v>#VALUE!</v>
      </c>
      <c r="AD154" s="96" t="e">
        <f>Intra!BI558</f>
        <v>#VALUE!</v>
      </c>
      <c r="AE154" s="96" t="e">
        <f>Intra!BK558</f>
        <v>#VALUE!</v>
      </c>
      <c r="AF154" s="96" t="e">
        <f>Intra!BM558</f>
        <v>#VALUE!</v>
      </c>
      <c r="AG154" s="97" t="e">
        <f>Intra!BO558</f>
        <v>#VALUE!</v>
      </c>
    </row>
    <row r="155" spans="2:33" x14ac:dyDescent="0.35">
      <c r="B155"/>
      <c r="C155"/>
      <c r="E155" s="419"/>
      <c r="F155" s="419"/>
      <c r="G155" s="40" t="str">
        <f>Intra!AT599</f>
        <v>Overall Mandatory</v>
      </c>
      <c r="H155" s="96" t="e">
        <f>Intra!AW605</f>
        <v>#VALUE!</v>
      </c>
      <c r="I155" s="96" t="e">
        <f>Intra!BC605</f>
        <v>#VALUE!</v>
      </c>
      <c r="J155" s="96" t="e">
        <f>Intra!BE605</f>
        <v>#VALUE!</v>
      </c>
      <c r="K155" s="96" t="e">
        <f>Intra!BG605</f>
        <v>#VALUE!</v>
      </c>
      <c r="L155" s="96" t="e">
        <f>Intra!BI605</f>
        <v>#VALUE!</v>
      </c>
      <c r="M155" s="96" t="e">
        <f>Intra!BK605</f>
        <v>#VALUE!</v>
      </c>
      <c r="N155" s="96" t="e">
        <f>Intra!BM605</f>
        <v>#VALUE!</v>
      </c>
      <c r="O155" s="96" t="e">
        <f>Intra!BO605</f>
        <v>#VALUE!</v>
      </c>
      <c r="P155" s="303">
        <f>Intra!BU605</f>
        <v>0</v>
      </c>
      <c r="Q155" s="303">
        <f>Intra!BW605</f>
        <v>0</v>
      </c>
      <c r="R155" s="96" t="e">
        <f>Intra!AW606</f>
        <v>#VALUE!</v>
      </c>
      <c r="S155" s="96" t="e">
        <f>Intra!BC606</f>
        <v>#VALUE!</v>
      </c>
      <c r="T155" s="96" t="e">
        <f>Intra!BE606</f>
        <v>#VALUE!</v>
      </c>
      <c r="U155" s="96" t="e">
        <f>Intra!BG606</f>
        <v>#VALUE!</v>
      </c>
      <c r="V155" s="96" t="e">
        <f>Intra!BI606</f>
        <v>#VALUE!</v>
      </c>
      <c r="W155" s="96" t="e">
        <f>Intra!BK606</f>
        <v>#VALUE!</v>
      </c>
      <c r="X155" s="96" t="e">
        <f>Intra!BM606</f>
        <v>#VALUE!</v>
      </c>
      <c r="Y155" s="96" t="e">
        <f>Intra!BO606</f>
        <v>#VALUE!</v>
      </c>
      <c r="Z155" s="96" t="e">
        <f>Intra!AW607</f>
        <v>#VALUE!</v>
      </c>
      <c r="AA155" s="96" t="e">
        <f>Intra!BC607</f>
        <v>#VALUE!</v>
      </c>
      <c r="AB155" s="96" t="e">
        <f>Intra!BE607</f>
        <v>#VALUE!</v>
      </c>
      <c r="AC155" s="96" t="e">
        <f>Intra!BG607</f>
        <v>#VALUE!</v>
      </c>
      <c r="AD155" s="96" t="e">
        <f>Intra!BI607</f>
        <v>#VALUE!</v>
      </c>
      <c r="AE155" s="96" t="e">
        <f>Intra!BK607</f>
        <v>#VALUE!</v>
      </c>
      <c r="AF155" s="96" t="e">
        <f>Intra!BM607</f>
        <v>#VALUE!</v>
      </c>
      <c r="AG155" s="97" t="e">
        <f>Intra!BO607</f>
        <v>#VALUE!</v>
      </c>
    </row>
    <row r="156" spans="2:33" outlineLevel="1" x14ac:dyDescent="0.35">
      <c r="B156"/>
      <c r="C156"/>
      <c r="E156" s="419"/>
      <c r="F156" s="419"/>
      <c r="G156" s="330"/>
      <c r="H156" s="331"/>
      <c r="I156" s="331"/>
      <c r="J156" s="331"/>
      <c r="K156" s="331"/>
      <c r="L156" s="331"/>
      <c r="M156" s="331"/>
      <c r="N156" s="331"/>
      <c r="O156" s="331"/>
      <c r="P156" s="337"/>
      <c r="Q156" s="337"/>
      <c r="R156" s="331"/>
      <c r="S156" s="331"/>
      <c r="T156" s="331"/>
      <c r="U156" s="331"/>
      <c r="V156" s="331"/>
      <c r="W156" s="331"/>
      <c r="X156" s="331"/>
      <c r="Y156" s="331"/>
      <c r="Z156" s="331"/>
      <c r="AA156" s="331"/>
      <c r="AB156" s="331"/>
      <c r="AC156" s="331"/>
      <c r="AD156" s="331"/>
      <c r="AE156" s="331"/>
      <c r="AF156" s="331"/>
      <c r="AG156" s="332"/>
    </row>
    <row r="157" spans="2:33" outlineLevel="1" x14ac:dyDescent="0.35">
      <c r="B157"/>
      <c r="C157"/>
      <c r="E157" s="419"/>
      <c r="F157" s="419"/>
      <c r="G157" s="40" t="str">
        <f>Intra!C559</f>
        <v>Class HDR1_4K</v>
      </c>
      <c r="H157" s="96" t="e">
        <f>Intra!AW565</f>
        <v>#VALUE!</v>
      </c>
      <c r="I157" s="96" t="e">
        <f>Intra!BC565</f>
        <v>#VALUE!</v>
      </c>
      <c r="J157" s="96" t="e">
        <f>Intra!BE565</f>
        <v>#VALUE!</v>
      </c>
      <c r="K157" s="96" t="e">
        <f>Intra!BG565</f>
        <v>#VALUE!</v>
      </c>
      <c r="L157" s="96" t="e">
        <f>Intra!BI565</f>
        <v>#VALUE!</v>
      </c>
      <c r="M157" s="96" t="e">
        <f>Intra!BK565</f>
        <v>#VALUE!</v>
      </c>
      <c r="N157" s="96" t="e">
        <f>Intra!BM565</f>
        <v>#VALUE!</v>
      </c>
      <c r="O157" s="96" t="e">
        <f>Intra!BO565</f>
        <v>#VALUE!</v>
      </c>
      <c r="P157" s="303">
        <f>Intra!BU565</f>
        <v>0</v>
      </c>
      <c r="Q157" s="303">
        <f>Intra!BW565</f>
        <v>0</v>
      </c>
      <c r="R157" s="96" t="e">
        <f>Intra!AW566</f>
        <v>#VALUE!</v>
      </c>
      <c r="S157" s="96" t="e">
        <f>Intra!BC566</f>
        <v>#VALUE!</v>
      </c>
      <c r="T157" s="96" t="e">
        <f>Intra!BE566</f>
        <v>#VALUE!</v>
      </c>
      <c r="U157" s="96" t="e">
        <f>Intra!BG566</f>
        <v>#VALUE!</v>
      </c>
      <c r="V157" s="96" t="e">
        <f>Intra!BI566</f>
        <v>#VALUE!</v>
      </c>
      <c r="W157" s="96" t="e">
        <f>Intra!BK566</f>
        <v>#VALUE!</v>
      </c>
      <c r="X157" s="96" t="e">
        <f>Intra!BM566</f>
        <v>#VALUE!</v>
      </c>
      <c r="Y157" s="96" t="e">
        <f>Intra!BO566</f>
        <v>#VALUE!</v>
      </c>
      <c r="Z157" s="96" t="e">
        <f>Intra!AW567</f>
        <v>#VALUE!</v>
      </c>
      <c r="AA157" s="96" t="e">
        <f>Intra!BC567</f>
        <v>#VALUE!</v>
      </c>
      <c r="AB157" s="96" t="e">
        <f>Intra!BE567</f>
        <v>#VALUE!</v>
      </c>
      <c r="AC157" s="96" t="e">
        <f>Intra!BG567</f>
        <v>#VALUE!</v>
      </c>
      <c r="AD157" s="96" t="e">
        <f>Intra!BI567</f>
        <v>#VALUE!</v>
      </c>
      <c r="AE157" s="96" t="e">
        <f>Intra!BK567</f>
        <v>#VALUE!</v>
      </c>
      <c r="AF157" s="96" t="e">
        <f>Intra!BM567</f>
        <v>#VALUE!</v>
      </c>
      <c r="AG157" s="97" t="e">
        <f>Intra!BO567</f>
        <v>#VALUE!</v>
      </c>
    </row>
    <row r="158" spans="2:33" outlineLevel="1" x14ac:dyDescent="0.35">
      <c r="B158"/>
      <c r="C158"/>
      <c r="E158" s="419"/>
      <c r="F158" s="419"/>
      <c r="G158" s="40" t="str">
        <f>Intra!C568</f>
        <v>Class HDR2_2K</v>
      </c>
      <c r="H158" s="96" t="e">
        <f>Intra!AW574</f>
        <v>#VALUE!</v>
      </c>
      <c r="I158" s="96" t="e">
        <f>Intra!BC574</f>
        <v>#VALUE!</v>
      </c>
      <c r="J158" s="96" t="e">
        <f>Intra!BE574</f>
        <v>#VALUE!</v>
      </c>
      <c r="K158" s="96" t="e">
        <f>Intra!BG574</f>
        <v>#VALUE!</v>
      </c>
      <c r="L158" s="96" t="e">
        <f>Intra!BI574</f>
        <v>#VALUE!</v>
      </c>
      <c r="M158" s="96" t="e">
        <f>Intra!BK574</f>
        <v>#VALUE!</v>
      </c>
      <c r="N158" s="96" t="e">
        <f>Intra!BM574</f>
        <v>#VALUE!</v>
      </c>
      <c r="O158" s="96" t="e">
        <f>Intra!BO574</f>
        <v>#VALUE!</v>
      </c>
      <c r="P158" s="303">
        <f>Intra!BU574</f>
        <v>0</v>
      </c>
      <c r="Q158" s="303">
        <f>Intra!BW574</f>
        <v>0</v>
      </c>
      <c r="R158" s="96" t="e">
        <f>Intra!AW575</f>
        <v>#VALUE!</v>
      </c>
      <c r="S158" s="96" t="e">
        <f>Intra!BC575</f>
        <v>#VALUE!</v>
      </c>
      <c r="T158" s="96" t="e">
        <f>Intra!BE575</f>
        <v>#VALUE!</v>
      </c>
      <c r="U158" s="96" t="e">
        <f>Intra!BG575</f>
        <v>#VALUE!</v>
      </c>
      <c r="V158" s="96" t="e">
        <f>Intra!BI575</f>
        <v>#VALUE!</v>
      </c>
      <c r="W158" s="96" t="e">
        <f>Intra!BK575</f>
        <v>#VALUE!</v>
      </c>
      <c r="X158" s="96" t="e">
        <f>Intra!BM575</f>
        <v>#VALUE!</v>
      </c>
      <c r="Y158" s="96" t="e">
        <f>Intra!BO575</f>
        <v>#VALUE!</v>
      </c>
      <c r="Z158" s="96" t="e">
        <f>Intra!AW576</f>
        <v>#VALUE!</v>
      </c>
      <c r="AA158" s="96" t="e">
        <f>Intra!BC576</f>
        <v>#VALUE!</v>
      </c>
      <c r="AB158" s="96" t="e">
        <f>Intra!BE576</f>
        <v>#VALUE!</v>
      </c>
      <c r="AC158" s="96" t="e">
        <f>Intra!BG576</f>
        <v>#VALUE!</v>
      </c>
      <c r="AD158" s="96" t="e">
        <f>Intra!BI576</f>
        <v>#VALUE!</v>
      </c>
      <c r="AE158" s="96" t="e">
        <f>Intra!BK576</f>
        <v>#VALUE!</v>
      </c>
      <c r="AF158" s="96" t="e">
        <f>Intra!BM576</f>
        <v>#VALUE!</v>
      </c>
      <c r="AG158" s="97" t="e">
        <f>Intra!BO576</f>
        <v>#VALUE!</v>
      </c>
    </row>
    <row r="159" spans="2:33" outlineLevel="1" x14ac:dyDescent="0.35">
      <c r="B159"/>
      <c r="C159"/>
      <c r="E159" s="419"/>
      <c r="F159" s="419"/>
      <c r="G159" s="40" t="str">
        <f>Intra!AT610</f>
        <v>Overall HDR</v>
      </c>
      <c r="H159" s="96" t="e">
        <f>Intra!AW616</f>
        <v>#VALUE!</v>
      </c>
      <c r="I159" s="96" t="e">
        <f>Intra!BC616</f>
        <v>#VALUE!</v>
      </c>
      <c r="J159" s="96" t="e">
        <f>Intra!BE616</f>
        <v>#VALUE!</v>
      </c>
      <c r="K159" s="96" t="e">
        <f>Intra!BG616</f>
        <v>#VALUE!</v>
      </c>
      <c r="L159" s="96" t="e">
        <f>Intra!BI616</f>
        <v>#VALUE!</v>
      </c>
      <c r="M159" s="96" t="e">
        <f>Intra!BK616</f>
        <v>#VALUE!</v>
      </c>
      <c r="N159" s="96" t="e">
        <f>Intra!BM616</f>
        <v>#VALUE!</v>
      </c>
      <c r="O159" s="96" t="e">
        <f>Intra!BO616</f>
        <v>#VALUE!</v>
      </c>
      <c r="P159" s="303">
        <f>Intra!BU616</f>
        <v>0</v>
      </c>
      <c r="Q159" s="303">
        <f>Intra!BW616</f>
        <v>0</v>
      </c>
      <c r="R159" s="96" t="e">
        <f>Intra!AW617</f>
        <v>#VALUE!</v>
      </c>
      <c r="S159" s="96" t="e">
        <f>Intra!BC617</f>
        <v>#VALUE!</v>
      </c>
      <c r="T159" s="96" t="e">
        <f>Intra!BE617</f>
        <v>#VALUE!</v>
      </c>
      <c r="U159" s="96" t="e">
        <f>Intra!BG617</f>
        <v>#VALUE!</v>
      </c>
      <c r="V159" s="96" t="e">
        <f>Intra!BI617</f>
        <v>#VALUE!</v>
      </c>
      <c r="W159" s="96" t="e">
        <f>Intra!BK617</f>
        <v>#VALUE!</v>
      </c>
      <c r="X159" s="96" t="e">
        <f>Intra!BM617</f>
        <v>#VALUE!</v>
      </c>
      <c r="Y159" s="96" t="e">
        <f>Intra!BO617</f>
        <v>#VALUE!</v>
      </c>
      <c r="Z159" s="96" t="e">
        <f>Intra!AW618</f>
        <v>#VALUE!</v>
      </c>
      <c r="AA159" s="96" t="e">
        <f>Intra!BC618</f>
        <v>#VALUE!</v>
      </c>
      <c r="AB159" s="96" t="e">
        <f>Intra!BE618</f>
        <v>#VALUE!</v>
      </c>
      <c r="AC159" s="96" t="e">
        <f>Intra!BG618</f>
        <v>#VALUE!</v>
      </c>
      <c r="AD159" s="96" t="e">
        <f>Intra!BI618</f>
        <v>#VALUE!</v>
      </c>
      <c r="AE159" s="96" t="e">
        <f>Intra!BK618</f>
        <v>#VALUE!</v>
      </c>
      <c r="AF159" s="96" t="e">
        <f>Intra!BM618</f>
        <v>#VALUE!</v>
      </c>
      <c r="AG159" s="97" t="e">
        <f>Intra!BO618</f>
        <v>#VALUE!</v>
      </c>
    </row>
    <row r="160" spans="2:33" outlineLevel="1" x14ac:dyDescent="0.35">
      <c r="B160"/>
      <c r="C160"/>
      <c r="E160" s="419"/>
      <c r="F160" s="419"/>
      <c r="G160" s="40" t="str">
        <f>Intra!AT577</f>
        <v>Class E</v>
      </c>
      <c r="H160" s="387" t="e">
        <f>Intra!AW583</f>
        <v>#VALUE!</v>
      </c>
      <c r="I160" s="387" t="e">
        <f>Intra!BC583</f>
        <v>#VALUE!</v>
      </c>
      <c r="J160" s="387" t="e">
        <f>Intra!BE583</f>
        <v>#VALUE!</v>
      </c>
      <c r="K160" s="387" t="e">
        <f>Intra!BG583</f>
        <v>#VALUE!</v>
      </c>
      <c r="L160" s="387" t="e">
        <f>Intra!BI583</f>
        <v>#VALUE!</v>
      </c>
      <c r="M160" s="387" t="e">
        <f>Intra!BK583</f>
        <v>#VALUE!</v>
      </c>
      <c r="N160" s="387" t="e">
        <f>Intra!BM583</f>
        <v>#VALUE!</v>
      </c>
      <c r="O160" s="387" t="e">
        <f>Intra!BO583</f>
        <v>#VALUE!</v>
      </c>
      <c r="P160" s="303">
        <f>Intra!BU583</f>
        <v>0</v>
      </c>
      <c r="Q160" s="303">
        <f>Intra!BW583</f>
        <v>0</v>
      </c>
      <c r="R160" s="387" t="e">
        <f>Intra!AW584</f>
        <v>#VALUE!</v>
      </c>
      <c r="S160" s="387" t="e">
        <f>Intra!BC584</f>
        <v>#VALUE!</v>
      </c>
      <c r="T160" s="387" t="e">
        <f>Intra!BE584</f>
        <v>#VALUE!</v>
      </c>
      <c r="U160" s="387" t="e">
        <f>Intra!BG584</f>
        <v>#VALUE!</v>
      </c>
      <c r="V160" s="387" t="e">
        <f>Intra!BI584</f>
        <v>#VALUE!</v>
      </c>
      <c r="W160" s="387" t="e">
        <f>Intra!BK584</f>
        <v>#VALUE!</v>
      </c>
      <c r="X160" s="387" t="e">
        <f>Intra!BM584</f>
        <v>#VALUE!</v>
      </c>
      <c r="Y160" s="387" t="e">
        <f>Intra!BO584</f>
        <v>#VALUE!</v>
      </c>
      <c r="Z160" s="387" t="e">
        <f>Intra!AW585</f>
        <v>#VALUE!</v>
      </c>
      <c r="AA160" s="387" t="e">
        <f>Intra!BC585</f>
        <v>#VALUE!</v>
      </c>
      <c r="AB160" s="387" t="e">
        <f>Intra!BE585</f>
        <v>#VALUE!</v>
      </c>
      <c r="AC160" s="387" t="e">
        <f>Intra!BG585</f>
        <v>#VALUE!</v>
      </c>
      <c r="AD160" s="387" t="e">
        <f>Intra!BI585</f>
        <v>#VALUE!</v>
      </c>
      <c r="AE160" s="387" t="e">
        <f>Intra!BK585</f>
        <v>#VALUE!</v>
      </c>
      <c r="AF160" s="387" t="e">
        <f>Intra!BM585</f>
        <v>#VALUE!</v>
      </c>
      <c r="AG160" s="392" t="e">
        <f>Intra!BO585</f>
        <v>#VALUE!</v>
      </c>
    </row>
    <row r="161" spans="2:33" ht="16" outlineLevel="1" thickBot="1" x14ac:dyDescent="0.4">
      <c r="B161"/>
      <c r="C161"/>
      <c r="E161" s="419"/>
      <c r="F161" s="420"/>
      <c r="G161" s="40" t="str">
        <f>Intra!C588</f>
        <v>Overall</v>
      </c>
      <c r="H161" s="96" t="e">
        <f>Intra!AW594</f>
        <v>#VALUE!</v>
      </c>
      <c r="I161" s="96" t="e">
        <f>Intra!BC594</f>
        <v>#VALUE!</v>
      </c>
      <c r="J161" s="96" t="e">
        <f>Intra!BE594</f>
        <v>#VALUE!</v>
      </c>
      <c r="K161" s="96" t="e">
        <f>Intra!BG594</f>
        <v>#VALUE!</v>
      </c>
      <c r="L161" s="96" t="e">
        <f>Intra!BI594</f>
        <v>#VALUE!</v>
      </c>
      <c r="M161" s="96" t="e">
        <f>Intra!BK594</f>
        <v>#VALUE!</v>
      </c>
      <c r="N161" s="96" t="e">
        <f>Intra!BM594</f>
        <v>#VALUE!</v>
      </c>
      <c r="O161" s="96" t="e">
        <f>Intra!BO594</f>
        <v>#VALUE!</v>
      </c>
      <c r="P161" s="303">
        <f>Intra!BU594</f>
        <v>0</v>
      </c>
      <c r="Q161" s="303">
        <f>Intra!BW594</f>
        <v>0</v>
      </c>
      <c r="R161" s="96" t="e">
        <f>Intra!AW595</f>
        <v>#VALUE!</v>
      </c>
      <c r="S161" s="96" t="e">
        <f>Intra!BC595</f>
        <v>#VALUE!</v>
      </c>
      <c r="T161" s="96" t="e">
        <f>Intra!BE595</f>
        <v>#VALUE!</v>
      </c>
      <c r="U161" s="96" t="e">
        <f>Intra!BG595</f>
        <v>#VALUE!</v>
      </c>
      <c r="V161" s="96" t="e">
        <f>Intra!BI595</f>
        <v>#VALUE!</v>
      </c>
      <c r="W161" s="96" t="e">
        <f>Intra!BK595</f>
        <v>#VALUE!</v>
      </c>
      <c r="X161" s="96" t="e">
        <f>Intra!BM595</f>
        <v>#VALUE!</v>
      </c>
      <c r="Y161" s="96" t="e">
        <f>Intra!BO595</f>
        <v>#VALUE!</v>
      </c>
      <c r="Z161" s="96" t="e">
        <f>Intra!AW596</f>
        <v>#VALUE!</v>
      </c>
      <c r="AA161" s="96" t="e">
        <f>Intra!BC596</f>
        <v>#VALUE!</v>
      </c>
      <c r="AB161" s="96" t="e">
        <f>Intra!BE596</f>
        <v>#VALUE!</v>
      </c>
      <c r="AC161" s="96" t="e">
        <f>Intra!BG596</f>
        <v>#VALUE!</v>
      </c>
      <c r="AD161" s="96" t="e">
        <f>Intra!BI596</f>
        <v>#VALUE!</v>
      </c>
      <c r="AE161" s="96" t="e">
        <f>Intra!BK596</f>
        <v>#VALUE!</v>
      </c>
      <c r="AF161" s="96" t="e">
        <f>Intra!BM596</f>
        <v>#VALUE!</v>
      </c>
      <c r="AG161" s="97" t="e">
        <f>Intra!BO596</f>
        <v>#VALUE!</v>
      </c>
    </row>
    <row r="162" spans="2:33" ht="16" thickBot="1" x14ac:dyDescent="0.4">
      <c r="B162"/>
      <c r="C162"/>
      <c r="E162" s="419"/>
      <c r="F162" s="325"/>
      <c r="G162" s="95"/>
      <c r="H162" s="95"/>
      <c r="I162" s="95"/>
      <c r="J162" s="95"/>
      <c r="K162" s="95"/>
      <c r="L162" s="95"/>
      <c r="M162" s="95"/>
      <c r="N162" s="95"/>
      <c r="O162" s="95"/>
      <c r="P162" s="338"/>
      <c r="Q162" s="338"/>
      <c r="R162" s="95"/>
      <c r="S162" s="95"/>
      <c r="T162" s="95"/>
      <c r="U162" s="95"/>
      <c r="V162" s="95"/>
      <c r="W162" s="95"/>
      <c r="X162" s="95"/>
      <c r="Y162" s="95"/>
      <c r="Z162" s="95"/>
      <c r="AA162" s="95"/>
      <c r="AB162" s="95"/>
      <c r="AC162" s="95"/>
      <c r="AD162" s="95"/>
      <c r="AE162" s="95"/>
      <c r="AF162" s="95"/>
      <c r="AG162" s="326"/>
    </row>
    <row r="163" spans="2:33" x14ac:dyDescent="0.35">
      <c r="B163"/>
      <c r="C163"/>
      <c r="E163" s="419"/>
      <c r="F163" s="418" t="s">
        <v>133</v>
      </c>
      <c r="G163" s="40" t="str">
        <f>RA!C505</f>
        <v>Class A1_4K</v>
      </c>
      <c r="H163" s="96" t="e">
        <f>RA!AW511</f>
        <v>#VALUE!</v>
      </c>
      <c r="I163" s="96" t="e">
        <f>RA!BC511</f>
        <v>#VALUE!</v>
      </c>
      <c r="J163" s="96" t="e">
        <f>RA!BE511</f>
        <v>#VALUE!</v>
      </c>
      <c r="K163" s="96" t="e">
        <f>RA!BG511</f>
        <v>#VALUE!</v>
      </c>
      <c r="L163" s="96" t="e">
        <f>RA!BI511</f>
        <v>#VALUE!</v>
      </c>
      <c r="M163" s="96" t="e">
        <f>RA!BK511</f>
        <v>#VALUE!</v>
      </c>
      <c r="N163" s="96" t="e">
        <f>RA!BM511</f>
        <v>#VALUE!</v>
      </c>
      <c r="O163" s="96" t="e">
        <f>RA!BO511</f>
        <v>#VALUE!</v>
      </c>
      <c r="P163" s="303">
        <f>RA!BU511</f>
        <v>0</v>
      </c>
      <c r="Q163" s="303">
        <f>RA!BW511</f>
        <v>0</v>
      </c>
      <c r="R163" s="96" t="e">
        <f>RA!AW512</f>
        <v>#VALUE!</v>
      </c>
      <c r="S163" s="96" t="e">
        <f>RA!BC512</f>
        <v>#VALUE!</v>
      </c>
      <c r="T163" s="96" t="e">
        <f>RA!BE512</f>
        <v>#VALUE!</v>
      </c>
      <c r="U163" s="96" t="e">
        <f>RA!BG512</f>
        <v>#VALUE!</v>
      </c>
      <c r="V163" s="96" t="e">
        <f>RA!BI512</f>
        <v>#VALUE!</v>
      </c>
      <c r="W163" s="96" t="e">
        <f>RA!BK512</f>
        <v>#VALUE!</v>
      </c>
      <c r="X163" s="96" t="e">
        <f>RA!BM512</f>
        <v>#VALUE!</v>
      </c>
      <c r="Y163" s="96" t="e">
        <f>RA!BO512</f>
        <v>#VALUE!</v>
      </c>
      <c r="Z163" s="96" t="e">
        <f>RA!AW513</f>
        <v>#VALUE!</v>
      </c>
      <c r="AA163" s="96" t="e">
        <f>RA!BC513</f>
        <v>#VALUE!</v>
      </c>
      <c r="AB163" s="96" t="e">
        <f>RA!BE513</f>
        <v>#VALUE!</v>
      </c>
      <c r="AC163" s="96" t="e">
        <f>RA!BG513</f>
        <v>#VALUE!</v>
      </c>
      <c r="AD163" s="96" t="e">
        <f>RA!BI513</f>
        <v>#VALUE!</v>
      </c>
      <c r="AE163" s="96" t="e">
        <f>RA!BK513</f>
        <v>#VALUE!</v>
      </c>
      <c r="AF163" s="96" t="e">
        <f>RA!BM513</f>
        <v>#VALUE!</v>
      </c>
      <c r="AG163" s="97" t="e">
        <f>RA!BO513</f>
        <v>#VALUE!</v>
      </c>
    </row>
    <row r="164" spans="2:33" x14ac:dyDescent="0.35">
      <c r="B164"/>
      <c r="C164"/>
      <c r="E164" s="419"/>
      <c r="F164" s="419"/>
      <c r="G164" s="40" t="str">
        <f>RA!C514</f>
        <v>Class A1_2K</v>
      </c>
      <c r="H164" s="96" t="e">
        <f>RA!AW520</f>
        <v>#VALUE!</v>
      </c>
      <c r="I164" s="96" t="e">
        <f>RA!BC520</f>
        <v>#VALUE!</v>
      </c>
      <c r="J164" s="96" t="e">
        <f>RA!BE520</f>
        <v>#VALUE!</v>
      </c>
      <c r="K164" s="96" t="e">
        <f>RA!BG520</f>
        <v>#VALUE!</v>
      </c>
      <c r="L164" s="96" t="e">
        <f>RA!BI520</f>
        <v>#VALUE!</v>
      </c>
      <c r="M164" s="96" t="e">
        <f>RA!BK520</f>
        <v>#VALUE!</v>
      </c>
      <c r="N164" s="96" t="e">
        <f>RA!BM520</f>
        <v>#VALUE!</v>
      </c>
      <c r="O164" s="96" t="e">
        <f>RA!BO520</f>
        <v>#VALUE!</v>
      </c>
      <c r="P164" s="303">
        <f>RA!BU520</f>
        <v>0</v>
      </c>
      <c r="Q164" s="303">
        <f>RA!BW520</f>
        <v>0</v>
      </c>
      <c r="R164" s="96" t="e">
        <f>RA!AW521</f>
        <v>#VALUE!</v>
      </c>
      <c r="S164" s="96" t="e">
        <f>RA!BC521</f>
        <v>#VALUE!</v>
      </c>
      <c r="T164" s="96" t="e">
        <f>RA!BE521</f>
        <v>#VALUE!</v>
      </c>
      <c r="U164" s="96" t="e">
        <f>RA!BG521</f>
        <v>#VALUE!</v>
      </c>
      <c r="V164" s="96" t="e">
        <f>RA!BI521</f>
        <v>#VALUE!</v>
      </c>
      <c r="W164" s="96" t="e">
        <f>RA!BK521</f>
        <v>#VALUE!</v>
      </c>
      <c r="X164" s="96" t="e">
        <f>RA!BM521</f>
        <v>#VALUE!</v>
      </c>
      <c r="Y164" s="96" t="e">
        <f>RA!BO521</f>
        <v>#VALUE!</v>
      </c>
      <c r="Z164" s="96" t="e">
        <f>RA!AW522</f>
        <v>#VALUE!</v>
      </c>
      <c r="AA164" s="96" t="e">
        <f>RA!BC522</f>
        <v>#VALUE!</v>
      </c>
      <c r="AB164" s="96" t="e">
        <f>RA!BE522</f>
        <v>#VALUE!</v>
      </c>
      <c r="AC164" s="96" t="e">
        <f>RA!BG522</f>
        <v>#VALUE!</v>
      </c>
      <c r="AD164" s="96" t="e">
        <f>RA!BI522</f>
        <v>#VALUE!</v>
      </c>
      <c r="AE164" s="96" t="e">
        <f>RA!BK522</f>
        <v>#VALUE!</v>
      </c>
      <c r="AF164" s="96" t="e">
        <f>RA!BM522</f>
        <v>#VALUE!</v>
      </c>
      <c r="AG164" s="97" t="e">
        <f>RA!BO522</f>
        <v>#VALUE!</v>
      </c>
    </row>
    <row r="165" spans="2:33" x14ac:dyDescent="0.35">
      <c r="B165"/>
      <c r="C165"/>
      <c r="E165" s="419"/>
      <c r="F165" s="419"/>
      <c r="G165" s="40" t="str">
        <f>RA!C523</f>
        <v>Class A3_720p</v>
      </c>
      <c r="H165" s="96" t="e">
        <f>RA!AW529</f>
        <v>#VALUE!</v>
      </c>
      <c r="I165" s="96" t="e">
        <f>RA!BC529</f>
        <v>#VALUE!</v>
      </c>
      <c r="J165" s="96" t="e">
        <f>RA!BE529</f>
        <v>#VALUE!</v>
      </c>
      <c r="K165" s="96" t="e">
        <f>RA!BG529</f>
        <v>#VALUE!</v>
      </c>
      <c r="L165" s="96" t="e">
        <f>RA!BI529</f>
        <v>#VALUE!</v>
      </c>
      <c r="M165" s="96" t="e">
        <f>RA!BK529</f>
        <v>#VALUE!</v>
      </c>
      <c r="N165" s="96" t="e">
        <f>RA!BM529</f>
        <v>#VALUE!</v>
      </c>
      <c r="O165" s="96" t="e">
        <f>RA!BO529</f>
        <v>#VALUE!</v>
      </c>
      <c r="P165" s="303">
        <f>RA!BU529</f>
        <v>0</v>
      </c>
      <c r="Q165" s="303">
        <f>RA!BW529</f>
        <v>0</v>
      </c>
      <c r="R165" s="96" t="e">
        <f>RA!AW530</f>
        <v>#VALUE!</v>
      </c>
      <c r="S165" s="96" t="e">
        <f>RA!BC530</f>
        <v>#VALUE!</v>
      </c>
      <c r="T165" s="96" t="e">
        <f>RA!BE530</f>
        <v>#VALUE!</v>
      </c>
      <c r="U165" s="96" t="e">
        <f>RA!BG530</f>
        <v>#VALUE!</v>
      </c>
      <c r="V165" s="96" t="e">
        <f>RA!BI530</f>
        <v>#VALUE!</v>
      </c>
      <c r="W165" s="96" t="e">
        <f>RA!BK530</f>
        <v>#VALUE!</v>
      </c>
      <c r="X165" s="96" t="e">
        <f>RA!BM530</f>
        <v>#VALUE!</v>
      </c>
      <c r="Y165" s="96" t="e">
        <f>RA!BO530</f>
        <v>#VALUE!</v>
      </c>
      <c r="Z165" s="96" t="e">
        <f>RA!AW531</f>
        <v>#VALUE!</v>
      </c>
      <c r="AA165" s="96" t="e">
        <f>RA!BC531</f>
        <v>#VALUE!</v>
      </c>
      <c r="AB165" s="96" t="e">
        <f>RA!BE531</f>
        <v>#VALUE!</v>
      </c>
      <c r="AC165" s="96" t="e">
        <f>RA!BG531</f>
        <v>#VALUE!</v>
      </c>
      <c r="AD165" s="96" t="e">
        <f>RA!BI531</f>
        <v>#VALUE!</v>
      </c>
      <c r="AE165" s="96" t="e">
        <f>RA!BK531</f>
        <v>#VALUE!</v>
      </c>
      <c r="AF165" s="96" t="e">
        <f>RA!BM531</f>
        <v>#VALUE!</v>
      </c>
      <c r="AG165" s="97" t="e">
        <f>RA!BO531</f>
        <v>#VALUE!</v>
      </c>
    </row>
    <row r="166" spans="2:33" x14ac:dyDescent="0.35">
      <c r="B166"/>
      <c r="C166"/>
      <c r="E166" s="419"/>
      <c r="F166" s="419"/>
      <c r="G166" s="40" t="str">
        <f>RA!C532</f>
        <v>Class A4_360p</v>
      </c>
      <c r="H166" s="96" t="e">
        <f>RA!AW538</f>
        <v>#VALUE!</v>
      </c>
      <c r="I166" s="96" t="e">
        <f>RA!BC538</f>
        <v>#VALUE!</v>
      </c>
      <c r="J166" s="96" t="e">
        <f>RA!BE538</f>
        <v>#VALUE!</v>
      </c>
      <c r="K166" s="96" t="e">
        <f>RA!BG538</f>
        <v>#VALUE!</v>
      </c>
      <c r="L166" s="96" t="e">
        <f>RA!BI538</f>
        <v>#VALUE!</v>
      </c>
      <c r="M166" s="96" t="e">
        <f>RA!BK538</f>
        <v>#VALUE!</v>
      </c>
      <c r="N166" s="96" t="e">
        <f>RA!BM538</f>
        <v>#VALUE!</v>
      </c>
      <c r="O166" s="96" t="e">
        <f>RA!BO538</f>
        <v>#VALUE!</v>
      </c>
      <c r="P166" s="303">
        <f>RA!BU538</f>
        <v>0</v>
      </c>
      <c r="Q166" s="303">
        <f>RA!BW538</f>
        <v>0</v>
      </c>
      <c r="R166" s="96" t="e">
        <f>RA!AW539</f>
        <v>#VALUE!</v>
      </c>
      <c r="S166" s="96" t="e">
        <f>RA!BC539</f>
        <v>#VALUE!</v>
      </c>
      <c r="T166" s="96" t="e">
        <f>RA!BE539</f>
        <v>#VALUE!</v>
      </c>
      <c r="U166" s="96" t="e">
        <f>RA!BG539</f>
        <v>#VALUE!</v>
      </c>
      <c r="V166" s="96" t="e">
        <f>RA!BI539</f>
        <v>#VALUE!</v>
      </c>
      <c r="W166" s="96" t="e">
        <f>RA!BK539</f>
        <v>#VALUE!</v>
      </c>
      <c r="X166" s="96" t="e">
        <f>RA!BM539</f>
        <v>#VALUE!</v>
      </c>
      <c r="Y166" s="96" t="e">
        <f>RA!BO539</f>
        <v>#VALUE!</v>
      </c>
      <c r="Z166" s="96" t="e">
        <f>RA!AW540</f>
        <v>#VALUE!</v>
      </c>
      <c r="AA166" s="96" t="e">
        <f>RA!BC540</f>
        <v>#VALUE!</v>
      </c>
      <c r="AB166" s="96" t="e">
        <f>RA!BE540</f>
        <v>#VALUE!</v>
      </c>
      <c r="AC166" s="96" t="e">
        <f>RA!BG540</f>
        <v>#VALUE!</v>
      </c>
      <c r="AD166" s="96" t="e">
        <f>RA!BI540</f>
        <v>#VALUE!</v>
      </c>
      <c r="AE166" s="96" t="e">
        <f>RA!BK540</f>
        <v>#VALUE!</v>
      </c>
      <c r="AF166" s="96" t="e">
        <f>RA!BM540</f>
        <v>#VALUE!</v>
      </c>
      <c r="AG166" s="97" t="e">
        <f>RA!BO540</f>
        <v>#VALUE!</v>
      </c>
    </row>
    <row r="167" spans="2:33" x14ac:dyDescent="0.35">
      <c r="B167"/>
      <c r="C167"/>
      <c r="E167" s="419"/>
      <c r="F167" s="419"/>
      <c r="G167" s="40" t="str">
        <f>RA!C541</f>
        <v>Class A5_270p</v>
      </c>
      <c r="H167" s="96" t="e">
        <f>RA!AW547</f>
        <v>#VALUE!</v>
      </c>
      <c r="I167" s="96" t="e">
        <f>RA!BC547</f>
        <v>#VALUE!</v>
      </c>
      <c r="J167" s="96" t="e">
        <f>RA!BE547</f>
        <v>#VALUE!</v>
      </c>
      <c r="K167" s="96" t="e">
        <f>RA!BG547</f>
        <v>#VALUE!</v>
      </c>
      <c r="L167" s="96" t="e">
        <f>RA!BI547</f>
        <v>#VALUE!</v>
      </c>
      <c r="M167" s="96" t="e">
        <f>RA!BK547</f>
        <v>#VALUE!</v>
      </c>
      <c r="N167" s="96" t="e">
        <f>RA!BM547</f>
        <v>#VALUE!</v>
      </c>
      <c r="O167" s="96" t="e">
        <f>RA!BO547</f>
        <v>#VALUE!</v>
      </c>
      <c r="P167" s="303">
        <f>RA!BU547</f>
        <v>0</v>
      </c>
      <c r="Q167" s="303">
        <f>RA!BW547</f>
        <v>0</v>
      </c>
      <c r="R167" s="96" t="e">
        <f>RA!AW548</f>
        <v>#VALUE!</v>
      </c>
      <c r="S167" s="96" t="e">
        <f>RA!BC548</f>
        <v>#VALUE!</v>
      </c>
      <c r="T167" s="96" t="e">
        <f>RA!BE548</f>
        <v>#VALUE!</v>
      </c>
      <c r="U167" s="96" t="e">
        <f>RA!BG548</f>
        <v>#VALUE!</v>
      </c>
      <c r="V167" s="96" t="e">
        <f>RA!BI548</f>
        <v>#VALUE!</v>
      </c>
      <c r="W167" s="96" t="e">
        <f>RA!BK548</f>
        <v>#VALUE!</v>
      </c>
      <c r="X167" s="96" t="e">
        <f>RA!BM548</f>
        <v>#VALUE!</v>
      </c>
      <c r="Y167" s="96" t="e">
        <f>RA!BO548</f>
        <v>#VALUE!</v>
      </c>
      <c r="Z167" s="96" t="e">
        <f>RA!AW549</f>
        <v>#VALUE!</v>
      </c>
      <c r="AA167" s="96" t="e">
        <f>RA!BC549</f>
        <v>#VALUE!</v>
      </c>
      <c r="AB167" s="96" t="e">
        <f>RA!BE549</f>
        <v>#VALUE!</v>
      </c>
      <c r="AC167" s="96" t="e">
        <f>RA!BG549</f>
        <v>#VALUE!</v>
      </c>
      <c r="AD167" s="96" t="e">
        <f>RA!BI549</f>
        <v>#VALUE!</v>
      </c>
      <c r="AE167" s="96" t="e">
        <f>RA!BK549</f>
        <v>#VALUE!</v>
      </c>
      <c r="AF167" s="96" t="e">
        <f>RA!BM549</f>
        <v>#VALUE!</v>
      </c>
      <c r="AG167" s="97" t="e">
        <f>RA!BO549</f>
        <v>#VALUE!</v>
      </c>
    </row>
    <row r="168" spans="2:33" x14ac:dyDescent="0.35">
      <c r="B168"/>
      <c r="C168"/>
      <c r="E168" s="419"/>
      <c r="F168" s="419"/>
      <c r="G168" s="40" t="str">
        <f>RA!C550</f>
        <v>Class B1_SYN</v>
      </c>
      <c r="H168" s="96" t="e">
        <f>RA!AW556</f>
        <v>#VALUE!</v>
      </c>
      <c r="I168" s="96" t="e">
        <f>RA!BC556</f>
        <v>#VALUE!</v>
      </c>
      <c r="J168" s="96" t="e">
        <f>RA!BE556</f>
        <v>#VALUE!</v>
      </c>
      <c r="K168" s="96" t="e">
        <f>RA!BG556</f>
        <v>#VALUE!</v>
      </c>
      <c r="L168" s="96" t="e">
        <f>RA!BI556</f>
        <v>#VALUE!</v>
      </c>
      <c r="M168" s="96" t="e">
        <f>RA!BK556</f>
        <v>#VALUE!</v>
      </c>
      <c r="N168" s="96" t="e">
        <f>RA!BM556</f>
        <v>#VALUE!</v>
      </c>
      <c r="O168" s="96" t="e">
        <f>RA!BO556</f>
        <v>#VALUE!</v>
      </c>
      <c r="P168" s="303">
        <f>RA!BU556</f>
        <v>0</v>
      </c>
      <c r="Q168" s="303">
        <f>RA!BW556</f>
        <v>0</v>
      </c>
      <c r="R168" s="96" t="e">
        <f>RA!AW557</f>
        <v>#VALUE!</v>
      </c>
      <c r="S168" s="96" t="e">
        <f>RA!BC557</f>
        <v>#VALUE!</v>
      </c>
      <c r="T168" s="96" t="e">
        <f>RA!BE557</f>
        <v>#VALUE!</v>
      </c>
      <c r="U168" s="96" t="e">
        <f>RA!BG557</f>
        <v>#VALUE!</v>
      </c>
      <c r="V168" s="96" t="e">
        <f>RA!BI557</f>
        <v>#VALUE!</v>
      </c>
      <c r="W168" s="96" t="e">
        <f>RA!BK557</f>
        <v>#VALUE!</v>
      </c>
      <c r="X168" s="96" t="e">
        <f>RA!BM557</f>
        <v>#VALUE!</v>
      </c>
      <c r="Y168" s="96" t="e">
        <f>RA!BO557</f>
        <v>#VALUE!</v>
      </c>
      <c r="Z168" s="96" t="e">
        <f>RA!AW558</f>
        <v>#VALUE!</v>
      </c>
      <c r="AA168" s="96" t="e">
        <f>RA!BC558</f>
        <v>#VALUE!</v>
      </c>
      <c r="AB168" s="96" t="e">
        <f>RA!BE558</f>
        <v>#VALUE!</v>
      </c>
      <c r="AC168" s="96" t="e">
        <f>RA!BG558</f>
        <v>#VALUE!</v>
      </c>
      <c r="AD168" s="96" t="e">
        <f>RA!BI558</f>
        <v>#VALUE!</v>
      </c>
      <c r="AE168" s="96" t="e">
        <f>RA!BK558</f>
        <v>#VALUE!</v>
      </c>
      <c r="AF168" s="96" t="e">
        <f>RA!BM558</f>
        <v>#VALUE!</v>
      </c>
      <c r="AG168" s="97" t="e">
        <f>RA!BO558</f>
        <v>#VALUE!</v>
      </c>
    </row>
    <row r="169" spans="2:33" ht="16" thickBot="1" x14ac:dyDescent="0.4">
      <c r="B169"/>
      <c r="C169"/>
      <c r="E169" s="419"/>
      <c r="F169" s="419"/>
      <c r="G169" s="40" t="str">
        <f>RA!AT599</f>
        <v>Overall Mandatory</v>
      </c>
      <c r="H169" s="96" t="e">
        <f>RA!AW605</f>
        <v>#VALUE!</v>
      </c>
      <c r="I169" s="96" t="e">
        <f>RA!BC605</f>
        <v>#VALUE!</v>
      </c>
      <c r="J169" s="96" t="e">
        <f>RA!BE605</f>
        <v>#VALUE!</v>
      </c>
      <c r="K169" s="96" t="e">
        <f>RA!BG605</f>
        <v>#VALUE!</v>
      </c>
      <c r="L169" s="96" t="e">
        <f>RA!BI605</f>
        <v>#VALUE!</v>
      </c>
      <c r="M169" s="96" t="e">
        <f>RA!BK605</f>
        <v>#VALUE!</v>
      </c>
      <c r="N169" s="96" t="e">
        <f>RA!BM605</f>
        <v>#VALUE!</v>
      </c>
      <c r="O169" s="96" t="e">
        <f>RA!BO605</f>
        <v>#VALUE!</v>
      </c>
      <c r="P169" s="303">
        <f>RA!BU605</f>
        <v>0</v>
      </c>
      <c r="Q169" s="303">
        <f>RA!BW605</f>
        <v>0</v>
      </c>
      <c r="R169" s="96" t="e">
        <f>RA!AW606</f>
        <v>#VALUE!</v>
      </c>
      <c r="S169" s="96" t="e">
        <f>RA!BC606</f>
        <v>#VALUE!</v>
      </c>
      <c r="T169" s="96" t="e">
        <f>RA!BE606</f>
        <v>#VALUE!</v>
      </c>
      <c r="U169" s="96" t="e">
        <f>RA!BG606</f>
        <v>#VALUE!</v>
      </c>
      <c r="V169" s="96" t="e">
        <f>RA!BI606</f>
        <v>#VALUE!</v>
      </c>
      <c r="W169" s="96" t="e">
        <f>RA!BK606</f>
        <v>#VALUE!</v>
      </c>
      <c r="X169" s="96" t="e">
        <f>RA!BM606</f>
        <v>#VALUE!</v>
      </c>
      <c r="Y169" s="96" t="e">
        <f>RA!BO606</f>
        <v>#VALUE!</v>
      </c>
      <c r="Z169" s="96" t="e">
        <f>RA!AW607</f>
        <v>#VALUE!</v>
      </c>
      <c r="AA169" s="96" t="e">
        <f>RA!BC607</f>
        <v>#VALUE!</v>
      </c>
      <c r="AB169" s="96" t="e">
        <f>RA!BE607</f>
        <v>#VALUE!</v>
      </c>
      <c r="AC169" s="96" t="e">
        <f>RA!BG607</f>
        <v>#VALUE!</v>
      </c>
      <c r="AD169" s="96" t="e">
        <f>RA!BI607</f>
        <v>#VALUE!</v>
      </c>
      <c r="AE169" s="96" t="e">
        <f>RA!BK607</f>
        <v>#VALUE!</v>
      </c>
      <c r="AF169" s="96" t="e">
        <f>RA!BM607</f>
        <v>#VALUE!</v>
      </c>
      <c r="AG169" s="97" t="e">
        <f>RA!BO607</f>
        <v>#VALUE!</v>
      </c>
    </row>
    <row r="170" spans="2:33" ht="16" outlineLevel="1" thickBot="1" x14ac:dyDescent="0.4">
      <c r="B170"/>
      <c r="C170"/>
      <c r="E170" s="419"/>
      <c r="F170" s="419"/>
      <c r="G170" s="93"/>
      <c r="H170" s="96"/>
      <c r="I170" s="96"/>
      <c r="J170" s="96"/>
      <c r="K170" s="96"/>
      <c r="L170" s="96"/>
      <c r="M170" s="96"/>
      <c r="N170" s="96"/>
      <c r="O170" s="96"/>
      <c r="P170" s="303"/>
      <c r="Q170" s="303"/>
      <c r="R170" s="96"/>
      <c r="S170" s="96"/>
      <c r="T170" s="96"/>
      <c r="U170" s="96"/>
      <c r="V170" s="96"/>
      <c r="W170" s="96"/>
      <c r="X170" s="96"/>
      <c r="Y170" s="96"/>
      <c r="Z170" s="96"/>
      <c r="AA170" s="96"/>
      <c r="AB170" s="96"/>
      <c r="AC170" s="96"/>
      <c r="AD170" s="96"/>
      <c r="AE170" s="96"/>
      <c r="AF170" s="96"/>
      <c r="AG170" s="97"/>
    </row>
    <row r="171" spans="2:33" outlineLevel="1" x14ac:dyDescent="0.35">
      <c r="B171"/>
      <c r="C171"/>
      <c r="E171" s="419"/>
      <c r="F171" s="419"/>
      <c r="G171" s="40" t="str">
        <f>RA!C559</f>
        <v>Class HDR1_4K</v>
      </c>
      <c r="H171" s="96" t="e">
        <f>RA!AW565</f>
        <v>#VALUE!</v>
      </c>
      <c r="I171" s="96" t="e">
        <f>RA!BC565</f>
        <v>#VALUE!</v>
      </c>
      <c r="J171" s="96" t="e">
        <f>RA!BE565</f>
        <v>#VALUE!</v>
      </c>
      <c r="K171" s="96" t="e">
        <f>RA!BG565</f>
        <v>#VALUE!</v>
      </c>
      <c r="L171" s="96" t="e">
        <f>RA!BI565</f>
        <v>#VALUE!</v>
      </c>
      <c r="M171" s="96" t="e">
        <f>RA!BK565</f>
        <v>#VALUE!</v>
      </c>
      <c r="N171" s="96" t="e">
        <f>RA!BM565</f>
        <v>#VALUE!</v>
      </c>
      <c r="O171" s="96" t="e">
        <f>RA!BO565</f>
        <v>#VALUE!</v>
      </c>
      <c r="P171" s="303">
        <f>RA!BU565</f>
        <v>0</v>
      </c>
      <c r="Q171" s="303">
        <f>RA!BW565</f>
        <v>0</v>
      </c>
      <c r="R171" s="96" t="e">
        <f>RA!AW566</f>
        <v>#VALUE!</v>
      </c>
      <c r="S171" s="96" t="e">
        <f>RA!BC566</f>
        <v>#VALUE!</v>
      </c>
      <c r="T171" s="96" t="e">
        <f>RA!BE566</f>
        <v>#VALUE!</v>
      </c>
      <c r="U171" s="96" t="e">
        <f>RA!BG566</f>
        <v>#VALUE!</v>
      </c>
      <c r="V171" s="96" t="e">
        <f>RA!BI566</f>
        <v>#VALUE!</v>
      </c>
      <c r="W171" s="96" t="e">
        <f>RA!BK566</f>
        <v>#VALUE!</v>
      </c>
      <c r="X171" s="96" t="e">
        <f>RA!BM566</f>
        <v>#VALUE!</v>
      </c>
      <c r="Y171" s="96" t="e">
        <f>RA!BO566</f>
        <v>#VALUE!</v>
      </c>
      <c r="Z171" s="96" t="e">
        <f>RA!AW567</f>
        <v>#VALUE!</v>
      </c>
      <c r="AA171" s="96" t="e">
        <f>RA!BC567</f>
        <v>#VALUE!</v>
      </c>
      <c r="AB171" s="96" t="e">
        <f>RA!BE567</f>
        <v>#VALUE!</v>
      </c>
      <c r="AC171" s="96" t="e">
        <f>RA!BG567</f>
        <v>#VALUE!</v>
      </c>
      <c r="AD171" s="96" t="e">
        <f>RA!BI567</f>
        <v>#VALUE!</v>
      </c>
      <c r="AE171" s="96" t="e">
        <f>RA!BK567</f>
        <v>#VALUE!</v>
      </c>
      <c r="AF171" s="96" t="e">
        <f>RA!BM567</f>
        <v>#VALUE!</v>
      </c>
      <c r="AG171" s="97" t="e">
        <f>RA!BO567</f>
        <v>#VALUE!</v>
      </c>
    </row>
    <row r="172" spans="2:33" outlineLevel="1" x14ac:dyDescent="0.35">
      <c r="B172"/>
      <c r="C172"/>
      <c r="E172" s="419"/>
      <c r="F172" s="419"/>
      <c r="G172" s="40" t="str">
        <f>RA!C568</f>
        <v>Class HDR2_2K</v>
      </c>
      <c r="H172" s="96" t="e">
        <f>RA!AW574</f>
        <v>#VALUE!</v>
      </c>
      <c r="I172" s="96" t="e">
        <f>RA!BC574</f>
        <v>#VALUE!</v>
      </c>
      <c r="J172" s="96" t="e">
        <f>RA!BE574</f>
        <v>#VALUE!</v>
      </c>
      <c r="K172" s="96" t="e">
        <f>RA!BG574</f>
        <v>#VALUE!</v>
      </c>
      <c r="L172" s="96" t="e">
        <f>RA!BI574</f>
        <v>#VALUE!</v>
      </c>
      <c r="M172" s="96" t="e">
        <f>RA!BK574</f>
        <v>#VALUE!</v>
      </c>
      <c r="N172" s="96" t="e">
        <f>RA!BM574</f>
        <v>#VALUE!</v>
      </c>
      <c r="O172" s="96" t="e">
        <f>RA!BO574</f>
        <v>#VALUE!</v>
      </c>
      <c r="P172" s="303">
        <f>RA!BU574</f>
        <v>0</v>
      </c>
      <c r="Q172" s="303">
        <f>RA!BW574</f>
        <v>0</v>
      </c>
      <c r="R172" s="96" t="e">
        <f>RA!AW575</f>
        <v>#VALUE!</v>
      </c>
      <c r="S172" s="96" t="e">
        <f>RA!BC575</f>
        <v>#VALUE!</v>
      </c>
      <c r="T172" s="96" t="e">
        <f>RA!BE575</f>
        <v>#VALUE!</v>
      </c>
      <c r="U172" s="96" t="e">
        <f>RA!BG575</f>
        <v>#VALUE!</v>
      </c>
      <c r="V172" s="96" t="e">
        <f>RA!BI575</f>
        <v>#VALUE!</v>
      </c>
      <c r="W172" s="96" t="e">
        <f>RA!BK575</f>
        <v>#VALUE!</v>
      </c>
      <c r="X172" s="96" t="e">
        <f>RA!BM575</f>
        <v>#VALUE!</v>
      </c>
      <c r="Y172" s="96" t="e">
        <f>RA!BO575</f>
        <v>#VALUE!</v>
      </c>
      <c r="Z172" s="96" t="e">
        <f>RA!AW576</f>
        <v>#VALUE!</v>
      </c>
      <c r="AA172" s="96" t="e">
        <f>RA!BC576</f>
        <v>#VALUE!</v>
      </c>
      <c r="AB172" s="96" t="e">
        <f>RA!BE576</f>
        <v>#VALUE!</v>
      </c>
      <c r="AC172" s="96" t="e">
        <f>RA!BG576</f>
        <v>#VALUE!</v>
      </c>
      <c r="AD172" s="96" t="e">
        <f>RA!BI576</f>
        <v>#VALUE!</v>
      </c>
      <c r="AE172" s="96" t="e">
        <f>RA!BK576</f>
        <v>#VALUE!</v>
      </c>
      <c r="AF172" s="96" t="e">
        <f>RA!BM576</f>
        <v>#VALUE!</v>
      </c>
      <c r="AG172" s="97" t="e">
        <f>RA!BO576</f>
        <v>#VALUE!</v>
      </c>
    </row>
    <row r="173" spans="2:33" outlineLevel="1" x14ac:dyDescent="0.35">
      <c r="B173"/>
      <c r="C173"/>
      <c r="E173" s="419"/>
      <c r="F173" s="419"/>
      <c r="G173" s="40" t="str">
        <f>RA!AT610</f>
        <v>Overall HDR</v>
      </c>
      <c r="H173" s="96" t="e">
        <f>RA!AW616</f>
        <v>#VALUE!</v>
      </c>
      <c r="I173" s="96" t="e">
        <f>RA!BC616</f>
        <v>#VALUE!</v>
      </c>
      <c r="J173" s="96" t="e">
        <f>RA!BE616</f>
        <v>#VALUE!</v>
      </c>
      <c r="K173" s="96" t="e">
        <f>RA!BG616</f>
        <v>#VALUE!</v>
      </c>
      <c r="L173" s="96" t="e">
        <f>RA!BI616</f>
        <v>#VALUE!</v>
      </c>
      <c r="M173" s="96" t="e">
        <f>RA!BK616</f>
        <v>#VALUE!</v>
      </c>
      <c r="N173" s="96" t="e">
        <f>RA!BM616</f>
        <v>#VALUE!</v>
      </c>
      <c r="O173" s="96" t="e">
        <f>RA!BO616</f>
        <v>#VALUE!</v>
      </c>
      <c r="P173" s="303">
        <f>RA!BU616</f>
        <v>0</v>
      </c>
      <c r="Q173" s="303">
        <f>RA!BW616</f>
        <v>0</v>
      </c>
      <c r="R173" s="96" t="e">
        <f>RA!AW617</f>
        <v>#VALUE!</v>
      </c>
      <c r="S173" s="96" t="e">
        <f>RA!BC617</f>
        <v>#VALUE!</v>
      </c>
      <c r="T173" s="96" t="e">
        <f>RA!BE617</f>
        <v>#VALUE!</v>
      </c>
      <c r="U173" s="96" t="e">
        <f>RA!BG617</f>
        <v>#VALUE!</v>
      </c>
      <c r="V173" s="96" t="e">
        <f>RA!BI617</f>
        <v>#VALUE!</v>
      </c>
      <c r="W173" s="96" t="e">
        <f>RA!BK617</f>
        <v>#VALUE!</v>
      </c>
      <c r="X173" s="96" t="e">
        <f>RA!BM617</f>
        <v>#VALUE!</v>
      </c>
      <c r="Y173" s="96" t="e">
        <f>RA!BO617</f>
        <v>#VALUE!</v>
      </c>
      <c r="Z173" s="96" t="e">
        <f>RA!AW618</f>
        <v>#VALUE!</v>
      </c>
      <c r="AA173" s="96" t="e">
        <f>RA!BC618</f>
        <v>#VALUE!</v>
      </c>
      <c r="AB173" s="96" t="e">
        <f>RA!BE618</f>
        <v>#VALUE!</v>
      </c>
      <c r="AC173" s="96" t="e">
        <f>RA!BG618</f>
        <v>#VALUE!</v>
      </c>
      <c r="AD173" s="96" t="e">
        <f>RA!BI618</f>
        <v>#VALUE!</v>
      </c>
      <c r="AE173" s="96" t="e">
        <f>RA!BK618</f>
        <v>#VALUE!</v>
      </c>
      <c r="AF173" s="96" t="e">
        <f>RA!BM618</f>
        <v>#VALUE!</v>
      </c>
      <c r="AG173" s="97" t="e">
        <f>RA!BO618</f>
        <v>#VALUE!</v>
      </c>
    </row>
    <row r="174" spans="2:33" outlineLevel="1" x14ac:dyDescent="0.35">
      <c r="B174"/>
      <c r="C174"/>
      <c r="E174" s="419"/>
      <c r="F174" s="419"/>
      <c r="G174" s="40" t="str">
        <f>RA!AT577</f>
        <v>Class E</v>
      </c>
      <c r="H174" s="394" t="e">
        <f>RA!AW583</f>
        <v>#VALUE!</v>
      </c>
      <c r="I174" s="387" t="e">
        <f>RA!BC583</f>
        <v>#VALUE!</v>
      </c>
      <c r="J174" s="387" t="e">
        <f>RA!BE583</f>
        <v>#VALUE!</v>
      </c>
      <c r="K174" s="387" t="e">
        <f>RA!BG583</f>
        <v>#VALUE!</v>
      </c>
      <c r="L174" s="387" t="e">
        <f>RA!BI583</f>
        <v>#VALUE!</v>
      </c>
      <c r="M174" s="387" t="e">
        <f>RA!BK583</f>
        <v>#VALUE!</v>
      </c>
      <c r="N174" s="387" t="e">
        <f>RA!BM583</f>
        <v>#VALUE!</v>
      </c>
      <c r="O174" s="387" t="e">
        <f>RA!BO583</f>
        <v>#VALUE!</v>
      </c>
      <c r="P174" s="303">
        <f>RA!BU583</f>
        <v>0</v>
      </c>
      <c r="Q174" s="303">
        <f>RA!BW583</f>
        <v>0</v>
      </c>
      <c r="R174" s="387" t="e">
        <f>RA!AW584</f>
        <v>#VALUE!</v>
      </c>
      <c r="S174" s="387" t="e">
        <f>RA!BC584</f>
        <v>#VALUE!</v>
      </c>
      <c r="T174" s="387" t="e">
        <f>RA!BE584</f>
        <v>#VALUE!</v>
      </c>
      <c r="U174" s="387" t="e">
        <f>RA!BG584</f>
        <v>#VALUE!</v>
      </c>
      <c r="V174" s="387" t="e">
        <f>RA!BI584</f>
        <v>#VALUE!</v>
      </c>
      <c r="W174" s="387" t="e">
        <f>RA!BK584</f>
        <v>#VALUE!</v>
      </c>
      <c r="X174" s="387" t="e">
        <f>RA!BM584</f>
        <v>#VALUE!</v>
      </c>
      <c r="Y174" s="387" t="e">
        <f>RA!BO584</f>
        <v>#VALUE!</v>
      </c>
      <c r="Z174" s="387" t="e">
        <f>RA!AW585</f>
        <v>#VALUE!</v>
      </c>
      <c r="AA174" s="387" t="e">
        <f>RA!BC585</f>
        <v>#VALUE!</v>
      </c>
      <c r="AB174" s="387" t="e">
        <f>RA!BE585</f>
        <v>#VALUE!</v>
      </c>
      <c r="AC174" s="387" t="e">
        <f>RA!BG585</f>
        <v>#VALUE!</v>
      </c>
      <c r="AD174" s="387" t="e">
        <f>RA!BI585</f>
        <v>#VALUE!</v>
      </c>
      <c r="AE174" s="387" t="e">
        <f>RA!BK585</f>
        <v>#VALUE!</v>
      </c>
      <c r="AF174" s="387" t="e">
        <f>RA!BM585</f>
        <v>#VALUE!</v>
      </c>
      <c r="AG174" s="392" t="e">
        <f>RA!BO585</f>
        <v>#VALUE!</v>
      </c>
    </row>
    <row r="175" spans="2:33" ht="16" outlineLevel="1" thickBot="1" x14ac:dyDescent="0.4">
      <c r="B175"/>
      <c r="C175"/>
      <c r="E175" s="419"/>
      <c r="F175" s="420"/>
      <c r="G175" s="40" t="str">
        <f>RA!AT588</f>
        <v>Overall</v>
      </c>
      <c r="H175" s="104" t="e">
        <f>RA!AW594</f>
        <v>#VALUE!</v>
      </c>
      <c r="I175" s="104" t="e">
        <f>RA!BC594</f>
        <v>#VALUE!</v>
      </c>
      <c r="J175" s="104" t="e">
        <f>RA!BE594</f>
        <v>#VALUE!</v>
      </c>
      <c r="K175" s="104" t="e">
        <f>RA!BG594</f>
        <v>#VALUE!</v>
      </c>
      <c r="L175" s="104" t="e">
        <f>RA!BI594</f>
        <v>#VALUE!</v>
      </c>
      <c r="M175" s="104" t="e">
        <f>RA!BK594</f>
        <v>#VALUE!</v>
      </c>
      <c r="N175" s="104" t="e">
        <f>RA!BM594</f>
        <v>#VALUE!</v>
      </c>
      <c r="O175" s="104" t="e">
        <f>RA!BO594</f>
        <v>#VALUE!</v>
      </c>
      <c r="P175" s="339">
        <f>RA!BU594</f>
        <v>0</v>
      </c>
      <c r="Q175" s="339">
        <f>RA!BW594</f>
        <v>0</v>
      </c>
      <c r="R175" s="104" t="e">
        <f>RA!AW595</f>
        <v>#VALUE!</v>
      </c>
      <c r="S175" s="104" t="e">
        <f>RA!BC595</f>
        <v>#VALUE!</v>
      </c>
      <c r="T175" s="104" t="e">
        <f>RA!BE595</f>
        <v>#VALUE!</v>
      </c>
      <c r="U175" s="104" t="e">
        <f>RA!BG595</f>
        <v>#VALUE!</v>
      </c>
      <c r="V175" s="104" t="e">
        <f>RA!BI595</f>
        <v>#VALUE!</v>
      </c>
      <c r="W175" s="104" t="e">
        <f>RA!BK595</f>
        <v>#VALUE!</v>
      </c>
      <c r="X175" s="104" t="e">
        <f>RA!BM595</f>
        <v>#VALUE!</v>
      </c>
      <c r="Y175" s="104" t="e">
        <f>RA!BO595</f>
        <v>#VALUE!</v>
      </c>
      <c r="Z175" s="104" t="e">
        <f>RA!AW596</f>
        <v>#VALUE!</v>
      </c>
      <c r="AA175" s="104" t="e">
        <f>RA!BC596</f>
        <v>#VALUE!</v>
      </c>
      <c r="AB175" s="104" t="e">
        <f>RA!BE596</f>
        <v>#VALUE!</v>
      </c>
      <c r="AC175" s="104" t="e">
        <f>RA!BG596</f>
        <v>#VALUE!</v>
      </c>
      <c r="AD175" s="104" t="e">
        <f>RA!BI596</f>
        <v>#VALUE!</v>
      </c>
      <c r="AE175" s="104" t="e">
        <f>RA!BK596</f>
        <v>#VALUE!</v>
      </c>
      <c r="AF175" s="104" t="e">
        <f>RA!BM596</f>
        <v>#VALUE!</v>
      </c>
      <c r="AG175" s="234" t="e">
        <f>RA!BO596</f>
        <v>#VALUE!</v>
      </c>
    </row>
    <row r="176" spans="2:33" ht="16" thickBot="1" x14ac:dyDescent="0.4">
      <c r="B176"/>
      <c r="C176"/>
      <c r="E176" s="419"/>
      <c r="F176" s="327"/>
      <c r="G176" s="328"/>
      <c r="H176" s="328"/>
      <c r="I176" s="328"/>
      <c r="J176" s="328"/>
      <c r="K176" s="328"/>
      <c r="L176" s="328"/>
      <c r="M176" s="328"/>
      <c r="N176" s="328"/>
      <c r="O176" s="328"/>
      <c r="P176" s="340"/>
      <c r="Q176" s="340"/>
      <c r="R176" s="328"/>
      <c r="S176" s="328"/>
      <c r="T176" s="328"/>
      <c r="U176" s="328"/>
      <c r="V176" s="328"/>
      <c r="W176" s="328"/>
      <c r="X176" s="328"/>
      <c r="Y176" s="328"/>
      <c r="Z176" s="328"/>
      <c r="AA176" s="328"/>
      <c r="AB176" s="328"/>
      <c r="AC176" s="328"/>
      <c r="AD176" s="328"/>
      <c r="AE176" s="328"/>
      <c r="AF176" s="328"/>
      <c r="AG176" s="329"/>
    </row>
    <row r="177" spans="2:53" x14ac:dyDescent="0.35">
      <c r="B177"/>
      <c r="C177"/>
      <c r="E177" s="419"/>
      <c r="F177" s="418" t="s">
        <v>139</v>
      </c>
      <c r="G177" s="235" t="str">
        <f>LD!C505</f>
        <v>Class A1_4K</v>
      </c>
      <c r="H177" s="237"/>
      <c r="I177" s="237"/>
      <c r="J177" s="237"/>
      <c r="K177" s="237"/>
      <c r="L177" s="237"/>
      <c r="M177" s="237"/>
      <c r="N177" s="237"/>
      <c r="O177" s="237"/>
      <c r="P177" s="341"/>
      <c r="Q177" s="341"/>
      <c r="R177" s="237"/>
      <c r="S177" s="237"/>
      <c r="T177" s="237"/>
      <c r="U177" s="237"/>
      <c r="V177" s="237"/>
      <c r="W177" s="237"/>
      <c r="X177" s="237"/>
      <c r="Y177" s="237"/>
      <c r="Z177" s="237"/>
      <c r="AA177" s="237"/>
      <c r="AB177" s="237"/>
      <c r="AC177" s="237"/>
      <c r="AD177" s="237"/>
      <c r="AE177" s="237"/>
      <c r="AF177" s="237"/>
      <c r="AG177" s="238"/>
    </row>
    <row r="178" spans="2:53" x14ac:dyDescent="0.35">
      <c r="B178"/>
      <c r="C178"/>
      <c r="E178" s="419"/>
      <c r="F178" s="419"/>
      <c r="G178" s="40" t="str">
        <f>LD!C514</f>
        <v>Class A1_2K</v>
      </c>
      <c r="H178" s="96" t="e">
        <f>LD!AW520</f>
        <v>#VALUE!</v>
      </c>
      <c r="I178" s="96" t="e">
        <f>LD!BC520</f>
        <v>#VALUE!</v>
      </c>
      <c r="J178" s="96" t="e">
        <f>LD!BE520</f>
        <v>#VALUE!</v>
      </c>
      <c r="K178" s="96" t="e">
        <f>LD!BG520</f>
        <v>#VALUE!</v>
      </c>
      <c r="L178" s="96" t="e">
        <f>LD!BI520</f>
        <v>#VALUE!</v>
      </c>
      <c r="M178" s="96" t="e">
        <f>LD!BK520</f>
        <v>#VALUE!</v>
      </c>
      <c r="N178" s="96" t="e">
        <f>LD!BM520</f>
        <v>#VALUE!</v>
      </c>
      <c r="O178" s="96" t="e">
        <f>LD!BO520</f>
        <v>#VALUE!</v>
      </c>
      <c r="P178" s="303">
        <f>LD!BU520</f>
        <v>0</v>
      </c>
      <c r="Q178" s="303">
        <f>LD!BW520</f>
        <v>0</v>
      </c>
      <c r="R178" s="96" t="e">
        <f>LD!AW521</f>
        <v>#VALUE!</v>
      </c>
      <c r="S178" s="96" t="e">
        <f>LD!BC521</f>
        <v>#VALUE!</v>
      </c>
      <c r="T178" s="96" t="e">
        <f>LD!BE521</f>
        <v>#VALUE!</v>
      </c>
      <c r="U178" s="96" t="e">
        <f>LD!BG521</f>
        <v>#VALUE!</v>
      </c>
      <c r="V178" s="96" t="e">
        <f>LD!BI521</f>
        <v>#VALUE!</v>
      </c>
      <c r="W178" s="96" t="e">
        <f>LD!BK521</f>
        <v>#VALUE!</v>
      </c>
      <c r="X178" s="96" t="e">
        <f>LD!BM521</f>
        <v>#VALUE!</v>
      </c>
      <c r="Y178" s="96" t="e">
        <f>LD!BO521</f>
        <v>#VALUE!</v>
      </c>
      <c r="Z178" s="96" t="e">
        <f>LD!AW522</f>
        <v>#VALUE!</v>
      </c>
      <c r="AA178" s="96" t="e">
        <f>LD!BC522</f>
        <v>#VALUE!</v>
      </c>
      <c r="AB178" s="96" t="e">
        <f>LD!BE522</f>
        <v>#VALUE!</v>
      </c>
      <c r="AC178" s="96" t="e">
        <f>LD!BG522</f>
        <v>#VALUE!</v>
      </c>
      <c r="AD178" s="96" t="e">
        <f>LD!BI522</f>
        <v>#VALUE!</v>
      </c>
      <c r="AE178" s="96" t="e">
        <f>LD!BK522</f>
        <v>#VALUE!</v>
      </c>
      <c r="AF178" s="96" t="e">
        <f>LD!BM522</f>
        <v>#VALUE!</v>
      </c>
      <c r="AG178" s="97" t="e">
        <f>LD!BO522</f>
        <v>#VALUE!</v>
      </c>
    </row>
    <row r="179" spans="2:53" x14ac:dyDescent="0.35">
      <c r="B179"/>
      <c r="C179"/>
      <c r="E179" s="419"/>
      <c r="F179" s="419"/>
      <c r="G179" s="40" t="str">
        <f>LD!C523</f>
        <v>Class A3_720p</v>
      </c>
      <c r="H179" s="96" t="e">
        <f>LD!AW529</f>
        <v>#VALUE!</v>
      </c>
      <c r="I179" s="96" t="e">
        <f>LD!BC529</f>
        <v>#VALUE!</v>
      </c>
      <c r="J179" s="96" t="e">
        <f>LD!BE529</f>
        <v>#VALUE!</v>
      </c>
      <c r="K179" s="96" t="e">
        <f>LD!BG529</f>
        <v>#VALUE!</v>
      </c>
      <c r="L179" s="96" t="e">
        <f>LD!BI529</f>
        <v>#VALUE!</v>
      </c>
      <c r="M179" s="96" t="e">
        <f>LD!BK529</f>
        <v>#VALUE!</v>
      </c>
      <c r="N179" s="96" t="e">
        <f>LD!BM529</f>
        <v>#VALUE!</v>
      </c>
      <c r="O179" s="96" t="e">
        <f>LD!BO529</f>
        <v>#VALUE!</v>
      </c>
      <c r="P179" s="303">
        <f>LD!BU529</f>
        <v>0</v>
      </c>
      <c r="Q179" s="303">
        <f>LD!BW529</f>
        <v>0</v>
      </c>
      <c r="R179" s="96" t="e">
        <f>LD!AW530</f>
        <v>#VALUE!</v>
      </c>
      <c r="S179" s="96" t="e">
        <f>LD!BC530</f>
        <v>#VALUE!</v>
      </c>
      <c r="T179" s="96" t="e">
        <f>LD!BE530</f>
        <v>#VALUE!</v>
      </c>
      <c r="U179" s="96" t="e">
        <f>LD!BG530</f>
        <v>#VALUE!</v>
      </c>
      <c r="V179" s="96" t="e">
        <f>LD!BI530</f>
        <v>#VALUE!</v>
      </c>
      <c r="W179" s="96" t="e">
        <f>LD!BK530</f>
        <v>#VALUE!</v>
      </c>
      <c r="X179" s="96" t="e">
        <f>LD!BM530</f>
        <v>#VALUE!</v>
      </c>
      <c r="Y179" s="96" t="e">
        <f>LD!BO530</f>
        <v>#VALUE!</v>
      </c>
      <c r="Z179" s="96" t="e">
        <f>LD!AW531</f>
        <v>#VALUE!</v>
      </c>
      <c r="AA179" s="96" t="e">
        <f>LD!BC531</f>
        <v>#VALUE!</v>
      </c>
      <c r="AB179" s="96" t="e">
        <f>LD!BE531</f>
        <v>#VALUE!</v>
      </c>
      <c r="AC179" s="96" t="e">
        <f>LD!BG531</f>
        <v>#VALUE!</v>
      </c>
      <c r="AD179" s="96" t="e">
        <f>LD!BI531</f>
        <v>#VALUE!</v>
      </c>
      <c r="AE179" s="96" t="e">
        <f>LD!BK531</f>
        <v>#VALUE!</v>
      </c>
      <c r="AF179" s="96" t="e">
        <f>LD!BM531</f>
        <v>#VALUE!</v>
      </c>
      <c r="AG179" s="97" t="e">
        <f>LD!BO531</f>
        <v>#VALUE!</v>
      </c>
    </row>
    <row r="180" spans="2:53" x14ac:dyDescent="0.35">
      <c r="B180"/>
      <c r="C180"/>
      <c r="E180" s="419"/>
      <c r="F180" s="419"/>
      <c r="G180" s="40" t="str">
        <f>LD!C532</f>
        <v>Class A4_360p</v>
      </c>
      <c r="H180" s="96" t="e">
        <f>LD!AW538</f>
        <v>#VALUE!</v>
      </c>
      <c r="I180" s="96" t="e">
        <f>LD!BC538</f>
        <v>#VALUE!</v>
      </c>
      <c r="J180" s="96" t="e">
        <f>LD!BE538</f>
        <v>#VALUE!</v>
      </c>
      <c r="K180" s="96" t="e">
        <f>LD!BG538</f>
        <v>#VALUE!</v>
      </c>
      <c r="L180" s="96" t="e">
        <f>LD!BI538</f>
        <v>#VALUE!</v>
      </c>
      <c r="M180" s="96" t="e">
        <f>LD!BK538</f>
        <v>#VALUE!</v>
      </c>
      <c r="N180" s="96" t="e">
        <f>LD!BM538</f>
        <v>#VALUE!</v>
      </c>
      <c r="O180" s="96" t="e">
        <f>LD!BO538</f>
        <v>#VALUE!</v>
      </c>
      <c r="P180" s="303">
        <f>LD!BU538</f>
        <v>0</v>
      </c>
      <c r="Q180" s="303">
        <f>LD!BW538</f>
        <v>0</v>
      </c>
      <c r="R180" s="96" t="e">
        <f>LD!AW539</f>
        <v>#VALUE!</v>
      </c>
      <c r="S180" s="96" t="e">
        <f>LD!BC539</f>
        <v>#VALUE!</v>
      </c>
      <c r="T180" s="96" t="e">
        <f>LD!BE539</f>
        <v>#VALUE!</v>
      </c>
      <c r="U180" s="96" t="e">
        <f>LD!BG539</f>
        <v>#VALUE!</v>
      </c>
      <c r="V180" s="96" t="e">
        <f>LD!BI539</f>
        <v>#VALUE!</v>
      </c>
      <c r="W180" s="96" t="e">
        <f>LD!BK539</f>
        <v>#VALUE!</v>
      </c>
      <c r="X180" s="96" t="e">
        <f>LD!BM539</f>
        <v>#VALUE!</v>
      </c>
      <c r="Y180" s="96" t="e">
        <f>LD!BO539</f>
        <v>#VALUE!</v>
      </c>
      <c r="Z180" s="96" t="e">
        <f>LD!AW540</f>
        <v>#VALUE!</v>
      </c>
      <c r="AA180" s="96" t="e">
        <f>LD!BC540</f>
        <v>#VALUE!</v>
      </c>
      <c r="AB180" s="96" t="e">
        <f>LD!BE540</f>
        <v>#VALUE!</v>
      </c>
      <c r="AC180" s="96" t="e">
        <f>LD!BG540</f>
        <v>#VALUE!</v>
      </c>
      <c r="AD180" s="96" t="e">
        <f>LD!BI540</f>
        <v>#VALUE!</v>
      </c>
      <c r="AE180" s="96" t="e">
        <f>LD!BK540</f>
        <v>#VALUE!</v>
      </c>
      <c r="AF180" s="96" t="e">
        <f>LD!BM540</f>
        <v>#VALUE!</v>
      </c>
      <c r="AG180" s="97" t="e">
        <f>LD!BO540</f>
        <v>#VALUE!</v>
      </c>
    </row>
    <row r="181" spans="2:53" x14ac:dyDescent="0.35">
      <c r="B181"/>
      <c r="C181"/>
      <c r="E181" s="419"/>
      <c r="F181" s="419"/>
      <c r="G181" s="40" t="str">
        <f>LD!C541</f>
        <v>Class A5_270p</v>
      </c>
      <c r="H181" s="96" t="e">
        <f>LD!AW547</f>
        <v>#VALUE!</v>
      </c>
      <c r="I181" s="96" t="e">
        <f>LD!BC547</f>
        <v>#VALUE!</v>
      </c>
      <c r="J181" s="96" t="e">
        <f>LD!BE547</f>
        <v>#VALUE!</v>
      </c>
      <c r="K181" s="96" t="e">
        <f>LD!BG547</f>
        <v>#VALUE!</v>
      </c>
      <c r="L181" s="96" t="e">
        <f>LD!BI547</f>
        <v>#VALUE!</v>
      </c>
      <c r="M181" s="96" t="e">
        <f>LD!BK547</f>
        <v>#VALUE!</v>
      </c>
      <c r="N181" s="96" t="e">
        <f>LD!BM547</f>
        <v>#VALUE!</v>
      </c>
      <c r="O181" s="96" t="e">
        <f>LD!BO547</f>
        <v>#VALUE!</v>
      </c>
      <c r="P181" s="303">
        <f>LD!BU547</f>
        <v>0</v>
      </c>
      <c r="Q181" s="303">
        <f>LD!BW547</f>
        <v>0</v>
      </c>
      <c r="R181" s="96" t="e">
        <f>LD!AW548</f>
        <v>#VALUE!</v>
      </c>
      <c r="S181" s="96" t="e">
        <f>LD!BC548</f>
        <v>#VALUE!</v>
      </c>
      <c r="T181" s="96" t="e">
        <f>LD!BE548</f>
        <v>#VALUE!</v>
      </c>
      <c r="U181" s="96" t="e">
        <f>LD!BG548</f>
        <v>#VALUE!</v>
      </c>
      <c r="V181" s="96" t="e">
        <f>LD!BI548</f>
        <v>#VALUE!</v>
      </c>
      <c r="W181" s="96" t="e">
        <f>LD!BK548</f>
        <v>#VALUE!</v>
      </c>
      <c r="X181" s="96" t="e">
        <f>LD!BM548</f>
        <v>#VALUE!</v>
      </c>
      <c r="Y181" s="96" t="e">
        <f>LD!BO548</f>
        <v>#VALUE!</v>
      </c>
      <c r="Z181" s="96" t="e">
        <f>LD!AW549</f>
        <v>#VALUE!</v>
      </c>
      <c r="AA181" s="96" t="e">
        <f>LD!BC549</f>
        <v>#VALUE!</v>
      </c>
      <c r="AB181" s="96" t="e">
        <f>LD!BE549</f>
        <v>#VALUE!</v>
      </c>
      <c r="AC181" s="96" t="e">
        <f>LD!BG549</f>
        <v>#VALUE!</v>
      </c>
      <c r="AD181" s="96" t="e">
        <f>LD!BI549</f>
        <v>#VALUE!</v>
      </c>
      <c r="AE181" s="96" t="e">
        <f>LD!BK549</f>
        <v>#VALUE!</v>
      </c>
      <c r="AF181" s="96" t="e">
        <f>LD!BM549</f>
        <v>#VALUE!</v>
      </c>
      <c r="AG181" s="97" t="e">
        <f>LD!BO549</f>
        <v>#VALUE!</v>
      </c>
    </row>
    <row r="182" spans="2:53" x14ac:dyDescent="0.35">
      <c r="B182"/>
      <c r="C182"/>
      <c r="E182" s="419"/>
      <c r="F182" s="419"/>
      <c r="G182" s="40" t="str">
        <f>LD!C550</f>
        <v>Class B1_SYN</v>
      </c>
      <c r="H182" s="96" t="e">
        <f>LD!AW556</f>
        <v>#VALUE!</v>
      </c>
      <c r="I182" s="96" t="e">
        <f>LD!BC556</f>
        <v>#VALUE!</v>
      </c>
      <c r="J182" s="96" t="e">
        <f>LD!BE556</f>
        <v>#VALUE!</v>
      </c>
      <c r="K182" s="96" t="e">
        <f>LD!BG556</f>
        <v>#VALUE!</v>
      </c>
      <c r="L182" s="96" t="e">
        <f>LD!BI556</f>
        <v>#VALUE!</v>
      </c>
      <c r="M182" s="96" t="e">
        <f>LD!BK556</f>
        <v>#VALUE!</v>
      </c>
      <c r="N182" s="96" t="e">
        <f>LD!BM556</f>
        <v>#VALUE!</v>
      </c>
      <c r="O182" s="96" t="e">
        <f>LD!BO556</f>
        <v>#VALUE!</v>
      </c>
      <c r="P182" s="303">
        <f>LD!BU556</f>
        <v>0</v>
      </c>
      <c r="Q182" s="303">
        <f>LD!BW556</f>
        <v>0</v>
      </c>
      <c r="R182" s="96" t="e">
        <f>LD!AW557</f>
        <v>#VALUE!</v>
      </c>
      <c r="S182" s="96" t="e">
        <f>LD!BC557</f>
        <v>#VALUE!</v>
      </c>
      <c r="T182" s="96" t="e">
        <f>LD!BE557</f>
        <v>#VALUE!</v>
      </c>
      <c r="U182" s="96" t="e">
        <f>LD!BG557</f>
        <v>#VALUE!</v>
      </c>
      <c r="V182" s="96" t="e">
        <f>LD!BI557</f>
        <v>#VALUE!</v>
      </c>
      <c r="W182" s="96" t="e">
        <f>LD!BK557</f>
        <v>#VALUE!</v>
      </c>
      <c r="X182" s="96" t="e">
        <f>LD!BM557</f>
        <v>#VALUE!</v>
      </c>
      <c r="Y182" s="96" t="e">
        <f>LD!BO557</f>
        <v>#VALUE!</v>
      </c>
      <c r="Z182" s="96" t="e">
        <f>LD!AW558</f>
        <v>#VALUE!</v>
      </c>
      <c r="AA182" s="96" t="e">
        <f>LD!BC558</f>
        <v>#VALUE!</v>
      </c>
      <c r="AB182" s="96" t="e">
        <f>LD!BE558</f>
        <v>#VALUE!</v>
      </c>
      <c r="AC182" s="96" t="e">
        <f>LD!BG558</f>
        <v>#VALUE!</v>
      </c>
      <c r="AD182" s="96" t="e">
        <f>LD!BI558</f>
        <v>#VALUE!</v>
      </c>
      <c r="AE182" s="96" t="e">
        <f>LD!BK558</f>
        <v>#VALUE!</v>
      </c>
      <c r="AF182" s="96" t="e">
        <f>LD!BM558</f>
        <v>#VALUE!</v>
      </c>
      <c r="AG182" s="97" t="e">
        <f>LD!BO558</f>
        <v>#VALUE!</v>
      </c>
    </row>
    <row r="183" spans="2:53" ht="16" thickBot="1" x14ac:dyDescent="0.4">
      <c r="B183"/>
      <c r="C183"/>
      <c r="E183" s="419"/>
      <c r="F183" s="419"/>
      <c r="G183" s="40" t="str">
        <f>LD!AT599</f>
        <v>Overall Mandatory</v>
      </c>
      <c r="H183" s="104" t="e">
        <f>LD!AW605</f>
        <v>#VALUE!</v>
      </c>
      <c r="I183" s="104" t="e">
        <f>LD!BC605</f>
        <v>#VALUE!</v>
      </c>
      <c r="J183" s="104" t="e">
        <f>LD!BE605</f>
        <v>#VALUE!</v>
      </c>
      <c r="K183" s="104" t="e">
        <f>LD!BG605</f>
        <v>#VALUE!</v>
      </c>
      <c r="L183" s="104" t="e">
        <f>LD!BI605</f>
        <v>#VALUE!</v>
      </c>
      <c r="M183" s="104" t="e">
        <f>LD!BK605</f>
        <v>#VALUE!</v>
      </c>
      <c r="N183" s="104" t="e">
        <f>LD!BM605</f>
        <v>#VALUE!</v>
      </c>
      <c r="O183" s="104" t="e">
        <f>LD!BO605</f>
        <v>#VALUE!</v>
      </c>
      <c r="P183" s="339">
        <f>LD!BU605</f>
        <v>0</v>
      </c>
      <c r="Q183" s="339">
        <f>LD!BW605</f>
        <v>0</v>
      </c>
      <c r="R183" s="104" t="e">
        <f>LD!AW606</f>
        <v>#VALUE!</v>
      </c>
      <c r="S183" s="104" t="e">
        <f>LD!BC606</f>
        <v>#VALUE!</v>
      </c>
      <c r="T183" s="104" t="e">
        <f>LD!BE606</f>
        <v>#VALUE!</v>
      </c>
      <c r="U183" s="104" t="e">
        <f>LD!BG606</f>
        <v>#VALUE!</v>
      </c>
      <c r="V183" s="104" t="e">
        <f>LD!BI606</f>
        <v>#VALUE!</v>
      </c>
      <c r="W183" s="104" t="e">
        <f>LD!BK606</f>
        <v>#VALUE!</v>
      </c>
      <c r="X183" s="104" t="e">
        <f>LD!BM606</f>
        <v>#VALUE!</v>
      </c>
      <c r="Y183" s="104" t="e">
        <f>LD!BO606</f>
        <v>#VALUE!</v>
      </c>
      <c r="Z183" s="104" t="e">
        <f>LD!AW607</f>
        <v>#VALUE!</v>
      </c>
      <c r="AA183" s="104" t="e">
        <f>LD!BC607</f>
        <v>#VALUE!</v>
      </c>
      <c r="AB183" s="104" t="e">
        <f>LD!BE607</f>
        <v>#VALUE!</v>
      </c>
      <c r="AC183" s="104" t="e">
        <f>LD!BG607</f>
        <v>#VALUE!</v>
      </c>
      <c r="AD183" s="104" t="e">
        <f>LD!BI607</f>
        <v>#VALUE!</v>
      </c>
      <c r="AE183" s="104" t="e">
        <f>LD!BK607</f>
        <v>#VALUE!</v>
      </c>
      <c r="AF183" s="104" t="e">
        <f>LD!BM607</f>
        <v>#VALUE!</v>
      </c>
      <c r="AG183" s="234" t="e">
        <f>LD!BO607</f>
        <v>#VALUE!</v>
      </c>
    </row>
    <row r="184" spans="2:53" ht="16" outlineLevel="1" thickBot="1" x14ac:dyDescent="0.4">
      <c r="B184"/>
      <c r="C184"/>
      <c r="E184" s="419"/>
      <c r="F184" s="433"/>
      <c r="G184" s="333"/>
      <c r="H184" s="334"/>
      <c r="I184" s="334"/>
      <c r="J184" s="334"/>
      <c r="K184" s="334"/>
      <c r="L184" s="334"/>
      <c r="M184" s="334"/>
      <c r="N184" s="334"/>
      <c r="O184" s="334"/>
      <c r="P184" s="342"/>
      <c r="Q184" s="342"/>
      <c r="R184" s="334"/>
      <c r="S184" s="334"/>
      <c r="T184" s="334"/>
      <c r="U184" s="334"/>
      <c r="V184" s="334"/>
      <c r="W184" s="334"/>
      <c r="X184" s="334"/>
      <c r="Y184" s="334"/>
      <c r="Z184" s="334"/>
      <c r="AA184" s="334"/>
      <c r="AB184" s="334"/>
      <c r="AC184" s="334"/>
      <c r="AD184" s="334"/>
      <c r="AE184" s="334"/>
      <c r="AF184" s="334"/>
      <c r="AG184" s="335"/>
    </row>
    <row r="185" spans="2:53" outlineLevel="1" x14ac:dyDescent="0.35">
      <c r="B185"/>
      <c r="C185"/>
      <c r="E185" s="419"/>
      <c r="F185" s="419"/>
      <c r="G185" s="235" t="str">
        <f>LD!C559</f>
        <v>Class HDR1_4K</v>
      </c>
      <c r="H185" s="105" t="e">
        <f>LD!AW565</f>
        <v>#VALUE!</v>
      </c>
      <c r="I185" s="105" t="e">
        <f>LD!BC565</f>
        <v>#VALUE!</v>
      </c>
      <c r="J185" s="105" t="e">
        <f>LD!BE565</f>
        <v>#VALUE!</v>
      </c>
      <c r="K185" s="105" t="e">
        <f>LD!BG565</f>
        <v>#VALUE!</v>
      </c>
      <c r="L185" s="105" t="e">
        <f>LD!BI565</f>
        <v>#VALUE!</v>
      </c>
      <c r="M185" s="105" t="e">
        <f>LD!BK565</f>
        <v>#VALUE!</v>
      </c>
      <c r="N185" s="105" t="e">
        <f>LD!BM565</f>
        <v>#VALUE!</v>
      </c>
      <c r="O185" s="105" t="e">
        <f>LD!BO565</f>
        <v>#VALUE!</v>
      </c>
      <c r="P185" s="320">
        <f>LD!BU565</f>
        <v>0</v>
      </c>
      <c r="Q185" s="320">
        <f>LD!BW565</f>
        <v>0</v>
      </c>
      <c r="R185" s="105" t="e">
        <f>LD!AW566</f>
        <v>#VALUE!</v>
      </c>
      <c r="S185" s="105" t="e">
        <f>LD!BC566</f>
        <v>#VALUE!</v>
      </c>
      <c r="T185" s="105" t="e">
        <f>LD!BE566</f>
        <v>#VALUE!</v>
      </c>
      <c r="U185" s="105" t="e">
        <f>LD!BG566</f>
        <v>#VALUE!</v>
      </c>
      <c r="V185" s="105" t="e">
        <f>LD!BI566</f>
        <v>#VALUE!</v>
      </c>
      <c r="W185" s="105" t="e">
        <f>LD!BK566</f>
        <v>#VALUE!</v>
      </c>
      <c r="X185" s="105" t="e">
        <f>LD!BM566</f>
        <v>#VALUE!</v>
      </c>
      <c r="Y185" s="105" t="e">
        <f>LD!BO566</f>
        <v>#VALUE!</v>
      </c>
      <c r="Z185" s="105" t="e">
        <f>LD!AW567</f>
        <v>#VALUE!</v>
      </c>
      <c r="AA185" s="105" t="e">
        <f>LD!BC567</f>
        <v>#VALUE!</v>
      </c>
      <c r="AB185" s="105" t="e">
        <f>LD!BE567</f>
        <v>#VALUE!</v>
      </c>
      <c r="AC185" s="105" t="e">
        <f>LD!BG567</f>
        <v>#VALUE!</v>
      </c>
      <c r="AD185" s="105" t="e">
        <f>LD!BI567</f>
        <v>#VALUE!</v>
      </c>
      <c r="AE185" s="105" t="e">
        <f>LD!BK567</f>
        <v>#VALUE!</v>
      </c>
      <c r="AF185" s="105" t="e">
        <f>LD!BM567</f>
        <v>#VALUE!</v>
      </c>
      <c r="AG185" s="236" t="e">
        <f>LD!BO567</f>
        <v>#VALUE!</v>
      </c>
    </row>
    <row r="186" spans="2:53" outlineLevel="1" x14ac:dyDescent="0.35">
      <c r="B186"/>
      <c r="C186"/>
      <c r="E186" s="419"/>
      <c r="F186" s="419"/>
      <c r="G186" s="40" t="str">
        <f>LD!C568</f>
        <v>Class HDR2_2K</v>
      </c>
      <c r="H186" s="96" t="e">
        <f>LD!AW574</f>
        <v>#VALUE!</v>
      </c>
      <c r="I186" s="96" t="e">
        <f>LD!BC574</f>
        <v>#VALUE!</v>
      </c>
      <c r="J186" s="96" t="e">
        <f>LD!BE574</f>
        <v>#VALUE!</v>
      </c>
      <c r="K186" s="96" t="e">
        <f>LD!BG574</f>
        <v>#VALUE!</v>
      </c>
      <c r="L186" s="96" t="e">
        <f>LD!BI574</f>
        <v>#VALUE!</v>
      </c>
      <c r="M186" s="96" t="e">
        <f>LD!BK574</f>
        <v>#VALUE!</v>
      </c>
      <c r="N186" s="96" t="e">
        <f>LD!BM574</f>
        <v>#VALUE!</v>
      </c>
      <c r="O186" s="96" t="e">
        <f>LD!BO574</f>
        <v>#VALUE!</v>
      </c>
      <c r="P186" s="303">
        <f>LD!BU574</f>
        <v>0</v>
      </c>
      <c r="Q186" s="303">
        <f>LD!BW574</f>
        <v>0</v>
      </c>
      <c r="R186" s="96" t="e">
        <f>LD!AW575</f>
        <v>#VALUE!</v>
      </c>
      <c r="S186" s="96" t="e">
        <f>LD!BC575</f>
        <v>#VALUE!</v>
      </c>
      <c r="T186" s="96" t="e">
        <f>LD!BE575</f>
        <v>#VALUE!</v>
      </c>
      <c r="U186" s="96" t="e">
        <f>LD!BG575</f>
        <v>#VALUE!</v>
      </c>
      <c r="V186" s="96" t="e">
        <f>LD!BI575</f>
        <v>#VALUE!</v>
      </c>
      <c r="W186" s="96" t="e">
        <f>LD!BK575</f>
        <v>#VALUE!</v>
      </c>
      <c r="X186" s="96" t="e">
        <f>LD!BM575</f>
        <v>#VALUE!</v>
      </c>
      <c r="Y186" s="96" t="e">
        <f>LD!BO575</f>
        <v>#VALUE!</v>
      </c>
      <c r="Z186" s="96" t="e">
        <f>LD!AW576</f>
        <v>#VALUE!</v>
      </c>
      <c r="AA186" s="96" t="e">
        <f>LD!BC576</f>
        <v>#VALUE!</v>
      </c>
      <c r="AB186" s="96" t="e">
        <f>LD!BE576</f>
        <v>#VALUE!</v>
      </c>
      <c r="AC186" s="96" t="e">
        <f>LD!BG576</f>
        <v>#VALUE!</v>
      </c>
      <c r="AD186" s="96" t="e">
        <f>LD!BI576</f>
        <v>#VALUE!</v>
      </c>
      <c r="AE186" s="96" t="e">
        <f>LD!BK576</f>
        <v>#VALUE!</v>
      </c>
      <c r="AF186" s="96" t="e">
        <f>LD!BM576</f>
        <v>#VALUE!</v>
      </c>
      <c r="AG186" s="97" t="e">
        <f>LD!BO576</f>
        <v>#VALUE!</v>
      </c>
    </row>
    <row r="187" spans="2:53" outlineLevel="1" x14ac:dyDescent="0.35">
      <c r="B187"/>
      <c r="C187"/>
      <c r="E187" s="419"/>
      <c r="F187" s="419"/>
      <c r="G187" s="40">
        <f>LD!AT601</f>
        <v>0</v>
      </c>
      <c r="H187" s="96" t="e">
        <f>LD!AW607</f>
        <v>#VALUE!</v>
      </c>
      <c r="I187" s="96" t="e">
        <f>LD!BC607</f>
        <v>#VALUE!</v>
      </c>
      <c r="J187" s="96" t="e">
        <f>LD!BE607</f>
        <v>#VALUE!</v>
      </c>
      <c r="K187" s="96" t="e">
        <f>LD!BG607</f>
        <v>#VALUE!</v>
      </c>
      <c r="L187" s="96" t="e">
        <f>LD!BI607</f>
        <v>#VALUE!</v>
      </c>
      <c r="M187" s="96" t="e">
        <f>LD!BK607</f>
        <v>#VALUE!</v>
      </c>
      <c r="N187" s="96" t="e">
        <f>LD!BM607</f>
        <v>#VALUE!</v>
      </c>
      <c r="O187" s="96" t="e">
        <f>LD!BO607</f>
        <v>#VALUE!</v>
      </c>
      <c r="P187" s="303">
        <f>LD!BU607</f>
        <v>0</v>
      </c>
      <c r="Q187" s="303">
        <f>LD!BW607</f>
        <v>0</v>
      </c>
      <c r="R187" s="96">
        <f>LD!AW608</f>
        <v>0</v>
      </c>
      <c r="S187" s="96">
        <f>LD!BC608</f>
        <v>0</v>
      </c>
      <c r="T187" s="96">
        <f>LD!BE608</f>
        <v>0</v>
      </c>
      <c r="U187" s="96">
        <f>LD!BG608</f>
        <v>0</v>
      </c>
      <c r="V187" s="96">
        <f>LD!BI608</f>
        <v>0</v>
      </c>
      <c r="W187" s="96">
        <f>LD!BK608</f>
        <v>0</v>
      </c>
      <c r="X187" s="96">
        <f>LD!BM608</f>
        <v>0</v>
      </c>
      <c r="Y187" s="96">
        <f>LD!BO608</f>
        <v>0</v>
      </c>
      <c r="Z187" s="96">
        <f>LD!AW609</f>
        <v>0</v>
      </c>
      <c r="AA187" s="96">
        <f>LD!BC609</f>
        <v>0</v>
      </c>
      <c r="AB187" s="96">
        <f>LD!BE609</f>
        <v>0</v>
      </c>
      <c r="AC187" s="96">
        <f>LD!BG609</f>
        <v>0</v>
      </c>
      <c r="AD187" s="96">
        <f>LD!BI609</f>
        <v>0</v>
      </c>
      <c r="AE187" s="96">
        <f>LD!BK609</f>
        <v>0</v>
      </c>
      <c r="AF187" s="96">
        <f>LD!BM609</f>
        <v>0</v>
      </c>
      <c r="AG187" s="97">
        <f>LD!BO609</f>
        <v>0</v>
      </c>
    </row>
    <row r="188" spans="2:53" ht="16" outlineLevel="1" thickBot="1" x14ac:dyDescent="0.4">
      <c r="B188"/>
      <c r="C188"/>
      <c r="E188" s="420"/>
      <c r="F188" s="420"/>
      <c r="G188" s="40">
        <f>LD!C579</f>
        <v>0</v>
      </c>
      <c r="H188" s="98" t="e">
        <f>LD!AW585</f>
        <v>#VALUE!</v>
      </c>
      <c r="I188" s="98" t="e">
        <f>LD!BC585</f>
        <v>#VALUE!</v>
      </c>
      <c r="J188" s="98" t="e">
        <f>LD!BE585</f>
        <v>#VALUE!</v>
      </c>
      <c r="K188" s="98" t="e">
        <f>LD!BG585</f>
        <v>#VALUE!</v>
      </c>
      <c r="L188" s="98" t="e">
        <f>LD!BI585</f>
        <v>#VALUE!</v>
      </c>
      <c r="M188" s="98" t="e">
        <f>LD!BK585</f>
        <v>#VALUE!</v>
      </c>
      <c r="N188" s="98" t="e">
        <f>LD!BM585</f>
        <v>#VALUE!</v>
      </c>
      <c r="O188" s="98" t="e">
        <f>LD!BO585</f>
        <v>#VALUE!</v>
      </c>
      <c r="P188" s="304">
        <f>LD!BU585</f>
        <v>0</v>
      </c>
      <c r="Q188" s="304">
        <f>LD!BW585</f>
        <v>0</v>
      </c>
      <c r="R188" s="98">
        <f>LD!AW586</f>
        <v>0</v>
      </c>
      <c r="S188" s="98">
        <f>LD!BC586</f>
        <v>0</v>
      </c>
      <c r="T188" s="98">
        <f>LD!BE586</f>
        <v>0</v>
      </c>
      <c r="U188" s="98">
        <f>LD!BG586</f>
        <v>0</v>
      </c>
      <c r="V188" s="98">
        <f>LD!BI586</f>
        <v>0</v>
      </c>
      <c r="W188" s="98">
        <f>LD!BK586</f>
        <v>0</v>
      </c>
      <c r="X188" s="98">
        <f>LD!BM586</f>
        <v>0</v>
      </c>
      <c r="Y188" s="98">
        <f>LD!BO586</f>
        <v>0</v>
      </c>
      <c r="Z188" s="98">
        <f>LD!AW587</f>
        <v>0</v>
      </c>
      <c r="AA188" s="98">
        <f>LD!BC587</f>
        <v>0</v>
      </c>
      <c r="AB188" s="98">
        <f>LD!BE587</f>
        <v>0</v>
      </c>
      <c r="AC188" s="98">
        <f>LD!BG587</f>
        <v>0</v>
      </c>
      <c r="AD188" s="98">
        <f>LD!BI587</f>
        <v>0</v>
      </c>
      <c r="AE188" s="98">
        <f>LD!BK587</f>
        <v>0</v>
      </c>
      <c r="AF188" s="98">
        <f>LD!BM587</f>
        <v>0</v>
      </c>
      <c r="AG188" s="99">
        <f>LD!BO587</f>
        <v>0</v>
      </c>
    </row>
    <row r="189" spans="2:53" x14ac:dyDescent="0.35">
      <c r="B189"/>
      <c r="C189"/>
      <c r="T189" s="17"/>
      <c r="U189" s="17"/>
    </row>
    <row r="190" spans="2:53" x14ac:dyDescent="0.35">
      <c r="B190"/>
      <c r="C190"/>
      <c r="AY190" s="17"/>
      <c r="BA190" s="2"/>
    </row>
    <row r="191" spans="2:53" x14ac:dyDescent="0.35">
      <c r="B191"/>
      <c r="C191"/>
      <c r="AY191" s="17"/>
      <c r="BA191" s="2"/>
    </row>
    <row r="192" spans="2:53" x14ac:dyDescent="0.35">
      <c r="B192"/>
      <c r="C192"/>
    </row>
    <row r="193" spans="2:3" x14ac:dyDescent="0.35">
      <c r="B193"/>
      <c r="C193"/>
    </row>
    <row r="194" spans="2:3" x14ac:dyDescent="0.35">
      <c r="B194"/>
      <c r="C194"/>
    </row>
    <row r="195" spans="2:3" x14ac:dyDescent="0.35">
      <c r="B195"/>
      <c r="C195"/>
    </row>
    <row r="196" spans="2:3" x14ac:dyDescent="0.35">
      <c r="B196"/>
      <c r="C196"/>
    </row>
    <row r="197" spans="2:3" x14ac:dyDescent="0.35">
      <c r="B197"/>
      <c r="C197"/>
    </row>
    <row r="198" spans="2:3" x14ac:dyDescent="0.35">
      <c r="B198"/>
      <c r="C198"/>
    </row>
    <row r="199" spans="2:3" x14ac:dyDescent="0.35">
      <c r="B199"/>
      <c r="C199"/>
    </row>
    <row r="200" spans="2:3" x14ac:dyDescent="0.35">
      <c r="B200"/>
      <c r="C200"/>
    </row>
    <row r="201" spans="2:3" x14ac:dyDescent="0.35">
      <c r="B201"/>
      <c r="C201"/>
    </row>
    <row r="202" spans="2:3" x14ac:dyDescent="0.35">
      <c r="B202"/>
      <c r="C202"/>
    </row>
    <row r="203" spans="2:3" x14ac:dyDescent="0.35">
      <c r="B203"/>
      <c r="C203"/>
    </row>
    <row r="204" spans="2:3" x14ac:dyDescent="0.35">
      <c r="B204"/>
      <c r="C204"/>
    </row>
    <row r="205" spans="2:3" x14ac:dyDescent="0.35">
      <c r="B205"/>
      <c r="C205"/>
    </row>
    <row r="206" spans="2:3" x14ac:dyDescent="0.35">
      <c r="B206"/>
      <c r="C206"/>
    </row>
    <row r="207" spans="2:3" x14ac:dyDescent="0.35">
      <c r="B207" s="17"/>
      <c r="C207" s="17"/>
    </row>
    <row r="208" spans="2:3" x14ac:dyDescent="0.35">
      <c r="B208" s="17"/>
      <c r="C208" s="17"/>
    </row>
    <row r="209" spans="2:3" x14ac:dyDescent="0.35">
      <c r="B209" s="17"/>
      <c r="C209" s="17"/>
    </row>
    <row r="210" spans="2:3" x14ac:dyDescent="0.35">
      <c r="B210" s="17"/>
      <c r="C210" s="17"/>
    </row>
    <row r="211" spans="2:3" x14ac:dyDescent="0.35">
      <c r="B211" s="17"/>
      <c r="C211" s="17"/>
    </row>
    <row r="212" spans="2:3" x14ac:dyDescent="0.35">
      <c r="B212" s="17"/>
      <c r="C212" s="17"/>
    </row>
    <row r="213" spans="2:3" x14ac:dyDescent="0.35">
      <c r="B213" s="17"/>
      <c r="C213" s="17"/>
    </row>
    <row r="214" spans="2:3" x14ac:dyDescent="0.35">
      <c r="B214" s="17"/>
      <c r="C214" s="17"/>
    </row>
    <row r="215" spans="2:3" x14ac:dyDescent="0.35">
      <c r="B215" s="17"/>
      <c r="C215" s="17"/>
    </row>
    <row r="216" spans="2:3" x14ac:dyDescent="0.35">
      <c r="B216" s="17"/>
      <c r="C216" s="17"/>
    </row>
    <row r="217" spans="2:3" x14ac:dyDescent="0.35">
      <c r="B217" s="17"/>
      <c r="C217" s="17"/>
    </row>
  </sheetData>
  <mergeCells count="63">
    <mergeCell ref="P58:Q58"/>
    <mergeCell ref="H56:Q56"/>
    <mergeCell ref="AT2:BI2"/>
    <mergeCell ref="Z3:AA3"/>
    <mergeCell ref="X3:Y3"/>
    <mergeCell ref="X47:Y47"/>
    <mergeCell ref="G2:AA2"/>
    <mergeCell ref="G46:AA46"/>
    <mergeCell ref="AR3:AS3"/>
    <mergeCell ref="AB46:AQ46"/>
    <mergeCell ref="AB47:AF47"/>
    <mergeCell ref="Z47:AA47"/>
    <mergeCell ref="AM47:AQ47"/>
    <mergeCell ref="R56:Y56"/>
    <mergeCell ref="Z56:AG56"/>
    <mergeCell ref="F33:F44"/>
    <mergeCell ref="AB2:AQ2"/>
    <mergeCell ref="AB3:AF3"/>
    <mergeCell ref="AB18:AQ18"/>
    <mergeCell ref="AB32:AQ32"/>
    <mergeCell ref="AM3:AQ3"/>
    <mergeCell ref="R146:Y146"/>
    <mergeCell ref="Z146:AG146"/>
    <mergeCell ref="R101:Y101"/>
    <mergeCell ref="P103:Q103"/>
    <mergeCell ref="E146:E188"/>
    <mergeCell ref="F104:F116"/>
    <mergeCell ref="F118:F130"/>
    <mergeCell ref="F132:F143"/>
    <mergeCell ref="F149:F161"/>
    <mergeCell ref="H101:Q101"/>
    <mergeCell ref="H146:Q146"/>
    <mergeCell ref="P148:Q148"/>
    <mergeCell ref="F163:F175"/>
    <mergeCell ref="F177:F188"/>
    <mergeCell ref="Z101:AG101"/>
    <mergeCell ref="B101:C102"/>
    <mergeCell ref="H47:L47"/>
    <mergeCell ref="H3:L3"/>
    <mergeCell ref="B57:C57"/>
    <mergeCell ref="B74:C74"/>
    <mergeCell ref="B87:C88"/>
    <mergeCell ref="E46:E50"/>
    <mergeCell ref="F46:F50"/>
    <mergeCell ref="E56:E98"/>
    <mergeCell ref="E101:E143"/>
    <mergeCell ref="F87:F98"/>
    <mergeCell ref="F59:F71"/>
    <mergeCell ref="F73:F85"/>
    <mergeCell ref="E5:E44"/>
    <mergeCell ref="F5:F17"/>
    <mergeCell ref="F19:F31"/>
    <mergeCell ref="BJ3:BK3"/>
    <mergeCell ref="BJ47:BK47"/>
    <mergeCell ref="S3:W3"/>
    <mergeCell ref="S47:W47"/>
    <mergeCell ref="AT3:AX3"/>
    <mergeCell ref="AT47:AX47"/>
    <mergeCell ref="AT46:BI46"/>
    <mergeCell ref="BE47:BI47"/>
    <mergeCell ref="BE3:BI3"/>
    <mergeCell ref="AT18:BI18"/>
    <mergeCell ref="AT32:BI32"/>
  </mergeCells>
  <conditionalFormatting sqref="H41:Y44 AB41:BI44">
    <cfRule type="cellIs" dxfId="6663" priority="218" stopIfTrue="1" operator="greaterThan">
      <formula>2</formula>
    </cfRule>
    <cfRule type="cellIs" dxfId="6662" priority="219" stopIfTrue="1" operator="lessThan">
      <formula>0.5</formula>
    </cfRule>
  </conditionalFormatting>
  <conditionalFormatting sqref="R104:AG110 H104:O110 R140:AG143 H140:O143 R132:AG138 H132:O138 H126:O128 R118:AG124 H118:O124 R149:AG155 H149:O155 R177:AG183 H177:O183 H157:O159 H163:O173 R185:AG188 H185:O188 H59:N65 H95:N98 H87:N93 H73:N79 R73:AG79 R87:AG93 R95:AG98 R59:AG65 H67:N71 R67:AG71 H81:N84 H85 R81:AG85 H112:O114 H116:O116 H115 R112:AG116 H130:O130 H129 R126:AG130 H161:O161 H160 R157:AG161 H175:O175 H174 R163:AG175">
    <cfRule type="cellIs" dxfId="6661" priority="214" stopIfTrue="1" operator="greaterThan">
      <formula>0.03</formula>
    </cfRule>
    <cfRule type="cellIs" dxfId="6660" priority="215" stopIfTrue="1" operator="lessThan">
      <formula>-0.03</formula>
    </cfRule>
  </conditionalFormatting>
  <conditionalFormatting sqref="H17:W17 H5:Y15 H19:W31 H33:W39">
    <cfRule type="cellIs" dxfId="6659" priority="211" stopIfTrue="1" operator="greaterThan">
      <formula>0.03</formula>
    </cfRule>
    <cfRule type="cellIs" dxfId="6658" priority="212" stopIfTrue="1" operator="lessThan">
      <formula>-0.03</formula>
    </cfRule>
  </conditionalFormatting>
  <conditionalFormatting sqref="H33:H39 H19:H31 H17 H7:H15 I5:Y15 AB5:AR15 AT5:BK15 AS5:AS12 I25:W25 I30:W30">
    <cfRule type="cellIs" dxfId="6657" priority="209" stopIfTrue="1" operator="greaterThan">
      <formula>0.03</formula>
    </cfRule>
    <cfRule type="cellIs" dxfId="6656" priority="210" stopIfTrue="1" operator="lessThan">
      <formula>-0.03</formula>
    </cfRule>
  </conditionalFormatting>
  <conditionalFormatting sqref="H6">
    <cfRule type="cellIs" dxfId="6655" priority="207" stopIfTrue="1" operator="greaterThan">
      <formula>0.03</formula>
    </cfRule>
    <cfRule type="cellIs" dxfId="6654" priority="208" stopIfTrue="1" operator="lessThan">
      <formula>-0.03</formula>
    </cfRule>
  </conditionalFormatting>
  <conditionalFormatting sqref="I17:W17 I19:W31 I33:W39">
    <cfRule type="cellIs" dxfId="6653" priority="205" stopIfTrue="1" operator="greaterThan">
      <formula>0.03</formula>
    </cfRule>
    <cfRule type="cellIs" dxfId="6652" priority="206" stopIfTrue="1" operator="lessThan">
      <formula>-0.03</formula>
    </cfRule>
  </conditionalFormatting>
  <conditionalFormatting sqref="AR33:AR39 AR40:BI40 AT17:BI17 AB17:AR17 AB19:AR31 AT19:BI31 AB33:AQ40 AT33:BI39">
    <cfRule type="cellIs" dxfId="6651" priority="201" stopIfTrue="1" operator="greaterThan">
      <formula>0.03</formula>
    </cfRule>
    <cfRule type="cellIs" dxfId="6650" priority="202" stopIfTrue="1" operator="lessThan">
      <formula>-0.03</formula>
    </cfRule>
  </conditionalFormatting>
  <conditionalFormatting sqref="H49:W50">
    <cfRule type="cellIs" dxfId="6649" priority="199" stopIfTrue="1" operator="greaterThan">
      <formula>0.03</formula>
    </cfRule>
    <cfRule type="cellIs" dxfId="6648" priority="200" stopIfTrue="1" operator="lessThan">
      <formula>-0.03</formula>
    </cfRule>
  </conditionalFormatting>
  <conditionalFormatting sqref="AB49:BI50">
    <cfRule type="cellIs" dxfId="6647" priority="197" stopIfTrue="1" operator="greaterThan">
      <formula>0.03</formula>
    </cfRule>
    <cfRule type="cellIs" dxfId="6646" priority="198" stopIfTrue="1" operator="lessThan">
      <formula>-0.03</formula>
    </cfRule>
  </conditionalFormatting>
  <conditionalFormatting sqref="Z8:AA11">
    <cfRule type="cellIs" dxfId="6645" priority="179" stopIfTrue="1" operator="greaterThan">
      <formula>2</formula>
    </cfRule>
    <cfRule type="cellIs" dxfId="6644" priority="180" stopIfTrue="1" operator="lessThan">
      <formula>0.5</formula>
    </cfRule>
  </conditionalFormatting>
  <conditionalFormatting sqref="Z5:AA6">
    <cfRule type="cellIs" dxfId="6643" priority="177" stopIfTrue="1" operator="greaterThan">
      <formula>2</formula>
    </cfRule>
    <cfRule type="cellIs" dxfId="6642" priority="178" stopIfTrue="1" operator="lessThan">
      <formula>0.5</formula>
    </cfRule>
  </conditionalFormatting>
  <conditionalFormatting sqref="Z22:AA25">
    <cfRule type="cellIs" dxfId="6641" priority="175" stopIfTrue="1" operator="greaterThan">
      <formula>2</formula>
    </cfRule>
    <cfRule type="cellIs" dxfId="6640" priority="176" stopIfTrue="1" operator="lessThan">
      <formula>0.5</formula>
    </cfRule>
  </conditionalFormatting>
  <conditionalFormatting sqref="Z19:AA20">
    <cfRule type="cellIs" dxfId="6639" priority="173" stopIfTrue="1" operator="greaterThan">
      <formula>2</formula>
    </cfRule>
    <cfRule type="cellIs" dxfId="6638" priority="174" stopIfTrue="1" operator="lessThan">
      <formula>0.5</formula>
    </cfRule>
  </conditionalFormatting>
  <conditionalFormatting sqref="Z36:AA39">
    <cfRule type="cellIs" dxfId="6637" priority="171" stopIfTrue="1" operator="greaterThan">
      <formula>2</formula>
    </cfRule>
    <cfRule type="cellIs" dxfId="6636" priority="172" stopIfTrue="1" operator="lessThan">
      <formula>0.5</formula>
    </cfRule>
  </conditionalFormatting>
  <conditionalFormatting sqref="Z17:AA17">
    <cfRule type="cellIs" dxfId="6635" priority="167" stopIfTrue="1" operator="greaterThan">
      <formula>2</formula>
    </cfRule>
    <cfRule type="cellIs" dxfId="6634" priority="168" stopIfTrue="1" operator="lessThan">
      <formula>0.5</formula>
    </cfRule>
  </conditionalFormatting>
  <conditionalFormatting sqref="Z13:AA14">
    <cfRule type="cellIs" dxfId="6633" priority="165" stopIfTrue="1" operator="greaterThan">
      <formula>2</formula>
    </cfRule>
    <cfRule type="cellIs" dxfId="6632" priority="166" stopIfTrue="1" operator="lessThan">
      <formula>0.5</formula>
    </cfRule>
  </conditionalFormatting>
  <conditionalFormatting sqref="Z31:AA31">
    <cfRule type="cellIs" dxfId="6631" priority="163" stopIfTrue="1" operator="greaterThan">
      <formula>2</formula>
    </cfRule>
    <cfRule type="cellIs" dxfId="6630" priority="164" stopIfTrue="1" operator="lessThan">
      <formula>0.5</formula>
    </cfRule>
  </conditionalFormatting>
  <conditionalFormatting sqref="Z27:AA28">
    <cfRule type="cellIs" dxfId="6629" priority="161" stopIfTrue="1" operator="greaterThan">
      <formula>2</formula>
    </cfRule>
    <cfRule type="cellIs" dxfId="6628" priority="162" stopIfTrue="1" operator="lessThan">
      <formula>0.5</formula>
    </cfRule>
  </conditionalFormatting>
  <conditionalFormatting sqref="Z44:AA44">
    <cfRule type="cellIs" dxfId="6627" priority="159" stopIfTrue="1" operator="greaterThan">
      <formula>2</formula>
    </cfRule>
    <cfRule type="cellIs" dxfId="6626" priority="160" stopIfTrue="1" operator="lessThan">
      <formula>0.5</formula>
    </cfRule>
  </conditionalFormatting>
  <conditionalFormatting sqref="Z41:AA42">
    <cfRule type="cellIs" dxfId="6625" priority="157" stopIfTrue="1" operator="greaterThan">
      <formula>2</formula>
    </cfRule>
    <cfRule type="cellIs" dxfId="6624" priority="158" stopIfTrue="1" operator="lessThan">
      <formula>0.5</formula>
    </cfRule>
  </conditionalFormatting>
  <conditionalFormatting sqref="AS33:AS39 AS19:AS31">
    <cfRule type="cellIs" dxfId="6623" priority="155" stopIfTrue="1" operator="greaterThan">
      <formula>0.03</formula>
    </cfRule>
    <cfRule type="cellIs" dxfId="6622" priority="156" stopIfTrue="1" operator="lessThan">
      <formula>-0.03</formula>
    </cfRule>
  </conditionalFormatting>
  <conditionalFormatting sqref="BJ41:BJ44">
    <cfRule type="cellIs" dxfId="6621" priority="153" stopIfTrue="1" operator="greaterThan">
      <formula>2</formula>
    </cfRule>
    <cfRule type="cellIs" dxfId="6620" priority="154" stopIfTrue="1" operator="lessThan">
      <formula>0.5</formula>
    </cfRule>
  </conditionalFormatting>
  <conditionalFormatting sqref="BJ33:BJ40 BJ17 BJ19:BJ31">
    <cfRule type="cellIs" dxfId="6619" priority="151" stopIfTrue="1" operator="greaterThan">
      <formula>0.03</formula>
    </cfRule>
    <cfRule type="cellIs" dxfId="6618" priority="152" stopIfTrue="1" operator="lessThan">
      <formula>-0.03</formula>
    </cfRule>
  </conditionalFormatting>
  <conditionalFormatting sqref="BJ49:BJ50">
    <cfRule type="cellIs" dxfId="6617" priority="149" stopIfTrue="1" operator="greaterThan">
      <formula>0.03</formula>
    </cfRule>
    <cfRule type="cellIs" dxfId="6616" priority="150" stopIfTrue="1" operator="lessThan">
      <formula>-0.03</formula>
    </cfRule>
  </conditionalFormatting>
  <conditionalFormatting sqref="BK33:BK40 BK17 BK19:BK31">
    <cfRule type="cellIs" dxfId="6615" priority="143" stopIfTrue="1" operator="greaterThan">
      <formula>0.03</formula>
    </cfRule>
    <cfRule type="cellIs" dxfId="6614" priority="144" stopIfTrue="1" operator="lessThan">
      <formula>-0.03</formula>
    </cfRule>
  </conditionalFormatting>
  <conditionalFormatting sqref="BK49:BK50">
    <cfRule type="cellIs" dxfId="6613" priority="141" stopIfTrue="1" operator="greaterThan">
      <formula>0.03</formula>
    </cfRule>
    <cfRule type="cellIs" dxfId="6612" priority="142" stopIfTrue="1" operator="lessThan">
      <formula>-0.03</formula>
    </cfRule>
  </conditionalFormatting>
  <conditionalFormatting sqref="AS13:AS15 AS17">
    <cfRule type="cellIs" dxfId="6611" priority="139" stopIfTrue="1" operator="greaterThan">
      <formula>0.03</formula>
    </cfRule>
    <cfRule type="cellIs" dxfId="6610" priority="140" stopIfTrue="1" operator="lessThan">
      <formula>-0.03</formula>
    </cfRule>
  </conditionalFormatting>
  <conditionalFormatting sqref="BK41:BK44">
    <cfRule type="cellIs" dxfId="6609" priority="137" stopIfTrue="1" operator="greaterThan">
      <formula>2</formula>
    </cfRule>
    <cfRule type="cellIs" dxfId="6608" priority="138" stopIfTrue="1" operator="lessThan">
      <formula>0.5</formula>
    </cfRule>
  </conditionalFormatting>
  <conditionalFormatting sqref="X33:X39 X17 X19:X31">
    <cfRule type="cellIs" dxfId="6607" priority="135" stopIfTrue="1" operator="greaterThan">
      <formula>0.03</formula>
    </cfRule>
    <cfRule type="cellIs" dxfId="6606" priority="136" stopIfTrue="1" operator="lessThan">
      <formula>-0.03</formula>
    </cfRule>
  </conditionalFormatting>
  <conditionalFormatting sqref="X33:X39 X17 X19:X31">
    <cfRule type="cellIs" dxfId="6605" priority="133" stopIfTrue="1" operator="greaterThan">
      <formula>0.03</formula>
    </cfRule>
    <cfRule type="cellIs" dxfId="6604" priority="134" stopIfTrue="1" operator="lessThan">
      <formula>-0.03</formula>
    </cfRule>
  </conditionalFormatting>
  <conditionalFormatting sqref="Y33:Y39 Y17 Y19:Y31">
    <cfRule type="cellIs" dxfId="6603" priority="131" stopIfTrue="1" operator="greaterThan">
      <formula>0.03</formula>
    </cfRule>
    <cfRule type="cellIs" dxfId="6602" priority="132" stopIfTrue="1" operator="lessThan">
      <formula>-0.03</formula>
    </cfRule>
  </conditionalFormatting>
  <conditionalFormatting sqref="Y33:Y39 Y17 Y19:Y31">
    <cfRule type="cellIs" dxfId="6601" priority="129" stopIfTrue="1" operator="greaterThan">
      <formula>0.03</formula>
    </cfRule>
    <cfRule type="cellIs" dxfId="6600" priority="130" stopIfTrue="1" operator="lessThan">
      <formula>-0.03</formula>
    </cfRule>
  </conditionalFormatting>
  <conditionalFormatting sqref="X49:X50">
    <cfRule type="cellIs" dxfId="6599" priority="127" stopIfTrue="1" operator="greaterThan">
      <formula>0.03</formula>
    </cfRule>
    <cfRule type="cellIs" dxfId="6598" priority="128" stopIfTrue="1" operator="lessThan">
      <formula>-0.03</formula>
    </cfRule>
  </conditionalFormatting>
  <conditionalFormatting sqref="Y49:Y50">
    <cfRule type="cellIs" dxfId="6597" priority="125" stopIfTrue="1" operator="greaterThan">
      <formula>0.03</formula>
    </cfRule>
    <cfRule type="cellIs" dxfId="6596" priority="126" stopIfTrue="1" operator="lessThan">
      <formula>-0.03</formula>
    </cfRule>
  </conditionalFormatting>
  <conditionalFormatting sqref="P104:P110 P140:P143 P132:P138 P126:P128 P118:P124 P112:P114 P149:P155 P177:P183 P157:P159 P163:P173 P185:P188 P116 P130 P161 P175">
    <cfRule type="cellIs" dxfId="6595" priority="69" stopIfTrue="1" operator="greaterThan">
      <formula>0.03</formula>
    </cfRule>
    <cfRule type="cellIs" dxfId="6594" priority="70" stopIfTrue="1" operator="lessThan">
      <formula>-0.03</formula>
    </cfRule>
  </conditionalFormatting>
  <conditionalFormatting sqref="Q104:Q110 Q140:Q143 Q132:Q138 Q126:Q128 Q118:Q124 Q112:Q114 Q149:Q155 Q177:Q183 Q157:Q159 Q163:Q173 Q185:Q188 Q116 Q130 Q161 Q175">
    <cfRule type="cellIs" dxfId="6593" priority="67" stopIfTrue="1" operator="greaterThan">
      <formula>0.03</formula>
    </cfRule>
    <cfRule type="cellIs" dxfId="6592" priority="68" stopIfTrue="1" operator="lessThan">
      <formula>-0.03</formula>
    </cfRule>
  </conditionalFormatting>
  <conditionalFormatting sqref="O73:O79 O87:O93 O95:O98 O59:O65 O67:O71 O81:O84">
    <cfRule type="cellIs" dxfId="6591" priority="65" stopIfTrue="1" operator="greaterThan">
      <formula>0.03</formula>
    </cfRule>
    <cfRule type="cellIs" dxfId="6590" priority="66" stopIfTrue="1" operator="lessThan">
      <formula>-0.03</formula>
    </cfRule>
  </conditionalFormatting>
  <conditionalFormatting sqref="P73:P79 P87:P93 P95:P98 P59:P65 P67:P71 P81:P84">
    <cfRule type="cellIs" dxfId="6589" priority="59" stopIfTrue="1" operator="greaterThan">
      <formula>0.03</formula>
    </cfRule>
    <cfRule type="cellIs" dxfId="6588" priority="60" stopIfTrue="1" operator="lessThan">
      <formula>-0.03</formula>
    </cfRule>
  </conditionalFormatting>
  <conditionalFormatting sqref="Q73:Q79 Q87:Q93 Q95:Q98 Q59:Q65 Q67:Q71 Q81:Q84">
    <cfRule type="cellIs" dxfId="6587" priority="57" stopIfTrue="1" operator="greaterThan">
      <formula>0.03</formula>
    </cfRule>
    <cfRule type="cellIs" dxfId="6586" priority="58" stopIfTrue="1" operator="lessThan">
      <formula>-0.03</formula>
    </cfRule>
  </conditionalFormatting>
  <conditionalFormatting sqref="H16:W16">
    <cfRule type="cellIs" dxfId="6585" priority="55" stopIfTrue="1" operator="greaterThan">
      <formula>0.03</formula>
    </cfRule>
    <cfRule type="cellIs" dxfId="6584" priority="56" stopIfTrue="1" operator="lessThan">
      <formula>-0.03</formula>
    </cfRule>
  </conditionalFormatting>
  <conditionalFormatting sqref="H16:W16">
    <cfRule type="cellIs" dxfId="6583" priority="53" stopIfTrue="1" operator="greaterThan">
      <formula>0.03</formula>
    </cfRule>
    <cfRule type="cellIs" dxfId="6582" priority="54" stopIfTrue="1" operator="lessThan">
      <formula>-0.03</formula>
    </cfRule>
  </conditionalFormatting>
  <conditionalFormatting sqref="I16:W16">
    <cfRule type="cellIs" dxfId="6581" priority="51" stopIfTrue="1" operator="greaterThan">
      <formula>0.03</formula>
    </cfRule>
    <cfRule type="cellIs" dxfId="6580" priority="52" stopIfTrue="1" operator="lessThan">
      <formula>-0.03</formula>
    </cfRule>
  </conditionalFormatting>
  <conditionalFormatting sqref="AB16:AR16 AT16:BI16">
    <cfRule type="cellIs" dxfId="6579" priority="49" stopIfTrue="1" operator="greaterThan">
      <formula>0.03</formula>
    </cfRule>
    <cfRule type="cellIs" dxfId="6578" priority="50" stopIfTrue="1" operator="lessThan">
      <formula>-0.03</formula>
    </cfRule>
  </conditionalFormatting>
  <conditionalFormatting sqref="Z16:AA16">
    <cfRule type="cellIs" dxfId="6577" priority="47" stopIfTrue="1" operator="greaterThan">
      <formula>2</formula>
    </cfRule>
    <cfRule type="cellIs" dxfId="6576" priority="48" stopIfTrue="1" operator="lessThan">
      <formula>0.5</formula>
    </cfRule>
  </conditionalFormatting>
  <conditionalFormatting sqref="AS16">
    <cfRule type="cellIs" dxfId="6575" priority="45" stopIfTrue="1" operator="greaterThan">
      <formula>0.03</formula>
    </cfRule>
    <cfRule type="cellIs" dxfId="6574" priority="46" stopIfTrue="1" operator="lessThan">
      <formula>-0.03</formula>
    </cfRule>
  </conditionalFormatting>
  <conditionalFormatting sqref="BJ16">
    <cfRule type="cellIs" dxfId="6573" priority="43" stopIfTrue="1" operator="greaterThan">
      <formula>0.03</formula>
    </cfRule>
    <cfRule type="cellIs" dxfId="6572" priority="44" stopIfTrue="1" operator="lessThan">
      <formula>-0.03</formula>
    </cfRule>
  </conditionalFormatting>
  <conditionalFormatting sqref="BK16">
    <cfRule type="cellIs" dxfId="6571" priority="41" stopIfTrue="1" operator="greaterThan">
      <formula>0.03</formula>
    </cfRule>
    <cfRule type="cellIs" dxfId="6570" priority="42" stopIfTrue="1" operator="lessThan">
      <formula>-0.03</formula>
    </cfRule>
  </conditionalFormatting>
  <conditionalFormatting sqref="X16">
    <cfRule type="cellIs" dxfId="6569" priority="39" stopIfTrue="1" operator="greaterThan">
      <formula>0.03</formula>
    </cfRule>
    <cfRule type="cellIs" dxfId="6568" priority="40" stopIfTrue="1" operator="lessThan">
      <formula>-0.03</formula>
    </cfRule>
  </conditionalFormatting>
  <conditionalFormatting sqref="X16">
    <cfRule type="cellIs" dxfId="6567" priority="37" stopIfTrue="1" operator="greaterThan">
      <formula>0.03</formula>
    </cfRule>
    <cfRule type="cellIs" dxfId="6566" priority="38" stopIfTrue="1" operator="lessThan">
      <formula>-0.03</formula>
    </cfRule>
  </conditionalFormatting>
  <conditionalFormatting sqref="Y16">
    <cfRule type="cellIs" dxfId="6565" priority="35" stopIfTrue="1" operator="greaterThan">
      <formula>0.03</formula>
    </cfRule>
    <cfRule type="cellIs" dxfId="6564" priority="36" stopIfTrue="1" operator="lessThan">
      <formula>-0.03</formula>
    </cfRule>
  </conditionalFormatting>
  <conditionalFormatting sqref="Y16">
    <cfRule type="cellIs" dxfId="6563" priority="33" stopIfTrue="1" operator="greaterThan">
      <formula>0.03</formula>
    </cfRule>
    <cfRule type="cellIs" dxfId="6562" priority="34" stopIfTrue="1" operator="lessThan">
      <formula>-0.03</formula>
    </cfRule>
  </conditionalFormatting>
  <conditionalFormatting sqref="I85:N85">
    <cfRule type="cellIs" dxfId="6561" priority="31" stopIfTrue="1" operator="greaterThan">
      <formula>0.03</formula>
    </cfRule>
    <cfRule type="cellIs" dxfId="6560" priority="32" stopIfTrue="1" operator="lessThan">
      <formula>-0.03</formula>
    </cfRule>
  </conditionalFormatting>
  <conditionalFormatting sqref="O85">
    <cfRule type="cellIs" dxfId="6559" priority="29" stopIfTrue="1" operator="greaterThan">
      <formula>0.03</formula>
    </cfRule>
    <cfRule type="cellIs" dxfId="6558" priority="30" stopIfTrue="1" operator="lessThan">
      <formula>-0.03</formula>
    </cfRule>
  </conditionalFormatting>
  <conditionalFormatting sqref="P85">
    <cfRule type="cellIs" dxfId="6557" priority="27" stopIfTrue="1" operator="greaterThan">
      <formula>0.03</formula>
    </cfRule>
    <cfRule type="cellIs" dxfId="6556" priority="28" stopIfTrue="1" operator="lessThan">
      <formula>-0.03</formula>
    </cfRule>
  </conditionalFormatting>
  <conditionalFormatting sqref="Q85">
    <cfRule type="cellIs" dxfId="6555" priority="25" stopIfTrue="1" operator="greaterThan">
      <formula>0.03</formula>
    </cfRule>
    <cfRule type="cellIs" dxfId="6554" priority="26" stopIfTrue="1" operator="lessThan">
      <formula>-0.03</formula>
    </cfRule>
  </conditionalFormatting>
  <conditionalFormatting sqref="I115:O115">
    <cfRule type="cellIs" dxfId="6553" priority="23" stopIfTrue="1" operator="greaterThan">
      <formula>0.03</formula>
    </cfRule>
    <cfRule type="cellIs" dxfId="6552" priority="24" stopIfTrue="1" operator="lessThan">
      <formula>-0.03</formula>
    </cfRule>
  </conditionalFormatting>
  <conditionalFormatting sqref="P115">
    <cfRule type="cellIs" dxfId="6551" priority="21" stopIfTrue="1" operator="greaterThan">
      <formula>0.03</formula>
    </cfRule>
    <cfRule type="cellIs" dxfId="6550" priority="22" stopIfTrue="1" operator="lessThan">
      <formula>-0.03</formula>
    </cfRule>
  </conditionalFormatting>
  <conditionalFormatting sqref="Q115">
    <cfRule type="cellIs" dxfId="6549" priority="19" stopIfTrue="1" operator="greaterThan">
      <formula>0.03</formula>
    </cfRule>
    <cfRule type="cellIs" dxfId="6548" priority="20" stopIfTrue="1" operator="lessThan">
      <formula>-0.03</formula>
    </cfRule>
  </conditionalFormatting>
  <conditionalFormatting sqref="I129:O129">
    <cfRule type="cellIs" dxfId="6547" priority="17" stopIfTrue="1" operator="greaterThan">
      <formula>0.03</formula>
    </cfRule>
    <cfRule type="cellIs" dxfId="6546" priority="18" stopIfTrue="1" operator="lessThan">
      <formula>-0.03</formula>
    </cfRule>
  </conditionalFormatting>
  <conditionalFormatting sqref="P129">
    <cfRule type="cellIs" dxfId="6545" priority="15" stopIfTrue="1" operator="greaterThan">
      <formula>0.03</formula>
    </cfRule>
    <cfRule type="cellIs" dxfId="6544" priority="16" stopIfTrue="1" operator="lessThan">
      <formula>-0.03</formula>
    </cfRule>
  </conditionalFormatting>
  <conditionalFormatting sqref="Q129">
    <cfRule type="cellIs" dxfId="6543" priority="13" stopIfTrue="1" operator="greaterThan">
      <formula>0.03</formula>
    </cfRule>
    <cfRule type="cellIs" dxfId="6542" priority="14" stopIfTrue="1" operator="lessThan">
      <formula>-0.03</formula>
    </cfRule>
  </conditionalFormatting>
  <conditionalFormatting sqref="I160:O160">
    <cfRule type="cellIs" dxfId="6541" priority="11" stopIfTrue="1" operator="greaterThan">
      <formula>0.03</formula>
    </cfRule>
    <cfRule type="cellIs" dxfId="6540" priority="12" stopIfTrue="1" operator="lessThan">
      <formula>-0.03</formula>
    </cfRule>
  </conditionalFormatting>
  <conditionalFormatting sqref="P160">
    <cfRule type="cellIs" dxfId="6539" priority="9" stopIfTrue="1" operator="greaterThan">
      <formula>0.03</formula>
    </cfRule>
    <cfRule type="cellIs" dxfId="6538" priority="10" stopIfTrue="1" operator="lessThan">
      <formula>-0.03</formula>
    </cfRule>
  </conditionalFormatting>
  <conditionalFormatting sqref="Q160">
    <cfRule type="cellIs" dxfId="6537" priority="7" stopIfTrue="1" operator="greaterThan">
      <formula>0.03</formula>
    </cfRule>
    <cfRule type="cellIs" dxfId="6536" priority="8" stopIfTrue="1" operator="lessThan">
      <formula>-0.03</formula>
    </cfRule>
  </conditionalFormatting>
  <conditionalFormatting sqref="I174:O174">
    <cfRule type="cellIs" dxfId="6535" priority="5" stopIfTrue="1" operator="greaterThan">
      <formula>0.03</formula>
    </cfRule>
    <cfRule type="cellIs" dxfId="6534" priority="6" stopIfTrue="1" operator="lessThan">
      <formula>-0.03</formula>
    </cfRule>
  </conditionalFormatting>
  <conditionalFormatting sqref="P174">
    <cfRule type="cellIs" dxfId="6533" priority="3" stopIfTrue="1" operator="greaterThan">
      <formula>0.03</formula>
    </cfRule>
    <cfRule type="cellIs" dxfId="6532" priority="4" stopIfTrue="1" operator="lessThan">
      <formula>-0.03</formula>
    </cfRule>
  </conditionalFormatting>
  <conditionalFormatting sqref="Q174">
    <cfRule type="cellIs" dxfId="6531" priority="1" stopIfTrue="1" operator="greaterThan">
      <formula>0.03</formula>
    </cfRule>
    <cfRule type="cellIs" dxfId="6530" priority="2" stopIfTrue="1" operator="lessThan">
      <formula>-0.03</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ADB089-9649-6F4B-919A-01764409CD84}">
  <sheetPr codeName="Sheet10"/>
  <dimension ref="A1:BH132"/>
  <sheetViews>
    <sheetView topLeftCell="A124" workbookViewId="0">
      <selection activeCell="B3" sqref="B3:F3"/>
    </sheetView>
  </sheetViews>
  <sheetFormatPr defaultColWidth="8.83203125" defaultRowHeight="15.5" x14ac:dyDescent="0.35"/>
  <cols>
    <col min="2" max="2" width="21.33203125" customWidth="1"/>
    <col min="25" max="26" width="9" customWidth="1"/>
    <col min="27" max="27" width="45.5" bestFit="1" customWidth="1"/>
    <col min="28" max="29" width="9" customWidth="1"/>
    <col min="30" max="60" width="10.1640625" style="1" customWidth="1"/>
  </cols>
  <sheetData>
    <row r="1" spans="1:60" ht="16.5" customHeight="1" x14ac:dyDescent="0.35">
      <c r="A1" t="s">
        <v>149</v>
      </c>
      <c r="AD1" s="1">
        <v>7</v>
      </c>
      <c r="AE1" s="1">
        <f>AD1+1</f>
        <v>8</v>
      </c>
      <c r="AF1" s="1">
        <f t="shared" ref="AF1:AQ1" si="0">AE1+1</f>
        <v>9</v>
      </c>
      <c r="AG1" s="1">
        <f t="shared" si="0"/>
        <v>10</v>
      </c>
      <c r="AH1" s="1">
        <f t="shared" si="0"/>
        <v>11</v>
      </c>
      <c r="AI1" s="1">
        <f>AH1+1</f>
        <v>12</v>
      </c>
      <c r="AJ1" s="1">
        <f t="shared" si="0"/>
        <v>13</v>
      </c>
      <c r="AK1" s="1">
        <f t="shared" si="0"/>
        <v>14</v>
      </c>
      <c r="AL1" s="1">
        <f t="shared" si="0"/>
        <v>15</v>
      </c>
      <c r="AM1" s="1">
        <f t="shared" si="0"/>
        <v>16</v>
      </c>
      <c r="AN1" s="1">
        <f t="shared" si="0"/>
        <v>17</v>
      </c>
      <c r="AO1" s="1">
        <f t="shared" si="0"/>
        <v>18</v>
      </c>
      <c r="AP1" s="1">
        <f t="shared" si="0"/>
        <v>19</v>
      </c>
      <c r="AQ1" s="1">
        <f t="shared" si="0"/>
        <v>20</v>
      </c>
      <c r="AU1" s="1">
        <v>26</v>
      </c>
      <c r="AV1" s="1">
        <f>AU1+1</f>
        <v>27</v>
      </c>
      <c r="AW1" s="1">
        <f t="shared" ref="AW1:BH1" si="1">AV1+1</f>
        <v>28</v>
      </c>
      <c r="AX1" s="1">
        <f t="shared" si="1"/>
        <v>29</v>
      </c>
      <c r="AY1" s="1">
        <f t="shared" si="1"/>
        <v>30</v>
      </c>
      <c r="AZ1" s="1">
        <f>AY1+1</f>
        <v>31</v>
      </c>
      <c r="BA1" s="1">
        <f t="shared" si="1"/>
        <v>32</v>
      </c>
      <c r="BB1" s="1">
        <f t="shared" si="1"/>
        <v>33</v>
      </c>
      <c r="BC1" s="1">
        <f t="shared" si="1"/>
        <v>34</v>
      </c>
      <c r="BD1" s="1">
        <f t="shared" si="1"/>
        <v>35</v>
      </c>
      <c r="BE1" s="1">
        <f t="shared" si="1"/>
        <v>36</v>
      </c>
      <c r="BF1" s="1">
        <f t="shared" si="1"/>
        <v>37</v>
      </c>
      <c r="BG1" s="1">
        <f t="shared" si="1"/>
        <v>38</v>
      </c>
      <c r="BH1" s="1">
        <f t="shared" si="1"/>
        <v>39</v>
      </c>
    </row>
    <row r="2" spans="1:60" ht="16.5" customHeight="1" x14ac:dyDescent="0.35">
      <c r="AD2" s="11" t="s">
        <v>150</v>
      </c>
      <c r="AE2" s="11"/>
      <c r="AF2" s="11"/>
      <c r="AG2" s="11"/>
      <c r="AH2" s="11"/>
      <c r="AI2" s="11"/>
      <c r="AJ2" s="11"/>
      <c r="AK2" s="11"/>
      <c r="AL2" s="11"/>
      <c r="AM2" s="11"/>
      <c r="AN2" s="11"/>
      <c r="AO2" s="11"/>
      <c r="AP2" s="11"/>
      <c r="AQ2" s="11"/>
      <c r="AR2" s="11"/>
      <c r="AS2" s="11"/>
      <c r="AT2" s="11"/>
      <c r="AU2" s="11" t="s">
        <v>151</v>
      </c>
    </row>
    <row r="3" spans="1:60" ht="16.5" customHeight="1" x14ac:dyDescent="0.35">
      <c r="A3" s="3" t="s">
        <v>132</v>
      </c>
      <c r="B3" s="458" t="s">
        <v>326</v>
      </c>
      <c r="C3" s="458"/>
      <c r="D3" s="458"/>
      <c r="E3" s="458"/>
      <c r="F3" s="458"/>
      <c r="AD3" s="6" t="str">
        <f>Intra!G2</f>
        <v>Bitrate</v>
      </c>
      <c r="AE3" s="459" t="str">
        <f>Intra!H2</f>
        <v>PSNR</v>
      </c>
      <c r="AF3" s="460"/>
      <c r="AG3" s="461"/>
      <c r="AH3" s="12"/>
      <c r="AI3" s="6" t="str">
        <f>Intra!L2</f>
        <v>SSIM (dB)</v>
      </c>
      <c r="AJ3" s="6" t="str">
        <f>Intra!M2</f>
        <v>MS-SSIM (dB)</v>
      </c>
      <c r="AK3" s="6" t="str">
        <f>Intra!N2</f>
        <v>VMAF</v>
      </c>
      <c r="AL3" s="6" t="str">
        <f>Intra!O2</f>
        <v>nVMAF</v>
      </c>
      <c r="AM3" s="6" t="str">
        <f>Intra!P2</f>
        <v>PSNR-HVS</v>
      </c>
      <c r="AN3" s="6" t="str">
        <f>Intra!Q2</f>
        <v>DE2K</v>
      </c>
      <c r="AO3" s="459" t="str">
        <f>Intra!R2</f>
        <v>APSNR</v>
      </c>
      <c r="AP3" s="460"/>
      <c r="AQ3" s="461"/>
      <c r="AR3" s="13"/>
      <c r="AS3" s="13"/>
      <c r="AT3" s="5"/>
      <c r="AU3" s="6" t="str">
        <f>Intra!Z2</f>
        <v>Bitrate</v>
      </c>
      <c r="AV3" s="459" t="str">
        <f>Intra!AA2</f>
        <v>PSNR</v>
      </c>
      <c r="AW3" s="460"/>
      <c r="AX3" s="461"/>
      <c r="AY3" s="12"/>
      <c r="AZ3" s="6" t="str">
        <f>Intra!AE2</f>
        <v>SSIM (dB)</v>
      </c>
      <c r="BA3" s="6" t="str">
        <f>Intra!AF2</f>
        <v>MS-SSIM (dB)</v>
      </c>
      <c r="BB3" s="6" t="str">
        <f>Intra!AG2</f>
        <v>VMAF</v>
      </c>
      <c r="BC3" s="6" t="str">
        <f>Intra!AH2</f>
        <v>nVMAF</v>
      </c>
      <c r="BD3" s="6" t="str">
        <f>Intra!AI2</f>
        <v>PSNR-HVS</v>
      </c>
      <c r="BE3" s="6" t="str">
        <f>Intra!AJ2</f>
        <v>DE2K</v>
      </c>
      <c r="BF3" s="459" t="str">
        <f>Intra!AK2</f>
        <v>APSNR</v>
      </c>
      <c r="BG3" s="460"/>
      <c r="BH3" s="461"/>
    </row>
    <row r="4" spans="1:60" x14ac:dyDescent="0.35">
      <c r="Z4" t="s">
        <v>132</v>
      </c>
      <c r="AA4" s="2" t="s">
        <v>156</v>
      </c>
      <c r="AB4">
        <v>4</v>
      </c>
      <c r="AD4" s="6" t="str">
        <f>Intra!G3</f>
        <v>kbps</v>
      </c>
      <c r="AE4" s="6" t="str">
        <f>Intra!H3</f>
        <v>Y</v>
      </c>
      <c r="AF4" s="6" t="str">
        <f>Intra!I3</f>
        <v>U</v>
      </c>
      <c r="AG4" s="6" t="str">
        <f>Intra!J3</f>
        <v>V</v>
      </c>
      <c r="AH4" s="6" t="str">
        <f>Intra!K3</f>
        <v>YUV</v>
      </c>
      <c r="AI4" s="6" t="str">
        <f>Intra!L3</f>
        <v>Y</v>
      </c>
      <c r="AJ4" s="6" t="str">
        <f>Intra!M3</f>
        <v>Y</v>
      </c>
      <c r="AK4" s="6" t="str">
        <f>Intra!N3</f>
        <v>Y</v>
      </c>
      <c r="AL4" s="6" t="str">
        <f>Intra!O3</f>
        <v>Y</v>
      </c>
      <c r="AM4" s="6" t="str">
        <f>Intra!P3</f>
        <v>Y</v>
      </c>
      <c r="AN4" s="6">
        <f>Intra!Q3</f>
        <v>0</v>
      </c>
      <c r="AO4" s="6" t="str">
        <f>Intra!R3</f>
        <v>Y</v>
      </c>
      <c r="AP4" s="6" t="str">
        <f>Intra!S3</f>
        <v>U</v>
      </c>
      <c r="AQ4" s="6" t="str">
        <f>Intra!T3</f>
        <v>V</v>
      </c>
      <c r="AR4" s="13"/>
      <c r="AS4" s="13"/>
      <c r="AU4" s="6" t="str">
        <f>Intra!Z3</f>
        <v>kbps</v>
      </c>
      <c r="AV4" s="6" t="str">
        <f>Intra!AA3</f>
        <v>Y</v>
      </c>
      <c r="AW4" s="6" t="str">
        <f>Intra!AB3</f>
        <v>U</v>
      </c>
      <c r="AX4" s="6" t="str">
        <f>Intra!AC3</f>
        <v>V</v>
      </c>
      <c r="AY4" s="6" t="str">
        <f>Intra!AD3</f>
        <v>YUV</v>
      </c>
      <c r="AZ4" s="6" t="str">
        <f>Intra!AE3</f>
        <v>Y</v>
      </c>
      <c r="BA4" s="6" t="str">
        <f>Intra!AF3</f>
        <v>Y</v>
      </c>
      <c r="BB4" s="6" t="str">
        <f>Intra!AG3</f>
        <v>Y</v>
      </c>
      <c r="BC4" s="6" t="str">
        <f>Intra!AH3</f>
        <v>Y</v>
      </c>
      <c r="BD4" s="6" t="str">
        <f>Intra!AI3</f>
        <v>Y</v>
      </c>
      <c r="BE4" s="6">
        <f>Intra!AJ3</f>
        <v>0</v>
      </c>
      <c r="BF4" s="6" t="str">
        <f>Intra!AK3</f>
        <v>Y</v>
      </c>
      <c r="BG4" s="6" t="str">
        <f>Intra!AL3</f>
        <v>U</v>
      </c>
      <c r="BH4" s="6" t="str">
        <f>Intra!AM3</f>
        <v>V</v>
      </c>
    </row>
    <row r="5" spans="1:60" x14ac:dyDescent="0.35">
      <c r="Z5" t="s">
        <v>133</v>
      </c>
      <c r="AA5" s="2" t="s">
        <v>27</v>
      </c>
      <c r="AB5">
        <f>AB4+6</f>
        <v>10</v>
      </c>
      <c r="AC5">
        <f>VLOOKUP(B3,AA4:AB89,2,FALSE)</f>
        <v>496</v>
      </c>
      <c r="AD5" s="7">
        <f t="shared" ref="AD5:AQ10" ca="1" si="2">INDIRECT("'"&amp;$A$3&amp;"'!"&amp;ADDRESS($AC5,AD$1))</f>
        <v>0</v>
      </c>
      <c r="AE5" s="7">
        <f t="shared" ca="1" si="2"/>
        <v>0</v>
      </c>
      <c r="AF5" s="7">
        <f t="shared" ca="1" si="2"/>
        <v>0</v>
      </c>
      <c r="AG5" s="7">
        <f ca="1">INDIRECT("'"&amp;$A$3&amp;"'!"&amp;ADDRESS($AC5,AG$1))</f>
        <v>0</v>
      </c>
      <c r="AH5" s="7">
        <f ca="1">INDIRECT("'"&amp;$A$3&amp;"'!"&amp;ADDRESS($AC5,AH$1))</f>
        <v>0</v>
      </c>
      <c r="AI5" s="7">
        <f t="shared" ca="1" si="2"/>
        <v>0</v>
      </c>
      <c r="AJ5" s="7">
        <f t="shared" ca="1" si="2"/>
        <v>0</v>
      </c>
      <c r="AK5" s="7">
        <f t="shared" ca="1" si="2"/>
        <v>0</v>
      </c>
      <c r="AL5" s="7">
        <f t="shared" ca="1" si="2"/>
        <v>0</v>
      </c>
      <c r="AM5" s="7">
        <f t="shared" ca="1" si="2"/>
        <v>0</v>
      </c>
      <c r="AN5" s="7">
        <f t="shared" ca="1" si="2"/>
        <v>0</v>
      </c>
      <c r="AO5" s="7">
        <f t="shared" ca="1" si="2"/>
        <v>0</v>
      </c>
      <c r="AP5" s="7">
        <f t="shared" ca="1" si="2"/>
        <v>0</v>
      </c>
      <c r="AQ5" s="7">
        <f t="shared" ca="1" si="2"/>
        <v>0</v>
      </c>
      <c r="AR5" s="14"/>
      <c r="AS5" s="14"/>
      <c r="AU5" s="7">
        <f t="shared" ref="AU5:AU10" ca="1" si="3">INDIRECT("'"&amp;$A$3&amp;"'!"&amp;ADDRESS($AC5,AU$1))</f>
        <v>0</v>
      </c>
      <c r="AV5" s="7">
        <f t="shared" ref="AV5:BH10" ca="1" si="4">INDIRECT("'"&amp;$A$3&amp;"'!"&amp;ADDRESS($AC5,AV$1))</f>
        <v>0</v>
      </c>
      <c r="AW5" s="7">
        <f t="shared" ca="1" si="4"/>
        <v>0</v>
      </c>
      <c r="AX5" s="7">
        <f t="shared" ca="1" si="4"/>
        <v>0</v>
      </c>
      <c r="AY5" s="7">
        <f t="shared" ca="1" si="4"/>
        <v>0</v>
      </c>
      <c r="AZ5" s="7">
        <f t="shared" ca="1" si="4"/>
        <v>0</v>
      </c>
      <c r="BA5" s="7">
        <f t="shared" ca="1" si="4"/>
        <v>0</v>
      </c>
      <c r="BB5" s="7">
        <f t="shared" ca="1" si="4"/>
        <v>0</v>
      </c>
      <c r="BC5" s="7">
        <f t="shared" ca="1" si="4"/>
        <v>0</v>
      </c>
      <c r="BD5" s="7">
        <f t="shared" ca="1" si="4"/>
        <v>0</v>
      </c>
      <c r="BE5" s="7">
        <f t="shared" ca="1" si="4"/>
        <v>0</v>
      </c>
      <c r="BF5" s="7">
        <f t="shared" ca="1" si="4"/>
        <v>0</v>
      </c>
      <c r="BG5" s="7">
        <f t="shared" ca="1" si="4"/>
        <v>0</v>
      </c>
      <c r="BH5" s="7">
        <f t="shared" ca="1" si="4"/>
        <v>0</v>
      </c>
    </row>
    <row r="6" spans="1:60" x14ac:dyDescent="0.35">
      <c r="Z6" t="s">
        <v>139</v>
      </c>
      <c r="AA6" s="2" t="s">
        <v>28</v>
      </c>
      <c r="AB6">
        <f t="shared" ref="AB6:AB70" si="5">AB5+6</f>
        <v>16</v>
      </c>
      <c r="AC6">
        <f>AC5+1</f>
        <v>497</v>
      </c>
      <c r="AD6" s="7">
        <f t="shared" ca="1" si="2"/>
        <v>0</v>
      </c>
      <c r="AE6" s="7">
        <f t="shared" ca="1" si="2"/>
        <v>0</v>
      </c>
      <c r="AF6" s="7">
        <f t="shared" ca="1" si="2"/>
        <v>0</v>
      </c>
      <c r="AG6" s="7">
        <f t="shared" ca="1" si="2"/>
        <v>0</v>
      </c>
      <c r="AH6" s="7">
        <f t="shared" ca="1" si="2"/>
        <v>0</v>
      </c>
      <c r="AI6" s="7">
        <f t="shared" ca="1" si="2"/>
        <v>0</v>
      </c>
      <c r="AJ6" s="7">
        <f t="shared" ca="1" si="2"/>
        <v>0</v>
      </c>
      <c r="AK6" s="7">
        <f t="shared" ca="1" si="2"/>
        <v>0</v>
      </c>
      <c r="AL6" s="7">
        <f t="shared" ca="1" si="2"/>
        <v>0</v>
      </c>
      <c r="AM6" s="7">
        <f t="shared" ca="1" si="2"/>
        <v>0</v>
      </c>
      <c r="AN6" s="7">
        <f t="shared" ca="1" si="2"/>
        <v>0</v>
      </c>
      <c r="AO6" s="7">
        <f t="shared" ca="1" si="2"/>
        <v>0</v>
      </c>
      <c r="AP6" s="7">
        <f t="shared" ca="1" si="2"/>
        <v>0</v>
      </c>
      <c r="AQ6" s="7">
        <f t="shared" ca="1" si="2"/>
        <v>0</v>
      </c>
      <c r="AR6" s="14"/>
      <c r="AS6" s="14"/>
      <c r="AU6" s="7">
        <f t="shared" ca="1" si="3"/>
        <v>0</v>
      </c>
      <c r="AV6" s="7">
        <f t="shared" ca="1" si="4"/>
        <v>0</v>
      </c>
      <c r="AW6" s="7">
        <f t="shared" ca="1" si="4"/>
        <v>0</v>
      </c>
      <c r="AX6" s="7">
        <f t="shared" ca="1" si="4"/>
        <v>0</v>
      </c>
      <c r="AY6" s="7">
        <f t="shared" ca="1" si="4"/>
        <v>0</v>
      </c>
      <c r="AZ6" s="7">
        <f t="shared" ca="1" si="4"/>
        <v>0</v>
      </c>
      <c r="BA6" s="7">
        <f t="shared" ca="1" si="4"/>
        <v>0</v>
      </c>
      <c r="BB6" s="7">
        <f t="shared" ca="1" si="4"/>
        <v>0</v>
      </c>
      <c r="BC6" s="7">
        <f t="shared" ca="1" si="4"/>
        <v>0</v>
      </c>
      <c r="BD6" s="7">
        <f t="shared" ca="1" si="4"/>
        <v>0</v>
      </c>
      <c r="BE6" s="7">
        <f t="shared" ca="1" si="4"/>
        <v>0</v>
      </c>
      <c r="BF6" s="7">
        <f t="shared" ca="1" si="4"/>
        <v>0</v>
      </c>
      <c r="BG6" s="7">
        <f t="shared" ca="1" si="4"/>
        <v>0</v>
      </c>
      <c r="BH6" s="7">
        <f t="shared" ca="1" si="4"/>
        <v>0</v>
      </c>
    </row>
    <row r="7" spans="1:60" x14ac:dyDescent="0.35">
      <c r="AA7" s="2" t="s">
        <v>29</v>
      </c>
      <c r="AB7">
        <f t="shared" si="5"/>
        <v>22</v>
      </c>
      <c r="AC7">
        <f>AC6+1</f>
        <v>498</v>
      </c>
      <c r="AD7" s="7">
        <f t="shared" ca="1" si="2"/>
        <v>0</v>
      </c>
      <c r="AE7" s="7">
        <f t="shared" ca="1" si="2"/>
        <v>0</v>
      </c>
      <c r="AF7" s="7">
        <f t="shared" ca="1" si="2"/>
        <v>0</v>
      </c>
      <c r="AG7" s="7">
        <f t="shared" ca="1" si="2"/>
        <v>0</v>
      </c>
      <c r="AH7" s="7">
        <f t="shared" ca="1" si="2"/>
        <v>0</v>
      </c>
      <c r="AI7" s="7">
        <f t="shared" ca="1" si="2"/>
        <v>0</v>
      </c>
      <c r="AJ7" s="7">
        <f t="shared" ca="1" si="2"/>
        <v>0</v>
      </c>
      <c r="AK7" s="7">
        <f t="shared" ca="1" si="2"/>
        <v>0</v>
      </c>
      <c r="AL7" s="7">
        <f t="shared" ca="1" si="2"/>
        <v>0</v>
      </c>
      <c r="AM7" s="7">
        <f t="shared" ca="1" si="2"/>
        <v>0</v>
      </c>
      <c r="AN7" s="7">
        <f t="shared" ca="1" si="2"/>
        <v>0</v>
      </c>
      <c r="AO7" s="7">
        <f t="shared" ca="1" si="2"/>
        <v>0</v>
      </c>
      <c r="AP7" s="7">
        <f t="shared" ca="1" si="2"/>
        <v>0</v>
      </c>
      <c r="AQ7" s="7">
        <f t="shared" ca="1" si="2"/>
        <v>0</v>
      </c>
      <c r="AR7" s="14"/>
      <c r="AS7" s="14"/>
      <c r="AU7" s="7">
        <f t="shared" ca="1" si="3"/>
        <v>0</v>
      </c>
      <c r="AV7" s="7">
        <f t="shared" ca="1" si="4"/>
        <v>0</v>
      </c>
      <c r="AW7" s="7">
        <f t="shared" ca="1" si="4"/>
        <v>0</v>
      </c>
      <c r="AX7" s="7">
        <f t="shared" ca="1" si="4"/>
        <v>0</v>
      </c>
      <c r="AY7" s="7">
        <f t="shared" ca="1" si="4"/>
        <v>0</v>
      </c>
      <c r="AZ7" s="7">
        <f t="shared" ca="1" si="4"/>
        <v>0</v>
      </c>
      <c r="BA7" s="7">
        <f t="shared" ca="1" si="4"/>
        <v>0</v>
      </c>
      <c r="BB7" s="7">
        <f t="shared" ca="1" si="4"/>
        <v>0</v>
      </c>
      <c r="BC7" s="7">
        <f t="shared" ca="1" si="4"/>
        <v>0</v>
      </c>
      <c r="BD7" s="7">
        <f t="shared" ca="1" si="4"/>
        <v>0</v>
      </c>
      <c r="BE7" s="7">
        <f t="shared" ca="1" si="4"/>
        <v>0</v>
      </c>
      <c r="BF7" s="7">
        <f t="shared" ca="1" si="4"/>
        <v>0</v>
      </c>
      <c r="BG7" s="7">
        <f t="shared" ca="1" si="4"/>
        <v>0</v>
      </c>
      <c r="BH7" s="7">
        <f t="shared" ca="1" si="4"/>
        <v>0</v>
      </c>
    </row>
    <row r="8" spans="1:60" x14ac:dyDescent="0.35">
      <c r="AA8" s="2" t="s">
        <v>30</v>
      </c>
      <c r="AB8">
        <f t="shared" si="5"/>
        <v>28</v>
      </c>
      <c r="AC8">
        <f>AC7+1</f>
        <v>499</v>
      </c>
      <c r="AD8" s="7">
        <f t="shared" ca="1" si="2"/>
        <v>0</v>
      </c>
      <c r="AE8" s="7">
        <f t="shared" ca="1" si="2"/>
        <v>0</v>
      </c>
      <c r="AF8" s="7">
        <f t="shared" ca="1" si="2"/>
        <v>0</v>
      </c>
      <c r="AG8" s="7">
        <f t="shared" ca="1" si="2"/>
        <v>0</v>
      </c>
      <c r="AH8" s="7">
        <f t="shared" ca="1" si="2"/>
        <v>0</v>
      </c>
      <c r="AI8" s="7">
        <f t="shared" ca="1" si="2"/>
        <v>0</v>
      </c>
      <c r="AJ8" s="7">
        <f t="shared" ca="1" si="2"/>
        <v>0</v>
      </c>
      <c r="AK8" s="7">
        <f t="shared" ca="1" si="2"/>
        <v>0</v>
      </c>
      <c r="AL8" s="7">
        <f t="shared" ca="1" si="2"/>
        <v>0</v>
      </c>
      <c r="AM8" s="7">
        <f t="shared" ca="1" si="2"/>
        <v>0</v>
      </c>
      <c r="AN8" s="7">
        <f t="shared" ca="1" si="2"/>
        <v>0</v>
      </c>
      <c r="AO8" s="7">
        <f t="shared" ca="1" si="2"/>
        <v>0</v>
      </c>
      <c r="AP8" s="7">
        <f t="shared" ca="1" si="2"/>
        <v>0</v>
      </c>
      <c r="AQ8" s="7">
        <f t="shared" ca="1" si="2"/>
        <v>0</v>
      </c>
      <c r="AR8" s="14"/>
      <c r="AS8" s="14"/>
      <c r="AU8" s="7">
        <f t="shared" ca="1" si="3"/>
        <v>0</v>
      </c>
      <c r="AV8" s="7">
        <f t="shared" ca="1" si="4"/>
        <v>0</v>
      </c>
      <c r="AW8" s="7">
        <f t="shared" ca="1" si="4"/>
        <v>0</v>
      </c>
      <c r="AX8" s="7">
        <f t="shared" ca="1" si="4"/>
        <v>0</v>
      </c>
      <c r="AY8" s="7">
        <f t="shared" ca="1" si="4"/>
        <v>0</v>
      </c>
      <c r="AZ8" s="7">
        <f t="shared" ca="1" si="4"/>
        <v>0</v>
      </c>
      <c r="BA8" s="7">
        <f t="shared" ca="1" si="4"/>
        <v>0</v>
      </c>
      <c r="BB8" s="7">
        <f t="shared" ca="1" si="4"/>
        <v>0</v>
      </c>
      <c r="BC8" s="7">
        <f t="shared" ca="1" si="4"/>
        <v>0</v>
      </c>
      <c r="BD8" s="7">
        <f t="shared" ca="1" si="4"/>
        <v>0</v>
      </c>
      <c r="BE8" s="7">
        <f t="shared" ca="1" si="4"/>
        <v>0</v>
      </c>
      <c r="BF8" s="7">
        <f t="shared" ca="1" si="4"/>
        <v>0</v>
      </c>
      <c r="BG8" s="7">
        <f t="shared" ca="1" si="4"/>
        <v>0</v>
      </c>
      <c r="BH8" s="7">
        <f t="shared" ca="1" si="4"/>
        <v>0</v>
      </c>
    </row>
    <row r="9" spans="1:60" x14ac:dyDescent="0.35">
      <c r="AA9" s="2" t="s">
        <v>31</v>
      </c>
      <c r="AB9">
        <f t="shared" si="5"/>
        <v>34</v>
      </c>
      <c r="AC9">
        <f>AC8+1</f>
        <v>500</v>
      </c>
      <c r="AD9" s="7">
        <f t="shared" ca="1" si="2"/>
        <v>0</v>
      </c>
      <c r="AE9" s="7">
        <f t="shared" ca="1" si="2"/>
        <v>0</v>
      </c>
      <c r="AF9" s="7">
        <f t="shared" ca="1" si="2"/>
        <v>0</v>
      </c>
      <c r="AG9" s="7">
        <f t="shared" ca="1" si="2"/>
        <v>0</v>
      </c>
      <c r="AH9" s="7">
        <f t="shared" ca="1" si="2"/>
        <v>0</v>
      </c>
      <c r="AI9" s="7">
        <f t="shared" ca="1" si="2"/>
        <v>0</v>
      </c>
      <c r="AJ9" s="7">
        <f t="shared" ca="1" si="2"/>
        <v>0</v>
      </c>
      <c r="AK9" s="7">
        <f t="shared" ca="1" si="2"/>
        <v>0</v>
      </c>
      <c r="AL9" s="7">
        <f t="shared" ca="1" si="2"/>
        <v>0</v>
      </c>
      <c r="AM9" s="7">
        <f t="shared" ca="1" si="2"/>
        <v>0</v>
      </c>
      <c r="AN9" s="7">
        <f t="shared" ca="1" si="2"/>
        <v>0</v>
      </c>
      <c r="AO9" s="7">
        <f t="shared" ca="1" si="2"/>
        <v>0</v>
      </c>
      <c r="AP9" s="7">
        <f t="shared" ca="1" si="2"/>
        <v>0</v>
      </c>
      <c r="AQ9" s="7">
        <f t="shared" ca="1" si="2"/>
        <v>0</v>
      </c>
      <c r="AR9" s="14"/>
      <c r="AS9" s="14"/>
      <c r="AU9" s="7">
        <f t="shared" ca="1" si="3"/>
        <v>0</v>
      </c>
      <c r="AV9" s="7">
        <f t="shared" ca="1" si="4"/>
        <v>0</v>
      </c>
      <c r="AW9" s="7">
        <f t="shared" ca="1" si="4"/>
        <v>0</v>
      </c>
      <c r="AX9" s="7">
        <f t="shared" ca="1" si="4"/>
        <v>0</v>
      </c>
      <c r="AY9" s="7">
        <f t="shared" ca="1" si="4"/>
        <v>0</v>
      </c>
      <c r="AZ9" s="7">
        <f t="shared" ca="1" si="4"/>
        <v>0</v>
      </c>
      <c r="BA9" s="7">
        <f t="shared" ca="1" si="4"/>
        <v>0</v>
      </c>
      <c r="BB9" s="7">
        <f t="shared" ca="1" si="4"/>
        <v>0</v>
      </c>
      <c r="BC9" s="7">
        <f t="shared" ca="1" si="4"/>
        <v>0</v>
      </c>
      <c r="BD9" s="7">
        <f t="shared" ca="1" si="4"/>
        <v>0</v>
      </c>
      <c r="BE9" s="7">
        <f t="shared" ca="1" si="4"/>
        <v>0</v>
      </c>
      <c r="BF9" s="7">
        <f t="shared" ca="1" si="4"/>
        <v>0</v>
      </c>
      <c r="BG9" s="7">
        <f t="shared" ca="1" si="4"/>
        <v>0</v>
      </c>
      <c r="BH9" s="7">
        <f t="shared" ca="1" si="4"/>
        <v>0</v>
      </c>
    </row>
    <row r="10" spans="1:60" x14ac:dyDescent="0.35">
      <c r="AA10" s="2" t="s">
        <v>32</v>
      </c>
      <c r="AB10">
        <f t="shared" si="5"/>
        <v>40</v>
      </c>
      <c r="AC10">
        <f>AC9+1</f>
        <v>501</v>
      </c>
      <c r="AD10" s="7">
        <f t="shared" ca="1" si="2"/>
        <v>0</v>
      </c>
      <c r="AE10" s="7">
        <f t="shared" ca="1" si="2"/>
        <v>0</v>
      </c>
      <c r="AF10" s="7">
        <f t="shared" ca="1" si="2"/>
        <v>0</v>
      </c>
      <c r="AG10" s="7">
        <f t="shared" ca="1" si="2"/>
        <v>0</v>
      </c>
      <c r="AH10" s="7">
        <f t="shared" ca="1" si="2"/>
        <v>0</v>
      </c>
      <c r="AI10" s="7">
        <f t="shared" ca="1" si="2"/>
        <v>0</v>
      </c>
      <c r="AJ10" s="7">
        <f t="shared" ca="1" si="2"/>
        <v>0</v>
      </c>
      <c r="AK10" s="7">
        <f t="shared" ca="1" si="2"/>
        <v>0</v>
      </c>
      <c r="AL10" s="7">
        <f t="shared" ca="1" si="2"/>
        <v>0</v>
      </c>
      <c r="AM10" s="7">
        <f t="shared" ca="1" si="2"/>
        <v>0</v>
      </c>
      <c r="AN10" s="7">
        <f t="shared" ca="1" si="2"/>
        <v>0</v>
      </c>
      <c r="AO10" s="7">
        <f t="shared" ca="1" si="2"/>
        <v>0</v>
      </c>
      <c r="AP10" s="7">
        <f t="shared" ca="1" si="2"/>
        <v>0</v>
      </c>
      <c r="AQ10" s="7">
        <f t="shared" ca="1" si="2"/>
        <v>0</v>
      </c>
      <c r="AR10" s="14"/>
      <c r="AS10" s="14"/>
      <c r="AU10" s="7">
        <f t="shared" ca="1" si="3"/>
        <v>0</v>
      </c>
      <c r="AV10" s="7">
        <f t="shared" ca="1" si="4"/>
        <v>0</v>
      </c>
      <c r="AW10" s="7">
        <f t="shared" ca="1" si="4"/>
        <v>0</v>
      </c>
      <c r="AX10" s="7">
        <f t="shared" ca="1" si="4"/>
        <v>0</v>
      </c>
      <c r="AY10" s="7">
        <f t="shared" ca="1" si="4"/>
        <v>0</v>
      </c>
      <c r="AZ10" s="7">
        <f t="shared" ca="1" si="4"/>
        <v>0</v>
      </c>
      <c r="BA10" s="7">
        <f t="shared" ca="1" si="4"/>
        <v>0</v>
      </c>
      <c r="BB10" s="7">
        <f t="shared" ca="1" si="4"/>
        <v>0</v>
      </c>
      <c r="BC10" s="7">
        <f t="shared" ca="1" si="4"/>
        <v>0</v>
      </c>
      <c r="BD10" s="7">
        <f t="shared" ca="1" si="4"/>
        <v>0</v>
      </c>
      <c r="BE10" s="7">
        <f t="shared" ca="1" si="4"/>
        <v>0</v>
      </c>
      <c r="BF10" s="7">
        <f t="shared" ca="1" si="4"/>
        <v>0</v>
      </c>
      <c r="BG10" s="7">
        <f t="shared" ca="1" si="4"/>
        <v>0</v>
      </c>
      <c r="BH10" s="7">
        <f t="shared" ca="1" si="4"/>
        <v>0</v>
      </c>
    </row>
    <row r="11" spans="1:60" x14ac:dyDescent="0.35">
      <c r="AA11" s="2" t="s">
        <v>33</v>
      </c>
      <c r="AB11">
        <f t="shared" si="5"/>
        <v>46</v>
      </c>
    </row>
    <row r="12" spans="1:60" x14ac:dyDescent="0.35">
      <c r="AA12" s="2" t="s">
        <v>34</v>
      </c>
      <c r="AB12">
        <f t="shared" si="5"/>
        <v>52</v>
      </c>
    </row>
    <row r="13" spans="1:60" x14ac:dyDescent="0.35">
      <c r="AA13" s="2" t="s">
        <v>35</v>
      </c>
      <c r="AB13">
        <f t="shared" si="5"/>
        <v>58</v>
      </c>
    </row>
    <row r="14" spans="1:60" x14ac:dyDescent="0.35">
      <c r="AA14" s="2" t="s">
        <v>36</v>
      </c>
      <c r="AB14">
        <f t="shared" si="5"/>
        <v>64</v>
      </c>
      <c r="AD14" s="11" t="str">
        <f>"Sequence: "&amp;B3 &amp; "     Coding Conditions: " &amp; A3</f>
        <v>Sequence: Shaky_Walk_1920x1080_25fps     Coding Conditions: Intra</v>
      </c>
    </row>
    <row r="15" spans="1:60" x14ac:dyDescent="0.35">
      <c r="AA15" s="2" t="s">
        <v>37</v>
      </c>
      <c r="AB15">
        <f t="shared" si="5"/>
        <v>70</v>
      </c>
    </row>
    <row r="16" spans="1:60" x14ac:dyDescent="0.35">
      <c r="AA16" s="2" t="s">
        <v>38</v>
      </c>
      <c r="AB16">
        <f t="shared" si="5"/>
        <v>76</v>
      </c>
    </row>
    <row r="17" spans="27:46" x14ac:dyDescent="0.35">
      <c r="AA17" s="2" t="s">
        <v>39</v>
      </c>
      <c r="AB17">
        <f t="shared" si="5"/>
        <v>82</v>
      </c>
      <c r="AD17" s="1" t="s">
        <v>152</v>
      </c>
      <c r="AE17" s="1" t="s">
        <v>153</v>
      </c>
      <c r="AF17" s="1" t="s">
        <v>154</v>
      </c>
      <c r="AG17" s="1" t="s">
        <v>155</v>
      </c>
      <c r="AH17" s="1" t="s">
        <v>158</v>
      </c>
    </row>
    <row r="18" spans="27:46" x14ac:dyDescent="0.35">
      <c r="AA18" s="2" t="s">
        <v>135</v>
      </c>
      <c r="AB18">
        <f t="shared" si="5"/>
        <v>88</v>
      </c>
      <c r="AD18" s="8">
        <f ca="1" xml:space="preserve"> MAX(AD5:AD10,AU5:AU10)</f>
        <v>0</v>
      </c>
      <c r="AE18" s="8">
        <f ca="1" xml:space="preserve"> MAX(AE5:AE10,AV5:AV10)</f>
        <v>0</v>
      </c>
      <c r="AF18" s="8">
        <f ca="1" xml:space="preserve"> MAX(AF5:AF10,AW5:AW10)</f>
        <v>0</v>
      </c>
      <c r="AG18" s="8">
        <f ca="1" xml:space="preserve"> MAX(AG5:AG10,AX5:AX10)</f>
        <v>0</v>
      </c>
      <c r="AH18" s="8">
        <f ca="1" xml:space="preserve"> MAX(AH5:AH10,AZ5:AZ10)</f>
        <v>0</v>
      </c>
      <c r="AI18" s="8">
        <f ca="1" xml:space="preserve"> MAX(AI5:AI10,AZ5:AZ10)</f>
        <v>0</v>
      </c>
      <c r="AJ18" s="8">
        <f t="shared" ref="AJ18:AQ18" ca="1" si="6">MAX(AJ5:AJ10,BA5:BA10, BJ5:BJ10)</f>
        <v>0</v>
      </c>
      <c r="AK18" s="8">
        <f t="shared" ca="1" si="6"/>
        <v>0</v>
      </c>
      <c r="AL18" s="8">
        <f t="shared" ca="1" si="6"/>
        <v>0</v>
      </c>
      <c r="AM18" s="8">
        <f t="shared" ca="1" si="6"/>
        <v>0</v>
      </c>
      <c r="AN18" s="8">
        <f t="shared" ca="1" si="6"/>
        <v>0</v>
      </c>
      <c r="AO18" s="8">
        <f t="shared" ca="1" si="6"/>
        <v>0</v>
      </c>
      <c r="AP18" s="8">
        <f t="shared" ca="1" si="6"/>
        <v>0</v>
      </c>
      <c r="AQ18" s="8">
        <f t="shared" ca="1" si="6"/>
        <v>0</v>
      </c>
      <c r="AR18" s="8"/>
      <c r="AS18" s="8"/>
    </row>
    <row r="19" spans="27:46" x14ac:dyDescent="0.35">
      <c r="AA19" s="2" t="s">
        <v>136</v>
      </c>
      <c r="AB19">
        <f t="shared" si="5"/>
        <v>94</v>
      </c>
      <c r="AD19" s="8">
        <f ca="1">MIN(AD5:AD10,AU5:AU10)</f>
        <v>0</v>
      </c>
      <c r="AE19" s="8">
        <f ca="1">MIN(AE5:AE10,AV5:AV10)</f>
        <v>0</v>
      </c>
      <c r="AF19" s="8">
        <f ca="1">MIN(AF5:AF10,AW5:AW10)</f>
        <v>0</v>
      </c>
      <c r="AG19" s="8">
        <f ca="1">MIN(AG5:AG10,AX5:AX10)</f>
        <v>0</v>
      </c>
      <c r="AH19" s="8">
        <f ca="1">MIN(AH5:AH10,AZ5:AZ10)</f>
        <v>0</v>
      </c>
      <c r="AI19" s="8">
        <f ca="1">MIN(AI5:AI10,AZ5:AZ10)</f>
        <v>0</v>
      </c>
      <c r="AJ19" s="8">
        <f t="shared" ref="AJ19:AQ19" ca="1" si="7">MIN(AJ5:AJ10,BA5:BA10,BJ5:BJ10)</f>
        <v>0</v>
      </c>
      <c r="AK19" s="8">
        <f t="shared" ca="1" si="7"/>
        <v>0</v>
      </c>
      <c r="AL19" s="8">
        <f t="shared" ca="1" si="7"/>
        <v>0</v>
      </c>
      <c r="AM19" s="8">
        <f t="shared" ca="1" si="7"/>
        <v>0</v>
      </c>
      <c r="AN19" s="8">
        <f t="shared" ca="1" si="7"/>
        <v>0</v>
      </c>
      <c r="AO19" s="8">
        <f t="shared" ca="1" si="7"/>
        <v>0</v>
      </c>
      <c r="AP19" s="8">
        <f t="shared" ca="1" si="7"/>
        <v>0</v>
      </c>
      <c r="AQ19" s="8">
        <f t="shared" ca="1" si="7"/>
        <v>0</v>
      </c>
      <c r="AR19" s="8"/>
      <c r="AS19" s="8"/>
    </row>
    <row r="20" spans="27:46" x14ac:dyDescent="0.35">
      <c r="AA20" s="2" t="s">
        <v>40</v>
      </c>
      <c r="AB20">
        <f t="shared" si="5"/>
        <v>100</v>
      </c>
      <c r="AD20" s="9"/>
      <c r="AE20" s="9"/>
      <c r="AF20" s="9"/>
      <c r="AG20" s="9"/>
      <c r="AH20" s="9"/>
      <c r="AI20" s="9"/>
      <c r="AJ20" s="9"/>
      <c r="AK20" s="9"/>
      <c r="AL20" s="9"/>
      <c r="AM20" s="9"/>
      <c r="AN20" s="9"/>
      <c r="AO20" s="9"/>
      <c r="AP20" s="9"/>
      <c r="AQ20" s="9"/>
      <c r="AR20" s="9"/>
      <c r="AS20" s="9"/>
    </row>
    <row r="21" spans="27:46" x14ac:dyDescent="0.35">
      <c r="AA21" s="2" t="s">
        <v>41</v>
      </c>
      <c r="AB21">
        <f t="shared" si="5"/>
        <v>106</v>
      </c>
      <c r="AD21" s="9">
        <f ca="1">POWER(10,CEILING(LOG(AD18+1),1))</f>
        <v>1</v>
      </c>
      <c r="AE21" s="10">
        <f ca="1">CEILING(AE18+0.25,0.5)</f>
        <v>0.5</v>
      </c>
      <c r="AF21" s="10">
        <f t="shared" ref="AF21:AQ21" ca="1" si="8">CEILING(AF18+0.25,0.5)</f>
        <v>0.5</v>
      </c>
      <c r="AG21" s="10">
        <f t="shared" ca="1" si="8"/>
        <v>0.5</v>
      </c>
      <c r="AH21" s="10">
        <f t="shared" ref="AH21" ca="1" si="9">CEILING(AH18+0.25,0.5)</f>
        <v>0.5</v>
      </c>
      <c r="AI21" s="10">
        <f t="shared" ca="1" si="8"/>
        <v>0.5</v>
      </c>
      <c r="AJ21" s="10">
        <f t="shared" ca="1" si="8"/>
        <v>0.5</v>
      </c>
      <c r="AK21" s="10">
        <f t="shared" ca="1" si="8"/>
        <v>0.5</v>
      </c>
      <c r="AL21" s="10">
        <f t="shared" ca="1" si="8"/>
        <v>0.5</v>
      </c>
      <c r="AM21" s="10">
        <f t="shared" ca="1" si="8"/>
        <v>0.5</v>
      </c>
      <c r="AN21" s="10">
        <f t="shared" ca="1" si="8"/>
        <v>0.5</v>
      </c>
      <c r="AO21" s="10">
        <f t="shared" ca="1" si="8"/>
        <v>0.5</v>
      </c>
      <c r="AP21" s="10">
        <f t="shared" ca="1" si="8"/>
        <v>0.5</v>
      </c>
      <c r="AQ21" s="10">
        <f t="shared" ca="1" si="8"/>
        <v>0.5</v>
      </c>
      <c r="AR21" s="10"/>
      <c r="AS21" s="10"/>
      <c r="AT21" s="8"/>
    </row>
    <row r="22" spans="27:46" x14ac:dyDescent="0.35">
      <c r="AA22" s="2" t="s">
        <v>42</v>
      </c>
      <c r="AB22">
        <f t="shared" si="5"/>
        <v>112</v>
      </c>
      <c r="AD22" s="9">
        <f ca="1">POWER(10,FLOOR(LOG(AD19+10),1))</f>
        <v>10</v>
      </c>
      <c r="AE22" s="10">
        <f ca="1">FLOOR(AE19-0.25,0.5)</f>
        <v>-0.5</v>
      </c>
      <c r="AF22" s="10">
        <f t="shared" ref="AF22:AQ22" ca="1" si="10">FLOOR(AF19-0.25,0.5)</f>
        <v>-0.5</v>
      </c>
      <c r="AG22" s="10">
        <f t="shared" ca="1" si="10"/>
        <v>-0.5</v>
      </c>
      <c r="AH22" s="10">
        <f t="shared" ref="AH22" ca="1" si="11">FLOOR(AH19-0.25,0.5)</f>
        <v>-0.5</v>
      </c>
      <c r="AI22" s="10">
        <f t="shared" ca="1" si="10"/>
        <v>-0.5</v>
      </c>
      <c r="AJ22" s="10">
        <f t="shared" ca="1" si="10"/>
        <v>-0.5</v>
      </c>
      <c r="AK22" s="10">
        <f t="shared" ca="1" si="10"/>
        <v>-0.5</v>
      </c>
      <c r="AL22" s="10">
        <f t="shared" ca="1" si="10"/>
        <v>-0.5</v>
      </c>
      <c r="AM22" s="10">
        <f t="shared" ca="1" si="10"/>
        <v>-0.5</v>
      </c>
      <c r="AN22" s="10">
        <f t="shared" ca="1" si="10"/>
        <v>-0.5</v>
      </c>
      <c r="AO22" s="10">
        <f t="shared" ca="1" si="10"/>
        <v>-0.5</v>
      </c>
      <c r="AP22" s="10">
        <f t="shared" ca="1" si="10"/>
        <v>-0.5</v>
      </c>
      <c r="AQ22" s="10">
        <f t="shared" ca="1" si="10"/>
        <v>-0.5</v>
      </c>
      <c r="AR22" s="10"/>
      <c r="AS22" s="10"/>
      <c r="AT22" s="8"/>
    </row>
    <row r="23" spans="27:46" x14ac:dyDescent="0.35">
      <c r="AA23" s="2" t="s">
        <v>43</v>
      </c>
      <c r="AB23">
        <f t="shared" si="5"/>
        <v>118</v>
      </c>
      <c r="AT23" s="9"/>
    </row>
    <row r="24" spans="27:46" x14ac:dyDescent="0.35">
      <c r="AA24" s="2" t="s">
        <v>44</v>
      </c>
      <c r="AB24">
        <f t="shared" si="5"/>
        <v>124</v>
      </c>
      <c r="AD24" s="1">
        <f ca="1">CEILING(AD18*110%/100,1)*100</f>
        <v>0</v>
      </c>
      <c r="AT24" s="10"/>
    </row>
    <row r="25" spans="27:46" x14ac:dyDescent="0.35">
      <c r="AA25" s="2" t="s">
        <v>45</v>
      </c>
      <c r="AB25">
        <f t="shared" si="5"/>
        <v>130</v>
      </c>
      <c r="AD25" s="1">
        <v>0</v>
      </c>
      <c r="AT25" s="10"/>
    </row>
    <row r="26" spans="27:46" x14ac:dyDescent="0.35">
      <c r="AA26" s="2" t="s">
        <v>46</v>
      </c>
      <c r="AB26">
        <f t="shared" si="5"/>
        <v>136</v>
      </c>
    </row>
    <row r="27" spans="27:46" x14ac:dyDescent="0.35">
      <c r="AA27" s="2" t="s">
        <v>137</v>
      </c>
      <c r="AB27">
        <f t="shared" si="5"/>
        <v>142</v>
      </c>
    </row>
    <row r="28" spans="27:46" x14ac:dyDescent="0.35">
      <c r="AA28" s="2" t="s">
        <v>47</v>
      </c>
      <c r="AB28">
        <f t="shared" si="5"/>
        <v>148</v>
      </c>
    </row>
    <row r="29" spans="27:46" x14ac:dyDescent="0.35">
      <c r="AA29" s="2" t="s">
        <v>48</v>
      </c>
      <c r="AB29">
        <f t="shared" si="5"/>
        <v>154</v>
      </c>
    </row>
    <row r="30" spans="27:46" x14ac:dyDescent="0.35">
      <c r="AA30" s="2" t="s">
        <v>49</v>
      </c>
      <c r="AB30">
        <f t="shared" si="5"/>
        <v>160</v>
      </c>
    </row>
    <row r="31" spans="27:46" x14ac:dyDescent="0.35">
      <c r="AA31" s="2" t="s">
        <v>50</v>
      </c>
      <c r="AB31">
        <f t="shared" si="5"/>
        <v>166</v>
      </c>
    </row>
    <row r="32" spans="27:46" x14ac:dyDescent="0.35">
      <c r="AA32" s="2" t="s">
        <v>51</v>
      </c>
      <c r="AB32">
        <f t="shared" si="5"/>
        <v>172</v>
      </c>
    </row>
    <row r="33" spans="27:28" x14ac:dyDescent="0.35">
      <c r="AA33" s="2" t="s">
        <v>52</v>
      </c>
      <c r="AB33">
        <f t="shared" si="5"/>
        <v>178</v>
      </c>
    </row>
    <row r="34" spans="27:28" x14ac:dyDescent="0.35">
      <c r="AA34" s="2" t="s">
        <v>53</v>
      </c>
      <c r="AB34">
        <f t="shared" si="5"/>
        <v>184</v>
      </c>
    </row>
    <row r="35" spans="27:28" x14ac:dyDescent="0.35">
      <c r="AA35" s="2" t="s">
        <v>54</v>
      </c>
      <c r="AB35">
        <f t="shared" si="5"/>
        <v>190</v>
      </c>
    </row>
    <row r="36" spans="27:28" x14ac:dyDescent="0.35">
      <c r="AA36" s="2" t="s">
        <v>55</v>
      </c>
      <c r="AB36">
        <f t="shared" si="5"/>
        <v>196</v>
      </c>
    </row>
    <row r="37" spans="27:28" x14ac:dyDescent="0.35">
      <c r="AA37" s="2" t="s">
        <v>56</v>
      </c>
      <c r="AB37">
        <f t="shared" si="5"/>
        <v>202</v>
      </c>
    </row>
    <row r="38" spans="27:28" x14ac:dyDescent="0.35">
      <c r="AA38" s="2" t="s">
        <v>57</v>
      </c>
      <c r="AB38">
        <f t="shared" si="5"/>
        <v>208</v>
      </c>
    </row>
    <row r="39" spans="27:28" x14ac:dyDescent="0.35">
      <c r="AA39" s="2" t="s">
        <v>58</v>
      </c>
      <c r="AB39">
        <f t="shared" si="5"/>
        <v>214</v>
      </c>
    </row>
    <row r="40" spans="27:28" x14ac:dyDescent="0.35">
      <c r="AA40" s="2" t="s">
        <v>59</v>
      </c>
      <c r="AB40">
        <f t="shared" si="5"/>
        <v>220</v>
      </c>
    </row>
    <row r="41" spans="27:28" x14ac:dyDescent="0.35">
      <c r="AA41" s="2" t="s">
        <v>60</v>
      </c>
      <c r="AB41">
        <f t="shared" si="5"/>
        <v>226</v>
      </c>
    </row>
    <row r="42" spans="27:28" x14ac:dyDescent="0.35">
      <c r="AA42" s="2" t="s">
        <v>61</v>
      </c>
      <c r="AB42">
        <f t="shared" si="5"/>
        <v>232</v>
      </c>
    </row>
    <row r="43" spans="27:28" x14ac:dyDescent="0.35">
      <c r="AA43" s="2" t="s">
        <v>62</v>
      </c>
      <c r="AB43">
        <f t="shared" si="5"/>
        <v>238</v>
      </c>
    </row>
    <row r="44" spans="27:28" x14ac:dyDescent="0.35">
      <c r="AA44" s="2" t="s">
        <v>63</v>
      </c>
      <c r="AB44">
        <f t="shared" si="5"/>
        <v>244</v>
      </c>
    </row>
    <row r="45" spans="27:28" x14ac:dyDescent="0.35">
      <c r="AA45" s="2" t="s">
        <v>64</v>
      </c>
      <c r="AB45">
        <f t="shared" si="5"/>
        <v>250</v>
      </c>
    </row>
    <row r="46" spans="27:28" x14ac:dyDescent="0.35">
      <c r="AA46" s="2" t="s">
        <v>65</v>
      </c>
      <c r="AB46">
        <f t="shared" si="5"/>
        <v>256</v>
      </c>
    </row>
    <row r="47" spans="27:28" x14ac:dyDescent="0.35">
      <c r="AA47" s="2" t="s">
        <v>66</v>
      </c>
      <c r="AB47">
        <f t="shared" si="5"/>
        <v>262</v>
      </c>
    </row>
    <row r="48" spans="27:28" x14ac:dyDescent="0.35">
      <c r="AA48" s="2" t="s">
        <v>67</v>
      </c>
      <c r="AB48">
        <f t="shared" si="5"/>
        <v>268</v>
      </c>
    </row>
    <row r="49" spans="27:28" x14ac:dyDescent="0.35">
      <c r="AA49" s="2" t="s">
        <v>68</v>
      </c>
      <c r="AB49">
        <f t="shared" si="5"/>
        <v>274</v>
      </c>
    </row>
    <row r="50" spans="27:28" x14ac:dyDescent="0.35">
      <c r="AA50" s="2" t="s">
        <v>69</v>
      </c>
      <c r="AB50">
        <f t="shared" si="5"/>
        <v>280</v>
      </c>
    </row>
    <row r="51" spans="27:28" x14ac:dyDescent="0.35">
      <c r="AA51" s="2" t="s">
        <v>70</v>
      </c>
      <c r="AB51">
        <f t="shared" si="5"/>
        <v>286</v>
      </c>
    </row>
    <row r="52" spans="27:28" x14ac:dyDescent="0.35">
      <c r="AA52" s="2" t="s">
        <v>24</v>
      </c>
      <c r="AB52">
        <f t="shared" si="5"/>
        <v>292</v>
      </c>
    </row>
    <row r="53" spans="27:28" x14ac:dyDescent="0.35">
      <c r="AA53" s="2" t="s">
        <v>71</v>
      </c>
      <c r="AB53">
        <f t="shared" si="5"/>
        <v>298</v>
      </c>
    </row>
    <row r="54" spans="27:28" x14ac:dyDescent="0.35">
      <c r="AA54" s="2" t="s">
        <v>72</v>
      </c>
      <c r="AB54">
        <f t="shared" si="5"/>
        <v>304</v>
      </c>
    </row>
    <row r="55" spans="27:28" x14ac:dyDescent="0.35">
      <c r="AA55" s="2" t="s">
        <v>73</v>
      </c>
      <c r="AB55">
        <f t="shared" si="5"/>
        <v>310</v>
      </c>
    </row>
    <row r="56" spans="27:28" x14ac:dyDescent="0.35">
      <c r="AA56" s="2" t="s">
        <v>74</v>
      </c>
      <c r="AB56">
        <f t="shared" si="5"/>
        <v>316</v>
      </c>
    </row>
    <row r="57" spans="27:28" x14ac:dyDescent="0.35">
      <c r="AA57" s="2" t="s">
        <v>75</v>
      </c>
      <c r="AB57">
        <f t="shared" si="5"/>
        <v>322</v>
      </c>
    </row>
    <row r="58" spans="27:28" x14ac:dyDescent="0.35">
      <c r="AA58" s="2" t="s">
        <v>25</v>
      </c>
      <c r="AB58">
        <f t="shared" si="5"/>
        <v>328</v>
      </c>
    </row>
    <row r="59" spans="27:28" x14ac:dyDescent="0.35">
      <c r="AA59" s="2" t="s">
        <v>26</v>
      </c>
      <c r="AB59">
        <f t="shared" si="5"/>
        <v>334</v>
      </c>
    </row>
    <row r="60" spans="27:28" x14ac:dyDescent="0.35">
      <c r="AA60" s="2" t="s">
        <v>138</v>
      </c>
      <c r="AB60">
        <f t="shared" si="5"/>
        <v>340</v>
      </c>
    </row>
    <row r="61" spans="27:28" x14ac:dyDescent="0.35">
      <c r="AA61" s="2" t="s">
        <v>76</v>
      </c>
      <c r="AB61">
        <f t="shared" si="5"/>
        <v>346</v>
      </c>
    </row>
    <row r="62" spans="27:28" x14ac:dyDescent="0.35">
      <c r="AA62" s="2" t="s">
        <v>77</v>
      </c>
      <c r="AB62">
        <f t="shared" si="5"/>
        <v>352</v>
      </c>
    </row>
    <row r="63" spans="27:28" x14ac:dyDescent="0.35">
      <c r="AA63" s="2" t="s">
        <v>78</v>
      </c>
      <c r="AB63">
        <f t="shared" si="5"/>
        <v>358</v>
      </c>
    </row>
    <row r="64" spans="27:28" x14ac:dyDescent="0.35">
      <c r="AA64" s="2" t="s">
        <v>79</v>
      </c>
      <c r="AB64">
        <f t="shared" si="5"/>
        <v>364</v>
      </c>
    </row>
    <row r="65" spans="27:28" x14ac:dyDescent="0.35">
      <c r="AA65" s="2" t="s">
        <v>80</v>
      </c>
      <c r="AB65">
        <f t="shared" si="5"/>
        <v>370</v>
      </c>
    </row>
    <row r="66" spans="27:28" x14ac:dyDescent="0.35">
      <c r="AA66" s="2" t="s">
        <v>81</v>
      </c>
      <c r="AB66">
        <f t="shared" si="5"/>
        <v>376</v>
      </c>
    </row>
    <row r="67" spans="27:28" x14ac:dyDescent="0.35">
      <c r="AA67" s="2" t="s">
        <v>82</v>
      </c>
      <c r="AB67">
        <f t="shared" si="5"/>
        <v>382</v>
      </c>
    </row>
    <row r="68" spans="27:28" x14ac:dyDescent="0.35">
      <c r="AA68" s="2" t="s">
        <v>83</v>
      </c>
      <c r="AB68">
        <f t="shared" si="5"/>
        <v>388</v>
      </c>
    </row>
    <row r="69" spans="27:28" x14ac:dyDescent="0.35">
      <c r="AA69" s="2" t="s">
        <v>84</v>
      </c>
      <c r="AB69">
        <f>AB68+6</f>
        <v>394</v>
      </c>
    </row>
    <row r="70" spans="27:28" x14ac:dyDescent="0.35">
      <c r="AA70" s="2" t="s">
        <v>85</v>
      </c>
      <c r="AB70">
        <f t="shared" si="5"/>
        <v>400</v>
      </c>
    </row>
    <row r="71" spans="27:28" x14ac:dyDescent="0.35">
      <c r="AA71" s="2" t="s">
        <v>86</v>
      </c>
      <c r="AB71">
        <f t="shared" ref="AB71:AB86" si="12">AB70+6</f>
        <v>406</v>
      </c>
    </row>
    <row r="72" spans="27:28" x14ac:dyDescent="0.35">
      <c r="AA72" s="2" t="s">
        <v>87</v>
      </c>
      <c r="AB72">
        <f t="shared" si="12"/>
        <v>412</v>
      </c>
    </row>
    <row r="73" spans="27:28" x14ac:dyDescent="0.35">
      <c r="AA73" s="2" t="s">
        <v>88</v>
      </c>
      <c r="AB73">
        <f t="shared" si="12"/>
        <v>418</v>
      </c>
    </row>
    <row r="74" spans="27:28" x14ac:dyDescent="0.35">
      <c r="AA74" s="2" t="s">
        <v>89</v>
      </c>
      <c r="AB74">
        <f t="shared" si="12"/>
        <v>424</v>
      </c>
    </row>
    <row r="75" spans="27:28" x14ac:dyDescent="0.35">
      <c r="AA75" s="2" t="s">
        <v>316</v>
      </c>
      <c r="AB75">
        <f t="shared" si="12"/>
        <v>430</v>
      </c>
    </row>
    <row r="76" spans="27:28" x14ac:dyDescent="0.35">
      <c r="AA76" s="2" t="s">
        <v>317</v>
      </c>
      <c r="AB76">
        <f t="shared" si="12"/>
        <v>436</v>
      </c>
    </row>
    <row r="77" spans="27:28" x14ac:dyDescent="0.35">
      <c r="AA77" s="2" t="s">
        <v>318</v>
      </c>
      <c r="AB77">
        <f t="shared" si="12"/>
        <v>442</v>
      </c>
    </row>
    <row r="78" spans="27:28" x14ac:dyDescent="0.35">
      <c r="AA78" s="2" t="s">
        <v>319</v>
      </c>
      <c r="AB78">
        <f t="shared" si="12"/>
        <v>448</v>
      </c>
    </row>
    <row r="79" spans="27:28" x14ac:dyDescent="0.35">
      <c r="AA79" s="2" t="s">
        <v>315</v>
      </c>
      <c r="AB79">
        <f t="shared" si="12"/>
        <v>454</v>
      </c>
    </row>
    <row r="80" spans="27:28" x14ac:dyDescent="0.35">
      <c r="AA80" s="2" t="s">
        <v>320</v>
      </c>
      <c r="AB80">
        <f t="shared" si="12"/>
        <v>460</v>
      </c>
    </row>
    <row r="81" spans="27:28" x14ac:dyDescent="0.35">
      <c r="AA81" s="2" t="s">
        <v>321</v>
      </c>
      <c r="AB81">
        <f t="shared" si="12"/>
        <v>466</v>
      </c>
    </row>
    <row r="82" spans="27:28" x14ac:dyDescent="0.35">
      <c r="AA82" s="2" t="s">
        <v>322</v>
      </c>
      <c r="AB82">
        <f t="shared" si="12"/>
        <v>472</v>
      </c>
    </row>
    <row r="83" spans="27:28" x14ac:dyDescent="0.35">
      <c r="AA83" s="2" t="s">
        <v>323</v>
      </c>
      <c r="AB83">
        <f t="shared" si="12"/>
        <v>478</v>
      </c>
    </row>
    <row r="84" spans="27:28" x14ac:dyDescent="0.35">
      <c r="AA84" s="2" t="s">
        <v>324</v>
      </c>
      <c r="AB84">
        <f t="shared" si="12"/>
        <v>484</v>
      </c>
    </row>
    <row r="85" spans="27:28" x14ac:dyDescent="0.35">
      <c r="AA85" s="2" t="s">
        <v>325</v>
      </c>
      <c r="AB85">
        <f t="shared" si="12"/>
        <v>490</v>
      </c>
    </row>
    <row r="86" spans="27:28" x14ac:dyDescent="0.35">
      <c r="AA86" s="2" t="s">
        <v>326</v>
      </c>
      <c r="AB86">
        <f t="shared" si="12"/>
        <v>496</v>
      </c>
    </row>
    <row r="87" spans="27:28" x14ac:dyDescent="0.35">
      <c r="AA87" s="4"/>
    </row>
    <row r="88" spans="27:28" x14ac:dyDescent="0.35">
      <c r="AA88" s="4"/>
    </row>
    <row r="89" spans="27:28" x14ac:dyDescent="0.35">
      <c r="AA89" s="4"/>
    </row>
    <row r="90" spans="27:28" x14ac:dyDescent="0.35">
      <c r="AA90" s="4"/>
    </row>
    <row r="91" spans="27:28" x14ac:dyDescent="0.35">
      <c r="AA91" s="4"/>
    </row>
    <row r="92" spans="27:28" x14ac:dyDescent="0.35">
      <c r="AA92" s="4"/>
    </row>
    <row r="93" spans="27:28" x14ac:dyDescent="0.35">
      <c r="AA93" s="4"/>
    </row>
    <row r="94" spans="27:28" x14ac:dyDescent="0.35">
      <c r="AA94" s="4"/>
    </row>
    <row r="95" spans="27:28" x14ac:dyDescent="0.35">
      <c r="AA95" s="4"/>
    </row>
    <row r="96" spans="27:28" x14ac:dyDescent="0.35">
      <c r="AA96" s="4"/>
    </row>
    <row r="97" spans="27:27" x14ac:dyDescent="0.35">
      <c r="AA97" s="4"/>
    </row>
    <row r="98" spans="27:27" x14ac:dyDescent="0.35">
      <c r="AA98" s="4"/>
    </row>
    <row r="99" spans="27:27" x14ac:dyDescent="0.35">
      <c r="AA99" s="4"/>
    </row>
    <row r="100" spans="27:27" x14ac:dyDescent="0.35">
      <c r="AA100" s="4"/>
    </row>
    <row r="101" spans="27:27" x14ac:dyDescent="0.35">
      <c r="AA101" s="4"/>
    </row>
    <row r="102" spans="27:27" x14ac:dyDescent="0.35">
      <c r="AA102" s="4"/>
    </row>
    <row r="103" spans="27:27" x14ac:dyDescent="0.35">
      <c r="AA103" s="4"/>
    </row>
    <row r="104" spans="27:27" x14ac:dyDescent="0.35">
      <c r="AA104" s="4"/>
    </row>
    <row r="105" spans="27:27" x14ac:dyDescent="0.35">
      <c r="AA105" s="4"/>
    </row>
    <row r="106" spans="27:27" x14ac:dyDescent="0.35">
      <c r="AA106" s="4"/>
    </row>
    <row r="107" spans="27:27" x14ac:dyDescent="0.35">
      <c r="AA107" s="4"/>
    </row>
    <row r="108" spans="27:27" x14ac:dyDescent="0.35">
      <c r="AA108" s="4"/>
    </row>
    <row r="109" spans="27:27" x14ac:dyDescent="0.35">
      <c r="AA109" s="4"/>
    </row>
    <row r="110" spans="27:27" x14ac:dyDescent="0.35">
      <c r="AA110" s="4"/>
    </row>
    <row r="111" spans="27:27" x14ac:dyDescent="0.35">
      <c r="AA111" s="4"/>
    </row>
    <row r="112" spans="27:27" x14ac:dyDescent="0.35">
      <c r="AA112" s="4"/>
    </row>
    <row r="113" spans="27:27" x14ac:dyDescent="0.35">
      <c r="AA113" s="4"/>
    </row>
    <row r="114" spans="27:27" x14ac:dyDescent="0.35">
      <c r="AA114" s="4"/>
    </row>
    <row r="115" spans="27:27" x14ac:dyDescent="0.35">
      <c r="AA115" s="4"/>
    </row>
    <row r="116" spans="27:27" x14ac:dyDescent="0.35">
      <c r="AA116" s="4"/>
    </row>
    <row r="117" spans="27:27" x14ac:dyDescent="0.35">
      <c r="AA117" s="4"/>
    </row>
    <row r="118" spans="27:27" x14ac:dyDescent="0.35">
      <c r="AA118" s="4"/>
    </row>
    <row r="119" spans="27:27" x14ac:dyDescent="0.35">
      <c r="AA119" s="4"/>
    </row>
    <row r="120" spans="27:27" x14ac:dyDescent="0.35">
      <c r="AA120" s="4"/>
    </row>
    <row r="121" spans="27:27" x14ac:dyDescent="0.35">
      <c r="AA121" s="4"/>
    </row>
    <row r="122" spans="27:27" x14ac:dyDescent="0.35">
      <c r="AA122" s="4"/>
    </row>
    <row r="123" spans="27:27" x14ac:dyDescent="0.35">
      <c r="AA123" s="4"/>
    </row>
    <row r="124" spans="27:27" x14ac:dyDescent="0.35">
      <c r="AA124" s="4"/>
    </row>
    <row r="125" spans="27:27" x14ac:dyDescent="0.35">
      <c r="AA125" s="4"/>
    </row>
    <row r="126" spans="27:27" x14ac:dyDescent="0.35">
      <c r="AA126" s="4"/>
    </row>
    <row r="127" spans="27:27" x14ac:dyDescent="0.35">
      <c r="AA127" s="4"/>
    </row>
    <row r="128" spans="27:27" x14ac:dyDescent="0.35">
      <c r="AA128" s="4"/>
    </row>
    <row r="129" spans="27:27" x14ac:dyDescent="0.35">
      <c r="AA129" s="4"/>
    </row>
    <row r="130" spans="27:27" x14ac:dyDescent="0.35">
      <c r="AA130" s="4"/>
    </row>
    <row r="131" spans="27:27" x14ac:dyDescent="0.35">
      <c r="AA131" s="4"/>
    </row>
    <row r="132" spans="27:27" x14ac:dyDescent="0.35">
      <c r="AA132" s="4"/>
    </row>
  </sheetData>
  <mergeCells count="5">
    <mergeCell ref="B3:F3"/>
    <mergeCell ref="AV3:AX3"/>
    <mergeCell ref="AE3:AG3"/>
    <mergeCell ref="AO3:AQ3"/>
    <mergeCell ref="BF3:BH3"/>
  </mergeCells>
  <dataValidations count="2">
    <dataValidation type="list" showInputMessage="1" showErrorMessage="1" sqref="A3" xr:uid="{ADAC3298-9CE7-C64A-B507-E204B0CCD314}">
      <formula1>$Z$4:$Z$15</formula1>
    </dataValidation>
    <dataValidation type="list" showInputMessage="1" showErrorMessage="1" sqref="B3" xr:uid="{8D338B97-8AA3-1741-A880-D90CE7861231}">
      <formula1>$AA$4:$AA$89</formula1>
    </dataValidation>
  </dataValidations>
  <pageMargins left="0.75" right="0.75" top="1" bottom="1" header="0.5" footer="0.5"/>
  <pageSetup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ACB8A2-8DF3-CF4F-A09A-DDB936E3A289}">
  <sheetPr codeName="Sheet11"/>
  <dimension ref="A1:BH132"/>
  <sheetViews>
    <sheetView workbookViewId="0">
      <selection activeCell="G3" sqref="G3"/>
    </sheetView>
  </sheetViews>
  <sheetFormatPr defaultColWidth="8.83203125" defaultRowHeight="15.5" x14ac:dyDescent="0.35"/>
  <cols>
    <col min="2" max="2" width="21.33203125" customWidth="1"/>
    <col min="25" max="26" width="9" customWidth="1"/>
    <col min="27" max="27" width="45.5" bestFit="1" customWidth="1"/>
    <col min="28" max="29" width="9" customWidth="1"/>
    <col min="30" max="60" width="10.1640625" style="1" customWidth="1"/>
  </cols>
  <sheetData>
    <row r="1" spans="1:60" ht="16.5" customHeight="1" x14ac:dyDescent="0.35">
      <c r="A1" t="s">
        <v>149</v>
      </c>
      <c r="AD1" s="1">
        <v>7</v>
      </c>
      <c r="AE1" s="1">
        <f>AD1+1</f>
        <v>8</v>
      </c>
      <c r="AF1" s="1">
        <f t="shared" ref="AF1:AQ1" si="0">AE1+1</f>
        <v>9</v>
      </c>
      <c r="AG1" s="1">
        <f t="shared" si="0"/>
        <v>10</v>
      </c>
      <c r="AH1" s="1">
        <f t="shared" si="0"/>
        <v>11</v>
      </c>
      <c r="AI1" s="1">
        <f>AH1+1</f>
        <v>12</v>
      </c>
      <c r="AJ1" s="1">
        <f t="shared" si="0"/>
        <v>13</v>
      </c>
      <c r="AK1" s="1">
        <f t="shared" si="0"/>
        <v>14</v>
      </c>
      <c r="AL1" s="1">
        <f t="shared" si="0"/>
        <v>15</v>
      </c>
      <c r="AM1" s="1">
        <f t="shared" si="0"/>
        <v>16</v>
      </c>
      <c r="AN1" s="1">
        <f t="shared" si="0"/>
        <v>17</v>
      </c>
      <c r="AO1" s="1">
        <f t="shared" si="0"/>
        <v>18</v>
      </c>
      <c r="AP1" s="1">
        <f t="shared" si="0"/>
        <v>19</v>
      </c>
      <c r="AQ1" s="1">
        <f t="shared" si="0"/>
        <v>20</v>
      </c>
      <c r="AU1" s="1">
        <v>26</v>
      </c>
      <c r="AV1" s="1">
        <f>AU1+1</f>
        <v>27</v>
      </c>
      <c r="AW1" s="1">
        <f t="shared" ref="AW1:BH1" si="1">AV1+1</f>
        <v>28</v>
      </c>
      <c r="AX1" s="1">
        <f t="shared" si="1"/>
        <v>29</v>
      </c>
      <c r="AY1" s="1">
        <f t="shared" si="1"/>
        <v>30</v>
      </c>
      <c r="AZ1" s="1">
        <f>AY1+1</f>
        <v>31</v>
      </c>
      <c r="BA1" s="1">
        <f t="shared" si="1"/>
        <v>32</v>
      </c>
      <c r="BB1" s="1">
        <f t="shared" si="1"/>
        <v>33</v>
      </c>
      <c r="BC1" s="1">
        <f t="shared" si="1"/>
        <v>34</v>
      </c>
      <c r="BD1" s="1">
        <f t="shared" si="1"/>
        <v>35</v>
      </c>
      <c r="BE1" s="1">
        <f t="shared" si="1"/>
        <v>36</v>
      </c>
      <c r="BF1" s="1">
        <f t="shared" si="1"/>
        <v>37</v>
      </c>
      <c r="BG1" s="1">
        <f t="shared" si="1"/>
        <v>38</v>
      </c>
      <c r="BH1" s="1">
        <f t="shared" si="1"/>
        <v>39</v>
      </c>
    </row>
    <row r="2" spans="1:60" ht="16.5" customHeight="1" x14ac:dyDescent="0.35">
      <c r="AD2" s="11" t="s">
        <v>150</v>
      </c>
      <c r="AE2" s="11"/>
      <c r="AF2" s="11"/>
      <c r="AG2" s="11"/>
      <c r="AH2" s="11"/>
      <c r="AI2" s="11"/>
      <c r="AJ2" s="11"/>
      <c r="AK2" s="11"/>
      <c r="AL2" s="11"/>
      <c r="AM2" s="11"/>
      <c r="AN2" s="11"/>
      <c r="AO2" s="11"/>
      <c r="AP2" s="11"/>
      <c r="AQ2" s="11"/>
      <c r="AR2" s="11"/>
      <c r="AS2" s="11"/>
      <c r="AT2" s="11"/>
      <c r="AU2" s="11" t="s">
        <v>151</v>
      </c>
    </row>
    <row r="3" spans="1:60" ht="16.5" customHeight="1" x14ac:dyDescent="0.35">
      <c r="A3" s="3" t="s">
        <v>258</v>
      </c>
      <c r="B3" s="458" t="s">
        <v>159</v>
      </c>
      <c r="C3" s="458"/>
      <c r="D3" s="458"/>
      <c r="E3" s="458"/>
      <c r="F3" s="458"/>
      <c r="AD3" s="6" t="str">
        <f>Intra!G2</f>
        <v>Bitrate</v>
      </c>
      <c r="AE3" s="459" t="str">
        <f>Intra!H2</f>
        <v>PSNR</v>
      </c>
      <c r="AF3" s="460"/>
      <c r="AG3" s="461"/>
      <c r="AH3" s="15"/>
      <c r="AI3" s="6" t="str">
        <f>Intra!L2</f>
        <v>SSIM (dB)</v>
      </c>
      <c r="AJ3" s="6" t="str">
        <f>Intra!M2</f>
        <v>MS-SSIM (dB)</v>
      </c>
      <c r="AK3" s="6" t="str">
        <f>Intra!N2</f>
        <v>VMAF</v>
      </c>
      <c r="AL3" s="6" t="str">
        <f>Intra!O2</f>
        <v>nVMAF</v>
      </c>
      <c r="AM3" s="6" t="str">
        <f>Intra!P2</f>
        <v>PSNR-HVS</v>
      </c>
      <c r="AN3" s="6" t="str">
        <f>Intra!Q2</f>
        <v>DE2K</v>
      </c>
      <c r="AO3" s="459" t="str">
        <f>Intra!R2</f>
        <v>APSNR</v>
      </c>
      <c r="AP3" s="460"/>
      <c r="AQ3" s="461"/>
      <c r="AR3" s="13"/>
      <c r="AS3" s="13"/>
      <c r="AT3" s="5"/>
      <c r="AU3" s="6" t="str">
        <f>Intra!Z2</f>
        <v>Bitrate</v>
      </c>
      <c r="AV3" s="459" t="str">
        <f>Intra!AA2</f>
        <v>PSNR</v>
      </c>
      <c r="AW3" s="460"/>
      <c r="AX3" s="461"/>
      <c r="AY3" s="15"/>
      <c r="AZ3" s="6" t="str">
        <f>Intra!AE2</f>
        <v>SSIM (dB)</v>
      </c>
      <c r="BA3" s="6" t="str">
        <f>Intra!AF2</f>
        <v>MS-SSIM (dB)</v>
      </c>
      <c r="BB3" s="6" t="str">
        <f>Intra!AG2</f>
        <v>VMAF</v>
      </c>
      <c r="BC3" s="6" t="str">
        <f>Intra!AH2</f>
        <v>nVMAF</v>
      </c>
      <c r="BD3" s="6" t="str">
        <f>Intra!AI2</f>
        <v>PSNR-HVS</v>
      </c>
      <c r="BE3" s="6" t="str">
        <f>Intra!AJ2</f>
        <v>DE2K</v>
      </c>
      <c r="BF3" s="459" t="str">
        <f>Intra!AK2</f>
        <v>APSNR</v>
      </c>
      <c r="BG3" s="460"/>
      <c r="BH3" s="461"/>
    </row>
    <row r="4" spans="1:60" x14ac:dyDescent="0.35">
      <c r="Z4" t="s">
        <v>258</v>
      </c>
      <c r="AA4" s="2" t="s">
        <v>159</v>
      </c>
      <c r="AB4">
        <v>4</v>
      </c>
      <c r="AD4" s="6" t="str">
        <f>Intra!G3</f>
        <v>kbps</v>
      </c>
      <c r="AE4" s="6" t="str">
        <f>Intra!H3</f>
        <v>Y</v>
      </c>
      <c r="AF4" s="6" t="str">
        <f>Intra!I3</f>
        <v>U</v>
      </c>
      <c r="AG4" s="6" t="str">
        <f>Intra!J3</f>
        <v>V</v>
      </c>
      <c r="AH4" s="6" t="str">
        <f>Intra!K3</f>
        <v>YUV</v>
      </c>
      <c r="AI4" s="6" t="str">
        <f>Intra!L3</f>
        <v>Y</v>
      </c>
      <c r="AJ4" s="6" t="str">
        <f>Intra!M3</f>
        <v>Y</v>
      </c>
      <c r="AK4" s="6" t="str">
        <f>Intra!N3</f>
        <v>Y</v>
      </c>
      <c r="AL4" s="6" t="str">
        <f>Intra!O3</f>
        <v>Y</v>
      </c>
      <c r="AM4" s="6" t="str">
        <f>Intra!P3</f>
        <v>Y</v>
      </c>
      <c r="AN4" s="6">
        <f>Intra!Q3</f>
        <v>0</v>
      </c>
      <c r="AO4" s="6" t="str">
        <f>Intra!R3</f>
        <v>Y</v>
      </c>
      <c r="AP4" s="6" t="str">
        <f>Intra!S3</f>
        <v>U</v>
      </c>
      <c r="AQ4" s="6" t="str">
        <f>Intra!T3</f>
        <v>V</v>
      </c>
      <c r="AR4" s="13"/>
      <c r="AS4" s="13"/>
      <c r="AU4" s="6" t="str">
        <f>Intra!Z3</f>
        <v>kbps</v>
      </c>
      <c r="AV4" s="6" t="str">
        <f>Intra!AA3</f>
        <v>Y</v>
      </c>
      <c r="AW4" s="6" t="str">
        <f>Intra!AB3</f>
        <v>U</v>
      </c>
      <c r="AX4" s="6" t="str">
        <f>Intra!AC3</f>
        <v>V</v>
      </c>
      <c r="AY4" s="6" t="str">
        <f>Intra!AD3</f>
        <v>YUV</v>
      </c>
      <c r="AZ4" s="6" t="str">
        <f>Intra!AE3</f>
        <v>Y</v>
      </c>
      <c r="BA4" s="6" t="str">
        <f>Intra!AF3</f>
        <v>Y</v>
      </c>
      <c r="BB4" s="6" t="str">
        <f>Intra!AG3</f>
        <v>Y</v>
      </c>
      <c r="BC4" s="6" t="str">
        <f>Intra!AH3</f>
        <v>Y</v>
      </c>
      <c r="BD4" s="6" t="str">
        <f>Intra!AI3</f>
        <v>Y</v>
      </c>
      <c r="BE4" s="6">
        <f>Intra!AJ3</f>
        <v>0</v>
      </c>
      <c r="BF4" s="6" t="str">
        <f>Intra!AK3</f>
        <v>Y</v>
      </c>
      <c r="BG4" s="6" t="str">
        <f>Intra!AL3</f>
        <v>U</v>
      </c>
      <c r="BH4" s="6" t="str">
        <f>Intra!AM3</f>
        <v>V</v>
      </c>
    </row>
    <row r="5" spans="1:60" x14ac:dyDescent="0.35">
      <c r="AA5" s="2" t="s">
        <v>160</v>
      </c>
      <c r="AB5">
        <f>AB4+6</f>
        <v>10</v>
      </c>
      <c r="AC5">
        <f>VLOOKUP(B3,AA4:AB89,2,FALSE)</f>
        <v>4</v>
      </c>
      <c r="AD5" s="7">
        <f ca="1">INDIRECT("'"&amp;$A$3&amp;"'!"&amp;ADDRESS($AC5,AD$1))</f>
        <v>0</v>
      </c>
      <c r="AE5" s="7">
        <f t="shared" ref="AD5:AQ10" ca="1" si="2">INDIRECT("'"&amp;$A$3&amp;"'!"&amp;ADDRESS($AC5,AE$1))</f>
        <v>0</v>
      </c>
      <c r="AF5" s="7">
        <f t="shared" ca="1" si="2"/>
        <v>0</v>
      </c>
      <c r="AG5" s="7">
        <f ca="1">INDIRECT("'"&amp;$A$3&amp;"'!"&amp;ADDRESS($AC5,AG$1))</f>
        <v>0</v>
      </c>
      <c r="AH5" s="7">
        <f ca="1">INDIRECT("'"&amp;$A$3&amp;"'!"&amp;ADDRESS($AC5,AH$1))</f>
        <v>0</v>
      </c>
      <c r="AI5" s="7">
        <f t="shared" ca="1" si="2"/>
        <v>0</v>
      </c>
      <c r="AJ5" s="7">
        <f t="shared" ca="1" si="2"/>
        <v>0</v>
      </c>
      <c r="AK5" s="7">
        <f t="shared" ca="1" si="2"/>
        <v>0</v>
      </c>
      <c r="AL5" s="7">
        <f t="shared" ca="1" si="2"/>
        <v>0</v>
      </c>
      <c r="AM5" s="7">
        <f t="shared" ca="1" si="2"/>
        <v>0</v>
      </c>
      <c r="AN5" s="7">
        <f t="shared" ca="1" si="2"/>
        <v>0</v>
      </c>
      <c r="AO5" s="7">
        <f t="shared" ca="1" si="2"/>
        <v>0</v>
      </c>
      <c r="AP5" s="7">
        <f t="shared" ca="1" si="2"/>
        <v>0</v>
      </c>
      <c r="AQ5" s="7">
        <f t="shared" ca="1" si="2"/>
        <v>0</v>
      </c>
      <c r="AR5" s="14"/>
      <c r="AS5" s="14"/>
      <c r="AU5" s="7">
        <f t="shared" ref="AU5:BH10" ca="1" si="3">INDIRECT("'"&amp;$A$3&amp;"'!"&amp;ADDRESS($AC5,AU$1))</f>
        <v>0</v>
      </c>
      <c r="AV5" s="7">
        <f t="shared" ca="1" si="3"/>
        <v>0</v>
      </c>
      <c r="AW5" s="7">
        <f t="shared" ca="1" si="3"/>
        <v>0</v>
      </c>
      <c r="AX5" s="7">
        <f t="shared" ca="1" si="3"/>
        <v>0</v>
      </c>
      <c r="AY5" s="7">
        <f t="shared" ca="1" si="3"/>
        <v>0</v>
      </c>
      <c r="AZ5" s="7">
        <f t="shared" ca="1" si="3"/>
        <v>0</v>
      </c>
      <c r="BA5" s="7">
        <f t="shared" ca="1" si="3"/>
        <v>0</v>
      </c>
      <c r="BB5" s="7">
        <f t="shared" ca="1" si="3"/>
        <v>0</v>
      </c>
      <c r="BC5" s="7">
        <f t="shared" ca="1" si="3"/>
        <v>0</v>
      </c>
      <c r="BD5" s="7">
        <f t="shared" ca="1" si="3"/>
        <v>0</v>
      </c>
      <c r="BE5" s="7">
        <f t="shared" ca="1" si="3"/>
        <v>0</v>
      </c>
      <c r="BF5" s="7">
        <f t="shared" ca="1" si="3"/>
        <v>0</v>
      </c>
      <c r="BG5" s="7">
        <f t="shared" ca="1" si="3"/>
        <v>0</v>
      </c>
      <c r="BH5" s="7">
        <f t="shared" ca="1" si="3"/>
        <v>0</v>
      </c>
    </row>
    <row r="6" spans="1:60" x14ac:dyDescent="0.35">
      <c r="AA6" s="2" t="s">
        <v>162</v>
      </c>
      <c r="AB6">
        <f t="shared" ref="AB6:AB60" si="4">AB5+6</f>
        <v>16</v>
      </c>
      <c r="AC6">
        <f>AC5+1</f>
        <v>5</v>
      </c>
      <c r="AD6" s="7">
        <f t="shared" ca="1" si="2"/>
        <v>0</v>
      </c>
      <c r="AE6" s="7">
        <f t="shared" ca="1" si="2"/>
        <v>0</v>
      </c>
      <c r="AF6" s="7">
        <f t="shared" ca="1" si="2"/>
        <v>0</v>
      </c>
      <c r="AG6" s="7">
        <f t="shared" ca="1" si="2"/>
        <v>0</v>
      </c>
      <c r="AH6" s="7">
        <f t="shared" ca="1" si="2"/>
        <v>0</v>
      </c>
      <c r="AI6" s="7">
        <f t="shared" ca="1" si="2"/>
        <v>0</v>
      </c>
      <c r="AJ6" s="7">
        <f t="shared" ca="1" si="2"/>
        <v>0</v>
      </c>
      <c r="AK6" s="7">
        <f t="shared" ca="1" si="2"/>
        <v>0</v>
      </c>
      <c r="AL6" s="7">
        <f t="shared" ca="1" si="2"/>
        <v>0</v>
      </c>
      <c r="AM6" s="7">
        <f t="shared" ca="1" si="2"/>
        <v>0</v>
      </c>
      <c r="AN6" s="7">
        <f t="shared" ca="1" si="2"/>
        <v>0</v>
      </c>
      <c r="AO6" s="7">
        <f t="shared" ca="1" si="2"/>
        <v>0</v>
      </c>
      <c r="AP6" s="7">
        <f t="shared" ca="1" si="2"/>
        <v>0</v>
      </c>
      <c r="AQ6" s="7">
        <f t="shared" ca="1" si="2"/>
        <v>0</v>
      </c>
      <c r="AR6" s="14"/>
      <c r="AS6" s="14"/>
      <c r="AU6" s="7">
        <f t="shared" ca="1" si="3"/>
        <v>0</v>
      </c>
      <c r="AV6" s="7">
        <f t="shared" ca="1" si="3"/>
        <v>0</v>
      </c>
      <c r="AW6" s="7">
        <f t="shared" ca="1" si="3"/>
        <v>0</v>
      </c>
      <c r="AX6" s="7">
        <f t="shared" ca="1" si="3"/>
        <v>0</v>
      </c>
      <c r="AY6" s="7">
        <f t="shared" ca="1" si="3"/>
        <v>0</v>
      </c>
      <c r="AZ6" s="7">
        <f t="shared" ca="1" si="3"/>
        <v>0</v>
      </c>
      <c r="BA6" s="7">
        <f t="shared" ca="1" si="3"/>
        <v>0</v>
      </c>
      <c r="BB6" s="7">
        <f t="shared" ca="1" si="3"/>
        <v>0</v>
      </c>
      <c r="BC6" s="7">
        <f t="shared" ca="1" si="3"/>
        <v>0</v>
      </c>
      <c r="BD6" s="7">
        <f t="shared" ca="1" si="3"/>
        <v>0</v>
      </c>
      <c r="BE6" s="7">
        <f t="shared" ca="1" si="3"/>
        <v>0</v>
      </c>
      <c r="BF6" s="7">
        <f t="shared" ca="1" si="3"/>
        <v>0</v>
      </c>
      <c r="BG6" s="7">
        <f t="shared" ca="1" si="3"/>
        <v>0</v>
      </c>
      <c r="BH6" s="7">
        <f t="shared" ca="1" si="3"/>
        <v>0</v>
      </c>
    </row>
    <row r="7" spans="1:60" x14ac:dyDescent="0.35">
      <c r="AA7" s="2" t="s">
        <v>163</v>
      </c>
      <c r="AB7">
        <f t="shared" si="4"/>
        <v>22</v>
      </c>
      <c r="AC7">
        <f>AC6+1</f>
        <v>6</v>
      </c>
      <c r="AD7" s="7">
        <f t="shared" ca="1" si="2"/>
        <v>0</v>
      </c>
      <c r="AE7" s="7">
        <f t="shared" ca="1" si="2"/>
        <v>0</v>
      </c>
      <c r="AF7" s="7">
        <f t="shared" ca="1" si="2"/>
        <v>0</v>
      </c>
      <c r="AG7" s="7">
        <f t="shared" ca="1" si="2"/>
        <v>0</v>
      </c>
      <c r="AH7" s="7">
        <f t="shared" ca="1" si="2"/>
        <v>0</v>
      </c>
      <c r="AI7" s="7">
        <f t="shared" ca="1" si="2"/>
        <v>0</v>
      </c>
      <c r="AJ7" s="7">
        <f t="shared" ca="1" si="2"/>
        <v>0</v>
      </c>
      <c r="AK7" s="7">
        <f t="shared" ca="1" si="2"/>
        <v>0</v>
      </c>
      <c r="AL7" s="7">
        <f t="shared" ca="1" si="2"/>
        <v>0</v>
      </c>
      <c r="AM7" s="7">
        <f t="shared" ca="1" si="2"/>
        <v>0</v>
      </c>
      <c r="AN7" s="7">
        <f t="shared" ca="1" si="2"/>
        <v>0</v>
      </c>
      <c r="AO7" s="7">
        <f t="shared" ca="1" si="2"/>
        <v>0</v>
      </c>
      <c r="AP7" s="7">
        <f t="shared" ca="1" si="2"/>
        <v>0</v>
      </c>
      <c r="AQ7" s="7">
        <f t="shared" ca="1" si="2"/>
        <v>0</v>
      </c>
      <c r="AR7" s="14"/>
      <c r="AS7" s="14"/>
      <c r="AU7" s="7">
        <f t="shared" ca="1" si="3"/>
        <v>0</v>
      </c>
      <c r="AV7" s="7">
        <f t="shared" ca="1" si="3"/>
        <v>0</v>
      </c>
      <c r="AW7" s="7">
        <f t="shared" ca="1" si="3"/>
        <v>0</v>
      </c>
      <c r="AX7" s="7">
        <f t="shared" ca="1" si="3"/>
        <v>0</v>
      </c>
      <c r="AY7" s="7">
        <f t="shared" ca="1" si="3"/>
        <v>0</v>
      </c>
      <c r="AZ7" s="7">
        <f t="shared" ca="1" si="3"/>
        <v>0</v>
      </c>
      <c r="BA7" s="7">
        <f t="shared" ca="1" si="3"/>
        <v>0</v>
      </c>
      <c r="BB7" s="7">
        <f t="shared" ca="1" si="3"/>
        <v>0</v>
      </c>
      <c r="BC7" s="7">
        <f t="shared" ca="1" si="3"/>
        <v>0</v>
      </c>
      <c r="BD7" s="7">
        <f t="shared" ca="1" si="3"/>
        <v>0</v>
      </c>
      <c r="BE7" s="7">
        <f t="shared" ca="1" si="3"/>
        <v>0</v>
      </c>
      <c r="BF7" s="7">
        <f t="shared" ca="1" si="3"/>
        <v>0</v>
      </c>
      <c r="BG7" s="7">
        <f t="shared" ca="1" si="3"/>
        <v>0</v>
      </c>
      <c r="BH7" s="7">
        <f t="shared" ca="1" si="3"/>
        <v>0</v>
      </c>
    </row>
    <row r="8" spans="1:60" x14ac:dyDescent="0.35">
      <c r="AA8" s="2" t="s">
        <v>164</v>
      </c>
      <c r="AB8">
        <f t="shared" si="4"/>
        <v>28</v>
      </c>
      <c r="AC8">
        <f>AC7+1</f>
        <v>7</v>
      </c>
      <c r="AD8" s="7">
        <f t="shared" ca="1" si="2"/>
        <v>0</v>
      </c>
      <c r="AE8" s="7">
        <f t="shared" ca="1" si="2"/>
        <v>0</v>
      </c>
      <c r="AF8" s="7">
        <f t="shared" ca="1" si="2"/>
        <v>0</v>
      </c>
      <c r="AG8" s="7">
        <f t="shared" ca="1" si="2"/>
        <v>0</v>
      </c>
      <c r="AH8" s="7">
        <f t="shared" ca="1" si="2"/>
        <v>0</v>
      </c>
      <c r="AI8" s="7">
        <f t="shared" ca="1" si="2"/>
        <v>0</v>
      </c>
      <c r="AJ8" s="7">
        <f t="shared" ca="1" si="2"/>
        <v>0</v>
      </c>
      <c r="AK8" s="7">
        <f t="shared" ca="1" si="2"/>
        <v>0</v>
      </c>
      <c r="AL8" s="7">
        <f t="shared" ca="1" si="2"/>
        <v>0</v>
      </c>
      <c r="AM8" s="7">
        <f t="shared" ca="1" si="2"/>
        <v>0</v>
      </c>
      <c r="AN8" s="7">
        <f t="shared" ca="1" si="2"/>
        <v>0</v>
      </c>
      <c r="AO8" s="7">
        <f t="shared" ca="1" si="2"/>
        <v>0</v>
      </c>
      <c r="AP8" s="7">
        <f t="shared" ca="1" si="2"/>
        <v>0</v>
      </c>
      <c r="AQ8" s="7">
        <f t="shared" ca="1" si="2"/>
        <v>0</v>
      </c>
      <c r="AR8" s="14"/>
      <c r="AS8" s="14"/>
      <c r="AU8" s="7">
        <f t="shared" ca="1" si="3"/>
        <v>0</v>
      </c>
      <c r="AV8" s="7">
        <f t="shared" ca="1" si="3"/>
        <v>0</v>
      </c>
      <c r="AW8" s="7">
        <f t="shared" ca="1" si="3"/>
        <v>0</v>
      </c>
      <c r="AX8" s="7">
        <f t="shared" ca="1" si="3"/>
        <v>0</v>
      </c>
      <c r="AY8" s="7">
        <f t="shared" ca="1" si="3"/>
        <v>0</v>
      </c>
      <c r="AZ8" s="7">
        <f t="shared" ca="1" si="3"/>
        <v>0</v>
      </c>
      <c r="BA8" s="7">
        <f t="shared" ca="1" si="3"/>
        <v>0</v>
      </c>
      <c r="BB8" s="7">
        <f t="shared" ca="1" si="3"/>
        <v>0</v>
      </c>
      <c r="BC8" s="7">
        <f t="shared" ca="1" si="3"/>
        <v>0</v>
      </c>
      <c r="BD8" s="7">
        <f t="shared" ca="1" si="3"/>
        <v>0</v>
      </c>
      <c r="BE8" s="7">
        <f t="shared" ca="1" si="3"/>
        <v>0</v>
      </c>
      <c r="BF8" s="7">
        <f t="shared" ca="1" si="3"/>
        <v>0</v>
      </c>
      <c r="BG8" s="7">
        <f t="shared" ca="1" si="3"/>
        <v>0</v>
      </c>
      <c r="BH8" s="7">
        <f t="shared" ca="1" si="3"/>
        <v>0</v>
      </c>
    </row>
    <row r="9" spans="1:60" x14ac:dyDescent="0.35">
      <c r="AA9" s="2" t="s">
        <v>165</v>
      </c>
      <c r="AB9">
        <f t="shared" si="4"/>
        <v>34</v>
      </c>
      <c r="AC9">
        <f>AC8+1</f>
        <v>8</v>
      </c>
      <c r="AD9" s="7">
        <f t="shared" ca="1" si="2"/>
        <v>0</v>
      </c>
      <c r="AE9" s="7">
        <f t="shared" ca="1" si="2"/>
        <v>0</v>
      </c>
      <c r="AF9" s="7">
        <f t="shared" ca="1" si="2"/>
        <v>0</v>
      </c>
      <c r="AG9" s="7">
        <f t="shared" ca="1" si="2"/>
        <v>0</v>
      </c>
      <c r="AH9" s="7">
        <f t="shared" ca="1" si="2"/>
        <v>0</v>
      </c>
      <c r="AI9" s="7">
        <f t="shared" ca="1" si="2"/>
        <v>0</v>
      </c>
      <c r="AJ9" s="7">
        <f t="shared" ca="1" si="2"/>
        <v>0</v>
      </c>
      <c r="AK9" s="7">
        <f t="shared" ca="1" si="2"/>
        <v>0</v>
      </c>
      <c r="AL9" s="7">
        <f t="shared" ca="1" si="2"/>
        <v>0</v>
      </c>
      <c r="AM9" s="7">
        <f t="shared" ca="1" si="2"/>
        <v>0</v>
      </c>
      <c r="AN9" s="7">
        <f t="shared" ca="1" si="2"/>
        <v>0</v>
      </c>
      <c r="AO9" s="7">
        <f t="shared" ca="1" si="2"/>
        <v>0</v>
      </c>
      <c r="AP9" s="7">
        <f t="shared" ca="1" si="2"/>
        <v>0</v>
      </c>
      <c r="AQ9" s="7">
        <f t="shared" ca="1" si="2"/>
        <v>0</v>
      </c>
      <c r="AR9" s="14"/>
      <c r="AS9" s="14"/>
      <c r="AU9" s="7">
        <f t="shared" ca="1" si="3"/>
        <v>0</v>
      </c>
      <c r="AV9" s="7">
        <f t="shared" ca="1" si="3"/>
        <v>0</v>
      </c>
      <c r="AW9" s="7">
        <f t="shared" ca="1" si="3"/>
        <v>0</v>
      </c>
      <c r="AX9" s="7">
        <f t="shared" ca="1" si="3"/>
        <v>0</v>
      </c>
      <c r="AY9" s="7">
        <f t="shared" ca="1" si="3"/>
        <v>0</v>
      </c>
      <c r="AZ9" s="7">
        <f t="shared" ca="1" si="3"/>
        <v>0</v>
      </c>
      <c r="BA9" s="7">
        <f t="shared" ca="1" si="3"/>
        <v>0</v>
      </c>
      <c r="BB9" s="7">
        <f t="shared" ca="1" si="3"/>
        <v>0</v>
      </c>
      <c r="BC9" s="7">
        <f t="shared" ca="1" si="3"/>
        <v>0</v>
      </c>
      <c r="BD9" s="7">
        <f t="shared" ca="1" si="3"/>
        <v>0</v>
      </c>
      <c r="BE9" s="7">
        <f t="shared" ca="1" si="3"/>
        <v>0</v>
      </c>
      <c r="BF9" s="7">
        <f t="shared" ca="1" si="3"/>
        <v>0</v>
      </c>
      <c r="BG9" s="7">
        <f t="shared" ca="1" si="3"/>
        <v>0</v>
      </c>
      <c r="BH9" s="7">
        <f t="shared" ca="1" si="3"/>
        <v>0</v>
      </c>
    </row>
    <row r="10" spans="1:60" x14ac:dyDescent="0.35">
      <c r="AA10" s="2" t="s">
        <v>166</v>
      </c>
      <c r="AB10">
        <f t="shared" si="4"/>
        <v>40</v>
      </c>
      <c r="AC10">
        <f>AC9+1</f>
        <v>9</v>
      </c>
      <c r="AD10" s="7">
        <f t="shared" ca="1" si="2"/>
        <v>0</v>
      </c>
      <c r="AE10" s="7">
        <f t="shared" ca="1" si="2"/>
        <v>0</v>
      </c>
      <c r="AF10" s="7">
        <f t="shared" ca="1" si="2"/>
        <v>0</v>
      </c>
      <c r="AG10" s="7">
        <f t="shared" ca="1" si="2"/>
        <v>0</v>
      </c>
      <c r="AH10" s="7">
        <f t="shared" ca="1" si="2"/>
        <v>0</v>
      </c>
      <c r="AI10" s="7">
        <f t="shared" ca="1" si="2"/>
        <v>0</v>
      </c>
      <c r="AJ10" s="7">
        <f t="shared" ca="1" si="2"/>
        <v>0</v>
      </c>
      <c r="AK10" s="7">
        <f t="shared" ca="1" si="2"/>
        <v>0</v>
      </c>
      <c r="AL10" s="7">
        <f t="shared" ca="1" si="2"/>
        <v>0</v>
      </c>
      <c r="AM10" s="7">
        <f t="shared" ca="1" si="2"/>
        <v>0</v>
      </c>
      <c r="AN10" s="7">
        <f t="shared" ca="1" si="2"/>
        <v>0</v>
      </c>
      <c r="AO10" s="7">
        <f t="shared" ca="1" si="2"/>
        <v>0</v>
      </c>
      <c r="AP10" s="7">
        <f t="shared" ca="1" si="2"/>
        <v>0</v>
      </c>
      <c r="AQ10" s="7">
        <f t="shared" ca="1" si="2"/>
        <v>0</v>
      </c>
      <c r="AR10" s="14"/>
      <c r="AS10" s="14"/>
      <c r="AU10" s="7">
        <f t="shared" ca="1" si="3"/>
        <v>0</v>
      </c>
      <c r="AV10" s="7">
        <f t="shared" ca="1" si="3"/>
        <v>0</v>
      </c>
      <c r="AW10" s="7">
        <f t="shared" ca="1" si="3"/>
        <v>0</v>
      </c>
      <c r="AX10" s="7">
        <f t="shared" ca="1" si="3"/>
        <v>0</v>
      </c>
      <c r="AY10" s="7">
        <f t="shared" ca="1" si="3"/>
        <v>0</v>
      </c>
      <c r="AZ10" s="7">
        <f t="shared" ca="1" si="3"/>
        <v>0</v>
      </c>
      <c r="BA10" s="7">
        <f t="shared" ca="1" si="3"/>
        <v>0</v>
      </c>
      <c r="BB10" s="7">
        <f t="shared" ca="1" si="3"/>
        <v>0</v>
      </c>
      <c r="BC10" s="7">
        <f t="shared" ca="1" si="3"/>
        <v>0</v>
      </c>
      <c r="BD10" s="7">
        <f t="shared" ca="1" si="3"/>
        <v>0</v>
      </c>
      <c r="BE10" s="7">
        <f t="shared" ca="1" si="3"/>
        <v>0</v>
      </c>
      <c r="BF10" s="7">
        <f t="shared" ca="1" si="3"/>
        <v>0</v>
      </c>
      <c r="BG10" s="7">
        <f t="shared" ca="1" si="3"/>
        <v>0</v>
      </c>
      <c r="BH10" s="7">
        <f t="shared" ca="1" si="3"/>
        <v>0</v>
      </c>
    </row>
    <row r="11" spans="1:60" x14ac:dyDescent="0.35">
      <c r="AA11" s="2" t="s">
        <v>167</v>
      </c>
      <c r="AB11">
        <f t="shared" si="4"/>
        <v>46</v>
      </c>
    </row>
    <row r="12" spans="1:60" x14ac:dyDescent="0.35">
      <c r="AA12" s="2" t="s">
        <v>168</v>
      </c>
      <c r="AB12">
        <f t="shared" si="4"/>
        <v>52</v>
      </c>
    </row>
    <row r="13" spans="1:60" x14ac:dyDescent="0.35">
      <c r="AA13" s="2" t="s">
        <v>169</v>
      </c>
      <c r="AB13">
        <f t="shared" si="4"/>
        <v>58</v>
      </c>
    </row>
    <row r="14" spans="1:60" x14ac:dyDescent="0.35">
      <c r="AA14" s="2" t="s">
        <v>170</v>
      </c>
      <c r="AB14">
        <f t="shared" si="4"/>
        <v>64</v>
      </c>
      <c r="AD14" s="11" t="str">
        <f>"Sequence: "&amp;B3 &amp; "     Coding Conditions: " &amp; A3</f>
        <v>Sequence: Animals_00     Coding Conditions: Still</v>
      </c>
    </row>
    <row r="15" spans="1:60" x14ac:dyDescent="0.35">
      <c r="AA15" s="2" t="s">
        <v>171</v>
      </c>
      <c r="AB15">
        <f t="shared" si="4"/>
        <v>70</v>
      </c>
    </row>
    <row r="16" spans="1:60" x14ac:dyDescent="0.35">
      <c r="AA16" s="2" t="s">
        <v>172</v>
      </c>
      <c r="AB16">
        <f t="shared" si="4"/>
        <v>76</v>
      </c>
    </row>
    <row r="17" spans="27:46" x14ac:dyDescent="0.35">
      <c r="AA17" s="2" t="s">
        <v>173</v>
      </c>
      <c r="AB17">
        <f t="shared" si="4"/>
        <v>82</v>
      </c>
      <c r="AD17" s="1" t="s">
        <v>152</v>
      </c>
      <c r="AE17" s="1" t="s">
        <v>153</v>
      </c>
      <c r="AF17" s="1" t="s">
        <v>154</v>
      </c>
      <c r="AG17" s="1" t="s">
        <v>155</v>
      </c>
      <c r="AH17" s="1" t="s">
        <v>158</v>
      </c>
    </row>
    <row r="18" spans="27:46" x14ac:dyDescent="0.35">
      <c r="AA18" s="2" t="s">
        <v>174</v>
      </c>
      <c r="AB18">
        <f t="shared" si="4"/>
        <v>88</v>
      </c>
      <c r="AD18" s="8">
        <f ca="1" xml:space="preserve"> MAX(AD5:AD10,AU5:AU10)</f>
        <v>0</v>
      </c>
      <c r="AE18" s="8">
        <f ca="1" xml:space="preserve"> MAX(AE5:AE10,AV5:AV10)</f>
        <v>0</v>
      </c>
      <c r="AF18" s="8">
        <f ca="1" xml:space="preserve"> MAX(AF5:AF10,AW5:AW10)</f>
        <v>0</v>
      </c>
      <c r="AG18" s="8">
        <f ca="1" xml:space="preserve"> MAX(AG5:AG10,AX5:AX10)</f>
        <v>0</v>
      </c>
      <c r="AH18" s="8">
        <f ca="1" xml:space="preserve"> MAX(AH5:AH10,AZ5:AZ10)</f>
        <v>0</v>
      </c>
      <c r="AI18" s="8">
        <f ca="1" xml:space="preserve"> MAX(AI5:AI10,AZ5:AZ10)</f>
        <v>0</v>
      </c>
      <c r="AJ18" s="8">
        <f t="shared" ref="AJ18:AQ18" ca="1" si="5">MAX(AJ5:AJ10,BA5:BA10, BJ5:BJ10)</f>
        <v>0</v>
      </c>
      <c r="AK18" s="8">
        <f t="shared" ca="1" si="5"/>
        <v>0</v>
      </c>
      <c r="AL18" s="8">
        <f t="shared" ca="1" si="5"/>
        <v>0</v>
      </c>
      <c r="AM18" s="8">
        <f t="shared" ca="1" si="5"/>
        <v>0</v>
      </c>
      <c r="AN18" s="8">
        <f t="shared" ca="1" si="5"/>
        <v>0</v>
      </c>
      <c r="AO18" s="8">
        <f t="shared" ca="1" si="5"/>
        <v>0</v>
      </c>
      <c r="AP18" s="8">
        <f t="shared" ca="1" si="5"/>
        <v>0</v>
      </c>
      <c r="AQ18" s="8">
        <f t="shared" ca="1" si="5"/>
        <v>0</v>
      </c>
      <c r="AR18" s="8"/>
      <c r="AS18" s="8"/>
    </row>
    <row r="19" spans="27:46" x14ac:dyDescent="0.35">
      <c r="AA19" s="2" t="s">
        <v>175</v>
      </c>
      <c r="AB19">
        <f t="shared" si="4"/>
        <v>94</v>
      </c>
      <c r="AD19" s="8">
        <f ca="1">MIN(AD5:AD10,AU5:AU10)</f>
        <v>0</v>
      </c>
      <c r="AE19" s="8">
        <f ca="1">MIN(AE5:AE10,AV5:AV10)</f>
        <v>0</v>
      </c>
      <c r="AF19" s="8">
        <f ca="1">MIN(AF5:AF10,AW5:AW10)</f>
        <v>0</v>
      </c>
      <c r="AG19" s="8">
        <f ca="1">MIN(AG5:AG10,AX5:AX10)</f>
        <v>0</v>
      </c>
      <c r="AH19" s="8">
        <f ca="1">MIN(AH5:AH10,AZ5:AZ10)</f>
        <v>0</v>
      </c>
      <c r="AI19" s="8">
        <f ca="1">MIN(AI5:AI10,AZ5:AZ10)</f>
        <v>0</v>
      </c>
      <c r="AJ19" s="8">
        <f t="shared" ref="AJ19:AQ19" ca="1" si="6">MIN(AJ5:AJ10,BA5:BA10,BJ5:BJ10)</f>
        <v>0</v>
      </c>
      <c r="AK19" s="8">
        <f t="shared" ca="1" si="6"/>
        <v>0</v>
      </c>
      <c r="AL19" s="8">
        <f t="shared" ca="1" si="6"/>
        <v>0</v>
      </c>
      <c r="AM19" s="8">
        <f t="shared" ca="1" si="6"/>
        <v>0</v>
      </c>
      <c r="AN19" s="8">
        <f t="shared" ca="1" si="6"/>
        <v>0</v>
      </c>
      <c r="AO19" s="8">
        <f t="shared" ca="1" si="6"/>
        <v>0</v>
      </c>
      <c r="AP19" s="8">
        <f t="shared" ca="1" si="6"/>
        <v>0</v>
      </c>
      <c r="AQ19" s="8">
        <f t="shared" ca="1" si="6"/>
        <v>0</v>
      </c>
      <c r="AR19" s="8"/>
      <c r="AS19" s="8"/>
    </row>
    <row r="20" spans="27:46" x14ac:dyDescent="0.35">
      <c r="AA20" s="2" t="s">
        <v>176</v>
      </c>
      <c r="AB20">
        <f t="shared" si="4"/>
        <v>100</v>
      </c>
      <c r="AD20" s="9"/>
      <c r="AE20" s="9"/>
      <c r="AF20" s="9"/>
      <c r="AG20" s="9"/>
      <c r="AH20" s="9"/>
      <c r="AI20" s="9"/>
      <c r="AJ20" s="9"/>
      <c r="AK20" s="9"/>
      <c r="AL20" s="9"/>
      <c r="AM20" s="9"/>
      <c r="AN20" s="9"/>
      <c r="AO20" s="9"/>
      <c r="AP20" s="9"/>
      <c r="AQ20" s="9"/>
      <c r="AR20" s="9"/>
      <c r="AS20" s="9"/>
    </row>
    <row r="21" spans="27:46" x14ac:dyDescent="0.35">
      <c r="AA21" s="2" t="s">
        <v>177</v>
      </c>
      <c r="AB21">
        <f t="shared" si="4"/>
        <v>106</v>
      </c>
      <c r="AD21" s="9">
        <f ca="1">POWER(10,CEILING(LOG(AD18+1),1))</f>
        <v>1</v>
      </c>
      <c r="AE21" s="10">
        <f ca="1">CEILING(AE18+0.25,0.5)</f>
        <v>0.5</v>
      </c>
      <c r="AF21" s="10">
        <f t="shared" ref="AF21:AQ21" ca="1" si="7">CEILING(AF18+0.25,0.5)</f>
        <v>0.5</v>
      </c>
      <c r="AG21" s="10">
        <f t="shared" ca="1" si="7"/>
        <v>0.5</v>
      </c>
      <c r="AH21" s="10">
        <f t="shared" ca="1" si="7"/>
        <v>0.5</v>
      </c>
      <c r="AI21" s="10">
        <f t="shared" ca="1" si="7"/>
        <v>0.5</v>
      </c>
      <c r="AJ21" s="10">
        <f t="shared" ca="1" si="7"/>
        <v>0.5</v>
      </c>
      <c r="AK21" s="10">
        <f t="shared" ca="1" si="7"/>
        <v>0.5</v>
      </c>
      <c r="AL21" s="10">
        <f t="shared" ca="1" si="7"/>
        <v>0.5</v>
      </c>
      <c r="AM21" s="10">
        <f t="shared" ca="1" si="7"/>
        <v>0.5</v>
      </c>
      <c r="AN21" s="10">
        <f t="shared" ca="1" si="7"/>
        <v>0.5</v>
      </c>
      <c r="AO21" s="10">
        <f t="shared" ca="1" si="7"/>
        <v>0.5</v>
      </c>
      <c r="AP21" s="10">
        <f t="shared" ca="1" si="7"/>
        <v>0.5</v>
      </c>
      <c r="AQ21" s="10">
        <f t="shared" ca="1" si="7"/>
        <v>0.5</v>
      </c>
      <c r="AR21" s="10"/>
      <c r="AS21" s="10"/>
      <c r="AT21" s="8"/>
    </row>
    <row r="22" spans="27:46" x14ac:dyDescent="0.35">
      <c r="AA22" s="2" t="s">
        <v>178</v>
      </c>
      <c r="AB22">
        <f t="shared" si="4"/>
        <v>112</v>
      </c>
      <c r="AD22" s="9">
        <f ca="1">POWER(10,FLOOR(LOG(AD19+10),1))</f>
        <v>10</v>
      </c>
      <c r="AE22" s="10">
        <f ca="1">FLOOR(AE19-0.25,0.5)</f>
        <v>-0.5</v>
      </c>
      <c r="AF22" s="10">
        <f t="shared" ref="AF22:AQ22" ca="1" si="8">FLOOR(AF19-0.25,0.5)</f>
        <v>-0.5</v>
      </c>
      <c r="AG22" s="10">
        <f t="shared" ca="1" si="8"/>
        <v>-0.5</v>
      </c>
      <c r="AH22" s="10">
        <f t="shared" ca="1" si="8"/>
        <v>-0.5</v>
      </c>
      <c r="AI22" s="10">
        <f t="shared" ca="1" si="8"/>
        <v>-0.5</v>
      </c>
      <c r="AJ22" s="10">
        <f t="shared" ca="1" si="8"/>
        <v>-0.5</v>
      </c>
      <c r="AK22" s="10">
        <f t="shared" ca="1" si="8"/>
        <v>-0.5</v>
      </c>
      <c r="AL22" s="10">
        <f t="shared" ca="1" si="8"/>
        <v>-0.5</v>
      </c>
      <c r="AM22" s="10">
        <f t="shared" ca="1" si="8"/>
        <v>-0.5</v>
      </c>
      <c r="AN22" s="10">
        <f t="shared" ca="1" si="8"/>
        <v>-0.5</v>
      </c>
      <c r="AO22" s="10">
        <f t="shared" ca="1" si="8"/>
        <v>-0.5</v>
      </c>
      <c r="AP22" s="10">
        <f t="shared" ca="1" si="8"/>
        <v>-0.5</v>
      </c>
      <c r="AQ22" s="10">
        <f t="shared" ca="1" si="8"/>
        <v>-0.5</v>
      </c>
      <c r="AR22" s="10"/>
      <c r="AS22" s="10"/>
      <c r="AT22" s="8"/>
    </row>
    <row r="23" spans="27:46" x14ac:dyDescent="0.35">
      <c r="AA23" s="2" t="s">
        <v>179</v>
      </c>
      <c r="AB23">
        <f t="shared" si="4"/>
        <v>118</v>
      </c>
      <c r="AT23" s="9"/>
    </row>
    <row r="24" spans="27:46" x14ac:dyDescent="0.35">
      <c r="AA24" s="2" t="s">
        <v>180</v>
      </c>
      <c r="AB24">
        <f t="shared" si="4"/>
        <v>124</v>
      </c>
      <c r="AD24" s="1">
        <f ca="1">CEILING(AD18*110%/1000,1)*1000</f>
        <v>0</v>
      </c>
      <c r="AT24" s="10"/>
    </row>
    <row r="25" spans="27:46" x14ac:dyDescent="0.35">
      <c r="AA25" s="2" t="s">
        <v>181</v>
      </c>
      <c r="AB25">
        <f t="shared" si="4"/>
        <v>130</v>
      </c>
      <c r="AD25" s="1">
        <v>0</v>
      </c>
      <c r="AT25" s="10"/>
    </row>
    <row r="26" spans="27:46" x14ac:dyDescent="0.35">
      <c r="AA26" s="2" t="s">
        <v>182</v>
      </c>
      <c r="AB26">
        <f t="shared" si="4"/>
        <v>136</v>
      </c>
    </row>
    <row r="27" spans="27:46" x14ac:dyDescent="0.35">
      <c r="AA27" s="2" t="s">
        <v>183</v>
      </c>
      <c r="AB27">
        <f t="shared" si="4"/>
        <v>142</v>
      </c>
    </row>
    <row r="28" spans="27:46" x14ac:dyDescent="0.35">
      <c r="AA28" s="2" t="s">
        <v>184</v>
      </c>
      <c r="AB28">
        <f t="shared" si="4"/>
        <v>148</v>
      </c>
    </row>
    <row r="29" spans="27:46" x14ac:dyDescent="0.35">
      <c r="AA29" s="2" t="s">
        <v>185</v>
      </c>
      <c r="AB29">
        <f t="shared" si="4"/>
        <v>154</v>
      </c>
    </row>
    <row r="30" spans="27:46" x14ac:dyDescent="0.35">
      <c r="AA30" s="2" t="s">
        <v>186</v>
      </c>
      <c r="AB30">
        <f t="shared" si="4"/>
        <v>160</v>
      </c>
    </row>
    <row r="31" spans="27:46" x14ac:dyDescent="0.35">
      <c r="AA31" s="2" t="s">
        <v>187</v>
      </c>
      <c r="AB31">
        <f t="shared" si="4"/>
        <v>166</v>
      </c>
    </row>
    <row r="32" spans="27:46" x14ac:dyDescent="0.35">
      <c r="AA32" s="2" t="s">
        <v>189</v>
      </c>
      <c r="AB32">
        <f t="shared" si="4"/>
        <v>172</v>
      </c>
    </row>
    <row r="33" spans="27:28" x14ac:dyDescent="0.35">
      <c r="AA33" s="2" t="s">
        <v>190</v>
      </c>
      <c r="AB33">
        <f t="shared" si="4"/>
        <v>178</v>
      </c>
    </row>
    <row r="34" spans="27:28" x14ac:dyDescent="0.35">
      <c r="AA34" s="2" t="s">
        <v>191</v>
      </c>
      <c r="AB34">
        <f t="shared" si="4"/>
        <v>184</v>
      </c>
    </row>
    <row r="35" spans="27:28" x14ac:dyDescent="0.35">
      <c r="AA35" s="2" t="s">
        <v>192</v>
      </c>
      <c r="AB35">
        <f t="shared" si="4"/>
        <v>190</v>
      </c>
    </row>
    <row r="36" spans="27:28" x14ac:dyDescent="0.35">
      <c r="AA36" s="2" t="s">
        <v>193</v>
      </c>
      <c r="AB36">
        <f t="shared" si="4"/>
        <v>196</v>
      </c>
    </row>
    <row r="37" spans="27:28" x14ac:dyDescent="0.35">
      <c r="AA37" s="2" t="s">
        <v>194</v>
      </c>
      <c r="AB37">
        <f t="shared" si="4"/>
        <v>202</v>
      </c>
    </row>
    <row r="38" spans="27:28" x14ac:dyDescent="0.35">
      <c r="AA38" s="2" t="s">
        <v>195</v>
      </c>
      <c r="AB38">
        <f t="shared" si="4"/>
        <v>208</v>
      </c>
    </row>
    <row r="39" spans="27:28" x14ac:dyDescent="0.35">
      <c r="AA39" s="2" t="s">
        <v>196</v>
      </c>
      <c r="AB39">
        <f t="shared" si="4"/>
        <v>214</v>
      </c>
    </row>
    <row r="40" spans="27:28" x14ac:dyDescent="0.35">
      <c r="AA40" s="2" t="s">
        <v>197</v>
      </c>
      <c r="AB40">
        <f t="shared" si="4"/>
        <v>220</v>
      </c>
    </row>
    <row r="41" spans="27:28" x14ac:dyDescent="0.35">
      <c r="AA41" s="2" t="s">
        <v>198</v>
      </c>
      <c r="AB41">
        <f t="shared" si="4"/>
        <v>226</v>
      </c>
    </row>
    <row r="42" spans="27:28" x14ac:dyDescent="0.35">
      <c r="AA42" s="2" t="s">
        <v>199</v>
      </c>
      <c r="AB42">
        <f t="shared" si="4"/>
        <v>232</v>
      </c>
    </row>
    <row r="43" spans="27:28" x14ac:dyDescent="0.35">
      <c r="AA43" s="2" t="s">
        <v>200</v>
      </c>
      <c r="AB43">
        <f t="shared" si="4"/>
        <v>238</v>
      </c>
    </row>
    <row r="44" spans="27:28" x14ac:dyDescent="0.35">
      <c r="AA44" s="2" t="s">
        <v>201</v>
      </c>
      <c r="AB44">
        <f t="shared" si="4"/>
        <v>244</v>
      </c>
    </row>
    <row r="45" spans="27:28" x14ac:dyDescent="0.35">
      <c r="AA45" s="2" t="s">
        <v>202</v>
      </c>
      <c r="AB45">
        <f t="shared" si="4"/>
        <v>250</v>
      </c>
    </row>
    <row r="46" spans="27:28" x14ac:dyDescent="0.35">
      <c r="AA46" s="2" t="s">
        <v>203</v>
      </c>
      <c r="AB46">
        <f t="shared" si="4"/>
        <v>256</v>
      </c>
    </row>
    <row r="47" spans="27:28" x14ac:dyDescent="0.35">
      <c r="AA47" s="2" t="s">
        <v>204</v>
      </c>
      <c r="AB47">
        <f t="shared" si="4"/>
        <v>262</v>
      </c>
    </row>
    <row r="48" spans="27:28" x14ac:dyDescent="0.35">
      <c r="AA48" s="2" t="s">
        <v>205</v>
      </c>
      <c r="AB48">
        <f t="shared" si="4"/>
        <v>268</v>
      </c>
    </row>
    <row r="49" spans="27:28" x14ac:dyDescent="0.35">
      <c r="AA49" s="2" t="s">
        <v>206</v>
      </c>
      <c r="AB49">
        <f t="shared" si="4"/>
        <v>274</v>
      </c>
    </row>
    <row r="50" spans="27:28" x14ac:dyDescent="0.35">
      <c r="AA50" s="2" t="s">
        <v>207</v>
      </c>
      <c r="AB50">
        <f t="shared" si="4"/>
        <v>280</v>
      </c>
    </row>
    <row r="51" spans="27:28" x14ac:dyDescent="0.35">
      <c r="AA51" s="2" t="s">
        <v>208</v>
      </c>
      <c r="AB51">
        <f t="shared" si="4"/>
        <v>286</v>
      </c>
    </row>
    <row r="52" spans="27:28" x14ac:dyDescent="0.35">
      <c r="AA52" s="2" t="s">
        <v>209</v>
      </c>
      <c r="AB52">
        <f t="shared" si="4"/>
        <v>292</v>
      </c>
    </row>
    <row r="53" spans="27:28" x14ac:dyDescent="0.35">
      <c r="AA53" s="2" t="s">
        <v>210</v>
      </c>
      <c r="AB53">
        <f t="shared" si="4"/>
        <v>298</v>
      </c>
    </row>
    <row r="54" spans="27:28" x14ac:dyDescent="0.35">
      <c r="AA54" s="2" t="s">
        <v>211</v>
      </c>
      <c r="AB54">
        <f t="shared" si="4"/>
        <v>304</v>
      </c>
    </row>
    <row r="55" spans="27:28" x14ac:dyDescent="0.35">
      <c r="AA55" s="2" t="s">
        <v>212</v>
      </c>
      <c r="AB55">
        <f t="shared" si="4"/>
        <v>310</v>
      </c>
    </row>
    <row r="56" spans="27:28" x14ac:dyDescent="0.35">
      <c r="AA56" s="2" t="s">
        <v>213</v>
      </c>
      <c r="AB56">
        <f t="shared" si="4"/>
        <v>316</v>
      </c>
    </row>
    <row r="57" spans="27:28" x14ac:dyDescent="0.35">
      <c r="AA57" s="2" t="s">
        <v>214</v>
      </c>
      <c r="AB57">
        <f t="shared" si="4"/>
        <v>322</v>
      </c>
    </row>
    <row r="58" spans="27:28" x14ac:dyDescent="0.35">
      <c r="AA58" s="2" t="s">
        <v>215</v>
      </c>
      <c r="AB58">
        <f t="shared" si="4"/>
        <v>328</v>
      </c>
    </row>
    <row r="59" spans="27:28" x14ac:dyDescent="0.35">
      <c r="AA59" s="2" t="s">
        <v>216</v>
      </c>
      <c r="AB59">
        <f t="shared" si="4"/>
        <v>334</v>
      </c>
    </row>
    <row r="60" spans="27:28" x14ac:dyDescent="0.35">
      <c r="AA60" s="2" t="s">
        <v>217</v>
      </c>
      <c r="AB60">
        <f t="shared" si="4"/>
        <v>340</v>
      </c>
    </row>
    <row r="61" spans="27:28" x14ac:dyDescent="0.35">
      <c r="AA61" s="2"/>
      <c r="AB61">
        <f t="shared" ref="AB61:AB68" si="9">AB60+6</f>
        <v>346</v>
      </c>
    </row>
    <row r="62" spans="27:28" x14ac:dyDescent="0.35">
      <c r="AA62" s="2"/>
      <c r="AB62">
        <f t="shared" si="9"/>
        <v>352</v>
      </c>
    </row>
    <row r="63" spans="27:28" x14ac:dyDescent="0.35">
      <c r="AA63" s="2"/>
      <c r="AB63">
        <f t="shared" si="9"/>
        <v>358</v>
      </c>
    </row>
    <row r="64" spans="27:28" x14ac:dyDescent="0.35">
      <c r="AA64" s="2"/>
      <c r="AB64">
        <f t="shared" si="9"/>
        <v>364</v>
      </c>
    </row>
    <row r="65" spans="27:28" x14ac:dyDescent="0.35">
      <c r="AA65" s="2"/>
      <c r="AB65">
        <f t="shared" si="9"/>
        <v>370</v>
      </c>
    </row>
    <row r="66" spans="27:28" x14ac:dyDescent="0.35">
      <c r="AA66" s="2"/>
      <c r="AB66">
        <f t="shared" si="9"/>
        <v>376</v>
      </c>
    </row>
    <row r="67" spans="27:28" x14ac:dyDescent="0.35">
      <c r="AA67" s="2"/>
      <c r="AB67">
        <f t="shared" si="9"/>
        <v>382</v>
      </c>
    </row>
    <row r="68" spans="27:28" x14ac:dyDescent="0.35">
      <c r="AA68" s="2"/>
      <c r="AB68">
        <f t="shared" si="9"/>
        <v>388</v>
      </c>
    </row>
    <row r="69" spans="27:28" x14ac:dyDescent="0.35">
      <c r="AA69" s="2"/>
      <c r="AB69">
        <f>AB68+6</f>
        <v>394</v>
      </c>
    </row>
    <row r="70" spans="27:28" x14ac:dyDescent="0.35">
      <c r="AA70" s="2"/>
      <c r="AB70">
        <f t="shared" ref="AB70:AB74" si="10">AB69+6</f>
        <v>400</v>
      </c>
    </row>
    <row r="71" spans="27:28" x14ac:dyDescent="0.35">
      <c r="AA71" s="2"/>
      <c r="AB71">
        <f t="shared" si="10"/>
        <v>406</v>
      </c>
    </row>
    <row r="72" spans="27:28" x14ac:dyDescent="0.35">
      <c r="AA72" s="2"/>
      <c r="AB72">
        <f t="shared" si="10"/>
        <v>412</v>
      </c>
    </row>
    <row r="73" spans="27:28" x14ac:dyDescent="0.35">
      <c r="AA73" s="2"/>
      <c r="AB73">
        <f t="shared" si="10"/>
        <v>418</v>
      </c>
    </row>
    <row r="74" spans="27:28" x14ac:dyDescent="0.35">
      <c r="AA74" s="2"/>
      <c r="AB74">
        <f t="shared" si="10"/>
        <v>424</v>
      </c>
    </row>
    <row r="75" spans="27:28" x14ac:dyDescent="0.35">
      <c r="AA75" s="2"/>
    </row>
    <row r="79" spans="27:28" x14ac:dyDescent="0.35">
      <c r="AA79" s="4"/>
    </row>
    <row r="80" spans="27:28" x14ac:dyDescent="0.35">
      <c r="AA80" s="4"/>
    </row>
    <row r="81" spans="27:27" x14ac:dyDescent="0.35">
      <c r="AA81" s="4"/>
    </row>
    <row r="82" spans="27:27" x14ac:dyDescent="0.35">
      <c r="AA82" s="4"/>
    </row>
    <row r="83" spans="27:27" x14ac:dyDescent="0.35">
      <c r="AA83" s="4"/>
    </row>
    <row r="84" spans="27:27" x14ac:dyDescent="0.35">
      <c r="AA84" s="4"/>
    </row>
    <row r="85" spans="27:27" x14ac:dyDescent="0.35">
      <c r="AA85" s="4"/>
    </row>
    <row r="86" spans="27:27" x14ac:dyDescent="0.35">
      <c r="AA86" s="4"/>
    </row>
    <row r="87" spans="27:27" x14ac:dyDescent="0.35">
      <c r="AA87" s="4"/>
    </row>
    <row r="88" spans="27:27" x14ac:dyDescent="0.35">
      <c r="AA88" s="4"/>
    </row>
    <row r="89" spans="27:27" x14ac:dyDescent="0.35">
      <c r="AA89" s="4"/>
    </row>
    <row r="90" spans="27:27" x14ac:dyDescent="0.35">
      <c r="AA90" s="4"/>
    </row>
    <row r="91" spans="27:27" x14ac:dyDescent="0.35">
      <c r="AA91" s="4"/>
    </row>
    <row r="92" spans="27:27" x14ac:dyDescent="0.35">
      <c r="AA92" s="4"/>
    </row>
    <row r="93" spans="27:27" x14ac:dyDescent="0.35">
      <c r="AA93" s="4"/>
    </row>
    <row r="94" spans="27:27" x14ac:dyDescent="0.35">
      <c r="AA94" s="4"/>
    </row>
    <row r="95" spans="27:27" x14ac:dyDescent="0.35">
      <c r="AA95" s="4"/>
    </row>
    <row r="96" spans="27:27" x14ac:dyDescent="0.35">
      <c r="AA96" s="4"/>
    </row>
    <row r="97" spans="27:27" x14ac:dyDescent="0.35">
      <c r="AA97" s="4"/>
    </row>
    <row r="98" spans="27:27" x14ac:dyDescent="0.35">
      <c r="AA98" s="4"/>
    </row>
    <row r="99" spans="27:27" x14ac:dyDescent="0.35">
      <c r="AA99" s="4"/>
    </row>
    <row r="100" spans="27:27" x14ac:dyDescent="0.35">
      <c r="AA100" s="4"/>
    </row>
    <row r="101" spans="27:27" x14ac:dyDescent="0.35">
      <c r="AA101" s="4"/>
    </row>
    <row r="102" spans="27:27" x14ac:dyDescent="0.35">
      <c r="AA102" s="4"/>
    </row>
    <row r="103" spans="27:27" x14ac:dyDescent="0.35">
      <c r="AA103" s="4"/>
    </row>
    <row r="104" spans="27:27" x14ac:dyDescent="0.35">
      <c r="AA104" s="4"/>
    </row>
    <row r="105" spans="27:27" x14ac:dyDescent="0.35">
      <c r="AA105" s="4"/>
    </row>
    <row r="106" spans="27:27" x14ac:dyDescent="0.35">
      <c r="AA106" s="4"/>
    </row>
    <row r="107" spans="27:27" x14ac:dyDescent="0.35">
      <c r="AA107" s="4"/>
    </row>
    <row r="108" spans="27:27" x14ac:dyDescent="0.35">
      <c r="AA108" s="4"/>
    </row>
    <row r="109" spans="27:27" x14ac:dyDescent="0.35">
      <c r="AA109" s="4"/>
    </row>
    <row r="110" spans="27:27" x14ac:dyDescent="0.35">
      <c r="AA110" s="4"/>
    </row>
    <row r="111" spans="27:27" x14ac:dyDescent="0.35">
      <c r="AA111" s="4"/>
    </row>
    <row r="112" spans="27:27" x14ac:dyDescent="0.35">
      <c r="AA112" s="4"/>
    </row>
    <row r="113" spans="27:27" x14ac:dyDescent="0.35">
      <c r="AA113" s="4"/>
    </row>
    <row r="114" spans="27:27" x14ac:dyDescent="0.35">
      <c r="AA114" s="4"/>
    </row>
    <row r="115" spans="27:27" x14ac:dyDescent="0.35">
      <c r="AA115" s="4"/>
    </row>
    <row r="116" spans="27:27" x14ac:dyDescent="0.35">
      <c r="AA116" s="4"/>
    </row>
    <row r="117" spans="27:27" x14ac:dyDescent="0.35">
      <c r="AA117" s="4"/>
    </row>
    <row r="118" spans="27:27" x14ac:dyDescent="0.35">
      <c r="AA118" s="4"/>
    </row>
    <row r="119" spans="27:27" x14ac:dyDescent="0.35">
      <c r="AA119" s="4"/>
    </row>
    <row r="120" spans="27:27" x14ac:dyDescent="0.35">
      <c r="AA120" s="4"/>
    </row>
    <row r="121" spans="27:27" x14ac:dyDescent="0.35">
      <c r="AA121" s="4"/>
    </row>
    <row r="122" spans="27:27" x14ac:dyDescent="0.35">
      <c r="AA122" s="4"/>
    </row>
    <row r="123" spans="27:27" x14ac:dyDescent="0.35">
      <c r="AA123" s="4"/>
    </row>
    <row r="124" spans="27:27" x14ac:dyDescent="0.35">
      <c r="AA124" s="4"/>
    </row>
    <row r="125" spans="27:27" x14ac:dyDescent="0.35">
      <c r="AA125" s="4"/>
    </row>
    <row r="126" spans="27:27" x14ac:dyDescent="0.35">
      <c r="AA126" s="4"/>
    </row>
    <row r="127" spans="27:27" x14ac:dyDescent="0.35">
      <c r="AA127" s="4"/>
    </row>
    <row r="128" spans="27:27" x14ac:dyDescent="0.35">
      <c r="AA128" s="4"/>
    </row>
    <row r="129" spans="27:27" x14ac:dyDescent="0.35">
      <c r="AA129" s="4"/>
    </row>
    <row r="130" spans="27:27" x14ac:dyDescent="0.35">
      <c r="AA130" s="4"/>
    </row>
    <row r="131" spans="27:27" x14ac:dyDescent="0.35">
      <c r="AA131" s="4"/>
    </row>
    <row r="132" spans="27:27" x14ac:dyDescent="0.35">
      <c r="AA132" s="4"/>
    </row>
  </sheetData>
  <mergeCells count="5">
    <mergeCell ref="B3:F3"/>
    <mergeCell ref="AE3:AG3"/>
    <mergeCell ref="AO3:AQ3"/>
    <mergeCell ref="AV3:AX3"/>
    <mergeCell ref="BF3:BH3"/>
  </mergeCells>
  <dataValidations count="2">
    <dataValidation type="list" showInputMessage="1" showErrorMessage="1" sqref="B3" xr:uid="{DCAC38D3-9DE8-EE4A-9838-4FE10652933E}">
      <formula1>$AA$4:$AA$89</formula1>
    </dataValidation>
    <dataValidation type="list" showInputMessage="1" showErrorMessage="1" sqref="A3" xr:uid="{DB90CFAF-122F-A547-8A94-F5C9BE49E465}">
      <formula1>$Z$4:$Z$15</formula1>
    </dataValidation>
  </dataValidations>
  <pageMargins left="0.75" right="0.75" top="1" bottom="1" header="0.5" footer="0.5"/>
  <pageSetup orientation="portrait"/>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A851E-F952-7445-9E21-0A60E62EC81C}">
  <sheetPr codeName="Sheet24"/>
  <dimension ref="A1:BX620"/>
  <sheetViews>
    <sheetView topLeftCell="A424" zoomScale="50" zoomScaleNormal="50" workbookViewId="0">
      <selection activeCell="AX442" sqref="AX442:AX447"/>
    </sheetView>
  </sheetViews>
  <sheetFormatPr defaultColWidth="9.83203125" defaultRowHeight="17" customHeight="1" x14ac:dyDescent="0.35"/>
  <cols>
    <col min="1" max="1" width="4.33203125" style="112" bestFit="1" customWidth="1"/>
    <col min="2" max="2" width="11.6640625" style="112" bestFit="1" customWidth="1"/>
    <col min="3" max="3" width="45.5" style="112" bestFit="1" customWidth="1"/>
    <col min="4" max="4" width="7.1640625" style="113" bestFit="1" customWidth="1"/>
    <col min="5" max="5" width="9.5" style="112" bestFit="1" customWidth="1"/>
    <col min="6" max="6" width="9.1640625" style="113" bestFit="1" customWidth="1"/>
    <col min="7" max="7" width="13" style="113" customWidth="1"/>
    <col min="8" max="11" width="7.1640625" style="113" bestFit="1" customWidth="1"/>
    <col min="12" max="12" width="10.5" style="113" bestFit="1" customWidth="1"/>
    <col min="13" max="13" width="14.1640625" style="113" bestFit="1" customWidth="1"/>
    <col min="14" max="14" width="7.1640625" style="113" bestFit="1" customWidth="1"/>
    <col min="15" max="15" width="8" style="113" bestFit="1" customWidth="1"/>
    <col min="16" max="16" width="11.6640625" style="113" bestFit="1" customWidth="1"/>
    <col min="17" max="20" width="7.1640625" style="113" bestFit="1" customWidth="1"/>
    <col min="21" max="21" width="7.1640625" style="113" customWidth="1"/>
    <col min="22" max="22" width="11" style="113" bestFit="1" customWidth="1"/>
    <col min="23" max="24" width="9.83203125" style="113"/>
    <col min="25" max="25" width="9.83203125" style="112"/>
    <col min="26" max="26" width="12.1640625" style="112" customWidth="1"/>
    <col min="27" max="30" width="6.83203125" style="112" bestFit="1" customWidth="1"/>
    <col min="31" max="31" width="10.6640625" style="112" bestFit="1" customWidth="1"/>
    <col min="32" max="32" width="14.33203125" style="112" bestFit="1" customWidth="1"/>
    <col min="33" max="33" width="7" style="112" bestFit="1" customWidth="1"/>
    <col min="34" max="34" width="8.1640625" style="112" bestFit="1" customWidth="1"/>
    <col min="35" max="35" width="11.83203125" style="112" bestFit="1" customWidth="1"/>
    <col min="36" max="36" width="6.83203125" style="112" bestFit="1" customWidth="1"/>
    <col min="37" max="40" width="6.6640625" style="112" bestFit="1" customWidth="1"/>
    <col min="41" max="41" width="10.25" style="112" bestFit="1" customWidth="1"/>
    <col min="42" max="43" width="9.83203125" style="112"/>
    <col min="44" max="44" width="7.4140625" style="112" bestFit="1" customWidth="1"/>
    <col min="45" max="45" width="8.1640625" style="112" bestFit="1" customWidth="1"/>
    <col min="46" max="46" width="4.33203125" style="112" bestFit="1" customWidth="1"/>
    <col min="47" max="47" width="5" style="112" bestFit="1" customWidth="1"/>
    <col min="48" max="48" width="4.33203125" style="112" bestFit="1" customWidth="1"/>
    <col min="49" max="49" width="9.83203125" style="113"/>
    <col min="50" max="53" width="7.58203125" style="112" bestFit="1" customWidth="1"/>
    <col min="54" max="54" width="10.58203125" style="112" bestFit="1" customWidth="1"/>
    <col min="55" max="55" width="7.25" style="113" bestFit="1" customWidth="1"/>
    <col min="56" max="56" width="9.83203125" style="112"/>
    <col min="57" max="57" width="9.83203125" style="113"/>
    <col min="58" max="58" width="9.83203125" style="112"/>
    <col min="59" max="59" width="9.83203125" style="113"/>
    <col min="60" max="60" width="9.83203125" style="112"/>
    <col min="61" max="61" width="9.83203125" style="113"/>
    <col min="62" max="62" width="9.83203125" style="112"/>
    <col min="63" max="63" width="9.83203125" style="113"/>
    <col min="64" max="64" width="9.83203125" style="112"/>
    <col min="65" max="65" width="9.83203125" style="113"/>
    <col min="66" max="66" width="9.83203125" style="112"/>
    <col min="67" max="67" width="9.83203125" style="113"/>
    <col min="68" max="71" width="9.83203125" style="112"/>
    <col min="72" max="72" width="11" style="112" bestFit="1" customWidth="1"/>
    <col min="73" max="73" width="7.5" style="312" bestFit="1" customWidth="1"/>
    <col min="74" max="74" width="2.6640625" style="289" bestFit="1" customWidth="1"/>
    <col min="75" max="75" width="7.5" style="312" bestFit="1" customWidth="1"/>
    <col min="76" max="76" width="2.6640625" style="289" bestFit="1" customWidth="1"/>
    <col min="77" max="16384" width="9.83203125" style="112"/>
  </cols>
  <sheetData>
    <row r="1" spans="1:76" ht="17" customHeight="1" thickBot="1" x14ac:dyDescent="0.4">
      <c r="G1" s="529" t="s">
        <v>6</v>
      </c>
      <c r="H1" s="530"/>
      <c r="I1" s="530"/>
      <c r="J1" s="530"/>
      <c r="K1" s="530"/>
      <c r="L1" s="530"/>
      <c r="M1" s="530"/>
      <c r="N1" s="530"/>
      <c r="O1" s="530"/>
      <c r="P1" s="530"/>
      <c r="Q1" s="530"/>
      <c r="R1" s="530"/>
      <c r="S1" s="530"/>
      <c r="T1" s="530"/>
      <c r="U1" s="530"/>
      <c r="V1" s="530"/>
      <c r="W1" s="530"/>
      <c r="X1" s="531"/>
      <c r="Z1" s="529" t="s">
        <v>7</v>
      </c>
      <c r="AA1" s="530"/>
      <c r="AB1" s="530"/>
      <c r="AC1" s="530"/>
      <c r="AD1" s="530"/>
      <c r="AE1" s="530"/>
      <c r="AF1" s="530"/>
      <c r="AG1" s="530"/>
      <c r="AH1" s="530"/>
      <c r="AI1" s="530"/>
      <c r="AJ1" s="530"/>
      <c r="AK1" s="530"/>
      <c r="AL1" s="530"/>
      <c r="AM1" s="530"/>
      <c r="AN1" s="530"/>
      <c r="AO1" s="530"/>
      <c r="AP1" s="530"/>
      <c r="AQ1" s="531"/>
      <c r="AR1" s="114"/>
      <c r="AS1" s="114"/>
      <c r="AT1" s="115"/>
      <c r="AU1" s="115"/>
      <c r="AV1" s="511" t="s">
        <v>115</v>
      </c>
      <c r="AW1" s="512"/>
      <c r="AX1" s="512"/>
      <c r="AY1" s="512"/>
      <c r="AZ1" s="512"/>
      <c r="BA1" s="512"/>
      <c r="BB1" s="512"/>
      <c r="BC1" s="512"/>
      <c r="BD1" s="512"/>
      <c r="BE1" s="512"/>
      <c r="BF1" s="512"/>
      <c r="BG1" s="512"/>
      <c r="BH1" s="512"/>
      <c r="BI1" s="512"/>
      <c r="BJ1" s="512"/>
      <c r="BK1" s="512"/>
      <c r="BL1" s="512"/>
      <c r="BM1" s="512"/>
      <c r="BN1" s="512"/>
      <c r="BO1" s="512"/>
      <c r="BP1" s="512"/>
      <c r="BQ1" s="512"/>
      <c r="BR1" s="512"/>
      <c r="BS1" s="512"/>
      <c r="BT1" s="512"/>
      <c r="BU1" s="289"/>
      <c r="BW1" s="289"/>
    </row>
    <row r="2" spans="1:76" ht="17" customHeight="1" thickBot="1" x14ac:dyDescent="0.4">
      <c r="G2" s="116" t="s">
        <v>114</v>
      </c>
      <c r="H2" s="554" t="s">
        <v>3</v>
      </c>
      <c r="I2" s="554"/>
      <c r="J2" s="554"/>
      <c r="K2" s="554"/>
      <c r="L2" s="117" t="s">
        <v>112</v>
      </c>
      <c r="M2" s="117" t="s">
        <v>113</v>
      </c>
      <c r="N2" s="117" t="s">
        <v>0</v>
      </c>
      <c r="O2" s="117" t="s">
        <v>143</v>
      </c>
      <c r="P2" s="117" t="s">
        <v>140</v>
      </c>
      <c r="Q2" s="117" t="s">
        <v>141</v>
      </c>
      <c r="R2" s="554" t="s">
        <v>142</v>
      </c>
      <c r="S2" s="554"/>
      <c r="T2" s="554"/>
      <c r="U2" s="554"/>
      <c r="V2" s="117" t="s">
        <v>10</v>
      </c>
      <c r="W2" s="117" t="s">
        <v>11</v>
      </c>
      <c r="X2" s="118" t="s">
        <v>12</v>
      </c>
      <c r="Z2" s="116" t="s">
        <v>114</v>
      </c>
      <c r="AA2" s="554" t="s">
        <v>3</v>
      </c>
      <c r="AB2" s="554"/>
      <c r="AC2" s="554"/>
      <c r="AD2" s="554"/>
      <c r="AE2" s="117" t="s">
        <v>112</v>
      </c>
      <c r="AF2" s="117" t="s">
        <v>113</v>
      </c>
      <c r="AG2" s="117" t="s">
        <v>0</v>
      </c>
      <c r="AH2" s="117" t="s">
        <v>143</v>
      </c>
      <c r="AI2" s="117" t="s">
        <v>140</v>
      </c>
      <c r="AJ2" s="117" t="s">
        <v>141</v>
      </c>
      <c r="AK2" s="554" t="s">
        <v>142</v>
      </c>
      <c r="AL2" s="554"/>
      <c r="AM2" s="554"/>
      <c r="AN2" s="554"/>
      <c r="AO2" s="117" t="s">
        <v>10</v>
      </c>
      <c r="AP2" s="117" t="s">
        <v>11</v>
      </c>
      <c r="AQ2" s="118" t="s">
        <v>12</v>
      </c>
      <c r="AR2" s="114"/>
      <c r="AS2" s="114"/>
      <c r="AT2" s="115"/>
      <c r="AU2" s="115"/>
      <c r="AV2" s="555" t="s">
        <v>3</v>
      </c>
      <c r="AW2" s="556"/>
      <c r="AX2" s="556"/>
      <c r="AY2" s="556"/>
      <c r="AZ2" s="556"/>
      <c r="BA2" s="557"/>
      <c r="BB2" s="119"/>
      <c r="BC2" s="533" t="s">
        <v>1</v>
      </c>
      <c r="BD2" s="533"/>
      <c r="BE2" s="533" t="s">
        <v>111</v>
      </c>
      <c r="BF2" s="533"/>
      <c r="BG2" s="533" t="s">
        <v>0</v>
      </c>
      <c r="BH2" s="534"/>
      <c r="BI2" s="533" t="s">
        <v>143</v>
      </c>
      <c r="BJ2" s="534"/>
      <c r="BK2" s="533" t="s">
        <v>140</v>
      </c>
      <c r="BL2" s="533"/>
      <c r="BM2" s="533" t="s">
        <v>144</v>
      </c>
      <c r="BN2" s="533"/>
      <c r="BO2" s="513" t="s">
        <v>142</v>
      </c>
      <c r="BP2" s="514"/>
      <c r="BQ2" s="514"/>
      <c r="BR2" s="514"/>
      <c r="BS2" s="514"/>
      <c r="BT2" s="514"/>
      <c r="BU2" s="564" t="s">
        <v>0</v>
      </c>
      <c r="BV2" s="565"/>
      <c r="BW2" s="564" t="s">
        <v>143</v>
      </c>
      <c r="BX2" s="565"/>
    </row>
    <row r="3" spans="1:76" ht="17" customHeight="1" thickBot="1" x14ac:dyDescent="0.4">
      <c r="A3" s="120"/>
      <c r="B3" s="121" t="s">
        <v>108</v>
      </c>
      <c r="C3" s="121" t="s">
        <v>109</v>
      </c>
      <c r="D3" s="122" t="s">
        <v>19</v>
      </c>
      <c r="E3" s="121" t="s">
        <v>107</v>
      </c>
      <c r="F3" s="123" t="s">
        <v>8</v>
      </c>
      <c r="G3" s="124" t="s">
        <v>9</v>
      </c>
      <c r="H3" s="122" t="s">
        <v>15</v>
      </c>
      <c r="I3" s="122" t="s">
        <v>16</v>
      </c>
      <c r="J3" s="122" t="s">
        <v>17</v>
      </c>
      <c r="K3" s="122" t="s">
        <v>157</v>
      </c>
      <c r="L3" s="122" t="s">
        <v>15</v>
      </c>
      <c r="M3" s="122" t="s">
        <v>15</v>
      </c>
      <c r="N3" s="122" t="s">
        <v>15</v>
      </c>
      <c r="O3" s="122" t="s">
        <v>15</v>
      </c>
      <c r="P3" s="122" t="s">
        <v>15</v>
      </c>
      <c r="Q3" s="122"/>
      <c r="R3" s="122" t="s">
        <v>15</v>
      </c>
      <c r="S3" s="122" t="s">
        <v>16</v>
      </c>
      <c r="T3" s="122" t="s">
        <v>17</v>
      </c>
      <c r="U3" s="122" t="s">
        <v>157</v>
      </c>
      <c r="V3" s="122"/>
      <c r="W3" s="122"/>
      <c r="X3" s="123"/>
      <c r="Y3" s="122"/>
      <c r="Z3" s="124" t="s">
        <v>9</v>
      </c>
      <c r="AA3" s="122" t="s">
        <v>15</v>
      </c>
      <c r="AB3" s="122" t="s">
        <v>16</v>
      </c>
      <c r="AC3" s="122" t="s">
        <v>17</v>
      </c>
      <c r="AD3" s="122" t="s">
        <v>157</v>
      </c>
      <c r="AE3" s="122" t="s">
        <v>15</v>
      </c>
      <c r="AF3" s="122" t="s">
        <v>15</v>
      </c>
      <c r="AG3" s="122" t="s">
        <v>15</v>
      </c>
      <c r="AH3" s="122" t="s">
        <v>15</v>
      </c>
      <c r="AI3" s="122" t="s">
        <v>15</v>
      </c>
      <c r="AJ3" s="122"/>
      <c r="AK3" s="122" t="s">
        <v>15</v>
      </c>
      <c r="AL3" s="122" t="s">
        <v>16</v>
      </c>
      <c r="AM3" s="122" t="s">
        <v>17</v>
      </c>
      <c r="AN3" s="122" t="s">
        <v>157</v>
      </c>
      <c r="AO3" s="122"/>
      <c r="AP3" s="122"/>
      <c r="AQ3" s="123"/>
      <c r="AR3" s="125" t="s">
        <v>13</v>
      </c>
      <c r="AS3" s="126" t="s">
        <v>14</v>
      </c>
      <c r="AT3" s="115"/>
      <c r="AU3" s="115"/>
      <c r="AV3" s="552" t="s">
        <v>95</v>
      </c>
      <c r="AW3" s="553"/>
      <c r="AX3" s="127" t="s">
        <v>15</v>
      </c>
      <c r="AY3" s="127" t="s">
        <v>16</v>
      </c>
      <c r="AZ3" s="127" t="s">
        <v>17</v>
      </c>
      <c r="BA3" s="127" t="s">
        <v>157</v>
      </c>
      <c r="BB3" s="127" t="s">
        <v>265</v>
      </c>
      <c r="BC3" s="127" t="s">
        <v>95</v>
      </c>
      <c r="BD3" s="127" t="s">
        <v>15</v>
      </c>
      <c r="BE3" s="127" t="s">
        <v>95</v>
      </c>
      <c r="BF3" s="127" t="s">
        <v>15</v>
      </c>
      <c r="BG3" s="127" t="s">
        <v>95</v>
      </c>
      <c r="BH3" s="128" t="s">
        <v>15</v>
      </c>
      <c r="BI3" s="127" t="s">
        <v>95</v>
      </c>
      <c r="BJ3" s="128" t="s">
        <v>15</v>
      </c>
      <c r="BK3" s="127" t="s">
        <v>95</v>
      </c>
      <c r="BL3" s="127" t="s">
        <v>15</v>
      </c>
      <c r="BM3" s="127" t="s">
        <v>95</v>
      </c>
      <c r="BN3" s="127" t="s">
        <v>15</v>
      </c>
      <c r="BO3" s="127" t="s">
        <v>95</v>
      </c>
      <c r="BP3" s="127" t="s">
        <v>15</v>
      </c>
      <c r="BQ3" s="127" t="s">
        <v>16</v>
      </c>
      <c r="BR3" s="127" t="s">
        <v>17</v>
      </c>
      <c r="BS3" s="127" t="s">
        <v>157</v>
      </c>
      <c r="BT3" s="127" t="s">
        <v>265</v>
      </c>
      <c r="BU3" s="290" t="s">
        <v>95</v>
      </c>
      <c r="BV3" s="291" t="s">
        <v>15</v>
      </c>
      <c r="BW3" s="290" t="s">
        <v>95</v>
      </c>
      <c r="BX3" s="291" t="s">
        <v>15</v>
      </c>
    </row>
    <row r="4" spans="1:76" ht="17" customHeight="1" x14ac:dyDescent="0.35">
      <c r="A4" s="532" t="s">
        <v>20</v>
      </c>
      <c r="B4" s="482" t="s">
        <v>18</v>
      </c>
      <c r="C4" s="519" t="s">
        <v>156</v>
      </c>
      <c r="D4" s="489">
        <v>59.94</v>
      </c>
      <c r="E4" s="492">
        <v>10</v>
      </c>
      <c r="F4" s="129">
        <v>15</v>
      </c>
      <c r="G4" s="130">
        <f>'Anchor-AI'!L2</f>
        <v>0</v>
      </c>
      <c r="H4" s="131">
        <f>'Anchor-AI'!M2</f>
        <v>0</v>
      </c>
      <c r="I4" s="131">
        <f>'Anchor-AI'!N2</f>
        <v>0</v>
      </c>
      <c r="J4" s="131">
        <f>'Anchor-AI'!O2</f>
        <v>0</v>
      </c>
      <c r="K4" s="131">
        <f>(Summary!$C$58*H4+Summary!$C$59*I4+Summary!$C$60*J4)/Summary!$C$61</f>
        <v>0</v>
      </c>
      <c r="L4" s="131">
        <f>'Anchor-AI'!P2</f>
        <v>0</v>
      </c>
      <c r="M4" s="131">
        <f>'Anchor-AI'!Q2</f>
        <v>0</v>
      </c>
      <c r="N4" s="131">
        <f>'Anchor-AI'!R2</f>
        <v>0</v>
      </c>
      <c r="O4" s="131">
        <f>'Anchor-AI'!S2</f>
        <v>0</v>
      </c>
      <c r="P4" s="131">
        <f>'Anchor-AI'!T2</f>
        <v>0</v>
      </c>
      <c r="Q4" s="131">
        <f>'Anchor-AI'!U2</f>
        <v>0</v>
      </c>
      <c r="R4" s="131">
        <f>'Anchor-AI'!V2</f>
        <v>0</v>
      </c>
      <c r="S4" s="131">
        <f>'Anchor-AI'!W2</f>
        <v>0</v>
      </c>
      <c r="T4" s="131">
        <f>'Anchor-AI'!X2</f>
        <v>0</v>
      </c>
      <c r="U4" s="131">
        <f>10*LOG10(1/((Summary!$C$75/10^(R4/10)+Summary!$C$76/10^(S4/10)+Summary!$C$77/10^(T4/10))/Summary!$C$78))</f>
        <v>0</v>
      </c>
      <c r="V4" s="131">
        <f>'Anchor-AI'!Y2</f>
        <v>0</v>
      </c>
      <c r="W4" s="131">
        <f>'Anchor-AI'!Z2</f>
        <v>0</v>
      </c>
      <c r="X4" s="132">
        <f t="shared" ref="X4:X9" si="0">V4/3600</f>
        <v>0</v>
      </c>
      <c r="Y4" s="133"/>
      <c r="Z4" s="130">
        <f>'Test-AI'!L2</f>
        <v>0</v>
      </c>
      <c r="AA4" s="380">
        <f>'Test-AI'!M2</f>
        <v>0</v>
      </c>
      <c r="AB4" s="380">
        <f>'Test-AI'!N2</f>
        <v>0</v>
      </c>
      <c r="AC4" s="380">
        <f>'Test-AI'!O2</f>
        <v>0</v>
      </c>
      <c r="AD4" s="380">
        <f>(Summary!$C$58*AA4+Summary!$C$59*AB4+Summary!$C$60*AC4)/Summary!$C$61</f>
        <v>0</v>
      </c>
      <c r="AE4" s="380">
        <f>'Test-AI'!P2</f>
        <v>0</v>
      </c>
      <c r="AF4" s="380">
        <f>'Test-AI'!Q2</f>
        <v>0</v>
      </c>
      <c r="AG4" s="380">
        <f>'Test-AI'!R2</f>
        <v>0</v>
      </c>
      <c r="AH4" s="380">
        <f>'Test-AI'!S2</f>
        <v>0</v>
      </c>
      <c r="AI4" s="380">
        <f>'Test-AI'!T2</f>
        <v>0</v>
      </c>
      <c r="AJ4" s="380">
        <f>'Test-AI'!U2</f>
        <v>0</v>
      </c>
      <c r="AK4" s="380">
        <f>'Test-AI'!V2</f>
        <v>0</v>
      </c>
      <c r="AL4" s="380">
        <f>'Test-AI'!W2</f>
        <v>0</v>
      </c>
      <c r="AM4" s="380">
        <f>'Test-AI'!X2</f>
        <v>0</v>
      </c>
      <c r="AN4" s="380">
        <f>10*LOG10(1/((Summary!$C$75/10^(AK4/10)+Summary!$C$76/10^(AL4/10)+Summary!$C$77/10^(AM4/10))/Summary!$C$78))</f>
        <v>0</v>
      </c>
      <c r="AO4" s="131">
        <f>'Test-AI'!Y2</f>
        <v>0</v>
      </c>
      <c r="AP4" s="131">
        <f>'Test-AI'!Z2</f>
        <v>0</v>
      </c>
      <c r="AQ4" s="132">
        <f t="shared" ref="AQ4:AQ67" si="1">AO4/3600</f>
        <v>0</v>
      </c>
      <c r="AR4" s="134" t="e">
        <f t="shared" ref="AR4:AR67" si="2">AO4/V4</f>
        <v>#DIV/0!</v>
      </c>
      <c r="AS4" s="135" t="e">
        <f t="shared" ref="AS4:AS67" si="3">AP4/W4</f>
        <v>#DIV/0!</v>
      </c>
      <c r="AT4" s="136"/>
      <c r="AU4" s="136"/>
      <c r="AV4" s="467" t="s">
        <v>121</v>
      </c>
      <c r="AW4" s="478" t="e" cm="1">
        <f t="array" ref="AW4">bdRateExtend($G4:$G7,H4:H7,$Z4:$Z7,AA4:AA7)</f>
        <v>#VALUE!</v>
      </c>
      <c r="AX4" s="479" t="e" cm="1">
        <f t="array" ref="AX4">bdRateExtend($G4:$G9,H4:H9,$Z4:$Z9,AA4:AA9)</f>
        <v>#VALUE!</v>
      </c>
      <c r="AY4" s="479" t="e" cm="1">
        <f t="array" ref="AY4">bdRateExtend($G4:$G9,I4:I9,$Z4:$Z9,AB4:AB9)</f>
        <v>#VALUE!</v>
      </c>
      <c r="AZ4" s="496" t="e" cm="1">
        <f t="array" ref="AZ4">bdRateExtend($G4:$G9,J4:J9,$Z4:$Z9,AC4:AC9)</f>
        <v>#VALUE!</v>
      </c>
      <c r="BA4" s="496" t="e" cm="1">
        <f t="array" ref="BA4">bdRateExtend($G4:$G9,K4:K9,$Z4:$Z9,AD4:AD9)</f>
        <v>#VALUE!</v>
      </c>
      <c r="BB4" s="479" t="e">
        <f>(Summary!$C$89*AX4+Summary!$C$90*AY4+Summary!$C$91*AZ4)/Summary!$C$92</f>
        <v>#VALUE!</v>
      </c>
      <c r="BC4" s="478" t="e" cm="1">
        <f t="array" ref="BC4">bdRateExtend($G4:$G7,L4:L7,$Z4:$Z7,AE4:AE7)</f>
        <v>#VALUE!</v>
      </c>
      <c r="BD4" s="475" t="e" cm="1">
        <f t="array" ref="BD4">bdRateExtend($G4:$G9,L4:L9,$Z4:$Z9,AE4:AE9)</f>
        <v>#VALUE!</v>
      </c>
      <c r="BE4" s="478" t="e" cm="1">
        <f t="array" ref="BE4">bdRateExtend($G4:$G7,M4:M7,$Z4:$Z7,AF4:AF7)</f>
        <v>#VALUE!</v>
      </c>
      <c r="BF4" s="475" t="e" cm="1">
        <f t="array" ref="BF4">bdRateExtend($G4:$G9,M4:M9,$Z4:$Z9,AF4:AF9)</f>
        <v>#VALUE!</v>
      </c>
      <c r="BG4" s="474" t="e" cm="1">
        <f t="array" ref="BG4">bdRateExtend($G4:$G7,N4:N7,$Z4:$Z7,AG4:AG7,"None", FALSE,1)</f>
        <v>#VALUE!</v>
      </c>
      <c r="BH4" s="475" t="e" cm="1">
        <f t="array" ref="BH4">bdRateExtend($G4:$G9,N4:N9,$Z4:$Z9,AG4:AG9,"None", FALSE,1)</f>
        <v>#VALUE!</v>
      </c>
      <c r="BI4" s="474" t="e" cm="1">
        <f t="array" ref="BI4">bdRateExtend($G4:$G7,O4:O7,$Z4:$Z7,AH4:AH7,"None", FALSE,1)</f>
        <v>#VALUE!</v>
      </c>
      <c r="BJ4" s="475" t="e" cm="1">
        <f t="array" ref="BJ4">bdRateExtend($G4:$G9,O4:O9,$Z4:$Z9,AH4:AH9,"None", FALSE,1)</f>
        <v>#VALUE!</v>
      </c>
      <c r="BK4" s="478" t="e" cm="1">
        <f t="array" ref="BK4">bdRateExtend($G4:$G7,P4:P7,$Z4:$Z7,AI4:AI7)</f>
        <v>#VALUE!</v>
      </c>
      <c r="BL4" s="475" t="e" cm="1">
        <f t="array" ref="BL4">bdRateExtend($G4:$G9,P4:P9,$Z4:$Z9,AI4:AI9)</f>
        <v>#VALUE!</v>
      </c>
      <c r="BM4" s="478" t="e" cm="1">
        <f t="array" ref="BM4">bdRateExtend($G4:$G7,Q4:Q7,$Z4:$Z7,AJ4:AJ7)</f>
        <v>#VALUE!</v>
      </c>
      <c r="BN4" s="475" t="e" cm="1">
        <f t="array" ref="BN4">bdRateExtend($G4:$G9,Q4:Q9,$Z4:$Z9,AJ4:AJ9)</f>
        <v>#VALUE!</v>
      </c>
      <c r="BO4" s="478" t="e" cm="1">
        <f t="array" ref="BO4">bdRateExtend($G4:$G7,R4:R7,$Z4:$Z7,AK4:AK7)</f>
        <v>#VALUE!</v>
      </c>
      <c r="BP4" s="479" t="e" cm="1">
        <f t="array" ref="BP4">bdRateExtend($G4:$G9,R4:R9,$Z4:$Z9,AK4:AK9)</f>
        <v>#VALUE!</v>
      </c>
      <c r="BQ4" s="479" t="e" cm="1">
        <f t="array" ref="BQ4">bdRateExtend($G4:$G9,S4:S9,$Z4:$Z9,AL4:AL9)</f>
        <v>#VALUE!</v>
      </c>
      <c r="BR4" s="479" t="e" cm="1">
        <f t="array" ref="BR4">bdRateExtend($G4:$G9,T4:T9,$Z4:$Z9,AM4:AM9)</f>
        <v>#VALUE!</v>
      </c>
      <c r="BS4" s="479" t="e" cm="1">
        <f t="array" ref="BS4">bdRateExtend($G4:$G9,U4:U9,$Z4:$Z9,AN4:AN9)</f>
        <v>#VALUE!</v>
      </c>
      <c r="BT4" s="479" t="e">
        <f>(Summary!$C$103*BP4+Summary!$C$104*BQ4+Summary!$C$105*BR4)/Summary!$C$106</f>
        <v>#VALUE!</v>
      </c>
      <c r="BU4" s="462" cm="1">
        <f t="array" ref="BU4">testVMAFRange($G4:$G7,N4:N7,$Z4:$Z7,AG4:AG7)</f>
        <v>0</v>
      </c>
      <c r="BV4" s="464" cm="1">
        <f t="array" ref="BV4">testVMAFRange($G4:$G9,N4:N9,$Z4:$Z9,AG4:AG9)</f>
        <v>0</v>
      </c>
      <c r="BW4" s="462" cm="1">
        <f t="array" ref="BW4">testVMAFRange($G4:$G7,O4:O7,$Z4:$Z7,AH4:AH7)</f>
        <v>0</v>
      </c>
      <c r="BX4" s="464" cm="1">
        <f t="array" ref="BX4">testVMAFRange($G4:$G9,O4:O9,$Z4:$Z9,AH4:AH9)</f>
        <v>0</v>
      </c>
    </row>
    <row r="5" spans="1:76" ht="17" customHeight="1" x14ac:dyDescent="0.35">
      <c r="A5" s="516"/>
      <c r="B5" s="483"/>
      <c r="C5" s="520"/>
      <c r="D5" s="490"/>
      <c r="E5" s="493"/>
      <c r="F5" s="138">
        <v>23</v>
      </c>
      <c r="G5" s="139">
        <f>'Anchor-AI'!L3</f>
        <v>0</v>
      </c>
      <c r="H5" s="140">
        <f>'Anchor-AI'!M3</f>
        <v>0</v>
      </c>
      <c r="I5" s="140">
        <f>'Anchor-AI'!N3</f>
        <v>0</v>
      </c>
      <c r="J5" s="140">
        <f>'Anchor-AI'!O3</f>
        <v>0</v>
      </c>
      <c r="K5" s="140">
        <f>(Summary!$C$58*H5+Summary!$C$59*I5+Summary!$C$60*J5)/Summary!$C$61</f>
        <v>0</v>
      </c>
      <c r="L5" s="140">
        <f>'Anchor-AI'!P3</f>
        <v>0</v>
      </c>
      <c r="M5" s="140">
        <f>'Anchor-AI'!Q3</f>
        <v>0</v>
      </c>
      <c r="N5" s="140">
        <f>'Anchor-AI'!R3</f>
        <v>0</v>
      </c>
      <c r="O5" s="140">
        <f>'Anchor-AI'!S3</f>
        <v>0</v>
      </c>
      <c r="P5" s="140">
        <f>'Anchor-AI'!T3</f>
        <v>0</v>
      </c>
      <c r="Q5" s="140">
        <f>'Anchor-AI'!U3</f>
        <v>0</v>
      </c>
      <c r="R5" s="140">
        <f>'Anchor-AI'!V3</f>
        <v>0</v>
      </c>
      <c r="S5" s="140">
        <f>'Anchor-AI'!W3</f>
        <v>0</v>
      </c>
      <c r="T5" s="140">
        <f>'Anchor-AI'!X3</f>
        <v>0</v>
      </c>
      <c r="U5" s="140">
        <f>10*LOG10(1/((Summary!$C$75/10^(R5/10)+Summary!$C$76/10^(S5/10)+Summary!$C$77/10^(T5/10))/Summary!$C$78))</f>
        <v>0</v>
      </c>
      <c r="V5" s="140">
        <f>'Anchor-AI'!Y3</f>
        <v>0</v>
      </c>
      <c r="W5" s="140">
        <f>'Anchor-AI'!Z3</f>
        <v>0</v>
      </c>
      <c r="X5" s="141">
        <f t="shared" si="0"/>
        <v>0</v>
      </c>
      <c r="Y5" s="133"/>
      <c r="Z5" s="139">
        <f>'Test-AI'!L3</f>
        <v>0</v>
      </c>
      <c r="AA5" s="381">
        <f>'Test-AI'!M3</f>
        <v>0</v>
      </c>
      <c r="AB5" s="381">
        <f>'Test-AI'!N3</f>
        <v>0</v>
      </c>
      <c r="AC5" s="381">
        <f>'Test-AI'!O3</f>
        <v>0</v>
      </c>
      <c r="AD5" s="381">
        <f>(Summary!$C$58*AA5+Summary!$C$59*AB5+Summary!$C$60*AC5)/Summary!$C$61</f>
        <v>0</v>
      </c>
      <c r="AE5" s="381">
        <f>'Test-AI'!P3</f>
        <v>0</v>
      </c>
      <c r="AF5" s="381">
        <f>'Test-AI'!Q3</f>
        <v>0</v>
      </c>
      <c r="AG5" s="381">
        <f>'Test-AI'!R3</f>
        <v>0</v>
      </c>
      <c r="AH5" s="381">
        <f>'Test-AI'!S3</f>
        <v>0</v>
      </c>
      <c r="AI5" s="381">
        <f>'Test-AI'!T3</f>
        <v>0</v>
      </c>
      <c r="AJ5" s="381">
        <f>'Test-AI'!U3</f>
        <v>0</v>
      </c>
      <c r="AK5" s="381">
        <f>'Test-AI'!V3</f>
        <v>0</v>
      </c>
      <c r="AL5" s="381">
        <f>'Test-AI'!W3</f>
        <v>0</v>
      </c>
      <c r="AM5" s="381">
        <f>'Test-AI'!X3</f>
        <v>0</v>
      </c>
      <c r="AN5" s="381">
        <f>10*LOG10(1/((Summary!$C$75/10^(AK5/10)+Summary!$C$76/10^(AL5/10)+Summary!$C$77/10^(AM5/10))/Summary!$C$78))</f>
        <v>0</v>
      </c>
      <c r="AO5" s="140">
        <f>'Test-AI'!Y3</f>
        <v>0</v>
      </c>
      <c r="AP5" s="140">
        <f>'Test-AI'!Z3</f>
        <v>0</v>
      </c>
      <c r="AQ5" s="141">
        <f t="shared" si="1"/>
        <v>0</v>
      </c>
      <c r="AR5" s="142" t="e">
        <f t="shared" si="2"/>
        <v>#DIV/0!</v>
      </c>
      <c r="AS5" s="143" t="e">
        <f t="shared" si="3"/>
        <v>#DIV/0!</v>
      </c>
      <c r="AT5" s="136"/>
      <c r="AU5" s="136"/>
      <c r="AV5" s="467"/>
      <c r="AW5" s="468"/>
      <c r="AX5" s="480"/>
      <c r="AY5" s="480"/>
      <c r="AZ5" s="497"/>
      <c r="BA5" s="497"/>
      <c r="BB5" s="480"/>
      <c r="BC5" s="468"/>
      <c r="BD5" s="476"/>
      <c r="BE5" s="468"/>
      <c r="BF5" s="476"/>
      <c r="BG5" s="469"/>
      <c r="BH5" s="476"/>
      <c r="BI5" s="469"/>
      <c r="BJ5" s="476"/>
      <c r="BK5" s="468"/>
      <c r="BL5" s="476"/>
      <c r="BM5" s="468"/>
      <c r="BN5" s="476"/>
      <c r="BO5" s="468"/>
      <c r="BP5" s="480"/>
      <c r="BQ5" s="480"/>
      <c r="BR5" s="480"/>
      <c r="BS5" s="480"/>
      <c r="BT5" s="480"/>
      <c r="BU5" s="463"/>
      <c r="BV5" s="465"/>
      <c r="BW5" s="463"/>
      <c r="BX5" s="465"/>
    </row>
    <row r="6" spans="1:76" ht="17" customHeight="1" x14ac:dyDescent="0.35">
      <c r="A6" s="516"/>
      <c r="B6" s="483"/>
      <c r="C6" s="520"/>
      <c r="D6" s="490"/>
      <c r="E6" s="493"/>
      <c r="F6" s="138">
        <v>31</v>
      </c>
      <c r="G6" s="139">
        <f>'Anchor-AI'!L4</f>
        <v>0</v>
      </c>
      <c r="H6" s="140">
        <f>'Anchor-AI'!M4</f>
        <v>0</v>
      </c>
      <c r="I6" s="140">
        <f>'Anchor-AI'!N4</f>
        <v>0</v>
      </c>
      <c r="J6" s="140">
        <f>'Anchor-AI'!O4</f>
        <v>0</v>
      </c>
      <c r="K6" s="140">
        <f>(Summary!$C$58*H6+Summary!$C$59*I6+Summary!$C$60*J6)/Summary!$C$61</f>
        <v>0</v>
      </c>
      <c r="L6" s="140">
        <f>'Anchor-AI'!P4</f>
        <v>0</v>
      </c>
      <c r="M6" s="140">
        <f>'Anchor-AI'!Q4</f>
        <v>0</v>
      </c>
      <c r="N6" s="140">
        <f>'Anchor-AI'!R4</f>
        <v>0</v>
      </c>
      <c r="O6" s="140">
        <f>'Anchor-AI'!S4</f>
        <v>0</v>
      </c>
      <c r="P6" s="140">
        <f>'Anchor-AI'!T4</f>
        <v>0</v>
      </c>
      <c r="Q6" s="140">
        <f>'Anchor-AI'!U4</f>
        <v>0</v>
      </c>
      <c r="R6" s="140">
        <f>'Anchor-AI'!V4</f>
        <v>0</v>
      </c>
      <c r="S6" s="140">
        <f>'Anchor-AI'!W4</f>
        <v>0</v>
      </c>
      <c r="T6" s="140">
        <f>'Anchor-AI'!X4</f>
        <v>0</v>
      </c>
      <c r="U6" s="140">
        <f>10*LOG10(1/((Summary!$C$75/10^(R6/10)+Summary!$C$76/10^(S6/10)+Summary!$C$77/10^(T6/10))/Summary!$C$78))</f>
        <v>0</v>
      </c>
      <c r="V6" s="140">
        <f>'Anchor-AI'!Y4</f>
        <v>0</v>
      </c>
      <c r="W6" s="140">
        <f>'Anchor-AI'!Z4</f>
        <v>0</v>
      </c>
      <c r="X6" s="141">
        <f t="shared" si="0"/>
        <v>0</v>
      </c>
      <c r="Y6" s="133"/>
      <c r="Z6" s="139">
        <f>'Test-AI'!L4</f>
        <v>0</v>
      </c>
      <c r="AA6" s="381">
        <f>'Test-AI'!M4</f>
        <v>0</v>
      </c>
      <c r="AB6" s="381">
        <f>'Test-AI'!N4</f>
        <v>0</v>
      </c>
      <c r="AC6" s="381">
        <f>'Test-AI'!O4</f>
        <v>0</v>
      </c>
      <c r="AD6" s="381">
        <f>(Summary!$C$58*AA6+Summary!$C$59*AB6+Summary!$C$60*AC6)/Summary!$C$61</f>
        <v>0</v>
      </c>
      <c r="AE6" s="381">
        <f>'Test-AI'!P4</f>
        <v>0</v>
      </c>
      <c r="AF6" s="381">
        <f>'Test-AI'!Q4</f>
        <v>0</v>
      </c>
      <c r="AG6" s="381">
        <f>'Test-AI'!R4</f>
        <v>0</v>
      </c>
      <c r="AH6" s="381">
        <f>'Test-AI'!S4</f>
        <v>0</v>
      </c>
      <c r="AI6" s="381">
        <f>'Test-AI'!T4</f>
        <v>0</v>
      </c>
      <c r="AJ6" s="381">
        <f>'Test-AI'!U4</f>
        <v>0</v>
      </c>
      <c r="AK6" s="381">
        <f>'Test-AI'!V4</f>
        <v>0</v>
      </c>
      <c r="AL6" s="381">
        <f>'Test-AI'!W4</f>
        <v>0</v>
      </c>
      <c r="AM6" s="381">
        <f>'Test-AI'!X4</f>
        <v>0</v>
      </c>
      <c r="AN6" s="381">
        <f>10*LOG10(1/((Summary!$C$75/10^(AK6/10)+Summary!$C$76/10^(AL6/10)+Summary!$C$77/10^(AM6/10))/Summary!$C$78))</f>
        <v>0</v>
      </c>
      <c r="AO6" s="140">
        <f>'Test-AI'!Y4</f>
        <v>0</v>
      </c>
      <c r="AP6" s="140">
        <f>'Test-AI'!Z4</f>
        <v>0</v>
      </c>
      <c r="AQ6" s="141">
        <f t="shared" si="1"/>
        <v>0</v>
      </c>
      <c r="AR6" s="142" t="e">
        <f t="shared" si="2"/>
        <v>#DIV/0!</v>
      </c>
      <c r="AS6" s="143" t="e">
        <f t="shared" si="3"/>
        <v>#DIV/0!</v>
      </c>
      <c r="AT6" s="136"/>
      <c r="AU6" s="136"/>
      <c r="AV6" s="467" t="s">
        <v>122</v>
      </c>
      <c r="AW6" s="468" t="e" cm="1">
        <f t="array" ref="AW6">bdRateExtend($G5:$G8,H5:H8,$Z5:$Z8,AA5:AA8)</f>
        <v>#VALUE!</v>
      </c>
      <c r="AX6" s="480"/>
      <c r="AY6" s="480"/>
      <c r="AZ6" s="497"/>
      <c r="BA6" s="497"/>
      <c r="BB6" s="480"/>
      <c r="BC6" s="468" t="e" cm="1">
        <f t="array" ref="BC6">bdRateExtend($G5:$G8,L5:L8,$Z5:$Z8,AE5:AE8)</f>
        <v>#VALUE!</v>
      </c>
      <c r="BD6" s="476"/>
      <c r="BE6" s="468" t="e" cm="1">
        <f t="array" ref="BE6">bdRateExtend($G5:$G8,M5:M8,$Z5:$Z8,AF5:AF8)</f>
        <v>#VALUE!</v>
      </c>
      <c r="BF6" s="476"/>
      <c r="BG6" s="469" t="e" cm="1">
        <f t="array" ref="BG6">bdRateExtend($G5:$G8,N5:N8,$Z5:$Z8,AG5:AG8,"None", FALSE,1)</f>
        <v>#VALUE!</v>
      </c>
      <c r="BH6" s="476"/>
      <c r="BI6" s="469" t="e" cm="1">
        <f t="array" ref="BI6">bdRateExtend($G5:$G8,O5:O8,$Z5:$Z8,AH5:AH8,"None", FALSE,1)</f>
        <v>#VALUE!</v>
      </c>
      <c r="BJ6" s="476"/>
      <c r="BK6" s="468" t="e" cm="1">
        <f t="array" ref="BK6">bdRateExtend($G5:$G8,P5:P8,$Z5:$Z8,AI5:AI8)</f>
        <v>#VALUE!</v>
      </c>
      <c r="BL6" s="476"/>
      <c r="BM6" s="468" t="e" cm="1">
        <f t="array" ref="BM6">bdRateExtend($G5:$G8,Q5:Q8,$Z5:$Z8,AJ5:AJ8)</f>
        <v>#VALUE!</v>
      </c>
      <c r="BN6" s="476"/>
      <c r="BO6" s="468" t="e" cm="1">
        <f t="array" ref="BO6">bdRateExtend($G5:$G8,R5:R8,$Z5:$Z8,AK5:AK8)</f>
        <v>#VALUE!</v>
      </c>
      <c r="BP6" s="480"/>
      <c r="BQ6" s="480"/>
      <c r="BR6" s="480"/>
      <c r="BS6" s="480"/>
      <c r="BT6" s="480"/>
      <c r="BU6" s="463" cm="1">
        <f t="array" ref="BU6">testVMAFRange($G5:$G8,N5:N8,$Z5:$Z8,AG5:AG8)</f>
        <v>0</v>
      </c>
      <c r="BV6" s="465"/>
      <c r="BW6" s="463" cm="1">
        <f t="array" ref="BW6">testVMAFRange($G5:$G8,O5:O8,$Z5:$Z8,AH5:AH8)</f>
        <v>0</v>
      </c>
      <c r="BX6" s="465"/>
    </row>
    <row r="7" spans="1:76" ht="17" customHeight="1" x14ac:dyDescent="0.35">
      <c r="A7" s="516"/>
      <c r="B7" s="483"/>
      <c r="C7" s="520"/>
      <c r="D7" s="490"/>
      <c r="E7" s="493"/>
      <c r="F7" s="138">
        <v>39</v>
      </c>
      <c r="G7" s="139">
        <f>'Anchor-AI'!L5</f>
        <v>0</v>
      </c>
      <c r="H7" s="140">
        <f>'Anchor-AI'!M5</f>
        <v>0</v>
      </c>
      <c r="I7" s="140">
        <f>'Anchor-AI'!N5</f>
        <v>0</v>
      </c>
      <c r="J7" s="140">
        <f>'Anchor-AI'!O5</f>
        <v>0</v>
      </c>
      <c r="K7" s="140">
        <f>(Summary!$C$58*H7+Summary!$C$59*I7+Summary!$C$60*J7)/Summary!$C$61</f>
        <v>0</v>
      </c>
      <c r="L7" s="140">
        <f>'Anchor-AI'!P5</f>
        <v>0</v>
      </c>
      <c r="M7" s="140">
        <f>'Anchor-AI'!Q5</f>
        <v>0</v>
      </c>
      <c r="N7" s="140">
        <f>'Anchor-AI'!R5</f>
        <v>0</v>
      </c>
      <c r="O7" s="140">
        <f>'Anchor-AI'!S5</f>
        <v>0</v>
      </c>
      <c r="P7" s="140">
        <f>'Anchor-AI'!T5</f>
        <v>0</v>
      </c>
      <c r="Q7" s="140">
        <f>'Anchor-AI'!U5</f>
        <v>0</v>
      </c>
      <c r="R7" s="140">
        <f>'Anchor-AI'!V5</f>
        <v>0</v>
      </c>
      <c r="S7" s="140">
        <f>'Anchor-AI'!W5</f>
        <v>0</v>
      </c>
      <c r="T7" s="140">
        <f>'Anchor-AI'!X5</f>
        <v>0</v>
      </c>
      <c r="U7" s="140">
        <f>10*LOG10(1/((Summary!$C$75/10^(R7/10)+Summary!$C$76/10^(S7/10)+Summary!$C$77/10^(T7/10))/Summary!$C$78))</f>
        <v>0</v>
      </c>
      <c r="V7" s="140">
        <f>'Anchor-AI'!Y5</f>
        <v>0</v>
      </c>
      <c r="W7" s="140">
        <f>'Anchor-AI'!Z5</f>
        <v>0</v>
      </c>
      <c r="X7" s="141">
        <f t="shared" si="0"/>
        <v>0</v>
      </c>
      <c r="Y7" s="133"/>
      <c r="Z7" s="139">
        <f>'Test-AI'!L5</f>
        <v>0</v>
      </c>
      <c r="AA7" s="381">
        <f>'Test-AI'!M5</f>
        <v>0</v>
      </c>
      <c r="AB7" s="381">
        <f>'Test-AI'!N5</f>
        <v>0</v>
      </c>
      <c r="AC7" s="381">
        <f>'Test-AI'!O5</f>
        <v>0</v>
      </c>
      <c r="AD7" s="381">
        <f>(Summary!$C$58*AA7+Summary!$C$59*AB7+Summary!$C$60*AC7)/Summary!$C$61</f>
        <v>0</v>
      </c>
      <c r="AE7" s="381">
        <f>'Test-AI'!P5</f>
        <v>0</v>
      </c>
      <c r="AF7" s="381">
        <f>'Test-AI'!Q5</f>
        <v>0</v>
      </c>
      <c r="AG7" s="381">
        <f>'Test-AI'!R5</f>
        <v>0</v>
      </c>
      <c r="AH7" s="381">
        <f>'Test-AI'!S5</f>
        <v>0</v>
      </c>
      <c r="AI7" s="381">
        <f>'Test-AI'!T5</f>
        <v>0</v>
      </c>
      <c r="AJ7" s="381">
        <f>'Test-AI'!U5</f>
        <v>0</v>
      </c>
      <c r="AK7" s="381">
        <f>'Test-AI'!V5</f>
        <v>0</v>
      </c>
      <c r="AL7" s="381">
        <f>'Test-AI'!W5</f>
        <v>0</v>
      </c>
      <c r="AM7" s="381">
        <f>'Test-AI'!X5</f>
        <v>0</v>
      </c>
      <c r="AN7" s="381">
        <f>10*LOG10(1/((Summary!$C$75/10^(AK7/10)+Summary!$C$76/10^(AL7/10)+Summary!$C$77/10^(AM7/10))/Summary!$C$78))</f>
        <v>0</v>
      </c>
      <c r="AO7" s="140">
        <f>'Test-AI'!Y5</f>
        <v>0</v>
      </c>
      <c r="AP7" s="140">
        <f>'Test-AI'!Z5</f>
        <v>0</v>
      </c>
      <c r="AQ7" s="141">
        <f t="shared" si="1"/>
        <v>0</v>
      </c>
      <c r="AR7" s="142" t="e">
        <f t="shared" si="2"/>
        <v>#DIV/0!</v>
      </c>
      <c r="AS7" s="143" t="e">
        <f t="shared" si="3"/>
        <v>#DIV/0!</v>
      </c>
      <c r="AT7" s="136"/>
      <c r="AU7" s="136"/>
      <c r="AV7" s="467"/>
      <c r="AW7" s="468"/>
      <c r="AX7" s="480"/>
      <c r="AY7" s="480"/>
      <c r="AZ7" s="497"/>
      <c r="BA7" s="497"/>
      <c r="BB7" s="480"/>
      <c r="BC7" s="468"/>
      <c r="BD7" s="476"/>
      <c r="BE7" s="468"/>
      <c r="BF7" s="476"/>
      <c r="BG7" s="469"/>
      <c r="BH7" s="476"/>
      <c r="BI7" s="469"/>
      <c r="BJ7" s="476"/>
      <c r="BK7" s="468"/>
      <c r="BL7" s="476"/>
      <c r="BM7" s="468"/>
      <c r="BN7" s="476"/>
      <c r="BO7" s="468"/>
      <c r="BP7" s="480"/>
      <c r="BQ7" s="480"/>
      <c r="BR7" s="480"/>
      <c r="BS7" s="480"/>
      <c r="BT7" s="480"/>
      <c r="BU7" s="463"/>
      <c r="BV7" s="465"/>
      <c r="BW7" s="463"/>
      <c r="BX7" s="465"/>
    </row>
    <row r="8" spans="1:76" ht="17" customHeight="1" x14ac:dyDescent="0.35">
      <c r="A8" s="516"/>
      <c r="B8" s="483"/>
      <c r="C8" s="520"/>
      <c r="D8" s="490"/>
      <c r="E8" s="493"/>
      <c r="F8" s="138">
        <v>47</v>
      </c>
      <c r="G8" s="139">
        <f>'Anchor-AI'!L6</f>
        <v>0</v>
      </c>
      <c r="H8" s="140">
        <f>'Anchor-AI'!M6</f>
        <v>0</v>
      </c>
      <c r="I8" s="140">
        <f>'Anchor-AI'!N6</f>
        <v>0</v>
      </c>
      <c r="J8" s="140">
        <f>'Anchor-AI'!O6</f>
        <v>0</v>
      </c>
      <c r="K8" s="140">
        <f>(Summary!$C$58*H8+Summary!$C$59*I8+Summary!$C$60*J8)/Summary!$C$61</f>
        <v>0</v>
      </c>
      <c r="L8" s="140">
        <f>'Anchor-AI'!P6</f>
        <v>0</v>
      </c>
      <c r="M8" s="140">
        <f>'Anchor-AI'!Q6</f>
        <v>0</v>
      </c>
      <c r="N8" s="140">
        <f>'Anchor-AI'!R6</f>
        <v>0</v>
      </c>
      <c r="O8" s="140">
        <f>'Anchor-AI'!S6</f>
        <v>0</v>
      </c>
      <c r="P8" s="140">
        <f>'Anchor-AI'!T6</f>
        <v>0</v>
      </c>
      <c r="Q8" s="140">
        <f>'Anchor-AI'!U6</f>
        <v>0</v>
      </c>
      <c r="R8" s="140">
        <f>'Anchor-AI'!V6</f>
        <v>0</v>
      </c>
      <c r="S8" s="140">
        <f>'Anchor-AI'!W6</f>
        <v>0</v>
      </c>
      <c r="T8" s="140">
        <f>'Anchor-AI'!X6</f>
        <v>0</v>
      </c>
      <c r="U8" s="140">
        <f>10*LOG10(1/((Summary!$C$75/10^(R8/10)+Summary!$C$76/10^(S8/10)+Summary!$C$77/10^(T8/10))/Summary!$C$78))</f>
        <v>0</v>
      </c>
      <c r="V8" s="140">
        <f>'Anchor-AI'!Y6</f>
        <v>0</v>
      </c>
      <c r="W8" s="140">
        <f>'Anchor-AI'!Z6</f>
        <v>0</v>
      </c>
      <c r="X8" s="141">
        <f t="shared" si="0"/>
        <v>0</v>
      </c>
      <c r="Y8" s="133"/>
      <c r="Z8" s="139">
        <f>'Test-AI'!L6</f>
        <v>0</v>
      </c>
      <c r="AA8" s="381">
        <f>'Test-AI'!M6</f>
        <v>0</v>
      </c>
      <c r="AB8" s="381">
        <f>'Test-AI'!N6</f>
        <v>0</v>
      </c>
      <c r="AC8" s="381">
        <f>'Test-AI'!O6</f>
        <v>0</v>
      </c>
      <c r="AD8" s="381">
        <f>(Summary!$C$58*AA8+Summary!$C$59*AB8+Summary!$C$60*AC8)/Summary!$C$61</f>
        <v>0</v>
      </c>
      <c r="AE8" s="381">
        <f>'Test-AI'!P6</f>
        <v>0</v>
      </c>
      <c r="AF8" s="381">
        <f>'Test-AI'!Q6</f>
        <v>0</v>
      </c>
      <c r="AG8" s="381">
        <f>'Test-AI'!R6</f>
        <v>0</v>
      </c>
      <c r="AH8" s="381">
        <f>'Test-AI'!S6</f>
        <v>0</v>
      </c>
      <c r="AI8" s="381">
        <f>'Test-AI'!T6</f>
        <v>0</v>
      </c>
      <c r="AJ8" s="381">
        <f>'Test-AI'!U6</f>
        <v>0</v>
      </c>
      <c r="AK8" s="381">
        <f>'Test-AI'!V6</f>
        <v>0</v>
      </c>
      <c r="AL8" s="381">
        <f>'Test-AI'!W6</f>
        <v>0</v>
      </c>
      <c r="AM8" s="381">
        <f>'Test-AI'!X6</f>
        <v>0</v>
      </c>
      <c r="AN8" s="381">
        <f>10*LOG10(1/((Summary!$C$75/10^(AK8/10)+Summary!$C$76/10^(AL8/10)+Summary!$C$77/10^(AM8/10))/Summary!$C$78))</f>
        <v>0</v>
      </c>
      <c r="AO8" s="140">
        <f>'Test-AI'!Y6</f>
        <v>0</v>
      </c>
      <c r="AP8" s="140">
        <f>'Test-AI'!Z6</f>
        <v>0</v>
      </c>
      <c r="AQ8" s="141">
        <f t="shared" si="1"/>
        <v>0</v>
      </c>
      <c r="AR8" s="142" t="e">
        <f t="shared" si="2"/>
        <v>#DIV/0!</v>
      </c>
      <c r="AS8" s="143" t="e">
        <f t="shared" si="3"/>
        <v>#DIV/0!</v>
      </c>
      <c r="AT8" s="136"/>
      <c r="AU8" s="136"/>
      <c r="AV8" s="467" t="s">
        <v>123</v>
      </c>
      <c r="AW8" s="468" t="e" cm="1">
        <f t="array" ref="AW8">bdRateExtend($G6:$G9,H6:H9,$Z6:$Z9,AA6:AA9)</f>
        <v>#VALUE!</v>
      </c>
      <c r="AX8" s="480"/>
      <c r="AY8" s="480"/>
      <c r="AZ8" s="497"/>
      <c r="BA8" s="497"/>
      <c r="BB8" s="480"/>
      <c r="BC8" s="468" t="e" cm="1">
        <f t="array" ref="BC8">bdRateExtend($G6:$G9,L6:L9,$Z6:$Z9,AE6:AE9)</f>
        <v>#VALUE!</v>
      </c>
      <c r="BD8" s="476"/>
      <c r="BE8" s="468" t="e" cm="1">
        <f t="array" ref="BE8">bdRateExtend($G6:$G9,M6:M9,$Z6:$Z9,AF6:AF9)</f>
        <v>#VALUE!</v>
      </c>
      <c r="BF8" s="476"/>
      <c r="BG8" s="469" t="e" cm="1">
        <f t="array" ref="BG8">bdRateExtend($G6:$G9,N6:N9,$Z6:$Z9,AG6:AG9,"None", FALSE,1)</f>
        <v>#VALUE!</v>
      </c>
      <c r="BH8" s="476"/>
      <c r="BI8" s="469" t="e" cm="1">
        <f t="array" ref="BI8">bdRateExtend($G6:$G9,O6:O9,$Z6:$Z9,AH6:AH9,"None", FALSE,1)</f>
        <v>#VALUE!</v>
      </c>
      <c r="BJ8" s="476"/>
      <c r="BK8" s="468" t="e" cm="1">
        <f t="array" ref="BK8">bdRateExtend($G6:$G9,P6:P9,$Z6:$Z9,AI6:AI9)</f>
        <v>#VALUE!</v>
      </c>
      <c r="BL8" s="476"/>
      <c r="BM8" s="468" t="e" cm="1">
        <f t="array" ref="BM8">bdRateExtend($G6:$G9,Q6:Q9,$Z6:$Z9,AJ6:AJ9)</f>
        <v>#VALUE!</v>
      </c>
      <c r="BN8" s="476"/>
      <c r="BO8" s="468" t="e" cm="1">
        <f t="array" ref="BO8">bdRateExtend($G6:$G9,R6:R9,$Z6:$Z9,AK6:AK9)</f>
        <v>#VALUE!</v>
      </c>
      <c r="BP8" s="480"/>
      <c r="BQ8" s="480"/>
      <c r="BR8" s="480"/>
      <c r="BS8" s="480"/>
      <c r="BT8" s="480"/>
      <c r="BU8" s="463" cm="1">
        <f t="array" ref="BU8">testVMAFRange($G6:$G9,N6:N9,$Z6:$Z9,AG6:AG9)</f>
        <v>0</v>
      </c>
      <c r="BV8" s="465"/>
      <c r="BW8" s="463" cm="1">
        <f t="array" ref="BW8">testVMAFRange($G6:$G9,O6:O9,$Z6:$Z9,AH6:AH9)</f>
        <v>0</v>
      </c>
      <c r="BX8" s="465"/>
    </row>
    <row r="9" spans="1:76" ht="17" customHeight="1" thickBot="1" x14ac:dyDescent="0.4">
      <c r="A9" s="516"/>
      <c r="B9" s="518"/>
      <c r="C9" s="521"/>
      <c r="D9" s="522"/>
      <c r="E9" s="523"/>
      <c r="F9" s="144">
        <v>55</v>
      </c>
      <c r="G9" s="145">
        <f>'Anchor-AI'!L7</f>
        <v>0</v>
      </c>
      <c r="H9" s="146">
        <f>'Anchor-AI'!M7</f>
        <v>0</v>
      </c>
      <c r="I9" s="146">
        <f>'Anchor-AI'!N7</f>
        <v>0</v>
      </c>
      <c r="J9" s="146">
        <f>'Anchor-AI'!O7</f>
        <v>0</v>
      </c>
      <c r="K9" s="146">
        <f>(Summary!$C$58*H9+Summary!$C$59*I9+Summary!$C$60*J9)/Summary!$C$61</f>
        <v>0</v>
      </c>
      <c r="L9" s="146">
        <f>'Anchor-AI'!P7</f>
        <v>0</v>
      </c>
      <c r="M9" s="146">
        <f>'Anchor-AI'!Q7</f>
        <v>0</v>
      </c>
      <c r="N9" s="146">
        <f>'Anchor-AI'!R7</f>
        <v>0</v>
      </c>
      <c r="O9" s="146">
        <f>'Anchor-AI'!S7</f>
        <v>0</v>
      </c>
      <c r="P9" s="146">
        <f>'Anchor-AI'!T7</f>
        <v>0</v>
      </c>
      <c r="Q9" s="146">
        <f>'Anchor-AI'!U7</f>
        <v>0</v>
      </c>
      <c r="R9" s="146">
        <f>'Anchor-AI'!V7</f>
        <v>0</v>
      </c>
      <c r="S9" s="146">
        <f>'Anchor-AI'!W7</f>
        <v>0</v>
      </c>
      <c r="T9" s="146">
        <f>'Anchor-AI'!X7</f>
        <v>0</v>
      </c>
      <c r="U9" s="146">
        <f>10*LOG10(1/((Summary!$C$75/10^(R9/10)+Summary!$C$76/10^(S9/10)+Summary!$C$77/10^(T9/10))/Summary!$C$78))</f>
        <v>0</v>
      </c>
      <c r="V9" s="140">
        <f>'Anchor-AI'!Y7</f>
        <v>0</v>
      </c>
      <c r="W9" s="140">
        <f>'Anchor-AI'!Z7</f>
        <v>0</v>
      </c>
      <c r="X9" s="147">
        <f t="shared" si="0"/>
        <v>0</v>
      </c>
      <c r="Y9" s="133"/>
      <c r="Z9" s="145">
        <f>'Test-AI'!L7</f>
        <v>0</v>
      </c>
      <c r="AA9" s="382">
        <f>'Test-AI'!M7</f>
        <v>0</v>
      </c>
      <c r="AB9" s="382">
        <f>'Test-AI'!N7</f>
        <v>0</v>
      </c>
      <c r="AC9" s="382">
        <f>'Test-AI'!O7</f>
        <v>0</v>
      </c>
      <c r="AD9" s="382">
        <f>(Summary!$C$58*AA9+Summary!$C$59*AB9+Summary!$C$60*AC9)/Summary!$C$61</f>
        <v>0</v>
      </c>
      <c r="AE9" s="382">
        <f>'Test-AI'!P7</f>
        <v>0</v>
      </c>
      <c r="AF9" s="382">
        <f>'Test-AI'!Q7</f>
        <v>0</v>
      </c>
      <c r="AG9" s="382">
        <f>'Test-AI'!R7</f>
        <v>0</v>
      </c>
      <c r="AH9" s="382">
        <f>'Test-AI'!S7</f>
        <v>0</v>
      </c>
      <c r="AI9" s="382">
        <f>'Test-AI'!T7</f>
        <v>0</v>
      </c>
      <c r="AJ9" s="382">
        <f>'Test-AI'!U7</f>
        <v>0</v>
      </c>
      <c r="AK9" s="382">
        <f>'Test-AI'!V7</f>
        <v>0</v>
      </c>
      <c r="AL9" s="382">
        <f>'Test-AI'!W7</f>
        <v>0</v>
      </c>
      <c r="AM9" s="382">
        <f>'Test-AI'!X7</f>
        <v>0</v>
      </c>
      <c r="AN9" s="382">
        <f>10*LOG10(1/((Summary!$C$75/10^(AK9/10)+Summary!$C$76/10^(AL9/10)+Summary!$C$77/10^(AM9/10))/Summary!$C$78))</f>
        <v>0</v>
      </c>
      <c r="AO9" s="140">
        <f>'Test-AI'!Y7</f>
        <v>0</v>
      </c>
      <c r="AP9" s="140">
        <f>'Test-AI'!Z7</f>
        <v>0</v>
      </c>
      <c r="AQ9" s="147">
        <f t="shared" si="1"/>
        <v>0</v>
      </c>
      <c r="AR9" s="148" t="e">
        <f t="shared" si="2"/>
        <v>#DIV/0!</v>
      </c>
      <c r="AS9" s="149" t="e">
        <f t="shared" si="3"/>
        <v>#DIV/0!</v>
      </c>
      <c r="AT9" s="136"/>
      <c r="AU9" s="136"/>
      <c r="AV9" s="470"/>
      <c r="AW9" s="471"/>
      <c r="AX9" s="481"/>
      <c r="AY9" s="481"/>
      <c r="AZ9" s="498"/>
      <c r="BA9" s="498"/>
      <c r="BB9" s="481"/>
      <c r="BC9" s="471"/>
      <c r="BD9" s="477"/>
      <c r="BE9" s="471"/>
      <c r="BF9" s="477"/>
      <c r="BG9" s="472"/>
      <c r="BH9" s="477"/>
      <c r="BI9" s="472"/>
      <c r="BJ9" s="477"/>
      <c r="BK9" s="471"/>
      <c r="BL9" s="477"/>
      <c r="BM9" s="471"/>
      <c r="BN9" s="477"/>
      <c r="BO9" s="471"/>
      <c r="BP9" s="481"/>
      <c r="BQ9" s="481"/>
      <c r="BR9" s="481"/>
      <c r="BS9" s="481"/>
      <c r="BT9" s="481"/>
      <c r="BU9" s="473"/>
      <c r="BV9" s="466"/>
      <c r="BW9" s="473"/>
      <c r="BX9" s="466"/>
    </row>
    <row r="10" spans="1:76" ht="17" customHeight="1" x14ac:dyDescent="0.35">
      <c r="A10" s="516"/>
      <c r="B10" s="482" t="s">
        <v>18</v>
      </c>
      <c r="C10" s="519" t="s">
        <v>27</v>
      </c>
      <c r="D10" s="489">
        <v>59.94</v>
      </c>
      <c r="E10" s="492">
        <v>10</v>
      </c>
      <c r="F10" s="129">
        <v>15</v>
      </c>
      <c r="G10" s="130">
        <f>'Anchor-AI'!L8</f>
        <v>0</v>
      </c>
      <c r="H10" s="131">
        <f>'Anchor-AI'!M8</f>
        <v>0</v>
      </c>
      <c r="I10" s="131">
        <f>'Anchor-AI'!N8</f>
        <v>0</v>
      </c>
      <c r="J10" s="131">
        <f>'Anchor-AI'!O8</f>
        <v>0</v>
      </c>
      <c r="K10" s="131">
        <f>(Summary!$C$58*H10+Summary!$C$59*I10+Summary!$C$60*J10)/Summary!$C$61</f>
        <v>0</v>
      </c>
      <c r="L10" s="131">
        <f>'Anchor-AI'!P8</f>
        <v>0</v>
      </c>
      <c r="M10" s="131">
        <f>'Anchor-AI'!Q8</f>
        <v>0</v>
      </c>
      <c r="N10" s="131">
        <f>'Anchor-AI'!R8</f>
        <v>0</v>
      </c>
      <c r="O10" s="131">
        <f>'Anchor-AI'!S8</f>
        <v>0</v>
      </c>
      <c r="P10" s="131">
        <f>'Anchor-AI'!T8</f>
        <v>0</v>
      </c>
      <c r="Q10" s="131">
        <f>'Anchor-AI'!U8</f>
        <v>0</v>
      </c>
      <c r="R10" s="131">
        <f>'Anchor-AI'!V8</f>
        <v>0</v>
      </c>
      <c r="S10" s="131">
        <f>'Anchor-AI'!W8</f>
        <v>0</v>
      </c>
      <c r="T10" s="131">
        <f>'Anchor-AI'!X8</f>
        <v>0</v>
      </c>
      <c r="U10" s="131">
        <f>10*LOG10(1/((Summary!$C$75/10^(R10/10)+Summary!$C$76/10^(S10/10)+Summary!$C$77/10^(T10/10))/Summary!$C$78))</f>
        <v>0</v>
      </c>
      <c r="V10" s="131">
        <f>'Anchor-AI'!Y8</f>
        <v>0</v>
      </c>
      <c r="W10" s="131">
        <f>'Anchor-AI'!Z8</f>
        <v>0</v>
      </c>
      <c r="X10" s="132">
        <f t="shared" ref="X10:X15" si="4">V10/3600</f>
        <v>0</v>
      </c>
      <c r="Y10" s="133"/>
      <c r="Z10" s="130">
        <f>'Test-AI'!L8</f>
        <v>0</v>
      </c>
      <c r="AA10" s="380">
        <f>'Test-AI'!M8</f>
        <v>0</v>
      </c>
      <c r="AB10" s="380">
        <f>'Test-AI'!N8</f>
        <v>0</v>
      </c>
      <c r="AC10" s="380">
        <f>'Test-AI'!O8</f>
        <v>0</v>
      </c>
      <c r="AD10" s="380">
        <f>(Summary!$C$58*AA10+Summary!$C$59*AB10+Summary!$C$60*AC10)/Summary!$C$61</f>
        <v>0</v>
      </c>
      <c r="AE10" s="380">
        <f>'Test-AI'!P8</f>
        <v>0</v>
      </c>
      <c r="AF10" s="380">
        <f>'Test-AI'!Q8</f>
        <v>0</v>
      </c>
      <c r="AG10" s="380">
        <f>'Test-AI'!R8</f>
        <v>0</v>
      </c>
      <c r="AH10" s="380">
        <f>'Test-AI'!S8</f>
        <v>0</v>
      </c>
      <c r="AI10" s="380">
        <f>'Test-AI'!T8</f>
        <v>0</v>
      </c>
      <c r="AJ10" s="380">
        <f>'Test-AI'!U8</f>
        <v>0</v>
      </c>
      <c r="AK10" s="380">
        <f>'Test-AI'!V8</f>
        <v>0</v>
      </c>
      <c r="AL10" s="380">
        <f>'Test-AI'!W8</f>
        <v>0</v>
      </c>
      <c r="AM10" s="380">
        <f>'Test-AI'!X8</f>
        <v>0</v>
      </c>
      <c r="AN10" s="380">
        <f>10*LOG10(1/((Summary!$C$75/10^(AK10/10)+Summary!$C$76/10^(AL10/10)+Summary!$C$77/10^(AM10/10))/Summary!$C$78))</f>
        <v>0</v>
      </c>
      <c r="AO10" s="131">
        <f>'Test-AI'!Y8</f>
        <v>0</v>
      </c>
      <c r="AP10" s="131">
        <f>'Test-AI'!Z8</f>
        <v>0</v>
      </c>
      <c r="AQ10" s="132">
        <f t="shared" si="1"/>
        <v>0</v>
      </c>
      <c r="AR10" s="134" t="e">
        <f t="shared" si="2"/>
        <v>#DIV/0!</v>
      </c>
      <c r="AS10" s="135" t="e">
        <f t="shared" si="3"/>
        <v>#DIV/0!</v>
      </c>
      <c r="AT10" s="136"/>
      <c r="AU10" s="136"/>
      <c r="AV10" s="495" t="s">
        <v>121</v>
      </c>
      <c r="AW10" s="478" t="e" cm="1">
        <f t="array" ref="AW10">bdRateExtend($G10:$G13,H10:H13,$Z10:$Z13,AA10:AA13)</f>
        <v>#VALUE!</v>
      </c>
      <c r="AX10" s="479" t="e" cm="1">
        <f t="array" ref="AX10">bdRateExtend($G10:$G15,H10:H15,$Z10:$Z15,AA10:AA15)</f>
        <v>#VALUE!</v>
      </c>
      <c r="AY10" s="479" t="e" cm="1">
        <f t="array" ref="AY10">bdRateExtend($G10:$G15,I10:I15,$Z10:$Z15,AB10:AB15)</f>
        <v>#VALUE!</v>
      </c>
      <c r="AZ10" s="496" t="e" cm="1">
        <f t="array" ref="AZ10">bdRateExtend($G10:$G15,J10:J15,$Z10:$Z15,AC10:AC15)</f>
        <v>#VALUE!</v>
      </c>
      <c r="BA10" s="496" t="e" cm="1">
        <f t="array" ref="BA10">bdRateExtend($G10:$G15,K10:K15,$Z10:$Z15,AD10:AD15)</f>
        <v>#VALUE!</v>
      </c>
      <c r="BB10" s="479" t="e">
        <f>(Summary!$C$89*AX10+Summary!$C$90*AY10+Summary!$C$91*AZ10)/Summary!$C$92</f>
        <v>#VALUE!</v>
      </c>
      <c r="BC10" s="478" t="e" cm="1">
        <f t="array" ref="BC10">bdRateExtend($G10:$G13,L10:L13,$Z10:$Z13,AE10:AE13)</f>
        <v>#VALUE!</v>
      </c>
      <c r="BD10" s="475" t="e" cm="1">
        <f t="array" ref="BD10">bdRateExtend($G10:$G15,L10:L15,$Z10:$Z15,AE10:AE15)</f>
        <v>#VALUE!</v>
      </c>
      <c r="BE10" s="478" t="e" cm="1">
        <f t="array" ref="BE10">bdRateExtend($G10:$G13,M10:M13,$Z10:$Z13,AF10:AF13)</f>
        <v>#VALUE!</v>
      </c>
      <c r="BF10" s="475" t="e" cm="1">
        <f t="array" ref="BF10">bdRateExtend($G10:$G15,M10:M15,$Z10:$Z15,AF10:AF15)</f>
        <v>#VALUE!</v>
      </c>
      <c r="BG10" s="474" t="e" cm="1">
        <f t="array" ref="BG10">bdRateExtend($G10:$G13,N10:N13,$Z10:$Z13,AG10:AG13,"None", FALSE,1)</f>
        <v>#VALUE!</v>
      </c>
      <c r="BH10" s="475" t="e" cm="1">
        <f t="array" ref="BH10">bdRateExtend($G10:$G15,N10:N15,$Z10:$Z15,AG10:AG15,"None", FALSE,1)</f>
        <v>#VALUE!</v>
      </c>
      <c r="BI10" s="474" t="e" cm="1">
        <f t="array" ref="BI10">bdRateExtend($G10:$G13,O10:O13,$Z10:$Z13,AH10:AH13,"None", FALSE,1)</f>
        <v>#VALUE!</v>
      </c>
      <c r="BJ10" s="475" t="e" cm="1">
        <f t="array" ref="BJ10">bdRateExtend($G10:$G15,O10:O15,$Z10:$Z15,AH10:AH15,"None", FALSE,1)</f>
        <v>#VALUE!</v>
      </c>
      <c r="BK10" s="478" t="e" cm="1">
        <f t="array" ref="BK10">bdRateExtend($G10:$G13,P10:P13,$Z10:$Z13,AI10:AI13)</f>
        <v>#VALUE!</v>
      </c>
      <c r="BL10" s="475" t="e" cm="1">
        <f t="array" ref="BL10">bdRateExtend($G10:$G15,P10:P15,$Z10:$Z15,AI10:AI15)</f>
        <v>#VALUE!</v>
      </c>
      <c r="BM10" s="478" t="e" cm="1">
        <f t="array" ref="BM10">bdRateExtend($G10:$G13,Q10:Q13,$Z10:$Z13,AJ10:AJ13)</f>
        <v>#VALUE!</v>
      </c>
      <c r="BN10" s="475" t="e" cm="1">
        <f t="array" ref="BN10">bdRateExtend($G10:$G15,Q10:Q15,$Z10:$Z15,AJ10:AJ15)</f>
        <v>#VALUE!</v>
      </c>
      <c r="BO10" s="478" t="e" cm="1">
        <f t="array" ref="BO10">bdRateExtend($G10:$G13,R10:R13,$Z10:$Z13,AK10:AK13)</f>
        <v>#VALUE!</v>
      </c>
      <c r="BP10" s="479" t="e" cm="1">
        <f t="array" ref="BP10">bdRateExtend($G10:$G15,R10:R15,$Z10:$Z15,AK10:AK15)</f>
        <v>#VALUE!</v>
      </c>
      <c r="BQ10" s="479" t="e" cm="1">
        <f t="array" ref="BQ10">bdRateExtend($G10:$G15,S10:S15,$Z10:$Z15,AL10:AL15)</f>
        <v>#VALUE!</v>
      </c>
      <c r="BR10" s="479" t="e" cm="1">
        <f t="array" ref="BR10">bdRateExtend($G10:$G15,T10:T15,$Z10:$Z15,AM10:AM15)</f>
        <v>#VALUE!</v>
      </c>
      <c r="BS10" s="479" t="e" cm="1">
        <f t="array" ref="BS10">bdRateExtend($G10:$G15,U10:U15,$Z10:$Z15,AN10:AN15)</f>
        <v>#VALUE!</v>
      </c>
      <c r="BT10" s="479" t="e">
        <f>(Summary!$C$103*BP10+Summary!$C$104*BQ10+Summary!$C$105*BR10)/Summary!$C$106</f>
        <v>#VALUE!</v>
      </c>
      <c r="BU10" s="462" cm="1">
        <f t="array" ref="BU10">testVMAFRange($G10:$G13,N10:N13,$Z10:$Z13,AG10:AG13)</f>
        <v>0</v>
      </c>
      <c r="BV10" s="464" cm="1">
        <f t="array" ref="BV10">testVMAFRange($G10:$G15,N10:N15,$Z10:$Z15,AG10:AG15)</f>
        <v>0</v>
      </c>
      <c r="BW10" s="462" cm="1">
        <f t="array" ref="BW10">testVMAFRange($G10:$G13,O10:O13,$Z10:$Z13,AH10:AH13)</f>
        <v>0</v>
      </c>
      <c r="BX10" s="464" cm="1">
        <f t="array" ref="BX10">testVMAFRange($G10:$G15,O10:O15,$Z10:$Z15,AH10:AH15)</f>
        <v>0</v>
      </c>
    </row>
    <row r="11" spans="1:76" ht="17" customHeight="1" x14ac:dyDescent="0.35">
      <c r="A11" s="516"/>
      <c r="B11" s="483"/>
      <c r="C11" s="520"/>
      <c r="D11" s="490"/>
      <c r="E11" s="493"/>
      <c r="F11" s="138">
        <v>23</v>
      </c>
      <c r="G11" s="139">
        <f>'Anchor-AI'!L9</f>
        <v>0</v>
      </c>
      <c r="H11" s="140">
        <f>'Anchor-AI'!M9</f>
        <v>0</v>
      </c>
      <c r="I11" s="140">
        <f>'Anchor-AI'!N9</f>
        <v>0</v>
      </c>
      <c r="J11" s="140">
        <f>'Anchor-AI'!O9</f>
        <v>0</v>
      </c>
      <c r="K11" s="140">
        <f>(Summary!$C$58*H11+Summary!$C$59*I11+Summary!$C$60*J11)/Summary!$C$61</f>
        <v>0</v>
      </c>
      <c r="L11" s="140">
        <f>'Anchor-AI'!P9</f>
        <v>0</v>
      </c>
      <c r="M11" s="140">
        <f>'Anchor-AI'!Q9</f>
        <v>0</v>
      </c>
      <c r="N11" s="140">
        <f>'Anchor-AI'!R9</f>
        <v>0</v>
      </c>
      <c r="O11" s="140">
        <f>'Anchor-AI'!S9</f>
        <v>0</v>
      </c>
      <c r="P11" s="140">
        <f>'Anchor-AI'!T9</f>
        <v>0</v>
      </c>
      <c r="Q11" s="140">
        <f>'Anchor-AI'!U9</f>
        <v>0</v>
      </c>
      <c r="R11" s="140">
        <f>'Anchor-AI'!V9</f>
        <v>0</v>
      </c>
      <c r="S11" s="140">
        <f>'Anchor-AI'!W9</f>
        <v>0</v>
      </c>
      <c r="T11" s="140">
        <f>'Anchor-AI'!X9</f>
        <v>0</v>
      </c>
      <c r="U11" s="140">
        <f>10*LOG10(1/((Summary!$C$75/10^(R11/10)+Summary!$C$76/10^(S11/10)+Summary!$C$77/10^(T11/10))/Summary!$C$78))</f>
        <v>0</v>
      </c>
      <c r="V11" s="140">
        <f>'Anchor-AI'!Y9</f>
        <v>0</v>
      </c>
      <c r="W11" s="140">
        <f>'Anchor-AI'!Z9</f>
        <v>0</v>
      </c>
      <c r="X11" s="141">
        <f t="shared" si="4"/>
        <v>0</v>
      </c>
      <c r="Y11" s="133"/>
      <c r="Z11" s="139">
        <f>'Test-AI'!L9</f>
        <v>0</v>
      </c>
      <c r="AA11" s="381">
        <f>'Test-AI'!M9</f>
        <v>0</v>
      </c>
      <c r="AB11" s="381">
        <f>'Test-AI'!N9</f>
        <v>0</v>
      </c>
      <c r="AC11" s="381">
        <f>'Test-AI'!O9</f>
        <v>0</v>
      </c>
      <c r="AD11" s="381">
        <f>(Summary!$C$58*AA11+Summary!$C$59*AB11+Summary!$C$60*AC11)/Summary!$C$61</f>
        <v>0</v>
      </c>
      <c r="AE11" s="381">
        <f>'Test-AI'!P9</f>
        <v>0</v>
      </c>
      <c r="AF11" s="381">
        <f>'Test-AI'!Q9</f>
        <v>0</v>
      </c>
      <c r="AG11" s="381">
        <f>'Test-AI'!R9</f>
        <v>0</v>
      </c>
      <c r="AH11" s="381">
        <f>'Test-AI'!S9</f>
        <v>0</v>
      </c>
      <c r="AI11" s="381">
        <f>'Test-AI'!T9</f>
        <v>0</v>
      </c>
      <c r="AJ11" s="381">
        <f>'Test-AI'!U9</f>
        <v>0</v>
      </c>
      <c r="AK11" s="381">
        <f>'Test-AI'!V9</f>
        <v>0</v>
      </c>
      <c r="AL11" s="381">
        <f>'Test-AI'!W9</f>
        <v>0</v>
      </c>
      <c r="AM11" s="381">
        <f>'Test-AI'!X9</f>
        <v>0</v>
      </c>
      <c r="AN11" s="381">
        <f>10*LOG10(1/((Summary!$C$75/10^(AK11/10)+Summary!$C$76/10^(AL11/10)+Summary!$C$77/10^(AM11/10))/Summary!$C$78))</f>
        <v>0</v>
      </c>
      <c r="AO11" s="140">
        <f>'Test-AI'!Y9</f>
        <v>0</v>
      </c>
      <c r="AP11" s="140">
        <f>'Test-AI'!Z9</f>
        <v>0</v>
      </c>
      <c r="AQ11" s="141">
        <f t="shared" si="1"/>
        <v>0</v>
      </c>
      <c r="AR11" s="142" t="e">
        <f t="shared" si="2"/>
        <v>#DIV/0!</v>
      </c>
      <c r="AS11" s="143" t="e">
        <f t="shared" si="3"/>
        <v>#DIV/0!</v>
      </c>
      <c r="AT11" s="136"/>
      <c r="AU11" s="136"/>
      <c r="AV11" s="467"/>
      <c r="AW11" s="468"/>
      <c r="AX11" s="480"/>
      <c r="AY11" s="480"/>
      <c r="AZ11" s="497"/>
      <c r="BA11" s="497"/>
      <c r="BB11" s="480"/>
      <c r="BC11" s="468"/>
      <c r="BD11" s="476"/>
      <c r="BE11" s="468"/>
      <c r="BF11" s="476"/>
      <c r="BG11" s="469"/>
      <c r="BH11" s="476"/>
      <c r="BI11" s="469"/>
      <c r="BJ11" s="476"/>
      <c r="BK11" s="468"/>
      <c r="BL11" s="476"/>
      <c r="BM11" s="468"/>
      <c r="BN11" s="476"/>
      <c r="BO11" s="468"/>
      <c r="BP11" s="480"/>
      <c r="BQ11" s="480"/>
      <c r="BR11" s="480"/>
      <c r="BS11" s="480"/>
      <c r="BT11" s="480"/>
      <c r="BU11" s="463"/>
      <c r="BV11" s="465"/>
      <c r="BW11" s="463"/>
      <c r="BX11" s="465"/>
    </row>
    <row r="12" spans="1:76" ht="17" customHeight="1" x14ac:dyDescent="0.35">
      <c r="A12" s="516"/>
      <c r="B12" s="483"/>
      <c r="C12" s="520"/>
      <c r="D12" s="490"/>
      <c r="E12" s="493"/>
      <c r="F12" s="138">
        <v>31</v>
      </c>
      <c r="G12" s="139">
        <f>'Anchor-AI'!L10</f>
        <v>0</v>
      </c>
      <c r="H12" s="140">
        <f>'Anchor-AI'!M10</f>
        <v>0</v>
      </c>
      <c r="I12" s="140">
        <f>'Anchor-AI'!N10</f>
        <v>0</v>
      </c>
      <c r="J12" s="140">
        <f>'Anchor-AI'!O10</f>
        <v>0</v>
      </c>
      <c r="K12" s="140">
        <f>(Summary!$C$58*H12+Summary!$C$59*I12+Summary!$C$60*J12)/Summary!$C$61</f>
        <v>0</v>
      </c>
      <c r="L12" s="140">
        <f>'Anchor-AI'!P10</f>
        <v>0</v>
      </c>
      <c r="M12" s="140">
        <f>'Anchor-AI'!Q10</f>
        <v>0</v>
      </c>
      <c r="N12" s="140">
        <f>'Anchor-AI'!R10</f>
        <v>0</v>
      </c>
      <c r="O12" s="140">
        <f>'Anchor-AI'!S10</f>
        <v>0</v>
      </c>
      <c r="P12" s="140">
        <f>'Anchor-AI'!T10</f>
        <v>0</v>
      </c>
      <c r="Q12" s="140">
        <f>'Anchor-AI'!U10</f>
        <v>0</v>
      </c>
      <c r="R12" s="140">
        <f>'Anchor-AI'!V10</f>
        <v>0</v>
      </c>
      <c r="S12" s="140">
        <f>'Anchor-AI'!W10</f>
        <v>0</v>
      </c>
      <c r="T12" s="140">
        <f>'Anchor-AI'!X10</f>
        <v>0</v>
      </c>
      <c r="U12" s="140">
        <f>10*LOG10(1/((Summary!$C$75/10^(R12/10)+Summary!$C$76/10^(S12/10)+Summary!$C$77/10^(T12/10))/Summary!$C$78))</f>
        <v>0</v>
      </c>
      <c r="V12" s="140">
        <f>'Anchor-AI'!Y10</f>
        <v>0</v>
      </c>
      <c r="W12" s="140">
        <f>'Anchor-AI'!Z10</f>
        <v>0</v>
      </c>
      <c r="X12" s="141">
        <f t="shared" si="4"/>
        <v>0</v>
      </c>
      <c r="Y12" s="133"/>
      <c r="Z12" s="139">
        <f>'Test-AI'!L10</f>
        <v>0</v>
      </c>
      <c r="AA12" s="381">
        <f>'Test-AI'!M10</f>
        <v>0</v>
      </c>
      <c r="AB12" s="381">
        <f>'Test-AI'!N10</f>
        <v>0</v>
      </c>
      <c r="AC12" s="381">
        <f>'Test-AI'!O10</f>
        <v>0</v>
      </c>
      <c r="AD12" s="381">
        <f>(Summary!$C$58*AA12+Summary!$C$59*AB12+Summary!$C$60*AC12)/Summary!$C$61</f>
        <v>0</v>
      </c>
      <c r="AE12" s="381">
        <f>'Test-AI'!P10</f>
        <v>0</v>
      </c>
      <c r="AF12" s="381">
        <f>'Test-AI'!Q10</f>
        <v>0</v>
      </c>
      <c r="AG12" s="381">
        <f>'Test-AI'!R10</f>
        <v>0</v>
      </c>
      <c r="AH12" s="381">
        <f>'Test-AI'!S10</f>
        <v>0</v>
      </c>
      <c r="AI12" s="381">
        <f>'Test-AI'!T10</f>
        <v>0</v>
      </c>
      <c r="AJ12" s="381">
        <f>'Test-AI'!U10</f>
        <v>0</v>
      </c>
      <c r="AK12" s="381">
        <f>'Test-AI'!V10</f>
        <v>0</v>
      </c>
      <c r="AL12" s="381">
        <f>'Test-AI'!W10</f>
        <v>0</v>
      </c>
      <c r="AM12" s="381">
        <f>'Test-AI'!X10</f>
        <v>0</v>
      </c>
      <c r="AN12" s="381">
        <f>10*LOG10(1/((Summary!$C$75/10^(AK12/10)+Summary!$C$76/10^(AL12/10)+Summary!$C$77/10^(AM12/10))/Summary!$C$78))</f>
        <v>0</v>
      </c>
      <c r="AO12" s="140">
        <f>'Test-AI'!Y10</f>
        <v>0</v>
      </c>
      <c r="AP12" s="140">
        <f>'Test-AI'!Z10</f>
        <v>0</v>
      </c>
      <c r="AQ12" s="141">
        <f t="shared" si="1"/>
        <v>0</v>
      </c>
      <c r="AR12" s="142" t="e">
        <f t="shared" si="2"/>
        <v>#DIV/0!</v>
      </c>
      <c r="AS12" s="143" t="e">
        <f t="shared" si="3"/>
        <v>#DIV/0!</v>
      </c>
      <c r="AT12" s="136"/>
      <c r="AU12" s="136"/>
      <c r="AV12" s="467" t="s">
        <v>122</v>
      </c>
      <c r="AW12" s="468" t="e" cm="1">
        <f t="array" ref="AW12">bdRateExtend($G11:$G14,H11:H14,$Z11:$Z14,AA11:AA14)</f>
        <v>#VALUE!</v>
      </c>
      <c r="AX12" s="480"/>
      <c r="AY12" s="480"/>
      <c r="AZ12" s="497"/>
      <c r="BA12" s="497"/>
      <c r="BB12" s="480"/>
      <c r="BC12" s="468" t="e" cm="1">
        <f t="array" ref="BC12">bdRateExtend($G11:$G14,L11:L14,$Z11:$Z14,AE11:AE14)</f>
        <v>#VALUE!</v>
      </c>
      <c r="BD12" s="476"/>
      <c r="BE12" s="468" t="e" cm="1">
        <f t="array" ref="BE12">bdRateExtend($G11:$G14,M11:M14,$Z11:$Z14,AF11:AF14)</f>
        <v>#VALUE!</v>
      </c>
      <c r="BF12" s="476"/>
      <c r="BG12" s="469" t="e" cm="1">
        <f t="array" ref="BG12">bdRateExtend($G11:$G14,N11:N14,$Z11:$Z14,AG11:AG14,"None", FALSE,1)</f>
        <v>#VALUE!</v>
      </c>
      <c r="BH12" s="476"/>
      <c r="BI12" s="469" t="e" cm="1">
        <f t="array" ref="BI12">bdRateExtend($G11:$G14,O11:O14,$Z11:$Z14,AH11:AH14,"None", FALSE,1)</f>
        <v>#VALUE!</v>
      </c>
      <c r="BJ12" s="476"/>
      <c r="BK12" s="468" t="e" cm="1">
        <f t="array" ref="BK12">bdRateExtend($G11:$G14,P11:P14,$Z11:$Z14,AI11:AI14)</f>
        <v>#VALUE!</v>
      </c>
      <c r="BL12" s="476"/>
      <c r="BM12" s="468" t="e" cm="1">
        <f t="array" ref="BM12">bdRateExtend($G11:$G14,Q11:Q14,$Z11:$Z14,AJ11:AJ14)</f>
        <v>#VALUE!</v>
      </c>
      <c r="BN12" s="476"/>
      <c r="BO12" s="468" t="e" cm="1">
        <f t="array" ref="BO12">bdRateExtend($G11:$G14,R11:R14,$Z11:$Z14,AK11:AK14)</f>
        <v>#VALUE!</v>
      </c>
      <c r="BP12" s="480"/>
      <c r="BQ12" s="480"/>
      <c r="BR12" s="480"/>
      <c r="BS12" s="480"/>
      <c r="BT12" s="480"/>
      <c r="BU12" s="463" cm="1">
        <f t="array" ref="BU12">testVMAFRange($G11:$G14,N11:N14,$Z11:$Z14,AG11:AG14)</f>
        <v>0</v>
      </c>
      <c r="BV12" s="465"/>
      <c r="BW12" s="463" cm="1">
        <f t="array" ref="BW12">testVMAFRange($G11:$G14,O11:O14,$Z11:$Z14,AH11:AH14)</f>
        <v>0</v>
      </c>
      <c r="BX12" s="465"/>
    </row>
    <row r="13" spans="1:76" ht="17" customHeight="1" x14ac:dyDescent="0.35">
      <c r="A13" s="516"/>
      <c r="B13" s="483"/>
      <c r="C13" s="520"/>
      <c r="D13" s="490"/>
      <c r="E13" s="493"/>
      <c r="F13" s="138">
        <v>39</v>
      </c>
      <c r="G13" s="139">
        <f>'Anchor-AI'!L11</f>
        <v>0</v>
      </c>
      <c r="H13" s="140">
        <f>'Anchor-AI'!M11</f>
        <v>0</v>
      </c>
      <c r="I13" s="140">
        <f>'Anchor-AI'!N11</f>
        <v>0</v>
      </c>
      <c r="J13" s="140">
        <f>'Anchor-AI'!O11</f>
        <v>0</v>
      </c>
      <c r="K13" s="140">
        <f>(Summary!$C$58*H13+Summary!$C$59*I13+Summary!$C$60*J13)/Summary!$C$61</f>
        <v>0</v>
      </c>
      <c r="L13" s="140">
        <f>'Anchor-AI'!P11</f>
        <v>0</v>
      </c>
      <c r="M13" s="140">
        <f>'Anchor-AI'!Q11</f>
        <v>0</v>
      </c>
      <c r="N13" s="140">
        <f>'Anchor-AI'!R11</f>
        <v>0</v>
      </c>
      <c r="O13" s="140">
        <f>'Anchor-AI'!S11</f>
        <v>0</v>
      </c>
      <c r="P13" s="140">
        <f>'Anchor-AI'!T11</f>
        <v>0</v>
      </c>
      <c r="Q13" s="140">
        <f>'Anchor-AI'!U11</f>
        <v>0</v>
      </c>
      <c r="R13" s="140">
        <f>'Anchor-AI'!V11</f>
        <v>0</v>
      </c>
      <c r="S13" s="140">
        <f>'Anchor-AI'!W11</f>
        <v>0</v>
      </c>
      <c r="T13" s="140">
        <f>'Anchor-AI'!X11</f>
        <v>0</v>
      </c>
      <c r="U13" s="140">
        <f>10*LOG10(1/((Summary!$C$75/10^(R13/10)+Summary!$C$76/10^(S13/10)+Summary!$C$77/10^(T13/10))/Summary!$C$78))</f>
        <v>0</v>
      </c>
      <c r="V13" s="140">
        <f>'Anchor-AI'!Y11</f>
        <v>0</v>
      </c>
      <c r="W13" s="140">
        <f>'Anchor-AI'!Z11</f>
        <v>0</v>
      </c>
      <c r="X13" s="141">
        <f t="shared" si="4"/>
        <v>0</v>
      </c>
      <c r="Y13" s="133"/>
      <c r="Z13" s="139">
        <f>'Test-AI'!L11</f>
        <v>0</v>
      </c>
      <c r="AA13" s="381">
        <f>'Test-AI'!M11</f>
        <v>0</v>
      </c>
      <c r="AB13" s="381">
        <f>'Test-AI'!N11</f>
        <v>0</v>
      </c>
      <c r="AC13" s="381">
        <f>'Test-AI'!O11</f>
        <v>0</v>
      </c>
      <c r="AD13" s="381">
        <f>(Summary!$C$58*AA13+Summary!$C$59*AB13+Summary!$C$60*AC13)/Summary!$C$61</f>
        <v>0</v>
      </c>
      <c r="AE13" s="381">
        <f>'Test-AI'!P11</f>
        <v>0</v>
      </c>
      <c r="AF13" s="381">
        <f>'Test-AI'!Q11</f>
        <v>0</v>
      </c>
      <c r="AG13" s="381">
        <f>'Test-AI'!R11</f>
        <v>0</v>
      </c>
      <c r="AH13" s="381">
        <f>'Test-AI'!S11</f>
        <v>0</v>
      </c>
      <c r="AI13" s="381">
        <f>'Test-AI'!T11</f>
        <v>0</v>
      </c>
      <c r="AJ13" s="381">
        <f>'Test-AI'!U11</f>
        <v>0</v>
      </c>
      <c r="AK13" s="381">
        <f>'Test-AI'!V11</f>
        <v>0</v>
      </c>
      <c r="AL13" s="381">
        <f>'Test-AI'!W11</f>
        <v>0</v>
      </c>
      <c r="AM13" s="381">
        <f>'Test-AI'!X11</f>
        <v>0</v>
      </c>
      <c r="AN13" s="381">
        <f>10*LOG10(1/((Summary!$C$75/10^(AK13/10)+Summary!$C$76/10^(AL13/10)+Summary!$C$77/10^(AM13/10))/Summary!$C$78))</f>
        <v>0</v>
      </c>
      <c r="AO13" s="140">
        <f>'Test-AI'!Y11</f>
        <v>0</v>
      </c>
      <c r="AP13" s="140">
        <f>'Test-AI'!Z11</f>
        <v>0</v>
      </c>
      <c r="AQ13" s="141">
        <f t="shared" si="1"/>
        <v>0</v>
      </c>
      <c r="AR13" s="142" t="e">
        <f t="shared" si="2"/>
        <v>#DIV/0!</v>
      </c>
      <c r="AS13" s="143" t="e">
        <f t="shared" si="3"/>
        <v>#DIV/0!</v>
      </c>
      <c r="AT13" s="136"/>
      <c r="AU13" s="136"/>
      <c r="AV13" s="467"/>
      <c r="AW13" s="468"/>
      <c r="AX13" s="480"/>
      <c r="AY13" s="480"/>
      <c r="AZ13" s="497"/>
      <c r="BA13" s="497"/>
      <c r="BB13" s="480"/>
      <c r="BC13" s="468"/>
      <c r="BD13" s="476"/>
      <c r="BE13" s="468"/>
      <c r="BF13" s="476"/>
      <c r="BG13" s="469"/>
      <c r="BH13" s="476"/>
      <c r="BI13" s="469"/>
      <c r="BJ13" s="476"/>
      <c r="BK13" s="468"/>
      <c r="BL13" s="476"/>
      <c r="BM13" s="468"/>
      <c r="BN13" s="476"/>
      <c r="BO13" s="468"/>
      <c r="BP13" s="480"/>
      <c r="BQ13" s="480"/>
      <c r="BR13" s="480"/>
      <c r="BS13" s="480"/>
      <c r="BT13" s="480"/>
      <c r="BU13" s="463"/>
      <c r="BV13" s="465"/>
      <c r="BW13" s="463"/>
      <c r="BX13" s="465"/>
    </row>
    <row r="14" spans="1:76" ht="17" customHeight="1" x14ac:dyDescent="0.35">
      <c r="A14" s="516"/>
      <c r="B14" s="483"/>
      <c r="C14" s="520"/>
      <c r="D14" s="490"/>
      <c r="E14" s="493"/>
      <c r="F14" s="138">
        <v>47</v>
      </c>
      <c r="G14" s="139">
        <f>'Anchor-AI'!L12</f>
        <v>0</v>
      </c>
      <c r="H14" s="140">
        <f>'Anchor-AI'!M12</f>
        <v>0</v>
      </c>
      <c r="I14" s="140">
        <f>'Anchor-AI'!N12</f>
        <v>0</v>
      </c>
      <c r="J14" s="140">
        <f>'Anchor-AI'!O12</f>
        <v>0</v>
      </c>
      <c r="K14" s="140">
        <f>(Summary!$C$58*H14+Summary!$C$59*I14+Summary!$C$60*J14)/Summary!$C$61</f>
        <v>0</v>
      </c>
      <c r="L14" s="140">
        <f>'Anchor-AI'!P12</f>
        <v>0</v>
      </c>
      <c r="M14" s="140">
        <f>'Anchor-AI'!Q12</f>
        <v>0</v>
      </c>
      <c r="N14" s="140">
        <f>'Anchor-AI'!R12</f>
        <v>0</v>
      </c>
      <c r="O14" s="140">
        <f>'Anchor-AI'!S12</f>
        <v>0</v>
      </c>
      <c r="P14" s="140">
        <f>'Anchor-AI'!T12</f>
        <v>0</v>
      </c>
      <c r="Q14" s="140">
        <f>'Anchor-AI'!U12</f>
        <v>0</v>
      </c>
      <c r="R14" s="140">
        <f>'Anchor-AI'!V12</f>
        <v>0</v>
      </c>
      <c r="S14" s="140">
        <f>'Anchor-AI'!W12</f>
        <v>0</v>
      </c>
      <c r="T14" s="140">
        <f>'Anchor-AI'!X12</f>
        <v>0</v>
      </c>
      <c r="U14" s="140">
        <f>10*LOG10(1/((Summary!$C$75/10^(R14/10)+Summary!$C$76/10^(S14/10)+Summary!$C$77/10^(T14/10))/Summary!$C$78))</f>
        <v>0</v>
      </c>
      <c r="V14" s="140">
        <f>'Anchor-AI'!Y12</f>
        <v>0</v>
      </c>
      <c r="W14" s="140">
        <f>'Anchor-AI'!Z12</f>
        <v>0</v>
      </c>
      <c r="X14" s="141">
        <f t="shared" si="4"/>
        <v>0</v>
      </c>
      <c r="Y14" s="133"/>
      <c r="Z14" s="139">
        <f>'Test-AI'!L12</f>
        <v>0</v>
      </c>
      <c r="AA14" s="381">
        <f>'Test-AI'!M12</f>
        <v>0</v>
      </c>
      <c r="AB14" s="381">
        <f>'Test-AI'!N12</f>
        <v>0</v>
      </c>
      <c r="AC14" s="381">
        <f>'Test-AI'!O12</f>
        <v>0</v>
      </c>
      <c r="AD14" s="381">
        <f>(Summary!$C$58*AA14+Summary!$C$59*AB14+Summary!$C$60*AC14)/Summary!$C$61</f>
        <v>0</v>
      </c>
      <c r="AE14" s="381">
        <f>'Test-AI'!P12</f>
        <v>0</v>
      </c>
      <c r="AF14" s="381">
        <f>'Test-AI'!Q12</f>
        <v>0</v>
      </c>
      <c r="AG14" s="381">
        <f>'Test-AI'!R12</f>
        <v>0</v>
      </c>
      <c r="AH14" s="381">
        <f>'Test-AI'!S12</f>
        <v>0</v>
      </c>
      <c r="AI14" s="381">
        <f>'Test-AI'!T12</f>
        <v>0</v>
      </c>
      <c r="AJ14" s="381">
        <f>'Test-AI'!U12</f>
        <v>0</v>
      </c>
      <c r="AK14" s="381">
        <f>'Test-AI'!V12</f>
        <v>0</v>
      </c>
      <c r="AL14" s="381">
        <f>'Test-AI'!W12</f>
        <v>0</v>
      </c>
      <c r="AM14" s="381">
        <f>'Test-AI'!X12</f>
        <v>0</v>
      </c>
      <c r="AN14" s="381">
        <f>10*LOG10(1/((Summary!$C$75/10^(AK14/10)+Summary!$C$76/10^(AL14/10)+Summary!$C$77/10^(AM14/10))/Summary!$C$78))</f>
        <v>0</v>
      </c>
      <c r="AO14" s="140">
        <f>'Test-AI'!Y12</f>
        <v>0</v>
      </c>
      <c r="AP14" s="140">
        <f>'Test-AI'!Z12</f>
        <v>0</v>
      </c>
      <c r="AQ14" s="141">
        <f t="shared" si="1"/>
        <v>0</v>
      </c>
      <c r="AR14" s="142" t="e">
        <f t="shared" si="2"/>
        <v>#DIV/0!</v>
      </c>
      <c r="AS14" s="143" t="e">
        <f t="shared" si="3"/>
        <v>#DIV/0!</v>
      </c>
      <c r="AT14" s="136"/>
      <c r="AU14" s="136"/>
      <c r="AV14" s="467" t="s">
        <v>123</v>
      </c>
      <c r="AW14" s="468" t="e" cm="1">
        <f t="array" ref="AW14">bdRateExtend($G12:$G15,H12:H15,$Z12:$Z15,AA12:AA15)</f>
        <v>#VALUE!</v>
      </c>
      <c r="AX14" s="480"/>
      <c r="AY14" s="480"/>
      <c r="AZ14" s="497"/>
      <c r="BA14" s="497"/>
      <c r="BB14" s="480"/>
      <c r="BC14" s="468" t="e" cm="1">
        <f t="array" ref="BC14">bdRateExtend($G12:$G15,L12:L15,$Z12:$Z15,AE12:AE15)</f>
        <v>#VALUE!</v>
      </c>
      <c r="BD14" s="476"/>
      <c r="BE14" s="468" t="e" cm="1">
        <f t="array" ref="BE14">bdRateExtend($G12:$G15,M12:M15,$Z12:$Z15,AF12:AF15)</f>
        <v>#VALUE!</v>
      </c>
      <c r="BF14" s="476"/>
      <c r="BG14" s="469" t="e" cm="1">
        <f t="array" ref="BG14">bdRateExtend($G12:$G15,N12:N15,$Z12:$Z15,AG12:AG15,"None", FALSE,1)</f>
        <v>#VALUE!</v>
      </c>
      <c r="BH14" s="476"/>
      <c r="BI14" s="469" t="e" cm="1">
        <f t="array" ref="BI14">bdRateExtend($G12:$G15,O12:O15,$Z12:$Z15,AH12:AH15,"None", FALSE,1)</f>
        <v>#VALUE!</v>
      </c>
      <c r="BJ14" s="476"/>
      <c r="BK14" s="468" t="e" cm="1">
        <f t="array" ref="BK14">bdRateExtend($G12:$G15,P12:P15,$Z12:$Z15,AI12:AI15)</f>
        <v>#VALUE!</v>
      </c>
      <c r="BL14" s="476"/>
      <c r="BM14" s="468" t="e" cm="1">
        <f t="array" ref="BM14">bdRateExtend($G12:$G15,Q12:Q15,$Z12:$Z15,AJ12:AJ15)</f>
        <v>#VALUE!</v>
      </c>
      <c r="BN14" s="476"/>
      <c r="BO14" s="468" t="e" cm="1">
        <f t="array" ref="BO14">bdRateExtend($G12:$G15,R12:R15,$Z12:$Z15,AK12:AK15)</f>
        <v>#VALUE!</v>
      </c>
      <c r="BP14" s="480"/>
      <c r="BQ14" s="480"/>
      <c r="BR14" s="480"/>
      <c r="BS14" s="480"/>
      <c r="BT14" s="480"/>
      <c r="BU14" s="463" cm="1">
        <f t="array" ref="BU14">testVMAFRange($G12:$G15,N12:N15,$Z12:$Z15,AG12:AG15)</f>
        <v>0</v>
      </c>
      <c r="BV14" s="465"/>
      <c r="BW14" s="463" cm="1">
        <f t="array" ref="BW14">testVMAFRange($G12:$G15,O12:O15,$Z12:$Z15,AH12:AH15)</f>
        <v>0</v>
      </c>
      <c r="BX14" s="465"/>
    </row>
    <row r="15" spans="1:76" ht="17" customHeight="1" thickBot="1" x14ac:dyDescent="0.4">
      <c r="A15" s="516"/>
      <c r="B15" s="518"/>
      <c r="C15" s="521"/>
      <c r="D15" s="522"/>
      <c r="E15" s="523"/>
      <c r="F15" s="144">
        <v>55</v>
      </c>
      <c r="G15" s="145">
        <f>'Anchor-AI'!L13</f>
        <v>0</v>
      </c>
      <c r="H15" s="146">
        <f>'Anchor-AI'!M13</f>
        <v>0</v>
      </c>
      <c r="I15" s="146">
        <f>'Anchor-AI'!N13</f>
        <v>0</v>
      </c>
      <c r="J15" s="146">
        <f>'Anchor-AI'!O13</f>
        <v>0</v>
      </c>
      <c r="K15" s="146">
        <f>(Summary!$C$58*H15+Summary!$C$59*I15+Summary!$C$60*J15)/Summary!$C$61</f>
        <v>0</v>
      </c>
      <c r="L15" s="146">
        <f>'Anchor-AI'!P13</f>
        <v>0</v>
      </c>
      <c r="M15" s="146">
        <f>'Anchor-AI'!Q13</f>
        <v>0</v>
      </c>
      <c r="N15" s="146">
        <f>'Anchor-AI'!R13</f>
        <v>0</v>
      </c>
      <c r="O15" s="146">
        <f>'Anchor-AI'!S13</f>
        <v>0</v>
      </c>
      <c r="P15" s="146">
        <f>'Anchor-AI'!T13</f>
        <v>0</v>
      </c>
      <c r="Q15" s="146">
        <f>'Anchor-AI'!U13</f>
        <v>0</v>
      </c>
      <c r="R15" s="146">
        <f>'Anchor-AI'!V13</f>
        <v>0</v>
      </c>
      <c r="S15" s="146">
        <f>'Anchor-AI'!W13</f>
        <v>0</v>
      </c>
      <c r="T15" s="146">
        <f>'Anchor-AI'!X13</f>
        <v>0</v>
      </c>
      <c r="U15" s="146">
        <f>10*LOG10(1/((Summary!$C$75/10^(R15/10)+Summary!$C$76/10^(S15/10)+Summary!$C$77/10^(T15/10))/Summary!$C$78))</f>
        <v>0</v>
      </c>
      <c r="V15" s="140">
        <f>'Anchor-AI'!Y13</f>
        <v>0</v>
      </c>
      <c r="W15" s="140">
        <f>'Anchor-AI'!Z13</f>
        <v>0</v>
      </c>
      <c r="X15" s="147">
        <f t="shared" si="4"/>
        <v>0</v>
      </c>
      <c r="Y15" s="133"/>
      <c r="Z15" s="145">
        <f>'Test-AI'!L13</f>
        <v>0</v>
      </c>
      <c r="AA15" s="382">
        <f>'Test-AI'!M13</f>
        <v>0</v>
      </c>
      <c r="AB15" s="382">
        <f>'Test-AI'!N13</f>
        <v>0</v>
      </c>
      <c r="AC15" s="382">
        <f>'Test-AI'!O13</f>
        <v>0</v>
      </c>
      <c r="AD15" s="382">
        <f>(Summary!$C$58*AA15+Summary!$C$59*AB15+Summary!$C$60*AC15)/Summary!$C$61</f>
        <v>0</v>
      </c>
      <c r="AE15" s="382">
        <f>'Test-AI'!P13</f>
        <v>0</v>
      </c>
      <c r="AF15" s="382">
        <f>'Test-AI'!Q13</f>
        <v>0</v>
      </c>
      <c r="AG15" s="382">
        <f>'Test-AI'!R13</f>
        <v>0</v>
      </c>
      <c r="AH15" s="382">
        <f>'Test-AI'!S13</f>
        <v>0</v>
      </c>
      <c r="AI15" s="382">
        <f>'Test-AI'!T13</f>
        <v>0</v>
      </c>
      <c r="AJ15" s="382">
        <f>'Test-AI'!U13</f>
        <v>0</v>
      </c>
      <c r="AK15" s="382">
        <f>'Test-AI'!V13</f>
        <v>0</v>
      </c>
      <c r="AL15" s="382">
        <f>'Test-AI'!W13</f>
        <v>0</v>
      </c>
      <c r="AM15" s="382">
        <f>'Test-AI'!X13</f>
        <v>0</v>
      </c>
      <c r="AN15" s="382">
        <f>10*LOG10(1/((Summary!$C$75/10^(AK15/10)+Summary!$C$76/10^(AL15/10)+Summary!$C$77/10^(AM15/10))/Summary!$C$78))</f>
        <v>0</v>
      </c>
      <c r="AO15" s="140">
        <f>'Test-AI'!Y13</f>
        <v>0</v>
      </c>
      <c r="AP15" s="140">
        <f>'Test-AI'!Z13</f>
        <v>0</v>
      </c>
      <c r="AQ15" s="147">
        <f t="shared" si="1"/>
        <v>0</v>
      </c>
      <c r="AR15" s="148" t="e">
        <f t="shared" si="2"/>
        <v>#DIV/0!</v>
      </c>
      <c r="AS15" s="149" t="e">
        <f t="shared" si="3"/>
        <v>#DIV/0!</v>
      </c>
      <c r="AT15" s="136"/>
      <c r="AU15" s="136"/>
      <c r="AV15" s="470"/>
      <c r="AW15" s="471"/>
      <c r="AX15" s="481"/>
      <c r="AY15" s="481"/>
      <c r="AZ15" s="498"/>
      <c r="BA15" s="498"/>
      <c r="BB15" s="481"/>
      <c r="BC15" s="471"/>
      <c r="BD15" s="477"/>
      <c r="BE15" s="471"/>
      <c r="BF15" s="477"/>
      <c r="BG15" s="472"/>
      <c r="BH15" s="477"/>
      <c r="BI15" s="472"/>
      <c r="BJ15" s="477"/>
      <c r="BK15" s="471"/>
      <c r="BL15" s="477"/>
      <c r="BM15" s="471"/>
      <c r="BN15" s="477"/>
      <c r="BO15" s="471"/>
      <c r="BP15" s="481"/>
      <c r="BQ15" s="481"/>
      <c r="BR15" s="481"/>
      <c r="BS15" s="481"/>
      <c r="BT15" s="481"/>
      <c r="BU15" s="473"/>
      <c r="BV15" s="466"/>
      <c r="BW15" s="473"/>
      <c r="BX15" s="466"/>
    </row>
    <row r="16" spans="1:76" ht="17" customHeight="1" x14ac:dyDescent="0.35">
      <c r="A16" s="516"/>
      <c r="B16" s="482" t="s">
        <v>18</v>
      </c>
      <c r="C16" s="519" t="s">
        <v>28</v>
      </c>
      <c r="D16" s="489">
        <v>59.94</v>
      </c>
      <c r="E16" s="492">
        <v>10</v>
      </c>
      <c r="F16" s="129">
        <v>15</v>
      </c>
      <c r="G16" s="130">
        <f>'Anchor-AI'!L14</f>
        <v>0</v>
      </c>
      <c r="H16" s="131">
        <f>'Anchor-AI'!M14</f>
        <v>0</v>
      </c>
      <c r="I16" s="131">
        <f>'Anchor-AI'!N14</f>
        <v>0</v>
      </c>
      <c r="J16" s="131">
        <f>'Anchor-AI'!O14</f>
        <v>0</v>
      </c>
      <c r="K16" s="131">
        <f>(Summary!$C$58*H16+Summary!$C$59*I16+Summary!$C$60*J16)/Summary!$C$61</f>
        <v>0</v>
      </c>
      <c r="L16" s="131">
        <f>'Anchor-AI'!P14</f>
        <v>0</v>
      </c>
      <c r="M16" s="131">
        <f>'Anchor-AI'!Q14</f>
        <v>0</v>
      </c>
      <c r="N16" s="131">
        <f>'Anchor-AI'!R14</f>
        <v>0</v>
      </c>
      <c r="O16" s="131">
        <f>'Anchor-AI'!S14</f>
        <v>0</v>
      </c>
      <c r="P16" s="131">
        <f>'Anchor-AI'!T14</f>
        <v>0</v>
      </c>
      <c r="Q16" s="131">
        <f>'Anchor-AI'!U14</f>
        <v>0</v>
      </c>
      <c r="R16" s="131">
        <f>'Anchor-AI'!V14</f>
        <v>0</v>
      </c>
      <c r="S16" s="131">
        <f>'Anchor-AI'!W14</f>
        <v>0</v>
      </c>
      <c r="T16" s="131">
        <f>'Anchor-AI'!X14</f>
        <v>0</v>
      </c>
      <c r="U16" s="131">
        <f>10*LOG10(1/((Summary!$C$75/10^(R16/10)+Summary!$C$76/10^(S16/10)+Summary!$C$77/10^(T16/10))/Summary!$C$78))</f>
        <v>0</v>
      </c>
      <c r="V16" s="131">
        <f>'Anchor-AI'!Y14</f>
        <v>0</v>
      </c>
      <c r="W16" s="131">
        <f>'Anchor-AI'!Z14</f>
        <v>0</v>
      </c>
      <c r="X16" s="132">
        <f t="shared" ref="X16:X73" si="5">V16/3600</f>
        <v>0</v>
      </c>
      <c r="Y16" s="133"/>
      <c r="Z16" s="130">
        <f>'Test-AI'!L14</f>
        <v>0</v>
      </c>
      <c r="AA16" s="380">
        <f>'Test-AI'!M14</f>
        <v>0</v>
      </c>
      <c r="AB16" s="380">
        <f>'Test-AI'!N14</f>
        <v>0</v>
      </c>
      <c r="AC16" s="380">
        <f>'Test-AI'!O14</f>
        <v>0</v>
      </c>
      <c r="AD16" s="380">
        <f>(Summary!$C$58*AA16+Summary!$C$59*AB16+Summary!$C$60*AC16)/Summary!$C$61</f>
        <v>0</v>
      </c>
      <c r="AE16" s="380">
        <f>'Test-AI'!P14</f>
        <v>0</v>
      </c>
      <c r="AF16" s="380">
        <f>'Test-AI'!Q14</f>
        <v>0</v>
      </c>
      <c r="AG16" s="380">
        <f>'Test-AI'!R14</f>
        <v>0</v>
      </c>
      <c r="AH16" s="380">
        <f>'Test-AI'!S14</f>
        <v>0</v>
      </c>
      <c r="AI16" s="380">
        <f>'Test-AI'!T14</f>
        <v>0</v>
      </c>
      <c r="AJ16" s="380">
        <f>'Test-AI'!U14</f>
        <v>0</v>
      </c>
      <c r="AK16" s="380">
        <f>'Test-AI'!V14</f>
        <v>0</v>
      </c>
      <c r="AL16" s="380">
        <f>'Test-AI'!W14</f>
        <v>0</v>
      </c>
      <c r="AM16" s="380">
        <f>'Test-AI'!X14</f>
        <v>0</v>
      </c>
      <c r="AN16" s="380">
        <f>10*LOG10(1/((Summary!$C$75/10^(AK16/10)+Summary!$C$76/10^(AL16/10)+Summary!$C$77/10^(AM16/10))/Summary!$C$78))</f>
        <v>0</v>
      </c>
      <c r="AO16" s="131">
        <f>'Test-AI'!Y14</f>
        <v>0</v>
      </c>
      <c r="AP16" s="131">
        <f>'Test-AI'!Z14</f>
        <v>0</v>
      </c>
      <c r="AQ16" s="132">
        <f t="shared" si="1"/>
        <v>0</v>
      </c>
      <c r="AR16" s="134" t="e">
        <f t="shared" si="2"/>
        <v>#DIV/0!</v>
      </c>
      <c r="AS16" s="135" t="e">
        <f t="shared" si="3"/>
        <v>#DIV/0!</v>
      </c>
      <c r="AT16" s="136"/>
      <c r="AU16" s="136"/>
      <c r="AV16" s="495" t="s">
        <v>121</v>
      </c>
      <c r="AW16" s="478" t="e" cm="1">
        <f t="array" ref="AW16">bdRateExtend($G16:$G19,H16:H19,$Z16:$Z19,AA16:AA19)</f>
        <v>#VALUE!</v>
      </c>
      <c r="AX16" s="479" t="e" cm="1">
        <f t="array" ref="AX16">bdRateExtend($G16:$G21,H16:H21,$Z16:$Z21,AA16:AA21)</f>
        <v>#VALUE!</v>
      </c>
      <c r="AY16" s="479" t="e" cm="1">
        <f t="array" ref="AY16">bdRateExtend($G16:$G21,I16:I21,$Z16:$Z21,AB16:AB21)</f>
        <v>#VALUE!</v>
      </c>
      <c r="AZ16" s="496" t="e" cm="1">
        <f t="array" ref="AZ16">bdRateExtend($G16:$G21,J16:J21,$Z16:$Z21,AC16:AC21)</f>
        <v>#VALUE!</v>
      </c>
      <c r="BA16" s="496" t="e" cm="1">
        <f t="array" ref="BA16">bdRateExtend($G16:$G21,K16:K21,$Z16:$Z21,AD16:AD21)</f>
        <v>#VALUE!</v>
      </c>
      <c r="BB16" s="479" t="e">
        <f>(Summary!$C$89*AX16+Summary!$C$90*AY16+Summary!$C$91*AZ16)/Summary!$C$92</f>
        <v>#VALUE!</v>
      </c>
      <c r="BC16" s="478" t="e" cm="1">
        <f t="array" ref="BC16">bdRateExtend($G16:$G19,L16:L19,$Z16:$Z19,AE16:AE19)</f>
        <v>#VALUE!</v>
      </c>
      <c r="BD16" s="475" t="e" cm="1">
        <f t="array" ref="BD16">bdRateExtend($G16:$G21,L16:L21,$Z16:$Z21,AE16:AE21)</f>
        <v>#VALUE!</v>
      </c>
      <c r="BE16" s="478" t="e" cm="1">
        <f t="array" ref="BE16">bdRateExtend($G16:$G19,M16:M19,$Z16:$Z19,AF16:AF19)</f>
        <v>#VALUE!</v>
      </c>
      <c r="BF16" s="475" t="e" cm="1">
        <f t="array" ref="BF16">bdRateExtend($G16:$G21,M16:M21,$Z16:$Z21,AF16:AF21)</f>
        <v>#VALUE!</v>
      </c>
      <c r="BG16" s="474" t="e" cm="1">
        <f t="array" ref="BG16">bdRateExtend($G16:$G19,N16:N19,$Z16:$Z19,AG16:AG19,"None", FALSE,1)</f>
        <v>#VALUE!</v>
      </c>
      <c r="BH16" s="475" t="e" cm="1">
        <f t="array" ref="BH16">bdRateExtend($G16:$G21,N16:N21,$Z16:$Z21,AG16:AG21,"None", FALSE,1)</f>
        <v>#VALUE!</v>
      </c>
      <c r="BI16" s="474" t="e" cm="1">
        <f t="array" ref="BI16">bdRateExtend($G16:$G19,O16:O19,$Z16:$Z19,AH16:AH19,"None", FALSE,1)</f>
        <v>#VALUE!</v>
      </c>
      <c r="BJ16" s="475" t="e" cm="1">
        <f t="array" ref="BJ16">bdRateExtend($G16:$G21,O16:O21,$Z16:$Z21,AH16:AH21,"None", FALSE,1)</f>
        <v>#VALUE!</v>
      </c>
      <c r="BK16" s="478" t="e" cm="1">
        <f t="array" ref="BK16">bdRateExtend($G16:$G19,P16:P19,$Z16:$Z19,AI16:AI19)</f>
        <v>#VALUE!</v>
      </c>
      <c r="BL16" s="475" t="e" cm="1">
        <f t="array" ref="BL16">bdRateExtend($G16:$G21,P16:P21,$Z16:$Z21,AI16:AI21)</f>
        <v>#VALUE!</v>
      </c>
      <c r="BM16" s="478" t="e" cm="1">
        <f t="array" ref="BM16">bdRateExtend($G16:$G19,Q16:Q19,$Z16:$Z19,AJ16:AJ19)</f>
        <v>#VALUE!</v>
      </c>
      <c r="BN16" s="475" t="e" cm="1">
        <f t="array" ref="BN16">bdRateExtend($G16:$G21,Q16:Q21,$Z16:$Z21,AJ16:AJ21)</f>
        <v>#VALUE!</v>
      </c>
      <c r="BO16" s="478" t="e" cm="1">
        <f t="array" ref="BO16">bdRateExtend($G16:$G19,R16:R19,$Z16:$Z19,AK16:AK19)</f>
        <v>#VALUE!</v>
      </c>
      <c r="BP16" s="479" t="e" cm="1">
        <f t="array" ref="BP16">bdRateExtend($G16:$G21,R16:R21,$Z16:$Z21,AK16:AK21)</f>
        <v>#VALUE!</v>
      </c>
      <c r="BQ16" s="479" t="e" cm="1">
        <f t="array" ref="BQ16">bdRateExtend($G16:$G21,S16:S21,$Z16:$Z21,AL16:AL21)</f>
        <v>#VALUE!</v>
      </c>
      <c r="BR16" s="479" t="e" cm="1">
        <f t="array" ref="BR16">bdRateExtend($G16:$G21,T16:T21,$Z16:$Z21,AM16:AM21)</f>
        <v>#VALUE!</v>
      </c>
      <c r="BS16" s="479" t="e" cm="1">
        <f t="array" ref="BS16">bdRateExtend($G16:$G21,U16:U21,$Z16:$Z21,AN16:AN21)</f>
        <v>#VALUE!</v>
      </c>
      <c r="BT16" s="479" t="e">
        <f>(Summary!$C$103*BP16+Summary!$C$104*BQ16+Summary!$C$105*BR16)/Summary!$C$106</f>
        <v>#VALUE!</v>
      </c>
      <c r="BU16" s="462" cm="1">
        <f t="array" ref="BU16">testVMAFRange($G16:$G19,N16:N19,$Z16:$Z19,AG16:AG19)</f>
        <v>0</v>
      </c>
      <c r="BV16" s="464" cm="1">
        <f t="array" ref="BV16">testVMAFRange($G16:$G21,N16:N21,$Z16:$Z21,AG16:AG21)</f>
        <v>0</v>
      </c>
      <c r="BW16" s="462" cm="1">
        <f t="array" ref="BW16">testVMAFRange($G16:$G19,O16:O19,$Z16:$Z19,AH16:AH19)</f>
        <v>0</v>
      </c>
      <c r="BX16" s="464" cm="1">
        <f t="array" ref="BX16">testVMAFRange($G16:$G21,O16:O21,$Z16:$Z21,AH16:AH21)</f>
        <v>0</v>
      </c>
    </row>
    <row r="17" spans="1:76" ht="17" customHeight="1" x14ac:dyDescent="0.35">
      <c r="A17" s="516"/>
      <c r="B17" s="483"/>
      <c r="C17" s="520"/>
      <c r="D17" s="490"/>
      <c r="E17" s="493"/>
      <c r="F17" s="138">
        <v>23</v>
      </c>
      <c r="G17" s="139">
        <f>'Anchor-AI'!L15</f>
        <v>0</v>
      </c>
      <c r="H17" s="140">
        <f>'Anchor-AI'!M15</f>
        <v>0</v>
      </c>
      <c r="I17" s="140">
        <f>'Anchor-AI'!N15</f>
        <v>0</v>
      </c>
      <c r="J17" s="140">
        <f>'Anchor-AI'!O15</f>
        <v>0</v>
      </c>
      <c r="K17" s="140">
        <f>(Summary!$C$58*H17+Summary!$C$59*I17+Summary!$C$60*J17)/Summary!$C$61</f>
        <v>0</v>
      </c>
      <c r="L17" s="140">
        <f>'Anchor-AI'!P15</f>
        <v>0</v>
      </c>
      <c r="M17" s="140">
        <f>'Anchor-AI'!Q15</f>
        <v>0</v>
      </c>
      <c r="N17" s="140">
        <f>'Anchor-AI'!R15</f>
        <v>0</v>
      </c>
      <c r="O17" s="140">
        <f>'Anchor-AI'!S15</f>
        <v>0</v>
      </c>
      <c r="P17" s="140">
        <f>'Anchor-AI'!T15</f>
        <v>0</v>
      </c>
      <c r="Q17" s="140">
        <f>'Anchor-AI'!U15</f>
        <v>0</v>
      </c>
      <c r="R17" s="140">
        <f>'Anchor-AI'!V15</f>
        <v>0</v>
      </c>
      <c r="S17" s="140">
        <f>'Anchor-AI'!W15</f>
        <v>0</v>
      </c>
      <c r="T17" s="140">
        <f>'Anchor-AI'!X15</f>
        <v>0</v>
      </c>
      <c r="U17" s="140">
        <f>10*LOG10(1/((Summary!$C$75/10^(R17/10)+Summary!$C$76/10^(S17/10)+Summary!$C$77/10^(T17/10))/Summary!$C$78))</f>
        <v>0</v>
      </c>
      <c r="V17" s="140">
        <f>'Anchor-AI'!Y15</f>
        <v>0</v>
      </c>
      <c r="W17" s="140">
        <f>'Anchor-AI'!Z15</f>
        <v>0</v>
      </c>
      <c r="X17" s="141">
        <f t="shared" si="5"/>
        <v>0</v>
      </c>
      <c r="Y17" s="133"/>
      <c r="Z17" s="139">
        <f>'Test-AI'!L15</f>
        <v>0</v>
      </c>
      <c r="AA17" s="381">
        <f>'Test-AI'!M15</f>
        <v>0</v>
      </c>
      <c r="AB17" s="381">
        <f>'Test-AI'!N15</f>
        <v>0</v>
      </c>
      <c r="AC17" s="381">
        <f>'Test-AI'!O15</f>
        <v>0</v>
      </c>
      <c r="AD17" s="381">
        <f>(Summary!$C$58*AA17+Summary!$C$59*AB17+Summary!$C$60*AC17)/Summary!$C$61</f>
        <v>0</v>
      </c>
      <c r="AE17" s="381">
        <f>'Test-AI'!P15</f>
        <v>0</v>
      </c>
      <c r="AF17" s="381">
        <f>'Test-AI'!Q15</f>
        <v>0</v>
      </c>
      <c r="AG17" s="381">
        <f>'Test-AI'!R15</f>
        <v>0</v>
      </c>
      <c r="AH17" s="381">
        <f>'Test-AI'!S15</f>
        <v>0</v>
      </c>
      <c r="AI17" s="381">
        <f>'Test-AI'!T15</f>
        <v>0</v>
      </c>
      <c r="AJ17" s="381">
        <f>'Test-AI'!U15</f>
        <v>0</v>
      </c>
      <c r="AK17" s="381">
        <f>'Test-AI'!V15</f>
        <v>0</v>
      </c>
      <c r="AL17" s="381">
        <f>'Test-AI'!W15</f>
        <v>0</v>
      </c>
      <c r="AM17" s="381">
        <f>'Test-AI'!X15</f>
        <v>0</v>
      </c>
      <c r="AN17" s="381">
        <f>10*LOG10(1/((Summary!$C$75/10^(AK17/10)+Summary!$C$76/10^(AL17/10)+Summary!$C$77/10^(AM17/10))/Summary!$C$78))</f>
        <v>0</v>
      </c>
      <c r="AO17" s="140">
        <f>'Test-AI'!Y15</f>
        <v>0</v>
      </c>
      <c r="AP17" s="140">
        <f>'Test-AI'!Z15</f>
        <v>0</v>
      </c>
      <c r="AQ17" s="141">
        <f t="shared" si="1"/>
        <v>0</v>
      </c>
      <c r="AR17" s="142" t="e">
        <f t="shared" si="2"/>
        <v>#DIV/0!</v>
      </c>
      <c r="AS17" s="143" t="e">
        <f t="shared" si="3"/>
        <v>#DIV/0!</v>
      </c>
      <c r="AT17" s="136"/>
      <c r="AU17" s="136"/>
      <c r="AV17" s="467"/>
      <c r="AW17" s="468"/>
      <c r="AX17" s="480"/>
      <c r="AY17" s="480"/>
      <c r="AZ17" s="497"/>
      <c r="BA17" s="497"/>
      <c r="BB17" s="480"/>
      <c r="BC17" s="468"/>
      <c r="BD17" s="476"/>
      <c r="BE17" s="468"/>
      <c r="BF17" s="476"/>
      <c r="BG17" s="469"/>
      <c r="BH17" s="476"/>
      <c r="BI17" s="469"/>
      <c r="BJ17" s="476"/>
      <c r="BK17" s="468"/>
      <c r="BL17" s="476"/>
      <c r="BM17" s="468"/>
      <c r="BN17" s="476"/>
      <c r="BO17" s="468"/>
      <c r="BP17" s="480"/>
      <c r="BQ17" s="480"/>
      <c r="BR17" s="480"/>
      <c r="BS17" s="480"/>
      <c r="BT17" s="480"/>
      <c r="BU17" s="463"/>
      <c r="BV17" s="465"/>
      <c r="BW17" s="463"/>
      <c r="BX17" s="465"/>
    </row>
    <row r="18" spans="1:76" ht="17" customHeight="1" x14ac:dyDescent="0.35">
      <c r="A18" s="516"/>
      <c r="B18" s="483"/>
      <c r="C18" s="520"/>
      <c r="D18" s="490"/>
      <c r="E18" s="493"/>
      <c r="F18" s="138">
        <v>31</v>
      </c>
      <c r="G18" s="139">
        <f>'Anchor-AI'!L16</f>
        <v>0</v>
      </c>
      <c r="H18" s="140">
        <f>'Anchor-AI'!M16</f>
        <v>0</v>
      </c>
      <c r="I18" s="140">
        <f>'Anchor-AI'!N16</f>
        <v>0</v>
      </c>
      <c r="J18" s="140">
        <f>'Anchor-AI'!O16</f>
        <v>0</v>
      </c>
      <c r="K18" s="140">
        <f>(Summary!$C$58*H18+Summary!$C$59*I18+Summary!$C$60*J18)/Summary!$C$61</f>
        <v>0</v>
      </c>
      <c r="L18" s="140">
        <f>'Anchor-AI'!P16</f>
        <v>0</v>
      </c>
      <c r="M18" s="140">
        <f>'Anchor-AI'!Q16</f>
        <v>0</v>
      </c>
      <c r="N18" s="140">
        <f>'Anchor-AI'!R16</f>
        <v>0</v>
      </c>
      <c r="O18" s="140">
        <f>'Anchor-AI'!S16</f>
        <v>0</v>
      </c>
      <c r="P18" s="140">
        <f>'Anchor-AI'!T16</f>
        <v>0</v>
      </c>
      <c r="Q18" s="140">
        <f>'Anchor-AI'!U16</f>
        <v>0</v>
      </c>
      <c r="R18" s="140">
        <f>'Anchor-AI'!V16</f>
        <v>0</v>
      </c>
      <c r="S18" s="140">
        <f>'Anchor-AI'!W16</f>
        <v>0</v>
      </c>
      <c r="T18" s="140">
        <f>'Anchor-AI'!X16</f>
        <v>0</v>
      </c>
      <c r="U18" s="140">
        <f>10*LOG10(1/((Summary!$C$75/10^(R18/10)+Summary!$C$76/10^(S18/10)+Summary!$C$77/10^(T18/10))/Summary!$C$78))</f>
        <v>0</v>
      </c>
      <c r="V18" s="140">
        <f>'Anchor-AI'!Y16</f>
        <v>0</v>
      </c>
      <c r="W18" s="140">
        <f>'Anchor-AI'!Z16</f>
        <v>0</v>
      </c>
      <c r="X18" s="141">
        <f t="shared" si="5"/>
        <v>0</v>
      </c>
      <c r="Y18" s="133"/>
      <c r="Z18" s="139">
        <f>'Test-AI'!L16</f>
        <v>0</v>
      </c>
      <c r="AA18" s="381">
        <f>'Test-AI'!M16</f>
        <v>0</v>
      </c>
      <c r="AB18" s="381">
        <f>'Test-AI'!N16</f>
        <v>0</v>
      </c>
      <c r="AC18" s="381">
        <f>'Test-AI'!O16</f>
        <v>0</v>
      </c>
      <c r="AD18" s="381">
        <f>(Summary!$C$58*AA18+Summary!$C$59*AB18+Summary!$C$60*AC18)/Summary!$C$61</f>
        <v>0</v>
      </c>
      <c r="AE18" s="381">
        <f>'Test-AI'!P16</f>
        <v>0</v>
      </c>
      <c r="AF18" s="381">
        <f>'Test-AI'!Q16</f>
        <v>0</v>
      </c>
      <c r="AG18" s="381">
        <f>'Test-AI'!R16</f>
        <v>0</v>
      </c>
      <c r="AH18" s="381">
        <f>'Test-AI'!S16</f>
        <v>0</v>
      </c>
      <c r="AI18" s="381">
        <f>'Test-AI'!T16</f>
        <v>0</v>
      </c>
      <c r="AJ18" s="381">
        <f>'Test-AI'!U16</f>
        <v>0</v>
      </c>
      <c r="AK18" s="381">
        <f>'Test-AI'!V16</f>
        <v>0</v>
      </c>
      <c r="AL18" s="381">
        <f>'Test-AI'!W16</f>
        <v>0</v>
      </c>
      <c r="AM18" s="381">
        <f>'Test-AI'!X16</f>
        <v>0</v>
      </c>
      <c r="AN18" s="381">
        <f>10*LOG10(1/((Summary!$C$75/10^(AK18/10)+Summary!$C$76/10^(AL18/10)+Summary!$C$77/10^(AM18/10))/Summary!$C$78))</f>
        <v>0</v>
      </c>
      <c r="AO18" s="140">
        <f>'Test-AI'!Y16</f>
        <v>0</v>
      </c>
      <c r="AP18" s="140">
        <f>'Test-AI'!Z16</f>
        <v>0</v>
      </c>
      <c r="AQ18" s="141">
        <f t="shared" si="1"/>
        <v>0</v>
      </c>
      <c r="AR18" s="142" t="e">
        <f t="shared" si="2"/>
        <v>#DIV/0!</v>
      </c>
      <c r="AS18" s="143" t="e">
        <f t="shared" si="3"/>
        <v>#DIV/0!</v>
      </c>
      <c r="AT18" s="136"/>
      <c r="AU18" s="136"/>
      <c r="AV18" s="467" t="s">
        <v>122</v>
      </c>
      <c r="AW18" s="468" t="e" cm="1">
        <f t="array" ref="AW18">bdRateExtend($G17:$G20,H17:H20,$Z17:$Z20,AA17:AA20)</f>
        <v>#VALUE!</v>
      </c>
      <c r="AX18" s="480"/>
      <c r="AY18" s="480"/>
      <c r="AZ18" s="497"/>
      <c r="BA18" s="497"/>
      <c r="BB18" s="480"/>
      <c r="BC18" s="468" t="e" cm="1">
        <f t="array" ref="BC18">bdRateExtend($G17:$G20,L17:L20,$Z17:$Z20,AE17:AE20)</f>
        <v>#VALUE!</v>
      </c>
      <c r="BD18" s="476"/>
      <c r="BE18" s="468" t="e" cm="1">
        <f t="array" ref="BE18">bdRateExtend($G17:$G20,M17:M20,$Z17:$Z20,AF17:AF20)</f>
        <v>#VALUE!</v>
      </c>
      <c r="BF18" s="476"/>
      <c r="BG18" s="469" t="e" cm="1">
        <f t="array" ref="BG18">bdRateExtend($G17:$G20,N17:N20,$Z17:$Z20,AG17:AG20,"None", FALSE,1)</f>
        <v>#VALUE!</v>
      </c>
      <c r="BH18" s="476"/>
      <c r="BI18" s="469" t="e" cm="1">
        <f t="array" ref="BI18">bdRateExtend($G17:$G20,O17:O20,$Z17:$Z20,AH17:AH20,"None", FALSE,1)</f>
        <v>#VALUE!</v>
      </c>
      <c r="BJ18" s="476"/>
      <c r="BK18" s="468" t="e" cm="1">
        <f t="array" ref="BK18">bdRateExtend($G17:$G20,P17:P20,$Z17:$Z20,AI17:AI20)</f>
        <v>#VALUE!</v>
      </c>
      <c r="BL18" s="476"/>
      <c r="BM18" s="468" t="e" cm="1">
        <f t="array" ref="BM18">bdRateExtend($G17:$G20,Q17:Q20,$Z17:$Z20,AJ17:AJ20)</f>
        <v>#VALUE!</v>
      </c>
      <c r="BN18" s="476"/>
      <c r="BO18" s="468" t="e" cm="1">
        <f t="array" ref="BO18">bdRateExtend($G17:$G20,R17:R20,$Z17:$Z20,AK17:AK20)</f>
        <v>#VALUE!</v>
      </c>
      <c r="BP18" s="480"/>
      <c r="BQ18" s="480"/>
      <c r="BR18" s="480"/>
      <c r="BS18" s="480"/>
      <c r="BT18" s="480"/>
      <c r="BU18" s="463" cm="1">
        <f t="array" ref="BU18">testVMAFRange($G17:$G20,N17:N20,$Z17:$Z20,AG17:AG20)</f>
        <v>0</v>
      </c>
      <c r="BV18" s="465"/>
      <c r="BW18" s="463" cm="1">
        <f t="array" ref="BW18">testVMAFRange($G17:$G20,O17:O20,$Z17:$Z20,AH17:AH20)</f>
        <v>0</v>
      </c>
      <c r="BX18" s="465"/>
    </row>
    <row r="19" spans="1:76" ht="17" customHeight="1" x14ac:dyDescent="0.35">
      <c r="A19" s="516"/>
      <c r="B19" s="483"/>
      <c r="C19" s="520"/>
      <c r="D19" s="490"/>
      <c r="E19" s="493"/>
      <c r="F19" s="138">
        <v>39</v>
      </c>
      <c r="G19" s="139">
        <f>'Anchor-AI'!L17</f>
        <v>0</v>
      </c>
      <c r="H19" s="140">
        <f>'Anchor-AI'!M17</f>
        <v>0</v>
      </c>
      <c r="I19" s="140">
        <f>'Anchor-AI'!N17</f>
        <v>0</v>
      </c>
      <c r="J19" s="140">
        <f>'Anchor-AI'!O17</f>
        <v>0</v>
      </c>
      <c r="K19" s="140">
        <f>(Summary!$C$58*H19+Summary!$C$59*I19+Summary!$C$60*J19)/Summary!$C$61</f>
        <v>0</v>
      </c>
      <c r="L19" s="140">
        <f>'Anchor-AI'!P17</f>
        <v>0</v>
      </c>
      <c r="M19" s="140">
        <f>'Anchor-AI'!Q17</f>
        <v>0</v>
      </c>
      <c r="N19" s="140">
        <f>'Anchor-AI'!R17</f>
        <v>0</v>
      </c>
      <c r="O19" s="140">
        <f>'Anchor-AI'!S17</f>
        <v>0</v>
      </c>
      <c r="P19" s="140">
        <f>'Anchor-AI'!T17</f>
        <v>0</v>
      </c>
      <c r="Q19" s="140">
        <f>'Anchor-AI'!U17</f>
        <v>0</v>
      </c>
      <c r="R19" s="140">
        <f>'Anchor-AI'!V17</f>
        <v>0</v>
      </c>
      <c r="S19" s="140">
        <f>'Anchor-AI'!W17</f>
        <v>0</v>
      </c>
      <c r="T19" s="140">
        <f>'Anchor-AI'!X17</f>
        <v>0</v>
      </c>
      <c r="U19" s="140">
        <f>10*LOG10(1/((Summary!$C$75/10^(R19/10)+Summary!$C$76/10^(S19/10)+Summary!$C$77/10^(T19/10))/Summary!$C$78))</f>
        <v>0</v>
      </c>
      <c r="V19" s="140">
        <f>'Anchor-AI'!Y17</f>
        <v>0</v>
      </c>
      <c r="W19" s="140">
        <f>'Anchor-AI'!Z17</f>
        <v>0</v>
      </c>
      <c r="X19" s="141">
        <f t="shared" si="5"/>
        <v>0</v>
      </c>
      <c r="Y19" s="133"/>
      <c r="Z19" s="139">
        <f>'Test-AI'!L17</f>
        <v>0</v>
      </c>
      <c r="AA19" s="381">
        <f>'Test-AI'!M17</f>
        <v>0</v>
      </c>
      <c r="AB19" s="381">
        <f>'Test-AI'!N17</f>
        <v>0</v>
      </c>
      <c r="AC19" s="381">
        <f>'Test-AI'!O17</f>
        <v>0</v>
      </c>
      <c r="AD19" s="381">
        <f>(Summary!$C$58*AA19+Summary!$C$59*AB19+Summary!$C$60*AC19)/Summary!$C$61</f>
        <v>0</v>
      </c>
      <c r="AE19" s="381">
        <f>'Test-AI'!P17</f>
        <v>0</v>
      </c>
      <c r="AF19" s="381">
        <f>'Test-AI'!Q17</f>
        <v>0</v>
      </c>
      <c r="AG19" s="381">
        <f>'Test-AI'!R17</f>
        <v>0</v>
      </c>
      <c r="AH19" s="381">
        <f>'Test-AI'!S17</f>
        <v>0</v>
      </c>
      <c r="AI19" s="381">
        <f>'Test-AI'!T17</f>
        <v>0</v>
      </c>
      <c r="AJ19" s="381">
        <f>'Test-AI'!U17</f>
        <v>0</v>
      </c>
      <c r="AK19" s="381">
        <f>'Test-AI'!V17</f>
        <v>0</v>
      </c>
      <c r="AL19" s="381">
        <f>'Test-AI'!W17</f>
        <v>0</v>
      </c>
      <c r="AM19" s="381">
        <f>'Test-AI'!X17</f>
        <v>0</v>
      </c>
      <c r="AN19" s="381">
        <f>10*LOG10(1/((Summary!$C$75/10^(AK19/10)+Summary!$C$76/10^(AL19/10)+Summary!$C$77/10^(AM19/10))/Summary!$C$78))</f>
        <v>0</v>
      </c>
      <c r="AO19" s="140">
        <f>'Test-AI'!Y17</f>
        <v>0</v>
      </c>
      <c r="AP19" s="140">
        <f>'Test-AI'!Z17</f>
        <v>0</v>
      </c>
      <c r="AQ19" s="141">
        <f t="shared" si="1"/>
        <v>0</v>
      </c>
      <c r="AR19" s="142" t="e">
        <f t="shared" si="2"/>
        <v>#DIV/0!</v>
      </c>
      <c r="AS19" s="143" t="e">
        <f t="shared" si="3"/>
        <v>#DIV/0!</v>
      </c>
      <c r="AT19" s="136"/>
      <c r="AU19" s="136"/>
      <c r="AV19" s="467"/>
      <c r="AW19" s="468"/>
      <c r="AX19" s="480"/>
      <c r="AY19" s="480"/>
      <c r="AZ19" s="497"/>
      <c r="BA19" s="497"/>
      <c r="BB19" s="480"/>
      <c r="BC19" s="468"/>
      <c r="BD19" s="476"/>
      <c r="BE19" s="468"/>
      <c r="BF19" s="476"/>
      <c r="BG19" s="469"/>
      <c r="BH19" s="476"/>
      <c r="BI19" s="469"/>
      <c r="BJ19" s="476"/>
      <c r="BK19" s="468"/>
      <c r="BL19" s="476"/>
      <c r="BM19" s="468"/>
      <c r="BN19" s="476"/>
      <c r="BO19" s="468"/>
      <c r="BP19" s="480"/>
      <c r="BQ19" s="480"/>
      <c r="BR19" s="480"/>
      <c r="BS19" s="480"/>
      <c r="BT19" s="480"/>
      <c r="BU19" s="463"/>
      <c r="BV19" s="465"/>
      <c r="BW19" s="463"/>
      <c r="BX19" s="465"/>
    </row>
    <row r="20" spans="1:76" ht="17" customHeight="1" x14ac:dyDescent="0.35">
      <c r="A20" s="516"/>
      <c r="B20" s="483"/>
      <c r="C20" s="520"/>
      <c r="D20" s="490"/>
      <c r="E20" s="493"/>
      <c r="F20" s="138">
        <v>47</v>
      </c>
      <c r="G20" s="139">
        <f>'Anchor-AI'!L18</f>
        <v>0</v>
      </c>
      <c r="H20" s="140">
        <f>'Anchor-AI'!M18</f>
        <v>0</v>
      </c>
      <c r="I20" s="140">
        <f>'Anchor-AI'!N18</f>
        <v>0</v>
      </c>
      <c r="J20" s="140">
        <f>'Anchor-AI'!O18</f>
        <v>0</v>
      </c>
      <c r="K20" s="140">
        <f>(Summary!$C$58*H20+Summary!$C$59*I20+Summary!$C$60*J20)/Summary!$C$61</f>
        <v>0</v>
      </c>
      <c r="L20" s="140">
        <f>'Anchor-AI'!P18</f>
        <v>0</v>
      </c>
      <c r="M20" s="140">
        <f>'Anchor-AI'!Q18</f>
        <v>0</v>
      </c>
      <c r="N20" s="140">
        <f>'Anchor-AI'!R18</f>
        <v>0</v>
      </c>
      <c r="O20" s="140">
        <f>'Anchor-AI'!S18</f>
        <v>0</v>
      </c>
      <c r="P20" s="140">
        <f>'Anchor-AI'!T18</f>
        <v>0</v>
      </c>
      <c r="Q20" s="140">
        <f>'Anchor-AI'!U18</f>
        <v>0</v>
      </c>
      <c r="R20" s="140">
        <f>'Anchor-AI'!V18</f>
        <v>0</v>
      </c>
      <c r="S20" s="140">
        <f>'Anchor-AI'!W18</f>
        <v>0</v>
      </c>
      <c r="T20" s="140">
        <f>'Anchor-AI'!X18</f>
        <v>0</v>
      </c>
      <c r="U20" s="140">
        <f>10*LOG10(1/((Summary!$C$75/10^(R20/10)+Summary!$C$76/10^(S20/10)+Summary!$C$77/10^(T20/10))/Summary!$C$78))</f>
        <v>0</v>
      </c>
      <c r="V20" s="140">
        <f>'Anchor-AI'!Y18</f>
        <v>0</v>
      </c>
      <c r="W20" s="140">
        <f>'Anchor-AI'!Z18</f>
        <v>0</v>
      </c>
      <c r="X20" s="141">
        <f t="shared" si="5"/>
        <v>0</v>
      </c>
      <c r="Y20" s="133"/>
      <c r="Z20" s="139">
        <f>'Test-AI'!L18</f>
        <v>0</v>
      </c>
      <c r="AA20" s="381">
        <f>'Test-AI'!M18</f>
        <v>0</v>
      </c>
      <c r="AB20" s="381">
        <f>'Test-AI'!N18</f>
        <v>0</v>
      </c>
      <c r="AC20" s="381">
        <f>'Test-AI'!O18</f>
        <v>0</v>
      </c>
      <c r="AD20" s="381">
        <f>(Summary!$C$58*AA20+Summary!$C$59*AB20+Summary!$C$60*AC20)/Summary!$C$61</f>
        <v>0</v>
      </c>
      <c r="AE20" s="381">
        <f>'Test-AI'!P18</f>
        <v>0</v>
      </c>
      <c r="AF20" s="381">
        <f>'Test-AI'!Q18</f>
        <v>0</v>
      </c>
      <c r="AG20" s="381">
        <f>'Test-AI'!R18</f>
        <v>0</v>
      </c>
      <c r="AH20" s="381">
        <f>'Test-AI'!S18</f>
        <v>0</v>
      </c>
      <c r="AI20" s="381">
        <f>'Test-AI'!T18</f>
        <v>0</v>
      </c>
      <c r="AJ20" s="381">
        <f>'Test-AI'!U18</f>
        <v>0</v>
      </c>
      <c r="AK20" s="381">
        <f>'Test-AI'!V18</f>
        <v>0</v>
      </c>
      <c r="AL20" s="381">
        <f>'Test-AI'!W18</f>
        <v>0</v>
      </c>
      <c r="AM20" s="381">
        <f>'Test-AI'!X18</f>
        <v>0</v>
      </c>
      <c r="AN20" s="381">
        <f>10*LOG10(1/((Summary!$C$75/10^(AK20/10)+Summary!$C$76/10^(AL20/10)+Summary!$C$77/10^(AM20/10))/Summary!$C$78))</f>
        <v>0</v>
      </c>
      <c r="AO20" s="140">
        <f>'Test-AI'!Y18</f>
        <v>0</v>
      </c>
      <c r="AP20" s="140">
        <f>'Test-AI'!Z18</f>
        <v>0</v>
      </c>
      <c r="AQ20" s="141">
        <f t="shared" si="1"/>
        <v>0</v>
      </c>
      <c r="AR20" s="142" t="e">
        <f t="shared" si="2"/>
        <v>#DIV/0!</v>
      </c>
      <c r="AS20" s="143" t="e">
        <f t="shared" si="3"/>
        <v>#DIV/0!</v>
      </c>
      <c r="AT20" s="136"/>
      <c r="AU20" s="136"/>
      <c r="AV20" s="467" t="s">
        <v>123</v>
      </c>
      <c r="AW20" s="468" t="e" cm="1">
        <f t="array" ref="AW20">bdRateExtend($G18:$G21,H18:H21,$Z18:$Z21,AA18:AA21)</f>
        <v>#VALUE!</v>
      </c>
      <c r="AX20" s="480"/>
      <c r="AY20" s="480"/>
      <c r="AZ20" s="497"/>
      <c r="BA20" s="497"/>
      <c r="BB20" s="480"/>
      <c r="BC20" s="468" t="e" cm="1">
        <f t="array" ref="BC20">bdRateExtend($G18:$G21,L18:L21,$Z18:$Z21,AE18:AE21)</f>
        <v>#VALUE!</v>
      </c>
      <c r="BD20" s="476"/>
      <c r="BE20" s="468" t="e" cm="1">
        <f t="array" ref="BE20">bdRateExtend($G18:$G21,M18:M21,$Z18:$Z21,AF18:AF21)</f>
        <v>#VALUE!</v>
      </c>
      <c r="BF20" s="476"/>
      <c r="BG20" s="469" t="e" cm="1">
        <f t="array" ref="BG20">bdRateExtend($G18:$G21,N18:N21,$Z18:$Z21,AG18:AG21,"None", FALSE,1)</f>
        <v>#VALUE!</v>
      </c>
      <c r="BH20" s="476"/>
      <c r="BI20" s="469" t="e" cm="1">
        <f t="array" ref="BI20">bdRateExtend($G18:$G21,O18:O21,$Z18:$Z21,AH18:AH21,"None", FALSE,1)</f>
        <v>#VALUE!</v>
      </c>
      <c r="BJ20" s="476"/>
      <c r="BK20" s="468" t="e" cm="1">
        <f t="array" ref="BK20">bdRateExtend($G18:$G21,P18:P21,$Z18:$Z21,AI18:AI21)</f>
        <v>#VALUE!</v>
      </c>
      <c r="BL20" s="476"/>
      <c r="BM20" s="468" t="e" cm="1">
        <f t="array" ref="BM20">bdRateExtend($G18:$G21,Q18:Q21,$Z18:$Z21,AJ18:AJ21)</f>
        <v>#VALUE!</v>
      </c>
      <c r="BN20" s="476"/>
      <c r="BO20" s="468" t="e" cm="1">
        <f t="array" ref="BO20">bdRateExtend($G18:$G21,R18:R21,$Z18:$Z21,AK18:AK21)</f>
        <v>#VALUE!</v>
      </c>
      <c r="BP20" s="480"/>
      <c r="BQ20" s="480"/>
      <c r="BR20" s="480"/>
      <c r="BS20" s="480"/>
      <c r="BT20" s="480"/>
      <c r="BU20" s="463" cm="1">
        <f t="array" ref="BU20">testVMAFRange($G18:$G21,N18:N21,$Z18:$Z21,AG18:AG21)</f>
        <v>0</v>
      </c>
      <c r="BV20" s="465"/>
      <c r="BW20" s="463" cm="1">
        <f t="array" ref="BW20">testVMAFRange($G18:$G21,O18:O21,$Z18:$Z21,AH18:AH21)</f>
        <v>0</v>
      </c>
      <c r="BX20" s="465"/>
    </row>
    <row r="21" spans="1:76" ht="17" customHeight="1" thickBot="1" x14ac:dyDescent="0.4">
      <c r="A21" s="516"/>
      <c r="B21" s="518"/>
      <c r="C21" s="521"/>
      <c r="D21" s="522"/>
      <c r="E21" s="523"/>
      <c r="F21" s="144">
        <v>55</v>
      </c>
      <c r="G21" s="145">
        <f>'Anchor-AI'!L19</f>
        <v>0</v>
      </c>
      <c r="H21" s="146">
        <f>'Anchor-AI'!M19</f>
        <v>0</v>
      </c>
      <c r="I21" s="146">
        <f>'Anchor-AI'!N19</f>
        <v>0</v>
      </c>
      <c r="J21" s="146">
        <f>'Anchor-AI'!O19</f>
        <v>0</v>
      </c>
      <c r="K21" s="146">
        <f>(Summary!$C$58*H21+Summary!$C$59*I21+Summary!$C$60*J21)/Summary!$C$61</f>
        <v>0</v>
      </c>
      <c r="L21" s="146">
        <f>'Anchor-AI'!P19</f>
        <v>0</v>
      </c>
      <c r="M21" s="146">
        <f>'Anchor-AI'!Q19</f>
        <v>0</v>
      </c>
      <c r="N21" s="146">
        <f>'Anchor-AI'!R19</f>
        <v>0</v>
      </c>
      <c r="O21" s="146">
        <f>'Anchor-AI'!S19</f>
        <v>0</v>
      </c>
      <c r="P21" s="146">
        <f>'Anchor-AI'!T19</f>
        <v>0</v>
      </c>
      <c r="Q21" s="146">
        <f>'Anchor-AI'!U19</f>
        <v>0</v>
      </c>
      <c r="R21" s="146">
        <f>'Anchor-AI'!V19</f>
        <v>0</v>
      </c>
      <c r="S21" s="146">
        <f>'Anchor-AI'!W19</f>
        <v>0</v>
      </c>
      <c r="T21" s="146">
        <f>'Anchor-AI'!X19</f>
        <v>0</v>
      </c>
      <c r="U21" s="146">
        <f>10*LOG10(1/((Summary!$C$75/10^(R21/10)+Summary!$C$76/10^(S21/10)+Summary!$C$77/10^(T21/10))/Summary!$C$78))</f>
        <v>0</v>
      </c>
      <c r="V21" s="140">
        <f>'Anchor-AI'!Y19</f>
        <v>0</v>
      </c>
      <c r="W21" s="140">
        <f>'Anchor-AI'!Z19</f>
        <v>0</v>
      </c>
      <c r="X21" s="147">
        <f t="shared" si="5"/>
        <v>0</v>
      </c>
      <c r="Y21" s="133"/>
      <c r="Z21" s="145">
        <f>'Test-AI'!L19</f>
        <v>0</v>
      </c>
      <c r="AA21" s="382">
        <f>'Test-AI'!M19</f>
        <v>0</v>
      </c>
      <c r="AB21" s="382">
        <f>'Test-AI'!N19</f>
        <v>0</v>
      </c>
      <c r="AC21" s="382">
        <f>'Test-AI'!O19</f>
        <v>0</v>
      </c>
      <c r="AD21" s="382">
        <f>(Summary!$C$58*AA21+Summary!$C$59*AB21+Summary!$C$60*AC21)/Summary!$C$61</f>
        <v>0</v>
      </c>
      <c r="AE21" s="382">
        <f>'Test-AI'!P19</f>
        <v>0</v>
      </c>
      <c r="AF21" s="382">
        <f>'Test-AI'!Q19</f>
        <v>0</v>
      </c>
      <c r="AG21" s="382">
        <f>'Test-AI'!R19</f>
        <v>0</v>
      </c>
      <c r="AH21" s="382">
        <f>'Test-AI'!S19</f>
        <v>0</v>
      </c>
      <c r="AI21" s="382">
        <f>'Test-AI'!T19</f>
        <v>0</v>
      </c>
      <c r="AJ21" s="382">
        <f>'Test-AI'!U19</f>
        <v>0</v>
      </c>
      <c r="AK21" s="382">
        <f>'Test-AI'!V19</f>
        <v>0</v>
      </c>
      <c r="AL21" s="382">
        <f>'Test-AI'!W19</f>
        <v>0</v>
      </c>
      <c r="AM21" s="382">
        <f>'Test-AI'!X19</f>
        <v>0</v>
      </c>
      <c r="AN21" s="382">
        <f>10*LOG10(1/((Summary!$C$75/10^(AK21/10)+Summary!$C$76/10^(AL21/10)+Summary!$C$77/10^(AM21/10))/Summary!$C$78))</f>
        <v>0</v>
      </c>
      <c r="AO21" s="140">
        <f>'Test-AI'!Y19</f>
        <v>0</v>
      </c>
      <c r="AP21" s="140">
        <f>'Test-AI'!Z19</f>
        <v>0</v>
      </c>
      <c r="AQ21" s="147">
        <f t="shared" si="1"/>
        <v>0</v>
      </c>
      <c r="AR21" s="148" t="e">
        <f t="shared" si="2"/>
        <v>#DIV/0!</v>
      </c>
      <c r="AS21" s="149" t="e">
        <f t="shared" si="3"/>
        <v>#DIV/0!</v>
      </c>
      <c r="AT21" s="136"/>
      <c r="AU21" s="136"/>
      <c r="AV21" s="470"/>
      <c r="AW21" s="471"/>
      <c r="AX21" s="481"/>
      <c r="AY21" s="481"/>
      <c r="AZ21" s="498"/>
      <c r="BA21" s="498"/>
      <c r="BB21" s="481"/>
      <c r="BC21" s="471"/>
      <c r="BD21" s="477"/>
      <c r="BE21" s="471"/>
      <c r="BF21" s="477"/>
      <c r="BG21" s="472"/>
      <c r="BH21" s="477"/>
      <c r="BI21" s="472"/>
      <c r="BJ21" s="477"/>
      <c r="BK21" s="471"/>
      <c r="BL21" s="477"/>
      <c r="BM21" s="471"/>
      <c r="BN21" s="477"/>
      <c r="BO21" s="471"/>
      <c r="BP21" s="481"/>
      <c r="BQ21" s="481"/>
      <c r="BR21" s="481"/>
      <c r="BS21" s="481"/>
      <c r="BT21" s="481"/>
      <c r="BU21" s="473"/>
      <c r="BV21" s="466"/>
      <c r="BW21" s="473"/>
      <c r="BX21" s="466"/>
    </row>
    <row r="22" spans="1:76" ht="17" customHeight="1" x14ac:dyDescent="0.35">
      <c r="A22" s="516"/>
      <c r="B22" s="482" t="s">
        <v>18</v>
      </c>
      <c r="C22" s="519" t="s">
        <v>29</v>
      </c>
      <c r="D22" s="489">
        <v>29.97</v>
      </c>
      <c r="E22" s="492">
        <v>10</v>
      </c>
      <c r="F22" s="129">
        <v>15</v>
      </c>
      <c r="G22" s="130">
        <f>'Anchor-AI'!L20</f>
        <v>0</v>
      </c>
      <c r="H22" s="131">
        <f>'Anchor-AI'!M20</f>
        <v>0</v>
      </c>
      <c r="I22" s="131">
        <f>'Anchor-AI'!N20</f>
        <v>0</v>
      </c>
      <c r="J22" s="131">
        <f>'Anchor-AI'!O20</f>
        <v>0</v>
      </c>
      <c r="K22" s="131">
        <f>(Summary!$C$58*H22+Summary!$C$59*I22+Summary!$C$60*J22)/Summary!$C$61</f>
        <v>0</v>
      </c>
      <c r="L22" s="131">
        <f>'Anchor-AI'!P20</f>
        <v>0</v>
      </c>
      <c r="M22" s="131">
        <f>'Anchor-AI'!Q20</f>
        <v>0</v>
      </c>
      <c r="N22" s="131">
        <f>'Anchor-AI'!R20</f>
        <v>0</v>
      </c>
      <c r="O22" s="131">
        <f>'Anchor-AI'!S20</f>
        <v>0</v>
      </c>
      <c r="P22" s="131">
        <f>'Anchor-AI'!T20</f>
        <v>0</v>
      </c>
      <c r="Q22" s="131">
        <f>'Anchor-AI'!U20</f>
        <v>0</v>
      </c>
      <c r="R22" s="131">
        <f>'Anchor-AI'!V20</f>
        <v>0</v>
      </c>
      <c r="S22" s="131">
        <f>'Anchor-AI'!W20</f>
        <v>0</v>
      </c>
      <c r="T22" s="131">
        <f>'Anchor-AI'!X20</f>
        <v>0</v>
      </c>
      <c r="U22" s="131">
        <f>10*LOG10(1/((Summary!$C$75/10^(R22/10)+Summary!$C$76/10^(S22/10)+Summary!$C$77/10^(T22/10))/Summary!$C$78))</f>
        <v>0</v>
      </c>
      <c r="V22" s="131">
        <f>'Anchor-AI'!Y20</f>
        <v>0</v>
      </c>
      <c r="W22" s="131">
        <f>'Anchor-AI'!Z20</f>
        <v>0</v>
      </c>
      <c r="X22" s="132">
        <f t="shared" si="5"/>
        <v>0</v>
      </c>
      <c r="Y22" s="133"/>
      <c r="Z22" s="130">
        <f>'Test-AI'!L20</f>
        <v>0</v>
      </c>
      <c r="AA22" s="380">
        <f>'Test-AI'!M20</f>
        <v>0</v>
      </c>
      <c r="AB22" s="380">
        <f>'Test-AI'!N20</f>
        <v>0</v>
      </c>
      <c r="AC22" s="380">
        <f>'Test-AI'!O20</f>
        <v>0</v>
      </c>
      <c r="AD22" s="380">
        <f>(Summary!$C$58*AA22+Summary!$C$59*AB22+Summary!$C$60*AC22)/Summary!$C$61</f>
        <v>0</v>
      </c>
      <c r="AE22" s="380">
        <f>'Test-AI'!P20</f>
        <v>0</v>
      </c>
      <c r="AF22" s="380">
        <f>'Test-AI'!Q20</f>
        <v>0</v>
      </c>
      <c r="AG22" s="380">
        <f>'Test-AI'!R20</f>
        <v>0</v>
      </c>
      <c r="AH22" s="380">
        <f>'Test-AI'!S20</f>
        <v>0</v>
      </c>
      <c r="AI22" s="380">
        <f>'Test-AI'!T20</f>
        <v>0</v>
      </c>
      <c r="AJ22" s="380">
        <f>'Test-AI'!U20</f>
        <v>0</v>
      </c>
      <c r="AK22" s="380">
        <f>'Test-AI'!V20</f>
        <v>0</v>
      </c>
      <c r="AL22" s="380">
        <f>'Test-AI'!W20</f>
        <v>0</v>
      </c>
      <c r="AM22" s="380">
        <f>'Test-AI'!X20</f>
        <v>0</v>
      </c>
      <c r="AN22" s="380">
        <f>10*LOG10(1/((Summary!$C$75/10^(AK22/10)+Summary!$C$76/10^(AL22/10)+Summary!$C$77/10^(AM22/10))/Summary!$C$78))</f>
        <v>0</v>
      </c>
      <c r="AO22" s="131">
        <f>'Test-AI'!Y20</f>
        <v>0</v>
      </c>
      <c r="AP22" s="131">
        <f>'Test-AI'!Z20</f>
        <v>0</v>
      </c>
      <c r="AQ22" s="132">
        <f t="shared" si="1"/>
        <v>0</v>
      </c>
      <c r="AR22" s="134" t="e">
        <f t="shared" si="2"/>
        <v>#DIV/0!</v>
      </c>
      <c r="AS22" s="135" t="e">
        <f t="shared" si="3"/>
        <v>#DIV/0!</v>
      </c>
      <c r="AT22" s="136"/>
      <c r="AU22" s="136"/>
      <c r="AV22" s="495" t="s">
        <v>121</v>
      </c>
      <c r="AW22" s="478" t="e" cm="1">
        <f t="array" ref="AW22">bdRateExtend($G22:$G25,H22:H25,$Z22:$Z25,AA22:AA25)</f>
        <v>#VALUE!</v>
      </c>
      <c r="AX22" s="479" t="e" cm="1">
        <f t="array" ref="AX22">bdRateExtend($G22:$G27,H22:H27,$Z22:$Z27,AA22:AA27)</f>
        <v>#VALUE!</v>
      </c>
      <c r="AY22" s="479" t="e" cm="1">
        <f t="array" ref="AY22">bdRateExtend($G22:$G27,I22:I27,$Z22:$Z27,AB22:AB27)</f>
        <v>#VALUE!</v>
      </c>
      <c r="AZ22" s="496" t="e" cm="1">
        <f t="array" ref="AZ22">bdRateExtend($G22:$G27,J22:J27,$Z22:$Z27,AC22:AC27)</f>
        <v>#VALUE!</v>
      </c>
      <c r="BA22" s="496" t="e" cm="1">
        <f t="array" ref="BA22">bdRateExtend($G22:$G27,K22:K27,$Z22:$Z27,AD22:AD27)</f>
        <v>#VALUE!</v>
      </c>
      <c r="BB22" s="479" t="e">
        <f>(Summary!$C$89*AX22+Summary!$C$90*AY22+Summary!$C$91*AZ22)/Summary!$C$92</f>
        <v>#VALUE!</v>
      </c>
      <c r="BC22" s="478" t="e" cm="1">
        <f t="array" ref="BC22">bdRateExtend($G22:$G25,L22:L25,$Z22:$Z25,AE22:AE25)</f>
        <v>#VALUE!</v>
      </c>
      <c r="BD22" s="475" t="e" cm="1">
        <f t="array" ref="BD22">bdRateExtend($G22:$G27,L22:L27,$Z22:$Z27,AE22:AE27)</f>
        <v>#VALUE!</v>
      </c>
      <c r="BE22" s="478" t="e" cm="1">
        <f t="array" ref="BE22">bdRateExtend($G22:$G25,M22:M25,$Z22:$Z25,AF22:AF25)</f>
        <v>#VALUE!</v>
      </c>
      <c r="BF22" s="475" t="e" cm="1">
        <f t="array" ref="BF22">bdRateExtend($G22:$G27,M22:M27,$Z22:$Z27,AF22:AF27)</f>
        <v>#VALUE!</v>
      </c>
      <c r="BG22" s="474" t="e" cm="1">
        <f t="array" ref="BG22">bdRateExtend($G22:$G25,N22:N25,$Z22:$Z25,AG22:AG25,"None", FALSE,1)</f>
        <v>#VALUE!</v>
      </c>
      <c r="BH22" s="475" t="e" cm="1">
        <f t="array" ref="BH22">bdRateExtend($G22:$G27,N22:N27,$Z22:$Z27,AG22:AG27,"None", FALSE,1)</f>
        <v>#VALUE!</v>
      </c>
      <c r="BI22" s="474" t="e" cm="1">
        <f t="array" ref="BI22">bdRateExtend($G22:$G25,O22:O25,$Z22:$Z25,AH22:AH25,"None", FALSE,1)</f>
        <v>#VALUE!</v>
      </c>
      <c r="BJ22" s="475" t="e" cm="1">
        <f t="array" ref="BJ22">bdRateExtend($G22:$G27,O22:O27,$Z22:$Z27,AH22:AH27,"None", FALSE,1)</f>
        <v>#VALUE!</v>
      </c>
      <c r="BK22" s="478" t="e" cm="1">
        <f t="array" ref="BK22">bdRateExtend($G22:$G25,P22:P25,$Z22:$Z25,AI22:AI25)</f>
        <v>#VALUE!</v>
      </c>
      <c r="BL22" s="475" t="e" cm="1">
        <f t="array" ref="BL22">bdRateExtend($G22:$G27,P22:P27,$Z22:$Z27,AI22:AI27)</f>
        <v>#VALUE!</v>
      </c>
      <c r="BM22" s="478" t="e" cm="1">
        <f t="array" ref="BM22">bdRateExtend($G22:$G25,Q22:Q25,$Z22:$Z25,AJ22:AJ25)</f>
        <v>#VALUE!</v>
      </c>
      <c r="BN22" s="475" t="e" cm="1">
        <f t="array" ref="BN22">bdRateExtend($G22:$G27,Q22:Q27,$Z22:$Z27,AJ22:AJ27)</f>
        <v>#VALUE!</v>
      </c>
      <c r="BO22" s="478" t="e" cm="1">
        <f t="array" ref="BO22">bdRateExtend($G22:$G25,R22:R25,$Z22:$Z25,AK22:AK25)</f>
        <v>#VALUE!</v>
      </c>
      <c r="BP22" s="479" t="e" cm="1">
        <f t="array" ref="BP22">bdRateExtend($G22:$G27,R22:R27,$Z22:$Z27,AK22:AK27)</f>
        <v>#VALUE!</v>
      </c>
      <c r="BQ22" s="479" t="e" cm="1">
        <f t="array" ref="BQ22">bdRateExtend($G22:$G27,S22:S27,$Z22:$Z27,AL22:AL27)</f>
        <v>#VALUE!</v>
      </c>
      <c r="BR22" s="479" t="e" cm="1">
        <f t="array" ref="BR22">bdRateExtend($G22:$G27,T22:T27,$Z22:$Z27,AM22:AM27)</f>
        <v>#VALUE!</v>
      </c>
      <c r="BS22" s="479" t="e" cm="1">
        <f t="array" ref="BS22">bdRateExtend($G22:$G27,U22:U27,$Z22:$Z27,AN22:AN27)</f>
        <v>#VALUE!</v>
      </c>
      <c r="BT22" s="479" t="e">
        <f>(Summary!$C$103*BP22+Summary!$C$104*BQ22+Summary!$C$105*BR22)/Summary!$C$106</f>
        <v>#VALUE!</v>
      </c>
      <c r="BU22" s="462" cm="1">
        <f t="array" ref="BU22">testVMAFRange($G22:$G25,N22:N25,$Z22:$Z25,AG22:AG25)</f>
        <v>0</v>
      </c>
      <c r="BV22" s="464" cm="1">
        <f t="array" ref="BV22">testVMAFRange($G22:$G27,N22:N27,$Z22:$Z27,AG22:AG27)</f>
        <v>0</v>
      </c>
      <c r="BW22" s="462" cm="1">
        <f t="array" ref="BW22">testVMAFRange($G22:$G25,O22:O25,$Z22:$Z25,AH22:AH25)</f>
        <v>0</v>
      </c>
      <c r="BX22" s="464" cm="1">
        <f t="array" ref="BX22">testVMAFRange($G22:$G27,O22:O27,$Z22:$Z27,AH22:AH27)</f>
        <v>0</v>
      </c>
    </row>
    <row r="23" spans="1:76" ht="17" customHeight="1" x14ac:dyDescent="0.35">
      <c r="A23" s="516"/>
      <c r="B23" s="483"/>
      <c r="C23" s="520"/>
      <c r="D23" s="490"/>
      <c r="E23" s="493"/>
      <c r="F23" s="138">
        <v>23</v>
      </c>
      <c r="G23" s="139">
        <f>'Anchor-AI'!L21</f>
        <v>0</v>
      </c>
      <c r="H23" s="140">
        <f>'Anchor-AI'!M21</f>
        <v>0</v>
      </c>
      <c r="I23" s="140">
        <f>'Anchor-AI'!N21</f>
        <v>0</v>
      </c>
      <c r="J23" s="140">
        <f>'Anchor-AI'!O21</f>
        <v>0</v>
      </c>
      <c r="K23" s="140">
        <f>(Summary!$C$58*H23+Summary!$C$59*I23+Summary!$C$60*J23)/Summary!$C$61</f>
        <v>0</v>
      </c>
      <c r="L23" s="140">
        <f>'Anchor-AI'!P21</f>
        <v>0</v>
      </c>
      <c r="M23" s="140">
        <f>'Anchor-AI'!Q21</f>
        <v>0</v>
      </c>
      <c r="N23" s="140">
        <f>'Anchor-AI'!R21</f>
        <v>0</v>
      </c>
      <c r="O23" s="140">
        <f>'Anchor-AI'!S21</f>
        <v>0</v>
      </c>
      <c r="P23" s="140">
        <f>'Anchor-AI'!T21</f>
        <v>0</v>
      </c>
      <c r="Q23" s="140">
        <f>'Anchor-AI'!U21</f>
        <v>0</v>
      </c>
      <c r="R23" s="140">
        <f>'Anchor-AI'!V21</f>
        <v>0</v>
      </c>
      <c r="S23" s="140">
        <f>'Anchor-AI'!W21</f>
        <v>0</v>
      </c>
      <c r="T23" s="140">
        <f>'Anchor-AI'!X21</f>
        <v>0</v>
      </c>
      <c r="U23" s="140">
        <f>10*LOG10(1/((Summary!$C$75/10^(R23/10)+Summary!$C$76/10^(S23/10)+Summary!$C$77/10^(T23/10))/Summary!$C$78))</f>
        <v>0</v>
      </c>
      <c r="V23" s="140">
        <f>'Anchor-AI'!Y21</f>
        <v>0</v>
      </c>
      <c r="W23" s="140">
        <f>'Anchor-AI'!Z21</f>
        <v>0</v>
      </c>
      <c r="X23" s="141">
        <f t="shared" si="5"/>
        <v>0</v>
      </c>
      <c r="Y23" s="133"/>
      <c r="Z23" s="139">
        <f>'Test-AI'!L21</f>
        <v>0</v>
      </c>
      <c r="AA23" s="381">
        <f>'Test-AI'!M21</f>
        <v>0</v>
      </c>
      <c r="AB23" s="381">
        <f>'Test-AI'!N21</f>
        <v>0</v>
      </c>
      <c r="AC23" s="381">
        <f>'Test-AI'!O21</f>
        <v>0</v>
      </c>
      <c r="AD23" s="381">
        <f>(Summary!$C$58*AA23+Summary!$C$59*AB23+Summary!$C$60*AC23)/Summary!$C$61</f>
        <v>0</v>
      </c>
      <c r="AE23" s="381">
        <f>'Test-AI'!P21</f>
        <v>0</v>
      </c>
      <c r="AF23" s="381">
        <f>'Test-AI'!Q21</f>
        <v>0</v>
      </c>
      <c r="AG23" s="381">
        <f>'Test-AI'!R21</f>
        <v>0</v>
      </c>
      <c r="AH23" s="381">
        <f>'Test-AI'!S21</f>
        <v>0</v>
      </c>
      <c r="AI23" s="381">
        <f>'Test-AI'!T21</f>
        <v>0</v>
      </c>
      <c r="AJ23" s="381">
        <f>'Test-AI'!U21</f>
        <v>0</v>
      </c>
      <c r="AK23" s="381">
        <f>'Test-AI'!V21</f>
        <v>0</v>
      </c>
      <c r="AL23" s="381">
        <f>'Test-AI'!W21</f>
        <v>0</v>
      </c>
      <c r="AM23" s="381">
        <f>'Test-AI'!X21</f>
        <v>0</v>
      </c>
      <c r="AN23" s="381">
        <f>10*LOG10(1/((Summary!$C$75/10^(AK23/10)+Summary!$C$76/10^(AL23/10)+Summary!$C$77/10^(AM23/10))/Summary!$C$78))</f>
        <v>0</v>
      </c>
      <c r="AO23" s="140">
        <f>'Test-AI'!Y21</f>
        <v>0</v>
      </c>
      <c r="AP23" s="140">
        <f>'Test-AI'!Z21</f>
        <v>0</v>
      </c>
      <c r="AQ23" s="141">
        <f t="shared" si="1"/>
        <v>0</v>
      </c>
      <c r="AR23" s="142" t="e">
        <f t="shared" si="2"/>
        <v>#DIV/0!</v>
      </c>
      <c r="AS23" s="143" t="e">
        <f t="shared" si="3"/>
        <v>#DIV/0!</v>
      </c>
      <c r="AT23" s="136"/>
      <c r="AU23" s="136"/>
      <c r="AV23" s="467"/>
      <c r="AW23" s="468"/>
      <c r="AX23" s="480"/>
      <c r="AY23" s="480"/>
      <c r="AZ23" s="497"/>
      <c r="BA23" s="497"/>
      <c r="BB23" s="480"/>
      <c r="BC23" s="468"/>
      <c r="BD23" s="476"/>
      <c r="BE23" s="468"/>
      <c r="BF23" s="476"/>
      <c r="BG23" s="469"/>
      <c r="BH23" s="476"/>
      <c r="BI23" s="469"/>
      <c r="BJ23" s="476"/>
      <c r="BK23" s="468"/>
      <c r="BL23" s="476"/>
      <c r="BM23" s="468"/>
      <c r="BN23" s="476"/>
      <c r="BO23" s="468"/>
      <c r="BP23" s="480"/>
      <c r="BQ23" s="480"/>
      <c r="BR23" s="480"/>
      <c r="BS23" s="480"/>
      <c r="BT23" s="480"/>
      <c r="BU23" s="463"/>
      <c r="BV23" s="465"/>
      <c r="BW23" s="463"/>
      <c r="BX23" s="465"/>
    </row>
    <row r="24" spans="1:76" ht="17" customHeight="1" x14ac:dyDescent="0.35">
      <c r="A24" s="516"/>
      <c r="B24" s="483"/>
      <c r="C24" s="520"/>
      <c r="D24" s="490"/>
      <c r="E24" s="493"/>
      <c r="F24" s="138">
        <v>31</v>
      </c>
      <c r="G24" s="139">
        <f>'Anchor-AI'!L22</f>
        <v>0</v>
      </c>
      <c r="H24" s="140">
        <f>'Anchor-AI'!M22</f>
        <v>0</v>
      </c>
      <c r="I24" s="140">
        <f>'Anchor-AI'!N22</f>
        <v>0</v>
      </c>
      <c r="J24" s="140">
        <f>'Anchor-AI'!O22</f>
        <v>0</v>
      </c>
      <c r="K24" s="140">
        <f>(Summary!$C$58*H24+Summary!$C$59*I24+Summary!$C$60*J24)/Summary!$C$61</f>
        <v>0</v>
      </c>
      <c r="L24" s="140">
        <f>'Anchor-AI'!P22</f>
        <v>0</v>
      </c>
      <c r="M24" s="140">
        <f>'Anchor-AI'!Q22</f>
        <v>0</v>
      </c>
      <c r="N24" s="140">
        <f>'Anchor-AI'!R22</f>
        <v>0</v>
      </c>
      <c r="O24" s="140">
        <f>'Anchor-AI'!S22</f>
        <v>0</v>
      </c>
      <c r="P24" s="140">
        <f>'Anchor-AI'!T22</f>
        <v>0</v>
      </c>
      <c r="Q24" s="140">
        <f>'Anchor-AI'!U22</f>
        <v>0</v>
      </c>
      <c r="R24" s="140">
        <f>'Anchor-AI'!V22</f>
        <v>0</v>
      </c>
      <c r="S24" s="140">
        <f>'Anchor-AI'!W22</f>
        <v>0</v>
      </c>
      <c r="T24" s="140">
        <f>'Anchor-AI'!X22</f>
        <v>0</v>
      </c>
      <c r="U24" s="140">
        <f>10*LOG10(1/((Summary!$C$75/10^(R24/10)+Summary!$C$76/10^(S24/10)+Summary!$C$77/10^(T24/10))/Summary!$C$78))</f>
        <v>0</v>
      </c>
      <c r="V24" s="140">
        <f>'Anchor-AI'!Y22</f>
        <v>0</v>
      </c>
      <c r="W24" s="140">
        <f>'Anchor-AI'!Z22</f>
        <v>0</v>
      </c>
      <c r="X24" s="141">
        <f t="shared" si="5"/>
        <v>0</v>
      </c>
      <c r="Y24" s="133"/>
      <c r="Z24" s="139">
        <f>'Test-AI'!L22</f>
        <v>0</v>
      </c>
      <c r="AA24" s="381">
        <f>'Test-AI'!M22</f>
        <v>0</v>
      </c>
      <c r="AB24" s="381">
        <f>'Test-AI'!N22</f>
        <v>0</v>
      </c>
      <c r="AC24" s="381">
        <f>'Test-AI'!O22</f>
        <v>0</v>
      </c>
      <c r="AD24" s="381">
        <f>(Summary!$C$58*AA24+Summary!$C$59*AB24+Summary!$C$60*AC24)/Summary!$C$61</f>
        <v>0</v>
      </c>
      <c r="AE24" s="381">
        <f>'Test-AI'!P22</f>
        <v>0</v>
      </c>
      <c r="AF24" s="381">
        <f>'Test-AI'!Q22</f>
        <v>0</v>
      </c>
      <c r="AG24" s="381">
        <f>'Test-AI'!R22</f>
        <v>0</v>
      </c>
      <c r="AH24" s="381">
        <f>'Test-AI'!S22</f>
        <v>0</v>
      </c>
      <c r="AI24" s="381">
        <f>'Test-AI'!T22</f>
        <v>0</v>
      </c>
      <c r="AJ24" s="381">
        <f>'Test-AI'!U22</f>
        <v>0</v>
      </c>
      <c r="AK24" s="381">
        <f>'Test-AI'!V22</f>
        <v>0</v>
      </c>
      <c r="AL24" s="381">
        <f>'Test-AI'!W22</f>
        <v>0</v>
      </c>
      <c r="AM24" s="381">
        <f>'Test-AI'!X22</f>
        <v>0</v>
      </c>
      <c r="AN24" s="381">
        <f>10*LOG10(1/((Summary!$C$75/10^(AK24/10)+Summary!$C$76/10^(AL24/10)+Summary!$C$77/10^(AM24/10))/Summary!$C$78))</f>
        <v>0</v>
      </c>
      <c r="AO24" s="140">
        <f>'Test-AI'!Y22</f>
        <v>0</v>
      </c>
      <c r="AP24" s="140">
        <f>'Test-AI'!Z22</f>
        <v>0</v>
      </c>
      <c r="AQ24" s="141">
        <f t="shared" si="1"/>
        <v>0</v>
      </c>
      <c r="AR24" s="142" t="e">
        <f t="shared" si="2"/>
        <v>#DIV/0!</v>
      </c>
      <c r="AS24" s="143" t="e">
        <f t="shared" si="3"/>
        <v>#DIV/0!</v>
      </c>
      <c r="AT24" s="136"/>
      <c r="AU24" s="136"/>
      <c r="AV24" s="467" t="s">
        <v>122</v>
      </c>
      <c r="AW24" s="468" t="e" cm="1">
        <f t="array" ref="AW24">bdRateExtend($G23:$G26,H23:H26,$Z23:$Z26,AA23:AA26)</f>
        <v>#VALUE!</v>
      </c>
      <c r="AX24" s="480"/>
      <c r="AY24" s="480"/>
      <c r="AZ24" s="497"/>
      <c r="BA24" s="497"/>
      <c r="BB24" s="480"/>
      <c r="BC24" s="468" t="e" cm="1">
        <f t="array" ref="BC24">bdRateExtend($G23:$G26,L23:L26,$Z23:$Z26,AE23:AE26)</f>
        <v>#VALUE!</v>
      </c>
      <c r="BD24" s="476"/>
      <c r="BE24" s="468" t="e" cm="1">
        <f t="array" ref="BE24">bdRateExtend($G23:$G26,M23:M26,$Z23:$Z26,AF23:AF26)</f>
        <v>#VALUE!</v>
      </c>
      <c r="BF24" s="476"/>
      <c r="BG24" s="469" t="e" cm="1">
        <f t="array" ref="BG24">bdRateExtend($G23:$G26,N23:N26,$Z23:$Z26,AG23:AG26,"None", FALSE,1)</f>
        <v>#VALUE!</v>
      </c>
      <c r="BH24" s="476"/>
      <c r="BI24" s="469" t="e" cm="1">
        <f t="array" ref="BI24">bdRateExtend($G23:$G26,O23:O26,$Z23:$Z26,AH23:AH26,"None", FALSE,1)</f>
        <v>#VALUE!</v>
      </c>
      <c r="BJ24" s="476"/>
      <c r="BK24" s="468" t="e" cm="1">
        <f t="array" ref="BK24">bdRateExtend($G23:$G26,P23:P26,$Z23:$Z26,AI23:AI26)</f>
        <v>#VALUE!</v>
      </c>
      <c r="BL24" s="476"/>
      <c r="BM24" s="468" t="e" cm="1">
        <f t="array" ref="BM24">bdRateExtend($G23:$G26,Q23:Q26,$Z23:$Z26,AJ23:AJ26)</f>
        <v>#VALUE!</v>
      </c>
      <c r="BN24" s="476"/>
      <c r="BO24" s="468" t="e" cm="1">
        <f t="array" ref="BO24">bdRateExtend($G23:$G26,R23:R26,$Z23:$Z26,AK23:AK26)</f>
        <v>#VALUE!</v>
      </c>
      <c r="BP24" s="480"/>
      <c r="BQ24" s="480"/>
      <c r="BR24" s="480"/>
      <c r="BS24" s="480"/>
      <c r="BT24" s="480"/>
      <c r="BU24" s="463" cm="1">
        <f t="array" ref="BU24">testVMAFRange($G23:$G26,N23:N26,$Z23:$Z26,AG23:AG26)</f>
        <v>0</v>
      </c>
      <c r="BV24" s="465"/>
      <c r="BW24" s="463" cm="1">
        <f t="array" ref="BW24">testVMAFRange($G23:$G26,O23:O26,$Z23:$Z26,AH23:AH26)</f>
        <v>0</v>
      </c>
      <c r="BX24" s="465"/>
    </row>
    <row r="25" spans="1:76" ht="17" customHeight="1" x14ac:dyDescent="0.35">
      <c r="A25" s="516"/>
      <c r="B25" s="483"/>
      <c r="C25" s="520"/>
      <c r="D25" s="490"/>
      <c r="E25" s="493"/>
      <c r="F25" s="138">
        <v>39</v>
      </c>
      <c r="G25" s="139">
        <f>'Anchor-AI'!L23</f>
        <v>0</v>
      </c>
      <c r="H25" s="140">
        <f>'Anchor-AI'!M23</f>
        <v>0</v>
      </c>
      <c r="I25" s="140">
        <f>'Anchor-AI'!N23</f>
        <v>0</v>
      </c>
      <c r="J25" s="140">
        <f>'Anchor-AI'!O23</f>
        <v>0</v>
      </c>
      <c r="K25" s="140">
        <f>(Summary!$C$58*H25+Summary!$C$59*I25+Summary!$C$60*J25)/Summary!$C$61</f>
        <v>0</v>
      </c>
      <c r="L25" s="140">
        <f>'Anchor-AI'!P23</f>
        <v>0</v>
      </c>
      <c r="M25" s="140">
        <f>'Anchor-AI'!Q23</f>
        <v>0</v>
      </c>
      <c r="N25" s="140">
        <f>'Anchor-AI'!R23</f>
        <v>0</v>
      </c>
      <c r="O25" s="140">
        <f>'Anchor-AI'!S23</f>
        <v>0</v>
      </c>
      <c r="P25" s="140">
        <f>'Anchor-AI'!T23</f>
        <v>0</v>
      </c>
      <c r="Q25" s="140">
        <f>'Anchor-AI'!U23</f>
        <v>0</v>
      </c>
      <c r="R25" s="140">
        <f>'Anchor-AI'!V23</f>
        <v>0</v>
      </c>
      <c r="S25" s="140">
        <f>'Anchor-AI'!W23</f>
        <v>0</v>
      </c>
      <c r="T25" s="140">
        <f>'Anchor-AI'!X23</f>
        <v>0</v>
      </c>
      <c r="U25" s="140">
        <f>10*LOG10(1/((Summary!$C$75/10^(R25/10)+Summary!$C$76/10^(S25/10)+Summary!$C$77/10^(T25/10))/Summary!$C$78))</f>
        <v>0</v>
      </c>
      <c r="V25" s="140">
        <f>'Anchor-AI'!Y23</f>
        <v>0</v>
      </c>
      <c r="W25" s="140">
        <f>'Anchor-AI'!Z23</f>
        <v>0</v>
      </c>
      <c r="X25" s="141">
        <f t="shared" si="5"/>
        <v>0</v>
      </c>
      <c r="Y25" s="133"/>
      <c r="Z25" s="139">
        <f>'Test-AI'!L23</f>
        <v>0</v>
      </c>
      <c r="AA25" s="381">
        <f>'Test-AI'!M23</f>
        <v>0</v>
      </c>
      <c r="AB25" s="381">
        <f>'Test-AI'!N23</f>
        <v>0</v>
      </c>
      <c r="AC25" s="381">
        <f>'Test-AI'!O23</f>
        <v>0</v>
      </c>
      <c r="AD25" s="381">
        <f>(Summary!$C$58*AA25+Summary!$C$59*AB25+Summary!$C$60*AC25)/Summary!$C$61</f>
        <v>0</v>
      </c>
      <c r="AE25" s="381">
        <f>'Test-AI'!P23</f>
        <v>0</v>
      </c>
      <c r="AF25" s="381">
        <f>'Test-AI'!Q23</f>
        <v>0</v>
      </c>
      <c r="AG25" s="381">
        <f>'Test-AI'!R23</f>
        <v>0</v>
      </c>
      <c r="AH25" s="381">
        <f>'Test-AI'!S23</f>
        <v>0</v>
      </c>
      <c r="AI25" s="381">
        <f>'Test-AI'!T23</f>
        <v>0</v>
      </c>
      <c r="AJ25" s="381">
        <f>'Test-AI'!U23</f>
        <v>0</v>
      </c>
      <c r="AK25" s="381">
        <f>'Test-AI'!V23</f>
        <v>0</v>
      </c>
      <c r="AL25" s="381">
        <f>'Test-AI'!W23</f>
        <v>0</v>
      </c>
      <c r="AM25" s="381">
        <f>'Test-AI'!X23</f>
        <v>0</v>
      </c>
      <c r="AN25" s="381">
        <f>10*LOG10(1/((Summary!$C$75/10^(AK25/10)+Summary!$C$76/10^(AL25/10)+Summary!$C$77/10^(AM25/10))/Summary!$C$78))</f>
        <v>0</v>
      </c>
      <c r="AO25" s="140">
        <f>'Test-AI'!Y23</f>
        <v>0</v>
      </c>
      <c r="AP25" s="140">
        <f>'Test-AI'!Z23</f>
        <v>0</v>
      </c>
      <c r="AQ25" s="141">
        <f t="shared" si="1"/>
        <v>0</v>
      </c>
      <c r="AR25" s="142" t="e">
        <f t="shared" si="2"/>
        <v>#DIV/0!</v>
      </c>
      <c r="AS25" s="143" t="e">
        <f t="shared" si="3"/>
        <v>#DIV/0!</v>
      </c>
      <c r="AT25" s="136"/>
      <c r="AU25" s="136"/>
      <c r="AV25" s="467"/>
      <c r="AW25" s="468"/>
      <c r="AX25" s="480"/>
      <c r="AY25" s="480"/>
      <c r="AZ25" s="497"/>
      <c r="BA25" s="497"/>
      <c r="BB25" s="480"/>
      <c r="BC25" s="468"/>
      <c r="BD25" s="476"/>
      <c r="BE25" s="468"/>
      <c r="BF25" s="476"/>
      <c r="BG25" s="469"/>
      <c r="BH25" s="476"/>
      <c r="BI25" s="469"/>
      <c r="BJ25" s="476"/>
      <c r="BK25" s="468"/>
      <c r="BL25" s="476"/>
      <c r="BM25" s="468"/>
      <c r="BN25" s="476"/>
      <c r="BO25" s="468"/>
      <c r="BP25" s="480"/>
      <c r="BQ25" s="480"/>
      <c r="BR25" s="480"/>
      <c r="BS25" s="480"/>
      <c r="BT25" s="480"/>
      <c r="BU25" s="463"/>
      <c r="BV25" s="465"/>
      <c r="BW25" s="463"/>
      <c r="BX25" s="465"/>
    </row>
    <row r="26" spans="1:76" ht="17" customHeight="1" x14ac:dyDescent="0.35">
      <c r="A26" s="516"/>
      <c r="B26" s="483"/>
      <c r="C26" s="520"/>
      <c r="D26" s="490"/>
      <c r="E26" s="493"/>
      <c r="F26" s="138">
        <v>47</v>
      </c>
      <c r="G26" s="139">
        <f>'Anchor-AI'!L24</f>
        <v>0</v>
      </c>
      <c r="H26" s="140">
        <f>'Anchor-AI'!M24</f>
        <v>0</v>
      </c>
      <c r="I26" s="140">
        <f>'Anchor-AI'!N24</f>
        <v>0</v>
      </c>
      <c r="J26" s="140">
        <f>'Anchor-AI'!O24</f>
        <v>0</v>
      </c>
      <c r="K26" s="140">
        <f>(Summary!$C$58*H26+Summary!$C$59*I26+Summary!$C$60*J26)/Summary!$C$61</f>
        <v>0</v>
      </c>
      <c r="L26" s="140">
        <f>'Anchor-AI'!P24</f>
        <v>0</v>
      </c>
      <c r="M26" s="140">
        <f>'Anchor-AI'!Q24</f>
        <v>0</v>
      </c>
      <c r="N26" s="140">
        <f>'Anchor-AI'!R24</f>
        <v>0</v>
      </c>
      <c r="O26" s="140">
        <f>'Anchor-AI'!S24</f>
        <v>0</v>
      </c>
      <c r="P26" s="140">
        <f>'Anchor-AI'!T24</f>
        <v>0</v>
      </c>
      <c r="Q26" s="140">
        <f>'Anchor-AI'!U24</f>
        <v>0</v>
      </c>
      <c r="R26" s="140">
        <f>'Anchor-AI'!V24</f>
        <v>0</v>
      </c>
      <c r="S26" s="140">
        <f>'Anchor-AI'!W24</f>
        <v>0</v>
      </c>
      <c r="T26" s="140">
        <f>'Anchor-AI'!X24</f>
        <v>0</v>
      </c>
      <c r="U26" s="140">
        <f>10*LOG10(1/((Summary!$C$75/10^(R26/10)+Summary!$C$76/10^(S26/10)+Summary!$C$77/10^(T26/10))/Summary!$C$78))</f>
        <v>0</v>
      </c>
      <c r="V26" s="140">
        <f>'Anchor-AI'!Y24</f>
        <v>0</v>
      </c>
      <c r="W26" s="140">
        <f>'Anchor-AI'!Z24</f>
        <v>0</v>
      </c>
      <c r="X26" s="141">
        <f t="shared" si="5"/>
        <v>0</v>
      </c>
      <c r="Y26" s="133"/>
      <c r="Z26" s="139">
        <f>'Test-AI'!L24</f>
        <v>0</v>
      </c>
      <c r="AA26" s="381">
        <f>'Test-AI'!M24</f>
        <v>0</v>
      </c>
      <c r="AB26" s="381">
        <f>'Test-AI'!N24</f>
        <v>0</v>
      </c>
      <c r="AC26" s="381">
        <f>'Test-AI'!O24</f>
        <v>0</v>
      </c>
      <c r="AD26" s="381">
        <f>(Summary!$C$58*AA26+Summary!$C$59*AB26+Summary!$C$60*AC26)/Summary!$C$61</f>
        <v>0</v>
      </c>
      <c r="AE26" s="381">
        <f>'Test-AI'!P24</f>
        <v>0</v>
      </c>
      <c r="AF26" s="381">
        <f>'Test-AI'!Q24</f>
        <v>0</v>
      </c>
      <c r="AG26" s="381">
        <f>'Test-AI'!R24</f>
        <v>0</v>
      </c>
      <c r="AH26" s="381">
        <f>'Test-AI'!S24</f>
        <v>0</v>
      </c>
      <c r="AI26" s="381">
        <f>'Test-AI'!T24</f>
        <v>0</v>
      </c>
      <c r="AJ26" s="381">
        <f>'Test-AI'!U24</f>
        <v>0</v>
      </c>
      <c r="AK26" s="381">
        <f>'Test-AI'!V24</f>
        <v>0</v>
      </c>
      <c r="AL26" s="381">
        <f>'Test-AI'!W24</f>
        <v>0</v>
      </c>
      <c r="AM26" s="381">
        <f>'Test-AI'!X24</f>
        <v>0</v>
      </c>
      <c r="AN26" s="381">
        <f>10*LOG10(1/((Summary!$C$75/10^(AK26/10)+Summary!$C$76/10^(AL26/10)+Summary!$C$77/10^(AM26/10))/Summary!$C$78))</f>
        <v>0</v>
      </c>
      <c r="AO26" s="140">
        <f>'Test-AI'!Y24</f>
        <v>0</v>
      </c>
      <c r="AP26" s="140">
        <f>'Test-AI'!Z24</f>
        <v>0</v>
      </c>
      <c r="AQ26" s="141">
        <f t="shared" si="1"/>
        <v>0</v>
      </c>
      <c r="AR26" s="142" t="e">
        <f t="shared" si="2"/>
        <v>#DIV/0!</v>
      </c>
      <c r="AS26" s="143" t="e">
        <f t="shared" si="3"/>
        <v>#DIV/0!</v>
      </c>
      <c r="AT26" s="136"/>
      <c r="AU26" s="136"/>
      <c r="AV26" s="467" t="s">
        <v>123</v>
      </c>
      <c r="AW26" s="468" t="e" cm="1">
        <f t="array" ref="AW26">bdRateExtend($G24:$G27,H24:H27,$Z24:$Z27,AA24:AA27)</f>
        <v>#VALUE!</v>
      </c>
      <c r="AX26" s="480"/>
      <c r="AY26" s="480"/>
      <c r="AZ26" s="497"/>
      <c r="BA26" s="497"/>
      <c r="BB26" s="480"/>
      <c r="BC26" s="468" t="e" cm="1">
        <f t="array" ref="BC26">bdRateExtend($G24:$G27,L24:L27,$Z24:$Z27,AE24:AE27)</f>
        <v>#VALUE!</v>
      </c>
      <c r="BD26" s="476"/>
      <c r="BE26" s="468" t="e" cm="1">
        <f t="array" ref="BE26">bdRateExtend($G24:$G27,M24:M27,$Z24:$Z27,AF24:AF27)</f>
        <v>#VALUE!</v>
      </c>
      <c r="BF26" s="476"/>
      <c r="BG26" s="469" t="e" cm="1">
        <f t="array" ref="BG26">bdRateExtend($G24:$G27,N24:N27,$Z24:$Z27,AG24:AG27,"None", FALSE,1)</f>
        <v>#VALUE!</v>
      </c>
      <c r="BH26" s="476"/>
      <c r="BI26" s="469" t="e" cm="1">
        <f t="array" ref="BI26">bdRateExtend($G24:$G27,O24:O27,$Z24:$Z27,AH24:AH27,"None", FALSE,1)</f>
        <v>#VALUE!</v>
      </c>
      <c r="BJ26" s="476"/>
      <c r="BK26" s="468" t="e" cm="1">
        <f t="array" ref="BK26">bdRateExtend($G24:$G27,P24:P27,$Z24:$Z27,AI24:AI27)</f>
        <v>#VALUE!</v>
      </c>
      <c r="BL26" s="476"/>
      <c r="BM26" s="468" t="e" cm="1">
        <f t="array" ref="BM26">bdRateExtend($G24:$G27,Q24:Q27,$Z24:$Z27,AJ24:AJ27)</f>
        <v>#VALUE!</v>
      </c>
      <c r="BN26" s="476"/>
      <c r="BO26" s="468" t="e" cm="1">
        <f t="array" ref="BO26">bdRateExtend($G24:$G27,R24:R27,$Z24:$Z27,AK24:AK27)</f>
        <v>#VALUE!</v>
      </c>
      <c r="BP26" s="480"/>
      <c r="BQ26" s="480"/>
      <c r="BR26" s="480"/>
      <c r="BS26" s="480"/>
      <c r="BT26" s="480"/>
      <c r="BU26" s="463" cm="1">
        <f t="array" ref="BU26">testVMAFRange($G24:$G27,N24:N27,$Z24:$Z27,AG24:AG27)</f>
        <v>0</v>
      </c>
      <c r="BV26" s="465"/>
      <c r="BW26" s="463" cm="1">
        <f t="array" ref="BW26">testVMAFRange($G24:$G27,O24:O27,$Z24:$Z27,AH24:AH27)</f>
        <v>0</v>
      </c>
      <c r="BX26" s="465"/>
    </row>
    <row r="27" spans="1:76" ht="17" customHeight="1" thickBot="1" x14ac:dyDescent="0.4">
      <c r="A27" s="516"/>
      <c r="B27" s="518"/>
      <c r="C27" s="521"/>
      <c r="D27" s="522"/>
      <c r="E27" s="523"/>
      <c r="F27" s="144">
        <v>55</v>
      </c>
      <c r="G27" s="145">
        <f>'Anchor-AI'!L25</f>
        <v>0</v>
      </c>
      <c r="H27" s="146">
        <f>'Anchor-AI'!M25</f>
        <v>0</v>
      </c>
      <c r="I27" s="146">
        <f>'Anchor-AI'!N25</f>
        <v>0</v>
      </c>
      <c r="J27" s="146">
        <f>'Anchor-AI'!O25</f>
        <v>0</v>
      </c>
      <c r="K27" s="146">
        <f>(Summary!$C$58*H27+Summary!$C$59*I27+Summary!$C$60*J27)/Summary!$C$61</f>
        <v>0</v>
      </c>
      <c r="L27" s="146">
        <f>'Anchor-AI'!P25</f>
        <v>0</v>
      </c>
      <c r="M27" s="146">
        <f>'Anchor-AI'!Q25</f>
        <v>0</v>
      </c>
      <c r="N27" s="146">
        <f>'Anchor-AI'!R25</f>
        <v>0</v>
      </c>
      <c r="O27" s="146">
        <f>'Anchor-AI'!S25</f>
        <v>0</v>
      </c>
      <c r="P27" s="146">
        <f>'Anchor-AI'!T25</f>
        <v>0</v>
      </c>
      <c r="Q27" s="146">
        <f>'Anchor-AI'!U25</f>
        <v>0</v>
      </c>
      <c r="R27" s="146">
        <f>'Anchor-AI'!V25</f>
        <v>0</v>
      </c>
      <c r="S27" s="146">
        <f>'Anchor-AI'!W25</f>
        <v>0</v>
      </c>
      <c r="T27" s="146">
        <f>'Anchor-AI'!X25</f>
        <v>0</v>
      </c>
      <c r="U27" s="146">
        <f>10*LOG10(1/((Summary!$C$75/10^(R27/10)+Summary!$C$76/10^(S27/10)+Summary!$C$77/10^(T27/10))/Summary!$C$78))</f>
        <v>0</v>
      </c>
      <c r="V27" s="140">
        <f>'Anchor-AI'!Y25</f>
        <v>0</v>
      </c>
      <c r="W27" s="140">
        <f>'Anchor-AI'!Z25</f>
        <v>0</v>
      </c>
      <c r="X27" s="147">
        <f t="shared" si="5"/>
        <v>0</v>
      </c>
      <c r="Y27" s="133"/>
      <c r="Z27" s="145">
        <f>'Test-AI'!L25</f>
        <v>0</v>
      </c>
      <c r="AA27" s="382">
        <f>'Test-AI'!M25</f>
        <v>0</v>
      </c>
      <c r="AB27" s="382">
        <f>'Test-AI'!N25</f>
        <v>0</v>
      </c>
      <c r="AC27" s="382">
        <f>'Test-AI'!O25</f>
        <v>0</v>
      </c>
      <c r="AD27" s="382">
        <f>(Summary!$C$58*AA27+Summary!$C$59*AB27+Summary!$C$60*AC27)/Summary!$C$61</f>
        <v>0</v>
      </c>
      <c r="AE27" s="382">
        <f>'Test-AI'!P25</f>
        <v>0</v>
      </c>
      <c r="AF27" s="382">
        <f>'Test-AI'!Q25</f>
        <v>0</v>
      </c>
      <c r="AG27" s="382">
        <f>'Test-AI'!R25</f>
        <v>0</v>
      </c>
      <c r="AH27" s="382">
        <f>'Test-AI'!S25</f>
        <v>0</v>
      </c>
      <c r="AI27" s="382">
        <f>'Test-AI'!T25</f>
        <v>0</v>
      </c>
      <c r="AJ27" s="382">
        <f>'Test-AI'!U25</f>
        <v>0</v>
      </c>
      <c r="AK27" s="382">
        <f>'Test-AI'!V25</f>
        <v>0</v>
      </c>
      <c r="AL27" s="382">
        <f>'Test-AI'!W25</f>
        <v>0</v>
      </c>
      <c r="AM27" s="382">
        <f>'Test-AI'!X25</f>
        <v>0</v>
      </c>
      <c r="AN27" s="382">
        <f>10*LOG10(1/((Summary!$C$75/10^(AK27/10)+Summary!$C$76/10^(AL27/10)+Summary!$C$77/10^(AM27/10))/Summary!$C$78))</f>
        <v>0</v>
      </c>
      <c r="AO27" s="140">
        <f>'Test-AI'!Y25</f>
        <v>0</v>
      </c>
      <c r="AP27" s="140">
        <f>'Test-AI'!Z25</f>
        <v>0</v>
      </c>
      <c r="AQ27" s="147">
        <f t="shared" si="1"/>
        <v>0</v>
      </c>
      <c r="AR27" s="148" t="e">
        <f t="shared" si="2"/>
        <v>#DIV/0!</v>
      </c>
      <c r="AS27" s="149" t="e">
        <f t="shared" si="3"/>
        <v>#DIV/0!</v>
      </c>
      <c r="AT27" s="136"/>
      <c r="AU27" s="136"/>
      <c r="AV27" s="470"/>
      <c r="AW27" s="471"/>
      <c r="AX27" s="481"/>
      <c r="AY27" s="481"/>
      <c r="AZ27" s="498"/>
      <c r="BA27" s="498"/>
      <c r="BB27" s="481"/>
      <c r="BC27" s="471"/>
      <c r="BD27" s="477"/>
      <c r="BE27" s="471"/>
      <c r="BF27" s="477"/>
      <c r="BG27" s="472"/>
      <c r="BH27" s="477"/>
      <c r="BI27" s="472"/>
      <c r="BJ27" s="477"/>
      <c r="BK27" s="471"/>
      <c r="BL27" s="477"/>
      <c r="BM27" s="471"/>
      <c r="BN27" s="477"/>
      <c r="BO27" s="471"/>
      <c r="BP27" s="481"/>
      <c r="BQ27" s="481"/>
      <c r="BR27" s="481"/>
      <c r="BS27" s="481"/>
      <c r="BT27" s="481"/>
      <c r="BU27" s="473"/>
      <c r="BV27" s="466"/>
      <c r="BW27" s="473"/>
      <c r="BX27" s="466"/>
    </row>
    <row r="28" spans="1:76" ht="17" customHeight="1" x14ac:dyDescent="0.35">
      <c r="A28" s="516"/>
      <c r="B28" s="482" t="s">
        <v>18</v>
      </c>
      <c r="C28" s="519" t="s">
        <v>30</v>
      </c>
      <c r="D28" s="489">
        <v>60</v>
      </c>
      <c r="E28" s="492">
        <v>10</v>
      </c>
      <c r="F28" s="129">
        <v>15</v>
      </c>
      <c r="G28" s="130">
        <f>'Anchor-AI'!L26</f>
        <v>0</v>
      </c>
      <c r="H28" s="131">
        <f>'Anchor-AI'!M26</f>
        <v>0</v>
      </c>
      <c r="I28" s="131">
        <f>'Anchor-AI'!N26</f>
        <v>0</v>
      </c>
      <c r="J28" s="131">
        <f>'Anchor-AI'!O26</f>
        <v>0</v>
      </c>
      <c r="K28" s="131">
        <f>(Summary!$C$58*H28+Summary!$C$59*I28+Summary!$C$60*J28)/Summary!$C$61</f>
        <v>0</v>
      </c>
      <c r="L28" s="131">
        <f>'Anchor-AI'!P26</f>
        <v>0</v>
      </c>
      <c r="M28" s="131">
        <f>'Anchor-AI'!Q26</f>
        <v>0</v>
      </c>
      <c r="N28" s="131">
        <f>'Anchor-AI'!R26</f>
        <v>0</v>
      </c>
      <c r="O28" s="131">
        <f>'Anchor-AI'!S26</f>
        <v>0</v>
      </c>
      <c r="P28" s="131">
        <f>'Anchor-AI'!T26</f>
        <v>0</v>
      </c>
      <c r="Q28" s="131">
        <f>'Anchor-AI'!U26</f>
        <v>0</v>
      </c>
      <c r="R28" s="131">
        <f>'Anchor-AI'!V26</f>
        <v>0</v>
      </c>
      <c r="S28" s="131">
        <f>'Anchor-AI'!W26</f>
        <v>0</v>
      </c>
      <c r="T28" s="131">
        <f>'Anchor-AI'!X26</f>
        <v>0</v>
      </c>
      <c r="U28" s="131">
        <f>10*LOG10(1/((Summary!$C$75/10^(R28/10)+Summary!$C$76/10^(S28/10)+Summary!$C$77/10^(T28/10))/Summary!$C$78))</f>
        <v>0</v>
      </c>
      <c r="V28" s="131">
        <f>'Anchor-AI'!Y26</f>
        <v>0</v>
      </c>
      <c r="W28" s="131">
        <f>'Anchor-AI'!Z26</f>
        <v>0</v>
      </c>
      <c r="X28" s="132">
        <f t="shared" si="5"/>
        <v>0</v>
      </c>
      <c r="Y28" s="133"/>
      <c r="Z28" s="130">
        <f>'Test-AI'!L26</f>
        <v>0</v>
      </c>
      <c r="AA28" s="380">
        <f>'Test-AI'!M26</f>
        <v>0</v>
      </c>
      <c r="AB28" s="380">
        <f>'Test-AI'!N26</f>
        <v>0</v>
      </c>
      <c r="AC28" s="380">
        <f>'Test-AI'!O26</f>
        <v>0</v>
      </c>
      <c r="AD28" s="380">
        <f>(Summary!$C$58*AA28+Summary!$C$59*AB28+Summary!$C$60*AC28)/Summary!$C$61</f>
        <v>0</v>
      </c>
      <c r="AE28" s="380">
        <f>'Test-AI'!P26</f>
        <v>0</v>
      </c>
      <c r="AF28" s="380">
        <f>'Test-AI'!Q26</f>
        <v>0</v>
      </c>
      <c r="AG28" s="380">
        <f>'Test-AI'!R26</f>
        <v>0</v>
      </c>
      <c r="AH28" s="380">
        <f>'Test-AI'!S26</f>
        <v>0</v>
      </c>
      <c r="AI28" s="380">
        <f>'Test-AI'!T26</f>
        <v>0</v>
      </c>
      <c r="AJ28" s="380">
        <f>'Test-AI'!U26</f>
        <v>0</v>
      </c>
      <c r="AK28" s="380">
        <f>'Test-AI'!V26</f>
        <v>0</v>
      </c>
      <c r="AL28" s="380">
        <f>'Test-AI'!W26</f>
        <v>0</v>
      </c>
      <c r="AM28" s="380">
        <f>'Test-AI'!X26</f>
        <v>0</v>
      </c>
      <c r="AN28" s="380">
        <f>10*LOG10(1/((Summary!$C$75/10^(AK28/10)+Summary!$C$76/10^(AL28/10)+Summary!$C$77/10^(AM28/10))/Summary!$C$78))</f>
        <v>0</v>
      </c>
      <c r="AO28" s="131">
        <f>'Test-AI'!Y26</f>
        <v>0</v>
      </c>
      <c r="AP28" s="131">
        <f>'Test-AI'!Z26</f>
        <v>0</v>
      </c>
      <c r="AQ28" s="132">
        <f t="shared" si="1"/>
        <v>0</v>
      </c>
      <c r="AR28" s="134" t="e">
        <f t="shared" si="2"/>
        <v>#DIV/0!</v>
      </c>
      <c r="AS28" s="135" t="e">
        <f t="shared" si="3"/>
        <v>#DIV/0!</v>
      </c>
      <c r="AT28" s="136"/>
      <c r="AU28" s="136"/>
      <c r="AV28" s="495" t="s">
        <v>121</v>
      </c>
      <c r="AW28" s="478" t="e" cm="1">
        <f t="array" ref="AW28">bdRateExtend($G28:$G31,H28:H31,$Z28:$Z31,AA28:AA31)</f>
        <v>#VALUE!</v>
      </c>
      <c r="AX28" s="479" t="e" cm="1">
        <f t="array" ref="AX28">bdRateExtend($G28:$G33,H28:H33,$Z28:$Z33,AA28:AA33)</f>
        <v>#VALUE!</v>
      </c>
      <c r="AY28" s="479" t="e" cm="1">
        <f t="array" ref="AY28">bdRateExtend($G28:$G33,I28:I33,$Z28:$Z33,AB28:AB33)</f>
        <v>#VALUE!</v>
      </c>
      <c r="AZ28" s="496" t="e" cm="1">
        <f t="array" ref="AZ28">bdRateExtend($G28:$G33,J28:J33,$Z28:$Z33,AC28:AC33)</f>
        <v>#VALUE!</v>
      </c>
      <c r="BA28" s="496" t="e" cm="1">
        <f t="array" ref="BA28">bdRateExtend($G28:$G33,K28:K33,$Z28:$Z33,AD28:AD33)</f>
        <v>#VALUE!</v>
      </c>
      <c r="BB28" s="479" t="e">
        <f>(Summary!$C$89*AX28+Summary!$C$90*AY28+Summary!$C$91*AZ28)/Summary!$C$92</f>
        <v>#VALUE!</v>
      </c>
      <c r="BC28" s="478" t="e" cm="1">
        <f t="array" ref="BC28">bdRateExtend($G28:$G31,L28:L31,$Z28:$Z31,AE28:AE31)</f>
        <v>#VALUE!</v>
      </c>
      <c r="BD28" s="475" t="e" cm="1">
        <f t="array" ref="BD28">bdRateExtend($G28:$G33,L28:L33,$Z28:$Z33,AE28:AE33)</f>
        <v>#VALUE!</v>
      </c>
      <c r="BE28" s="478" t="e" cm="1">
        <f t="array" ref="BE28">bdRateExtend($G28:$G31,M28:M31,$Z28:$Z31,AF28:AF31)</f>
        <v>#VALUE!</v>
      </c>
      <c r="BF28" s="475" t="e" cm="1">
        <f t="array" ref="BF28">bdRateExtend($G28:$G33,M28:M33,$Z28:$Z33,AF28:AF33)</f>
        <v>#VALUE!</v>
      </c>
      <c r="BG28" s="474" t="e" cm="1">
        <f t="array" ref="BG28">bdRateExtend($G28:$G31,N28:N31,$Z28:$Z31,AG28:AG31,"None", FALSE,1)</f>
        <v>#VALUE!</v>
      </c>
      <c r="BH28" s="475" t="e" cm="1">
        <f t="array" ref="BH28">bdRateExtend($G28:$G33,N28:N33,$Z28:$Z33,AG28:AG33,"None", FALSE,1)</f>
        <v>#VALUE!</v>
      </c>
      <c r="BI28" s="474" t="e" cm="1">
        <f t="array" ref="BI28">bdRateExtend($G28:$G31,O28:O31,$Z28:$Z31,AH28:AH31,"None", FALSE,1)</f>
        <v>#VALUE!</v>
      </c>
      <c r="BJ28" s="475" t="e" cm="1">
        <f t="array" ref="BJ28">bdRateExtend($G28:$G33,O28:O33,$Z28:$Z33,AH28:AH33,"None", FALSE,1)</f>
        <v>#VALUE!</v>
      </c>
      <c r="BK28" s="478" t="e" cm="1">
        <f t="array" ref="BK28">bdRateExtend($G28:$G31,P28:P31,$Z28:$Z31,AI28:AI31)</f>
        <v>#VALUE!</v>
      </c>
      <c r="BL28" s="475" t="e" cm="1">
        <f t="array" ref="BL28">bdRateExtend($G28:$G33,P28:P33,$Z28:$Z33,AI28:AI33)</f>
        <v>#VALUE!</v>
      </c>
      <c r="BM28" s="478" t="e" cm="1">
        <f t="array" ref="BM28">bdRateExtend($G28:$G31,Q28:Q31,$Z28:$Z31,AJ28:AJ31)</f>
        <v>#VALUE!</v>
      </c>
      <c r="BN28" s="475" t="e" cm="1">
        <f t="array" ref="BN28">bdRateExtend($G28:$G33,Q28:Q33,$Z28:$Z33,AJ28:AJ33)</f>
        <v>#VALUE!</v>
      </c>
      <c r="BO28" s="478" t="e" cm="1">
        <f t="array" ref="BO28">bdRateExtend($G28:$G31,R28:R31,$Z28:$Z31,AK28:AK31)</f>
        <v>#VALUE!</v>
      </c>
      <c r="BP28" s="479" t="e" cm="1">
        <f t="array" ref="BP28">bdRateExtend($G28:$G33,R28:R33,$Z28:$Z33,AK28:AK33)</f>
        <v>#VALUE!</v>
      </c>
      <c r="BQ28" s="479" t="e" cm="1">
        <f t="array" ref="BQ28">bdRateExtend($G28:$G33,S28:S33,$Z28:$Z33,AL28:AL33)</f>
        <v>#VALUE!</v>
      </c>
      <c r="BR28" s="479" t="e" cm="1">
        <f t="array" ref="BR28">bdRateExtend($G28:$G33,T28:T33,$Z28:$Z33,AM28:AM33)</f>
        <v>#VALUE!</v>
      </c>
      <c r="BS28" s="479" t="e" cm="1">
        <f t="array" ref="BS28">bdRateExtend($G28:$G33,U28:U33,$Z28:$Z33,AN28:AN33)</f>
        <v>#VALUE!</v>
      </c>
      <c r="BT28" s="479" t="e">
        <f>(Summary!$C$103*BP28+Summary!$C$104*BQ28+Summary!$C$105*BR28)/Summary!$C$106</f>
        <v>#VALUE!</v>
      </c>
      <c r="BU28" s="462" cm="1">
        <f t="array" ref="BU28">testVMAFRange($G28:$G31,N28:N31,$Z28:$Z31,AG28:AG31)</f>
        <v>0</v>
      </c>
      <c r="BV28" s="464" cm="1">
        <f t="array" ref="BV28">testVMAFRange($G28:$G33,N28:N33,$Z28:$Z33,AG28:AG33)</f>
        <v>0</v>
      </c>
      <c r="BW28" s="462" cm="1">
        <f t="array" ref="BW28">testVMAFRange($G28:$G31,O28:O31,$Z28:$Z31,AH28:AH31)</f>
        <v>0</v>
      </c>
      <c r="BX28" s="464" cm="1">
        <f t="array" ref="BX28">testVMAFRange($G28:$G33,O28:O33,$Z28:$Z33,AH28:AH33)</f>
        <v>0</v>
      </c>
    </row>
    <row r="29" spans="1:76" ht="17" customHeight="1" x14ac:dyDescent="0.35">
      <c r="A29" s="516"/>
      <c r="B29" s="483"/>
      <c r="C29" s="520"/>
      <c r="D29" s="490"/>
      <c r="E29" s="493"/>
      <c r="F29" s="138">
        <v>23</v>
      </c>
      <c r="G29" s="139">
        <f>'Anchor-AI'!L27</f>
        <v>0</v>
      </c>
      <c r="H29" s="140">
        <f>'Anchor-AI'!M27</f>
        <v>0</v>
      </c>
      <c r="I29" s="140">
        <f>'Anchor-AI'!N27</f>
        <v>0</v>
      </c>
      <c r="J29" s="140">
        <f>'Anchor-AI'!O27</f>
        <v>0</v>
      </c>
      <c r="K29" s="140">
        <f>(Summary!$C$58*H29+Summary!$C$59*I29+Summary!$C$60*J29)/Summary!$C$61</f>
        <v>0</v>
      </c>
      <c r="L29" s="140">
        <f>'Anchor-AI'!P27</f>
        <v>0</v>
      </c>
      <c r="M29" s="140">
        <f>'Anchor-AI'!Q27</f>
        <v>0</v>
      </c>
      <c r="N29" s="140">
        <f>'Anchor-AI'!R27</f>
        <v>0</v>
      </c>
      <c r="O29" s="140">
        <f>'Anchor-AI'!S27</f>
        <v>0</v>
      </c>
      <c r="P29" s="140">
        <f>'Anchor-AI'!T27</f>
        <v>0</v>
      </c>
      <c r="Q29" s="140">
        <f>'Anchor-AI'!U27</f>
        <v>0</v>
      </c>
      <c r="R29" s="140">
        <f>'Anchor-AI'!V27</f>
        <v>0</v>
      </c>
      <c r="S29" s="140">
        <f>'Anchor-AI'!W27</f>
        <v>0</v>
      </c>
      <c r="T29" s="140">
        <f>'Anchor-AI'!X27</f>
        <v>0</v>
      </c>
      <c r="U29" s="140">
        <f>10*LOG10(1/((Summary!$C$75/10^(R29/10)+Summary!$C$76/10^(S29/10)+Summary!$C$77/10^(T29/10))/Summary!$C$78))</f>
        <v>0</v>
      </c>
      <c r="V29" s="140">
        <f>'Anchor-AI'!Y27</f>
        <v>0</v>
      </c>
      <c r="W29" s="140">
        <f>'Anchor-AI'!Z27</f>
        <v>0</v>
      </c>
      <c r="X29" s="141">
        <f t="shared" si="5"/>
        <v>0</v>
      </c>
      <c r="Y29" s="133"/>
      <c r="Z29" s="139">
        <f>'Test-AI'!L27</f>
        <v>0</v>
      </c>
      <c r="AA29" s="381">
        <f>'Test-AI'!M27</f>
        <v>0</v>
      </c>
      <c r="AB29" s="381">
        <f>'Test-AI'!N27</f>
        <v>0</v>
      </c>
      <c r="AC29" s="381">
        <f>'Test-AI'!O27</f>
        <v>0</v>
      </c>
      <c r="AD29" s="381">
        <f>(Summary!$C$58*AA29+Summary!$C$59*AB29+Summary!$C$60*AC29)/Summary!$C$61</f>
        <v>0</v>
      </c>
      <c r="AE29" s="381">
        <f>'Test-AI'!P27</f>
        <v>0</v>
      </c>
      <c r="AF29" s="381">
        <f>'Test-AI'!Q27</f>
        <v>0</v>
      </c>
      <c r="AG29" s="381">
        <f>'Test-AI'!R27</f>
        <v>0</v>
      </c>
      <c r="AH29" s="381">
        <f>'Test-AI'!S27</f>
        <v>0</v>
      </c>
      <c r="AI29" s="381">
        <f>'Test-AI'!T27</f>
        <v>0</v>
      </c>
      <c r="AJ29" s="381">
        <f>'Test-AI'!U27</f>
        <v>0</v>
      </c>
      <c r="AK29" s="381">
        <f>'Test-AI'!V27</f>
        <v>0</v>
      </c>
      <c r="AL29" s="381">
        <f>'Test-AI'!W27</f>
        <v>0</v>
      </c>
      <c r="AM29" s="381">
        <f>'Test-AI'!X27</f>
        <v>0</v>
      </c>
      <c r="AN29" s="381">
        <f>10*LOG10(1/((Summary!$C$75/10^(AK29/10)+Summary!$C$76/10^(AL29/10)+Summary!$C$77/10^(AM29/10))/Summary!$C$78))</f>
        <v>0</v>
      </c>
      <c r="AO29" s="140">
        <f>'Test-AI'!Y27</f>
        <v>0</v>
      </c>
      <c r="AP29" s="140">
        <f>'Test-AI'!Z27</f>
        <v>0</v>
      </c>
      <c r="AQ29" s="141">
        <f t="shared" si="1"/>
        <v>0</v>
      </c>
      <c r="AR29" s="142" t="e">
        <f t="shared" si="2"/>
        <v>#DIV/0!</v>
      </c>
      <c r="AS29" s="143" t="e">
        <f t="shared" si="3"/>
        <v>#DIV/0!</v>
      </c>
      <c r="AT29" s="136"/>
      <c r="AU29" s="136"/>
      <c r="AV29" s="467"/>
      <c r="AW29" s="468"/>
      <c r="AX29" s="480"/>
      <c r="AY29" s="480"/>
      <c r="AZ29" s="497"/>
      <c r="BA29" s="497"/>
      <c r="BB29" s="480"/>
      <c r="BC29" s="468"/>
      <c r="BD29" s="476"/>
      <c r="BE29" s="468"/>
      <c r="BF29" s="476"/>
      <c r="BG29" s="469"/>
      <c r="BH29" s="476"/>
      <c r="BI29" s="469"/>
      <c r="BJ29" s="476"/>
      <c r="BK29" s="468"/>
      <c r="BL29" s="476"/>
      <c r="BM29" s="468"/>
      <c r="BN29" s="476"/>
      <c r="BO29" s="468"/>
      <c r="BP29" s="480"/>
      <c r="BQ29" s="480"/>
      <c r="BR29" s="480"/>
      <c r="BS29" s="480"/>
      <c r="BT29" s="480"/>
      <c r="BU29" s="463"/>
      <c r="BV29" s="465"/>
      <c r="BW29" s="463"/>
      <c r="BX29" s="465"/>
    </row>
    <row r="30" spans="1:76" ht="17" customHeight="1" x14ac:dyDescent="0.35">
      <c r="A30" s="516"/>
      <c r="B30" s="483"/>
      <c r="C30" s="520"/>
      <c r="D30" s="490"/>
      <c r="E30" s="493"/>
      <c r="F30" s="138">
        <v>31</v>
      </c>
      <c r="G30" s="139">
        <f>'Anchor-AI'!L28</f>
        <v>0</v>
      </c>
      <c r="H30" s="140">
        <f>'Anchor-AI'!M28</f>
        <v>0</v>
      </c>
      <c r="I30" s="140">
        <f>'Anchor-AI'!N28</f>
        <v>0</v>
      </c>
      <c r="J30" s="140">
        <f>'Anchor-AI'!O28</f>
        <v>0</v>
      </c>
      <c r="K30" s="140">
        <f>(Summary!$C$58*H30+Summary!$C$59*I30+Summary!$C$60*J30)/Summary!$C$61</f>
        <v>0</v>
      </c>
      <c r="L30" s="140">
        <f>'Anchor-AI'!P28</f>
        <v>0</v>
      </c>
      <c r="M30" s="140">
        <f>'Anchor-AI'!Q28</f>
        <v>0</v>
      </c>
      <c r="N30" s="140">
        <f>'Anchor-AI'!R28</f>
        <v>0</v>
      </c>
      <c r="O30" s="140">
        <f>'Anchor-AI'!S28</f>
        <v>0</v>
      </c>
      <c r="P30" s="140">
        <f>'Anchor-AI'!T28</f>
        <v>0</v>
      </c>
      <c r="Q30" s="140">
        <f>'Anchor-AI'!U28</f>
        <v>0</v>
      </c>
      <c r="R30" s="140">
        <f>'Anchor-AI'!V28</f>
        <v>0</v>
      </c>
      <c r="S30" s="140">
        <f>'Anchor-AI'!W28</f>
        <v>0</v>
      </c>
      <c r="T30" s="140">
        <f>'Anchor-AI'!X28</f>
        <v>0</v>
      </c>
      <c r="U30" s="140">
        <f>10*LOG10(1/((Summary!$C$75/10^(R30/10)+Summary!$C$76/10^(S30/10)+Summary!$C$77/10^(T30/10))/Summary!$C$78))</f>
        <v>0</v>
      </c>
      <c r="V30" s="140">
        <f>'Anchor-AI'!Y28</f>
        <v>0</v>
      </c>
      <c r="W30" s="140">
        <f>'Anchor-AI'!Z28</f>
        <v>0</v>
      </c>
      <c r="X30" s="141">
        <f t="shared" si="5"/>
        <v>0</v>
      </c>
      <c r="Y30" s="133"/>
      <c r="Z30" s="139">
        <f>'Test-AI'!L28</f>
        <v>0</v>
      </c>
      <c r="AA30" s="381">
        <f>'Test-AI'!M28</f>
        <v>0</v>
      </c>
      <c r="AB30" s="381">
        <f>'Test-AI'!N28</f>
        <v>0</v>
      </c>
      <c r="AC30" s="381">
        <f>'Test-AI'!O28</f>
        <v>0</v>
      </c>
      <c r="AD30" s="381">
        <f>(Summary!$C$58*AA30+Summary!$C$59*AB30+Summary!$C$60*AC30)/Summary!$C$61</f>
        <v>0</v>
      </c>
      <c r="AE30" s="381">
        <f>'Test-AI'!P28</f>
        <v>0</v>
      </c>
      <c r="AF30" s="381">
        <f>'Test-AI'!Q28</f>
        <v>0</v>
      </c>
      <c r="AG30" s="381">
        <f>'Test-AI'!R28</f>
        <v>0</v>
      </c>
      <c r="AH30" s="381">
        <f>'Test-AI'!S28</f>
        <v>0</v>
      </c>
      <c r="AI30" s="381">
        <f>'Test-AI'!T28</f>
        <v>0</v>
      </c>
      <c r="AJ30" s="381">
        <f>'Test-AI'!U28</f>
        <v>0</v>
      </c>
      <c r="AK30" s="381">
        <f>'Test-AI'!V28</f>
        <v>0</v>
      </c>
      <c r="AL30" s="381">
        <f>'Test-AI'!W28</f>
        <v>0</v>
      </c>
      <c r="AM30" s="381">
        <f>'Test-AI'!X28</f>
        <v>0</v>
      </c>
      <c r="AN30" s="381">
        <f>10*LOG10(1/((Summary!$C$75/10^(AK30/10)+Summary!$C$76/10^(AL30/10)+Summary!$C$77/10^(AM30/10))/Summary!$C$78))</f>
        <v>0</v>
      </c>
      <c r="AO30" s="140">
        <f>'Test-AI'!Y28</f>
        <v>0</v>
      </c>
      <c r="AP30" s="140">
        <f>'Test-AI'!Z28</f>
        <v>0</v>
      </c>
      <c r="AQ30" s="141">
        <f t="shared" si="1"/>
        <v>0</v>
      </c>
      <c r="AR30" s="142" t="e">
        <f t="shared" si="2"/>
        <v>#DIV/0!</v>
      </c>
      <c r="AS30" s="143" t="e">
        <f t="shared" si="3"/>
        <v>#DIV/0!</v>
      </c>
      <c r="AT30" s="136"/>
      <c r="AU30" s="136"/>
      <c r="AV30" s="467" t="s">
        <v>122</v>
      </c>
      <c r="AW30" s="468" t="e" cm="1">
        <f t="array" ref="AW30">bdRateExtend($G29:$G32,H29:H32,$Z29:$Z32,AA29:AA32)</f>
        <v>#VALUE!</v>
      </c>
      <c r="AX30" s="480"/>
      <c r="AY30" s="480"/>
      <c r="AZ30" s="497"/>
      <c r="BA30" s="497"/>
      <c r="BB30" s="480"/>
      <c r="BC30" s="468" t="e" cm="1">
        <f t="array" ref="BC30">bdRateExtend($G29:$G32,L29:L32,$Z29:$Z32,AE29:AE32)</f>
        <v>#VALUE!</v>
      </c>
      <c r="BD30" s="476"/>
      <c r="BE30" s="468" t="e" cm="1">
        <f t="array" ref="BE30">bdRateExtend($G29:$G32,M29:M32,$Z29:$Z32,AF29:AF32)</f>
        <v>#VALUE!</v>
      </c>
      <c r="BF30" s="476"/>
      <c r="BG30" s="469" t="e" cm="1">
        <f t="array" ref="BG30">bdRateExtend($G29:$G32,N29:N32,$Z29:$Z32,AG29:AG32,"None", FALSE,1)</f>
        <v>#VALUE!</v>
      </c>
      <c r="BH30" s="476"/>
      <c r="BI30" s="469" t="e" cm="1">
        <f t="array" ref="BI30">bdRateExtend($G29:$G32,O29:O32,$Z29:$Z32,AH29:AH32,"None", FALSE,1)</f>
        <v>#VALUE!</v>
      </c>
      <c r="BJ30" s="476"/>
      <c r="BK30" s="468" t="e" cm="1">
        <f t="array" ref="BK30">bdRateExtend($G29:$G32,P29:P32,$Z29:$Z32,AI29:AI32)</f>
        <v>#VALUE!</v>
      </c>
      <c r="BL30" s="476"/>
      <c r="BM30" s="468" t="e" cm="1">
        <f t="array" ref="BM30">bdRateExtend($G29:$G32,Q29:Q32,$Z29:$Z32,AJ29:AJ32)</f>
        <v>#VALUE!</v>
      </c>
      <c r="BN30" s="476"/>
      <c r="BO30" s="468" t="e" cm="1">
        <f t="array" ref="BO30">bdRateExtend($G29:$G32,R29:R32,$Z29:$Z32,AK29:AK32)</f>
        <v>#VALUE!</v>
      </c>
      <c r="BP30" s="480"/>
      <c r="BQ30" s="480"/>
      <c r="BR30" s="480"/>
      <c r="BS30" s="480"/>
      <c r="BT30" s="480"/>
      <c r="BU30" s="463" cm="1">
        <f t="array" ref="BU30">testVMAFRange($G29:$G32,N29:N32,$Z29:$Z32,AG29:AG32)</f>
        <v>0</v>
      </c>
      <c r="BV30" s="465"/>
      <c r="BW30" s="463" cm="1">
        <f t="array" ref="BW30">testVMAFRange($G29:$G32,O29:O32,$Z29:$Z32,AH29:AH32)</f>
        <v>0</v>
      </c>
      <c r="BX30" s="465"/>
    </row>
    <row r="31" spans="1:76" ht="17" customHeight="1" x14ac:dyDescent="0.35">
      <c r="A31" s="516"/>
      <c r="B31" s="483"/>
      <c r="C31" s="520"/>
      <c r="D31" s="490"/>
      <c r="E31" s="493"/>
      <c r="F31" s="138">
        <v>39</v>
      </c>
      <c r="G31" s="139">
        <f>'Anchor-AI'!L29</f>
        <v>0</v>
      </c>
      <c r="H31" s="140">
        <f>'Anchor-AI'!M29</f>
        <v>0</v>
      </c>
      <c r="I31" s="140">
        <f>'Anchor-AI'!N29</f>
        <v>0</v>
      </c>
      <c r="J31" s="140">
        <f>'Anchor-AI'!O29</f>
        <v>0</v>
      </c>
      <c r="K31" s="140">
        <f>(Summary!$C$58*H31+Summary!$C$59*I31+Summary!$C$60*J31)/Summary!$C$61</f>
        <v>0</v>
      </c>
      <c r="L31" s="140">
        <f>'Anchor-AI'!P29</f>
        <v>0</v>
      </c>
      <c r="M31" s="140">
        <f>'Anchor-AI'!Q29</f>
        <v>0</v>
      </c>
      <c r="N31" s="140">
        <f>'Anchor-AI'!R29</f>
        <v>0</v>
      </c>
      <c r="O31" s="140">
        <f>'Anchor-AI'!S29</f>
        <v>0</v>
      </c>
      <c r="P31" s="140">
        <f>'Anchor-AI'!T29</f>
        <v>0</v>
      </c>
      <c r="Q31" s="140">
        <f>'Anchor-AI'!U29</f>
        <v>0</v>
      </c>
      <c r="R31" s="140">
        <f>'Anchor-AI'!V29</f>
        <v>0</v>
      </c>
      <c r="S31" s="140">
        <f>'Anchor-AI'!W29</f>
        <v>0</v>
      </c>
      <c r="T31" s="140">
        <f>'Anchor-AI'!X29</f>
        <v>0</v>
      </c>
      <c r="U31" s="140">
        <f>10*LOG10(1/((Summary!$C$75/10^(R31/10)+Summary!$C$76/10^(S31/10)+Summary!$C$77/10^(T31/10))/Summary!$C$78))</f>
        <v>0</v>
      </c>
      <c r="V31" s="140">
        <f>'Anchor-AI'!Y29</f>
        <v>0</v>
      </c>
      <c r="W31" s="140">
        <f>'Anchor-AI'!Z29</f>
        <v>0</v>
      </c>
      <c r="X31" s="141">
        <f t="shared" si="5"/>
        <v>0</v>
      </c>
      <c r="Y31" s="133"/>
      <c r="Z31" s="139">
        <f>'Test-AI'!L29</f>
        <v>0</v>
      </c>
      <c r="AA31" s="381">
        <f>'Test-AI'!M29</f>
        <v>0</v>
      </c>
      <c r="AB31" s="381">
        <f>'Test-AI'!N29</f>
        <v>0</v>
      </c>
      <c r="AC31" s="381">
        <f>'Test-AI'!O29</f>
        <v>0</v>
      </c>
      <c r="AD31" s="381">
        <f>(Summary!$C$58*AA31+Summary!$C$59*AB31+Summary!$C$60*AC31)/Summary!$C$61</f>
        <v>0</v>
      </c>
      <c r="AE31" s="381">
        <f>'Test-AI'!P29</f>
        <v>0</v>
      </c>
      <c r="AF31" s="381">
        <f>'Test-AI'!Q29</f>
        <v>0</v>
      </c>
      <c r="AG31" s="381">
        <f>'Test-AI'!R29</f>
        <v>0</v>
      </c>
      <c r="AH31" s="381">
        <f>'Test-AI'!S29</f>
        <v>0</v>
      </c>
      <c r="AI31" s="381">
        <f>'Test-AI'!T29</f>
        <v>0</v>
      </c>
      <c r="AJ31" s="381">
        <f>'Test-AI'!U29</f>
        <v>0</v>
      </c>
      <c r="AK31" s="381">
        <f>'Test-AI'!V29</f>
        <v>0</v>
      </c>
      <c r="AL31" s="381">
        <f>'Test-AI'!W29</f>
        <v>0</v>
      </c>
      <c r="AM31" s="381">
        <f>'Test-AI'!X29</f>
        <v>0</v>
      </c>
      <c r="AN31" s="381">
        <f>10*LOG10(1/((Summary!$C$75/10^(AK31/10)+Summary!$C$76/10^(AL31/10)+Summary!$C$77/10^(AM31/10))/Summary!$C$78))</f>
        <v>0</v>
      </c>
      <c r="AO31" s="140">
        <f>'Test-AI'!Y29</f>
        <v>0</v>
      </c>
      <c r="AP31" s="140">
        <f>'Test-AI'!Z29</f>
        <v>0</v>
      </c>
      <c r="AQ31" s="141">
        <f t="shared" si="1"/>
        <v>0</v>
      </c>
      <c r="AR31" s="142" t="e">
        <f t="shared" si="2"/>
        <v>#DIV/0!</v>
      </c>
      <c r="AS31" s="143" t="e">
        <f t="shared" si="3"/>
        <v>#DIV/0!</v>
      </c>
      <c r="AT31" s="136"/>
      <c r="AU31" s="136"/>
      <c r="AV31" s="467"/>
      <c r="AW31" s="468"/>
      <c r="AX31" s="480"/>
      <c r="AY31" s="480"/>
      <c r="AZ31" s="497"/>
      <c r="BA31" s="497"/>
      <c r="BB31" s="480"/>
      <c r="BC31" s="468"/>
      <c r="BD31" s="476"/>
      <c r="BE31" s="468"/>
      <c r="BF31" s="476"/>
      <c r="BG31" s="469"/>
      <c r="BH31" s="476"/>
      <c r="BI31" s="469"/>
      <c r="BJ31" s="476"/>
      <c r="BK31" s="468"/>
      <c r="BL31" s="476"/>
      <c r="BM31" s="468"/>
      <c r="BN31" s="476"/>
      <c r="BO31" s="468"/>
      <c r="BP31" s="480"/>
      <c r="BQ31" s="480"/>
      <c r="BR31" s="480"/>
      <c r="BS31" s="480"/>
      <c r="BT31" s="480"/>
      <c r="BU31" s="463"/>
      <c r="BV31" s="465"/>
      <c r="BW31" s="463"/>
      <c r="BX31" s="465"/>
    </row>
    <row r="32" spans="1:76" ht="17" customHeight="1" x14ac:dyDescent="0.35">
      <c r="A32" s="516"/>
      <c r="B32" s="483"/>
      <c r="C32" s="520"/>
      <c r="D32" s="490"/>
      <c r="E32" s="493"/>
      <c r="F32" s="138">
        <v>47</v>
      </c>
      <c r="G32" s="139">
        <f>'Anchor-AI'!L30</f>
        <v>0</v>
      </c>
      <c r="H32" s="140">
        <f>'Anchor-AI'!M30</f>
        <v>0</v>
      </c>
      <c r="I32" s="140">
        <f>'Anchor-AI'!N30</f>
        <v>0</v>
      </c>
      <c r="J32" s="140">
        <f>'Anchor-AI'!O30</f>
        <v>0</v>
      </c>
      <c r="K32" s="140">
        <f>(Summary!$C$58*H32+Summary!$C$59*I32+Summary!$C$60*J32)/Summary!$C$61</f>
        <v>0</v>
      </c>
      <c r="L32" s="140">
        <f>'Anchor-AI'!P30</f>
        <v>0</v>
      </c>
      <c r="M32" s="140">
        <f>'Anchor-AI'!Q30</f>
        <v>0</v>
      </c>
      <c r="N32" s="140">
        <f>'Anchor-AI'!R30</f>
        <v>0</v>
      </c>
      <c r="O32" s="140">
        <f>'Anchor-AI'!S30</f>
        <v>0</v>
      </c>
      <c r="P32" s="140">
        <f>'Anchor-AI'!T30</f>
        <v>0</v>
      </c>
      <c r="Q32" s="140">
        <f>'Anchor-AI'!U30</f>
        <v>0</v>
      </c>
      <c r="R32" s="140">
        <f>'Anchor-AI'!V30</f>
        <v>0</v>
      </c>
      <c r="S32" s="140">
        <f>'Anchor-AI'!W30</f>
        <v>0</v>
      </c>
      <c r="T32" s="140">
        <f>'Anchor-AI'!X30</f>
        <v>0</v>
      </c>
      <c r="U32" s="140">
        <f>10*LOG10(1/((Summary!$C$75/10^(R32/10)+Summary!$C$76/10^(S32/10)+Summary!$C$77/10^(T32/10))/Summary!$C$78))</f>
        <v>0</v>
      </c>
      <c r="V32" s="140">
        <f>'Anchor-AI'!Y30</f>
        <v>0</v>
      </c>
      <c r="W32" s="140">
        <f>'Anchor-AI'!Z30</f>
        <v>0</v>
      </c>
      <c r="X32" s="141">
        <f t="shared" si="5"/>
        <v>0</v>
      </c>
      <c r="Y32" s="133"/>
      <c r="Z32" s="139">
        <f>'Test-AI'!L30</f>
        <v>0</v>
      </c>
      <c r="AA32" s="381">
        <f>'Test-AI'!M30</f>
        <v>0</v>
      </c>
      <c r="AB32" s="381">
        <f>'Test-AI'!N30</f>
        <v>0</v>
      </c>
      <c r="AC32" s="381">
        <f>'Test-AI'!O30</f>
        <v>0</v>
      </c>
      <c r="AD32" s="381">
        <f>(Summary!$C$58*AA32+Summary!$C$59*AB32+Summary!$C$60*AC32)/Summary!$C$61</f>
        <v>0</v>
      </c>
      <c r="AE32" s="381">
        <f>'Test-AI'!P30</f>
        <v>0</v>
      </c>
      <c r="AF32" s="381">
        <f>'Test-AI'!Q30</f>
        <v>0</v>
      </c>
      <c r="AG32" s="381">
        <f>'Test-AI'!R30</f>
        <v>0</v>
      </c>
      <c r="AH32" s="381">
        <f>'Test-AI'!S30</f>
        <v>0</v>
      </c>
      <c r="AI32" s="381">
        <f>'Test-AI'!T30</f>
        <v>0</v>
      </c>
      <c r="AJ32" s="381">
        <f>'Test-AI'!U30</f>
        <v>0</v>
      </c>
      <c r="AK32" s="381">
        <f>'Test-AI'!V30</f>
        <v>0</v>
      </c>
      <c r="AL32" s="381">
        <f>'Test-AI'!W30</f>
        <v>0</v>
      </c>
      <c r="AM32" s="381">
        <f>'Test-AI'!X30</f>
        <v>0</v>
      </c>
      <c r="AN32" s="381">
        <f>10*LOG10(1/((Summary!$C$75/10^(AK32/10)+Summary!$C$76/10^(AL32/10)+Summary!$C$77/10^(AM32/10))/Summary!$C$78))</f>
        <v>0</v>
      </c>
      <c r="AO32" s="140">
        <f>'Test-AI'!Y30</f>
        <v>0</v>
      </c>
      <c r="AP32" s="140">
        <f>'Test-AI'!Z30</f>
        <v>0</v>
      </c>
      <c r="AQ32" s="141">
        <f t="shared" si="1"/>
        <v>0</v>
      </c>
      <c r="AR32" s="142" t="e">
        <f t="shared" si="2"/>
        <v>#DIV/0!</v>
      </c>
      <c r="AS32" s="143" t="e">
        <f t="shared" si="3"/>
        <v>#DIV/0!</v>
      </c>
      <c r="AT32" s="136"/>
      <c r="AU32" s="136"/>
      <c r="AV32" s="467" t="s">
        <v>123</v>
      </c>
      <c r="AW32" s="468" t="e" cm="1">
        <f t="array" ref="AW32">bdRateExtend($G30:$G33,H30:H33,$Z30:$Z33,AA30:AA33)</f>
        <v>#VALUE!</v>
      </c>
      <c r="AX32" s="480"/>
      <c r="AY32" s="480"/>
      <c r="AZ32" s="497"/>
      <c r="BA32" s="497"/>
      <c r="BB32" s="480"/>
      <c r="BC32" s="468" t="e" cm="1">
        <f t="array" ref="BC32">bdRateExtend($G30:$G33,L30:L33,$Z30:$Z33,AE30:AE33)</f>
        <v>#VALUE!</v>
      </c>
      <c r="BD32" s="476"/>
      <c r="BE32" s="468" t="e" cm="1">
        <f t="array" ref="BE32">bdRateExtend($G30:$G33,M30:M33,$Z30:$Z33,AF30:AF33)</f>
        <v>#VALUE!</v>
      </c>
      <c r="BF32" s="476"/>
      <c r="BG32" s="469" t="e" cm="1">
        <f t="array" ref="BG32">bdRateExtend($G30:$G33,N30:N33,$Z30:$Z33,AG30:AG33,"None", FALSE,1)</f>
        <v>#VALUE!</v>
      </c>
      <c r="BH32" s="476"/>
      <c r="BI32" s="469" t="e" cm="1">
        <f t="array" ref="BI32">bdRateExtend($G30:$G33,O30:O33,$Z30:$Z33,AH30:AH33,"None", FALSE,1)</f>
        <v>#VALUE!</v>
      </c>
      <c r="BJ32" s="476"/>
      <c r="BK32" s="468" t="e" cm="1">
        <f t="array" ref="BK32">bdRateExtend($G30:$G33,P30:P33,$Z30:$Z33,AI30:AI33)</f>
        <v>#VALUE!</v>
      </c>
      <c r="BL32" s="476"/>
      <c r="BM32" s="468" t="e" cm="1">
        <f t="array" ref="BM32">bdRateExtend($G30:$G33,Q30:Q33,$Z30:$Z33,AJ30:AJ33)</f>
        <v>#VALUE!</v>
      </c>
      <c r="BN32" s="476"/>
      <c r="BO32" s="468" t="e" cm="1">
        <f t="array" ref="BO32">bdRateExtend($G30:$G33,R30:R33,$Z30:$Z33,AK30:AK33)</f>
        <v>#VALUE!</v>
      </c>
      <c r="BP32" s="480"/>
      <c r="BQ32" s="480"/>
      <c r="BR32" s="480"/>
      <c r="BS32" s="480"/>
      <c r="BT32" s="480"/>
      <c r="BU32" s="463" cm="1">
        <f t="array" ref="BU32">testVMAFRange($G30:$G33,N30:N33,$Z30:$Z33,AG30:AG33)</f>
        <v>0</v>
      </c>
      <c r="BV32" s="465"/>
      <c r="BW32" s="463" cm="1">
        <f t="array" ref="BW32">testVMAFRange($G30:$G33,O30:O33,$Z30:$Z33,AH30:AH33)</f>
        <v>0</v>
      </c>
      <c r="BX32" s="465"/>
    </row>
    <row r="33" spans="1:76" ht="17" customHeight="1" thickBot="1" x14ac:dyDescent="0.4">
      <c r="A33" s="516"/>
      <c r="B33" s="518"/>
      <c r="C33" s="521"/>
      <c r="D33" s="522"/>
      <c r="E33" s="523"/>
      <c r="F33" s="144">
        <v>55</v>
      </c>
      <c r="G33" s="145">
        <f>'Anchor-AI'!L31</f>
        <v>0</v>
      </c>
      <c r="H33" s="146">
        <f>'Anchor-AI'!M31</f>
        <v>0</v>
      </c>
      <c r="I33" s="146">
        <f>'Anchor-AI'!N31</f>
        <v>0</v>
      </c>
      <c r="J33" s="146">
        <f>'Anchor-AI'!O31</f>
        <v>0</v>
      </c>
      <c r="K33" s="146">
        <f>(Summary!$C$58*H33+Summary!$C$59*I33+Summary!$C$60*J33)/Summary!$C$61</f>
        <v>0</v>
      </c>
      <c r="L33" s="146">
        <f>'Anchor-AI'!P31</f>
        <v>0</v>
      </c>
      <c r="M33" s="146">
        <f>'Anchor-AI'!Q31</f>
        <v>0</v>
      </c>
      <c r="N33" s="146">
        <f>'Anchor-AI'!R31</f>
        <v>0</v>
      </c>
      <c r="O33" s="146">
        <f>'Anchor-AI'!S31</f>
        <v>0</v>
      </c>
      <c r="P33" s="146">
        <f>'Anchor-AI'!T31</f>
        <v>0</v>
      </c>
      <c r="Q33" s="146">
        <f>'Anchor-AI'!U31</f>
        <v>0</v>
      </c>
      <c r="R33" s="146">
        <f>'Anchor-AI'!V31</f>
        <v>0</v>
      </c>
      <c r="S33" s="146">
        <f>'Anchor-AI'!W31</f>
        <v>0</v>
      </c>
      <c r="T33" s="146">
        <f>'Anchor-AI'!X31</f>
        <v>0</v>
      </c>
      <c r="U33" s="146">
        <f>10*LOG10(1/((Summary!$C$75/10^(R33/10)+Summary!$C$76/10^(S33/10)+Summary!$C$77/10^(T33/10))/Summary!$C$78))</f>
        <v>0</v>
      </c>
      <c r="V33" s="140">
        <f>'Anchor-AI'!Y31</f>
        <v>0</v>
      </c>
      <c r="W33" s="140">
        <f>'Anchor-AI'!Z31</f>
        <v>0</v>
      </c>
      <c r="X33" s="147">
        <f t="shared" si="5"/>
        <v>0</v>
      </c>
      <c r="Y33" s="133"/>
      <c r="Z33" s="145">
        <f>'Test-AI'!L31</f>
        <v>0</v>
      </c>
      <c r="AA33" s="382">
        <f>'Test-AI'!M31</f>
        <v>0</v>
      </c>
      <c r="AB33" s="382">
        <f>'Test-AI'!N31</f>
        <v>0</v>
      </c>
      <c r="AC33" s="382">
        <f>'Test-AI'!O31</f>
        <v>0</v>
      </c>
      <c r="AD33" s="382">
        <f>(Summary!$C$58*AA33+Summary!$C$59*AB33+Summary!$C$60*AC33)/Summary!$C$61</f>
        <v>0</v>
      </c>
      <c r="AE33" s="382">
        <f>'Test-AI'!P31</f>
        <v>0</v>
      </c>
      <c r="AF33" s="382">
        <f>'Test-AI'!Q31</f>
        <v>0</v>
      </c>
      <c r="AG33" s="382">
        <f>'Test-AI'!R31</f>
        <v>0</v>
      </c>
      <c r="AH33" s="382">
        <f>'Test-AI'!S31</f>
        <v>0</v>
      </c>
      <c r="AI33" s="382">
        <f>'Test-AI'!T31</f>
        <v>0</v>
      </c>
      <c r="AJ33" s="382">
        <f>'Test-AI'!U31</f>
        <v>0</v>
      </c>
      <c r="AK33" s="382">
        <f>'Test-AI'!V31</f>
        <v>0</v>
      </c>
      <c r="AL33" s="382">
        <f>'Test-AI'!W31</f>
        <v>0</v>
      </c>
      <c r="AM33" s="382">
        <f>'Test-AI'!X31</f>
        <v>0</v>
      </c>
      <c r="AN33" s="382">
        <f>10*LOG10(1/((Summary!$C$75/10^(AK33/10)+Summary!$C$76/10^(AL33/10)+Summary!$C$77/10^(AM33/10))/Summary!$C$78))</f>
        <v>0</v>
      </c>
      <c r="AO33" s="140">
        <f>'Test-AI'!Y31</f>
        <v>0</v>
      </c>
      <c r="AP33" s="140">
        <f>'Test-AI'!Z31</f>
        <v>0</v>
      </c>
      <c r="AQ33" s="147">
        <f t="shared" si="1"/>
        <v>0</v>
      </c>
      <c r="AR33" s="148" t="e">
        <f t="shared" si="2"/>
        <v>#DIV/0!</v>
      </c>
      <c r="AS33" s="149" t="e">
        <f t="shared" si="3"/>
        <v>#DIV/0!</v>
      </c>
      <c r="AT33" s="136"/>
      <c r="AU33" s="136"/>
      <c r="AV33" s="470"/>
      <c r="AW33" s="471"/>
      <c r="AX33" s="481"/>
      <c r="AY33" s="481"/>
      <c r="AZ33" s="498"/>
      <c r="BA33" s="498"/>
      <c r="BB33" s="481"/>
      <c r="BC33" s="471"/>
      <c r="BD33" s="477"/>
      <c r="BE33" s="471"/>
      <c r="BF33" s="477"/>
      <c r="BG33" s="472"/>
      <c r="BH33" s="477"/>
      <c r="BI33" s="472"/>
      <c r="BJ33" s="477"/>
      <c r="BK33" s="471"/>
      <c r="BL33" s="477"/>
      <c r="BM33" s="471"/>
      <c r="BN33" s="477"/>
      <c r="BO33" s="471"/>
      <c r="BP33" s="481"/>
      <c r="BQ33" s="481"/>
      <c r="BR33" s="481"/>
      <c r="BS33" s="481"/>
      <c r="BT33" s="481"/>
      <c r="BU33" s="473"/>
      <c r="BV33" s="466"/>
      <c r="BW33" s="473"/>
      <c r="BX33" s="466"/>
    </row>
    <row r="34" spans="1:76" ht="17" customHeight="1" x14ac:dyDescent="0.35">
      <c r="A34" s="516"/>
      <c r="B34" s="482" t="s">
        <v>18</v>
      </c>
      <c r="C34" s="519" t="s">
        <v>31</v>
      </c>
      <c r="D34" s="489">
        <v>29.97</v>
      </c>
      <c r="E34" s="492">
        <v>10</v>
      </c>
      <c r="F34" s="129">
        <v>15</v>
      </c>
      <c r="G34" s="130">
        <f>'Anchor-AI'!L32</f>
        <v>0</v>
      </c>
      <c r="H34" s="131">
        <f>'Anchor-AI'!M32</f>
        <v>0</v>
      </c>
      <c r="I34" s="131">
        <f>'Anchor-AI'!N32</f>
        <v>0</v>
      </c>
      <c r="J34" s="131">
        <f>'Anchor-AI'!O32</f>
        <v>0</v>
      </c>
      <c r="K34" s="131">
        <f>(Summary!$C$58*H34+Summary!$C$59*I34+Summary!$C$60*J34)/Summary!$C$61</f>
        <v>0</v>
      </c>
      <c r="L34" s="131">
        <f>'Anchor-AI'!P32</f>
        <v>0</v>
      </c>
      <c r="M34" s="131">
        <f>'Anchor-AI'!Q32</f>
        <v>0</v>
      </c>
      <c r="N34" s="131">
        <f>'Anchor-AI'!R32</f>
        <v>0</v>
      </c>
      <c r="O34" s="131">
        <f>'Anchor-AI'!S32</f>
        <v>0</v>
      </c>
      <c r="P34" s="131">
        <f>'Anchor-AI'!T32</f>
        <v>0</v>
      </c>
      <c r="Q34" s="131">
        <f>'Anchor-AI'!U32</f>
        <v>0</v>
      </c>
      <c r="R34" s="131">
        <f>'Anchor-AI'!V32</f>
        <v>0</v>
      </c>
      <c r="S34" s="131">
        <f>'Anchor-AI'!W32</f>
        <v>0</v>
      </c>
      <c r="T34" s="131">
        <f>'Anchor-AI'!X32</f>
        <v>0</v>
      </c>
      <c r="U34" s="131">
        <f>10*LOG10(1/((Summary!$C$75/10^(R34/10)+Summary!$C$76/10^(S34/10)+Summary!$C$77/10^(T34/10))/Summary!$C$78))</f>
        <v>0</v>
      </c>
      <c r="V34" s="131">
        <f>'Anchor-AI'!Y32</f>
        <v>0</v>
      </c>
      <c r="W34" s="131">
        <f>'Anchor-AI'!Z32</f>
        <v>0</v>
      </c>
      <c r="X34" s="132">
        <f t="shared" si="5"/>
        <v>0</v>
      </c>
      <c r="Y34" s="133"/>
      <c r="Z34" s="130">
        <f>'Test-AI'!L32</f>
        <v>0</v>
      </c>
      <c r="AA34" s="380">
        <f>'Test-AI'!M32</f>
        <v>0</v>
      </c>
      <c r="AB34" s="380">
        <f>'Test-AI'!N32</f>
        <v>0</v>
      </c>
      <c r="AC34" s="380">
        <f>'Test-AI'!O32</f>
        <v>0</v>
      </c>
      <c r="AD34" s="380">
        <f>(Summary!$C$58*AA34+Summary!$C$59*AB34+Summary!$C$60*AC34)/Summary!$C$61</f>
        <v>0</v>
      </c>
      <c r="AE34" s="380">
        <f>'Test-AI'!P32</f>
        <v>0</v>
      </c>
      <c r="AF34" s="380">
        <f>'Test-AI'!Q32</f>
        <v>0</v>
      </c>
      <c r="AG34" s="380">
        <f>'Test-AI'!R32</f>
        <v>0</v>
      </c>
      <c r="AH34" s="380">
        <f>'Test-AI'!S32</f>
        <v>0</v>
      </c>
      <c r="AI34" s="380">
        <f>'Test-AI'!T32</f>
        <v>0</v>
      </c>
      <c r="AJ34" s="380">
        <f>'Test-AI'!U32</f>
        <v>0</v>
      </c>
      <c r="AK34" s="380">
        <f>'Test-AI'!V32</f>
        <v>0</v>
      </c>
      <c r="AL34" s="380">
        <f>'Test-AI'!W32</f>
        <v>0</v>
      </c>
      <c r="AM34" s="380">
        <f>'Test-AI'!X32</f>
        <v>0</v>
      </c>
      <c r="AN34" s="380">
        <f>10*LOG10(1/((Summary!$C$75/10^(AK34/10)+Summary!$C$76/10^(AL34/10)+Summary!$C$77/10^(AM34/10))/Summary!$C$78))</f>
        <v>0</v>
      </c>
      <c r="AO34" s="131">
        <f>'Test-AI'!Y32</f>
        <v>0</v>
      </c>
      <c r="AP34" s="131">
        <f>'Test-AI'!Z32</f>
        <v>0</v>
      </c>
      <c r="AQ34" s="132">
        <f t="shared" si="1"/>
        <v>0</v>
      </c>
      <c r="AR34" s="134" t="e">
        <f t="shared" si="2"/>
        <v>#DIV/0!</v>
      </c>
      <c r="AS34" s="135" t="e">
        <f t="shared" si="3"/>
        <v>#DIV/0!</v>
      </c>
      <c r="AT34" s="136"/>
      <c r="AU34" s="136"/>
      <c r="AV34" s="495" t="s">
        <v>121</v>
      </c>
      <c r="AW34" s="478" t="e" cm="1">
        <f t="array" ref="AW34">bdRateExtend($G34:$G37,H34:H37,$Z34:$Z37,AA34:AA37)</f>
        <v>#VALUE!</v>
      </c>
      <c r="AX34" s="479" t="e" cm="1">
        <f t="array" ref="AX34">bdRateExtend($G34:$G39,H34:H39,$Z34:$Z39,AA34:AA39)</f>
        <v>#VALUE!</v>
      </c>
      <c r="AY34" s="479" t="e" cm="1">
        <f t="array" ref="AY34">bdRateExtend($G34:$G39,I34:I39,$Z34:$Z39,AB34:AB39)</f>
        <v>#VALUE!</v>
      </c>
      <c r="AZ34" s="496" t="e" cm="1">
        <f t="array" ref="AZ34">bdRateExtend($G34:$G39,J34:J39,$Z34:$Z39,AC34:AC39)</f>
        <v>#VALUE!</v>
      </c>
      <c r="BA34" s="496" t="e" cm="1">
        <f t="array" ref="BA34">bdRateExtend($G34:$G39,K34:K39,$Z34:$Z39,AD34:AD39)</f>
        <v>#VALUE!</v>
      </c>
      <c r="BB34" s="479" t="e">
        <f>(Summary!$C$89*AX34+Summary!$C$90*AY34+Summary!$C$91*AZ34)/Summary!$C$92</f>
        <v>#VALUE!</v>
      </c>
      <c r="BC34" s="478" t="e" cm="1">
        <f t="array" ref="BC34">bdRateExtend($G34:$G37,L34:L37,$Z34:$Z37,AE34:AE37)</f>
        <v>#VALUE!</v>
      </c>
      <c r="BD34" s="475" t="e" cm="1">
        <f t="array" ref="BD34">bdRateExtend($G34:$G39,L34:L39,$Z34:$Z39,AE34:AE39)</f>
        <v>#VALUE!</v>
      </c>
      <c r="BE34" s="478" t="e" cm="1">
        <f t="array" ref="BE34">bdRateExtend($G34:$G37,M34:M37,$Z34:$Z37,AF34:AF37)</f>
        <v>#VALUE!</v>
      </c>
      <c r="BF34" s="475" t="e" cm="1">
        <f t="array" ref="BF34">bdRateExtend($G34:$G39,M34:M39,$Z34:$Z39,AF34:AF39)</f>
        <v>#VALUE!</v>
      </c>
      <c r="BG34" s="474" t="e" cm="1">
        <f t="array" ref="BG34">bdRateExtend($G34:$G37,N34:N37,$Z34:$Z37,AG34:AG37,"None", FALSE,1)</f>
        <v>#VALUE!</v>
      </c>
      <c r="BH34" s="475" t="e" cm="1">
        <f t="array" ref="BH34">bdRateExtend($G34:$G39,N34:N39,$Z34:$Z39,AG34:AG39,"None", FALSE,1)</f>
        <v>#VALUE!</v>
      </c>
      <c r="BI34" s="474" t="e" cm="1">
        <f t="array" ref="BI34">bdRateExtend($G34:$G37,O34:O37,$Z34:$Z37,AH34:AH37,"None", FALSE,1)</f>
        <v>#VALUE!</v>
      </c>
      <c r="BJ34" s="475" t="e" cm="1">
        <f t="array" ref="BJ34">bdRateExtend($G34:$G39,O34:O39,$Z34:$Z39,AH34:AH39,"None", FALSE,1)</f>
        <v>#VALUE!</v>
      </c>
      <c r="BK34" s="478" t="e" cm="1">
        <f t="array" ref="BK34">bdRateExtend($G34:$G37,P34:P37,$Z34:$Z37,AI34:AI37)</f>
        <v>#VALUE!</v>
      </c>
      <c r="BL34" s="475" t="e" cm="1">
        <f t="array" ref="BL34">bdRateExtend($G34:$G39,P34:P39,$Z34:$Z39,AI34:AI39)</f>
        <v>#VALUE!</v>
      </c>
      <c r="BM34" s="478" t="e" cm="1">
        <f t="array" ref="BM34">bdRateExtend($G34:$G37,Q34:Q37,$Z34:$Z37,AJ34:AJ37)</f>
        <v>#VALUE!</v>
      </c>
      <c r="BN34" s="475" t="e" cm="1">
        <f t="array" ref="BN34">bdRateExtend($G34:$G39,Q34:Q39,$Z34:$Z39,AJ34:AJ39)</f>
        <v>#VALUE!</v>
      </c>
      <c r="BO34" s="478" t="e" cm="1">
        <f t="array" ref="BO34">bdRateExtend($G34:$G37,R34:R37,$Z34:$Z37,AK34:AK37)</f>
        <v>#VALUE!</v>
      </c>
      <c r="BP34" s="479" t="e" cm="1">
        <f t="array" ref="BP34">bdRateExtend($G34:$G39,R34:R39,$Z34:$Z39,AK34:AK39)</f>
        <v>#VALUE!</v>
      </c>
      <c r="BQ34" s="479" t="e" cm="1">
        <f t="array" ref="BQ34">bdRateExtend($G34:$G39,S34:S39,$Z34:$Z39,AL34:AL39)</f>
        <v>#VALUE!</v>
      </c>
      <c r="BR34" s="479" t="e" cm="1">
        <f t="array" ref="BR34">bdRateExtend($G34:$G39,T34:T39,$Z34:$Z39,AM34:AM39)</f>
        <v>#VALUE!</v>
      </c>
      <c r="BS34" s="479" t="e" cm="1">
        <f t="array" ref="BS34">bdRateExtend($G34:$G39,U34:U39,$Z34:$Z39,AN34:AN39)</f>
        <v>#VALUE!</v>
      </c>
      <c r="BT34" s="479" t="e">
        <f>(Summary!$C$103*BP34+Summary!$C$104*BQ34+Summary!$C$105*BR34)/Summary!$C$106</f>
        <v>#VALUE!</v>
      </c>
      <c r="BU34" s="462" cm="1">
        <f t="array" ref="BU34">testVMAFRange($G34:$G37,N34:N37,$Z34:$Z37,AG34:AG37)</f>
        <v>0</v>
      </c>
      <c r="BV34" s="464" cm="1">
        <f t="array" ref="BV34">testVMAFRange($G34:$G39,N34:N39,$Z34:$Z39,AG34:AG39)</f>
        <v>0</v>
      </c>
      <c r="BW34" s="462" cm="1">
        <f t="array" ref="BW34">testVMAFRange($G34:$G37,O34:O37,$Z34:$Z37,AH34:AH37)</f>
        <v>0</v>
      </c>
      <c r="BX34" s="464" cm="1">
        <f t="array" ref="BX34">testVMAFRange($G34:$G39,O34:O39,$Z34:$Z39,AH34:AH39)</f>
        <v>0</v>
      </c>
    </row>
    <row r="35" spans="1:76" ht="17" customHeight="1" x14ac:dyDescent="0.35">
      <c r="A35" s="516"/>
      <c r="B35" s="483"/>
      <c r="C35" s="520"/>
      <c r="D35" s="490"/>
      <c r="E35" s="493"/>
      <c r="F35" s="138">
        <v>23</v>
      </c>
      <c r="G35" s="139">
        <f>'Anchor-AI'!L33</f>
        <v>0</v>
      </c>
      <c r="H35" s="140">
        <f>'Anchor-AI'!M33</f>
        <v>0</v>
      </c>
      <c r="I35" s="140">
        <f>'Anchor-AI'!N33</f>
        <v>0</v>
      </c>
      <c r="J35" s="140">
        <f>'Anchor-AI'!O33</f>
        <v>0</v>
      </c>
      <c r="K35" s="140">
        <f>(Summary!$C$58*H35+Summary!$C$59*I35+Summary!$C$60*J35)/Summary!$C$61</f>
        <v>0</v>
      </c>
      <c r="L35" s="140">
        <f>'Anchor-AI'!P33</f>
        <v>0</v>
      </c>
      <c r="M35" s="140">
        <f>'Anchor-AI'!Q33</f>
        <v>0</v>
      </c>
      <c r="N35" s="140">
        <f>'Anchor-AI'!R33</f>
        <v>0</v>
      </c>
      <c r="O35" s="140">
        <f>'Anchor-AI'!S33</f>
        <v>0</v>
      </c>
      <c r="P35" s="140">
        <f>'Anchor-AI'!T33</f>
        <v>0</v>
      </c>
      <c r="Q35" s="140">
        <f>'Anchor-AI'!U33</f>
        <v>0</v>
      </c>
      <c r="R35" s="140">
        <f>'Anchor-AI'!V33</f>
        <v>0</v>
      </c>
      <c r="S35" s="140">
        <f>'Anchor-AI'!W33</f>
        <v>0</v>
      </c>
      <c r="T35" s="140">
        <f>'Anchor-AI'!X33</f>
        <v>0</v>
      </c>
      <c r="U35" s="140">
        <f>10*LOG10(1/((Summary!$C$75/10^(R35/10)+Summary!$C$76/10^(S35/10)+Summary!$C$77/10^(T35/10))/Summary!$C$78))</f>
        <v>0</v>
      </c>
      <c r="V35" s="140">
        <f>'Anchor-AI'!Y33</f>
        <v>0</v>
      </c>
      <c r="W35" s="140">
        <f>'Anchor-AI'!Z33</f>
        <v>0</v>
      </c>
      <c r="X35" s="141">
        <f t="shared" si="5"/>
        <v>0</v>
      </c>
      <c r="Y35" s="133"/>
      <c r="Z35" s="139">
        <f>'Test-AI'!L33</f>
        <v>0</v>
      </c>
      <c r="AA35" s="381">
        <f>'Test-AI'!M33</f>
        <v>0</v>
      </c>
      <c r="AB35" s="381">
        <f>'Test-AI'!N33</f>
        <v>0</v>
      </c>
      <c r="AC35" s="381">
        <f>'Test-AI'!O33</f>
        <v>0</v>
      </c>
      <c r="AD35" s="381">
        <f>(Summary!$C$58*AA35+Summary!$C$59*AB35+Summary!$C$60*AC35)/Summary!$C$61</f>
        <v>0</v>
      </c>
      <c r="AE35" s="381">
        <f>'Test-AI'!P33</f>
        <v>0</v>
      </c>
      <c r="AF35" s="381">
        <f>'Test-AI'!Q33</f>
        <v>0</v>
      </c>
      <c r="AG35" s="381">
        <f>'Test-AI'!R33</f>
        <v>0</v>
      </c>
      <c r="AH35" s="381">
        <f>'Test-AI'!S33</f>
        <v>0</v>
      </c>
      <c r="AI35" s="381">
        <f>'Test-AI'!T33</f>
        <v>0</v>
      </c>
      <c r="AJ35" s="381">
        <f>'Test-AI'!U33</f>
        <v>0</v>
      </c>
      <c r="AK35" s="381">
        <f>'Test-AI'!V33</f>
        <v>0</v>
      </c>
      <c r="AL35" s="381">
        <f>'Test-AI'!W33</f>
        <v>0</v>
      </c>
      <c r="AM35" s="381">
        <f>'Test-AI'!X33</f>
        <v>0</v>
      </c>
      <c r="AN35" s="381">
        <f>10*LOG10(1/((Summary!$C$75/10^(AK35/10)+Summary!$C$76/10^(AL35/10)+Summary!$C$77/10^(AM35/10))/Summary!$C$78))</f>
        <v>0</v>
      </c>
      <c r="AO35" s="140">
        <f>'Test-AI'!Y33</f>
        <v>0</v>
      </c>
      <c r="AP35" s="140">
        <f>'Test-AI'!Z33</f>
        <v>0</v>
      </c>
      <c r="AQ35" s="141">
        <f t="shared" si="1"/>
        <v>0</v>
      </c>
      <c r="AR35" s="142" t="e">
        <f t="shared" si="2"/>
        <v>#DIV/0!</v>
      </c>
      <c r="AS35" s="143" t="e">
        <f t="shared" si="3"/>
        <v>#DIV/0!</v>
      </c>
      <c r="AT35" s="136"/>
      <c r="AU35" s="136"/>
      <c r="AV35" s="467"/>
      <c r="AW35" s="468"/>
      <c r="AX35" s="480"/>
      <c r="AY35" s="480"/>
      <c r="AZ35" s="497"/>
      <c r="BA35" s="497"/>
      <c r="BB35" s="480"/>
      <c r="BC35" s="468"/>
      <c r="BD35" s="476"/>
      <c r="BE35" s="468"/>
      <c r="BF35" s="476"/>
      <c r="BG35" s="469"/>
      <c r="BH35" s="476"/>
      <c r="BI35" s="469"/>
      <c r="BJ35" s="476"/>
      <c r="BK35" s="468"/>
      <c r="BL35" s="476"/>
      <c r="BM35" s="468"/>
      <c r="BN35" s="476"/>
      <c r="BO35" s="468"/>
      <c r="BP35" s="480"/>
      <c r="BQ35" s="480"/>
      <c r="BR35" s="480"/>
      <c r="BS35" s="480"/>
      <c r="BT35" s="480"/>
      <c r="BU35" s="463"/>
      <c r="BV35" s="465"/>
      <c r="BW35" s="463"/>
      <c r="BX35" s="465"/>
    </row>
    <row r="36" spans="1:76" ht="17" customHeight="1" x14ac:dyDescent="0.35">
      <c r="A36" s="516"/>
      <c r="B36" s="483"/>
      <c r="C36" s="520"/>
      <c r="D36" s="490"/>
      <c r="E36" s="493"/>
      <c r="F36" s="138">
        <v>31</v>
      </c>
      <c r="G36" s="139">
        <f>'Anchor-AI'!L34</f>
        <v>0</v>
      </c>
      <c r="H36" s="140">
        <f>'Anchor-AI'!M34</f>
        <v>0</v>
      </c>
      <c r="I36" s="140">
        <f>'Anchor-AI'!N34</f>
        <v>0</v>
      </c>
      <c r="J36" s="140">
        <f>'Anchor-AI'!O34</f>
        <v>0</v>
      </c>
      <c r="K36" s="140">
        <f>(Summary!$C$58*H36+Summary!$C$59*I36+Summary!$C$60*J36)/Summary!$C$61</f>
        <v>0</v>
      </c>
      <c r="L36" s="140">
        <f>'Anchor-AI'!P34</f>
        <v>0</v>
      </c>
      <c r="M36" s="140">
        <f>'Anchor-AI'!Q34</f>
        <v>0</v>
      </c>
      <c r="N36" s="140">
        <f>'Anchor-AI'!R34</f>
        <v>0</v>
      </c>
      <c r="O36" s="140">
        <f>'Anchor-AI'!S34</f>
        <v>0</v>
      </c>
      <c r="P36" s="140">
        <f>'Anchor-AI'!T34</f>
        <v>0</v>
      </c>
      <c r="Q36" s="140">
        <f>'Anchor-AI'!U34</f>
        <v>0</v>
      </c>
      <c r="R36" s="140">
        <f>'Anchor-AI'!V34</f>
        <v>0</v>
      </c>
      <c r="S36" s="140">
        <f>'Anchor-AI'!W34</f>
        <v>0</v>
      </c>
      <c r="T36" s="140">
        <f>'Anchor-AI'!X34</f>
        <v>0</v>
      </c>
      <c r="U36" s="140">
        <f>10*LOG10(1/((Summary!$C$75/10^(R36/10)+Summary!$C$76/10^(S36/10)+Summary!$C$77/10^(T36/10))/Summary!$C$78))</f>
        <v>0</v>
      </c>
      <c r="V36" s="140">
        <f>'Anchor-AI'!Y34</f>
        <v>0</v>
      </c>
      <c r="W36" s="140">
        <f>'Anchor-AI'!Z34</f>
        <v>0</v>
      </c>
      <c r="X36" s="141">
        <f t="shared" si="5"/>
        <v>0</v>
      </c>
      <c r="Y36" s="133"/>
      <c r="Z36" s="139">
        <f>'Test-AI'!L34</f>
        <v>0</v>
      </c>
      <c r="AA36" s="381">
        <f>'Test-AI'!M34</f>
        <v>0</v>
      </c>
      <c r="AB36" s="381">
        <f>'Test-AI'!N34</f>
        <v>0</v>
      </c>
      <c r="AC36" s="381">
        <f>'Test-AI'!O34</f>
        <v>0</v>
      </c>
      <c r="AD36" s="381">
        <f>(Summary!$C$58*AA36+Summary!$C$59*AB36+Summary!$C$60*AC36)/Summary!$C$61</f>
        <v>0</v>
      </c>
      <c r="AE36" s="381">
        <f>'Test-AI'!P34</f>
        <v>0</v>
      </c>
      <c r="AF36" s="381">
        <f>'Test-AI'!Q34</f>
        <v>0</v>
      </c>
      <c r="AG36" s="381">
        <f>'Test-AI'!R34</f>
        <v>0</v>
      </c>
      <c r="AH36" s="381">
        <f>'Test-AI'!S34</f>
        <v>0</v>
      </c>
      <c r="AI36" s="381">
        <f>'Test-AI'!T34</f>
        <v>0</v>
      </c>
      <c r="AJ36" s="381">
        <f>'Test-AI'!U34</f>
        <v>0</v>
      </c>
      <c r="AK36" s="381">
        <f>'Test-AI'!V34</f>
        <v>0</v>
      </c>
      <c r="AL36" s="381">
        <f>'Test-AI'!W34</f>
        <v>0</v>
      </c>
      <c r="AM36" s="381">
        <f>'Test-AI'!X34</f>
        <v>0</v>
      </c>
      <c r="AN36" s="381">
        <f>10*LOG10(1/((Summary!$C$75/10^(AK36/10)+Summary!$C$76/10^(AL36/10)+Summary!$C$77/10^(AM36/10))/Summary!$C$78))</f>
        <v>0</v>
      </c>
      <c r="AO36" s="140">
        <f>'Test-AI'!Y34</f>
        <v>0</v>
      </c>
      <c r="AP36" s="140">
        <f>'Test-AI'!Z34</f>
        <v>0</v>
      </c>
      <c r="AQ36" s="141">
        <f t="shared" si="1"/>
        <v>0</v>
      </c>
      <c r="AR36" s="142" t="e">
        <f t="shared" si="2"/>
        <v>#DIV/0!</v>
      </c>
      <c r="AS36" s="143" t="e">
        <f t="shared" si="3"/>
        <v>#DIV/0!</v>
      </c>
      <c r="AT36" s="136"/>
      <c r="AU36" s="136"/>
      <c r="AV36" s="467" t="s">
        <v>122</v>
      </c>
      <c r="AW36" s="468" t="e" cm="1">
        <f t="array" ref="AW36">bdRateExtend($G35:$G38,H35:H38,$Z35:$Z38,AA35:AA38)</f>
        <v>#VALUE!</v>
      </c>
      <c r="AX36" s="480"/>
      <c r="AY36" s="480"/>
      <c r="AZ36" s="497"/>
      <c r="BA36" s="497"/>
      <c r="BB36" s="480"/>
      <c r="BC36" s="468" t="e" cm="1">
        <f t="array" ref="BC36">bdRateExtend($G35:$G38,L35:L38,$Z35:$Z38,AE35:AE38)</f>
        <v>#VALUE!</v>
      </c>
      <c r="BD36" s="476"/>
      <c r="BE36" s="468" t="e" cm="1">
        <f t="array" ref="BE36">bdRateExtend($G35:$G38,M35:M38,$Z35:$Z38,AF35:AF38)</f>
        <v>#VALUE!</v>
      </c>
      <c r="BF36" s="476"/>
      <c r="BG36" s="469" t="e" cm="1">
        <f t="array" ref="BG36">bdRateExtend($G35:$G38,N35:N38,$Z35:$Z38,AG35:AG38,"None", FALSE,1)</f>
        <v>#VALUE!</v>
      </c>
      <c r="BH36" s="476"/>
      <c r="BI36" s="469" t="e" cm="1">
        <f t="array" ref="BI36">bdRateExtend($G35:$G38,O35:O38,$Z35:$Z38,AH35:AH38,"None", FALSE,1)</f>
        <v>#VALUE!</v>
      </c>
      <c r="BJ36" s="476"/>
      <c r="BK36" s="468" t="e" cm="1">
        <f t="array" ref="BK36">bdRateExtend($G35:$G38,P35:P38,$Z35:$Z38,AI35:AI38)</f>
        <v>#VALUE!</v>
      </c>
      <c r="BL36" s="476"/>
      <c r="BM36" s="468" t="e" cm="1">
        <f t="array" ref="BM36">bdRateExtend($G35:$G38,Q35:Q38,$Z35:$Z38,AJ35:AJ38)</f>
        <v>#VALUE!</v>
      </c>
      <c r="BN36" s="476"/>
      <c r="BO36" s="468" t="e" cm="1">
        <f t="array" ref="BO36">bdRateExtend($G35:$G38,R35:R38,$Z35:$Z38,AK35:AK38)</f>
        <v>#VALUE!</v>
      </c>
      <c r="BP36" s="480"/>
      <c r="BQ36" s="480"/>
      <c r="BR36" s="480"/>
      <c r="BS36" s="480"/>
      <c r="BT36" s="480"/>
      <c r="BU36" s="463" cm="1">
        <f t="array" ref="BU36">testVMAFRange($G35:$G38,N35:N38,$Z35:$Z38,AG35:AG38)</f>
        <v>0</v>
      </c>
      <c r="BV36" s="465"/>
      <c r="BW36" s="463" cm="1">
        <f t="array" ref="BW36">testVMAFRange($G35:$G38,O35:O38,$Z35:$Z38,AH35:AH38)</f>
        <v>0</v>
      </c>
      <c r="BX36" s="465"/>
    </row>
    <row r="37" spans="1:76" ht="17" customHeight="1" x14ac:dyDescent="0.35">
      <c r="A37" s="516"/>
      <c r="B37" s="483"/>
      <c r="C37" s="520"/>
      <c r="D37" s="490"/>
      <c r="E37" s="493"/>
      <c r="F37" s="138">
        <v>39</v>
      </c>
      <c r="G37" s="139">
        <f>'Anchor-AI'!L35</f>
        <v>0</v>
      </c>
      <c r="H37" s="140">
        <f>'Anchor-AI'!M35</f>
        <v>0</v>
      </c>
      <c r="I37" s="140">
        <f>'Anchor-AI'!N35</f>
        <v>0</v>
      </c>
      <c r="J37" s="140">
        <f>'Anchor-AI'!O35</f>
        <v>0</v>
      </c>
      <c r="K37" s="140">
        <f>(Summary!$C$58*H37+Summary!$C$59*I37+Summary!$C$60*J37)/Summary!$C$61</f>
        <v>0</v>
      </c>
      <c r="L37" s="140">
        <f>'Anchor-AI'!P35</f>
        <v>0</v>
      </c>
      <c r="M37" s="140">
        <f>'Anchor-AI'!Q35</f>
        <v>0</v>
      </c>
      <c r="N37" s="140">
        <f>'Anchor-AI'!R35</f>
        <v>0</v>
      </c>
      <c r="O37" s="140">
        <f>'Anchor-AI'!S35</f>
        <v>0</v>
      </c>
      <c r="P37" s="140">
        <f>'Anchor-AI'!T35</f>
        <v>0</v>
      </c>
      <c r="Q37" s="140">
        <f>'Anchor-AI'!U35</f>
        <v>0</v>
      </c>
      <c r="R37" s="140">
        <f>'Anchor-AI'!V35</f>
        <v>0</v>
      </c>
      <c r="S37" s="140">
        <f>'Anchor-AI'!W35</f>
        <v>0</v>
      </c>
      <c r="T37" s="140">
        <f>'Anchor-AI'!X35</f>
        <v>0</v>
      </c>
      <c r="U37" s="140">
        <f>10*LOG10(1/((Summary!$C$75/10^(R37/10)+Summary!$C$76/10^(S37/10)+Summary!$C$77/10^(T37/10))/Summary!$C$78))</f>
        <v>0</v>
      </c>
      <c r="V37" s="140">
        <f>'Anchor-AI'!Y35</f>
        <v>0</v>
      </c>
      <c r="W37" s="140">
        <f>'Anchor-AI'!Z35</f>
        <v>0</v>
      </c>
      <c r="X37" s="141">
        <f t="shared" si="5"/>
        <v>0</v>
      </c>
      <c r="Y37" s="133"/>
      <c r="Z37" s="139">
        <f>'Test-AI'!L35</f>
        <v>0</v>
      </c>
      <c r="AA37" s="381">
        <f>'Test-AI'!M35</f>
        <v>0</v>
      </c>
      <c r="AB37" s="381">
        <f>'Test-AI'!N35</f>
        <v>0</v>
      </c>
      <c r="AC37" s="381">
        <f>'Test-AI'!O35</f>
        <v>0</v>
      </c>
      <c r="AD37" s="381">
        <f>(Summary!$C$58*AA37+Summary!$C$59*AB37+Summary!$C$60*AC37)/Summary!$C$61</f>
        <v>0</v>
      </c>
      <c r="AE37" s="381">
        <f>'Test-AI'!P35</f>
        <v>0</v>
      </c>
      <c r="AF37" s="381">
        <f>'Test-AI'!Q35</f>
        <v>0</v>
      </c>
      <c r="AG37" s="381">
        <f>'Test-AI'!R35</f>
        <v>0</v>
      </c>
      <c r="AH37" s="381">
        <f>'Test-AI'!S35</f>
        <v>0</v>
      </c>
      <c r="AI37" s="381">
        <f>'Test-AI'!T35</f>
        <v>0</v>
      </c>
      <c r="AJ37" s="381">
        <f>'Test-AI'!U35</f>
        <v>0</v>
      </c>
      <c r="AK37" s="381">
        <f>'Test-AI'!V35</f>
        <v>0</v>
      </c>
      <c r="AL37" s="381">
        <f>'Test-AI'!W35</f>
        <v>0</v>
      </c>
      <c r="AM37" s="381">
        <f>'Test-AI'!X35</f>
        <v>0</v>
      </c>
      <c r="AN37" s="381">
        <f>10*LOG10(1/((Summary!$C$75/10^(AK37/10)+Summary!$C$76/10^(AL37/10)+Summary!$C$77/10^(AM37/10))/Summary!$C$78))</f>
        <v>0</v>
      </c>
      <c r="AO37" s="140">
        <f>'Test-AI'!Y35</f>
        <v>0</v>
      </c>
      <c r="AP37" s="140">
        <f>'Test-AI'!Z35</f>
        <v>0</v>
      </c>
      <c r="AQ37" s="141">
        <f t="shared" si="1"/>
        <v>0</v>
      </c>
      <c r="AR37" s="142" t="e">
        <f t="shared" si="2"/>
        <v>#DIV/0!</v>
      </c>
      <c r="AS37" s="143" t="e">
        <f t="shared" si="3"/>
        <v>#DIV/0!</v>
      </c>
      <c r="AT37" s="136"/>
      <c r="AU37" s="136"/>
      <c r="AV37" s="467"/>
      <c r="AW37" s="468"/>
      <c r="AX37" s="480"/>
      <c r="AY37" s="480"/>
      <c r="AZ37" s="497"/>
      <c r="BA37" s="497"/>
      <c r="BB37" s="480"/>
      <c r="BC37" s="468"/>
      <c r="BD37" s="476"/>
      <c r="BE37" s="468"/>
      <c r="BF37" s="476"/>
      <c r="BG37" s="469"/>
      <c r="BH37" s="476"/>
      <c r="BI37" s="469"/>
      <c r="BJ37" s="476"/>
      <c r="BK37" s="468"/>
      <c r="BL37" s="476"/>
      <c r="BM37" s="468"/>
      <c r="BN37" s="476"/>
      <c r="BO37" s="468"/>
      <c r="BP37" s="480"/>
      <c r="BQ37" s="480"/>
      <c r="BR37" s="480"/>
      <c r="BS37" s="480"/>
      <c r="BT37" s="480"/>
      <c r="BU37" s="463"/>
      <c r="BV37" s="465"/>
      <c r="BW37" s="463"/>
      <c r="BX37" s="465"/>
    </row>
    <row r="38" spans="1:76" ht="17" customHeight="1" x14ac:dyDescent="0.35">
      <c r="A38" s="516"/>
      <c r="B38" s="483"/>
      <c r="C38" s="520"/>
      <c r="D38" s="490"/>
      <c r="E38" s="493"/>
      <c r="F38" s="138">
        <v>47</v>
      </c>
      <c r="G38" s="139">
        <f>'Anchor-AI'!L36</f>
        <v>0</v>
      </c>
      <c r="H38" s="140">
        <f>'Anchor-AI'!M36</f>
        <v>0</v>
      </c>
      <c r="I38" s="140">
        <f>'Anchor-AI'!N36</f>
        <v>0</v>
      </c>
      <c r="J38" s="140">
        <f>'Anchor-AI'!O36</f>
        <v>0</v>
      </c>
      <c r="K38" s="140">
        <f>(Summary!$C$58*H38+Summary!$C$59*I38+Summary!$C$60*J38)/Summary!$C$61</f>
        <v>0</v>
      </c>
      <c r="L38" s="140">
        <f>'Anchor-AI'!P36</f>
        <v>0</v>
      </c>
      <c r="M38" s="140">
        <f>'Anchor-AI'!Q36</f>
        <v>0</v>
      </c>
      <c r="N38" s="140">
        <f>'Anchor-AI'!R36</f>
        <v>0</v>
      </c>
      <c r="O38" s="140">
        <f>'Anchor-AI'!S36</f>
        <v>0</v>
      </c>
      <c r="P38" s="140">
        <f>'Anchor-AI'!T36</f>
        <v>0</v>
      </c>
      <c r="Q38" s="140">
        <f>'Anchor-AI'!U36</f>
        <v>0</v>
      </c>
      <c r="R38" s="140">
        <f>'Anchor-AI'!V36</f>
        <v>0</v>
      </c>
      <c r="S38" s="140">
        <f>'Anchor-AI'!W36</f>
        <v>0</v>
      </c>
      <c r="T38" s="140">
        <f>'Anchor-AI'!X36</f>
        <v>0</v>
      </c>
      <c r="U38" s="140">
        <f>10*LOG10(1/((Summary!$C$75/10^(R38/10)+Summary!$C$76/10^(S38/10)+Summary!$C$77/10^(T38/10))/Summary!$C$78))</f>
        <v>0</v>
      </c>
      <c r="V38" s="140">
        <f>'Anchor-AI'!Y36</f>
        <v>0</v>
      </c>
      <c r="W38" s="140">
        <f>'Anchor-AI'!Z36</f>
        <v>0</v>
      </c>
      <c r="X38" s="141">
        <f t="shared" si="5"/>
        <v>0</v>
      </c>
      <c r="Y38" s="133"/>
      <c r="Z38" s="139">
        <f>'Test-AI'!L36</f>
        <v>0</v>
      </c>
      <c r="AA38" s="381">
        <f>'Test-AI'!M36</f>
        <v>0</v>
      </c>
      <c r="AB38" s="381">
        <f>'Test-AI'!N36</f>
        <v>0</v>
      </c>
      <c r="AC38" s="381">
        <f>'Test-AI'!O36</f>
        <v>0</v>
      </c>
      <c r="AD38" s="381">
        <f>(Summary!$C$58*AA38+Summary!$C$59*AB38+Summary!$C$60*AC38)/Summary!$C$61</f>
        <v>0</v>
      </c>
      <c r="AE38" s="381">
        <f>'Test-AI'!P36</f>
        <v>0</v>
      </c>
      <c r="AF38" s="381">
        <f>'Test-AI'!Q36</f>
        <v>0</v>
      </c>
      <c r="AG38" s="381">
        <f>'Test-AI'!R36</f>
        <v>0</v>
      </c>
      <c r="AH38" s="381">
        <f>'Test-AI'!S36</f>
        <v>0</v>
      </c>
      <c r="AI38" s="381">
        <f>'Test-AI'!T36</f>
        <v>0</v>
      </c>
      <c r="AJ38" s="381">
        <f>'Test-AI'!U36</f>
        <v>0</v>
      </c>
      <c r="AK38" s="381">
        <f>'Test-AI'!V36</f>
        <v>0</v>
      </c>
      <c r="AL38" s="381">
        <f>'Test-AI'!W36</f>
        <v>0</v>
      </c>
      <c r="AM38" s="381">
        <f>'Test-AI'!X36</f>
        <v>0</v>
      </c>
      <c r="AN38" s="381">
        <f>10*LOG10(1/((Summary!$C$75/10^(AK38/10)+Summary!$C$76/10^(AL38/10)+Summary!$C$77/10^(AM38/10))/Summary!$C$78))</f>
        <v>0</v>
      </c>
      <c r="AO38" s="140">
        <f>'Test-AI'!Y36</f>
        <v>0</v>
      </c>
      <c r="AP38" s="140">
        <f>'Test-AI'!Z36</f>
        <v>0</v>
      </c>
      <c r="AQ38" s="141">
        <f t="shared" si="1"/>
        <v>0</v>
      </c>
      <c r="AR38" s="142" t="e">
        <f t="shared" si="2"/>
        <v>#DIV/0!</v>
      </c>
      <c r="AS38" s="143" t="e">
        <f t="shared" si="3"/>
        <v>#DIV/0!</v>
      </c>
      <c r="AT38" s="136"/>
      <c r="AU38" s="136"/>
      <c r="AV38" s="467" t="s">
        <v>123</v>
      </c>
      <c r="AW38" s="468" t="e" cm="1">
        <f t="array" ref="AW38">bdRateExtend($G36:$G39,H36:H39,$Z36:$Z39,AA36:AA39)</f>
        <v>#VALUE!</v>
      </c>
      <c r="AX38" s="480"/>
      <c r="AY38" s="480"/>
      <c r="AZ38" s="497"/>
      <c r="BA38" s="497"/>
      <c r="BB38" s="480"/>
      <c r="BC38" s="468" t="e" cm="1">
        <f t="array" ref="BC38">bdRateExtend($G36:$G39,L36:L39,$Z36:$Z39,AE36:AE39)</f>
        <v>#VALUE!</v>
      </c>
      <c r="BD38" s="476"/>
      <c r="BE38" s="468" t="e" cm="1">
        <f t="array" ref="BE38">bdRateExtend($G36:$G39,M36:M39,$Z36:$Z39,AF36:AF39)</f>
        <v>#VALUE!</v>
      </c>
      <c r="BF38" s="476"/>
      <c r="BG38" s="469" t="e" cm="1">
        <f t="array" ref="BG38">bdRateExtend($G36:$G39,N36:N39,$Z36:$Z39,AG36:AG39,"None", FALSE,1)</f>
        <v>#VALUE!</v>
      </c>
      <c r="BH38" s="476"/>
      <c r="BI38" s="469" t="e" cm="1">
        <f t="array" ref="BI38">bdRateExtend($G36:$G39,O36:O39,$Z36:$Z39,AH36:AH39,"None", FALSE,1)</f>
        <v>#VALUE!</v>
      </c>
      <c r="BJ38" s="476"/>
      <c r="BK38" s="468" t="e" cm="1">
        <f t="array" ref="BK38">bdRateExtend($G36:$G39,P36:P39,$Z36:$Z39,AI36:AI39)</f>
        <v>#VALUE!</v>
      </c>
      <c r="BL38" s="476"/>
      <c r="BM38" s="468" t="e" cm="1">
        <f t="array" ref="BM38">bdRateExtend($G36:$G39,Q36:Q39,$Z36:$Z39,AJ36:AJ39)</f>
        <v>#VALUE!</v>
      </c>
      <c r="BN38" s="476"/>
      <c r="BO38" s="468" t="e" cm="1">
        <f t="array" ref="BO38">bdRateExtend($G36:$G39,R36:R39,$Z36:$Z39,AK36:AK39)</f>
        <v>#VALUE!</v>
      </c>
      <c r="BP38" s="480"/>
      <c r="BQ38" s="480"/>
      <c r="BR38" s="480"/>
      <c r="BS38" s="480"/>
      <c r="BT38" s="480"/>
      <c r="BU38" s="463" cm="1">
        <f t="array" ref="BU38">testVMAFRange($G36:$G39,N36:N39,$Z36:$Z39,AG36:AG39)</f>
        <v>0</v>
      </c>
      <c r="BV38" s="465"/>
      <c r="BW38" s="463" cm="1">
        <f t="array" ref="BW38">testVMAFRange($G36:$G39,O36:O39,$Z36:$Z39,AH36:AH39)</f>
        <v>0</v>
      </c>
      <c r="BX38" s="465"/>
    </row>
    <row r="39" spans="1:76" ht="17" customHeight="1" thickBot="1" x14ac:dyDescent="0.4">
      <c r="A39" s="516"/>
      <c r="B39" s="518"/>
      <c r="C39" s="521"/>
      <c r="D39" s="522"/>
      <c r="E39" s="523"/>
      <c r="F39" s="144">
        <v>55</v>
      </c>
      <c r="G39" s="145">
        <f>'Anchor-AI'!L37</f>
        <v>0</v>
      </c>
      <c r="H39" s="146">
        <f>'Anchor-AI'!M37</f>
        <v>0</v>
      </c>
      <c r="I39" s="146">
        <f>'Anchor-AI'!N37</f>
        <v>0</v>
      </c>
      <c r="J39" s="146">
        <f>'Anchor-AI'!O37</f>
        <v>0</v>
      </c>
      <c r="K39" s="146">
        <f>(Summary!$C$58*H39+Summary!$C$59*I39+Summary!$C$60*J39)/Summary!$C$61</f>
        <v>0</v>
      </c>
      <c r="L39" s="146">
        <f>'Anchor-AI'!P37</f>
        <v>0</v>
      </c>
      <c r="M39" s="146">
        <f>'Anchor-AI'!Q37</f>
        <v>0</v>
      </c>
      <c r="N39" s="146">
        <f>'Anchor-AI'!R37</f>
        <v>0</v>
      </c>
      <c r="O39" s="146">
        <f>'Anchor-AI'!S37</f>
        <v>0</v>
      </c>
      <c r="P39" s="146">
        <f>'Anchor-AI'!T37</f>
        <v>0</v>
      </c>
      <c r="Q39" s="146">
        <f>'Anchor-AI'!U37</f>
        <v>0</v>
      </c>
      <c r="R39" s="146">
        <f>'Anchor-AI'!V37</f>
        <v>0</v>
      </c>
      <c r="S39" s="146">
        <f>'Anchor-AI'!W37</f>
        <v>0</v>
      </c>
      <c r="T39" s="146">
        <f>'Anchor-AI'!X37</f>
        <v>0</v>
      </c>
      <c r="U39" s="146">
        <f>10*LOG10(1/((Summary!$C$75/10^(R39/10)+Summary!$C$76/10^(S39/10)+Summary!$C$77/10^(T39/10))/Summary!$C$78))</f>
        <v>0</v>
      </c>
      <c r="V39" s="140">
        <f>'Anchor-AI'!Y37</f>
        <v>0</v>
      </c>
      <c r="W39" s="140">
        <f>'Anchor-AI'!Z37</f>
        <v>0</v>
      </c>
      <c r="X39" s="147">
        <f t="shared" si="5"/>
        <v>0</v>
      </c>
      <c r="Y39" s="133"/>
      <c r="Z39" s="145">
        <f>'Test-AI'!L37</f>
        <v>0</v>
      </c>
      <c r="AA39" s="382">
        <f>'Test-AI'!M37</f>
        <v>0</v>
      </c>
      <c r="AB39" s="382">
        <f>'Test-AI'!N37</f>
        <v>0</v>
      </c>
      <c r="AC39" s="382">
        <f>'Test-AI'!O37</f>
        <v>0</v>
      </c>
      <c r="AD39" s="382">
        <f>(Summary!$C$58*AA39+Summary!$C$59*AB39+Summary!$C$60*AC39)/Summary!$C$61</f>
        <v>0</v>
      </c>
      <c r="AE39" s="382">
        <f>'Test-AI'!P37</f>
        <v>0</v>
      </c>
      <c r="AF39" s="382">
        <f>'Test-AI'!Q37</f>
        <v>0</v>
      </c>
      <c r="AG39" s="382">
        <f>'Test-AI'!R37</f>
        <v>0</v>
      </c>
      <c r="AH39" s="382">
        <f>'Test-AI'!S37</f>
        <v>0</v>
      </c>
      <c r="AI39" s="382">
        <f>'Test-AI'!T37</f>
        <v>0</v>
      </c>
      <c r="AJ39" s="382">
        <f>'Test-AI'!U37</f>
        <v>0</v>
      </c>
      <c r="AK39" s="382">
        <f>'Test-AI'!V37</f>
        <v>0</v>
      </c>
      <c r="AL39" s="382">
        <f>'Test-AI'!W37</f>
        <v>0</v>
      </c>
      <c r="AM39" s="382">
        <f>'Test-AI'!X37</f>
        <v>0</v>
      </c>
      <c r="AN39" s="382">
        <f>10*LOG10(1/((Summary!$C$75/10^(AK39/10)+Summary!$C$76/10^(AL39/10)+Summary!$C$77/10^(AM39/10))/Summary!$C$78))</f>
        <v>0</v>
      </c>
      <c r="AO39" s="140">
        <f>'Test-AI'!Y37</f>
        <v>0</v>
      </c>
      <c r="AP39" s="140">
        <f>'Test-AI'!Z37</f>
        <v>0</v>
      </c>
      <c r="AQ39" s="147">
        <f t="shared" si="1"/>
        <v>0</v>
      </c>
      <c r="AR39" s="148" t="e">
        <f t="shared" si="2"/>
        <v>#DIV/0!</v>
      </c>
      <c r="AS39" s="149" t="e">
        <f t="shared" si="3"/>
        <v>#DIV/0!</v>
      </c>
      <c r="AT39" s="136"/>
      <c r="AU39" s="136"/>
      <c r="AV39" s="470"/>
      <c r="AW39" s="471"/>
      <c r="AX39" s="481"/>
      <c r="AY39" s="481"/>
      <c r="AZ39" s="498"/>
      <c r="BA39" s="498"/>
      <c r="BB39" s="481"/>
      <c r="BC39" s="471"/>
      <c r="BD39" s="477"/>
      <c r="BE39" s="471"/>
      <c r="BF39" s="477"/>
      <c r="BG39" s="472"/>
      <c r="BH39" s="477"/>
      <c r="BI39" s="472"/>
      <c r="BJ39" s="477"/>
      <c r="BK39" s="471"/>
      <c r="BL39" s="477"/>
      <c r="BM39" s="471"/>
      <c r="BN39" s="477"/>
      <c r="BO39" s="471"/>
      <c r="BP39" s="481"/>
      <c r="BQ39" s="481"/>
      <c r="BR39" s="481"/>
      <c r="BS39" s="481"/>
      <c r="BT39" s="481"/>
      <c r="BU39" s="473"/>
      <c r="BV39" s="466"/>
      <c r="BW39" s="473"/>
      <c r="BX39" s="466"/>
    </row>
    <row r="40" spans="1:76" ht="17" customHeight="1" x14ac:dyDescent="0.35">
      <c r="A40" s="516"/>
      <c r="B40" s="482" t="s">
        <v>18</v>
      </c>
      <c r="C40" s="519" t="s">
        <v>32</v>
      </c>
      <c r="D40" s="489">
        <v>59.94</v>
      </c>
      <c r="E40" s="492">
        <v>10</v>
      </c>
      <c r="F40" s="129">
        <v>15</v>
      </c>
      <c r="G40" s="130">
        <f>'Anchor-AI'!L38</f>
        <v>0</v>
      </c>
      <c r="H40" s="131">
        <f>'Anchor-AI'!M38</f>
        <v>0</v>
      </c>
      <c r="I40" s="131">
        <f>'Anchor-AI'!N38</f>
        <v>0</v>
      </c>
      <c r="J40" s="131">
        <f>'Anchor-AI'!O38</f>
        <v>0</v>
      </c>
      <c r="K40" s="131">
        <f>(Summary!$C$58*H40+Summary!$C$59*I40+Summary!$C$60*J40)/Summary!$C$61</f>
        <v>0</v>
      </c>
      <c r="L40" s="131">
        <f>'Anchor-AI'!P38</f>
        <v>0</v>
      </c>
      <c r="M40" s="131">
        <f>'Anchor-AI'!Q38</f>
        <v>0</v>
      </c>
      <c r="N40" s="131">
        <f>'Anchor-AI'!R38</f>
        <v>0</v>
      </c>
      <c r="O40" s="131">
        <f>'Anchor-AI'!S38</f>
        <v>0</v>
      </c>
      <c r="P40" s="131">
        <f>'Anchor-AI'!T38</f>
        <v>0</v>
      </c>
      <c r="Q40" s="131">
        <f>'Anchor-AI'!U38</f>
        <v>0</v>
      </c>
      <c r="R40" s="131">
        <f>'Anchor-AI'!V38</f>
        <v>0</v>
      </c>
      <c r="S40" s="131">
        <f>'Anchor-AI'!W38</f>
        <v>0</v>
      </c>
      <c r="T40" s="131">
        <f>'Anchor-AI'!X38</f>
        <v>0</v>
      </c>
      <c r="U40" s="131">
        <f>10*LOG10(1/((Summary!$C$75/10^(R40/10)+Summary!$C$76/10^(S40/10)+Summary!$C$77/10^(T40/10))/Summary!$C$78))</f>
        <v>0</v>
      </c>
      <c r="V40" s="131">
        <f>'Anchor-AI'!Y38</f>
        <v>0</v>
      </c>
      <c r="W40" s="131">
        <f>'Anchor-AI'!Z38</f>
        <v>0</v>
      </c>
      <c r="X40" s="132">
        <f t="shared" si="5"/>
        <v>0</v>
      </c>
      <c r="Y40" s="133"/>
      <c r="Z40" s="130">
        <f>'Test-AI'!L38</f>
        <v>0</v>
      </c>
      <c r="AA40" s="380">
        <f>'Test-AI'!M38</f>
        <v>0</v>
      </c>
      <c r="AB40" s="380">
        <f>'Test-AI'!N38</f>
        <v>0</v>
      </c>
      <c r="AC40" s="380">
        <f>'Test-AI'!O38</f>
        <v>0</v>
      </c>
      <c r="AD40" s="380">
        <f>(Summary!$C$58*AA40+Summary!$C$59*AB40+Summary!$C$60*AC40)/Summary!$C$61</f>
        <v>0</v>
      </c>
      <c r="AE40" s="380">
        <f>'Test-AI'!P38</f>
        <v>0</v>
      </c>
      <c r="AF40" s="380">
        <f>'Test-AI'!Q38</f>
        <v>0</v>
      </c>
      <c r="AG40" s="380">
        <f>'Test-AI'!R38</f>
        <v>0</v>
      </c>
      <c r="AH40" s="380">
        <f>'Test-AI'!S38</f>
        <v>0</v>
      </c>
      <c r="AI40" s="380">
        <f>'Test-AI'!T38</f>
        <v>0</v>
      </c>
      <c r="AJ40" s="380">
        <f>'Test-AI'!U38</f>
        <v>0</v>
      </c>
      <c r="AK40" s="380">
        <f>'Test-AI'!V38</f>
        <v>0</v>
      </c>
      <c r="AL40" s="380">
        <f>'Test-AI'!W38</f>
        <v>0</v>
      </c>
      <c r="AM40" s="380">
        <f>'Test-AI'!X38</f>
        <v>0</v>
      </c>
      <c r="AN40" s="380">
        <f>10*LOG10(1/((Summary!$C$75/10^(AK40/10)+Summary!$C$76/10^(AL40/10)+Summary!$C$77/10^(AM40/10))/Summary!$C$78))</f>
        <v>0</v>
      </c>
      <c r="AO40" s="131">
        <f>'Test-AI'!Y38</f>
        <v>0</v>
      </c>
      <c r="AP40" s="131">
        <f>'Test-AI'!Z38</f>
        <v>0</v>
      </c>
      <c r="AQ40" s="132">
        <f t="shared" si="1"/>
        <v>0</v>
      </c>
      <c r="AR40" s="134" t="e">
        <f t="shared" si="2"/>
        <v>#DIV/0!</v>
      </c>
      <c r="AS40" s="135" t="e">
        <f t="shared" si="3"/>
        <v>#DIV/0!</v>
      </c>
      <c r="AT40" s="136"/>
      <c r="AU40" s="136"/>
      <c r="AV40" s="495" t="s">
        <v>121</v>
      </c>
      <c r="AW40" s="478" t="e" cm="1">
        <f t="array" ref="AW40">bdRateExtend($G40:$G43,H40:H43,$Z40:$Z43,AA40:AA43)</f>
        <v>#VALUE!</v>
      </c>
      <c r="AX40" s="479" t="e" cm="1">
        <f t="array" ref="AX40">bdRateExtend($G40:$G45,H40:H45,$Z40:$Z45,AA40:AA45)</f>
        <v>#VALUE!</v>
      </c>
      <c r="AY40" s="479" t="e" cm="1">
        <f t="array" ref="AY40">bdRateExtend($G40:$G45,I40:I45,$Z40:$Z45,AB40:AB45)</f>
        <v>#VALUE!</v>
      </c>
      <c r="AZ40" s="496" t="e" cm="1">
        <f t="array" ref="AZ40">bdRateExtend($G40:$G45,J40:J45,$Z40:$Z45,AC40:AC45)</f>
        <v>#VALUE!</v>
      </c>
      <c r="BA40" s="496" t="e" cm="1">
        <f t="array" ref="BA40">bdRateExtend($G40:$G45,K40:K45,$Z40:$Z45,AD40:AD45)</f>
        <v>#VALUE!</v>
      </c>
      <c r="BB40" s="479" t="e">
        <f>(Summary!$C$89*AX40+Summary!$C$90*AY40+Summary!$C$91*AZ40)/Summary!$C$92</f>
        <v>#VALUE!</v>
      </c>
      <c r="BC40" s="478" t="e" cm="1">
        <f t="array" ref="BC40">bdRateExtend($G40:$G43,L40:L43,$Z40:$Z43,AE40:AE43)</f>
        <v>#VALUE!</v>
      </c>
      <c r="BD40" s="475" t="e" cm="1">
        <f t="array" ref="BD40">bdRateExtend($G40:$G45,L40:L45,$Z40:$Z45,AE40:AE45)</f>
        <v>#VALUE!</v>
      </c>
      <c r="BE40" s="478" t="e" cm="1">
        <f t="array" ref="BE40">bdRateExtend($G40:$G43,M40:M43,$Z40:$Z43,AF40:AF43)</f>
        <v>#VALUE!</v>
      </c>
      <c r="BF40" s="475" t="e" cm="1">
        <f t="array" ref="BF40">bdRateExtend($G40:$G45,M40:M45,$Z40:$Z45,AF40:AF45)</f>
        <v>#VALUE!</v>
      </c>
      <c r="BG40" s="474" t="e" cm="1">
        <f t="array" ref="BG40">bdRateExtend($G40:$G43,N40:N43,$Z40:$Z43,AG40:AG43,"None", FALSE,1)</f>
        <v>#VALUE!</v>
      </c>
      <c r="BH40" s="475" t="e" cm="1">
        <f t="array" ref="BH40">bdRateExtend($G40:$G45,N40:N45,$Z40:$Z45,AG40:AG45,"None", FALSE,1)</f>
        <v>#VALUE!</v>
      </c>
      <c r="BI40" s="474" t="e" cm="1">
        <f t="array" ref="BI40">bdRateExtend($G40:$G43,O40:O43,$Z40:$Z43,AH40:AH43,"None", FALSE,1)</f>
        <v>#VALUE!</v>
      </c>
      <c r="BJ40" s="475" t="e" cm="1">
        <f t="array" ref="BJ40">bdRateExtend($G40:$G45,O40:O45,$Z40:$Z45,AH40:AH45,"None", FALSE,1)</f>
        <v>#VALUE!</v>
      </c>
      <c r="BK40" s="478" t="e" cm="1">
        <f t="array" ref="BK40">bdRateExtend($G40:$G43,P40:P43,$Z40:$Z43,AI40:AI43)</f>
        <v>#VALUE!</v>
      </c>
      <c r="BL40" s="475" t="e" cm="1">
        <f t="array" ref="BL40">bdRateExtend($G40:$G45,P40:P45,$Z40:$Z45,AI40:AI45)</f>
        <v>#VALUE!</v>
      </c>
      <c r="BM40" s="478" t="e" cm="1">
        <f t="array" ref="BM40">bdRateExtend($G40:$G43,Q40:Q43,$Z40:$Z43,AJ40:AJ43)</f>
        <v>#VALUE!</v>
      </c>
      <c r="BN40" s="475" t="e" cm="1">
        <f t="array" ref="BN40">bdRateExtend($G40:$G45,Q40:Q45,$Z40:$Z45,AJ40:AJ45)</f>
        <v>#VALUE!</v>
      </c>
      <c r="BO40" s="478" t="e" cm="1">
        <f t="array" ref="BO40">bdRateExtend($G40:$G43,R40:R43,$Z40:$Z43,AK40:AK43)</f>
        <v>#VALUE!</v>
      </c>
      <c r="BP40" s="479" t="e" cm="1">
        <f t="array" ref="BP40">bdRateExtend($G40:$G45,R40:R45,$Z40:$Z45,AK40:AK45)</f>
        <v>#VALUE!</v>
      </c>
      <c r="BQ40" s="479" t="e" cm="1">
        <f t="array" ref="BQ40">bdRateExtend($G40:$G45,S40:S45,$Z40:$Z45,AL40:AL45)</f>
        <v>#VALUE!</v>
      </c>
      <c r="BR40" s="479" t="e" cm="1">
        <f t="array" ref="BR40">bdRateExtend($G40:$G45,T40:T45,$Z40:$Z45,AM40:AM45)</f>
        <v>#VALUE!</v>
      </c>
      <c r="BS40" s="479" t="e" cm="1">
        <f t="array" ref="BS40">bdRateExtend($G40:$G45,U40:U45,$Z40:$Z45,AN40:AN45)</f>
        <v>#VALUE!</v>
      </c>
      <c r="BT40" s="479" t="e">
        <f>(Summary!$C$103*BP40+Summary!$C$104*BQ40+Summary!$C$105*BR40)/Summary!$C$106</f>
        <v>#VALUE!</v>
      </c>
      <c r="BU40" s="462" cm="1">
        <f t="array" ref="BU40">testVMAFRange($G40:$G43,N40:N43,$Z40:$Z43,AG40:AG43)</f>
        <v>0</v>
      </c>
      <c r="BV40" s="464" cm="1">
        <f t="array" ref="BV40">testVMAFRange($G40:$G45,N40:N45,$Z40:$Z45,AG40:AG45)</f>
        <v>0</v>
      </c>
      <c r="BW40" s="462" cm="1">
        <f t="array" ref="BW40">testVMAFRange($G40:$G43,O40:O43,$Z40:$Z43,AH40:AH43)</f>
        <v>0</v>
      </c>
      <c r="BX40" s="464" cm="1">
        <f t="array" ref="BX40">testVMAFRange($G40:$G45,O40:O45,$Z40:$Z45,AH40:AH45)</f>
        <v>0</v>
      </c>
    </row>
    <row r="41" spans="1:76" ht="17" customHeight="1" x14ac:dyDescent="0.35">
      <c r="A41" s="516"/>
      <c r="B41" s="483"/>
      <c r="C41" s="520"/>
      <c r="D41" s="490"/>
      <c r="E41" s="493"/>
      <c r="F41" s="138">
        <v>23</v>
      </c>
      <c r="G41" s="139">
        <f>'Anchor-AI'!L39</f>
        <v>0</v>
      </c>
      <c r="H41" s="140">
        <f>'Anchor-AI'!M39</f>
        <v>0</v>
      </c>
      <c r="I41" s="140">
        <f>'Anchor-AI'!N39</f>
        <v>0</v>
      </c>
      <c r="J41" s="140">
        <f>'Anchor-AI'!O39</f>
        <v>0</v>
      </c>
      <c r="K41" s="140">
        <f>(Summary!$C$58*H41+Summary!$C$59*I41+Summary!$C$60*J41)/Summary!$C$61</f>
        <v>0</v>
      </c>
      <c r="L41" s="140">
        <f>'Anchor-AI'!P39</f>
        <v>0</v>
      </c>
      <c r="M41" s="140">
        <f>'Anchor-AI'!Q39</f>
        <v>0</v>
      </c>
      <c r="N41" s="140">
        <f>'Anchor-AI'!R39</f>
        <v>0</v>
      </c>
      <c r="O41" s="140">
        <f>'Anchor-AI'!S39</f>
        <v>0</v>
      </c>
      <c r="P41" s="140">
        <f>'Anchor-AI'!T39</f>
        <v>0</v>
      </c>
      <c r="Q41" s="140">
        <f>'Anchor-AI'!U39</f>
        <v>0</v>
      </c>
      <c r="R41" s="140">
        <f>'Anchor-AI'!V39</f>
        <v>0</v>
      </c>
      <c r="S41" s="140">
        <f>'Anchor-AI'!W39</f>
        <v>0</v>
      </c>
      <c r="T41" s="140">
        <f>'Anchor-AI'!X39</f>
        <v>0</v>
      </c>
      <c r="U41" s="140">
        <f>10*LOG10(1/((Summary!$C$75/10^(R41/10)+Summary!$C$76/10^(S41/10)+Summary!$C$77/10^(T41/10))/Summary!$C$78))</f>
        <v>0</v>
      </c>
      <c r="V41" s="140">
        <f>'Anchor-AI'!Y39</f>
        <v>0</v>
      </c>
      <c r="W41" s="140">
        <f>'Anchor-AI'!Z39</f>
        <v>0</v>
      </c>
      <c r="X41" s="141">
        <f t="shared" si="5"/>
        <v>0</v>
      </c>
      <c r="Y41" s="133"/>
      <c r="Z41" s="139">
        <f>'Test-AI'!L39</f>
        <v>0</v>
      </c>
      <c r="AA41" s="381">
        <f>'Test-AI'!M39</f>
        <v>0</v>
      </c>
      <c r="AB41" s="381">
        <f>'Test-AI'!N39</f>
        <v>0</v>
      </c>
      <c r="AC41" s="381">
        <f>'Test-AI'!O39</f>
        <v>0</v>
      </c>
      <c r="AD41" s="381">
        <f>(Summary!$C$58*AA41+Summary!$C$59*AB41+Summary!$C$60*AC41)/Summary!$C$61</f>
        <v>0</v>
      </c>
      <c r="AE41" s="381">
        <f>'Test-AI'!P39</f>
        <v>0</v>
      </c>
      <c r="AF41" s="381">
        <f>'Test-AI'!Q39</f>
        <v>0</v>
      </c>
      <c r="AG41" s="381">
        <f>'Test-AI'!R39</f>
        <v>0</v>
      </c>
      <c r="AH41" s="381">
        <f>'Test-AI'!S39</f>
        <v>0</v>
      </c>
      <c r="AI41" s="381">
        <f>'Test-AI'!T39</f>
        <v>0</v>
      </c>
      <c r="AJ41" s="381">
        <f>'Test-AI'!U39</f>
        <v>0</v>
      </c>
      <c r="AK41" s="381">
        <f>'Test-AI'!V39</f>
        <v>0</v>
      </c>
      <c r="AL41" s="381">
        <f>'Test-AI'!W39</f>
        <v>0</v>
      </c>
      <c r="AM41" s="381">
        <f>'Test-AI'!X39</f>
        <v>0</v>
      </c>
      <c r="AN41" s="381">
        <f>10*LOG10(1/((Summary!$C$75/10^(AK41/10)+Summary!$C$76/10^(AL41/10)+Summary!$C$77/10^(AM41/10))/Summary!$C$78))</f>
        <v>0</v>
      </c>
      <c r="AO41" s="140">
        <f>'Test-AI'!Y39</f>
        <v>0</v>
      </c>
      <c r="AP41" s="140">
        <f>'Test-AI'!Z39</f>
        <v>0</v>
      </c>
      <c r="AQ41" s="141">
        <f t="shared" si="1"/>
        <v>0</v>
      </c>
      <c r="AR41" s="142" t="e">
        <f t="shared" si="2"/>
        <v>#DIV/0!</v>
      </c>
      <c r="AS41" s="143" t="e">
        <f t="shared" si="3"/>
        <v>#DIV/0!</v>
      </c>
      <c r="AT41" s="136"/>
      <c r="AU41" s="136"/>
      <c r="AV41" s="467"/>
      <c r="AW41" s="468"/>
      <c r="AX41" s="480"/>
      <c r="AY41" s="480"/>
      <c r="AZ41" s="497"/>
      <c r="BA41" s="497"/>
      <c r="BB41" s="480"/>
      <c r="BC41" s="468"/>
      <c r="BD41" s="476"/>
      <c r="BE41" s="468"/>
      <c r="BF41" s="476"/>
      <c r="BG41" s="469"/>
      <c r="BH41" s="476"/>
      <c r="BI41" s="469"/>
      <c r="BJ41" s="476"/>
      <c r="BK41" s="468"/>
      <c r="BL41" s="476"/>
      <c r="BM41" s="468"/>
      <c r="BN41" s="476"/>
      <c r="BO41" s="468"/>
      <c r="BP41" s="480"/>
      <c r="BQ41" s="480"/>
      <c r="BR41" s="480"/>
      <c r="BS41" s="480"/>
      <c r="BT41" s="480"/>
      <c r="BU41" s="463"/>
      <c r="BV41" s="465"/>
      <c r="BW41" s="463"/>
      <c r="BX41" s="465"/>
    </row>
    <row r="42" spans="1:76" ht="17" customHeight="1" x14ac:dyDescent="0.35">
      <c r="A42" s="516"/>
      <c r="B42" s="483"/>
      <c r="C42" s="520"/>
      <c r="D42" s="490"/>
      <c r="E42" s="493"/>
      <c r="F42" s="138">
        <v>31</v>
      </c>
      <c r="G42" s="139">
        <f>'Anchor-AI'!L40</f>
        <v>0</v>
      </c>
      <c r="H42" s="140">
        <f>'Anchor-AI'!M40</f>
        <v>0</v>
      </c>
      <c r="I42" s="140">
        <f>'Anchor-AI'!N40</f>
        <v>0</v>
      </c>
      <c r="J42" s="140">
        <f>'Anchor-AI'!O40</f>
        <v>0</v>
      </c>
      <c r="K42" s="140">
        <f>(Summary!$C$58*H42+Summary!$C$59*I42+Summary!$C$60*J42)/Summary!$C$61</f>
        <v>0</v>
      </c>
      <c r="L42" s="140">
        <f>'Anchor-AI'!P40</f>
        <v>0</v>
      </c>
      <c r="M42" s="140">
        <f>'Anchor-AI'!Q40</f>
        <v>0</v>
      </c>
      <c r="N42" s="140">
        <f>'Anchor-AI'!R40</f>
        <v>0</v>
      </c>
      <c r="O42" s="140">
        <f>'Anchor-AI'!S40</f>
        <v>0</v>
      </c>
      <c r="P42" s="140">
        <f>'Anchor-AI'!T40</f>
        <v>0</v>
      </c>
      <c r="Q42" s="140">
        <f>'Anchor-AI'!U40</f>
        <v>0</v>
      </c>
      <c r="R42" s="140">
        <f>'Anchor-AI'!V40</f>
        <v>0</v>
      </c>
      <c r="S42" s="140">
        <f>'Anchor-AI'!W40</f>
        <v>0</v>
      </c>
      <c r="T42" s="140">
        <f>'Anchor-AI'!X40</f>
        <v>0</v>
      </c>
      <c r="U42" s="140">
        <f>10*LOG10(1/((Summary!$C$75/10^(R42/10)+Summary!$C$76/10^(S42/10)+Summary!$C$77/10^(T42/10))/Summary!$C$78))</f>
        <v>0</v>
      </c>
      <c r="V42" s="140">
        <f>'Anchor-AI'!Y40</f>
        <v>0</v>
      </c>
      <c r="W42" s="140">
        <f>'Anchor-AI'!Z40</f>
        <v>0</v>
      </c>
      <c r="X42" s="141">
        <f t="shared" si="5"/>
        <v>0</v>
      </c>
      <c r="Y42" s="133"/>
      <c r="Z42" s="139">
        <f>'Test-AI'!L40</f>
        <v>0</v>
      </c>
      <c r="AA42" s="381">
        <f>'Test-AI'!M40</f>
        <v>0</v>
      </c>
      <c r="AB42" s="381">
        <f>'Test-AI'!N40</f>
        <v>0</v>
      </c>
      <c r="AC42" s="381">
        <f>'Test-AI'!O40</f>
        <v>0</v>
      </c>
      <c r="AD42" s="381">
        <f>(Summary!$C$58*AA42+Summary!$C$59*AB42+Summary!$C$60*AC42)/Summary!$C$61</f>
        <v>0</v>
      </c>
      <c r="AE42" s="381">
        <f>'Test-AI'!P40</f>
        <v>0</v>
      </c>
      <c r="AF42" s="381">
        <f>'Test-AI'!Q40</f>
        <v>0</v>
      </c>
      <c r="AG42" s="381">
        <f>'Test-AI'!R40</f>
        <v>0</v>
      </c>
      <c r="AH42" s="381">
        <f>'Test-AI'!S40</f>
        <v>0</v>
      </c>
      <c r="AI42" s="381">
        <f>'Test-AI'!T40</f>
        <v>0</v>
      </c>
      <c r="AJ42" s="381">
        <f>'Test-AI'!U40</f>
        <v>0</v>
      </c>
      <c r="AK42" s="381">
        <f>'Test-AI'!V40</f>
        <v>0</v>
      </c>
      <c r="AL42" s="381">
        <f>'Test-AI'!W40</f>
        <v>0</v>
      </c>
      <c r="AM42" s="381">
        <f>'Test-AI'!X40</f>
        <v>0</v>
      </c>
      <c r="AN42" s="381">
        <f>10*LOG10(1/((Summary!$C$75/10^(AK42/10)+Summary!$C$76/10^(AL42/10)+Summary!$C$77/10^(AM42/10))/Summary!$C$78))</f>
        <v>0</v>
      </c>
      <c r="AO42" s="140">
        <f>'Test-AI'!Y40</f>
        <v>0</v>
      </c>
      <c r="AP42" s="140">
        <f>'Test-AI'!Z40</f>
        <v>0</v>
      </c>
      <c r="AQ42" s="141">
        <f t="shared" si="1"/>
        <v>0</v>
      </c>
      <c r="AR42" s="142" t="e">
        <f t="shared" si="2"/>
        <v>#DIV/0!</v>
      </c>
      <c r="AS42" s="143" t="e">
        <f t="shared" si="3"/>
        <v>#DIV/0!</v>
      </c>
      <c r="AT42" s="136"/>
      <c r="AU42" s="136"/>
      <c r="AV42" s="467" t="s">
        <v>122</v>
      </c>
      <c r="AW42" s="468" t="e" cm="1">
        <f t="array" ref="AW42">bdRateExtend($G41:$G44,H41:H44,$Z41:$Z44,AA41:AA44)</f>
        <v>#VALUE!</v>
      </c>
      <c r="AX42" s="480"/>
      <c r="AY42" s="480"/>
      <c r="AZ42" s="497"/>
      <c r="BA42" s="497"/>
      <c r="BB42" s="480"/>
      <c r="BC42" s="468" t="e" cm="1">
        <f t="array" ref="BC42">bdRateExtend($G41:$G44,L41:L44,$Z41:$Z44,AE41:AE44)</f>
        <v>#VALUE!</v>
      </c>
      <c r="BD42" s="476"/>
      <c r="BE42" s="468" t="e" cm="1">
        <f t="array" ref="BE42">bdRateExtend($G41:$G44,M41:M44,$Z41:$Z44,AF41:AF44)</f>
        <v>#VALUE!</v>
      </c>
      <c r="BF42" s="476"/>
      <c r="BG42" s="469" t="e" cm="1">
        <f t="array" ref="BG42">bdRateExtend($G41:$G44,N41:N44,$Z41:$Z44,AG41:AG44,"None", FALSE,1)</f>
        <v>#VALUE!</v>
      </c>
      <c r="BH42" s="476"/>
      <c r="BI42" s="469" t="e" cm="1">
        <f t="array" ref="BI42">bdRateExtend($G41:$G44,O41:O44,$Z41:$Z44,AH41:AH44,"None", FALSE,1)</f>
        <v>#VALUE!</v>
      </c>
      <c r="BJ42" s="476"/>
      <c r="BK42" s="468" t="e" cm="1">
        <f t="array" ref="BK42">bdRateExtend($G41:$G44,P41:P44,$Z41:$Z44,AI41:AI44)</f>
        <v>#VALUE!</v>
      </c>
      <c r="BL42" s="476"/>
      <c r="BM42" s="468" t="e" cm="1">
        <f t="array" ref="BM42">bdRateExtend($G41:$G44,Q41:Q44,$Z41:$Z44,AJ41:AJ44)</f>
        <v>#VALUE!</v>
      </c>
      <c r="BN42" s="476"/>
      <c r="BO42" s="468" t="e" cm="1">
        <f t="array" ref="BO42">bdRateExtend($G41:$G44,R41:R44,$Z41:$Z44,AK41:AK44)</f>
        <v>#VALUE!</v>
      </c>
      <c r="BP42" s="480"/>
      <c r="BQ42" s="480"/>
      <c r="BR42" s="480"/>
      <c r="BS42" s="480"/>
      <c r="BT42" s="480"/>
      <c r="BU42" s="463" cm="1">
        <f t="array" ref="BU42">testVMAFRange($G41:$G44,N41:N44,$Z41:$Z44,AG41:AG44)</f>
        <v>0</v>
      </c>
      <c r="BV42" s="465"/>
      <c r="BW42" s="463" cm="1">
        <f t="array" ref="BW42">testVMAFRange($G41:$G44,O41:O44,$Z41:$Z44,AH41:AH44)</f>
        <v>0</v>
      </c>
      <c r="BX42" s="465"/>
    </row>
    <row r="43" spans="1:76" ht="17" customHeight="1" x14ac:dyDescent="0.35">
      <c r="A43" s="516"/>
      <c r="B43" s="483"/>
      <c r="C43" s="520"/>
      <c r="D43" s="490"/>
      <c r="E43" s="493"/>
      <c r="F43" s="138">
        <v>39</v>
      </c>
      <c r="G43" s="139">
        <f>'Anchor-AI'!L41</f>
        <v>0</v>
      </c>
      <c r="H43" s="140">
        <f>'Anchor-AI'!M41</f>
        <v>0</v>
      </c>
      <c r="I43" s="140">
        <f>'Anchor-AI'!N41</f>
        <v>0</v>
      </c>
      <c r="J43" s="140">
        <f>'Anchor-AI'!O41</f>
        <v>0</v>
      </c>
      <c r="K43" s="140">
        <f>(Summary!$C$58*H43+Summary!$C$59*I43+Summary!$C$60*J43)/Summary!$C$61</f>
        <v>0</v>
      </c>
      <c r="L43" s="140">
        <f>'Anchor-AI'!P41</f>
        <v>0</v>
      </c>
      <c r="M43" s="140">
        <f>'Anchor-AI'!Q41</f>
        <v>0</v>
      </c>
      <c r="N43" s="140">
        <f>'Anchor-AI'!R41</f>
        <v>0</v>
      </c>
      <c r="O43" s="140">
        <f>'Anchor-AI'!S41</f>
        <v>0</v>
      </c>
      <c r="P43" s="140">
        <f>'Anchor-AI'!T41</f>
        <v>0</v>
      </c>
      <c r="Q43" s="140">
        <f>'Anchor-AI'!U41</f>
        <v>0</v>
      </c>
      <c r="R43" s="140">
        <f>'Anchor-AI'!V41</f>
        <v>0</v>
      </c>
      <c r="S43" s="140">
        <f>'Anchor-AI'!W41</f>
        <v>0</v>
      </c>
      <c r="T43" s="140">
        <f>'Anchor-AI'!X41</f>
        <v>0</v>
      </c>
      <c r="U43" s="140">
        <f>10*LOG10(1/((Summary!$C$75/10^(R43/10)+Summary!$C$76/10^(S43/10)+Summary!$C$77/10^(T43/10))/Summary!$C$78))</f>
        <v>0</v>
      </c>
      <c r="V43" s="140">
        <f>'Anchor-AI'!Y41</f>
        <v>0</v>
      </c>
      <c r="W43" s="140">
        <f>'Anchor-AI'!Z41</f>
        <v>0</v>
      </c>
      <c r="X43" s="141">
        <f t="shared" si="5"/>
        <v>0</v>
      </c>
      <c r="Y43" s="133"/>
      <c r="Z43" s="139">
        <f>'Test-AI'!L41</f>
        <v>0</v>
      </c>
      <c r="AA43" s="381">
        <f>'Test-AI'!M41</f>
        <v>0</v>
      </c>
      <c r="AB43" s="381">
        <f>'Test-AI'!N41</f>
        <v>0</v>
      </c>
      <c r="AC43" s="381">
        <f>'Test-AI'!O41</f>
        <v>0</v>
      </c>
      <c r="AD43" s="381">
        <f>(Summary!$C$58*AA43+Summary!$C$59*AB43+Summary!$C$60*AC43)/Summary!$C$61</f>
        <v>0</v>
      </c>
      <c r="AE43" s="381">
        <f>'Test-AI'!P41</f>
        <v>0</v>
      </c>
      <c r="AF43" s="381">
        <f>'Test-AI'!Q41</f>
        <v>0</v>
      </c>
      <c r="AG43" s="381">
        <f>'Test-AI'!R41</f>
        <v>0</v>
      </c>
      <c r="AH43" s="381">
        <f>'Test-AI'!S41</f>
        <v>0</v>
      </c>
      <c r="AI43" s="381">
        <f>'Test-AI'!T41</f>
        <v>0</v>
      </c>
      <c r="AJ43" s="381">
        <f>'Test-AI'!U41</f>
        <v>0</v>
      </c>
      <c r="AK43" s="381">
        <f>'Test-AI'!V41</f>
        <v>0</v>
      </c>
      <c r="AL43" s="381">
        <f>'Test-AI'!W41</f>
        <v>0</v>
      </c>
      <c r="AM43" s="381">
        <f>'Test-AI'!X41</f>
        <v>0</v>
      </c>
      <c r="AN43" s="381">
        <f>10*LOG10(1/((Summary!$C$75/10^(AK43/10)+Summary!$C$76/10^(AL43/10)+Summary!$C$77/10^(AM43/10))/Summary!$C$78))</f>
        <v>0</v>
      </c>
      <c r="AO43" s="140">
        <f>'Test-AI'!Y41</f>
        <v>0</v>
      </c>
      <c r="AP43" s="140">
        <f>'Test-AI'!Z41</f>
        <v>0</v>
      </c>
      <c r="AQ43" s="141">
        <f t="shared" si="1"/>
        <v>0</v>
      </c>
      <c r="AR43" s="142" t="e">
        <f t="shared" si="2"/>
        <v>#DIV/0!</v>
      </c>
      <c r="AS43" s="143" t="e">
        <f t="shared" si="3"/>
        <v>#DIV/0!</v>
      </c>
      <c r="AT43" s="136"/>
      <c r="AU43" s="136"/>
      <c r="AV43" s="467"/>
      <c r="AW43" s="468"/>
      <c r="AX43" s="480"/>
      <c r="AY43" s="480"/>
      <c r="AZ43" s="497"/>
      <c r="BA43" s="497"/>
      <c r="BB43" s="480"/>
      <c r="BC43" s="468"/>
      <c r="BD43" s="476"/>
      <c r="BE43" s="468"/>
      <c r="BF43" s="476"/>
      <c r="BG43" s="469"/>
      <c r="BH43" s="476"/>
      <c r="BI43" s="469"/>
      <c r="BJ43" s="476"/>
      <c r="BK43" s="468"/>
      <c r="BL43" s="476"/>
      <c r="BM43" s="468"/>
      <c r="BN43" s="476"/>
      <c r="BO43" s="468"/>
      <c r="BP43" s="480"/>
      <c r="BQ43" s="480"/>
      <c r="BR43" s="480"/>
      <c r="BS43" s="480"/>
      <c r="BT43" s="480"/>
      <c r="BU43" s="463"/>
      <c r="BV43" s="465"/>
      <c r="BW43" s="463"/>
      <c r="BX43" s="465"/>
    </row>
    <row r="44" spans="1:76" ht="17" customHeight="1" x14ac:dyDescent="0.35">
      <c r="A44" s="516"/>
      <c r="B44" s="483"/>
      <c r="C44" s="520"/>
      <c r="D44" s="490"/>
      <c r="E44" s="493"/>
      <c r="F44" s="138">
        <v>47</v>
      </c>
      <c r="G44" s="139">
        <f>'Anchor-AI'!L42</f>
        <v>0</v>
      </c>
      <c r="H44" s="140">
        <f>'Anchor-AI'!M42</f>
        <v>0</v>
      </c>
      <c r="I44" s="140">
        <f>'Anchor-AI'!N42</f>
        <v>0</v>
      </c>
      <c r="J44" s="140">
        <f>'Anchor-AI'!O42</f>
        <v>0</v>
      </c>
      <c r="K44" s="140">
        <f>(Summary!$C$58*H44+Summary!$C$59*I44+Summary!$C$60*J44)/Summary!$C$61</f>
        <v>0</v>
      </c>
      <c r="L44" s="140">
        <f>'Anchor-AI'!P42</f>
        <v>0</v>
      </c>
      <c r="M44" s="140">
        <f>'Anchor-AI'!Q42</f>
        <v>0</v>
      </c>
      <c r="N44" s="140">
        <f>'Anchor-AI'!R42</f>
        <v>0</v>
      </c>
      <c r="O44" s="140">
        <f>'Anchor-AI'!S42</f>
        <v>0</v>
      </c>
      <c r="P44" s="140">
        <f>'Anchor-AI'!T42</f>
        <v>0</v>
      </c>
      <c r="Q44" s="140">
        <f>'Anchor-AI'!U42</f>
        <v>0</v>
      </c>
      <c r="R44" s="140">
        <f>'Anchor-AI'!V42</f>
        <v>0</v>
      </c>
      <c r="S44" s="140">
        <f>'Anchor-AI'!W42</f>
        <v>0</v>
      </c>
      <c r="T44" s="140">
        <f>'Anchor-AI'!X42</f>
        <v>0</v>
      </c>
      <c r="U44" s="140">
        <f>10*LOG10(1/((Summary!$C$75/10^(R44/10)+Summary!$C$76/10^(S44/10)+Summary!$C$77/10^(T44/10))/Summary!$C$78))</f>
        <v>0</v>
      </c>
      <c r="V44" s="140">
        <f>'Anchor-AI'!Y42</f>
        <v>0</v>
      </c>
      <c r="W44" s="140">
        <f>'Anchor-AI'!Z42</f>
        <v>0</v>
      </c>
      <c r="X44" s="141">
        <f t="shared" si="5"/>
        <v>0</v>
      </c>
      <c r="Y44" s="133"/>
      <c r="Z44" s="139">
        <f>'Test-AI'!L42</f>
        <v>0</v>
      </c>
      <c r="AA44" s="381">
        <f>'Test-AI'!M42</f>
        <v>0</v>
      </c>
      <c r="AB44" s="381">
        <f>'Test-AI'!N42</f>
        <v>0</v>
      </c>
      <c r="AC44" s="381">
        <f>'Test-AI'!O42</f>
        <v>0</v>
      </c>
      <c r="AD44" s="381">
        <f>(Summary!$C$58*AA44+Summary!$C$59*AB44+Summary!$C$60*AC44)/Summary!$C$61</f>
        <v>0</v>
      </c>
      <c r="AE44" s="381">
        <f>'Test-AI'!P42</f>
        <v>0</v>
      </c>
      <c r="AF44" s="381">
        <f>'Test-AI'!Q42</f>
        <v>0</v>
      </c>
      <c r="AG44" s="381">
        <f>'Test-AI'!R42</f>
        <v>0</v>
      </c>
      <c r="AH44" s="381">
        <f>'Test-AI'!S42</f>
        <v>0</v>
      </c>
      <c r="AI44" s="381">
        <f>'Test-AI'!T42</f>
        <v>0</v>
      </c>
      <c r="AJ44" s="381">
        <f>'Test-AI'!U42</f>
        <v>0</v>
      </c>
      <c r="AK44" s="381">
        <f>'Test-AI'!V42</f>
        <v>0</v>
      </c>
      <c r="AL44" s="381">
        <f>'Test-AI'!W42</f>
        <v>0</v>
      </c>
      <c r="AM44" s="381">
        <f>'Test-AI'!X42</f>
        <v>0</v>
      </c>
      <c r="AN44" s="381">
        <f>10*LOG10(1/((Summary!$C$75/10^(AK44/10)+Summary!$C$76/10^(AL44/10)+Summary!$C$77/10^(AM44/10))/Summary!$C$78))</f>
        <v>0</v>
      </c>
      <c r="AO44" s="140">
        <f>'Test-AI'!Y42</f>
        <v>0</v>
      </c>
      <c r="AP44" s="140">
        <f>'Test-AI'!Z42</f>
        <v>0</v>
      </c>
      <c r="AQ44" s="141">
        <f t="shared" si="1"/>
        <v>0</v>
      </c>
      <c r="AR44" s="142" t="e">
        <f t="shared" si="2"/>
        <v>#DIV/0!</v>
      </c>
      <c r="AS44" s="143" t="e">
        <f t="shared" si="3"/>
        <v>#DIV/0!</v>
      </c>
      <c r="AT44" s="136"/>
      <c r="AU44" s="136"/>
      <c r="AV44" s="467" t="s">
        <v>123</v>
      </c>
      <c r="AW44" s="468" t="e" cm="1">
        <f t="array" ref="AW44">bdRateExtend($G42:$G45,H42:H45,$Z42:$Z45,AA42:AA45)</f>
        <v>#VALUE!</v>
      </c>
      <c r="AX44" s="480"/>
      <c r="AY44" s="480"/>
      <c r="AZ44" s="497"/>
      <c r="BA44" s="497"/>
      <c r="BB44" s="480"/>
      <c r="BC44" s="468" t="e" cm="1">
        <f t="array" ref="BC44">bdRateExtend($G42:$G45,L42:L45,$Z42:$Z45,AE42:AE45)</f>
        <v>#VALUE!</v>
      </c>
      <c r="BD44" s="476"/>
      <c r="BE44" s="468" t="e" cm="1">
        <f t="array" ref="BE44">bdRateExtend($G42:$G45,M42:M45,$Z42:$Z45,AF42:AF45)</f>
        <v>#VALUE!</v>
      </c>
      <c r="BF44" s="476"/>
      <c r="BG44" s="469" t="e" cm="1">
        <f t="array" ref="BG44">bdRateExtend($G42:$G45,N42:N45,$Z42:$Z45,AG42:AG45,"None", FALSE,1)</f>
        <v>#VALUE!</v>
      </c>
      <c r="BH44" s="476"/>
      <c r="BI44" s="469" t="e" cm="1">
        <f t="array" ref="BI44">bdRateExtend($G42:$G45,O42:O45,$Z42:$Z45,AH42:AH45,"None", FALSE,1)</f>
        <v>#VALUE!</v>
      </c>
      <c r="BJ44" s="476"/>
      <c r="BK44" s="468" t="e" cm="1">
        <f t="array" ref="BK44">bdRateExtend($G42:$G45,P42:P45,$Z42:$Z45,AI42:AI45)</f>
        <v>#VALUE!</v>
      </c>
      <c r="BL44" s="476"/>
      <c r="BM44" s="468" t="e" cm="1">
        <f t="array" ref="BM44">bdRateExtend($G42:$G45,Q42:Q45,$Z42:$Z45,AJ42:AJ45)</f>
        <v>#VALUE!</v>
      </c>
      <c r="BN44" s="476"/>
      <c r="BO44" s="468" t="e" cm="1">
        <f t="array" ref="BO44">bdRateExtend($G42:$G45,R42:R45,$Z42:$Z45,AK42:AK45)</f>
        <v>#VALUE!</v>
      </c>
      <c r="BP44" s="480"/>
      <c r="BQ44" s="480"/>
      <c r="BR44" s="480"/>
      <c r="BS44" s="480"/>
      <c r="BT44" s="480"/>
      <c r="BU44" s="463" cm="1">
        <f t="array" ref="BU44">testVMAFRange($G42:$G45,N42:N45,$Z42:$Z45,AG42:AG45)</f>
        <v>0</v>
      </c>
      <c r="BV44" s="465"/>
      <c r="BW44" s="463" cm="1">
        <f t="array" ref="BW44">testVMAFRange($G42:$G45,O42:O45,$Z42:$Z45,AH42:AH45)</f>
        <v>0</v>
      </c>
      <c r="BX44" s="465"/>
    </row>
    <row r="45" spans="1:76" ht="17" customHeight="1" thickBot="1" x14ac:dyDescent="0.4">
      <c r="A45" s="516"/>
      <c r="B45" s="518"/>
      <c r="C45" s="521"/>
      <c r="D45" s="522"/>
      <c r="E45" s="523"/>
      <c r="F45" s="144">
        <v>55</v>
      </c>
      <c r="G45" s="145">
        <f>'Anchor-AI'!L43</f>
        <v>0</v>
      </c>
      <c r="H45" s="146">
        <f>'Anchor-AI'!M43</f>
        <v>0</v>
      </c>
      <c r="I45" s="146">
        <f>'Anchor-AI'!N43</f>
        <v>0</v>
      </c>
      <c r="J45" s="146">
        <f>'Anchor-AI'!O43</f>
        <v>0</v>
      </c>
      <c r="K45" s="146">
        <f>(Summary!$C$58*H45+Summary!$C$59*I45+Summary!$C$60*J45)/Summary!$C$61</f>
        <v>0</v>
      </c>
      <c r="L45" s="146">
        <f>'Anchor-AI'!P43</f>
        <v>0</v>
      </c>
      <c r="M45" s="146">
        <f>'Anchor-AI'!Q43</f>
        <v>0</v>
      </c>
      <c r="N45" s="146">
        <f>'Anchor-AI'!R43</f>
        <v>0</v>
      </c>
      <c r="O45" s="146">
        <f>'Anchor-AI'!S43</f>
        <v>0</v>
      </c>
      <c r="P45" s="146">
        <f>'Anchor-AI'!T43</f>
        <v>0</v>
      </c>
      <c r="Q45" s="146">
        <f>'Anchor-AI'!U43</f>
        <v>0</v>
      </c>
      <c r="R45" s="146">
        <f>'Anchor-AI'!V43</f>
        <v>0</v>
      </c>
      <c r="S45" s="146">
        <f>'Anchor-AI'!W43</f>
        <v>0</v>
      </c>
      <c r="T45" s="146">
        <f>'Anchor-AI'!X43</f>
        <v>0</v>
      </c>
      <c r="U45" s="146">
        <f>10*LOG10(1/((Summary!$C$75/10^(R45/10)+Summary!$C$76/10^(S45/10)+Summary!$C$77/10^(T45/10))/Summary!$C$78))</f>
        <v>0</v>
      </c>
      <c r="V45" s="140">
        <f>'Anchor-AI'!Y43</f>
        <v>0</v>
      </c>
      <c r="W45" s="140">
        <f>'Anchor-AI'!Z43</f>
        <v>0</v>
      </c>
      <c r="X45" s="147">
        <f t="shared" si="5"/>
        <v>0</v>
      </c>
      <c r="Y45" s="133"/>
      <c r="Z45" s="145">
        <f>'Test-AI'!L43</f>
        <v>0</v>
      </c>
      <c r="AA45" s="382">
        <f>'Test-AI'!M43</f>
        <v>0</v>
      </c>
      <c r="AB45" s="382">
        <f>'Test-AI'!N43</f>
        <v>0</v>
      </c>
      <c r="AC45" s="382">
        <f>'Test-AI'!O43</f>
        <v>0</v>
      </c>
      <c r="AD45" s="382">
        <f>(Summary!$C$58*AA45+Summary!$C$59*AB45+Summary!$C$60*AC45)/Summary!$C$61</f>
        <v>0</v>
      </c>
      <c r="AE45" s="382">
        <f>'Test-AI'!P43</f>
        <v>0</v>
      </c>
      <c r="AF45" s="382">
        <f>'Test-AI'!Q43</f>
        <v>0</v>
      </c>
      <c r="AG45" s="382">
        <f>'Test-AI'!R43</f>
        <v>0</v>
      </c>
      <c r="AH45" s="382">
        <f>'Test-AI'!S43</f>
        <v>0</v>
      </c>
      <c r="AI45" s="382">
        <f>'Test-AI'!T43</f>
        <v>0</v>
      </c>
      <c r="AJ45" s="382">
        <f>'Test-AI'!U43</f>
        <v>0</v>
      </c>
      <c r="AK45" s="382">
        <f>'Test-AI'!V43</f>
        <v>0</v>
      </c>
      <c r="AL45" s="382">
        <f>'Test-AI'!W43</f>
        <v>0</v>
      </c>
      <c r="AM45" s="382">
        <f>'Test-AI'!X43</f>
        <v>0</v>
      </c>
      <c r="AN45" s="382">
        <f>10*LOG10(1/((Summary!$C$75/10^(AK45/10)+Summary!$C$76/10^(AL45/10)+Summary!$C$77/10^(AM45/10))/Summary!$C$78))</f>
        <v>0</v>
      </c>
      <c r="AO45" s="140">
        <f>'Test-AI'!Y43</f>
        <v>0</v>
      </c>
      <c r="AP45" s="140">
        <f>'Test-AI'!Z43</f>
        <v>0</v>
      </c>
      <c r="AQ45" s="147">
        <f t="shared" si="1"/>
        <v>0</v>
      </c>
      <c r="AR45" s="148" t="e">
        <f t="shared" si="2"/>
        <v>#DIV/0!</v>
      </c>
      <c r="AS45" s="149" t="e">
        <f t="shared" si="3"/>
        <v>#DIV/0!</v>
      </c>
      <c r="AT45" s="136"/>
      <c r="AU45" s="136"/>
      <c r="AV45" s="470"/>
      <c r="AW45" s="471"/>
      <c r="AX45" s="481"/>
      <c r="AY45" s="481"/>
      <c r="AZ45" s="498"/>
      <c r="BA45" s="498"/>
      <c r="BB45" s="481"/>
      <c r="BC45" s="471"/>
      <c r="BD45" s="477"/>
      <c r="BE45" s="471"/>
      <c r="BF45" s="477"/>
      <c r="BG45" s="472"/>
      <c r="BH45" s="477"/>
      <c r="BI45" s="472"/>
      <c r="BJ45" s="477"/>
      <c r="BK45" s="471"/>
      <c r="BL45" s="477"/>
      <c r="BM45" s="471"/>
      <c r="BN45" s="477"/>
      <c r="BO45" s="471"/>
      <c r="BP45" s="481"/>
      <c r="BQ45" s="481"/>
      <c r="BR45" s="481"/>
      <c r="BS45" s="481"/>
      <c r="BT45" s="481"/>
      <c r="BU45" s="473"/>
      <c r="BV45" s="466"/>
      <c r="BW45" s="473"/>
      <c r="BX45" s="466"/>
    </row>
    <row r="46" spans="1:76" ht="17" customHeight="1" x14ac:dyDescent="0.35">
      <c r="A46" s="516"/>
      <c r="B46" s="482" t="s">
        <v>18</v>
      </c>
      <c r="C46" s="519" t="s">
        <v>33</v>
      </c>
      <c r="D46" s="489">
        <v>59.94</v>
      </c>
      <c r="E46" s="492">
        <v>10</v>
      </c>
      <c r="F46" s="129">
        <v>15</v>
      </c>
      <c r="G46" s="130">
        <f>'Anchor-AI'!L44</f>
        <v>0</v>
      </c>
      <c r="H46" s="131">
        <f>'Anchor-AI'!M44</f>
        <v>0</v>
      </c>
      <c r="I46" s="131">
        <f>'Anchor-AI'!N44</f>
        <v>0</v>
      </c>
      <c r="J46" s="131">
        <f>'Anchor-AI'!O44</f>
        <v>0</v>
      </c>
      <c r="K46" s="131">
        <f>(Summary!$C$58*H46+Summary!$C$59*I46+Summary!$C$60*J46)/Summary!$C$61</f>
        <v>0</v>
      </c>
      <c r="L46" s="131">
        <f>'Anchor-AI'!P44</f>
        <v>0</v>
      </c>
      <c r="M46" s="131">
        <f>'Anchor-AI'!Q44</f>
        <v>0</v>
      </c>
      <c r="N46" s="131">
        <f>'Anchor-AI'!R44</f>
        <v>0</v>
      </c>
      <c r="O46" s="131">
        <f>'Anchor-AI'!S44</f>
        <v>0</v>
      </c>
      <c r="P46" s="131">
        <f>'Anchor-AI'!T44</f>
        <v>0</v>
      </c>
      <c r="Q46" s="131">
        <f>'Anchor-AI'!U44</f>
        <v>0</v>
      </c>
      <c r="R46" s="131">
        <f>'Anchor-AI'!V44</f>
        <v>0</v>
      </c>
      <c r="S46" s="131">
        <f>'Anchor-AI'!W44</f>
        <v>0</v>
      </c>
      <c r="T46" s="131">
        <f>'Anchor-AI'!X44</f>
        <v>0</v>
      </c>
      <c r="U46" s="131">
        <f>10*LOG10(1/((Summary!$C$75/10^(R46/10)+Summary!$C$76/10^(S46/10)+Summary!$C$77/10^(T46/10))/Summary!$C$78))</f>
        <v>0</v>
      </c>
      <c r="V46" s="131">
        <f>'Anchor-AI'!Y44</f>
        <v>0</v>
      </c>
      <c r="W46" s="131">
        <f>'Anchor-AI'!Z44</f>
        <v>0</v>
      </c>
      <c r="X46" s="132">
        <f t="shared" si="5"/>
        <v>0</v>
      </c>
      <c r="Y46" s="133"/>
      <c r="Z46" s="130">
        <f>'Test-AI'!L44</f>
        <v>0</v>
      </c>
      <c r="AA46" s="380">
        <f>'Test-AI'!M44</f>
        <v>0</v>
      </c>
      <c r="AB46" s="380">
        <f>'Test-AI'!N44</f>
        <v>0</v>
      </c>
      <c r="AC46" s="380">
        <f>'Test-AI'!O44</f>
        <v>0</v>
      </c>
      <c r="AD46" s="380">
        <f>(Summary!$C$58*AA46+Summary!$C$59*AB46+Summary!$C$60*AC46)/Summary!$C$61</f>
        <v>0</v>
      </c>
      <c r="AE46" s="380">
        <f>'Test-AI'!P44</f>
        <v>0</v>
      </c>
      <c r="AF46" s="380">
        <f>'Test-AI'!Q44</f>
        <v>0</v>
      </c>
      <c r="AG46" s="380">
        <f>'Test-AI'!R44</f>
        <v>0</v>
      </c>
      <c r="AH46" s="380">
        <f>'Test-AI'!S44</f>
        <v>0</v>
      </c>
      <c r="AI46" s="380">
        <f>'Test-AI'!T44</f>
        <v>0</v>
      </c>
      <c r="AJ46" s="380">
        <f>'Test-AI'!U44</f>
        <v>0</v>
      </c>
      <c r="AK46" s="380">
        <f>'Test-AI'!V44</f>
        <v>0</v>
      </c>
      <c r="AL46" s="380">
        <f>'Test-AI'!W44</f>
        <v>0</v>
      </c>
      <c r="AM46" s="380">
        <f>'Test-AI'!X44</f>
        <v>0</v>
      </c>
      <c r="AN46" s="380">
        <f>10*LOG10(1/((Summary!$C$75/10^(AK46/10)+Summary!$C$76/10^(AL46/10)+Summary!$C$77/10^(AM46/10))/Summary!$C$78))</f>
        <v>0</v>
      </c>
      <c r="AO46" s="131">
        <f>'Test-AI'!Y44</f>
        <v>0</v>
      </c>
      <c r="AP46" s="131">
        <f>'Test-AI'!Z44</f>
        <v>0</v>
      </c>
      <c r="AQ46" s="132">
        <f t="shared" si="1"/>
        <v>0</v>
      </c>
      <c r="AR46" s="134" t="e">
        <f t="shared" si="2"/>
        <v>#DIV/0!</v>
      </c>
      <c r="AS46" s="135" t="e">
        <f t="shared" si="3"/>
        <v>#DIV/0!</v>
      </c>
      <c r="AT46" s="136"/>
      <c r="AU46" s="136"/>
      <c r="AV46" s="495" t="s">
        <v>121</v>
      </c>
      <c r="AW46" s="478" t="e" cm="1">
        <f t="array" ref="AW46">bdRateExtend($G46:$G49,H46:H49,$Z46:$Z49,AA46:AA49)</f>
        <v>#VALUE!</v>
      </c>
      <c r="AX46" s="479" t="e" cm="1">
        <f t="array" ref="AX46">bdRateExtend($G46:$G51,H46:H51,$Z46:$Z51,AA46:AA51)</f>
        <v>#VALUE!</v>
      </c>
      <c r="AY46" s="479" t="e" cm="1">
        <f t="array" ref="AY46">bdRateExtend($G46:$G51,I46:I51,$Z46:$Z51,AB46:AB51)</f>
        <v>#VALUE!</v>
      </c>
      <c r="AZ46" s="496" t="e" cm="1">
        <f t="array" ref="AZ46">bdRateExtend($G46:$G51,J46:J51,$Z46:$Z51,AC46:AC51)</f>
        <v>#VALUE!</v>
      </c>
      <c r="BA46" s="496" t="e" cm="1">
        <f t="array" ref="BA46">bdRateExtend($G46:$G51,K46:K51,$Z46:$Z51,AD46:AD51)</f>
        <v>#VALUE!</v>
      </c>
      <c r="BB46" s="479" t="e">
        <f>(Summary!$C$89*AX46+Summary!$C$90*AY46+Summary!$C$91*AZ46)/Summary!$C$92</f>
        <v>#VALUE!</v>
      </c>
      <c r="BC46" s="478" t="e" cm="1">
        <f t="array" ref="BC46">bdRateExtend($G46:$G49,L46:L49,$Z46:$Z49,AE46:AE49)</f>
        <v>#VALUE!</v>
      </c>
      <c r="BD46" s="475" t="e" cm="1">
        <f t="array" ref="BD46">bdRateExtend($G46:$G51,L46:L51,$Z46:$Z51,AE46:AE51)</f>
        <v>#VALUE!</v>
      </c>
      <c r="BE46" s="478" t="e" cm="1">
        <f t="array" ref="BE46">bdRateExtend($G46:$G49,M46:M49,$Z46:$Z49,AF46:AF49)</f>
        <v>#VALUE!</v>
      </c>
      <c r="BF46" s="475" t="e" cm="1">
        <f t="array" ref="BF46">bdRateExtend($G46:$G51,M46:M51,$Z46:$Z51,AF46:AF51)</f>
        <v>#VALUE!</v>
      </c>
      <c r="BG46" s="474" t="e" cm="1">
        <f t="array" ref="BG46">bdRateExtend($G46:$G49,N46:N49,$Z46:$Z49,AG46:AG49,"None", FALSE,1)</f>
        <v>#VALUE!</v>
      </c>
      <c r="BH46" s="475" t="e" cm="1">
        <f t="array" ref="BH46">bdRateExtend($G46:$G51,N46:N51,$Z46:$Z51,AG46:AG51,"None", FALSE,1)</f>
        <v>#VALUE!</v>
      </c>
      <c r="BI46" s="474" t="e" cm="1">
        <f t="array" ref="BI46">bdRateExtend($G46:$G49,O46:O49,$Z46:$Z49,AH46:AH49,"None", FALSE,1)</f>
        <v>#VALUE!</v>
      </c>
      <c r="BJ46" s="475" t="e" cm="1">
        <f t="array" ref="BJ46">bdRateExtend($G46:$G51,O46:O51,$Z46:$Z51,AH46:AH51,"None", FALSE,1)</f>
        <v>#VALUE!</v>
      </c>
      <c r="BK46" s="478" t="e" cm="1">
        <f t="array" ref="BK46">bdRateExtend($G46:$G49,P46:P49,$Z46:$Z49,AI46:AI49)</f>
        <v>#VALUE!</v>
      </c>
      <c r="BL46" s="475" t="e" cm="1">
        <f t="array" ref="BL46">bdRateExtend($G46:$G51,P46:P51,$Z46:$Z51,AI46:AI51)</f>
        <v>#VALUE!</v>
      </c>
      <c r="BM46" s="478" t="e" cm="1">
        <f t="array" ref="BM46">bdRateExtend($G46:$G49,Q46:Q49,$Z46:$Z49,AJ46:AJ49)</f>
        <v>#VALUE!</v>
      </c>
      <c r="BN46" s="475" t="e" cm="1">
        <f t="array" ref="BN46">bdRateExtend($G46:$G51,Q46:Q51,$Z46:$Z51,AJ46:AJ51)</f>
        <v>#VALUE!</v>
      </c>
      <c r="BO46" s="478" t="e" cm="1">
        <f t="array" ref="BO46">bdRateExtend($G46:$G49,R46:R49,$Z46:$Z49,AK46:AK49)</f>
        <v>#VALUE!</v>
      </c>
      <c r="BP46" s="479" t="e" cm="1">
        <f t="array" ref="BP46">bdRateExtend($G46:$G51,R46:R51,$Z46:$Z51,AK46:AK51)</f>
        <v>#VALUE!</v>
      </c>
      <c r="BQ46" s="479" t="e" cm="1">
        <f t="array" ref="BQ46">bdRateExtend($G46:$G51,S46:S51,$Z46:$Z51,AL46:AL51)</f>
        <v>#VALUE!</v>
      </c>
      <c r="BR46" s="479" t="e" cm="1">
        <f t="array" ref="BR46">bdRateExtend($G46:$G51,T46:T51,$Z46:$Z51,AM46:AM51)</f>
        <v>#VALUE!</v>
      </c>
      <c r="BS46" s="479" t="e" cm="1">
        <f t="array" ref="BS46">bdRateExtend($G46:$G51,U46:U51,$Z46:$Z51,AN46:AN51)</f>
        <v>#VALUE!</v>
      </c>
      <c r="BT46" s="479" t="e">
        <f>(Summary!$C$103*BP46+Summary!$C$104*BQ46+Summary!$C$105*BR46)/Summary!$C$106</f>
        <v>#VALUE!</v>
      </c>
      <c r="BU46" s="462" cm="1">
        <f t="array" ref="BU46">testVMAFRange($G46:$G49,N46:N49,$Z46:$Z49,AG46:AG49)</f>
        <v>0</v>
      </c>
      <c r="BV46" s="464" cm="1">
        <f t="array" ref="BV46">testVMAFRange($G46:$G51,N46:N51,$Z46:$Z51,AG46:AG51)</f>
        <v>0</v>
      </c>
      <c r="BW46" s="462" cm="1">
        <f t="array" ref="BW46">testVMAFRange($G46:$G49,O46:O49,$Z46:$Z49,AH46:AH49)</f>
        <v>0</v>
      </c>
      <c r="BX46" s="464" cm="1">
        <f t="array" ref="BX46">testVMAFRange($G46:$G51,O46:O51,$Z46:$Z51,AH46:AH51)</f>
        <v>0</v>
      </c>
    </row>
    <row r="47" spans="1:76" ht="17" customHeight="1" x14ac:dyDescent="0.35">
      <c r="A47" s="516"/>
      <c r="B47" s="483"/>
      <c r="C47" s="520"/>
      <c r="D47" s="490"/>
      <c r="E47" s="493"/>
      <c r="F47" s="138">
        <v>23</v>
      </c>
      <c r="G47" s="139">
        <f>'Anchor-AI'!L45</f>
        <v>0</v>
      </c>
      <c r="H47" s="140">
        <f>'Anchor-AI'!M45</f>
        <v>0</v>
      </c>
      <c r="I47" s="140">
        <f>'Anchor-AI'!N45</f>
        <v>0</v>
      </c>
      <c r="J47" s="140">
        <f>'Anchor-AI'!O45</f>
        <v>0</v>
      </c>
      <c r="K47" s="140">
        <f>(Summary!$C$58*H47+Summary!$C$59*I47+Summary!$C$60*J47)/Summary!$C$61</f>
        <v>0</v>
      </c>
      <c r="L47" s="140">
        <f>'Anchor-AI'!P45</f>
        <v>0</v>
      </c>
      <c r="M47" s="140">
        <f>'Anchor-AI'!Q45</f>
        <v>0</v>
      </c>
      <c r="N47" s="140">
        <f>'Anchor-AI'!R45</f>
        <v>0</v>
      </c>
      <c r="O47" s="140">
        <f>'Anchor-AI'!S45</f>
        <v>0</v>
      </c>
      <c r="P47" s="140">
        <f>'Anchor-AI'!T45</f>
        <v>0</v>
      </c>
      <c r="Q47" s="140">
        <f>'Anchor-AI'!U45</f>
        <v>0</v>
      </c>
      <c r="R47" s="140">
        <f>'Anchor-AI'!V45</f>
        <v>0</v>
      </c>
      <c r="S47" s="140">
        <f>'Anchor-AI'!W45</f>
        <v>0</v>
      </c>
      <c r="T47" s="140">
        <f>'Anchor-AI'!X45</f>
        <v>0</v>
      </c>
      <c r="U47" s="140">
        <f>10*LOG10(1/((Summary!$C$75/10^(R47/10)+Summary!$C$76/10^(S47/10)+Summary!$C$77/10^(T47/10))/Summary!$C$78))</f>
        <v>0</v>
      </c>
      <c r="V47" s="140">
        <f>'Anchor-AI'!Y45</f>
        <v>0</v>
      </c>
      <c r="W47" s="140">
        <f>'Anchor-AI'!Z45</f>
        <v>0</v>
      </c>
      <c r="X47" s="141">
        <f t="shared" si="5"/>
        <v>0</v>
      </c>
      <c r="Y47" s="133"/>
      <c r="Z47" s="139">
        <f>'Test-AI'!L45</f>
        <v>0</v>
      </c>
      <c r="AA47" s="381">
        <f>'Test-AI'!M45</f>
        <v>0</v>
      </c>
      <c r="AB47" s="381">
        <f>'Test-AI'!N45</f>
        <v>0</v>
      </c>
      <c r="AC47" s="381">
        <f>'Test-AI'!O45</f>
        <v>0</v>
      </c>
      <c r="AD47" s="381">
        <f>(Summary!$C$58*AA47+Summary!$C$59*AB47+Summary!$C$60*AC47)/Summary!$C$61</f>
        <v>0</v>
      </c>
      <c r="AE47" s="381">
        <f>'Test-AI'!P45</f>
        <v>0</v>
      </c>
      <c r="AF47" s="381">
        <f>'Test-AI'!Q45</f>
        <v>0</v>
      </c>
      <c r="AG47" s="381">
        <f>'Test-AI'!R45</f>
        <v>0</v>
      </c>
      <c r="AH47" s="381">
        <f>'Test-AI'!S45</f>
        <v>0</v>
      </c>
      <c r="AI47" s="381">
        <f>'Test-AI'!T45</f>
        <v>0</v>
      </c>
      <c r="AJ47" s="381">
        <f>'Test-AI'!U45</f>
        <v>0</v>
      </c>
      <c r="AK47" s="381">
        <f>'Test-AI'!V45</f>
        <v>0</v>
      </c>
      <c r="AL47" s="381">
        <f>'Test-AI'!W45</f>
        <v>0</v>
      </c>
      <c r="AM47" s="381">
        <f>'Test-AI'!X45</f>
        <v>0</v>
      </c>
      <c r="AN47" s="381">
        <f>10*LOG10(1/((Summary!$C$75/10^(AK47/10)+Summary!$C$76/10^(AL47/10)+Summary!$C$77/10^(AM47/10))/Summary!$C$78))</f>
        <v>0</v>
      </c>
      <c r="AO47" s="140">
        <f>'Test-AI'!Y45</f>
        <v>0</v>
      </c>
      <c r="AP47" s="140">
        <f>'Test-AI'!Z45</f>
        <v>0</v>
      </c>
      <c r="AQ47" s="141">
        <f t="shared" si="1"/>
        <v>0</v>
      </c>
      <c r="AR47" s="142" t="e">
        <f t="shared" si="2"/>
        <v>#DIV/0!</v>
      </c>
      <c r="AS47" s="143" t="e">
        <f t="shared" si="3"/>
        <v>#DIV/0!</v>
      </c>
      <c r="AT47" s="136"/>
      <c r="AU47" s="136"/>
      <c r="AV47" s="467"/>
      <c r="AW47" s="468"/>
      <c r="AX47" s="480"/>
      <c r="AY47" s="480"/>
      <c r="AZ47" s="497"/>
      <c r="BA47" s="497"/>
      <c r="BB47" s="480"/>
      <c r="BC47" s="468"/>
      <c r="BD47" s="476"/>
      <c r="BE47" s="468"/>
      <c r="BF47" s="476"/>
      <c r="BG47" s="469"/>
      <c r="BH47" s="476"/>
      <c r="BI47" s="469"/>
      <c r="BJ47" s="476"/>
      <c r="BK47" s="468"/>
      <c r="BL47" s="476"/>
      <c r="BM47" s="468"/>
      <c r="BN47" s="476"/>
      <c r="BO47" s="468"/>
      <c r="BP47" s="480"/>
      <c r="BQ47" s="480"/>
      <c r="BR47" s="480"/>
      <c r="BS47" s="480"/>
      <c r="BT47" s="480"/>
      <c r="BU47" s="463"/>
      <c r="BV47" s="465"/>
      <c r="BW47" s="463"/>
      <c r="BX47" s="465"/>
    </row>
    <row r="48" spans="1:76" ht="17" customHeight="1" x14ac:dyDescent="0.35">
      <c r="A48" s="516"/>
      <c r="B48" s="483"/>
      <c r="C48" s="520"/>
      <c r="D48" s="490"/>
      <c r="E48" s="493"/>
      <c r="F48" s="138">
        <v>31</v>
      </c>
      <c r="G48" s="139">
        <f>'Anchor-AI'!L46</f>
        <v>0</v>
      </c>
      <c r="H48" s="140">
        <f>'Anchor-AI'!M46</f>
        <v>0</v>
      </c>
      <c r="I48" s="140">
        <f>'Anchor-AI'!N46</f>
        <v>0</v>
      </c>
      <c r="J48" s="140">
        <f>'Anchor-AI'!O46</f>
        <v>0</v>
      </c>
      <c r="K48" s="140">
        <f>(Summary!$C$58*H48+Summary!$C$59*I48+Summary!$C$60*J48)/Summary!$C$61</f>
        <v>0</v>
      </c>
      <c r="L48" s="140">
        <f>'Anchor-AI'!P46</f>
        <v>0</v>
      </c>
      <c r="M48" s="140">
        <f>'Anchor-AI'!Q46</f>
        <v>0</v>
      </c>
      <c r="N48" s="140">
        <f>'Anchor-AI'!R46</f>
        <v>0</v>
      </c>
      <c r="O48" s="140">
        <f>'Anchor-AI'!S46</f>
        <v>0</v>
      </c>
      <c r="P48" s="140">
        <f>'Anchor-AI'!T46</f>
        <v>0</v>
      </c>
      <c r="Q48" s="140">
        <f>'Anchor-AI'!U46</f>
        <v>0</v>
      </c>
      <c r="R48" s="140">
        <f>'Anchor-AI'!V46</f>
        <v>0</v>
      </c>
      <c r="S48" s="140">
        <f>'Anchor-AI'!W46</f>
        <v>0</v>
      </c>
      <c r="T48" s="140">
        <f>'Anchor-AI'!X46</f>
        <v>0</v>
      </c>
      <c r="U48" s="140">
        <f>10*LOG10(1/((Summary!$C$75/10^(R48/10)+Summary!$C$76/10^(S48/10)+Summary!$C$77/10^(T48/10))/Summary!$C$78))</f>
        <v>0</v>
      </c>
      <c r="V48" s="140">
        <f>'Anchor-AI'!Y46</f>
        <v>0</v>
      </c>
      <c r="W48" s="140">
        <f>'Anchor-AI'!Z46</f>
        <v>0</v>
      </c>
      <c r="X48" s="141">
        <f t="shared" si="5"/>
        <v>0</v>
      </c>
      <c r="Y48" s="133"/>
      <c r="Z48" s="139">
        <f>'Test-AI'!L46</f>
        <v>0</v>
      </c>
      <c r="AA48" s="381">
        <f>'Test-AI'!M46</f>
        <v>0</v>
      </c>
      <c r="AB48" s="381">
        <f>'Test-AI'!N46</f>
        <v>0</v>
      </c>
      <c r="AC48" s="381">
        <f>'Test-AI'!O46</f>
        <v>0</v>
      </c>
      <c r="AD48" s="381">
        <f>(Summary!$C$58*AA48+Summary!$C$59*AB48+Summary!$C$60*AC48)/Summary!$C$61</f>
        <v>0</v>
      </c>
      <c r="AE48" s="381">
        <f>'Test-AI'!P46</f>
        <v>0</v>
      </c>
      <c r="AF48" s="381">
        <f>'Test-AI'!Q46</f>
        <v>0</v>
      </c>
      <c r="AG48" s="381">
        <f>'Test-AI'!R46</f>
        <v>0</v>
      </c>
      <c r="AH48" s="381">
        <f>'Test-AI'!S46</f>
        <v>0</v>
      </c>
      <c r="AI48" s="381">
        <f>'Test-AI'!T46</f>
        <v>0</v>
      </c>
      <c r="AJ48" s="381">
        <f>'Test-AI'!U46</f>
        <v>0</v>
      </c>
      <c r="AK48" s="381">
        <f>'Test-AI'!V46</f>
        <v>0</v>
      </c>
      <c r="AL48" s="381">
        <f>'Test-AI'!W46</f>
        <v>0</v>
      </c>
      <c r="AM48" s="381">
        <f>'Test-AI'!X46</f>
        <v>0</v>
      </c>
      <c r="AN48" s="381">
        <f>10*LOG10(1/((Summary!$C$75/10^(AK48/10)+Summary!$C$76/10^(AL48/10)+Summary!$C$77/10^(AM48/10))/Summary!$C$78))</f>
        <v>0</v>
      </c>
      <c r="AO48" s="140">
        <f>'Test-AI'!Y46</f>
        <v>0</v>
      </c>
      <c r="AP48" s="140">
        <f>'Test-AI'!Z46</f>
        <v>0</v>
      </c>
      <c r="AQ48" s="141">
        <f t="shared" si="1"/>
        <v>0</v>
      </c>
      <c r="AR48" s="142" t="e">
        <f t="shared" si="2"/>
        <v>#DIV/0!</v>
      </c>
      <c r="AS48" s="143" t="e">
        <f t="shared" si="3"/>
        <v>#DIV/0!</v>
      </c>
      <c r="AT48" s="136"/>
      <c r="AU48" s="136"/>
      <c r="AV48" s="467" t="s">
        <v>122</v>
      </c>
      <c r="AW48" s="468" t="e" cm="1">
        <f t="array" ref="AW48">bdRateExtend($G47:$G50,H47:H50,$Z47:$Z50,AA47:AA50)</f>
        <v>#VALUE!</v>
      </c>
      <c r="AX48" s="480"/>
      <c r="AY48" s="480"/>
      <c r="AZ48" s="497"/>
      <c r="BA48" s="497"/>
      <c r="BB48" s="480"/>
      <c r="BC48" s="468" t="e" cm="1">
        <f t="array" ref="BC48">bdRateExtend($G47:$G50,L47:L50,$Z47:$Z50,AE47:AE50)</f>
        <v>#VALUE!</v>
      </c>
      <c r="BD48" s="476"/>
      <c r="BE48" s="468" t="e" cm="1">
        <f t="array" ref="BE48">bdRateExtend($G47:$G50,M47:M50,$Z47:$Z50,AF47:AF50)</f>
        <v>#VALUE!</v>
      </c>
      <c r="BF48" s="476"/>
      <c r="BG48" s="469" t="e" cm="1">
        <f t="array" ref="BG48">bdRateExtend($G47:$G50,N47:N50,$Z47:$Z50,AG47:AG50,"None", FALSE,1)</f>
        <v>#VALUE!</v>
      </c>
      <c r="BH48" s="476"/>
      <c r="BI48" s="469" t="e" cm="1">
        <f t="array" ref="BI48">bdRateExtend($G47:$G50,O47:O50,$Z47:$Z50,AH47:AH50,"None", FALSE,1)</f>
        <v>#VALUE!</v>
      </c>
      <c r="BJ48" s="476"/>
      <c r="BK48" s="468" t="e" cm="1">
        <f t="array" ref="BK48">bdRateExtend($G47:$G50,P47:P50,$Z47:$Z50,AI47:AI50)</f>
        <v>#VALUE!</v>
      </c>
      <c r="BL48" s="476"/>
      <c r="BM48" s="468" t="e" cm="1">
        <f t="array" ref="BM48">bdRateExtend($G47:$G50,Q47:Q50,$Z47:$Z50,AJ47:AJ50)</f>
        <v>#VALUE!</v>
      </c>
      <c r="BN48" s="476"/>
      <c r="BO48" s="468" t="e" cm="1">
        <f t="array" ref="BO48">bdRateExtend($G47:$G50,R47:R50,$Z47:$Z50,AK47:AK50)</f>
        <v>#VALUE!</v>
      </c>
      <c r="BP48" s="480"/>
      <c r="BQ48" s="480"/>
      <c r="BR48" s="480"/>
      <c r="BS48" s="480"/>
      <c r="BT48" s="480"/>
      <c r="BU48" s="463" cm="1">
        <f t="array" ref="BU48">testVMAFRange($G47:$G50,N47:N50,$Z47:$Z50,AG47:AG50)</f>
        <v>0</v>
      </c>
      <c r="BV48" s="465"/>
      <c r="BW48" s="463" cm="1">
        <f t="array" ref="BW48">testVMAFRange($G47:$G50,O47:O50,$Z47:$Z50,AH47:AH50)</f>
        <v>0</v>
      </c>
      <c r="BX48" s="465"/>
    </row>
    <row r="49" spans="1:76" ht="17" customHeight="1" x14ac:dyDescent="0.35">
      <c r="A49" s="516"/>
      <c r="B49" s="483"/>
      <c r="C49" s="520"/>
      <c r="D49" s="490"/>
      <c r="E49" s="493"/>
      <c r="F49" s="138">
        <v>39</v>
      </c>
      <c r="G49" s="139">
        <f>'Anchor-AI'!L47</f>
        <v>0</v>
      </c>
      <c r="H49" s="140">
        <f>'Anchor-AI'!M47</f>
        <v>0</v>
      </c>
      <c r="I49" s="140">
        <f>'Anchor-AI'!N47</f>
        <v>0</v>
      </c>
      <c r="J49" s="140">
        <f>'Anchor-AI'!O47</f>
        <v>0</v>
      </c>
      <c r="K49" s="140">
        <f>(Summary!$C$58*H49+Summary!$C$59*I49+Summary!$C$60*J49)/Summary!$C$61</f>
        <v>0</v>
      </c>
      <c r="L49" s="140">
        <f>'Anchor-AI'!P47</f>
        <v>0</v>
      </c>
      <c r="M49" s="140">
        <f>'Anchor-AI'!Q47</f>
        <v>0</v>
      </c>
      <c r="N49" s="140">
        <f>'Anchor-AI'!R47</f>
        <v>0</v>
      </c>
      <c r="O49" s="140">
        <f>'Anchor-AI'!S47</f>
        <v>0</v>
      </c>
      <c r="P49" s="140">
        <f>'Anchor-AI'!T47</f>
        <v>0</v>
      </c>
      <c r="Q49" s="140">
        <f>'Anchor-AI'!U47</f>
        <v>0</v>
      </c>
      <c r="R49" s="140">
        <f>'Anchor-AI'!V47</f>
        <v>0</v>
      </c>
      <c r="S49" s="140">
        <f>'Anchor-AI'!W47</f>
        <v>0</v>
      </c>
      <c r="T49" s="140">
        <f>'Anchor-AI'!X47</f>
        <v>0</v>
      </c>
      <c r="U49" s="140">
        <f>10*LOG10(1/((Summary!$C$75/10^(R49/10)+Summary!$C$76/10^(S49/10)+Summary!$C$77/10^(T49/10))/Summary!$C$78))</f>
        <v>0</v>
      </c>
      <c r="V49" s="140">
        <f>'Anchor-AI'!Y47</f>
        <v>0</v>
      </c>
      <c r="W49" s="140">
        <f>'Anchor-AI'!Z47</f>
        <v>0</v>
      </c>
      <c r="X49" s="141">
        <f t="shared" si="5"/>
        <v>0</v>
      </c>
      <c r="Y49" s="133"/>
      <c r="Z49" s="139">
        <f>'Test-AI'!L47</f>
        <v>0</v>
      </c>
      <c r="AA49" s="381">
        <f>'Test-AI'!M47</f>
        <v>0</v>
      </c>
      <c r="AB49" s="381">
        <f>'Test-AI'!N47</f>
        <v>0</v>
      </c>
      <c r="AC49" s="381">
        <f>'Test-AI'!O47</f>
        <v>0</v>
      </c>
      <c r="AD49" s="381">
        <f>(Summary!$C$58*AA49+Summary!$C$59*AB49+Summary!$C$60*AC49)/Summary!$C$61</f>
        <v>0</v>
      </c>
      <c r="AE49" s="381">
        <f>'Test-AI'!P47</f>
        <v>0</v>
      </c>
      <c r="AF49" s="381">
        <f>'Test-AI'!Q47</f>
        <v>0</v>
      </c>
      <c r="AG49" s="381">
        <f>'Test-AI'!R47</f>
        <v>0</v>
      </c>
      <c r="AH49" s="381">
        <f>'Test-AI'!S47</f>
        <v>0</v>
      </c>
      <c r="AI49" s="381">
        <f>'Test-AI'!T47</f>
        <v>0</v>
      </c>
      <c r="AJ49" s="381">
        <f>'Test-AI'!U47</f>
        <v>0</v>
      </c>
      <c r="AK49" s="381">
        <f>'Test-AI'!V47</f>
        <v>0</v>
      </c>
      <c r="AL49" s="381">
        <f>'Test-AI'!W47</f>
        <v>0</v>
      </c>
      <c r="AM49" s="381">
        <f>'Test-AI'!X47</f>
        <v>0</v>
      </c>
      <c r="AN49" s="381">
        <f>10*LOG10(1/((Summary!$C$75/10^(AK49/10)+Summary!$C$76/10^(AL49/10)+Summary!$C$77/10^(AM49/10))/Summary!$C$78))</f>
        <v>0</v>
      </c>
      <c r="AO49" s="140">
        <f>'Test-AI'!Y47</f>
        <v>0</v>
      </c>
      <c r="AP49" s="140">
        <f>'Test-AI'!Z47</f>
        <v>0</v>
      </c>
      <c r="AQ49" s="141">
        <f t="shared" si="1"/>
        <v>0</v>
      </c>
      <c r="AR49" s="142" t="e">
        <f t="shared" si="2"/>
        <v>#DIV/0!</v>
      </c>
      <c r="AS49" s="143" t="e">
        <f t="shared" si="3"/>
        <v>#DIV/0!</v>
      </c>
      <c r="AT49" s="136"/>
      <c r="AU49" s="136"/>
      <c r="AV49" s="467"/>
      <c r="AW49" s="468"/>
      <c r="AX49" s="480"/>
      <c r="AY49" s="480"/>
      <c r="AZ49" s="497"/>
      <c r="BA49" s="497"/>
      <c r="BB49" s="480"/>
      <c r="BC49" s="468"/>
      <c r="BD49" s="476"/>
      <c r="BE49" s="468"/>
      <c r="BF49" s="476"/>
      <c r="BG49" s="469"/>
      <c r="BH49" s="476"/>
      <c r="BI49" s="469"/>
      <c r="BJ49" s="476"/>
      <c r="BK49" s="468"/>
      <c r="BL49" s="476"/>
      <c r="BM49" s="468"/>
      <c r="BN49" s="476"/>
      <c r="BO49" s="468"/>
      <c r="BP49" s="480"/>
      <c r="BQ49" s="480"/>
      <c r="BR49" s="480"/>
      <c r="BS49" s="480"/>
      <c r="BT49" s="480"/>
      <c r="BU49" s="463"/>
      <c r="BV49" s="465"/>
      <c r="BW49" s="463"/>
      <c r="BX49" s="465"/>
    </row>
    <row r="50" spans="1:76" ht="17" customHeight="1" x14ac:dyDescent="0.35">
      <c r="A50" s="516"/>
      <c r="B50" s="483"/>
      <c r="C50" s="520"/>
      <c r="D50" s="490"/>
      <c r="E50" s="493"/>
      <c r="F50" s="138">
        <v>47</v>
      </c>
      <c r="G50" s="139">
        <f>'Anchor-AI'!L48</f>
        <v>0</v>
      </c>
      <c r="H50" s="140">
        <f>'Anchor-AI'!M48</f>
        <v>0</v>
      </c>
      <c r="I50" s="140">
        <f>'Anchor-AI'!N48</f>
        <v>0</v>
      </c>
      <c r="J50" s="140">
        <f>'Anchor-AI'!O48</f>
        <v>0</v>
      </c>
      <c r="K50" s="140">
        <f>(Summary!$C$58*H50+Summary!$C$59*I50+Summary!$C$60*J50)/Summary!$C$61</f>
        <v>0</v>
      </c>
      <c r="L50" s="140">
        <f>'Anchor-AI'!P48</f>
        <v>0</v>
      </c>
      <c r="M50" s="140">
        <f>'Anchor-AI'!Q48</f>
        <v>0</v>
      </c>
      <c r="N50" s="140">
        <f>'Anchor-AI'!R48</f>
        <v>0</v>
      </c>
      <c r="O50" s="140">
        <f>'Anchor-AI'!S48</f>
        <v>0</v>
      </c>
      <c r="P50" s="140">
        <f>'Anchor-AI'!T48</f>
        <v>0</v>
      </c>
      <c r="Q50" s="140">
        <f>'Anchor-AI'!U48</f>
        <v>0</v>
      </c>
      <c r="R50" s="140">
        <f>'Anchor-AI'!V48</f>
        <v>0</v>
      </c>
      <c r="S50" s="140">
        <f>'Anchor-AI'!W48</f>
        <v>0</v>
      </c>
      <c r="T50" s="140">
        <f>'Anchor-AI'!X48</f>
        <v>0</v>
      </c>
      <c r="U50" s="140">
        <f>10*LOG10(1/((Summary!$C$75/10^(R50/10)+Summary!$C$76/10^(S50/10)+Summary!$C$77/10^(T50/10))/Summary!$C$78))</f>
        <v>0</v>
      </c>
      <c r="V50" s="140">
        <f>'Anchor-AI'!Y48</f>
        <v>0</v>
      </c>
      <c r="W50" s="140">
        <f>'Anchor-AI'!Z48</f>
        <v>0</v>
      </c>
      <c r="X50" s="141">
        <f t="shared" si="5"/>
        <v>0</v>
      </c>
      <c r="Y50" s="133"/>
      <c r="Z50" s="139">
        <f>'Test-AI'!L48</f>
        <v>0</v>
      </c>
      <c r="AA50" s="381">
        <f>'Test-AI'!M48</f>
        <v>0</v>
      </c>
      <c r="AB50" s="381">
        <f>'Test-AI'!N48</f>
        <v>0</v>
      </c>
      <c r="AC50" s="381">
        <f>'Test-AI'!O48</f>
        <v>0</v>
      </c>
      <c r="AD50" s="381">
        <f>(Summary!$C$58*AA50+Summary!$C$59*AB50+Summary!$C$60*AC50)/Summary!$C$61</f>
        <v>0</v>
      </c>
      <c r="AE50" s="381">
        <f>'Test-AI'!P48</f>
        <v>0</v>
      </c>
      <c r="AF50" s="381">
        <f>'Test-AI'!Q48</f>
        <v>0</v>
      </c>
      <c r="AG50" s="381">
        <f>'Test-AI'!R48</f>
        <v>0</v>
      </c>
      <c r="AH50" s="381">
        <f>'Test-AI'!S48</f>
        <v>0</v>
      </c>
      <c r="AI50" s="381">
        <f>'Test-AI'!T48</f>
        <v>0</v>
      </c>
      <c r="AJ50" s="381">
        <f>'Test-AI'!U48</f>
        <v>0</v>
      </c>
      <c r="AK50" s="381">
        <f>'Test-AI'!V48</f>
        <v>0</v>
      </c>
      <c r="AL50" s="381">
        <f>'Test-AI'!W48</f>
        <v>0</v>
      </c>
      <c r="AM50" s="381">
        <f>'Test-AI'!X48</f>
        <v>0</v>
      </c>
      <c r="AN50" s="381">
        <f>10*LOG10(1/((Summary!$C$75/10^(AK50/10)+Summary!$C$76/10^(AL50/10)+Summary!$C$77/10^(AM50/10))/Summary!$C$78))</f>
        <v>0</v>
      </c>
      <c r="AO50" s="140">
        <f>'Test-AI'!Y48</f>
        <v>0</v>
      </c>
      <c r="AP50" s="140">
        <f>'Test-AI'!Z48</f>
        <v>0</v>
      </c>
      <c r="AQ50" s="141">
        <f t="shared" si="1"/>
        <v>0</v>
      </c>
      <c r="AR50" s="142" t="e">
        <f t="shared" si="2"/>
        <v>#DIV/0!</v>
      </c>
      <c r="AS50" s="143" t="e">
        <f t="shared" si="3"/>
        <v>#DIV/0!</v>
      </c>
      <c r="AT50" s="136"/>
      <c r="AU50" s="136"/>
      <c r="AV50" s="467" t="s">
        <v>123</v>
      </c>
      <c r="AW50" s="468" t="e" cm="1">
        <f t="array" ref="AW50">bdRateExtend($G48:$G51,H48:H51,$Z48:$Z51,AA48:AA51)</f>
        <v>#VALUE!</v>
      </c>
      <c r="AX50" s="480"/>
      <c r="AY50" s="480"/>
      <c r="AZ50" s="497"/>
      <c r="BA50" s="497"/>
      <c r="BB50" s="480"/>
      <c r="BC50" s="468" t="e" cm="1">
        <f t="array" ref="BC50">bdRateExtend($G48:$G51,L48:L51,$Z48:$Z51,AE48:AE51)</f>
        <v>#VALUE!</v>
      </c>
      <c r="BD50" s="476"/>
      <c r="BE50" s="468" t="e" cm="1">
        <f t="array" ref="BE50">bdRateExtend($G48:$G51,M48:M51,$Z48:$Z51,AF48:AF51)</f>
        <v>#VALUE!</v>
      </c>
      <c r="BF50" s="476"/>
      <c r="BG50" s="469" t="e" cm="1">
        <f t="array" ref="BG50">bdRateExtend($G48:$G51,N48:N51,$Z48:$Z51,AG48:AG51,"None", FALSE,1)</f>
        <v>#VALUE!</v>
      </c>
      <c r="BH50" s="476"/>
      <c r="BI50" s="469" t="e" cm="1">
        <f t="array" ref="BI50">bdRateExtend($G48:$G51,O48:O51,$Z48:$Z51,AH48:AH51,"None", FALSE,1)</f>
        <v>#VALUE!</v>
      </c>
      <c r="BJ50" s="476"/>
      <c r="BK50" s="468" t="e" cm="1">
        <f t="array" ref="BK50">bdRateExtend($G48:$G51,P48:P51,$Z48:$Z51,AI48:AI51)</f>
        <v>#VALUE!</v>
      </c>
      <c r="BL50" s="476"/>
      <c r="BM50" s="468" t="e" cm="1">
        <f t="array" ref="BM50">bdRateExtend($G48:$G51,Q48:Q51,$Z48:$Z51,AJ48:AJ51)</f>
        <v>#VALUE!</v>
      </c>
      <c r="BN50" s="476"/>
      <c r="BO50" s="468" t="e" cm="1">
        <f t="array" ref="BO50">bdRateExtend($G48:$G51,R48:R51,$Z48:$Z51,AK48:AK51)</f>
        <v>#VALUE!</v>
      </c>
      <c r="BP50" s="480"/>
      <c r="BQ50" s="480"/>
      <c r="BR50" s="480"/>
      <c r="BS50" s="480"/>
      <c r="BT50" s="480"/>
      <c r="BU50" s="463" cm="1">
        <f t="array" ref="BU50">testVMAFRange($G48:$G51,N48:N51,$Z48:$Z51,AG48:AG51)</f>
        <v>0</v>
      </c>
      <c r="BV50" s="465"/>
      <c r="BW50" s="463" cm="1">
        <f t="array" ref="BW50">testVMAFRange($G48:$G51,O48:O51,$Z48:$Z51,AH48:AH51)</f>
        <v>0</v>
      </c>
      <c r="BX50" s="465"/>
    </row>
    <row r="51" spans="1:76" ht="17" customHeight="1" thickBot="1" x14ac:dyDescent="0.4">
      <c r="A51" s="516"/>
      <c r="B51" s="518"/>
      <c r="C51" s="521"/>
      <c r="D51" s="522"/>
      <c r="E51" s="523"/>
      <c r="F51" s="144">
        <v>55</v>
      </c>
      <c r="G51" s="145">
        <f>'Anchor-AI'!L49</f>
        <v>0</v>
      </c>
      <c r="H51" s="146">
        <f>'Anchor-AI'!M49</f>
        <v>0</v>
      </c>
      <c r="I51" s="146">
        <f>'Anchor-AI'!N49</f>
        <v>0</v>
      </c>
      <c r="J51" s="146">
        <f>'Anchor-AI'!O49</f>
        <v>0</v>
      </c>
      <c r="K51" s="146">
        <f>(Summary!$C$58*H51+Summary!$C$59*I51+Summary!$C$60*J51)/Summary!$C$61</f>
        <v>0</v>
      </c>
      <c r="L51" s="146">
        <f>'Anchor-AI'!P49</f>
        <v>0</v>
      </c>
      <c r="M51" s="146">
        <f>'Anchor-AI'!Q49</f>
        <v>0</v>
      </c>
      <c r="N51" s="146">
        <f>'Anchor-AI'!R49</f>
        <v>0</v>
      </c>
      <c r="O51" s="146">
        <f>'Anchor-AI'!S49</f>
        <v>0</v>
      </c>
      <c r="P51" s="146">
        <f>'Anchor-AI'!T49</f>
        <v>0</v>
      </c>
      <c r="Q51" s="146">
        <f>'Anchor-AI'!U49</f>
        <v>0</v>
      </c>
      <c r="R51" s="146">
        <f>'Anchor-AI'!V49</f>
        <v>0</v>
      </c>
      <c r="S51" s="146">
        <f>'Anchor-AI'!W49</f>
        <v>0</v>
      </c>
      <c r="T51" s="146">
        <f>'Anchor-AI'!X49</f>
        <v>0</v>
      </c>
      <c r="U51" s="146">
        <f>10*LOG10(1/((Summary!$C$75/10^(R51/10)+Summary!$C$76/10^(S51/10)+Summary!$C$77/10^(T51/10))/Summary!$C$78))</f>
        <v>0</v>
      </c>
      <c r="V51" s="140">
        <f>'Anchor-AI'!Y49</f>
        <v>0</v>
      </c>
      <c r="W51" s="140">
        <f>'Anchor-AI'!Z49</f>
        <v>0</v>
      </c>
      <c r="X51" s="147">
        <f t="shared" si="5"/>
        <v>0</v>
      </c>
      <c r="Y51" s="133"/>
      <c r="Z51" s="145">
        <f>'Test-AI'!L49</f>
        <v>0</v>
      </c>
      <c r="AA51" s="382">
        <f>'Test-AI'!M49</f>
        <v>0</v>
      </c>
      <c r="AB51" s="382">
        <f>'Test-AI'!N49</f>
        <v>0</v>
      </c>
      <c r="AC51" s="382">
        <f>'Test-AI'!O49</f>
        <v>0</v>
      </c>
      <c r="AD51" s="382">
        <f>(Summary!$C$58*AA51+Summary!$C$59*AB51+Summary!$C$60*AC51)/Summary!$C$61</f>
        <v>0</v>
      </c>
      <c r="AE51" s="382">
        <f>'Test-AI'!P49</f>
        <v>0</v>
      </c>
      <c r="AF51" s="382">
        <f>'Test-AI'!Q49</f>
        <v>0</v>
      </c>
      <c r="AG51" s="382">
        <f>'Test-AI'!R49</f>
        <v>0</v>
      </c>
      <c r="AH51" s="382">
        <f>'Test-AI'!S49</f>
        <v>0</v>
      </c>
      <c r="AI51" s="382">
        <f>'Test-AI'!T49</f>
        <v>0</v>
      </c>
      <c r="AJ51" s="382">
        <f>'Test-AI'!U49</f>
        <v>0</v>
      </c>
      <c r="AK51" s="382">
        <f>'Test-AI'!V49</f>
        <v>0</v>
      </c>
      <c r="AL51" s="382">
        <f>'Test-AI'!W49</f>
        <v>0</v>
      </c>
      <c r="AM51" s="382">
        <f>'Test-AI'!X49</f>
        <v>0</v>
      </c>
      <c r="AN51" s="382">
        <f>10*LOG10(1/((Summary!$C$75/10^(AK51/10)+Summary!$C$76/10^(AL51/10)+Summary!$C$77/10^(AM51/10))/Summary!$C$78))</f>
        <v>0</v>
      </c>
      <c r="AO51" s="140">
        <f>'Test-AI'!Y49</f>
        <v>0</v>
      </c>
      <c r="AP51" s="140">
        <f>'Test-AI'!Z49</f>
        <v>0</v>
      </c>
      <c r="AQ51" s="147">
        <f t="shared" si="1"/>
        <v>0</v>
      </c>
      <c r="AR51" s="148" t="e">
        <f t="shared" si="2"/>
        <v>#DIV/0!</v>
      </c>
      <c r="AS51" s="149" t="e">
        <f t="shared" si="3"/>
        <v>#DIV/0!</v>
      </c>
      <c r="AT51" s="136"/>
      <c r="AU51" s="136"/>
      <c r="AV51" s="470"/>
      <c r="AW51" s="471"/>
      <c r="AX51" s="481"/>
      <c r="AY51" s="481"/>
      <c r="AZ51" s="498"/>
      <c r="BA51" s="498"/>
      <c r="BB51" s="481"/>
      <c r="BC51" s="471"/>
      <c r="BD51" s="477"/>
      <c r="BE51" s="471"/>
      <c r="BF51" s="477"/>
      <c r="BG51" s="472"/>
      <c r="BH51" s="477"/>
      <c r="BI51" s="472"/>
      <c r="BJ51" s="477"/>
      <c r="BK51" s="471"/>
      <c r="BL51" s="477"/>
      <c r="BM51" s="471"/>
      <c r="BN51" s="477"/>
      <c r="BO51" s="471"/>
      <c r="BP51" s="481"/>
      <c r="BQ51" s="481"/>
      <c r="BR51" s="481"/>
      <c r="BS51" s="481"/>
      <c r="BT51" s="481"/>
      <c r="BU51" s="473"/>
      <c r="BV51" s="466"/>
      <c r="BW51" s="473"/>
      <c r="BX51" s="466"/>
    </row>
    <row r="52" spans="1:76" ht="17" customHeight="1" x14ac:dyDescent="0.35">
      <c r="A52" s="488" t="s">
        <v>21</v>
      </c>
      <c r="B52" s="482" t="s">
        <v>2</v>
      </c>
      <c r="C52" s="519" t="s">
        <v>34</v>
      </c>
      <c r="D52" s="489">
        <v>59.94</v>
      </c>
      <c r="E52" s="492">
        <v>10</v>
      </c>
      <c r="F52" s="129">
        <v>15</v>
      </c>
      <c r="G52" s="130">
        <f>'Anchor-AI'!L50</f>
        <v>0</v>
      </c>
      <c r="H52" s="131">
        <f>'Anchor-AI'!M50</f>
        <v>0</v>
      </c>
      <c r="I52" s="131">
        <f>'Anchor-AI'!N50</f>
        <v>0</v>
      </c>
      <c r="J52" s="131">
        <f>'Anchor-AI'!O50</f>
        <v>0</v>
      </c>
      <c r="K52" s="131">
        <f>(Summary!$C$58*H52+Summary!$C$59*I52+Summary!$C$60*J52)/Summary!$C$61</f>
        <v>0</v>
      </c>
      <c r="L52" s="131">
        <f>'Anchor-AI'!P50</f>
        <v>0</v>
      </c>
      <c r="M52" s="131">
        <f>'Anchor-AI'!Q50</f>
        <v>0</v>
      </c>
      <c r="N52" s="131">
        <f>'Anchor-AI'!R50</f>
        <v>0</v>
      </c>
      <c r="O52" s="131">
        <f>'Anchor-AI'!S50</f>
        <v>0</v>
      </c>
      <c r="P52" s="131">
        <f>'Anchor-AI'!T50</f>
        <v>0</v>
      </c>
      <c r="Q52" s="131">
        <f>'Anchor-AI'!U50</f>
        <v>0</v>
      </c>
      <c r="R52" s="131">
        <f>'Anchor-AI'!V50</f>
        <v>0</v>
      </c>
      <c r="S52" s="131">
        <f>'Anchor-AI'!W50</f>
        <v>0</v>
      </c>
      <c r="T52" s="131">
        <f>'Anchor-AI'!X50</f>
        <v>0</v>
      </c>
      <c r="U52" s="131">
        <f>10*LOG10(1/((Summary!$C$75/10^(R52/10)+Summary!$C$76/10^(S52/10)+Summary!$C$77/10^(T52/10))/Summary!$C$78))</f>
        <v>0</v>
      </c>
      <c r="V52" s="131">
        <f>'Anchor-AI'!Y50</f>
        <v>0</v>
      </c>
      <c r="W52" s="131">
        <f>'Anchor-AI'!Z50</f>
        <v>0</v>
      </c>
      <c r="X52" s="132">
        <f t="shared" si="5"/>
        <v>0</v>
      </c>
      <c r="Y52" s="133"/>
      <c r="Z52" s="130">
        <f>'Test-AI'!L50</f>
        <v>0</v>
      </c>
      <c r="AA52" s="380">
        <f>'Test-AI'!M50</f>
        <v>0</v>
      </c>
      <c r="AB52" s="380">
        <f>'Test-AI'!N50</f>
        <v>0</v>
      </c>
      <c r="AC52" s="380">
        <f>'Test-AI'!O50</f>
        <v>0</v>
      </c>
      <c r="AD52" s="380">
        <f>(Summary!$C$58*AA52+Summary!$C$59*AB52+Summary!$C$60*AC52)/Summary!$C$61</f>
        <v>0</v>
      </c>
      <c r="AE52" s="380">
        <f>'Test-AI'!P50</f>
        <v>0</v>
      </c>
      <c r="AF52" s="380">
        <f>'Test-AI'!Q50</f>
        <v>0</v>
      </c>
      <c r="AG52" s="380">
        <f>'Test-AI'!R50</f>
        <v>0</v>
      </c>
      <c r="AH52" s="380">
        <f>'Test-AI'!S50</f>
        <v>0</v>
      </c>
      <c r="AI52" s="380">
        <f>'Test-AI'!T50</f>
        <v>0</v>
      </c>
      <c r="AJ52" s="380">
        <f>'Test-AI'!U50</f>
        <v>0</v>
      </c>
      <c r="AK52" s="380">
        <f>'Test-AI'!V50</f>
        <v>0</v>
      </c>
      <c r="AL52" s="380">
        <f>'Test-AI'!W50</f>
        <v>0</v>
      </c>
      <c r="AM52" s="380">
        <f>'Test-AI'!X50</f>
        <v>0</v>
      </c>
      <c r="AN52" s="380">
        <f>10*LOG10(1/((Summary!$C$75/10^(AK52/10)+Summary!$C$76/10^(AL52/10)+Summary!$C$77/10^(AM52/10))/Summary!$C$78))</f>
        <v>0</v>
      </c>
      <c r="AO52" s="131">
        <f>'Test-AI'!Y50</f>
        <v>0</v>
      </c>
      <c r="AP52" s="131">
        <f>'Test-AI'!Z50</f>
        <v>0</v>
      </c>
      <c r="AQ52" s="132">
        <f t="shared" si="1"/>
        <v>0</v>
      </c>
      <c r="AR52" s="134" t="e">
        <f t="shared" si="2"/>
        <v>#DIV/0!</v>
      </c>
      <c r="AS52" s="135" t="e">
        <f t="shared" si="3"/>
        <v>#DIV/0!</v>
      </c>
      <c r="AT52" s="136"/>
      <c r="AU52" s="136"/>
      <c r="AV52" s="495" t="s">
        <v>121</v>
      </c>
      <c r="AW52" s="478" t="e" cm="1">
        <f t="array" ref="AW52">bdRateExtend($G52:$G55,H52:H55,$Z52:$Z55,AA52:AA55)</f>
        <v>#VALUE!</v>
      </c>
      <c r="AX52" s="479" t="e" cm="1">
        <f t="array" ref="AX52">bdRateExtend($G52:$G57,H52:H57,$Z52:$Z57,AA52:AA57)</f>
        <v>#VALUE!</v>
      </c>
      <c r="AY52" s="479" t="e" cm="1">
        <f t="array" ref="AY52">bdRateExtend($G52:$G57,I52:I57,$Z52:$Z57,AB52:AB57)</f>
        <v>#VALUE!</v>
      </c>
      <c r="AZ52" s="496" t="e" cm="1">
        <f t="array" ref="AZ52">bdRateExtend($G52:$G57,J52:J57,$Z52:$Z57,AC52:AC57)</f>
        <v>#VALUE!</v>
      </c>
      <c r="BA52" s="496" t="e" cm="1">
        <f t="array" ref="BA52">bdRateExtend($G52:$G57,K52:K57,$Z52:$Z57,AD52:AD57)</f>
        <v>#VALUE!</v>
      </c>
      <c r="BB52" s="479" t="e">
        <f>(Summary!$C$89*AX52+Summary!$C$90*AY52+Summary!$C$91*AZ52)/Summary!$C$92</f>
        <v>#VALUE!</v>
      </c>
      <c r="BC52" s="478" t="e" cm="1">
        <f t="array" ref="BC52">bdRateExtend($G52:$G55,L52:L55,$Z52:$Z55,AE52:AE55)</f>
        <v>#VALUE!</v>
      </c>
      <c r="BD52" s="475" t="e" cm="1">
        <f t="array" ref="BD52">bdRateExtend($G52:$G57,L52:L57,$Z52:$Z57,AE52:AE57)</f>
        <v>#VALUE!</v>
      </c>
      <c r="BE52" s="478" t="e" cm="1">
        <f t="array" ref="BE52">bdRateExtend($G52:$G55,M52:M55,$Z52:$Z55,AF52:AF55)</f>
        <v>#VALUE!</v>
      </c>
      <c r="BF52" s="475" t="e" cm="1">
        <f t="array" ref="BF52">bdRateExtend($G52:$G57,M52:M57,$Z52:$Z57,AF52:AF57)</f>
        <v>#VALUE!</v>
      </c>
      <c r="BG52" s="474" t="e" cm="1">
        <f t="array" ref="BG52">bdRateExtend($G52:$G55,N52:N55,$Z52:$Z55,AG52:AG55,"None", FALSE,1)</f>
        <v>#VALUE!</v>
      </c>
      <c r="BH52" s="475" t="e" cm="1">
        <f t="array" ref="BH52">bdRateExtend($G52:$G57,N52:N57,$Z52:$Z57,AG52:AG57,"None", FALSE,1)</f>
        <v>#VALUE!</v>
      </c>
      <c r="BI52" s="474" t="e" cm="1">
        <f t="array" ref="BI52">bdRateExtend($G52:$G55,O52:O55,$Z52:$Z55,AH52:AH55,"None", FALSE,1)</f>
        <v>#VALUE!</v>
      </c>
      <c r="BJ52" s="475" t="e" cm="1">
        <f t="array" ref="BJ52">bdRateExtend($G52:$G57,O52:O57,$Z52:$Z57,AH52:AH57,"None", FALSE,1)</f>
        <v>#VALUE!</v>
      </c>
      <c r="BK52" s="478" t="e" cm="1">
        <f t="array" ref="BK52">bdRateExtend($G52:$G55,P52:P55,$Z52:$Z55,AI52:AI55)</f>
        <v>#VALUE!</v>
      </c>
      <c r="BL52" s="475" t="e" cm="1">
        <f t="array" ref="BL52">bdRateExtend($G52:$G57,P52:P57,$Z52:$Z57,AI52:AI57)</f>
        <v>#VALUE!</v>
      </c>
      <c r="BM52" s="478" t="e" cm="1">
        <f t="array" ref="BM52">bdRateExtend($G52:$G55,Q52:Q55,$Z52:$Z55,AJ52:AJ55)</f>
        <v>#VALUE!</v>
      </c>
      <c r="BN52" s="475" t="e" cm="1">
        <f t="array" ref="BN52">bdRateExtend($G52:$G57,Q52:Q57,$Z52:$Z57,AJ52:AJ57)</f>
        <v>#VALUE!</v>
      </c>
      <c r="BO52" s="478" t="e" cm="1">
        <f t="array" ref="BO52">bdRateExtend($G52:$G55,R52:R55,$Z52:$Z55,AK52:AK55)</f>
        <v>#VALUE!</v>
      </c>
      <c r="BP52" s="479" t="e" cm="1">
        <f t="array" ref="BP52">bdRateExtend($G52:$G57,R52:R57,$Z52:$Z57,AK52:AK57)</f>
        <v>#VALUE!</v>
      </c>
      <c r="BQ52" s="479" t="e" cm="1">
        <f t="array" ref="BQ52">bdRateExtend($G52:$G57,S52:S57,$Z52:$Z57,AL52:AL57)</f>
        <v>#VALUE!</v>
      </c>
      <c r="BR52" s="479" t="e" cm="1">
        <f t="array" ref="BR52">bdRateExtend($G52:$G57,T52:T57,$Z52:$Z57,AM52:AM57)</f>
        <v>#VALUE!</v>
      </c>
      <c r="BS52" s="479" t="e" cm="1">
        <f t="array" ref="BS52">bdRateExtend($G52:$G57,U52:U57,$Z52:$Z57,AN52:AN57)</f>
        <v>#VALUE!</v>
      </c>
      <c r="BT52" s="479" t="e">
        <f>(Summary!$C$103*BP52+Summary!$C$104*BQ52+Summary!$C$105*BR52)/Summary!$C$106</f>
        <v>#VALUE!</v>
      </c>
      <c r="BU52" s="462" cm="1">
        <f t="array" ref="BU52">testVMAFRange($G52:$G55,N52:N55,$Z52:$Z55,AG52:AG55)</f>
        <v>0</v>
      </c>
      <c r="BV52" s="464" cm="1">
        <f t="array" ref="BV52">testVMAFRange($G52:$G57,N52:N57,$Z52:$Z57,AG52:AG57)</f>
        <v>0</v>
      </c>
      <c r="BW52" s="462" cm="1">
        <f t="array" ref="BW52">testVMAFRange($G52:$G55,O52:O55,$Z52:$Z55,AH52:AH55)</f>
        <v>0</v>
      </c>
      <c r="BX52" s="464" cm="1">
        <f t="array" ref="BX52">testVMAFRange($G52:$G57,O52:O57,$Z52:$Z57,AH52:AH57)</f>
        <v>0</v>
      </c>
    </row>
    <row r="53" spans="1:76" ht="17" customHeight="1" x14ac:dyDescent="0.35">
      <c r="A53" s="516"/>
      <c r="B53" s="483"/>
      <c r="C53" s="520"/>
      <c r="D53" s="490"/>
      <c r="E53" s="493"/>
      <c r="F53" s="138">
        <v>23</v>
      </c>
      <c r="G53" s="139">
        <f>'Anchor-AI'!L51</f>
        <v>0</v>
      </c>
      <c r="H53" s="140">
        <f>'Anchor-AI'!M51</f>
        <v>0</v>
      </c>
      <c r="I53" s="140">
        <f>'Anchor-AI'!N51</f>
        <v>0</v>
      </c>
      <c r="J53" s="140">
        <f>'Anchor-AI'!O51</f>
        <v>0</v>
      </c>
      <c r="K53" s="140">
        <f>(Summary!$C$58*H53+Summary!$C$59*I53+Summary!$C$60*J53)/Summary!$C$61</f>
        <v>0</v>
      </c>
      <c r="L53" s="140">
        <f>'Anchor-AI'!P51</f>
        <v>0</v>
      </c>
      <c r="M53" s="140">
        <f>'Anchor-AI'!Q51</f>
        <v>0</v>
      </c>
      <c r="N53" s="140">
        <f>'Anchor-AI'!R51</f>
        <v>0</v>
      </c>
      <c r="O53" s="140">
        <f>'Anchor-AI'!S51</f>
        <v>0</v>
      </c>
      <c r="P53" s="140">
        <f>'Anchor-AI'!T51</f>
        <v>0</v>
      </c>
      <c r="Q53" s="140">
        <f>'Anchor-AI'!U51</f>
        <v>0</v>
      </c>
      <c r="R53" s="140">
        <f>'Anchor-AI'!V51</f>
        <v>0</v>
      </c>
      <c r="S53" s="140">
        <f>'Anchor-AI'!W51</f>
        <v>0</v>
      </c>
      <c r="T53" s="140">
        <f>'Anchor-AI'!X51</f>
        <v>0</v>
      </c>
      <c r="U53" s="140">
        <f>10*LOG10(1/((Summary!$C$75/10^(R53/10)+Summary!$C$76/10^(S53/10)+Summary!$C$77/10^(T53/10))/Summary!$C$78))</f>
        <v>0</v>
      </c>
      <c r="V53" s="140">
        <f>'Anchor-AI'!Y51</f>
        <v>0</v>
      </c>
      <c r="W53" s="140">
        <f>'Anchor-AI'!Z51</f>
        <v>0</v>
      </c>
      <c r="X53" s="141">
        <f t="shared" si="5"/>
        <v>0</v>
      </c>
      <c r="Y53" s="133"/>
      <c r="Z53" s="139">
        <f>'Test-AI'!L51</f>
        <v>0</v>
      </c>
      <c r="AA53" s="381">
        <f>'Test-AI'!M51</f>
        <v>0</v>
      </c>
      <c r="AB53" s="381">
        <f>'Test-AI'!N51</f>
        <v>0</v>
      </c>
      <c r="AC53" s="381">
        <f>'Test-AI'!O51</f>
        <v>0</v>
      </c>
      <c r="AD53" s="381">
        <f>(Summary!$C$58*AA53+Summary!$C$59*AB53+Summary!$C$60*AC53)/Summary!$C$61</f>
        <v>0</v>
      </c>
      <c r="AE53" s="381">
        <f>'Test-AI'!P51</f>
        <v>0</v>
      </c>
      <c r="AF53" s="381">
        <f>'Test-AI'!Q51</f>
        <v>0</v>
      </c>
      <c r="AG53" s="381">
        <f>'Test-AI'!R51</f>
        <v>0</v>
      </c>
      <c r="AH53" s="381">
        <f>'Test-AI'!S51</f>
        <v>0</v>
      </c>
      <c r="AI53" s="381">
        <f>'Test-AI'!T51</f>
        <v>0</v>
      </c>
      <c r="AJ53" s="381">
        <f>'Test-AI'!U51</f>
        <v>0</v>
      </c>
      <c r="AK53" s="381">
        <f>'Test-AI'!V51</f>
        <v>0</v>
      </c>
      <c r="AL53" s="381">
        <f>'Test-AI'!W51</f>
        <v>0</v>
      </c>
      <c r="AM53" s="381">
        <f>'Test-AI'!X51</f>
        <v>0</v>
      </c>
      <c r="AN53" s="381">
        <f>10*LOG10(1/((Summary!$C$75/10^(AK53/10)+Summary!$C$76/10^(AL53/10)+Summary!$C$77/10^(AM53/10))/Summary!$C$78))</f>
        <v>0</v>
      </c>
      <c r="AO53" s="140">
        <f>'Test-AI'!Y51</f>
        <v>0</v>
      </c>
      <c r="AP53" s="140">
        <f>'Test-AI'!Z51</f>
        <v>0</v>
      </c>
      <c r="AQ53" s="141">
        <f t="shared" si="1"/>
        <v>0</v>
      </c>
      <c r="AR53" s="142" t="e">
        <f t="shared" si="2"/>
        <v>#DIV/0!</v>
      </c>
      <c r="AS53" s="143" t="e">
        <f t="shared" si="3"/>
        <v>#DIV/0!</v>
      </c>
      <c r="AT53" s="136"/>
      <c r="AU53" s="136"/>
      <c r="AV53" s="467"/>
      <c r="AW53" s="468"/>
      <c r="AX53" s="480"/>
      <c r="AY53" s="480"/>
      <c r="AZ53" s="497"/>
      <c r="BA53" s="497"/>
      <c r="BB53" s="480"/>
      <c r="BC53" s="468"/>
      <c r="BD53" s="476"/>
      <c r="BE53" s="468"/>
      <c r="BF53" s="476"/>
      <c r="BG53" s="469"/>
      <c r="BH53" s="476"/>
      <c r="BI53" s="469"/>
      <c r="BJ53" s="476"/>
      <c r="BK53" s="468"/>
      <c r="BL53" s="476"/>
      <c r="BM53" s="468"/>
      <c r="BN53" s="476"/>
      <c r="BO53" s="468"/>
      <c r="BP53" s="480"/>
      <c r="BQ53" s="480"/>
      <c r="BR53" s="480"/>
      <c r="BS53" s="480"/>
      <c r="BT53" s="480"/>
      <c r="BU53" s="463"/>
      <c r="BV53" s="465"/>
      <c r="BW53" s="463"/>
      <c r="BX53" s="465"/>
    </row>
    <row r="54" spans="1:76" ht="17" customHeight="1" x14ac:dyDescent="0.35">
      <c r="A54" s="516"/>
      <c r="B54" s="483"/>
      <c r="C54" s="520"/>
      <c r="D54" s="490"/>
      <c r="E54" s="493"/>
      <c r="F54" s="138">
        <v>31</v>
      </c>
      <c r="G54" s="139">
        <f>'Anchor-AI'!L52</f>
        <v>0</v>
      </c>
      <c r="H54" s="140">
        <f>'Anchor-AI'!M52</f>
        <v>0</v>
      </c>
      <c r="I54" s="140">
        <f>'Anchor-AI'!N52</f>
        <v>0</v>
      </c>
      <c r="J54" s="140">
        <f>'Anchor-AI'!O52</f>
        <v>0</v>
      </c>
      <c r="K54" s="140">
        <f>(Summary!$C$58*H54+Summary!$C$59*I54+Summary!$C$60*J54)/Summary!$C$61</f>
        <v>0</v>
      </c>
      <c r="L54" s="140">
        <f>'Anchor-AI'!P52</f>
        <v>0</v>
      </c>
      <c r="M54" s="140">
        <f>'Anchor-AI'!Q52</f>
        <v>0</v>
      </c>
      <c r="N54" s="140">
        <f>'Anchor-AI'!R52</f>
        <v>0</v>
      </c>
      <c r="O54" s="140">
        <f>'Anchor-AI'!S52</f>
        <v>0</v>
      </c>
      <c r="P54" s="140">
        <f>'Anchor-AI'!T52</f>
        <v>0</v>
      </c>
      <c r="Q54" s="140">
        <f>'Anchor-AI'!U52</f>
        <v>0</v>
      </c>
      <c r="R54" s="140">
        <f>'Anchor-AI'!V52</f>
        <v>0</v>
      </c>
      <c r="S54" s="140">
        <f>'Anchor-AI'!W52</f>
        <v>0</v>
      </c>
      <c r="T54" s="140">
        <f>'Anchor-AI'!X52</f>
        <v>0</v>
      </c>
      <c r="U54" s="140">
        <f>10*LOG10(1/((Summary!$C$75/10^(R54/10)+Summary!$C$76/10^(S54/10)+Summary!$C$77/10^(T54/10))/Summary!$C$78))</f>
        <v>0</v>
      </c>
      <c r="V54" s="140">
        <f>'Anchor-AI'!Y52</f>
        <v>0</v>
      </c>
      <c r="W54" s="140">
        <f>'Anchor-AI'!Z52</f>
        <v>0</v>
      </c>
      <c r="X54" s="141">
        <f t="shared" si="5"/>
        <v>0</v>
      </c>
      <c r="Y54" s="133"/>
      <c r="Z54" s="139">
        <f>'Test-AI'!L52</f>
        <v>0</v>
      </c>
      <c r="AA54" s="381">
        <f>'Test-AI'!M52</f>
        <v>0</v>
      </c>
      <c r="AB54" s="381">
        <f>'Test-AI'!N52</f>
        <v>0</v>
      </c>
      <c r="AC54" s="381">
        <f>'Test-AI'!O52</f>
        <v>0</v>
      </c>
      <c r="AD54" s="381">
        <f>(Summary!$C$58*AA54+Summary!$C$59*AB54+Summary!$C$60*AC54)/Summary!$C$61</f>
        <v>0</v>
      </c>
      <c r="AE54" s="381">
        <f>'Test-AI'!P52</f>
        <v>0</v>
      </c>
      <c r="AF54" s="381">
        <f>'Test-AI'!Q52</f>
        <v>0</v>
      </c>
      <c r="AG54" s="381">
        <f>'Test-AI'!R52</f>
        <v>0</v>
      </c>
      <c r="AH54" s="381">
        <f>'Test-AI'!S52</f>
        <v>0</v>
      </c>
      <c r="AI54" s="381">
        <f>'Test-AI'!T52</f>
        <v>0</v>
      </c>
      <c r="AJ54" s="381">
        <f>'Test-AI'!U52</f>
        <v>0</v>
      </c>
      <c r="AK54" s="381">
        <f>'Test-AI'!V52</f>
        <v>0</v>
      </c>
      <c r="AL54" s="381">
        <f>'Test-AI'!W52</f>
        <v>0</v>
      </c>
      <c r="AM54" s="381">
        <f>'Test-AI'!X52</f>
        <v>0</v>
      </c>
      <c r="AN54" s="381">
        <f>10*LOG10(1/((Summary!$C$75/10^(AK54/10)+Summary!$C$76/10^(AL54/10)+Summary!$C$77/10^(AM54/10))/Summary!$C$78))</f>
        <v>0</v>
      </c>
      <c r="AO54" s="140">
        <f>'Test-AI'!Y52</f>
        <v>0</v>
      </c>
      <c r="AP54" s="140">
        <f>'Test-AI'!Z52</f>
        <v>0</v>
      </c>
      <c r="AQ54" s="141">
        <f t="shared" si="1"/>
        <v>0</v>
      </c>
      <c r="AR54" s="142" t="e">
        <f t="shared" si="2"/>
        <v>#DIV/0!</v>
      </c>
      <c r="AS54" s="143" t="e">
        <f t="shared" si="3"/>
        <v>#DIV/0!</v>
      </c>
      <c r="AT54" s="136"/>
      <c r="AU54" s="136"/>
      <c r="AV54" s="467" t="s">
        <v>122</v>
      </c>
      <c r="AW54" s="468" t="e" cm="1">
        <f t="array" ref="AW54">bdRateExtend($G53:$G56,H53:H56,$Z53:$Z56,AA53:AA56)</f>
        <v>#VALUE!</v>
      </c>
      <c r="AX54" s="480"/>
      <c r="AY54" s="480"/>
      <c r="AZ54" s="497"/>
      <c r="BA54" s="497"/>
      <c r="BB54" s="480"/>
      <c r="BC54" s="468" t="e" cm="1">
        <f t="array" ref="BC54">bdRateExtend($G53:$G56,L53:L56,$Z53:$Z56,AE53:AE56)</f>
        <v>#VALUE!</v>
      </c>
      <c r="BD54" s="476"/>
      <c r="BE54" s="468" t="e" cm="1">
        <f t="array" ref="BE54">bdRateExtend($G53:$G56,M53:M56,$Z53:$Z56,AF53:AF56)</f>
        <v>#VALUE!</v>
      </c>
      <c r="BF54" s="476"/>
      <c r="BG54" s="469" t="e" cm="1">
        <f t="array" ref="BG54">bdRateExtend($G53:$G56,N53:N56,$Z53:$Z56,AG53:AG56,"None", FALSE,1)</f>
        <v>#VALUE!</v>
      </c>
      <c r="BH54" s="476"/>
      <c r="BI54" s="469" t="e" cm="1">
        <f t="array" ref="BI54">bdRateExtend($G53:$G56,O53:O56,$Z53:$Z56,AH53:AH56,"None", FALSE,1)</f>
        <v>#VALUE!</v>
      </c>
      <c r="BJ54" s="476"/>
      <c r="BK54" s="468" t="e" cm="1">
        <f t="array" ref="BK54">bdRateExtend($G53:$G56,P53:P56,$Z53:$Z56,AI53:AI56)</f>
        <v>#VALUE!</v>
      </c>
      <c r="BL54" s="476"/>
      <c r="BM54" s="468" t="e" cm="1">
        <f t="array" ref="BM54">bdRateExtend($G53:$G56,Q53:Q56,$Z53:$Z56,AJ53:AJ56)</f>
        <v>#VALUE!</v>
      </c>
      <c r="BN54" s="476"/>
      <c r="BO54" s="468" t="e" cm="1">
        <f t="array" ref="BO54">bdRateExtend($G53:$G56,R53:R56,$Z53:$Z56,AK53:AK56)</f>
        <v>#VALUE!</v>
      </c>
      <c r="BP54" s="480"/>
      <c r="BQ54" s="480"/>
      <c r="BR54" s="480"/>
      <c r="BS54" s="480"/>
      <c r="BT54" s="480"/>
      <c r="BU54" s="463" cm="1">
        <f t="array" ref="BU54">testVMAFRange($G53:$G56,N53:N56,$Z53:$Z56,AG53:AG56)</f>
        <v>0</v>
      </c>
      <c r="BV54" s="465"/>
      <c r="BW54" s="463" cm="1">
        <f t="array" ref="BW54">testVMAFRange($G53:$G56,O53:O56,$Z53:$Z56,AH53:AH56)</f>
        <v>0</v>
      </c>
      <c r="BX54" s="465"/>
    </row>
    <row r="55" spans="1:76" ht="17" customHeight="1" x14ac:dyDescent="0.35">
      <c r="A55" s="516"/>
      <c r="B55" s="483"/>
      <c r="C55" s="520"/>
      <c r="D55" s="490"/>
      <c r="E55" s="493"/>
      <c r="F55" s="138">
        <v>39</v>
      </c>
      <c r="G55" s="139">
        <f>'Anchor-AI'!L53</f>
        <v>0</v>
      </c>
      <c r="H55" s="140">
        <f>'Anchor-AI'!M53</f>
        <v>0</v>
      </c>
      <c r="I55" s="140">
        <f>'Anchor-AI'!N53</f>
        <v>0</v>
      </c>
      <c r="J55" s="140">
        <f>'Anchor-AI'!O53</f>
        <v>0</v>
      </c>
      <c r="K55" s="140">
        <f>(Summary!$C$58*H55+Summary!$C$59*I55+Summary!$C$60*J55)/Summary!$C$61</f>
        <v>0</v>
      </c>
      <c r="L55" s="140">
        <f>'Anchor-AI'!P53</f>
        <v>0</v>
      </c>
      <c r="M55" s="140">
        <f>'Anchor-AI'!Q53</f>
        <v>0</v>
      </c>
      <c r="N55" s="140">
        <f>'Anchor-AI'!R53</f>
        <v>0</v>
      </c>
      <c r="O55" s="140">
        <f>'Anchor-AI'!S53</f>
        <v>0</v>
      </c>
      <c r="P55" s="140">
        <f>'Anchor-AI'!T53</f>
        <v>0</v>
      </c>
      <c r="Q55" s="140">
        <f>'Anchor-AI'!U53</f>
        <v>0</v>
      </c>
      <c r="R55" s="140">
        <f>'Anchor-AI'!V53</f>
        <v>0</v>
      </c>
      <c r="S55" s="140">
        <f>'Anchor-AI'!W53</f>
        <v>0</v>
      </c>
      <c r="T55" s="140">
        <f>'Anchor-AI'!X53</f>
        <v>0</v>
      </c>
      <c r="U55" s="140">
        <f>10*LOG10(1/((Summary!$C$75/10^(R55/10)+Summary!$C$76/10^(S55/10)+Summary!$C$77/10^(T55/10))/Summary!$C$78))</f>
        <v>0</v>
      </c>
      <c r="V55" s="140">
        <f>'Anchor-AI'!Y53</f>
        <v>0</v>
      </c>
      <c r="W55" s="140">
        <f>'Anchor-AI'!Z53</f>
        <v>0</v>
      </c>
      <c r="X55" s="141">
        <f t="shared" si="5"/>
        <v>0</v>
      </c>
      <c r="Y55" s="133"/>
      <c r="Z55" s="139">
        <f>'Test-AI'!L53</f>
        <v>0</v>
      </c>
      <c r="AA55" s="381">
        <f>'Test-AI'!M53</f>
        <v>0</v>
      </c>
      <c r="AB55" s="381">
        <f>'Test-AI'!N53</f>
        <v>0</v>
      </c>
      <c r="AC55" s="381">
        <f>'Test-AI'!O53</f>
        <v>0</v>
      </c>
      <c r="AD55" s="381">
        <f>(Summary!$C$58*AA55+Summary!$C$59*AB55+Summary!$C$60*AC55)/Summary!$C$61</f>
        <v>0</v>
      </c>
      <c r="AE55" s="381">
        <f>'Test-AI'!P53</f>
        <v>0</v>
      </c>
      <c r="AF55" s="381">
        <f>'Test-AI'!Q53</f>
        <v>0</v>
      </c>
      <c r="AG55" s="381">
        <f>'Test-AI'!R53</f>
        <v>0</v>
      </c>
      <c r="AH55" s="381">
        <f>'Test-AI'!S53</f>
        <v>0</v>
      </c>
      <c r="AI55" s="381">
        <f>'Test-AI'!T53</f>
        <v>0</v>
      </c>
      <c r="AJ55" s="381">
        <f>'Test-AI'!U53</f>
        <v>0</v>
      </c>
      <c r="AK55" s="381">
        <f>'Test-AI'!V53</f>
        <v>0</v>
      </c>
      <c r="AL55" s="381">
        <f>'Test-AI'!W53</f>
        <v>0</v>
      </c>
      <c r="AM55" s="381">
        <f>'Test-AI'!X53</f>
        <v>0</v>
      </c>
      <c r="AN55" s="381">
        <f>10*LOG10(1/((Summary!$C$75/10^(AK55/10)+Summary!$C$76/10^(AL55/10)+Summary!$C$77/10^(AM55/10))/Summary!$C$78))</f>
        <v>0</v>
      </c>
      <c r="AO55" s="140">
        <f>'Test-AI'!Y53</f>
        <v>0</v>
      </c>
      <c r="AP55" s="140">
        <f>'Test-AI'!Z53</f>
        <v>0</v>
      </c>
      <c r="AQ55" s="141">
        <f t="shared" si="1"/>
        <v>0</v>
      </c>
      <c r="AR55" s="142" t="e">
        <f t="shared" si="2"/>
        <v>#DIV/0!</v>
      </c>
      <c r="AS55" s="143" t="e">
        <f t="shared" si="3"/>
        <v>#DIV/0!</v>
      </c>
      <c r="AT55" s="136"/>
      <c r="AU55" s="136"/>
      <c r="AV55" s="467"/>
      <c r="AW55" s="468"/>
      <c r="AX55" s="480"/>
      <c r="AY55" s="480"/>
      <c r="AZ55" s="497"/>
      <c r="BA55" s="497"/>
      <c r="BB55" s="480"/>
      <c r="BC55" s="468"/>
      <c r="BD55" s="476"/>
      <c r="BE55" s="468"/>
      <c r="BF55" s="476"/>
      <c r="BG55" s="469"/>
      <c r="BH55" s="476"/>
      <c r="BI55" s="469"/>
      <c r="BJ55" s="476"/>
      <c r="BK55" s="468"/>
      <c r="BL55" s="476"/>
      <c r="BM55" s="468"/>
      <c r="BN55" s="476"/>
      <c r="BO55" s="468"/>
      <c r="BP55" s="480"/>
      <c r="BQ55" s="480"/>
      <c r="BR55" s="480"/>
      <c r="BS55" s="480"/>
      <c r="BT55" s="480"/>
      <c r="BU55" s="463"/>
      <c r="BV55" s="465"/>
      <c r="BW55" s="463"/>
      <c r="BX55" s="465"/>
    </row>
    <row r="56" spans="1:76" ht="17" customHeight="1" x14ac:dyDescent="0.35">
      <c r="A56" s="516"/>
      <c r="B56" s="483"/>
      <c r="C56" s="520"/>
      <c r="D56" s="490"/>
      <c r="E56" s="493"/>
      <c r="F56" s="138">
        <v>47</v>
      </c>
      <c r="G56" s="139">
        <f>'Anchor-AI'!L54</f>
        <v>0</v>
      </c>
      <c r="H56" s="140">
        <f>'Anchor-AI'!M54</f>
        <v>0</v>
      </c>
      <c r="I56" s="140">
        <f>'Anchor-AI'!N54</f>
        <v>0</v>
      </c>
      <c r="J56" s="140">
        <f>'Anchor-AI'!O54</f>
        <v>0</v>
      </c>
      <c r="K56" s="140">
        <f>(Summary!$C$58*H56+Summary!$C$59*I56+Summary!$C$60*J56)/Summary!$C$61</f>
        <v>0</v>
      </c>
      <c r="L56" s="140">
        <f>'Anchor-AI'!P54</f>
        <v>0</v>
      </c>
      <c r="M56" s="140">
        <f>'Anchor-AI'!Q54</f>
        <v>0</v>
      </c>
      <c r="N56" s="140">
        <f>'Anchor-AI'!R54</f>
        <v>0</v>
      </c>
      <c r="O56" s="140">
        <f>'Anchor-AI'!S54</f>
        <v>0</v>
      </c>
      <c r="P56" s="140">
        <f>'Anchor-AI'!T54</f>
        <v>0</v>
      </c>
      <c r="Q56" s="140">
        <f>'Anchor-AI'!U54</f>
        <v>0</v>
      </c>
      <c r="R56" s="140">
        <f>'Anchor-AI'!V54</f>
        <v>0</v>
      </c>
      <c r="S56" s="140">
        <f>'Anchor-AI'!W54</f>
        <v>0</v>
      </c>
      <c r="T56" s="140">
        <f>'Anchor-AI'!X54</f>
        <v>0</v>
      </c>
      <c r="U56" s="140">
        <f>10*LOG10(1/((Summary!$C$75/10^(R56/10)+Summary!$C$76/10^(S56/10)+Summary!$C$77/10^(T56/10))/Summary!$C$78))</f>
        <v>0</v>
      </c>
      <c r="V56" s="140">
        <f>'Anchor-AI'!Y54</f>
        <v>0</v>
      </c>
      <c r="W56" s="140">
        <f>'Anchor-AI'!Z54</f>
        <v>0</v>
      </c>
      <c r="X56" s="141">
        <f t="shared" si="5"/>
        <v>0</v>
      </c>
      <c r="Y56" s="133"/>
      <c r="Z56" s="139">
        <f>'Test-AI'!L54</f>
        <v>0</v>
      </c>
      <c r="AA56" s="381">
        <f>'Test-AI'!M54</f>
        <v>0</v>
      </c>
      <c r="AB56" s="381">
        <f>'Test-AI'!N54</f>
        <v>0</v>
      </c>
      <c r="AC56" s="381">
        <f>'Test-AI'!O54</f>
        <v>0</v>
      </c>
      <c r="AD56" s="381">
        <f>(Summary!$C$58*AA56+Summary!$C$59*AB56+Summary!$C$60*AC56)/Summary!$C$61</f>
        <v>0</v>
      </c>
      <c r="AE56" s="381">
        <f>'Test-AI'!P54</f>
        <v>0</v>
      </c>
      <c r="AF56" s="381">
        <f>'Test-AI'!Q54</f>
        <v>0</v>
      </c>
      <c r="AG56" s="381">
        <f>'Test-AI'!R54</f>
        <v>0</v>
      </c>
      <c r="AH56" s="381">
        <f>'Test-AI'!S54</f>
        <v>0</v>
      </c>
      <c r="AI56" s="381">
        <f>'Test-AI'!T54</f>
        <v>0</v>
      </c>
      <c r="AJ56" s="381">
        <f>'Test-AI'!U54</f>
        <v>0</v>
      </c>
      <c r="AK56" s="381">
        <f>'Test-AI'!V54</f>
        <v>0</v>
      </c>
      <c r="AL56" s="381">
        <f>'Test-AI'!W54</f>
        <v>0</v>
      </c>
      <c r="AM56" s="381">
        <f>'Test-AI'!X54</f>
        <v>0</v>
      </c>
      <c r="AN56" s="381">
        <f>10*LOG10(1/((Summary!$C$75/10^(AK56/10)+Summary!$C$76/10^(AL56/10)+Summary!$C$77/10^(AM56/10))/Summary!$C$78))</f>
        <v>0</v>
      </c>
      <c r="AO56" s="140">
        <f>'Test-AI'!Y54</f>
        <v>0</v>
      </c>
      <c r="AP56" s="140">
        <f>'Test-AI'!Z54</f>
        <v>0</v>
      </c>
      <c r="AQ56" s="141">
        <f t="shared" si="1"/>
        <v>0</v>
      </c>
      <c r="AR56" s="142" t="e">
        <f t="shared" si="2"/>
        <v>#DIV/0!</v>
      </c>
      <c r="AS56" s="143" t="e">
        <f t="shared" si="3"/>
        <v>#DIV/0!</v>
      </c>
      <c r="AT56" s="136"/>
      <c r="AU56" s="136"/>
      <c r="AV56" s="467" t="s">
        <v>123</v>
      </c>
      <c r="AW56" s="468" t="e" cm="1">
        <f t="array" ref="AW56">bdRateExtend($G54:$G57,H54:H57,$Z54:$Z57,AA54:AA57)</f>
        <v>#VALUE!</v>
      </c>
      <c r="AX56" s="480"/>
      <c r="AY56" s="480"/>
      <c r="AZ56" s="497"/>
      <c r="BA56" s="497"/>
      <c r="BB56" s="480"/>
      <c r="BC56" s="468" t="e" cm="1">
        <f t="array" ref="BC56">bdRateExtend($G54:$G57,L54:L57,$Z54:$Z57,AE54:AE57)</f>
        <v>#VALUE!</v>
      </c>
      <c r="BD56" s="476"/>
      <c r="BE56" s="468" t="e" cm="1">
        <f t="array" ref="BE56">bdRateExtend($G54:$G57,M54:M57,$Z54:$Z57,AF54:AF57)</f>
        <v>#VALUE!</v>
      </c>
      <c r="BF56" s="476"/>
      <c r="BG56" s="469" t="e" cm="1">
        <f t="array" ref="BG56">bdRateExtend($G54:$G57,N54:N57,$Z54:$Z57,AG54:AG57,"None", FALSE,1)</f>
        <v>#VALUE!</v>
      </c>
      <c r="BH56" s="476"/>
      <c r="BI56" s="469" t="e" cm="1">
        <f t="array" ref="BI56">bdRateExtend($G54:$G57,O54:O57,$Z54:$Z57,AH54:AH57,"None", FALSE,1)</f>
        <v>#VALUE!</v>
      </c>
      <c r="BJ56" s="476"/>
      <c r="BK56" s="468" t="e" cm="1">
        <f t="array" ref="BK56">bdRateExtend($G54:$G57,P54:P57,$Z54:$Z57,AI54:AI57)</f>
        <v>#VALUE!</v>
      </c>
      <c r="BL56" s="476"/>
      <c r="BM56" s="468" t="e" cm="1">
        <f t="array" ref="BM56">bdRateExtend($G54:$G57,Q54:Q57,$Z54:$Z57,AJ54:AJ57)</f>
        <v>#VALUE!</v>
      </c>
      <c r="BN56" s="476"/>
      <c r="BO56" s="468" t="e" cm="1">
        <f t="array" ref="BO56">bdRateExtend($G54:$G57,R54:R57,$Z54:$Z57,AK54:AK57)</f>
        <v>#VALUE!</v>
      </c>
      <c r="BP56" s="480"/>
      <c r="BQ56" s="480"/>
      <c r="BR56" s="480"/>
      <c r="BS56" s="480"/>
      <c r="BT56" s="480"/>
      <c r="BU56" s="463" cm="1">
        <f t="array" ref="BU56">testVMAFRange($G54:$G57,N54:N57,$Z54:$Z57,AG54:AG57)</f>
        <v>0</v>
      </c>
      <c r="BV56" s="465"/>
      <c r="BW56" s="463" cm="1">
        <f t="array" ref="BW56">testVMAFRange($G54:$G57,O54:O57,$Z54:$Z57,AH54:AH57)</f>
        <v>0</v>
      </c>
      <c r="BX56" s="465"/>
    </row>
    <row r="57" spans="1:76" ht="17" customHeight="1" thickBot="1" x14ac:dyDescent="0.4">
      <c r="A57" s="516"/>
      <c r="B57" s="518"/>
      <c r="C57" s="521"/>
      <c r="D57" s="522"/>
      <c r="E57" s="523"/>
      <c r="F57" s="144">
        <v>55</v>
      </c>
      <c r="G57" s="145">
        <f>'Anchor-AI'!L55</f>
        <v>0</v>
      </c>
      <c r="H57" s="146">
        <f>'Anchor-AI'!M55</f>
        <v>0</v>
      </c>
      <c r="I57" s="146">
        <f>'Anchor-AI'!N55</f>
        <v>0</v>
      </c>
      <c r="J57" s="146">
        <f>'Anchor-AI'!O55</f>
        <v>0</v>
      </c>
      <c r="K57" s="146">
        <f>(Summary!$C$58*H57+Summary!$C$59*I57+Summary!$C$60*J57)/Summary!$C$61</f>
        <v>0</v>
      </c>
      <c r="L57" s="146">
        <f>'Anchor-AI'!P55</f>
        <v>0</v>
      </c>
      <c r="M57" s="146">
        <f>'Anchor-AI'!Q55</f>
        <v>0</v>
      </c>
      <c r="N57" s="146">
        <f>'Anchor-AI'!R55</f>
        <v>0</v>
      </c>
      <c r="O57" s="146">
        <f>'Anchor-AI'!S55</f>
        <v>0</v>
      </c>
      <c r="P57" s="146">
        <f>'Anchor-AI'!T55</f>
        <v>0</v>
      </c>
      <c r="Q57" s="146">
        <f>'Anchor-AI'!U55</f>
        <v>0</v>
      </c>
      <c r="R57" s="146">
        <f>'Anchor-AI'!V55</f>
        <v>0</v>
      </c>
      <c r="S57" s="146">
        <f>'Anchor-AI'!W55</f>
        <v>0</v>
      </c>
      <c r="T57" s="146">
        <f>'Anchor-AI'!X55</f>
        <v>0</v>
      </c>
      <c r="U57" s="146">
        <f>10*LOG10(1/((Summary!$C$75/10^(R57/10)+Summary!$C$76/10^(S57/10)+Summary!$C$77/10^(T57/10))/Summary!$C$78))</f>
        <v>0</v>
      </c>
      <c r="V57" s="140">
        <f>'Anchor-AI'!Y55</f>
        <v>0</v>
      </c>
      <c r="W57" s="140">
        <f>'Anchor-AI'!Z55</f>
        <v>0</v>
      </c>
      <c r="X57" s="147">
        <f t="shared" si="5"/>
        <v>0</v>
      </c>
      <c r="Y57" s="133"/>
      <c r="Z57" s="145">
        <f>'Test-AI'!L55</f>
        <v>0</v>
      </c>
      <c r="AA57" s="382">
        <f>'Test-AI'!M55</f>
        <v>0</v>
      </c>
      <c r="AB57" s="382">
        <f>'Test-AI'!N55</f>
        <v>0</v>
      </c>
      <c r="AC57" s="382">
        <f>'Test-AI'!O55</f>
        <v>0</v>
      </c>
      <c r="AD57" s="382">
        <f>(Summary!$C$58*AA57+Summary!$C$59*AB57+Summary!$C$60*AC57)/Summary!$C$61</f>
        <v>0</v>
      </c>
      <c r="AE57" s="382">
        <f>'Test-AI'!P55</f>
        <v>0</v>
      </c>
      <c r="AF57" s="382">
        <f>'Test-AI'!Q55</f>
        <v>0</v>
      </c>
      <c r="AG57" s="382">
        <f>'Test-AI'!R55</f>
        <v>0</v>
      </c>
      <c r="AH57" s="382">
        <f>'Test-AI'!S55</f>
        <v>0</v>
      </c>
      <c r="AI57" s="382">
        <f>'Test-AI'!T55</f>
        <v>0</v>
      </c>
      <c r="AJ57" s="382">
        <f>'Test-AI'!U55</f>
        <v>0</v>
      </c>
      <c r="AK57" s="382">
        <f>'Test-AI'!V55</f>
        <v>0</v>
      </c>
      <c r="AL57" s="382">
        <f>'Test-AI'!W55</f>
        <v>0</v>
      </c>
      <c r="AM57" s="382">
        <f>'Test-AI'!X55</f>
        <v>0</v>
      </c>
      <c r="AN57" s="382">
        <f>10*LOG10(1/((Summary!$C$75/10^(AK57/10)+Summary!$C$76/10^(AL57/10)+Summary!$C$77/10^(AM57/10))/Summary!$C$78))</f>
        <v>0</v>
      </c>
      <c r="AO57" s="140">
        <f>'Test-AI'!Y55</f>
        <v>0</v>
      </c>
      <c r="AP57" s="140">
        <f>'Test-AI'!Z55</f>
        <v>0</v>
      </c>
      <c r="AQ57" s="147">
        <f t="shared" si="1"/>
        <v>0</v>
      </c>
      <c r="AR57" s="148" t="e">
        <f t="shared" si="2"/>
        <v>#DIV/0!</v>
      </c>
      <c r="AS57" s="149" t="e">
        <f t="shared" si="3"/>
        <v>#DIV/0!</v>
      </c>
      <c r="AT57" s="136"/>
      <c r="AU57" s="136"/>
      <c r="AV57" s="470"/>
      <c r="AW57" s="471"/>
      <c r="AX57" s="481"/>
      <c r="AY57" s="481"/>
      <c r="AZ57" s="498"/>
      <c r="BA57" s="498"/>
      <c r="BB57" s="481"/>
      <c r="BC57" s="471"/>
      <c r="BD57" s="477"/>
      <c r="BE57" s="471"/>
      <c r="BF57" s="477"/>
      <c r="BG57" s="472"/>
      <c r="BH57" s="477"/>
      <c r="BI57" s="472"/>
      <c r="BJ57" s="477"/>
      <c r="BK57" s="471"/>
      <c r="BL57" s="477"/>
      <c r="BM57" s="471"/>
      <c r="BN57" s="477"/>
      <c r="BO57" s="471"/>
      <c r="BP57" s="481"/>
      <c r="BQ57" s="481"/>
      <c r="BR57" s="481"/>
      <c r="BS57" s="481"/>
      <c r="BT57" s="481"/>
      <c r="BU57" s="473"/>
      <c r="BV57" s="466"/>
      <c r="BW57" s="473"/>
      <c r="BX57" s="466"/>
    </row>
    <row r="58" spans="1:76" ht="17" customHeight="1" x14ac:dyDescent="0.35">
      <c r="A58" s="516"/>
      <c r="B58" s="482" t="s">
        <v>2</v>
      </c>
      <c r="C58" s="519" t="s">
        <v>35</v>
      </c>
      <c r="D58" s="489">
        <v>59.94</v>
      </c>
      <c r="E58" s="492">
        <v>10</v>
      </c>
      <c r="F58" s="129">
        <v>15</v>
      </c>
      <c r="G58" s="130">
        <f>'Anchor-AI'!L56</f>
        <v>0</v>
      </c>
      <c r="H58" s="131">
        <f>'Anchor-AI'!M56</f>
        <v>0</v>
      </c>
      <c r="I58" s="131">
        <f>'Anchor-AI'!N56</f>
        <v>0</v>
      </c>
      <c r="J58" s="131">
        <f>'Anchor-AI'!O56</f>
        <v>0</v>
      </c>
      <c r="K58" s="131">
        <f>(Summary!$C$58*H58+Summary!$C$59*I58+Summary!$C$60*J58)/Summary!$C$61</f>
        <v>0</v>
      </c>
      <c r="L58" s="131">
        <f>'Anchor-AI'!P56</f>
        <v>0</v>
      </c>
      <c r="M58" s="131">
        <f>'Anchor-AI'!Q56</f>
        <v>0</v>
      </c>
      <c r="N58" s="131">
        <f>'Anchor-AI'!R56</f>
        <v>0</v>
      </c>
      <c r="O58" s="131">
        <f>'Anchor-AI'!S56</f>
        <v>0</v>
      </c>
      <c r="P58" s="131">
        <f>'Anchor-AI'!T56</f>
        <v>0</v>
      </c>
      <c r="Q58" s="131">
        <f>'Anchor-AI'!U56</f>
        <v>0</v>
      </c>
      <c r="R58" s="131">
        <f>'Anchor-AI'!V56</f>
        <v>0</v>
      </c>
      <c r="S58" s="131">
        <f>'Anchor-AI'!W56</f>
        <v>0</v>
      </c>
      <c r="T58" s="131">
        <f>'Anchor-AI'!X56</f>
        <v>0</v>
      </c>
      <c r="U58" s="131">
        <f>10*LOG10(1/((Summary!$C$75/10^(R58/10)+Summary!$C$76/10^(S58/10)+Summary!$C$77/10^(T58/10))/Summary!$C$78))</f>
        <v>0</v>
      </c>
      <c r="V58" s="131">
        <f>'Anchor-AI'!Y56</f>
        <v>0</v>
      </c>
      <c r="W58" s="131">
        <f>'Anchor-AI'!Z56</f>
        <v>0</v>
      </c>
      <c r="X58" s="132">
        <f t="shared" si="5"/>
        <v>0</v>
      </c>
      <c r="Y58" s="133"/>
      <c r="Z58" s="130">
        <f>'Test-AI'!L56</f>
        <v>0</v>
      </c>
      <c r="AA58" s="380">
        <f>'Test-AI'!M56</f>
        <v>0</v>
      </c>
      <c r="AB58" s="380">
        <f>'Test-AI'!N56</f>
        <v>0</v>
      </c>
      <c r="AC58" s="380">
        <f>'Test-AI'!O56</f>
        <v>0</v>
      </c>
      <c r="AD58" s="380">
        <f>(Summary!$C$58*AA58+Summary!$C$59*AB58+Summary!$C$60*AC58)/Summary!$C$61</f>
        <v>0</v>
      </c>
      <c r="AE58" s="380">
        <f>'Test-AI'!P56</f>
        <v>0</v>
      </c>
      <c r="AF58" s="380">
        <f>'Test-AI'!Q56</f>
        <v>0</v>
      </c>
      <c r="AG58" s="380">
        <f>'Test-AI'!R56</f>
        <v>0</v>
      </c>
      <c r="AH58" s="380">
        <f>'Test-AI'!S56</f>
        <v>0</v>
      </c>
      <c r="AI58" s="380">
        <f>'Test-AI'!T56</f>
        <v>0</v>
      </c>
      <c r="AJ58" s="380">
        <f>'Test-AI'!U56</f>
        <v>0</v>
      </c>
      <c r="AK58" s="380">
        <f>'Test-AI'!V56</f>
        <v>0</v>
      </c>
      <c r="AL58" s="380">
        <f>'Test-AI'!W56</f>
        <v>0</v>
      </c>
      <c r="AM58" s="380">
        <f>'Test-AI'!X56</f>
        <v>0</v>
      </c>
      <c r="AN58" s="380">
        <f>10*LOG10(1/((Summary!$C$75/10^(AK58/10)+Summary!$C$76/10^(AL58/10)+Summary!$C$77/10^(AM58/10))/Summary!$C$78))</f>
        <v>0</v>
      </c>
      <c r="AO58" s="131">
        <f>'Test-AI'!Y56</f>
        <v>0</v>
      </c>
      <c r="AP58" s="131">
        <f>'Test-AI'!Z56</f>
        <v>0</v>
      </c>
      <c r="AQ58" s="132">
        <f t="shared" si="1"/>
        <v>0</v>
      </c>
      <c r="AR58" s="134" t="e">
        <f t="shared" si="2"/>
        <v>#DIV/0!</v>
      </c>
      <c r="AS58" s="135" t="e">
        <f t="shared" si="3"/>
        <v>#DIV/0!</v>
      </c>
      <c r="AT58" s="136"/>
      <c r="AU58" s="136"/>
      <c r="AV58" s="495" t="s">
        <v>121</v>
      </c>
      <c r="AW58" s="478" t="e" cm="1">
        <f t="array" ref="AW58">bdRateExtend($G58:$G61,H58:H61,$Z58:$Z61,AA58:AA61)</f>
        <v>#VALUE!</v>
      </c>
      <c r="AX58" s="479" t="e" cm="1">
        <f t="array" ref="AX58">bdRateExtend($G58:$G63,H58:H63,$Z58:$Z63,AA58:AA63)</f>
        <v>#VALUE!</v>
      </c>
      <c r="AY58" s="479" t="e" cm="1">
        <f t="array" ref="AY58">bdRateExtend($G58:$G63,I58:I63,$Z58:$Z63,AB58:AB63)</f>
        <v>#VALUE!</v>
      </c>
      <c r="AZ58" s="496" t="e" cm="1">
        <f t="array" ref="AZ58">bdRateExtend($G58:$G63,J58:J63,$Z58:$Z63,AC58:AC63)</f>
        <v>#VALUE!</v>
      </c>
      <c r="BA58" s="496" t="e" cm="1">
        <f t="array" ref="BA58">bdRateExtend($G58:$G63,K58:K63,$Z58:$Z63,AD58:AD63)</f>
        <v>#VALUE!</v>
      </c>
      <c r="BB58" s="479" t="e">
        <f>(Summary!$C$89*AX58+Summary!$C$90*AY58+Summary!$C$91*AZ58)/Summary!$C$92</f>
        <v>#VALUE!</v>
      </c>
      <c r="BC58" s="478" t="e" cm="1">
        <f t="array" ref="BC58">bdRateExtend($G58:$G61,L58:L61,$Z58:$Z61,AE58:AE61)</f>
        <v>#VALUE!</v>
      </c>
      <c r="BD58" s="475" t="e" cm="1">
        <f t="array" ref="BD58">bdRateExtend($G58:$G63,L58:L63,$Z58:$Z63,AE58:AE63)</f>
        <v>#VALUE!</v>
      </c>
      <c r="BE58" s="478" t="e" cm="1">
        <f t="array" ref="BE58">bdRateExtend($G58:$G61,M58:M61,$Z58:$Z61,AF58:AF61)</f>
        <v>#VALUE!</v>
      </c>
      <c r="BF58" s="475" t="e" cm="1">
        <f t="array" ref="BF58">bdRateExtend($G58:$G63,M58:M63,$Z58:$Z63,AF58:AF63)</f>
        <v>#VALUE!</v>
      </c>
      <c r="BG58" s="474" t="e" cm="1">
        <f t="array" ref="BG58">bdRateExtend($G58:$G61,N58:N61,$Z58:$Z61,AG58:AG61,"None", FALSE,1)</f>
        <v>#VALUE!</v>
      </c>
      <c r="BH58" s="475" t="e" cm="1">
        <f t="array" ref="BH58">bdRateExtend($G58:$G63,N58:N63,$Z58:$Z63,AG58:AG63,"None", FALSE,1)</f>
        <v>#VALUE!</v>
      </c>
      <c r="BI58" s="474" t="e" cm="1">
        <f t="array" ref="BI58">bdRateExtend($G58:$G61,O58:O61,$Z58:$Z61,AH58:AH61,"None", FALSE,1)</f>
        <v>#VALUE!</v>
      </c>
      <c r="BJ58" s="475" t="e" cm="1">
        <f t="array" ref="BJ58">bdRateExtend($G58:$G63,O58:O63,$Z58:$Z63,AH58:AH63,"None", FALSE,1)</f>
        <v>#VALUE!</v>
      </c>
      <c r="BK58" s="478" t="e" cm="1">
        <f t="array" ref="BK58">bdRateExtend($G58:$G61,P58:P61,$Z58:$Z61,AI58:AI61)</f>
        <v>#VALUE!</v>
      </c>
      <c r="BL58" s="475" t="e" cm="1">
        <f t="array" ref="BL58">bdRateExtend($G58:$G63,P58:P63,$Z58:$Z63,AI58:AI63)</f>
        <v>#VALUE!</v>
      </c>
      <c r="BM58" s="478" t="e" cm="1">
        <f t="array" ref="BM58">bdRateExtend($G58:$G61,Q58:Q61,$Z58:$Z61,AJ58:AJ61)</f>
        <v>#VALUE!</v>
      </c>
      <c r="BN58" s="475" t="e" cm="1">
        <f t="array" ref="BN58">bdRateExtend($G58:$G63,Q58:Q63,$Z58:$Z63,AJ58:AJ63)</f>
        <v>#VALUE!</v>
      </c>
      <c r="BO58" s="478" t="e" cm="1">
        <f t="array" ref="BO58">bdRateExtend($G58:$G61,R58:R61,$Z58:$Z61,AK58:AK61)</f>
        <v>#VALUE!</v>
      </c>
      <c r="BP58" s="479" t="e" cm="1">
        <f t="array" ref="BP58">bdRateExtend($G58:$G63,R58:R63,$Z58:$Z63,AK58:AK63)</f>
        <v>#VALUE!</v>
      </c>
      <c r="BQ58" s="479" t="e" cm="1">
        <f t="array" ref="BQ58">bdRateExtend($G58:$G63,S58:S63,$Z58:$Z63,AL58:AL63)</f>
        <v>#VALUE!</v>
      </c>
      <c r="BR58" s="479" t="e" cm="1">
        <f t="array" ref="BR58">bdRateExtend($G58:$G63,T58:T63,$Z58:$Z63,AM58:AM63)</f>
        <v>#VALUE!</v>
      </c>
      <c r="BS58" s="479" t="e" cm="1">
        <f t="array" ref="BS58">bdRateExtend($G58:$G63,U58:U63,$Z58:$Z63,AN58:AN63)</f>
        <v>#VALUE!</v>
      </c>
      <c r="BT58" s="479" t="e">
        <f>(Summary!$C$103*BP58+Summary!$C$104*BQ58+Summary!$C$105*BR58)/Summary!$C$106</f>
        <v>#VALUE!</v>
      </c>
      <c r="BU58" s="462" cm="1">
        <f t="array" ref="BU58">testVMAFRange($G58:$G61,N58:N61,$Z58:$Z61,AG58:AG61)</f>
        <v>0</v>
      </c>
      <c r="BV58" s="464" cm="1">
        <f t="array" ref="BV58">testVMAFRange($G58:$G63,N58:N63,$Z58:$Z63,AG58:AG63)</f>
        <v>0</v>
      </c>
      <c r="BW58" s="462" cm="1">
        <f t="array" ref="BW58">testVMAFRange($G58:$G61,O58:O61,$Z58:$Z61,AH58:AH61)</f>
        <v>0</v>
      </c>
      <c r="BX58" s="464" cm="1">
        <f t="array" ref="BX58">testVMAFRange($G58:$G63,O58:O63,$Z58:$Z63,AH58:AH63)</f>
        <v>0</v>
      </c>
    </row>
    <row r="59" spans="1:76" ht="17" customHeight="1" x14ac:dyDescent="0.35">
      <c r="A59" s="516"/>
      <c r="B59" s="483"/>
      <c r="C59" s="520"/>
      <c r="D59" s="490"/>
      <c r="E59" s="493"/>
      <c r="F59" s="138">
        <v>23</v>
      </c>
      <c r="G59" s="139">
        <f>'Anchor-AI'!L57</f>
        <v>0</v>
      </c>
      <c r="H59" s="140">
        <f>'Anchor-AI'!M57</f>
        <v>0</v>
      </c>
      <c r="I59" s="140">
        <f>'Anchor-AI'!N57</f>
        <v>0</v>
      </c>
      <c r="J59" s="140">
        <f>'Anchor-AI'!O57</f>
        <v>0</v>
      </c>
      <c r="K59" s="140">
        <f>(Summary!$C$58*H59+Summary!$C$59*I59+Summary!$C$60*J59)/Summary!$C$61</f>
        <v>0</v>
      </c>
      <c r="L59" s="140">
        <f>'Anchor-AI'!P57</f>
        <v>0</v>
      </c>
      <c r="M59" s="140">
        <f>'Anchor-AI'!Q57</f>
        <v>0</v>
      </c>
      <c r="N59" s="140">
        <f>'Anchor-AI'!R57</f>
        <v>0</v>
      </c>
      <c r="O59" s="140">
        <f>'Anchor-AI'!S57</f>
        <v>0</v>
      </c>
      <c r="P59" s="140">
        <f>'Anchor-AI'!T57</f>
        <v>0</v>
      </c>
      <c r="Q59" s="140">
        <f>'Anchor-AI'!U57</f>
        <v>0</v>
      </c>
      <c r="R59" s="140">
        <f>'Anchor-AI'!V57</f>
        <v>0</v>
      </c>
      <c r="S59" s="140">
        <f>'Anchor-AI'!W57</f>
        <v>0</v>
      </c>
      <c r="T59" s="140">
        <f>'Anchor-AI'!X57</f>
        <v>0</v>
      </c>
      <c r="U59" s="140">
        <f>10*LOG10(1/((Summary!$C$75/10^(R59/10)+Summary!$C$76/10^(S59/10)+Summary!$C$77/10^(T59/10))/Summary!$C$78))</f>
        <v>0</v>
      </c>
      <c r="V59" s="140">
        <f>'Anchor-AI'!Y57</f>
        <v>0</v>
      </c>
      <c r="W59" s="140">
        <f>'Anchor-AI'!Z57</f>
        <v>0</v>
      </c>
      <c r="X59" s="141">
        <f t="shared" si="5"/>
        <v>0</v>
      </c>
      <c r="Y59" s="133"/>
      <c r="Z59" s="139">
        <f>'Test-AI'!L57</f>
        <v>0</v>
      </c>
      <c r="AA59" s="381">
        <f>'Test-AI'!M57</f>
        <v>0</v>
      </c>
      <c r="AB59" s="381">
        <f>'Test-AI'!N57</f>
        <v>0</v>
      </c>
      <c r="AC59" s="381">
        <f>'Test-AI'!O57</f>
        <v>0</v>
      </c>
      <c r="AD59" s="381">
        <f>(Summary!$C$58*AA59+Summary!$C$59*AB59+Summary!$C$60*AC59)/Summary!$C$61</f>
        <v>0</v>
      </c>
      <c r="AE59" s="381">
        <f>'Test-AI'!P57</f>
        <v>0</v>
      </c>
      <c r="AF59" s="381">
        <f>'Test-AI'!Q57</f>
        <v>0</v>
      </c>
      <c r="AG59" s="381">
        <f>'Test-AI'!R57</f>
        <v>0</v>
      </c>
      <c r="AH59" s="381">
        <f>'Test-AI'!S57</f>
        <v>0</v>
      </c>
      <c r="AI59" s="381">
        <f>'Test-AI'!T57</f>
        <v>0</v>
      </c>
      <c r="AJ59" s="381">
        <f>'Test-AI'!U57</f>
        <v>0</v>
      </c>
      <c r="AK59" s="381">
        <f>'Test-AI'!V57</f>
        <v>0</v>
      </c>
      <c r="AL59" s="381">
        <f>'Test-AI'!W57</f>
        <v>0</v>
      </c>
      <c r="AM59" s="381">
        <f>'Test-AI'!X57</f>
        <v>0</v>
      </c>
      <c r="AN59" s="381">
        <f>10*LOG10(1/((Summary!$C$75/10^(AK59/10)+Summary!$C$76/10^(AL59/10)+Summary!$C$77/10^(AM59/10))/Summary!$C$78))</f>
        <v>0</v>
      </c>
      <c r="AO59" s="140">
        <f>'Test-AI'!Y57</f>
        <v>0</v>
      </c>
      <c r="AP59" s="140">
        <f>'Test-AI'!Z57</f>
        <v>0</v>
      </c>
      <c r="AQ59" s="141">
        <f t="shared" si="1"/>
        <v>0</v>
      </c>
      <c r="AR59" s="142" t="e">
        <f t="shared" si="2"/>
        <v>#DIV/0!</v>
      </c>
      <c r="AS59" s="143" t="e">
        <f t="shared" si="3"/>
        <v>#DIV/0!</v>
      </c>
      <c r="AT59" s="136"/>
      <c r="AU59" s="136"/>
      <c r="AV59" s="467"/>
      <c r="AW59" s="468"/>
      <c r="AX59" s="480"/>
      <c r="AY59" s="480"/>
      <c r="AZ59" s="497"/>
      <c r="BA59" s="497"/>
      <c r="BB59" s="480"/>
      <c r="BC59" s="468"/>
      <c r="BD59" s="476"/>
      <c r="BE59" s="468"/>
      <c r="BF59" s="476"/>
      <c r="BG59" s="469"/>
      <c r="BH59" s="476"/>
      <c r="BI59" s="469"/>
      <c r="BJ59" s="476"/>
      <c r="BK59" s="468"/>
      <c r="BL59" s="476"/>
      <c r="BM59" s="468"/>
      <c r="BN59" s="476"/>
      <c r="BO59" s="468"/>
      <c r="BP59" s="480"/>
      <c r="BQ59" s="480"/>
      <c r="BR59" s="480"/>
      <c r="BS59" s="480"/>
      <c r="BT59" s="480"/>
      <c r="BU59" s="463"/>
      <c r="BV59" s="465"/>
      <c r="BW59" s="463"/>
      <c r="BX59" s="465"/>
    </row>
    <row r="60" spans="1:76" ht="17" customHeight="1" x14ac:dyDescent="0.35">
      <c r="A60" s="516"/>
      <c r="B60" s="483"/>
      <c r="C60" s="520"/>
      <c r="D60" s="490"/>
      <c r="E60" s="493"/>
      <c r="F60" s="138">
        <v>31</v>
      </c>
      <c r="G60" s="139">
        <f>'Anchor-AI'!L58</f>
        <v>0</v>
      </c>
      <c r="H60" s="140">
        <f>'Anchor-AI'!M58</f>
        <v>0</v>
      </c>
      <c r="I60" s="140">
        <f>'Anchor-AI'!N58</f>
        <v>0</v>
      </c>
      <c r="J60" s="140">
        <f>'Anchor-AI'!O58</f>
        <v>0</v>
      </c>
      <c r="K60" s="140">
        <f>(Summary!$C$58*H60+Summary!$C$59*I60+Summary!$C$60*J60)/Summary!$C$61</f>
        <v>0</v>
      </c>
      <c r="L60" s="140">
        <f>'Anchor-AI'!P58</f>
        <v>0</v>
      </c>
      <c r="M60" s="140">
        <f>'Anchor-AI'!Q58</f>
        <v>0</v>
      </c>
      <c r="N60" s="140">
        <f>'Anchor-AI'!R58</f>
        <v>0</v>
      </c>
      <c r="O60" s="140">
        <f>'Anchor-AI'!S58</f>
        <v>0</v>
      </c>
      <c r="P60" s="140">
        <f>'Anchor-AI'!T58</f>
        <v>0</v>
      </c>
      <c r="Q60" s="140">
        <f>'Anchor-AI'!U58</f>
        <v>0</v>
      </c>
      <c r="R60" s="140">
        <f>'Anchor-AI'!V58</f>
        <v>0</v>
      </c>
      <c r="S60" s="140">
        <f>'Anchor-AI'!W58</f>
        <v>0</v>
      </c>
      <c r="T60" s="140">
        <f>'Anchor-AI'!X58</f>
        <v>0</v>
      </c>
      <c r="U60" s="140">
        <f>10*LOG10(1/((Summary!$C$75/10^(R60/10)+Summary!$C$76/10^(S60/10)+Summary!$C$77/10^(T60/10))/Summary!$C$78))</f>
        <v>0</v>
      </c>
      <c r="V60" s="140">
        <f>'Anchor-AI'!Y58</f>
        <v>0</v>
      </c>
      <c r="W60" s="140">
        <f>'Anchor-AI'!Z58</f>
        <v>0</v>
      </c>
      <c r="X60" s="141">
        <f t="shared" si="5"/>
        <v>0</v>
      </c>
      <c r="Y60" s="133"/>
      <c r="Z60" s="139">
        <f>'Test-AI'!L58</f>
        <v>0</v>
      </c>
      <c r="AA60" s="381">
        <f>'Test-AI'!M58</f>
        <v>0</v>
      </c>
      <c r="AB60" s="381">
        <f>'Test-AI'!N58</f>
        <v>0</v>
      </c>
      <c r="AC60" s="381">
        <f>'Test-AI'!O58</f>
        <v>0</v>
      </c>
      <c r="AD60" s="381">
        <f>(Summary!$C$58*AA60+Summary!$C$59*AB60+Summary!$C$60*AC60)/Summary!$C$61</f>
        <v>0</v>
      </c>
      <c r="AE60" s="381">
        <f>'Test-AI'!P58</f>
        <v>0</v>
      </c>
      <c r="AF60" s="381">
        <f>'Test-AI'!Q58</f>
        <v>0</v>
      </c>
      <c r="AG60" s="381">
        <f>'Test-AI'!R58</f>
        <v>0</v>
      </c>
      <c r="AH60" s="381">
        <f>'Test-AI'!S58</f>
        <v>0</v>
      </c>
      <c r="AI60" s="381">
        <f>'Test-AI'!T58</f>
        <v>0</v>
      </c>
      <c r="AJ60" s="381">
        <f>'Test-AI'!U58</f>
        <v>0</v>
      </c>
      <c r="AK60" s="381">
        <f>'Test-AI'!V58</f>
        <v>0</v>
      </c>
      <c r="AL60" s="381">
        <f>'Test-AI'!W58</f>
        <v>0</v>
      </c>
      <c r="AM60" s="381">
        <f>'Test-AI'!X58</f>
        <v>0</v>
      </c>
      <c r="AN60" s="381">
        <f>10*LOG10(1/((Summary!$C$75/10^(AK60/10)+Summary!$C$76/10^(AL60/10)+Summary!$C$77/10^(AM60/10))/Summary!$C$78))</f>
        <v>0</v>
      </c>
      <c r="AO60" s="140">
        <f>'Test-AI'!Y58</f>
        <v>0</v>
      </c>
      <c r="AP60" s="140">
        <f>'Test-AI'!Z58</f>
        <v>0</v>
      </c>
      <c r="AQ60" s="141">
        <f t="shared" si="1"/>
        <v>0</v>
      </c>
      <c r="AR60" s="142" t="e">
        <f t="shared" si="2"/>
        <v>#DIV/0!</v>
      </c>
      <c r="AS60" s="143" t="e">
        <f t="shared" si="3"/>
        <v>#DIV/0!</v>
      </c>
      <c r="AT60" s="136"/>
      <c r="AU60" s="136"/>
      <c r="AV60" s="467" t="s">
        <v>122</v>
      </c>
      <c r="AW60" s="468" t="e" cm="1">
        <f t="array" ref="AW60">bdRateExtend($G59:$G62,H59:H62,$Z59:$Z62,AA59:AA62)</f>
        <v>#VALUE!</v>
      </c>
      <c r="AX60" s="480"/>
      <c r="AY60" s="480"/>
      <c r="AZ60" s="497"/>
      <c r="BA60" s="497"/>
      <c r="BB60" s="480"/>
      <c r="BC60" s="468" t="e" cm="1">
        <f t="array" ref="BC60">bdRateExtend($G59:$G62,L59:L62,$Z59:$Z62,AE59:AE62)</f>
        <v>#VALUE!</v>
      </c>
      <c r="BD60" s="476"/>
      <c r="BE60" s="468" t="e" cm="1">
        <f t="array" ref="BE60">bdRateExtend($G59:$G62,M59:M62,$Z59:$Z62,AF59:AF62)</f>
        <v>#VALUE!</v>
      </c>
      <c r="BF60" s="476"/>
      <c r="BG60" s="469" t="e" cm="1">
        <f t="array" ref="BG60">bdRateExtend($G59:$G62,N59:N62,$Z59:$Z62,AG59:AG62,"None", FALSE,1)</f>
        <v>#VALUE!</v>
      </c>
      <c r="BH60" s="476"/>
      <c r="BI60" s="469" t="e" cm="1">
        <f t="array" ref="BI60">bdRateExtend($G59:$G62,O59:O62,$Z59:$Z62,AH59:AH62,"None", FALSE,1)</f>
        <v>#VALUE!</v>
      </c>
      <c r="BJ60" s="476"/>
      <c r="BK60" s="468" t="e" cm="1">
        <f t="array" ref="BK60">bdRateExtend($G59:$G62,P59:P62,$Z59:$Z62,AI59:AI62)</f>
        <v>#VALUE!</v>
      </c>
      <c r="BL60" s="476"/>
      <c r="BM60" s="468" t="e" cm="1">
        <f t="array" ref="BM60">bdRateExtend($G59:$G62,Q59:Q62,$Z59:$Z62,AJ59:AJ62)</f>
        <v>#VALUE!</v>
      </c>
      <c r="BN60" s="476"/>
      <c r="BO60" s="468" t="e" cm="1">
        <f t="array" ref="BO60">bdRateExtend($G59:$G62,R59:R62,$Z59:$Z62,AK59:AK62)</f>
        <v>#VALUE!</v>
      </c>
      <c r="BP60" s="480"/>
      <c r="BQ60" s="480"/>
      <c r="BR60" s="480"/>
      <c r="BS60" s="480"/>
      <c r="BT60" s="480"/>
      <c r="BU60" s="463" cm="1">
        <f t="array" ref="BU60">testVMAFRange($G59:$G62,N59:N62,$Z59:$Z62,AG59:AG62)</f>
        <v>0</v>
      </c>
      <c r="BV60" s="465"/>
      <c r="BW60" s="463" cm="1">
        <f t="array" ref="BW60">testVMAFRange($G59:$G62,O59:O62,$Z59:$Z62,AH59:AH62)</f>
        <v>0</v>
      </c>
      <c r="BX60" s="465"/>
    </row>
    <row r="61" spans="1:76" ht="17" customHeight="1" x14ac:dyDescent="0.35">
      <c r="A61" s="516"/>
      <c r="B61" s="483"/>
      <c r="C61" s="520"/>
      <c r="D61" s="490"/>
      <c r="E61" s="493"/>
      <c r="F61" s="138">
        <v>39</v>
      </c>
      <c r="G61" s="139">
        <f>'Anchor-AI'!L59</f>
        <v>0</v>
      </c>
      <c r="H61" s="140">
        <f>'Anchor-AI'!M59</f>
        <v>0</v>
      </c>
      <c r="I61" s="140">
        <f>'Anchor-AI'!N59</f>
        <v>0</v>
      </c>
      <c r="J61" s="140">
        <f>'Anchor-AI'!O59</f>
        <v>0</v>
      </c>
      <c r="K61" s="140">
        <f>(Summary!$C$58*H61+Summary!$C$59*I61+Summary!$C$60*J61)/Summary!$C$61</f>
        <v>0</v>
      </c>
      <c r="L61" s="140">
        <f>'Anchor-AI'!P59</f>
        <v>0</v>
      </c>
      <c r="M61" s="140">
        <f>'Anchor-AI'!Q59</f>
        <v>0</v>
      </c>
      <c r="N61" s="140">
        <f>'Anchor-AI'!R59</f>
        <v>0</v>
      </c>
      <c r="O61" s="140">
        <f>'Anchor-AI'!S59</f>
        <v>0</v>
      </c>
      <c r="P61" s="140">
        <f>'Anchor-AI'!T59</f>
        <v>0</v>
      </c>
      <c r="Q61" s="140">
        <f>'Anchor-AI'!U59</f>
        <v>0</v>
      </c>
      <c r="R61" s="140">
        <f>'Anchor-AI'!V59</f>
        <v>0</v>
      </c>
      <c r="S61" s="140">
        <f>'Anchor-AI'!W59</f>
        <v>0</v>
      </c>
      <c r="T61" s="140">
        <f>'Anchor-AI'!X59</f>
        <v>0</v>
      </c>
      <c r="U61" s="140">
        <f>10*LOG10(1/((Summary!$C$75/10^(R61/10)+Summary!$C$76/10^(S61/10)+Summary!$C$77/10^(T61/10))/Summary!$C$78))</f>
        <v>0</v>
      </c>
      <c r="V61" s="140">
        <f>'Anchor-AI'!Y59</f>
        <v>0</v>
      </c>
      <c r="W61" s="140">
        <f>'Anchor-AI'!Z59</f>
        <v>0</v>
      </c>
      <c r="X61" s="141">
        <f t="shared" si="5"/>
        <v>0</v>
      </c>
      <c r="Y61" s="133"/>
      <c r="Z61" s="139">
        <f>'Test-AI'!L59</f>
        <v>0</v>
      </c>
      <c r="AA61" s="381">
        <f>'Test-AI'!M59</f>
        <v>0</v>
      </c>
      <c r="AB61" s="381">
        <f>'Test-AI'!N59</f>
        <v>0</v>
      </c>
      <c r="AC61" s="381">
        <f>'Test-AI'!O59</f>
        <v>0</v>
      </c>
      <c r="AD61" s="381">
        <f>(Summary!$C$58*AA61+Summary!$C$59*AB61+Summary!$C$60*AC61)/Summary!$C$61</f>
        <v>0</v>
      </c>
      <c r="AE61" s="381">
        <f>'Test-AI'!P59</f>
        <v>0</v>
      </c>
      <c r="AF61" s="381">
        <f>'Test-AI'!Q59</f>
        <v>0</v>
      </c>
      <c r="AG61" s="381">
        <f>'Test-AI'!R59</f>
        <v>0</v>
      </c>
      <c r="AH61" s="381">
        <f>'Test-AI'!S59</f>
        <v>0</v>
      </c>
      <c r="AI61" s="381">
        <f>'Test-AI'!T59</f>
        <v>0</v>
      </c>
      <c r="AJ61" s="381">
        <f>'Test-AI'!U59</f>
        <v>0</v>
      </c>
      <c r="AK61" s="381">
        <f>'Test-AI'!V59</f>
        <v>0</v>
      </c>
      <c r="AL61" s="381">
        <f>'Test-AI'!W59</f>
        <v>0</v>
      </c>
      <c r="AM61" s="381">
        <f>'Test-AI'!X59</f>
        <v>0</v>
      </c>
      <c r="AN61" s="381">
        <f>10*LOG10(1/((Summary!$C$75/10^(AK61/10)+Summary!$C$76/10^(AL61/10)+Summary!$C$77/10^(AM61/10))/Summary!$C$78))</f>
        <v>0</v>
      </c>
      <c r="AO61" s="140">
        <f>'Test-AI'!Y59</f>
        <v>0</v>
      </c>
      <c r="AP61" s="140">
        <f>'Test-AI'!Z59</f>
        <v>0</v>
      </c>
      <c r="AQ61" s="141">
        <f t="shared" si="1"/>
        <v>0</v>
      </c>
      <c r="AR61" s="142" t="e">
        <f t="shared" si="2"/>
        <v>#DIV/0!</v>
      </c>
      <c r="AS61" s="143" t="e">
        <f t="shared" si="3"/>
        <v>#DIV/0!</v>
      </c>
      <c r="AT61" s="136"/>
      <c r="AU61" s="136"/>
      <c r="AV61" s="467"/>
      <c r="AW61" s="468"/>
      <c r="AX61" s="480"/>
      <c r="AY61" s="480"/>
      <c r="AZ61" s="497"/>
      <c r="BA61" s="497"/>
      <c r="BB61" s="480"/>
      <c r="BC61" s="468"/>
      <c r="BD61" s="476"/>
      <c r="BE61" s="468"/>
      <c r="BF61" s="476"/>
      <c r="BG61" s="469"/>
      <c r="BH61" s="476"/>
      <c r="BI61" s="469"/>
      <c r="BJ61" s="476"/>
      <c r="BK61" s="468"/>
      <c r="BL61" s="476"/>
      <c r="BM61" s="468"/>
      <c r="BN61" s="476"/>
      <c r="BO61" s="468"/>
      <c r="BP61" s="480"/>
      <c r="BQ61" s="480"/>
      <c r="BR61" s="480"/>
      <c r="BS61" s="480"/>
      <c r="BT61" s="480"/>
      <c r="BU61" s="463"/>
      <c r="BV61" s="465"/>
      <c r="BW61" s="463"/>
      <c r="BX61" s="465"/>
    </row>
    <row r="62" spans="1:76" ht="17" customHeight="1" x14ac:dyDescent="0.35">
      <c r="A62" s="516"/>
      <c r="B62" s="483"/>
      <c r="C62" s="520"/>
      <c r="D62" s="490"/>
      <c r="E62" s="493"/>
      <c r="F62" s="138">
        <v>47</v>
      </c>
      <c r="G62" s="139">
        <f>'Anchor-AI'!L60</f>
        <v>0</v>
      </c>
      <c r="H62" s="140">
        <f>'Anchor-AI'!M60</f>
        <v>0</v>
      </c>
      <c r="I62" s="140">
        <f>'Anchor-AI'!N60</f>
        <v>0</v>
      </c>
      <c r="J62" s="140">
        <f>'Anchor-AI'!O60</f>
        <v>0</v>
      </c>
      <c r="K62" s="140">
        <f>(Summary!$C$58*H62+Summary!$C$59*I62+Summary!$C$60*J62)/Summary!$C$61</f>
        <v>0</v>
      </c>
      <c r="L62" s="140">
        <f>'Anchor-AI'!P60</f>
        <v>0</v>
      </c>
      <c r="M62" s="140">
        <f>'Anchor-AI'!Q60</f>
        <v>0</v>
      </c>
      <c r="N62" s="140">
        <f>'Anchor-AI'!R60</f>
        <v>0</v>
      </c>
      <c r="O62" s="140">
        <f>'Anchor-AI'!S60</f>
        <v>0</v>
      </c>
      <c r="P62" s="140">
        <f>'Anchor-AI'!T60</f>
        <v>0</v>
      </c>
      <c r="Q62" s="140">
        <f>'Anchor-AI'!U60</f>
        <v>0</v>
      </c>
      <c r="R62" s="140">
        <f>'Anchor-AI'!V60</f>
        <v>0</v>
      </c>
      <c r="S62" s="140">
        <f>'Anchor-AI'!W60</f>
        <v>0</v>
      </c>
      <c r="T62" s="140">
        <f>'Anchor-AI'!X60</f>
        <v>0</v>
      </c>
      <c r="U62" s="140">
        <f>10*LOG10(1/((Summary!$C$75/10^(R62/10)+Summary!$C$76/10^(S62/10)+Summary!$C$77/10^(T62/10))/Summary!$C$78))</f>
        <v>0</v>
      </c>
      <c r="V62" s="140">
        <f>'Anchor-AI'!Y60</f>
        <v>0</v>
      </c>
      <c r="W62" s="140">
        <f>'Anchor-AI'!Z60</f>
        <v>0</v>
      </c>
      <c r="X62" s="141">
        <f t="shared" si="5"/>
        <v>0</v>
      </c>
      <c r="Y62" s="133"/>
      <c r="Z62" s="139">
        <f>'Test-AI'!L60</f>
        <v>0</v>
      </c>
      <c r="AA62" s="381">
        <f>'Test-AI'!M60</f>
        <v>0</v>
      </c>
      <c r="AB62" s="381">
        <f>'Test-AI'!N60</f>
        <v>0</v>
      </c>
      <c r="AC62" s="381">
        <f>'Test-AI'!O60</f>
        <v>0</v>
      </c>
      <c r="AD62" s="381">
        <f>(Summary!$C$58*AA62+Summary!$C$59*AB62+Summary!$C$60*AC62)/Summary!$C$61</f>
        <v>0</v>
      </c>
      <c r="AE62" s="381">
        <f>'Test-AI'!P60</f>
        <v>0</v>
      </c>
      <c r="AF62" s="381">
        <f>'Test-AI'!Q60</f>
        <v>0</v>
      </c>
      <c r="AG62" s="381">
        <f>'Test-AI'!R60</f>
        <v>0</v>
      </c>
      <c r="AH62" s="381">
        <f>'Test-AI'!S60</f>
        <v>0</v>
      </c>
      <c r="AI62" s="381">
        <f>'Test-AI'!T60</f>
        <v>0</v>
      </c>
      <c r="AJ62" s="381">
        <f>'Test-AI'!U60</f>
        <v>0</v>
      </c>
      <c r="AK62" s="381">
        <f>'Test-AI'!V60</f>
        <v>0</v>
      </c>
      <c r="AL62" s="381">
        <f>'Test-AI'!W60</f>
        <v>0</v>
      </c>
      <c r="AM62" s="381">
        <f>'Test-AI'!X60</f>
        <v>0</v>
      </c>
      <c r="AN62" s="381">
        <f>10*LOG10(1/((Summary!$C$75/10^(AK62/10)+Summary!$C$76/10^(AL62/10)+Summary!$C$77/10^(AM62/10))/Summary!$C$78))</f>
        <v>0</v>
      </c>
      <c r="AO62" s="140">
        <f>'Test-AI'!Y60</f>
        <v>0</v>
      </c>
      <c r="AP62" s="140">
        <f>'Test-AI'!Z60</f>
        <v>0</v>
      </c>
      <c r="AQ62" s="141">
        <f t="shared" si="1"/>
        <v>0</v>
      </c>
      <c r="AR62" s="142" t="e">
        <f t="shared" si="2"/>
        <v>#DIV/0!</v>
      </c>
      <c r="AS62" s="143" t="e">
        <f t="shared" si="3"/>
        <v>#DIV/0!</v>
      </c>
      <c r="AT62" s="136"/>
      <c r="AU62" s="136"/>
      <c r="AV62" s="467" t="s">
        <v>123</v>
      </c>
      <c r="AW62" s="468" t="e" cm="1">
        <f t="array" ref="AW62">bdRateExtend($G60:$G63,H60:H63,$Z60:$Z63,AA60:AA63)</f>
        <v>#VALUE!</v>
      </c>
      <c r="AX62" s="480"/>
      <c r="AY62" s="480"/>
      <c r="AZ62" s="497"/>
      <c r="BA62" s="497"/>
      <c r="BB62" s="480"/>
      <c r="BC62" s="468" t="e" cm="1">
        <f t="array" ref="BC62">bdRateExtend($G60:$G63,L60:L63,$Z60:$Z63,AE60:AE63)</f>
        <v>#VALUE!</v>
      </c>
      <c r="BD62" s="476"/>
      <c r="BE62" s="468" t="e" cm="1">
        <f t="array" ref="BE62">bdRateExtend($G60:$G63,M60:M63,$Z60:$Z63,AF60:AF63)</f>
        <v>#VALUE!</v>
      </c>
      <c r="BF62" s="476"/>
      <c r="BG62" s="469" t="e" cm="1">
        <f t="array" ref="BG62">bdRateExtend($G60:$G63,N60:N63,$Z60:$Z63,AG60:AG63,"None", FALSE,1)</f>
        <v>#VALUE!</v>
      </c>
      <c r="BH62" s="476"/>
      <c r="BI62" s="469" t="e" cm="1">
        <f t="array" ref="BI62">bdRateExtend($G60:$G63,O60:O63,$Z60:$Z63,AH60:AH63,"None", FALSE,1)</f>
        <v>#VALUE!</v>
      </c>
      <c r="BJ62" s="476"/>
      <c r="BK62" s="468" t="e" cm="1">
        <f t="array" ref="BK62">bdRateExtend($G60:$G63,P60:P63,$Z60:$Z63,AI60:AI63)</f>
        <v>#VALUE!</v>
      </c>
      <c r="BL62" s="476"/>
      <c r="BM62" s="468" t="e" cm="1">
        <f t="array" ref="BM62">bdRateExtend($G60:$G63,Q60:Q63,$Z60:$Z63,AJ60:AJ63)</f>
        <v>#VALUE!</v>
      </c>
      <c r="BN62" s="476"/>
      <c r="BO62" s="468" t="e" cm="1">
        <f t="array" ref="BO62">bdRateExtend($G60:$G63,R60:R63,$Z60:$Z63,AK60:AK63)</f>
        <v>#VALUE!</v>
      </c>
      <c r="BP62" s="480"/>
      <c r="BQ62" s="480"/>
      <c r="BR62" s="480"/>
      <c r="BS62" s="480"/>
      <c r="BT62" s="480"/>
      <c r="BU62" s="463" cm="1">
        <f t="array" ref="BU62">testVMAFRange($G60:$G63,N60:N63,$Z60:$Z63,AG60:AG63)</f>
        <v>0</v>
      </c>
      <c r="BV62" s="465"/>
      <c r="BW62" s="463" cm="1">
        <f t="array" ref="BW62">testVMAFRange($G60:$G63,O60:O63,$Z60:$Z63,AH60:AH63)</f>
        <v>0</v>
      </c>
      <c r="BX62" s="465"/>
    </row>
    <row r="63" spans="1:76" ht="17" customHeight="1" thickBot="1" x14ac:dyDescent="0.4">
      <c r="A63" s="516"/>
      <c r="B63" s="518"/>
      <c r="C63" s="521"/>
      <c r="D63" s="522"/>
      <c r="E63" s="523"/>
      <c r="F63" s="144">
        <v>55</v>
      </c>
      <c r="G63" s="145">
        <f>'Anchor-AI'!L61</f>
        <v>0</v>
      </c>
      <c r="H63" s="146">
        <f>'Anchor-AI'!M61</f>
        <v>0</v>
      </c>
      <c r="I63" s="146">
        <f>'Anchor-AI'!N61</f>
        <v>0</v>
      </c>
      <c r="J63" s="146">
        <f>'Anchor-AI'!O61</f>
        <v>0</v>
      </c>
      <c r="K63" s="146">
        <f>(Summary!$C$58*H63+Summary!$C$59*I63+Summary!$C$60*J63)/Summary!$C$61</f>
        <v>0</v>
      </c>
      <c r="L63" s="146">
        <f>'Anchor-AI'!P61</f>
        <v>0</v>
      </c>
      <c r="M63" s="146">
        <f>'Anchor-AI'!Q61</f>
        <v>0</v>
      </c>
      <c r="N63" s="146">
        <f>'Anchor-AI'!R61</f>
        <v>0</v>
      </c>
      <c r="O63" s="146">
        <f>'Anchor-AI'!S61</f>
        <v>0</v>
      </c>
      <c r="P63" s="146">
        <f>'Anchor-AI'!T61</f>
        <v>0</v>
      </c>
      <c r="Q63" s="146">
        <f>'Anchor-AI'!U61</f>
        <v>0</v>
      </c>
      <c r="R63" s="146">
        <f>'Anchor-AI'!V61</f>
        <v>0</v>
      </c>
      <c r="S63" s="146">
        <f>'Anchor-AI'!W61</f>
        <v>0</v>
      </c>
      <c r="T63" s="146">
        <f>'Anchor-AI'!X61</f>
        <v>0</v>
      </c>
      <c r="U63" s="146">
        <f>10*LOG10(1/((Summary!$C$75/10^(R63/10)+Summary!$C$76/10^(S63/10)+Summary!$C$77/10^(T63/10))/Summary!$C$78))</f>
        <v>0</v>
      </c>
      <c r="V63" s="140">
        <f>'Anchor-AI'!Y61</f>
        <v>0</v>
      </c>
      <c r="W63" s="140">
        <f>'Anchor-AI'!Z61</f>
        <v>0</v>
      </c>
      <c r="X63" s="147">
        <f t="shared" si="5"/>
        <v>0</v>
      </c>
      <c r="Y63" s="133"/>
      <c r="Z63" s="145">
        <f>'Test-AI'!L61</f>
        <v>0</v>
      </c>
      <c r="AA63" s="382">
        <f>'Test-AI'!M61</f>
        <v>0</v>
      </c>
      <c r="AB63" s="382">
        <f>'Test-AI'!N61</f>
        <v>0</v>
      </c>
      <c r="AC63" s="382">
        <f>'Test-AI'!O61</f>
        <v>0</v>
      </c>
      <c r="AD63" s="382">
        <f>(Summary!$C$58*AA63+Summary!$C$59*AB63+Summary!$C$60*AC63)/Summary!$C$61</f>
        <v>0</v>
      </c>
      <c r="AE63" s="382">
        <f>'Test-AI'!P61</f>
        <v>0</v>
      </c>
      <c r="AF63" s="382">
        <f>'Test-AI'!Q61</f>
        <v>0</v>
      </c>
      <c r="AG63" s="382">
        <f>'Test-AI'!R61</f>
        <v>0</v>
      </c>
      <c r="AH63" s="382">
        <f>'Test-AI'!S61</f>
        <v>0</v>
      </c>
      <c r="AI63" s="382">
        <f>'Test-AI'!T61</f>
        <v>0</v>
      </c>
      <c r="AJ63" s="382">
        <f>'Test-AI'!U61</f>
        <v>0</v>
      </c>
      <c r="AK63" s="382">
        <f>'Test-AI'!V61</f>
        <v>0</v>
      </c>
      <c r="AL63" s="382">
        <f>'Test-AI'!W61</f>
        <v>0</v>
      </c>
      <c r="AM63" s="382">
        <f>'Test-AI'!X61</f>
        <v>0</v>
      </c>
      <c r="AN63" s="382">
        <f>10*LOG10(1/((Summary!$C$75/10^(AK63/10)+Summary!$C$76/10^(AL63/10)+Summary!$C$77/10^(AM63/10))/Summary!$C$78))</f>
        <v>0</v>
      </c>
      <c r="AO63" s="140">
        <f>'Test-AI'!Y61</f>
        <v>0</v>
      </c>
      <c r="AP63" s="140">
        <f>'Test-AI'!Z61</f>
        <v>0</v>
      </c>
      <c r="AQ63" s="147">
        <f t="shared" si="1"/>
        <v>0</v>
      </c>
      <c r="AR63" s="148" t="e">
        <f t="shared" si="2"/>
        <v>#DIV/0!</v>
      </c>
      <c r="AS63" s="149" t="e">
        <f t="shared" si="3"/>
        <v>#DIV/0!</v>
      </c>
      <c r="AT63" s="136"/>
      <c r="AU63" s="136"/>
      <c r="AV63" s="470"/>
      <c r="AW63" s="471"/>
      <c r="AX63" s="481"/>
      <c r="AY63" s="481"/>
      <c r="AZ63" s="498"/>
      <c r="BA63" s="498"/>
      <c r="BB63" s="481"/>
      <c r="BC63" s="471"/>
      <c r="BD63" s="477"/>
      <c r="BE63" s="471"/>
      <c r="BF63" s="477"/>
      <c r="BG63" s="472"/>
      <c r="BH63" s="477"/>
      <c r="BI63" s="472"/>
      <c r="BJ63" s="477"/>
      <c r="BK63" s="471"/>
      <c r="BL63" s="477"/>
      <c r="BM63" s="471"/>
      <c r="BN63" s="477"/>
      <c r="BO63" s="471"/>
      <c r="BP63" s="481"/>
      <c r="BQ63" s="481"/>
      <c r="BR63" s="481"/>
      <c r="BS63" s="481"/>
      <c r="BT63" s="481"/>
      <c r="BU63" s="473"/>
      <c r="BV63" s="466"/>
      <c r="BW63" s="473"/>
      <c r="BX63" s="466"/>
    </row>
    <row r="64" spans="1:76" ht="17" customHeight="1" x14ac:dyDescent="0.35">
      <c r="A64" s="516"/>
      <c r="B64" s="482" t="s">
        <v>2</v>
      </c>
      <c r="C64" s="519" t="s">
        <v>36</v>
      </c>
      <c r="D64" s="489">
        <v>50</v>
      </c>
      <c r="E64" s="492">
        <v>8</v>
      </c>
      <c r="F64" s="129">
        <v>15</v>
      </c>
      <c r="G64" s="130">
        <f>'Anchor-AI'!L62</f>
        <v>0</v>
      </c>
      <c r="H64" s="131">
        <f>'Anchor-AI'!M62</f>
        <v>0</v>
      </c>
      <c r="I64" s="131">
        <f>'Anchor-AI'!N62</f>
        <v>0</v>
      </c>
      <c r="J64" s="131">
        <f>'Anchor-AI'!O62</f>
        <v>0</v>
      </c>
      <c r="K64" s="131">
        <f>(Summary!$C$58*H64+Summary!$C$59*I64+Summary!$C$60*J64)/Summary!$C$61</f>
        <v>0</v>
      </c>
      <c r="L64" s="131">
        <f>'Anchor-AI'!P62</f>
        <v>0</v>
      </c>
      <c r="M64" s="131">
        <f>'Anchor-AI'!Q62</f>
        <v>0</v>
      </c>
      <c r="N64" s="131">
        <f>'Anchor-AI'!R62</f>
        <v>0</v>
      </c>
      <c r="O64" s="131">
        <f>'Anchor-AI'!S62</f>
        <v>0</v>
      </c>
      <c r="P64" s="131">
        <f>'Anchor-AI'!T62</f>
        <v>0</v>
      </c>
      <c r="Q64" s="131">
        <f>'Anchor-AI'!U62</f>
        <v>0</v>
      </c>
      <c r="R64" s="131">
        <f>'Anchor-AI'!V62</f>
        <v>0</v>
      </c>
      <c r="S64" s="131">
        <f>'Anchor-AI'!W62</f>
        <v>0</v>
      </c>
      <c r="T64" s="131">
        <f>'Anchor-AI'!X62</f>
        <v>0</v>
      </c>
      <c r="U64" s="131">
        <f>10*LOG10(1/((Summary!$C$75/10^(R64/10)+Summary!$C$76/10^(S64/10)+Summary!$C$77/10^(T64/10))/Summary!$C$78))</f>
        <v>0</v>
      </c>
      <c r="V64" s="131">
        <f>'Anchor-AI'!Y62</f>
        <v>0</v>
      </c>
      <c r="W64" s="131">
        <f>'Anchor-AI'!Z62</f>
        <v>0</v>
      </c>
      <c r="X64" s="132">
        <f t="shared" si="5"/>
        <v>0</v>
      </c>
      <c r="Y64" s="133"/>
      <c r="Z64" s="130">
        <f>'Test-AI'!L62</f>
        <v>0</v>
      </c>
      <c r="AA64" s="380">
        <f>'Test-AI'!M62</f>
        <v>0</v>
      </c>
      <c r="AB64" s="380">
        <f>'Test-AI'!N62</f>
        <v>0</v>
      </c>
      <c r="AC64" s="380">
        <f>'Test-AI'!O62</f>
        <v>0</v>
      </c>
      <c r="AD64" s="380">
        <f>(Summary!$C$58*AA64+Summary!$C$59*AB64+Summary!$C$60*AC64)/Summary!$C$61</f>
        <v>0</v>
      </c>
      <c r="AE64" s="380">
        <f>'Test-AI'!P62</f>
        <v>0</v>
      </c>
      <c r="AF64" s="380">
        <f>'Test-AI'!Q62</f>
        <v>0</v>
      </c>
      <c r="AG64" s="380">
        <f>'Test-AI'!R62</f>
        <v>0</v>
      </c>
      <c r="AH64" s="380">
        <f>'Test-AI'!S62</f>
        <v>0</v>
      </c>
      <c r="AI64" s="380">
        <f>'Test-AI'!T62</f>
        <v>0</v>
      </c>
      <c r="AJ64" s="380">
        <f>'Test-AI'!U62</f>
        <v>0</v>
      </c>
      <c r="AK64" s="380">
        <f>'Test-AI'!V62</f>
        <v>0</v>
      </c>
      <c r="AL64" s="380">
        <f>'Test-AI'!W62</f>
        <v>0</v>
      </c>
      <c r="AM64" s="380">
        <f>'Test-AI'!X62</f>
        <v>0</v>
      </c>
      <c r="AN64" s="380">
        <f>10*LOG10(1/((Summary!$C$75/10^(AK64/10)+Summary!$C$76/10^(AL64/10)+Summary!$C$77/10^(AM64/10))/Summary!$C$78))</f>
        <v>0</v>
      </c>
      <c r="AO64" s="131">
        <f>'Test-AI'!Y62</f>
        <v>0</v>
      </c>
      <c r="AP64" s="131">
        <f>'Test-AI'!Z62</f>
        <v>0</v>
      </c>
      <c r="AQ64" s="132">
        <f t="shared" si="1"/>
        <v>0</v>
      </c>
      <c r="AR64" s="134" t="e">
        <f t="shared" si="2"/>
        <v>#DIV/0!</v>
      </c>
      <c r="AS64" s="135" t="e">
        <f t="shared" si="3"/>
        <v>#DIV/0!</v>
      </c>
      <c r="AT64" s="136"/>
      <c r="AU64" s="136"/>
      <c r="AV64" s="495" t="s">
        <v>121</v>
      </c>
      <c r="AW64" s="478" t="e" cm="1">
        <f t="array" ref="AW64">bdRateExtend($G64:$G67,H64:H67,$Z64:$Z67,AA64:AA67)</f>
        <v>#VALUE!</v>
      </c>
      <c r="AX64" s="479" t="e" cm="1">
        <f t="array" ref="AX64">bdRateExtend($G64:$G69,H64:H69,$Z64:$Z69,AA64:AA69)</f>
        <v>#VALUE!</v>
      </c>
      <c r="AY64" s="479" t="e" cm="1">
        <f t="array" ref="AY64">bdRateExtend($G64:$G69,I64:I69,$Z64:$Z69,AB64:AB69)</f>
        <v>#VALUE!</v>
      </c>
      <c r="AZ64" s="496" t="e" cm="1">
        <f t="array" ref="AZ64">bdRateExtend($G64:$G69,J64:J69,$Z64:$Z69,AC64:AC69)</f>
        <v>#VALUE!</v>
      </c>
      <c r="BA64" s="496" t="e" cm="1">
        <f t="array" ref="BA64">bdRateExtend($G64:$G69,K64:K69,$Z64:$Z69,AD64:AD69)</f>
        <v>#VALUE!</v>
      </c>
      <c r="BB64" s="479" t="e">
        <f>(Summary!$C$89*AX64+Summary!$C$90*AY64+Summary!$C$91*AZ64)/Summary!$C$92</f>
        <v>#VALUE!</v>
      </c>
      <c r="BC64" s="478" t="e" cm="1">
        <f t="array" ref="BC64">bdRateExtend($G64:$G67,L64:L67,$Z64:$Z67,AE64:AE67)</f>
        <v>#VALUE!</v>
      </c>
      <c r="BD64" s="475" t="e" cm="1">
        <f t="array" ref="BD64">bdRateExtend($G64:$G69,L64:L69,$Z64:$Z69,AE64:AE69)</f>
        <v>#VALUE!</v>
      </c>
      <c r="BE64" s="478" t="e" cm="1">
        <f t="array" ref="BE64">bdRateExtend($G64:$G67,M64:M67,$Z64:$Z67,AF64:AF67)</f>
        <v>#VALUE!</v>
      </c>
      <c r="BF64" s="475" t="e" cm="1">
        <f t="array" ref="BF64">bdRateExtend($G64:$G69,M64:M69,$Z64:$Z69,AF64:AF69)</f>
        <v>#VALUE!</v>
      </c>
      <c r="BG64" s="474" t="e" cm="1">
        <f t="array" ref="BG64">bdRateExtend($G64:$G67,N64:N67,$Z64:$Z67,AG64:AG67,"None", FALSE,1)</f>
        <v>#VALUE!</v>
      </c>
      <c r="BH64" s="475" t="e" cm="1">
        <f t="array" ref="BH64">bdRateExtend($G64:$G69,N64:N69,$Z64:$Z69,AG64:AG69,"None", FALSE,1)</f>
        <v>#VALUE!</v>
      </c>
      <c r="BI64" s="474" t="e" cm="1">
        <f t="array" ref="BI64">bdRateExtend($G64:$G67,O64:O67,$Z64:$Z67,AH64:AH67,"None", FALSE,1)</f>
        <v>#VALUE!</v>
      </c>
      <c r="BJ64" s="475" t="e" cm="1">
        <f t="array" ref="BJ64">bdRateExtend($G64:$G69,O64:O69,$Z64:$Z69,AH64:AH69,"None", FALSE,1)</f>
        <v>#VALUE!</v>
      </c>
      <c r="BK64" s="478" t="e" cm="1">
        <f t="array" ref="BK64">bdRateExtend($G64:$G67,P64:P67,$Z64:$Z67,AI64:AI67)</f>
        <v>#VALUE!</v>
      </c>
      <c r="BL64" s="475" t="e" cm="1">
        <f t="array" ref="BL64">bdRateExtend($G64:$G69,P64:P69,$Z64:$Z69,AI64:AI69)</f>
        <v>#VALUE!</v>
      </c>
      <c r="BM64" s="478" t="e" cm="1">
        <f t="array" ref="BM64">bdRateExtend($G64:$G67,Q64:Q67,$Z64:$Z67,AJ64:AJ67)</f>
        <v>#VALUE!</v>
      </c>
      <c r="BN64" s="475" t="e" cm="1">
        <f t="array" ref="BN64">bdRateExtend($G64:$G69,Q64:Q69,$Z64:$Z69,AJ64:AJ69)</f>
        <v>#VALUE!</v>
      </c>
      <c r="BO64" s="478" t="e" cm="1">
        <f t="array" ref="BO64">bdRateExtend($G64:$G67,R64:R67,$Z64:$Z67,AK64:AK67)</f>
        <v>#VALUE!</v>
      </c>
      <c r="BP64" s="479" t="e" cm="1">
        <f t="array" ref="BP64">bdRateExtend($G64:$G69,R64:R69,$Z64:$Z69,AK64:AK69)</f>
        <v>#VALUE!</v>
      </c>
      <c r="BQ64" s="479" t="e" cm="1">
        <f t="array" ref="BQ64">bdRateExtend($G64:$G69,S64:S69,$Z64:$Z69,AL64:AL69)</f>
        <v>#VALUE!</v>
      </c>
      <c r="BR64" s="479" t="e" cm="1">
        <f t="array" ref="BR64">bdRateExtend($G64:$G69,T64:T69,$Z64:$Z69,AM64:AM69)</f>
        <v>#VALUE!</v>
      </c>
      <c r="BS64" s="479" t="e" cm="1">
        <f t="array" ref="BS64">bdRateExtend($G64:$G69,U64:U69,$Z64:$Z69,AN64:AN69)</f>
        <v>#VALUE!</v>
      </c>
      <c r="BT64" s="479" t="e">
        <f>(Summary!$C$103*BP64+Summary!$C$104*BQ64+Summary!$C$105*BR64)/Summary!$C$106</f>
        <v>#VALUE!</v>
      </c>
      <c r="BU64" s="462" cm="1">
        <f t="array" ref="BU64">testVMAFRange($G64:$G67,N64:N67,$Z64:$Z67,AG64:AG67)</f>
        <v>0</v>
      </c>
      <c r="BV64" s="464" cm="1">
        <f t="array" ref="BV64">testVMAFRange($G64:$G69,N64:N69,$Z64:$Z69,AG64:AG69)</f>
        <v>0</v>
      </c>
      <c r="BW64" s="462" cm="1">
        <f t="array" ref="BW64">testVMAFRange($G64:$G67,O64:O67,$Z64:$Z67,AH64:AH67)</f>
        <v>0</v>
      </c>
      <c r="BX64" s="464" cm="1">
        <f t="array" ref="BX64">testVMAFRange($G64:$G69,O64:O69,$Z64:$Z69,AH64:AH69)</f>
        <v>0</v>
      </c>
    </row>
    <row r="65" spans="1:76" ht="17" customHeight="1" x14ac:dyDescent="0.35">
      <c r="A65" s="516"/>
      <c r="B65" s="483"/>
      <c r="C65" s="520"/>
      <c r="D65" s="490"/>
      <c r="E65" s="493"/>
      <c r="F65" s="138">
        <v>23</v>
      </c>
      <c r="G65" s="139">
        <f>'Anchor-AI'!L63</f>
        <v>0</v>
      </c>
      <c r="H65" s="140">
        <f>'Anchor-AI'!M63</f>
        <v>0</v>
      </c>
      <c r="I65" s="140">
        <f>'Anchor-AI'!N63</f>
        <v>0</v>
      </c>
      <c r="J65" s="140">
        <f>'Anchor-AI'!O63</f>
        <v>0</v>
      </c>
      <c r="K65" s="140">
        <f>(Summary!$C$58*H65+Summary!$C$59*I65+Summary!$C$60*J65)/Summary!$C$61</f>
        <v>0</v>
      </c>
      <c r="L65" s="140">
        <f>'Anchor-AI'!P63</f>
        <v>0</v>
      </c>
      <c r="M65" s="140">
        <f>'Anchor-AI'!Q63</f>
        <v>0</v>
      </c>
      <c r="N65" s="140">
        <f>'Anchor-AI'!R63</f>
        <v>0</v>
      </c>
      <c r="O65" s="140">
        <f>'Anchor-AI'!S63</f>
        <v>0</v>
      </c>
      <c r="P65" s="140">
        <f>'Anchor-AI'!T63</f>
        <v>0</v>
      </c>
      <c r="Q65" s="140">
        <f>'Anchor-AI'!U63</f>
        <v>0</v>
      </c>
      <c r="R65" s="140">
        <f>'Anchor-AI'!V63</f>
        <v>0</v>
      </c>
      <c r="S65" s="140">
        <f>'Anchor-AI'!W63</f>
        <v>0</v>
      </c>
      <c r="T65" s="140">
        <f>'Anchor-AI'!X63</f>
        <v>0</v>
      </c>
      <c r="U65" s="140">
        <f>10*LOG10(1/((Summary!$C$75/10^(R65/10)+Summary!$C$76/10^(S65/10)+Summary!$C$77/10^(T65/10))/Summary!$C$78))</f>
        <v>0</v>
      </c>
      <c r="V65" s="140">
        <f>'Anchor-AI'!Y63</f>
        <v>0</v>
      </c>
      <c r="W65" s="140">
        <f>'Anchor-AI'!Z63</f>
        <v>0</v>
      </c>
      <c r="X65" s="141">
        <f t="shared" si="5"/>
        <v>0</v>
      </c>
      <c r="Y65" s="133"/>
      <c r="Z65" s="139">
        <f>'Test-AI'!L63</f>
        <v>0</v>
      </c>
      <c r="AA65" s="381">
        <f>'Test-AI'!M63</f>
        <v>0</v>
      </c>
      <c r="AB65" s="381">
        <f>'Test-AI'!N63</f>
        <v>0</v>
      </c>
      <c r="AC65" s="381">
        <f>'Test-AI'!O63</f>
        <v>0</v>
      </c>
      <c r="AD65" s="381">
        <f>(Summary!$C$58*AA65+Summary!$C$59*AB65+Summary!$C$60*AC65)/Summary!$C$61</f>
        <v>0</v>
      </c>
      <c r="AE65" s="381">
        <f>'Test-AI'!P63</f>
        <v>0</v>
      </c>
      <c r="AF65" s="381">
        <f>'Test-AI'!Q63</f>
        <v>0</v>
      </c>
      <c r="AG65" s="381">
        <f>'Test-AI'!R63</f>
        <v>0</v>
      </c>
      <c r="AH65" s="381">
        <f>'Test-AI'!S63</f>
        <v>0</v>
      </c>
      <c r="AI65" s="381">
        <f>'Test-AI'!T63</f>
        <v>0</v>
      </c>
      <c r="AJ65" s="381">
        <f>'Test-AI'!U63</f>
        <v>0</v>
      </c>
      <c r="AK65" s="381">
        <f>'Test-AI'!V63</f>
        <v>0</v>
      </c>
      <c r="AL65" s="381">
        <f>'Test-AI'!W63</f>
        <v>0</v>
      </c>
      <c r="AM65" s="381">
        <f>'Test-AI'!X63</f>
        <v>0</v>
      </c>
      <c r="AN65" s="381">
        <f>10*LOG10(1/((Summary!$C$75/10^(AK65/10)+Summary!$C$76/10^(AL65/10)+Summary!$C$77/10^(AM65/10))/Summary!$C$78))</f>
        <v>0</v>
      </c>
      <c r="AO65" s="140">
        <f>'Test-AI'!Y63</f>
        <v>0</v>
      </c>
      <c r="AP65" s="140">
        <f>'Test-AI'!Z63</f>
        <v>0</v>
      </c>
      <c r="AQ65" s="141">
        <f t="shared" si="1"/>
        <v>0</v>
      </c>
      <c r="AR65" s="142" t="e">
        <f t="shared" si="2"/>
        <v>#DIV/0!</v>
      </c>
      <c r="AS65" s="143" t="e">
        <f t="shared" si="3"/>
        <v>#DIV/0!</v>
      </c>
      <c r="AT65" s="136"/>
      <c r="AU65" s="136"/>
      <c r="AV65" s="467"/>
      <c r="AW65" s="468"/>
      <c r="AX65" s="480"/>
      <c r="AY65" s="480"/>
      <c r="AZ65" s="497"/>
      <c r="BA65" s="497"/>
      <c r="BB65" s="480"/>
      <c r="BC65" s="468"/>
      <c r="BD65" s="476"/>
      <c r="BE65" s="468"/>
      <c r="BF65" s="476"/>
      <c r="BG65" s="469"/>
      <c r="BH65" s="476"/>
      <c r="BI65" s="469"/>
      <c r="BJ65" s="476"/>
      <c r="BK65" s="468"/>
      <c r="BL65" s="476"/>
      <c r="BM65" s="468"/>
      <c r="BN65" s="476"/>
      <c r="BO65" s="468"/>
      <c r="BP65" s="480"/>
      <c r="BQ65" s="480"/>
      <c r="BR65" s="480"/>
      <c r="BS65" s="480"/>
      <c r="BT65" s="480"/>
      <c r="BU65" s="463"/>
      <c r="BV65" s="465"/>
      <c r="BW65" s="463"/>
      <c r="BX65" s="465"/>
    </row>
    <row r="66" spans="1:76" ht="17" customHeight="1" x14ac:dyDescent="0.35">
      <c r="A66" s="516"/>
      <c r="B66" s="483"/>
      <c r="C66" s="520"/>
      <c r="D66" s="490"/>
      <c r="E66" s="493"/>
      <c r="F66" s="138">
        <v>31</v>
      </c>
      <c r="G66" s="139">
        <f>'Anchor-AI'!L64</f>
        <v>0</v>
      </c>
      <c r="H66" s="140">
        <f>'Anchor-AI'!M64</f>
        <v>0</v>
      </c>
      <c r="I66" s="140">
        <f>'Anchor-AI'!N64</f>
        <v>0</v>
      </c>
      <c r="J66" s="140">
        <f>'Anchor-AI'!O64</f>
        <v>0</v>
      </c>
      <c r="K66" s="140">
        <f>(Summary!$C$58*H66+Summary!$C$59*I66+Summary!$C$60*J66)/Summary!$C$61</f>
        <v>0</v>
      </c>
      <c r="L66" s="140">
        <f>'Anchor-AI'!P64</f>
        <v>0</v>
      </c>
      <c r="M66" s="140">
        <f>'Anchor-AI'!Q64</f>
        <v>0</v>
      </c>
      <c r="N66" s="140">
        <f>'Anchor-AI'!R64</f>
        <v>0</v>
      </c>
      <c r="O66" s="140">
        <f>'Anchor-AI'!S64</f>
        <v>0</v>
      </c>
      <c r="P66" s="140">
        <f>'Anchor-AI'!T64</f>
        <v>0</v>
      </c>
      <c r="Q66" s="140">
        <f>'Anchor-AI'!U64</f>
        <v>0</v>
      </c>
      <c r="R66" s="140">
        <f>'Anchor-AI'!V64</f>
        <v>0</v>
      </c>
      <c r="S66" s="140">
        <f>'Anchor-AI'!W64</f>
        <v>0</v>
      </c>
      <c r="T66" s="140">
        <f>'Anchor-AI'!X64</f>
        <v>0</v>
      </c>
      <c r="U66" s="140">
        <f>10*LOG10(1/((Summary!$C$75/10^(R66/10)+Summary!$C$76/10^(S66/10)+Summary!$C$77/10^(T66/10))/Summary!$C$78))</f>
        <v>0</v>
      </c>
      <c r="V66" s="140">
        <f>'Anchor-AI'!Y64</f>
        <v>0</v>
      </c>
      <c r="W66" s="140">
        <f>'Anchor-AI'!Z64</f>
        <v>0</v>
      </c>
      <c r="X66" s="141">
        <f t="shared" si="5"/>
        <v>0</v>
      </c>
      <c r="Y66" s="133"/>
      <c r="Z66" s="139">
        <f>'Test-AI'!L64</f>
        <v>0</v>
      </c>
      <c r="AA66" s="381">
        <f>'Test-AI'!M64</f>
        <v>0</v>
      </c>
      <c r="AB66" s="381">
        <f>'Test-AI'!N64</f>
        <v>0</v>
      </c>
      <c r="AC66" s="381">
        <f>'Test-AI'!O64</f>
        <v>0</v>
      </c>
      <c r="AD66" s="381">
        <f>(Summary!$C$58*AA66+Summary!$C$59*AB66+Summary!$C$60*AC66)/Summary!$C$61</f>
        <v>0</v>
      </c>
      <c r="AE66" s="381">
        <f>'Test-AI'!P64</f>
        <v>0</v>
      </c>
      <c r="AF66" s="381">
        <f>'Test-AI'!Q64</f>
        <v>0</v>
      </c>
      <c r="AG66" s="381">
        <f>'Test-AI'!R64</f>
        <v>0</v>
      </c>
      <c r="AH66" s="381">
        <f>'Test-AI'!S64</f>
        <v>0</v>
      </c>
      <c r="AI66" s="381">
        <f>'Test-AI'!T64</f>
        <v>0</v>
      </c>
      <c r="AJ66" s="381">
        <f>'Test-AI'!U64</f>
        <v>0</v>
      </c>
      <c r="AK66" s="381">
        <f>'Test-AI'!V64</f>
        <v>0</v>
      </c>
      <c r="AL66" s="381">
        <f>'Test-AI'!W64</f>
        <v>0</v>
      </c>
      <c r="AM66" s="381">
        <f>'Test-AI'!X64</f>
        <v>0</v>
      </c>
      <c r="AN66" s="381">
        <f>10*LOG10(1/((Summary!$C$75/10^(AK66/10)+Summary!$C$76/10^(AL66/10)+Summary!$C$77/10^(AM66/10))/Summary!$C$78))</f>
        <v>0</v>
      </c>
      <c r="AO66" s="140">
        <f>'Test-AI'!Y64</f>
        <v>0</v>
      </c>
      <c r="AP66" s="140">
        <f>'Test-AI'!Z64</f>
        <v>0</v>
      </c>
      <c r="AQ66" s="141">
        <f t="shared" si="1"/>
        <v>0</v>
      </c>
      <c r="AR66" s="142" t="e">
        <f t="shared" si="2"/>
        <v>#DIV/0!</v>
      </c>
      <c r="AS66" s="143" t="e">
        <f t="shared" si="3"/>
        <v>#DIV/0!</v>
      </c>
      <c r="AT66" s="136"/>
      <c r="AU66" s="136"/>
      <c r="AV66" s="467" t="s">
        <v>122</v>
      </c>
      <c r="AW66" s="468" t="e" cm="1">
        <f t="array" ref="AW66">bdRateExtend($G65:$G68,H65:H68,$Z65:$Z68,AA65:AA68)</f>
        <v>#VALUE!</v>
      </c>
      <c r="AX66" s="480"/>
      <c r="AY66" s="480"/>
      <c r="AZ66" s="497"/>
      <c r="BA66" s="497"/>
      <c r="BB66" s="480"/>
      <c r="BC66" s="468" t="e" cm="1">
        <f t="array" ref="BC66">bdRateExtend($G65:$G68,L65:L68,$Z65:$Z68,AE65:AE68)</f>
        <v>#VALUE!</v>
      </c>
      <c r="BD66" s="476"/>
      <c r="BE66" s="468" t="e" cm="1">
        <f t="array" ref="BE66">bdRateExtend($G65:$G68,M65:M68,$Z65:$Z68,AF65:AF68)</f>
        <v>#VALUE!</v>
      </c>
      <c r="BF66" s="476"/>
      <c r="BG66" s="469" t="e" cm="1">
        <f t="array" ref="BG66">bdRateExtend($G65:$G68,N65:N68,$Z65:$Z68,AG65:AG68,"None", FALSE,1)</f>
        <v>#VALUE!</v>
      </c>
      <c r="BH66" s="476"/>
      <c r="BI66" s="469" t="e" cm="1">
        <f t="array" ref="BI66">bdRateExtend($G65:$G68,O65:O68,$Z65:$Z68,AH65:AH68,"None", FALSE,1)</f>
        <v>#VALUE!</v>
      </c>
      <c r="BJ66" s="476"/>
      <c r="BK66" s="468" t="e" cm="1">
        <f t="array" ref="BK66">bdRateExtend($G65:$G68,P65:P68,$Z65:$Z68,AI65:AI68)</f>
        <v>#VALUE!</v>
      </c>
      <c r="BL66" s="476"/>
      <c r="BM66" s="468" t="e" cm="1">
        <f t="array" ref="BM66">bdRateExtend($G65:$G68,Q65:Q68,$Z65:$Z68,AJ65:AJ68)</f>
        <v>#VALUE!</v>
      </c>
      <c r="BN66" s="476"/>
      <c r="BO66" s="468" t="e" cm="1">
        <f t="array" ref="BO66">bdRateExtend($G65:$G68,R65:R68,$Z65:$Z68,AK65:AK68)</f>
        <v>#VALUE!</v>
      </c>
      <c r="BP66" s="480"/>
      <c r="BQ66" s="480"/>
      <c r="BR66" s="480"/>
      <c r="BS66" s="480"/>
      <c r="BT66" s="480"/>
      <c r="BU66" s="463" cm="1">
        <f t="array" ref="BU66">testVMAFRange($G65:$G68,N65:N68,$Z65:$Z68,AG65:AG68)</f>
        <v>0</v>
      </c>
      <c r="BV66" s="465"/>
      <c r="BW66" s="463" cm="1">
        <f t="array" ref="BW66">testVMAFRange($G65:$G68,O65:O68,$Z65:$Z68,AH65:AH68)</f>
        <v>0</v>
      </c>
      <c r="BX66" s="465"/>
    </row>
    <row r="67" spans="1:76" ht="17" customHeight="1" x14ac:dyDescent="0.35">
      <c r="A67" s="516"/>
      <c r="B67" s="483"/>
      <c r="C67" s="520"/>
      <c r="D67" s="490"/>
      <c r="E67" s="493"/>
      <c r="F67" s="138">
        <v>39</v>
      </c>
      <c r="G67" s="139">
        <f>'Anchor-AI'!L65</f>
        <v>0</v>
      </c>
      <c r="H67" s="140">
        <f>'Anchor-AI'!M65</f>
        <v>0</v>
      </c>
      <c r="I67" s="140">
        <f>'Anchor-AI'!N65</f>
        <v>0</v>
      </c>
      <c r="J67" s="140">
        <f>'Anchor-AI'!O65</f>
        <v>0</v>
      </c>
      <c r="K67" s="140">
        <f>(Summary!$C$58*H67+Summary!$C$59*I67+Summary!$C$60*J67)/Summary!$C$61</f>
        <v>0</v>
      </c>
      <c r="L67" s="140">
        <f>'Anchor-AI'!P65</f>
        <v>0</v>
      </c>
      <c r="M67" s="140">
        <f>'Anchor-AI'!Q65</f>
        <v>0</v>
      </c>
      <c r="N67" s="140">
        <f>'Anchor-AI'!R65</f>
        <v>0</v>
      </c>
      <c r="O67" s="140">
        <f>'Anchor-AI'!S65</f>
        <v>0</v>
      </c>
      <c r="P67" s="140">
        <f>'Anchor-AI'!T65</f>
        <v>0</v>
      </c>
      <c r="Q67" s="140">
        <f>'Anchor-AI'!U65</f>
        <v>0</v>
      </c>
      <c r="R67" s="140">
        <f>'Anchor-AI'!V65</f>
        <v>0</v>
      </c>
      <c r="S67" s="140">
        <f>'Anchor-AI'!W65</f>
        <v>0</v>
      </c>
      <c r="T67" s="140">
        <f>'Anchor-AI'!X65</f>
        <v>0</v>
      </c>
      <c r="U67" s="140">
        <f>10*LOG10(1/((Summary!$C$75/10^(R67/10)+Summary!$C$76/10^(S67/10)+Summary!$C$77/10^(T67/10))/Summary!$C$78))</f>
        <v>0</v>
      </c>
      <c r="V67" s="140">
        <f>'Anchor-AI'!Y65</f>
        <v>0</v>
      </c>
      <c r="W67" s="140">
        <f>'Anchor-AI'!Z65</f>
        <v>0</v>
      </c>
      <c r="X67" s="141">
        <f t="shared" si="5"/>
        <v>0</v>
      </c>
      <c r="Y67" s="133"/>
      <c r="Z67" s="139">
        <f>'Test-AI'!L65</f>
        <v>0</v>
      </c>
      <c r="AA67" s="381">
        <f>'Test-AI'!M65</f>
        <v>0</v>
      </c>
      <c r="AB67" s="381">
        <f>'Test-AI'!N65</f>
        <v>0</v>
      </c>
      <c r="AC67" s="381">
        <f>'Test-AI'!O65</f>
        <v>0</v>
      </c>
      <c r="AD67" s="381">
        <f>(Summary!$C$58*AA67+Summary!$C$59*AB67+Summary!$C$60*AC67)/Summary!$C$61</f>
        <v>0</v>
      </c>
      <c r="AE67" s="381">
        <f>'Test-AI'!P65</f>
        <v>0</v>
      </c>
      <c r="AF67" s="381">
        <f>'Test-AI'!Q65</f>
        <v>0</v>
      </c>
      <c r="AG67" s="381">
        <f>'Test-AI'!R65</f>
        <v>0</v>
      </c>
      <c r="AH67" s="381">
        <f>'Test-AI'!S65</f>
        <v>0</v>
      </c>
      <c r="AI67" s="381">
        <f>'Test-AI'!T65</f>
        <v>0</v>
      </c>
      <c r="AJ67" s="381">
        <f>'Test-AI'!U65</f>
        <v>0</v>
      </c>
      <c r="AK67" s="381">
        <f>'Test-AI'!V65</f>
        <v>0</v>
      </c>
      <c r="AL67" s="381">
        <f>'Test-AI'!W65</f>
        <v>0</v>
      </c>
      <c r="AM67" s="381">
        <f>'Test-AI'!X65</f>
        <v>0</v>
      </c>
      <c r="AN67" s="381">
        <f>10*LOG10(1/((Summary!$C$75/10^(AK67/10)+Summary!$C$76/10^(AL67/10)+Summary!$C$77/10^(AM67/10))/Summary!$C$78))</f>
        <v>0</v>
      </c>
      <c r="AO67" s="140">
        <f>'Test-AI'!Y65</f>
        <v>0</v>
      </c>
      <c r="AP67" s="140">
        <f>'Test-AI'!Z65</f>
        <v>0</v>
      </c>
      <c r="AQ67" s="141">
        <f t="shared" si="1"/>
        <v>0</v>
      </c>
      <c r="AR67" s="142" t="e">
        <f t="shared" si="2"/>
        <v>#DIV/0!</v>
      </c>
      <c r="AS67" s="143" t="e">
        <f t="shared" si="3"/>
        <v>#DIV/0!</v>
      </c>
      <c r="AT67" s="136"/>
      <c r="AU67" s="136"/>
      <c r="AV67" s="467"/>
      <c r="AW67" s="468"/>
      <c r="AX67" s="480"/>
      <c r="AY67" s="480"/>
      <c r="AZ67" s="497"/>
      <c r="BA67" s="497"/>
      <c r="BB67" s="480"/>
      <c r="BC67" s="468"/>
      <c r="BD67" s="476"/>
      <c r="BE67" s="468"/>
      <c r="BF67" s="476"/>
      <c r="BG67" s="469"/>
      <c r="BH67" s="476"/>
      <c r="BI67" s="469"/>
      <c r="BJ67" s="476"/>
      <c r="BK67" s="468"/>
      <c r="BL67" s="476"/>
      <c r="BM67" s="468"/>
      <c r="BN67" s="476"/>
      <c r="BO67" s="468"/>
      <c r="BP67" s="480"/>
      <c r="BQ67" s="480"/>
      <c r="BR67" s="480"/>
      <c r="BS67" s="480"/>
      <c r="BT67" s="480"/>
      <c r="BU67" s="463"/>
      <c r="BV67" s="465"/>
      <c r="BW67" s="463"/>
      <c r="BX67" s="465"/>
    </row>
    <row r="68" spans="1:76" ht="17" customHeight="1" x14ac:dyDescent="0.35">
      <c r="A68" s="516"/>
      <c r="B68" s="483"/>
      <c r="C68" s="520"/>
      <c r="D68" s="490"/>
      <c r="E68" s="493"/>
      <c r="F68" s="138">
        <v>47</v>
      </c>
      <c r="G68" s="139">
        <f>'Anchor-AI'!L66</f>
        <v>0</v>
      </c>
      <c r="H68" s="140">
        <f>'Anchor-AI'!M66</f>
        <v>0</v>
      </c>
      <c r="I68" s="140">
        <f>'Anchor-AI'!N66</f>
        <v>0</v>
      </c>
      <c r="J68" s="140">
        <f>'Anchor-AI'!O66</f>
        <v>0</v>
      </c>
      <c r="K68" s="140">
        <f>(Summary!$C$58*H68+Summary!$C$59*I68+Summary!$C$60*J68)/Summary!$C$61</f>
        <v>0</v>
      </c>
      <c r="L68" s="140">
        <f>'Anchor-AI'!P66</f>
        <v>0</v>
      </c>
      <c r="M68" s="140">
        <f>'Anchor-AI'!Q66</f>
        <v>0</v>
      </c>
      <c r="N68" s="140">
        <f>'Anchor-AI'!R66</f>
        <v>0</v>
      </c>
      <c r="O68" s="140">
        <f>'Anchor-AI'!S66</f>
        <v>0</v>
      </c>
      <c r="P68" s="140">
        <f>'Anchor-AI'!T66</f>
        <v>0</v>
      </c>
      <c r="Q68" s="140">
        <f>'Anchor-AI'!U66</f>
        <v>0</v>
      </c>
      <c r="R68" s="140">
        <f>'Anchor-AI'!V66</f>
        <v>0</v>
      </c>
      <c r="S68" s="140">
        <f>'Anchor-AI'!W66</f>
        <v>0</v>
      </c>
      <c r="T68" s="140">
        <f>'Anchor-AI'!X66</f>
        <v>0</v>
      </c>
      <c r="U68" s="140">
        <f>10*LOG10(1/((Summary!$C$75/10^(R68/10)+Summary!$C$76/10^(S68/10)+Summary!$C$77/10^(T68/10))/Summary!$C$78))</f>
        <v>0</v>
      </c>
      <c r="V68" s="140">
        <f>'Anchor-AI'!Y66</f>
        <v>0</v>
      </c>
      <c r="W68" s="140">
        <f>'Anchor-AI'!Z66</f>
        <v>0</v>
      </c>
      <c r="X68" s="141">
        <f t="shared" si="5"/>
        <v>0</v>
      </c>
      <c r="Y68" s="133"/>
      <c r="Z68" s="139">
        <f>'Test-AI'!L66</f>
        <v>0</v>
      </c>
      <c r="AA68" s="381">
        <f>'Test-AI'!M66</f>
        <v>0</v>
      </c>
      <c r="AB68" s="381">
        <f>'Test-AI'!N66</f>
        <v>0</v>
      </c>
      <c r="AC68" s="381">
        <f>'Test-AI'!O66</f>
        <v>0</v>
      </c>
      <c r="AD68" s="381">
        <f>(Summary!$C$58*AA68+Summary!$C$59*AB68+Summary!$C$60*AC68)/Summary!$C$61</f>
        <v>0</v>
      </c>
      <c r="AE68" s="381">
        <f>'Test-AI'!P66</f>
        <v>0</v>
      </c>
      <c r="AF68" s="381">
        <f>'Test-AI'!Q66</f>
        <v>0</v>
      </c>
      <c r="AG68" s="381">
        <f>'Test-AI'!R66</f>
        <v>0</v>
      </c>
      <c r="AH68" s="381">
        <f>'Test-AI'!S66</f>
        <v>0</v>
      </c>
      <c r="AI68" s="381">
        <f>'Test-AI'!T66</f>
        <v>0</v>
      </c>
      <c r="AJ68" s="381">
        <f>'Test-AI'!U66</f>
        <v>0</v>
      </c>
      <c r="AK68" s="381">
        <f>'Test-AI'!V66</f>
        <v>0</v>
      </c>
      <c r="AL68" s="381">
        <f>'Test-AI'!W66</f>
        <v>0</v>
      </c>
      <c r="AM68" s="381">
        <f>'Test-AI'!X66</f>
        <v>0</v>
      </c>
      <c r="AN68" s="381">
        <f>10*LOG10(1/((Summary!$C$75/10^(AK68/10)+Summary!$C$76/10^(AL68/10)+Summary!$C$77/10^(AM68/10))/Summary!$C$78))</f>
        <v>0</v>
      </c>
      <c r="AO68" s="140">
        <f>'Test-AI'!Y66</f>
        <v>0</v>
      </c>
      <c r="AP68" s="140">
        <f>'Test-AI'!Z66</f>
        <v>0</v>
      </c>
      <c r="AQ68" s="141">
        <f t="shared" ref="AQ68:AQ131" si="6">AO68/3600</f>
        <v>0</v>
      </c>
      <c r="AR68" s="142" t="e">
        <f t="shared" ref="AR68:AR131" si="7">AO68/V68</f>
        <v>#DIV/0!</v>
      </c>
      <c r="AS68" s="143" t="e">
        <f t="shared" ref="AS68:AS131" si="8">AP68/W68</f>
        <v>#DIV/0!</v>
      </c>
      <c r="AT68" s="136"/>
      <c r="AU68" s="136"/>
      <c r="AV68" s="467" t="s">
        <v>123</v>
      </c>
      <c r="AW68" s="468" t="e" cm="1">
        <f t="array" ref="AW68">bdRateExtend($G66:$G69,H66:H69,$Z66:$Z69,AA66:AA69)</f>
        <v>#VALUE!</v>
      </c>
      <c r="AX68" s="480"/>
      <c r="AY68" s="480"/>
      <c r="AZ68" s="497"/>
      <c r="BA68" s="497"/>
      <c r="BB68" s="480"/>
      <c r="BC68" s="468" t="e" cm="1">
        <f t="array" ref="BC68">bdRateExtend($G66:$G69,L66:L69,$Z66:$Z69,AE66:AE69)</f>
        <v>#VALUE!</v>
      </c>
      <c r="BD68" s="476"/>
      <c r="BE68" s="468" t="e" cm="1">
        <f t="array" ref="BE68">bdRateExtend($G66:$G69,M66:M69,$Z66:$Z69,AF66:AF69)</f>
        <v>#VALUE!</v>
      </c>
      <c r="BF68" s="476"/>
      <c r="BG68" s="469" t="e" cm="1">
        <f t="array" ref="BG68">bdRateExtend($G66:$G69,N66:N69,$Z66:$Z69,AG66:AG69,"None", FALSE,1)</f>
        <v>#VALUE!</v>
      </c>
      <c r="BH68" s="476"/>
      <c r="BI68" s="469" t="e" cm="1">
        <f t="array" ref="BI68">bdRateExtend($G66:$G69,O66:O69,$Z66:$Z69,AH66:AH69,"None", FALSE,1)</f>
        <v>#VALUE!</v>
      </c>
      <c r="BJ68" s="476"/>
      <c r="BK68" s="468" t="e" cm="1">
        <f t="array" ref="BK68">bdRateExtend($G66:$G69,P66:P69,$Z66:$Z69,AI66:AI69)</f>
        <v>#VALUE!</v>
      </c>
      <c r="BL68" s="476"/>
      <c r="BM68" s="468" t="e" cm="1">
        <f t="array" ref="BM68">bdRateExtend($G66:$G69,Q66:Q69,$Z66:$Z69,AJ66:AJ69)</f>
        <v>#VALUE!</v>
      </c>
      <c r="BN68" s="476"/>
      <c r="BO68" s="468" t="e" cm="1">
        <f t="array" ref="BO68">bdRateExtend($G66:$G69,R66:R69,$Z66:$Z69,AK66:AK69)</f>
        <v>#VALUE!</v>
      </c>
      <c r="BP68" s="480"/>
      <c r="BQ68" s="480"/>
      <c r="BR68" s="480"/>
      <c r="BS68" s="480"/>
      <c r="BT68" s="480"/>
      <c r="BU68" s="463" cm="1">
        <f t="array" ref="BU68">testVMAFRange($G66:$G69,N66:N69,$Z66:$Z69,AG66:AG69)</f>
        <v>0</v>
      </c>
      <c r="BV68" s="465"/>
      <c r="BW68" s="463" cm="1">
        <f t="array" ref="BW68">testVMAFRange($G66:$G69,O66:O69,$Z66:$Z69,AH66:AH69)</f>
        <v>0</v>
      </c>
      <c r="BX68" s="465"/>
    </row>
    <row r="69" spans="1:76" ht="17" customHeight="1" thickBot="1" x14ac:dyDescent="0.4">
      <c r="A69" s="516"/>
      <c r="B69" s="518"/>
      <c r="C69" s="521"/>
      <c r="D69" s="522"/>
      <c r="E69" s="523"/>
      <c r="F69" s="144">
        <v>55</v>
      </c>
      <c r="G69" s="145">
        <f>'Anchor-AI'!L67</f>
        <v>0</v>
      </c>
      <c r="H69" s="146">
        <f>'Anchor-AI'!M67</f>
        <v>0</v>
      </c>
      <c r="I69" s="146">
        <f>'Anchor-AI'!N67</f>
        <v>0</v>
      </c>
      <c r="J69" s="146">
        <f>'Anchor-AI'!O67</f>
        <v>0</v>
      </c>
      <c r="K69" s="146">
        <f>(Summary!$C$58*H69+Summary!$C$59*I69+Summary!$C$60*J69)/Summary!$C$61</f>
        <v>0</v>
      </c>
      <c r="L69" s="146">
        <f>'Anchor-AI'!P67</f>
        <v>0</v>
      </c>
      <c r="M69" s="146">
        <f>'Anchor-AI'!Q67</f>
        <v>0</v>
      </c>
      <c r="N69" s="146">
        <f>'Anchor-AI'!R67</f>
        <v>0</v>
      </c>
      <c r="O69" s="146">
        <f>'Anchor-AI'!S67</f>
        <v>0</v>
      </c>
      <c r="P69" s="146">
        <f>'Anchor-AI'!T67</f>
        <v>0</v>
      </c>
      <c r="Q69" s="146">
        <f>'Anchor-AI'!U67</f>
        <v>0</v>
      </c>
      <c r="R69" s="146">
        <f>'Anchor-AI'!V67</f>
        <v>0</v>
      </c>
      <c r="S69" s="146">
        <f>'Anchor-AI'!W67</f>
        <v>0</v>
      </c>
      <c r="T69" s="146">
        <f>'Anchor-AI'!X67</f>
        <v>0</v>
      </c>
      <c r="U69" s="146">
        <f>10*LOG10(1/((Summary!$C$75/10^(R69/10)+Summary!$C$76/10^(S69/10)+Summary!$C$77/10^(T69/10))/Summary!$C$78))</f>
        <v>0</v>
      </c>
      <c r="V69" s="140">
        <f>'Anchor-AI'!Y67</f>
        <v>0</v>
      </c>
      <c r="W69" s="140">
        <f>'Anchor-AI'!Z67</f>
        <v>0</v>
      </c>
      <c r="X69" s="147">
        <f t="shared" si="5"/>
        <v>0</v>
      </c>
      <c r="Y69" s="133"/>
      <c r="Z69" s="145">
        <f>'Test-AI'!L67</f>
        <v>0</v>
      </c>
      <c r="AA69" s="382">
        <f>'Test-AI'!M67</f>
        <v>0</v>
      </c>
      <c r="AB69" s="382">
        <f>'Test-AI'!N67</f>
        <v>0</v>
      </c>
      <c r="AC69" s="382">
        <f>'Test-AI'!O67</f>
        <v>0</v>
      </c>
      <c r="AD69" s="382">
        <f>(Summary!$C$58*AA69+Summary!$C$59*AB69+Summary!$C$60*AC69)/Summary!$C$61</f>
        <v>0</v>
      </c>
      <c r="AE69" s="382">
        <f>'Test-AI'!P67</f>
        <v>0</v>
      </c>
      <c r="AF69" s="382">
        <f>'Test-AI'!Q67</f>
        <v>0</v>
      </c>
      <c r="AG69" s="382">
        <f>'Test-AI'!R67</f>
        <v>0</v>
      </c>
      <c r="AH69" s="382">
        <f>'Test-AI'!S67</f>
        <v>0</v>
      </c>
      <c r="AI69" s="382">
        <f>'Test-AI'!T67</f>
        <v>0</v>
      </c>
      <c r="AJ69" s="382">
        <f>'Test-AI'!U67</f>
        <v>0</v>
      </c>
      <c r="AK69" s="382">
        <f>'Test-AI'!V67</f>
        <v>0</v>
      </c>
      <c r="AL69" s="382">
        <f>'Test-AI'!W67</f>
        <v>0</v>
      </c>
      <c r="AM69" s="382">
        <f>'Test-AI'!X67</f>
        <v>0</v>
      </c>
      <c r="AN69" s="382">
        <f>10*LOG10(1/((Summary!$C$75/10^(AK69/10)+Summary!$C$76/10^(AL69/10)+Summary!$C$77/10^(AM69/10))/Summary!$C$78))</f>
        <v>0</v>
      </c>
      <c r="AO69" s="140">
        <f>'Test-AI'!Y67</f>
        <v>0</v>
      </c>
      <c r="AP69" s="140">
        <f>'Test-AI'!Z67</f>
        <v>0</v>
      </c>
      <c r="AQ69" s="147">
        <f t="shared" si="6"/>
        <v>0</v>
      </c>
      <c r="AR69" s="148" t="e">
        <f t="shared" si="7"/>
        <v>#DIV/0!</v>
      </c>
      <c r="AS69" s="149" t="e">
        <f t="shared" si="8"/>
        <v>#DIV/0!</v>
      </c>
      <c r="AT69" s="136"/>
      <c r="AU69" s="136"/>
      <c r="AV69" s="470"/>
      <c r="AW69" s="471"/>
      <c r="AX69" s="481"/>
      <c r="AY69" s="481"/>
      <c r="AZ69" s="498"/>
      <c r="BA69" s="498"/>
      <c r="BB69" s="481"/>
      <c r="BC69" s="471"/>
      <c r="BD69" s="477"/>
      <c r="BE69" s="471"/>
      <c r="BF69" s="477"/>
      <c r="BG69" s="472"/>
      <c r="BH69" s="477"/>
      <c r="BI69" s="472"/>
      <c r="BJ69" s="477"/>
      <c r="BK69" s="471"/>
      <c r="BL69" s="477"/>
      <c r="BM69" s="471"/>
      <c r="BN69" s="477"/>
      <c r="BO69" s="471"/>
      <c r="BP69" s="481"/>
      <c r="BQ69" s="481"/>
      <c r="BR69" s="481"/>
      <c r="BS69" s="481"/>
      <c r="BT69" s="481"/>
      <c r="BU69" s="473"/>
      <c r="BV69" s="466"/>
      <c r="BW69" s="473"/>
      <c r="BX69" s="466"/>
    </row>
    <row r="70" spans="1:76" ht="17" customHeight="1" x14ac:dyDescent="0.35">
      <c r="A70" s="516"/>
      <c r="B70" s="482" t="s">
        <v>2</v>
      </c>
      <c r="C70" s="519" t="s">
        <v>37</v>
      </c>
      <c r="D70" s="489">
        <v>29.97</v>
      </c>
      <c r="E70" s="492">
        <v>10</v>
      </c>
      <c r="F70" s="129">
        <v>15</v>
      </c>
      <c r="G70" s="130">
        <f>'Anchor-AI'!L68</f>
        <v>0</v>
      </c>
      <c r="H70" s="131">
        <f>'Anchor-AI'!M68</f>
        <v>0</v>
      </c>
      <c r="I70" s="131">
        <f>'Anchor-AI'!N68</f>
        <v>0</v>
      </c>
      <c r="J70" s="131">
        <f>'Anchor-AI'!O68</f>
        <v>0</v>
      </c>
      <c r="K70" s="131">
        <f>(Summary!$C$58*H70+Summary!$C$59*I70+Summary!$C$60*J70)/Summary!$C$61</f>
        <v>0</v>
      </c>
      <c r="L70" s="131">
        <f>'Anchor-AI'!P68</f>
        <v>0</v>
      </c>
      <c r="M70" s="131">
        <f>'Anchor-AI'!Q68</f>
        <v>0</v>
      </c>
      <c r="N70" s="131">
        <f>'Anchor-AI'!R68</f>
        <v>0</v>
      </c>
      <c r="O70" s="131">
        <f>'Anchor-AI'!S68</f>
        <v>0</v>
      </c>
      <c r="P70" s="131">
        <f>'Anchor-AI'!T68</f>
        <v>0</v>
      </c>
      <c r="Q70" s="131">
        <f>'Anchor-AI'!U68</f>
        <v>0</v>
      </c>
      <c r="R70" s="131">
        <f>'Anchor-AI'!V68</f>
        <v>0</v>
      </c>
      <c r="S70" s="131">
        <f>'Anchor-AI'!W68</f>
        <v>0</v>
      </c>
      <c r="T70" s="131">
        <f>'Anchor-AI'!X68</f>
        <v>0</v>
      </c>
      <c r="U70" s="131">
        <f>10*LOG10(1/((Summary!$C$75/10^(R70/10)+Summary!$C$76/10^(S70/10)+Summary!$C$77/10^(T70/10))/Summary!$C$78))</f>
        <v>0</v>
      </c>
      <c r="V70" s="131">
        <f>'Anchor-AI'!Y68</f>
        <v>0</v>
      </c>
      <c r="W70" s="131">
        <f>'Anchor-AI'!Z68</f>
        <v>0</v>
      </c>
      <c r="X70" s="132">
        <f t="shared" si="5"/>
        <v>0</v>
      </c>
      <c r="Y70" s="133"/>
      <c r="Z70" s="130">
        <f>'Test-AI'!L68</f>
        <v>0</v>
      </c>
      <c r="AA70" s="380">
        <f>'Test-AI'!M68</f>
        <v>0</v>
      </c>
      <c r="AB70" s="380">
        <f>'Test-AI'!N68</f>
        <v>0</v>
      </c>
      <c r="AC70" s="380">
        <f>'Test-AI'!O68</f>
        <v>0</v>
      </c>
      <c r="AD70" s="380">
        <f>(Summary!$C$58*AA70+Summary!$C$59*AB70+Summary!$C$60*AC70)/Summary!$C$61</f>
        <v>0</v>
      </c>
      <c r="AE70" s="380">
        <f>'Test-AI'!P68</f>
        <v>0</v>
      </c>
      <c r="AF70" s="380">
        <f>'Test-AI'!Q68</f>
        <v>0</v>
      </c>
      <c r="AG70" s="380">
        <f>'Test-AI'!R68</f>
        <v>0</v>
      </c>
      <c r="AH70" s="380">
        <f>'Test-AI'!S68</f>
        <v>0</v>
      </c>
      <c r="AI70" s="380">
        <f>'Test-AI'!T68</f>
        <v>0</v>
      </c>
      <c r="AJ70" s="380">
        <f>'Test-AI'!U68</f>
        <v>0</v>
      </c>
      <c r="AK70" s="380">
        <f>'Test-AI'!V68</f>
        <v>0</v>
      </c>
      <c r="AL70" s="380">
        <f>'Test-AI'!W68</f>
        <v>0</v>
      </c>
      <c r="AM70" s="380">
        <f>'Test-AI'!X68</f>
        <v>0</v>
      </c>
      <c r="AN70" s="380">
        <f>10*LOG10(1/((Summary!$C$75/10^(AK70/10)+Summary!$C$76/10^(AL70/10)+Summary!$C$77/10^(AM70/10))/Summary!$C$78))</f>
        <v>0</v>
      </c>
      <c r="AO70" s="131">
        <f>'Test-AI'!Y68</f>
        <v>0</v>
      </c>
      <c r="AP70" s="131">
        <f>'Test-AI'!Z68</f>
        <v>0</v>
      </c>
      <c r="AQ70" s="132">
        <f t="shared" si="6"/>
        <v>0</v>
      </c>
      <c r="AR70" s="134" t="e">
        <f t="shared" si="7"/>
        <v>#DIV/0!</v>
      </c>
      <c r="AS70" s="135" t="e">
        <f t="shared" si="8"/>
        <v>#DIV/0!</v>
      </c>
      <c r="AT70" s="136"/>
      <c r="AU70" s="136"/>
      <c r="AV70" s="495" t="s">
        <v>121</v>
      </c>
      <c r="AW70" s="478" t="e" cm="1">
        <f t="array" ref="AW70">bdRateExtend($G70:$G73,H70:H73,$Z70:$Z73,AA70:AA73)</f>
        <v>#VALUE!</v>
      </c>
      <c r="AX70" s="479" t="e" cm="1">
        <f t="array" ref="AX70">bdRateExtend($G70:$G75,H70:H75,$Z70:$Z75,AA70:AA75)</f>
        <v>#VALUE!</v>
      </c>
      <c r="AY70" s="479" t="e" cm="1">
        <f t="array" ref="AY70">bdRateExtend($G70:$G75,I70:I75,$Z70:$Z75,AB70:AB75)</f>
        <v>#VALUE!</v>
      </c>
      <c r="AZ70" s="496" t="e" cm="1">
        <f t="array" ref="AZ70">bdRateExtend($G70:$G75,J70:J75,$Z70:$Z75,AC70:AC75)</f>
        <v>#VALUE!</v>
      </c>
      <c r="BA70" s="496" t="e" cm="1">
        <f t="array" ref="BA70">bdRateExtend($G70:$G75,K70:K75,$Z70:$Z75,AD70:AD75)</f>
        <v>#VALUE!</v>
      </c>
      <c r="BB70" s="479" t="e">
        <f>(Summary!$C$89*AX70+Summary!$C$90*AY70+Summary!$C$91*AZ70)/Summary!$C$92</f>
        <v>#VALUE!</v>
      </c>
      <c r="BC70" s="478" t="e" cm="1">
        <f t="array" ref="BC70">bdRateExtend($G70:$G73,L70:L73,$Z70:$Z73,AE70:AE73)</f>
        <v>#VALUE!</v>
      </c>
      <c r="BD70" s="475" t="e" cm="1">
        <f t="array" ref="BD70">bdRateExtend($G70:$G75,L70:L75,$Z70:$Z75,AE70:AE75)</f>
        <v>#VALUE!</v>
      </c>
      <c r="BE70" s="478" t="e" cm="1">
        <f t="array" ref="BE70">bdRateExtend($G70:$G73,M70:M73,$Z70:$Z73,AF70:AF73)</f>
        <v>#VALUE!</v>
      </c>
      <c r="BF70" s="475" t="e" cm="1">
        <f t="array" ref="BF70">bdRateExtend($G70:$G75,M70:M75,$Z70:$Z75,AF70:AF75)</f>
        <v>#VALUE!</v>
      </c>
      <c r="BG70" s="474" t="e" cm="1">
        <f t="array" ref="BG70">bdRateExtend($G70:$G73,N70:N73,$Z70:$Z73,AG70:AG73,"None", FALSE,1)</f>
        <v>#VALUE!</v>
      </c>
      <c r="BH70" s="475" t="e" cm="1">
        <f t="array" ref="BH70">bdRateExtend($G70:$G75,N70:N75,$Z70:$Z75,AG70:AG75,"None", FALSE,1)</f>
        <v>#VALUE!</v>
      </c>
      <c r="BI70" s="474" t="e" cm="1">
        <f t="array" ref="BI70">bdRateExtend($G70:$G73,O70:O73,$Z70:$Z73,AH70:AH73,"None", FALSE,1)</f>
        <v>#VALUE!</v>
      </c>
      <c r="BJ70" s="475" t="e" cm="1">
        <f t="array" ref="BJ70">bdRateExtend($G70:$G75,O70:O75,$Z70:$Z75,AH70:AH75,"None", FALSE,1)</f>
        <v>#VALUE!</v>
      </c>
      <c r="BK70" s="478" t="e" cm="1">
        <f t="array" ref="BK70">bdRateExtend($G70:$G73,P70:P73,$Z70:$Z73,AI70:AI73)</f>
        <v>#VALUE!</v>
      </c>
      <c r="BL70" s="475" t="e" cm="1">
        <f t="array" ref="BL70">bdRateExtend($G70:$G75,P70:P75,$Z70:$Z75,AI70:AI75)</f>
        <v>#VALUE!</v>
      </c>
      <c r="BM70" s="478" t="e" cm="1">
        <f t="array" ref="BM70">bdRateExtend($G70:$G73,Q70:Q73,$Z70:$Z73,AJ70:AJ73)</f>
        <v>#VALUE!</v>
      </c>
      <c r="BN70" s="475" t="e" cm="1">
        <f t="array" ref="BN70">bdRateExtend($G70:$G75,Q70:Q75,$Z70:$Z75,AJ70:AJ75)</f>
        <v>#VALUE!</v>
      </c>
      <c r="BO70" s="478" t="e" cm="1">
        <f t="array" ref="BO70">bdRateExtend($G70:$G73,R70:R73,$Z70:$Z73,AK70:AK73)</f>
        <v>#VALUE!</v>
      </c>
      <c r="BP70" s="479" t="e" cm="1">
        <f t="array" ref="BP70">bdRateExtend($G70:$G75,R70:R75,$Z70:$Z75,AK70:AK75)</f>
        <v>#VALUE!</v>
      </c>
      <c r="BQ70" s="479" t="e" cm="1">
        <f t="array" ref="BQ70">bdRateExtend($G70:$G75,S70:S75,$Z70:$Z75,AL70:AL75)</f>
        <v>#VALUE!</v>
      </c>
      <c r="BR70" s="479" t="e" cm="1">
        <f t="array" ref="BR70">bdRateExtend($G70:$G75,T70:T75,$Z70:$Z75,AM70:AM75)</f>
        <v>#VALUE!</v>
      </c>
      <c r="BS70" s="479" t="e" cm="1">
        <f t="array" ref="BS70">bdRateExtend($G70:$G75,U70:U75,$Z70:$Z75,AN70:AN75)</f>
        <v>#VALUE!</v>
      </c>
      <c r="BT70" s="479" t="e">
        <f>(Summary!$C$103*BP70+Summary!$C$104*BQ70+Summary!$C$105*BR70)/Summary!$C$106</f>
        <v>#VALUE!</v>
      </c>
      <c r="BU70" s="462" cm="1">
        <f t="array" ref="BU70">testVMAFRange($G70:$G73,N70:N73,$Z70:$Z73,AG70:AG73)</f>
        <v>0</v>
      </c>
      <c r="BV70" s="464" cm="1">
        <f t="array" ref="BV70">testVMAFRange($G70:$G75,N70:N75,$Z70:$Z75,AG70:AG75)</f>
        <v>0</v>
      </c>
      <c r="BW70" s="462" cm="1">
        <f t="array" ref="BW70">testVMAFRange($G70:$G73,O70:O73,$Z70:$Z73,AH70:AH73)</f>
        <v>0</v>
      </c>
      <c r="BX70" s="464" cm="1">
        <f t="array" ref="BX70">testVMAFRange($G70:$G75,O70:O75,$Z70:$Z75,AH70:AH75)</f>
        <v>0</v>
      </c>
    </row>
    <row r="71" spans="1:76" ht="17" customHeight="1" x14ac:dyDescent="0.35">
      <c r="A71" s="516"/>
      <c r="B71" s="483"/>
      <c r="C71" s="520"/>
      <c r="D71" s="490"/>
      <c r="E71" s="493"/>
      <c r="F71" s="138">
        <v>23</v>
      </c>
      <c r="G71" s="139">
        <f>'Anchor-AI'!L69</f>
        <v>0</v>
      </c>
      <c r="H71" s="140">
        <f>'Anchor-AI'!M69</f>
        <v>0</v>
      </c>
      <c r="I71" s="140">
        <f>'Anchor-AI'!N69</f>
        <v>0</v>
      </c>
      <c r="J71" s="140">
        <f>'Anchor-AI'!O69</f>
        <v>0</v>
      </c>
      <c r="K71" s="140">
        <f>(Summary!$C$58*H71+Summary!$C$59*I71+Summary!$C$60*J71)/Summary!$C$61</f>
        <v>0</v>
      </c>
      <c r="L71" s="140">
        <f>'Anchor-AI'!P69</f>
        <v>0</v>
      </c>
      <c r="M71" s="140">
        <f>'Anchor-AI'!Q69</f>
        <v>0</v>
      </c>
      <c r="N71" s="140">
        <f>'Anchor-AI'!R69</f>
        <v>0</v>
      </c>
      <c r="O71" s="140">
        <f>'Anchor-AI'!S69</f>
        <v>0</v>
      </c>
      <c r="P71" s="140">
        <f>'Anchor-AI'!T69</f>
        <v>0</v>
      </c>
      <c r="Q71" s="140">
        <f>'Anchor-AI'!U69</f>
        <v>0</v>
      </c>
      <c r="R71" s="140">
        <f>'Anchor-AI'!V69</f>
        <v>0</v>
      </c>
      <c r="S71" s="140">
        <f>'Anchor-AI'!W69</f>
        <v>0</v>
      </c>
      <c r="T71" s="140">
        <f>'Anchor-AI'!X69</f>
        <v>0</v>
      </c>
      <c r="U71" s="140">
        <f>10*LOG10(1/((Summary!$C$75/10^(R71/10)+Summary!$C$76/10^(S71/10)+Summary!$C$77/10^(T71/10))/Summary!$C$78))</f>
        <v>0</v>
      </c>
      <c r="V71" s="140">
        <f>'Anchor-AI'!Y69</f>
        <v>0</v>
      </c>
      <c r="W71" s="140">
        <f>'Anchor-AI'!Z69</f>
        <v>0</v>
      </c>
      <c r="X71" s="141">
        <f t="shared" si="5"/>
        <v>0</v>
      </c>
      <c r="Y71" s="133"/>
      <c r="Z71" s="139">
        <f>'Test-AI'!L69</f>
        <v>0</v>
      </c>
      <c r="AA71" s="381">
        <f>'Test-AI'!M69</f>
        <v>0</v>
      </c>
      <c r="AB71" s="381">
        <f>'Test-AI'!N69</f>
        <v>0</v>
      </c>
      <c r="AC71" s="381">
        <f>'Test-AI'!O69</f>
        <v>0</v>
      </c>
      <c r="AD71" s="381">
        <f>(Summary!$C$58*AA71+Summary!$C$59*AB71+Summary!$C$60*AC71)/Summary!$C$61</f>
        <v>0</v>
      </c>
      <c r="AE71" s="381">
        <f>'Test-AI'!P69</f>
        <v>0</v>
      </c>
      <c r="AF71" s="381">
        <f>'Test-AI'!Q69</f>
        <v>0</v>
      </c>
      <c r="AG71" s="381">
        <f>'Test-AI'!R69</f>
        <v>0</v>
      </c>
      <c r="AH71" s="381">
        <f>'Test-AI'!S69</f>
        <v>0</v>
      </c>
      <c r="AI71" s="381">
        <f>'Test-AI'!T69</f>
        <v>0</v>
      </c>
      <c r="AJ71" s="381">
        <f>'Test-AI'!U69</f>
        <v>0</v>
      </c>
      <c r="AK71" s="381">
        <f>'Test-AI'!V69</f>
        <v>0</v>
      </c>
      <c r="AL71" s="381">
        <f>'Test-AI'!W69</f>
        <v>0</v>
      </c>
      <c r="AM71" s="381">
        <f>'Test-AI'!X69</f>
        <v>0</v>
      </c>
      <c r="AN71" s="381">
        <f>10*LOG10(1/((Summary!$C$75/10^(AK71/10)+Summary!$C$76/10^(AL71/10)+Summary!$C$77/10^(AM71/10))/Summary!$C$78))</f>
        <v>0</v>
      </c>
      <c r="AO71" s="140">
        <f>'Test-AI'!Y69</f>
        <v>0</v>
      </c>
      <c r="AP71" s="140">
        <f>'Test-AI'!Z69</f>
        <v>0</v>
      </c>
      <c r="AQ71" s="141">
        <f t="shared" si="6"/>
        <v>0</v>
      </c>
      <c r="AR71" s="142" t="e">
        <f t="shared" si="7"/>
        <v>#DIV/0!</v>
      </c>
      <c r="AS71" s="143" t="e">
        <f t="shared" si="8"/>
        <v>#DIV/0!</v>
      </c>
      <c r="AT71" s="136"/>
      <c r="AU71" s="136"/>
      <c r="AV71" s="467"/>
      <c r="AW71" s="468"/>
      <c r="AX71" s="480"/>
      <c r="AY71" s="480"/>
      <c r="AZ71" s="497"/>
      <c r="BA71" s="497"/>
      <c r="BB71" s="480"/>
      <c r="BC71" s="468"/>
      <c r="BD71" s="476"/>
      <c r="BE71" s="468"/>
      <c r="BF71" s="476"/>
      <c r="BG71" s="469"/>
      <c r="BH71" s="476"/>
      <c r="BI71" s="469"/>
      <c r="BJ71" s="476"/>
      <c r="BK71" s="468"/>
      <c r="BL71" s="476"/>
      <c r="BM71" s="468"/>
      <c r="BN71" s="476"/>
      <c r="BO71" s="468"/>
      <c r="BP71" s="480"/>
      <c r="BQ71" s="480"/>
      <c r="BR71" s="480"/>
      <c r="BS71" s="480"/>
      <c r="BT71" s="480"/>
      <c r="BU71" s="463"/>
      <c r="BV71" s="465"/>
      <c r="BW71" s="463"/>
      <c r="BX71" s="465"/>
    </row>
    <row r="72" spans="1:76" ht="17" customHeight="1" x14ac:dyDescent="0.35">
      <c r="A72" s="516"/>
      <c r="B72" s="483"/>
      <c r="C72" s="520"/>
      <c r="D72" s="490"/>
      <c r="E72" s="493"/>
      <c r="F72" s="138">
        <v>31</v>
      </c>
      <c r="G72" s="139">
        <f>'Anchor-AI'!L70</f>
        <v>0</v>
      </c>
      <c r="H72" s="140">
        <f>'Anchor-AI'!M70</f>
        <v>0</v>
      </c>
      <c r="I72" s="140">
        <f>'Anchor-AI'!N70</f>
        <v>0</v>
      </c>
      <c r="J72" s="140">
        <f>'Anchor-AI'!O70</f>
        <v>0</v>
      </c>
      <c r="K72" s="140">
        <f>(Summary!$C$58*H72+Summary!$C$59*I72+Summary!$C$60*J72)/Summary!$C$61</f>
        <v>0</v>
      </c>
      <c r="L72" s="140">
        <f>'Anchor-AI'!P70</f>
        <v>0</v>
      </c>
      <c r="M72" s="140">
        <f>'Anchor-AI'!Q70</f>
        <v>0</v>
      </c>
      <c r="N72" s="140">
        <f>'Anchor-AI'!R70</f>
        <v>0</v>
      </c>
      <c r="O72" s="140">
        <f>'Anchor-AI'!S70</f>
        <v>0</v>
      </c>
      <c r="P72" s="140">
        <f>'Anchor-AI'!T70</f>
        <v>0</v>
      </c>
      <c r="Q72" s="140">
        <f>'Anchor-AI'!U70</f>
        <v>0</v>
      </c>
      <c r="R72" s="140">
        <f>'Anchor-AI'!V70</f>
        <v>0</v>
      </c>
      <c r="S72" s="140">
        <f>'Anchor-AI'!W70</f>
        <v>0</v>
      </c>
      <c r="T72" s="140">
        <f>'Anchor-AI'!X70</f>
        <v>0</v>
      </c>
      <c r="U72" s="140">
        <f>10*LOG10(1/((Summary!$C$75/10^(R72/10)+Summary!$C$76/10^(S72/10)+Summary!$C$77/10^(T72/10))/Summary!$C$78))</f>
        <v>0</v>
      </c>
      <c r="V72" s="140">
        <f>'Anchor-AI'!Y70</f>
        <v>0</v>
      </c>
      <c r="W72" s="140">
        <f>'Anchor-AI'!Z70</f>
        <v>0</v>
      </c>
      <c r="X72" s="141">
        <f t="shared" si="5"/>
        <v>0</v>
      </c>
      <c r="Y72" s="133"/>
      <c r="Z72" s="139">
        <f>'Test-AI'!L70</f>
        <v>0</v>
      </c>
      <c r="AA72" s="381">
        <f>'Test-AI'!M70</f>
        <v>0</v>
      </c>
      <c r="AB72" s="381">
        <f>'Test-AI'!N70</f>
        <v>0</v>
      </c>
      <c r="AC72" s="381">
        <f>'Test-AI'!O70</f>
        <v>0</v>
      </c>
      <c r="AD72" s="381">
        <f>(Summary!$C$58*AA72+Summary!$C$59*AB72+Summary!$C$60*AC72)/Summary!$C$61</f>
        <v>0</v>
      </c>
      <c r="AE72" s="381">
        <f>'Test-AI'!P70</f>
        <v>0</v>
      </c>
      <c r="AF72" s="381">
        <f>'Test-AI'!Q70</f>
        <v>0</v>
      </c>
      <c r="AG72" s="381">
        <f>'Test-AI'!R70</f>
        <v>0</v>
      </c>
      <c r="AH72" s="381">
        <f>'Test-AI'!S70</f>
        <v>0</v>
      </c>
      <c r="AI72" s="381">
        <f>'Test-AI'!T70</f>
        <v>0</v>
      </c>
      <c r="AJ72" s="381">
        <f>'Test-AI'!U70</f>
        <v>0</v>
      </c>
      <c r="AK72" s="381">
        <f>'Test-AI'!V70</f>
        <v>0</v>
      </c>
      <c r="AL72" s="381">
        <f>'Test-AI'!W70</f>
        <v>0</v>
      </c>
      <c r="AM72" s="381">
        <f>'Test-AI'!X70</f>
        <v>0</v>
      </c>
      <c r="AN72" s="381">
        <f>10*LOG10(1/((Summary!$C$75/10^(AK72/10)+Summary!$C$76/10^(AL72/10)+Summary!$C$77/10^(AM72/10))/Summary!$C$78))</f>
        <v>0</v>
      </c>
      <c r="AO72" s="140">
        <f>'Test-AI'!Y70</f>
        <v>0</v>
      </c>
      <c r="AP72" s="140">
        <f>'Test-AI'!Z70</f>
        <v>0</v>
      </c>
      <c r="AQ72" s="141">
        <f t="shared" si="6"/>
        <v>0</v>
      </c>
      <c r="AR72" s="142" t="e">
        <f t="shared" si="7"/>
        <v>#DIV/0!</v>
      </c>
      <c r="AS72" s="143" t="e">
        <f t="shared" si="8"/>
        <v>#DIV/0!</v>
      </c>
      <c r="AT72" s="136"/>
      <c r="AU72" s="136"/>
      <c r="AV72" s="467" t="s">
        <v>122</v>
      </c>
      <c r="AW72" s="468" t="e" cm="1">
        <f t="array" ref="AW72">bdRateExtend($G71:$G74,H71:H74,$Z71:$Z74,AA71:AA74)</f>
        <v>#VALUE!</v>
      </c>
      <c r="AX72" s="480"/>
      <c r="AY72" s="480"/>
      <c r="AZ72" s="497"/>
      <c r="BA72" s="497"/>
      <c r="BB72" s="480"/>
      <c r="BC72" s="468" t="e" cm="1">
        <f t="array" ref="BC72">bdRateExtend($G71:$G74,L71:L74,$Z71:$Z74,AE71:AE74)</f>
        <v>#VALUE!</v>
      </c>
      <c r="BD72" s="476"/>
      <c r="BE72" s="468" t="e" cm="1">
        <f t="array" ref="BE72">bdRateExtend($G71:$G74,M71:M74,$Z71:$Z74,AF71:AF74)</f>
        <v>#VALUE!</v>
      </c>
      <c r="BF72" s="476"/>
      <c r="BG72" s="469" t="e" cm="1">
        <f t="array" ref="BG72">bdRateExtend($G71:$G74,N71:N74,$Z71:$Z74,AG71:AG74,"None", FALSE,1)</f>
        <v>#VALUE!</v>
      </c>
      <c r="BH72" s="476"/>
      <c r="BI72" s="469" t="e" cm="1">
        <f t="array" ref="BI72">bdRateExtend($G71:$G74,O71:O74,$Z71:$Z74,AH71:AH74,"None", FALSE,1)</f>
        <v>#VALUE!</v>
      </c>
      <c r="BJ72" s="476"/>
      <c r="BK72" s="468" t="e" cm="1">
        <f t="array" ref="BK72">bdRateExtend($G71:$G74,P71:P74,$Z71:$Z74,AI71:AI74)</f>
        <v>#VALUE!</v>
      </c>
      <c r="BL72" s="476"/>
      <c r="BM72" s="468" t="e" cm="1">
        <f t="array" ref="BM72">bdRateExtend($G71:$G74,Q71:Q74,$Z71:$Z74,AJ71:AJ74)</f>
        <v>#VALUE!</v>
      </c>
      <c r="BN72" s="476"/>
      <c r="BO72" s="468" t="e" cm="1">
        <f t="array" ref="BO72">bdRateExtend($G71:$G74,R71:R74,$Z71:$Z74,AK71:AK74)</f>
        <v>#VALUE!</v>
      </c>
      <c r="BP72" s="480"/>
      <c r="BQ72" s="480"/>
      <c r="BR72" s="480"/>
      <c r="BS72" s="480"/>
      <c r="BT72" s="480"/>
      <c r="BU72" s="463" cm="1">
        <f t="array" ref="BU72">testVMAFRange($G71:$G74,N71:N74,$Z71:$Z74,AG71:AG74)</f>
        <v>0</v>
      </c>
      <c r="BV72" s="465"/>
      <c r="BW72" s="463" cm="1">
        <f t="array" ref="BW72">testVMAFRange($G71:$G74,O71:O74,$Z71:$Z74,AH71:AH74)</f>
        <v>0</v>
      </c>
      <c r="BX72" s="465"/>
    </row>
    <row r="73" spans="1:76" ht="17" customHeight="1" x14ac:dyDescent="0.35">
      <c r="A73" s="516"/>
      <c r="B73" s="483"/>
      <c r="C73" s="520"/>
      <c r="D73" s="490"/>
      <c r="E73" s="493"/>
      <c r="F73" s="138">
        <v>39</v>
      </c>
      <c r="G73" s="139">
        <f>'Anchor-AI'!L71</f>
        <v>0</v>
      </c>
      <c r="H73" s="140">
        <f>'Anchor-AI'!M71</f>
        <v>0</v>
      </c>
      <c r="I73" s="140">
        <f>'Anchor-AI'!N71</f>
        <v>0</v>
      </c>
      <c r="J73" s="140">
        <f>'Anchor-AI'!O71</f>
        <v>0</v>
      </c>
      <c r="K73" s="140">
        <f>(Summary!$C$58*H73+Summary!$C$59*I73+Summary!$C$60*J73)/Summary!$C$61</f>
        <v>0</v>
      </c>
      <c r="L73" s="140">
        <f>'Anchor-AI'!P71</f>
        <v>0</v>
      </c>
      <c r="M73" s="140">
        <f>'Anchor-AI'!Q71</f>
        <v>0</v>
      </c>
      <c r="N73" s="140">
        <f>'Anchor-AI'!R71</f>
        <v>0</v>
      </c>
      <c r="O73" s="140">
        <f>'Anchor-AI'!S71</f>
        <v>0</v>
      </c>
      <c r="P73" s="140">
        <f>'Anchor-AI'!T71</f>
        <v>0</v>
      </c>
      <c r="Q73" s="140">
        <f>'Anchor-AI'!U71</f>
        <v>0</v>
      </c>
      <c r="R73" s="140">
        <f>'Anchor-AI'!V71</f>
        <v>0</v>
      </c>
      <c r="S73" s="140">
        <f>'Anchor-AI'!W71</f>
        <v>0</v>
      </c>
      <c r="T73" s="140">
        <f>'Anchor-AI'!X71</f>
        <v>0</v>
      </c>
      <c r="U73" s="140">
        <f>10*LOG10(1/((Summary!$C$75/10^(R73/10)+Summary!$C$76/10^(S73/10)+Summary!$C$77/10^(T73/10))/Summary!$C$78))</f>
        <v>0</v>
      </c>
      <c r="V73" s="140">
        <f>'Anchor-AI'!Y71</f>
        <v>0</v>
      </c>
      <c r="W73" s="140">
        <f>'Anchor-AI'!Z71</f>
        <v>0</v>
      </c>
      <c r="X73" s="141">
        <f t="shared" si="5"/>
        <v>0</v>
      </c>
      <c r="Y73" s="133"/>
      <c r="Z73" s="139">
        <f>'Test-AI'!L71</f>
        <v>0</v>
      </c>
      <c r="AA73" s="381">
        <f>'Test-AI'!M71</f>
        <v>0</v>
      </c>
      <c r="AB73" s="381">
        <f>'Test-AI'!N71</f>
        <v>0</v>
      </c>
      <c r="AC73" s="381">
        <f>'Test-AI'!O71</f>
        <v>0</v>
      </c>
      <c r="AD73" s="381">
        <f>(Summary!$C$58*AA73+Summary!$C$59*AB73+Summary!$C$60*AC73)/Summary!$C$61</f>
        <v>0</v>
      </c>
      <c r="AE73" s="381">
        <f>'Test-AI'!P71</f>
        <v>0</v>
      </c>
      <c r="AF73" s="381">
        <f>'Test-AI'!Q71</f>
        <v>0</v>
      </c>
      <c r="AG73" s="381">
        <f>'Test-AI'!R71</f>
        <v>0</v>
      </c>
      <c r="AH73" s="381">
        <f>'Test-AI'!S71</f>
        <v>0</v>
      </c>
      <c r="AI73" s="381">
        <f>'Test-AI'!T71</f>
        <v>0</v>
      </c>
      <c r="AJ73" s="381">
        <f>'Test-AI'!U71</f>
        <v>0</v>
      </c>
      <c r="AK73" s="381">
        <f>'Test-AI'!V71</f>
        <v>0</v>
      </c>
      <c r="AL73" s="381">
        <f>'Test-AI'!W71</f>
        <v>0</v>
      </c>
      <c r="AM73" s="381">
        <f>'Test-AI'!X71</f>
        <v>0</v>
      </c>
      <c r="AN73" s="381">
        <f>10*LOG10(1/((Summary!$C$75/10^(AK73/10)+Summary!$C$76/10^(AL73/10)+Summary!$C$77/10^(AM73/10))/Summary!$C$78))</f>
        <v>0</v>
      </c>
      <c r="AO73" s="140">
        <f>'Test-AI'!Y71</f>
        <v>0</v>
      </c>
      <c r="AP73" s="140">
        <f>'Test-AI'!Z71</f>
        <v>0</v>
      </c>
      <c r="AQ73" s="141">
        <f t="shared" si="6"/>
        <v>0</v>
      </c>
      <c r="AR73" s="142" t="e">
        <f t="shared" si="7"/>
        <v>#DIV/0!</v>
      </c>
      <c r="AS73" s="143" t="e">
        <f t="shared" si="8"/>
        <v>#DIV/0!</v>
      </c>
      <c r="AT73" s="136"/>
      <c r="AU73" s="136"/>
      <c r="AV73" s="467"/>
      <c r="AW73" s="468"/>
      <c r="AX73" s="480"/>
      <c r="AY73" s="480"/>
      <c r="AZ73" s="497"/>
      <c r="BA73" s="497"/>
      <c r="BB73" s="480"/>
      <c r="BC73" s="468"/>
      <c r="BD73" s="476"/>
      <c r="BE73" s="468"/>
      <c r="BF73" s="476"/>
      <c r="BG73" s="469"/>
      <c r="BH73" s="476"/>
      <c r="BI73" s="469"/>
      <c r="BJ73" s="476"/>
      <c r="BK73" s="468"/>
      <c r="BL73" s="476"/>
      <c r="BM73" s="468"/>
      <c r="BN73" s="476"/>
      <c r="BO73" s="468"/>
      <c r="BP73" s="480"/>
      <c r="BQ73" s="480"/>
      <c r="BR73" s="480"/>
      <c r="BS73" s="480"/>
      <c r="BT73" s="480"/>
      <c r="BU73" s="463"/>
      <c r="BV73" s="465"/>
      <c r="BW73" s="463"/>
      <c r="BX73" s="465"/>
    </row>
    <row r="74" spans="1:76" ht="17" customHeight="1" x14ac:dyDescent="0.35">
      <c r="A74" s="516"/>
      <c r="B74" s="483"/>
      <c r="C74" s="520"/>
      <c r="D74" s="490"/>
      <c r="E74" s="493"/>
      <c r="F74" s="138">
        <v>47</v>
      </c>
      <c r="G74" s="139">
        <f>'Anchor-AI'!L72</f>
        <v>0</v>
      </c>
      <c r="H74" s="140">
        <f>'Anchor-AI'!M72</f>
        <v>0</v>
      </c>
      <c r="I74" s="140">
        <f>'Anchor-AI'!N72</f>
        <v>0</v>
      </c>
      <c r="J74" s="140">
        <f>'Anchor-AI'!O72</f>
        <v>0</v>
      </c>
      <c r="K74" s="140">
        <f>(Summary!$C$58*H74+Summary!$C$59*I74+Summary!$C$60*J74)/Summary!$C$61</f>
        <v>0</v>
      </c>
      <c r="L74" s="140">
        <f>'Anchor-AI'!P72</f>
        <v>0</v>
      </c>
      <c r="M74" s="140">
        <f>'Anchor-AI'!Q72</f>
        <v>0</v>
      </c>
      <c r="N74" s="140">
        <f>'Anchor-AI'!R72</f>
        <v>0</v>
      </c>
      <c r="O74" s="140">
        <f>'Anchor-AI'!S72</f>
        <v>0</v>
      </c>
      <c r="P74" s="140">
        <f>'Anchor-AI'!T72</f>
        <v>0</v>
      </c>
      <c r="Q74" s="140">
        <f>'Anchor-AI'!U72</f>
        <v>0</v>
      </c>
      <c r="R74" s="140">
        <f>'Anchor-AI'!V72</f>
        <v>0</v>
      </c>
      <c r="S74" s="140">
        <f>'Anchor-AI'!W72</f>
        <v>0</v>
      </c>
      <c r="T74" s="140">
        <f>'Anchor-AI'!X72</f>
        <v>0</v>
      </c>
      <c r="U74" s="140">
        <f>10*LOG10(1/((Summary!$C$75/10^(R74/10)+Summary!$C$76/10^(S74/10)+Summary!$C$77/10^(T74/10))/Summary!$C$78))</f>
        <v>0</v>
      </c>
      <c r="V74" s="140">
        <f>'Anchor-AI'!Y72</f>
        <v>0</v>
      </c>
      <c r="W74" s="140">
        <f>'Anchor-AI'!Z72</f>
        <v>0</v>
      </c>
      <c r="X74" s="141">
        <f t="shared" ref="X74:X137" si="9">V74/3600</f>
        <v>0</v>
      </c>
      <c r="Y74" s="133"/>
      <c r="Z74" s="139">
        <f>'Test-AI'!L72</f>
        <v>0</v>
      </c>
      <c r="AA74" s="381">
        <f>'Test-AI'!M72</f>
        <v>0</v>
      </c>
      <c r="AB74" s="381">
        <f>'Test-AI'!N72</f>
        <v>0</v>
      </c>
      <c r="AC74" s="381">
        <f>'Test-AI'!O72</f>
        <v>0</v>
      </c>
      <c r="AD74" s="381">
        <f>(Summary!$C$58*AA74+Summary!$C$59*AB74+Summary!$C$60*AC74)/Summary!$C$61</f>
        <v>0</v>
      </c>
      <c r="AE74" s="381">
        <f>'Test-AI'!P72</f>
        <v>0</v>
      </c>
      <c r="AF74" s="381">
        <f>'Test-AI'!Q72</f>
        <v>0</v>
      </c>
      <c r="AG74" s="381">
        <f>'Test-AI'!R72</f>
        <v>0</v>
      </c>
      <c r="AH74" s="381">
        <f>'Test-AI'!S72</f>
        <v>0</v>
      </c>
      <c r="AI74" s="381">
        <f>'Test-AI'!T72</f>
        <v>0</v>
      </c>
      <c r="AJ74" s="381">
        <f>'Test-AI'!U72</f>
        <v>0</v>
      </c>
      <c r="AK74" s="381">
        <f>'Test-AI'!V72</f>
        <v>0</v>
      </c>
      <c r="AL74" s="381">
        <f>'Test-AI'!W72</f>
        <v>0</v>
      </c>
      <c r="AM74" s="381">
        <f>'Test-AI'!X72</f>
        <v>0</v>
      </c>
      <c r="AN74" s="381">
        <f>10*LOG10(1/((Summary!$C$75/10^(AK74/10)+Summary!$C$76/10^(AL74/10)+Summary!$C$77/10^(AM74/10))/Summary!$C$78))</f>
        <v>0</v>
      </c>
      <c r="AO74" s="140">
        <f>'Test-AI'!Y72</f>
        <v>0</v>
      </c>
      <c r="AP74" s="140">
        <f>'Test-AI'!Z72</f>
        <v>0</v>
      </c>
      <c r="AQ74" s="141">
        <f t="shared" si="6"/>
        <v>0</v>
      </c>
      <c r="AR74" s="142" t="e">
        <f t="shared" si="7"/>
        <v>#DIV/0!</v>
      </c>
      <c r="AS74" s="143" t="e">
        <f t="shared" si="8"/>
        <v>#DIV/0!</v>
      </c>
      <c r="AT74" s="136"/>
      <c r="AU74" s="136"/>
      <c r="AV74" s="467" t="s">
        <v>123</v>
      </c>
      <c r="AW74" s="468" t="e" cm="1">
        <f t="array" ref="AW74">bdRateExtend($G72:$G75,H72:H75,$Z72:$Z75,AA72:AA75)</f>
        <v>#VALUE!</v>
      </c>
      <c r="AX74" s="480"/>
      <c r="AY74" s="480"/>
      <c r="AZ74" s="497"/>
      <c r="BA74" s="497"/>
      <c r="BB74" s="480"/>
      <c r="BC74" s="468" t="e" cm="1">
        <f t="array" ref="BC74">bdRateExtend($G72:$G75,L72:L75,$Z72:$Z75,AE72:AE75)</f>
        <v>#VALUE!</v>
      </c>
      <c r="BD74" s="476"/>
      <c r="BE74" s="468" t="e" cm="1">
        <f t="array" ref="BE74">bdRateExtend($G72:$G75,M72:M75,$Z72:$Z75,AF72:AF75)</f>
        <v>#VALUE!</v>
      </c>
      <c r="BF74" s="476"/>
      <c r="BG74" s="469" t="e" cm="1">
        <f t="array" ref="BG74">bdRateExtend($G72:$G75,N72:N75,$Z72:$Z75,AG72:AG75,"None", FALSE,1)</f>
        <v>#VALUE!</v>
      </c>
      <c r="BH74" s="476"/>
      <c r="BI74" s="469" t="e" cm="1">
        <f t="array" ref="BI74">bdRateExtend($G72:$G75,O72:O75,$Z72:$Z75,AH72:AH75,"None", FALSE,1)</f>
        <v>#VALUE!</v>
      </c>
      <c r="BJ74" s="476"/>
      <c r="BK74" s="468" t="e" cm="1">
        <f t="array" ref="BK74">bdRateExtend($G72:$G75,P72:P75,$Z72:$Z75,AI72:AI75)</f>
        <v>#VALUE!</v>
      </c>
      <c r="BL74" s="476"/>
      <c r="BM74" s="468" t="e" cm="1">
        <f t="array" ref="BM74">bdRateExtend($G72:$G75,Q72:Q75,$Z72:$Z75,AJ72:AJ75)</f>
        <v>#VALUE!</v>
      </c>
      <c r="BN74" s="476"/>
      <c r="BO74" s="468" t="e" cm="1">
        <f t="array" ref="BO74">bdRateExtend($G72:$G75,R72:R75,$Z72:$Z75,AK72:AK75)</f>
        <v>#VALUE!</v>
      </c>
      <c r="BP74" s="480"/>
      <c r="BQ74" s="480"/>
      <c r="BR74" s="480"/>
      <c r="BS74" s="480"/>
      <c r="BT74" s="480"/>
      <c r="BU74" s="463" cm="1">
        <f t="array" ref="BU74">testVMAFRange($G72:$G75,N72:N75,$Z72:$Z75,AG72:AG75)</f>
        <v>0</v>
      </c>
      <c r="BV74" s="465"/>
      <c r="BW74" s="463" cm="1">
        <f t="array" ref="BW74">testVMAFRange($G72:$G75,O72:O75,$Z72:$Z75,AH72:AH75)</f>
        <v>0</v>
      </c>
      <c r="BX74" s="465"/>
    </row>
    <row r="75" spans="1:76" ht="17" customHeight="1" thickBot="1" x14ac:dyDescent="0.4">
      <c r="A75" s="516"/>
      <c r="B75" s="518"/>
      <c r="C75" s="521"/>
      <c r="D75" s="522"/>
      <c r="E75" s="523"/>
      <c r="F75" s="144">
        <v>55</v>
      </c>
      <c r="G75" s="145">
        <f>'Anchor-AI'!L73</f>
        <v>0</v>
      </c>
      <c r="H75" s="146">
        <f>'Anchor-AI'!M73</f>
        <v>0</v>
      </c>
      <c r="I75" s="146">
        <f>'Anchor-AI'!N73</f>
        <v>0</v>
      </c>
      <c r="J75" s="146">
        <f>'Anchor-AI'!O73</f>
        <v>0</v>
      </c>
      <c r="K75" s="146">
        <f>(Summary!$C$58*H75+Summary!$C$59*I75+Summary!$C$60*J75)/Summary!$C$61</f>
        <v>0</v>
      </c>
      <c r="L75" s="146">
        <f>'Anchor-AI'!P73</f>
        <v>0</v>
      </c>
      <c r="M75" s="146">
        <f>'Anchor-AI'!Q73</f>
        <v>0</v>
      </c>
      <c r="N75" s="146">
        <f>'Anchor-AI'!R73</f>
        <v>0</v>
      </c>
      <c r="O75" s="146">
        <f>'Anchor-AI'!S73</f>
        <v>0</v>
      </c>
      <c r="P75" s="146">
        <f>'Anchor-AI'!T73</f>
        <v>0</v>
      </c>
      <c r="Q75" s="146">
        <f>'Anchor-AI'!U73</f>
        <v>0</v>
      </c>
      <c r="R75" s="146">
        <f>'Anchor-AI'!V73</f>
        <v>0</v>
      </c>
      <c r="S75" s="146">
        <f>'Anchor-AI'!W73</f>
        <v>0</v>
      </c>
      <c r="T75" s="146">
        <f>'Anchor-AI'!X73</f>
        <v>0</v>
      </c>
      <c r="U75" s="146">
        <f>10*LOG10(1/((Summary!$C$75/10^(R75/10)+Summary!$C$76/10^(S75/10)+Summary!$C$77/10^(T75/10))/Summary!$C$78))</f>
        <v>0</v>
      </c>
      <c r="V75" s="140">
        <f>'Anchor-AI'!Y73</f>
        <v>0</v>
      </c>
      <c r="W75" s="140">
        <f>'Anchor-AI'!Z73</f>
        <v>0</v>
      </c>
      <c r="X75" s="147">
        <f t="shared" si="9"/>
        <v>0</v>
      </c>
      <c r="Y75" s="133"/>
      <c r="Z75" s="145">
        <f>'Test-AI'!L73</f>
        <v>0</v>
      </c>
      <c r="AA75" s="382">
        <f>'Test-AI'!M73</f>
        <v>0</v>
      </c>
      <c r="AB75" s="382">
        <f>'Test-AI'!N73</f>
        <v>0</v>
      </c>
      <c r="AC75" s="382">
        <f>'Test-AI'!O73</f>
        <v>0</v>
      </c>
      <c r="AD75" s="382">
        <f>(Summary!$C$58*AA75+Summary!$C$59*AB75+Summary!$C$60*AC75)/Summary!$C$61</f>
        <v>0</v>
      </c>
      <c r="AE75" s="382">
        <f>'Test-AI'!P73</f>
        <v>0</v>
      </c>
      <c r="AF75" s="382">
        <f>'Test-AI'!Q73</f>
        <v>0</v>
      </c>
      <c r="AG75" s="382">
        <f>'Test-AI'!R73</f>
        <v>0</v>
      </c>
      <c r="AH75" s="382">
        <f>'Test-AI'!S73</f>
        <v>0</v>
      </c>
      <c r="AI75" s="382">
        <f>'Test-AI'!T73</f>
        <v>0</v>
      </c>
      <c r="AJ75" s="382">
        <f>'Test-AI'!U73</f>
        <v>0</v>
      </c>
      <c r="AK75" s="382">
        <f>'Test-AI'!V73</f>
        <v>0</v>
      </c>
      <c r="AL75" s="382">
        <f>'Test-AI'!W73</f>
        <v>0</v>
      </c>
      <c r="AM75" s="382">
        <f>'Test-AI'!X73</f>
        <v>0</v>
      </c>
      <c r="AN75" s="382">
        <f>10*LOG10(1/((Summary!$C$75/10^(AK75/10)+Summary!$C$76/10^(AL75/10)+Summary!$C$77/10^(AM75/10))/Summary!$C$78))</f>
        <v>0</v>
      </c>
      <c r="AO75" s="140">
        <f>'Test-AI'!Y73</f>
        <v>0</v>
      </c>
      <c r="AP75" s="140">
        <f>'Test-AI'!Z73</f>
        <v>0</v>
      </c>
      <c r="AQ75" s="147">
        <f t="shared" si="6"/>
        <v>0</v>
      </c>
      <c r="AR75" s="148" t="e">
        <f t="shared" si="7"/>
        <v>#DIV/0!</v>
      </c>
      <c r="AS75" s="149" t="e">
        <f t="shared" si="8"/>
        <v>#DIV/0!</v>
      </c>
      <c r="AT75" s="136"/>
      <c r="AU75" s="136"/>
      <c r="AV75" s="470"/>
      <c r="AW75" s="471"/>
      <c r="AX75" s="481"/>
      <c r="AY75" s="481"/>
      <c r="AZ75" s="498"/>
      <c r="BA75" s="498"/>
      <c r="BB75" s="481"/>
      <c r="BC75" s="471"/>
      <c r="BD75" s="477"/>
      <c r="BE75" s="471"/>
      <c r="BF75" s="477"/>
      <c r="BG75" s="472"/>
      <c r="BH75" s="477"/>
      <c r="BI75" s="472"/>
      <c r="BJ75" s="477"/>
      <c r="BK75" s="471"/>
      <c r="BL75" s="477"/>
      <c r="BM75" s="471"/>
      <c r="BN75" s="477"/>
      <c r="BO75" s="471"/>
      <c r="BP75" s="481"/>
      <c r="BQ75" s="481"/>
      <c r="BR75" s="481"/>
      <c r="BS75" s="481"/>
      <c r="BT75" s="481"/>
      <c r="BU75" s="473"/>
      <c r="BV75" s="466"/>
      <c r="BW75" s="473"/>
      <c r="BX75" s="466"/>
    </row>
    <row r="76" spans="1:76" ht="17" customHeight="1" x14ac:dyDescent="0.35">
      <c r="A76" s="516"/>
      <c r="B76" s="482" t="s">
        <v>2</v>
      </c>
      <c r="C76" s="519" t="s">
        <v>38</v>
      </c>
      <c r="D76" s="489">
        <v>59.94</v>
      </c>
      <c r="E76" s="492">
        <v>10</v>
      </c>
      <c r="F76" s="129">
        <v>15</v>
      </c>
      <c r="G76" s="130">
        <f>'Anchor-AI'!L74</f>
        <v>0</v>
      </c>
      <c r="H76" s="131">
        <f>'Anchor-AI'!M74</f>
        <v>0</v>
      </c>
      <c r="I76" s="131">
        <f>'Anchor-AI'!N74</f>
        <v>0</v>
      </c>
      <c r="J76" s="131">
        <f>'Anchor-AI'!O74</f>
        <v>0</v>
      </c>
      <c r="K76" s="131">
        <f>(Summary!$C$58*H76+Summary!$C$59*I76+Summary!$C$60*J76)/Summary!$C$61</f>
        <v>0</v>
      </c>
      <c r="L76" s="131">
        <f>'Anchor-AI'!P74</f>
        <v>0</v>
      </c>
      <c r="M76" s="131">
        <f>'Anchor-AI'!Q74</f>
        <v>0</v>
      </c>
      <c r="N76" s="131">
        <f>'Anchor-AI'!R74</f>
        <v>0</v>
      </c>
      <c r="O76" s="131">
        <f>'Anchor-AI'!S74</f>
        <v>0</v>
      </c>
      <c r="P76" s="131">
        <f>'Anchor-AI'!T74</f>
        <v>0</v>
      </c>
      <c r="Q76" s="131">
        <f>'Anchor-AI'!U74</f>
        <v>0</v>
      </c>
      <c r="R76" s="131">
        <f>'Anchor-AI'!V74</f>
        <v>0</v>
      </c>
      <c r="S76" s="131">
        <f>'Anchor-AI'!W74</f>
        <v>0</v>
      </c>
      <c r="T76" s="131">
        <f>'Anchor-AI'!X74</f>
        <v>0</v>
      </c>
      <c r="U76" s="131">
        <f>10*LOG10(1/((Summary!$C$75/10^(R76/10)+Summary!$C$76/10^(S76/10)+Summary!$C$77/10^(T76/10))/Summary!$C$78))</f>
        <v>0</v>
      </c>
      <c r="V76" s="131">
        <f>'Anchor-AI'!Y74</f>
        <v>0</v>
      </c>
      <c r="W76" s="131">
        <f>'Anchor-AI'!Z74</f>
        <v>0</v>
      </c>
      <c r="X76" s="132">
        <f t="shared" si="9"/>
        <v>0</v>
      </c>
      <c r="Y76" s="133"/>
      <c r="Z76" s="130">
        <f>'Test-AI'!L74</f>
        <v>0</v>
      </c>
      <c r="AA76" s="380">
        <f>'Test-AI'!M74</f>
        <v>0</v>
      </c>
      <c r="AB76" s="380">
        <f>'Test-AI'!N74</f>
        <v>0</v>
      </c>
      <c r="AC76" s="380">
        <f>'Test-AI'!O74</f>
        <v>0</v>
      </c>
      <c r="AD76" s="380">
        <f>(Summary!$C$58*AA76+Summary!$C$59*AB76+Summary!$C$60*AC76)/Summary!$C$61</f>
        <v>0</v>
      </c>
      <c r="AE76" s="380">
        <f>'Test-AI'!P74</f>
        <v>0</v>
      </c>
      <c r="AF76" s="380">
        <f>'Test-AI'!Q74</f>
        <v>0</v>
      </c>
      <c r="AG76" s="380">
        <f>'Test-AI'!R74</f>
        <v>0</v>
      </c>
      <c r="AH76" s="380">
        <f>'Test-AI'!S74</f>
        <v>0</v>
      </c>
      <c r="AI76" s="380">
        <f>'Test-AI'!T74</f>
        <v>0</v>
      </c>
      <c r="AJ76" s="380">
        <f>'Test-AI'!U74</f>
        <v>0</v>
      </c>
      <c r="AK76" s="380">
        <f>'Test-AI'!V74</f>
        <v>0</v>
      </c>
      <c r="AL76" s="380">
        <f>'Test-AI'!W74</f>
        <v>0</v>
      </c>
      <c r="AM76" s="380">
        <f>'Test-AI'!X74</f>
        <v>0</v>
      </c>
      <c r="AN76" s="380">
        <f>10*LOG10(1/((Summary!$C$75/10^(AK76/10)+Summary!$C$76/10^(AL76/10)+Summary!$C$77/10^(AM76/10))/Summary!$C$78))</f>
        <v>0</v>
      </c>
      <c r="AO76" s="131">
        <f>'Test-AI'!Y74</f>
        <v>0</v>
      </c>
      <c r="AP76" s="131">
        <f>'Test-AI'!Z74</f>
        <v>0</v>
      </c>
      <c r="AQ76" s="132">
        <f t="shared" si="6"/>
        <v>0</v>
      </c>
      <c r="AR76" s="134" t="e">
        <f t="shared" si="7"/>
        <v>#DIV/0!</v>
      </c>
      <c r="AS76" s="135" t="e">
        <f t="shared" si="8"/>
        <v>#DIV/0!</v>
      </c>
      <c r="AT76" s="136"/>
      <c r="AU76" s="136"/>
      <c r="AV76" s="495" t="s">
        <v>121</v>
      </c>
      <c r="AW76" s="478" t="e" cm="1">
        <f t="array" ref="AW76">bdRateExtend($G76:$G79,H76:H79,$Z76:$Z79,AA76:AA79)</f>
        <v>#VALUE!</v>
      </c>
      <c r="AX76" s="479" t="e" cm="1">
        <f t="array" ref="AX76">bdRateExtend($G76:$G81,H76:H81,$Z76:$Z81,AA76:AA81)</f>
        <v>#VALUE!</v>
      </c>
      <c r="AY76" s="479" t="e" cm="1">
        <f t="array" ref="AY76">bdRateExtend($G76:$G81,I76:I81,$Z76:$Z81,AB76:AB81)</f>
        <v>#VALUE!</v>
      </c>
      <c r="AZ76" s="496" t="e" cm="1">
        <f t="array" ref="AZ76">bdRateExtend($G76:$G81,J76:J81,$Z76:$Z81,AC76:AC81)</f>
        <v>#VALUE!</v>
      </c>
      <c r="BA76" s="496" t="e" cm="1">
        <f t="array" ref="BA76">bdRateExtend($G76:$G81,K76:K81,$Z76:$Z81,AD76:AD81)</f>
        <v>#VALUE!</v>
      </c>
      <c r="BB76" s="479" t="e">
        <f>(Summary!$C$89*AX76+Summary!$C$90*AY76+Summary!$C$91*AZ76)/Summary!$C$92</f>
        <v>#VALUE!</v>
      </c>
      <c r="BC76" s="478" t="e" cm="1">
        <f t="array" ref="BC76">bdRateExtend($G76:$G79,L76:L79,$Z76:$Z79,AE76:AE79)</f>
        <v>#VALUE!</v>
      </c>
      <c r="BD76" s="475" t="e" cm="1">
        <f t="array" ref="BD76">bdRateExtend($G76:$G81,L76:L81,$Z76:$Z81,AE76:AE81)</f>
        <v>#VALUE!</v>
      </c>
      <c r="BE76" s="478" t="e" cm="1">
        <f t="array" ref="BE76">bdRateExtend($G76:$G79,M76:M79,$Z76:$Z79,AF76:AF79)</f>
        <v>#VALUE!</v>
      </c>
      <c r="BF76" s="475" t="e" cm="1">
        <f t="array" ref="BF76">bdRateExtend($G76:$G81,M76:M81,$Z76:$Z81,AF76:AF81)</f>
        <v>#VALUE!</v>
      </c>
      <c r="BG76" s="474" t="e" cm="1">
        <f t="array" ref="BG76">bdRateExtend($G76:$G79,N76:N79,$Z76:$Z79,AG76:AG79,"None", FALSE,1)</f>
        <v>#VALUE!</v>
      </c>
      <c r="BH76" s="475" t="e" cm="1">
        <f t="array" ref="BH76">bdRateExtend($G76:$G81,N76:N81,$Z76:$Z81,AG76:AG81,"None", FALSE,1)</f>
        <v>#VALUE!</v>
      </c>
      <c r="BI76" s="474" t="e" cm="1">
        <f t="array" ref="BI76">bdRateExtend($G76:$G79,O76:O79,$Z76:$Z79,AH76:AH79,"None", FALSE,1)</f>
        <v>#VALUE!</v>
      </c>
      <c r="BJ76" s="475" t="e" cm="1">
        <f t="array" ref="BJ76">bdRateExtend($G76:$G81,O76:O81,$Z76:$Z81,AH76:AH81,"None", FALSE,1)</f>
        <v>#VALUE!</v>
      </c>
      <c r="BK76" s="478" t="e" cm="1">
        <f t="array" ref="BK76">bdRateExtend($G76:$G79,P76:P79,$Z76:$Z79,AI76:AI79)</f>
        <v>#VALUE!</v>
      </c>
      <c r="BL76" s="475" t="e" cm="1">
        <f t="array" ref="BL76">bdRateExtend($G76:$G81,P76:P81,$Z76:$Z81,AI76:AI81)</f>
        <v>#VALUE!</v>
      </c>
      <c r="BM76" s="478" t="e" cm="1">
        <f t="array" ref="BM76">bdRateExtend($G76:$G79,Q76:Q79,$Z76:$Z79,AJ76:AJ79)</f>
        <v>#VALUE!</v>
      </c>
      <c r="BN76" s="475" t="e" cm="1">
        <f t="array" ref="BN76">bdRateExtend($G76:$G81,Q76:Q81,$Z76:$Z81,AJ76:AJ81)</f>
        <v>#VALUE!</v>
      </c>
      <c r="BO76" s="478" t="e" cm="1">
        <f t="array" ref="BO76">bdRateExtend($G76:$G79,R76:R79,$Z76:$Z79,AK76:AK79)</f>
        <v>#VALUE!</v>
      </c>
      <c r="BP76" s="479" t="e" cm="1">
        <f t="array" ref="BP76">bdRateExtend($G76:$G81,R76:R81,$Z76:$Z81,AK76:AK81)</f>
        <v>#VALUE!</v>
      </c>
      <c r="BQ76" s="479" t="e" cm="1">
        <f t="array" ref="BQ76">bdRateExtend($G76:$G81,S76:S81,$Z76:$Z81,AL76:AL81)</f>
        <v>#VALUE!</v>
      </c>
      <c r="BR76" s="479" t="e" cm="1">
        <f t="array" ref="BR76">bdRateExtend($G76:$G81,T76:T81,$Z76:$Z81,AM76:AM81)</f>
        <v>#VALUE!</v>
      </c>
      <c r="BS76" s="479" t="e" cm="1">
        <f t="array" ref="BS76">bdRateExtend($G76:$G81,U76:U81,$Z76:$Z81,AN76:AN81)</f>
        <v>#VALUE!</v>
      </c>
      <c r="BT76" s="479" t="e">
        <f>(Summary!$C$103*BP76+Summary!$C$104*BQ76+Summary!$C$105*BR76)/Summary!$C$106</f>
        <v>#VALUE!</v>
      </c>
      <c r="BU76" s="462" cm="1">
        <f t="array" ref="BU76">testVMAFRange($G76:$G79,N76:N79,$Z76:$Z79,AG76:AG79)</f>
        <v>0</v>
      </c>
      <c r="BV76" s="464" cm="1">
        <f t="array" ref="BV76">testVMAFRange($G76:$G81,N76:N81,$Z76:$Z81,AG76:AG81)</f>
        <v>0</v>
      </c>
      <c r="BW76" s="462" cm="1">
        <f t="array" ref="BW76">testVMAFRange($G76:$G79,O76:O79,$Z76:$Z79,AH76:AH79)</f>
        <v>0</v>
      </c>
      <c r="BX76" s="464" cm="1">
        <f t="array" ref="BX76">testVMAFRange($G76:$G81,O76:O81,$Z76:$Z81,AH76:AH81)</f>
        <v>0</v>
      </c>
    </row>
    <row r="77" spans="1:76" ht="17" customHeight="1" x14ac:dyDescent="0.35">
      <c r="A77" s="516"/>
      <c r="B77" s="483"/>
      <c r="C77" s="520"/>
      <c r="D77" s="490"/>
      <c r="E77" s="493"/>
      <c r="F77" s="138">
        <v>23</v>
      </c>
      <c r="G77" s="139">
        <f>'Anchor-AI'!L75</f>
        <v>0</v>
      </c>
      <c r="H77" s="140">
        <f>'Anchor-AI'!M75</f>
        <v>0</v>
      </c>
      <c r="I77" s="140">
        <f>'Anchor-AI'!N75</f>
        <v>0</v>
      </c>
      <c r="J77" s="140">
        <f>'Anchor-AI'!O75</f>
        <v>0</v>
      </c>
      <c r="K77" s="140">
        <f>(Summary!$C$58*H77+Summary!$C$59*I77+Summary!$C$60*J77)/Summary!$C$61</f>
        <v>0</v>
      </c>
      <c r="L77" s="140">
        <f>'Anchor-AI'!P75</f>
        <v>0</v>
      </c>
      <c r="M77" s="140">
        <f>'Anchor-AI'!Q75</f>
        <v>0</v>
      </c>
      <c r="N77" s="140">
        <f>'Anchor-AI'!R75</f>
        <v>0</v>
      </c>
      <c r="O77" s="140">
        <f>'Anchor-AI'!S75</f>
        <v>0</v>
      </c>
      <c r="P77" s="140">
        <f>'Anchor-AI'!T75</f>
        <v>0</v>
      </c>
      <c r="Q77" s="140">
        <f>'Anchor-AI'!U75</f>
        <v>0</v>
      </c>
      <c r="R77" s="140">
        <f>'Anchor-AI'!V75</f>
        <v>0</v>
      </c>
      <c r="S77" s="140">
        <f>'Anchor-AI'!W75</f>
        <v>0</v>
      </c>
      <c r="T77" s="140">
        <f>'Anchor-AI'!X75</f>
        <v>0</v>
      </c>
      <c r="U77" s="140">
        <f>10*LOG10(1/((Summary!$C$75/10^(R77/10)+Summary!$C$76/10^(S77/10)+Summary!$C$77/10^(T77/10))/Summary!$C$78))</f>
        <v>0</v>
      </c>
      <c r="V77" s="140">
        <f>'Anchor-AI'!Y75</f>
        <v>0</v>
      </c>
      <c r="W77" s="140">
        <f>'Anchor-AI'!Z75</f>
        <v>0</v>
      </c>
      <c r="X77" s="141">
        <f t="shared" si="9"/>
        <v>0</v>
      </c>
      <c r="Y77" s="133"/>
      <c r="Z77" s="139">
        <f>'Test-AI'!L75</f>
        <v>0</v>
      </c>
      <c r="AA77" s="381">
        <f>'Test-AI'!M75</f>
        <v>0</v>
      </c>
      <c r="AB77" s="381">
        <f>'Test-AI'!N75</f>
        <v>0</v>
      </c>
      <c r="AC77" s="381">
        <f>'Test-AI'!O75</f>
        <v>0</v>
      </c>
      <c r="AD77" s="381">
        <f>(Summary!$C$58*AA77+Summary!$C$59*AB77+Summary!$C$60*AC77)/Summary!$C$61</f>
        <v>0</v>
      </c>
      <c r="AE77" s="381">
        <f>'Test-AI'!P75</f>
        <v>0</v>
      </c>
      <c r="AF77" s="381">
        <f>'Test-AI'!Q75</f>
        <v>0</v>
      </c>
      <c r="AG77" s="381">
        <f>'Test-AI'!R75</f>
        <v>0</v>
      </c>
      <c r="AH77" s="381">
        <f>'Test-AI'!S75</f>
        <v>0</v>
      </c>
      <c r="AI77" s="381">
        <f>'Test-AI'!T75</f>
        <v>0</v>
      </c>
      <c r="AJ77" s="381">
        <f>'Test-AI'!U75</f>
        <v>0</v>
      </c>
      <c r="AK77" s="381">
        <f>'Test-AI'!V75</f>
        <v>0</v>
      </c>
      <c r="AL77" s="381">
        <f>'Test-AI'!W75</f>
        <v>0</v>
      </c>
      <c r="AM77" s="381">
        <f>'Test-AI'!X75</f>
        <v>0</v>
      </c>
      <c r="AN77" s="381">
        <f>10*LOG10(1/((Summary!$C$75/10^(AK77/10)+Summary!$C$76/10^(AL77/10)+Summary!$C$77/10^(AM77/10))/Summary!$C$78))</f>
        <v>0</v>
      </c>
      <c r="AO77" s="140">
        <f>'Test-AI'!Y75</f>
        <v>0</v>
      </c>
      <c r="AP77" s="140">
        <f>'Test-AI'!Z75</f>
        <v>0</v>
      </c>
      <c r="AQ77" s="141">
        <f t="shared" si="6"/>
        <v>0</v>
      </c>
      <c r="AR77" s="142" t="e">
        <f t="shared" si="7"/>
        <v>#DIV/0!</v>
      </c>
      <c r="AS77" s="143" t="e">
        <f t="shared" si="8"/>
        <v>#DIV/0!</v>
      </c>
      <c r="AT77" s="136"/>
      <c r="AU77" s="136"/>
      <c r="AV77" s="467"/>
      <c r="AW77" s="468"/>
      <c r="AX77" s="480"/>
      <c r="AY77" s="480"/>
      <c r="AZ77" s="497"/>
      <c r="BA77" s="497"/>
      <c r="BB77" s="480"/>
      <c r="BC77" s="468"/>
      <c r="BD77" s="476"/>
      <c r="BE77" s="468"/>
      <c r="BF77" s="476"/>
      <c r="BG77" s="469"/>
      <c r="BH77" s="476"/>
      <c r="BI77" s="469"/>
      <c r="BJ77" s="476"/>
      <c r="BK77" s="468"/>
      <c r="BL77" s="476"/>
      <c r="BM77" s="468"/>
      <c r="BN77" s="476"/>
      <c r="BO77" s="468"/>
      <c r="BP77" s="480"/>
      <c r="BQ77" s="480"/>
      <c r="BR77" s="480"/>
      <c r="BS77" s="480"/>
      <c r="BT77" s="480"/>
      <c r="BU77" s="463"/>
      <c r="BV77" s="465"/>
      <c r="BW77" s="463"/>
      <c r="BX77" s="465"/>
    </row>
    <row r="78" spans="1:76" ht="17" customHeight="1" x14ac:dyDescent="0.35">
      <c r="A78" s="516"/>
      <c r="B78" s="483"/>
      <c r="C78" s="520"/>
      <c r="D78" s="490"/>
      <c r="E78" s="493"/>
      <c r="F78" s="138">
        <v>31</v>
      </c>
      <c r="G78" s="139">
        <f>'Anchor-AI'!L76</f>
        <v>0</v>
      </c>
      <c r="H78" s="140">
        <f>'Anchor-AI'!M76</f>
        <v>0</v>
      </c>
      <c r="I78" s="140">
        <f>'Anchor-AI'!N76</f>
        <v>0</v>
      </c>
      <c r="J78" s="140">
        <f>'Anchor-AI'!O76</f>
        <v>0</v>
      </c>
      <c r="K78" s="140">
        <f>(Summary!$C$58*H78+Summary!$C$59*I78+Summary!$C$60*J78)/Summary!$C$61</f>
        <v>0</v>
      </c>
      <c r="L78" s="140">
        <f>'Anchor-AI'!P76</f>
        <v>0</v>
      </c>
      <c r="M78" s="140">
        <f>'Anchor-AI'!Q76</f>
        <v>0</v>
      </c>
      <c r="N78" s="140">
        <f>'Anchor-AI'!R76</f>
        <v>0</v>
      </c>
      <c r="O78" s="140">
        <f>'Anchor-AI'!S76</f>
        <v>0</v>
      </c>
      <c r="P78" s="140">
        <f>'Anchor-AI'!T76</f>
        <v>0</v>
      </c>
      <c r="Q78" s="140">
        <f>'Anchor-AI'!U76</f>
        <v>0</v>
      </c>
      <c r="R78" s="140">
        <f>'Anchor-AI'!V76</f>
        <v>0</v>
      </c>
      <c r="S78" s="140">
        <f>'Anchor-AI'!W76</f>
        <v>0</v>
      </c>
      <c r="T78" s="140">
        <f>'Anchor-AI'!X76</f>
        <v>0</v>
      </c>
      <c r="U78" s="140">
        <f>10*LOG10(1/((Summary!$C$75/10^(R78/10)+Summary!$C$76/10^(S78/10)+Summary!$C$77/10^(T78/10))/Summary!$C$78))</f>
        <v>0</v>
      </c>
      <c r="V78" s="140">
        <f>'Anchor-AI'!Y76</f>
        <v>0</v>
      </c>
      <c r="W78" s="140">
        <f>'Anchor-AI'!Z76</f>
        <v>0</v>
      </c>
      <c r="X78" s="141">
        <f t="shared" si="9"/>
        <v>0</v>
      </c>
      <c r="Y78" s="133"/>
      <c r="Z78" s="139">
        <f>'Test-AI'!L76</f>
        <v>0</v>
      </c>
      <c r="AA78" s="381">
        <f>'Test-AI'!M76</f>
        <v>0</v>
      </c>
      <c r="AB78" s="381">
        <f>'Test-AI'!N76</f>
        <v>0</v>
      </c>
      <c r="AC78" s="381">
        <f>'Test-AI'!O76</f>
        <v>0</v>
      </c>
      <c r="AD78" s="381">
        <f>(Summary!$C$58*AA78+Summary!$C$59*AB78+Summary!$C$60*AC78)/Summary!$C$61</f>
        <v>0</v>
      </c>
      <c r="AE78" s="381">
        <f>'Test-AI'!P76</f>
        <v>0</v>
      </c>
      <c r="AF78" s="381">
        <f>'Test-AI'!Q76</f>
        <v>0</v>
      </c>
      <c r="AG78" s="381">
        <f>'Test-AI'!R76</f>
        <v>0</v>
      </c>
      <c r="AH78" s="381">
        <f>'Test-AI'!S76</f>
        <v>0</v>
      </c>
      <c r="AI78" s="381">
        <f>'Test-AI'!T76</f>
        <v>0</v>
      </c>
      <c r="AJ78" s="381">
        <f>'Test-AI'!U76</f>
        <v>0</v>
      </c>
      <c r="AK78" s="381">
        <f>'Test-AI'!V76</f>
        <v>0</v>
      </c>
      <c r="AL78" s="381">
        <f>'Test-AI'!W76</f>
        <v>0</v>
      </c>
      <c r="AM78" s="381">
        <f>'Test-AI'!X76</f>
        <v>0</v>
      </c>
      <c r="AN78" s="381">
        <f>10*LOG10(1/((Summary!$C$75/10^(AK78/10)+Summary!$C$76/10^(AL78/10)+Summary!$C$77/10^(AM78/10))/Summary!$C$78))</f>
        <v>0</v>
      </c>
      <c r="AO78" s="140">
        <f>'Test-AI'!Y76</f>
        <v>0</v>
      </c>
      <c r="AP78" s="140">
        <f>'Test-AI'!Z76</f>
        <v>0</v>
      </c>
      <c r="AQ78" s="141">
        <f t="shared" si="6"/>
        <v>0</v>
      </c>
      <c r="AR78" s="142" t="e">
        <f t="shared" si="7"/>
        <v>#DIV/0!</v>
      </c>
      <c r="AS78" s="143" t="e">
        <f t="shared" si="8"/>
        <v>#DIV/0!</v>
      </c>
      <c r="AT78" s="136"/>
      <c r="AU78" s="136"/>
      <c r="AV78" s="467" t="s">
        <v>122</v>
      </c>
      <c r="AW78" s="468" t="e" cm="1">
        <f t="array" ref="AW78">bdRateExtend($G77:$G80,H77:H80,$Z77:$Z80,AA77:AA80)</f>
        <v>#VALUE!</v>
      </c>
      <c r="AX78" s="480"/>
      <c r="AY78" s="480"/>
      <c r="AZ78" s="497"/>
      <c r="BA78" s="497"/>
      <c r="BB78" s="480"/>
      <c r="BC78" s="468" t="e" cm="1">
        <f t="array" ref="BC78">bdRateExtend($G77:$G80,L77:L80,$Z77:$Z80,AE77:AE80)</f>
        <v>#VALUE!</v>
      </c>
      <c r="BD78" s="476"/>
      <c r="BE78" s="468" t="e" cm="1">
        <f t="array" ref="BE78">bdRateExtend($G77:$G80,M77:M80,$Z77:$Z80,AF77:AF80)</f>
        <v>#VALUE!</v>
      </c>
      <c r="BF78" s="476"/>
      <c r="BG78" s="469" t="e" cm="1">
        <f t="array" ref="BG78">bdRateExtend($G77:$G80,N77:N80,$Z77:$Z80,AG77:AG80,"None", FALSE,1)</f>
        <v>#VALUE!</v>
      </c>
      <c r="BH78" s="476"/>
      <c r="BI78" s="469" t="e" cm="1">
        <f t="array" ref="BI78">bdRateExtend($G77:$G80,O77:O80,$Z77:$Z80,AH77:AH80,"None", FALSE,1)</f>
        <v>#VALUE!</v>
      </c>
      <c r="BJ78" s="476"/>
      <c r="BK78" s="468" t="e" cm="1">
        <f t="array" ref="BK78">bdRateExtend($G77:$G80,P77:P80,$Z77:$Z80,AI77:AI80)</f>
        <v>#VALUE!</v>
      </c>
      <c r="BL78" s="476"/>
      <c r="BM78" s="468" t="e" cm="1">
        <f t="array" ref="BM78">bdRateExtend($G77:$G80,Q77:Q80,$Z77:$Z80,AJ77:AJ80)</f>
        <v>#VALUE!</v>
      </c>
      <c r="BN78" s="476"/>
      <c r="BO78" s="468" t="e" cm="1">
        <f t="array" ref="BO78">bdRateExtend($G77:$G80,R77:R80,$Z77:$Z80,AK77:AK80)</f>
        <v>#VALUE!</v>
      </c>
      <c r="BP78" s="480"/>
      <c r="BQ78" s="480"/>
      <c r="BR78" s="480"/>
      <c r="BS78" s="480"/>
      <c r="BT78" s="480"/>
      <c r="BU78" s="463" cm="1">
        <f t="array" ref="BU78">testVMAFRange($G77:$G80,N77:N80,$Z77:$Z80,AG77:AG80)</f>
        <v>0</v>
      </c>
      <c r="BV78" s="465"/>
      <c r="BW78" s="463" cm="1">
        <f t="array" ref="BW78">testVMAFRange($G77:$G80,O77:O80,$Z77:$Z80,AH77:AH80)</f>
        <v>0</v>
      </c>
      <c r="BX78" s="465"/>
    </row>
    <row r="79" spans="1:76" ht="17" customHeight="1" x14ac:dyDescent="0.35">
      <c r="A79" s="516"/>
      <c r="B79" s="483"/>
      <c r="C79" s="520"/>
      <c r="D79" s="490"/>
      <c r="E79" s="493"/>
      <c r="F79" s="138">
        <v>39</v>
      </c>
      <c r="G79" s="139">
        <f>'Anchor-AI'!L77</f>
        <v>0</v>
      </c>
      <c r="H79" s="140">
        <f>'Anchor-AI'!M77</f>
        <v>0</v>
      </c>
      <c r="I79" s="140">
        <f>'Anchor-AI'!N77</f>
        <v>0</v>
      </c>
      <c r="J79" s="140">
        <f>'Anchor-AI'!O77</f>
        <v>0</v>
      </c>
      <c r="K79" s="140">
        <f>(Summary!$C$58*H79+Summary!$C$59*I79+Summary!$C$60*J79)/Summary!$C$61</f>
        <v>0</v>
      </c>
      <c r="L79" s="140">
        <f>'Anchor-AI'!P77</f>
        <v>0</v>
      </c>
      <c r="M79" s="140">
        <f>'Anchor-AI'!Q77</f>
        <v>0</v>
      </c>
      <c r="N79" s="140">
        <f>'Anchor-AI'!R77</f>
        <v>0</v>
      </c>
      <c r="O79" s="140">
        <f>'Anchor-AI'!S77</f>
        <v>0</v>
      </c>
      <c r="P79" s="140">
        <f>'Anchor-AI'!T77</f>
        <v>0</v>
      </c>
      <c r="Q79" s="140">
        <f>'Anchor-AI'!U77</f>
        <v>0</v>
      </c>
      <c r="R79" s="140">
        <f>'Anchor-AI'!V77</f>
        <v>0</v>
      </c>
      <c r="S79" s="140">
        <f>'Anchor-AI'!W77</f>
        <v>0</v>
      </c>
      <c r="T79" s="140">
        <f>'Anchor-AI'!X77</f>
        <v>0</v>
      </c>
      <c r="U79" s="140">
        <f>10*LOG10(1/((Summary!$C$75/10^(R79/10)+Summary!$C$76/10^(S79/10)+Summary!$C$77/10^(T79/10))/Summary!$C$78))</f>
        <v>0</v>
      </c>
      <c r="V79" s="140">
        <f>'Anchor-AI'!Y77</f>
        <v>0</v>
      </c>
      <c r="W79" s="140">
        <f>'Anchor-AI'!Z77</f>
        <v>0</v>
      </c>
      <c r="X79" s="141">
        <f t="shared" si="9"/>
        <v>0</v>
      </c>
      <c r="Y79" s="133"/>
      <c r="Z79" s="139">
        <f>'Test-AI'!L77</f>
        <v>0</v>
      </c>
      <c r="AA79" s="381">
        <f>'Test-AI'!M77</f>
        <v>0</v>
      </c>
      <c r="AB79" s="381">
        <f>'Test-AI'!N77</f>
        <v>0</v>
      </c>
      <c r="AC79" s="381">
        <f>'Test-AI'!O77</f>
        <v>0</v>
      </c>
      <c r="AD79" s="381">
        <f>(Summary!$C$58*AA79+Summary!$C$59*AB79+Summary!$C$60*AC79)/Summary!$C$61</f>
        <v>0</v>
      </c>
      <c r="AE79" s="381">
        <f>'Test-AI'!P77</f>
        <v>0</v>
      </c>
      <c r="AF79" s="381">
        <f>'Test-AI'!Q77</f>
        <v>0</v>
      </c>
      <c r="AG79" s="381">
        <f>'Test-AI'!R77</f>
        <v>0</v>
      </c>
      <c r="AH79" s="381">
        <f>'Test-AI'!S77</f>
        <v>0</v>
      </c>
      <c r="AI79" s="381">
        <f>'Test-AI'!T77</f>
        <v>0</v>
      </c>
      <c r="AJ79" s="381">
        <f>'Test-AI'!U77</f>
        <v>0</v>
      </c>
      <c r="AK79" s="381">
        <f>'Test-AI'!V77</f>
        <v>0</v>
      </c>
      <c r="AL79" s="381">
        <f>'Test-AI'!W77</f>
        <v>0</v>
      </c>
      <c r="AM79" s="381">
        <f>'Test-AI'!X77</f>
        <v>0</v>
      </c>
      <c r="AN79" s="381">
        <f>10*LOG10(1/((Summary!$C$75/10^(AK79/10)+Summary!$C$76/10^(AL79/10)+Summary!$C$77/10^(AM79/10))/Summary!$C$78))</f>
        <v>0</v>
      </c>
      <c r="AO79" s="140">
        <f>'Test-AI'!Y77</f>
        <v>0</v>
      </c>
      <c r="AP79" s="140">
        <f>'Test-AI'!Z77</f>
        <v>0</v>
      </c>
      <c r="AQ79" s="141">
        <f t="shared" si="6"/>
        <v>0</v>
      </c>
      <c r="AR79" s="142" t="e">
        <f t="shared" si="7"/>
        <v>#DIV/0!</v>
      </c>
      <c r="AS79" s="143" t="e">
        <f t="shared" si="8"/>
        <v>#DIV/0!</v>
      </c>
      <c r="AT79" s="136"/>
      <c r="AU79" s="136"/>
      <c r="AV79" s="467"/>
      <c r="AW79" s="468"/>
      <c r="AX79" s="480"/>
      <c r="AY79" s="480"/>
      <c r="AZ79" s="497"/>
      <c r="BA79" s="497"/>
      <c r="BB79" s="480"/>
      <c r="BC79" s="468"/>
      <c r="BD79" s="476"/>
      <c r="BE79" s="468"/>
      <c r="BF79" s="476"/>
      <c r="BG79" s="469"/>
      <c r="BH79" s="476"/>
      <c r="BI79" s="469"/>
      <c r="BJ79" s="476"/>
      <c r="BK79" s="468"/>
      <c r="BL79" s="476"/>
      <c r="BM79" s="468"/>
      <c r="BN79" s="476"/>
      <c r="BO79" s="468"/>
      <c r="BP79" s="480"/>
      <c r="BQ79" s="480"/>
      <c r="BR79" s="480"/>
      <c r="BS79" s="480"/>
      <c r="BT79" s="480"/>
      <c r="BU79" s="463"/>
      <c r="BV79" s="465"/>
      <c r="BW79" s="463"/>
      <c r="BX79" s="465"/>
    </row>
    <row r="80" spans="1:76" ht="17" customHeight="1" x14ac:dyDescent="0.35">
      <c r="A80" s="516"/>
      <c r="B80" s="483"/>
      <c r="C80" s="520"/>
      <c r="D80" s="490"/>
      <c r="E80" s="493"/>
      <c r="F80" s="138">
        <v>47</v>
      </c>
      <c r="G80" s="139">
        <f>'Anchor-AI'!L78</f>
        <v>0</v>
      </c>
      <c r="H80" s="140">
        <f>'Anchor-AI'!M78</f>
        <v>0</v>
      </c>
      <c r="I80" s="140">
        <f>'Anchor-AI'!N78</f>
        <v>0</v>
      </c>
      <c r="J80" s="140">
        <f>'Anchor-AI'!O78</f>
        <v>0</v>
      </c>
      <c r="K80" s="140">
        <f>(Summary!$C$58*H80+Summary!$C$59*I80+Summary!$C$60*J80)/Summary!$C$61</f>
        <v>0</v>
      </c>
      <c r="L80" s="140">
        <f>'Anchor-AI'!P78</f>
        <v>0</v>
      </c>
      <c r="M80" s="140">
        <f>'Anchor-AI'!Q78</f>
        <v>0</v>
      </c>
      <c r="N80" s="140">
        <f>'Anchor-AI'!R78</f>
        <v>0</v>
      </c>
      <c r="O80" s="140">
        <f>'Anchor-AI'!S78</f>
        <v>0</v>
      </c>
      <c r="P80" s="140">
        <f>'Anchor-AI'!T78</f>
        <v>0</v>
      </c>
      <c r="Q80" s="140">
        <f>'Anchor-AI'!U78</f>
        <v>0</v>
      </c>
      <c r="R80" s="140">
        <f>'Anchor-AI'!V78</f>
        <v>0</v>
      </c>
      <c r="S80" s="140">
        <f>'Anchor-AI'!W78</f>
        <v>0</v>
      </c>
      <c r="T80" s="140">
        <f>'Anchor-AI'!X78</f>
        <v>0</v>
      </c>
      <c r="U80" s="140">
        <f>10*LOG10(1/((Summary!$C$75/10^(R80/10)+Summary!$C$76/10^(S80/10)+Summary!$C$77/10^(T80/10))/Summary!$C$78))</f>
        <v>0</v>
      </c>
      <c r="V80" s="140">
        <f>'Anchor-AI'!Y78</f>
        <v>0</v>
      </c>
      <c r="W80" s="140">
        <f>'Anchor-AI'!Z78</f>
        <v>0</v>
      </c>
      <c r="X80" s="141">
        <f t="shared" si="9"/>
        <v>0</v>
      </c>
      <c r="Y80" s="133"/>
      <c r="Z80" s="139">
        <f>'Test-AI'!L78</f>
        <v>0</v>
      </c>
      <c r="AA80" s="381">
        <f>'Test-AI'!M78</f>
        <v>0</v>
      </c>
      <c r="AB80" s="381">
        <f>'Test-AI'!N78</f>
        <v>0</v>
      </c>
      <c r="AC80" s="381">
        <f>'Test-AI'!O78</f>
        <v>0</v>
      </c>
      <c r="AD80" s="381">
        <f>(Summary!$C$58*AA80+Summary!$C$59*AB80+Summary!$C$60*AC80)/Summary!$C$61</f>
        <v>0</v>
      </c>
      <c r="AE80" s="381">
        <f>'Test-AI'!P78</f>
        <v>0</v>
      </c>
      <c r="AF80" s="381">
        <f>'Test-AI'!Q78</f>
        <v>0</v>
      </c>
      <c r="AG80" s="381">
        <f>'Test-AI'!R78</f>
        <v>0</v>
      </c>
      <c r="AH80" s="381">
        <f>'Test-AI'!S78</f>
        <v>0</v>
      </c>
      <c r="AI80" s="381">
        <f>'Test-AI'!T78</f>
        <v>0</v>
      </c>
      <c r="AJ80" s="381">
        <f>'Test-AI'!U78</f>
        <v>0</v>
      </c>
      <c r="AK80" s="381">
        <f>'Test-AI'!V78</f>
        <v>0</v>
      </c>
      <c r="AL80" s="381">
        <f>'Test-AI'!W78</f>
        <v>0</v>
      </c>
      <c r="AM80" s="381">
        <f>'Test-AI'!X78</f>
        <v>0</v>
      </c>
      <c r="AN80" s="381">
        <f>10*LOG10(1/((Summary!$C$75/10^(AK80/10)+Summary!$C$76/10^(AL80/10)+Summary!$C$77/10^(AM80/10))/Summary!$C$78))</f>
        <v>0</v>
      </c>
      <c r="AO80" s="140">
        <f>'Test-AI'!Y78</f>
        <v>0</v>
      </c>
      <c r="AP80" s="140">
        <f>'Test-AI'!Z78</f>
        <v>0</v>
      </c>
      <c r="AQ80" s="141">
        <f t="shared" si="6"/>
        <v>0</v>
      </c>
      <c r="AR80" s="142" t="e">
        <f t="shared" si="7"/>
        <v>#DIV/0!</v>
      </c>
      <c r="AS80" s="143" t="e">
        <f t="shared" si="8"/>
        <v>#DIV/0!</v>
      </c>
      <c r="AT80" s="136"/>
      <c r="AU80" s="136"/>
      <c r="AV80" s="467" t="s">
        <v>123</v>
      </c>
      <c r="AW80" s="468" t="e" cm="1">
        <f t="array" ref="AW80">bdRateExtend($G78:$G81,H78:H81,$Z78:$Z81,AA78:AA81)</f>
        <v>#VALUE!</v>
      </c>
      <c r="AX80" s="480"/>
      <c r="AY80" s="480"/>
      <c r="AZ80" s="497"/>
      <c r="BA80" s="497"/>
      <c r="BB80" s="480"/>
      <c r="BC80" s="468" t="e" cm="1">
        <f t="array" ref="BC80">bdRateExtend($G78:$G81,L78:L81,$Z78:$Z81,AE78:AE81)</f>
        <v>#VALUE!</v>
      </c>
      <c r="BD80" s="476"/>
      <c r="BE80" s="468" t="e" cm="1">
        <f t="array" ref="BE80">bdRateExtend($G78:$G81,M78:M81,$Z78:$Z81,AF78:AF81)</f>
        <v>#VALUE!</v>
      </c>
      <c r="BF80" s="476"/>
      <c r="BG80" s="469" t="e" cm="1">
        <f t="array" ref="BG80">bdRateExtend($G78:$G81,N78:N81,$Z78:$Z81,AG78:AG81,"None", FALSE,1)</f>
        <v>#VALUE!</v>
      </c>
      <c r="BH80" s="476"/>
      <c r="BI80" s="469" t="e" cm="1">
        <f t="array" ref="BI80">bdRateExtend($G78:$G81,O78:O81,$Z78:$Z81,AH78:AH81,"None", FALSE,1)</f>
        <v>#VALUE!</v>
      </c>
      <c r="BJ80" s="476"/>
      <c r="BK80" s="468" t="e" cm="1">
        <f t="array" ref="BK80">bdRateExtend($G78:$G81,P78:P81,$Z78:$Z81,AI78:AI81)</f>
        <v>#VALUE!</v>
      </c>
      <c r="BL80" s="476"/>
      <c r="BM80" s="468" t="e" cm="1">
        <f t="array" ref="BM80">bdRateExtend($G78:$G81,Q78:Q81,$Z78:$Z81,AJ78:AJ81)</f>
        <v>#VALUE!</v>
      </c>
      <c r="BN80" s="476"/>
      <c r="BO80" s="468" t="e" cm="1">
        <f t="array" ref="BO80">bdRateExtend($G78:$G81,R78:R81,$Z78:$Z81,AK78:AK81)</f>
        <v>#VALUE!</v>
      </c>
      <c r="BP80" s="480"/>
      <c r="BQ80" s="480"/>
      <c r="BR80" s="480"/>
      <c r="BS80" s="480"/>
      <c r="BT80" s="480"/>
      <c r="BU80" s="463" cm="1">
        <f t="array" ref="BU80">testVMAFRange($G78:$G81,N78:N81,$Z78:$Z81,AG78:AG81)</f>
        <v>0</v>
      </c>
      <c r="BV80" s="465"/>
      <c r="BW80" s="463" cm="1">
        <f t="array" ref="BW80">testVMAFRange($G78:$G81,O78:O81,$Z78:$Z81,AH78:AH81)</f>
        <v>0</v>
      </c>
      <c r="BX80" s="465"/>
    </row>
    <row r="81" spans="1:76" ht="17" customHeight="1" thickBot="1" x14ac:dyDescent="0.4">
      <c r="A81" s="516"/>
      <c r="B81" s="518"/>
      <c r="C81" s="521"/>
      <c r="D81" s="522"/>
      <c r="E81" s="523"/>
      <c r="F81" s="144">
        <v>55</v>
      </c>
      <c r="G81" s="145">
        <f>'Anchor-AI'!L79</f>
        <v>0</v>
      </c>
      <c r="H81" s="146">
        <f>'Anchor-AI'!M79</f>
        <v>0</v>
      </c>
      <c r="I81" s="146">
        <f>'Anchor-AI'!N79</f>
        <v>0</v>
      </c>
      <c r="J81" s="146">
        <f>'Anchor-AI'!O79</f>
        <v>0</v>
      </c>
      <c r="K81" s="146">
        <f>(Summary!$C$58*H81+Summary!$C$59*I81+Summary!$C$60*J81)/Summary!$C$61</f>
        <v>0</v>
      </c>
      <c r="L81" s="146">
        <f>'Anchor-AI'!P79</f>
        <v>0</v>
      </c>
      <c r="M81" s="146">
        <f>'Anchor-AI'!Q79</f>
        <v>0</v>
      </c>
      <c r="N81" s="146">
        <f>'Anchor-AI'!R79</f>
        <v>0</v>
      </c>
      <c r="O81" s="146">
        <f>'Anchor-AI'!S79</f>
        <v>0</v>
      </c>
      <c r="P81" s="146">
        <f>'Anchor-AI'!T79</f>
        <v>0</v>
      </c>
      <c r="Q81" s="146">
        <f>'Anchor-AI'!U79</f>
        <v>0</v>
      </c>
      <c r="R81" s="146">
        <f>'Anchor-AI'!V79</f>
        <v>0</v>
      </c>
      <c r="S81" s="146">
        <f>'Anchor-AI'!W79</f>
        <v>0</v>
      </c>
      <c r="T81" s="146">
        <f>'Anchor-AI'!X79</f>
        <v>0</v>
      </c>
      <c r="U81" s="146">
        <f>10*LOG10(1/((Summary!$C$75/10^(R81/10)+Summary!$C$76/10^(S81/10)+Summary!$C$77/10^(T81/10))/Summary!$C$78))</f>
        <v>0</v>
      </c>
      <c r="V81" s="140">
        <f>'Anchor-AI'!Y79</f>
        <v>0</v>
      </c>
      <c r="W81" s="140">
        <f>'Anchor-AI'!Z79</f>
        <v>0</v>
      </c>
      <c r="X81" s="147">
        <f t="shared" si="9"/>
        <v>0</v>
      </c>
      <c r="Y81" s="133"/>
      <c r="Z81" s="145">
        <f>'Test-AI'!L79</f>
        <v>0</v>
      </c>
      <c r="AA81" s="382">
        <f>'Test-AI'!M79</f>
        <v>0</v>
      </c>
      <c r="AB81" s="382">
        <f>'Test-AI'!N79</f>
        <v>0</v>
      </c>
      <c r="AC81" s="382">
        <f>'Test-AI'!O79</f>
        <v>0</v>
      </c>
      <c r="AD81" s="382">
        <f>(Summary!$C$58*AA81+Summary!$C$59*AB81+Summary!$C$60*AC81)/Summary!$C$61</f>
        <v>0</v>
      </c>
      <c r="AE81" s="382">
        <f>'Test-AI'!P79</f>
        <v>0</v>
      </c>
      <c r="AF81" s="382">
        <f>'Test-AI'!Q79</f>
        <v>0</v>
      </c>
      <c r="AG81" s="382">
        <f>'Test-AI'!R79</f>
        <v>0</v>
      </c>
      <c r="AH81" s="382">
        <f>'Test-AI'!S79</f>
        <v>0</v>
      </c>
      <c r="AI81" s="382">
        <f>'Test-AI'!T79</f>
        <v>0</v>
      </c>
      <c r="AJ81" s="382">
        <f>'Test-AI'!U79</f>
        <v>0</v>
      </c>
      <c r="AK81" s="382">
        <f>'Test-AI'!V79</f>
        <v>0</v>
      </c>
      <c r="AL81" s="382">
        <f>'Test-AI'!W79</f>
        <v>0</v>
      </c>
      <c r="AM81" s="382">
        <f>'Test-AI'!X79</f>
        <v>0</v>
      </c>
      <c r="AN81" s="382">
        <f>10*LOG10(1/((Summary!$C$75/10^(AK81/10)+Summary!$C$76/10^(AL81/10)+Summary!$C$77/10^(AM81/10))/Summary!$C$78))</f>
        <v>0</v>
      </c>
      <c r="AO81" s="140">
        <f>'Test-AI'!Y79</f>
        <v>0</v>
      </c>
      <c r="AP81" s="140">
        <f>'Test-AI'!Z79</f>
        <v>0</v>
      </c>
      <c r="AQ81" s="147">
        <f t="shared" si="6"/>
        <v>0</v>
      </c>
      <c r="AR81" s="148" t="e">
        <f t="shared" si="7"/>
        <v>#DIV/0!</v>
      </c>
      <c r="AS81" s="149" t="e">
        <f t="shared" si="8"/>
        <v>#DIV/0!</v>
      </c>
      <c r="AT81" s="136"/>
      <c r="AU81" s="136"/>
      <c r="AV81" s="470"/>
      <c r="AW81" s="471"/>
      <c r="AX81" s="481"/>
      <c r="AY81" s="481"/>
      <c r="AZ81" s="498"/>
      <c r="BA81" s="498"/>
      <c r="BB81" s="481"/>
      <c r="BC81" s="471"/>
      <c r="BD81" s="477"/>
      <c r="BE81" s="471"/>
      <c r="BF81" s="477"/>
      <c r="BG81" s="472"/>
      <c r="BH81" s="477"/>
      <c r="BI81" s="472"/>
      <c r="BJ81" s="477"/>
      <c r="BK81" s="471"/>
      <c r="BL81" s="477"/>
      <c r="BM81" s="471"/>
      <c r="BN81" s="477"/>
      <c r="BO81" s="471"/>
      <c r="BP81" s="481"/>
      <c r="BQ81" s="481"/>
      <c r="BR81" s="481"/>
      <c r="BS81" s="481"/>
      <c r="BT81" s="481"/>
      <c r="BU81" s="473"/>
      <c r="BV81" s="466"/>
      <c r="BW81" s="473"/>
      <c r="BX81" s="466"/>
    </row>
    <row r="82" spans="1:76" ht="17" customHeight="1" x14ac:dyDescent="0.35">
      <c r="A82" s="516"/>
      <c r="B82" s="482" t="s">
        <v>2</v>
      </c>
      <c r="C82" s="519" t="s">
        <v>39</v>
      </c>
      <c r="D82" s="489">
        <v>59.94</v>
      </c>
      <c r="E82" s="492">
        <v>10</v>
      </c>
      <c r="F82" s="129">
        <v>15</v>
      </c>
      <c r="G82" s="130">
        <f>'Anchor-AI'!L80</f>
        <v>0</v>
      </c>
      <c r="H82" s="131">
        <f>'Anchor-AI'!M80</f>
        <v>0</v>
      </c>
      <c r="I82" s="131">
        <f>'Anchor-AI'!N80</f>
        <v>0</v>
      </c>
      <c r="J82" s="131">
        <f>'Anchor-AI'!O80</f>
        <v>0</v>
      </c>
      <c r="K82" s="131">
        <f>(Summary!$C$58*H82+Summary!$C$59*I82+Summary!$C$60*J82)/Summary!$C$61</f>
        <v>0</v>
      </c>
      <c r="L82" s="131">
        <f>'Anchor-AI'!P80</f>
        <v>0</v>
      </c>
      <c r="M82" s="131">
        <f>'Anchor-AI'!Q80</f>
        <v>0</v>
      </c>
      <c r="N82" s="131">
        <f>'Anchor-AI'!R80</f>
        <v>0</v>
      </c>
      <c r="O82" s="131">
        <f>'Anchor-AI'!S80</f>
        <v>0</v>
      </c>
      <c r="P82" s="131">
        <f>'Anchor-AI'!T80</f>
        <v>0</v>
      </c>
      <c r="Q82" s="131">
        <f>'Anchor-AI'!U80</f>
        <v>0</v>
      </c>
      <c r="R82" s="131">
        <f>'Anchor-AI'!V80</f>
        <v>0</v>
      </c>
      <c r="S82" s="131">
        <f>'Anchor-AI'!W80</f>
        <v>0</v>
      </c>
      <c r="T82" s="131">
        <f>'Anchor-AI'!X80</f>
        <v>0</v>
      </c>
      <c r="U82" s="131">
        <f>10*LOG10(1/((Summary!$C$75/10^(R82/10)+Summary!$C$76/10^(S82/10)+Summary!$C$77/10^(T82/10))/Summary!$C$78))</f>
        <v>0</v>
      </c>
      <c r="V82" s="131">
        <f>'Anchor-AI'!Y80</f>
        <v>0</v>
      </c>
      <c r="W82" s="131">
        <f>'Anchor-AI'!Z80</f>
        <v>0</v>
      </c>
      <c r="X82" s="132">
        <f t="shared" si="9"/>
        <v>0</v>
      </c>
      <c r="Y82" s="133"/>
      <c r="Z82" s="130">
        <f>'Test-AI'!L80</f>
        <v>0</v>
      </c>
      <c r="AA82" s="380">
        <f>'Test-AI'!M80</f>
        <v>0</v>
      </c>
      <c r="AB82" s="380">
        <f>'Test-AI'!N80</f>
        <v>0</v>
      </c>
      <c r="AC82" s="380">
        <f>'Test-AI'!O80</f>
        <v>0</v>
      </c>
      <c r="AD82" s="380">
        <f>(Summary!$C$58*AA82+Summary!$C$59*AB82+Summary!$C$60*AC82)/Summary!$C$61</f>
        <v>0</v>
      </c>
      <c r="AE82" s="380">
        <f>'Test-AI'!P80</f>
        <v>0</v>
      </c>
      <c r="AF82" s="380">
        <f>'Test-AI'!Q80</f>
        <v>0</v>
      </c>
      <c r="AG82" s="380">
        <f>'Test-AI'!R80</f>
        <v>0</v>
      </c>
      <c r="AH82" s="380">
        <f>'Test-AI'!S80</f>
        <v>0</v>
      </c>
      <c r="AI82" s="380">
        <f>'Test-AI'!T80</f>
        <v>0</v>
      </c>
      <c r="AJ82" s="380">
        <f>'Test-AI'!U80</f>
        <v>0</v>
      </c>
      <c r="AK82" s="380">
        <f>'Test-AI'!V80</f>
        <v>0</v>
      </c>
      <c r="AL82" s="380">
        <f>'Test-AI'!W80</f>
        <v>0</v>
      </c>
      <c r="AM82" s="380">
        <f>'Test-AI'!X80</f>
        <v>0</v>
      </c>
      <c r="AN82" s="380">
        <f>10*LOG10(1/((Summary!$C$75/10^(AK82/10)+Summary!$C$76/10^(AL82/10)+Summary!$C$77/10^(AM82/10))/Summary!$C$78))</f>
        <v>0</v>
      </c>
      <c r="AO82" s="131">
        <f>'Test-AI'!Y80</f>
        <v>0</v>
      </c>
      <c r="AP82" s="131">
        <f>'Test-AI'!Z80</f>
        <v>0</v>
      </c>
      <c r="AQ82" s="132">
        <f t="shared" si="6"/>
        <v>0</v>
      </c>
      <c r="AR82" s="134" t="e">
        <f t="shared" si="7"/>
        <v>#DIV/0!</v>
      </c>
      <c r="AS82" s="135" t="e">
        <f t="shared" si="8"/>
        <v>#DIV/0!</v>
      </c>
      <c r="AT82" s="136"/>
      <c r="AU82" s="136"/>
      <c r="AV82" s="495" t="s">
        <v>121</v>
      </c>
      <c r="AW82" s="478" t="e" cm="1">
        <f t="array" ref="AW82">bdRateExtend($G82:$G85,H82:H85,$Z82:$Z85,AA82:AA85)</f>
        <v>#VALUE!</v>
      </c>
      <c r="AX82" s="479" t="e" cm="1">
        <f t="array" ref="AX82">bdRateExtend($G82:$G87,H82:H87,$Z82:$Z87,AA82:AA87)</f>
        <v>#VALUE!</v>
      </c>
      <c r="AY82" s="479" t="e" cm="1">
        <f t="array" ref="AY82">bdRateExtend($G82:$G87,I82:I87,$Z82:$Z87,AB82:AB87)</f>
        <v>#VALUE!</v>
      </c>
      <c r="AZ82" s="496" t="e" cm="1">
        <f t="array" ref="AZ82">bdRateExtend($G82:$G87,J82:J87,$Z82:$Z87,AC82:AC87)</f>
        <v>#VALUE!</v>
      </c>
      <c r="BA82" s="496" t="e" cm="1">
        <f t="array" ref="BA82">bdRateExtend($G82:$G87,K82:K87,$Z82:$Z87,AD82:AD87)</f>
        <v>#VALUE!</v>
      </c>
      <c r="BB82" s="479" t="e">
        <f>(Summary!$C$89*AX82+Summary!$C$90*AY82+Summary!$C$91*AZ82)/Summary!$C$92</f>
        <v>#VALUE!</v>
      </c>
      <c r="BC82" s="478" t="e" cm="1">
        <f t="array" ref="BC82">bdRateExtend($G82:$G85,L82:L85,$Z82:$Z85,AE82:AE85)</f>
        <v>#VALUE!</v>
      </c>
      <c r="BD82" s="475" t="e" cm="1">
        <f t="array" ref="BD82">bdRateExtend($G82:$G87,L82:L87,$Z82:$Z87,AE82:AE87)</f>
        <v>#VALUE!</v>
      </c>
      <c r="BE82" s="478" t="e" cm="1">
        <f t="array" ref="BE82">bdRateExtend($G82:$G85,M82:M85,$Z82:$Z85,AF82:AF85)</f>
        <v>#VALUE!</v>
      </c>
      <c r="BF82" s="475" t="e" cm="1">
        <f t="array" ref="BF82">bdRateExtend($G82:$G87,M82:M87,$Z82:$Z87,AF82:AF87)</f>
        <v>#VALUE!</v>
      </c>
      <c r="BG82" s="474" t="e" cm="1">
        <f t="array" ref="BG82">bdRateExtend($G82:$G85,N82:N85,$Z82:$Z85,AG82:AG85,"None", FALSE,1)</f>
        <v>#VALUE!</v>
      </c>
      <c r="BH82" s="475" t="e" cm="1">
        <f t="array" ref="BH82">bdRateExtend($G82:$G87,N82:N87,$Z82:$Z87,AG82:AG87,"None", FALSE,1)</f>
        <v>#VALUE!</v>
      </c>
      <c r="BI82" s="474" t="e" cm="1">
        <f t="array" ref="BI82">bdRateExtend($G82:$G85,O82:O85,$Z82:$Z85,AH82:AH85,"None", FALSE,1)</f>
        <v>#VALUE!</v>
      </c>
      <c r="BJ82" s="475" t="e" cm="1">
        <f t="array" ref="BJ82">bdRateExtend($G82:$G87,O82:O87,$Z82:$Z87,AH82:AH87,"None", FALSE,1)</f>
        <v>#VALUE!</v>
      </c>
      <c r="BK82" s="478" t="e" cm="1">
        <f t="array" ref="BK82">bdRateExtend($G82:$G85,P82:P85,$Z82:$Z85,AI82:AI85)</f>
        <v>#VALUE!</v>
      </c>
      <c r="BL82" s="475" t="e" cm="1">
        <f t="array" ref="BL82">bdRateExtend($G82:$G87,P82:P87,$Z82:$Z87,AI82:AI87)</f>
        <v>#VALUE!</v>
      </c>
      <c r="BM82" s="478" t="e" cm="1">
        <f t="array" ref="BM82">bdRateExtend($G82:$G85,Q82:Q85,$Z82:$Z85,AJ82:AJ85)</f>
        <v>#VALUE!</v>
      </c>
      <c r="BN82" s="475" t="e" cm="1">
        <f t="array" ref="BN82">bdRateExtend($G82:$G87,Q82:Q87,$Z82:$Z87,AJ82:AJ87)</f>
        <v>#VALUE!</v>
      </c>
      <c r="BO82" s="478" t="e" cm="1">
        <f t="array" ref="BO82">bdRateExtend($G82:$G85,R82:R85,$Z82:$Z85,AK82:AK85)</f>
        <v>#VALUE!</v>
      </c>
      <c r="BP82" s="479" t="e" cm="1">
        <f t="array" ref="BP82">bdRateExtend($G82:$G87,R82:R87,$Z82:$Z87,AK82:AK87)</f>
        <v>#VALUE!</v>
      </c>
      <c r="BQ82" s="479" t="e" cm="1">
        <f t="array" ref="BQ82">bdRateExtend($G82:$G87,S82:S87,$Z82:$Z87,AL82:AL87)</f>
        <v>#VALUE!</v>
      </c>
      <c r="BR82" s="479" t="e" cm="1">
        <f t="array" ref="BR82">bdRateExtend($G82:$G87,T82:T87,$Z82:$Z87,AM82:AM87)</f>
        <v>#VALUE!</v>
      </c>
      <c r="BS82" s="479" t="e" cm="1">
        <f t="array" ref="BS82">bdRateExtend($G82:$G87,U82:U87,$Z82:$Z87,AN82:AN87)</f>
        <v>#VALUE!</v>
      </c>
      <c r="BT82" s="479" t="e">
        <f>(Summary!$C$103*BP82+Summary!$C$104*BQ82+Summary!$C$105*BR82)/Summary!$C$106</f>
        <v>#VALUE!</v>
      </c>
      <c r="BU82" s="462" cm="1">
        <f t="array" ref="BU82">testVMAFRange($G82:$G85,N82:N85,$Z82:$Z85,AG82:AG85)</f>
        <v>0</v>
      </c>
      <c r="BV82" s="464" cm="1">
        <f t="array" ref="BV82">testVMAFRange($G82:$G87,N82:N87,$Z82:$Z87,AG82:AG87)</f>
        <v>0</v>
      </c>
      <c r="BW82" s="462" cm="1">
        <f t="array" ref="BW82">testVMAFRange($G82:$G85,O82:O85,$Z82:$Z85,AH82:AH85)</f>
        <v>0</v>
      </c>
      <c r="BX82" s="464" cm="1">
        <f t="array" ref="BX82">testVMAFRange($G82:$G87,O82:O87,$Z82:$Z87,AH82:AH87)</f>
        <v>0</v>
      </c>
    </row>
    <row r="83" spans="1:76" ht="17" customHeight="1" x14ac:dyDescent="0.35">
      <c r="A83" s="516"/>
      <c r="B83" s="483"/>
      <c r="C83" s="520"/>
      <c r="D83" s="490"/>
      <c r="E83" s="493"/>
      <c r="F83" s="138">
        <v>23</v>
      </c>
      <c r="G83" s="139">
        <f>'Anchor-AI'!L81</f>
        <v>0</v>
      </c>
      <c r="H83" s="140">
        <f>'Anchor-AI'!M81</f>
        <v>0</v>
      </c>
      <c r="I83" s="140">
        <f>'Anchor-AI'!N81</f>
        <v>0</v>
      </c>
      <c r="J83" s="140">
        <f>'Anchor-AI'!O81</f>
        <v>0</v>
      </c>
      <c r="K83" s="140">
        <f>(Summary!$C$58*H83+Summary!$C$59*I83+Summary!$C$60*J83)/Summary!$C$61</f>
        <v>0</v>
      </c>
      <c r="L83" s="140">
        <f>'Anchor-AI'!P81</f>
        <v>0</v>
      </c>
      <c r="M83" s="140">
        <f>'Anchor-AI'!Q81</f>
        <v>0</v>
      </c>
      <c r="N83" s="140">
        <f>'Anchor-AI'!R81</f>
        <v>0</v>
      </c>
      <c r="O83" s="140">
        <f>'Anchor-AI'!S81</f>
        <v>0</v>
      </c>
      <c r="P83" s="140">
        <f>'Anchor-AI'!T81</f>
        <v>0</v>
      </c>
      <c r="Q83" s="140">
        <f>'Anchor-AI'!U81</f>
        <v>0</v>
      </c>
      <c r="R83" s="140">
        <f>'Anchor-AI'!V81</f>
        <v>0</v>
      </c>
      <c r="S83" s="140">
        <f>'Anchor-AI'!W81</f>
        <v>0</v>
      </c>
      <c r="T83" s="140">
        <f>'Anchor-AI'!X81</f>
        <v>0</v>
      </c>
      <c r="U83" s="140">
        <f>10*LOG10(1/((Summary!$C$75/10^(R83/10)+Summary!$C$76/10^(S83/10)+Summary!$C$77/10^(T83/10))/Summary!$C$78))</f>
        <v>0</v>
      </c>
      <c r="V83" s="140">
        <f>'Anchor-AI'!Y81</f>
        <v>0</v>
      </c>
      <c r="W83" s="140">
        <f>'Anchor-AI'!Z81</f>
        <v>0</v>
      </c>
      <c r="X83" s="141">
        <f t="shared" si="9"/>
        <v>0</v>
      </c>
      <c r="Y83" s="133"/>
      <c r="Z83" s="139">
        <f>'Test-AI'!L81</f>
        <v>0</v>
      </c>
      <c r="AA83" s="381">
        <f>'Test-AI'!M81</f>
        <v>0</v>
      </c>
      <c r="AB83" s="381">
        <f>'Test-AI'!N81</f>
        <v>0</v>
      </c>
      <c r="AC83" s="381">
        <f>'Test-AI'!O81</f>
        <v>0</v>
      </c>
      <c r="AD83" s="381">
        <f>(Summary!$C$58*AA83+Summary!$C$59*AB83+Summary!$C$60*AC83)/Summary!$C$61</f>
        <v>0</v>
      </c>
      <c r="AE83" s="381">
        <f>'Test-AI'!P81</f>
        <v>0</v>
      </c>
      <c r="AF83" s="381">
        <f>'Test-AI'!Q81</f>
        <v>0</v>
      </c>
      <c r="AG83" s="381">
        <f>'Test-AI'!R81</f>
        <v>0</v>
      </c>
      <c r="AH83" s="381">
        <f>'Test-AI'!S81</f>
        <v>0</v>
      </c>
      <c r="AI83" s="381">
        <f>'Test-AI'!T81</f>
        <v>0</v>
      </c>
      <c r="AJ83" s="381">
        <f>'Test-AI'!U81</f>
        <v>0</v>
      </c>
      <c r="AK83" s="381">
        <f>'Test-AI'!V81</f>
        <v>0</v>
      </c>
      <c r="AL83" s="381">
        <f>'Test-AI'!W81</f>
        <v>0</v>
      </c>
      <c r="AM83" s="381">
        <f>'Test-AI'!X81</f>
        <v>0</v>
      </c>
      <c r="AN83" s="381">
        <f>10*LOG10(1/((Summary!$C$75/10^(AK83/10)+Summary!$C$76/10^(AL83/10)+Summary!$C$77/10^(AM83/10))/Summary!$C$78))</f>
        <v>0</v>
      </c>
      <c r="AO83" s="140">
        <f>'Test-AI'!Y81</f>
        <v>0</v>
      </c>
      <c r="AP83" s="140">
        <f>'Test-AI'!Z81</f>
        <v>0</v>
      </c>
      <c r="AQ83" s="141">
        <f t="shared" si="6"/>
        <v>0</v>
      </c>
      <c r="AR83" s="142" t="e">
        <f t="shared" si="7"/>
        <v>#DIV/0!</v>
      </c>
      <c r="AS83" s="143" t="e">
        <f t="shared" si="8"/>
        <v>#DIV/0!</v>
      </c>
      <c r="AT83" s="136"/>
      <c r="AU83" s="136"/>
      <c r="AV83" s="467"/>
      <c r="AW83" s="468"/>
      <c r="AX83" s="480"/>
      <c r="AY83" s="480"/>
      <c r="AZ83" s="497"/>
      <c r="BA83" s="497"/>
      <c r="BB83" s="480"/>
      <c r="BC83" s="468"/>
      <c r="BD83" s="476"/>
      <c r="BE83" s="468"/>
      <c r="BF83" s="476"/>
      <c r="BG83" s="469"/>
      <c r="BH83" s="476"/>
      <c r="BI83" s="469"/>
      <c r="BJ83" s="476"/>
      <c r="BK83" s="468"/>
      <c r="BL83" s="476"/>
      <c r="BM83" s="468"/>
      <c r="BN83" s="476"/>
      <c r="BO83" s="468"/>
      <c r="BP83" s="480"/>
      <c r="BQ83" s="480"/>
      <c r="BR83" s="480"/>
      <c r="BS83" s="480"/>
      <c r="BT83" s="480"/>
      <c r="BU83" s="463"/>
      <c r="BV83" s="465"/>
      <c r="BW83" s="463"/>
      <c r="BX83" s="465"/>
    </row>
    <row r="84" spans="1:76" ht="17" customHeight="1" x14ac:dyDescent="0.35">
      <c r="A84" s="516"/>
      <c r="B84" s="483"/>
      <c r="C84" s="520"/>
      <c r="D84" s="490"/>
      <c r="E84" s="493"/>
      <c r="F84" s="138">
        <v>31</v>
      </c>
      <c r="G84" s="139">
        <f>'Anchor-AI'!L82</f>
        <v>0</v>
      </c>
      <c r="H84" s="140">
        <f>'Anchor-AI'!M82</f>
        <v>0</v>
      </c>
      <c r="I84" s="140">
        <f>'Anchor-AI'!N82</f>
        <v>0</v>
      </c>
      <c r="J84" s="140">
        <f>'Anchor-AI'!O82</f>
        <v>0</v>
      </c>
      <c r="K84" s="140">
        <f>(Summary!$C$58*H84+Summary!$C$59*I84+Summary!$C$60*J84)/Summary!$C$61</f>
        <v>0</v>
      </c>
      <c r="L84" s="140">
        <f>'Anchor-AI'!P82</f>
        <v>0</v>
      </c>
      <c r="M84" s="140">
        <f>'Anchor-AI'!Q82</f>
        <v>0</v>
      </c>
      <c r="N84" s="140">
        <f>'Anchor-AI'!R82</f>
        <v>0</v>
      </c>
      <c r="O84" s="140">
        <f>'Anchor-AI'!S82</f>
        <v>0</v>
      </c>
      <c r="P84" s="140">
        <f>'Anchor-AI'!T82</f>
        <v>0</v>
      </c>
      <c r="Q84" s="140">
        <f>'Anchor-AI'!U82</f>
        <v>0</v>
      </c>
      <c r="R84" s="140">
        <f>'Anchor-AI'!V82</f>
        <v>0</v>
      </c>
      <c r="S84" s="140">
        <f>'Anchor-AI'!W82</f>
        <v>0</v>
      </c>
      <c r="T84" s="140">
        <f>'Anchor-AI'!X82</f>
        <v>0</v>
      </c>
      <c r="U84" s="140">
        <f>10*LOG10(1/((Summary!$C$75/10^(R84/10)+Summary!$C$76/10^(S84/10)+Summary!$C$77/10^(T84/10))/Summary!$C$78))</f>
        <v>0</v>
      </c>
      <c r="V84" s="140">
        <f>'Anchor-AI'!Y82</f>
        <v>0</v>
      </c>
      <c r="W84" s="140">
        <f>'Anchor-AI'!Z82</f>
        <v>0</v>
      </c>
      <c r="X84" s="141">
        <f t="shared" si="9"/>
        <v>0</v>
      </c>
      <c r="Y84" s="133"/>
      <c r="Z84" s="139">
        <f>'Test-AI'!L82</f>
        <v>0</v>
      </c>
      <c r="AA84" s="381">
        <f>'Test-AI'!M82</f>
        <v>0</v>
      </c>
      <c r="AB84" s="381">
        <f>'Test-AI'!N82</f>
        <v>0</v>
      </c>
      <c r="AC84" s="381">
        <f>'Test-AI'!O82</f>
        <v>0</v>
      </c>
      <c r="AD84" s="381">
        <f>(Summary!$C$58*AA84+Summary!$C$59*AB84+Summary!$C$60*AC84)/Summary!$C$61</f>
        <v>0</v>
      </c>
      <c r="AE84" s="381">
        <f>'Test-AI'!P82</f>
        <v>0</v>
      </c>
      <c r="AF84" s="381">
        <f>'Test-AI'!Q82</f>
        <v>0</v>
      </c>
      <c r="AG84" s="381">
        <f>'Test-AI'!R82</f>
        <v>0</v>
      </c>
      <c r="AH84" s="381">
        <f>'Test-AI'!S82</f>
        <v>0</v>
      </c>
      <c r="AI84" s="381">
        <f>'Test-AI'!T82</f>
        <v>0</v>
      </c>
      <c r="AJ84" s="381">
        <f>'Test-AI'!U82</f>
        <v>0</v>
      </c>
      <c r="AK84" s="381">
        <f>'Test-AI'!V82</f>
        <v>0</v>
      </c>
      <c r="AL84" s="381">
        <f>'Test-AI'!W82</f>
        <v>0</v>
      </c>
      <c r="AM84" s="381">
        <f>'Test-AI'!X82</f>
        <v>0</v>
      </c>
      <c r="AN84" s="381">
        <f>10*LOG10(1/((Summary!$C$75/10^(AK84/10)+Summary!$C$76/10^(AL84/10)+Summary!$C$77/10^(AM84/10))/Summary!$C$78))</f>
        <v>0</v>
      </c>
      <c r="AO84" s="140">
        <f>'Test-AI'!Y82</f>
        <v>0</v>
      </c>
      <c r="AP84" s="140">
        <f>'Test-AI'!Z82</f>
        <v>0</v>
      </c>
      <c r="AQ84" s="141">
        <f t="shared" si="6"/>
        <v>0</v>
      </c>
      <c r="AR84" s="142" t="e">
        <f t="shared" si="7"/>
        <v>#DIV/0!</v>
      </c>
      <c r="AS84" s="143" t="e">
        <f t="shared" si="8"/>
        <v>#DIV/0!</v>
      </c>
      <c r="AT84" s="136"/>
      <c r="AU84" s="136"/>
      <c r="AV84" s="467" t="s">
        <v>122</v>
      </c>
      <c r="AW84" s="468" t="e" cm="1">
        <f t="array" ref="AW84">bdRateExtend($G83:$G86,H83:H86,$Z83:$Z86,AA83:AA86)</f>
        <v>#VALUE!</v>
      </c>
      <c r="AX84" s="480"/>
      <c r="AY84" s="480"/>
      <c r="AZ84" s="497"/>
      <c r="BA84" s="497"/>
      <c r="BB84" s="480"/>
      <c r="BC84" s="468" t="e" cm="1">
        <f t="array" ref="BC84">bdRateExtend($G83:$G86,L83:L86,$Z83:$Z86,AE83:AE86)</f>
        <v>#VALUE!</v>
      </c>
      <c r="BD84" s="476"/>
      <c r="BE84" s="468" t="e" cm="1">
        <f t="array" ref="BE84">bdRateExtend($G83:$G86,M83:M86,$Z83:$Z86,AF83:AF86)</f>
        <v>#VALUE!</v>
      </c>
      <c r="BF84" s="476"/>
      <c r="BG84" s="469" t="e" cm="1">
        <f t="array" ref="BG84">bdRateExtend($G83:$G86,N83:N86,$Z83:$Z86,AG83:AG86,"None", FALSE,1)</f>
        <v>#VALUE!</v>
      </c>
      <c r="BH84" s="476"/>
      <c r="BI84" s="469" t="e" cm="1">
        <f t="array" ref="BI84">bdRateExtend($G83:$G86,O83:O86,$Z83:$Z86,AH83:AH86,"None", FALSE,1)</f>
        <v>#VALUE!</v>
      </c>
      <c r="BJ84" s="476"/>
      <c r="BK84" s="468" t="e" cm="1">
        <f t="array" ref="BK84">bdRateExtend($G83:$G86,P83:P86,$Z83:$Z86,AI83:AI86)</f>
        <v>#VALUE!</v>
      </c>
      <c r="BL84" s="476"/>
      <c r="BM84" s="468" t="e" cm="1">
        <f t="array" ref="BM84">bdRateExtend($G83:$G86,Q83:Q86,$Z83:$Z86,AJ83:AJ86)</f>
        <v>#VALUE!</v>
      </c>
      <c r="BN84" s="476"/>
      <c r="BO84" s="468" t="e" cm="1">
        <f t="array" ref="BO84">bdRateExtend($G83:$G86,R83:R86,$Z83:$Z86,AK83:AK86)</f>
        <v>#VALUE!</v>
      </c>
      <c r="BP84" s="480"/>
      <c r="BQ84" s="480"/>
      <c r="BR84" s="480"/>
      <c r="BS84" s="480"/>
      <c r="BT84" s="480"/>
      <c r="BU84" s="463" cm="1">
        <f t="array" ref="BU84">testVMAFRange($G83:$G86,N83:N86,$Z83:$Z86,AG83:AG86)</f>
        <v>0</v>
      </c>
      <c r="BV84" s="465"/>
      <c r="BW84" s="463" cm="1">
        <f t="array" ref="BW84">testVMAFRange($G83:$G86,O83:O86,$Z83:$Z86,AH83:AH86)</f>
        <v>0</v>
      </c>
      <c r="BX84" s="465"/>
    </row>
    <row r="85" spans="1:76" ht="17" customHeight="1" x14ac:dyDescent="0.35">
      <c r="A85" s="516"/>
      <c r="B85" s="483"/>
      <c r="C85" s="520"/>
      <c r="D85" s="490"/>
      <c r="E85" s="493"/>
      <c r="F85" s="138">
        <v>39</v>
      </c>
      <c r="G85" s="139">
        <f>'Anchor-AI'!L83</f>
        <v>0</v>
      </c>
      <c r="H85" s="140">
        <f>'Anchor-AI'!M83</f>
        <v>0</v>
      </c>
      <c r="I85" s="140">
        <f>'Anchor-AI'!N83</f>
        <v>0</v>
      </c>
      <c r="J85" s="140">
        <f>'Anchor-AI'!O83</f>
        <v>0</v>
      </c>
      <c r="K85" s="140">
        <f>(Summary!$C$58*H85+Summary!$C$59*I85+Summary!$C$60*J85)/Summary!$C$61</f>
        <v>0</v>
      </c>
      <c r="L85" s="140">
        <f>'Anchor-AI'!P83</f>
        <v>0</v>
      </c>
      <c r="M85" s="140">
        <f>'Anchor-AI'!Q83</f>
        <v>0</v>
      </c>
      <c r="N85" s="140">
        <f>'Anchor-AI'!R83</f>
        <v>0</v>
      </c>
      <c r="O85" s="140">
        <f>'Anchor-AI'!S83</f>
        <v>0</v>
      </c>
      <c r="P85" s="140">
        <f>'Anchor-AI'!T83</f>
        <v>0</v>
      </c>
      <c r="Q85" s="140">
        <f>'Anchor-AI'!U83</f>
        <v>0</v>
      </c>
      <c r="R85" s="140">
        <f>'Anchor-AI'!V83</f>
        <v>0</v>
      </c>
      <c r="S85" s="140">
        <f>'Anchor-AI'!W83</f>
        <v>0</v>
      </c>
      <c r="T85" s="140">
        <f>'Anchor-AI'!X83</f>
        <v>0</v>
      </c>
      <c r="U85" s="140">
        <f>10*LOG10(1/((Summary!$C$75/10^(R85/10)+Summary!$C$76/10^(S85/10)+Summary!$C$77/10^(T85/10))/Summary!$C$78))</f>
        <v>0</v>
      </c>
      <c r="V85" s="140">
        <f>'Anchor-AI'!Y83</f>
        <v>0</v>
      </c>
      <c r="W85" s="140">
        <f>'Anchor-AI'!Z83</f>
        <v>0</v>
      </c>
      <c r="X85" s="141">
        <f t="shared" si="9"/>
        <v>0</v>
      </c>
      <c r="Y85" s="133"/>
      <c r="Z85" s="139">
        <f>'Test-AI'!L83</f>
        <v>0</v>
      </c>
      <c r="AA85" s="381">
        <f>'Test-AI'!M83</f>
        <v>0</v>
      </c>
      <c r="AB85" s="381">
        <f>'Test-AI'!N83</f>
        <v>0</v>
      </c>
      <c r="AC85" s="381">
        <f>'Test-AI'!O83</f>
        <v>0</v>
      </c>
      <c r="AD85" s="381">
        <f>(Summary!$C$58*AA85+Summary!$C$59*AB85+Summary!$C$60*AC85)/Summary!$C$61</f>
        <v>0</v>
      </c>
      <c r="AE85" s="381">
        <f>'Test-AI'!P83</f>
        <v>0</v>
      </c>
      <c r="AF85" s="381">
        <f>'Test-AI'!Q83</f>
        <v>0</v>
      </c>
      <c r="AG85" s="381">
        <f>'Test-AI'!R83</f>
        <v>0</v>
      </c>
      <c r="AH85" s="381">
        <f>'Test-AI'!S83</f>
        <v>0</v>
      </c>
      <c r="AI85" s="381">
        <f>'Test-AI'!T83</f>
        <v>0</v>
      </c>
      <c r="AJ85" s="381">
        <f>'Test-AI'!U83</f>
        <v>0</v>
      </c>
      <c r="AK85" s="381">
        <f>'Test-AI'!V83</f>
        <v>0</v>
      </c>
      <c r="AL85" s="381">
        <f>'Test-AI'!W83</f>
        <v>0</v>
      </c>
      <c r="AM85" s="381">
        <f>'Test-AI'!X83</f>
        <v>0</v>
      </c>
      <c r="AN85" s="381">
        <f>10*LOG10(1/((Summary!$C$75/10^(AK85/10)+Summary!$C$76/10^(AL85/10)+Summary!$C$77/10^(AM85/10))/Summary!$C$78))</f>
        <v>0</v>
      </c>
      <c r="AO85" s="140">
        <f>'Test-AI'!Y83</f>
        <v>0</v>
      </c>
      <c r="AP85" s="140">
        <f>'Test-AI'!Z83</f>
        <v>0</v>
      </c>
      <c r="AQ85" s="141">
        <f t="shared" si="6"/>
        <v>0</v>
      </c>
      <c r="AR85" s="142" t="e">
        <f t="shared" si="7"/>
        <v>#DIV/0!</v>
      </c>
      <c r="AS85" s="143" t="e">
        <f t="shared" si="8"/>
        <v>#DIV/0!</v>
      </c>
      <c r="AT85" s="136"/>
      <c r="AU85" s="136"/>
      <c r="AV85" s="467"/>
      <c r="AW85" s="468"/>
      <c r="AX85" s="480"/>
      <c r="AY85" s="480"/>
      <c r="AZ85" s="497"/>
      <c r="BA85" s="497"/>
      <c r="BB85" s="480"/>
      <c r="BC85" s="468"/>
      <c r="BD85" s="476"/>
      <c r="BE85" s="468"/>
      <c r="BF85" s="476"/>
      <c r="BG85" s="469"/>
      <c r="BH85" s="476"/>
      <c r="BI85" s="469"/>
      <c r="BJ85" s="476"/>
      <c r="BK85" s="468"/>
      <c r="BL85" s="476"/>
      <c r="BM85" s="468"/>
      <c r="BN85" s="476"/>
      <c r="BO85" s="468"/>
      <c r="BP85" s="480"/>
      <c r="BQ85" s="480"/>
      <c r="BR85" s="480"/>
      <c r="BS85" s="480"/>
      <c r="BT85" s="480"/>
      <c r="BU85" s="463"/>
      <c r="BV85" s="465"/>
      <c r="BW85" s="463"/>
      <c r="BX85" s="465"/>
    </row>
    <row r="86" spans="1:76" ht="17" customHeight="1" x14ac:dyDescent="0.35">
      <c r="A86" s="516"/>
      <c r="B86" s="483"/>
      <c r="C86" s="520"/>
      <c r="D86" s="490"/>
      <c r="E86" s="493"/>
      <c r="F86" s="138">
        <v>47</v>
      </c>
      <c r="G86" s="139">
        <f>'Anchor-AI'!L84</f>
        <v>0</v>
      </c>
      <c r="H86" s="140">
        <f>'Anchor-AI'!M84</f>
        <v>0</v>
      </c>
      <c r="I86" s="140">
        <f>'Anchor-AI'!N84</f>
        <v>0</v>
      </c>
      <c r="J86" s="140">
        <f>'Anchor-AI'!O84</f>
        <v>0</v>
      </c>
      <c r="K86" s="140">
        <f>(Summary!$C$58*H86+Summary!$C$59*I86+Summary!$C$60*J86)/Summary!$C$61</f>
        <v>0</v>
      </c>
      <c r="L86" s="140">
        <f>'Anchor-AI'!P84</f>
        <v>0</v>
      </c>
      <c r="M86" s="140">
        <f>'Anchor-AI'!Q84</f>
        <v>0</v>
      </c>
      <c r="N86" s="140">
        <f>'Anchor-AI'!R84</f>
        <v>0</v>
      </c>
      <c r="O86" s="140">
        <f>'Anchor-AI'!S84</f>
        <v>0</v>
      </c>
      <c r="P86" s="140">
        <f>'Anchor-AI'!T84</f>
        <v>0</v>
      </c>
      <c r="Q86" s="140">
        <f>'Anchor-AI'!U84</f>
        <v>0</v>
      </c>
      <c r="R86" s="140">
        <f>'Anchor-AI'!V84</f>
        <v>0</v>
      </c>
      <c r="S86" s="140">
        <f>'Anchor-AI'!W84</f>
        <v>0</v>
      </c>
      <c r="T86" s="140">
        <f>'Anchor-AI'!X84</f>
        <v>0</v>
      </c>
      <c r="U86" s="140">
        <f>10*LOG10(1/((Summary!$C$75/10^(R86/10)+Summary!$C$76/10^(S86/10)+Summary!$C$77/10^(T86/10))/Summary!$C$78))</f>
        <v>0</v>
      </c>
      <c r="V86" s="140">
        <f>'Anchor-AI'!Y84</f>
        <v>0</v>
      </c>
      <c r="W86" s="140">
        <f>'Anchor-AI'!Z84</f>
        <v>0</v>
      </c>
      <c r="X86" s="141">
        <f t="shared" si="9"/>
        <v>0</v>
      </c>
      <c r="Y86" s="133"/>
      <c r="Z86" s="139">
        <f>'Test-AI'!L84</f>
        <v>0</v>
      </c>
      <c r="AA86" s="381">
        <f>'Test-AI'!M84</f>
        <v>0</v>
      </c>
      <c r="AB86" s="381">
        <f>'Test-AI'!N84</f>
        <v>0</v>
      </c>
      <c r="AC86" s="381">
        <f>'Test-AI'!O84</f>
        <v>0</v>
      </c>
      <c r="AD86" s="381">
        <f>(Summary!$C$58*AA86+Summary!$C$59*AB86+Summary!$C$60*AC86)/Summary!$C$61</f>
        <v>0</v>
      </c>
      <c r="AE86" s="381">
        <f>'Test-AI'!P84</f>
        <v>0</v>
      </c>
      <c r="AF86" s="381">
        <f>'Test-AI'!Q84</f>
        <v>0</v>
      </c>
      <c r="AG86" s="381">
        <f>'Test-AI'!R84</f>
        <v>0</v>
      </c>
      <c r="AH86" s="381">
        <f>'Test-AI'!S84</f>
        <v>0</v>
      </c>
      <c r="AI86" s="381">
        <f>'Test-AI'!T84</f>
        <v>0</v>
      </c>
      <c r="AJ86" s="381">
        <f>'Test-AI'!U84</f>
        <v>0</v>
      </c>
      <c r="AK86" s="381">
        <f>'Test-AI'!V84</f>
        <v>0</v>
      </c>
      <c r="AL86" s="381">
        <f>'Test-AI'!W84</f>
        <v>0</v>
      </c>
      <c r="AM86" s="381">
        <f>'Test-AI'!X84</f>
        <v>0</v>
      </c>
      <c r="AN86" s="381">
        <f>10*LOG10(1/((Summary!$C$75/10^(AK86/10)+Summary!$C$76/10^(AL86/10)+Summary!$C$77/10^(AM86/10))/Summary!$C$78))</f>
        <v>0</v>
      </c>
      <c r="AO86" s="140">
        <f>'Test-AI'!Y84</f>
        <v>0</v>
      </c>
      <c r="AP86" s="140">
        <f>'Test-AI'!Z84</f>
        <v>0</v>
      </c>
      <c r="AQ86" s="141">
        <f t="shared" si="6"/>
        <v>0</v>
      </c>
      <c r="AR86" s="142" t="e">
        <f t="shared" si="7"/>
        <v>#DIV/0!</v>
      </c>
      <c r="AS86" s="143" t="e">
        <f t="shared" si="8"/>
        <v>#DIV/0!</v>
      </c>
      <c r="AT86" s="136"/>
      <c r="AU86" s="136"/>
      <c r="AV86" s="467" t="s">
        <v>123</v>
      </c>
      <c r="AW86" s="468" t="e" cm="1">
        <f t="array" ref="AW86">bdRateExtend($G84:$G87,H84:H87,$Z84:$Z87,AA84:AA87)</f>
        <v>#VALUE!</v>
      </c>
      <c r="AX86" s="480"/>
      <c r="AY86" s="480"/>
      <c r="AZ86" s="497"/>
      <c r="BA86" s="497"/>
      <c r="BB86" s="480"/>
      <c r="BC86" s="468" t="e" cm="1">
        <f t="array" ref="BC86">bdRateExtend($G84:$G87,L84:L87,$Z84:$Z87,AE84:AE87)</f>
        <v>#VALUE!</v>
      </c>
      <c r="BD86" s="476"/>
      <c r="BE86" s="468" t="e" cm="1">
        <f t="array" ref="BE86">bdRateExtend($G84:$G87,M84:M87,$Z84:$Z87,AF84:AF87)</f>
        <v>#VALUE!</v>
      </c>
      <c r="BF86" s="476"/>
      <c r="BG86" s="469" t="e" cm="1">
        <f t="array" ref="BG86">bdRateExtend($G84:$G87,N84:N87,$Z84:$Z87,AG84:AG87,"None", FALSE,1)</f>
        <v>#VALUE!</v>
      </c>
      <c r="BH86" s="476"/>
      <c r="BI86" s="469" t="e" cm="1">
        <f t="array" ref="BI86">bdRateExtend($G84:$G87,O84:O87,$Z84:$Z87,AH84:AH87,"None", FALSE,1)</f>
        <v>#VALUE!</v>
      </c>
      <c r="BJ86" s="476"/>
      <c r="BK86" s="468" t="e" cm="1">
        <f t="array" ref="BK86">bdRateExtend($G84:$G87,P84:P87,$Z84:$Z87,AI84:AI87)</f>
        <v>#VALUE!</v>
      </c>
      <c r="BL86" s="476"/>
      <c r="BM86" s="468" t="e" cm="1">
        <f t="array" ref="BM86">bdRateExtend($G84:$G87,Q84:Q87,$Z84:$Z87,AJ84:AJ87)</f>
        <v>#VALUE!</v>
      </c>
      <c r="BN86" s="476"/>
      <c r="BO86" s="468" t="e" cm="1">
        <f t="array" ref="BO86">bdRateExtend($G84:$G87,R84:R87,$Z84:$Z87,AK84:AK87)</f>
        <v>#VALUE!</v>
      </c>
      <c r="BP86" s="480"/>
      <c r="BQ86" s="480"/>
      <c r="BR86" s="480"/>
      <c r="BS86" s="480"/>
      <c r="BT86" s="480"/>
      <c r="BU86" s="463" cm="1">
        <f t="array" ref="BU86">testVMAFRange($G84:$G87,N84:N87,$Z84:$Z87,AG84:AG87)</f>
        <v>0</v>
      </c>
      <c r="BV86" s="465"/>
      <c r="BW86" s="463" cm="1">
        <f t="array" ref="BW86">testVMAFRange($G84:$G87,O84:O87,$Z84:$Z87,AH84:AH87)</f>
        <v>0</v>
      </c>
      <c r="BX86" s="465"/>
    </row>
    <row r="87" spans="1:76" ht="17" customHeight="1" thickBot="1" x14ac:dyDescent="0.4">
      <c r="A87" s="516"/>
      <c r="B87" s="518"/>
      <c r="C87" s="521"/>
      <c r="D87" s="522"/>
      <c r="E87" s="523"/>
      <c r="F87" s="144">
        <v>55</v>
      </c>
      <c r="G87" s="145">
        <f>'Anchor-AI'!L85</f>
        <v>0</v>
      </c>
      <c r="H87" s="146">
        <f>'Anchor-AI'!M85</f>
        <v>0</v>
      </c>
      <c r="I87" s="146">
        <f>'Anchor-AI'!N85</f>
        <v>0</v>
      </c>
      <c r="J87" s="146">
        <f>'Anchor-AI'!O85</f>
        <v>0</v>
      </c>
      <c r="K87" s="146">
        <f>(Summary!$C$58*H87+Summary!$C$59*I87+Summary!$C$60*J87)/Summary!$C$61</f>
        <v>0</v>
      </c>
      <c r="L87" s="146">
        <f>'Anchor-AI'!P85</f>
        <v>0</v>
      </c>
      <c r="M87" s="146">
        <f>'Anchor-AI'!Q85</f>
        <v>0</v>
      </c>
      <c r="N87" s="146">
        <f>'Anchor-AI'!R85</f>
        <v>0</v>
      </c>
      <c r="O87" s="146">
        <f>'Anchor-AI'!S85</f>
        <v>0</v>
      </c>
      <c r="P87" s="146">
        <f>'Anchor-AI'!T85</f>
        <v>0</v>
      </c>
      <c r="Q87" s="146">
        <f>'Anchor-AI'!U85</f>
        <v>0</v>
      </c>
      <c r="R87" s="146">
        <f>'Anchor-AI'!V85</f>
        <v>0</v>
      </c>
      <c r="S87" s="146">
        <f>'Anchor-AI'!W85</f>
        <v>0</v>
      </c>
      <c r="T87" s="146">
        <f>'Anchor-AI'!X85</f>
        <v>0</v>
      </c>
      <c r="U87" s="146">
        <f>10*LOG10(1/((Summary!$C$75/10^(R87/10)+Summary!$C$76/10^(S87/10)+Summary!$C$77/10^(T87/10))/Summary!$C$78))</f>
        <v>0</v>
      </c>
      <c r="V87" s="140">
        <f>'Anchor-AI'!Y85</f>
        <v>0</v>
      </c>
      <c r="W87" s="140">
        <f>'Anchor-AI'!Z85</f>
        <v>0</v>
      </c>
      <c r="X87" s="147">
        <f t="shared" si="9"/>
        <v>0</v>
      </c>
      <c r="Y87" s="133"/>
      <c r="Z87" s="145">
        <f>'Test-AI'!L85</f>
        <v>0</v>
      </c>
      <c r="AA87" s="382">
        <f>'Test-AI'!M85</f>
        <v>0</v>
      </c>
      <c r="AB87" s="382">
        <f>'Test-AI'!N85</f>
        <v>0</v>
      </c>
      <c r="AC87" s="382">
        <f>'Test-AI'!O85</f>
        <v>0</v>
      </c>
      <c r="AD87" s="382">
        <f>(Summary!$C$58*AA87+Summary!$C$59*AB87+Summary!$C$60*AC87)/Summary!$C$61</f>
        <v>0</v>
      </c>
      <c r="AE87" s="382">
        <f>'Test-AI'!P85</f>
        <v>0</v>
      </c>
      <c r="AF87" s="382">
        <f>'Test-AI'!Q85</f>
        <v>0</v>
      </c>
      <c r="AG87" s="382">
        <f>'Test-AI'!R85</f>
        <v>0</v>
      </c>
      <c r="AH87" s="382">
        <f>'Test-AI'!S85</f>
        <v>0</v>
      </c>
      <c r="AI87" s="382">
        <f>'Test-AI'!T85</f>
        <v>0</v>
      </c>
      <c r="AJ87" s="382">
        <f>'Test-AI'!U85</f>
        <v>0</v>
      </c>
      <c r="AK87" s="382">
        <f>'Test-AI'!V85</f>
        <v>0</v>
      </c>
      <c r="AL87" s="382">
        <f>'Test-AI'!W85</f>
        <v>0</v>
      </c>
      <c r="AM87" s="382">
        <f>'Test-AI'!X85</f>
        <v>0</v>
      </c>
      <c r="AN87" s="382">
        <f>10*LOG10(1/((Summary!$C$75/10^(AK87/10)+Summary!$C$76/10^(AL87/10)+Summary!$C$77/10^(AM87/10))/Summary!$C$78))</f>
        <v>0</v>
      </c>
      <c r="AO87" s="140">
        <f>'Test-AI'!Y85</f>
        <v>0</v>
      </c>
      <c r="AP87" s="140">
        <f>'Test-AI'!Z85</f>
        <v>0</v>
      </c>
      <c r="AQ87" s="147">
        <f t="shared" si="6"/>
        <v>0</v>
      </c>
      <c r="AR87" s="148" t="e">
        <f t="shared" si="7"/>
        <v>#DIV/0!</v>
      </c>
      <c r="AS87" s="149" t="e">
        <f t="shared" si="8"/>
        <v>#DIV/0!</v>
      </c>
      <c r="AT87" s="136"/>
      <c r="AU87" s="136"/>
      <c r="AV87" s="470"/>
      <c r="AW87" s="471"/>
      <c r="AX87" s="481"/>
      <c r="AY87" s="481"/>
      <c r="AZ87" s="498"/>
      <c r="BA87" s="498"/>
      <c r="BB87" s="481"/>
      <c r="BC87" s="471"/>
      <c r="BD87" s="477"/>
      <c r="BE87" s="471"/>
      <c r="BF87" s="477"/>
      <c r="BG87" s="472"/>
      <c r="BH87" s="477"/>
      <c r="BI87" s="472"/>
      <c r="BJ87" s="477"/>
      <c r="BK87" s="471"/>
      <c r="BL87" s="477"/>
      <c r="BM87" s="471"/>
      <c r="BN87" s="477"/>
      <c r="BO87" s="471"/>
      <c r="BP87" s="481"/>
      <c r="BQ87" s="481"/>
      <c r="BR87" s="481"/>
      <c r="BS87" s="481"/>
      <c r="BT87" s="481"/>
      <c r="BU87" s="473"/>
      <c r="BV87" s="466"/>
      <c r="BW87" s="473"/>
      <c r="BX87" s="466"/>
    </row>
    <row r="88" spans="1:76" ht="17" customHeight="1" x14ac:dyDescent="0.35">
      <c r="A88" s="516"/>
      <c r="B88" s="482" t="s">
        <v>2</v>
      </c>
      <c r="C88" s="519" t="s">
        <v>135</v>
      </c>
      <c r="D88" s="489">
        <v>30</v>
      </c>
      <c r="E88" s="492">
        <v>8</v>
      </c>
      <c r="F88" s="129">
        <v>15</v>
      </c>
      <c r="G88" s="130">
        <f>'Anchor-AI'!L86</f>
        <v>0</v>
      </c>
      <c r="H88" s="131">
        <f>'Anchor-AI'!M86</f>
        <v>0</v>
      </c>
      <c r="I88" s="131">
        <f>'Anchor-AI'!N86</f>
        <v>0</v>
      </c>
      <c r="J88" s="131">
        <f>'Anchor-AI'!O86</f>
        <v>0</v>
      </c>
      <c r="K88" s="131">
        <f>(Summary!$C$58*H88+Summary!$C$59*I88+Summary!$C$60*J88)/Summary!$C$61</f>
        <v>0</v>
      </c>
      <c r="L88" s="131">
        <f>'Anchor-AI'!P86</f>
        <v>0</v>
      </c>
      <c r="M88" s="131">
        <f>'Anchor-AI'!Q86</f>
        <v>0</v>
      </c>
      <c r="N88" s="131">
        <f>'Anchor-AI'!R86</f>
        <v>0</v>
      </c>
      <c r="O88" s="131">
        <f>'Anchor-AI'!S86</f>
        <v>0</v>
      </c>
      <c r="P88" s="131">
        <f>'Anchor-AI'!T86</f>
        <v>0</v>
      </c>
      <c r="Q88" s="131">
        <f>'Anchor-AI'!U86</f>
        <v>0</v>
      </c>
      <c r="R88" s="131">
        <f>'Anchor-AI'!V86</f>
        <v>0</v>
      </c>
      <c r="S88" s="131">
        <f>'Anchor-AI'!W86</f>
        <v>0</v>
      </c>
      <c r="T88" s="131">
        <f>'Anchor-AI'!X86</f>
        <v>0</v>
      </c>
      <c r="U88" s="131">
        <f>10*LOG10(1/((Summary!$C$75/10^(R88/10)+Summary!$C$76/10^(S88/10)+Summary!$C$77/10^(T88/10))/Summary!$C$78))</f>
        <v>0</v>
      </c>
      <c r="V88" s="131">
        <f>'Anchor-AI'!Y86</f>
        <v>0</v>
      </c>
      <c r="W88" s="131">
        <f>'Anchor-AI'!Z86</f>
        <v>0</v>
      </c>
      <c r="X88" s="132">
        <f t="shared" si="9"/>
        <v>0</v>
      </c>
      <c r="Y88" s="133"/>
      <c r="Z88" s="130">
        <f>'Test-AI'!L86</f>
        <v>0</v>
      </c>
      <c r="AA88" s="380">
        <f>'Test-AI'!M86</f>
        <v>0</v>
      </c>
      <c r="AB88" s="380">
        <f>'Test-AI'!N86</f>
        <v>0</v>
      </c>
      <c r="AC88" s="380">
        <f>'Test-AI'!O86</f>
        <v>0</v>
      </c>
      <c r="AD88" s="380">
        <f>(Summary!$C$58*AA88+Summary!$C$59*AB88+Summary!$C$60*AC88)/Summary!$C$61</f>
        <v>0</v>
      </c>
      <c r="AE88" s="380">
        <f>'Test-AI'!P86</f>
        <v>0</v>
      </c>
      <c r="AF88" s="380">
        <f>'Test-AI'!Q86</f>
        <v>0</v>
      </c>
      <c r="AG88" s="380">
        <f>'Test-AI'!R86</f>
        <v>0</v>
      </c>
      <c r="AH88" s="380">
        <f>'Test-AI'!S86</f>
        <v>0</v>
      </c>
      <c r="AI88" s="380">
        <f>'Test-AI'!T86</f>
        <v>0</v>
      </c>
      <c r="AJ88" s="380">
        <f>'Test-AI'!U86</f>
        <v>0</v>
      </c>
      <c r="AK88" s="380">
        <f>'Test-AI'!V86</f>
        <v>0</v>
      </c>
      <c r="AL88" s="380">
        <f>'Test-AI'!W86</f>
        <v>0</v>
      </c>
      <c r="AM88" s="380">
        <f>'Test-AI'!X86</f>
        <v>0</v>
      </c>
      <c r="AN88" s="380">
        <f>10*LOG10(1/((Summary!$C$75/10^(AK88/10)+Summary!$C$76/10^(AL88/10)+Summary!$C$77/10^(AM88/10))/Summary!$C$78))</f>
        <v>0</v>
      </c>
      <c r="AO88" s="131">
        <f>'Test-AI'!Y86</f>
        <v>0</v>
      </c>
      <c r="AP88" s="131">
        <f>'Test-AI'!Z86</f>
        <v>0</v>
      </c>
      <c r="AQ88" s="132">
        <f t="shared" si="6"/>
        <v>0</v>
      </c>
      <c r="AR88" s="134" t="e">
        <f t="shared" si="7"/>
        <v>#DIV/0!</v>
      </c>
      <c r="AS88" s="135" t="e">
        <f t="shared" si="8"/>
        <v>#DIV/0!</v>
      </c>
      <c r="AT88" s="136"/>
      <c r="AU88" s="136"/>
      <c r="AV88" s="495" t="s">
        <v>121</v>
      </c>
      <c r="AW88" s="478" t="e" cm="1">
        <f t="array" ref="AW88">bdRateExtend($G88:$G91,H88:H91,$Z88:$Z91,AA88:AA91)</f>
        <v>#VALUE!</v>
      </c>
      <c r="AX88" s="479" t="e" cm="1">
        <f t="array" ref="AX88">bdRateExtend($G88:$G93,H88:H93,$Z88:$Z93,AA88:AA93)</f>
        <v>#VALUE!</v>
      </c>
      <c r="AY88" s="479" t="e" cm="1">
        <f t="array" ref="AY88">bdRateExtend($G88:$G93,I88:I93,$Z88:$Z93,AB88:AB93)</f>
        <v>#VALUE!</v>
      </c>
      <c r="AZ88" s="496" t="e" cm="1">
        <f t="array" ref="AZ88">bdRateExtend($G88:$G93,J88:J93,$Z88:$Z93,AC88:AC93)</f>
        <v>#VALUE!</v>
      </c>
      <c r="BA88" s="496" t="e" cm="1">
        <f t="array" ref="BA88">bdRateExtend($G88:$G93,K88:K93,$Z88:$Z93,AD88:AD93)</f>
        <v>#VALUE!</v>
      </c>
      <c r="BB88" s="479" t="e">
        <f>(Summary!$C$89*AX88+Summary!$C$90*AY88+Summary!$C$91*AZ88)/Summary!$C$92</f>
        <v>#VALUE!</v>
      </c>
      <c r="BC88" s="478" t="e" cm="1">
        <f t="array" ref="BC88">bdRateExtend($G88:$G91,L88:L91,$Z88:$Z91,AE88:AE91)</f>
        <v>#VALUE!</v>
      </c>
      <c r="BD88" s="475" t="e" cm="1">
        <f t="array" ref="BD88">bdRateExtend($G88:$G93,L88:L93,$Z88:$Z93,AE88:AE93)</f>
        <v>#VALUE!</v>
      </c>
      <c r="BE88" s="478" t="e" cm="1">
        <f t="array" ref="BE88">bdRateExtend($G88:$G91,M88:M91,$Z88:$Z91,AF88:AF91)</f>
        <v>#VALUE!</v>
      </c>
      <c r="BF88" s="475" t="e" cm="1">
        <f t="array" ref="BF88">bdRateExtend($G88:$G93,M88:M93,$Z88:$Z93,AF88:AF93)</f>
        <v>#VALUE!</v>
      </c>
      <c r="BG88" s="474" t="e" cm="1">
        <f t="array" ref="BG88">bdRateExtend($G88:$G91,N88:N91,$Z88:$Z91,AG88:AG91,"None", FALSE,1)</f>
        <v>#VALUE!</v>
      </c>
      <c r="BH88" s="475" t="e" cm="1">
        <f t="array" ref="BH88">bdRateExtend($G88:$G93,N88:N93,$Z88:$Z93,AG88:AG93,"None", FALSE,1)</f>
        <v>#VALUE!</v>
      </c>
      <c r="BI88" s="474" t="e" cm="1">
        <f t="array" ref="BI88">bdRateExtend($G88:$G91,O88:O91,$Z88:$Z91,AH88:AH91,"None", FALSE,1)</f>
        <v>#VALUE!</v>
      </c>
      <c r="BJ88" s="475" t="e" cm="1">
        <f t="array" ref="BJ88">bdRateExtend($G88:$G93,O88:O93,$Z88:$Z93,AH88:AH93,"None", FALSE,1)</f>
        <v>#VALUE!</v>
      </c>
      <c r="BK88" s="478" t="e" cm="1">
        <f t="array" ref="BK88">bdRateExtend($G88:$G91,P88:P91,$Z88:$Z91,AI88:AI91)</f>
        <v>#VALUE!</v>
      </c>
      <c r="BL88" s="475" t="e" cm="1">
        <f t="array" ref="BL88">bdRateExtend($G88:$G93,P88:P93,$Z88:$Z93,AI88:AI93)</f>
        <v>#VALUE!</v>
      </c>
      <c r="BM88" s="478" t="e" cm="1">
        <f t="array" ref="BM88">bdRateExtend($G88:$G91,Q88:Q91,$Z88:$Z91,AJ88:AJ91)</f>
        <v>#VALUE!</v>
      </c>
      <c r="BN88" s="475" t="e" cm="1">
        <f t="array" ref="BN88">bdRateExtend($G88:$G93,Q88:Q93,$Z88:$Z93,AJ88:AJ93)</f>
        <v>#VALUE!</v>
      </c>
      <c r="BO88" s="478" t="e" cm="1">
        <f t="array" ref="BO88">bdRateExtend($G88:$G91,R88:R91,$Z88:$Z91,AK88:AK91)</f>
        <v>#VALUE!</v>
      </c>
      <c r="BP88" s="479" t="e" cm="1">
        <f t="array" ref="BP88">bdRateExtend($G88:$G93,R88:R93,$Z88:$Z93,AK88:AK93)</f>
        <v>#VALUE!</v>
      </c>
      <c r="BQ88" s="479" t="e" cm="1">
        <f t="array" ref="BQ88">bdRateExtend($G88:$G93,S88:S93,$Z88:$Z93,AL88:AL93)</f>
        <v>#VALUE!</v>
      </c>
      <c r="BR88" s="479" t="e" cm="1">
        <f t="array" ref="BR88">bdRateExtend($G88:$G93,T88:T93,$Z88:$Z93,AM88:AM93)</f>
        <v>#VALUE!</v>
      </c>
      <c r="BS88" s="479" t="e" cm="1">
        <f t="array" ref="BS88">bdRateExtend($G88:$G93,U88:U93,$Z88:$Z93,AN88:AN93)</f>
        <v>#VALUE!</v>
      </c>
      <c r="BT88" s="479" t="e">
        <f>(Summary!$C$103*BP88+Summary!$C$104*BQ88+Summary!$C$105*BR88)/Summary!$C$106</f>
        <v>#VALUE!</v>
      </c>
      <c r="BU88" s="462" cm="1">
        <f t="array" ref="BU88">testVMAFRange($G88:$G91,N88:N91,$Z88:$Z91,AG88:AG91)</f>
        <v>0</v>
      </c>
      <c r="BV88" s="464" cm="1">
        <f t="array" ref="BV88">testVMAFRange($G88:$G93,N88:N93,$Z88:$Z93,AG88:AG93)</f>
        <v>0</v>
      </c>
      <c r="BW88" s="462" cm="1">
        <f t="array" ref="BW88">testVMAFRange($G88:$G91,O88:O91,$Z88:$Z91,AH88:AH91)</f>
        <v>0</v>
      </c>
      <c r="BX88" s="464" cm="1">
        <f t="array" ref="BX88">testVMAFRange($G88:$G93,O88:O93,$Z88:$Z93,AH88:AH93)</f>
        <v>0</v>
      </c>
    </row>
    <row r="89" spans="1:76" ht="17" customHeight="1" x14ac:dyDescent="0.35">
      <c r="A89" s="516"/>
      <c r="B89" s="483"/>
      <c r="C89" s="520"/>
      <c r="D89" s="490"/>
      <c r="E89" s="493"/>
      <c r="F89" s="138">
        <v>23</v>
      </c>
      <c r="G89" s="139">
        <f>'Anchor-AI'!L87</f>
        <v>0</v>
      </c>
      <c r="H89" s="140">
        <f>'Anchor-AI'!M87</f>
        <v>0</v>
      </c>
      <c r="I89" s="140">
        <f>'Anchor-AI'!N87</f>
        <v>0</v>
      </c>
      <c r="J89" s="140">
        <f>'Anchor-AI'!O87</f>
        <v>0</v>
      </c>
      <c r="K89" s="140">
        <f>(Summary!$C$58*H89+Summary!$C$59*I89+Summary!$C$60*J89)/Summary!$C$61</f>
        <v>0</v>
      </c>
      <c r="L89" s="140">
        <f>'Anchor-AI'!P87</f>
        <v>0</v>
      </c>
      <c r="M89" s="140">
        <f>'Anchor-AI'!Q87</f>
        <v>0</v>
      </c>
      <c r="N89" s="140">
        <f>'Anchor-AI'!R87</f>
        <v>0</v>
      </c>
      <c r="O89" s="140">
        <f>'Anchor-AI'!S87</f>
        <v>0</v>
      </c>
      <c r="P89" s="140">
        <f>'Anchor-AI'!T87</f>
        <v>0</v>
      </c>
      <c r="Q89" s="140">
        <f>'Anchor-AI'!U87</f>
        <v>0</v>
      </c>
      <c r="R89" s="140">
        <f>'Anchor-AI'!V87</f>
        <v>0</v>
      </c>
      <c r="S89" s="140">
        <f>'Anchor-AI'!W87</f>
        <v>0</v>
      </c>
      <c r="T89" s="140">
        <f>'Anchor-AI'!X87</f>
        <v>0</v>
      </c>
      <c r="U89" s="140">
        <f>10*LOG10(1/((Summary!$C$75/10^(R89/10)+Summary!$C$76/10^(S89/10)+Summary!$C$77/10^(T89/10))/Summary!$C$78))</f>
        <v>0</v>
      </c>
      <c r="V89" s="140">
        <f>'Anchor-AI'!Y87</f>
        <v>0</v>
      </c>
      <c r="W89" s="140">
        <f>'Anchor-AI'!Z87</f>
        <v>0</v>
      </c>
      <c r="X89" s="141">
        <f t="shared" si="9"/>
        <v>0</v>
      </c>
      <c r="Y89" s="133"/>
      <c r="Z89" s="139">
        <f>'Test-AI'!L87</f>
        <v>0</v>
      </c>
      <c r="AA89" s="381">
        <f>'Test-AI'!M87</f>
        <v>0</v>
      </c>
      <c r="AB89" s="381">
        <f>'Test-AI'!N87</f>
        <v>0</v>
      </c>
      <c r="AC89" s="381">
        <f>'Test-AI'!O87</f>
        <v>0</v>
      </c>
      <c r="AD89" s="381">
        <f>(Summary!$C$58*AA89+Summary!$C$59*AB89+Summary!$C$60*AC89)/Summary!$C$61</f>
        <v>0</v>
      </c>
      <c r="AE89" s="381">
        <f>'Test-AI'!P87</f>
        <v>0</v>
      </c>
      <c r="AF89" s="381">
        <f>'Test-AI'!Q87</f>
        <v>0</v>
      </c>
      <c r="AG89" s="381">
        <f>'Test-AI'!R87</f>
        <v>0</v>
      </c>
      <c r="AH89" s="381">
        <f>'Test-AI'!S87</f>
        <v>0</v>
      </c>
      <c r="AI89" s="381">
        <f>'Test-AI'!T87</f>
        <v>0</v>
      </c>
      <c r="AJ89" s="381">
        <f>'Test-AI'!U87</f>
        <v>0</v>
      </c>
      <c r="AK89" s="381">
        <f>'Test-AI'!V87</f>
        <v>0</v>
      </c>
      <c r="AL89" s="381">
        <f>'Test-AI'!W87</f>
        <v>0</v>
      </c>
      <c r="AM89" s="381">
        <f>'Test-AI'!X87</f>
        <v>0</v>
      </c>
      <c r="AN89" s="381">
        <f>10*LOG10(1/((Summary!$C$75/10^(AK89/10)+Summary!$C$76/10^(AL89/10)+Summary!$C$77/10^(AM89/10))/Summary!$C$78))</f>
        <v>0</v>
      </c>
      <c r="AO89" s="140">
        <f>'Test-AI'!Y87</f>
        <v>0</v>
      </c>
      <c r="AP89" s="140">
        <f>'Test-AI'!Z87</f>
        <v>0</v>
      </c>
      <c r="AQ89" s="141">
        <f t="shared" si="6"/>
        <v>0</v>
      </c>
      <c r="AR89" s="142" t="e">
        <f t="shared" si="7"/>
        <v>#DIV/0!</v>
      </c>
      <c r="AS89" s="143" t="e">
        <f t="shared" si="8"/>
        <v>#DIV/0!</v>
      </c>
      <c r="AT89" s="136"/>
      <c r="AU89" s="136"/>
      <c r="AV89" s="467"/>
      <c r="AW89" s="468"/>
      <c r="AX89" s="480"/>
      <c r="AY89" s="480"/>
      <c r="AZ89" s="497"/>
      <c r="BA89" s="497"/>
      <c r="BB89" s="480"/>
      <c r="BC89" s="468"/>
      <c r="BD89" s="476"/>
      <c r="BE89" s="468"/>
      <c r="BF89" s="476"/>
      <c r="BG89" s="469"/>
      <c r="BH89" s="476"/>
      <c r="BI89" s="469"/>
      <c r="BJ89" s="476"/>
      <c r="BK89" s="468"/>
      <c r="BL89" s="476"/>
      <c r="BM89" s="468"/>
      <c r="BN89" s="476"/>
      <c r="BO89" s="468"/>
      <c r="BP89" s="480"/>
      <c r="BQ89" s="480"/>
      <c r="BR89" s="480"/>
      <c r="BS89" s="480"/>
      <c r="BT89" s="480"/>
      <c r="BU89" s="463"/>
      <c r="BV89" s="465"/>
      <c r="BW89" s="463"/>
      <c r="BX89" s="465"/>
    </row>
    <row r="90" spans="1:76" ht="17" customHeight="1" x14ac:dyDescent="0.35">
      <c r="A90" s="516"/>
      <c r="B90" s="483"/>
      <c r="C90" s="520"/>
      <c r="D90" s="490"/>
      <c r="E90" s="493"/>
      <c r="F90" s="138">
        <v>31</v>
      </c>
      <c r="G90" s="139">
        <f>'Anchor-AI'!L88</f>
        <v>0</v>
      </c>
      <c r="H90" s="140">
        <f>'Anchor-AI'!M88</f>
        <v>0</v>
      </c>
      <c r="I90" s="140">
        <f>'Anchor-AI'!N88</f>
        <v>0</v>
      </c>
      <c r="J90" s="140">
        <f>'Anchor-AI'!O88</f>
        <v>0</v>
      </c>
      <c r="K90" s="140">
        <f>(Summary!$C$58*H90+Summary!$C$59*I90+Summary!$C$60*J90)/Summary!$C$61</f>
        <v>0</v>
      </c>
      <c r="L90" s="140">
        <f>'Anchor-AI'!P88</f>
        <v>0</v>
      </c>
      <c r="M90" s="140">
        <f>'Anchor-AI'!Q88</f>
        <v>0</v>
      </c>
      <c r="N90" s="140">
        <f>'Anchor-AI'!R88</f>
        <v>0</v>
      </c>
      <c r="O90" s="140">
        <f>'Anchor-AI'!S88</f>
        <v>0</v>
      </c>
      <c r="P90" s="140">
        <f>'Anchor-AI'!T88</f>
        <v>0</v>
      </c>
      <c r="Q90" s="140">
        <f>'Anchor-AI'!U88</f>
        <v>0</v>
      </c>
      <c r="R90" s="140">
        <f>'Anchor-AI'!V88</f>
        <v>0</v>
      </c>
      <c r="S90" s="140">
        <f>'Anchor-AI'!W88</f>
        <v>0</v>
      </c>
      <c r="T90" s="140">
        <f>'Anchor-AI'!X88</f>
        <v>0</v>
      </c>
      <c r="U90" s="140">
        <f>10*LOG10(1/((Summary!$C$75/10^(R90/10)+Summary!$C$76/10^(S90/10)+Summary!$C$77/10^(T90/10))/Summary!$C$78))</f>
        <v>0</v>
      </c>
      <c r="V90" s="140">
        <f>'Anchor-AI'!Y88</f>
        <v>0</v>
      </c>
      <c r="W90" s="140">
        <f>'Anchor-AI'!Z88</f>
        <v>0</v>
      </c>
      <c r="X90" s="141">
        <f t="shared" si="9"/>
        <v>0</v>
      </c>
      <c r="Y90" s="133"/>
      <c r="Z90" s="139">
        <f>'Test-AI'!L88</f>
        <v>0</v>
      </c>
      <c r="AA90" s="381">
        <f>'Test-AI'!M88</f>
        <v>0</v>
      </c>
      <c r="AB90" s="381">
        <f>'Test-AI'!N88</f>
        <v>0</v>
      </c>
      <c r="AC90" s="381">
        <f>'Test-AI'!O88</f>
        <v>0</v>
      </c>
      <c r="AD90" s="381">
        <f>(Summary!$C$58*AA90+Summary!$C$59*AB90+Summary!$C$60*AC90)/Summary!$C$61</f>
        <v>0</v>
      </c>
      <c r="AE90" s="381">
        <f>'Test-AI'!P88</f>
        <v>0</v>
      </c>
      <c r="AF90" s="381">
        <f>'Test-AI'!Q88</f>
        <v>0</v>
      </c>
      <c r="AG90" s="381">
        <f>'Test-AI'!R88</f>
        <v>0</v>
      </c>
      <c r="AH90" s="381">
        <f>'Test-AI'!S88</f>
        <v>0</v>
      </c>
      <c r="AI90" s="381">
        <f>'Test-AI'!T88</f>
        <v>0</v>
      </c>
      <c r="AJ90" s="381">
        <f>'Test-AI'!U88</f>
        <v>0</v>
      </c>
      <c r="AK90" s="381">
        <f>'Test-AI'!V88</f>
        <v>0</v>
      </c>
      <c r="AL90" s="381">
        <f>'Test-AI'!W88</f>
        <v>0</v>
      </c>
      <c r="AM90" s="381">
        <f>'Test-AI'!X88</f>
        <v>0</v>
      </c>
      <c r="AN90" s="381">
        <f>10*LOG10(1/((Summary!$C$75/10^(AK90/10)+Summary!$C$76/10^(AL90/10)+Summary!$C$77/10^(AM90/10))/Summary!$C$78))</f>
        <v>0</v>
      </c>
      <c r="AO90" s="140">
        <f>'Test-AI'!Y88</f>
        <v>0</v>
      </c>
      <c r="AP90" s="140">
        <f>'Test-AI'!Z88</f>
        <v>0</v>
      </c>
      <c r="AQ90" s="141">
        <f t="shared" si="6"/>
        <v>0</v>
      </c>
      <c r="AR90" s="142" t="e">
        <f t="shared" si="7"/>
        <v>#DIV/0!</v>
      </c>
      <c r="AS90" s="143" t="e">
        <f t="shared" si="8"/>
        <v>#DIV/0!</v>
      </c>
      <c r="AT90" s="136"/>
      <c r="AU90" s="136"/>
      <c r="AV90" s="467" t="s">
        <v>122</v>
      </c>
      <c r="AW90" s="468" t="e" cm="1">
        <f t="array" ref="AW90">bdRateExtend($G89:$G92,H89:H92,$Z89:$Z92,AA89:AA92)</f>
        <v>#VALUE!</v>
      </c>
      <c r="AX90" s="480"/>
      <c r="AY90" s="480"/>
      <c r="AZ90" s="497"/>
      <c r="BA90" s="497"/>
      <c r="BB90" s="480"/>
      <c r="BC90" s="468" t="e" cm="1">
        <f t="array" ref="BC90">bdRateExtend($G89:$G92,L89:L92,$Z89:$Z92,AE89:AE92)</f>
        <v>#VALUE!</v>
      </c>
      <c r="BD90" s="476"/>
      <c r="BE90" s="468" t="e" cm="1">
        <f t="array" ref="BE90">bdRateExtend($G89:$G92,M89:M92,$Z89:$Z92,AF89:AF92)</f>
        <v>#VALUE!</v>
      </c>
      <c r="BF90" s="476"/>
      <c r="BG90" s="469" t="e" cm="1">
        <f t="array" ref="BG90">bdRateExtend($G89:$G92,N89:N92,$Z89:$Z92,AG89:AG92,"None", FALSE,1)</f>
        <v>#VALUE!</v>
      </c>
      <c r="BH90" s="476"/>
      <c r="BI90" s="469" t="e" cm="1">
        <f t="array" ref="BI90">bdRateExtend($G89:$G92,O89:O92,$Z89:$Z92,AH89:AH92,"None", FALSE,1)</f>
        <v>#VALUE!</v>
      </c>
      <c r="BJ90" s="476"/>
      <c r="BK90" s="468" t="e" cm="1">
        <f t="array" ref="BK90">bdRateExtend($G89:$G92,P89:P92,$Z89:$Z92,AI89:AI92)</f>
        <v>#VALUE!</v>
      </c>
      <c r="BL90" s="476"/>
      <c r="BM90" s="468" t="e" cm="1">
        <f t="array" ref="BM90">bdRateExtend($G89:$G92,Q89:Q92,$Z89:$Z92,AJ89:AJ92)</f>
        <v>#VALUE!</v>
      </c>
      <c r="BN90" s="476"/>
      <c r="BO90" s="468" t="e" cm="1">
        <f t="array" ref="BO90">bdRateExtend($G89:$G92,R89:R92,$Z89:$Z92,AK89:AK92)</f>
        <v>#VALUE!</v>
      </c>
      <c r="BP90" s="480"/>
      <c r="BQ90" s="480"/>
      <c r="BR90" s="480"/>
      <c r="BS90" s="480"/>
      <c r="BT90" s="480"/>
      <c r="BU90" s="463" cm="1">
        <f t="array" ref="BU90">testVMAFRange($G89:$G92,N89:N92,$Z89:$Z92,AG89:AG92)</f>
        <v>0</v>
      </c>
      <c r="BV90" s="465"/>
      <c r="BW90" s="463" cm="1">
        <f t="array" ref="BW90">testVMAFRange($G89:$G92,O89:O92,$Z89:$Z92,AH89:AH92)</f>
        <v>0</v>
      </c>
      <c r="BX90" s="465"/>
    </row>
    <row r="91" spans="1:76" ht="17" customHeight="1" x14ac:dyDescent="0.35">
      <c r="A91" s="516"/>
      <c r="B91" s="483"/>
      <c r="C91" s="520"/>
      <c r="D91" s="490"/>
      <c r="E91" s="493"/>
      <c r="F91" s="138">
        <v>39</v>
      </c>
      <c r="G91" s="139">
        <f>'Anchor-AI'!L89</f>
        <v>0</v>
      </c>
      <c r="H91" s="140">
        <f>'Anchor-AI'!M89</f>
        <v>0</v>
      </c>
      <c r="I91" s="140">
        <f>'Anchor-AI'!N89</f>
        <v>0</v>
      </c>
      <c r="J91" s="140">
        <f>'Anchor-AI'!O89</f>
        <v>0</v>
      </c>
      <c r="K91" s="140">
        <f>(Summary!$C$58*H91+Summary!$C$59*I91+Summary!$C$60*J91)/Summary!$C$61</f>
        <v>0</v>
      </c>
      <c r="L91" s="140">
        <f>'Anchor-AI'!P89</f>
        <v>0</v>
      </c>
      <c r="M91" s="140">
        <f>'Anchor-AI'!Q89</f>
        <v>0</v>
      </c>
      <c r="N91" s="140">
        <f>'Anchor-AI'!R89</f>
        <v>0</v>
      </c>
      <c r="O91" s="140">
        <f>'Anchor-AI'!S89</f>
        <v>0</v>
      </c>
      <c r="P91" s="140">
        <f>'Anchor-AI'!T89</f>
        <v>0</v>
      </c>
      <c r="Q91" s="140">
        <f>'Anchor-AI'!U89</f>
        <v>0</v>
      </c>
      <c r="R91" s="140">
        <f>'Anchor-AI'!V89</f>
        <v>0</v>
      </c>
      <c r="S91" s="140">
        <f>'Anchor-AI'!W89</f>
        <v>0</v>
      </c>
      <c r="T91" s="140">
        <f>'Anchor-AI'!X89</f>
        <v>0</v>
      </c>
      <c r="U91" s="140">
        <f>10*LOG10(1/((Summary!$C$75/10^(R91/10)+Summary!$C$76/10^(S91/10)+Summary!$C$77/10^(T91/10))/Summary!$C$78))</f>
        <v>0</v>
      </c>
      <c r="V91" s="140">
        <f>'Anchor-AI'!Y89</f>
        <v>0</v>
      </c>
      <c r="W91" s="140">
        <f>'Anchor-AI'!Z89</f>
        <v>0</v>
      </c>
      <c r="X91" s="141">
        <f t="shared" si="9"/>
        <v>0</v>
      </c>
      <c r="Y91" s="133"/>
      <c r="Z91" s="139">
        <f>'Test-AI'!L89</f>
        <v>0</v>
      </c>
      <c r="AA91" s="381">
        <f>'Test-AI'!M89</f>
        <v>0</v>
      </c>
      <c r="AB91" s="381">
        <f>'Test-AI'!N89</f>
        <v>0</v>
      </c>
      <c r="AC91" s="381">
        <f>'Test-AI'!O89</f>
        <v>0</v>
      </c>
      <c r="AD91" s="381">
        <f>(Summary!$C$58*AA91+Summary!$C$59*AB91+Summary!$C$60*AC91)/Summary!$C$61</f>
        <v>0</v>
      </c>
      <c r="AE91" s="381">
        <f>'Test-AI'!P89</f>
        <v>0</v>
      </c>
      <c r="AF91" s="381">
        <f>'Test-AI'!Q89</f>
        <v>0</v>
      </c>
      <c r="AG91" s="381">
        <f>'Test-AI'!R89</f>
        <v>0</v>
      </c>
      <c r="AH91" s="381">
        <f>'Test-AI'!S89</f>
        <v>0</v>
      </c>
      <c r="AI91" s="381">
        <f>'Test-AI'!T89</f>
        <v>0</v>
      </c>
      <c r="AJ91" s="381">
        <f>'Test-AI'!U89</f>
        <v>0</v>
      </c>
      <c r="AK91" s="381">
        <f>'Test-AI'!V89</f>
        <v>0</v>
      </c>
      <c r="AL91" s="381">
        <f>'Test-AI'!W89</f>
        <v>0</v>
      </c>
      <c r="AM91" s="381">
        <f>'Test-AI'!X89</f>
        <v>0</v>
      </c>
      <c r="AN91" s="381">
        <f>10*LOG10(1/((Summary!$C$75/10^(AK91/10)+Summary!$C$76/10^(AL91/10)+Summary!$C$77/10^(AM91/10))/Summary!$C$78))</f>
        <v>0</v>
      </c>
      <c r="AO91" s="140">
        <f>'Test-AI'!Y89</f>
        <v>0</v>
      </c>
      <c r="AP91" s="140">
        <f>'Test-AI'!Z89</f>
        <v>0</v>
      </c>
      <c r="AQ91" s="141">
        <f t="shared" si="6"/>
        <v>0</v>
      </c>
      <c r="AR91" s="142" t="e">
        <f t="shared" si="7"/>
        <v>#DIV/0!</v>
      </c>
      <c r="AS91" s="143" t="e">
        <f t="shared" si="8"/>
        <v>#DIV/0!</v>
      </c>
      <c r="AT91" s="136"/>
      <c r="AU91" s="136"/>
      <c r="AV91" s="467"/>
      <c r="AW91" s="468"/>
      <c r="AX91" s="480"/>
      <c r="AY91" s="480"/>
      <c r="AZ91" s="497"/>
      <c r="BA91" s="497"/>
      <c r="BB91" s="480"/>
      <c r="BC91" s="468"/>
      <c r="BD91" s="476"/>
      <c r="BE91" s="468"/>
      <c r="BF91" s="476"/>
      <c r="BG91" s="469"/>
      <c r="BH91" s="476"/>
      <c r="BI91" s="469"/>
      <c r="BJ91" s="476"/>
      <c r="BK91" s="468"/>
      <c r="BL91" s="476"/>
      <c r="BM91" s="468"/>
      <c r="BN91" s="476"/>
      <c r="BO91" s="468"/>
      <c r="BP91" s="480"/>
      <c r="BQ91" s="480"/>
      <c r="BR91" s="480"/>
      <c r="BS91" s="480"/>
      <c r="BT91" s="480"/>
      <c r="BU91" s="463"/>
      <c r="BV91" s="465"/>
      <c r="BW91" s="463"/>
      <c r="BX91" s="465"/>
    </row>
    <row r="92" spans="1:76" ht="17" customHeight="1" x14ac:dyDescent="0.35">
      <c r="A92" s="516"/>
      <c r="B92" s="483"/>
      <c r="C92" s="520"/>
      <c r="D92" s="490"/>
      <c r="E92" s="493"/>
      <c r="F92" s="138">
        <v>47</v>
      </c>
      <c r="G92" s="139">
        <f>'Anchor-AI'!L90</f>
        <v>0</v>
      </c>
      <c r="H92" s="140">
        <f>'Anchor-AI'!M90</f>
        <v>0</v>
      </c>
      <c r="I92" s="140">
        <f>'Anchor-AI'!N90</f>
        <v>0</v>
      </c>
      <c r="J92" s="140">
        <f>'Anchor-AI'!O90</f>
        <v>0</v>
      </c>
      <c r="K92" s="140">
        <f>(Summary!$C$58*H92+Summary!$C$59*I92+Summary!$C$60*J92)/Summary!$C$61</f>
        <v>0</v>
      </c>
      <c r="L92" s="140">
        <f>'Anchor-AI'!P90</f>
        <v>0</v>
      </c>
      <c r="M92" s="140">
        <f>'Anchor-AI'!Q90</f>
        <v>0</v>
      </c>
      <c r="N92" s="140">
        <f>'Anchor-AI'!R90</f>
        <v>0</v>
      </c>
      <c r="O92" s="140">
        <f>'Anchor-AI'!S90</f>
        <v>0</v>
      </c>
      <c r="P92" s="140">
        <f>'Anchor-AI'!T90</f>
        <v>0</v>
      </c>
      <c r="Q92" s="140">
        <f>'Anchor-AI'!U90</f>
        <v>0</v>
      </c>
      <c r="R92" s="140">
        <f>'Anchor-AI'!V90</f>
        <v>0</v>
      </c>
      <c r="S92" s="140">
        <f>'Anchor-AI'!W90</f>
        <v>0</v>
      </c>
      <c r="T92" s="140">
        <f>'Anchor-AI'!X90</f>
        <v>0</v>
      </c>
      <c r="U92" s="140">
        <f>10*LOG10(1/((Summary!$C$75/10^(R92/10)+Summary!$C$76/10^(S92/10)+Summary!$C$77/10^(T92/10))/Summary!$C$78))</f>
        <v>0</v>
      </c>
      <c r="V92" s="140">
        <f>'Anchor-AI'!Y90</f>
        <v>0</v>
      </c>
      <c r="W92" s="140">
        <f>'Anchor-AI'!Z90</f>
        <v>0</v>
      </c>
      <c r="X92" s="141">
        <f t="shared" si="9"/>
        <v>0</v>
      </c>
      <c r="Y92" s="133"/>
      <c r="Z92" s="139">
        <f>'Test-AI'!L90</f>
        <v>0</v>
      </c>
      <c r="AA92" s="381">
        <f>'Test-AI'!M90</f>
        <v>0</v>
      </c>
      <c r="AB92" s="381">
        <f>'Test-AI'!N90</f>
        <v>0</v>
      </c>
      <c r="AC92" s="381">
        <f>'Test-AI'!O90</f>
        <v>0</v>
      </c>
      <c r="AD92" s="381">
        <f>(Summary!$C$58*AA92+Summary!$C$59*AB92+Summary!$C$60*AC92)/Summary!$C$61</f>
        <v>0</v>
      </c>
      <c r="AE92" s="381">
        <f>'Test-AI'!P90</f>
        <v>0</v>
      </c>
      <c r="AF92" s="381">
        <f>'Test-AI'!Q90</f>
        <v>0</v>
      </c>
      <c r="AG92" s="381">
        <f>'Test-AI'!R90</f>
        <v>0</v>
      </c>
      <c r="AH92" s="381">
        <f>'Test-AI'!S90</f>
        <v>0</v>
      </c>
      <c r="AI92" s="381">
        <f>'Test-AI'!T90</f>
        <v>0</v>
      </c>
      <c r="AJ92" s="381">
        <f>'Test-AI'!U90</f>
        <v>0</v>
      </c>
      <c r="AK92" s="381">
        <f>'Test-AI'!V90</f>
        <v>0</v>
      </c>
      <c r="AL92" s="381">
        <f>'Test-AI'!W90</f>
        <v>0</v>
      </c>
      <c r="AM92" s="381">
        <f>'Test-AI'!X90</f>
        <v>0</v>
      </c>
      <c r="AN92" s="381">
        <f>10*LOG10(1/((Summary!$C$75/10^(AK92/10)+Summary!$C$76/10^(AL92/10)+Summary!$C$77/10^(AM92/10))/Summary!$C$78))</f>
        <v>0</v>
      </c>
      <c r="AO92" s="140">
        <f>'Test-AI'!Y90</f>
        <v>0</v>
      </c>
      <c r="AP92" s="140">
        <f>'Test-AI'!Z90</f>
        <v>0</v>
      </c>
      <c r="AQ92" s="141">
        <f t="shared" si="6"/>
        <v>0</v>
      </c>
      <c r="AR92" s="142" t="e">
        <f t="shared" si="7"/>
        <v>#DIV/0!</v>
      </c>
      <c r="AS92" s="143" t="e">
        <f t="shared" si="8"/>
        <v>#DIV/0!</v>
      </c>
      <c r="AT92" s="136"/>
      <c r="AU92" s="136"/>
      <c r="AV92" s="467" t="s">
        <v>123</v>
      </c>
      <c r="AW92" s="468" t="e" cm="1">
        <f t="array" ref="AW92">bdRateExtend($G90:$G93,H90:H93,$Z90:$Z93,AA90:AA93)</f>
        <v>#VALUE!</v>
      </c>
      <c r="AX92" s="480"/>
      <c r="AY92" s="480"/>
      <c r="AZ92" s="497"/>
      <c r="BA92" s="497"/>
      <c r="BB92" s="480"/>
      <c r="BC92" s="468" t="e" cm="1">
        <f t="array" ref="BC92">bdRateExtend($G90:$G93,L90:L93,$Z90:$Z93,AE90:AE93)</f>
        <v>#VALUE!</v>
      </c>
      <c r="BD92" s="476"/>
      <c r="BE92" s="468" t="e" cm="1">
        <f t="array" ref="BE92">bdRateExtend($G90:$G93,M90:M93,$Z90:$Z93,AF90:AF93)</f>
        <v>#VALUE!</v>
      </c>
      <c r="BF92" s="476"/>
      <c r="BG92" s="469" t="e" cm="1">
        <f t="array" ref="BG92">bdRateExtend($G90:$G93,N90:N93,$Z90:$Z93,AG90:AG93,"None", FALSE,1)</f>
        <v>#VALUE!</v>
      </c>
      <c r="BH92" s="476"/>
      <c r="BI92" s="469" t="e" cm="1">
        <f t="array" ref="BI92">bdRateExtend($G90:$G93,O90:O93,$Z90:$Z93,AH90:AH93,"None", FALSE,1)</f>
        <v>#VALUE!</v>
      </c>
      <c r="BJ92" s="476"/>
      <c r="BK92" s="468" t="e" cm="1">
        <f t="array" ref="BK92">bdRateExtend($G90:$G93,P90:P93,$Z90:$Z93,AI90:AI93)</f>
        <v>#VALUE!</v>
      </c>
      <c r="BL92" s="476"/>
      <c r="BM92" s="468" t="e" cm="1">
        <f t="array" ref="BM92">bdRateExtend($G90:$G93,Q90:Q93,$Z90:$Z93,AJ90:AJ93)</f>
        <v>#VALUE!</v>
      </c>
      <c r="BN92" s="476"/>
      <c r="BO92" s="468" t="e" cm="1">
        <f t="array" ref="BO92">bdRateExtend($G90:$G93,R90:R93,$Z90:$Z93,AK90:AK93)</f>
        <v>#VALUE!</v>
      </c>
      <c r="BP92" s="480"/>
      <c r="BQ92" s="480"/>
      <c r="BR92" s="480"/>
      <c r="BS92" s="480"/>
      <c r="BT92" s="480"/>
      <c r="BU92" s="463" cm="1">
        <f t="array" ref="BU92">testVMAFRange($G90:$G93,N90:N93,$Z90:$Z93,AG90:AG93)</f>
        <v>0</v>
      </c>
      <c r="BV92" s="465"/>
      <c r="BW92" s="463" cm="1">
        <f t="array" ref="BW92">testVMAFRange($G90:$G93,O90:O93,$Z90:$Z93,AH90:AH93)</f>
        <v>0</v>
      </c>
      <c r="BX92" s="465"/>
    </row>
    <row r="93" spans="1:76" ht="17" customHeight="1" thickBot="1" x14ac:dyDescent="0.4">
      <c r="A93" s="516"/>
      <c r="B93" s="518"/>
      <c r="C93" s="521"/>
      <c r="D93" s="522"/>
      <c r="E93" s="523"/>
      <c r="F93" s="144">
        <v>55</v>
      </c>
      <c r="G93" s="145">
        <f>'Anchor-AI'!L91</f>
        <v>0</v>
      </c>
      <c r="H93" s="146">
        <f>'Anchor-AI'!M91</f>
        <v>0</v>
      </c>
      <c r="I93" s="146">
        <f>'Anchor-AI'!N91</f>
        <v>0</v>
      </c>
      <c r="J93" s="146">
        <f>'Anchor-AI'!O91</f>
        <v>0</v>
      </c>
      <c r="K93" s="146">
        <f>(Summary!$C$58*H93+Summary!$C$59*I93+Summary!$C$60*J93)/Summary!$C$61</f>
        <v>0</v>
      </c>
      <c r="L93" s="146">
        <f>'Anchor-AI'!P91</f>
        <v>0</v>
      </c>
      <c r="M93" s="146">
        <f>'Anchor-AI'!Q91</f>
        <v>0</v>
      </c>
      <c r="N93" s="146">
        <f>'Anchor-AI'!R91</f>
        <v>0</v>
      </c>
      <c r="O93" s="146">
        <f>'Anchor-AI'!S91</f>
        <v>0</v>
      </c>
      <c r="P93" s="146">
        <f>'Anchor-AI'!T91</f>
        <v>0</v>
      </c>
      <c r="Q93" s="146">
        <f>'Anchor-AI'!U91</f>
        <v>0</v>
      </c>
      <c r="R93" s="146">
        <f>'Anchor-AI'!V91</f>
        <v>0</v>
      </c>
      <c r="S93" s="146">
        <f>'Anchor-AI'!W91</f>
        <v>0</v>
      </c>
      <c r="T93" s="146">
        <f>'Anchor-AI'!X91</f>
        <v>0</v>
      </c>
      <c r="U93" s="146">
        <f>10*LOG10(1/((Summary!$C$75/10^(R93/10)+Summary!$C$76/10^(S93/10)+Summary!$C$77/10^(T93/10))/Summary!$C$78))</f>
        <v>0</v>
      </c>
      <c r="V93" s="140">
        <f>'Anchor-AI'!Y91</f>
        <v>0</v>
      </c>
      <c r="W93" s="140">
        <f>'Anchor-AI'!Z91</f>
        <v>0</v>
      </c>
      <c r="X93" s="147">
        <f t="shared" si="9"/>
        <v>0</v>
      </c>
      <c r="Y93" s="133"/>
      <c r="Z93" s="145">
        <f>'Test-AI'!L91</f>
        <v>0</v>
      </c>
      <c r="AA93" s="382">
        <f>'Test-AI'!M91</f>
        <v>0</v>
      </c>
      <c r="AB93" s="382">
        <f>'Test-AI'!N91</f>
        <v>0</v>
      </c>
      <c r="AC93" s="382">
        <f>'Test-AI'!O91</f>
        <v>0</v>
      </c>
      <c r="AD93" s="382">
        <f>(Summary!$C$58*AA93+Summary!$C$59*AB93+Summary!$C$60*AC93)/Summary!$C$61</f>
        <v>0</v>
      </c>
      <c r="AE93" s="382">
        <f>'Test-AI'!P91</f>
        <v>0</v>
      </c>
      <c r="AF93" s="382">
        <f>'Test-AI'!Q91</f>
        <v>0</v>
      </c>
      <c r="AG93" s="382">
        <f>'Test-AI'!R91</f>
        <v>0</v>
      </c>
      <c r="AH93" s="382">
        <f>'Test-AI'!S91</f>
        <v>0</v>
      </c>
      <c r="AI93" s="382">
        <f>'Test-AI'!T91</f>
        <v>0</v>
      </c>
      <c r="AJ93" s="382">
        <f>'Test-AI'!U91</f>
        <v>0</v>
      </c>
      <c r="AK93" s="382">
        <f>'Test-AI'!V91</f>
        <v>0</v>
      </c>
      <c r="AL93" s="382">
        <f>'Test-AI'!W91</f>
        <v>0</v>
      </c>
      <c r="AM93" s="382">
        <f>'Test-AI'!X91</f>
        <v>0</v>
      </c>
      <c r="AN93" s="382">
        <f>10*LOG10(1/((Summary!$C$75/10^(AK93/10)+Summary!$C$76/10^(AL93/10)+Summary!$C$77/10^(AM93/10))/Summary!$C$78))</f>
        <v>0</v>
      </c>
      <c r="AO93" s="140">
        <f>'Test-AI'!Y91</f>
        <v>0</v>
      </c>
      <c r="AP93" s="140">
        <f>'Test-AI'!Z91</f>
        <v>0</v>
      </c>
      <c r="AQ93" s="147">
        <f t="shared" si="6"/>
        <v>0</v>
      </c>
      <c r="AR93" s="148" t="e">
        <f t="shared" si="7"/>
        <v>#DIV/0!</v>
      </c>
      <c r="AS93" s="149" t="e">
        <f t="shared" si="8"/>
        <v>#DIV/0!</v>
      </c>
      <c r="AT93" s="136"/>
      <c r="AU93" s="136"/>
      <c r="AV93" s="470"/>
      <c r="AW93" s="471"/>
      <c r="AX93" s="481"/>
      <c r="AY93" s="481"/>
      <c r="AZ93" s="498"/>
      <c r="BA93" s="498"/>
      <c r="BB93" s="481"/>
      <c r="BC93" s="471"/>
      <c r="BD93" s="477"/>
      <c r="BE93" s="471"/>
      <c r="BF93" s="477"/>
      <c r="BG93" s="472"/>
      <c r="BH93" s="477"/>
      <c r="BI93" s="472"/>
      <c r="BJ93" s="477"/>
      <c r="BK93" s="471"/>
      <c r="BL93" s="477"/>
      <c r="BM93" s="471"/>
      <c r="BN93" s="477"/>
      <c r="BO93" s="471"/>
      <c r="BP93" s="481"/>
      <c r="BQ93" s="481"/>
      <c r="BR93" s="481"/>
      <c r="BS93" s="481"/>
      <c r="BT93" s="481"/>
      <c r="BU93" s="473"/>
      <c r="BV93" s="466"/>
      <c r="BW93" s="473"/>
      <c r="BX93" s="466"/>
    </row>
    <row r="94" spans="1:76" ht="17" customHeight="1" x14ac:dyDescent="0.35">
      <c r="A94" s="516"/>
      <c r="B94" s="482" t="s">
        <v>2</v>
      </c>
      <c r="C94" s="519" t="s">
        <v>136</v>
      </c>
      <c r="D94" s="489">
        <v>30</v>
      </c>
      <c r="E94" s="492">
        <v>8</v>
      </c>
      <c r="F94" s="129">
        <v>15</v>
      </c>
      <c r="G94" s="130">
        <f>'Anchor-AI'!L92</f>
        <v>0</v>
      </c>
      <c r="H94" s="131">
        <f>'Anchor-AI'!M92</f>
        <v>0</v>
      </c>
      <c r="I94" s="131">
        <f>'Anchor-AI'!N92</f>
        <v>0</v>
      </c>
      <c r="J94" s="131">
        <f>'Anchor-AI'!O92</f>
        <v>0</v>
      </c>
      <c r="K94" s="131">
        <f>(Summary!$C$58*H94+Summary!$C$59*I94+Summary!$C$60*J94)/Summary!$C$61</f>
        <v>0</v>
      </c>
      <c r="L94" s="131">
        <f>'Anchor-AI'!P92</f>
        <v>0</v>
      </c>
      <c r="M94" s="131">
        <f>'Anchor-AI'!Q92</f>
        <v>0</v>
      </c>
      <c r="N94" s="131">
        <f>'Anchor-AI'!R92</f>
        <v>0</v>
      </c>
      <c r="O94" s="131">
        <f>'Anchor-AI'!S92</f>
        <v>0</v>
      </c>
      <c r="P94" s="131">
        <f>'Anchor-AI'!T92</f>
        <v>0</v>
      </c>
      <c r="Q94" s="131">
        <f>'Anchor-AI'!U92</f>
        <v>0</v>
      </c>
      <c r="R94" s="131">
        <f>'Anchor-AI'!V92</f>
        <v>0</v>
      </c>
      <c r="S94" s="131">
        <f>'Anchor-AI'!W92</f>
        <v>0</v>
      </c>
      <c r="T94" s="131">
        <f>'Anchor-AI'!X92</f>
        <v>0</v>
      </c>
      <c r="U94" s="131">
        <f>10*LOG10(1/((Summary!$C$75/10^(R94/10)+Summary!$C$76/10^(S94/10)+Summary!$C$77/10^(T94/10))/Summary!$C$78))</f>
        <v>0</v>
      </c>
      <c r="V94" s="131">
        <f>'Anchor-AI'!Y92</f>
        <v>0</v>
      </c>
      <c r="W94" s="131">
        <f>'Anchor-AI'!Z92</f>
        <v>0</v>
      </c>
      <c r="X94" s="132">
        <f t="shared" si="9"/>
        <v>0</v>
      </c>
      <c r="Y94" s="133"/>
      <c r="Z94" s="130">
        <f>'Test-AI'!L92</f>
        <v>0</v>
      </c>
      <c r="AA94" s="380">
        <f>'Test-AI'!M92</f>
        <v>0</v>
      </c>
      <c r="AB94" s="380">
        <f>'Test-AI'!N92</f>
        <v>0</v>
      </c>
      <c r="AC94" s="380">
        <f>'Test-AI'!O92</f>
        <v>0</v>
      </c>
      <c r="AD94" s="380">
        <f>(Summary!$C$58*AA94+Summary!$C$59*AB94+Summary!$C$60*AC94)/Summary!$C$61</f>
        <v>0</v>
      </c>
      <c r="AE94" s="380">
        <f>'Test-AI'!P92</f>
        <v>0</v>
      </c>
      <c r="AF94" s="380">
        <f>'Test-AI'!Q92</f>
        <v>0</v>
      </c>
      <c r="AG94" s="380">
        <f>'Test-AI'!R92</f>
        <v>0</v>
      </c>
      <c r="AH94" s="380">
        <f>'Test-AI'!S92</f>
        <v>0</v>
      </c>
      <c r="AI94" s="380">
        <f>'Test-AI'!T92</f>
        <v>0</v>
      </c>
      <c r="AJ94" s="380">
        <f>'Test-AI'!U92</f>
        <v>0</v>
      </c>
      <c r="AK94" s="380">
        <f>'Test-AI'!V92</f>
        <v>0</v>
      </c>
      <c r="AL94" s="380">
        <f>'Test-AI'!W92</f>
        <v>0</v>
      </c>
      <c r="AM94" s="380">
        <f>'Test-AI'!X92</f>
        <v>0</v>
      </c>
      <c r="AN94" s="380">
        <f>10*LOG10(1/((Summary!$C$75/10^(AK94/10)+Summary!$C$76/10^(AL94/10)+Summary!$C$77/10^(AM94/10))/Summary!$C$78))</f>
        <v>0</v>
      </c>
      <c r="AO94" s="131">
        <f>'Test-AI'!Y92</f>
        <v>0</v>
      </c>
      <c r="AP94" s="131">
        <f>'Test-AI'!Z92</f>
        <v>0</v>
      </c>
      <c r="AQ94" s="132">
        <f t="shared" si="6"/>
        <v>0</v>
      </c>
      <c r="AR94" s="134" t="e">
        <f t="shared" si="7"/>
        <v>#DIV/0!</v>
      </c>
      <c r="AS94" s="135" t="e">
        <f t="shared" si="8"/>
        <v>#DIV/0!</v>
      </c>
      <c r="AT94" s="136"/>
      <c r="AU94" s="136"/>
      <c r="AV94" s="495" t="s">
        <v>121</v>
      </c>
      <c r="AW94" s="478" t="e" cm="1">
        <f t="array" ref="AW94">bdRateExtend($G94:$G97,H94:H97,$Z94:$Z97,AA94:AA97)</f>
        <v>#VALUE!</v>
      </c>
      <c r="AX94" s="479" t="e" cm="1">
        <f t="array" ref="AX94">bdRateExtend($G94:$G99,H94:H99,$Z94:$Z99,AA94:AA99)</f>
        <v>#VALUE!</v>
      </c>
      <c r="AY94" s="479" t="e" cm="1">
        <f t="array" ref="AY94">bdRateExtend($G94:$G99,I94:I99,$Z94:$Z99,AB94:AB99)</f>
        <v>#VALUE!</v>
      </c>
      <c r="AZ94" s="496" t="e" cm="1">
        <f t="array" ref="AZ94">bdRateExtend($G94:$G99,J94:J99,$Z94:$Z99,AC94:AC99)</f>
        <v>#VALUE!</v>
      </c>
      <c r="BA94" s="496" t="e" cm="1">
        <f t="array" ref="BA94">bdRateExtend($G94:$G99,K94:K99,$Z94:$Z99,AD94:AD99)</f>
        <v>#VALUE!</v>
      </c>
      <c r="BB94" s="479" t="e">
        <f>(Summary!$C$89*AX94+Summary!$C$90*AY94+Summary!$C$91*AZ94)/Summary!$C$92</f>
        <v>#VALUE!</v>
      </c>
      <c r="BC94" s="478" t="e" cm="1">
        <f t="array" ref="BC94">bdRateExtend($G94:$G97,L94:L97,$Z94:$Z97,AE94:AE97)</f>
        <v>#VALUE!</v>
      </c>
      <c r="BD94" s="475" t="e" cm="1">
        <f t="array" ref="BD94">bdRateExtend($G94:$G99,L94:L99,$Z94:$Z99,AE94:AE99)</f>
        <v>#VALUE!</v>
      </c>
      <c r="BE94" s="478" t="e" cm="1">
        <f t="array" ref="BE94">bdRateExtend($G94:$G97,M94:M97,$Z94:$Z97,AF94:AF97)</f>
        <v>#VALUE!</v>
      </c>
      <c r="BF94" s="475" t="e" cm="1">
        <f t="array" ref="BF94">bdRateExtend($G94:$G99,M94:M99,$Z94:$Z99,AF94:AF99)</f>
        <v>#VALUE!</v>
      </c>
      <c r="BG94" s="474" t="e" cm="1">
        <f t="array" ref="BG94">bdRateExtend($G94:$G97,N94:N97,$Z94:$Z97,AG94:AG97,"None", FALSE,1)</f>
        <v>#VALUE!</v>
      </c>
      <c r="BH94" s="475" t="e" cm="1">
        <f t="array" ref="BH94">bdRateExtend($G94:$G99,N94:N99,$Z94:$Z99,AG94:AG99,"None", FALSE,1)</f>
        <v>#VALUE!</v>
      </c>
      <c r="BI94" s="474" t="e" cm="1">
        <f t="array" ref="BI94">bdRateExtend($G94:$G97,O94:O97,$Z94:$Z97,AH94:AH97,"None", FALSE,1)</f>
        <v>#VALUE!</v>
      </c>
      <c r="BJ94" s="475" t="e" cm="1">
        <f t="array" ref="BJ94">bdRateExtend($G94:$G99,O94:O99,$Z94:$Z99,AH94:AH99,"None", FALSE,1)</f>
        <v>#VALUE!</v>
      </c>
      <c r="BK94" s="478" t="e" cm="1">
        <f t="array" ref="BK94">bdRateExtend($G94:$G97,P94:P97,$Z94:$Z97,AI94:AI97)</f>
        <v>#VALUE!</v>
      </c>
      <c r="BL94" s="475" t="e" cm="1">
        <f t="array" ref="BL94">bdRateExtend($G94:$G99,P94:P99,$Z94:$Z99,AI94:AI99)</f>
        <v>#VALUE!</v>
      </c>
      <c r="BM94" s="478" t="e" cm="1">
        <f t="array" ref="BM94">bdRateExtend($G94:$G97,Q94:Q97,$Z94:$Z97,AJ94:AJ97)</f>
        <v>#VALUE!</v>
      </c>
      <c r="BN94" s="475" t="e" cm="1">
        <f t="array" ref="BN94">bdRateExtend($G94:$G99,Q94:Q99,$Z94:$Z99,AJ94:AJ99)</f>
        <v>#VALUE!</v>
      </c>
      <c r="BO94" s="478" t="e" cm="1">
        <f t="array" ref="BO94">bdRateExtend($G94:$G97,R94:R97,$Z94:$Z97,AK94:AK97)</f>
        <v>#VALUE!</v>
      </c>
      <c r="BP94" s="479" t="e" cm="1">
        <f t="array" ref="BP94">bdRateExtend($G94:$G99,R94:R99,$Z94:$Z99,AK94:AK99)</f>
        <v>#VALUE!</v>
      </c>
      <c r="BQ94" s="479" t="e" cm="1">
        <f t="array" ref="BQ94">bdRateExtend($G94:$G99,S94:S99,$Z94:$Z99,AL94:AL99)</f>
        <v>#VALUE!</v>
      </c>
      <c r="BR94" s="479" t="e" cm="1">
        <f t="array" ref="BR94">bdRateExtend($G94:$G99,T94:T99,$Z94:$Z99,AM94:AM99)</f>
        <v>#VALUE!</v>
      </c>
      <c r="BS94" s="479" t="e" cm="1">
        <f t="array" ref="BS94">bdRateExtend($G94:$G99,U94:U99,$Z94:$Z99,AN94:AN99)</f>
        <v>#VALUE!</v>
      </c>
      <c r="BT94" s="479" t="e">
        <f>(Summary!$C$103*BP94+Summary!$C$104*BQ94+Summary!$C$105*BR94)/Summary!$C$106</f>
        <v>#VALUE!</v>
      </c>
      <c r="BU94" s="462" cm="1">
        <f t="array" ref="BU94">testVMAFRange($G94:$G97,N94:N97,$Z94:$Z97,AG94:AG97)</f>
        <v>0</v>
      </c>
      <c r="BV94" s="464" cm="1">
        <f t="array" ref="BV94">testVMAFRange($G94:$G99,N94:N99,$Z94:$Z99,AG94:AG99)</f>
        <v>0</v>
      </c>
      <c r="BW94" s="462" cm="1">
        <f t="array" ref="BW94">testVMAFRange($G94:$G97,O94:O97,$Z94:$Z97,AH94:AH97)</f>
        <v>0</v>
      </c>
      <c r="BX94" s="464" cm="1">
        <f t="array" ref="BX94">testVMAFRange($G94:$G99,O94:O99,$Z94:$Z99,AH94:AH99)</f>
        <v>0</v>
      </c>
    </row>
    <row r="95" spans="1:76" ht="17" customHeight="1" x14ac:dyDescent="0.35">
      <c r="A95" s="516"/>
      <c r="B95" s="483"/>
      <c r="C95" s="520"/>
      <c r="D95" s="490"/>
      <c r="E95" s="493"/>
      <c r="F95" s="138">
        <v>23</v>
      </c>
      <c r="G95" s="139">
        <f>'Anchor-AI'!L93</f>
        <v>0</v>
      </c>
      <c r="H95" s="140">
        <f>'Anchor-AI'!M93</f>
        <v>0</v>
      </c>
      <c r="I95" s="140">
        <f>'Anchor-AI'!N93</f>
        <v>0</v>
      </c>
      <c r="J95" s="140">
        <f>'Anchor-AI'!O93</f>
        <v>0</v>
      </c>
      <c r="K95" s="140">
        <f>(Summary!$C$58*H95+Summary!$C$59*I95+Summary!$C$60*J95)/Summary!$C$61</f>
        <v>0</v>
      </c>
      <c r="L95" s="140">
        <f>'Anchor-AI'!P93</f>
        <v>0</v>
      </c>
      <c r="M95" s="140">
        <f>'Anchor-AI'!Q93</f>
        <v>0</v>
      </c>
      <c r="N95" s="140">
        <f>'Anchor-AI'!R93</f>
        <v>0</v>
      </c>
      <c r="O95" s="140">
        <f>'Anchor-AI'!S93</f>
        <v>0</v>
      </c>
      <c r="P95" s="140">
        <f>'Anchor-AI'!T93</f>
        <v>0</v>
      </c>
      <c r="Q95" s="140">
        <f>'Anchor-AI'!U93</f>
        <v>0</v>
      </c>
      <c r="R95" s="140">
        <f>'Anchor-AI'!V93</f>
        <v>0</v>
      </c>
      <c r="S95" s="140">
        <f>'Anchor-AI'!W93</f>
        <v>0</v>
      </c>
      <c r="T95" s="140">
        <f>'Anchor-AI'!X93</f>
        <v>0</v>
      </c>
      <c r="U95" s="140">
        <f>10*LOG10(1/((Summary!$C$75/10^(R95/10)+Summary!$C$76/10^(S95/10)+Summary!$C$77/10^(T95/10))/Summary!$C$78))</f>
        <v>0</v>
      </c>
      <c r="V95" s="140">
        <f>'Anchor-AI'!Y93</f>
        <v>0</v>
      </c>
      <c r="W95" s="140">
        <f>'Anchor-AI'!Z93</f>
        <v>0</v>
      </c>
      <c r="X95" s="141">
        <f t="shared" si="9"/>
        <v>0</v>
      </c>
      <c r="Y95" s="133"/>
      <c r="Z95" s="139">
        <f>'Test-AI'!L93</f>
        <v>0</v>
      </c>
      <c r="AA95" s="381">
        <f>'Test-AI'!M93</f>
        <v>0</v>
      </c>
      <c r="AB95" s="381">
        <f>'Test-AI'!N93</f>
        <v>0</v>
      </c>
      <c r="AC95" s="381">
        <f>'Test-AI'!O93</f>
        <v>0</v>
      </c>
      <c r="AD95" s="381">
        <f>(Summary!$C$58*AA95+Summary!$C$59*AB95+Summary!$C$60*AC95)/Summary!$C$61</f>
        <v>0</v>
      </c>
      <c r="AE95" s="381">
        <f>'Test-AI'!P93</f>
        <v>0</v>
      </c>
      <c r="AF95" s="381">
        <f>'Test-AI'!Q93</f>
        <v>0</v>
      </c>
      <c r="AG95" s="381">
        <f>'Test-AI'!R93</f>
        <v>0</v>
      </c>
      <c r="AH95" s="381">
        <f>'Test-AI'!S93</f>
        <v>0</v>
      </c>
      <c r="AI95" s="381">
        <f>'Test-AI'!T93</f>
        <v>0</v>
      </c>
      <c r="AJ95" s="381">
        <f>'Test-AI'!U93</f>
        <v>0</v>
      </c>
      <c r="AK95" s="381">
        <f>'Test-AI'!V93</f>
        <v>0</v>
      </c>
      <c r="AL95" s="381">
        <f>'Test-AI'!W93</f>
        <v>0</v>
      </c>
      <c r="AM95" s="381">
        <f>'Test-AI'!X93</f>
        <v>0</v>
      </c>
      <c r="AN95" s="381">
        <f>10*LOG10(1/((Summary!$C$75/10^(AK95/10)+Summary!$C$76/10^(AL95/10)+Summary!$C$77/10^(AM95/10))/Summary!$C$78))</f>
        <v>0</v>
      </c>
      <c r="AO95" s="140">
        <f>'Test-AI'!Y93</f>
        <v>0</v>
      </c>
      <c r="AP95" s="140">
        <f>'Test-AI'!Z93</f>
        <v>0</v>
      </c>
      <c r="AQ95" s="141">
        <f t="shared" si="6"/>
        <v>0</v>
      </c>
      <c r="AR95" s="142" t="e">
        <f t="shared" si="7"/>
        <v>#DIV/0!</v>
      </c>
      <c r="AS95" s="143" t="e">
        <f t="shared" si="8"/>
        <v>#DIV/0!</v>
      </c>
      <c r="AT95" s="136"/>
      <c r="AU95" s="136"/>
      <c r="AV95" s="467"/>
      <c r="AW95" s="468"/>
      <c r="AX95" s="480"/>
      <c r="AY95" s="480"/>
      <c r="AZ95" s="497"/>
      <c r="BA95" s="497"/>
      <c r="BB95" s="480"/>
      <c r="BC95" s="468"/>
      <c r="BD95" s="476"/>
      <c r="BE95" s="468"/>
      <c r="BF95" s="476"/>
      <c r="BG95" s="469"/>
      <c r="BH95" s="476"/>
      <c r="BI95" s="469"/>
      <c r="BJ95" s="476"/>
      <c r="BK95" s="468"/>
      <c r="BL95" s="476"/>
      <c r="BM95" s="468"/>
      <c r="BN95" s="476"/>
      <c r="BO95" s="468"/>
      <c r="BP95" s="480"/>
      <c r="BQ95" s="480"/>
      <c r="BR95" s="480"/>
      <c r="BS95" s="480"/>
      <c r="BT95" s="480"/>
      <c r="BU95" s="463"/>
      <c r="BV95" s="465"/>
      <c r="BW95" s="463"/>
      <c r="BX95" s="465"/>
    </row>
    <row r="96" spans="1:76" ht="17" customHeight="1" x14ac:dyDescent="0.35">
      <c r="A96" s="516"/>
      <c r="B96" s="483"/>
      <c r="C96" s="520"/>
      <c r="D96" s="490"/>
      <c r="E96" s="493"/>
      <c r="F96" s="138">
        <v>31</v>
      </c>
      <c r="G96" s="139">
        <f>'Anchor-AI'!L94</f>
        <v>0</v>
      </c>
      <c r="H96" s="140">
        <f>'Anchor-AI'!M94</f>
        <v>0</v>
      </c>
      <c r="I96" s="140">
        <f>'Anchor-AI'!N94</f>
        <v>0</v>
      </c>
      <c r="J96" s="140">
        <f>'Anchor-AI'!O94</f>
        <v>0</v>
      </c>
      <c r="K96" s="140">
        <f>(Summary!$C$58*H96+Summary!$C$59*I96+Summary!$C$60*J96)/Summary!$C$61</f>
        <v>0</v>
      </c>
      <c r="L96" s="140">
        <f>'Anchor-AI'!P94</f>
        <v>0</v>
      </c>
      <c r="M96" s="140">
        <f>'Anchor-AI'!Q94</f>
        <v>0</v>
      </c>
      <c r="N96" s="140">
        <f>'Anchor-AI'!R94</f>
        <v>0</v>
      </c>
      <c r="O96" s="140">
        <f>'Anchor-AI'!S94</f>
        <v>0</v>
      </c>
      <c r="P96" s="140">
        <f>'Anchor-AI'!T94</f>
        <v>0</v>
      </c>
      <c r="Q96" s="140">
        <f>'Anchor-AI'!U94</f>
        <v>0</v>
      </c>
      <c r="R96" s="140">
        <f>'Anchor-AI'!V94</f>
        <v>0</v>
      </c>
      <c r="S96" s="140">
        <f>'Anchor-AI'!W94</f>
        <v>0</v>
      </c>
      <c r="T96" s="140">
        <f>'Anchor-AI'!X94</f>
        <v>0</v>
      </c>
      <c r="U96" s="140">
        <f>10*LOG10(1/((Summary!$C$75/10^(R96/10)+Summary!$C$76/10^(S96/10)+Summary!$C$77/10^(T96/10))/Summary!$C$78))</f>
        <v>0</v>
      </c>
      <c r="V96" s="140">
        <f>'Anchor-AI'!Y94</f>
        <v>0</v>
      </c>
      <c r="W96" s="140">
        <f>'Anchor-AI'!Z94</f>
        <v>0</v>
      </c>
      <c r="X96" s="141">
        <f t="shared" si="9"/>
        <v>0</v>
      </c>
      <c r="Y96" s="133"/>
      <c r="Z96" s="139">
        <f>'Test-AI'!L94</f>
        <v>0</v>
      </c>
      <c r="AA96" s="381">
        <f>'Test-AI'!M94</f>
        <v>0</v>
      </c>
      <c r="AB96" s="381">
        <f>'Test-AI'!N94</f>
        <v>0</v>
      </c>
      <c r="AC96" s="381">
        <f>'Test-AI'!O94</f>
        <v>0</v>
      </c>
      <c r="AD96" s="381">
        <f>(Summary!$C$58*AA96+Summary!$C$59*AB96+Summary!$C$60*AC96)/Summary!$C$61</f>
        <v>0</v>
      </c>
      <c r="AE96" s="381">
        <f>'Test-AI'!P94</f>
        <v>0</v>
      </c>
      <c r="AF96" s="381">
        <f>'Test-AI'!Q94</f>
        <v>0</v>
      </c>
      <c r="AG96" s="381">
        <f>'Test-AI'!R94</f>
        <v>0</v>
      </c>
      <c r="AH96" s="381">
        <f>'Test-AI'!S94</f>
        <v>0</v>
      </c>
      <c r="AI96" s="381">
        <f>'Test-AI'!T94</f>
        <v>0</v>
      </c>
      <c r="AJ96" s="381">
        <f>'Test-AI'!U94</f>
        <v>0</v>
      </c>
      <c r="AK96" s="381">
        <f>'Test-AI'!V94</f>
        <v>0</v>
      </c>
      <c r="AL96" s="381">
        <f>'Test-AI'!W94</f>
        <v>0</v>
      </c>
      <c r="AM96" s="381">
        <f>'Test-AI'!X94</f>
        <v>0</v>
      </c>
      <c r="AN96" s="381">
        <f>10*LOG10(1/((Summary!$C$75/10^(AK96/10)+Summary!$C$76/10^(AL96/10)+Summary!$C$77/10^(AM96/10))/Summary!$C$78))</f>
        <v>0</v>
      </c>
      <c r="AO96" s="140">
        <f>'Test-AI'!Y94</f>
        <v>0</v>
      </c>
      <c r="AP96" s="140">
        <f>'Test-AI'!Z94</f>
        <v>0</v>
      </c>
      <c r="AQ96" s="141">
        <f t="shared" si="6"/>
        <v>0</v>
      </c>
      <c r="AR96" s="142" t="e">
        <f t="shared" si="7"/>
        <v>#DIV/0!</v>
      </c>
      <c r="AS96" s="143" t="e">
        <f t="shared" si="8"/>
        <v>#DIV/0!</v>
      </c>
      <c r="AT96" s="136"/>
      <c r="AU96" s="136"/>
      <c r="AV96" s="467" t="s">
        <v>122</v>
      </c>
      <c r="AW96" s="468" t="e" cm="1">
        <f t="array" ref="AW96">bdRateExtend($G95:$G98,H95:H98,$Z95:$Z98,AA95:AA98)</f>
        <v>#VALUE!</v>
      </c>
      <c r="AX96" s="480"/>
      <c r="AY96" s="480"/>
      <c r="AZ96" s="497"/>
      <c r="BA96" s="497"/>
      <c r="BB96" s="480"/>
      <c r="BC96" s="468" t="e" cm="1">
        <f t="array" ref="BC96">bdRateExtend($G95:$G98,L95:L98,$Z95:$Z98,AE95:AE98)</f>
        <v>#VALUE!</v>
      </c>
      <c r="BD96" s="476"/>
      <c r="BE96" s="468" t="e" cm="1">
        <f t="array" ref="BE96">bdRateExtend($G95:$G98,M95:M98,$Z95:$Z98,AF95:AF98)</f>
        <v>#VALUE!</v>
      </c>
      <c r="BF96" s="476"/>
      <c r="BG96" s="469" t="e" cm="1">
        <f t="array" ref="BG96">bdRateExtend($G95:$G98,N95:N98,$Z95:$Z98,AG95:AG98,"None", FALSE,1)</f>
        <v>#VALUE!</v>
      </c>
      <c r="BH96" s="476"/>
      <c r="BI96" s="469" t="e" cm="1">
        <f t="array" ref="BI96">bdRateExtend($G95:$G98,O95:O98,$Z95:$Z98,AH95:AH98,"None", FALSE,1)</f>
        <v>#VALUE!</v>
      </c>
      <c r="BJ96" s="476"/>
      <c r="BK96" s="468" t="e" cm="1">
        <f t="array" ref="BK96">bdRateExtend($G95:$G98,P95:P98,$Z95:$Z98,AI95:AI98)</f>
        <v>#VALUE!</v>
      </c>
      <c r="BL96" s="476"/>
      <c r="BM96" s="468" t="e" cm="1">
        <f t="array" ref="BM96">bdRateExtend($G95:$G98,Q95:Q98,$Z95:$Z98,AJ95:AJ98)</f>
        <v>#VALUE!</v>
      </c>
      <c r="BN96" s="476"/>
      <c r="BO96" s="468" t="e" cm="1">
        <f t="array" ref="BO96">bdRateExtend($G95:$G98,R95:R98,$Z95:$Z98,AK95:AK98)</f>
        <v>#VALUE!</v>
      </c>
      <c r="BP96" s="480"/>
      <c r="BQ96" s="480"/>
      <c r="BR96" s="480"/>
      <c r="BS96" s="480"/>
      <c r="BT96" s="480"/>
      <c r="BU96" s="463" cm="1">
        <f t="array" ref="BU96">testVMAFRange($G95:$G98,N95:N98,$Z95:$Z98,AG95:AG98)</f>
        <v>0</v>
      </c>
      <c r="BV96" s="465"/>
      <c r="BW96" s="463" cm="1">
        <f t="array" ref="BW96">testVMAFRange($G95:$G98,O95:O98,$Z95:$Z98,AH95:AH98)</f>
        <v>0</v>
      </c>
      <c r="BX96" s="465"/>
    </row>
    <row r="97" spans="1:76" ht="17" customHeight="1" x14ac:dyDescent="0.35">
      <c r="A97" s="516"/>
      <c r="B97" s="483"/>
      <c r="C97" s="520"/>
      <c r="D97" s="490"/>
      <c r="E97" s="493"/>
      <c r="F97" s="138">
        <v>39</v>
      </c>
      <c r="G97" s="139">
        <f>'Anchor-AI'!L95</f>
        <v>0</v>
      </c>
      <c r="H97" s="140">
        <f>'Anchor-AI'!M95</f>
        <v>0</v>
      </c>
      <c r="I97" s="140">
        <f>'Anchor-AI'!N95</f>
        <v>0</v>
      </c>
      <c r="J97" s="140">
        <f>'Anchor-AI'!O95</f>
        <v>0</v>
      </c>
      <c r="K97" s="140">
        <f>(Summary!$C$58*H97+Summary!$C$59*I97+Summary!$C$60*J97)/Summary!$C$61</f>
        <v>0</v>
      </c>
      <c r="L97" s="140">
        <f>'Anchor-AI'!P95</f>
        <v>0</v>
      </c>
      <c r="M97" s="140">
        <f>'Anchor-AI'!Q95</f>
        <v>0</v>
      </c>
      <c r="N97" s="140">
        <f>'Anchor-AI'!R95</f>
        <v>0</v>
      </c>
      <c r="O97" s="140">
        <f>'Anchor-AI'!S95</f>
        <v>0</v>
      </c>
      <c r="P97" s="140">
        <f>'Anchor-AI'!T95</f>
        <v>0</v>
      </c>
      <c r="Q97" s="140">
        <f>'Anchor-AI'!U95</f>
        <v>0</v>
      </c>
      <c r="R97" s="140">
        <f>'Anchor-AI'!V95</f>
        <v>0</v>
      </c>
      <c r="S97" s="140">
        <f>'Anchor-AI'!W95</f>
        <v>0</v>
      </c>
      <c r="T97" s="140">
        <f>'Anchor-AI'!X95</f>
        <v>0</v>
      </c>
      <c r="U97" s="140">
        <f>10*LOG10(1/((Summary!$C$75/10^(R97/10)+Summary!$C$76/10^(S97/10)+Summary!$C$77/10^(T97/10))/Summary!$C$78))</f>
        <v>0</v>
      </c>
      <c r="V97" s="140">
        <f>'Anchor-AI'!Y95</f>
        <v>0</v>
      </c>
      <c r="W97" s="140">
        <f>'Anchor-AI'!Z95</f>
        <v>0</v>
      </c>
      <c r="X97" s="141">
        <f t="shared" si="9"/>
        <v>0</v>
      </c>
      <c r="Y97" s="133"/>
      <c r="Z97" s="139">
        <f>'Test-AI'!L95</f>
        <v>0</v>
      </c>
      <c r="AA97" s="381">
        <f>'Test-AI'!M95</f>
        <v>0</v>
      </c>
      <c r="AB97" s="381">
        <f>'Test-AI'!N95</f>
        <v>0</v>
      </c>
      <c r="AC97" s="381">
        <f>'Test-AI'!O95</f>
        <v>0</v>
      </c>
      <c r="AD97" s="381">
        <f>(Summary!$C$58*AA97+Summary!$C$59*AB97+Summary!$C$60*AC97)/Summary!$C$61</f>
        <v>0</v>
      </c>
      <c r="AE97" s="381">
        <f>'Test-AI'!P95</f>
        <v>0</v>
      </c>
      <c r="AF97" s="381">
        <f>'Test-AI'!Q95</f>
        <v>0</v>
      </c>
      <c r="AG97" s="381">
        <f>'Test-AI'!R95</f>
        <v>0</v>
      </c>
      <c r="AH97" s="381">
        <f>'Test-AI'!S95</f>
        <v>0</v>
      </c>
      <c r="AI97" s="381">
        <f>'Test-AI'!T95</f>
        <v>0</v>
      </c>
      <c r="AJ97" s="381">
        <f>'Test-AI'!U95</f>
        <v>0</v>
      </c>
      <c r="AK97" s="381">
        <f>'Test-AI'!V95</f>
        <v>0</v>
      </c>
      <c r="AL97" s="381">
        <f>'Test-AI'!W95</f>
        <v>0</v>
      </c>
      <c r="AM97" s="381">
        <f>'Test-AI'!X95</f>
        <v>0</v>
      </c>
      <c r="AN97" s="381">
        <f>10*LOG10(1/((Summary!$C$75/10^(AK97/10)+Summary!$C$76/10^(AL97/10)+Summary!$C$77/10^(AM97/10))/Summary!$C$78))</f>
        <v>0</v>
      </c>
      <c r="AO97" s="140">
        <f>'Test-AI'!Y95</f>
        <v>0</v>
      </c>
      <c r="AP97" s="140">
        <f>'Test-AI'!Z95</f>
        <v>0</v>
      </c>
      <c r="AQ97" s="141">
        <f t="shared" si="6"/>
        <v>0</v>
      </c>
      <c r="AR97" s="142" t="e">
        <f t="shared" si="7"/>
        <v>#DIV/0!</v>
      </c>
      <c r="AS97" s="143" t="e">
        <f t="shared" si="8"/>
        <v>#DIV/0!</v>
      </c>
      <c r="AT97" s="136"/>
      <c r="AU97" s="136"/>
      <c r="AV97" s="467"/>
      <c r="AW97" s="468"/>
      <c r="AX97" s="480"/>
      <c r="AY97" s="480"/>
      <c r="AZ97" s="497"/>
      <c r="BA97" s="497"/>
      <c r="BB97" s="480"/>
      <c r="BC97" s="468"/>
      <c r="BD97" s="476"/>
      <c r="BE97" s="468"/>
      <c r="BF97" s="476"/>
      <c r="BG97" s="469"/>
      <c r="BH97" s="476"/>
      <c r="BI97" s="469"/>
      <c r="BJ97" s="476"/>
      <c r="BK97" s="468"/>
      <c r="BL97" s="476"/>
      <c r="BM97" s="468"/>
      <c r="BN97" s="476"/>
      <c r="BO97" s="468"/>
      <c r="BP97" s="480"/>
      <c r="BQ97" s="480"/>
      <c r="BR97" s="480"/>
      <c r="BS97" s="480"/>
      <c r="BT97" s="480"/>
      <c r="BU97" s="463"/>
      <c r="BV97" s="465"/>
      <c r="BW97" s="463"/>
      <c r="BX97" s="465"/>
    </row>
    <row r="98" spans="1:76" ht="17" customHeight="1" x14ac:dyDescent="0.35">
      <c r="A98" s="516"/>
      <c r="B98" s="483"/>
      <c r="C98" s="520"/>
      <c r="D98" s="490"/>
      <c r="E98" s="493"/>
      <c r="F98" s="138">
        <v>47</v>
      </c>
      <c r="G98" s="139">
        <f>'Anchor-AI'!L96</f>
        <v>0</v>
      </c>
      <c r="H98" s="140">
        <f>'Anchor-AI'!M96</f>
        <v>0</v>
      </c>
      <c r="I98" s="140">
        <f>'Anchor-AI'!N96</f>
        <v>0</v>
      </c>
      <c r="J98" s="140">
        <f>'Anchor-AI'!O96</f>
        <v>0</v>
      </c>
      <c r="K98" s="140">
        <f>(Summary!$C$58*H98+Summary!$C$59*I98+Summary!$C$60*J98)/Summary!$C$61</f>
        <v>0</v>
      </c>
      <c r="L98" s="140">
        <f>'Anchor-AI'!P96</f>
        <v>0</v>
      </c>
      <c r="M98" s="140">
        <f>'Anchor-AI'!Q96</f>
        <v>0</v>
      </c>
      <c r="N98" s="140">
        <f>'Anchor-AI'!R96</f>
        <v>0</v>
      </c>
      <c r="O98" s="140">
        <f>'Anchor-AI'!S96</f>
        <v>0</v>
      </c>
      <c r="P98" s="140">
        <f>'Anchor-AI'!T96</f>
        <v>0</v>
      </c>
      <c r="Q98" s="140">
        <f>'Anchor-AI'!U96</f>
        <v>0</v>
      </c>
      <c r="R98" s="140">
        <f>'Anchor-AI'!V96</f>
        <v>0</v>
      </c>
      <c r="S98" s="140">
        <f>'Anchor-AI'!W96</f>
        <v>0</v>
      </c>
      <c r="T98" s="140">
        <f>'Anchor-AI'!X96</f>
        <v>0</v>
      </c>
      <c r="U98" s="140">
        <f>10*LOG10(1/((Summary!$C$75/10^(R98/10)+Summary!$C$76/10^(S98/10)+Summary!$C$77/10^(T98/10))/Summary!$C$78))</f>
        <v>0</v>
      </c>
      <c r="V98" s="140">
        <f>'Anchor-AI'!Y96</f>
        <v>0</v>
      </c>
      <c r="W98" s="140">
        <f>'Anchor-AI'!Z96</f>
        <v>0</v>
      </c>
      <c r="X98" s="141">
        <f t="shared" si="9"/>
        <v>0</v>
      </c>
      <c r="Y98" s="133"/>
      <c r="Z98" s="139">
        <f>'Test-AI'!L96</f>
        <v>0</v>
      </c>
      <c r="AA98" s="381">
        <f>'Test-AI'!M96</f>
        <v>0</v>
      </c>
      <c r="AB98" s="381">
        <f>'Test-AI'!N96</f>
        <v>0</v>
      </c>
      <c r="AC98" s="381">
        <f>'Test-AI'!O96</f>
        <v>0</v>
      </c>
      <c r="AD98" s="381">
        <f>(Summary!$C$58*AA98+Summary!$C$59*AB98+Summary!$C$60*AC98)/Summary!$C$61</f>
        <v>0</v>
      </c>
      <c r="AE98" s="381">
        <f>'Test-AI'!P96</f>
        <v>0</v>
      </c>
      <c r="AF98" s="381">
        <f>'Test-AI'!Q96</f>
        <v>0</v>
      </c>
      <c r="AG98" s="381">
        <f>'Test-AI'!R96</f>
        <v>0</v>
      </c>
      <c r="AH98" s="381">
        <f>'Test-AI'!S96</f>
        <v>0</v>
      </c>
      <c r="AI98" s="381">
        <f>'Test-AI'!T96</f>
        <v>0</v>
      </c>
      <c r="AJ98" s="381">
        <f>'Test-AI'!U96</f>
        <v>0</v>
      </c>
      <c r="AK98" s="381">
        <f>'Test-AI'!V96</f>
        <v>0</v>
      </c>
      <c r="AL98" s="381">
        <f>'Test-AI'!W96</f>
        <v>0</v>
      </c>
      <c r="AM98" s="381">
        <f>'Test-AI'!X96</f>
        <v>0</v>
      </c>
      <c r="AN98" s="381">
        <f>10*LOG10(1/((Summary!$C$75/10^(AK98/10)+Summary!$C$76/10^(AL98/10)+Summary!$C$77/10^(AM98/10))/Summary!$C$78))</f>
        <v>0</v>
      </c>
      <c r="AO98" s="140">
        <f>'Test-AI'!Y96</f>
        <v>0</v>
      </c>
      <c r="AP98" s="140">
        <f>'Test-AI'!Z96</f>
        <v>0</v>
      </c>
      <c r="AQ98" s="141">
        <f t="shared" si="6"/>
        <v>0</v>
      </c>
      <c r="AR98" s="142" t="e">
        <f t="shared" si="7"/>
        <v>#DIV/0!</v>
      </c>
      <c r="AS98" s="143" t="e">
        <f t="shared" si="8"/>
        <v>#DIV/0!</v>
      </c>
      <c r="AT98" s="136"/>
      <c r="AU98" s="136"/>
      <c r="AV98" s="467" t="s">
        <v>123</v>
      </c>
      <c r="AW98" s="468" t="e" cm="1">
        <f t="array" ref="AW98">bdRateExtend($G96:$G99,H96:H99,$Z96:$Z99,AA96:AA99)</f>
        <v>#VALUE!</v>
      </c>
      <c r="AX98" s="480"/>
      <c r="AY98" s="480"/>
      <c r="AZ98" s="497"/>
      <c r="BA98" s="497"/>
      <c r="BB98" s="480"/>
      <c r="BC98" s="468" t="e" cm="1">
        <f t="array" ref="BC98">bdRateExtend($G96:$G99,L96:L99,$Z96:$Z99,AE96:AE99)</f>
        <v>#VALUE!</v>
      </c>
      <c r="BD98" s="476"/>
      <c r="BE98" s="468" t="e" cm="1">
        <f t="array" ref="BE98">bdRateExtend($G96:$G99,M96:M99,$Z96:$Z99,AF96:AF99)</f>
        <v>#VALUE!</v>
      </c>
      <c r="BF98" s="476"/>
      <c r="BG98" s="469" t="e" cm="1">
        <f t="array" ref="BG98">bdRateExtend($G96:$G99,N96:N99,$Z96:$Z99,AG96:AG99,"None", FALSE,1)</f>
        <v>#VALUE!</v>
      </c>
      <c r="BH98" s="476"/>
      <c r="BI98" s="469" t="e" cm="1">
        <f t="array" ref="BI98">bdRateExtend($G96:$G99,O96:O99,$Z96:$Z99,AH96:AH99,"None", FALSE,1)</f>
        <v>#VALUE!</v>
      </c>
      <c r="BJ98" s="476"/>
      <c r="BK98" s="468" t="e" cm="1">
        <f t="array" ref="BK98">bdRateExtend($G96:$G99,P96:P99,$Z96:$Z99,AI96:AI99)</f>
        <v>#VALUE!</v>
      </c>
      <c r="BL98" s="476"/>
      <c r="BM98" s="468" t="e" cm="1">
        <f t="array" ref="BM98">bdRateExtend($G96:$G99,Q96:Q99,$Z96:$Z99,AJ96:AJ99)</f>
        <v>#VALUE!</v>
      </c>
      <c r="BN98" s="476"/>
      <c r="BO98" s="468" t="e" cm="1">
        <f t="array" ref="BO98">bdRateExtend($G96:$G99,R96:R99,$Z96:$Z99,AK96:AK99)</f>
        <v>#VALUE!</v>
      </c>
      <c r="BP98" s="480"/>
      <c r="BQ98" s="480"/>
      <c r="BR98" s="480"/>
      <c r="BS98" s="480"/>
      <c r="BT98" s="480"/>
      <c r="BU98" s="463" cm="1">
        <f t="array" ref="BU98">testVMAFRange($G96:$G99,N96:N99,$Z96:$Z99,AG96:AG99)</f>
        <v>0</v>
      </c>
      <c r="BV98" s="465"/>
      <c r="BW98" s="463" cm="1">
        <f t="array" ref="BW98">testVMAFRange($G96:$G99,O96:O99,$Z96:$Z99,AH96:AH99)</f>
        <v>0</v>
      </c>
      <c r="BX98" s="465"/>
    </row>
    <row r="99" spans="1:76" ht="17" customHeight="1" thickBot="1" x14ac:dyDescent="0.4">
      <c r="A99" s="516"/>
      <c r="B99" s="518"/>
      <c r="C99" s="521"/>
      <c r="D99" s="522"/>
      <c r="E99" s="523"/>
      <c r="F99" s="144">
        <v>55</v>
      </c>
      <c r="G99" s="145">
        <f>'Anchor-AI'!L97</f>
        <v>0</v>
      </c>
      <c r="H99" s="146">
        <f>'Anchor-AI'!M97</f>
        <v>0</v>
      </c>
      <c r="I99" s="146">
        <f>'Anchor-AI'!N97</f>
        <v>0</v>
      </c>
      <c r="J99" s="146">
        <f>'Anchor-AI'!O97</f>
        <v>0</v>
      </c>
      <c r="K99" s="146">
        <f>(Summary!$C$58*H99+Summary!$C$59*I99+Summary!$C$60*J99)/Summary!$C$61</f>
        <v>0</v>
      </c>
      <c r="L99" s="146">
        <f>'Anchor-AI'!P97</f>
        <v>0</v>
      </c>
      <c r="M99" s="146">
        <f>'Anchor-AI'!Q97</f>
        <v>0</v>
      </c>
      <c r="N99" s="146">
        <f>'Anchor-AI'!R97</f>
        <v>0</v>
      </c>
      <c r="O99" s="146">
        <f>'Anchor-AI'!S97</f>
        <v>0</v>
      </c>
      <c r="P99" s="146">
        <f>'Anchor-AI'!T97</f>
        <v>0</v>
      </c>
      <c r="Q99" s="146">
        <f>'Anchor-AI'!U97</f>
        <v>0</v>
      </c>
      <c r="R99" s="146">
        <f>'Anchor-AI'!V97</f>
        <v>0</v>
      </c>
      <c r="S99" s="146">
        <f>'Anchor-AI'!W97</f>
        <v>0</v>
      </c>
      <c r="T99" s="146">
        <f>'Anchor-AI'!X97</f>
        <v>0</v>
      </c>
      <c r="U99" s="146">
        <f>10*LOG10(1/((Summary!$C$75/10^(R99/10)+Summary!$C$76/10^(S99/10)+Summary!$C$77/10^(T99/10))/Summary!$C$78))</f>
        <v>0</v>
      </c>
      <c r="V99" s="140">
        <f>'Anchor-AI'!Y97</f>
        <v>0</v>
      </c>
      <c r="W99" s="140">
        <f>'Anchor-AI'!Z97</f>
        <v>0</v>
      </c>
      <c r="X99" s="147">
        <f t="shared" si="9"/>
        <v>0</v>
      </c>
      <c r="Y99" s="133"/>
      <c r="Z99" s="145">
        <f>'Test-AI'!L97</f>
        <v>0</v>
      </c>
      <c r="AA99" s="382">
        <f>'Test-AI'!M97</f>
        <v>0</v>
      </c>
      <c r="AB99" s="382">
        <f>'Test-AI'!N97</f>
        <v>0</v>
      </c>
      <c r="AC99" s="382">
        <f>'Test-AI'!O97</f>
        <v>0</v>
      </c>
      <c r="AD99" s="382">
        <f>(Summary!$C$58*AA99+Summary!$C$59*AB99+Summary!$C$60*AC99)/Summary!$C$61</f>
        <v>0</v>
      </c>
      <c r="AE99" s="382">
        <f>'Test-AI'!P97</f>
        <v>0</v>
      </c>
      <c r="AF99" s="382">
        <f>'Test-AI'!Q97</f>
        <v>0</v>
      </c>
      <c r="AG99" s="382">
        <f>'Test-AI'!R97</f>
        <v>0</v>
      </c>
      <c r="AH99" s="382">
        <f>'Test-AI'!S97</f>
        <v>0</v>
      </c>
      <c r="AI99" s="382">
        <f>'Test-AI'!T97</f>
        <v>0</v>
      </c>
      <c r="AJ99" s="382">
        <f>'Test-AI'!U97</f>
        <v>0</v>
      </c>
      <c r="AK99" s="382">
        <f>'Test-AI'!V97</f>
        <v>0</v>
      </c>
      <c r="AL99" s="382">
        <f>'Test-AI'!W97</f>
        <v>0</v>
      </c>
      <c r="AM99" s="382">
        <f>'Test-AI'!X97</f>
        <v>0</v>
      </c>
      <c r="AN99" s="382">
        <f>10*LOG10(1/((Summary!$C$75/10^(AK99/10)+Summary!$C$76/10^(AL99/10)+Summary!$C$77/10^(AM99/10))/Summary!$C$78))</f>
        <v>0</v>
      </c>
      <c r="AO99" s="140">
        <f>'Test-AI'!Y97</f>
        <v>0</v>
      </c>
      <c r="AP99" s="140">
        <f>'Test-AI'!Z97</f>
        <v>0</v>
      </c>
      <c r="AQ99" s="147">
        <f t="shared" si="6"/>
        <v>0</v>
      </c>
      <c r="AR99" s="148" t="e">
        <f t="shared" si="7"/>
        <v>#DIV/0!</v>
      </c>
      <c r="AS99" s="149" t="e">
        <f t="shared" si="8"/>
        <v>#DIV/0!</v>
      </c>
      <c r="AT99" s="136"/>
      <c r="AU99" s="136"/>
      <c r="AV99" s="470"/>
      <c r="AW99" s="471"/>
      <c r="AX99" s="481"/>
      <c r="AY99" s="481"/>
      <c r="AZ99" s="498"/>
      <c r="BA99" s="498"/>
      <c r="BB99" s="481"/>
      <c r="BC99" s="471"/>
      <c r="BD99" s="477"/>
      <c r="BE99" s="471"/>
      <c r="BF99" s="477"/>
      <c r="BG99" s="472"/>
      <c r="BH99" s="477"/>
      <c r="BI99" s="472"/>
      <c r="BJ99" s="477"/>
      <c r="BK99" s="471"/>
      <c r="BL99" s="477"/>
      <c r="BM99" s="471"/>
      <c r="BN99" s="477"/>
      <c r="BO99" s="471"/>
      <c r="BP99" s="481"/>
      <c r="BQ99" s="481"/>
      <c r="BR99" s="481"/>
      <c r="BS99" s="481"/>
      <c r="BT99" s="481"/>
      <c r="BU99" s="473"/>
      <c r="BV99" s="466"/>
      <c r="BW99" s="473"/>
      <c r="BX99" s="466"/>
    </row>
    <row r="100" spans="1:76" ht="17" customHeight="1" x14ac:dyDescent="0.35">
      <c r="A100" s="516"/>
      <c r="B100" s="482" t="s">
        <v>2</v>
      </c>
      <c r="C100" s="519" t="s">
        <v>40</v>
      </c>
      <c r="D100" s="489">
        <v>50</v>
      </c>
      <c r="E100" s="492">
        <v>8</v>
      </c>
      <c r="F100" s="129">
        <v>15</v>
      </c>
      <c r="G100" s="130">
        <f>'Anchor-AI'!L98</f>
        <v>0</v>
      </c>
      <c r="H100" s="131">
        <f>'Anchor-AI'!M98</f>
        <v>0</v>
      </c>
      <c r="I100" s="131">
        <f>'Anchor-AI'!N98</f>
        <v>0</v>
      </c>
      <c r="J100" s="131">
        <f>'Anchor-AI'!O98</f>
        <v>0</v>
      </c>
      <c r="K100" s="131">
        <f>(Summary!$C$58*H100+Summary!$C$59*I100+Summary!$C$60*J100)/Summary!$C$61</f>
        <v>0</v>
      </c>
      <c r="L100" s="131">
        <f>'Anchor-AI'!P98</f>
        <v>0</v>
      </c>
      <c r="M100" s="131">
        <f>'Anchor-AI'!Q98</f>
        <v>0</v>
      </c>
      <c r="N100" s="131">
        <f>'Anchor-AI'!R98</f>
        <v>0</v>
      </c>
      <c r="O100" s="131">
        <f>'Anchor-AI'!S98</f>
        <v>0</v>
      </c>
      <c r="P100" s="131">
        <f>'Anchor-AI'!T98</f>
        <v>0</v>
      </c>
      <c r="Q100" s="131">
        <f>'Anchor-AI'!U98</f>
        <v>0</v>
      </c>
      <c r="R100" s="131">
        <f>'Anchor-AI'!V98</f>
        <v>0</v>
      </c>
      <c r="S100" s="131">
        <f>'Anchor-AI'!W98</f>
        <v>0</v>
      </c>
      <c r="T100" s="131">
        <f>'Anchor-AI'!X98</f>
        <v>0</v>
      </c>
      <c r="U100" s="131">
        <f>10*LOG10(1/((Summary!$C$75/10^(R100/10)+Summary!$C$76/10^(S100/10)+Summary!$C$77/10^(T100/10))/Summary!$C$78))</f>
        <v>0</v>
      </c>
      <c r="V100" s="131">
        <f>'Anchor-AI'!Y98</f>
        <v>0</v>
      </c>
      <c r="W100" s="131">
        <f>'Anchor-AI'!Z98</f>
        <v>0</v>
      </c>
      <c r="X100" s="132">
        <f t="shared" si="9"/>
        <v>0</v>
      </c>
      <c r="Y100" s="133"/>
      <c r="Z100" s="130">
        <f>'Test-AI'!L98</f>
        <v>0</v>
      </c>
      <c r="AA100" s="380">
        <f>'Test-AI'!M98</f>
        <v>0</v>
      </c>
      <c r="AB100" s="380">
        <f>'Test-AI'!N98</f>
        <v>0</v>
      </c>
      <c r="AC100" s="380">
        <f>'Test-AI'!O98</f>
        <v>0</v>
      </c>
      <c r="AD100" s="380">
        <f>(Summary!$C$58*AA100+Summary!$C$59*AB100+Summary!$C$60*AC100)/Summary!$C$61</f>
        <v>0</v>
      </c>
      <c r="AE100" s="380">
        <f>'Test-AI'!P98</f>
        <v>0</v>
      </c>
      <c r="AF100" s="380">
        <f>'Test-AI'!Q98</f>
        <v>0</v>
      </c>
      <c r="AG100" s="380">
        <f>'Test-AI'!R98</f>
        <v>0</v>
      </c>
      <c r="AH100" s="380">
        <f>'Test-AI'!S98</f>
        <v>0</v>
      </c>
      <c r="AI100" s="380">
        <f>'Test-AI'!T98</f>
        <v>0</v>
      </c>
      <c r="AJ100" s="380">
        <f>'Test-AI'!U98</f>
        <v>0</v>
      </c>
      <c r="AK100" s="380">
        <f>'Test-AI'!V98</f>
        <v>0</v>
      </c>
      <c r="AL100" s="380">
        <f>'Test-AI'!W98</f>
        <v>0</v>
      </c>
      <c r="AM100" s="380">
        <f>'Test-AI'!X98</f>
        <v>0</v>
      </c>
      <c r="AN100" s="380">
        <f>10*LOG10(1/((Summary!$C$75/10^(AK100/10)+Summary!$C$76/10^(AL100/10)+Summary!$C$77/10^(AM100/10))/Summary!$C$78))</f>
        <v>0</v>
      </c>
      <c r="AO100" s="131">
        <f>'Test-AI'!Y98</f>
        <v>0</v>
      </c>
      <c r="AP100" s="131">
        <f>'Test-AI'!Z98</f>
        <v>0</v>
      </c>
      <c r="AQ100" s="132">
        <f t="shared" si="6"/>
        <v>0</v>
      </c>
      <c r="AR100" s="134" t="e">
        <f t="shared" si="7"/>
        <v>#DIV/0!</v>
      </c>
      <c r="AS100" s="135" t="e">
        <f t="shared" si="8"/>
        <v>#DIV/0!</v>
      </c>
      <c r="AT100" s="136"/>
      <c r="AU100" s="136"/>
      <c r="AV100" s="495" t="s">
        <v>121</v>
      </c>
      <c r="AW100" s="478" t="e" cm="1">
        <f t="array" ref="AW100">bdRateExtend($G100:$G103,H100:H103,$Z100:$Z103,AA100:AA103)</f>
        <v>#VALUE!</v>
      </c>
      <c r="AX100" s="479" t="e" cm="1">
        <f t="array" ref="AX100">bdRateExtend($G100:$G105,H100:H105,$Z100:$Z105,AA100:AA105)</f>
        <v>#VALUE!</v>
      </c>
      <c r="AY100" s="479" t="e" cm="1">
        <f t="array" ref="AY100">bdRateExtend($G100:$G105,I100:I105,$Z100:$Z105,AB100:AB105)</f>
        <v>#VALUE!</v>
      </c>
      <c r="AZ100" s="496" t="e" cm="1">
        <f t="array" ref="AZ100">bdRateExtend($G100:$G105,J100:J105,$Z100:$Z105,AC100:AC105)</f>
        <v>#VALUE!</v>
      </c>
      <c r="BA100" s="496" t="e" cm="1">
        <f t="array" ref="BA100">bdRateExtend($G100:$G105,K100:K105,$Z100:$Z105,AD100:AD105)</f>
        <v>#VALUE!</v>
      </c>
      <c r="BB100" s="479" t="e">
        <f>(Summary!$C$89*AX100+Summary!$C$90*AY100+Summary!$C$91*AZ100)/Summary!$C$92</f>
        <v>#VALUE!</v>
      </c>
      <c r="BC100" s="478" t="e" cm="1">
        <f t="array" ref="BC100">bdRateExtend($G100:$G103,L100:L103,$Z100:$Z103,AE100:AE103)</f>
        <v>#VALUE!</v>
      </c>
      <c r="BD100" s="475" t="e" cm="1">
        <f t="array" ref="BD100">bdRateExtend($G100:$G105,L100:L105,$Z100:$Z105,AE100:AE105)</f>
        <v>#VALUE!</v>
      </c>
      <c r="BE100" s="478" t="e" cm="1">
        <f t="array" ref="BE100">bdRateExtend($G100:$G103,M100:M103,$Z100:$Z103,AF100:AF103)</f>
        <v>#VALUE!</v>
      </c>
      <c r="BF100" s="475" t="e" cm="1">
        <f t="array" ref="BF100">bdRateExtend($G100:$G105,M100:M105,$Z100:$Z105,AF100:AF105)</f>
        <v>#VALUE!</v>
      </c>
      <c r="BG100" s="474" t="e" cm="1">
        <f t="array" ref="BG100">bdRateExtend($G100:$G103,N100:N103,$Z100:$Z103,AG100:AG103,"None", FALSE,1)</f>
        <v>#VALUE!</v>
      </c>
      <c r="BH100" s="475" t="e" cm="1">
        <f t="array" ref="BH100">bdRateExtend($G100:$G105,N100:N105,$Z100:$Z105,AG100:AG105,"None", FALSE,1)</f>
        <v>#VALUE!</v>
      </c>
      <c r="BI100" s="474" t="e" cm="1">
        <f t="array" ref="BI100">bdRateExtend($G100:$G103,O100:O103,$Z100:$Z103,AH100:AH103,"None", FALSE,1)</f>
        <v>#VALUE!</v>
      </c>
      <c r="BJ100" s="475" t="e" cm="1">
        <f t="array" ref="BJ100">bdRateExtend($G100:$G105,O100:O105,$Z100:$Z105,AH100:AH105,"None", FALSE,1)</f>
        <v>#VALUE!</v>
      </c>
      <c r="BK100" s="478" t="e" cm="1">
        <f t="array" ref="BK100">bdRateExtend($G100:$G103,P100:P103,$Z100:$Z103,AI100:AI103)</f>
        <v>#VALUE!</v>
      </c>
      <c r="BL100" s="475" t="e" cm="1">
        <f t="array" ref="BL100">bdRateExtend($G100:$G105,P100:P105,$Z100:$Z105,AI100:AI105)</f>
        <v>#VALUE!</v>
      </c>
      <c r="BM100" s="478" t="e" cm="1">
        <f t="array" ref="BM100">bdRateExtend($G100:$G103,Q100:Q103,$Z100:$Z103,AJ100:AJ103)</f>
        <v>#VALUE!</v>
      </c>
      <c r="BN100" s="475" t="e" cm="1">
        <f t="array" ref="BN100">bdRateExtend($G100:$G105,Q100:Q105,$Z100:$Z105,AJ100:AJ105)</f>
        <v>#VALUE!</v>
      </c>
      <c r="BO100" s="478" t="e" cm="1">
        <f t="array" ref="BO100">bdRateExtend($G100:$G103,R100:R103,$Z100:$Z103,AK100:AK103)</f>
        <v>#VALUE!</v>
      </c>
      <c r="BP100" s="479" t="e" cm="1">
        <f t="array" ref="BP100">bdRateExtend($G100:$G105,R100:R105,$Z100:$Z105,AK100:AK105)</f>
        <v>#VALUE!</v>
      </c>
      <c r="BQ100" s="479" t="e" cm="1">
        <f t="array" ref="BQ100">bdRateExtend($G100:$G105,S100:S105,$Z100:$Z105,AL100:AL105)</f>
        <v>#VALUE!</v>
      </c>
      <c r="BR100" s="479" t="e" cm="1">
        <f t="array" ref="BR100">bdRateExtend($G100:$G105,T100:T105,$Z100:$Z105,AM100:AM105)</f>
        <v>#VALUE!</v>
      </c>
      <c r="BS100" s="479" t="e" cm="1">
        <f t="array" ref="BS100">bdRateExtend($G100:$G105,U100:U105,$Z100:$Z105,AN100:AN105)</f>
        <v>#VALUE!</v>
      </c>
      <c r="BT100" s="479" t="e">
        <f>(Summary!$C$103*BP100+Summary!$C$104*BQ100+Summary!$C$105*BR100)/Summary!$C$106</f>
        <v>#VALUE!</v>
      </c>
      <c r="BU100" s="462" cm="1">
        <f t="array" ref="BU100">testVMAFRange($G100:$G103,N100:N103,$Z100:$Z103,AG100:AG103)</f>
        <v>0</v>
      </c>
      <c r="BV100" s="464" cm="1">
        <f t="array" ref="BV100">testVMAFRange($G100:$G105,N100:N105,$Z100:$Z105,AG100:AG105)</f>
        <v>0</v>
      </c>
      <c r="BW100" s="462" cm="1">
        <f t="array" ref="BW100">testVMAFRange($G100:$G103,O100:O103,$Z100:$Z103,AH100:AH103)</f>
        <v>0</v>
      </c>
      <c r="BX100" s="464" cm="1">
        <f t="array" ref="BX100">testVMAFRange($G100:$G105,O100:O105,$Z100:$Z105,AH100:AH105)</f>
        <v>0</v>
      </c>
    </row>
    <row r="101" spans="1:76" ht="17" customHeight="1" x14ac:dyDescent="0.35">
      <c r="A101" s="516"/>
      <c r="B101" s="483"/>
      <c r="C101" s="520"/>
      <c r="D101" s="490"/>
      <c r="E101" s="493"/>
      <c r="F101" s="138">
        <v>23</v>
      </c>
      <c r="G101" s="139">
        <f>'Anchor-AI'!L99</f>
        <v>0</v>
      </c>
      <c r="H101" s="140">
        <f>'Anchor-AI'!M99</f>
        <v>0</v>
      </c>
      <c r="I101" s="140">
        <f>'Anchor-AI'!N99</f>
        <v>0</v>
      </c>
      <c r="J101" s="140">
        <f>'Anchor-AI'!O99</f>
        <v>0</v>
      </c>
      <c r="K101" s="140">
        <f>(Summary!$C$58*H101+Summary!$C$59*I101+Summary!$C$60*J101)/Summary!$C$61</f>
        <v>0</v>
      </c>
      <c r="L101" s="140">
        <f>'Anchor-AI'!P99</f>
        <v>0</v>
      </c>
      <c r="M101" s="140">
        <f>'Anchor-AI'!Q99</f>
        <v>0</v>
      </c>
      <c r="N101" s="140">
        <f>'Anchor-AI'!R99</f>
        <v>0</v>
      </c>
      <c r="O101" s="140">
        <f>'Anchor-AI'!S99</f>
        <v>0</v>
      </c>
      <c r="P101" s="140">
        <f>'Anchor-AI'!T99</f>
        <v>0</v>
      </c>
      <c r="Q101" s="140">
        <f>'Anchor-AI'!U99</f>
        <v>0</v>
      </c>
      <c r="R101" s="140">
        <f>'Anchor-AI'!V99</f>
        <v>0</v>
      </c>
      <c r="S101" s="140">
        <f>'Anchor-AI'!W99</f>
        <v>0</v>
      </c>
      <c r="T101" s="140">
        <f>'Anchor-AI'!X99</f>
        <v>0</v>
      </c>
      <c r="U101" s="140">
        <f>10*LOG10(1/((Summary!$C$75/10^(R101/10)+Summary!$C$76/10^(S101/10)+Summary!$C$77/10^(T101/10))/Summary!$C$78))</f>
        <v>0</v>
      </c>
      <c r="V101" s="140">
        <f>'Anchor-AI'!Y99</f>
        <v>0</v>
      </c>
      <c r="W101" s="140">
        <f>'Anchor-AI'!Z99</f>
        <v>0</v>
      </c>
      <c r="X101" s="141">
        <f t="shared" si="9"/>
        <v>0</v>
      </c>
      <c r="Y101" s="133"/>
      <c r="Z101" s="139">
        <f>'Test-AI'!L99</f>
        <v>0</v>
      </c>
      <c r="AA101" s="381">
        <f>'Test-AI'!M99</f>
        <v>0</v>
      </c>
      <c r="AB101" s="381">
        <f>'Test-AI'!N99</f>
        <v>0</v>
      </c>
      <c r="AC101" s="381">
        <f>'Test-AI'!O99</f>
        <v>0</v>
      </c>
      <c r="AD101" s="381">
        <f>(Summary!$C$58*AA101+Summary!$C$59*AB101+Summary!$C$60*AC101)/Summary!$C$61</f>
        <v>0</v>
      </c>
      <c r="AE101" s="381">
        <f>'Test-AI'!P99</f>
        <v>0</v>
      </c>
      <c r="AF101" s="381">
        <f>'Test-AI'!Q99</f>
        <v>0</v>
      </c>
      <c r="AG101" s="381">
        <f>'Test-AI'!R99</f>
        <v>0</v>
      </c>
      <c r="AH101" s="381">
        <f>'Test-AI'!S99</f>
        <v>0</v>
      </c>
      <c r="AI101" s="381">
        <f>'Test-AI'!T99</f>
        <v>0</v>
      </c>
      <c r="AJ101" s="381">
        <f>'Test-AI'!U99</f>
        <v>0</v>
      </c>
      <c r="AK101" s="381">
        <f>'Test-AI'!V99</f>
        <v>0</v>
      </c>
      <c r="AL101" s="381">
        <f>'Test-AI'!W99</f>
        <v>0</v>
      </c>
      <c r="AM101" s="381">
        <f>'Test-AI'!X99</f>
        <v>0</v>
      </c>
      <c r="AN101" s="381">
        <f>10*LOG10(1/((Summary!$C$75/10^(AK101/10)+Summary!$C$76/10^(AL101/10)+Summary!$C$77/10^(AM101/10))/Summary!$C$78))</f>
        <v>0</v>
      </c>
      <c r="AO101" s="140">
        <f>'Test-AI'!Y99</f>
        <v>0</v>
      </c>
      <c r="AP101" s="140">
        <f>'Test-AI'!Z99</f>
        <v>0</v>
      </c>
      <c r="AQ101" s="141">
        <f t="shared" si="6"/>
        <v>0</v>
      </c>
      <c r="AR101" s="142" t="e">
        <f t="shared" si="7"/>
        <v>#DIV/0!</v>
      </c>
      <c r="AS101" s="143" t="e">
        <f t="shared" si="8"/>
        <v>#DIV/0!</v>
      </c>
      <c r="AT101" s="136"/>
      <c r="AU101" s="136"/>
      <c r="AV101" s="467"/>
      <c r="AW101" s="468"/>
      <c r="AX101" s="480"/>
      <c r="AY101" s="480"/>
      <c r="AZ101" s="497"/>
      <c r="BA101" s="497"/>
      <c r="BB101" s="480"/>
      <c r="BC101" s="468"/>
      <c r="BD101" s="476"/>
      <c r="BE101" s="468"/>
      <c r="BF101" s="476"/>
      <c r="BG101" s="469"/>
      <c r="BH101" s="476"/>
      <c r="BI101" s="469"/>
      <c r="BJ101" s="476"/>
      <c r="BK101" s="468"/>
      <c r="BL101" s="476"/>
      <c r="BM101" s="468"/>
      <c r="BN101" s="476"/>
      <c r="BO101" s="468"/>
      <c r="BP101" s="480"/>
      <c r="BQ101" s="480"/>
      <c r="BR101" s="480"/>
      <c r="BS101" s="480"/>
      <c r="BT101" s="480"/>
      <c r="BU101" s="463"/>
      <c r="BV101" s="465"/>
      <c r="BW101" s="463"/>
      <c r="BX101" s="465"/>
    </row>
    <row r="102" spans="1:76" ht="17" customHeight="1" x14ac:dyDescent="0.35">
      <c r="A102" s="516"/>
      <c r="B102" s="483"/>
      <c r="C102" s="520"/>
      <c r="D102" s="490"/>
      <c r="E102" s="493"/>
      <c r="F102" s="138">
        <v>31</v>
      </c>
      <c r="G102" s="139">
        <f>'Anchor-AI'!L100</f>
        <v>0</v>
      </c>
      <c r="H102" s="140">
        <f>'Anchor-AI'!M100</f>
        <v>0</v>
      </c>
      <c r="I102" s="140">
        <f>'Anchor-AI'!N100</f>
        <v>0</v>
      </c>
      <c r="J102" s="140">
        <f>'Anchor-AI'!O100</f>
        <v>0</v>
      </c>
      <c r="K102" s="140">
        <f>(Summary!$C$58*H102+Summary!$C$59*I102+Summary!$C$60*J102)/Summary!$C$61</f>
        <v>0</v>
      </c>
      <c r="L102" s="140">
        <f>'Anchor-AI'!P100</f>
        <v>0</v>
      </c>
      <c r="M102" s="140">
        <f>'Anchor-AI'!Q100</f>
        <v>0</v>
      </c>
      <c r="N102" s="140">
        <f>'Anchor-AI'!R100</f>
        <v>0</v>
      </c>
      <c r="O102" s="140">
        <f>'Anchor-AI'!S100</f>
        <v>0</v>
      </c>
      <c r="P102" s="140">
        <f>'Anchor-AI'!T100</f>
        <v>0</v>
      </c>
      <c r="Q102" s="140">
        <f>'Anchor-AI'!U100</f>
        <v>0</v>
      </c>
      <c r="R102" s="140">
        <f>'Anchor-AI'!V100</f>
        <v>0</v>
      </c>
      <c r="S102" s="140">
        <f>'Anchor-AI'!W100</f>
        <v>0</v>
      </c>
      <c r="T102" s="140">
        <f>'Anchor-AI'!X100</f>
        <v>0</v>
      </c>
      <c r="U102" s="140">
        <f>10*LOG10(1/((Summary!$C$75/10^(R102/10)+Summary!$C$76/10^(S102/10)+Summary!$C$77/10^(T102/10))/Summary!$C$78))</f>
        <v>0</v>
      </c>
      <c r="V102" s="140">
        <f>'Anchor-AI'!Y100</f>
        <v>0</v>
      </c>
      <c r="W102" s="140">
        <f>'Anchor-AI'!Z100</f>
        <v>0</v>
      </c>
      <c r="X102" s="141">
        <f t="shared" si="9"/>
        <v>0</v>
      </c>
      <c r="Y102" s="133"/>
      <c r="Z102" s="139">
        <f>'Test-AI'!L100</f>
        <v>0</v>
      </c>
      <c r="AA102" s="381">
        <f>'Test-AI'!M100</f>
        <v>0</v>
      </c>
      <c r="AB102" s="381">
        <f>'Test-AI'!N100</f>
        <v>0</v>
      </c>
      <c r="AC102" s="381">
        <f>'Test-AI'!O100</f>
        <v>0</v>
      </c>
      <c r="AD102" s="381">
        <f>(Summary!$C$58*AA102+Summary!$C$59*AB102+Summary!$C$60*AC102)/Summary!$C$61</f>
        <v>0</v>
      </c>
      <c r="AE102" s="381">
        <f>'Test-AI'!P100</f>
        <v>0</v>
      </c>
      <c r="AF102" s="381">
        <f>'Test-AI'!Q100</f>
        <v>0</v>
      </c>
      <c r="AG102" s="381">
        <f>'Test-AI'!R100</f>
        <v>0</v>
      </c>
      <c r="AH102" s="381">
        <f>'Test-AI'!S100</f>
        <v>0</v>
      </c>
      <c r="AI102" s="381">
        <f>'Test-AI'!T100</f>
        <v>0</v>
      </c>
      <c r="AJ102" s="381">
        <f>'Test-AI'!U100</f>
        <v>0</v>
      </c>
      <c r="AK102" s="381">
        <f>'Test-AI'!V100</f>
        <v>0</v>
      </c>
      <c r="AL102" s="381">
        <f>'Test-AI'!W100</f>
        <v>0</v>
      </c>
      <c r="AM102" s="381">
        <f>'Test-AI'!X100</f>
        <v>0</v>
      </c>
      <c r="AN102" s="381">
        <f>10*LOG10(1/((Summary!$C$75/10^(AK102/10)+Summary!$C$76/10^(AL102/10)+Summary!$C$77/10^(AM102/10))/Summary!$C$78))</f>
        <v>0</v>
      </c>
      <c r="AO102" s="140">
        <f>'Test-AI'!Y100</f>
        <v>0</v>
      </c>
      <c r="AP102" s="140">
        <f>'Test-AI'!Z100</f>
        <v>0</v>
      </c>
      <c r="AQ102" s="141">
        <f t="shared" si="6"/>
        <v>0</v>
      </c>
      <c r="AR102" s="142" t="e">
        <f t="shared" si="7"/>
        <v>#DIV/0!</v>
      </c>
      <c r="AS102" s="143" t="e">
        <f t="shared" si="8"/>
        <v>#DIV/0!</v>
      </c>
      <c r="AT102" s="136"/>
      <c r="AU102" s="136"/>
      <c r="AV102" s="467" t="s">
        <v>122</v>
      </c>
      <c r="AW102" s="468" t="e" cm="1">
        <f t="array" ref="AW102">bdRateExtend($G101:$G104,H101:H104,$Z101:$Z104,AA101:AA104)</f>
        <v>#VALUE!</v>
      </c>
      <c r="AX102" s="480"/>
      <c r="AY102" s="480"/>
      <c r="AZ102" s="497"/>
      <c r="BA102" s="497"/>
      <c r="BB102" s="480"/>
      <c r="BC102" s="468" t="e" cm="1">
        <f t="array" ref="BC102">bdRateExtend($G101:$G104,L101:L104,$Z101:$Z104,AE101:AE104)</f>
        <v>#VALUE!</v>
      </c>
      <c r="BD102" s="476"/>
      <c r="BE102" s="468" t="e" cm="1">
        <f t="array" ref="BE102">bdRateExtend($G101:$G104,M101:M104,$Z101:$Z104,AF101:AF104)</f>
        <v>#VALUE!</v>
      </c>
      <c r="BF102" s="476"/>
      <c r="BG102" s="469" t="e" cm="1">
        <f t="array" ref="BG102">bdRateExtend($G101:$G104,N101:N104,$Z101:$Z104,AG101:AG104,"None", FALSE,1)</f>
        <v>#VALUE!</v>
      </c>
      <c r="BH102" s="476"/>
      <c r="BI102" s="469" t="e" cm="1">
        <f t="array" ref="BI102">bdRateExtend($G101:$G104,O101:O104,$Z101:$Z104,AH101:AH104,"None", FALSE,1)</f>
        <v>#VALUE!</v>
      </c>
      <c r="BJ102" s="476"/>
      <c r="BK102" s="468" t="e" cm="1">
        <f t="array" ref="BK102">bdRateExtend($G101:$G104,P101:P104,$Z101:$Z104,AI101:AI104)</f>
        <v>#VALUE!</v>
      </c>
      <c r="BL102" s="476"/>
      <c r="BM102" s="468" t="e" cm="1">
        <f t="array" ref="BM102">bdRateExtend($G101:$G104,Q101:Q104,$Z101:$Z104,AJ101:AJ104)</f>
        <v>#VALUE!</v>
      </c>
      <c r="BN102" s="476"/>
      <c r="BO102" s="468" t="e" cm="1">
        <f t="array" ref="BO102">bdRateExtend($G101:$G104,R101:R104,$Z101:$Z104,AK101:AK104)</f>
        <v>#VALUE!</v>
      </c>
      <c r="BP102" s="480"/>
      <c r="BQ102" s="480"/>
      <c r="BR102" s="480"/>
      <c r="BS102" s="480"/>
      <c r="BT102" s="480"/>
      <c r="BU102" s="463" cm="1">
        <f t="array" ref="BU102">testVMAFRange($G101:$G104,N101:N104,$Z101:$Z104,AG101:AG104)</f>
        <v>0</v>
      </c>
      <c r="BV102" s="465"/>
      <c r="BW102" s="463" cm="1">
        <f t="array" ref="BW102">testVMAFRange($G101:$G104,O101:O104,$Z101:$Z104,AH101:AH104)</f>
        <v>0</v>
      </c>
      <c r="BX102" s="465"/>
    </row>
    <row r="103" spans="1:76" ht="17" customHeight="1" x14ac:dyDescent="0.35">
      <c r="A103" s="516"/>
      <c r="B103" s="483"/>
      <c r="C103" s="520"/>
      <c r="D103" s="490"/>
      <c r="E103" s="493"/>
      <c r="F103" s="138">
        <v>39</v>
      </c>
      <c r="G103" s="139">
        <f>'Anchor-AI'!L101</f>
        <v>0</v>
      </c>
      <c r="H103" s="140">
        <f>'Anchor-AI'!M101</f>
        <v>0</v>
      </c>
      <c r="I103" s="140">
        <f>'Anchor-AI'!N101</f>
        <v>0</v>
      </c>
      <c r="J103" s="140">
        <f>'Anchor-AI'!O101</f>
        <v>0</v>
      </c>
      <c r="K103" s="140">
        <f>(Summary!$C$58*H103+Summary!$C$59*I103+Summary!$C$60*J103)/Summary!$C$61</f>
        <v>0</v>
      </c>
      <c r="L103" s="140">
        <f>'Anchor-AI'!P101</f>
        <v>0</v>
      </c>
      <c r="M103" s="140">
        <f>'Anchor-AI'!Q101</f>
        <v>0</v>
      </c>
      <c r="N103" s="140">
        <f>'Anchor-AI'!R101</f>
        <v>0</v>
      </c>
      <c r="O103" s="140">
        <f>'Anchor-AI'!S101</f>
        <v>0</v>
      </c>
      <c r="P103" s="140">
        <f>'Anchor-AI'!T101</f>
        <v>0</v>
      </c>
      <c r="Q103" s="140">
        <f>'Anchor-AI'!U101</f>
        <v>0</v>
      </c>
      <c r="R103" s="140">
        <f>'Anchor-AI'!V101</f>
        <v>0</v>
      </c>
      <c r="S103" s="140">
        <f>'Anchor-AI'!W101</f>
        <v>0</v>
      </c>
      <c r="T103" s="140">
        <f>'Anchor-AI'!X101</f>
        <v>0</v>
      </c>
      <c r="U103" s="140">
        <f>10*LOG10(1/((Summary!$C$75/10^(R103/10)+Summary!$C$76/10^(S103/10)+Summary!$C$77/10^(T103/10))/Summary!$C$78))</f>
        <v>0</v>
      </c>
      <c r="V103" s="140">
        <f>'Anchor-AI'!Y101</f>
        <v>0</v>
      </c>
      <c r="W103" s="140">
        <f>'Anchor-AI'!Z101</f>
        <v>0</v>
      </c>
      <c r="X103" s="141">
        <f t="shared" si="9"/>
        <v>0</v>
      </c>
      <c r="Y103" s="133"/>
      <c r="Z103" s="139">
        <f>'Test-AI'!L101</f>
        <v>0</v>
      </c>
      <c r="AA103" s="381">
        <f>'Test-AI'!M101</f>
        <v>0</v>
      </c>
      <c r="AB103" s="381">
        <f>'Test-AI'!N101</f>
        <v>0</v>
      </c>
      <c r="AC103" s="381">
        <f>'Test-AI'!O101</f>
        <v>0</v>
      </c>
      <c r="AD103" s="381">
        <f>(Summary!$C$58*AA103+Summary!$C$59*AB103+Summary!$C$60*AC103)/Summary!$C$61</f>
        <v>0</v>
      </c>
      <c r="AE103" s="381">
        <f>'Test-AI'!P101</f>
        <v>0</v>
      </c>
      <c r="AF103" s="381">
        <f>'Test-AI'!Q101</f>
        <v>0</v>
      </c>
      <c r="AG103" s="381">
        <f>'Test-AI'!R101</f>
        <v>0</v>
      </c>
      <c r="AH103" s="381">
        <f>'Test-AI'!S101</f>
        <v>0</v>
      </c>
      <c r="AI103" s="381">
        <f>'Test-AI'!T101</f>
        <v>0</v>
      </c>
      <c r="AJ103" s="381">
        <f>'Test-AI'!U101</f>
        <v>0</v>
      </c>
      <c r="AK103" s="381">
        <f>'Test-AI'!V101</f>
        <v>0</v>
      </c>
      <c r="AL103" s="381">
        <f>'Test-AI'!W101</f>
        <v>0</v>
      </c>
      <c r="AM103" s="381">
        <f>'Test-AI'!X101</f>
        <v>0</v>
      </c>
      <c r="AN103" s="381">
        <f>10*LOG10(1/((Summary!$C$75/10^(AK103/10)+Summary!$C$76/10^(AL103/10)+Summary!$C$77/10^(AM103/10))/Summary!$C$78))</f>
        <v>0</v>
      </c>
      <c r="AO103" s="140">
        <f>'Test-AI'!Y101</f>
        <v>0</v>
      </c>
      <c r="AP103" s="140">
        <f>'Test-AI'!Z101</f>
        <v>0</v>
      </c>
      <c r="AQ103" s="141">
        <f t="shared" si="6"/>
        <v>0</v>
      </c>
      <c r="AR103" s="142" t="e">
        <f t="shared" si="7"/>
        <v>#DIV/0!</v>
      </c>
      <c r="AS103" s="143" t="e">
        <f t="shared" si="8"/>
        <v>#DIV/0!</v>
      </c>
      <c r="AT103" s="136"/>
      <c r="AU103" s="136"/>
      <c r="AV103" s="467"/>
      <c r="AW103" s="468"/>
      <c r="AX103" s="480"/>
      <c r="AY103" s="480"/>
      <c r="AZ103" s="497"/>
      <c r="BA103" s="497"/>
      <c r="BB103" s="480"/>
      <c r="BC103" s="468"/>
      <c r="BD103" s="476"/>
      <c r="BE103" s="468"/>
      <c r="BF103" s="476"/>
      <c r="BG103" s="469"/>
      <c r="BH103" s="476"/>
      <c r="BI103" s="469"/>
      <c r="BJ103" s="476"/>
      <c r="BK103" s="468"/>
      <c r="BL103" s="476"/>
      <c r="BM103" s="468"/>
      <c r="BN103" s="476"/>
      <c r="BO103" s="468"/>
      <c r="BP103" s="480"/>
      <c r="BQ103" s="480"/>
      <c r="BR103" s="480"/>
      <c r="BS103" s="480"/>
      <c r="BT103" s="480"/>
      <c r="BU103" s="463"/>
      <c r="BV103" s="465"/>
      <c r="BW103" s="463"/>
      <c r="BX103" s="465"/>
    </row>
    <row r="104" spans="1:76" ht="17" customHeight="1" x14ac:dyDescent="0.35">
      <c r="A104" s="516"/>
      <c r="B104" s="483"/>
      <c r="C104" s="520"/>
      <c r="D104" s="490"/>
      <c r="E104" s="493"/>
      <c r="F104" s="138">
        <v>47</v>
      </c>
      <c r="G104" s="139">
        <f>'Anchor-AI'!L102</f>
        <v>0</v>
      </c>
      <c r="H104" s="140">
        <f>'Anchor-AI'!M102</f>
        <v>0</v>
      </c>
      <c r="I104" s="140">
        <f>'Anchor-AI'!N102</f>
        <v>0</v>
      </c>
      <c r="J104" s="140">
        <f>'Anchor-AI'!O102</f>
        <v>0</v>
      </c>
      <c r="K104" s="140">
        <f>(Summary!$C$58*H104+Summary!$C$59*I104+Summary!$C$60*J104)/Summary!$C$61</f>
        <v>0</v>
      </c>
      <c r="L104" s="140">
        <f>'Anchor-AI'!P102</f>
        <v>0</v>
      </c>
      <c r="M104" s="140">
        <f>'Anchor-AI'!Q102</f>
        <v>0</v>
      </c>
      <c r="N104" s="140">
        <f>'Anchor-AI'!R102</f>
        <v>0</v>
      </c>
      <c r="O104" s="140">
        <f>'Anchor-AI'!S102</f>
        <v>0</v>
      </c>
      <c r="P104" s="140">
        <f>'Anchor-AI'!T102</f>
        <v>0</v>
      </c>
      <c r="Q104" s="140">
        <f>'Anchor-AI'!U102</f>
        <v>0</v>
      </c>
      <c r="R104" s="140">
        <f>'Anchor-AI'!V102</f>
        <v>0</v>
      </c>
      <c r="S104" s="140">
        <f>'Anchor-AI'!W102</f>
        <v>0</v>
      </c>
      <c r="T104" s="140">
        <f>'Anchor-AI'!X102</f>
        <v>0</v>
      </c>
      <c r="U104" s="140">
        <f>10*LOG10(1/((Summary!$C$75/10^(R104/10)+Summary!$C$76/10^(S104/10)+Summary!$C$77/10^(T104/10))/Summary!$C$78))</f>
        <v>0</v>
      </c>
      <c r="V104" s="140">
        <f>'Anchor-AI'!Y102</f>
        <v>0</v>
      </c>
      <c r="W104" s="140">
        <f>'Anchor-AI'!Z102</f>
        <v>0</v>
      </c>
      <c r="X104" s="141">
        <f t="shared" si="9"/>
        <v>0</v>
      </c>
      <c r="Y104" s="133"/>
      <c r="Z104" s="139">
        <f>'Test-AI'!L102</f>
        <v>0</v>
      </c>
      <c r="AA104" s="381">
        <f>'Test-AI'!M102</f>
        <v>0</v>
      </c>
      <c r="AB104" s="381">
        <f>'Test-AI'!N102</f>
        <v>0</v>
      </c>
      <c r="AC104" s="381">
        <f>'Test-AI'!O102</f>
        <v>0</v>
      </c>
      <c r="AD104" s="381">
        <f>(Summary!$C$58*AA104+Summary!$C$59*AB104+Summary!$C$60*AC104)/Summary!$C$61</f>
        <v>0</v>
      </c>
      <c r="AE104" s="381">
        <f>'Test-AI'!P102</f>
        <v>0</v>
      </c>
      <c r="AF104" s="381">
        <f>'Test-AI'!Q102</f>
        <v>0</v>
      </c>
      <c r="AG104" s="381">
        <f>'Test-AI'!R102</f>
        <v>0</v>
      </c>
      <c r="AH104" s="381">
        <f>'Test-AI'!S102</f>
        <v>0</v>
      </c>
      <c r="AI104" s="381">
        <f>'Test-AI'!T102</f>
        <v>0</v>
      </c>
      <c r="AJ104" s="381">
        <f>'Test-AI'!U102</f>
        <v>0</v>
      </c>
      <c r="AK104" s="381">
        <f>'Test-AI'!V102</f>
        <v>0</v>
      </c>
      <c r="AL104" s="381">
        <f>'Test-AI'!W102</f>
        <v>0</v>
      </c>
      <c r="AM104" s="381">
        <f>'Test-AI'!X102</f>
        <v>0</v>
      </c>
      <c r="AN104" s="381">
        <f>10*LOG10(1/((Summary!$C$75/10^(AK104/10)+Summary!$C$76/10^(AL104/10)+Summary!$C$77/10^(AM104/10))/Summary!$C$78))</f>
        <v>0</v>
      </c>
      <c r="AO104" s="140">
        <f>'Test-AI'!Y102</f>
        <v>0</v>
      </c>
      <c r="AP104" s="140">
        <f>'Test-AI'!Z102</f>
        <v>0</v>
      </c>
      <c r="AQ104" s="141">
        <f t="shared" si="6"/>
        <v>0</v>
      </c>
      <c r="AR104" s="142" t="e">
        <f t="shared" si="7"/>
        <v>#DIV/0!</v>
      </c>
      <c r="AS104" s="143" t="e">
        <f t="shared" si="8"/>
        <v>#DIV/0!</v>
      </c>
      <c r="AT104" s="136"/>
      <c r="AU104" s="136"/>
      <c r="AV104" s="467" t="s">
        <v>123</v>
      </c>
      <c r="AW104" s="468" t="e" cm="1">
        <f t="array" ref="AW104">bdRateExtend($G102:$G105,H102:H105,$Z102:$Z105,AA102:AA105)</f>
        <v>#VALUE!</v>
      </c>
      <c r="AX104" s="480"/>
      <c r="AY104" s="480"/>
      <c r="AZ104" s="497"/>
      <c r="BA104" s="497"/>
      <c r="BB104" s="480"/>
      <c r="BC104" s="468" t="e" cm="1">
        <f t="array" ref="BC104">bdRateExtend($G102:$G105,L102:L105,$Z102:$Z105,AE102:AE105)</f>
        <v>#VALUE!</v>
      </c>
      <c r="BD104" s="476"/>
      <c r="BE104" s="468" t="e" cm="1">
        <f t="array" ref="BE104">bdRateExtend($G102:$G105,M102:M105,$Z102:$Z105,AF102:AF105)</f>
        <v>#VALUE!</v>
      </c>
      <c r="BF104" s="476"/>
      <c r="BG104" s="469" t="e" cm="1">
        <f t="array" ref="BG104">bdRateExtend($G102:$G105,N102:N105,$Z102:$Z105,AG102:AG105,"None", FALSE,1)</f>
        <v>#VALUE!</v>
      </c>
      <c r="BH104" s="476"/>
      <c r="BI104" s="469" t="e" cm="1">
        <f t="array" ref="BI104">bdRateExtend($G102:$G105,O102:O105,$Z102:$Z105,AH102:AH105,"None", FALSE,1)</f>
        <v>#VALUE!</v>
      </c>
      <c r="BJ104" s="476"/>
      <c r="BK104" s="468" t="e" cm="1">
        <f t="array" ref="BK104">bdRateExtend($G102:$G105,P102:P105,$Z102:$Z105,AI102:AI105)</f>
        <v>#VALUE!</v>
      </c>
      <c r="BL104" s="476"/>
      <c r="BM104" s="468" t="e" cm="1">
        <f t="array" ref="BM104">bdRateExtend($G102:$G105,Q102:Q105,$Z102:$Z105,AJ102:AJ105)</f>
        <v>#VALUE!</v>
      </c>
      <c r="BN104" s="476"/>
      <c r="BO104" s="468" t="e" cm="1">
        <f t="array" ref="BO104">bdRateExtend($G102:$G105,R102:R105,$Z102:$Z105,AK102:AK105)</f>
        <v>#VALUE!</v>
      </c>
      <c r="BP104" s="480"/>
      <c r="BQ104" s="480"/>
      <c r="BR104" s="480"/>
      <c r="BS104" s="480"/>
      <c r="BT104" s="480"/>
      <c r="BU104" s="463" cm="1">
        <f t="array" ref="BU104">testVMAFRange($G102:$G105,N102:N105,$Z102:$Z105,AG102:AG105)</f>
        <v>0</v>
      </c>
      <c r="BV104" s="465"/>
      <c r="BW104" s="463" cm="1">
        <f t="array" ref="BW104">testVMAFRange($G102:$G105,O102:O105,$Z102:$Z105,AH102:AH105)</f>
        <v>0</v>
      </c>
      <c r="BX104" s="465"/>
    </row>
    <row r="105" spans="1:76" ht="17" customHeight="1" thickBot="1" x14ac:dyDescent="0.4">
      <c r="A105" s="516"/>
      <c r="B105" s="518"/>
      <c r="C105" s="521"/>
      <c r="D105" s="522"/>
      <c r="E105" s="523"/>
      <c r="F105" s="144">
        <v>55</v>
      </c>
      <c r="G105" s="145">
        <f>'Anchor-AI'!L103</f>
        <v>0</v>
      </c>
      <c r="H105" s="146">
        <f>'Anchor-AI'!M103</f>
        <v>0</v>
      </c>
      <c r="I105" s="146">
        <f>'Anchor-AI'!N103</f>
        <v>0</v>
      </c>
      <c r="J105" s="146">
        <f>'Anchor-AI'!O103</f>
        <v>0</v>
      </c>
      <c r="K105" s="146">
        <f>(Summary!$C$58*H105+Summary!$C$59*I105+Summary!$C$60*J105)/Summary!$C$61</f>
        <v>0</v>
      </c>
      <c r="L105" s="146">
        <f>'Anchor-AI'!P103</f>
        <v>0</v>
      </c>
      <c r="M105" s="146">
        <f>'Anchor-AI'!Q103</f>
        <v>0</v>
      </c>
      <c r="N105" s="146">
        <f>'Anchor-AI'!R103</f>
        <v>0</v>
      </c>
      <c r="O105" s="146">
        <f>'Anchor-AI'!S103</f>
        <v>0</v>
      </c>
      <c r="P105" s="146">
        <f>'Anchor-AI'!T103</f>
        <v>0</v>
      </c>
      <c r="Q105" s="146">
        <f>'Anchor-AI'!U103</f>
        <v>0</v>
      </c>
      <c r="R105" s="146">
        <f>'Anchor-AI'!V103</f>
        <v>0</v>
      </c>
      <c r="S105" s="146">
        <f>'Anchor-AI'!W103</f>
        <v>0</v>
      </c>
      <c r="T105" s="146">
        <f>'Anchor-AI'!X103</f>
        <v>0</v>
      </c>
      <c r="U105" s="146">
        <f>10*LOG10(1/((Summary!$C$75/10^(R105/10)+Summary!$C$76/10^(S105/10)+Summary!$C$77/10^(T105/10))/Summary!$C$78))</f>
        <v>0</v>
      </c>
      <c r="V105" s="140">
        <f>'Anchor-AI'!Y103</f>
        <v>0</v>
      </c>
      <c r="W105" s="140">
        <f>'Anchor-AI'!Z103</f>
        <v>0</v>
      </c>
      <c r="X105" s="147">
        <f t="shared" si="9"/>
        <v>0</v>
      </c>
      <c r="Y105" s="133"/>
      <c r="Z105" s="145">
        <f>'Test-AI'!L103</f>
        <v>0</v>
      </c>
      <c r="AA105" s="382">
        <f>'Test-AI'!M103</f>
        <v>0</v>
      </c>
      <c r="AB105" s="382">
        <f>'Test-AI'!N103</f>
        <v>0</v>
      </c>
      <c r="AC105" s="382">
        <f>'Test-AI'!O103</f>
        <v>0</v>
      </c>
      <c r="AD105" s="382">
        <f>(Summary!$C$58*AA105+Summary!$C$59*AB105+Summary!$C$60*AC105)/Summary!$C$61</f>
        <v>0</v>
      </c>
      <c r="AE105" s="382">
        <f>'Test-AI'!P103</f>
        <v>0</v>
      </c>
      <c r="AF105" s="382">
        <f>'Test-AI'!Q103</f>
        <v>0</v>
      </c>
      <c r="AG105" s="382">
        <f>'Test-AI'!R103</f>
        <v>0</v>
      </c>
      <c r="AH105" s="382">
        <f>'Test-AI'!S103</f>
        <v>0</v>
      </c>
      <c r="AI105" s="382">
        <f>'Test-AI'!T103</f>
        <v>0</v>
      </c>
      <c r="AJ105" s="382">
        <f>'Test-AI'!U103</f>
        <v>0</v>
      </c>
      <c r="AK105" s="382">
        <f>'Test-AI'!V103</f>
        <v>0</v>
      </c>
      <c r="AL105" s="382">
        <f>'Test-AI'!W103</f>
        <v>0</v>
      </c>
      <c r="AM105" s="382">
        <f>'Test-AI'!X103</f>
        <v>0</v>
      </c>
      <c r="AN105" s="382">
        <f>10*LOG10(1/((Summary!$C$75/10^(AK105/10)+Summary!$C$76/10^(AL105/10)+Summary!$C$77/10^(AM105/10))/Summary!$C$78))</f>
        <v>0</v>
      </c>
      <c r="AO105" s="140">
        <f>'Test-AI'!Y103</f>
        <v>0</v>
      </c>
      <c r="AP105" s="140">
        <f>'Test-AI'!Z103</f>
        <v>0</v>
      </c>
      <c r="AQ105" s="147">
        <f t="shared" si="6"/>
        <v>0</v>
      </c>
      <c r="AR105" s="148" t="e">
        <f t="shared" si="7"/>
        <v>#DIV/0!</v>
      </c>
      <c r="AS105" s="149" t="e">
        <f t="shared" si="8"/>
        <v>#DIV/0!</v>
      </c>
      <c r="AT105" s="136"/>
      <c r="AU105" s="136"/>
      <c r="AV105" s="470"/>
      <c r="AW105" s="471"/>
      <c r="AX105" s="481"/>
      <c r="AY105" s="481"/>
      <c r="AZ105" s="498"/>
      <c r="BA105" s="498"/>
      <c r="BB105" s="481"/>
      <c r="BC105" s="471"/>
      <c r="BD105" s="477"/>
      <c r="BE105" s="471"/>
      <c r="BF105" s="477"/>
      <c r="BG105" s="472"/>
      <c r="BH105" s="477"/>
      <c r="BI105" s="472"/>
      <c r="BJ105" s="477"/>
      <c r="BK105" s="471"/>
      <c r="BL105" s="477"/>
      <c r="BM105" s="471"/>
      <c r="BN105" s="477"/>
      <c r="BO105" s="471"/>
      <c r="BP105" s="481"/>
      <c r="BQ105" s="481"/>
      <c r="BR105" s="481"/>
      <c r="BS105" s="481"/>
      <c r="BT105" s="481"/>
      <c r="BU105" s="473"/>
      <c r="BV105" s="466"/>
      <c r="BW105" s="473"/>
      <c r="BX105" s="466"/>
    </row>
    <row r="106" spans="1:76" ht="17" customHeight="1" x14ac:dyDescent="0.35">
      <c r="A106" s="516"/>
      <c r="B106" s="482" t="s">
        <v>2</v>
      </c>
      <c r="C106" s="519" t="s">
        <v>41</v>
      </c>
      <c r="D106" s="489">
        <v>25</v>
      </c>
      <c r="E106" s="492">
        <v>8</v>
      </c>
      <c r="F106" s="129">
        <v>15</v>
      </c>
      <c r="G106" s="130">
        <f>'Anchor-AI'!L104</f>
        <v>0</v>
      </c>
      <c r="H106" s="131">
        <f>'Anchor-AI'!M104</f>
        <v>0</v>
      </c>
      <c r="I106" s="131">
        <f>'Anchor-AI'!N104</f>
        <v>0</v>
      </c>
      <c r="J106" s="131">
        <f>'Anchor-AI'!O104</f>
        <v>0</v>
      </c>
      <c r="K106" s="131">
        <f>(Summary!$C$58*H106+Summary!$C$59*I106+Summary!$C$60*J106)/Summary!$C$61</f>
        <v>0</v>
      </c>
      <c r="L106" s="131">
        <f>'Anchor-AI'!P104</f>
        <v>0</v>
      </c>
      <c r="M106" s="131">
        <f>'Anchor-AI'!Q104</f>
        <v>0</v>
      </c>
      <c r="N106" s="131">
        <f>'Anchor-AI'!R104</f>
        <v>0</v>
      </c>
      <c r="O106" s="131">
        <f>'Anchor-AI'!S104</f>
        <v>0</v>
      </c>
      <c r="P106" s="131">
        <f>'Anchor-AI'!T104</f>
        <v>0</v>
      </c>
      <c r="Q106" s="131">
        <f>'Anchor-AI'!U104</f>
        <v>0</v>
      </c>
      <c r="R106" s="131">
        <f>'Anchor-AI'!V104</f>
        <v>0</v>
      </c>
      <c r="S106" s="131">
        <f>'Anchor-AI'!W104</f>
        <v>0</v>
      </c>
      <c r="T106" s="131">
        <f>'Anchor-AI'!X104</f>
        <v>0</v>
      </c>
      <c r="U106" s="131">
        <f>10*LOG10(1/((Summary!$C$75/10^(R106/10)+Summary!$C$76/10^(S106/10)+Summary!$C$77/10^(T106/10))/Summary!$C$78))</f>
        <v>0</v>
      </c>
      <c r="V106" s="131">
        <f>'Anchor-AI'!Y104</f>
        <v>0</v>
      </c>
      <c r="W106" s="131">
        <f>'Anchor-AI'!Z104</f>
        <v>0</v>
      </c>
      <c r="X106" s="132">
        <f t="shared" si="9"/>
        <v>0</v>
      </c>
      <c r="Y106" s="133"/>
      <c r="Z106" s="130">
        <f>'Test-AI'!L104</f>
        <v>0</v>
      </c>
      <c r="AA106" s="380">
        <f>'Test-AI'!M104</f>
        <v>0</v>
      </c>
      <c r="AB106" s="380">
        <f>'Test-AI'!N104</f>
        <v>0</v>
      </c>
      <c r="AC106" s="380">
        <f>'Test-AI'!O104</f>
        <v>0</v>
      </c>
      <c r="AD106" s="380">
        <f>(Summary!$C$58*AA106+Summary!$C$59*AB106+Summary!$C$60*AC106)/Summary!$C$61</f>
        <v>0</v>
      </c>
      <c r="AE106" s="380">
        <f>'Test-AI'!P104</f>
        <v>0</v>
      </c>
      <c r="AF106" s="380">
        <f>'Test-AI'!Q104</f>
        <v>0</v>
      </c>
      <c r="AG106" s="380">
        <f>'Test-AI'!R104</f>
        <v>0</v>
      </c>
      <c r="AH106" s="380">
        <f>'Test-AI'!S104</f>
        <v>0</v>
      </c>
      <c r="AI106" s="380">
        <f>'Test-AI'!T104</f>
        <v>0</v>
      </c>
      <c r="AJ106" s="380">
        <f>'Test-AI'!U104</f>
        <v>0</v>
      </c>
      <c r="AK106" s="380">
        <f>'Test-AI'!V104</f>
        <v>0</v>
      </c>
      <c r="AL106" s="380">
        <f>'Test-AI'!W104</f>
        <v>0</v>
      </c>
      <c r="AM106" s="380">
        <f>'Test-AI'!X104</f>
        <v>0</v>
      </c>
      <c r="AN106" s="380">
        <f>10*LOG10(1/((Summary!$C$75/10^(AK106/10)+Summary!$C$76/10^(AL106/10)+Summary!$C$77/10^(AM106/10))/Summary!$C$78))</f>
        <v>0</v>
      </c>
      <c r="AO106" s="131">
        <f>'Test-AI'!Y104</f>
        <v>0</v>
      </c>
      <c r="AP106" s="131">
        <f>'Test-AI'!Z104</f>
        <v>0</v>
      </c>
      <c r="AQ106" s="132">
        <f t="shared" si="6"/>
        <v>0</v>
      </c>
      <c r="AR106" s="134" t="e">
        <f t="shared" si="7"/>
        <v>#DIV/0!</v>
      </c>
      <c r="AS106" s="135" t="e">
        <f t="shared" si="8"/>
        <v>#DIV/0!</v>
      </c>
      <c r="AT106" s="136"/>
      <c r="AU106" s="136"/>
      <c r="AV106" s="495" t="s">
        <v>121</v>
      </c>
      <c r="AW106" s="478" t="e" cm="1">
        <f t="array" ref="AW106">bdRateExtend($G106:$G109,H106:H109,$Z106:$Z109,AA106:AA109)</f>
        <v>#VALUE!</v>
      </c>
      <c r="AX106" s="479" t="e" cm="1">
        <f t="array" ref="AX106">bdRateExtend($G106:$G111,H106:H111,$Z106:$Z111,AA106:AA111)</f>
        <v>#VALUE!</v>
      </c>
      <c r="AY106" s="479" t="e" cm="1">
        <f t="array" ref="AY106">bdRateExtend($G106:$G111,I106:I111,$Z106:$Z111,AB106:AB111)</f>
        <v>#VALUE!</v>
      </c>
      <c r="AZ106" s="496" t="e" cm="1">
        <f t="array" ref="AZ106">bdRateExtend($G106:$G111,J106:J111,$Z106:$Z111,AC106:AC111)</f>
        <v>#VALUE!</v>
      </c>
      <c r="BA106" s="496" t="e" cm="1">
        <f t="array" ref="BA106">bdRateExtend($G106:$G111,K106:K111,$Z106:$Z111,AD106:AD111)</f>
        <v>#VALUE!</v>
      </c>
      <c r="BB106" s="479" t="e">
        <f>(Summary!$C$89*AX106+Summary!$C$90*AY106+Summary!$C$91*AZ106)/Summary!$C$92</f>
        <v>#VALUE!</v>
      </c>
      <c r="BC106" s="478" t="e" cm="1">
        <f t="array" ref="BC106">bdRateExtend($G106:$G109,L106:L109,$Z106:$Z109,AE106:AE109)</f>
        <v>#VALUE!</v>
      </c>
      <c r="BD106" s="475" t="e" cm="1">
        <f t="array" ref="BD106">bdRateExtend($G106:$G111,L106:L111,$Z106:$Z111,AE106:AE111)</f>
        <v>#VALUE!</v>
      </c>
      <c r="BE106" s="478" t="e" cm="1">
        <f t="array" ref="BE106">bdRateExtend($G106:$G109,M106:M109,$Z106:$Z109,AF106:AF109)</f>
        <v>#VALUE!</v>
      </c>
      <c r="BF106" s="475" t="e" cm="1">
        <f t="array" ref="BF106">bdRateExtend($G106:$G111,M106:M111,$Z106:$Z111,AF106:AF111)</f>
        <v>#VALUE!</v>
      </c>
      <c r="BG106" s="474" t="e" cm="1">
        <f t="array" ref="BG106">bdRateExtend($G106:$G109,N106:N109,$Z106:$Z109,AG106:AG109,"None", FALSE,1)</f>
        <v>#VALUE!</v>
      </c>
      <c r="BH106" s="475" t="e" cm="1">
        <f t="array" ref="BH106">bdRateExtend($G106:$G111,N106:N111,$Z106:$Z111,AG106:AG111,"None", FALSE,1)</f>
        <v>#VALUE!</v>
      </c>
      <c r="BI106" s="474" t="e" cm="1">
        <f t="array" ref="BI106">bdRateExtend($G106:$G109,O106:O109,$Z106:$Z109,AH106:AH109,"None", FALSE,1)</f>
        <v>#VALUE!</v>
      </c>
      <c r="BJ106" s="475" t="e" cm="1">
        <f t="array" ref="BJ106">bdRateExtend($G106:$G111,O106:O111,$Z106:$Z111,AH106:AH111,"None", FALSE,1)</f>
        <v>#VALUE!</v>
      </c>
      <c r="BK106" s="478" t="e" cm="1">
        <f t="array" ref="BK106">bdRateExtend($G106:$G109,P106:P109,$Z106:$Z109,AI106:AI109)</f>
        <v>#VALUE!</v>
      </c>
      <c r="BL106" s="475" t="e" cm="1">
        <f t="array" ref="BL106">bdRateExtend($G106:$G111,P106:P111,$Z106:$Z111,AI106:AI111)</f>
        <v>#VALUE!</v>
      </c>
      <c r="BM106" s="478" t="e" cm="1">
        <f t="array" ref="BM106">bdRateExtend($G106:$G109,Q106:Q109,$Z106:$Z109,AJ106:AJ109)</f>
        <v>#VALUE!</v>
      </c>
      <c r="BN106" s="475" t="e" cm="1">
        <f t="array" ref="BN106">bdRateExtend($G106:$G111,Q106:Q111,$Z106:$Z111,AJ106:AJ111)</f>
        <v>#VALUE!</v>
      </c>
      <c r="BO106" s="478" t="e" cm="1">
        <f t="array" ref="BO106">bdRateExtend($G106:$G109,R106:R109,$Z106:$Z109,AK106:AK109)</f>
        <v>#VALUE!</v>
      </c>
      <c r="BP106" s="479" t="e" cm="1">
        <f t="array" ref="BP106">bdRateExtend($G106:$G111,R106:R111,$Z106:$Z111,AK106:AK111)</f>
        <v>#VALUE!</v>
      </c>
      <c r="BQ106" s="479" t="e" cm="1">
        <f t="array" ref="BQ106">bdRateExtend($G106:$G111,S106:S111,$Z106:$Z111,AL106:AL111)</f>
        <v>#VALUE!</v>
      </c>
      <c r="BR106" s="479" t="e" cm="1">
        <f t="array" ref="BR106">bdRateExtend($G106:$G111,T106:T111,$Z106:$Z111,AM106:AM111)</f>
        <v>#VALUE!</v>
      </c>
      <c r="BS106" s="479" t="e" cm="1">
        <f t="array" ref="BS106">bdRateExtend($G106:$G111,U106:U111,$Z106:$Z111,AN106:AN111)</f>
        <v>#VALUE!</v>
      </c>
      <c r="BT106" s="479" t="e">
        <f>(Summary!$C$103*BP106+Summary!$C$104*BQ106+Summary!$C$105*BR106)/Summary!$C$106</f>
        <v>#VALUE!</v>
      </c>
      <c r="BU106" s="462" cm="1">
        <f t="array" ref="BU106">testVMAFRange($G106:$G109,N106:N109,$Z106:$Z109,AG106:AG109)</f>
        <v>0</v>
      </c>
      <c r="BV106" s="464" cm="1">
        <f t="array" ref="BV106">testVMAFRange($G106:$G111,N106:N111,$Z106:$Z111,AG106:AG111)</f>
        <v>0</v>
      </c>
      <c r="BW106" s="462" cm="1">
        <f t="array" ref="BW106">testVMAFRange($G106:$G109,O106:O109,$Z106:$Z109,AH106:AH109)</f>
        <v>0</v>
      </c>
      <c r="BX106" s="464" cm="1">
        <f t="array" ref="BX106">testVMAFRange($G106:$G111,O106:O111,$Z106:$Z111,AH106:AH111)</f>
        <v>0</v>
      </c>
    </row>
    <row r="107" spans="1:76" ht="17" customHeight="1" x14ac:dyDescent="0.35">
      <c r="A107" s="516"/>
      <c r="B107" s="483"/>
      <c r="C107" s="520"/>
      <c r="D107" s="490"/>
      <c r="E107" s="493"/>
      <c r="F107" s="138">
        <v>23</v>
      </c>
      <c r="G107" s="139">
        <f>'Anchor-AI'!L105</f>
        <v>0</v>
      </c>
      <c r="H107" s="140">
        <f>'Anchor-AI'!M105</f>
        <v>0</v>
      </c>
      <c r="I107" s="140">
        <f>'Anchor-AI'!N105</f>
        <v>0</v>
      </c>
      <c r="J107" s="140">
        <f>'Anchor-AI'!O105</f>
        <v>0</v>
      </c>
      <c r="K107" s="140">
        <f>(Summary!$C$58*H107+Summary!$C$59*I107+Summary!$C$60*J107)/Summary!$C$61</f>
        <v>0</v>
      </c>
      <c r="L107" s="140">
        <f>'Anchor-AI'!P105</f>
        <v>0</v>
      </c>
      <c r="M107" s="140">
        <f>'Anchor-AI'!Q105</f>
        <v>0</v>
      </c>
      <c r="N107" s="140">
        <f>'Anchor-AI'!R105</f>
        <v>0</v>
      </c>
      <c r="O107" s="140">
        <f>'Anchor-AI'!S105</f>
        <v>0</v>
      </c>
      <c r="P107" s="140">
        <f>'Anchor-AI'!T105</f>
        <v>0</v>
      </c>
      <c r="Q107" s="140">
        <f>'Anchor-AI'!U105</f>
        <v>0</v>
      </c>
      <c r="R107" s="140">
        <f>'Anchor-AI'!V105</f>
        <v>0</v>
      </c>
      <c r="S107" s="140">
        <f>'Anchor-AI'!W105</f>
        <v>0</v>
      </c>
      <c r="T107" s="140">
        <f>'Anchor-AI'!X105</f>
        <v>0</v>
      </c>
      <c r="U107" s="140">
        <f>10*LOG10(1/((Summary!$C$75/10^(R107/10)+Summary!$C$76/10^(S107/10)+Summary!$C$77/10^(T107/10))/Summary!$C$78))</f>
        <v>0</v>
      </c>
      <c r="V107" s="140">
        <f>'Anchor-AI'!Y105</f>
        <v>0</v>
      </c>
      <c r="W107" s="140">
        <f>'Anchor-AI'!Z105</f>
        <v>0</v>
      </c>
      <c r="X107" s="141">
        <f t="shared" si="9"/>
        <v>0</v>
      </c>
      <c r="Y107" s="133"/>
      <c r="Z107" s="139">
        <f>'Test-AI'!L105</f>
        <v>0</v>
      </c>
      <c r="AA107" s="381">
        <f>'Test-AI'!M105</f>
        <v>0</v>
      </c>
      <c r="AB107" s="381">
        <f>'Test-AI'!N105</f>
        <v>0</v>
      </c>
      <c r="AC107" s="381">
        <f>'Test-AI'!O105</f>
        <v>0</v>
      </c>
      <c r="AD107" s="381">
        <f>(Summary!$C$58*AA107+Summary!$C$59*AB107+Summary!$C$60*AC107)/Summary!$C$61</f>
        <v>0</v>
      </c>
      <c r="AE107" s="381">
        <f>'Test-AI'!P105</f>
        <v>0</v>
      </c>
      <c r="AF107" s="381">
        <f>'Test-AI'!Q105</f>
        <v>0</v>
      </c>
      <c r="AG107" s="381">
        <f>'Test-AI'!R105</f>
        <v>0</v>
      </c>
      <c r="AH107" s="381">
        <f>'Test-AI'!S105</f>
        <v>0</v>
      </c>
      <c r="AI107" s="381">
        <f>'Test-AI'!T105</f>
        <v>0</v>
      </c>
      <c r="AJ107" s="381">
        <f>'Test-AI'!U105</f>
        <v>0</v>
      </c>
      <c r="AK107" s="381">
        <f>'Test-AI'!V105</f>
        <v>0</v>
      </c>
      <c r="AL107" s="381">
        <f>'Test-AI'!W105</f>
        <v>0</v>
      </c>
      <c r="AM107" s="381">
        <f>'Test-AI'!X105</f>
        <v>0</v>
      </c>
      <c r="AN107" s="381">
        <f>10*LOG10(1/((Summary!$C$75/10^(AK107/10)+Summary!$C$76/10^(AL107/10)+Summary!$C$77/10^(AM107/10))/Summary!$C$78))</f>
        <v>0</v>
      </c>
      <c r="AO107" s="140">
        <f>'Test-AI'!Y105</f>
        <v>0</v>
      </c>
      <c r="AP107" s="140">
        <f>'Test-AI'!Z105</f>
        <v>0</v>
      </c>
      <c r="AQ107" s="141">
        <f t="shared" si="6"/>
        <v>0</v>
      </c>
      <c r="AR107" s="142" t="e">
        <f t="shared" si="7"/>
        <v>#DIV/0!</v>
      </c>
      <c r="AS107" s="143" t="e">
        <f t="shared" si="8"/>
        <v>#DIV/0!</v>
      </c>
      <c r="AT107" s="136"/>
      <c r="AU107" s="136"/>
      <c r="AV107" s="467"/>
      <c r="AW107" s="468"/>
      <c r="AX107" s="480"/>
      <c r="AY107" s="480"/>
      <c r="AZ107" s="497"/>
      <c r="BA107" s="497"/>
      <c r="BB107" s="480"/>
      <c r="BC107" s="468"/>
      <c r="BD107" s="476"/>
      <c r="BE107" s="468"/>
      <c r="BF107" s="476"/>
      <c r="BG107" s="469"/>
      <c r="BH107" s="476"/>
      <c r="BI107" s="469"/>
      <c r="BJ107" s="476"/>
      <c r="BK107" s="468"/>
      <c r="BL107" s="476"/>
      <c r="BM107" s="468"/>
      <c r="BN107" s="476"/>
      <c r="BO107" s="468"/>
      <c r="BP107" s="480"/>
      <c r="BQ107" s="480"/>
      <c r="BR107" s="480"/>
      <c r="BS107" s="480"/>
      <c r="BT107" s="480"/>
      <c r="BU107" s="463"/>
      <c r="BV107" s="465"/>
      <c r="BW107" s="463"/>
      <c r="BX107" s="465"/>
    </row>
    <row r="108" spans="1:76" ht="17" customHeight="1" x14ac:dyDescent="0.35">
      <c r="A108" s="516"/>
      <c r="B108" s="483"/>
      <c r="C108" s="520"/>
      <c r="D108" s="490"/>
      <c r="E108" s="493"/>
      <c r="F108" s="138">
        <v>31</v>
      </c>
      <c r="G108" s="139">
        <f>'Anchor-AI'!L106</f>
        <v>0</v>
      </c>
      <c r="H108" s="140">
        <f>'Anchor-AI'!M106</f>
        <v>0</v>
      </c>
      <c r="I108" s="140">
        <f>'Anchor-AI'!N106</f>
        <v>0</v>
      </c>
      <c r="J108" s="140">
        <f>'Anchor-AI'!O106</f>
        <v>0</v>
      </c>
      <c r="K108" s="140">
        <f>(Summary!$C$58*H108+Summary!$C$59*I108+Summary!$C$60*J108)/Summary!$C$61</f>
        <v>0</v>
      </c>
      <c r="L108" s="140">
        <f>'Anchor-AI'!P106</f>
        <v>0</v>
      </c>
      <c r="M108" s="140">
        <f>'Anchor-AI'!Q106</f>
        <v>0</v>
      </c>
      <c r="N108" s="140">
        <f>'Anchor-AI'!R106</f>
        <v>0</v>
      </c>
      <c r="O108" s="140">
        <f>'Anchor-AI'!S106</f>
        <v>0</v>
      </c>
      <c r="P108" s="140">
        <f>'Anchor-AI'!T106</f>
        <v>0</v>
      </c>
      <c r="Q108" s="140">
        <f>'Anchor-AI'!U106</f>
        <v>0</v>
      </c>
      <c r="R108" s="140">
        <f>'Anchor-AI'!V106</f>
        <v>0</v>
      </c>
      <c r="S108" s="140">
        <f>'Anchor-AI'!W106</f>
        <v>0</v>
      </c>
      <c r="T108" s="140">
        <f>'Anchor-AI'!X106</f>
        <v>0</v>
      </c>
      <c r="U108" s="140">
        <f>10*LOG10(1/((Summary!$C$75/10^(R108/10)+Summary!$C$76/10^(S108/10)+Summary!$C$77/10^(T108/10))/Summary!$C$78))</f>
        <v>0</v>
      </c>
      <c r="V108" s="140">
        <f>'Anchor-AI'!Y106</f>
        <v>0</v>
      </c>
      <c r="W108" s="140">
        <f>'Anchor-AI'!Z106</f>
        <v>0</v>
      </c>
      <c r="X108" s="141">
        <f t="shared" si="9"/>
        <v>0</v>
      </c>
      <c r="Y108" s="133"/>
      <c r="Z108" s="139">
        <f>'Test-AI'!L106</f>
        <v>0</v>
      </c>
      <c r="AA108" s="381">
        <f>'Test-AI'!M106</f>
        <v>0</v>
      </c>
      <c r="AB108" s="381">
        <f>'Test-AI'!N106</f>
        <v>0</v>
      </c>
      <c r="AC108" s="381">
        <f>'Test-AI'!O106</f>
        <v>0</v>
      </c>
      <c r="AD108" s="381">
        <f>(Summary!$C$58*AA108+Summary!$C$59*AB108+Summary!$C$60*AC108)/Summary!$C$61</f>
        <v>0</v>
      </c>
      <c r="AE108" s="381">
        <f>'Test-AI'!P106</f>
        <v>0</v>
      </c>
      <c r="AF108" s="381">
        <f>'Test-AI'!Q106</f>
        <v>0</v>
      </c>
      <c r="AG108" s="381">
        <f>'Test-AI'!R106</f>
        <v>0</v>
      </c>
      <c r="AH108" s="381">
        <f>'Test-AI'!S106</f>
        <v>0</v>
      </c>
      <c r="AI108" s="381">
        <f>'Test-AI'!T106</f>
        <v>0</v>
      </c>
      <c r="AJ108" s="381">
        <f>'Test-AI'!U106</f>
        <v>0</v>
      </c>
      <c r="AK108" s="381">
        <f>'Test-AI'!V106</f>
        <v>0</v>
      </c>
      <c r="AL108" s="381">
        <f>'Test-AI'!W106</f>
        <v>0</v>
      </c>
      <c r="AM108" s="381">
        <f>'Test-AI'!X106</f>
        <v>0</v>
      </c>
      <c r="AN108" s="381">
        <f>10*LOG10(1/((Summary!$C$75/10^(AK108/10)+Summary!$C$76/10^(AL108/10)+Summary!$C$77/10^(AM108/10))/Summary!$C$78))</f>
        <v>0</v>
      </c>
      <c r="AO108" s="140">
        <f>'Test-AI'!Y106</f>
        <v>0</v>
      </c>
      <c r="AP108" s="140">
        <f>'Test-AI'!Z106</f>
        <v>0</v>
      </c>
      <c r="AQ108" s="141">
        <f t="shared" si="6"/>
        <v>0</v>
      </c>
      <c r="AR108" s="142" t="e">
        <f t="shared" si="7"/>
        <v>#DIV/0!</v>
      </c>
      <c r="AS108" s="143" t="e">
        <f t="shared" si="8"/>
        <v>#DIV/0!</v>
      </c>
      <c r="AT108" s="136"/>
      <c r="AU108" s="136"/>
      <c r="AV108" s="467" t="s">
        <v>122</v>
      </c>
      <c r="AW108" s="468" t="e" cm="1">
        <f t="array" ref="AW108">bdRateExtend($G107:$G110,H107:H110,$Z107:$Z110,AA107:AA110)</f>
        <v>#VALUE!</v>
      </c>
      <c r="AX108" s="480"/>
      <c r="AY108" s="480"/>
      <c r="AZ108" s="497"/>
      <c r="BA108" s="497"/>
      <c r="BB108" s="480"/>
      <c r="BC108" s="468" t="e" cm="1">
        <f t="array" ref="BC108">bdRateExtend($G107:$G110,L107:L110,$Z107:$Z110,AE107:AE110)</f>
        <v>#VALUE!</v>
      </c>
      <c r="BD108" s="476"/>
      <c r="BE108" s="468" t="e" cm="1">
        <f t="array" ref="BE108">bdRateExtend($G107:$G110,M107:M110,$Z107:$Z110,AF107:AF110)</f>
        <v>#VALUE!</v>
      </c>
      <c r="BF108" s="476"/>
      <c r="BG108" s="469" t="e" cm="1">
        <f t="array" ref="BG108">bdRateExtend($G107:$G110,N107:N110,$Z107:$Z110,AG107:AG110,"None", FALSE,1)</f>
        <v>#VALUE!</v>
      </c>
      <c r="BH108" s="476"/>
      <c r="BI108" s="469" t="e" cm="1">
        <f t="array" ref="BI108">bdRateExtend($G107:$G110,O107:O110,$Z107:$Z110,AH107:AH110,"None", FALSE,1)</f>
        <v>#VALUE!</v>
      </c>
      <c r="BJ108" s="476"/>
      <c r="BK108" s="468" t="e" cm="1">
        <f t="array" ref="BK108">bdRateExtend($G107:$G110,P107:P110,$Z107:$Z110,AI107:AI110)</f>
        <v>#VALUE!</v>
      </c>
      <c r="BL108" s="476"/>
      <c r="BM108" s="468" t="e" cm="1">
        <f t="array" ref="BM108">bdRateExtend($G107:$G110,Q107:Q110,$Z107:$Z110,AJ107:AJ110)</f>
        <v>#VALUE!</v>
      </c>
      <c r="BN108" s="476"/>
      <c r="BO108" s="468" t="e" cm="1">
        <f t="array" ref="BO108">bdRateExtend($G107:$G110,R107:R110,$Z107:$Z110,AK107:AK110)</f>
        <v>#VALUE!</v>
      </c>
      <c r="BP108" s="480"/>
      <c r="BQ108" s="480"/>
      <c r="BR108" s="480"/>
      <c r="BS108" s="480"/>
      <c r="BT108" s="480"/>
      <c r="BU108" s="463" cm="1">
        <f t="array" ref="BU108">testVMAFRange($G107:$G110,N107:N110,$Z107:$Z110,AG107:AG110)</f>
        <v>0</v>
      </c>
      <c r="BV108" s="465"/>
      <c r="BW108" s="463" cm="1">
        <f t="array" ref="BW108">testVMAFRange($G107:$G110,O107:O110,$Z107:$Z110,AH107:AH110)</f>
        <v>0</v>
      </c>
      <c r="BX108" s="465"/>
    </row>
    <row r="109" spans="1:76" ht="17" customHeight="1" x14ac:dyDescent="0.35">
      <c r="A109" s="516"/>
      <c r="B109" s="483"/>
      <c r="C109" s="520"/>
      <c r="D109" s="490"/>
      <c r="E109" s="493"/>
      <c r="F109" s="138">
        <v>39</v>
      </c>
      <c r="G109" s="139">
        <f>'Anchor-AI'!L107</f>
        <v>0</v>
      </c>
      <c r="H109" s="140">
        <f>'Anchor-AI'!M107</f>
        <v>0</v>
      </c>
      <c r="I109" s="140">
        <f>'Anchor-AI'!N107</f>
        <v>0</v>
      </c>
      <c r="J109" s="140">
        <f>'Anchor-AI'!O107</f>
        <v>0</v>
      </c>
      <c r="K109" s="140">
        <f>(Summary!$C$58*H109+Summary!$C$59*I109+Summary!$C$60*J109)/Summary!$C$61</f>
        <v>0</v>
      </c>
      <c r="L109" s="140">
        <f>'Anchor-AI'!P107</f>
        <v>0</v>
      </c>
      <c r="M109" s="140">
        <f>'Anchor-AI'!Q107</f>
        <v>0</v>
      </c>
      <c r="N109" s="140">
        <f>'Anchor-AI'!R107</f>
        <v>0</v>
      </c>
      <c r="O109" s="140">
        <f>'Anchor-AI'!S107</f>
        <v>0</v>
      </c>
      <c r="P109" s="140">
        <f>'Anchor-AI'!T107</f>
        <v>0</v>
      </c>
      <c r="Q109" s="140">
        <f>'Anchor-AI'!U107</f>
        <v>0</v>
      </c>
      <c r="R109" s="140">
        <f>'Anchor-AI'!V107</f>
        <v>0</v>
      </c>
      <c r="S109" s="140">
        <f>'Anchor-AI'!W107</f>
        <v>0</v>
      </c>
      <c r="T109" s="140">
        <f>'Anchor-AI'!X107</f>
        <v>0</v>
      </c>
      <c r="U109" s="140">
        <f>10*LOG10(1/((Summary!$C$75/10^(R109/10)+Summary!$C$76/10^(S109/10)+Summary!$C$77/10^(T109/10))/Summary!$C$78))</f>
        <v>0</v>
      </c>
      <c r="V109" s="140">
        <f>'Anchor-AI'!Y107</f>
        <v>0</v>
      </c>
      <c r="W109" s="140">
        <f>'Anchor-AI'!Z107</f>
        <v>0</v>
      </c>
      <c r="X109" s="141">
        <f t="shared" si="9"/>
        <v>0</v>
      </c>
      <c r="Y109" s="133"/>
      <c r="Z109" s="139">
        <f>'Test-AI'!L107</f>
        <v>0</v>
      </c>
      <c r="AA109" s="381">
        <f>'Test-AI'!M107</f>
        <v>0</v>
      </c>
      <c r="AB109" s="381">
        <f>'Test-AI'!N107</f>
        <v>0</v>
      </c>
      <c r="AC109" s="381">
        <f>'Test-AI'!O107</f>
        <v>0</v>
      </c>
      <c r="AD109" s="381">
        <f>(Summary!$C$58*AA109+Summary!$C$59*AB109+Summary!$C$60*AC109)/Summary!$C$61</f>
        <v>0</v>
      </c>
      <c r="AE109" s="381">
        <f>'Test-AI'!P107</f>
        <v>0</v>
      </c>
      <c r="AF109" s="381">
        <f>'Test-AI'!Q107</f>
        <v>0</v>
      </c>
      <c r="AG109" s="381">
        <f>'Test-AI'!R107</f>
        <v>0</v>
      </c>
      <c r="AH109" s="381">
        <f>'Test-AI'!S107</f>
        <v>0</v>
      </c>
      <c r="AI109" s="381">
        <f>'Test-AI'!T107</f>
        <v>0</v>
      </c>
      <c r="AJ109" s="381">
        <f>'Test-AI'!U107</f>
        <v>0</v>
      </c>
      <c r="AK109" s="381">
        <f>'Test-AI'!V107</f>
        <v>0</v>
      </c>
      <c r="AL109" s="381">
        <f>'Test-AI'!W107</f>
        <v>0</v>
      </c>
      <c r="AM109" s="381">
        <f>'Test-AI'!X107</f>
        <v>0</v>
      </c>
      <c r="AN109" s="381">
        <f>10*LOG10(1/((Summary!$C$75/10^(AK109/10)+Summary!$C$76/10^(AL109/10)+Summary!$C$77/10^(AM109/10))/Summary!$C$78))</f>
        <v>0</v>
      </c>
      <c r="AO109" s="140">
        <f>'Test-AI'!Y107</f>
        <v>0</v>
      </c>
      <c r="AP109" s="140">
        <f>'Test-AI'!Z107</f>
        <v>0</v>
      </c>
      <c r="AQ109" s="141">
        <f t="shared" si="6"/>
        <v>0</v>
      </c>
      <c r="AR109" s="142" t="e">
        <f t="shared" si="7"/>
        <v>#DIV/0!</v>
      </c>
      <c r="AS109" s="143" t="e">
        <f t="shared" si="8"/>
        <v>#DIV/0!</v>
      </c>
      <c r="AT109" s="136"/>
      <c r="AU109" s="136"/>
      <c r="AV109" s="467"/>
      <c r="AW109" s="468"/>
      <c r="AX109" s="480"/>
      <c r="AY109" s="480"/>
      <c r="AZ109" s="497"/>
      <c r="BA109" s="497"/>
      <c r="BB109" s="480"/>
      <c r="BC109" s="468"/>
      <c r="BD109" s="476"/>
      <c r="BE109" s="468"/>
      <c r="BF109" s="476"/>
      <c r="BG109" s="469"/>
      <c r="BH109" s="476"/>
      <c r="BI109" s="469"/>
      <c r="BJ109" s="476"/>
      <c r="BK109" s="468"/>
      <c r="BL109" s="476"/>
      <c r="BM109" s="468"/>
      <c r="BN109" s="476"/>
      <c r="BO109" s="468"/>
      <c r="BP109" s="480"/>
      <c r="BQ109" s="480"/>
      <c r="BR109" s="480"/>
      <c r="BS109" s="480"/>
      <c r="BT109" s="480"/>
      <c r="BU109" s="463"/>
      <c r="BV109" s="465"/>
      <c r="BW109" s="463"/>
      <c r="BX109" s="465"/>
    </row>
    <row r="110" spans="1:76" ht="17" customHeight="1" x14ac:dyDescent="0.35">
      <c r="A110" s="516"/>
      <c r="B110" s="483"/>
      <c r="C110" s="520"/>
      <c r="D110" s="490"/>
      <c r="E110" s="493"/>
      <c r="F110" s="138">
        <v>47</v>
      </c>
      <c r="G110" s="139">
        <f>'Anchor-AI'!L108</f>
        <v>0</v>
      </c>
      <c r="H110" s="140">
        <f>'Anchor-AI'!M108</f>
        <v>0</v>
      </c>
      <c r="I110" s="140">
        <f>'Anchor-AI'!N108</f>
        <v>0</v>
      </c>
      <c r="J110" s="140">
        <f>'Anchor-AI'!O108</f>
        <v>0</v>
      </c>
      <c r="K110" s="140">
        <f>(Summary!$C$58*H110+Summary!$C$59*I110+Summary!$C$60*J110)/Summary!$C$61</f>
        <v>0</v>
      </c>
      <c r="L110" s="140">
        <f>'Anchor-AI'!P108</f>
        <v>0</v>
      </c>
      <c r="M110" s="140">
        <f>'Anchor-AI'!Q108</f>
        <v>0</v>
      </c>
      <c r="N110" s="140">
        <f>'Anchor-AI'!R108</f>
        <v>0</v>
      </c>
      <c r="O110" s="140">
        <f>'Anchor-AI'!S108</f>
        <v>0</v>
      </c>
      <c r="P110" s="140">
        <f>'Anchor-AI'!T108</f>
        <v>0</v>
      </c>
      <c r="Q110" s="140">
        <f>'Anchor-AI'!U108</f>
        <v>0</v>
      </c>
      <c r="R110" s="140">
        <f>'Anchor-AI'!V108</f>
        <v>0</v>
      </c>
      <c r="S110" s="140">
        <f>'Anchor-AI'!W108</f>
        <v>0</v>
      </c>
      <c r="T110" s="140">
        <f>'Anchor-AI'!X108</f>
        <v>0</v>
      </c>
      <c r="U110" s="140">
        <f>10*LOG10(1/((Summary!$C$75/10^(R110/10)+Summary!$C$76/10^(S110/10)+Summary!$C$77/10^(T110/10))/Summary!$C$78))</f>
        <v>0</v>
      </c>
      <c r="V110" s="140">
        <f>'Anchor-AI'!Y108</f>
        <v>0</v>
      </c>
      <c r="W110" s="140">
        <f>'Anchor-AI'!Z108</f>
        <v>0</v>
      </c>
      <c r="X110" s="141">
        <f t="shared" si="9"/>
        <v>0</v>
      </c>
      <c r="Y110" s="133"/>
      <c r="Z110" s="139">
        <f>'Test-AI'!L108</f>
        <v>0</v>
      </c>
      <c r="AA110" s="381">
        <f>'Test-AI'!M108</f>
        <v>0</v>
      </c>
      <c r="AB110" s="381">
        <f>'Test-AI'!N108</f>
        <v>0</v>
      </c>
      <c r="AC110" s="381">
        <f>'Test-AI'!O108</f>
        <v>0</v>
      </c>
      <c r="AD110" s="381">
        <f>(Summary!$C$58*AA110+Summary!$C$59*AB110+Summary!$C$60*AC110)/Summary!$C$61</f>
        <v>0</v>
      </c>
      <c r="AE110" s="381">
        <f>'Test-AI'!P108</f>
        <v>0</v>
      </c>
      <c r="AF110" s="381">
        <f>'Test-AI'!Q108</f>
        <v>0</v>
      </c>
      <c r="AG110" s="381">
        <f>'Test-AI'!R108</f>
        <v>0</v>
      </c>
      <c r="AH110" s="381">
        <f>'Test-AI'!S108</f>
        <v>0</v>
      </c>
      <c r="AI110" s="381">
        <f>'Test-AI'!T108</f>
        <v>0</v>
      </c>
      <c r="AJ110" s="381">
        <f>'Test-AI'!U108</f>
        <v>0</v>
      </c>
      <c r="AK110" s="381">
        <f>'Test-AI'!V108</f>
        <v>0</v>
      </c>
      <c r="AL110" s="381">
        <f>'Test-AI'!W108</f>
        <v>0</v>
      </c>
      <c r="AM110" s="381">
        <f>'Test-AI'!X108</f>
        <v>0</v>
      </c>
      <c r="AN110" s="381">
        <f>10*LOG10(1/((Summary!$C$75/10^(AK110/10)+Summary!$C$76/10^(AL110/10)+Summary!$C$77/10^(AM110/10))/Summary!$C$78))</f>
        <v>0</v>
      </c>
      <c r="AO110" s="140">
        <f>'Test-AI'!Y108</f>
        <v>0</v>
      </c>
      <c r="AP110" s="140">
        <f>'Test-AI'!Z108</f>
        <v>0</v>
      </c>
      <c r="AQ110" s="141">
        <f t="shared" si="6"/>
        <v>0</v>
      </c>
      <c r="AR110" s="142" t="e">
        <f t="shared" si="7"/>
        <v>#DIV/0!</v>
      </c>
      <c r="AS110" s="143" t="e">
        <f t="shared" si="8"/>
        <v>#DIV/0!</v>
      </c>
      <c r="AT110" s="136"/>
      <c r="AU110" s="136"/>
      <c r="AV110" s="467" t="s">
        <v>123</v>
      </c>
      <c r="AW110" s="468" t="e" cm="1">
        <f t="array" ref="AW110">bdRateExtend($G108:$G111,H108:H111,$Z108:$Z111,AA108:AA111)</f>
        <v>#VALUE!</v>
      </c>
      <c r="AX110" s="480"/>
      <c r="AY110" s="480"/>
      <c r="AZ110" s="497"/>
      <c r="BA110" s="497"/>
      <c r="BB110" s="480"/>
      <c r="BC110" s="468" t="e" cm="1">
        <f t="array" ref="BC110">bdRateExtend($G108:$G111,L108:L111,$Z108:$Z111,AE108:AE111)</f>
        <v>#VALUE!</v>
      </c>
      <c r="BD110" s="476"/>
      <c r="BE110" s="468" t="e" cm="1">
        <f t="array" ref="BE110">bdRateExtend($G108:$G111,M108:M111,$Z108:$Z111,AF108:AF111)</f>
        <v>#VALUE!</v>
      </c>
      <c r="BF110" s="476"/>
      <c r="BG110" s="469" t="e" cm="1">
        <f t="array" ref="BG110">bdRateExtend($G108:$G111,N108:N111,$Z108:$Z111,AG108:AG111,"None", FALSE,1)</f>
        <v>#VALUE!</v>
      </c>
      <c r="BH110" s="476"/>
      <c r="BI110" s="469" t="e" cm="1">
        <f t="array" ref="BI110">bdRateExtend($G108:$G111,O108:O111,$Z108:$Z111,AH108:AH111,"None", FALSE,1)</f>
        <v>#VALUE!</v>
      </c>
      <c r="BJ110" s="476"/>
      <c r="BK110" s="468" t="e" cm="1">
        <f t="array" ref="BK110">bdRateExtend($G108:$G111,P108:P111,$Z108:$Z111,AI108:AI111)</f>
        <v>#VALUE!</v>
      </c>
      <c r="BL110" s="476"/>
      <c r="BM110" s="468" t="e" cm="1">
        <f t="array" ref="BM110">bdRateExtend($G108:$G111,Q108:Q111,$Z108:$Z111,AJ108:AJ111)</f>
        <v>#VALUE!</v>
      </c>
      <c r="BN110" s="476"/>
      <c r="BO110" s="468" t="e" cm="1">
        <f t="array" ref="BO110">bdRateExtend($G108:$G111,R108:R111,$Z108:$Z111,AK108:AK111)</f>
        <v>#VALUE!</v>
      </c>
      <c r="BP110" s="480"/>
      <c r="BQ110" s="480"/>
      <c r="BR110" s="480"/>
      <c r="BS110" s="480"/>
      <c r="BT110" s="480"/>
      <c r="BU110" s="463" cm="1">
        <f t="array" ref="BU110">testVMAFRange($G108:$G111,N108:N111,$Z108:$Z111,AG108:AG111)</f>
        <v>0</v>
      </c>
      <c r="BV110" s="465"/>
      <c r="BW110" s="463" cm="1">
        <f t="array" ref="BW110">testVMAFRange($G108:$G111,O108:O111,$Z108:$Z111,AH108:AH111)</f>
        <v>0</v>
      </c>
      <c r="BX110" s="465"/>
    </row>
    <row r="111" spans="1:76" ht="17" customHeight="1" thickBot="1" x14ac:dyDescent="0.4">
      <c r="A111" s="516"/>
      <c r="B111" s="518"/>
      <c r="C111" s="521"/>
      <c r="D111" s="522"/>
      <c r="E111" s="523"/>
      <c r="F111" s="144">
        <v>55</v>
      </c>
      <c r="G111" s="145">
        <f>'Anchor-AI'!L109</f>
        <v>0</v>
      </c>
      <c r="H111" s="146">
        <f>'Anchor-AI'!M109</f>
        <v>0</v>
      </c>
      <c r="I111" s="146">
        <f>'Anchor-AI'!N109</f>
        <v>0</v>
      </c>
      <c r="J111" s="146">
        <f>'Anchor-AI'!O109</f>
        <v>0</v>
      </c>
      <c r="K111" s="146">
        <f>(Summary!$C$58*H111+Summary!$C$59*I111+Summary!$C$60*J111)/Summary!$C$61</f>
        <v>0</v>
      </c>
      <c r="L111" s="146">
        <f>'Anchor-AI'!P109</f>
        <v>0</v>
      </c>
      <c r="M111" s="146">
        <f>'Anchor-AI'!Q109</f>
        <v>0</v>
      </c>
      <c r="N111" s="146">
        <f>'Anchor-AI'!R109</f>
        <v>0</v>
      </c>
      <c r="O111" s="146">
        <f>'Anchor-AI'!S109</f>
        <v>0</v>
      </c>
      <c r="P111" s="146">
        <f>'Anchor-AI'!T109</f>
        <v>0</v>
      </c>
      <c r="Q111" s="146">
        <f>'Anchor-AI'!U109</f>
        <v>0</v>
      </c>
      <c r="R111" s="146">
        <f>'Anchor-AI'!V109</f>
        <v>0</v>
      </c>
      <c r="S111" s="146">
        <f>'Anchor-AI'!W109</f>
        <v>0</v>
      </c>
      <c r="T111" s="146">
        <f>'Anchor-AI'!X109</f>
        <v>0</v>
      </c>
      <c r="U111" s="146">
        <f>10*LOG10(1/((Summary!$C$75/10^(R111/10)+Summary!$C$76/10^(S111/10)+Summary!$C$77/10^(T111/10))/Summary!$C$78))</f>
        <v>0</v>
      </c>
      <c r="V111" s="140">
        <f>'Anchor-AI'!Y109</f>
        <v>0</v>
      </c>
      <c r="W111" s="140">
        <f>'Anchor-AI'!Z109</f>
        <v>0</v>
      </c>
      <c r="X111" s="147">
        <f t="shared" si="9"/>
        <v>0</v>
      </c>
      <c r="Y111" s="133"/>
      <c r="Z111" s="145">
        <f>'Test-AI'!L109</f>
        <v>0</v>
      </c>
      <c r="AA111" s="382">
        <f>'Test-AI'!M109</f>
        <v>0</v>
      </c>
      <c r="AB111" s="382">
        <f>'Test-AI'!N109</f>
        <v>0</v>
      </c>
      <c r="AC111" s="382">
        <f>'Test-AI'!O109</f>
        <v>0</v>
      </c>
      <c r="AD111" s="382">
        <f>(Summary!$C$58*AA111+Summary!$C$59*AB111+Summary!$C$60*AC111)/Summary!$C$61</f>
        <v>0</v>
      </c>
      <c r="AE111" s="382">
        <f>'Test-AI'!P109</f>
        <v>0</v>
      </c>
      <c r="AF111" s="382">
        <f>'Test-AI'!Q109</f>
        <v>0</v>
      </c>
      <c r="AG111" s="382">
        <f>'Test-AI'!R109</f>
        <v>0</v>
      </c>
      <c r="AH111" s="382">
        <f>'Test-AI'!S109</f>
        <v>0</v>
      </c>
      <c r="AI111" s="382">
        <f>'Test-AI'!T109</f>
        <v>0</v>
      </c>
      <c r="AJ111" s="382">
        <f>'Test-AI'!U109</f>
        <v>0</v>
      </c>
      <c r="AK111" s="382">
        <f>'Test-AI'!V109</f>
        <v>0</v>
      </c>
      <c r="AL111" s="382">
        <f>'Test-AI'!W109</f>
        <v>0</v>
      </c>
      <c r="AM111" s="382">
        <f>'Test-AI'!X109</f>
        <v>0</v>
      </c>
      <c r="AN111" s="382">
        <f>10*LOG10(1/((Summary!$C$75/10^(AK111/10)+Summary!$C$76/10^(AL111/10)+Summary!$C$77/10^(AM111/10))/Summary!$C$78))</f>
        <v>0</v>
      </c>
      <c r="AO111" s="140">
        <f>'Test-AI'!Y109</f>
        <v>0</v>
      </c>
      <c r="AP111" s="140">
        <f>'Test-AI'!Z109</f>
        <v>0</v>
      </c>
      <c r="AQ111" s="147">
        <f t="shared" si="6"/>
        <v>0</v>
      </c>
      <c r="AR111" s="148" t="e">
        <f t="shared" si="7"/>
        <v>#DIV/0!</v>
      </c>
      <c r="AS111" s="149" t="e">
        <f t="shared" si="8"/>
        <v>#DIV/0!</v>
      </c>
      <c r="AT111" s="136"/>
      <c r="AU111" s="136"/>
      <c r="AV111" s="470"/>
      <c r="AW111" s="471"/>
      <c r="AX111" s="481"/>
      <c r="AY111" s="481"/>
      <c r="AZ111" s="498"/>
      <c r="BA111" s="498"/>
      <c r="BB111" s="481"/>
      <c r="BC111" s="471"/>
      <c r="BD111" s="477"/>
      <c r="BE111" s="471"/>
      <c r="BF111" s="477"/>
      <c r="BG111" s="472"/>
      <c r="BH111" s="477"/>
      <c r="BI111" s="472"/>
      <c r="BJ111" s="477"/>
      <c r="BK111" s="471"/>
      <c r="BL111" s="477"/>
      <c r="BM111" s="471"/>
      <c r="BN111" s="477"/>
      <c r="BO111" s="471"/>
      <c r="BP111" s="481"/>
      <c r="BQ111" s="481"/>
      <c r="BR111" s="481"/>
      <c r="BS111" s="481"/>
      <c r="BT111" s="481"/>
      <c r="BU111" s="473"/>
      <c r="BV111" s="466"/>
      <c r="BW111" s="473"/>
      <c r="BX111" s="466"/>
    </row>
    <row r="112" spans="1:76" ht="17" customHeight="1" x14ac:dyDescent="0.35">
      <c r="A112" s="516"/>
      <c r="B112" s="482" t="s">
        <v>2</v>
      </c>
      <c r="C112" s="519" t="s">
        <v>42</v>
      </c>
      <c r="D112" s="489">
        <v>59.94</v>
      </c>
      <c r="E112" s="492">
        <v>10</v>
      </c>
      <c r="F112" s="129">
        <v>15</v>
      </c>
      <c r="G112" s="130">
        <f>'Anchor-AI'!L110</f>
        <v>0</v>
      </c>
      <c r="H112" s="131">
        <f>'Anchor-AI'!M110</f>
        <v>0</v>
      </c>
      <c r="I112" s="131">
        <f>'Anchor-AI'!N110</f>
        <v>0</v>
      </c>
      <c r="J112" s="131">
        <f>'Anchor-AI'!O110</f>
        <v>0</v>
      </c>
      <c r="K112" s="131">
        <f>(Summary!$C$58*H112+Summary!$C$59*I112+Summary!$C$60*J112)/Summary!$C$61</f>
        <v>0</v>
      </c>
      <c r="L112" s="131">
        <f>'Anchor-AI'!P110</f>
        <v>0</v>
      </c>
      <c r="M112" s="131">
        <f>'Anchor-AI'!Q110</f>
        <v>0</v>
      </c>
      <c r="N112" s="131">
        <f>'Anchor-AI'!R110</f>
        <v>0</v>
      </c>
      <c r="O112" s="131">
        <f>'Anchor-AI'!S110</f>
        <v>0</v>
      </c>
      <c r="P112" s="131">
        <f>'Anchor-AI'!T110</f>
        <v>0</v>
      </c>
      <c r="Q112" s="131">
        <f>'Anchor-AI'!U110</f>
        <v>0</v>
      </c>
      <c r="R112" s="131">
        <f>'Anchor-AI'!V110</f>
        <v>0</v>
      </c>
      <c r="S112" s="131">
        <f>'Anchor-AI'!W110</f>
        <v>0</v>
      </c>
      <c r="T112" s="131">
        <f>'Anchor-AI'!X110</f>
        <v>0</v>
      </c>
      <c r="U112" s="131">
        <f>10*LOG10(1/((Summary!$C$75/10^(R112/10)+Summary!$C$76/10^(S112/10)+Summary!$C$77/10^(T112/10))/Summary!$C$78))</f>
        <v>0</v>
      </c>
      <c r="V112" s="131">
        <f>'Anchor-AI'!Y110</f>
        <v>0</v>
      </c>
      <c r="W112" s="131">
        <f>'Anchor-AI'!Z110</f>
        <v>0</v>
      </c>
      <c r="X112" s="132">
        <f t="shared" si="9"/>
        <v>0</v>
      </c>
      <c r="Y112" s="133"/>
      <c r="Z112" s="130">
        <f>'Test-AI'!L110</f>
        <v>0</v>
      </c>
      <c r="AA112" s="380">
        <f>'Test-AI'!M110</f>
        <v>0</v>
      </c>
      <c r="AB112" s="380">
        <f>'Test-AI'!N110</f>
        <v>0</v>
      </c>
      <c r="AC112" s="380">
        <f>'Test-AI'!O110</f>
        <v>0</v>
      </c>
      <c r="AD112" s="380">
        <f>(Summary!$C$58*AA112+Summary!$C$59*AB112+Summary!$C$60*AC112)/Summary!$C$61</f>
        <v>0</v>
      </c>
      <c r="AE112" s="380">
        <f>'Test-AI'!P110</f>
        <v>0</v>
      </c>
      <c r="AF112" s="380">
        <f>'Test-AI'!Q110</f>
        <v>0</v>
      </c>
      <c r="AG112" s="380">
        <f>'Test-AI'!R110</f>
        <v>0</v>
      </c>
      <c r="AH112" s="380">
        <f>'Test-AI'!S110</f>
        <v>0</v>
      </c>
      <c r="AI112" s="380">
        <f>'Test-AI'!T110</f>
        <v>0</v>
      </c>
      <c r="AJ112" s="380">
        <f>'Test-AI'!U110</f>
        <v>0</v>
      </c>
      <c r="AK112" s="380">
        <f>'Test-AI'!V110</f>
        <v>0</v>
      </c>
      <c r="AL112" s="380">
        <f>'Test-AI'!W110</f>
        <v>0</v>
      </c>
      <c r="AM112" s="380">
        <f>'Test-AI'!X110</f>
        <v>0</v>
      </c>
      <c r="AN112" s="380">
        <f>10*LOG10(1/((Summary!$C$75/10^(AK112/10)+Summary!$C$76/10^(AL112/10)+Summary!$C$77/10^(AM112/10))/Summary!$C$78))</f>
        <v>0</v>
      </c>
      <c r="AO112" s="131">
        <f>'Test-AI'!Y110</f>
        <v>0</v>
      </c>
      <c r="AP112" s="131">
        <f>'Test-AI'!Z110</f>
        <v>0</v>
      </c>
      <c r="AQ112" s="132">
        <f t="shared" si="6"/>
        <v>0</v>
      </c>
      <c r="AR112" s="134" t="e">
        <f t="shared" si="7"/>
        <v>#DIV/0!</v>
      </c>
      <c r="AS112" s="135" t="e">
        <f t="shared" si="8"/>
        <v>#DIV/0!</v>
      </c>
      <c r="AT112" s="136"/>
      <c r="AU112" s="136"/>
      <c r="AV112" s="495" t="s">
        <v>121</v>
      </c>
      <c r="AW112" s="478" t="e" cm="1">
        <f t="array" ref="AW112">bdRateExtend($G112:$G115,H112:H115,$Z112:$Z115,AA112:AA115)</f>
        <v>#VALUE!</v>
      </c>
      <c r="AX112" s="479" t="e" cm="1">
        <f t="array" ref="AX112">bdRateExtend($G112:$G117,H112:H117,$Z112:$Z117,AA112:AA117)</f>
        <v>#VALUE!</v>
      </c>
      <c r="AY112" s="479" t="e" cm="1">
        <f t="array" ref="AY112">bdRateExtend($G112:$G117,I112:I117,$Z112:$Z117,AB112:AB117)</f>
        <v>#VALUE!</v>
      </c>
      <c r="AZ112" s="496" t="e" cm="1">
        <f t="array" ref="AZ112">bdRateExtend($G112:$G117,J112:J117,$Z112:$Z117,AC112:AC117)</f>
        <v>#VALUE!</v>
      </c>
      <c r="BA112" s="496" t="e" cm="1">
        <f t="array" ref="BA112">bdRateExtend($G112:$G117,K112:K117,$Z112:$Z117,AD112:AD117)</f>
        <v>#VALUE!</v>
      </c>
      <c r="BB112" s="479" t="e">
        <f>(Summary!$C$89*AX112+Summary!$C$90*AY112+Summary!$C$91*AZ112)/Summary!$C$92</f>
        <v>#VALUE!</v>
      </c>
      <c r="BC112" s="478" t="e" cm="1">
        <f t="array" ref="BC112">bdRateExtend($G112:$G115,L112:L115,$Z112:$Z115,AE112:AE115)</f>
        <v>#VALUE!</v>
      </c>
      <c r="BD112" s="475" t="e" cm="1">
        <f t="array" ref="BD112">bdRateExtend($G112:$G117,L112:L117,$Z112:$Z117,AE112:AE117)</f>
        <v>#VALUE!</v>
      </c>
      <c r="BE112" s="478" t="e" cm="1">
        <f t="array" ref="BE112">bdRateExtend($G112:$G115,M112:M115,$Z112:$Z115,AF112:AF115)</f>
        <v>#VALUE!</v>
      </c>
      <c r="BF112" s="475" t="e" cm="1">
        <f t="array" ref="BF112">bdRateExtend($G112:$G117,M112:M117,$Z112:$Z117,AF112:AF117)</f>
        <v>#VALUE!</v>
      </c>
      <c r="BG112" s="474" t="e" cm="1">
        <f t="array" ref="BG112">bdRateExtend($G112:$G115,N112:N115,$Z112:$Z115,AG112:AG115,"None", FALSE,1)</f>
        <v>#VALUE!</v>
      </c>
      <c r="BH112" s="475" t="e" cm="1">
        <f t="array" ref="BH112">bdRateExtend($G112:$G117,N112:N117,$Z112:$Z117,AG112:AG117,"None", FALSE,1)</f>
        <v>#VALUE!</v>
      </c>
      <c r="BI112" s="474" t="e" cm="1">
        <f t="array" ref="BI112">bdRateExtend($G112:$G115,O112:O115,$Z112:$Z115,AH112:AH115,"None", FALSE,1)</f>
        <v>#VALUE!</v>
      </c>
      <c r="BJ112" s="475" t="e" cm="1">
        <f t="array" ref="BJ112">bdRateExtend($G112:$G117,O112:O117,$Z112:$Z117,AH112:AH117,"None", FALSE,1)</f>
        <v>#VALUE!</v>
      </c>
      <c r="BK112" s="478" t="e" cm="1">
        <f t="array" ref="BK112">bdRateExtend($G112:$G115,P112:P115,$Z112:$Z115,AI112:AI115)</f>
        <v>#VALUE!</v>
      </c>
      <c r="BL112" s="475" t="e" cm="1">
        <f t="array" ref="BL112">bdRateExtend($G112:$G117,P112:P117,$Z112:$Z117,AI112:AI117)</f>
        <v>#VALUE!</v>
      </c>
      <c r="BM112" s="478" t="e" cm="1">
        <f t="array" ref="BM112">bdRateExtend($G112:$G115,Q112:Q115,$Z112:$Z115,AJ112:AJ115)</f>
        <v>#VALUE!</v>
      </c>
      <c r="BN112" s="475" t="e" cm="1">
        <f t="array" ref="BN112">bdRateExtend($G112:$G117,Q112:Q117,$Z112:$Z117,AJ112:AJ117)</f>
        <v>#VALUE!</v>
      </c>
      <c r="BO112" s="478" t="e" cm="1">
        <f t="array" ref="BO112">bdRateExtend($G112:$G115,R112:R115,$Z112:$Z115,AK112:AK115)</f>
        <v>#VALUE!</v>
      </c>
      <c r="BP112" s="479" t="e" cm="1">
        <f t="array" ref="BP112">bdRateExtend($G112:$G117,R112:R117,$Z112:$Z117,AK112:AK117)</f>
        <v>#VALUE!</v>
      </c>
      <c r="BQ112" s="479" t="e" cm="1">
        <f t="array" ref="BQ112">bdRateExtend($G112:$G117,S112:S117,$Z112:$Z117,AL112:AL117)</f>
        <v>#VALUE!</v>
      </c>
      <c r="BR112" s="479" t="e" cm="1">
        <f t="array" ref="BR112">bdRateExtend($G112:$G117,T112:T117,$Z112:$Z117,AM112:AM117)</f>
        <v>#VALUE!</v>
      </c>
      <c r="BS112" s="479" t="e" cm="1">
        <f t="array" ref="BS112">bdRateExtend($G112:$G117,U112:U117,$Z112:$Z117,AN112:AN117)</f>
        <v>#VALUE!</v>
      </c>
      <c r="BT112" s="479" t="e">
        <f>(Summary!$C$103*BP112+Summary!$C$104*BQ112+Summary!$C$105*BR112)/Summary!$C$106</f>
        <v>#VALUE!</v>
      </c>
      <c r="BU112" s="462" cm="1">
        <f t="array" ref="BU112">testVMAFRange($G112:$G115,N112:N115,$Z112:$Z115,AG112:AG115)</f>
        <v>0</v>
      </c>
      <c r="BV112" s="464" cm="1">
        <f t="array" ref="BV112">testVMAFRange($G112:$G117,N112:N117,$Z112:$Z117,AG112:AG117)</f>
        <v>0</v>
      </c>
      <c r="BW112" s="462" cm="1">
        <f t="array" ref="BW112">testVMAFRange($G112:$G115,O112:O115,$Z112:$Z115,AH112:AH115)</f>
        <v>0</v>
      </c>
      <c r="BX112" s="464" cm="1">
        <f t="array" ref="BX112">testVMAFRange($G112:$G117,O112:O117,$Z112:$Z117,AH112:AH117)</f>
        <v>0</v>
      </c>
    </row>
    <row r="113" spans="1:76" ht="17" customHeight="1" x14ac:dyDescent="0.35">
      <c r="A113" s="516"/>
      <c r="B113" s="483"/>
      <c r="C113" s="520"/>
      <c r="D113" s="490"/>
      <c r="E113" s="493"/>
      <c r="F113" s="138">
        <v>23</v>
      </c>
      <c r="G113" s="139">
        <f>'Anchor-AI'!L111</f>
        <v>0</v>
      </c>
      <c r="H113" s="140">
        <f>'Anchor-AI'!M111</f>
        <v>0</v>
      </c>
      <c r="I113" s="140">
        <f>'Anchor-AI'!N111</f>
        <v>0</v>
      </c>
      <c r="J113" s="140">
        <f>'Anchor-AI'!O111</f>
        <v>0</v>
      </c>
      <c r="K113" s="140">
        <f>(Summary!$C$58*H113+Summary!$C$59*I113+Summary!$C$60*J113)/Summary!$C$61</f>
        <v>0</v>
      </c>
      <c r="L113" s="140">
        <f>'Anchor-AI'!P111</f>
        <v>0</v>
      </c>
      <c r="M113" s="140">
        <f>'Anchor-AI'!Q111</f>
        <v>0</v>
      </c>
      <c r="N113" s="140">
        <f>'Anchor-AI'!R111</f>
        <v>0</v>
      </c>
      <c r="O113" s="140">
        <f>'Anchor-AI'!S111</f>
        <v>0</v>
      </c>
      <c r="P113" s="140">
        <f>'Anchor-AI'!T111</f>
        <v>0</v>
      </c>
      <c r="Q113" s="140">
        <f>'Anchor-AI'!U111</f>
        <v>0</v>
      </c>
      <c r="R113" s="140">
        <f>'Anchor-AI'!V111</f>
        <v>0</v>
      </c>
      <c r="S113" s="140">
        <f>'Anchor-AI'!W111</f>
        <v>0</v>
      </c>
      <c r="T113" s="140">
        <f>'Anchor-AI'!X111</f>
        <v>0</v>
      </c>
      <c r="U113" s="140">
        <f>10*LOG10(1/((Summary!$C$75/10^(R113/10)+Summary!$C$76/10^(S113/10)+Summary!$C$77/10^(T113/10))/Summary!$C$78))</f>
        <v>0</v>
      </c>
      <c r="V113" s="140">
        <f>'Anchor-AI'!Y111</f>
        <v>0</v>
      </c>
      <c r="W113" s="140">
        <f>'Anchor-AI'!Z111</f>
        <v>0</v>
      </c>
      <c r="X113" s="141">
        <f t="shared" si="9"/>
        <v>0</v>
      </c>
      <c r="Y113" s="133"/>
      <c r="Z113" s="139">
        <f>'Test-AI'!L111</f>
        <v>0</v>
      </c>
      <c r="AA113" s="381">
        <f>'Test-AI'!M111</f>
        <v>0</v>
      </c>
      <c r="AB113" s="381">
        <f>'Test-AI'!N111</f>
        <v>0</v>
      </c>
      <c r="AC113" s="381">
        <f>'Test-AI'!O111</f>
        <v>0</v>
      </c>
      <c r="AD113" s="381">
        <f>(Summary!$C$58*AA113+Summary!$C$59*AB113+Summary!$C$60*AC113)/Summary!$C$61</f>
        <v>0</v>
      </c>
      <c r="AE113" s="381">
        <f>'Test-AI'!P111</f>
        <v>0</v>
      </c>
      <c r="AF113" s="381">
        <f>'Test-AI'!Q111</f>
        <v>0</v>
      </c>
      <c r="AG113" s="381">
        <f>'Test-AI'!R111</f>
        <v>0</v>
      </c>
      <c r="AH113" s="381">
        <f>'Test-AI'!S111</f>
        <v>0</v>
      </c>
      <c r="AI113" s="381">
        <f>'Test-AI'!T111</f>
        <v>0</v>
      </c>
      <c r="AJ113" s="381">
        <f>'Test-AI'!U111</f>
        <v>0</v>
      </c>
      <c r="AK113" s="381">
        <f>'Test-AI'!V111</f>
        <v>0</v>
      </c>
      <c r="AL113" s="381">
        <f>'Test-AI'!W111</f>
        <v>0</v>
      </c>
      <c r="AM113" s="381">
        <f>'Test-AI'!X111</f>
        <v>0</v>
      </c>
      <c r="AN113" s="381">
        <f>10*LOG10(1/((Summary!$C$75/10^(AK113/10)+Summary!$C$76/10^(AL113/10)+Summary!$C$77/10^(AM113/10))/Summary!$C$78))</f>
        <v>0</v>
      </c>
      <c r="AO113" s="140">
        <f>'Test-AI'!Y111</f>
        <v>0</v>
      </c>
      <c r="AP113" s="140">
        <f>'Test-AI'!Z111</f>
        <v>0</v>
      </c>
      <c r="AQ113" s="141">
        <f t="shared" si="6"/>
        <v>0</v>
      </c>
      <c r="AR113" s="142" t="e">
        <f t="shared" si="7"/>
        <v>#DIV/0!</v>
      </c>
      <c r="AS113" s="143" t="e">
        <f t="shared" si="8"/>
        <v>#DIV/0!</v>
      </c>
      <c r="AT113" s="136"/>
      <c r="AU113" s="136"/>
      <c r="AV113" s="467"/>
      <c r="AW113" s="468"/>
      <c r="AX113" s="480"/>
      <c r="AY113" s="480"/>
      <c r="AZ113" s="497"/>
      <c r="BA113" s="497"/>
      <c r="BB113" s="480"/>
      <c r="BC113" s="468"/>
      <c r="BD113" s="476"/>
      <c r="BE113" s="468"/>
      <c r="BF113" s="476"/>
      <c r="BG113" s="469"/>
      <c r="BH113" s="476"/>
      <c r="BI113" s="469"/>
      <c r="BJ113" s="476"/>
      <c r="BK113" s="468"/>
      <c r="BL113" s="476"/>
      <c r="BM113" s="468"/>
      <c r="BN113" s="476"/>
      <c r="BO113" s="468"/>
      <c r="BP113" s="480"/>
      <c r="BQ113" s="480"/>
      <c r="BR113" s="480"/>
      <c r="BS113" s="480"/>
      <c r="BT113" s="480"/>
      <c r="BU113" s="463"/>
      <c r="BV113" s="465"/>
      <c r="BW113" s="463"/>
      <c r="BX113" s="465"/>
    </row>
    <row r="114" spans="1:76" ht="17" customHeight="1" x14ac:dyDescent="0.35">
      <c r="A114" s="516"/>
      <c r="B114" s="483"/>
      <c r="C114" s="520"/>
      <c r="D114" s="490"/>
      <c r="E114" s="493"/>
      <c r="F114" s="138">
        <v>31</v>
      </c>
      <c r="G114" s="139">
        <f>'Anchor-AI'!L112</f>
        <v>0</v>
      </c>
      <c r="H114" s="140">
        <f>'Anchor-AI'!M112</f>
        <v>0</v>
      </c>
      <c r="I114" s="140">
        <f>'Anchor-AI'!N112</f>
        <v>0</v>
      </c>
      <c r="J114" s="140">
        <f>'Anchor-AI'!O112</f>
        <v>0</v>
      </c>
      <c r="K114" s="140">
        <f>(Summary!$C$58*H114+Summary!$C$59*I114+Summary!$C$60*J114)/Summary!$C$61</f>
        <v>0</v>
      </c>
      <c r="L114" s="140">
        <f>'Anchor-AI'!P112</f>
        <v>0</v>
      </c>
      <c r="M114" s="140">
        <f>'Anchor-AI'!Q112</f>
        <v>0</v>
      </c>
      <c r="N114" s="140">
        <f>'Anchor-AI'!R112</f>
        <v>0</v>
      </c>
      <c r="O114" s="140">
        <f>'Anchor-AI'!S112</f>
        <v>0</v>
      </c>
      <c r="P114" s="140">
        <f>'Anchor-AI'!T112</f>
        <v>0</v>
      </c>
      <c r="Q114" s="140">
        <f>'Anchor-AI'!U112</f>
        <v>0</v>
      </c>
      <c r="R114" s="140">
        <f>'Anchor-AI'!V112</f>
        <v>0</v>
      </c>
      <c r="S114" s="140">
        <f>'Anchor-AI'!W112</f>
        <v>0</v>
      </c>
      <c r="T114" s="140">
        <f>'Anchor-AI'!X112</f>
        <v>0</v>
      </c>
      <c r="U114" s="140">
        <f>10*LOG10(1/((Summary!$C$75/10^(R114/10)+Summary!$C$76/10^(S114/10)+Summary!$C$77/10^(T114/10))/Summary!$C$78))</f>
        <v>0</v>
      </c>
      <c r="V114" s="140">
        <f>'Anchor-AI'!Y112</f>
        <v>0</v>
      </c>
      <c r="W114" s="140">
        <f>'Anchor-AI'!Z112</f>
        <v>0</v>
      </c>
      <c r="X114" s="141">
        <f t="shared" si="9"/>
        <v>0</v>
      </c>
      <c r="Y114" s="133"/>
      <c r="Z114" s="139">
        <f>'Test-AI'!L112</f>
        <v>0</v>
      </c>
      <c r="AA114" s="381">
        <f>'Test-AI'!M112</f>
        <v>0</v>
      </c>
      <c r="AB114" s="381">
        <f>'Test-AI'!N112</f>
        <v>0</v>
      </c>
      <c r="AC114" s="381">
        <f>'Test-AI'!O112</f>
        <v>0</v>
      </c>
      <c r="AD114" s="381">
        <f>(Summary!$C$58*AA114+Summary!$C$59*AB114+Summary!$C$60*AC114)/Summary!$C$61</f>
        <v>0</v>
      </c>
      <c r="AE114" s="381">
        <f>'Test-AI'!P112</f>
        <v>0</v>
      </c>
      <c r="AF114" s="381">
        <f>'Test-AI'!Q112</f>
        <v>0</v>
      </c>
      <c r="AG114" s="381">
        <f>'Test-AI'!R112</f>
        <v>0</v>
      </c>
      <c r="AH114" s="381">
        <f>'Test-AI'!S112</f>
        <v>0</v>
      </c>
      <c r="AI114" s="381">
        <f>'Test-AI'!T112</f>
        <v>0</v>
      </c>
      <c r="AJ114" s="381">
        <f>'Test-AI'!U112</f>
        <v>0</v>
      </c>
      <c r="AK114" s="381">
        <f>'Test-AI'!V112</f>
        <v>0</v>
      </c>
      <c r="AL114" s="381">
        <f>'Test-AI'!W112</f>
        <v>0</v>
      </c>
      <c r="AM114" s="381">
        <f>'Test-AI'!X112</f>
        <v>0</v>
      </c>
      <c r="AN114" s="381">
        <f>10*LOG10(1/((Summary!$C$75/10^(AK114/10)+Summary!$C$76/10^(AL114/10)+Summary!$C$77/10^(AM114/10))/Summary!$C$78))</f>
        <v>0</v>
      </c>
      <c r="AO114" s="140">
        <f>'Test-AI'!Y112</f>
        <v>0</v>
      </c>
      <c r="AP114" s="140">
        <f>'Test-AI'!Z112</f>
        <v>0</v>
      </c>
      <c r="AQ114" s="141">
        <f t="shared" si="6"/>
        <v>0</v>
      </c>
      <c r="AR114" s="142" t="e">
        <f t="shared" si="7"/>
        <v>#DIV/0!</v>
      </c>
      <c r="AS114" s="143" t="e">
        <f t="shared" si="8"/>
        <v>#DIV/0!</v>
      </c>
      <c r="AT114" s="136"/>
      <c r="AU114" s="136"/>
      <c r="AV114" s="467" t="s">
        <v>122</v>
      </c>
      <c r="AW114" s="468" t="e" cm="1">
        <f t="array" ref="AW114">bdRateExtend($G113:$G116,H113:H116,$Z113:$Z116,AA113:AA116)</f>
        <v>#VALUE!</v>
      </c>
      <c r="AX114" s="480"/>
      <c r="AY114" s="480"/>
      <c r="AZ114" s="497"/>
      <c r="BA114" s="497"/>
      <c r="BB114" s="480"/>
      <c r="BC114" s="468" t="e" cm="1">
        <f t="array" ref="BC114">bdRateExtend($G113:$G116,L113:L116,$Z113:$Z116,AE113:AE116)</f>
        <v>#VALUE!</v>
      </c>
      <c r="BD114" s="476"/>
      <c r="BE114" s="468" t="e" cm="1">
        <f t="array" ref="BE114">bdRateExtend($G113:$G116,M113:M116,$Z113:$Z116,AF113:AF116)</f>
        <v>#VALUE!</v>
      </c>
      <c r="BF114" s="476"/>
      <c r="BG114" s="469" t="e" cm="1">
        <f t="array" ref="BG114">bdRateExtend($G113:$G116,N113:N116,$Z113:$Z116,AG113:AG116,"None", FALSE,1)</f>
        <v>#VALUE!</v>
      </c>
      <c r="BH114" s="476"/>
      <c r="BI114" s="469" t="e" cm="1">
        <f t="array" ref="BI114">bdRateExtend($G113:$G116,O113:O116,$Z113:$Z116,AH113:AH116,"None", FALSE,1)</f>
        <v>#VALUE!</v>
      </c>
      <c r="BJ114" s="476"/>
      <c r="BK114" s="468" t="e" cm="1">
        <f t="array" ref="BK114">bdRateExtend($G113:$G116,P113:P116,$Z113:$Z116,AI113:AI116)</f>
        <v>#VALUE!</v>
      </c>
      <c r="BL114" s="476"/>
      <c r="BM114" s="468" t="e" cm="1">
        <f t="array" ref="BM114">bdRateExtend($G113:$G116,Q113:Q116,$Z113:$Z116,AJ113:AJ116)</f>
        <v>#VALUE!</v>
      </c>
      <c r="BN114" s="476"/>
      <c r="BO114" s="468" t="e" cm="1">
        <f t="array" ref="BO114">bdRateExtend($G113:$G116,R113:R116,$Z113:$Z116,AK113:AK116)</f>
        <v>#VALUE!</v>
      </c>
      <c r="BP114" s="480"/>
      <c r="BQ114" s="480"/>
      <c r="BR114" s="480"/>
      <c r="BS114" s="480"/>
      <c r="BT114" s="480"/>
      <c r="BU114" s="463" cm="1">
        <f t="array" ref="BU114">testVMAFRange($G113:$G116,N113:N116,$Z113:$Z116,AG113:AG116)</f>
        <v>0</v>
      </c>
      <c r="BV114" s="465"/>
      <c r="BW114" s="463" cm="1">
        <f t="array" ref="BW114">testVMAFRange($G113:$G116,O113:O116,$Z113:$Z116,AH113:AH116)</f>
        <v>0</v>
      </c>
      <c r="BX114" s="465"/>
    </row>
    <row r="115" spans="1:76" ht="17" customHeight="1" x14ac:dyDescent="0.35">
      <c r="A115" s="516"/>
      <c r="B115" s="483"/>
      <c r="C115" s="520"/>
      <c r="D115" s="490"/>
      <c r="E115" s="493"/>
      <c r="F115" s="138">
        <v>39</v>
      </c>
      <c r="G115" s="139">
        <f>'Anchor-AI'!L113</f>
        <v>0</v>
      </c>
      <c r="H115" s="140">
        <f>'Anchor-AI'!M113</f>
        <v>0</v>
      </c>
      <c r="I115" s="140">
        <f>'Anchor-AI'!N113</f>
        <v>0</v>
      </c>
      <c r="J115" s="140">
        <f>'Anchor-AI'!O113</f>
        <v>0</v>
      </c>
      <c r="K115" s="140">
        <f>(Summary!$C$58*H115+Summary!$C$59*I115+Summary!$C$60*J115)/Summary!$C$61</f>
        <v>0</v>
      </c>
      <c r="L115" s="140">
        <f>'Anchor-AI'!P113</f>
        <v>0</v>
      </c>
      <c r="M115" s="140">
        <f>'Anchor-AI'!Q113</f>
        <v>0</v>
      </c>
      <c r="N115" s="140">
        <f>'Anchor-AI'!R113</f>
        <v>0</v>
      </c>
      <c r="O115" s="140">
        <f>'Anchor-AI'!S113</f>
        <v>0</v>
      </c>
      <c r="P115" s="140">
        <f>'Anchor-AI'!T113</f>
        <v>0</v>
      </c>
      <c r="Q115" s="140">
        <f>'Anchor-AI'!U113</f>
        <v>0</v>
      </c>
      <c r="R115" s="140">
        <f>'Anchor-AI'!V113</f>
        <v>0</v>
      </c>
      <c r="S115" s="140">
        <f>'Anchor-AI'!W113</f>
        <v>0</v>
      </c>
      <c r="T115" s="140">
        <f>'Anchor-AI'!X113</f>
        <v>0</v>
      </c>
      <c r="U115" s="140">
        <f>10*LOG10(1/((Summary!$C$75/10^(R115/10)+Summary!$C$76/10^(S115/10)+Summary!$C$77/10^(T115/10))/Summary!$C$78))</f>
        <v>0</v>
      </c>
      <c r="V115" s="140">
        <f>'Anchor-AI'!Y113</f>
        <v>0</v>
      </c>
      <c r="W115" s="140">
        <f>'Anchor-AI'!Z113</f>
        <v>0</v>
      </c>
      <c r="X115" s="141">
        <f t="shared" si="9"/>
        <v>0</v>
      </c>
      <c r="Y115" s="133"/>
      <c r="Z115" s="139">
        <f>'Test-AI'!L113</f>
        <v>0</v>
      </c>
      <c r="AA115" s="381">
        <f>'Test-AI'!M113</f>
        <v>0</v>
      </c>
      <c r="AB115" s="381">
        <f>'Test-AI'!N113</f>
        <v>0</v>
      </c>
      <c r="AC115" s="381">
        <f>'Test-AI'!O113</f>
        <v>0</v>
      </c>
      <c r="AD115" s="381">
        <f>(Summary!$C$58*AA115+Summary!$C$59*AB115+Summary!$C$60*AC115)/Summary!$C$61</f>
        <v>0</v>
      </c>
      <c r="AE115" s="381">
        <f>'Test-AI'!P113</f>
        <v>0</v>
      </c>
      <c r="AF115" s="381">
        <f>'Test-AI'!Q113</f>
        <v>0</v>
      </c>
      <c r="AG115" s="381">
        <f>'Test-AI'!R113</f>
        <v>0</v>
      </c>
      <c r="AH115" s="381">
        <f>'Test-AI'!S113</f>
        <v>0</v>
      </c>
      <c r="AI115" s="381">
        <f>'Test-AI'!T113</f>
        <v>0</v>
      </c>
      <c r="AJ115" s="381">
        <f>'Test-AI'!U113</f>
        <v>0</v>
      </c>
      <c r="AK115" s="381">
        <f>'Test-AI'!V113</f>
        <v>0</v>
      </c>
      <c r="AL115" s="381">
        <f>'Test-AI'!W113</f>
        <v>0</v>
      </c>
      <c r="AM115" s="381">
        <f>'Test-AI'!X113</f>
        <v>0</v>
      </c>
      <c r="AN115" s="381">
        <f>10*LOG10(1/((Summary!$C$75/10^(AK115/10)+Summary!$C$76/10^(AL115/10)+Summary!$C$77/10^(AM115/10))/Summary!$C$78))</f>
        <v>0</v>
      </c>
      <c r="AO115" s="140">
        <f>'Test-AI'!Y113</f>
        <v>0</v>
      </c>
      <c r="AP115" s="140">
        <f>'Test-AI'!Z113</f>
        <v>0</v>
      </c>
      <c r="AQ115" s="141">
        <f t="shared" si="6"/>
        <v>0</v>
      </c>
      <c r="AR115" s="142" t="e">
        <f t="shared" si="7"/>
        <v>#DIV/0!</v>
      </c>
      <c r="AS115" s="143" t="e">
        <f t="shared" si="8"/>
        <v>#DIV/0!</v>
      </c>
      <c r="AT115" s="136"/>
      <c r="AU115" s="136"/>
      <c r="AV115" s="467"/>
      <c r="AW115" s="468"/>
      <c r="AX115" s="480"/>
      <c r="AY115" s="480"/>
      <c r="AZ115" s="497"/>
      <c r="BA115" s="497"/>
      <c r="BB115" s="480"/>
      <c r="BC115" s="468"/>
      <c r="BD115" s="476"/>
      <c r="BE115" s="468"/>
      <c r="BF115" s="476"/>
      <c r="BG115" s="469"/>
      <c r="BH115" s="476"/>
      <c r="BI115" s="469"/>
      <c r="BJ115" s="476"/>
      <c r="BK115" s="468"/>
      <c r="BL115" s="476"/>
      <c r="BM115" s="468"/>
      <c r="BN115" s="476"/>
      <c r="BO115" s="468"/>
      <c r="BP115" s="480"/>
      <c r="BQ115" s="480"/>
      <c r="BR115" s="480"/>
      <c r="BS115" s="480"/>
      <c r="BT115" s="480"/>
      <c r="BU115" s="463"/>
      <c r="BV115" s="465"/>
      <c r="BW115" s="463"/>
      <c r="BX115" s="465"/>
    </row>
    <row r="116" spans="1:76" ht="17" customHeight="1" x14ac:dyDescent="0.35">
      <c r="A116" s="516"/>
      <c r="B116" s="483"/>
      <c r="C116" s="520"/>
      <c r="D116" s="490"/>
      <c r="E116" s="493"/>
      <c r="F116" s="138">
        <v>47</v>
      </c>
      <c r="G116" s="139">
        <f>'Anchor-AI'!L114</f>
        <v>0</v>
      </c>
      <c r="H116" s="140">
        <f>'Anchor-AI'!M114</f>
        <v>0</v>
      </c>
      <c r="I116" s="140">
        <f>'Anchor-AI'!N114</f>
        <v>0</v>
      </c>
      <c r="J116" s="140">
        <f>'Anchor-AI'!O114</f>
        <v>0</v>
      </c>
      <c r="K116" s="140">
        <f>(Summary!$C$58*H116+Summary!$C$59*I116+Summary!$C$60*J116)/Summary!$C$61</f>
        <v>0</v>
      </c>
      <c r="L116" s="140">
        <f>'Anchor-AI'!P114</f>
        <v>0</v>
      </c>
      <c r="M116" s="140">
        <f>'Anchor-AI'!Q114</f>
        <v>0</v>
      </c>
      <c r="N116" s="140">
        <f>'Anchor-AI'!R114</f>
        <v>0</v>
      </c>
      <c r="O116" s="140">
        <f>'Anchor-AI'!S114</f>
        <v>0</v>
      </c>
      <c r="P116" s="140">
        <f>'Anchor-AI'!T114</f>
        <v>0</v>
      </c>
      <c r="Q116" s="140">
        <f>'Anchor-AI'!U114</f>
        <v>0</v>
      </c>
      <c r="R116" s="140">
        <f>'Anchor-AI'!V114</f>
        <v>0</v>
      </c>
      <c r="S116" s="140">
        <f>'Anchor-AI'!W114</f>
        <v>0</v>
      </c>
      <c r="T116" s="140">
        <f>'Anchor-AI'!X114</f>
        <v>0</v>
      </c>
      <c r="U116" s="140">
        <f>10*LOG10(1/((Summary!$C$75/10^(R116/10)+Summary!$C$76/10^(S116/10)+Summary!$C$77/10^(T116/10))/Summary!$C$78))</f>
        <v>0</v>
      </c>
      <c r="V116" s="140">
        <f>'Anchor-AI'!Y114</f>
        <v>0</v>
      </c>
      <c r="W116" s="140">
        <f>'Anchor-AI'!Z114</f>
        <v>0</v>
      </c>
      <c r="X116" s="141">
        <f t="shared" si="9"/>
        <v>0</v>
      </c>
      <c r="Y116" s="133"/>
      <c r="Z116" s="139">
        <f>'Test-AI'!L114</f>
        <v>0</v>
      </c>
      <c r="AA116" s="381">
        <f>'Test-AI'!M114</f>
        <v>0</v>
      </c>
      <c r="AB116" s="381">
        <f>'Test-AI'!N114</f>
        <v>0</v>
      </c>
      <c r="AC116" s="381">
        <f>'Test-AI'!O114</f>
        <v>0</v>
      </c>
      <c r="AD116" s="381">
        <f>(Summary!$C$58*AA116+Summary!$C$59*AB116+Summary!$C$60*AC116)/Summary!$C$61</f>
        <v>0</v>
      </c>
      <c r="AE116" s="381">
        <f>'Test-AI'!P114</f>
        <v>0</v>
      </c>
      <c r="AF116" s="381">
        <f>'Test-AI'!Q114</f>
        <v>0</v>
      </c>
      <c r="AG116" s="381">
        <f>'Test-AI'!R114</f>
        <v>0</v>
      </c>
      <c r="AH116" s="381">
        <f>'Test-AI'!S114</f>
        <v>0</v>
      </c>
      <c r="AI116" s="381">
        <f>'Test-AI'!T114</f>
        <v>0</v>
      </c>
      <c r="AJ116" s="381">
        <f>'Test-AI'!U114</f>
        <v>0</v>
      </c>
      <c r="AK116" s="381">
        <f>'Test-AI'!V114</f>
        <v>0</v>
      </c>
      <c r="AL116" s="381">
        <f>'Test-AI'!W114</f>
        <v>0</v>
      </c>
      <c r="AM116" s="381">
        <f>'Test-AI'!X114</f>
        <v>0</v>
      </c>
      <c r="AN116" s="381">
        <f>10*LOG10(1/((Summary!$C$75/10^(AK116/10)+Summary!$C$76/10^(AL116/10)+Summary!$C$77/10^(AM116/10))/Summary!$C$78))</f>
        <v>0</v>
      </c>
      <c r="AO116" s="140">
        <f>'Test-AI'!Y114</f>
        <v>0</v>
      </c>
      <c r="AP116" s="140">
        <f>'Test-AI'!Z114</f>
        <v>0</v>
      </c>
      <c r="AQ116" s="141">
        <f t="shared" si="6"/>
        <v>0</v>
      </c>
      <c r="AR116" s="142" t="e">
        <f t="shared" si="7"/>
        <v>#DIV/0!</v>
      </c>
      <c r="AS116" s="143" t="e">
        <f t="shared" si="8"/>
        <v>#DIV/0!</v>
      </c>
      <c r="AT116" s="136"/>
      <c r="AU116" s="136"/>
      <c r="AV116" s="467" t="s">
        <v>123</v>
      </c>
      <c r="AW116" s="468" t="e" cm="1">
        <f t="array" ref="AW116">bdRateExtend($G114:$G117,H114:H117,$Z114:$Z117,AA114:AA117)</f>
        <v>#VALUE!</v>
      </c>
      <c r="AX116" s="480"/>
      <c r="AY116" s="480"/>
      <c r="AZ116" s="497"/>
      <c r="BA116" s="497"/>
      <c r="BB116" s="480"/>
      <c r="BC116" s="468" t="e" cm="1">
        <f t="array" ref="BC116">bdRateExtend($G114:$G117,L114:L117,$Z114:$Z117,AE114:AE117)</f>
        <v>#VALUE!</v>
      </c>
      <c r="BD116" s="476"/>
      <c r="BE116" s="468" t="e" cm="1">
        <f t="array" ref="BE116">bdRateExtend($G114:$G117,M114:M117,$Z114:$Z117,AF114:AF117)</f>
        <v>#VALUE!</v>
      </c>
      <c r="BF116" s="476"/>
      <c r="BG116" s="469" t="e" cm="1">
        <f t="array" ref="BG116">bdRateExtend($G114:$G117,N114:N117,$Z114:$Z117,AG114:AG117,"None", FALSE,1)</f>
        <v>#VALUE!</v>
      </c>
      <c r="BH116" s="476"/>
      <c r="BI116" s="469" t="e" cm="1">
        <f t="array" ref="BI116">bdRateExtend($G114:$G117,O114:O117,$Z114:$Z117,AH114:AH117,"None", FALSE,1)</f>
        <v>#VALUE!</v>
      </c>
      <c r="BJ116" s="476"/>
      <c r="BK116" s="468" t="e" cm="1">
        <f t="array" ref="BK116">bdRateExtend($G114:$G117,P114:P117,$Z114:$Z117,AI114:AI117)</f>
        <v>#VALUE!</v>
      </c>
      <c r="BL116" s="476"/>
      <c r="BM116" s="468" t="e" cm="1">
        <f t="array" ref="BM116">bdRateExtend($G114:$G117,Q114:Q117,$Z114:$Z117,AJ114:AJ117)</f>
        <v>#VALUE!</v>
      </c>
      <c r="BN116" s="476"/>
      <c r="BO116" s="468" t="e" cm="1">
        <f t="array" ref="BO116">bdRateExtend($G114:$G117,R114:R117,$Z114:$Z117,AK114:AK117)</f>
        <v>#VALUE!</v>
      </c>
      <c r="BP116" s="480"/>
      <c r="BQ116" s="480"/>
      <c r="BR116" s="480"/>
      <c r="BS116" s="480"/>
      <c r="BT116" s="480"/>
      <c r="BU116" s="463" cm="1">
        <f t="array" ref="BU116">testVMAFRange($G114:$G117,N114:N117,$Z114:$Z117,AG114:AG117)</f>
        <v>0</v>
      </c>
      <c r="BV116" s="465"/>
      <c r="BW116" s="463" cm="1">
        <f t="array" ref="BW116">testVMAFRange($G114:$G117,O114:O117,$Z114:$Z117,AH114:AH117)</f>
        <v>0</v>
      </c>
      <c r="BX116" s="465"/>
    </row>
    <row r="117" spans="1:76" ht="17" customHeight="1" thickBot="1" x14ac:dyDescent="0.4">
      <c r="A117" s="516"/>
      <c r="B117" s="518"/>
      <c r="C117" s="521"/>
      <c r="D117" s="522"/>
      <c r="E117" s="523"/>
      <c r="F117" s="144">
        <v>55</v>
      </c>
      <c r="G117" s="145">
        <f>'Anchor-AI'!L115</f>
        <v>0</v>
      </c>
      <c r="H117" s="146">
        <f>'Anchor-AI'!M115</f>
        <v>0</v>
      </c>
      <c r="I117" s="146">
        <f>'Anchor-AI'!N115</f>
        <v>0</v>
      </c>
      <c r="J117" s="146">
        <f>'Anchor-AI'!O115</f>
        <v>0</v>
      </c>
      <c r="K117" s="146">
        <f>(Summary!$C$58*H117+Summary!$C$59*I117+Summary!$C$60*J117)/Summary!$C$61</f>
        <v>0</v>
      </c>
      <c r="L117" s="146">
        <f>'Anchor-AI'!P115</f>
        <v>0</v>
      </c>
      <c r="M117" s="146">
        <f>'Anchor-AI'!Q115</f>
        <v>0</v>
      </c>
      <c r="N117" s="146">
        <f>'Anchor-AI'!R115</f>
        <v>0</v>
      </c>
      <c r="O117" s="146">
        <f>'Anchor-AI'!S115</f>
        <v>0</v>
      </c>
      <c r="P117" s="146">
        <f>'Anchor-AI'!T115</f>
        <v>0</v>
      </c>
      <c r="Q117" s="146">
        <f>'Anchor-AI'!U115</f>
        <v>0</v>
      </c>
      <c r="R117" s="146">
        <f>'Anchor-AI'!V115</f>
        <v>0</v>
      </c>
      <c r="S117" s="146">
        <f>'Anchor-AI'!W115</f>
        <v>0</v>
      </c>
      <c r="T117" s="146">
        <f>'Anchor-AI'!X115</f>
        <v>0</v>
      </c>
      <c r="U117" s="146">
        <f>10*LOG10(1/((Summary!$C$75/10^(R117/10)+Summary!$C$76/10^(S117/10)+Summary!$C$77/10^(T117/10))/Summary!$C$78))</f>
        <v>0</v>
      </c>
      <c r="V117" s="140">
        <f>'Anchor-AI'!Y115</f>
        <v>0</v>
      </c>
      <c r="W117" s="140">
        <f>'Anchor-AI'!Z115</f>
        <v>0</v>
      </c>
      <c r="X117" s="147">
        <f t="shared" si="9"/>
        <v>0</v>
      </c>
      <c r="Y117" s="133"/>
      <c r="Z117" s="145">
        <f>'Test-AI'!L115</f>
        <v>0</v>
      </c>
      <c r="AA117" s="382">
        <f>'Test-AI'!M115</f>
        <v>0</v>
      </c>
      <c r="AB117" s="382">
        <f>'Test-AI'!N115</f>
        <v>0</v>
      </c>
      <c r="AC117" s="382">
        <f>'Test-AI'!O115</f>
        <v>0</v>
      </c>
      <c r="AD117" s="382">
        <f>(Summary!$C$58*AA117+Summary!$C$59*AB117+Summary!$C$60*AC117)/Summary!$C$61</f>
        <v>0</v>
      </c>
      <c r="AE117" s="382">
        <f>'Test-AI'!P115</f>
        <v>0</v>
      </c>
      <c r="AF117" s="382">
        <f>'Test-AI'!Q115</f>
        <v>0</v>
      </c>
      <c r="AG117" s="382">
        <f>'Test-AI'!R115</f>
        <v>0</v>
      </c>
      <c r="AH117" s="382">
        <f>'Test-AI'!S115</f>
        <v>0</v>
      </c>
      <c r="AI117" s="382">
        <f>'Test-AI'!T115</f>
        <v>0</v>
      </c>
      <c r="AJ117" s="382">
        <f>'Test-AI'!U115</f>
        <v>0</v>
      </c>
      <c r="AK117" s="382">
        <f>'Test-AI'!V115</f>
        <v>0</v>
      </c>
      <c r="AL117" s="382">
        <f>'Test-AI'!W115</f>
        <v>0</v>
      </c>
      <c r="AM117" s="382">
        <f>'Test-AI'!X115</f>
        <v>0</v>
      </c>
      <c r="AN117" s="382">
        <f>10*LOG10(1/((Summary!$C$75/10^(AK117/10)+Summary!$C$76/10^(AL117/10)+Summary!$C$77/10^(AM117/10))/Summary!$C$78))</f>
        <v>0</v>
      </c>
      <c r="AO117" s="140">
        <f>'Test-AI'!Y115</f>
        <v>0</v>
      </c>
      <c r="AP117" s="140">
        <f>'Test-AI'!Z115</f>
        <v>0</v>
      </c>
      <c r="AQ117" s="147">
        <f t="shared" si="6"/>
        <v>0</v>
      </c>
      <c r="AR117" s="148" t="e">
        <f t="shared" si="7"/>
        <v>#DIV/0!</v>
      </c>
      <c r="AS117" s="149" t="e">
        <f t="shared" si="8"/>
        <v>#DIV/0!</v>
      </c>
      <c r="AT117" s="136"/>
      <c r="AU117" s="136"/>
      <c r="AV117" s="470"/>
      <c r="AW117" s="471"/>
      <c r="AX117" s="481"/>
      <c r="AY117" s="481"/>
      <c r="AZ117" s="498"/>
      <c r="BA117" s="498"/>
      <c r="BB117" s="481"/>
      <c r="BC117" s="471"/>
      <c r="BD117" s="477"/>
      <c r="BE117" s="471"/>
      <c r="BF117" s="477"/>
      <c r="BG117" s="472"/>
      <c r="BH117" s="477"/>
      <c r="BI117" s="472"/>
      <c r="BJ117" s="477"/>
      <c r="BK117" s="471"/>
      <c r="BL117" s="477"/>
      <c r="BM117" s="471"/>
      <c r="BN117" s="477"/>
      <c r="BO117" s="471"/>
      <c r="BP117" s="481"/>
      <c r="BQ117" s="481"/>
      <c r="BR117" s="481"/>
      <c r="BS117" s="481"/>
      <c r="BT117" s="481"/>
      <c r="BU117" s="473"/>
      <c r="BV117" s="466"/>
      <c r="BW117" s="473"/>
      <c r="BX117" s="466"/>
    </row>
    <row r="118" spans="1:76" ht="17" customHeight="1" x14ac:dyDescent="0.35">
      <c r="A118" s="516"/>
      <c r="B118" s="482" t="s">
        <v>2</v>
      </c>
      <c r="C118" s="519" t="s">
        <v>43</v>
      </c>
      <c r="D118" s="489">
        <v>25</v>
      </c>
      <c r="E118" s="492">
        <v>8</v>
      </c>
      <c r="F118" s="129">
        <v>15</v>
      </c>
      <c r="G118" s="130">
        <f>'Anchor-AI'!L116</f>
        <v>0</v>
      </c>
      <c r="H118" s="131">
        <f>'Anchor-AI'!M116</f>
        <v>0</v>
      </c>
      <c r="I118" s="131">
        <f>'Anchor-AI'!N116</f>
        <v>0</v>
      </c>
      <c r="J118" s="131">
        <f>'Anchor-AI'!O116</f>
        <v>0</v>
      </c>
      <c r="K118" s="131">
        <f>(Summary!$C$58*H118+Summary!$C$59*I118+Summary!$C$60*J118)/Summary!$C$61</f>
        <v>0</v>
      </c>
      <c r="L118" s="131">
        <f>'Anchor-AI'!P116</f>
        <v>0</v>
      </c>
      <c r="M118" s="131">
        <f>'Anchor-AI'!Q116</f>
        <v>0</v>
      </c>
      <c r="N118" s="131">
        <f>'Anchor-AI'!R116</f>
        <v>0</v>
      </c>
      <c r="O118" s="131">
        <f>'Anchor-AI'!S116</f>
        <v>0</v>
      </c>
      <c r="P118" s="131">
        <f>'Anchor-AI'!T116</f>
        <v>0</v>
      </c>
      <c r="Q118" s="131">
        <f>'Anchor-AI'!U116</f>
        <v>0</v>
      </c>
      <c r="R118" s="131">
        <f>'Anchor-AI'!V116</f>
        <v>0</v>
      </c>
      <c r="S118" s="131">
        <f>'Anchor-AI'!W116</f>
        <v>0</v>
      </c>
      <c r="T118" s="131">
        <f>'Anchor-AI'!X116</f>
        <v>0</v>
      </c>
      <c r="U118" s="131">
        <f>10*LOG10(1/((Summary!$C$75/10^(R118/10)+Summary!$C$76/10^(S118/10)+Summary!$C$77/10^(T118/10))/Summary!$C$78))</f>
        <v>0</v>
      </c>
      <c r="V118" s="131">
        <f>'Anchor-AI'!Y116</f>
        <v>0</v>
      </c>
      <c r="W118" s="131">
        <f>'Anchor-AI'!Z116</f>
        <v>0</v>
      </c>
      <c r="X118" s="132">
        <f t="shared" si="9"/>
        <v>0</v>
      </c>
      <c r="Y118" s="133"/>
      <c r="Z118" s="130">
        <f>'Test-AI'!L116</f>
        <v>0</v>
      </c>
      <c r="AA118" s="380">
        <f>'Test-AI'!M116</f>
        <v>0</v>
      </c>
      <c r="AB118" s="380">
        <f>'Test-AI'!N116</f>
        <v>0</v>
      </c>
      <c r="AC118" s="380">
        <f>'Test-AI'!O116</f>
        <v>0</v>
      </c>
      <c r="AD118" s="380">
        <f>(Summary!$C$58*AA118+Summary!$C$59*AB118+Summary!$C$60*AC118)/Summary!$C$61</f>
        <v>0</v>
      </c>
      <c r="AE118" s="380">
        <f>'Test-AI'!P116</f>
        <v>0</v>
      </c>
      <c r="AF118" s="380">
        <f>'Test-AI'!Q116</f>
        <v>0</v>
      </c>
      <c r="AG118" s="380">
        <f>'Test-AI'!R116</f>
        <v>0</v>
      </c>
      <c r="AH118" s="380">
        <f>'Test-AI'!S116</f>
        <v>0</v>
      </c>
      <c r="AI118" s="380">
        <f>'Test-AI'!T116</f>
        <v>0</v>
      </c>
      <c r="AJ118" s="380">
        <f>'Test-AI'!U116</f>
        <v>0</v>
      </c>
      <c r="AK118" s="380">
        <f>'Test-AI'!V116</f>
        <v>0</v>
      </c>
      <c r="AL118" s="380">
        <f>'Test-AI'!W116</f>
        <v>0</v>
      </c>
      <c r="AM118" s="380">
        <f>'Test-AI'!X116</f>
        <v>0</v>
      </c>
      <c r="AN118" s="380">
        <f>10*LOG10(1/((Summary!$C$75/10^(AK118/10)+Summary!$C$76/10^(AL118/10)+Summary!$C$77/10^(AM118/10))/Summary!$C$78))</f>
        <v>0</v>
      </c>
      <c r="AO118" s="131">
        <f>'Test-AI'!Y116</f>
        <v>0</v>
      </c>
      <c r="AP118" s="131">
        <f>'Test-AI'!Z116</f>
        <v>0</v>
      </c>
      <c r="AQ118" s="132">
        <f t="shared" si="6"/>
        <v>0</v>
      </c>
      <c r="AR118" s="134" t="e">
        <f t="shared" si="7"/>
        <v>#DIV/0!</v>
      </c>
      <c r="AS118" s="135" t="e">
        <f t="shared" si="8"/>
        <v>#DIV/0!</v>
      </c>
      <c r="AT118" s="136"/>
      <c r="AU118" s="136"/>
      <c r="AV118" s="495" t="s">
        <v>121</v>
      </c>
      <c r="AW118" s="478" t="e" cm="1">
        <f t="array" ref="AW118">bdRateExtend($G118:$G121,H118:H121,$Z118:$Z121,AA118:AA121)</f>
        <v>#VALUE!</v>
      </c>
      <c r="AX118" s="479" t="e" cm="1">
        <f t="array" ref="AX118">bdRateExtend($G118:$G123,H118:H123,$Z118:$Z123,AA118:AA123)</f>
        <v>#VALUE!</v>
      </c>
      <c r="AY118" s="479" t="e" cm="1">
        <f t="array" ref="AY118">bdRateExtend($G118:$G123,I118:I123,$Z118:$Z123,AB118:AB123)</f>
        <v>#VALUE!</v>
      </c>
      <c r="AZ118" s="496" t="e" cm="1">
        <f t="array" ref="AZ118">bdRateExtend($G118:$G123,J118:J123,$Z118:$Z123,AC118:AC123)</f>
        <v>#VALUE!</v>
      </c>
      <c r="BA118" s="496" t="e" cm="1">
        <f t="array" ref="BA118">bdRateExtend($G118:$G123,K118:K123,$Z118:$Z123,AD118:AD123)</f>
        <v>#VALUE!</v>
      </c>
      <c r="BB118" s="479" t="e">
        <f>(Summary!$C$89*AX118+Summary!$C$90*AY118+Summary!$C$91*AZ118)/Summary!$C$92</f>
        <v>#VALUE!</v>
      </c>
      <c r="BC118" s="478" t="e" cm="1">
        <f t="array" ref="BC118">bdRateExtend($G118:$G121,L118:L121,$Z118:$Z121,AE118:AE121)</f>
        <v>#VALUE!</v>
      </c>
      <c r="BD118" s="475" t="e" cm="1">
        <f t="array" ref="BD118">bdRateExtend($G118:$G123,L118:L123,$Z118:$Z123,AE118:AE123)</f>
        <v>#VALUE!</v>
      </c>
      <c r="BE118" s="478" t="e" cm="1">
        <f t="array" ref="BE118">bdRateExtend($G118:$G121,M118:M121,$Z118:$Z121,AF118:AF121)</f>
        <v>#VALUE!</v>
      </c>
      <c r="BF118" s="475" t="e" cm="1">
        <f t="array" ref="BF118">bdRateExtend($G118:$G123,M118:M123,$Z118:$Z123,AF118:AF123)</f>
        <v>#VALUE!</v>
      </c>
      <c r="BG118" s="474" t="e" cm="1">
        <f t="array" ref="BG118">bdRateExtend($G118:$G121,N118:N121,$Z118:$Z121,AG118:AG121,"None", FALSE,1)</f>
        <v>#VALUE!</v>
      </c>
      <c r="BH118" s="475" t="e" cm="1">
        <f t="array" ref="BH118">bdRateExtend($G118:$G123,N118:N123,$Z118:$Z123,AG118:AG123,"None", FALSE,1)</f>
        <v>#VALUE!</v>
      </c>
      <c r="BI118" s="474" t="e" cm="1">
        <f t="array" ref="BI118">bdRateExtend($G118:$G121,O118:O121,$Z118:$Z121,AH118:AH121,"None", FALSE,1)</f>
        <v>#VALUE!</v>
      </c>
      <c r="BJ118" s="475" t="e" cm="1">
        <f t="array" ref="BJ118">bdRateExtend($G118:$G123,O118:O123,$Z118:$Z123,AH118:AH123,"None", FALSE,1)</f>
        <v>#VALUE!</v>
      </c>
      <c r="BK118" s="478" t="e" cm="1">
        <f t="array" ref="BK118">bdRateExtend($G118:$G121,P118:P121,$Z118:$Z121,AI118:AI121)</f>
        <v>#VALUE!</v>
      </c>
      <c r="BL118" s="475" t="e" cm="1">
        <f t="array" ref="BL118">bdRateExtend($G118:$G123,P118:P123,$Z118:$Z123,AI118:AI123)</f>
        <v>#VALUE!</v>
      </c>
      <c r="BM118" s="478" t="e" cm="1">
        <f t="array" ref="BM118">bdRateExtend($G118:$G121,Q118:Q121,$Z118:$Z121,AJ118:AJ121)</f>
        <v>#VALUE!</v>
      </c>
      <c r="BN118" s="475" t="e" cm="1">
        <f t="array" ref="BN118">bdRateExtend($G118:$G123,Q118:Q123,$Z118:$Z123,AJ118:AJ123)</f>
        <v>#VALUE!</v>
      </c>
      <c r="BO118" s="478" t="e" cm="1">
        <f t="array" ref="BO118">bdRateExtend($G118:$G121,R118:R121,$Z118:$Z121,AK118:AK121)</f>
        <v>#VALUE!</v>
      </c>
      <c r="BP118" s="479" t="e" cm="1">
        <f t="array" ref="BP118">bdRateExtend($G118:$G123,R118:R123,$Z118:$Z123,AK118:AK123)</f>
        <v>#VALUE!</v>
      </c>
      <c r="BQ118" s="479" t="e" cm="1">
        <f t="array" ref="BQ118">bdRateExtend($G118:$G123,S118:S123,$Z118:$Z123,AL118:AL123)</f>
        <v>#VALUE!</v>
      </c>
      <c r="BR118" s="479" t="e" cm="1">
        <f t="array" ref="BR118">bdRateExtend($G118:$G123,T118:T123,$Z118:$Z123,AM118:AM123)</f>
        <v>#VALUE!</v>
      </c>
      <c r="BS118" s="479" t="e" cm="1">
        <f t="array" ref="BS118">bdRateExtend($G118:$G123,U118:U123,$Z118:$Z123,AN118:AN123)</f>
        <v>#VALUE!</v>
      </c>
      <c r="BT118" s="479" t="e">
        <f>(Summary!$C$103*BP118+Summary!$C$104*BQ118+Summary!$C$105*BR118)/Summary!$C$106</f>
        <v>#VALUE!</v>
      </c>
      <c r="BU118" s="462" cm="1">
        <f t="array" ref="BU118">testVMAFRange($G118:$G121,N118:N121,$Z118:$Z121,AG118:AG121)</f>
        <v>0</v>
      </c>
      <c r="BV118" s="464" cm="1">
        <f t="array" ref="BV118">testVMAFRange($G118:$G123,N118:N123,$Z118:$Z123,AG118:AG123)</f>
        <v>0</v>
      </c>
      <c r="BW118" s="462" cm="1">
        <f t="array" ref="BW118">testVMAFRange($G118:$G121,O118:O121,$Z118:$Z121,AH118:AH121)</f>
        <v>0</v>
      </c>
      <c r="BX118" s="464" cm="1">
        <f t="array" ref="BX118">testVMAFRange($G118:$G123,O118:O123,$Z118:$Z123,AH118:AH123)</f>
        <v>0</v>
      </c>
    </row>
    <row r="119" spans="1:76" ht="17" customHeight="1" x14ac:dyDescent="0.35">
      <c r="A119" s="516"/>
      <c r="B119" s="483"/>
      <c r="C119" s="520"/>
      <c r="D119" s="490"/>
      <c r="E119" s="493"/>
      <c r="F119" s="138">
        <v>23</v>
      </c>
      <c r="G119" s="139">
        <f>'Anchor-AI'!L117</f>
        <v>0</v>
      </c>
      <c r="H119" s="140">
        <f>'Anchor-AI'!M117</f>
        <v>0</v>
      </c>
      <c r="I119" s="140">
        <f>'Anchor-AI'!N117</f>
        <v>0</v>
      </c>
      <c r="J119" s="140">
        <f>'Anchor-AI'!O117</f>
        <v>0</v>
      </c>
      <c r="K119" s="140">
        <f>(Summary!$C$58*H119+Summary!$C$59*I119+Summary!$C$60*J119)/Summary!$C$61</f>
        <v>0</v>
      </c>
      <c r="L119" s="140">
        <f>'Anchor-AI'!P117</f>
        <v>0</v>
      </c>
      <c r="M119" s="140">
        <f>'Anchor-AI'!Q117</f>
        <v>0</v>
      </c>
      <c r="N119" s="140">
        <f>'Anchor-AI'!R117</f>
        <v>0</v>
      </c>
      <c r="O119" s="140">
        <f>'Anchor-AI'!S117</f>
        <v>0</v>
      </c>
      <c r="P119" s="140">
        <f>'Anchor-AI'!T117</f>
        <v>0</v>
      </c>
      <c r="Q119" s="140">
        <f>'Anchor-AI'!U117</f>
        <v>0</v>
      </c>
      <c r="R119" s="140">
        <f>'Anchor-AI'!V117</f>
        <v>0</v>
      </c>
      <c r="S119" s="140">
        <f>'Anchor-AI'!W117</f>
        <v>0</v>
      </c>
      <c r="T119" s="140">
        <f>'Anchor-AI'!X117</f>
        <v>0</v>
      </c>
      <c r="U119" s="140">
        <f>10*LOG10(1/((Summary!$C$75/10^(R119/10)+Summary!$C$76/10^(S119/10)+Summary!$C$77/10^(T119/10))/Summary!$C$78))</f>
        <v>0</v>
      </c>
      <c r="V119" s="140">
        <f>'Anchor-AI'!Y117</f>
        <v>0</v>
      </c>
      <c r="W119" s="140">
        <f>'Anchor-AI'!Z117</f>
        <v>0</v>
      </c>
      <c r="X119" s="141">
        <f t="shared" si="9"/>
        <v>0</v>
      </c>
      <c r="Y119" s="133"/>
      <c r="Z119" s="139">
        <f>'Test-AI'!L117</f>
        <v>0</v>
      </c>
      <c r="AA119" s="381">
        <f>'Test-AI'!M117</f>
        <v>0</v>
      </c>
      <c r="AB119" s="381">
        <f>'Test-AI'!N117</f>
        <v>0</v>
      </c>
      <c r="AC119" s="381">
        <f>'Test-AI'!O117</f>
        <v>0</v>
      </c>
      <c r="AD119" s="381">
        <f>(Summary!$C$58*AA119+Summary!$C$59*AB119+Summary!$C$60*AC119)/Summary!$C$61</f>
        <v>0</v>
      </c>
      <c r="AE119" s="381">
        <f>'Test-AI'!P117</f>
        <v>0</v>
      </c>
      <c r="AF119" s="381">
        <f>'Test-AI'!Q117</f>
        <v>0</v>
      </c>
      <c r="AG119" s="381">
        <f>'Test-AI'!R117</f>
        <v>0</v>
      </c>
      <c r="AH119" s="381">
        <f>'Test-AI'!S117</f>
        <v>0</v>
      </c>
      <c r="AI119" s="381">
        <f>'Test-AI'!T117</f>
        <v>0</v>
      </c>
      <c r="AJ119" s="381">
        <f>'Test-AI'!U117</f>
        <v>0</v>
      </c>
      <c r="AK119" s="381">
        <f>'Test-AI'!V117</f>
        <v>0</v>
      </c>
      <c r="AL119" s="381">
        <f>'Test-AI'!W117</f>
        <v>0</v>
      </c>
      <c r="AM119" s="381">
        <f>'Test-AI'!X117</f>
        <v>0</v>
      </c>
      <c r="AN119" s="381">
        <f>10*LOG10(1/((Summary!$C$75/10^(AK119/10)+Summary!$C$76/10^(AL119/10)+Summary!$C$77/10^(AM119/10))/Summary!$C$78))</f>
        <v>0</v>
      </c>
      <c r="AO119" s="140">
        <f>'Test-AI'!Y117</f>
        <v>0</v>
      </c>
      <c r="AP119" s="140">
        <f>'Test-AI'!Z117</f>
        <v>0</v>
      </c>
      <c r="AQ119" s="141">
        <f t="shared" si="6"/>
        <v>0</v>
      </c>
      <c r="AR119" s="142" t="e">
        <f t="shared" si="7"/>
        <v>#DIV/0!</v>
      </c>
      <c r="AS119" s="143" t="e">
        <f t="shared" si="8"/>
        <v>#DIV/0!</v>
      </c>
      <c r="AT119" s="136"/>
      <c r="AU119" s="136"/>
      <c r="AV119" s="467"/>
      <c r="AW119" s="468"/>
      <c r="AX119" s="480"/>
      <c r="AY119" s="480"/>
      <c r="AZ119" s="497"/>
      <c r="BA119" s="497"/>
      <c r="BB119" s="480"/>
      <c r="BC119" s="468"/>
      <c r="BD119" s="476"/>
      <c r="BE119" s="468"/>
      <c r="BF119" s="476"/>
      <c r="BG119" s="469"/>
      <c r="BH119" s="476"/>
      <c r="BI119" s="469"/>
      <c r="BJ119" s="476"/>
      <c r="BK119" s="468"/>
      <c r="BL119" s="476"/>
      <c r="BM119" s="468"/>
      <c r="BN119" s="476"/>
      <c r="BO119" s="468"/>
      <c r="BP119" s="480"/>
      <c r="BQ119" s="480"/>
      <c r="BR119" s="480"/>
      <c r="BS119" s="480"/>
      <c r="BT119" s="480"/>
      <c r="BU119" s="463"/>
      <c r="BV119" s="465"/>
      <c r="BW119" s="463"/>
      <c r="BX119" s="465"/>
    </row>
    <row r="120" spans="1:76" ht="17" customHeight="1" x14ac:dyDescent="0.35">
      <c r="A120" s="516"/>
      <c r="B120" s="483"/>
      <c r="C120" s="520"/>
      <c r="D120" s="490"/>
      <c r="E120" s="493"/>
      <c r="F120" s="138">
        <v>31</v>
      </c>
      <c r="G120" s="139">
        <f>'Anchor-AI'!L118</f>
        <v>0</v>
      </c>
      <c r="H120" s="140">
        <f>'Anchor-AI'!M118</f>
        <v>0</v>
      </c>
      <c r="I120" s="140">
        <f>'Anchor-AI'!N118</f>
        <v>0</v>
      </c>
      <c r="J120" s="140">
        <f>'Anchor-AI'!O118</f>
        <v>0</v>
      </c>
      <c r="K120" s="140">
        <f>(Summary!$C$58*H120+Summary!$C$59*I120+Summary!$C$60*J120)/Summary!$C$61</f>
        <v>0</v>
      </c>
      <c r="L120" s="140">
        <f>'Anchor-AI'!P118</f>
        <v>0</v>
      </c>
      <c r="M120" s="140">
        <f>'Anchor-AI'!Q118</f>
        <v>0</v>
      </c>
      <c r="N120" s="140">
        <f>'Anchor-AI'!R118</f>
        <v>0</v>
      </c>
      <c r="O120" s="140">
        <f>'Anchor-AI'!S118</f>
        <v>0</v>
      </c>
      <c r="P120" s="140">
        <f>'Anchor-AI'!T118</f>
        <v>0</v>
      </c>
      <c r="Q120" s="140">
        <f>'Anchor-AI'!U118</f>
        <v>0</v>
      </c>
      <c r="R120" s="140">
        <f>'Anchor-AI'!V118</f>
        <v>0</v>
      </c>
      <c r="S120" s="140">
        <f>'Anchor-AI'!W118</f>
        <v>0</v>
      </c>
      <c r="T120" s="140">
        <f>'Anchor-AI'!X118</f>
        <v>0</v>
      </c>
      <c r="U120" s="140">
        <f>10*LOG10(1/((Summary!$C$75/10^(R120/10)+Summary!$C$76/10^(S120/10)+Summary!$C$77/10^(T120/10))/Summary!$C$78))</f>
        <v>0</v>
      </c>
      <c r="V120" s="140">
        <f>'Anchor-AI'!Y118</f>
        <v>0</v>
      </c>
      <c r="W120" s="140">
        <f>'Anchor-AI'!Z118</f>
        <v>0</v>
      </c>
      <c r="X120" s="141">
        <f t="shared" si="9"/>
        <v>0</v>
      </c>
      <c r="Y120" s="133"/>
      <c r="Z120" s="139">
        <f>'Test-AI'!L118</f>
        <v>0</v>
      </c>
      <c r="AA120" s="381">
        <f>'Test-AI'!M118</f>
        <v>0</v>
      </c>
      <c r="AB120" s="381">
        <f>'Test-AI'!N118</f>
        <v>0</v>
      </c>
      <c r="AC120" s="381">
        <f>'Test-AI'!O118</f>
        <v>0</v>
      </c>
      <c r="AD120" s="381">
        <f>(Summary!$C$58*AA120+Summary!$C$59*AB120+Summary!$C$60*AC120)/Summary!$C$61</f>
        <v>0</v>
      </c>
      <c r="AE120" s="381">
        <f>'Test-AI'!P118</f>
        <v>0</v>
      </c>
      <c r="AF120" s="381">
        <f>'Test-AI'!Q118</f>
        <v>0</v>
      </c>
      <c r="AG120" s="381">
        <f>'Test-AI'!R118</f>
        <v>0</v>
      </c>
      <c r="AH120" s="381">
        <f>'Test-AI'!S118</f>
        <v>0</v>
      </c>
      <c r="AI120" s="381">
        <f>'Test-AI'!T118</f>
        <v>0</v>
      </c>
      <c r="AJ120" s="381">
        <f>'Test-AI'!U118</f>
        <v>0</v>
      </c>
      <c r="AK120" s="381">
        <f>'Test-AI'!V118</f>
        <v>0</v>
      </c>
      <c r="AL120" s="381">
        <f>'Test-AI'!W118</f>
        <v>0</v>
      </c>
      <c r="AM120" s="381">
        <f>'Test-AI'!X118</f>
        <v>0</v>
      </c>
      <c r="AN120" s="381">
        <f>10*LOG10(1/((Summary!$C$75/10^(AK120/10)+Summary!$C$76/10^(AL120/10)+Summary!$C$77/10^(AM120/10))/Summary!$C$78))</f>
        <v>0</v>
      </c>
      <c r="AO120" s="140">
        <f>'Test-AI'!Y118</f>
        <v>0</v>
      </c>
      <c r="AP120" s="140">
        <f>'Test-AI'!Z118</f>
        <v>0</v>
      </c>
      <c r="AQ120" s="141">
        <f t="shared" si="6"/>
        <v>0</v>
      </c>
      <c r="AR120" s="142" t="e">
        <f t="shared" si="7"/>
        <v>#DIV/0!</v>
      </c>
      <c r="AS120" s="143" t="e">
        <f t="shared" si="8"/>
        <v>#DIV/0!</v>
      </c>
      <c r="AT120" s="136"/>
      <c r="AU120" s="136"/>
      <c r="AV120" s="467" t="s">
        <v>122</v>
      </c>
      <c r="AW120" s="468" t="e" cm="1">
        <f t="array" ref="AW120">bdRateExtend($G119:$G122,H119:H122,$Z119:$Z122,AA119:AA122)</f>
        <v>#VALUE!</v>
      </c>
      <c r="AX120" s="480"/>
      <c r="AY120" s="480"/>
      <c r="AZ120" s="497"/>
      <c r="BA120" s="497"/>
      <c r="BB120" s="480"/>
      <c r="BC120" s="468" t="e" cm="1">
        <f t="array" ref="BC120">bdRateExtend($G119:$G122,L119:L122,$Z119:$Z122,AE119:AE122)</f>
        <v>#VALUE!</v>
      </c>
      <c r="BD120" s="476"/>
      <c r="BE120" s="468" t="e" cm="1">
        <f t="array" ref="BE120">bdRateExtend($G119:$G122,M119:M122,$Z119:$Z122,AF119:AF122)</f>
        <v>#VALUE!</v>
      </c>
      <c r="BF120" s="476"/>
      <c r="BG120" s="469" t="e" cm="1">
        <f t="array" ref="BG120">bdRateExtend($G119:$G122,N119:N122,$Z119:$Z122,AG119:AG122,"None", FALSE,1)</f>
        <v>#VALUE!</v>
      </c>
      <c r="BH120" s="476"/>
      <c r="BI120" s="469" t="e" cm="1">
        <f t="array" ref="BI120">bdRateExtend($G119:$G122,O119:O122,$Z119:$Z122,AH119:AH122,"None", FALSE,1)</f>
        <v>#VALUE!</v>
      </c>
      <c r="BJ120" s="476"/>
      <c r="BK120" s="468" t="e" cm="1">
        <f t="array" ref="BK120">bdRateExtend($G119:$G122,P119:P122,$Z119:$Z122,AI119:AI122)</f>
        <v>#VALUE!</v>
      </c>
      <c r="BL120" s="476"/>
      <c r="BM120" s="468" t="e" cm="1">
        <f t="array" ref="BM120">bdRateExtend($G119:$G122,Q119:Q122,$Z119:$Z122,AJ119:AJ122)</f>
        <v>#VALUE!</v>
      </c>
      <c r="BN120" s="476"/>
      <c r="BO120" s="468" t="e" cm="1">
        <f t="array" ref="BO120">bdRateExtend($G119:$G122,R119:R122,$Z119:$Z122,AK119:AK122)</f>
        <v>#VALUE!</v>
      </c>
      <c r="BP120" s="480"/>
      <c r="BQ120" s="480"/>
      <c r="BR120" s="480"/>
      <c r="BS120" s="480"/>
      <c r="BT120" s="480"/>
      <c r="BU120" s="463" cm="1">
        <f t="array" ref="BU120">testVMAFRange($G119:$G122,N119:N122,$Z119:$Z122,AG119:AG122)</f>
        <v>0</v>
      </c>
      <c r="BV120" s="465"/>
      <c r="BW120" s="463" cm="1">
        <f t="array" ref="BW120">testVMAFRange($G119:$G122,O119:O122,$Z119:$Z122,AH119:AH122)</f>
        <v>0</v>
      </c>
      <c r="BX120" s="465"/>
    </row>
    <row r="121" spans="1:76" ht="17" customHeight="1" x14ac:dyDescent="0.35">
      <c r="A121" s="516"/>
      <c r="B121" s="483"/>
      <c r="C121" s="520"/>
      <c r="D121" s="490"/>
      <c r="E121" s="493"/>
      <c r="F121" s="138">
        <v>39</v>
      </c>
      <c r="G121" s="139">
        <f>'Anchor-AI'!L119</f>
        <v>0</v>
      </c>
      <c r="H121" s="140">
        <f>'Anchor-AI'!M119</f>
        <v>0</v>
      </c>
      <c r="I121" s="140">
        <f>'Anchor-AI'!N119</f>
        <v>0</v>
      </c>
      <c r="J121" s="140">
        <f>'Anchor-AI'!O119</f>
        <v>0</v>
      </c>
      <c r="K121" s="140">
        <f>(Summary!$C$58*H121+Summary!$C$59*I121+Summary!$C$60*J121)/Summary!$C$61</f>
        <v>0</v>
      </c>
      <c r="L121" s="140">
        <f>'Anchor-AI'!P119</f>
        <v>0</v>
      </c>
      <c r="M121" s="140">
        <f>'Anchor-AI'!Q119</f>
        <v>0</v>
      </c>
      <c r="N121" s="140">
        <f>'Anchor-AI'!R119</f>
        <v>0</v>
      </c>
      <c r="O121" s="140">
        <f>'Anchor-AI'!S119</f>
        <v>0</v>
      </c>
      <c r="P121" s="140">
        <f>'Anchor-AI'!T119</f>
        <v>0</v>
      </c>
      <c r="Q121" s="140">
        <f>'Anchor-AI'!U119</f>
        <v>0</v>
      </c>
      <c r="R121" s="140">
        <f>'Anchor-AI'!V119</f>
        <v>0</v>
      </c>
      <c r="S121" s="140">
        <f>'Anchor-AI'!W119</f>
        <v>0</v>
      </c>
      <c r="T121" s="140">
        <f>'Anchor-AI'!X119</f>
        <v>0</v>
      </c>
      <c r="U121" s="140">
        <f>10*LOG10(1/((Summary!$C$75/10^(R121/10)+Summary!$C$76/10^(S121/10)+Summary!$C$77/10^(T121/10))/Summary!$C$78))</f>
        <v>0</v>
      </c>
      <c r="V121" s="140">
        <f>'Anchor-AI'!Y119</f>
        <v>0</v>
      </c>
      <c r="W121" s="140">
        <f>'Anchor-AI'!Z119</f>
        <v>0</v>
      </c>
      <c r="X121" s="141">
        <f t="shared" si="9"/>
        <v>0</v>
      </c>
      <c r="Y121" s="133"/>
      <c r="Z121" s="139">
        <f>'Test-AI'!L119</f>
        <v>0</v>
      </c>
      <c r="AA121" s="381">
        <f>'Test-AI'!M119</f>
        <v>0</v>
      </c>
      <c r="AB121" s="381">
        <f>'Test-AI'!N119</f>
        <v>0</v>
      </c>
      <c r="AC121" s="381">
        <f>'Test-AI'!O119</f>
        <v>0</v>
      </c>
      <c r="AD121" s="381">
        <f>(Summary!$C$58*AA121+Summary!$C$59*AB121+Summary!$C$60*AC121)/Summary!$C$61</f>
        <v>0</v>
      </c>
      <c r="AE121" s="381">
        <f>'Test-AI'!P119</f>
        <v>0</v>
      </c>
      <c r="AF121" s="381">
        <f>'Test-AI'!Q119</f>
        <v>0</v>
      </c>
      <c r="AG121" s="381">
        <f>'Test-AI'!R119</f>
        <v>0</v>
      </c>
      <c r="AH121" s="381">
        <f>'Test-AI'!S119</f>
        <v>0</v>
      </c>
      <c r="AI121" s="381">
        <f>'Test-AI'!T119</f>
        <v>0</v>
      </c>
      <c r="AJ121" s="381">
        <f>'Test-AI'!U119</f>
        <v>0</v>
      </c>
      <c r="AK121" s="381">
        <f>'Test-AI'!V119</f>
        <v>0</v>
      </c>
      <c r="AL121" s="381">
        <f>'Test-AI'!W119</f>
        <v>0</v>
      </c>
      <c r="AM121" s="381">
        <f>'Test-AI'!X119</f>
        <v>0</v>
      </c>
      <c r="AN121" s="381">
        <f>10*LOG10(1/((Summary!$C$75/10^(AK121/10)+Summary!$C$76/10^(AL121/10)+Summary!$C$77/10^(AM121/10))/Summary!$C$78))</f>
        <v>0</v>
      </c>
      <c r="AO121" s="140">
        <f>'Test-AI'!Y119</f>
        <v>0</v>
      </c>
      <c r="AP121" s="140">
        <f>'Test-AI'!Z119</f>
        <v>0</v>
      </c>
      <c r="AQ121" s="141">
        <f t="shared" si="6"/>
        <v>0</v>
      </c>
      <c r="AR121" s="142" t="e">
        <f t="shared" si="7"/>
        <v>#DIV/0!</v>
      </c>
      <c r="AS121" s="143" t="e">
        <f t="shared" si="8"/>
        <v>#DIV/0!</v>
      </c>
      <c r="AT121" s="136"/>
      <c r="AU121" s="136"/>
      <c r="AV121" s="467"/>
      <c r="AW121" s="468"/>
      <c r="AX121" s="480"/>
      <c r="AY121" s="480"/>
      <c r="AZ121" s="497"/>
      <c r="BA121" s="497"/>
      <c r="BB121" s="480"/>
      <c r="BC121" s="468"/>
      <c r="BD121" s="476"/>
      <c r="BE121" s="468"/>
      <c r="BF121" s="476"/>
      <c r="BG121" s="469"/>
      <c r="BH121" s="476"/>
      <c r="BI121" s="469"/>
      <c r="BJ121" s="476"/>
      <c r="BK121" s="468"/>
      <c r="BL121" s="476"/>
      <c r="BM121" s="468"/>
      <c r="BN121" s="476"/>
      <c r="BO121" s="468"/>
      <c r="BP121" s="480"/>
      <c r="BQ121" s="480"/>
      <c r="BR121" s="480"/>
      <c r="BS121" s="480"/>
      <c r="BT121" s="480"/>
      <c r="BU121" s="463"/>
      <c r="BV121" s="465"/>
      <c r="BW121" s="463"/>
      <c r="BX121" s="465"/>
    </row>
    <row r="122" spans="1:76" ht="17" customHeight="1" x14ac:dyDescent="0.35">
      <c r="A122" s="516"/>
      <c r="B122" s="483"/>
      <c r="C122" s="520"/>
      <c r="D122" s="490"/>
      <c r="E122" s="493"/>
      <c r="F122" s="138">
        <v>47</v>
      </c>
      <c r="G122" s="139">
        <f>'Anchor-AI'!L120</f>
        <v>0</v>
      </c>
      <c r="H122" s="140">
        <f>'Anchor-AI'!M120</f>
        <v>0</v>
      </c>
      <c r="I122" s="140">
        <f>'Anchor-AI'!N120</f>
        <v>0</v>
      </c>
      <c r="J122" s="140">
        <f>'Anchor-AI'!O120</f>
        <v>0</v>
      </c>
      <c r="K122" s="140">
        <f>(Summary!$C$58*H122+Summary!$C$59*I122+Summary!$C$60*J122)/Summary!$C$61</f>
        <v>0</v>
      </c>
      <c r="L122" s="140">
        <f>'Anchor-AI'!P120</f>
        <v>0</v>
      </c>
      <c r="M122" s="140">
        <f>'Anchor-AI'!Q120</f>
        <v>0</v>
      </c>
      <c r="N122" s="140">
        <f>'Anchor-AI'!R120</f>
        <v>0</v>
      </c>
      <c r="O122" s="140">
        <f>'Anchor-AI'!S120</f>
        <v>0</v>
      </c>
      <c r="P122" s="140">
        <f>'Anchor-AI'!T120</f>
        <v>0</v>
      </c>
      <c r="Q122" s="140">
        <f>'Anchor-AI'!U120</f>
        <v>0</v>
      </c>
      <c r="R122" s="140">
        <f>'Anchor-AI'!V120</f>
        <v>0</v>
      </c>
      <c r="S122" s="140">
        <f>'Anchor-AI'!W120</f>
        <v>0</v>
      </c>
      <c r="T122" s="140">
        <f>'Anchor-AI'!X120</f>
        <v>0</v>
      </c>
      <c r="U122" s="140">
        <f>10*LOG10(1/((Summary!$C$75/10^(R122/10)+Summary!$C$76/10^(S122/10)+Summary!$C$77/10^(T122/10))/Summary!$C$78))</f>
        <v>0</v>
      </c>
      <c r="V122" s="140">
        <f>'Anchor-AI'!Y120</f>
        <v>0</v>
      </c>
      <c r="W122" s="140">
        <f>'Anchor-AI'!Z120</f>
        <v>0</v>
      </c>
      <c r="X122" s="141">
        <f t="shared" si="9"/>
        <v>0</v>
      </c>
      <c r="Y122" s="133"/>
      <c r="Z122" s="139">
        <f>'Test-AI'!L120</f>
        <v>0</v>
      </c>
      <c r="AA122" s="381">
        <f>'Test-AI'!M120</f>
        <v>0</v>
      </c>
      <c r="AB122" s="381">
        <f>'Test-AI'!N120</f>
        <v>0</v>
      </c>
      <c r="AC122" s="381">
        <f>'Test-AI'!O120</f>
        <v>0</v>
      </c>
      <c r="AD122" s="381">
        <f>(Summary!$C$58*AA122+Summary!$C$59*AB122+Summary!$C$60*AC122)/Summary!$C$61</f>
        <v>0</v>
      </c>
      <c r="AE122" s="381">
        <f>'Test-AI'!P120</f>
        <v>0</v>
      </c>
      <c r="AF122" s="381">
        <f>'Test-AI'!Q120</f>
        <v>0</v>
      </c>
      <c r="AG122" s="381">
        <f>'Test-AI'!R120</f>
        <v>0</v>
      </c>
      <c r="AH122" s="381">
        <f>'Test-AI'!S120</f>
        <v>0</v>
      </c>
      <c r="AI122" s="381">
        <f>'Test-AI'!T120</f>
        <v>0</v>
      </c>
      <c r="AJ122" s="381">
        <f>'Test-AI'!U120</f>
        <v>0</v>
      </c>
      <c r="AK122" s="381">
        <f>'Test-AI'!V120</f>
        <v>0</v>
      </c>
      <c r="AL122" s="381">
        <f>'Test-AI'!W120</f>
        <v>0</v>
      </c>
      <c r="AM122" s="381">
        <f>'Test-AI'!X120</f>
        <v>0</v>
      </c>
      <c r="AN122" s="381">
        <f>10*LOG10(1/((Summary!$C$75/10^(AK122/10)+Summary!$C$76/10^(AL122/10)+Summary!$C$77/10^(AM122/10))/Summary!$C$78))</f>
        <v>0</v>
      </c>
      <c r="AO122" s="140">
        <f>'Test-AI'!Y120</f>
        <v>0</v>
      </c>
      <c r="AP122" s="140">
        <f>'Test-AI'!Z120</f>
        <v>0</v>
      </c>
      <c r="AQ122" s="141">
        <f t="shared" si="6"/>
        <v>0</v>
      </c>
      <c r="AR122" s="142" t="e">
        <f t="shared" si="7"/>
        <v>#DIV/0!</v>
      </c>
      <c r="AS122" s="143" t="e">
        <f t="shared" si="8"/>
        <v>#DIV/0!</v>
      </c>
      <c r="AT122" s="136"/>
      <c r="AU122" s="136"/>
      <c r="AV122" s="467" t="s">
        <v>123</v>
      </c>
      <c r="AW122" s="468" t="e" cm="1">
        <f t="array" ref="AW122">bdRateExtend($G120:$G123,H120:H123,$Z120:$Z123,AA120:AA123)</f>
        <v>#VALUE!</v>
      </c>
      <c r="AX122" s="480"/>
      <c r="AY122" s="480"/>
      <c r="AZ122" s="497"/>
      <c r="BA122" s="497"/>
      <c r="BB122" s="480"/>
      <c r="BC122" s="468" t="e" cm="1">
        <f t="array" ref="BC122">bdRateExtend($G120:$G123,L120:L123,$Z120:$Z123,AE120:AE123)</f>
        <v>#VALUE!</v>
      </c>
      <c r="BD122" s="476"/>
      <c r="BE122" s="468" t="e" cm="1">
        <f t="array" ref="BE122">bdRateExtend($G120:$G123,M120:M123,$Z120:$Z123,AF120:AF123)</f>
        <v>#VALUE!</v>
      </c>
      <c r="BF122" s="476"/>
      <c r="BG122" s="469" t="e" cm="1">
        <f t="array" ref="BG122">bdRateExtend($G120:$G123,N120:N123,$Z120:$Z123,AG120:AG123,"None", FALSE,1)</f>
        <v>#VALUE!</v>
      </c>
      <c r="BH122" s="476"/>
      <c r="BI122" s="469" t="e" cm="1">
        <f t="array" ref="BI122">bdRateExtend($G120:$G123,O120:O123,$Z120:$Z123,AH120:AH123,"None", FALSE,1)</f>
        <v>#VALUE!</v>
      </c>
      <c r="BJ122" s="476"/>
      <c r="BK122" s="468" t="e" cm="1">
        <f t="array" ref="BK122">bdRateExtend($G120:$G123,P120:P123,$Z120:$Z123,AI120:AI123)</f>
        <v>#VALUE!</v>
      </c>
      <c r="BL122" s="476"/>
      <c r="BM122" s="468" t="e" cm="1">
        <f t="array" ref="BM122">bdRateExtend($G120:$G123,Q120:Q123,$Z120:$Z123,AJ120:AJ123)</f>
        <v>#VALUE!</v>
      </c>
      <c r="BN122" s="476"/>
      <c r="BO122" s="468" t="e" cm="1">
        <f t="array" ref="BO122">bdRateExtend($G120:$G123,R120:R123,$Z120:$Z123,AK120:AK123)</f>
        <v>#VALUE!</v>
      </c>
      <c r="BP122" s="480"/>
      <c r="BQ122" s="480"/>
      <c r="BR122" s="480"/>
      <c r="BS122" s="480"/>
      <c r="BT122" s="480"/>
      <c r="BU122" s="463" cm="1">
        <f t="array" ref="BU122">testVMAFRange($G120:$G123,N120:N123,$Z120:$Z123,AG120:AG123)</f>
        <v>0</v>
      </c>
      <c r="BV122" s="465"/>
      <c r="BW122" s="463" cm="1">
        <f t="array" ref="BW122">testVMAFRange($G120:$G123,O120:O123,$Z120:$Z123,AH120:AH123)</f>
        <v>0</v>
      </c>
      <c r="BX122" s="465"/>
    </row>
    <row r="123" spans="1:76" ht="17" customHeight="1" thickBot="1" x14ac:dyDescent="0.4">
      <c r="A123" s="516"/>
      <c r="B123" s="518"/>
      <c r="C123" s="521"/>
      <c r="D123" s="522"/>
      <c r="E123" s="523"/>
      <c r="F123" s="144">
        <v>55</v>
      </c>
      <c r="G123" s="145">
        <f>'Anchor-AI'!L121</f>
        <v>0</v>
      </c>
      <c r="H123" s="146">
        <f>'Anchor-AI'!M121</f>
        <v>0</v>
      </c>
      <c r="I123" s="146">
        <f>'Anchor-AI'!N121</f>
        <v>0</v>
      </c>
      <c r="J123" s="146">
        <f>'Anchor-AI'!O121</f>
        <v>0</v>
      </c>
      <c r="K123" s="146">
        <f>(Summary!$C$58*H123+Summary!$C$59*I123+Summary!$C$60*J123)/Summary!$C$61</f>
        <v>0</v>
      </c>
      <c r="L123" s="146">
        <f>'Anchor-AI'!P121</f>
        <v>0</v>
      </c>
      <c r="M123" s="146">
        <f>'Anchor-AI'!Q121</f>
        <v>0</v>
      </c>
      <c r="N123" s="146">
        <f>'Anchor-AI'!R121</f>
        <v>0</v>
      </c>
      <c r="O123" s="146">
        <f>'Anchor-AI'!S121</f>
        <v>0</v>
      </c>
      <c r="P123" s="146">
        <f>'Anchor-AI'!T121</f>
        <v>0</v>
      </c>
      <c r="Q123" s="146">
        <f>'Anchor-AI'!U121</f>
        <v>0</v>
      </c>
      <c r="R123" s="146">
        <f>'Anchor-AI'!V121</f>
        <v>0</v>
      </c>
      <c r="S123" s="146">
        <f>'Anchor-AI'!W121</f>
        <v>0</v>
      </c>
      <c r="T123" s="146">
        <f>'Anchor-AI'!X121</f>
        <v>0</v>
      </c>
      <c r="U123" s="146">
        <f>10*LOG10(1/((Summary!$C$75/10^(R123/10)+Summary!$C$76/10^(S123/10)+Summary!$C$77/10^(T123/10))/Summary!$C$78))</f>
        <v>0</v>
      </c>
      <c r="V123" s="140">
        <f>'Anchor-AI'!Y121</f>
        <v>0</v>
      </c>
      <c r="W123" s="140">
        <f>'Anchor-AI'!Z121</f>
        <v>0</v>
      </c>
      <c r="X123" s="147">
        <f t="shared" si="9"/>
        <v>0</v>
      </c>
      <c r="Y123" s="133"/>
      <c r="Z123" s="145">
        <f>'Test-AI'!L121</f>
        <v>0</v>
      </c>
      <c r="AA123" s="382">
        <f>'Test-AI'!M121</f>
        <v>0</v>
      </c>
      <c r="AB123" s="382">
        <f>'Test-AI'!N121</f>
        <v>0</v>
      </c>
      <c r="AC123" s="382">
        <f>'Test-AI'!O121</f>
        <v>0</v>
      </c>
      <c r="AD123" s="382">
        <f>(Summary!$C$58*AA123+Summary!$C$59*AB123+Summary!$C$60*AC123)/Summary!$C$61</f>
        <v>0</v>
      </c>
      <c r="AE123" s="382">
        <f>'Test-AI'!P121</f>
        <v>0</v>
      </c>
      <c r="AF123" s="382">
        <f>'Test-AI'!Q121</f>
        <v>0</v>
      </c>
      <c r="AG123" s="382">
        <f>'Test-AI'!R121</f>
        <v>0</v>
      </c>
      <c r="AH123" s="382">
        <f>'Test-AI'!S121</f>
        <v>0</v>
      </c>
      <c r="AI123" s="382">
        <f>'Test-AI'!T121</f>
        <v>0</v>
      </c>
      <c r="AJ123" s="382">
        <f>'Test-AI'!U121</f>
        <v>0</v>
      </c>
      <c r="AK123" s="382">
        <f>'Test-AI'!V121</f>
        <v>0</v>
      </c>
      <c r="AL123" s="382">
        <f>'Test-AI'!W121</f>
        <v>0</v>
      </c>
      <c r="AM123" s="382">
        <f>'Test-AI'!X121</f>
        <v>0</v>
      </c>
      <c r="AN123" s="382">
        <f>10*LOG10(1/((Summary!$C$75/10^(AK123/10)+Summary!$C$76/10^(AL123/10)+Summary!$C$77/10^(AM123/10))/Summary!$C$78))</f>
        <v>0</v>
      </c>
      <c r="AO123" s="140">
        <f>'Test-AI'!Y121</f>
        <v>0</v>
      </c>
      <c r="AP123" s="140">
        <f>'Test-AI'!Z121</f>
        <v>0</v>
      </c>
      <c r="AQ123" s="147">
        <f t="shared" si="6"/>
        <v>0</v>
      </c>
      <c r="AR123" s="148" t="e">
        <f t="shared" si="7"/>
        <v>#DIV/0!</v>
      </c>
      <c r="AS123" s="149" t="e">
        <f t="shared" si="8"/>
        <v>#DIV/0!</v>
      </c>
      <c r="AT123" s="136"/>
      <c r="AU123" s="136"/>
      <c r="AV123" s="470"/>
      <c r="AW123" s="471"/>
      <c r="AX123" s="481"/>
      <c r="AY123" s="481"/>
      <c r="AZ123" s="498"/>
      <c r="BA123" s="498"/>
      <c r="BB123" s="481"/>
      <c r="BC123" s="471"/>
      <c r="BD123" s="477"/>
      <c r="BE123" s="471"/>
      <c r="BF123" s="477"/>
      <c r="BG123" s="472"/>
      <c r="BH123" s="477"/>
      <c r="BI123" s="472"/>
      <c r="BJ123" s="477"/>
      <c r="BK123" s="471"/>
      <c r="BL123" s="477"/>
      <c r="BM123" s="471"/>
      <c r="BN123" s="477"/>
      <c r="BO123" s="471"/>
      <c r="BP123" s="481"/>
      <c r="BQ123" s="481"/>
      <c r="BR123" s="481"/>
      <c r="BS123" s="481"/>
      <c r="BT123" s="481"/>
      <c r="BU123" s="473"/>
      <c r="BV123" s="466"/>
      <c r="BW123" s="473"/>
      <c r="BX123" s="466"/>
    </row>
    <row r="124" spans="1:76" ht="17" customHeight="1" x14ac:dyDescent="0.35">
      <c r="A124" s="516"/>
      <c r="B124" s="482" t="s">
        <v>2</v>
      </c>
      <c r="C124" s="519" t="s">
        <v>44</v>
      </c>
      <c r="D124" s="489">
        <v>29.97</v>
      </c>
      <c r="E124" s="492">
        <v>8</v>
      </c>
      <c r="F124" s="129">
        <v>15</v>
      </c>
      <c r="G124" s="130">
        <f>'Anchor-AI'!L122</f>
        <v>0</v>
      </c>
      <c r="H124" s="131">
        <f>'Anchor-AI'!M122</f>
        <v>0</v>
      </c>
      <c r="I124" s="131">
        <f>'Anchor-AI'!N122</f>
        <v>0</v>
      </c>
      <c r="J124" s="131">
        <f>'Anchor-AI'!O122</f>
        <v>0</v>
      </c>
      <c r="K124" s="131">
        <f>(Summary!$C$58*H124+Summary!$C$59*I124+Summary!$C$60*J124)/Summary!$C$61</f>
        <v>0</v>
      </c>
      <c r="L124" s="131">
        <f>'Anchor-AI'!P122</f>
        <v>0</v>
      </c>
      <c r="M124" s="131">
        <f>'Anchor-AI'!Q122</f>
        <v>0</v>
      </c>
      <c r="N124" s="131">
        <f>'Anchor-AI'!R122</f>
        <v>0</v>
      </c>
      <c r="O124" s="131">
        <f>'Anchor-AI'!S122</f>
        <v>0</v>
      </c>
      <c r="P124" s="131">
        <f>'Anchor-AI'!T122</f>
        <v>0</v>
      </c>
      <c r="Q124" s="131">
        <f>'Anchor-AI'!U122</f>
        <v>0</v>
      </c>
      <c r="R124" s="131">
        <f>'Anchor-AI'!V122</f>
        <v>0</v>
      </c>
      <c r="S124" s="131">
        <f>'Anchor-AI'!W122</f>
        <v>0</v>
      </c>
      <c r="T124" s="131">
        <f>'Anchor-AI'!X122</f>
        <v>0</v>
      </c>
      <c r="U124" s="131">
        <f>10*LOG10(1/((Summary!$C$75/10^(R124/10)+Summary!$C$76/10^(S124/10)+Summary!$C$77/10^(T124/10))/Summary!$C$78))</f>
        <v>0</v>
      </c>
      <c r="V124" s="131">
        <f>'Anchor-AI'!Y122</f>
        <v>0</v>
      </c>
      <c r="W124" s="131">
        <f>'Anchor-AI'!Z122</f>
        <v>0</v>
      </c>
      <c r="X124" s="132">
        <f t="shared" si="9"/>
        <v>0</v>
      </c>
      <c r="Y124" s="133"/>
      <c r="Z124" s="130">
        <f>'Test-AI'!L122</f>
        <v>0</v>
      </c>
      <c r="AA124" s="380">
        <f>'Test-AI'!M122</f>
        <v>0</v>
      </c>
      <c r="AB124" s="380">
        <f>'Test-AI'!N122</f>
        <v>0</v>
      </c>
      <c r="AC124" s="380">
        <f>'Test-AI'!O122</f>
        <v>0</v>
      </c>
      <c r="AD124" s="380">
        <f>(Summary!$C$58*AA124+Summary!$C$59*AB124+Summary!$C$60*AC124)/Summary!$C$61</f>
        <v>0</v>
      </c>
      <c r="AE124" s="380">
        <f>'Test-AI'!P122</f>
        <v>0</v>
      </c>
      <c r="AF124" s="380">
        <f>'Test-AI'!Q122</f>
        <v>0</v>
      </c>
      <c r="AG124" s="380">
        <f>'Test-AI'!R122</f>
        <v>0</v>
      </c>
      <c r="AH124" s="380">
        <f>'Test-AI'!S122</f>
        <v>0</v>
      </c>
      <c r="AI124" s="380">
        <f>'Test-AI'!T122</f>
        <v>0</v>
      </c>
      <c r="AJ124" s="380">
        <f>'Test-AI'!U122</f>
        <v>0</v>
      </c>
      <c r="AK124" s="380">
        <f>'Test-AI'!V122</f>
        <v>0</v>
      </c>
      <c r="AL124" s="380">
        <f>'Test-AI'!W122</f>
        <v>0</v>
      </c>
      <c r="AM124" s="380">
        <f>'Test-AI'!X122</f>
        <v>0</v>
      </c>
      <c r="AN124" s="380">
        <f>10*LOG10(1/((Summary!$C$75/10^(AK124/10)+Summary!$C$76/10^(AL124/10)+Summary!$C$77/10^(AM124/10))/Summary!$C$78))</f>
        <v>0</v>
      </c>
      <c r="AO124" s="131">
        <f>'Test-AI'!Y122</f>
        <v>0</v>
      </c>
      <c r="AP124" s="131">
        <f>'Test-AI'!Z122</f>
        <v>0</v>
      </c>
      <c r="AQ124" s="132">
        <f t="shared" si="6"/>
        <v>0</v>
      </c>
      <c r="AR124" s="134" t="e">
        <f t="shared" si="7"/>
        <v>#DIV/0!</v>
      </c>
      <c r="AS124" s="135" t="e">
        <f t="shared" si="8"/>
        <v>#DIV/0!</v>
      </c>
      <c r="AT124" s="136"/>
      <c r="AU124" s="136"/>
      <c r="AV124" s="495" t="s">
        <v>121</v>
      </c>
      <c r="AW124" s="478" t="e" cm="1">
        <f t="array" ref="AW124">bdRateExtend($G124:$G127,H124:H127,$Z124:$Z127,AA124:AA127)</f>
        <v>#VALUE!</v>
      </c>
      <c r="AX124" s="479" t="e" cm="1">
        <f t="array" ref="AX124">bdRateExtend($G124:$G129,H124:H129,$Z124:$Z129,AA124:AA129)</f>
        <v>#VALUE!</v>
      </c>
      <c r="AY124" s="479" t="e" cm="1">
        <f t="array" ref="AY124">bdRateExtend($G124:$G129,I124:I129,$Z124:$Z129,AB124:AB129)</f>
        <v>#VALUE!</v>
      </c>
      <c r="AZ124" s="496" t="e" cm="1">
        <f t="array" ref="AZ124">bdRateExtend($G124:$G129,J124:J129,$Z124:$Z129,AC124:AC129)</f>
        <v>#VALUE!</v>
      </c>
      <c r="BA124" s="496" t="e" cm="1">
        <f t="array" ref="BA124">bdRateExtend($G124:$G129,K124:K129,$Z124:$Z129,AD124:AD129)</f>
        <v>#VALUE!</v>
      </c>
      <c r="BB124" s="479" t="e">
        <f>(Summary!$C$89*AX124+Summary!$C$90*AY124+Summary!$C$91*AZ124)/Summary!$C$92</f>
        <v>#VALUE!</v>
      </c>
      <c r="BC124" s="478" t="e" cm="1">
        <f t="array" ref="BC124">bdRateExtend($G124:$G127,L124:L127,$Z124:$Z127,AE124:AE127)</f>
        <v>#VALUE!</v>
      </c>
      <c r="BD124" s="475" t="e" cm="1">
        <f t="array" ref="BD124">bdRateExtend($G124:$G129,L124:L129,$Z124:$Z129,AE124:AE129)</f>
        <v>#VALUE!</v>
      </c>
      <c r="BE124" s="478" t="e" cm="1">
        <f t="array" ref="BE124">bdRateExtend($G124:$G127,M124:M127,$Z124:$Z127,AF124:AF127)</f>
        <v>#VALUE!</v>
      </c>
      <c r="BF124" s="475" t="e" cm="1">
        <f t="array" ref="BF124">bdRateExtend($G124:$G129,M124:M129,$Z124:$Z129,AF124:AF129)</f>
        <v>#VALUE!</v>
      </c>
      <c r="BG124" s="474" t="e" cm="1">
        <f t="array" ref="BG124">bdRateExtend($G124:$G127,N124:N127,$Z124:$Z127,AG124:AG127,"None", FALSE,1)</f>
        <v>#VALUE!</v>
      </c>
      <c r="BH124" s="475" t="e" cm="1">
        <f t="array" ref="BH124">bdRateExtend($G124:$G129,N124:N129,$Z124:$Z129,AG124:AG129,"None", FALSE,1)</f>
        <v>#VALUE!</v>
      </c>
      <c r="BI124" s="474" t="e" cm="1">
        <f t="array" ref="BI124">bdRateExtend($G124:$G127,O124:O127,$Z124:$Z127,AH124:AH127,"None", FALSE,1)</f>
        <v>#VALUE!</v>
      </c>
      <c r="BJ124" s="475" t="e" cm="1">
        <f t="array" ref="BJ124">bdRateExtend($G124:$G129,O124:O129,$Z124:$Z129,AH124:AH129,"None", FALSE,1)</f>
        <v>#VALUE!</v>
      </c>
      <c r="BK124" s="478" t="e" cm="1">
        <f t="array" ref="BK124">bdRateExtend($G124:$G127,P124:P127,$Z124:$Z127,AI124:AI127)</f>
        <v>#VALUE!</v>
      </c>
      <c r="BL124" s="475" t="e" cm="1">
        <f t="array" ref="BL124">bdRateExtend($G124:$G129,P124:P129,$Z124:$Z129,AI124:AI129)</f>
        <v>#VALUE!</v>
      </c>
      <c r="BM124" s="478" t="e" cm="1">
        <f t="array" ref="BM124">bdRateExtend($G124:$G127,Q124:Q127,$Z124:$Z127,AJ124:AJ127)</f>
        <v>#VALUE!</v>
      </c>
      <c r="BN124" s="475" t="e" cm="1">
        <f t="array" ref="BN124">bdRateExtend($G124:$G129,Q124:Q129,$Z124:$Z129,AJ124:AJ129)</f>
        <v>#VALUE!</v>
      </c>
      <c r="BO124" s="478" t="e" cm="1">
        <f t="array" ref="BO124">bdRateExtend($G124:$G127,R124:R127,$Z124:$Z127,AK124:AK127)</f>
        <v>#VALUE!</v>
      </c>
      <c r="BP124" s="479" t="e" cm="1">
        <f t="array" ref="BP124">bdRateExtend($G124:$G129,R124:R129,$Z124:$Z129,AK124:AK129)</f>
        <v>#VALUE!</v>
      </c>
      <c r="BQ124" s="479" t="e" cm="1">
        <f t="array" ref="BQ124">bdRateExtend($G124:$G129,S124:S129,$Z124:$Z129,AL124:AL129)</f>
        <v>#VALUE!</v>
      </c>
      <c r="BR124" s="479" t="e" cm="1">
        <f t="array" ref="BR124">bdRateExtend($G124:$G129,T124:T129,$Z124:$Z129,AM124:AM129)</f>
        <v>#VALUE!</v>
      </c>
      <c r="BS124" s="479" t="e" cm="1">
        <f t="array" ref="BS124">bdRateExtend($G124:$G129,U124:U129,$Z124:$Z129,AN124:AN129)</f>
        <v>#VALUE!</v>
      </c>
      <c r="BT124" s="479" t="e">
        <f>(Summary!$C$103*BP124+Summary!$C$104*BQ124+Summary!$C$105*BR124)/Summary!$C$106</f>
        <v>#VALUE!</v>
      </c>
      <c r="BU124" s="462" cm="1">
        <f t="array" ref="BU124">testVMAFRange($G124:$G127,N124:N127,$Z124:$Z127,AG124:AG127)</f>
        <v>0</v>
      </c>
      <c r="BV124" s="464" cm="1">
        <f t="array" ref="BV124">testVMAFRange($G124:$G129,N124:N129,$Z124:$Z129,AG124:AG129)</f>
        <v>0</v>
      </c>
      <c r="BW124" s="462" cm="1">
        <f t="array" ref="BW124">testVMAFRange($G124:$G127,O124:O127,$Z124:$Z127,AH124:AH127)</f>
        <v>0</v>
      </c>
      <c r="BX124" s="464" cm="1">
        <f t="array" ref="BX124">testVMAFRange($G124:$G129,O124:O129,$Z124:$Z129,AH124:AH129)</f>
        <v>0</v>
      </c>
    </row>
    <row r="125" spans="1:76" ht="17" customHeight="1" x14ac:dyDescent="0.35">
      <c r="A125" s="516"/>
      <c r="B125" s="483"/>
      <c r="C125" s="520"/>
      <c r="D125" s="490"/>
      <c r="E125" s="493"/>
      <c r="F125" s="138">
        <v>23</v>
      </c>
      <c r="G125" s="139">
        <f>'Anchor-AI'!L123</f>
        <v>0</v>
      </c>
      <c r="H125" s="140">
        <f>'Anchor-AI'!M123</f>
        <v>0</v>
      </c>
      <c r="I125" s="140">
        <f>'Anchor-AI'!N123</f>
        <v>0</v>
      </c>
      <c r="J125" s="140">
        <f>'Anchor-AI'!O123</f>
        <v>0</v>
      </c>
      <c r="K125" s="140">
        <f>(Summary!$C$58*H125+Summary!$C$59*I125+Summary!$C$60*J125)/Summary!$C$61</f>
        <v>0</v>
      </c>
      <c r="L125" s="140">
        <f>'Anchor-AI'!P123</f>
        <v>0</v>
      </c>
      <c r="M125" s="140">
        <f>'Anchor-AI'!Q123</f>
        <v>0</v>
      </c>
      <c r="N125" s="140">
        <f>'Anchor-AI'!R123</f>
        <v>0</v>
      </c>
      <c r="O125" s="140">
        <f>'Anchor-AI'!S123</f>
        <v>0</v>
      </c>
      <c r="P125" s="140">
        <f>'Anchor-AI'!T123</f>
        <v>0</v>
      </c>
      <c r="Q125" s="140">
        <f>'Anchor-AI'!U123</f>
        <v>0</v>
      </c>
      <c r="R125" s="140">
        <f>'Anchor-AI'!V123</f>
        <v>0</v>
      </c>
      <c r="S125" s="140">
        <f>'Anchor-AI'!W123</f>
        <v>0</v>
      </c>
      <c r="T125" s="140">
        <f>'Anchor-AI'!X123</f>
        <v>0</v>
      </c>
      <c r="U125" s="140">
        <f>10*LOG10(1/((Summary!$C$75/10^(R125/10)+Summary!$C$76/10^(S125/10)+Summary!$C$77/10^(T125/10))/Summary!$C$78))</f>
        <v>0</v>
      </c>
      <c r="V125" s="140">
        <f>'Anchor-AI'!Y123</f>
        <v>0</v>
      </c>
      <c r="W125" s="140">
        <f>'Anchor-AI'!Z123</f>
        <v>0</v>
      </c>
      <c r="X125" s="141">
        <f t="shared" si="9"/>
        <v>0</v>
      </c>
      <c r="Y125" s="133"/>
      <c r="Z125" s="139">
        <f>'Test-AI'!L123</f>
        <v>0</v>
      </c>
      <c r="AA125" s="381">
        <f>'Test-AI'!M123</f>
        <v>0</v>
      </c>
      <c r="AB125" s="381">
        <f>'Test-AI'!N123</f>
        <v>0</v>
      </c>
      <c r="AC125" s="381">
        <f>'Test-AI'!O123</f>
        <v>0</v>
      </c>
      <c r="AD125" s="381">
        <f>(Summary!$C$58*AA125+Summary!$C$59*AB125+Summary!$C$60*AC125)/Summary!$C$61</f>
        <v>0</v>
      </c>
      <c r="AE125" s="381">
        <f>'Test-AI'!P123</f>
        <v>0</v>
      </c>
      <c r="AF125" s="381">
        <f>'Test-AI'!Q123</f>
        <v>0</v>
      </c>
      <c r="AG125" s="381">
        <f>'Test-AI'!R123</f>
        <v>0</v>
      </c>
      <c r="AH125" s="381">
        <f>'Test-AI'!S123</f>
        <v>0</v>
      </c>
      <c r="AI125" s="381">
        <f>'Test-AI'!T123</f>
        <v>0</v>
      </c>
      <c r="AJ125" s="381">
        <f>'Test-AI'!U123</f>
        <v>0</v>
      </c>
      <c r="AK125" s="381">
        <f>'Test-AI'!V123</f>
        <v>0</v>
      </c>
      <c r="AL125" s="381">
        <f>'Test-AI'!W123</f>
        <v>0</v>
      </c>
      <c r="AM125" s="381">
        <f>'Test-AI'!X123</f>
        <v>0</v>
      </c>
      <c r="AN125" s="381">
        <f>10*LOG10(1/((Summary!$C$75/10^(AK125/10)+Summary!$C$76/10^(AL125/10)+Summary!$C$77/10^(AM125/10))/Summary!$C$78))</f>
        <v>0</v>
      </c>
      <c r="AO125" s="140">
        <f>'Test-AI'!Y123</f>
        <v>0</v>
      </c>
      <c r="AP125" s="140">
        <f>'Test-AI'!Z123</f>
        <v>0</v>
      </c>
      <c r="AQ125" s="141">
        <f t="shared" si="6"/>
        <v>0</v>
      </c>
      <c r="AR125" s="142" t="e">
        <f t="shared" si="7"/>
        <v>#DIV/0!</v>
      </c>
      <c r="AS125" s="143" t="e">
        <f t="shared" si="8"/>
        <v>#DIV/0!</v>
      </c>
      <c r="AT125" s="136"/>
      <c r="AU125" s="136"/>
      <c r="AV125" s="467"/>
      <c r="AW125" s="468"/>
      <c r="AX125" s="480"/>
      <c r="AY125" s="480"/>
      <c r="AZ125" s="497"/>
      <c r="BA125" s="497"/>
      <c r="BB125" s="480"/>
      <c r="BC125" s="468"/>
      <c r="BD125" s="476"/>
      <c r="BE125" s="468"/>
      <c r="BF125" s="476"/>
      <c r="BG125" s="469"/>
      <c r="BH125" s="476"/>
      <c r="BI125" s="469"/>
      <c r="BJ125" s="476"/>
      <c r="BK125" s="468"/>
      <c r="BL125" s="476"/>
      <c r="BM125" s="468"/>
      <c r="BN125" s="476"/>
      <c r="BO125" s="468"/>
      <c r="BP125" s="480"/>
      <c r="BQ125" s="480"/>
      <c r="BR125" s="480"/>
      <c r="BS125" s="480"/>
      <c r="BT125" s="480"/>
      <c r="BU125" s="463"/>
      <c r="BV125" s="465"/>
      <c r="BW125" s="463"/>
      <c r="BX125" s="465"/>
    </row>
    <row r="126" spans="1:76" ht="17" customHeight="1" x14ac:dyDescent="0.35">
      <c r="A126" s="516"/>
      <c r="B126" s="483"/>
      <c r="C126" s="520"/>
      <c r="D126" s="490"/>
      <c r="E126" s="493"/>
      <c r="F126" s="138">
        <v>31</v>
      </c>
      <c r="G126" s="139">
        <f>'Anchor-AI'!L124</f>
        <v>0</v>
      </c>
      <c r="H126" s="140">
        <f>'Anchor-AI'!M124</f>
        <v>0</v>
      </c>
      <c r="I126" s="140">
        <f>'Anchor-AI'!N124</f>
        <v>0</v>
      </c>
      <c r="J126" s="140">
        <f>'Anchor-AI'!O124</f>
        <v>0</v>
      </c>
      <c r="K126" s="140">
        <f>(Summary!$C$58*H126+Summary!$C$59*I126+Summary!$C$60*J126)/Summary!$C$61</f>
        <v>0</v>
      </c>
      <c r="L126" s="140">
        <f>'Anchor-AI'!P124</f>
        <v>0</v>
      </c>
      <c r="M126" s="140">
        <f>'Anchor-AI'!Q124</f>
        <v>0</v>
      </c>
      <c r="N126" s="140">
        <f>'Anchor-AI'!R124</f>
        <v>0</v>
      </c>
      <c r="O126" s="140">
        <f>'Anchor-AI'!S124</f>
        <v>0</v>
      </c>
      <c r="P126" s="140">
        <f>'Anchor-AI'!T124</f>
        <v>0</v>
      </c>
      <c r="Q126" s="140">
        <f>'Anchor-AI'!U124</f>
        <v>0</v>
      </c>
      <c r="R126" s="140">
        <f>'Anchor-AI'!V124</f>
        <v>0</v>
      </c>
      <c r="S126" s="140">
        <f>'Anchor-AI'!W124</f>
        <v>0</v>
      </c>
      <c r="T126" s="140">
        <f>'Anchor-AI'!X124</f>
        <v>0</v>
      </c>
      <c r="U126" s="140">
        <f>10*LOG10(1/((Summary!$C$75/10^(R126/10)+Summary!$C$76/10^(S126/10)+Summary!$C$77/10^(T126/10))/Summary!$C$78))</f>
        <v>0</v>
      </c>
      <c r="V126" s="140">
        <f>'Anchor-AI'!Y124</f>
        <v>0</v>
      </c>
      <c r="W126" s="140">
        <f>'Anchor-AI'!Z124</f>
        <v>0</v>
      </c>
      <c r="X126" s="141">
        <f t="shared" si="9"/>
        <v>0</v>
      </c>
      <c r="Y126" s="133"/>
      <c r="Z126" s="139">
        <f>'Test-AI'!L124</f>
        <v>0</v>
      </c>
      <c r="AA126" s="381">
        <f>'Test-AI'!M124</f>
        <v>0</v>
      </c>
      <c r="AB126" s="381">
        <f>'Test-AI'!N124</f>
        <v>0</v>
      </c>
      <c r="AC126" s="381">
        <f>'Test-AI'!O124</f>
        <v>0</v>
      </c>
      <c r="AD126" s="381">
        <f>(Summary!$C$58*AA126+Summary!$C$59*AB126+Summary!$C$60*AC126)/Summary!$C$61</f>
        <v>0</v>
      </c>
      <c r="AE126" s="381">
        <f>'Test-AI'!P124</f>
        <v>0</v>
      </c>
      <c r="AF126" s="381">
        <f>'Test-AI'!Q124</f>
        <v>0</v>
      </c>
      <c r="AG126" s="381">
        <f>'Test-AI'!R124</f>
        <v>0</v>
      </c>
      <c r="AH126" s="381">
        <f>'Test-AI'!S124</f>
        <v>0</v>
      </c>
      <c r="AI126" s="381">
        <f>'Test-AI'!T124</f>
        <v>0</v>
      </c>
      <c r="AJ126" s="381">
        <f>'Test-AI'!U124</f>
        <v>0</v>
      </c>
      <c r="AK126" s="381">
        <f>'Test-AI'!V124</f>
        <v>0</v>
      </c>
      <c r="AL126" s="381">
        <f>'Test-AI'!W124</f>
        <v>0</v>
      </c>
      <c r="AM126" s="381">
        <f>'Test-AI'!X124</f>
        <v>0</v>
      </c>
      <c r="AN126" s="381">
        <f>10*LOG10(1/((Summary!$C$75/10^(AK126/10)+Summary!$C$76/10^(AL126/10)+Summary!$C$77/10^(AM126/10))/Summary!$C$78))</f>
        <v>0</v>
      </c>
      <c r="AO126" s="140">
        <f>'Test-AI'!Y124</f>
        <v>0</v>
      </c>
      <c r="AP126" s="140">
        <f>'Test-AI'!Z124</f>
        <v>0</v>
      </c>
      <c r="AQ126" s="141">
        <f t="shared" si="6"/>
        <v>0</v>
      </c>
      <c r="AR126" s="142" t="e">
        <f t="shared" si="7"/>
        <v>#DIV/0!</v>
      </c>
      <c r="AS126" s="143" t="e">
        <f t="shared" si="8"/>
        <v>#DIV/0!</v>
      </c>
      <c r="AT126" s="136"/>
      <c r="AU126" s="136"/>
      <c r="AV126" s="467" t="s">
        <v>122</v>
      </c>
      <c r="AW126" s="468" t="e" cm="1">
        <f t="array" ref="AW126">bdRateExtend($G125:$G128,H125:H128,$Z125:$Z128,AA125:AA128)</f>
        <v>#VALUE!</v>
      </c>
      <c r="AX126" s="480"/>
      <c r="AY126" s="480"/>
      <c r="AZ126" s="497"/>
      <c r="BA126" s="497"/>
      <c r="BB126" s="480"/>
      <c r="BC126" s="468" t="e" cm="1">
        <f t="array" ref="BC126">bdRateExtend($G125:$G128,L125:L128,$Z125:$Z128,AE125:AE128)</f>
        <v>#VALUE!</v>
      </c>
      <c r="BD126" s="476"/>
      <c r="BE126" s="468" t="e" cm="1">
        <f t="array" ref="BE126">bdRateExtend($G125:$G128,M125:M128,$Z125:$Z128,AF125:AF128)</f>
        <v>#VALUE!</v>
      </c>
      <c r="BF126" s="476"/>
      <c r="BG126" s="469" t="e" cm="1">
        <f t="array" ref="BG126">bdRateExtend($G125:$G128,N125:N128,$Z125:$Z128,AG125:AG128,"None", FALSE,1)</f>
        <v>#VALUE!</v>
      </c>
      <c r="BH126" s="476"/>
      <c r="BI126" s="469" t="e" cm="1">
        <f t="array" ref="BI126">bdRateExtend($G125:$G128,O125:O128,$Z125:$Z128,AH125:AH128,"None", FALSE,1)</f>
        <v>#VALUE!</v>
      </c>
      <c r="BJ126" s="476"/>
      <c r="BK126" s="468" t="e" cm="1">
        <f t="array" ref="BK126">bdRateExtend($G125:$G128,P125:P128,$Z125:$Z128,AI125:AI128)</f>
        <v>#VALUE!</v>
      </c>
      <c r="BL126" s="476"/>
      <c r="BM126" s="468" t="e" cm="1">
        <f t="array" ref="BM126">bdRateExtend($G125:$G128,Q125:Q128,$Z125:$Z128,AJ125:AJ128)</f>
        <v>#VALUE!</v>
      </c>
      <c r="BN126" s="476"/>
      <c r="BO126" s="468" t="e" cm="1">
        <f t="array" ref="BO126">bdRateExtend($G125:$G128,R125:R128,$Z125:$Z128,AK125:AK128)</f>
        <v>#VALUE!</v>
      </c>
      <c r="BP126" s="480"/>
      <c r="BQ126" s="480"/>
      <c r="BR126" s="480"/>
      <c r="BS126" s="480"/>
      <c r="BT126" s="480"/>
      <c r="BU126" s="463" cm="1">
        <f t="array" ref="BU126">testVMAFRange($G125:$G128,N125:N128,$Z125:$Z128,AG125:AG128)</f>
        <v>0</v>
      </c>
      <c r="BV126" s="465"/>
      <c r="BW126" s="463" cm="1">
        <f t="array" ref="BW126">testVMAFRange($G125:$G128,O125:O128,$Z125:$Z128,AH125:AH128)</f>
        <v>0</v>
      </c>
      <c r="BX126" s="465"/>
    </row>
    <row r="127" spans="1:76" ht="17" customHeight="1" x14ac:dyDescent="0.35">
      <c r="A127" s="516"/>
      <c r="B127" s="483"/>
      <c r="C127" s="520"/>
      <c r="D127" s="490"/>
      <c r="E127" s="493"/>
      <c r="F127" s="138">
        <v>39</v>
      </c>
      <c r="G127" s="139">
        <f>'Anchor-AI'!L125</f>
        <v>0</v>
      </c>
      <c r="H127" s="140">
        <f>'Anchor-AI'!M125</f>
        <v>0</v>
      </c>
      <c r="I127" s="140">
        <f>'Anchor-AI'!N125</f>
        <v>0</v>
      </c>
      <c r="J127" s="140">
        <f>'Anchor-AI'!O125</f>
        <v>0</v>
      </c>
      <c r="K127" s="140">
        <f>(Summary!$C$58*H127+Summary!$C$59*I127+Summary!$C$60*J127)/Summary!$C$61</f>
        <v>0</v>
      </c>
      <c r="L127" s="140">
        <f>'Anchor-AI'!P125</f>
        <v>0</v>
      </c>
      <c r="M127" s="140">
        <f>'Anchor-AI'!Q125</f>
        <v>0</v>
      </c>
      <c r="N127" s="140">
        <f>'Anchor-AI'!R125</f>
        <v>0</v>
      </c>
      <c r="O127" s="140">
        <f>'Anchor-AI'!S125</f>
        <v>0</v>
      </c>
      <c r="P127" s="140">
        <f>'Anchor-AI'!T125</f>
        <v>0</v>
      </c>
      <c r="Q127" s="140">
        <f>'Anchor-AI'!U125</f>
        <v>0</v>
      </c>
      <c r="R127" s="140">
        <f>'Anchor-AI'!V125</f>
        <v>0</v>
      </c>
      <c r="S127" s="140">
        <f>'Anchor-AI'!W125</f>
        <v>0</v>
      </c>
      <c r="T127" s="140">
        <f>'Anchor-AI'!X125</f>
        <v>0</v>
      </c>
      <c r="U127" s="140">
        <f>10*LOG10(1/((Summary!$C$75/10^(R127/10)+Summary!$C$76/10^(S127/10)+Summary!$C$77/10^(T127/10))/Summary!$C$78))</f>
        <v>0</v>
      </c>
      <c r="V127" s="140">
        <f>'Anchor-AI'!Y125</f>
        <v>0</v>
      </c>
      <c r="W127" s="140">
        <f>'Anchor-AI'!Z125</f>
        <v>0</v>
      </c>
      <c r="X127" s="141">
        <f t="shared" si="9"/>
        <v>0</v>
      </c>
      <c r="Y127" s="133"/>
      <c r="Z127" s="139">
        <f>'Test-AI'!L125</f>
        <v>0</v>
      </c>
      <c r="AA127" s="381">
        <f>'Test-AI'!M125</f>
        <v>0</v>
      </c>
      <c r="AB127" s="381">
        <f>'Test-AI'!N125</f>
        <v>0</v>
      </c>
      <c r="AC127" s="381">
        <f>'Test-AI'!O125</f>
        <v>0</v>
      </c>
      <c r="AD127" s="381">
        <f>(Summary!$C$58*AA127+Summary!$C$59*AB127+Summary!$C$60*AC127)/Summary!$C$61</f>
        <v>0</v>
      </c>
      <c r="AE127" s="381">
        <f>'Test-AI'!P125</f>
        <v>0</v>
      </c>
      <c r="AF127" s="381">
        <f>'Test-AI'!Q125</f>
        <v>0</v>
      </c>
      <c r="AG127" s="381">
        <f>'Test-AI'!R125</f>
        <v>0</v>
      </c>
      <c r="AH127" s="381">
        <f>'Test-AI'!S125</f>
        <v>0</v>
      </c>
      <c r="AI127" s="381">
        <f>'Test-AI'!T125</f>
        <v>0</v>
      </c>
      <c r="AJ127" s="381">
        <f>'Test-AI'!U125</f>
        <v>0</v>
      </c>
      <c r="AK127" s="381">
        <f>'Test-AI'!V125</f>
        <v>0</v>
      </c>
      <c r="AL127" s="381">
        <f>'Test-AI'!W125</f>
        <v>0</v>
      </c>
      <c r="AM127" s="381">
        <f>'Test-AI'!X125</f>
        <v>0</v>
      </c>
      <c r="AN127" s="381">
        <f>10*LOG10(1/((Summary!$C$75/10^(AK127/10)+Summary!$C$76/10^(AL127/10)+Summary!$C$77/10^(AM127/10))/Summary!$C$78))</f>
        <v>0</v>
      </c>
      <c r="AO127" s="140">
        <f>'Test-AI'!Y125</f>
        <v>0</v>
      </c>
      <c r="AP127" s="140">
        <f>'Test-AI'!Z125</f>
        <v>0</v>
      </c>
      <c r="AQ127" s="141">
        <f t="shared" si="6"/>
        <v>0</v>
      </c>
      <c r="AR127" s="142" t="e">
        <f t="shared" si="7"/>
        <v>#DIV/0!</v>
      </c>
      <c r="AS127" s="143" t="e">
        <f t="shared" si="8"/>
        <v>#DIV/0!</v>
      </c>
      <c r="AT127" s="136"/>
      <c r="AU127" s="136"/>
      <c r="AV127" s="467"/>
      <c r="AW127" s="468"/>
      <c r="AX127" s="480"/>
      <c r="AY127" s="480"/>
      <c r="AZ127" s="497"/>
      <c r="BA127" s="497"/>
      <c r="BB127" s="480"/>
      <c r="BC127" s="468"/>
      <c r="BD127" s="476"/>
      <c r="BE127" s="468"/>
      <c r="BF127" s="476"/>
      <c r="BG127" s="469"/>
      <c r="BH127" s="476"/>
      <c r="BI127" s="469"/>
      <c r="BJ127" s="476"/>
      <c r="BK127" s="468"/>
      <c r="BL127" s="476"/>
      <c r="BM127" s="468"/>
      <c r="BN127" s="476"/>
      <c r="BO127" s="468"/>
      <c r="BP127" s="480"/>
      <c r="BQ127" s="480"/>
      <c r="BR127" s="480"/>
      <c r="BS127" s="480"/>
      <c r="BT127" s="480"/>
      <c r="BU127" s="463"/>
      <c r="BV127" s="465"/>
      <c r="BW127" s="463"/>
      <c r="BX127" s="465"/>
    </row>
    <row r="128" spans="1:76" ht="17" customHeight="1" x14ac:dyDescent="0.35">
      <c r="A128" s="516"/>
      <c r="B128" s="483"/>
      <c r="C128" s="520"/>
      <c r="D128" s="490"/>
      <c r="E128" s="493"/>
      <c r="F128" s="138">
        <v>47</v>
      </c>
      <c r="G128" s="139">
        <f>'Anchor-AI'!L126</f>
        <v>0</v>
      </c>
      <c r="H128" s="140">
        <f>'Anchor-AI'!M126</f>
        <v>0</v>
      </c>
      <c r="I128" s="140">
        <f>'Anchor-AI'!N126</f>
        <v>0</v>
      </c>
      <c r="J128" s="140">
        <f>'Anchor-AI'!O126</f>
        <v>0</v>
      </c>
      <c r="K128" s="140">
        <f>(Summary!$C$58*H128+Summary!$C$59*I128+Summary!$C$60*J128)/Summary!$C$61</f>
        <v>0</v>
      </c>
      <c r="L128" s="140">
        <f>'Anchor-AI'!P126</f>
        <v>0</v>
      </c>
      <c r="M128" s="140">
        <f>'Anchor-AI'!Q126</f>
        <v>0</v>
      </c>
      <c r="N128" s="140">
        <f>'Anchor-AI'!R126</f>
        <v>0</v>
      </c>
      <c r="O128" s="140">
        <f>'Anchor-AI'!S126</f>
        <v>0</v>
      </c>
      <c r="P128" s="140">
        <f>'Anchor-AI'!T126</f>
        <v>0</v>
      </c>
      <c r="Q128" s="140">
        <f>'Anchor-AI'!U126</f>
        <v>0</v>
      </c>
      <c r="R128" s="140">
        <f>'Anchor-AI'!V126</f>
        <v>0</v>
      </c>
      <c r="S128" s="140">
        <f>'Anchor-AI'!W126</f>
        <v>0</v>
      </c>
      <c r="T128" s="140">
        <f>'Anchor-AI'!X126</f>
        <v>0</v>
      </c>
      <c r="U128" s="140">
        <f>10*LOG10(1/((Summary!$C$75/10^(R128/10)+Summary!$C$76/10^(S128/10)+Summary!$C$77/10^(T128/10))/Summary!$C$78))</f>
        <v>0</v>
      </c>
      <c r="V128" s="140">
        <f>'Anchor-AI'!Y126</f>
        <v>0</v>
      </c>
      <c r="W128" s="140">
        <f>'Anchor-AI'!Z126</f>
        <v>0</v>
      </c>
      <c r="X128" s="141">
        <f t="shared" si="9"/>
        <v>0</v>
      </c>
      <c r="Y128" s="133"/>
      <c r="Z128" s="139">
        <f>'Test-AI'!L126</f>
        <v>0</v>
      </c>
      <c r="AA128" s="381">
        <f>'Test-AI'!M126</f>
        <v>0</v>
      </c>
      <c r="AB128" s="381">
        <f>'Test-AI'!N126</f>
        <v>0</v>
      </c>
      <c r="AC128" s="381">
        <f>'Test-AI'!O126</f>
        <v>0</v>
      </c>
      <c r="AD128" s="381">
        <f>(Summary!$C$58*AA128+Summary!$C$59*AB128+Summary!$C$60*AC128)/Summary!$C$61</f>
        <v>0</v>
      </c>
      <c r="AE128" s="381">
        <f>'Test-AI'!P126</f>
        <v>0</v>
      </c>
      <c r="AF128" s="381">
        <f>'Test-AI'!Q126</f>
        <v>0</v>
      </c>
      <c r="AG128" s="381">
        <f>'Test-AI'!R126</f>
        <v>0</v>
      </c>
      <c r="AH128" s="381">
        <f>'Test-AI'!S126</f>
        <v>0</v>
      </c>
      <c r="AI128" s="381">
        <f>'Test-AI'!T126</f>
        <v>0</v>
      </c>
      <c r="AJ128" s="381">
        <f>'Test-AI'!U126</f>
        <v>0</v>
      </c>
      <c r="AK128" s="381">
        <f>'Test-AI'!V126</f>
        <v>0</v>
      </c>
      <c r="AL128" s="381">
        <f>'Test-AI'!W126</f>
        <v>0</v>
      </c>
      <c r="AM128" s="381">
        <f>'Test-AI'!X126</f>
        <v>0</v>
      </c>
      <c r="AN128" s="381">
        <f>10*LOG10(1/((Summary!$C$75/10^(AK128/10)+Summary!$C$76/10^(AL128/10)+Summary!$C$77/10^(AM128/10))/Summary!$C$78))</f>
        <v>0</v>
      </c>
      <c r="AO128" s="140">
        <f>'Test-AI'!Y126</f>
        <v>0</v>
      </c>
      <c r="AP128" s="140">
        <f>'Test-AI'!Z126</f>
        <v>0</v>
      </c>
      <c r="AQ128" s="141">
        <f t="shared" si="6"/>
        <v>0</v>
      </c>
      <c r="AR128" s="142" t="e">
        <f t="shared" si="7"/>
        <v>#DIV/0!</v>
      </c>
      <c r="AS128" s="143" t="e">
        <f t="shared" si="8"/>
        <v>#DIV/0!</v>
      </c>
      <c r="AT128" s="136"/>
      <c r="AU128" s="136"/>
      <c r="AV128" s="467" t="s">
        <v>123</v>
      </c>
      <c r="AW128" s="468" t="e" cm="1">
        <f t="array" ref="AW128">bdRateExtend($G126:$G129,H126:H129,$Z126:$Z129,AA126:AA129)</f>
        <v>#VALUE!</v>
      </c>
      <c r="AX128" s="480"/>
      <c r="AY128" s="480"/>
      <c r="AZ128" s="497"/>
      <c r="BA128" s="497"/>
      <c r="BB128" s="480"/>
      <c r="BC128" s="468" t="e" cm="1">
        <f t="array" ref="BC128">bdRateExtend($G126:$G129,L126:L129,$Z126:$Z129,AE126:AE129)</f>
        <v>#VALUE!</v>
      </c>
      <c r="BD128" s="476"/>
      <c r="BE128" s="468" t="e" cm="1">
        <f t="array" ref="BE128">bdRateExtend($G126:$G129,M126:M129,$Z126:$Z129,AF126:AF129)</f>
        <v>#VALUE!</v>
      </c>
      <c r="BF128" s="476"/>
      <c r="BG128" s="469" t="e" cm="1">
        <f t="array" ref="BG128">bdRateExtend($G126:$G129,N126:N129,$Z126:$Z129,AG126:AG129,"None", FALSE,1)</f>
        <v>#VALUE!</v>
      </c>
      <c r="BH128" s="476"/>
      <c r="BI128" s="469" t="e" cm="1">
        <f t="array" ref="BI128">bdRateExtend($G126:$G129,O126:O129,$Z126:$Z129,AH126:AH129,"None", FALSE,1)</f>
        <v>#VALUE!</v>
      </c>
      <c r="BJ128" s="476"/>
      <c r="BK128" s="468" t="e" cm="1">
        <f t="array" ref="BK128">bdRateExtend($G126:$G129,P126:P129,$Z126:$Z129,AI126:AI129)</f>
        <v>#VALUE!</v>
      </c>
      <c r="BL128" s="476"/>
      <c r="BM128" s="468" t="e" cm="1">
        <f t="array" ref="BM128">bdRateExtend($G126:$G129,Q126:Q129,$Z126:$Z129,AJ126:AJ129)</f>
        <v>#VALUE!</v>
      </c>
      <c r="BN128" s="476"/>
      <c r="BO128" s="468" t="e" cm="1">
        <f t="array" ref="BO128">bdRateExtend($G126:$G129,R126:R129,$Z126:$Z129,AK126:AK129)</f>
        <v>#VALUE!</v>
      </c>
      <c r="BP128" s="480"/>
      <c r="BQ128" s="480"/>
      <c r="BR128" s="480"/>
      <c r="BS128" s="480"/>
      <c r="BT128" s="480"/>
      <c r="BU128" s="463" cm="1">
        <f t="array" ref="BU128">testVMAFRange($G126:$G129,N126:N129,$Z126:$Z129,AG126:AG129)</f>
        <v>0</v>
      </c>
      <c r="BV128" s="465"/>
      <c r="BW128" s="463" cm="1">
        <f t="array" ref="BW128">testVMAFRange($G126:$G129,O126:O129,$Z126:$Z129,AH126:AH129)</f>
        <v>0</v>
      </c>
      <c r="BX128" s="465"/>
    </row>
    <row r="129" spans="1:76" ht="17" customHeight="1" thickBot="1" x14ac:dyDescent="0.4">
      <c r="A129" s="516"/>
      <c r="B129" s="518"/>
      <c r="C129" s="521"/>
      <c r="D129" s="522"/>
      <c r="E129" s="523"/>
      <c r="F129" s="144">
        <v>55</v>
      </c>
      <c r="G129" s="145">
        <f>'Anchor-AI'!L127</f>
        <v>0</v>
      </c>
      <c r="H129" s="146">
        <f>'Anchor-AI'!M127</f>
        <v>0</v>
      </c>
      <c r="I129" s="146">
        <f>'Anchor-AI'!N127</f>
        <v>0</v>
      </c>
      <c r="J129" s="146">
        <f>'Anchor-AI'!O127</f>
        <v>0</v>
      </c>
      <c r="K129" s="146">
        <f>(Summary!$C$58*H129+Summary!$C$59*I129+Summary!$C$60*J129)/Summary!$C$61</f>
        <v>0</v>
      </c>
      <c r="L129" s="146">
        <f>'Anchor-AI'!P127</f>
        <v>0</v>
      </c>
      <c r="M129" s="146">
        <f>'Anchor-AI'!Q127</f>
        <v>0</v>
      </c>
      <c r="N129" s="146">
        <f>'Anchor-AI'!R127</f>
        <v>0</v>
      </c>
      <c r="O129" s="146">
        <f>'Anchor-AI'!S127</f>
        <v>0</v>
      </c>
      <c r="P129" s="146">
        <f>'Anchor-AI'!T127</f>
        <v>0</v>
      </c>
      <c r="Q129" s="146">
        <f>'Anchor-AI'!U127</f>
        <v>0</v>
      </c>
      <c r="R129" s="146">
        <f>'Anchor-AI'!V127</f>
        <v>0</v>
      </c>
      <c r="S129" s="146">
        <f>'Anchor-AI'!W127</f>
        <v>0</v>
      </c>
      <c r="T129" s="146">
        <f>'Anchor-AI'!X127</f>
        <v>0</v>
      </c>
      <c r="U129" s="146">
        <f>10*LOG10(1/((Summary!$C$75/10^(R129/10)+Summary!$C$76/10^(S129/10)+Summary!$C$77/10^(T129/10))/Summary!$C$78))</f>
        <v>0</v>
      </c>
      <c r="V129" s="140">
        <f>'Anchor-AI'!Y127</f>
        <v>0</v>
      </c>
      <c r="W129" s="140">
        <f>'Anchor-AI'!Z127</f>
        <v>0</v>
      </c>
      <c r="X129" s="147">
        <f t="shared" si="9"/>
        <v>0</v>
      </c>
      <c r="Y129" s="133"/>
      <c r="Z129" s="145">
        <f>'Test-AI'!L127</f>
        <v>0</v>
      </c>
      <c r="AA129" s="382">
        <f>'Test-AI'!M127</f>
        <v>0</v>
      </c>
      <c r="AB129" s="382">
        <f>'Test-AI'!N127</f>
        <v>0</v>
      </c>
      <c r="AC129" s="382">
        <f>'Test-AI'!O127</f>
        <v>0</v>
      </c>
      <c r="AD129" s="382">
        <f>(Summary!$C$58*AA129+Summary!$C$59*AB129+Summary!$C$60*AC129)/Summary!$C$61</f>
        <v>0</v>
      </c>
      <c r="AE129" s="382">
        <f>'Test-AI'!P127</f>
        <v>0</v>
      </c>
      <c r="AF129" s="382">
        <f>'Test-AI'!Q127</f>
        <v>0</v>
      </c>
      <c r="AG129" s="382">
        <f>'Test-AI'!R127</f>
        <v>0</v>
      </c>
      <c r="AH129" s="382">
        <f>'Test-AI'!S127</f>
        <v>0</v>
      </c>
      <c r="AI129" s="382">
        <f>'Test-AI'!T127</f>
        <v>0</v>
      </c>
      <c r="AJ129" s="382">
        <f>'Test-AI'!U127</f>
        <v>0</v>
      </c>
      <c r="AK129" s="382">
        <f>'Test-AI'!V127</f>
        <v>0</v>
      </c>
      <c r="AL129" s="382">
        <f>'Test-AI'!W127</f>
        <v>0</v>
      </c>
      <c r="AM129" s="382">
        <f>'Test-AI'!X127</f>
        <v>0</v>
      </c>
      <c r="AN129" s="382">
        <f>10*LOG10(1/((Summary!$C$75/10^(AK129/10)+Summary!$C$76/10^(AL129/10)+Summary!$C$77/10^(AM129/10))/Summary!$C$78))</f>
        <v>0</v>
      </c>
      <c r="AO129" s="140">
        <f>'Test-AI'!Y127</f>
        <v>0</v>
      </c>
      <c r="AP129" s="140">
        <f>'Test-AI'!Z127</f>
        <v>0</v>
      </c>
      <c r="AQ129" s="147">
        <f t="shared" si="6"/>
        <v>0</v>
      </c>
      <c r="AR129" s="148" t="e">
        <f t="shared" si="7"/>
        <v>#DIV/0!</v>
      </c>
      <c r="AS129" s="149" t="e">
        <f t="shared" si="8"/>
        <v>#DIV/0!</v>
      </c>
      <c r="AT129" s="136"/>
      <c r="AU129" s="136"/>
      <c r="AV129" s="470"/>
      <c r="AW129" s="471"/>
      <c r="AX129" s="481"/>
      <c r="AY129" s="481"/>
      <c r="AZ129" s="498"/>
      <c r="BA129" s="498"/>
      <c r="BB129" s="481"/>
      <c r="BC129" s="471"/>
      <c r="BD129" s="477"/>
      <c r="BE129" s="471"/>
      <c r="BF129" s="477"/>
      <c r="BG129" s="472"/>
      <c r="BH129" s="477"/>
      <c r="BI129" s="472"/>
      <c r="BJ129" s="477"/>
      <c r="BK129" s="471"/>
      <c r="BL129" s="477"/>
      <c r="BM129" s="471"/>
      <c r="BN129" s="477"/>
      <c r="BO129" s="471"/>
      <c r="BP129" s="481"/>
      <c r="BQ129" s="481"/>
      <c r="BR129" s="481"/>
      <c r="BS129" s="481"/>
      <c r="BT129" s="481"/>
      <c r="BU129" s="473"/>
      <c r="BV129" s="466"/>
      <c r="BW129" s="473"/>
      <c r="BX129" s="466"/>
    </row>
    <row r="130" spans="1:76" ht="17" customHeight="1" x14ac:dyDescent="0.35">
      <c r="A130" s="516"/>
      <c r="B130" s="482" t="s">
        <v>2</v>
      </c>
      <c r="C130" s="519" t="s">
        <v>45</v>
      </c>
      <c r="D130" s="489">
        <v>30</v>
      </c>
      <c r="E130" s="492">
        <v>10</v>
      </c>
      <c r="F130" s="129">
        <v>15</v>
      </c>
      <c r="G130" s="130">
        <f>'Anchor-AI'!L128</f>
        <v>0</v>
      </c>
      <c r="H130" s="131">
        <f>'Anchor-AI'!M128</f>
        <v>0</v>
      </c>
      <c r="I130" s="131">
        <f>'Anchor-AI'!N128</f>
        <v>0</v>
      </c>
      <c r="J130" s="131">
        <f>'Anchor-AI'!O128</f>
        <v>0</v>
      </c>
      <c r="K130" s="131">
        <f>(Summary!$C$58*H130+Summary!$C$59*I130+Summary!$C$60*J130)/Summary!$C$61</f>
        <v>0</v>
      </c>
      <c r="L130" s="131">
        <f>'Anchor-AI'!P128</f>
        <v>0</v>
      </c>
      <c r="M130" s="131">
        <f>'Anchor-AI'!Q128</f>
        <v>0</v>
      </c>
      <c r="N130" s="131">
        <f>'Anchor-AI'!R128</f>
        <v>0</v>
      </c>
      <c r="O130" s="131">
        <f>'Anchor-AI'!S128</f>
        <v>0</v>
      </c>
      <c r="P130" s="131">
        <f>'Anchor-AI'!T128</f>
        <v>0</v>
      </c>
      <c r="Q130" s="131">
        <f>'Anchor-AI'!U128</f>
        <v>0</v>
      </c>
      <c r="R130" s="131">
        <f>'Anchor-AI'!V128</f>
        <v>0</v>
      </c>
      <c r="S130" s="131">
        <f>'Anchor-AI'!W128</f>
        <v>0</v>
      </c>
      <c r="T130" s="131">
        <f>'Anchor-AI'!X128</f>
        <v>0</v>
      </c>
      <c r="U130" s="131">
        <f>10*LOG10(1/((Summary!$C$75/10^(R130/10)+Summary!$C$76/10^(S130/10)+Summary!$C$77/10^(T130/10))/Summary!$C$78))</f>
        <v>0</v>
      </c>
      <c r="V130" s="131">
        <f>'Anchor-AI'!Y128</f>
        <v>0</v>
      </c>
      <c r="W130" s="131">
        <f>'Anchor-AI'!Z128</f>
        <v>0</v>
      </c>
      <c r="X130" s="132">
        <f t="shared" si="9"/>
        <v>0</v>
      </c>
      <c r="Y130" s="133"/>
      <c r="Z130" s="130">
        <f>'Test-AI'!L128</f>
        <v>0</v>
      </c>
      <c r="AA130" s="380">
        <f>'Test-AI'!M128</f>
        <v>0</v>
      </c>
      <c r="AB130" s="380">
        <f>'Test-AI'!N128</f>
        <v>0</v>
      </c>
      <c r="AC130" s="380">
        <f>'Test-AI'!O128</f>
        <v>0</v>
      </c>
      <c r="AD130" s="380">
        <f>(Summary!$C$58*AA130+Summary!$C$59*AB130+Summary!$C$60*AC130)/Summary!$C$61</f>
        <v>0</v>
      </c>
      <c r="AE130" s="380">
        <f>'Test-AI'!P128</f>
        <v>0</v>
      </c>
      <c r="AF130" s="380">
        <f>'Test-AI'!Q128</f>
        <v>0</v>
      </c>
      <c r="AG130" s="380">
        <f>'Test-AI'!R128</f>
        <v>0</v>
      </c>
      <c r="AH130" s="380">
        <f>'Test-AI'!S128</f>
        <v>0</v>
      </c>
      <c r="AI130" s="380">
        <f>'Test-AI'!T128</f>
        <v>0</v>
      </c>
      <c r="AJ130" s="380">
        <f>'Test-AI'!U128</f>
        <v>0</v>
      </c>
      <c r="AK130" s="380">
        <f>'Test-AI'!V128</f>
        <v>0</v>
      </c>
      <c r="AL130" s="380">
        <f>'Test-AI'!W128</f>
        <v>0</v>
      </c>
      <c r="AM130" s="380">
        <f>'Test-AI'!X128</f>
        <v>0</v>
      </c>
      <c r="AN130" s="380">
        <f>10*LOG10(1/((Summary!$C$75/10^(AK130/10)+Summary!$C$76/10^(AL130/10)+Summary!$C$77/10^(AM130/10))/Summary!$C$78))</f>
        <v>0</v>
      </c>
      <c r="AO130" s="131">
        <f>'Test-AI'!Y128</f>
        <v>0</v>
      </c>
      <c r="AP130" s="131">
        <f>'Test-AI'!Z128</f>
        <v>0</v>
      </c>
      <c r="AQ130" s="132">
        <f t="shared" si="6"/>
        <v>0</v>
      </c>
      <c r="AR130" s="134" t="e">
        <f t="shared" si="7"/>
        <v>#DIV/0!</v>
      </c>
      <c r="AS130" s="135" t="e">
        <f t="shared" si="8"/>
        <v>#DIV/0!</v>
      </c>
      <c r="AT130" s="136"/>
      <c r="AU130" s="136"/>
      <c r="AV130" s="495" t="s">
        <v>121</v>
      </c>
      <c r="AW130" s="478" t="e" cm="1">
        <f t="array" ref="AW130">bdRateExtend($G130:$G133,H130:H133,$Z130:$Z133,AA130:AA133)</f>
        <v>#VALUE!</v>
      </c>
      <c r="AX130" s="479" t="e" cm="1">
        <f t="array" ref="AX130">bdRateExtend($G130:$G135,H130:H135,$Z130:$Z135,AA130:AA135)</f>
        <v>#VALUE!</v>
      </c>
      <c r="AY130" s="479" t="e" cm="1">
        <f t="array" ref="AY130">bdRateExtend($G130:$G135,I130:I135,$Z130:$Z135,AB130:AB135)</f>
        <v>#VALUE!</v>
      </c>
      <c r="AZ130" s="496" t="e" cm="1">
        <f t="array" ref="AZ130">bdRateExtend($G130:$G135,J130:J135,$Z130:$Z135,AC130:AC135)</f>
        <v>#VALUE!</v>
      </c>
      <c r="BA130" s="496" t="e" cm="1">
        <f t="array" ref="BA130">bdRateExtend($G130:$G135,K130:K135,$Z130:$Z135,AD130:AD135)</f>
        <v>#VALUE!</v>
      </c>
      <c r="BB130" s="479" t="e">
        <f>(Summary!$C$89*AX130+Summary!$C$90*AY130+Summary!$C$91*AZ130)/Summary!$C$92</f>
        <v>#VALUE!</v>
      </c>
      <c r="BC130" s="478" t="e" cm="1">
        <f t="array" ref="BC130">bdRateExtend($G130:$G133,L130:L133,$Z130:$Z133,AE130:AE133)</f>
        <v>#VALUE!</v>
      </c>
      <c r="BD130" s="475" t="e" cm="1">
        <f t="array" ref="BD130">bdRateExtend($G130:$G135,L130:L135,$Z130:$Z135,AE130:AE135)</f>
        <v>#VALUE!</v>
      </c>
      <c r="BE130" s="478" t="e" cm="1">
        <f t="array" ref="BE130">bdRateExtend($G130:$G133,M130:M133,$Z130:$Z133,AF130:AF133)</f>
        <v>#VALUE!</v>
      </c>
      <c r="BF130" s="475" t="e" cm="1">
        <f t="array" ref="BF130">bdRateExtend($G130:$G135,M130:M135,$Z130:$Z135,AF130:AF135)</f>
        <v>#VALUE!</v>
      </c>
      <c r="BG130" s="474" t="e" cm="1">
        <f t="array" ref="BG130">bdRateExtend($G130:$G133,N130:N133,$Z130:$Z133,AG130:AG133,"None", FALSE,1)</f>
        <v>#VALUE!</v>
      </c>
      <c r="BH130" s="475" t="e" cm="1">
        <f t="array" ref="BH130">bdRateExtend($G130:$G135,N130:N135,$Z130:$Z135,AG130:AG135,"None", FALSE,1)</f>
        <v>#VALUE!</v>
      </c>
      <c r="BI130" s="474" t="e" cm="1">
        <f t="array" ref="BI130">bdRateExtend($G130:$G133,O130:O133,$Z130:$Z133,AH130:AH133,"None", FALSE,1)</f>
        <v>#VALUE!</v>
      </c>
      <c r="BJ130" s="475" t="e" cm="1">
        <f t="array" ref="BJ130">bdRateExtend($G130:$G135,O130:O135,$Z130:$Z135,AH130:AH135,"None", FALSE,1)</f>
        <v>#VALUE!</v>
      </c>
      <c r="BK130" s="478" t="e" cm="1">
        <f t="array" ref="BK130">bdRateExtend($G130:$G133,P130:P133,$Z130:$Z133,AI130:AI133)</f>
        <v>#VALUE!</v>
      </c>
      <c r="BL130" s="475" t="e" cm="1">
        <f t="array" ref="BL130">bdRateExtend($G130:$G135,P130:P135,$Z130:$Z135,AI130:AI135)</f>
        <v>#VALUE!</v>
      </c>
      <c r="BM130" s="478" t="e" cm="1">
        <f t="array" ref="BM130">bdRateExtend($G130:$G133,Q130:Q133,$Z130:$Z133,AJ130:AJ133)</f>
        <v>#VALUE!</v>
      </c>
      <c r="BN130" s="475" t="e" cm="1">
        <f t="array" ref="BN130">bdRateExtend($G130:$G135,Q130:Q135,$Z130:$Z135,AJ130:AJ135)</f>
        <v>#VALUE!</v>
      </c>
      <c r="BO130" s="478" t="e" cm="1">
        <f t="array" ref="BO130">bdRateExtend($G130:$G133,R130:R133,$Z130:$Z133,AK130:AK133)</f>
        <v>#VALUE!</v>
      </c>
      <c r="BP130" s="479" t="e" cm="1">
        <f t="array" ref="BP130">bdRateExtend($G130:$G135,R130:R135,$Z130:$Z135,AK130:AK135)</f>
        <v>#VALUE!</v>
      </c>
      <c r="BQ130" s="479" t="e" cm="1">
        <f t="array" ref="BQ130">bdRateExtend($G130:$G135,S130:S135,$Z130:$Z135,AL130:AL135)</f>
        <v>#VALUE!</v>
      </c>
      <c r="BR130" s="479" t="e" cm="1">
        <f t="array" ref="BR130">bdRateExtend($G130:$G135,T130:T135,$Z130:$Z135,AM130:AM135)</f>
        <v>#VALUE!</v>
      </c>
      <c r="BS130" s="479" t="e" cm="1">
        <f t="array" ref="BS130">bdRateExtend($G130:$G135,U130:U135,$Z130:$Z135,AN130:AN135)</f>
        <v>#VALUE!</v>
      </c>
      <c r="BT130" s="479" t="e">
        <f>(Summary!$C$103*BP130+Summary!$C$104*BQ130+Summary!$C$105*BR130)/Summary!$C$106</f>
        <v>#VALUE!</v>
      </c>
      <c r="BU130" s="462" cm="1">
        <f t="array" ref="BU130">testVMAFRange($G130:$G133,N130:N133,$Z130:$Z133,AG130:AG133)</f>
        <v>0</v>
      </c>
      <c r="BV130" s="464" cm="1">
        <f t="array" ref="BV130">testVMAFRange($G130:$G135,N130:N135,$Z130:$Z135,AG130:AG135)</f>
        <v>0</v>
      </c>
      <c r="BW130" s="462" cm="1">
        <f t="array" ref="BW130">testVMAFRange($G130:$G133,O130:O133,$Z130:$Z133,AH130:AH133)</f>
        <v>0</v>
      </c>
      <c r="BX130" s="464" cm="1">
        <f t="array" ref="BX130">testVMAFRange($G130:$G135,O130:O135,$Z130:$Z135,AH130:AH135)</f>
        <v>0</v>
      </c>
    </row>
    <row r="131" spans="1:76" ht="17" customHeight="1" x14ac:dyDescent="0.35">
      <c r="A131" s="516"/>
      <c r="B131" s="483"/>
      <c r="C131" s="520"/>
      <c r="D131" s="490"/>
      <c r="E131" s="493"/>
      <c r="F131" s="138">
        <v>23</v>
      </c>
      <c r="G131" s="139">
        <f>'Anchor-AI'!L129</f>
        <v>0</v>
      </c>
      <c r="H131" s="140">
        <f>'Anchor-AI'!M129</f>
        <v>0</v>
      </c>
      <c r="I131" s="140">
        <f>'Anchor-AI'!N129</f>
        <v>0</v>
      </c>
      <c r="J131" s="140">
        <f>'Anchor-AI'!O129</f>
        <v>0</v>
      </c>
      <c r="K131" s="140">
        <f>(Summary!$C$58*H131+Summary!$C$59*I131+Summary!$C$60*J131)/Summary!$C$61</f>
        <v>0</v>
      </c>
      <c r="L131" s="140">
        <f>'Anchor-AI'!P129</f>
        <v>0</v>
      </c>
      <c r="M131" s="140">
        <f>'Anchor-AI'!Q129</f>
        <v>0</v>
      </c>
      <c r="N131" s="140">
        <f>'Anchor-AI'!R129</f>
        <v>0</v>
      </c>
      <c r="O131" s="140">
        <f>'Anchor-AI'!S129</f>
        <v>0</v>
      </c>
      <c r="P131" s="140">
        <f>'Anchor-AI'!T129</f>
        <v>0</v>
      </c>
      <c r="Q131" s="140">
        <f>'Anchor-AI'!U129</f>
        <v>0</v>
      </c>
      <c r="R131" s="140">
        <f>'Anchor-AI'!V129</f>
        <v>0</v>
      </c>
      <c r="S131" s="140">
        <f>'Anchor-AI'!W129</f>
        <v>0</v>
      </c>
      <c r="T131" s="140">
        <f>'Anchor-AI'!X129</f>
        <v>0</v>
      </c>
      <c r="U131" s="140">
        <f>10*LOG10(1/((Summary!$C$75/10^(R131/10)+Summary!$C$76/10^(S131/10)+Summary!$C$77/10^(T131/10))/Summary!$C$78))</f>
        <v>0</v>
      </c>
      <c r="V131" s="140">
        <f>'Anchor-AI'!Y129</f>
        <v>0</v>
      </c>
      <c r="W131" s="140">
        <f>'Anchor-AI'!Z129</f>
        <v>0</v>
      </c>
      <c r="X131" s="141">
        <f t="shared" si="9"/>
        <v>0</v>
      </c>
      <c r="Y131" s="133"/>
      <c r="Z131" s="139">
        <f>'Test-AI'!L129</f>
        <v>0</v>
      </c>
      <c r="AA131" s="381">
        <f>'Test-AI'!M129</f>
        <v>0</v>
      </c>
      <c r="AB131" s="381">
        <f>'Test-AI'!N129</f>
        <v>0</v>
      </c>
      <c r="AC131" s="381">
        <f>'Test-AI'!O129</f>
        <v>0</v>
      </c>
      <c r="AD131" s="381">
        <f>(Summary!$C$58*AA131+Summary!$C$59*AB131+Summary!$C$60*AC131)/Summary!$C$61</f>
        <v>0</v>
      </c>
      <c r="AE131" s="381">
        <f>'Test-AI'!P129</f>
        <v>0</v>
      </c>
      <c r="AF131" s="381">
        <f>'Test-AI'!Q129</f>
        <v>0</v>
      </c>
      <c r="AG131" s="381">
        <f>'Test-AI'!R129</f>
        <v>0</v>
      </c>
      <c r="AH131" s="381">
        <f>'Test-AI'!S129</f>
        <v>0</v>
      </c>
      <c r="AI131" s="381">
        <f>'Test-AI'!T129</f>
        <v>0</v>
      </c>
      <c r="AJ131" s="381">
        <f>'Test-AI'!U129</f>
        <v>0</v>
      </c>
      <c r="AK131" s="381">
        <f>'Test-AI'!V129</f>
        <v>0</v>
      </c>
      <c r="AL131" s="381">
        <f>'Test-AI'!W129</f>
        <v>0</v>
      </c>
      <c r="AM131" s="381">
        <f>'Test-AI'!X129</f>
        <v>0</v>
      </c>
      <c r="AN131" s="381">
        <f>10*LOG10(1/((Summary!$C$75/10^(AK131/10)+Summary!$C$76/10^(AL131/10)+Summary!$C$77/10^(AM131/10))/Summary!$C$78))</f>
        <v>0</v>
      </c>
      <c r="AO131" s="140">
        <f>'Test-AI'!Y129</f>
        <v>0</v>
      </c>
      <c r="AP131" s="140">
        <f>'Test-AI'!Z129</f>
        <v>0</v>
      </c>
      <c r="AQ131" s="141">
        <f t="shared" si="6"/>
        <v>0</v>
      </c>
      <c r="AR131" s="142" t="e">
        <f t="shared" si="7"/>
        <v>#DIV/0!</v>
      </c>
      <c r="AS131" s="143" t="e">
        <f t="shared" si="8"/>
        <v>#DIV/0!</v>
      </c>
      <c r="AT131" s="136"/>
      <c r="AU131" s="136"/>
      <c r="AV131" s="467"/>
      <c r="AW131" s="468"/>
      <c r="AX131" s="480"/>
      <c r="AY131" s="480"/>
      <c r="AZ131" s="497"/>
      <c r="BA131" s="497"/>
      <c r="BB131" s="480"/>
      <c r="BC131" s="468"/>
      <c r="BD131" s="476"/>
      <c r="BE131" s="468"/>
      <c r="BF131" s="476"/>
      <c r="BG131" s="469"/>
      <c r="BH131" s="476"/>
      <c r="BI131" s="469"/>
      <c r="BJ131" s="476"/>
      <c r="BK131" s="468"/>
      <c r="BL131" s="476"/>
      <c r="BM131" s="468"/>
      <c r="BN131" s="476"/>
      <c r="BO131" s="468"/>
      <c r="BP131" s="480"/>
      <c r="BQ131" s="480"/>
      <c r="BR131" s="480"/>
      <c r="BS131" s="480"/>
      <c r="BT131" s="480"/>
      <c r="BU131" s="463"/>
      <c r="BV131" s="465"/>
      <c r="BW131" s="463"/>
      <c r="BX131" s="465"/>
    </row>
    <row r="132" spans="1:76" ht="17" customHeight="1" x14ac:dyDescent="0.35">
      <c r="A132" s="516"/>
      <c r="B132" s="483"/>
      <c r="C132" s="520"/>
      <c r="D132" s="490"/>
      <c r="E132" s="493"/>
      <c r="F132" s="138">
        <v>31</v>
      </c>
      <c r="G132" s="139">
        <f>'Anchor-AI'!L130</f>
        <v>0</v>
      </c>
      <c r="H132" s="140">
        <f>'Anchor-AI'!M130</f>
        <v>0</v>
      </c>
      <c r="I132" s="140">
        <f>'Anchor-AI'!N130</f>
        <v>0</v>
      </c>
      <c r="J132" s="140">
        <f>'Anchor-AI'!O130</f>
        <v>0</v>
      </c>
      <c r="K132" s="140">
        <f>(Summary!$C$58*H132+Summary!$C$59*I132+Summary!$C$60*J132)/Summary!$C$61</f>
        <v>0</v>
      </c>
      <c r="L132" s="140">
        <f>'Anchor-AI'!P130</f>
        <v>0</v>
      </c>
      <c r="M132" s="140">
        <f>'Anchor-AI'!Q130</f>
        <v>0</v>
      </c>
      <c r="N132" s="140">
        <f>'Anchor-AI'!R130</f>
        <v>0</v>
      </c>
      <c r="O132" s="140">
        <f>'Anchor-AI'!S130</f>
        <v>0</v>
      </c>
      <c r="P132" s="140">
        <f>'Anchor-AI'!T130</f>
        <v>0</v>
      </c>
      <c r="Q132" s="140">
        <f>'Anchor-AI'!U130</f>
        <v>0</v>
      </c>
      <c r="R132" s="140">
        <f>'Anchor-AI'!V130</f>
        <v>0</v>
      </c>
      <c r="S132" s="140">
        <f>'Anchor-AI'!W130</f>
        <v>0</v>
      </c>
      <c r="T132" s="140">
        <f>'Anchor-AI'!X130</f>
        <v>0</v>
      </c>
      <c r="U132" s="140">
        <f>10*LOG10(1/((Summary!$C$75/10^(R132/10)+Summary!$C$76/10^(S132/10)+Summary!$C$77/10^(T132/10))/Summary!$C$78))</f>
        <v>0</v>
      </c>
      <c r="V132" s="140">
        <f>'Anchor-AI'!Y130</f>
        <v>0</v>
      </c>
      <c r="W132" s="140">
        <f>'Anchor-AI'!Z130</f>
        <v>0</v>
      </c>
      <c r="X132" s="141">
        <f t="shared" si="9"/>
        <v>0</v>
      </c>
      <c r="Y132" s="133"/>
      <c r="Z132" s="139">
        <f>'Test-AI'!L130</f>
        <v>0</v>
      </c>
      <c r="AA132" s="381">
        <f>'Test-AI'!M130</f>
        <v>0</v>
      </c>
      <c r="AB132" s="381">
        <f>'Test-AI'!N130</f>
        <v>0</v>
      </c>
      <c r="AC132" s="381">
        <f>'Test-AI'!O130</f>
        <v>0</v>
      </c>
      <c r="AD132" s="381">
        <f>(Summary!$C$58*AA132+Summary!$C$59*AB132+Summary!$C$60*AC132)/Summary!$C$61</f>
        <v>0</v>
      </c>
      <c r="AE132" s="381">
        <f>'Test-AI'!P130</f>
        <v>0</v>
      </c>
      <c r="AF132" s="381">
        <f>'Test-AI'!Q130</f>
        <v>0</v>
      </c>
      <c r="AG132" s="381">
        <f>'Test-AI'!R130</f>
        <v>0</v>
      </c>
      <c r="AH132" s="381">
        <f>'Test-AI'!S130</f>
        <v>0</v>
      </c>
      <c r="AI132" s="381">
        <f>'Test-AI'!T130</f>
        <v>0</v>
      </c>
      <c r="AJ132" s="381">
        <f>'Test-AI'!U130</f>
        <v>0</v>
      </c>
      <c r="AK132" s="381">
        <f>'Test-AI'!V130</f>
        <v>0</v>
      </c>
      <c r="AL132" s="381">
        <f>'Test-AI'!W130</f>
        <v>0</v>
      </c>
      <c r="AM132" s="381">
        <f>'Test-AI'!X130</f>
        <v>0</v>
      </c>
      <c r="AN132" s="381">
        <f>10*LOG10(1/((Summary!$C$75/10^(AK132/10)+Summary!$C$76/10^(AL132/10)+Summary!$C$77/10^(AM132/10))/Summary!$C$78))</f>
        <v>0</v>
      </c>
      <c r="AO132" s="140">
        <f>'Test-AI'!Y130</f>
        <v>0</v>
      </c>
      <c r="AP132" s="140">
        <f>'Test-AI'!Z130</f>
        <v>0</v>
      </c>
      <c r="AQ132" s="141">
        <f t="shared" ref="AQ132:AQ195" si="10">AO132/3600</f>
        <v>0</v>
      </c>
      <c r="AR132" s="142" t="e">
        <f t="shared" ref="AR132:AR195" si="11">AO132/V132</f>
        <v>#DIV/0!</v>
      </c>
      <c r="AS132" s="143" t="e">
        <f t="shared" ref="AS132:AS195" si="12">AP132/W132</f>
        <v>#DIV/0!</v>
      </c>
      <c r="AT132" s="136"/>
      <c r="AU132" s="136"/>
      <c r="AV132" s="467" t="s">
        <v>122</v>
      </c>
      <c r="AW132" s="468" t="e" cm="1">
        <f t="array" ref="AW132">bdRateExtend($G131:$G134,H131:H134,$Z131:$Z134,AA131:AA134)</f>
        <v>#VALUE!</v>
      </c>
      <c r="AX132" s="480"/>
      <c r="AY132" s="480"/>
      <c r="AZ132" s="497"/>
      <c r="BA132" s="497"/>
      <c r="BB132" s="480"/>
      <c r="BC132" s="468" t="e" cm="1">
        <f t="array" ref="BC132">bdRateExtend($G131:$G134,L131:L134,$Z131:$Z134,AE131:AE134)</f>
        <v>#VALUE!</v>
      </c>
      <c r="BD132" s="476"/>
      <c r="BE132" s="468" t="e" cm="1">
        <f t="array" ref="BE132">bdRateExtend($G131:$G134,M131:M134,$Z131:$Z134,AF131:AF134)</f>
        <v>#VALUE!</v>
      </c>
      <c r="BF132" s="476"/>
      <c r="BG132" s="469" t="e" cm="1">
        <f t="array" ref="BG132">bdRateExtend($G131:$G134,N131:N134,$Z131:$Z134,AG131:AG134,"None", FALSE,1)</f>
        <v>#VALUE!</v>
      </c>
      <c r="BH132" s="476"/>
      <c r="BI132" s="469" t="e" cm="1">
        <f t="array" ref="BI132">bdRateExtend($G131:$G134,O131:O134,$Z131:$Z134,AH131:AH134,"None", FALSE,1)</f>
        <v>#VALUE!</v>
      </c>
      <c r="BJ132" s="476"/>
      <c r="BK132" s="468" t="e" cm="1">
        <f t="array" ref="BK132">bdRateExtend($G131:$G134,P131:P134,$Z131:$Z134,AI131:AI134)</f>
        <v>#VALUE!</v>
      </c>
      <c r="BL132" s="476"/>
      <c r="BM132" s="468" t="e" cm="1">
        <f t="array" ref="BM132">bdRateExtend($G131:$G134,Q131:Q134,$Z131:$Z134,AJ131:AJ134)</f>
        <v>#VALUE!</v>
      </c>
      <c r="BN132" s="476"/>
      <c r="BO132" s="468" t="e" cm="1">
        <f t="array" ref="BO132">bdRateExtend($G131:$G134,R131:R134,$Z131:$Z134,AK131:AK134)</f>
        <v>#VALUE!</v>
      </c>
      <c r="BP132" s="480"/>
      <c r="BQ132" s="480"/>
      <c r="BR132" s="480"/>
      <c r="BS132" s="480"/>
      <c r="BT132" s="480"/>
      <c r="BU132" s="463" cm="1">
        <f t="array" ref="BU132">testVMAFRange($G131:$G134,N131:N134,$Z131:$Z134,AG131:AG134)</f>
        <v>0</v>
      </c>
      <c r="BV132" s="465"/>
      <c r="BW132" s="463" cm="1">
        <f t="array" ref="BW132">testVMAFRange($G131:$G134,O131:O134,$Z131:$Z134,AH131:AH134)</f>
        <v>0</v>
      </c>
      <c r="BX132" s="465"/>
    </row>
    <row r="133" spans="1:76" ht="17" customHeight="1" x14ac:dyDescent="0.35">
      <c r="A133" s="516"/>
      <c r="B133" s="483"/>
      <c r="C133" s="520"/>
      <c r="D133" s="490"/>
      <c r="E133" s="493"/>
      <c r="F133" s="138">
        <v>39</v>
      </c>
      <c r="G133" s="139">
        <f>'Anchor-AI'!L131</f>
        <v>0</v>
      </c>
      <c r="H133" s="140">
        <f>'Anchor-AI'!M131</f>
        <v>0</v>
      </c>
      <c r="I133" s="140">
        <f>'Anchor-AI'!N131</f>
        <v>0</v>
      </c>
      <c r="J133" s="140">
        <f>'Anchor-AI'!O131</f>
        <v>0</v>
      </c>
      <c r="K133" s="140">
        <f>(Summary!$C$58*H133+Summary!$C$59*I133+Summary!$C$60*J133)/Summary!$C$61</f>
        <v>0</v>
      </c>
      <c r="L133" s="140">
        <f>'Anchor-AI'!P131</f>
        <v>0</v>
      </c>
      <c r="M133" s="140">
        <f>'Anchor-AI'!Q131</f>
        <v>0</v>
      </c>
      <c r="N133" s="140">
        <f>'Anchor-AI'!R131</f>
        <v>0</v>
      </c>
      <c r="O133" s="140">
        <f>'Anchor-AI'!S131</f>
        <v>0</v>
      </c>
      <c r="P133" s="140">
        <f>'Anchor-AI'!T131</f>
        <v>0</v>
      </c>
      <c r="Q133" s="140">
        <f>'Anchor-AI'!U131</f>
        <v>0</v>
      </c>
      <c r="R133" s="140">
        <f>'Anchor-AI'!V131</f>
        <v>0</v>
      </c>
      <c r="S133" s="140">
        <f>'Anchor-AI'!W131</f>
        <v>0</v>
      </c>
      <c r="T133" s="140">
        <f>'Anchor-AI'!X131</f>
        <v>0</v>
      </c>
      <c r="U133" s="140">
        <f>10*LOG10(1/((Summary!$C$75/10^(R133/10)+Summary!$C$76/10^(S133/10)+Summary!$C$77/10^(T133/10))/Summary!$C$78))</f>
        <v>0</v>
      </c>
      <c r="V133" s="140">
        <f>'Anchor-AI'!Y131</f>
        <v>0</v>
      </c>
      <c r="W133" s="140">
        <f>'Anchor-AI'!Z131</f>
        <v>0</v>
      </c>
      <c r="X133" s="141">
        <f t="shared" si="9"/>
        <v>0</v>
      </c>
      <c r="Y133" s="133"/>
      <c r="Z133" s="139">
        <f>'Test-AI'!L131</f>
        <v>0</v>
      </c>
      <c r="AA133" s="381">
        <f>'Test-AI'!M131</f>
        <v>0</v>
      </c>
      <c r="AB133" s="381">
        <f>'Test-AI'!N131</f>
        <v>0</v>
      </c>
      <c r="AC133" s="381">
        <f>'Test-AI'!O131</f>
        <v>0</v>
      </c>
      <c r="AD133" s="381">
        <f>(Summary!$C$58*AA133+Summary!$C$59*AB133+Summary!$C$60*AC133)/Summary!$C$61</f>
        <v>0</v>
      </c>
      <c r="AE133" s="381">
        <f>'Test-AI'!P131</f>
        <v>0</v>
      </c>
      <c r="AF133" s="381">
        <f>'Test-AI'!Q131</f>
        <v>0</v>
      </c>
      <c r="AG133" s="381">
        <f>'Test-AI'!R131</f>
        <v>0</v>
      </c>
      <c r="AH133" s="381">
        <f>'Test-AI'!S131</f>
        <v>0</v>
      </c>
      <c r="AI133" s="381">
        <f>'Test-AI'!T131</f>
        <v>0</v>
      </c>
      <c r="AJ133" s="381">
        <f>'Test-AI'!U131</f>
        <v>0</v>
      </c>
      <c r="AK133" s="381">
        <f>'Test-AI'!V131</f>
        <v>0</v>
      </c>
      <c r="AL133" s="381">
        <f>'Test-AI'!W131</f>
        <v>0</v>
      </c>
      <c r="AM133" s="381">
        <f>'Test-AI'!X131</f>
        <v>0</v>
      </c>
      <c r="AN133" s="381">
        <f>10*LOG10(1/((Summary!$C$75/10^(AK133/10)+Summary!$C$76/10^(AL133/10)+Summary!$C$77/10^(AM133/10))/Summary!$C$78))</f>
        <v>0</v>
      </c>
      <c r="AO133" s="140">
        <f>'Test-AI'!Y131</f>
        <v>0</v>
      </c>
      <c r="AP133" s="140">
        <f>'Test-AI'!Z131</f>
        <v>0</v>
      </c>
      <c r="AQ133" s="141">
        <f t="shared" si="10"/>
        <v>0</v>
      </c>
      <c r="AR133" s="142" t="e">
        <f t="shared" si="11"/>
        <v>#DIV/0!</v>
      </c>
      <c r="AS133" s="143" t="e">
        <f t="shared" si="12"/>
        <v>#DIV/0!</v>
      </c>
      <c r="AT133" s="136"/>
      <c r="AU133" s="136"/>
      <c r="AV133" s="467"/>
      <c r="AW133" s="468"/>
      <c r="AX133" s="480"/>
      <c r="AY133" s="480"/>
      <c r="AZ133" s="497"/>
      <c r="BA133" s="497"/>
      <c r="BB133" s="480"/>
      <c r="BC133" s="468"/>
      <c r="BD133" s="476"/>
      <c r="BE133" s="468"/>
      <c r="BF133" s="476"/>
      <c r="BG133" s="469"/>
      <c r="BH133" s="476"/>
      <c r="BI133" s="469"/>
      <c r="BJ133" s="476"/>
      <c r="BK133" s="468"/>
      <c r="BL133" s="476"/>
      <c r="BM133" s="468"/>
      <c r="BN133" s="476"/>
      <c r="BO133" s="468"/>
      <c r="BP133" s="480"/>
      <c r="BQ133" s="480"/>
      <c r="BR133" s="480"/>
      <c r="BS133" s="480"/>
      <c r="BT133" s="480"/>
      <c r="BU133" s="463"/>
      <c r="BV133" s="465"/>
      <c r="BW133" s="463"/>
      <c r="BX133" s="465"/>
    </row>
    <row r="134" spans="1:76" ht="17" customHeight="1" x14ac:dyDescent="0.35">
      <c r="A134" s="516"/>
      <c r="B134" s="483"/>
      <c r="C134" s="520"/>
      <c r="D134" s="490"/>
      <c r="E134" s="493"/>
      <c r="F134" s="138">
        <v>47</v>
      </c>
      <c r="G134" s="139">
        <f>'Anchor-AI'!L132</f>
        <v>0</v>
      </c>
      <c r="H134" s="140">
        <f>'Anchor-AI'!M132</f>
        <v>0</v>
      </c>
      <c r="I134" s="140">
        <f>'Anchor-AI'!N132</f>
        <v>0</v>
      </c>
      <c r="J134" s="140">
        <f>'Anchor-AI'!O132</f>
        <v>0</v>
      </c>
      <c r="K134" s="140">
        <f>(Summary!$C$58*H134+Summary!$C$59*I134+Summary!$C$60*J134)/Summary!$C$61</f>
        <v>0</v>
      </c>
      <c r="L134" s="140">
        <f>'Anchor-AI'!P132</f>
        <v>0</v>
      </c>
      <c r="M134" s="140">
        <f>'Anchor-AI'!Q132</f>
        <v>0</v>
      </c>
      <c r="N134" s="140">
        <f>'Anchor-AI'!R132</f>
        <v>0</v>
      </c>
      <c r="O134" s="140">
        <f>'Anchor-AI'!S132</f>
        <v>0</v>
      </c>
      <c r="P134" s="140">
        <f>'Anchor-AI'!T132</f>
        <v>0</v>
      </c>
      <c r="Q134" s="140">
        <f>'Anchor-AI'!U132</f>
        <v>0</v>
      </c>
      <c r="R134" s="140">
        <f>'Anchor-AI'!V132</f>
        <v>0</v>
      </c>
      <c r="S134" s="140">
        <f>'Anchor-AI'!W132</f>
        <v>0</v>
      </c>
      <c r="T134" s="140">
        <f>'Anchor-AI'!X132</f>
        <v>0</v>
      </c>
      <c r="U134" s="140">
        <f>10*LOG10(1/((Summary!$C$75/10^(R134/10)+Summary!$C$76/10^(S134/10)+Summary!$C$77/10^(T134/10))/Summary!$C$78))</f>
        <v>0</v>
      </c>
      <c r="V134" s="140">
        <f>'Anchor-AI'!Y132</f>
        <v>0</v>
      </c>
      <c r="W134" s="140">
        <f>'Anchor-AI'!Z132</f>
        <v>0</v>
      </c>
      <c r="X134" s="141">
        <f t="shared" si="9"/>
        <v>0</v>
      </c>
      <c r="Y134" s="133"/>
      <c r="Z134" s="139">
        <f>'Test-AI'!L132</f>
        <v>0</v>
      </c>
      <c r="AA134" s="381">
        <f>'Test-AI'!M132</f>
        <v>0</v>
      </c>
      <c r="AB134" s="381">
        <f>'Test-AI'!N132</f>
        <v>0</v>
      </c>
      <c r="AC134" s="381">
        <f>'Test-AI'!O132</f>
        <v>0</v>
      </c>
      <c r="AD134" s="381">
        <f>(Summary!$C$58*AA134+Summary!$C$59*AB134+Summary!$C$60*AC134)/Summary!$C$61</f>
        <v>0</v>
      </c>
      <c r="AE134" s="381">
        <f>'Test-AI'!P132</f>
        <v>0</v>
      </c>
      <c r="AF134" s="381">
        <f>'Test-AI'!Q132</f>
        <v>0</v>
      </c>
      <c r="AG134" s="381">
        <f>'Test-AI'!R132</f>
        <v>0</v>
      </c>
      <c r="AH134" s="381">
        <f>'Test-AI'!S132</f>
        <v>0</v>
      </c>
      <c r="AI134" s="381">
        <f>'Test-AI'!T132</f>
        <v>0</v>
      </c>
      <c r="AJ134" s="381">
        <f>'Test-AI'!U132</f>
        <v>0</v>
      </c>
      <c r="AK134" s="381">
        <f>'Test-AI'!V132</f>
        <v>0</v>
      </c>
      <c r="AL134" s="381">
        <f>'Test-AI'!W132</f>
        <v>0</v>
      </c>
      <c r="AM134" s="381">
        <f>'Test-AI'!X132</f>
        <v>0</v>
      </c>
      <c r="AN134" s="381">
        <f>10*LOG10(1/((Summary!$C$75/10^(AK134/10)+Summary!$C$76/10^(AL134/10)+Summary!$C$77/10^(AM134/10))/Summary!$C$78))</f>
        <v>0</v>
      </c>
      <c r="AO134" s="140">
        <f>'Test-AI'!Y132</f>
        <v>0</v>
      </c>
      <c r="AP134" s="140">
        <f>'Test-AI'!Z132</f>
        <v>0</v>
      </c>
      <c r="AQ134" s="141">
        <f t="shared" si="10"/>
        <v>0</v>
      </c>
      <c r="AR134" s="142" t="e">
        <f t="shared" si="11"/>
        <v>#DIV/0!</v>
      </c>
      <c r="AS134" s="143" t="e">
        <f t="shared" si="12"/>
        <v>#DIV/0!</v>
      </c>
      <c r="AT134" s="136"/>
      <c r="AU134" s="136"/>
      <c r="AV134" s="467" t="s">
        <v>123</v>
      </c>
      <c r="AW134" s="468" t="e" cm="1">
        <f t="array" ref="AW134">bdRateExtend($G132:$G135,H132:H135,$Z132:$Z135,AA132:AA135)</f>
        <v>#VALUE!</v>
      </c>
      <c r="AX134" s="480"/>
      <c r="AY134" s="480"/>
      <c r="AZ134" s="497"/>
      <c r="BA134" s="497"/>
      <c r="BB134" s="480"/>
      <c r="BC134" s="468" t="e" cm="1">
        <f t="array" ref="BC134">bdRateExtend($G132:$G135,L132:L135,$Z132:$Z135,AE132:AE135)</f>
        <v>#VALUE!</v>
      </c>
      <c r="BD134" s="476"/>
      <c r="BE134" s="468" t="e" cm="1">
        <f t="array" ref="BE134">bdRateExtend($G132:$G135,M132:M135,$Z132:$Z135,AF132:AF135)</f>
        <v>#VALUE!</v>
      </c>
      <c r="BF134" s="476"/>
      <c r="BG134" s="469" t="e" cm="1">
        <f t="array" ref="BG134">bdRateExtend($G132:$G135,N132:N135,$Z132:$Z135,AG132:AG135,"None", FALSE,1)</f>
        <v>#VALUE!</v>
      </c>
      <c r="BH134" s="476"/>
      <c r="BI134" s="469" t="e" cm="1">
        <f t="array" ref="BI134">bdRateExtend($G132:$G135,O132:O135,$Z132:$Z135,AH132:AH135,"None", FALSE,1)</f>
        <v>#VALUE!</v>
      </c>
      <c r="BJ134" s="476"/>
      <c r="BK134" s="468" t="e" cm="1">
        <f t="array" ref="BK134">bdRateExtend($G132:$G135,P132:P135,$Z132:$Z135,AI132:AI135)</f>
        <v>#VALUE!</v>
      </c>
      <c r="BL134" s="476"/>
      <c r="BM134" s="468" t="e" cm="1">
        <f t="array" ref="BM134">bdRateExtend($G132:$G135,Q132:Q135,$Z132:$Z135,AJ132:AJ135)</f>
        <v>#VALUE!</v>
      </c>
      <c r="BN134" s="476"/>
      <c r="BO134" s="468" t="e" cm="1">
        <f t="array" ref="BO134">bdRateExtend($G132:$G135,R132:R135,$Z132:$Z135,AK132:AK135)</f>
        <v>#VALUE!</v>
      </c>
      <c r="BP134" s="480"/>
      <c r="BQ134" s="480"/>
      <c r="BR134" s="480"/>
      <c r="BS134" s="480"/>
      <c r="BT134" s="480"/>
      <c r="BU134" s="463" cm="1">
        <f t="array" ref="BU134">testVMAFRange($G132:$G135,N132:N135,$Z132:$Z135,AG132:AG135)</f>
        <v>0</v>
      </c>
      <c r="BV134" s="465"/>
      <c r="BW134" s="463" cm="1">
        <f t="array" ref="BW134">testVMAFRange($G132:$G135,O132:O135,$Z132:$Z135,AH132:AH135)</f>
        <v>0</v>
      </c>
      <c r="BX134" s="465"/>
    </row>
    <row r="135" spans="1:76" ht="17" customHeight="1" thickBot="1" x14ac:dyDescent="0.4">
      <c r="A135" s="516"/>
      <c r="B135" s="518"/>
      <c r="C135" s="521"/>
      <c r="D135" s="522"/>
      <c r="E135" s="523"/>
      <c r="F135" s="144">
        <v>55</v>
      </c>
      <c r="G135" s="145">
        <f>'Anchor-AI'!L133</f>
        <v>0</v>
      </c>
      <c r="H135" s="146">
        <f>'Anchor-AI'!M133</f>
        <v>0</v>
      </c>
      <c r="I135" s="146">
        <f>'Anchor-AI'!N133</f>
        <v>0</v>
      </c>
      <c r="J135" s="146">
        <f>'Anchor-AI'!O133</f>
        <v>0</v>
      </c>
      <c r="K135" s="146">
        <f>(Summary!$C$58*H135+Summary!$C$59*I135+Summary!$C$60*J135)/Summary!$C$61</f>
        <v>0</v>
      </c>
      <c r="L135" s="146">
        <f>'Anchor-AI'!P133</f>
        <v>0</v>
      </c>
      <c r="M135" s="146">
        <f>'Anchor-AI'!Q133</f>
        <v>0</v>
      </c>
      <c r="N135" s="146">
        <f>'Anchor-AI'!R133</f>
        <v>0</v>
      </c>
      <c r="O135" s="146">
        <f>'Anchor-AI'!S133</f>
        <v>0</v>
      </c>
      <c r="P135" s="146">
        <f>'Anchor-AI'!T133</f>
        <v>0</v>
      </c>
      <c r="Q135" s="146">
        <f>'Anchor-AI'!U133</f>
        <v>0</v>
      </c>
      <c r="R135" s="146">
        <f>'Anchor-AI'!V133</f>
        <v>0</v>
      </c>
      <c r="S135" s="146">
        <f>'Anchor-AI'!W133</f>
        <v>0</v>
      </c>
      <c r="T135" s="146">
        <f>'Anchor-AI'!X133</f>
        <v>0</v>
      </c>
      <c r="U135" s="146">
        <f>10*LOG10(1/((Summary!$C$75/10^(R135/10)+Summary!$C$76/10^(S135/10)+Summary!$C$77/10^(T135/10))/Summary!$C$78))</f>
        <v>0</v>
      </c>
      <c r="V135" s="140">
        <f>'Anchor-AI'!Y133</f>
        <v>0</v>
      </c>
      <c r="W135" s="140">
        <f>'Anchor-AI'!Z133</f>
        <v>0</v>
      </c>
      <c r="X135" s="147">
        <f t="shared" si="9"/>
        <v>0</v>
      </c>
      <c r="Y135" s="133"/>
      <c r="Z135" s="145">
        <f>'Test-AI'!L133</f>
        <v>0</v>
      </c>
      <c r="AA135" s="382">
        <f>'Test-AI'!M133</f>
        <v>0</v>
      </c>
      <c r="AB135" s="382">
        <f>'Test-AI'!N133</f>
        <v>0</v>
      </c>
      <c r="AC135" s="382">
        <f>'Test-AI'!O133</f>
        <v>0</v>
      </c>
      <c r="AD135" s="382">
        <f>(Summary!$C$58*AA135+Summary!$C$59*AB135+Summary!$C$60*AC135)/Summary!$C$61</f>
        <v>0</v>
      </c>
      <c r="AE135" s="382">
        <f>'Test-AI'!P133</f>
        <v>0</v>
      </c>
      <c r="AF135" s="382">
        <f>'Test-AI'!Q133</f>
        <v>0</v>
      </c>
      <c r="AG135" s="382">
        <f>'Test-AI'!R133</f>
        <v>0</v>
      </c>
      <c r="AH135" s="382">
        <f>'Test-AI'!S133</f>
        <v>0</v>
      </c>
      <c r="AI135" s="382">
        <f>'Test-AI'!T133</f>
        <v>0</v>
      </c>
      <c r="AJ135" s="382">
        <f>'Test-AI'!U133</f>
        <v>0</v>
      </c>
      <c r="AK135" s="382">
        <f>'Test-AI'!V133</f>
        <v>0</v>
      </c>
      <c r="AL135" s="382">
        <f>'Test-AI'!W133</f>
        <v>0</v>
      </c>
      <c r="AM135" s="382">
        <f>'Test-AI'!X133</f>
        <v>0</v>
      </c>
      <c r="AN135" s="382">
        <f>10*LOG10(1/((Summary!$C$75/10^(AK135/10)+Summary!$C$76/10^(AL135/10)+Summary!$C$77/10^(AM135/10))/Summary!$C$78))</f>
        <v>0</v>
      </c>
      <c r="AO135" s="140">
        <f>'Test-AI'!Y133</f>
        <v>0</v>
      </c>
      <c r="AP135" s="140">
        <f>'Test-AI'!Z133</f>
        <v>0</v>
      </c>
      <c r="AQ135" s="147">
        <f t="shared" si="10"/>
        <v>0</v>
      </c>
      <c r="AR135" s="148" t="e">
        <f t="shared" si="11"/>
        <v>#DIV/0!</v>
      </c>
      <c r="AS135" s="149" t="e">
        <f t="shared" si="12"/>
        <v>#DIV/0!</v>
      </c>
      <c r="AT135" s="136"/>
      <c r="AU135" s="136"/>
      <c r="AV135" s="470"/>
      <c r="AW135" s="471"/>
      <c r="AX135" s="481"/>
      <c r="AY135" s="481"/>
      <c r="AZ135" s="498"/>
      <c r="BA135" s="498"/>
      <c r="BB135" s="481"/>
      <c r="BC135" s="471"/>
      <c r="BD135" s="477"/>
      <c r="BE135" s="471"/>
      <c r="BF135" s="477"/>
      <c r="BG135" s="472"/>
      <c r="BH135" s="477"/>
      <c r="BI135" s="472"/>
      <c r="BJ135" s="477"/>
      <c r="BK135" s="471"/>
      <c r="BL135" s="477"/>
      <c r="BM135" s="471"/>
      <c r="BN135" s="477"/>
      <c r="BO135" s="471"/>
      <c r="BP135" s="481"/>
      <c r="BQ135" s="481"/>
      <c r="BR135" s="481"/>
      <c r="BS135" s="481"/>
      <c r="BT135" s="481"/>
      <c r="BU135" s="473"/>
      <c r="BV135" s="466"/>
      <c r="BW135" s="473"/>
      <c r="BX135" s="466"/>
    </row>
    <row r="136" spans="1:76" ht="17" customHeight="1" x14ac:dyDescent="0.35">
      <c r="A136" s="516"/>
      <c r="B136" s="482" t="s">
        <v>2</v>
      </c>
      <c r="C136" s="519" t="s">
        <v>46</v>
      </c>
      <c r="D136" s="489">
        <v>29.97</v>
      </c>
      <c r="E136" s="492">
        <v>10</v>
      </c>
      <c r="F136" s="129">
        <v>15</v>
      </c>
      <c r="G136" s="130">
        <f>'Anchor-AI'!L134</f>
        <v>0</v>
      </c>
      <c r="H136" s="131">
        <f>'Anchor-AI'!M134</f>
        <v>0</v>
      </c>
      <c r="I136" s="131">
        <f>'Anchor-AI'!N134</f>
        <v>0</v>
      </c>
      <c r="J136" s="131">
        <f>'Anchor-AI'!O134</f>
        <v>0</v>
      </c>
      <c r="K136" s="131">
        <f>(Summary!$C$58*H136+Summary!$C$59*I136+Summary!$C$60*J136)/Summary!$C$61</f>
        <v>0</v>
      </c>
      <c r="L136" s="131">
        <f>'Anchor-AI'!P134</f>
        <v>0</v>
      </c>
      <c r="M136" s="131">
        <f>'Anchor-AI'!Q134</f>
        <v>0</v>
      </c>
      <c r="N136" s="131">
        <f>'Anchor-AI'!R134</f>
        <v>0</v>
      </c>
      <c r="O136" s="131">
        <f>'Anchor-AI'!S134</f>
        <v>0</v>
      </c>
      <c r="P136" s="131">
        <f>'Anchor-AI'!T134</f>
        <v>0</v>
      </c>
      <c r="Q136" s="131">
        <f>'Anchor-AI'!U134</f>
        <v>0</v>
      </c>
      <c r="R136" s="131">
        <f>'Anchor-AI'!V134</f>
        <v>0</v>
      </c>
      <c r="S136" s="131">
        <f>'Anchor-AI'!W134</f>
        <v>0</v>
      </c>
      <c r="T136" s="131">
        <f>'Anchor-AI'!X134</f>
        <v>0</v>
      </c>
      <c r="U136" s="131">
        <f>10*LOG10(1/((Summary!$C$75/10^(R136/10)+Summary!$C$76/10^(S136/10)+Summary!$C$77/10^(T136/10))/Summary!$C$78))</f>
        <v>0</v>
      </c>
      <c r="V136" s="131">
        <f>'Anchor-AI'!Y134</f>
        <v>0</v>
      </c>
      <c r="W136" s="131">
        <f>'Anchor-AI'!Z134</f>
        <v>0</v>
      </c>
      <c r="X136" s="132">
        <f t="shared" si="9"/>
        <v>0</v>
      </c>
      <c r="Y136" s="133"/>
      <c r="Z136" s="130">
        <f>'Test-AI'!L134</f>
        <v>0</v>
      </c>
      <c r="AA136" s="380">
        <f>'Test-AI'!M134</f>
        <v>0</v>
      </c>
      <c r="AB136" s="380">
        <f>'Test-AI'!N134</f>
        <v>0</v>
      </c>
      <c r="AC136" s="380">
        <f>'Test-AI'!O134</f>
        <v>0</v>
      </c>
      <c r="AD136" s="380">
        <f>(Summary!$C$58*AA136+Summary!$C$59*AB136+Summary!$C$60*AC136)/Summary!$C$61</f>
        <v>0</v>
      </c>
      <c r="AE136" s="380">
        <f>'Test-AI'!P134</f>
        <v>0</v>
      </c>
      <c r="AF136" s="380">
        <f>'Test-AI'!Q134</f>
        <v>0</v>
      </c>
      <c r="AG136" s="380">
        <f>'Test-AI'!R134</f>
        <v>0</v>
      </c>
      <c r="AH136" s="380">
        <f>'Test-AI'!S134</f>
        <v>0</v>
      </c>
      <c r="AI136" s="380">
        <f>'Test-AI'!T134</f>
        <v>0</v>
      </c>
      <c r="AJ136" s="380">
        <f>'Test-AI'!U134</f>
        <v>0</v>
      </c>
      <c r="AK136" s="380">
        <f>'Test-AI'!V134</f>
        <v>0</v>
      </c>
      <c r="AL136" s="380">
        <f>'Test-AI'!W134</f>
        <v>0</v>
      </c>
      <c r="AM136" s="380">
        <f>'Test-AI'!X134</f>
        <v>0</v>
      </c>
      <c r="AN136" s="380">
        <f>10*LOG10(1/((Summary!$C$75/10^(AK136/10)+Summary!$C$76/10^(AL136/10)+Summary!$C$77/10^(AM136/10))/Summary!$C$78))</f>
        <v>0</v>
      </c>
      <c r="AO136" s="131">
        <f>'Test-AI'!Y134</f>
        <v>0</v>
      </c>
      <c r="AP136" s="131">
        <f>'Test-AI'!Z134</f>
        <v>0</v>
      </c>
      <c r="AQ136" s="132">
        <f t="shared" si="10"/>
        <v>0</v>
      </c>
      <c r="AR136" s="134" t="e">
        <f t="shared" si="11"/>
        <v>#DIV/0!</v>
      </c>
      <c r="AS136" s="135" t="e">
        <f t="shared" si="12"/>
        <v>#DIV/0!</v>
      </c>
      <c r="AT136" s="136"/>
      <c r="AU136" s="136"/>
      <c r="AV136" s="495" t="s">
        <v>121</v>
      </c>
      <c r="AW136" s="478" t="e" cm="1">
        <f t="array" ref="AW136">bdRateExtend($G136:$G139,H136:H139,$Z136:$Z139,AA136:AA139)</f>
        <v>#VALUE!</v>
      </c>
      <c r="AX136" s="479" t="e" cm="1">
        <f t="array" ref="AX136">bdRateExtend($G136:$G141,H136:H141,$Z136:$Z141,AA136:AA141)</f>
        <v>#VALUE!</v>
      </c>
      <c r="AY136" s="479" t="e" cm="1">
        <f t="array" ref="AY136">bdRateExtend($G136:$G141,I136:I141,$Z136:$Z141,AB136:AB141)</f>
        <v>#VALUE!</v>
      </c>
      <c r="AZ136" s="496" t="e" cm="1">
        <f t="array" ref="AZ136">bdRateExtend($G136:$G141,J136:J141,$Z136:$Z141,AC136:AC141)</f>
        <v>#VALUE!</v>
      </c>
      <c r="BA136" s="496" t="e" cm="1">
        <f t="array" ref="BA136">bdRateExtend($G136:$G141,K136:K141,$Z136:$Z141,AD136:AD141)</f>
        <v>#VALUE!</v>
      </c>
      <c r="BB136" s="479" t="e">
        <f>(Summary!$C$89*AX136+Summary!$C$90*AY136+Summary!$C$91*AZ136)/Summary!$C$92</f>
        <v>#VALUE!</v>
      </c>
      <c r="BC136" s="478" t="e" cm="1">
        <f t="array" ref="BC136">bdRateExtend($G136:$G139,L136:L139,$Z136:$Z139,AE136:AE139)</f>
        <v>#VALUE!</v>
      </c>
      <c r="BD136" s="475" t="e" cm="1">
        <f t="array" ref="BD136">bdRateExtend($G136:$G141,L136:L141,$Z136:$Z141,AE136:AE141)</f>
        <v>#VALUE!</v>
      </c>
      <c r="BE136" s="478" t="e" cm="1">
        <f t="array" ref="BE136">bdRateExtend($G136:$G139,M136:M139,$Z136:$Z139,AF136:AF139)</f>
        <v>#VALUE!</v>
      </c>
      <c r="BF136" s="475" t="e" cm="1">
        <f t="array" ref="BF136">bdRateExtend($G136:$G141,M136:M141,$Z136:$Z141,AF136:AF141)</f>
        <v>#VALUE!</v>
      </c>
      <c r="BG136" s="474" t="e" cm="1">
        <f t="array" ref="BG136">bdRateExtend($G136:$G139,N136:N139,$Z136:$Z139,AG136:AG139,"None", FALSE,1)</f>
        <v>#VALUE!</v>
      </c>
      <c r="BH136" s="475" t="e" cm="1">
        <f t="array" ref="BH136">bdRateExtend($G136:$G141,N136:N141,$Z136:$Z141,AG136:AG141,"None", FALSE,1)</f>
        <v>#VALUE!</v>
      </c>
      <c r="BI136" s="474" t="e" cm="1">
        <f t="array" ref="BI136">bdRateExtend($G136:$G139,O136:O139,$Z136:$Z139,AH136:AH139,"None", FALSE,1)</f>
        <v>#VALUE!</v>
      </c>
      <c r="BJ136" s="475" t="e" cm="1">
        <f t="array" ref="BJ136">bdRateExtend($G136:$G141,O136:O141,$Z136:$Z141,AH136:AH141,"None", FALSE,1)</f>
        <v>#VALUE!</v>
      </c>
      <c r="BK136" s="478" t="e" cm="1">
        <f t="array" ref="BK136">bdRateExtend($G136:$G139,P136:P139,$Z136:$Z139,AI136:AI139)</f>
        <v>#VALUE!</v>
      </c>
      <c r="BL136" s="475" t="e" cm="1">
        <f t="array" ref="BL136">bdRateExtend($G136:$G141,P136:P141,$Z136:$Z141,AI136:AI141)</f>
        <v>#VALUE!</v>
      </c>
      <c r="BM136" s="478" t="e" cm="1">
        <f t="array" ref="BM136">bdRateExtend($G136:$G139,Q136:Q139,$Z136:$Z139,AJ136:AJ139)</f>
        <v>#VALUE!</v>
      </c>
      <c r="BN136" s="475" t="e" cm="1">
        <f t="array" ref="BN136">bdRateExtend($G136:$G141,Q136:Q141,$Z136:$Z141,AJ136:AJ141)</f>
        <v>#VALUE!</v>
      </c>
      <c r="BO136" s="478" t="e" cm="1">
        <f t="array" ref="BO136">bdRateExtend($G136:$G139,R136:R139,$Z136:$Z139,AK136:AK139)</f>
        <v>#VALUE!</v>
      </c>
      <c r="BP136" s="479" t="e" cm="1">
        <f t="array" ref="BP136">bdRateExtend($G136:$G141,R136:R141,$Z136:$Z141,AK136:AK141)</f>
        <v>#VALUE!</v>
      </c>
      <c r="BQ136" s="479" t="e" cm="1">
        <f t="array" ref="BQ136">bdRateExtend($G136:$G141,S136:S141,$Z136:$Z141,AL136:AL141)</f>
        <v>#VALUE!</v>
      </c>
      <c r="BR136" s="479" t="e" cm="1">
        <f t="array" ref="BR136">bdRateExtend($G136:$G141,T136:T141,$Z136:$Z141,AM136:AM141)</f>
        <v>#VALUE!</v>
      </c>
      <c r="BS136" s="479" t="e" cm="1">
        <f t="array" ref="BS136">bdRateExtend($G136:$G141,U136:U141,$Z136:$Z141,AN136:AN141)</f>
        <v>#VALUE!</v>
      </c>
      <c r="BT136" s="479" t="e">
        <f>(Summary!$C$103*BP136+Summary!$C$104*BQ136+Summary!$C$105*BR136)/Summary!$C$106</f>
        <v>#VALUE!</v>
      </c>
      <c r="BU136" s="462" cm="1">
        <f t="array" ref="BU136">testVMAFRange($G136:$G139,N136:N139,$Z136:$Z139,AG136:AG139)</f>
        <v>0</v>
      </c>
      <c r="BV136" s="464" cm="1">
        <f t="array" ref="BV136">testVMAFRange($G136:$G141,N136:N141,$Z136:$Z141,AG136:AG141)</f>
        <v>0</v>
      </c>
      <c r="BW136" s="462" cm="1">
        <f t="array" ref="BW136">testVMAFRange($G136:$G139,O136:O139,$Z136:$Z139,AH136:AH139)</f>
        <v>0</v>
      </c>
      <c r="BX136" s="464" cm="1">
        <f t="array" ref="BX136">testVMAFRange($G136:$G141,O136:O141,$Z136:$Z141,AH136:AH141)</f>
        <v>0</v>
      </c>
    </row>
    <row r="137" spans="1:76" ht="17" customHeight="1" x14ac:dyDescent="0.35">
      <c r="A137" s="516"/>
      <c r="B137" s="483"/>
      <c r="C137" s="520"/>
      <c r="D137" s="490"/>
      <c r="E137" s="493"/>
      <c r="F137" s="138">
        <v>23</v>
      </c>
      <c r="G137" s="139">
        <f>'Anchor-AI'!L135</f>
        <v>0</v>
      </c>
      <c r="H137" s="140">
        <f>'Anchor-AI'!M135</f>
        <v>0</v>
      </c>
      <c r="I137" s="140">
        <f>'Anchor-AI'!N135</f>
        <v>0</v>
      </c>
      <c r="J137" s="140">
        <f>'Anchor-AI'!O135</f>
        <v>0</v>
      </c>
      <c r="K137" s="140">
        <f>(Summary!$C$58*H137+Summary!$C$59*I137+Summary!$C$60*J137)/Summary!$C$61</f>
        <v>0</v>
      </c>
      <c r="L137" s="140">
        <f>'Anchor-AI'!P135</f>
        <v>0</v>
      </c>
      <c r="M137" s="140">
        <f>'Anchor-AI'!Q135</f>
        <v>0</v>
      </c>
      <c r="N137" s="140">
        <f>'Anchor-AI'!R135</f>
        <v>0</v>
      </c>
      <c r="O137" s="140">
        <f>'Anchor-AI'!S135</f>
        <v>0</v>
      </c>
      <c r="P137" s="140">
        <f>'Anchor-AI'!T135</f>
        <v>0</v>
      </c>
      <c r="Q137" s="140">
        <f>'Anchor-AI'!U135</f>
        <v>0</v>
      </c>
      <c r="R137" s="140">
        <f>'Anchor-AI'!V135</f>
        <v>0</v>
      </c>
      <c r="S137" s="140">
        <f>'Anchor-AI'!W135</f>
        <v>0</v>
      </c>
      <c r="T137" s="140">
        <f>'Anchor-AI'!X135</f>
        <v>0</v>
      </c>
      <c r="U137" s="140">
        <f>10*LOG10(1/((Summary!$C$75/10^(R137/10)+Summary!$C$76/10^(S137/10)+Summary!$C$77/10^(T137/10))/Summary!$C$78))</f>
        <v>0</v>
      </c>
      <c r="V137" s="140">
        <f>'Anchor-AI'!Y135</f>
        <v>0</v>
      </c>
      <c r="W137" s="140">
        <f>'Anchor-AI'!Z135</f>
        <v>0</v>
      </c>
      <c r="X137" s="141">
        <f t="shared" si="9"/>
        <v>0</v>
      </c>
      <c r="Y137" s="133"/>
      <c r="Z137" s="139">
        <f>'Test-AI'!L135</f>
        <v>0</v>
      </c>
      <c r="AA137" s="381">
        <f>'Test-AI'!M135</f>
        <v>0</v>
      </c>
      <c r="AB137" s="381">
        <f>'Test-AI'!N135</f>
        <v>0</v>
      </c>
      <c r="AC137" s="381">
        <f>'Test-AI'!O135</f>
        <v>0</v>
      </c>
      <c r="AD137" s="381">
        <f>(Summary!$C$58*AA137+Summary!$C$59*AB137+Summary!$C$60*AC137)/Summary!$C$61</f>
        <v>0</v>
      </c>
      <c r="AE137" s="381">
        <f>'Test-AI'!P135</f>
        <v>0</v>
      </c>
      <c r="AF137" s="381">
        <f>'Test-AI'!Q135</f>
        <v>0</v>
      </c>
      <c r="AG137" s="381">
        <f>'Test-AI'!R135</f>
        <v>0</v>
      </c>
      <c r="AH137" s="381">
        <f>'Test-AI'!S135</f>
        <v>0</v>
      </c>
      <c r="AI137" s="381">
        <f>'Test-AI'!T135</f>
        <v>0</v>
      </c>
      <c r="AJ137" s="381">
        <f>'Test-AI'!U135</f>
        <v>0</v>
      </c>
      <c r="AK137" s="381">
        <f>'Test-AI'!V135</f>
        <v>0</v>
      </c>
      <c r="AL137" s="381">
        <f>'Test-AI'!W135</f>
        <v>0</v>
      </c>
      <c r="AM137" s="381">
        <f>'Test-AI'!X135</f>
        <v>0</v>
      </c>
      <c r="AN137" s="381">
        <f>10*LOG10(1/((Summary!$C$75/10^(AK137/10)+Summary!$C$76/10^(AL137/10)+Summary!$C$77/10^(AM137/10))/Summary!$C$78))</f>
        <v>0</v>
      </c>
      <c r="AO137" s="140">
        <f>'Test-AI'!Y135</f>
        <v>0</v>
      </c>
      <c r="AP137" s="140">
        <f>'Test-AI'!Z135</f>
        <v>0</v>
      </c>
      <c r="AQ137" s="141">
        <f t="shared" si="10"/>
        <v>0</v>
      </c>
      <c r="AR137" s="142" t="e">
        <f t="shared" si="11"/>
        <v>#DIV/0!</v>
      </c>
      <c r="AS137" s="143" t="e">
        <f t="shared" si="12"/>
        <v>#DIV/0!</v>
      </c>
      <c r="AT137" s="136"/>
      <c r="AU137" s="136"/>
      <c r="AV137" s="467"/>
      <c r="AW137" s="468"/>
      <c r="AX137" s="480"/>
      <c r="AY137" s="480"/>
      <c r="AZ137" s="497"/>
      <c r="BA137" s="497"/>
      <c r="BB137" s="480"/>
      <c r="BC137" s="468"/>
      <c r="BD137" s="476"/>
      <c r="BE137" s="468"/>
      <c r="BF137" s="476"/>
      <c r="BG137" s="469"/>
      <c r="BH137" s="476"/>
      <c r="BI137" s="469"/>
      <c r="BJ137" s="476"/>
      <c r="BK137" s="468"/>
      <c r="BL137" s="476"/>
      <c r="BM137" s="468"/>
      <c r="BN137" s="476"/>
      <c r="BO137" s="468"/>
      <c r="BP137" s="480"/>
      <c r="BQ137" s="480"/>
      <c r="BR137" s="480"/>
      <c r="BS137" s="480"/>
      <c r="BT137" s="480"/>
      <c r="BU137" s="463"/>
      <c r="BV137" s="465"/>
      <c r="BW137" s="463"/>
      <c r="BX137" s="465"/>
    </row>
    <row r="138" spans="1:76" ht="17" customHeight="1" x14ac:dyDescent="0.35">
      <c r="A138" s="516"/>
      <c r="B138" s="483"/>
      <c r="C138" s="520"/>
      <c r="D138" s="490"/>
      <c r="E138" s="493"/>
      <c r="F138" s="138">
        <v>31</v>
      </c>
      <c r="G138" s="139">
        <f>'Anchor-AI'!L136</f>
        <v>0</v>
      </c>
      <c r="H138" s="140">
        <f>'Anchor-AI'!M136</f>
        <v>0</v>
      </c>
      <c r="I138" s="140">
        <f>'Anchor-AI'!N136</f>
        <v>0</v>
      </c>
      <c r="J138" s="140">
        <f>'Anchor-AI'!O136</f>
        <v>0</v>
      </c>
      <c r="K138" s="140">
        <f>(Summary!$C$58*H138+Summary!$C$59*I138+Summary!$C$60*J138)/Summary!$C$61</f>
        <v>0</v>
      </c>
      <c r="L138" s="140">
        <f>'Anchor-AI'!P136</f>
        <v>0</v>
      </c>
      <c r="M138" s="140">
        <f>'Anchor-AI'!Q136</f>
        <v>0</v>
      </c>
      <c r="N138" s="140">
        <f>'Anchor-AI'!R136</f>
        <v>0</v>
      </c>
      <c r="O138" s="140">
        <f>'Anchor-AI'!S136</f>
        <v>0</v>
      </c>
      <c r="P138" s="140">
        <f>'Anchor-AI'!T136</f>
        <v>0</v>
      </c>
      <c r="Q138" s="140">
        <f>'Anchor-AI'!U136</f>
        <v>0</v>
      </c>
      <c r="R138" s="140">
        <f>'Anchor-AI'!V136</f>
        <v>0</v>
      </c>
      <c r="S138" s="140">
        <f>'Anchor-AI'!W136</f>
        <v>0</v>
      </c>
      <c r="T138" s="140">
        <f>'Anchor-AI'!X136</f>
        <v>0</v>
      </c>
      <c r="U138" s="140">
        <f>10*LOG10(1/((Summary!$C$75/10^(R138/10)+Summary!$C$76/10^(S138/10)+Summary!$C$77/10^(T138/10))/Summary!$C$78))</f>
        <v>0</v>
      </c>
      <c r="V138" s="140">
        <f>'Anchor-AI'!Y136</f>
        <v>0</v>
      </c>
      <c r="W138" s="140">
        <f>'Anchor-AI'!Z136</f>
        <v>0</v>
      </c>
      <c r="X138" s="141">
        <f t="shared" ref="X138:X165" si="13">V138/3600</f>
        <v>0</v>
      </c>
      <c r="Y138" s="133"/>
      <c r="Z138" s="139">
        <f>'Test-AI'!L136</f>
        <v>0</v>
      </c>
      <c r="AA138" s="381">
        <f>'Test-AI'!M136</f>
        <v>0</v>
      </c>
      <c r="AB138" s="381">
        <f>'Test-AI'!N136</f>
        <v>0</v>
      </c>
      <c r="AC138" s="381">
        <f>'Test-AI'!O136</f>
        <v>0</v>
      </c>
      <c r="AD138" s="381">
        <f>(Summary!$C$58*AA138+Summary!$C$59*AB138+Summary!$C$60*AC138)/Summary!$C$61</f>
        <v>0</v>
      </c>
      <c r="AE138" s="381">
        <f>'Test-AI'!P136</f>
        <v>0</v>
      </c>
      <c r="AF138" s="381">
        <f>'Test-AI'!Q136</f>
        <v>0</v>
      </c>
      <c r="AG138" s="381">
        <f>'Test-AI'!R136</f>
        <v>0</v>
      </c>
      <c r="AH138" s="381">
        <f>'Test-AI'!S136</f>
        <v>0</v>
      </c>
      <c r="AI138" s="381">
        <f>'Test-AI'!T136</f>
        <v>0</v>
      </c>
      <c r="AJ138" s="381">
        <f>'Test-AI'!U136</f>
        <v>0</v>
      </c>
      <c r="AK138" s="381">
        <f>'Test-AI'!V136</f>
        <v>0</v>
      </c>
      <c r="AL138" s="381">
        <f>'Test-AI'!W136</f>
        <v>0</v>
      </c>
      <c r="AM138" s="381">
        <f>'Test-AI'!X136</f>
        <v>0</v>
      </c>
      <c r="AN138" s="381">
        <f>10*LOG10(1/((Summary!$C$75/10^(AK138/10)+Summary!$C$76/10^(AL138/10)+Summary!$C$77/10^(AM138/10))/Summary!$C$78))</f>
        <v>0</v>
      </c>
      <c r="AO138" s="140">
        <f>'Test-AI'!Y136</f>
        <v>0</v>
      </c>
      <c r="AP138" s="140">
        <f>'Test-AI'!Z136</f>
        <v>0</v>
      </c>
      <c r="AQ138" s="141">
        <f t="shared" si="10"/>
        <v>0</v>
      </c>
      <c r="AR138" s="142" t="e">
        <f t="shared" si="11"/>
        <v>#DIV/0!</v>
      </c>
      <c r="AS138" s="143" t="e">
        <f t="shared" si="12"/>
        <v>#DIV/0!</v>
      </c>
      <c r="AT138" s="136"/>
      <c r="AU138" s="136"/>
      <c r="AV138" s="467" t="s">
        <v>122</v>
      </c>
      <c r="AW138" s="468" t="e" cm="1">
        <f t="array" ref="AW138">bdRateExtend($G137:$G140,H137:H140,$Z137:$Z140,AA137:AA140)</f>
        <v>#VALUE!</v>
      </c>
      <c r="AX138" s="480"/>
      <c r="AY138" s="480"/>
      <c r="AZ138" s="497"/>
      <c r="BA138" s="497"/>
      <c r="BB138" s="480"/>
      <c r="BC138" s="468" t="e" cm="1">
        <f t="array" ref="BC138">bdRateExtend($G137:$G140,L137:L140,$Z137:$Z140,AE137:AE140)</f>
        <v>#VALUE!</v>
      </c>
      <c r="BD138" s="476"/>
      <c r="BE138" s="468" t="e" cm="1">
        <f t="array" ref="BE138">bdRateExtend($G137:$G140,M137:M140,$Z137:$Z140,AF137:AF140)</f>
        <v>#VALUE!</v>
      </c>
      <c r="BF138" s="476"/>
      <c r="BG138" s="469" t="e" cm="1">
        <f t="array" ref="BG138">bdRateExtend($G137:$G140,N137:N140,$Z137:$Z140,AG137:AG140,"None", FALSE,1)</f>
        <v>#VALUE!</v>
      </c>
      <c r="BH138" s="476"/>
      <c r="BI138" s="469" t="e" cm="1">
        <f t="array" ref="BI138">bdRateExtend($G137:$G140,O137:O140,$Z137:$Z140,AH137:AH140,"None", FALSE,1)</f>
        <v>#VALUE!</v>
      </c>
      <c r="BJ138" s="476"/>
      <c r="BK138" s="468" t="e" cm="1">
        <f t="array" ref="BK138">bdRateExtend($G137:$G140,P137:P140,$Z137:$Z140,AI137:AI140)</f>
        <v>#VALUE!</v>
      </c>
      <c r="BL138" s="476"/>
      <c r="BM138" s="468" t="e" cm="1">
        <f t="array" ref="BM138">bdRateExtend($G137:$G140,Q137:Q140,$Z137:$Z140,AJ137:AJ140)</f>
        <v>#VALUE!</v>
      </c>
      <c r="BN138" s="476"/>
      <c r="BO138" s="468" t="e" cm="1">
        <f t="array" ref="BO138">bdRateExtend($G137:$G140,R137:R140,$Z137:$Z140,AK137:AK140)</f>
        <v>#VALUE!</v>
      </c>
      <c r="BP138" s="480"/>
      <c r="BQ138" s="480"/>
      <c r="BR138" s="480"/>
      <c r="BS138" s="480"/>
      <c r="BT138" s="480"/>
      <c r="BU138" s="463" cm="1">
        <f t="array" ref="BU138">testVMAFRange($G137:$G140,N137:N140,$Z137:$Z140,AG137:AG140)</f>
        <v>0</v>
      </c>
      <c r="BV138" s="465"/>
      <c r="BW138" s="463" cm="1">
        <f t="array" ref="BW138">testVMAFRange($G137:$G140,O137:O140,$Z137:$Z140,AH137:AH140)</f>
        <v>0</v>
      </c>
      <c r="BX138" s="465"/>
    </row>
    <row r="139" spans="1:76" ht="17" customHeight="1" x14ac:dyDescent="0.35">
      <c r="A139" s="516"/>
      <c r="B139" s="483"/>
      <c r="C139" s="520"/>
      <c r="D139" s="490"/>
      <c r="E139" s="493"/>
      <c r="F139" s="138">
        <v>39</v>
      </c>
      <c r="G139" s="139">
        <f>'Anchor-AI'!L137</f>
        <v>0</v>
      </c>
      <c r="H139" s="140">
        <f>'Anchor-AI'!M137</f>
        <v>0</v>
      </c>
      <c r="I139" s="140">
        <f>'Anchor-AI'!N137</f>
        <v>0</v>
      </c>
      <c r="J139" s="140">
        <f>'Anchor-AI'!O137</f>
        <v>0</v>
      </c>
      <c r="K139" s="140">
        <f>(Summary!$C$58*H139+Summary!$C$59*I139+Summary!$C$60*J139)/Summary!$C$61</f>
        <v>0</v>
      </c>
      <c r="L139" s="140">
        <f>'Anchor-AI'!P137</f>
        <v>0</v>
      </c>
      <c r="M139" s="140">
        <f>'Anchor-AI'!Q137</f>
        <v>0</v>
      </c>
      <c r="N139" s="140">
        <f>'Anchor-AI'!R137</f>
        <v>0</v>
      </c>
      <c r="O139" s="140">
        <f>'Anchor-AI'!S137</f>
        <v>0</v>
      </c>
      <c r="P139" s="140">
        <f>'Anchor-AI'!T137</f>
        <v>0</v>
      </c>
      <c r="Q139" s="140">
        <f>'Anchor-AI'!U137</f>
        <v>0</v>
      </c>
      <c r="R139" s="140">
        <f>'Anchor-AI'!V137</f>
        <v>0</v>
      </c>
      <c r="S139" s="140">
        <f>'Anchor-AI'!W137</f>
        <v>0</v>
      </c>
      <c r="T139" s="140">
        <f>'Anchor-AI'!X137</f>
        <v>0</v>
      </c>
      <c r="U139" s="140">
        <f>10*LOG10(1/((Summary!$C$75/10^(R139/10)+Summary!$C$76/10^(S139/10)+Summary!$C$77/10^(T139/10))/Summary!$C$78))</f>
        <v>0</v>
      </c>
      <c r="V139" s="140">
        <f>'Anchor-AI'!Y137</f>
        <v>0</v>
      </c>
      <c r="W139" s="140">
        <f>'Anchor-AI'!Z137</f>
        <v>0</v>
      </c>
      <c r="X139" s="141">
        <f t="shared" si="13"/>
        <v>0</v>
      </c>
      <c r="Y139" s="133"/>
      <c r="Z139" s="139">
        <f>'Test-AI'!L137</f>
        <v>0</v>
      </c>
      <c r="AA139" s="381">
        <f>'Test-AI'!M137</f>
        <v>0</v>
      </c>
      <c r="AB139" s="381">
        <f>'Test-AI'!N137</f>
        <v>0</v>
      </c>
      <c r="AC139" s="381">
        <f>'Test-AI'!O137</f>
        <v>0</v>
      </c>
      <c r="AD139" s="381">
        <f>(Summary!$C$58*AA139+Summary!$C$59*AB139+Summary!$C$60*AC139)/Summary!$C$61</f>
        <v>0</v>
      </c>
      <c r="AE139" s="381">
        <f>'Test-AI'!P137</f>
        <v>0</v>
      </c>
      <c r="AF139" s="381">
        <f>'Test-AI'!Q137</f>
        <v>0</v>
      </c>
      <c r="AG139" s="381">
        <f>'Test-AI'!R137</f>
        <v>0</v>
      </c>
      <c r="AH139" s="381">
        <f>'Test-AI'!S137</f>
        <v>0</v>
      </c>
      <c r="AI139" s="381">
        <f>'Test-AI'!T137</f>
        <v>0</v>
      </c>
      <c r="AJ139" s="381">
        <f>'Test-AI'!U137</f>
        <v>0</v>
      </c>
      <c r="AK139" s="381">
        <f>'Test-AI'!V137</f>
        <v>0</v>
      </c>
      <c r="AL139" s="381">
        <f>'Test-AI'!W137</f>
        <v>0</v>
      </c>
      <c r="AM139" s="381">
        <f>'Test-AI'!X137</f>
        <v>0</v>
      </c>
      <c r="AN139" s="381">
        <f>10*LOG10(1/((Summary!$C$75/10^(AK139/10)+Summary!$C$76/10^(AL139/10)+Summary!$C$77/10^(AM139/10))/Summary!$C$78))</f>
        <v>0</v>
      </c>
      <c r="AO139" s="140">
        <f>'Test-AI'!Y137</f>
        <v>0</v>
      </c>
      <c r="AP139" s="140">
        <f>'Test-AI'!Z137</f>
        <v>0</v>
      </c>
      <c r="AQ139" s="141">
        <f t="shared" si="10"/>
        <v>0</v>
      </c>
      <c r="AR139" s="142" t="e">
        <f t="shared" si="11"/>
        <v>#DIV/0!</v>
      </c>
      <c r="AS139" s="143" t="e">
        <f t="shared" si="12"/>
        <v>#DIV/0!</v>
      </c>
      <c r="AT139" s="136"/>
      <c r="AU139" s="136"/>
      <c r="AV139" s="467"/>
      <c r="AW139" s="468"/>
      <c r="AX139" s="480"/>
      <c r="AY139" s="480"/>
      <c r="AZ139" s="497"/>
      <c r="BA139" s="497"/>
      <c r="BB139" s="480"/>
      <c r="BC139" s="468"/>
      <c r="BD139" s="476"/>
      <c r="BE139" s="468"/>
      <c r="BF139" s="476"/>
      <c r="BG139" s="469"/>
      <c r="BH139" s="476"/>
      <c r="BI139" s="469"/>
      <c r="BJ139" s="476"/>
      <c r="BK139" s="468"/>
      <c r="BL139" s="476"/>
      <c r="BM139" s="468"/>
      <c r="BN139" s="476"/>
      <c r="BO139" s="468"/>
      <c r="BP139" s="480"/>
      <c r="BQ139" s="480"/>
      <c r="BR139" s="480"/>
      <c r="BS139" s="480"/>
      <c r="BT139" s="480"/>
      <c r="BU139" s="463"/>
      <c r="BV139" s="465"/>
      <c r="BW139" s="463"/>
      <c r="BX139" s="465"/>
    </row>
    <row r="140" spans="1:76" ht="17" customHeight="1" x14ac:dyDescent="0.35">
      <c r="A140" s="516"/>
      <c r="B140" s="483"/>
      <c r="C140" s="520"/>
      <c r="D140" s="490"/>
      <c r="E140" s="493"/>
      <c r="F140" s="138">
        <v>47</v>
      </c>
      <c r="G140" s="139">
        <f>'Anchor-AI'!L138</f>
        <v>0</v>
      </c>
      <c r="H140" s="140">
        <f>'Anchor-AI'!M138</f>
        <v>0</v>
      </c>
      <c r="I140" s="140">
        <f>'Anchor-AI'!N138</f>
        <v>0</v>
      </c>
      <c r="J140" s="140">
        <f>'Anchor-AI'!O138</f>
        <v>0</v>
      </c>
      <c r="K140" s="140">
        <f>(Summary!$C$58*H140+Summary!$C$59*I140+Summary!$C$60*J140)/Summary!$C$61</f>
        <v>0</v>
      </c>
      <c r="L140" s="140">
        <f>'Anchor-AI'!P138</f>
        <v>0</v>
      </c>
      <c r="M140" s="140">
        <f>'Anchor-AI'!Q138</f>
        <v>0</v>
      </c>
      <c r="N140" s="140">
        <f>'Anchor-AI'!R138</f>
        <v>0</v>
      </c>
      <c r="O140" s="140">
        <f>'Anchor-AI'!S138</f>
        <v>0</v>
      </c>
      <c r="P140" s="140">
        <f>'Anchor-AI'!T138</f>
        <v>0</v>
      </c>
      <c r="Q140" s="140">
        <f>'Anchor-AI'!U138</f>
        <v>0</v>
      </c>
      <c r="R140" s="140">
        <f>'Anchor-AI'!V138</f>
        <v>0</v>
      </c>
      <c r="S140" s="140">
        <f>'Anchor-AI'!W138</f>
        <v>0</v>
      </c>
      <c r="T140" s="140">
        <f>'Anchor-AI'!X138</f>
        <v>0</v>
      </c>
      <c r="U140" s="140">
        <f>10*LOG10(1/((Summary!$C$75/10^(R140/10)+Summary!$C$76/10^(S140/10)+Summary!$C$77/10^(T140/10))/Summary!$C$78))</f>
        <v>0</v>
      </c>
      <c r="V140" s="140">
        <f>'Anchor-AI'!Y138</f>
        <v>0</v>
      </c>
      <c r="W140" s="140">
        <f>'Anchor-AI'!Z138</f>
        <v>0</v>
      </c>
      <c r="X140" s="141">
        <f t="shared" si="13"/>
        <v>0</v>
      </c>
      <c r="Y140" s="133"/>
      <c r="Z140" s="139">
        <f>'Test-AI'!L138</f>
        <v>0</v>
      </c>
      <c r="AA140" s="381">
        <f>'Test-AI'!M138</f>
        <v>0</v>
      </c>
      <c r="AB140" s="381">
        <f>'Test-AI'!N138</f>
        <v>0</v>
      </c>
      <c r="AC140" s="381">
        <f>'Test-AI'!O138</f>
        <v>0</v>
      </c>
      <c r="AD140" s="381">
        <f>(Summary!$C$58*AA140+Summary!$C$59*AB140+Summary!$C$60*AC140)/Summary!$C$61</f>
        <v>0</v>
      </c>
      <c r="AE140" s="381">
        <f>'Test-AI'!P138</f>
        <v>0</v>
      </c>
      <c r="AF140" s="381">
        <f>'Test-AI'!Q138</f>
        <v>0</v>
      </c>
      <c r="AG140" s="381">
        <f>'Test-AI'!R138</f>
        <v>0</v>
      </c>
      <c r="AH140" s="381">
        <f>'Test-AI'!S138</f>
        <v>0</v>
      </c>
      <c r="AI140" s="381">
        <f>'Test-AI'!T138</f>
        <v>0</v>
      </c>
      <c r="AJ140" s="381">
        <f>'Test-AI'!U138</f>
        <v>0</v>
      </c>
      <c r="AK140" s="381">
        <f>'Test-AI'!V138</f>
        <v>0</v>
      </c>
      <c r="AL140" s="381">
        <f>'Test-AI'!W138</f>
        <v>0</v>
      </c>
      <c r="AM140" s="381">
        <f>'Test-AI'!X138</f>
        <v>0</v>
      </c>
      <c r="AN140" s="381">
        <f>10*LOG10(1/((Summary!$C$75/10^(AK140/10)+Summary!$C$76/10^(AL140/10)+Summary!$C$77/10^(AM140/10))/Summary!$C$78))</f>
        <v>0</v>
      </c>
      <c r="AO140" s="140">
        <f>'Test-AI'!Y138</f>
        <v>0</v>
      </c>
      <c r="AP140" s="140">
        <f>'Test-AI'!Z138</f>
        <v>0</v>
      </c>
      <c r="AQ140" s="141">
        <f t="shared" si="10"/>
        <v>0</v>
      </c>
      <c r="AR140" s="142" t="e">
        <f t="shared" si="11"/>
        <v>#DIV/0!</v>
      </c>
      <c r="AS140" s="143" t="e">
        <f t="shared" si="12"/>
        <v>#DIV/0!</v>
      </c>
      <c r="AT140" s="136"/>
      <c r="AU140" s="136"/>
      <c r="AV140" s="467" t="s">
        <v>123</v>
      </c>
      <c r="AW140" s="468" t="e" cm="1">
        <f t="array" ref="AW140">bdRateExtend($G138:$G141,H138:H141,$Z138:$Z141,AA138:AA141)</f>
        <v>#VALUE!</v>
      </c>
      <c r="AX140" s="480"/>
      <c r="AY140" s="480"/>
      <c r="AZ140" s="497"/>
      <c r="BA140" s="497"/>
      <c r="BB140" s="480"/>
      <c r="BC140" s="468" t="e" cm="1">
        <f t="array" ref="BC140">bdRateExtend($G138:$G141,L138:L141,$Z138:$Z141,AE138:AE141)</f>
        <v>#VALUE!</v>
      </c>
      <c r="BD140" s="476"/>
      <c r="BE140" s="468" t="e" cm="1">
        <f t="array" ref="BE140">bdRateExtend($G138:$G141,M138:M141,$Z138:$Z141,AF138:AF141)</f>
        <v>#VALUE!</v>
      </c>
      <c r="BF140" s="476"/>
      <c r="BG140" s="469" t="e" cm="1">
        <f t="array" ref="BG140">bdRateExtend($G138:$G141,N138:N141,$Z138:$Z141,AG138:AG141,"None", FALSE,1)</f>
        <v>#VALUE!</v>
      </c>
      <c r="BH140" s="476"/>
      <c r="BI140" s="469" t="e" cm="1">
        <f t="array" ref="BI140">bdRateExtend($G138:$G141,O138:O141,$Z138:$Z141,AH138:AH141,"None", FALSE,1)</f>
        <v>#VALUE!</v>
      </c>
      <c r="BJ140" s="476"/>
      <c r="BK140" s="468" t="e" cm="1">
        <f t="array" ref="BK140">bdRateExtend($G138:$G141,P138:P141,$Z138:$Z141,AI138:AI141)</f>
        <v>#VALUE!</v>
      </c>
      <c r="BL140" s="476"/>
      <c r="BM140" s="468" t="e" cm="1">
        <f t="array" ref="BM140">bdRateExtend($G138:$G141,Q138:Q141,$Z138:$Z141,AJ138:AJ141)</f>
        <v>#VALUE!</v>
      </c>
      <c r="BN140" s="476"/>
      <c r="BO140" s="468" t="e" cm="1">
        <f t="array" ref="BO140">bdRateExtend($G138:$G141,R138:R141,$Z138:$Z141,AK138:AK141)</f>
        <v>#VALUE!</v>
      </c>
      <c r="BP140" s="480"/>
      <c r="BQ140" s="480"/>
      <c r="BR140" s="480"/>
      <c r="BS140" s="480"/>
      <c r="BT140" s="480"/>
      <c r="BU140" s="463" cm="1">
        <f t="array" ref="BU140">testVMAFRange($G138:$G141,N138:N141,$Z138:$Z141,AG138:AG141)</f>
        <v>0</v>
      </c>
      <c r="BV140" s="465"/>
      <c r="BW140" s="463" cm="1">
        <f t="array" ref="BW140">testVMAFRange($G138:$G141,O138:O141,$Z138:$Z141,AH138:AH141)</f>
        <v>0</v>
      </c>
      <c r="BX140" s="465"/>
    </row>
    <row r="141" spans="1:76" ht="17" customHeight="1" thickBot="1" x14ac:dyDescent="0.4">
      <c r="A141" s="516"/>
      <c r="B141" s="518"/>
      <c r="C141" s="521"/>
      <c r="D141" s="522"/>
      <c r="E141" s="523"/>
      <c r="F141" s="144">
        <v>55</v>
      </c>
      <c r="G141" s="145">
        <f>'Anchor-AI'!L139</f>
        <v>0</v>
      </c>
      <c r="H141" s="146">
        <f>'Anchor-AI'!M139</f>
        <v>0</v>
      </c>
      <c r="I141" s="146">
        <f>'Anchor-AI'!N139</f>
        <v>0</v>
      </c>
      <c r="J141" s="146">
        <f>'Anchor-AI'!O139</f>
        <v>0</v>
      </c>
      <c r="K141" s="146">
        <f>(Summary!$C$58*H141+Summary!$C$59*I141+Summary!$C$60*J141)/Summary!$C$61</f>
        <v>0</v>
      </c>
      <c r="L141" s="146">
        <f>'Anchor-AI'!P139</f>
        <v>0</v>
      </c>
      <c r="M141" s="146">
        <f>'Anchor-AI'!Q139</f>
        <v>0</v>
      </c>
      <c r="N141" s="146">
        <f>'Anchor-AI'!R139</f>
        <v>0</v>
      </c>
      <c r="O141" s="146">
        <f>'Anchor-AI'!S139</f>
        <v>0</v>
      </c>
      <c r="P141" s="146">
        <f>'Anchor-AI'!T139</f>
        <v>0</v>
      </c>
      <c r="Q141" s="146">
        <f>'Anchor-AI'!U139</f>
        <v>0</v>
      </c>
      <c r="R141" s="146">
        <f>'Anchor-AI'!V139</f>
        <v>0</v>
      </c>
      <c r="S141" s="146">
        <f>'Anchor-AI'!W139</f>
        <v>0</v>
      </c>
      <c r="T141" s="146">
        <f>'Anchor-AI'!X139</f>
        <v>0</v>
      </c>
      <c r="U141" s="146">
        <f>10*LOG10(1/((Summary!$C$75/10^(R141/10)+Summary!$C$76/10^(S141/10)+Summary!$C$77/10^(T141/10))/Summary!$C$78))</f>
        <v>0</v>
      </c>
      <c r="V141" s="140">
        <f>'Anchor-AI'!Y139</f>
        <v>0</v>
      </c>
      <c r="W141" s="140">
        <f>'Anchor-AI'!Z139</f>
        <v>0</v>
      </c>
      <c r="X141" s="147">
        <f t="shared" si="13"/>
        <v>0</v>
      </c>
      <c r="Y141" s="133"/>
      <c r="Z141" s="145">
        <f>'Test-AI'!L139</f>
        <v>0</v>
      </c>
      <c r="AA141" s="382">
        <f>'Test-AI'!M139</f>
        <v>0</v>
      </c>
      <c r="AB141" s="382">
        <f>'Test-AI'!N139</f>
        <v>0</v>
      </c>
      <c r="AC141" s="382">
        <f>'Test-AI'!O139</f>
        <v>0</v>
      </c>
      <c r="AD141" s="382">
        <f>(Summary!$C$58*AA141+Summary!$C$59*AB141+Summary!$C$60*AC141)/Summary!$C$61</f>
        <v>0</v>
      </c>
      <c r="AE141" s="382">
        <f>'Test-AI'!P139</f>
        <v>0</v>
      </c>
      <c r="AF141" s="382">
        <f>'Test-AI'!Q139</f>
        <v>0</v>
      </c>
      <c r="AG141" s="382">
        <f>'Test-AI'!R139</f>
        <v>0</v>
      </c>
      <c r="AH141" s="382">
        <f>'Test-AI'!S139</f>
        <v>0</v>
      </c>
      <c r="AI141" s="382">
        <f>'Test-AI'!T139</f>
        <v>0</v>
      </c>
      <c r="AJ141" s="382">
        <f>'Test-AI'!U139</f>
        <v>0</v>
      </c>
      <c r="AK141" s="382">
        <f>'Test-AI'!V139</f>
        <v>0</v>
      </c>
      <c r="AL141" s="382">
        <f>'Test-AI'!W139</f>
        <v>0</v>
      </c>
      <c r="AM141" s="382">
        <f>'Test-AI'!X139</f>
        <v>0</v>
      </c>
      <c r="AN141" s="382">
        <f>10*LOG10(1/((Summary!$C$75/10^(AK141/10)+Summary!$C$76/10^(AL141/10)+Summary!$C$77/10^(AM141/10))/Summary!$C$78))</f>
        <v>0</v>
      </c>
      <c r="AO141" s="140">
        <f>'Test-AI'!Y139</f>
        <v>0</v>
      </c>
      <c r="AP141" s="140">
        <f>'Test-AI'!Z139</f>
        <v>0</v>
      </c>
      <c r="AQ141" s="147">
        <f t="shared" si="10"/>
        <v>0</v>
      </c>
      <c r="AR141" s="148" t="e">
        <f t="shared" si="11"/>
        <v>#DIV/0!</v>
      </c>
      <c r="AS141" s="149" t="e">
        <f t="shared" si="12"/>
        <v>#DIV/0!</v>
      </c>
      <c r="AT141" s="136"/>
      <c r="AU141" s="136"/>
      <c r="AV141" s="470"/>
      <c r="AW141" s="471"/>
      <c r="AX141" s="481"/>
      <c r="AY141" s="481"/>
      <c r="AZ141" s="498"/>
      <c r="BA141" s="498"/>
      <c r="BB141" s="481"/>
      <c r="BC141" s="471"/>
      <c r="BD141" s="477"/>
      <c r="BE141" s="471"/>
      <c r="BF141" s="477"/>
      <c r="BG141" s="472"/>
      <c r="BH141" s="477"/>
      <c r="BI141" s="472"/>
      <c r="BJ141" s="477"/>
      <c r="BK141" s="471"/>
      <c r="BL141" s="477"/>
      <c r="BM141" s="471"/>
      <c r="BN141" s="477"/>
      <c r="BO141" s="471"/>
      <c r="BP141" s="481"/>
      <c r="BQ141" s="481"/>
      <c r="BR141" s="481"/>
      <c r="BS141" s="481"/>
      <c r="BT141" s="481"/>
      <c r="BU141" s="473"/>
      <c r="BV141" s="466"/>
      <c r="BW141" s="473"/>
      <c r="BX141" s="466"/>
    </row>
    <row r="142" spans="1:76" ht="17" customHeight="1" x14ac:dyDescent="0.35">
      <c r="A142" s="516"/>
      <c r="B142" s="482" t="s">
        <v>2</v>
      </c>
      <c r="C142" s="519" t="s">
        <v>137</v>
      </c>
      <c r="D142" s="489">
        <v>30</v>
      </c>
      <c r="E142" s="492">
        <v>8</v>
      </c>
      <c r="F142" s="129">
        <v>15</v>
      </c>
      <c r="G142" s="130">
        <f>'Anchor-AI'!L140</f>
        <v>0</v>
      </c>
      <c r="H142" s="131">
        <f>'Anchor-AI'!M140</f>
        <v>0</v>
      </c>
      <c r="I142" s="131">
        <f>'Anchor-AI'!N140</f>
        <v>0</v>
      </c>
      <c r="J142" s="131">
        <f>'Anchor-AI'!O140</f>
        <v>0</v>
      </c>
      <c r="K142" s="131">
        <f>(Summary!$C$58*H142+Summary!$C$59*I142+Summary!$C$60*J142)/Summary!$C$61</f>
        <v>0</v>
      </c>
      <c r="L142" s="131">
        <f>'Anchor-AI'!P140</f>
        <v>0</v>
      </c>
      <c r="M142" s="131">
        <f>'Anchor-AI'!Q140</f>
        <v>0</v>
      </c>
      <c r="N142" s="131">
        <f>'Anchor-AI'!R140</f>
        <v>0</v>
      </c>
      <c r="O142" s="131">
        <f>'Anchor-AI'!S140</f>
        <v>0</v>
      </c>
      <c r="P142" s="131">
        <f>'Anchor-AI'!T140</f>
        <v>0</v>
      </c>
      <c r="Q142" s="131">
        <f>'Anchor-AI'!U140</f>
        <v>0</v>
      </c>
      <c r="R142" s="131">
        <f>'Anchor-AI'!V140</f>
        <v>0</v>
      </c>
      <c r="S142" s="131">
        <f>'Anchor-AI'!W140</f>
        <v>0</v>
      </c>
      <c r="T142" s="131">
        <f>'Anchor-AI'!X140</f>
        <v>0</v>
      </c>
      <c r="U142" s="131">
        <f>10*LOG10(1/((Summary!$C$75/10^(R142/10)+Summary!$C$76/10^(S142/10)+Summary!$C$77/10^(T142/10))/Summary!$C$78))</f>
        <v>0</v>
      </c>
      <c r="V142" s="131">
        <f>'Anchor-AI'!Y140</f>
        <v>0</v>
      </c>
      <c r="W142" s="131">
        <f>'Anchor-AI'!Z140</f>
        <v>0</v>
      </c>
      <c r="X142" s="132">
        <f t="shared" si="13"/>
        <v>0</v>
      </c>
      <c r="Y142" s="133"/>
      <c r="Z142" s="130">
        <f>'Test-AI'!L140</f>
        <v>0</v>
      </c>
      <c r="AA142" s="380">
        <f>'Test-AI'!M140</f>
        <v>0</v>
      </c>
      <c r="AB142" s="380">
        <f>'Test-AI'!N140</f>
        <v>0</v>
      </c>
      <c r="AC142" s="380">
        <f>'Test-AI'!O140</f>
        <v>0</v>
      </c>
      <c r="AD142" s="380">
        <f>(Summary!$C$58*AA142+Summary!$C$59*AB142+Summary!$C$60*AC142)/Summary!$C$61</f>
        <v>0</v>
      </c>
      <c r="AE142" s="380">
        <f>'Test-AI'!P140</f>
        <v>0</v>
      </c>
      <c r="AF142" s="380">
        <f>'Test-AI'!Q140</f>
        <v>0</v>
      </c>
      <c r="AG142" s="380">
        <f>'Test-AI'!R140</f>
        <v>0</v>
      </c>
      <c r="AH142" s="380">
        <f>'Test-AI'!S140</f>
        <v>0</v>
      </c>
      <c r="AI142" s="380">
        <f>'Test-AI'!T140</f>
        <v>0</v>
      </c>
      <c r="AJ142" s="380">
        <f>'Test-AI'!U140</f>
        <v>0</v>
      </c>
      <c r="AK142" s="380">
        <f>'Test-AI'!V140</f>
        <v>0</v>
      </c>
      <c r="AL142" s="380">
        <f>'Test-AI'!W140</f>
        <v>0</v>
      </c>
      <c r="AM142" s="380">
        <f>'Test-AI'!X140</f>
        <v>0</v>
      </c>
      <c r="AN142" s="380">
        <f>10*LOG10(1/((Summary!$C$75/10^(AK142/10)+Summary!$C$76/10^(AL142/10)+Summary!$C$77/10^(AM142/10))/Summary!$C$78))</f>
        <v>0</v>
      </c>
      <c r="AO142" s="131">
        <f>'Test-AI'!Y140</f>
        <v>0</v>
      </c>
      <c r="AP142" s="131">
        <f>'Test-AI'!Z140</f>
        <v>0</v>
      </c>
      <c r="AQ142" s="132">
        <f t="shared" si="10"/>
        <v>0</v>
      </c>
      <c r="AR142" s="134" t="e">
        <f t="shared" si="11"/>
        <v>#DIV/0!</v>
      </c>
      <c r="AS142" s="135" t="e">
        <f t="shared" si="12"/>
        <v>#DIV/0!</v>
      </c>
      <c r="AT142" s="136"/>
      <c r="AU142" s="136"/>
      <c r="AV142" s="495" t="s">
        <v>121</v>
      </c>
      <c r="AW142" s="478" t="e" cm="1">
        <f t="array" ref="AW142">bdRateExtend($G142:$G145,H142:H145,$Z142:$Z145,AA142:AA145)</f>
        <v>#VALUE!</v>
      </c>
      <c r="AX142" s="479" t="e" cm="1">
        <f t="array" ref="AX142">bdRateExtend($G142:$G147,H142:H147,$Z142:$Z147,AA142:AA147)</f>
        <v>#VALUE!</v>
      </c>
      <c r="AY142" s="479" t="e" cm="1">
        <f t="array" ref="AY142">bdRateExtend($G142:$G147,I142:I147,$Z142:$Z147,AB142:AB147)</f>
        <v>#VALUE!</v>
      </c>
      <c r="AZ142" s="496" t="e" cm="1">
        <f t="array" ref="AZ142">bdRateExtend($G142:$G147,J142:J147,$Z142:$Z147,AC142:AC147)</f>
        <v>#VALUE!</v>
      </c>
      <c r="BA142" s="496" t="e" cm="1">
        <f t="array" ref="BA142">bdRateExtend($G142:$G147,K142:K147,$Z142:$Z147,AD142:AD147)</f>
        <v>#VALUE!</v>
      </c>
      <c r="BB142" s="479" t="e">
        <f>(Summary!$C$89*AX142+Summary!$C$90*AY142+Summary!$C$91*AZ142)/Summary!$C$92</f>
        <v>#VALUE!</v>
      </c>
      <c r="BC142" s="478" t="e" cm="1">
        <f t="array" ref="BC142">bdRateExtend($G142:$G145,L142:L145,$Z142:$Z145,AE142:AE145)</f>
        <v>#VALUE!</v>
      </c>
      <c r="BD142" s="475" t="e" cm="1">
        <f t="array" ref="BD142">bdRateExtend($G142:$G147,L142:L147,$Z142:$Z147,AE142:AE147)</f>
        <v>#VALUE!</v>
      </c>
      <c r="BE142" s="478" t="e" cm="1">
        <f t="array" ref="BE142">bdRateExtend($G142:$G145,M142:M145,$Z142:$Z145,AF142:AF145)</f>
        <v>#VALUE!</v>
      </c>
      <c r="BF142" s="475" t="e" cm="1">
        <f t="array" ref="BF142">bdRateExtend($G142:$G147,M142:M147,$Z142:$Z147,AF142:AF147)</f>
        <v>#VALUE!</v>
      </c>
      <c r="BG142" s="474" t="e" cm="1">
        <f t="array" ref="BG142">bdRateExtend($G142:$G145,N142:N145,$Z142:$Z145,AG142:AG145,"None", FALSE,1)</f>
        <v>#VALUE!</v>
      </c>
      <c r="BH142" s="475" t="e" cm="1">
        <f t="array" ref="BH142">bdRateExtend($G142:$G147,N142:N147,$Z142:$Z147,AG142:AG147,"None", FALSE,1)</f>
        <v>#VALUE!</v>
      </c>
      <c r="BI142" s="474" t="e" cm="1">
        <f t="array" ref="BI142">bdRateExtend($G142:$G145,O142:O145,$Z142:$Z145,AH142:AH145,"None", FALSE,1)</f>
        <v>#VALUE!</v>
      </c>
      <c r="BJ142" s="475" t="e" cm="1">
        <f t="array" ref="BJ142">bdRateExtend($G142:$G147,O142:O147,$Z142:$Z147,AH142:AH147,"None", FALSE,1)</f>
        <v>#VALUE!</v>
      </c>
      <c r="BK142" s="478" t="e" cm="1">
        <f t="array" ref="BK142">bdRateExtend($G142:$G145,P142:P145,$Z142:$Z145,AI142:AI145)</f>
        <v>#VALUE!</v>
      </c>
      <c r="BL142" s="475" t="e" cm="1">
        <f t="array" ref="BL142">bdRateExtend($G142:$G147,P142:P147,$Z142:$Z147,AI142:AI147)</f>
        <v>#VALUE!</v>
      </c>
      <c r="BM142" s="478" t="e" cm="1">
        <f t="array" ref="BM142">bdRateExtend($G142:$G145,Q142:Q145,$Z142:$Z145,AJ142:AJ145)</f>
        <v>#VALUE!</v>
      </c>
      <c r="BN142" s="475" t="e" cm="1">
        <f t="array" ref="BN142">bdRateExtend($G142:$G147,Q142:Q147,$Z142:$Z147,AJ142:AJ147)</f>
        <v>#VALUE!</v>
      </c>
      <c r="BO142" s="478" t="e" cm="1">
        <f t="array" ref="BO142">bdRateExtend($G142:$G145,R142:R145,$Z142:$Z145,AK142:AK145)</f>
        <v>#VALUE!</v>
      </c>
      <c r="BP142" s="479" t="e" cm="1">
        <f t="array" ref="BP142">bdRateExtend($G142:$G147,R142:R147,$Z142:$Z147,AK142:AK147)</f>
        <v>#VALUE!</v>
      </c>
      <c r="BQ142" s="479" t="e" cm="1">
        <f t="array" ref="BQ142">bdRateExtend($G142:$G147,S142:S147,$Z142:$Z147,AL142:AL147)</f>
        <v>#VALUE!</v>
      </c>
      <c r="BR142" s="479" t="e" cm="1">
        <f t="array" ref="BR142">bdRateExtend($G142:$G147,T142:T147,$Z142:$Z147,AM142:AM147)</f>
        <v>#VALUE!</v>
      </c>
      <c r="BS142" s="479" t="e" cm="1">
        <f t="array" ref="BS142">bdRateExtend($G142:$G147,U142:U147,$Z142:$Z147,AN142:AN147)</f>
        <v>#VALUE!</v>
      </c>
      <c r="BT142" s="479" t="e">
        <f>(Summary!$C$103*BP142+Summary!$C$104*BQ142+Summary!$C$105*BR142)/Summary!$C$106</f>
        <v>#VALUE!</v>
      </c>
      <c r="BU142" s="462" cm="1">
        <f t="array" ref="BU142">testVMAFRange($G142:$G145,N142:N145,$Z142:$Z145,AG142:AG145)</f>
        <v>0</v>
      </c>
      <c r="BV142" s="464" cm="1">
        <f t="array" ref="BV142">testVMAFRange($G142:$G147,N142:N147,$Z142:$Z147,AG142:AG147)</f>
        <v>0</v>
      </c>
      <c r="BW142" s="462" cm="1">
        <f t="array" ref="BW142">testVMAFRange($G142:$G145,O142:O145,$Z142:$Z145,AH142:AH145)</f>
        <v>0</v>
      </c>
      <c r="BX142" s="464" cm="1">
        <f t="array" ref="BX142">testVMAFRange($G142:$G147,O142:O147,$Z142:$Z147,AH142:AH147)</f>
        <v>0</v>
      </c>
    </row>
    <row r="143" spans="1:76" ht="17" customHeight="1" x14ac:dyDescent="0.35">
      <c r="A143" s="516"/>
      <c r="B143" s="483"/>
      <c r="C143" s="520"/>
      <c r="D143" s="490"/>
      <c r="E143" s="493"/>
      <c r="F143" s="138">
        <v>23</v>
      </c>
      <c r="G143" s="139">
        <f>'Anchor-AI'!L141</f>
        <v>0</v>
      </c>
      <c r="H143" s="140">
        <f>'Anchor-AI'!M141</f>
        <v>0</v>
      </c>
      <c r="I143" s="140">
        <f>'Anchor-AI'!N141</f>
        <v>0</v>
      </c>
      <c r="J143" s="140">
        <f>'Anchor-AI'!O141</f>
        <v>0</v>
      </c>
      <c r="K143" s="140">
        <f>(Summary!$C$58*H143+Summary!$C$59*I143+Summary!$C$60*J143)/Summary!$C$61</f>
        <v>0</v>
      </c>
      <c r="L143" s="140">
        <f>'Anchor-AI'!P141</f>
        <v>0</v>
      </c>
      <c r="M143" s="140">
        <f>'Anchor-AI'!Q141</f>
        <v>0</v>
      </c>
      <c r="N143" s="140">
        <f>'Anchor-AI'!R141</f>
        <v>0</v>
      </c>
      <c r="O143" s="140">
        <f>'Anchor-AI'!S141</f>
        <v>0</v>
      </c>
      <c r="P143" s="140">
        <f>'Anchor-AI'!T141</f>
        <v>0</v>
      </c>
      <c r="Q143" s="140">
        <f>'Anchor-AI'!U141</f>
        <v>0</v>
      </c>
      <c r="R143" s="140">
        <f>'Anchor-AI'!V141</f>
        <v>0</v>
      </c>
      <c r="S143" s="140">
        <f>'Anchor-AI'!W141</f>
        <v>0</v>
      </c>
      <c r="T143" s="140">
        <f>'Anchor-AI'!X141</f>
        <v>0</v>
      </c>
      <c r="U143" s="140">
        <f>10*LOG10(1/((Summary!$C$75/10^(R143/10)+Summary!$C$76/10^(S143/10)+Summary!$C$77/10^(T143/10))/Summary!$C$78))</f>
        <v>0</v>
      </c>
      <c r="V143" s="140">
        <f>'Anchor-AI'!Y141</f>
        <v>0</v>
      </c>
      <c r="W143" s="140">
        <f>'Anchor-AI'!Z141</f>
        <v>0</v>
      </c>
      <c r="X143" s="141">
        <f t="shared" si="13"/>
        <v>0</v>
      </c>
      <c r="Y143" s="133"/>
      <c r="Z143" s="139">
        <f>'Test-AI'!L141</f>
        <v>0</v>
      </c>
      <c r="AA143" s="381">
        <f>'Test-AI'!M141</f>
        <v>0</v>
      </c>
      <c r="AB143" s="381">
        <f>'Test-AI'!N141</f>
        <v>0</v>
      </c>
      <c r="AC143" s="381">
        <f>'Test-AI'!O141</f>
        <v>0</v>
      </c>
      <c r="AD143" s="381">
        <f>(Summary!$C$58*AA143+Summary!$C$59*AB143+Summary!$C$60*AC143)/Summary!$C$61</f>
        <v>0</v>
      </c>
      <c r="AE143" s="381">
        <f>'Test-AI'!P141</f>
        <v>0</v>
      </c>
      <c r="AF143" s="381">
        <f>'Test-AI'!Q141</f>
        <v>0</v>
      </c>
      <c r="AG143" s="381">
        <f>'Test-AI'!R141</f>
        <v>0</v>
      </c>
      <c r="AH143" s="381">
        <f>'Test-AI'!S141</f>
        <v>0</v>
      </c>
      <c r="AI143" s="381">
        <f>'Test-AI'!T141</f>
        <v>0</v>
      </c>
      <c r="AJ143" s="381">
        <f>'Test-AI'!U141</f>
        <v>0</v>
      </c>
      <c r="AK143" s="381">
        <f>'Test-AI'!V141</f>
        <v>0</v>
      </c>
      <c r="AL143" s="381">
        <f>'Test-AI'!W141</f>
        <v>0</v>
      </c>
      <c r="AM143" s="381">
        <f>'Test-AI'!X141</f>
        <v>0</v>
      </c>
      <c r="AN143" s="381">
        <f>10*LOG10(1/((Summary!$C$75/10^(AK143/10)+Summary!$C$76/10^(AL143/10)+Summary!$C$77/10^(AM143/10))/Summary!$C$78))</f>
        <v>0</v>
      </c>
      <c r="AO143" s="140">
        <f>'Test-AI'!Y141</f>
        <v>0</v>
      </c>
      <c r="AP143" s="140">
        <f>'Test-AI'!Z141</f>
        <v>0</v>
      </c>
      <c r="AQ143" s="141">
        <f t="shared" si="10"/>
        <v>0</v>
      </c>
      <c r="AR143" s="142" t="e">
        <f t="shared" si="11"/>
        <v>#DIV/0!</v>
      </c>
      <c r="AS143" s="143" t="e">
        <f t="shared" si="12"/>
        <v>#DIV/0!</v>
      </c>
      <c r="AT143" s="136"/>
      <c r="AU143" s="136"/>
      <c r="AV143" s="467"/>
      <c r="AW143" s="468"/>
      <c r="AX143" s="480"/>
      <c r="AY143" s="480"/>
      <c r="AZ143" s="497"/>
      <c r="BA143" s="497"/>
      <c r="BB143" s="480"/>
      <c r="BC143" s="468"/>
      <c r="BD143" s="476"/>
      <c r="BE143" s="468"/>
      <c r="BF143" s="476"/>
      <c r="BG143" s="469"/>
      <c r="BH143" s="476"/>
      <c r="BI143" s="469"/>
      <c r="BJ143" s="476"/>
      <c r="BK143" s="468"/>
      <c r="BL143" s="476"/>
      <c r="BM143" s="468"/>
      <c r="BN143" s="476"/>
      <c r="BO143" s="468"/>
      <c r="BP143" s="480"/>
      <c r="BQ143" s="480"/>
      <c r="BR143" s="480"/>
      <c r="BS143" s="480"/>
      <c r="BT143" s="480"/>
      <c r="BU143" s="463"/>
      <c r="BV143" s="465"/>
      <c r="BW143" s="463"/>
      <c r="BX143" s="465"/>
    </row>
    <row r="144" spans="1:76" ht="17" customHeight="1" x14ac:dyDescent="0.35">
      <c r="A144" s="516"/>
      <c r="B144" s="483"/>
      <c r="C144" s="520"/>
      <c r="D144" s="490"/>
      <c r="E144" s="493"/>
      <c r="F144" s="138">
        <v>31</v>
      </c>
      <c r="G144" s="139">
        <f>'Anchor-AI'!L142</f>
        <v>0</v>
      </c>
      <c r="H144" s="140">
        <f>'Anchor-AI'!M142</f>
        <v>0</v>
      </c>
      <c r="I144" s="140">
        <f>'Anchor-AI'!N142</f>
        <v>0</v>
      </c>
      <c r="J144" s="140">
        <f>'Anchor-AI'!O142</f>
        <v>0</v>
      </c>
      <c r="K144" s="140">
        <f>(Summary!$C$58*H144+Summary!$C$59*I144+Summary!$C$60*J144)/Summary!$C$61</f>
        <v>0</v>
      </c>
      <c r="L144" s="140">
        <f>'Anchor-AI'!P142</f>
        <v>0</v>
      </c>
      <c r="M144" s="140">
        <f>'Anchor-AI'!Q142</f>
        <v>0</v>
      </c>
      <c r="N144" s="140">
        <f>'Anchor-AI'!R142</f>
        <v>0</v>
      </c>
      <c r="O144" s="140">
        <f>'Anchor-AI'!S142</f>
        <v>0</v>
      </c>
      <c r="P144" s="140">
        <f>'Anchor-AI'!T142</f>
        <v>0</v>
      </c>
      <c r="Q144" s="140">
        <f>'Anchor-AI'!U142</f>
        <v>0</v>
      </c>
      <c r="R144" s="140">
        <f>'Anchor-AI'!V142</f>
        <v>0</v>
      </c>
      <c r="S144" s="140">
        <f>'Anchor-AI'!W142</f>
        <v>0</v>
      </c>
      <c r="T144" s="140">
        <f>'Anchor-AI'!X142</f>
        <v>0</v>
      </c>
      <c r="U144" s="140">
        <f>10*LOG10(1/((Summary!$C$75/10^(R144/10)+Summary!$C$76/10^(S144/10)+Summary!$C$77/10^(T144/10))/Summary!$C$78))</f>
        <v>0</v>
      </c>
      <c r="V144" s="140">
        <f>'Anchor-AI'!Y142</f>
        <v>0</v>
      </c>
      <c r="W144" s="140">
        <f>'Anchor-AI'!Z142</f>
        <v>0</v>
      </c>
      <c r="X144" s="141">
        <f t="shared" si="13"/>
        <v>0</v>
      </c>
      <c r="Y144" s="133"/>
      <c r="Z144" s="139">
        <f>'Test-AI'!L142</f>
        <v>0</v>
      </c>
      <c r="AA144" s="381">
        <f>'Test-AI'!M142</f>
        <v>0</v>
      </c>
      <c r="AB144" s="381">
        <f>'Test-AI'!N142</f>
        <v>0</v>
      </c>
      <c r="AC144" s="381">
        <f>'Test-AI'!O142</f>
        <v>0</v>
      </c>
      <c r="AD144" s="381">
        <f>(Summary!$C$58*AA144+Summary!$C$59*AB144+Summary!$C$60*AC144)/Summary!$C$61</f>
        <v>0</v>
      </c>
      <c r="AE144" s="381">
        <f>'Test-AI'!P142</f>
        <v>0</v>
      </c>
      <c r="AF144" s="381">
        <f>'Test-AI'!Q142</f>
        <v>0</v>
      </c>
      <c r="AG144" s="381">
        <f>'Test-AI'!R142</f>
        <v>0</v>
      </c>
      <c r="AH144" s="381">
        <f>'Test-AI'!S142</f>
        <v>0</v>
      </c>
      <c r="AI144" s="381">
        <f>'Test-AI'!T142</f>
        <v>0</v>
      </c>
      <c r="AJ144" s="381">
        <f>'Test-AI'!U142</f>
        <v>0</v>
      </c>
      <c r="AK144" s="381">
        <f>'Test-AI'!V142</f>
        <v>0</v>
      </c>
      <c r="AL144" s="381">
        <f>'Test-AI'!W142</f>
        <v>0</v>
      </c>
      <c r="AM144" s="381">
        <f>'Test-AI'!X142</f>
        <v>0</v>
      </c>
      <c r="AN144" s="381">
        <f>10*LOG10(1/((Summary!$C$75/10^(AK144/10)+Summary!$C$76/10^(AL144/10)+Summary!$C$77/10^(AM144/10))/Summary!$C$78))</f>
        <v>0</v>
      </c>
      <c r="AO144" s="140">
        <f>'Test-AI'!Y142</f>
        <v>0</v>
      </c>
      <c r="AP144" s="140">
        <f>'Test-AI'!Z142</f>
        <v>0</v>
      </c>
      <c r="AQ144" s="141">
        <f t="shared" si="10"/>
        <v>0</v>
      </c>
      <c r="AR144" s="142" t="e">
        <f t="shared" si="11"/>
        <v>#DIV/0!</v>
      </c>
      <c r="AS144" s="143" t="e">
        <f t="shared" si="12"/>
        <v>#DIV/0!</v>
      </c>
      <c r="AT144" s="136"/>
      <c r="AU144" s="136"/>
      <c r="AV144" s="467" t="s">
        <v>122</v>
      </c>
      <c r="AW144" s="468" t="e" cm="1">
        <f t="array" ref="AW144">bdRateExtend($G143:$G146,H143:H146,$Z143:$Z146,AA143:AA146)</f>
        <v>#VALUE!</v>
      </c>
      <c r="AX144" s="480"/>
      <c r="AY144" s="480"/>
      <c r="AZ144" s="497"/>
      <c r="BA144" s="497"/>
      <c r="BB144" s="480"/>
      <c r="BC144" s="468" t="e" cm="1">
        <f t="array" ref="BC144">bdRateExtend($G143:$G146,L143:L146,$Z143:$Z146,AE143:AE146)</f>
        <v>#VALUE!</v>
      </c>
      <c r="BD144" s="476"/>
      <c r="BE144" s="468" t="e" cm="1">
        <f t="array" ref="BE144">bdRateExtend($G143:$G146,M143:M146,$Z143:$Z146,AF143:AF146)</f>
        <v>#VALUE!</v>
      </c>
      <c r="BF144" s="476"/>
      <c r="BG144" s="469" t="e" cm="1">
        <f t="array" ref="BG144">bdRateExtend($G143:$G146,N143:N146,$Z143:$Z146,AG143:AG146,"None", FALSE,1)</f>
        <v>#VALUE!</v>
      </c>
      <c r="BH144" s="476"/>
      <c r="BI144" s="469" t="e" cm="1">
        <f t="array" ref="BI144">bdRateExtend($G143:$G146,O143:O146,$Z143:$Z146,AH143:AH146,"None", FALSE,1)</f>
        <v>#VALUE!</v>
      </c>
      <c r="BJ144" s="476"/>
      <c r="BK144" s="468" t="e" cm="1">
        <f t="array" ref="BK144">bdRateExtend($G143:$G146,P143:P146,$Z143:$Z146,AI143:AI146)</f>
        <v>#VALUE!</v>
      </c>
      <c r="BL144" s="476"/>
      <c r="BM144" s="468" t="e" cm="1">
        <f t="array" ref="BM144">bdRateExtend($G143:$G146,Q143:Q146,$Z143:$Z146,AJ143:AJ146)</f>
        <v>#VALUE!</v>
      </c>
      <c r="BN144" s="476"/>
      <c r="BO144" s="468" t="e" cm="1">
        <f t="array" ref="BO144">bdRateExtend($G143:$G146,R143:R146,$Z143:$Z146,AK143:AK146)</f>
        <v>#VALUE!</v>
      </c>
      <c r="BP144" s="480"/>
      <c r="BQ144" s="480"/>
      <c r="BR144" s="480"/>
      <c r="BS144" s="480"/>
      <c r="BT144" s="480"/>
      <c r="BU144" s="463" cm="1">
        <f t="array" ref="BU144">testVMAFRange($G143:$G146,N143:N146,$Z143:$Z146,AG143:AG146)</f>
        <v>0</v>
      </c>
      <c r="BV144" s="465"/>
      <c r="BW144" s="463" cm="1">
        <f t="array" ref="BW144">testVMAFRange($G143:$G146,O143:O146,$Z143:$Z146,AH143:AH146)</f>
        <v>0</v>
      </c>
      <c r="BX144" s="465"/>
    </row>
    <row r="145" spans="1:76" ht="17" customHeight="1" x14ac:dyDescent="0.35">
      <c r="A145" s="516"/>
      <c r="B145" s="483"/>
      <c r="C145" s="520"/>
      <c r="D145" s="490"/>
      <c r="E145" s="493"/>
      <c r="F145" s="138">
        <v>39</v>
      </c>
      <c r="G145" s="139">
        <f>'Anchor-AI'!L143</f>
        <v>0</v>
      </c>
      <c r="H145" s="140">
        <f>'Anchor-AI'!M143</f>
        <v>0</v>
      </c>
      <c r="I145" s="140">
        <f>'Anchor-AI'!N143</f>
        <v>0</v>
      </c>
      <c r="J145" s="140">
        <f>'Anchor-AI'!O143</f>
        <v>0</v>
      </c>
      <c r="K145" s="140">
        <f>(Summary!$C$58*H145+Summary!$C$59*I145+Summary!$C$60*J145)/Summary!$C$61</f>
        <v>0</v>
      </c>
      <c r="L145" s="140">
        <f>'Anchor-AI'!P143</f>
        <v>0</v>
      </c>
      <c r="M145" s="140">
        <f>'Anchor-AI'!Q143</f>
        <v>0</v>
      </c>
      <c r="N145" s="140">
        <f>'Anchor-AI'!R143</f>
        <v>0</v>
      </c>
      <c r="O145" s="140">
        <f>'Anchor-AI'!S143</f>
        <v>0</v>
      </c>
      <c r="P145" s="140">
        <f>'Anchor-AI'!T143</f>
        <v>0</v>
      </c>
      <c r="Q145" s="140">
        <f>'Anchor-AI'!U143</f>
        <v>0</v>
      </c>
      <c r="R145" s="140">
        <f>'Anchor-AI'!V143</f>
        <v>0</v>
      </c>
      <c r="S145" s="140">
        <f>'Anchor-AI'!W143</f>
        <v>0</v>
      </c>
      <c r="T145" s="140">
        <f>'Anchor-AI'!X143</f>
        <v>0</v>
      </c>
      <c r="U145" s="140">
        <f>10*LOG10(1/((Summary!$C$75/10^(R145/10)+Summary!$C$76/10^(S145/10)+Summary!$C$77/10^(T145/10))/Summary!$C$78))</f>
        <v>0</v>
      </c>
      <c r="V145" s="140">
        <f>'Anchor-AI'!Y143</f>
        <v>0</v>
      </c>
      <c r="W145" s="140">
        <f>'Anchor-AI'!Z143</f>
        <v>0</v>
      </c>
      <c r="X145" s="141">
        <f t="shared" si="13"/>
        <v>0</v>
      </c>
      <c r="Y145" s="133"/>
      <c r="Z145" s="139">
        <f>'Test-AI'!L143</f>
        <v>0</v>
      </c>
      <c r="AA145" s="381">
        <f>'Test-AI'!M143</f>
        <v>0</v>
      </c>
      <c r="AB145" s="381">
        <f>'Test-AI'!N143</f>
        <v>0</v>
      </c>
      <c r="AC145" s="381">
        <f>'Test-AI'!O143</f>
        <v>0</v>
      </c>
      <c r="AD145" s="381">
        <f>(Summary!$C$58*AA145+Summary!$C$59*AB145+Summary!$C$60*AC145)/Summary!$C$61</f>
        <v>0</v>
      </c>
      <c r="AE145" s="381">
        <f>'Test-AI'!P143</f>
        <v>0</v>
      </c>
      <c r="AF145" s="381">
        <f>'Test-AI'!Q143</f>
        <v>0</v>
      </c>
      <c r="AG145" s="381">
        <f>'Test-AI'!R143</f>
        <v>0</v>
      </c>
      <c r="AH145" s="381">
        <f>'Test-AI'!S143</f>
        <v>0</v>
      </c>
      <c r="AI145" s="381">
        <f>'Test-AI'!T143</f>
        <v>0</v>
      </c>
      <c r="AJ145" s="381">
        <f>'Test-AI'!U143</f>
        <v>0</v>
      </c>
      <c r="AK145" s="381">
        <f>'Test-AI'!V143</f>
        <v>0</v>
      </c>
      <c r="AL145" s="381">
        <f>'Test-AI'!W143</f>
        <v>0</v>
      </c>
      <c r="AM145" s="381">
        <f>'Test-AI'!X143</f>
        <v>0</v>
      </c>
      <c r="AN145" s="381">
        <f>10*LOG10(1/((Summary!$C$75/10^(AK145/10)+Summary!$C$76/10^(AL145/10)+Summary!$C$77/10^(AM145/10))/Summary!$C$78))</f>
        <v>0</v>
      </c>
      <c r="AO145" s="140">
        <f>'Test-AI'!Y143</f>
        <v>0</v>
      </c>
      <c r="AP145" s="140">
        <f>'Test-AI'!Z143</f>
        <v>0</v>
      </c>
      <c r="AQ145" s="141">
        <f t="shared" si="10"/>
        <v>0</v>
      </c>
      <c r="AR145" s="142" t="e">
        <f t="shared" si="11"/>
        <v>#DIV/0!</v>
      </c>
      <c r="AS145" s="143" t="e">
        <f t="shared" si="12"/>
        <v>#DIV/0!</v>
      </c>
      <c r="AT145" s="136"/>
      <c r="AU145" s="136"/>
      <c r="AV145" s="467"/>
      <c r="AW145" s="468"/>
      <c r="AX145" s="480"/>
      <c r="AY145" s="480"/>
      <c r="AZ145" s="497"/>
      <c r="BA145" s="497"/>
      <c r="BB145" s="480"/>
      <c r="BC145" s="468"/>
      <c r="BD145" s="476"/>
      <c r="BE145" s="468"/>
      <c r="BF145" s="476"/>
      <c r="BG145" s="469"/>
      <c r="BH145" s="476"/>
      <c r="BI145" s="469"/>
      <c r="BJ145" s="476"/>
      <c r="BK145" s="468"/>
      <c r="BL145" s="476"/>
      <c r="BM145" s="468"/>
      <c r="BN145" s="476"/>
      <c r="BO145" s="468"/>
      <c r="BP145" s="480"/>
      <c r="BQ145" s="480"/>
      <c r="BR145" s="480"/>
      <c r="BS145" s="480"/>
      <c r="BT145" s="480"/>
      <c r="BU145" s="463"/>
      <c r="BV145" s="465"/>
      <c r="BW145" s="463"/>
      <c r="BX145" s="465"/>
    </row>
    <row r="146" spans="1:76" ht="17" customHeight="1" x14ac:dyDescent="0.35">
      <c r="A146" s="516"/>
      <c r="B146" s="483"/>
      <c r="C146" s="520"/>
      <c r="D146" s="490"/>
      <c r="E146" s="493"/>
      <c r="F146" s="138">
        <v>47</v>
      </c>
      <c r="G146" s="139">
        <f>'Anchor-AI'!L144</f>
        <v>0</v>
      </c>
      <c r="H146" s="140">
        <f>'Anchor-AI'!M144</f>
        <v>0</v>
      </c>
      <c r="I146" s="140">
        <f>'Anchor-AI'!N144</f>
        <v>0</v>
      </c>
      <c r="J146" s="140">
        <f>'Anchor-AI'!O144</f>
        <v>0</v>
      </c>
      <c r="K146" s="140">
        <f>(Summary!$C$58*H146+Summary!$C$59*I146+Summary!$C$60*J146)/Summary!$C$61</f>
        <v>0</v>
      </c>
      <c r="L146" s="140">
        <f>'Anchor-AI'!P144</f>
        <v>0</v>
      </c>
      <c r="M146" s="140">
        <f>'Anchor-AI'!Q144</f>
        <v>0</v>
      </c>
      <c r="N146" s="140">
        <f>'Anchor-AI'!R144</f>
        <v>0</v>
      </c>
      <c r="O146" s="140">
        <f>'Anchor-AI'!S144</f>
        <v>0</v>
      </c>
      <c r="P146" s="140">
        <f>'Anchor-AI'!T144</f>
        <v>0</v>
      </c>
      <c r="Q146" s="140">
        <f>'Anchor-AI'!U144</f>
        <v>0</v>
      </c>
      <c r="R146" s="140">
        <f>'Anchor-AI'!V144</f>
        <v>0</v>
      </c>
      <c r="S146" s="140">
        <f>'Anchor-AI'!W144</f>
        <v>0</v>
      </c>
      <c r="T146" s="140">
        <f>'Anchor-AI'!X144</f>
        <v>0</v>
      </c>
      <c r="U146" s="140">
        <f>10*LOG10(1/((Summary!$C$75/10^(R146/10)+Summary!$C$76/10^(S146/10)+Summary!$C$77/10^(T146/10))/Summary!$C$78))</f>
        <v>0</v>
      </c>
      <c r="V146" s="140">
        <f>'Anchor-AI'!Y144</f>
        <v>0</v>
      </c>
      <c r="W146" s="140">
        <f>'Anchor-AI'!Z144</f>
        <v>0</v>
      </c>
      <c r="X146" s="141">
        <f t="shared" si="13"/>
        <v>0</v>
      </c>
      <c r="Y146" s="133"/>
      <c r="Z146" s="139">
        <f>'Test-AI'!L144</f>
        <v>0</v>
      </c>
      <c r="AA146" s="381">
        <f>'Test-AI'!M144</f>
        <v>0</v>
      </c>
      <c r="AB146" s="381">
        <f>'Test-AI'!N144</f>
        <v>0</v>
      </c>
      <c r="AC146" s="381">
        <f>'Test-AI'!O144</f>
        <v>0</v>
      </c>
      <c r="AD146" s="381">
        <f>(Summary!$C$58*AA146+Summary!$C$59*AB146+Summary!$C$60*AC146)/Summary!$C$61</f>
        <v>0</v>
      </c>
      <c r="AE146" s="381">
        <f>'Test-AI'!P144</f>
        <v>0</v>
      </c>
      <c r="AF146" s="381">
        <f>'Test-AI'!Q144</f>
        <v>0</v>
      </c>
      <c r="AG146" s="381">
        <f>'Test-AI'!R144</f>
        <v>0</v>
      </c>
      <c r="AH146" s="381">
        <f>'Test-AI'!S144</f>
        <v>0</v>
      </c>
      <c r="AI146" s="381">
        <f>'Test-AI'!T144</f>
        <v>0</v>
      </c>
      <c r="AJ146" s="381">
        <f>'Test-AI'!U144</f>
        <v>0</v>
      </c>
      <c r="AK146" s="381">
        <f>'Test-AI'!V144</f>
        <v>0</v>
      </c>
      <c r="AL146" s="381">
        <f>'Test-AI'!W144</f>
        <v>0</v>
      </c>
      <c r="AM146" s="381">
        <f>'Test-AI'!X144</f>
        <v>0</v>
      </c>
      <c r="AN146" s="381">
        <f>10*LOG10(1/((Summary!$C$75/10^(AK146/10)+Summary!$C$76/10^(AL146/10)+Summary!$C$77/10^(AM146/10))/Summary!$C$78))</f>
        <v>0</v>
      </c>
      <c r="AO146" s="140">
        <f>'Test-AI'!Y144</f>
        <v>0</v>
      </c>
      <c r="AP146" s="140">
        <f>'Test-AI'!Z144</f>
        <v>0</v>
      </c>
      <c r="AQ146" s="141">
        <f t="shared" si="10"/>
        <v>0</v>
      </c>
      <c r="AR146" s="142" t="e">
        <f t="shared" si="11"/>
        <v>#DIV/0!</v>
      </c>
      <c r="AS146" s="143" t="e">
        <f t="shared" si="12"/>
        <v>#DIV/0!</v>
      </c>
      <c r="AT146" s="136"/>
      <c r="AU146" s="136"/>
      <c r="AV146" s="467" t="s">
        <v>123</v>
      </c>
      <c r="AW146" s="468" t="e" cm="1">
        <f t="array" ref="AW146">bdRateExtend($G144:$G147,H144:H147,$Z144:$Z147,AA144:AA147)</f>
        <v>#VALUE!</v>
      </c>
      <c r="AX146" s="480"/>
      <c r="AY146" s="480"/>
      <c r="AZ146" s="497"/>
      <c r="BA146" s="497"/>
      <c r="BB146" s="480"/>
      <c r="BC146" s="468" t="e" cm="1">
        <f t="array" ref="BC146">bdRateExtend($G144:$G147,L144:L147,$Z144:$Z147,AE144:AE147)</f>
        <v>#VALUE!</v>
      </c>
      <c r="BD146" s="476"/>
      <c r="BE146" s="468" t="e" cm="1">
        <f t="array" ref="BE146">bdRateExtend($G144:$G147,M144:M147,$Z144:$Z147,AF144:AF147)</f>
        <v>#VALUE!</v>
      </c>
      <c r="BF146" s="476"/>
      <c r="BG146" s="469" t="e" cm="1">
        <f t="array" ref="BG146">bdRateExtend($G144:$G147,N144:N147,$Z144:$Z147,AG144:AG147,"None", FALSE,1)</f>
        <v>#VALUE!</v>
      </c>
      <c r="BH146" s="476"/>
      <c r="BI146" s="469" t="e" cm="1">
        <f t="array" ref="BI146">bdRateExtend($G144:$G147,O144:O147,$Z144:$Z147,AH144:AH147,"None", FALSE,1)</f>
        <v>#VALUE!</v>
      </c>
      <c r="BJ146" s="476"/>
      <c r="BK146" s="468" t="e" cm="1">
        <f t="array" ref="BK146">bdRateExtend($G144:$G147,P144:P147,$Z144:$Z147,AI144:AI147)</f>
        <v>#VALUE!</v>
      </c>
      <c r="BL146" s="476"/>
      <c r="BM146" s="468" t="e" cm="1">
        <f t="array" ref="BM146">bdRateExtend($G144:$G147,Q144:Q147,$Z144:$Z147,AJ144:AJ147)</f>
        <v>#VALUE!</v>
      </c>
      <c r="BN146" s="476"/>
      <c r="BO146" s="468" t="e" cm="1">
        <f t="array" ref="BO146">bdRateExtend($G144:$G147,R144:R147,$Z144:$Z147,AK144:AK147)</f>
        <v>#VALUE!</v>
      </c>
      <c r="BP146" s="480"/>
      <c r="BQ146" s="480"/>
      <c r="BR146" s="480"/>
      <c r="BS146" s="480"/>
      <c r="BT146" s="480"/>
      <c r="BU146" s="463" cm="1">
        <f t="array" ref="BU146">testVMAFRange($G144:$G147,N144:N147,$Z144:$Z147,AG144:AG147)</f>
        <v>0</v>
      </c>
      <c r="BV146" s="465"/>
      <c r="BW146" s="463" cm="1">
        <f t="array" ref="BW146">testVMAFRange($G144:$G147,O144:O147,$Z144:$Z147,AH144:AH147)</f>
        <v>0</v>
      </c>
      <c r="BX146" s="465"/>
    </row>
    <row r="147" spans="1:76" ht="17" customHeight="1" thickBot="1" x14ac:dyDescent="0.4">
      <c r="A147" s="516"/>
      <c r="B147" s="518"/>
      <c r="C147" s="521"/>
      <c r="D147" s="522"/>
      <c r="E147" s="523"/>
      <c r="F147" s="144">
        <v>55</v>
      </c>
      <c r="G147" s="145">
        <f>'Anchor-AI'!L145</f>
        <v>0</v>
      </c>
      <c r="H147" s="146">
        <f>'Anchor-AI'!M145</f>
        <v>0</v>
      </c>
      <c r="I147" s="146">
        <f>'Anchor-AI'!N145</f>
        <v>0</v>
      </c>
      <c r="J147" s="146">
        <f>'Anchor-AI'!O145</f>
        <v>0</v>
      </c>
      <c r="K147" s="146">
        <f>(Summary!$C$58*H147+Summary!$C$59*I147+Summary!$C$60*J147)/Summary!$C$61</f>
        <v>0</v>
      </c>
      <c r="L147" s="146">
        <f>'Anchor-AI'!P145</f>
        <v>0</v>
      </c>
      <c r="M147" s="146">
        <f>'Anchor-AI'!Q145</f>
        <v>0</v>
      </c>
      <c r="N147" s="146">
        <f>'Anchor-AI'!R145</f>
        <v>0</v>
      </c>
      <c r="O147" s="146">
        <f>'Anchor-AI'!S145</f>
        <v>0</v>
      </c>
      <c r="P147" s="146">
        <f>'Anchor-AI'!T145</f>
        <v>0</v>
      </c>
      <c r="Q147" s="146">
        <f>'Anchor-AI'!U145</f>
        <v>0</v>
      </c>
      <c r="R147" s="146">
        <f>'Anchor-AI'!V145</f>
        <v>0</v>
      </c>
      <c r="S147" s="146">
        <f>'Anchor-AI'!W145</f>
        <v>0</v>
      </c>
      <c r="T147" s="146">
        <f>'Anchor-AI'!X145</f>
        <v>0</v>
      </c>
      <c r="U147" s="146">
        <f>10*LOG10(1/((Summary!$C$75/10^(R147/10)+Summary!$C$76/10^(S147/10)+Summary!$C$77/10^(T147/10))/Summary!$C$78))</f>
        <v>0</v>
      </c>
      <c r="V147" s="140">
        <f>'Anchor-AI'!Y145</f>
        <v>0</v>
      </c>
      <c r="W147" s="140">
        <f>'Anchor-AI'!Z145</f>
        <v>0</v>
      </c>
      <c r="X147" s="147">
        <f t="shared" si="13"/>
        <v>0</v>
      </c>
      <c r="Y147" s="133"/>
      <c r="Z147" s="145">
        <f>'Test-AI'!L145</f>
        <v>0</v>
      </c>
      <c r="AA147" s="382">
        <f>'Test-AI'!M145</f>
        <v>0</v>
      </c>
      <c r="AB147" s="382">
        <f>'Test-AI'!N145</f>
        <v>0</v>
      </c>
      <c r="AC147" s="382">
        <f>'Test-AI'!O145</f>
        <v>0</v>
      </c>
      <c r="AD147" s="382">
        <f>(Summary!$C$58*AA147+Summary!$C$59*AB147+Summary!$C$60*AC147)/Summary!$C$61</f>
        <v>0</v>
      </c>
      <c r="AE147" s="382">
        <f>'Test-AI'!P145</f>
        <v>0</v>
      </c>
      <c r="AF147" s="382">
        <f>'Test-AI'!Q145</f>
        <v>0</v>
      </c>
      <c r="AG147" s="382">
        <f>'Test-AI'!R145</f>
        <v>0</v>
      </c>
      <c r="AH147" s="382">
        <f>'Test-AI'!S145</f>
        <v>0</v>
      </c>
      <c r="AI147" s="382">
        <f>'Test-AI'!T145</f>
        <v>0</v>
      </c>
      <c r="AJ147" s="382">
        <f>'Test-AI'!U145</f>
        <v>0</v>
      </c>
      <c r="AK147" s="382">
        <f>'Test-AI'!V145</f>
        <v>0</v>
      </c>
      <c r="AL147" s="382">
        <f>'Test-AI'!W145</f>
        <v>0</v>
      </c>
      <c r="AM147" s="382">
        <f>'Test-AI'!X145</f>
        <v>0</v>
      </c>
      <c r="AN147" s="382">
        <f>10*LOG10(1/((Summary!$C$75/10^(AK147/10)+Summary!$C$76/10^(AL147/10)+Summary!$C$77/10^(AM147/10))/Summary!$C$78))</f>
        <v>0</v>
      </c>
      <c r="AO147" s="140">
        <f>'Test-AI'!Y145</f>
        <v>0</v>
      </c>
      <c r="AP147" s="140">
        <f>'Test-AI'!Z145</f>
        <v>0</v>
      </c>
      <c r="AQ147" s="147">
        <f t="shared" si="10"/>
        <v>0</v>
      </c>
      <c r="AR147" s="148" t="e">
        <f t="shared" si="11"/>
        <v>#DIV/0!</v>
      </c>
      <c r="AS147" s="149" t="e">
        <f t="shared" si="12"/>
        <v>#DIV/0!</v>
      </c>
      <c r="AT147" s="136"/>
      <c r="AU147" s="136"/>
      <c r="AV147" s="470"/>
      <c r="AW147" s="471"/>
      <c r="AX147" s="481"/>
      <c r="AY147" s="481"/>
      <c r="AZ147" s="498"/>
      <c r="BA147" s="498"/>
      <c r="BB147" s="481"/>
      <c r="BC147" s="471"/>
      <c r="BD147" s="477"/>
      <c r="BE147" s="471"/>
      <c r="BF147" s="477"/>
      <c r="BG147" s="472"/>
      <c r="BH147" s="477"/>
      <c r="BI147" s="472"/>
      <c r="BJ147" s="477"/>
      <c r="BK147" s="471"/>
      <c r="BL147" s="477"/>
      <c r="BM147" s="471"/>
      <c r="BN147" s="477"/>
      <c r="BO147" s="471"/>
      <c r="BP147" s="481"/>
      <c r="BQ147" s="481"/>
      <c r="BR147" s="481"/>
      <c r="BS147" s="481"/>
      <c r="BT147" s="481"/>
      <c r="BU147" s="473"/>
      <c r="BV147" s="466"/>
      <c r="BW147" s="473"/>
      <c r="BX147" s="466"/>
    </row>
    <row r="148" spans="1:76" ht="17" customHeight="1" x14ac:dyDescent="0.35">
      <c r="A148" s="516"/>
      <c r="B148" s="482" t="s">
        <v>2</v>
      </c>
      <c r="C148" s="519" t="s">
        <v>47</v>
      </c>
      <c r="D148" s="489">
        <v>59.94</v>
      </c>
      <c r="E148" s="492">
        <v>10</v>
      </c>
      <c r="F148" s="129">
        <v>15</v>
      </c>
      <c r="G148" s="130">
        <f>'Anchor-AI'!L146</f>
        <v>0</v>
      </c>
      <c r="H148" s="131">
        <f>'Anchor-AI'!M146</f>
        <v>0</v>
      </c>
      <c r="I148" s="131">
        <f>'Anchor-AI'!N146</f>
        <v>0</v>
      </c>
      <c r="J148" s="131">
        <f>'Anchor-AI'!O146</f>
        <v>0</v>
      </c>
      <c r="K148" s="131">
        <f>(Summary!$C$58*H148+Summary!$C$59*I148+Summary!$C$60*J148)/Summary!$C$61</f>
        <v>0</v>
      </c>
      <c r="L148" s="131">
        <f>'Anchor-AI'!P146</f>
        <v>0</v>
      </c>
      <c r="M148" s="131">
        <f>'Anchor-AI'!Q146</f>
        <v>0</v>
      </c>
      <c r="N148" s="131">
        <f>'Anchor-AI'!R146</f>
        <v>0</v>
      </c>
      <c r="O148" s="131">
        <f>'Anchor-AI'!S146</f>
        <v>0</v>
      </c>
      <c r="P148" s="131">
        <f>'Anchor-AI'!T146</f>
        <v>0</v>
      </c>
      <c r="Q148" s="131">
        <f>'Anchor-AI'!U146</f>
        <v>0</v>
      </c>
      <c r="R148" s="131">
        <f>'Anchor-AI'!V146</f>
        <v>0</v>
      </c>
      <c r="S148" s="131">
        <f>'Anchor-AI'!W146</f>
        <v>0</v>
      </c>
      <c r="T148" s="131">
        <f>'Anchor-AI'!X146</f>
        <v>0</v>
      </c>
      <c r="U148" s="131">
        <f>10*LOG10(1/((Summary!$C$75/10^(R148/10)+Summary!$C$76/10^(S148/10)+Summary!$C$77/10^(T148/10))/Summary!$C$78))</f>
        <v>0</v>
      </c>
      <c r="V148" s="131">
        <f>'Anchor-AI'!Y146</f>
        <v>0</v>
      </c>
      <c r="W148" s="131">
        <f>'Anchor-AI'!Z146</f>
        <v>0</v>
      </c>
      <c r="X148" s="132">
        <f t="shared" si="13"/>
        <v>0</v>
      </c>
      <c r="Y148" s="133"/>
      <c r="Z148" s="130">
        <f>'Test-AI'!L146</f>
        <v>0</v>
      </c>
      <c r="AA148" s="380">
        <f>'Test-AI'!M146</f>
        <v>0</v>
      </c>
      <c r="AB148" s="380">
        <f>'Test-AI'!N146</f>
        <v>0</v>
      </c>
      <c r="AC148" s="380">
        <f>'Test-AI'!O146</f>
        <v>0</v>
      </c>
      <c r="AD148" s="380">
        <f>(Summary!$C$58*AA148+Summary!$C$59*AB148+Summary!$C$60*AC148)/Summary!$C$61</f>
        <v>0</v>
      </c>
      <c r="AE148" s="380">
        <f>'Test-AI'!P146</f>
        <v>0</v>
      </c>
      <c r="AF148" s="380">
        <f>'Test-AI'!Q146</f>
        <v>0</v>
      </c>
      <c r="AG148" s="380">
        <f>'Test-AI'!R146</f>
        <v>0</v>
      </c>
      <c r="AH148" s="380">
        <f>'Test-AI'!S146</f>
        <v>0</v>
      </c>
      <c r="AI148" s="380">
        <f>'Test-AI'!T146</f>
        <v>0</v>
      </c>
      <c r="AJ148" s="380">
        <f>'Test-AI'!U146</f>
        <v>0</v>
      </c>
      <c r="AK148" s="380">
        <f>'Test-AI'!V146</f>
        <v>0</v>
      </c>
      <c r="AL148" s="380">
        <f>'Test-AI'!W146</f>
        <v>0</v>
      </c>
      <c r="AM148" s="380">
        <f>'Test-AI'!X146</f>
        <v>0</v>
      </c>
      <c r="AN148" s="380">
        <f>10*LOG10(1/((Summary!$C$75/10^(AK148/10)+Summary!$C$76/10^(AL148/10)+Summary!$C$77/10^(AM148/10))/Summary!$C$78))</f>
        <v>0</v>
      </c>
      <c r="AO148" s="131">
        <f>'Test-AI'!Y146</f>
        <v>0</v>
      </c>
      <c r="AP148" s="131">
        <f>'Test-AI'!Z146</f>
        <v>0</v>
      </c>
      <c r="AQ148" s="132">
        <f t="shared" si="10"/>
        <v>0</v>
      </c>
      <c r="AR148" s="134" t="e">
        <f t="shared" si="11"/>
        <v>#DIV/0!</v>
      </c>
      <c r="AS148" s="135" t="e">
        <f t="shared" si="12"/>
        <v>#DIV/0!</v>
      </c>
      <c r="AT148" s="136"/>
      <c r="AU148" s="136"/>
      <c r="AV148" s="495" t="s">
        <v>121</v>
      </c>
      <c r="AW148" s="478" t="e" cm="1">
        <f t="array" ref="AW148">bdRateExtend($G148:$G151,H148:H151,$Z148:$Z151,AA148:AA151)</f>
        <v>#VALUE!</v>
      </c>
      <c r="AX148" s="479" t="e" cm="1">
        <f t="array" ref="AX148">bdRateExtend($G148:$G153,H148:H153,$Z148:$Z153,AA148:AA153)</f>
        <v>#VALUE!</v>
      </c>
      <c r="AY148" s="479" t="e" cm="1">
        <f t="array" ref="AY148">bdRateExtend($G148:$G153,I148:I153,$Z148:$Z153,AB148:AB153)</f>
        <v>#VALUE!</v>
      </c>
      <c r="AZ148" s="496" t="e" cm="1">
        <f t="array" ref="AZ148">bdRateExtend($G148:$G153,J148:J153,$Z148:$Z153,AC148:AC153)</f>
        <v>#VALUE!</v>
      </c>
      <c r="BA148" s="496" t="e" cm="1">
        <f t="array" ref="BA148">bdRateExtend($G148:$G153,K148:K153,$Z148:$Z153,AD148:AD153)</f>
        <v>#VALUE!</v>
      </c>
      <c r="BB148" s="479" t="e">
        <f>(Summary!$C$89*AX148+Summary!$C$90*AY148+Summary!$C$91*AZ148)/Summary!$C$92</f>
        <v>#VALUE!</v>
      </c>
      <c r="BC148" s="478" t="e" cm="1">
        <f t="array" ref="BC148">bdRateExtend($G148:$G151,L148:L151,$Z148:$Z151,AE148:AE151)</f>
        <v>#VALUE!</v>
      </c>
      <c r="BD148" s="475" t="e" cm="1">
        <f t="array" ref="BD148">bdRateExtend($G148:$G153,L148:L153,$Z148:$Z153,AE148:AE153)</f>
        <v>#VALUE!</v>
      </c>
      <c r="BE148" s="478" t="e" cm="1">
        <f t="array" ref="BE148">bdRateExtend($G148:$G151,M148:M151,$Z148:$Z151,AF148:AF151)</f>
        <v>#VALUE!</v>
      </c>
      <c r="BF148" s="475" t="e" cm="1">
        <f t="array" ref="BF148">bdRateExtend($G148:$G153,M148:M153,$Z148:$Z153,AF148:AF153)</f>
        <v>#VALUE!</v>
      </c>
      <c r="BG148" s="474" t="e" cm="1">
        <f t="array" ref="BG148">bdRateExtend($G148:$G151,N148:N151,$Z148:$Z151,AG148:AG151,"None", FALSE,1)</f>
        <v>#VALUE!</v>
      </c>
      <c r="BH148" s="475" t="e" cm="1">
        <f t="array" ref="BH148">bdRateExtend($G148:$G153,N148:N153,$Z148:$Z153,AG148:AG153,"None", FALSE,1)</f>
        <v>#VALUE!</v>
      </c>
      <c r="BI148" s="474" t="e" cm="1">
        <f t="array" ref="BI148">bdRateExtend($G148:$G151,O148:O151,$Z148:$Z151,AH148:AH151,"None", FALSE,1)</f>
        <v>#VALUE!</v>
      </c>
      <c r="BJ148" s="475" t="e" cm="1">
        <f t="array" ref="BJ148">bdRateExtend($G148:$G153,O148:O153,$Z148:$Z153,AH148:AH153,"None", FALSE,1)</f>
        <v>#VALUE!</v>
      </c>
      <c r="BK148" s="478" t="e" cm="1">
        <f t="array" ref="BK148">bdRateExtend($G148:$G151,P148:P151,$Z148:$Z151,AI148:AI151)</f>
        <v>#VALUE!</v>
      </c>
      <c r="BL148" s="475" t="e" cm="1">
        <f t="array" ref="BL148">bdRateExtend($G148:$G153,P148:P153,$Z148:$Z153,AI148:AI153)</f>
        <v>#VALUE!</v>
      </c>
      <c r="BM148" s="478" t="e" cm="1">
        <f t="array" ref="BM148">bdRateExtend($G148:$G151,Q148:Q151,$Z148:$Z151,AJ148:AJ151)</f>
        <v>#VALUE!</v>
      </c>
      <c r="BN148" s="475" t="e" cm="1">
        <f t="array" ref="BN148">bdRateExtend($G148:$G153,Q148:Q153,$Z148:$Z153,AJ148:AJ153)</f>
        <v>#VALUE!</v>
      </c>
      <c r="BO148" s="478" t="e" cm="1">
        <f t="array" ref="BO148">bdRateExtend($G148:$G151,R148:R151,$Z148:$Z151,AK148:AK151)</f>
        <v>#VALUE!</v>
      </c>
      <c r="BP148" s="479" t="e" cm="1">
        <f t="array" ref="BP148">bdRateExtend($G148:$G153,R148:R153,$Z148:$Z153,AK148:AK153)</f>
        <v>#VALUE!</v>
      </c>
      <c r="BQ148" s="479" t="e" cm="1">
        <f t="array" ref="BQ148">bdRateExtend($G148:$G153,S148:S153,$Z148:$Z153,AL148:AL153)</f>
        <v>#VALUE!</v>
      </c>
      <c r="BR148" s="479" t="e" cm="1">
        <f t="array" ref="BR148">bdRateExtend($G148:$G153,T148:T153,$Z148:$Z153,AM148:AM153)</f>
        <v>#VALUE!</v>
      </c>
      <c r="BS148" s="479" t="e" cm="1">
        <f t="array" ref="BS148">bdRateExtend($G148:$G153,U148:U153,$Z148:$Z153,AN148:AN153)</f>
        <v>#VALUE!</v>
      </c>
      <c r="BT148" s="479" t="e">
        <f>(Summary!$C$103*BP148+Summary!$C$104*BQ148+Summary!$C$105*BR148)/Summary!$C$106</f>
        <v>#VALUE!</v>
      </c>
      <c r="BU148" s="462" cm="1">
        <f t="array" ref="BU148">testVMAFRange($G148:$G151,N148:N151,$Z148:$Z151,AG148:AG151)</f>
        <v>0</v>
      </c>
      <c r="BV148" s="464" cm="1">
        <f t="array" ref="BV148">testVMAFRange($G148:$G153,N148:N153,$Z148:$Z153,AG148:AG153)</f>
        <v>0</v>
      </c>
      <c r="BW148" s="462" cm="1">
        <f t="array" ref="BW148">testVMAFRange($G148:$G151,O148:O151,$Z148:$Z151,AH148:AH151)</f>
        <v>0</v>
      </c>
      <c r="BX148" s="464" cm="1">
        <f t="array" ref="BX148">testVMAFRange($G148:$G153,O148:O153,$Z148:$Z153,AH148:AH153)</f>
        <v>0</v>
      </c>
    </row>
    <row r="149" spans="1:76" ht="17" customHeight="1" x14ac:dyDescent="0.35">
      <c r="A149" s="516"/>
      <c r="B149" s="483"/>
      <c r="C149" s="520"/>
      <c r="D149" s="490"/>
      <c r="E149" s="493"/>
      <c r="F149" s="138">
        <v>23</v>
      </c>
      <c r="G149" s="139">
        <f>'Anchor-AI'!L147</f>
        <v>0</v>
      </c>
      <c r="H149" s="140">
        <f>'Anchor-AI'!M147</f>
        <v>0</v>
      </c>
      <c r="I149" s="140">
        <f>'Anchor-AI'!N147</f>
        <v>0</v>
      </c>
      <c r="J149" s="140">
        <f>'Anchor-AI'!O147</f>
        <v>0</v>
      </c>
      <c r="K149" s="140">
        <f>(Summary!$C$58*H149+Summary!$C$59*I149+Summary!$C$60*J149)/Summary!$C$61</f>
        <v>0</v>
      </c>
      <c r="L149" s="140">
        <f>'Anchor-AI'!P147</f>
        <v>0</v>
      </c>
      <c r="M149" s="140">
        <f>'Anchor-AI'!Q147</f>
        <v>0</v>
      </c>
      <c r="N149" s="140">
        <f>'Anchor-AI'!R147</f>
        <v>0</v>
      </c>
      <c r="O149" s="140">
        <f>'Anchor-AI'!S147</f>
        <v>0</v>
      </c>
      <c r="P149" s="140">
        <f>'Anchor-AI'!T147</f>
        <v>0</v>
      </c>
      <c r="Q149" s="140">
        <f>'Anchor-AI'!U147</f>
        <v>0</v>
      </c>
      <c r="R149" s="140">
        <f>'Anchor-AI'!V147</f>
        <v>0</v>
      </c>
      <c r="S149" s="140">
        <f>'Anchor-AI'!W147</f>
        <v>0</v>
      </c>
      <c r="T149" s="140">
        <f>'Anchor-AI'!X147</f>
        <v>0</v>
      </c>
      <c r="U149" s="140">
        <f>10*LOG10(1/((Summary!$C$75/10^(R149/10)+Summary!$C$76/10^(S149/10)+Summary!$C$77/10^(T149/10))/Summary!$C$78))</f>
        <v>0</v>
      </c>
      <c r="V149" s="140">
        <f>'Anchor-AI'!Y147</f>
        <v>0</v>
      </c>
      <c r="W149" s="140">
        <f>'Anchor-AI'!Z147</f>
        <v>0</v>
      </c>
      <c r="X149" s="141">
        <f t="shared" si="13"/>
        <v>0</v>
      </c>
      <c r="Y149" s="133"/>
      <c r="Z149" s="139">
        <f>'Test-AI'!L147</f>
        <v>0</v>
      </c>
      <c r="AA149" s="381">
        <f>'Test-AI'!M147</f>
        <v>0</v>
      </c>
      <c r="AB149" s="381">
        <f>'Test-AI'!N147</f>
        <v>0</v>
      </c>
      <c r="AC149" s="381">
        <f>'Test-AI'!O147</f>
        <v>0</v>
      </c>
      <c r="AD149" s="381">
        <f>(Summary!$C$58*AA149+Summary!$C$59*AB149+Summary!$C$60*AC149)/Summary!$C$61</f>
        <v>0</v>
      </c>
      <c r="AE149" s="381">
        <f>'Test-AI'!P147</f>
        <v>0</v>
      </c>
      <c r="AF149" s="381">
        <f>'Test-AI'!Q147</f>
        <v>0</v>
      </c>
      <c r="AG149" s="381">
        <f>'Test-AI'!R147</f>
        <v>0</v>
      </c>
      <c r="AH149" s="381">
        <f>'Test-AI'!S147</f>
        <v>0</v>
      </c>
      <c r="AI149" s="381">
        <f>'Test-AI'!T147</f>
        <v>0</v>
      </c>
      <c r="AJ149" s="381">
        <f>'Test-AI'!U147</f>
        <v>0</v>
      </c>
      <c r="AK149" s="381">
        <f>'Test-AI'!V147</f>
        <v>0</v>
      </c>
      <c r="AL149" s="381">
        <f>'Test-AI'!W147</f>
        <v>0</v>
      </c>
      <c r="AM149" s="381">
        <f>'Test-AI'!X147</f>
        <v>0</v>
      </c>
      <c r="AN149" s="381">
        <f>10*LOG10(1/((Summary!$C$75/10^(AK149/10)+Summary!$C$76/10^(AL149/10)+Summary!$C$77/10^(AM149/10))/Summary!$C$78))</f>
        <v>0</v>
      </c>
      <c r="AO149" s="140">
        <f>'Test-AI'!Y147</f>
        <v>0</v>
      </c>
      <c r="AP149" s="140">
        <f>'Test-AI'!Z147</f>
        <v>0</v>
      </c>
      <c r="AQ149" s="141">
        <f t="shared" si="10"/>
        <v>0</v>
      </c>
      <c r="AR149" s="142" t="e">
        <f t="shared" si="11"/>
        <v>#DIV/0!</v>
      </c>
      <c r="AS149" s="143" t="e">
        <f t="shared" si="12"/>
        <v>#DIV/0!</v>
      </c>
      <c r="AT149" s="136"/>
      <c r="AU149" s="136"/>
      <c r="AV149" s="467"/>
      <c r="AW149" s="468"/>
      <c r="AX149" s="480"/>
      <c r="AY149" s="480"/>
      <c r="AZ149" s="497"/>
      <c r="BA149" s="497"/>
      <c r="BB149" s="480"/>
      <c r="BC149" s="468"/>
      <c r="BD149" s="476"/>
      <c r="BE149" s="468"/>
      <c r="BF149" s="476"/>
      <c r="BG149" s="469"/>
      <c r="BH149" s="476"/>
      <c r="BI149" s="469"/>
      <c r="BJ149" s="476"/>
      <c r="BK149" s="468"/>
      <c r="BL149" s="476"/>
      <c r="BM149" s="468"/>
      <c r="BN149" s="476"/>
      <c r="BO149" s="468"/>
      <c r="BP149" s="480"/>
      <c r="BQ149" s="480"/>
      <c r="BR149" s="480"/>
      <c r="BS149" s="480"/>
      <c r="BT149" s="480"/>
      <c r="BU149" s="463"/>
      <c r="BV149" s="465"/>
      <c r="BW149" s="463"/>
      <c r="BX149" s="465"/>
    </row>
    <row r="150" spans="1:76" ht="17" customHeight="1" x14ac:dyDescent="0.35">
      <c r="A150" s="516"/>
      <c r="B150" s="483"/>
      <c r="C150" s="520"/>
      <c r="D150" s="490"/>
      <c r="E150" s="493"/>
      <c r="F150" s="138">
        <v>31</v>
      </c>
      <c r="G150" s="139">
        <f>'Anchor-AI'!L148</f>
        <v>0</v>
      </c>
      <c r="H150" s="140">
        <f>'Anchor-AI'!M148</f>
        <v>0</v>
      </c>
      <c r="I150" s="140">
        <f>'Anchor-AI'!N148</f>
        <v>0</v>
      </c>
      <c r="J150" s="140">
        <f>'Anchor-AI'!O148</f>
        <v>0</v>
      </c>
      <c r="K150" s="140">
        <f>(Summary!$C$58*H150+Summary!$C$59*I150+Summary!$C$60*J150)/Summary!$C$61</f>
        <v>0</v>
      </c>
      <c r="L150" s="140">
        <f>'Anchor-AI'!P148</f>
        <v>0</v>
      </c>
      <c r="M150" s="140">
        <f>'Anchor-AI'!Q148</f>
        <v>0</v>
      </c>
      <c r="N150" s="140">
        <f>'Anchor-AI'!R148</f>
        <v>0</v>
      </c>
      <c r="O150" s="140">
        <f>'Anchor-AI'!S148</f>
        <v>0</v>
      </c>
      <c r="P150" s="140">
        <f>'Anchor-AI'!T148</f>
        <v>0</v>
      </c>
      <c r="Q150" s="140">
        <f>'Anchor-AI'!U148</f>
        <v>0</v>
      </c>
      <c r="R150" s="140">
        <f>'Anchor-AI'!V148</f>
        <v>0</v>
      </c>
      <c r="S150" s="140">
        <f>'Anchor-AI'!W148</f>
        <v>0</v>
      </c>
      <c r="T150" s="140">
        <f>'Anchor-AI'!X148</f>
        <v>0</v>
      </c>
      <c r="U150" s="140">
        <f>10*LOG10(1/((Summary!$C$75/10^(R150/10)+Summary!$C$76/10^(S150/10)+Summary!$C$77/10^(T150/10))/Summary!$C$78))</f>
        <v>0</v>
      </c>
      <c r="V150" s="140">
        <f>'Anchor-AI'!Y148</f>
        <v>0</v>
      </c>
      <c r="W150" s="140">
        <f>'Anchor-AI'!Z148</f>
        <v>0</v>
      </c>
      <c r="X150" s="141">
        <f t="shared" si="13"/>
        <v>0</v>
      </c>
      <c r="Y150" s="133"/>
      <c r="Z150" s="139">
        <f>'Test-AI'!L148</f>
        <v>0</v>
      </c>
      <c r="AA150" s="381">
        <f>'Test-AI'!M148</f>
        <v>0</v>
      </c>
      <c r="AB150" s="381">
        <f>'Test-AI'!N148</f>
        <v>0</v>
      </c>
      <c r="AC150" s="381">
        <f>'Test-AI'!O148</f>
        <v>0</v>
      </c>
      <c r="AD150" s="381">
        <f>(Summary!$C$58*AA150+Summary!$C$59*AB150+Summary!$C$60*AC150)/Summary!$C$61</f>
        <v>0</v>
      </c>
      <c r="AE150" s="381">
        <f>'Test-AI'!P148</f>
        <v>0</v>
      </c>
      <c r="AF150" s="381">
        <f>'Test-AI'!Q148</f>
        <v>0</v>
      </c>
      <c r="AG150" s="381">
        <f>'Test-AI'!R148</f>
        <v>0</v>
      </c>
      <c r="AH150" s="381">
        <f>'Test-AI'!S148</f>
        <v>0</v>
      </c>
      <c r="AI150" s="381">
        <f>'Test-AI'!T148</f>
        <v>0</v>
      </c>
      <c r="AJ150" s="381">
        <f>'Test-AI'!U148</f>
        <v>0</v>
      </c>
      <c r="AK150" s="381">
        <f>'Test-AI'!V148</f>
        <v>0</v>
      </c>
      <c r="AL150" s="381">
        <f>'Test-AI'!W148</f>
        <v>0</v>
      </c>
      <c r="AM150" s="381">
        <f>'Test-AI'!X148</f>
        <v>0</v>
      </c>
      <c r="AN150" s="381">
        <f>10*LOG10(1/((Summary!$C$75/10^(AK150/10)+Summary!$C$76/10^(AL150/10)+Summary!$C$77/10^(AM150/10))/Summary!$C$78))</f>
        <v>0</v>
      </c>
      <c r="AO150" s="140">
        <f>'Test-AI'!Y148</f>
        <v>0</v>
      </c>
      <c r="AP150" s="140">
        <f>'Test-AI'!Z148</f>
        <v>0</v>
      </c>
      <c r="AQ150" s="141">
        <f t="shared" si="10"/>
        <v>0</v>
      </c>
      <c r="AR150" s="142" t="e">
        <f t="shared" si="11"/>
        <v>#DIV/0!</v>
      </c>
      <c r="AS150" s="143" t="e">
        <f t="shared" si="12"/>
        <v>#DIV/0!</v>
      </c>
      <c r="AT150" s="136"/>
      <c r="AU150" s="136"/>
      <c r="AV150" s="467" t="s">
        <v>122</v>
      </c>
      <c r="AW150" s="468" t="e" cm="1">
        <f t="array" ref="AW150">bdRateExtend($G149:$G152,H149:H152,$Z149:$Z152,AA149:AA152)</f>
        <v>#VALUE!</v>
      </c>
      <c r="AX150" s="480"/>
      <c r="AY150" s="480"/>
      <c r="AZ150" s="497"/>
      <c r="BA150" s="497"/>
      <c r="BB150" s="480"/>
      <c r="BC150" s="468" t="e" cm="1">
        <f t="array" ref="BC150">bdRateExtend($G149:$G152,L149:L152,$Z149:$Z152,AE149:AE152)</f>
        <v>#VALUE!</v>
      </c>
      <c r="BD150" s="476"/>
      <c r="BE150" s="468" t="e" cm="1">
        <f t="array" ref="BE150">bdRateExtend($G149:$G152,M149:M152,$Z149:$Z152,AF149:AF152)</f>
        <v>#VALUE!</v>
      </c>
      <c r="BF150" s="476"/>
      <c r="BG150" s="469" t="e" cm="1">
        <f t="array" ref="BG150">bdRateExtend($G149:$G152,N149:N152,$Z149:$Z152,AG149:AG152,"None", FALSE,1)</f>
        <v>#VALUE!</v>
      </c>
      <c r="BH150" s="476"/>
      <c r="BI150" s="469" t="e" cm="1">
        <f t="array" ref="BI150">bdRateExtend($G149:$G152,O149:O152,$Z149:$Z152,AH149:AH152,"None", FALSE,1)</f>
        <v>#VALUE!</v>
      </c>
      <c r="BJ150" s="476"/>
      <c r="BK150" s="468" t="e" cm="1">
        <f t="array" ref="BK150">bdRateExtend($G149:$G152,P149:P152,$Z149:$Z152,AI149:AI152)</f>
        <v>#VALUE!</v>
      </c>
      <c r="BL150" s="476"/>
      <c r="BM150" s="468" t="e" cm="1">
        <f t="array" ref="BM150">bdRateExtend($G149:$G152,Q149:Q152,$Z149:$Z152,AJ149:AJ152)</f>
        <v>#VALUE!</v>
      </c>
      <c r="BN150" s="476"/>
      <c r="BO150" s="468" t="e" cm="1">
        <f t="array" ref="BO150">bdRateExtend($G149:$G152,R149:R152,$Z149:$Z152,AK149:AK152)</f>
        <v>#VALUE!</v>
      </c>
      <c r="BP150" s="480"/>
      <c r="BQ150" s="480"/>
      <c r="BR150" s="480"/>
      <c r="BS150" s="480"/>
      <c r="BT150" s="480"/>
      <c r="BU150" s="463" cm="1">
        <f t="array" ref="BU150">testVMAFRange($G149:$G152,N149:N152,$Z149:$Z152,AG149:AG152)</f>
        <v>0</v>
      </c>
      <c r="BV150" s="465"/>
      <c r="BW150" s="463" cm="1">
        <f t="array" ref="BW150">testVMAFRange($G149:$G152,O149:O152,$Z149:$Z152,AH149:AH152)</f>
        <v>0</v>
      </c>
      <c r="BX150" s="465"/>
    </row>
    <row r="151" spans="1:76" ht="17" customHeight="1" x14ac:dyDescent="0.35">
      <c r="A151" s="516"/>
      <c r="B151" s="483"/>
      <c r="C151" s="520"/>
      <c r="D151" s="490"/>
      <c r="E151" s="493"/>
      <c r="F151" s="138">
        <v>39</v>
      </c>
      <c r="G151" s="139">
        <f>'Anchor-AI'!L149</f>
        <v>0</v>
      </c>
      <c r="H151" s="140">
        <f>'Anchor-AI'!M149</f>
        <v>0</v>
      </c>
      <c r="I151" s="140">
        <f>'Anchor-AI'!N149</f>
        <v>0</v>
      </c>
      <c r="J151" s="140">
        <f>'Anchor-AI'!O149</f>
        <v>0</v>
      </c>
      <c r="K151" s="140">
        <f>(Summary!$C$58*H151+Summary!$C$59*I151+Summary!$C$60*J151)/Summary!$C$61</f>
        <v>0</v>
      </c>
      <c r="L151" s="140">
        <f>'Anchor-AI'!P149</f>
        <v>0</v>
      </c>
      <c r="M151" s="140">
        <f>'Anchor-AI'!Q149</f>
        <v>0</v>
      </c>
      <c r="N151" s="140">
        <f>'Anchor-AI'!R149</f>
        <v>0</v>
      </c>
      <c r="O151" s="140">
        <f>'Anchor-AI'!S149</f>
        <v>0</v>
      </c>
      <c r="P151" s="140">
        <f>'Anchor-AI'!T149</f>
        <v>0</v>
      </c>
      <c r="Q151" s="140">
        <f>'Anchor-AI'!U149</f>
        <v>0</v>
      </c>
      <c r="R151" s="140">
        <f>'Anchor-AI'!V149</f>
        <v>0</v>
      </c>
      <c r="S151" s="140">
        <f>'Anchor-AI'!W149</f>
        <v>0</v>
      </c>
      <c r="T151" s="140">
        <f>'Anchor-AI'!X149</f>
        <v>0</v>
      </c>
      <c r="U151" s="140">
        <f>10*LOG10(1/((Summary!$C$75/10^(R151/10)+Summary!$C$76/10^(S151/10)+Summary!$C$77/10^(T151/10))/Summary!$C$78))</f>
        <v>0</v>
      </c>
      <c r="V151" s="140">
        <f>'Anchor-AI'!Y149</f>
        <v>0</v>
      </c>
      <c r="W151" s="140">
        <f>'Anchor-AI'!Z149</f>
        <v>0</v>
      </c>
      <c r="X151" s="141">
        <f t="shared" si="13"/>
        <v>0</v>
      </c>
      <c r="Y151" s="133"/>
      <c r="Z151" s="139">
        <f>'Test-AI'!L149</f>
        <v>0</v>
      </c>
      <c r="AA151" s="381">
        <f>'Test-AI'!M149</f>
        <v>0</v>
      </c>
      <c r="AB151" s="381">
        <f>'Test-AI'!N149</f>
        <v>0</v>
      </c>
      <c r="AC151" s="381">
        <f>'Test-AI'!O149</f>
        <v>0</v>
      </c>
      <c r="AD151" s="381">
        <f>(Summary!$C$58*AA151+Summary!$C$59*AB151+Summary!$C$60*AC151)/Summary!$C$61</f>
        <v>0</v>
      </c>
      <c r="AE151" s="381">
        <f>'Test-AI'!P149</f>
        <v>0</v>
      </c>
      <c r="AF151" s="381">
        <f>'Test-AI'!Q149</f>
        <v>0</v>
      </c>
      <c r="AG151" s="381">
        <f>'Test-AI'!R149</f>
        <v>0</v>
      </c>
      <c r="AH151" s="381">
        <f>'Test-AI'!S149</f>
        <v>0</v>
      </c>
      <c r="AI151" s="381">
        <f>'Test-AI'!T149</f>
        <v>0</v>
      </c>
      <c r="AJ151" s="381">
        <f>'Test-AI'!U149</f>
        <v>0</v>
      </c>
      <c r="AK151" s="381">
        <f>'Test-AI'!V149</f>
        <v>0</v>
      </c>
      <c r="AL151" s="381">
        <f>'Test-AI'!W149</f>
        <v>0</v>
      </c>
      <c r="AM151" s="381">
        <f>'Test-AI'!X149</f>
        <v>0</v>
      </c>
      <c r="AN151" s="381">
        <f>10*LOG10(1/((Summary!$C$75/10^(AK151/10)+Summary!$C$76/10^(AL151/10)+Summary!$C$77/10^(AM151/10))/Summary!$C$78))</f>
        <v>0</v>
      </c>
      <c r="AO151" s="140">
        <f>'Test-AI'!Y149</f>
        <v>0</v>
      </c>
      <c r="AP151" s="140">
        <f>'Test-AI'!Z149</f>
        <v>0</v>
      </c>
      <c r="AQ151" s="141">
        <f t="shared" si="10"/>
        <v>0</v>
      </c>
      <c r="AR151" s="142" t="e">
        <f t="shared" si="11"/>
        <v>#DIV/0!</v>
      </c>
      <c r="AS151" s="143" t="e">
        <f t="shared" si="12"/>
        <v>#DIV/0!</v>
      </c>
      <c r="AT151" s="136"/>
      <c r="AU151" s="136"/>
      <c r="AV151" s="467"/>
      <c r="AW151" s="468"/>
      <c r="AX151" s="480"/>
      <c r="AY151" s="480"/>
      <c r="AZ151" s="497"/>
      <c r="BA151" s="497"/>
      <c r="BB151" s="480"/>
      <c r="BC151" s="468"/>
      <c r="BD151" s="476"/>
      <c r="BE151" s="468"/>
      <c r="BF151" s="476"/>
      <c r="BG151" s="469"/>
      <c r="BH151" s="476"/>
      <c r="BI151" s="469"/>
      <c r="BJ151" s="476"/>
      <c r="BK151" s="468"/>
      <c r="BL151" s="476"/>
      <c r="BM151" s="468"/>
      <c r="BN151" s="476"/>
      <c r="BO151" s="468"/>
      <c r="BP151" s="480"/>
      <c r="BQ151" s="480"/>
      <c r="BR151" s="480"/>
      <c r="BS151" s="480"/>
      <c r="BT151" s="480"/>
      <c r="BU151" s="463"/>
      <c r="BV151" s="465"/>
      <c r="BW151" s="463"/>
      <c r="BX151" s="465"/>
    </row>
    <row r="152" spans="1:76" ht="17" customHeight="1" x14ac:dyDescent="0.35">
      <c r="A152" s="516"/>
      <c r="B152" s="483"/>
      <c r="C152" s="520"/>
      <c r="D152" s="490"/>
      <c r="E152" s="493"/>
      <c r="F152" s="138">
        <v>47</v>
      </c>
      <c r="G152" s="139">
        <f>'Anchor-AI'!L150</f>
        <v>0</v>
      </c>
      <c r="H152" s="140">
        <f>'Anchor-AI'!M150</f>
        <v>0</v>
      </c>
      <c r="I152" s="140">
        <f>'Anchor-AI'!N150</f>
        <v>0</v>
      </c>
      <c r="J152" s="140">
        <f>'Anchor-AI'!O150</f>
        <v>0</v>
      </c>
      <c r="K152" s="140">
        <f>(Summary!$C$58*H152+Summary!$C$59*I152+Summary!$C$60*J152)/Summary!$C$61</f>
        <v>0</v>
      </c>
      <c r="L152" s="140">
        <f>'Anchor-AI'!P150</f>
        <v>0</v>
      </c>
      <c r="M152" s="140">
        <f>'Anchor-AI'!Q150</f>
        <v>0</v>
      </c>
      <c r="N152" s="140">
        <f>'Anchor-AI'!R150</f>
        <v>0</v>
      </c>
      <c r="O152" s="140">
        <f>'Anchor-AI'!S150</f>
        <v>0</v>
      </c>
      <c r="P152" s="140">
        <f>'Anchor-AI'!T150</f>
        <v>0</v>
      </c>
      <c r="Q152" s="140">
        <f>'Anchor-AI'!U150</f>
        <v>0</v>
      </c>
      <c r="R152" s="140">
        <f>'Anchor-AI'!V150</f>
        <v>0</v>
      </c>
      <c r="S152" s="140">
        <f>'Anchor-AI'!W150</f>
        <v>0</v>
      </c>
      <c r="T152" s="140">
        <f>'Anchor-AI'!X150</f>
        <v>0</v>
      </c>
      <c r="U152" s="140">
        <f>10*LOG10(1/((Summary!$C$75/10^(R152/10)+Summary!$C$76/10^(S152/10)+Summary!$C$77/10^(T152/10))/Summary!$C$78))</f>
        <v>0</v>
      </c>
      <c r="V152" s="140">
        <f>'Anchor-AI'!Y150</f>
        <v>0</v>
      </c>
      <c r="W152" s="140">
        <f>'Anchor-AI'!Z150</f>
        <v>0</v>
      </c>
      <c r="X152" s="141">
        <f t="shared" si="13"/>
        <v>0</v>
      </c>
      <c r="Y152" s="133"/>
      <c r="Z152" s="139">
        <f>'Test-AI'!L150</f>
        <v>0</v>
      </c>
      <c r="AA152" s="381">
        <f>'Test-AI'!M150</f>
        <v>0</v>
      </c>
      <c r="AB152" s="381">
        <f>'Test-AI'!N150</f>
        <v>0</v>
      </c>
      <c r="AC152" s="381">
        <f>'Test-AI'!O150</f>
        <v>0</v>
      </c>
      <c r="AD152" s="381">
        <f>(Summary!$C$58*AA152+Summary!$C$59*AB152+Summary!$C$60*AC152)/Summary!$C$61</f>
        <v>0</v>
      </c>
      <c r="AE152" s="381">
        <f>'Test-AI'!P150</f>
        <v>0</v>
      </c>
      <c r="AF152" s="381">
        <f>'Test-AI'!Q150</f>
        <v>0</v>
      </c>
      <c r="AG152" s="381">
        <f>'Test-AI'!R150</f>
        <v>0</v>
      </c>
      <c r="AH152" s="381">
        <f>'Test-AI'!S150</f>
        <v>0</v>
      </c>
      <c r="AI152" s="381">
        <f>'Test-AI'!T150</f>
        <v>0</v>
      </c>
      <c r="AJ152" s="381">
        <f>'Test-AI'!U150</f>
        <v>0</v>
      </c>
      <c r="AK152" s="381">
        <f>'Test-AI'!V150</f>
        <v>0</v>
      </c>
      <c r="AL152" s="381">
        <f>'Test-AI'!W150</f>
        <v>0</v>
      </c>
      <c r="AM152" s="381">
        <f>'Test-AI'!X150</f>
        <v>0</v>
      </c>
      <c r="AN152" s="381">
        <f>10*LOG10(1/((Summary!$C$75/10^(AK152/10)+Summary!$C$76/10^(AL152/10)+Summary!$C$77/10^(AM152/10))/Summary!$C$78))</f>
        <v>0</v>
      </c>
      <c r="AO152" s="140">
        <f>'Test-AI'!Y150</f>
        <v>0</v>
      </c>
      <c r="AP152" s="140">
        <f>'Test-AI'!Z150</f>
        <v>0</v>
      </c>
      <c r="AQ152" s="141">
        <f t="shared" si="10"/>
        <v>0</v>
      </c>
      <c r="AR152" s="142" t="e">
        <f t="shared" si="11"/>
        <v>#DIV/0!</v>
      </c>
      <c r="AS152" s="143" t="e">
        <f t="shared" si="12"/>
        <v>#DIV/0!</v>
      </c>
      <c r="AT152" s="136"/>
      <c r="AU152" s="136"/>
      <c r="AV152" s="467" t="s">
        <v>123</v>
      </c>
      <c r="AW152" s="468" t="e" cm="1">
        <f t="array" ref="AW152">bdRateExtend($G150:$G153,H150:H153,$Z150:$Z153,AA150:AA153)</f>
        <v>#VALUE!</v>
      </c>
      <c r="AX152" s="480"/>
      <c r="AY152" s="480"/>
      <c r="AZ152" s="497"/>
      <c r="BA152" s="497"/>
      <c r="BB152" s="480"/>
      <c r="BC152" s="468" t="e" cm="1">
        <f t="array" ref="BC152">bdRateExtend($G150:$G153,L150:L153,$Z150:$Z153,AE150:AE153)</f>
        <v>#VALUE!</v>
      </c>
      <c r="BD152" s="476"/>
      <c r="BE152" s="468" t="e" cm="1">
        <f t="array" ref="BE152">bdRateExtend($G150:$G153,M150:M153,$Z150:$Z153,AF150:AF153)</f>
        <v>#VALUE!</v>
      </c>
      <c r="BF152" s="476"/>
      <c r="BG152" s="469" t="e" cm="1">
        <f t="array" ref="BG152">bdRateExtend($G150:$G153,N150:N153,$Z150:$Z153,AG150:AG153,"None", FALSE,1)</f>
        <v>#VALUE!</v>
      </c>
      <c r="BH152" s="476"/>
      <c r="BI152" s="469" t="e" cm="1">
        <f t="array" ref="BI152">bdRateExtend($G150:$G153,O150:O153,$Z150:$Z153,AH150:AH153,"None", FALSE,1)</f>
        <v>#VALUE!</v>
      </c>
      <c r="BJ152" s="476"/>
      <c r="BK152" s="468" t="e" cm="1">
        <f t="array" ref="BK152">bdRateExtend($G150:$G153,P150:P153,$Z150:$Z153,AI150:AI153)</f>
        <v>#VALUE!</v>
      </c>
      <c r="BL152" s="476"/>
      <c r="BM152" s="468" t="e" cm="1">
        <f t="array" ref="BM152">bdRateExtend($G150:$G153,Q150:Q153,$Z150:$Z153,AJ150:AJ153)</f>
        <v>#VALUE!</v>
      </c>
      <c r="BN152" s="476"/>
      <c r="BO152" s="468" t="e" cm="1">
        <f t="array" ref="BO152">bdRateExtend($G150:$G153,R150:R153,$Z150:$Z153,AK150:AK153)</f>
        <v>#VALUE!</v>
      </c>
      <c r="BP152" s="480"/>
      <c r="BQ152" s="480"/>
      <c r="BR152" s="480"/>
      <c r="BS152" s="480"/>
      <c r="BT152" s="480"/>
      <c r="BU152" s="463" cm="1">
        <f t="array" ref="BU152">testVMAFRange($G150:$G153,N150:N153,$Z150:$Z153,AG150:AG153)</f>
        <v>0</v>
      </c>
      <c r="BV152" s="465"/>
      <c r="BW152" s="463" cm="1">
        <f t="array" ref="BW152">testVMAFRange($G150:$G153,O150:O153,$Z150:$Z153,AH150:AH153)</f>
        <v>0</v>
      </c>
      <c r="BX152" s="465"/>
    </row>
    <row r="153" spans="1:76" ht="17" customHeight="1" thickBot="1" x14ac:dyDescent="0.4">
      <c r="A153" s="516"/>
      <c r="B153" s="518"/>
      <c r="C153" s="521"/>
      <c r="D153" s="522"/>
      <c r="E153" s="523"/>
      <c r="F153" s="144">
        <v>55</v>
      </c>
      <c r="G153" s="145">
        <f>'Anchor-AI'!L151</f>
        <v>0</v>
      </c>
      <c r="H153" s="146">
        <f>'Anchor-AI'!M151</f>
        <v>0</v>
      </c>
      <c r="I153" s="146">
        <f>'Anchor-AI'!N151</f>
        <v>0</v>
      </c>
      <c r="J153" s="146">
        <f>'Anchor-AI'!O151</f>
        <v>0</v>
      </c>
      <c r="K153" s="146">
        <f>(Summary!$C$58*H153+Summary!$C$59*I153+Summary!$C$60*J153)/Summary!$C$61</f>
        <v>0</v>
      </c>
      <c r="L153" s="146">
        <f>'Anchor-AI'!P151</f>
        <v>0</v>
      </c>
      <c r="M153" s="146">
        <f>'Anchor-AI'!Q151</f>
        <v>0</v>
      </c>
      <c r="N153" s="146">
        <f>'Anchor-AI'!R151</f>
        <v>0</v>
      </c>
      <c r="O153" s="146">
        <f>'Anchor-AI'!S151</f>
        <v>0</v>
      </c>
      <c r="P153" s="146">
        <f>'Anchor-AI'!T151</f>
        <v>0</v>
      </c>
      <c r="Q153" s="146">
        <f>'Anchor-AI'!U151</f>
        <v>0</v>
      </c>
      <c r="R153" s="146">
        <f>'Anchor-AI'!V151</f>
        <v>0</v>
      </c>
      <c r="S153" s="146">
        <f>'Anchor-AI'!W151</f>
        <v>0</v>
      </c>
      <c r="T153" s="146">
        <f>'Anchor-AI'!X151</f>
        <v>0</v>
      </c>
      <c r="U153" s="146">
        <f>10*LOG10(1/((Summary!$C$75/10^(R153/10)+Summary!$C$76/10^(S153/10)+Summary!$C$77/10^(T153/10))/Summary!$C$78))</f>
        <v>0</v>
      </c>
      <c r="V153" s="140">
        <f>'Anchor-AI'!Y151</f>
        <v>0</v>
      </c>
      <c r="W153" s="140">
        <f>'Anchor-AI'!Z151</f>
        <v>0</v>
      </c>
      <c r="X153" s="147">
        <f t="shared" si="13"/>
        <v>0</v>
      </c>
      <c r="Y153" s="133"/>
      <c r="Z153" s="145">
        <f>'Test-AI'!L151</f>
        <v>0</v>
      </c>
      <c r="AA153" s="382">
        <f>'Test-AI'!M151</f>
        <v>0</v>
      </c>
      <c r="AB153" s="382">
        <f>'Test-AI'!N151</f>
        <v>0</v>
      </c>
      <c r="AC153" s="382">
        <f>'Test-AI'!O151</f>
        <v>0</v>
      </c>
      <c r="AD153" s="382">
        <f>(Summary!$C$58*AA153+Summary!$C$59*AB153+Summary!$C$60*AC153)/Summary!$C$61</f>
        <v>0</v>
      </c>
      <c r="AE153" s="382">
        <f>'Test-AI'!P151</f>
        <v>0</v>
      </c>
      <c r="AF153" s="382">
        <f>'Test-AI'!Q151</f>
        <v>0</v>
      </c>
      <c r="AG153" s="382">
        <f>'Test-AI'!R151</f>
        <v>0</v>
      </c>
      <c r="AH153" s="382">
        <f>'Test-AI'!S151</f>
        <v>0</v>
      </c>
      <c r="AI153" s="382">
        <f>'Test-AI'!T151</f>
        <v>0</v>
      </c>
      <c r="AJ153" s="382">
        <f>'Test-AI'!U151</f>
        <v>0</v>
      </c>
      <c r="AK153" s="382">
        <f>'Test-AI'!V151</f>
        <v>0</v>
      </c>
      <c r="AL153" s="382">
        <f>'Test-AI'!W151</f>
        <v>0</v>
      </c>
      <c r="AM153" s="382">
        <f>'Test-AI'!X151</f>
        <v>0</v>
      </c>
      <c r="AN153" s="382">
        <f>10*LOG10(1/((Summary!$C$75/10^(AK153/10)+Summary!$C$76/10^(AL153/10)+Summary!$C$77/10^(AM153/10))/Summary!$C$78))</f>
        <v>0</v>
      </c>
      <c r="AO153" s="140">
        <f>'Test-AI'!Y151</f>
        <v>0</v>
      </c>
      <c r="AP153" s="140">
        <f>'Test-AI'!Z151</f>
        <v>0</v>
      </c>
      <c r="AQ153" s="147">
        <f t="shared" si="10"/>
        <v>0</v>
      </c>
      <c r="AR153" s="148" t="e">
        <f t="shared" si="11"/>
        <v>#DIV/0!</v>
      </c>
      <c r="AS153" s="149" t="e">
        <f t="shared" si="12"/>
        <v>#DIV/0!</v>
      </c>
      <c r="AT153" s="136"/>
      <c r="AU153" s="136"/>
      <c r="AV153" s="470"/>
      <c r="AW153" s="471"/>
      <c r="AX153" s="481"/>
      <c r="AY153" s="481"/>
      <c r="AZ153" s="498"/>
      <c r="BA153" s="498"/>
      <c r="BB153" s="481"/>
      <c r="BC153" s="471"/>
      <c r="BD153" s="477"/>
      <c r="BE153" s="471"/>
      <c r="BF153" s="477"/>
      <c r="BG153" s="472"/>
      <c r="BH153" s="477"/>
      <c r="BI153" s="472"/>
      <c r="BJ153" s="477"/>
      <c r="BK153" s="471"/>
      <c r="BL153" s="477"/>
      <c r="BM153" s="471"/>
      <c r="BN153" s="477"/>
      <c r="BO153" s="471"/>
      <c r="BP153" s="481"/>
      <c r="BQ153" s="481"/>
      <c r="BR153" s="481"/>
      <c r="BS153" s="481"/>
      <c r="BT153" s="481"/>
      <c r="BU153" s="473"/>
      <c r="BV153" s="466"/>
      <c r="BW153" s="473"/>
      <c r="BX153" s="466"/>
    </row>
    <row r="154" spans="1:76" ht="17" customHeight="1" x14ac:dyDescent="0.35">
      <c r="A154" s="516"/>
      <c r="B154" s="482" t="s">
        <v>91</v>
      </c>
      <c r="C154" s="519" t="s">
        <v>48</v>
      </c>
      <c r="D154" s="489">
        <v>29.97</v>
      </c>
      <c r="E154" s="492">
        <v>8</v>
      </c>
      <c r="F154" s="129">
        <v>15</v>
      </c>
      <c r="G154" s="130">
        <f>'Anchor-AI'!L152</f>
        <v>0</v>
      </c>
      <c r="H154" s="131">
        <f>'Anchor-AI'!M152</f>
        <v>0</v>
      </c>
      <c r="I154" s="131">
        <f>'Anchor-AI'!N152</f>
        <v>0</v>
      </c>
      <c r="J154" s="131">
        <f>'Anchor-AI'!O152</f>
        <v>0</v>
      </c>
      <c r="K154" s="131">
        <f>(Summary!$C$58*H154+Summary!$C$59*I154+Summary!$C$60*J154)/Summary!$C$61</f>
        <v>0</v>
      </c>
      <c r="L154" s="131">
        <f>'Anchor-AI'!P152</f>
        <v>0</v>
      </c>
      <c r="M154" s="131">
        <f>'Anchor-AI'!Q152</f>
        <v>0</v>
      </c>
      <c r="N154" s="131">
        <f>'Anchor-AI'!R152</f>
        <v>0</v>
      </c>
      <c r="O154" s="131">
        <f>'Anchor-AI'!S152</f>
        <v>0</v>
      </c>
      <c r="P154" s="131">
        <f>'Anchor-AI'!T152</f>
        <v>0</v>
      </c>
      <c r="Q154" s="131">
        <f>'Anchor-AI'!U152</f>
        <v>0</v>
      </c>
      <c r="R154" s="131">
        <f>'Anchor-AI'!V152</f>
        <v>0</v>
      </c>
      <c r="S154" s="131">
        <f>'Anchor-AI'!W152</f>
        <v>0</v>
      </c>
      <c r="T154" s="131">
        <f>'Anchor-AI'!X152</f>
        <v>0</v>
      </c>
      <c r="U154" s="131">
        <f>10*LOG10(1/((Summary!$C$75/10^(R154/10)+Summary!$C$76/10^(S154/10)+Summary!$C$77/10^(T154/10))/Summary!$C$78))</f>
        <v>0</v>
      </c>
      <c r="V154" s="131">
        <f>'Anchor-AI'!Y152</f>
        <v>0</v>
      </c>
      <c r="W154" s="131">
        <f>'Anchor-AI'!Z152</f>
        <v>0</v>
      </c>
      <c r="X154" s="132">
        <f t="shared" si="13"/>
        <v>0</v>
      </c>
      <c r="Y154" s="133"/>
      <c r="Z154" s="130">
        <f>'Test-AI'!L152</f>
        <v>0</v>
      </c>
      <c r="AA154" s="380">
        <f>'Test-AI'!M152</f>
        <v>0</v>
      </c>
      <c r="AB154" s="380">
        <f>'Test-AI'!N152</f>
        <v>0</v>
      </c>
      <c r="AC154" s="380">
        <f>'Test-AI'!O152</f>
        <v>0</v>
      </c>
      <c r="AD154" s="380">
        <f>(Summary!$C$58*AA154+Summary!$C$59*AB154+Summary!$C$60*AC154)/Summary!$C$61</f>
        <v>0</v>
      </c>
      <c r="AE154" s="380">
        <f>'Test-AI'!P152</f>
        <v>0</v>
      </c>
      <c r="AF154" s="380">
        <f>'Test-AI'!Q152</f>
        <v>0</v>
      </c>
      <c r="AG154" s="380">
        <f>'Test-AI'!R152</f>
        <v>0</v>
      </c>
      <c r="AH154" s="380">
        <f>'Test-AI'!S152</f>
        <v>0</v>
      </c>
      <c r="AI154" s="380">
        <f>'Test-AI'!T152</f>
        <v>0</v>
      </c>
      <c r="AJ154" s="380">
        <f>'Test-AI'!U152</f>
        <v>0</v>
      </c>
      <c r="AK154" s="380">
        <f>'Test-AI'!V152</f>
        <v>0</v>
      </c>
      <c r="AL154" s="380">
        <f>'Test-AI'!W152</f>
        <v>0</v>
      </c>
      <c r="AM154" s="380">
        <f>'Test-AI'!X152</f>
        <v>0</v>
      </c>
      <c r="AN154" s="380">
        <f>10*LOG10(1/((Summary!$C$75/10^(AK154/10)+Summary!$C$76/10^(AL154/10)+Summary!$C$77/10^(AM154/10))/Summary!$C$78))</f>
        <v>0</v>
      </c>
      <c r="AO154" s="131">
        <f>'Test-AI'!Y152</f>
        <v>0</v>
      </c>
      <c r="AP154" s="131">
        <f>'Test-AI'!Z152</f>
        <v>0</v>
      </c>
      <c r="AQ154" s="132">
        <f t="shared" si="10"/>
        <v>0</v>
      </c>
      <c r="AR154" s="134" t="e">
        <f t="shared" si="11"/>
        <v>#DIV/0!</v>
      </c>
      <c r="AS154" s="135" t="e">
        <f t="shared" si="12"/>
        <v>#DIV/0!</v>
      </c>
      <c r="AT154" s="136"/>
      <c r="AU154" s="136"/>
      <c r="AV154" s="495" t="s">
        <v>121</v>
      </c>
      <c r="AW154" s="478" t="e" cm="1">
        <f t="array" ref="AW154">bdRateExtend($G154:$G157,H154:H157,$Z154:$Z157,AA154:AA157)</f>
        <v>#VALUE!</v>
      </c>
      <c r="AX154" s="479" t="e" cm="1">
        <f t="array" ref="AX154">bdRateExtend($G154:$G159,H154:H159,$Z154:$Z159,AA154:AA159)</f>
        <v>#VALUE!</v>
      </c>
      <c r="AY154" s="479" t="e" cm="1">
        <f t="array" ref="AY154">bdRateExtend($G154:$G159,I154:I159,$Z154:$Z159,AB154:AB159)</f>
        <v>#VALUE!</v>
      </c>
      <c r="AZ154" s="496" t="e" cm="1">
        <f t="array" ref="AZ154">bdRateExtend($G154:$G159,J154:J159,$Z154:$Z159,AC154:AC159)</f>
        <v>#VALUE!</v>
      </c>
      <c r="BA154" s="496" t="e" cm="1">
        <f t="array" ref="BA154">bdRateExtend($G154:$G159,K154:K159,$Z154:$Z159,AD154:AD159)</f>
        <v>#VALUE!</v>
      </c>
      <c r="BB154" s="479" t="e">
        <f>(Summary!$C$89*AX154+Summary!$C$90*AY154+Summary!$C$91*AZ154)/Summary!$C$92</f>
        <v>#VALUE!</v>
      </c>
      <c r="BC154" s="478" t="e" cm="1">
        <f t="array" ref="BC154">bdRateExtend($G154:$G157,L154:L157,$Z154:$Z157,AE154:AE157)</f>
        <v>#VALUE!</v>
      </c>
      <c r="BD154" s="475" t="e" cm="1">
        <f t="array" ref="BD154">bdRateExtend($G154:$G159,L154:L159,$Z154:$Z159,AE154:AE159)</f>
        <v>#VALUE!</v>
      </c>
      <c r="BE154" s="478" t="e" cm="1">
        <f t="array" ref="BE154">bdRateExtend($G154:$G157,M154:M157,$Z154:$Z157,AF154:AF157)</f>
        <v>#VALUE!</v>
      </c>
      <c r="BF154" s="475" t="e" cm="1">
        <f t="array" ref="BF154">bdRateExtend($G154:$G159,M154:M159,$Z154:$Z159,AF154:AF159)</f>
        <v>#VALUE!</v>
      </c>
      <c r="BG154" s="474" t="e" cm="1">
        <f t="array" ref="BG154">bdRateExtend($G154:$G157,N154:N157,$Z154:$Z157,AG154:AG157,"None", FALSE,1)</f>
        <v>#VALUE!</v>
      </c>
      <c r="BH154" s="475" t="e" cm="1">
        <f t="array" ref="BH154">bdRateExtend($G154:$G159,N154:N159,$Z154:$Z159,AG154:AG159,"None", FALSE,1)</f>
        <v>#VALUE!</v>
      </c>
      <c r="BI154" s="474" t="e" cm="1">
        <f t="array" ref="BI154">bdRateExtend($G154:$G157,O154:O157,$Z154:$Z157,AH154:AH157,"None", FALSE,1)</f>
        <v>#VALUE!</v>
      </c>
      <c r="BJ154" s="475" t="e" cm="1">
        <f t="array" ref="BJ154">bdRateExtend($G154:$G159,O154:O159,$Z154:$Z159,AH154:AH159,"None", FALSE,1)</f>
        <v>#VALUE!</v>
      </c>
      <c r="BK154" s="478" t="e" cm="1">
        <f t="array" ref="BK154">bdRateExtend($G154:$G157,P154:P157,$Z154:$Z157,AI154:AI157)</f>
        <v>#VALUE!</v>
      </c>
      <c r="BL154" s="475" t="e" cm="1">
        <f t="array" ref="BL154">bdRateExtend($G154:$G159,P154:P159,$Z154:$Z159,AI154:AI159)</f>
        <v>#VALUE!</v>
      </c>
      <c r="BM154" s="478" t="e" cm="1">
        <f t="array" ref="BM154">bdRateExtend($G154:$G157,Q154:Q157,$Z154:$Z157,AJ154:AJ157)</f>
        <v>#VALUE!</v>
      </c>
      <c r="BN154" s="475" t="e" cm="1">
        <f t="array" ref="BN154">bdRateExtend($G154:$G159,Q154:Q159,$Z154:$Z159,AJ154:AJ159)</f>
        <v>#VALUE!</v>
      </c>
      <c r="BO154" s="478" t="e" cm="1">
        <f t="array" ref="BO154">bdRateExtend($G154:$G157,R154:R157,$Z154:$Z157,AK154:AK157)</f>
        <v>#VALUE!</v>
      </c>
      <c r="BP154" s="479" t="e" cm="1">
        <f t="array" ref="BP154">bdRateExtend($G154:$G159,R154:R159,$Z154:$Z159,AK154:AK159)</f>
        <v>#VALUE!</v>
      </c>
      <c r="BQ154" s="479" t="e" cm="1">
        <f t="array" ref="BQ154">bdRateExtend($G154:$G159,S154:S159,$Z154:$Z159,AL154:AL159)</f>
        <v>#VALUE!</v>
      </c>
      <c r="BR154" s="479" t="e" cm="1">
        <f t="array" ref="BR154">bdRateExtend($G154:$G159,T154:T159,$Z154:$Z159,AM154:AM159)</f>
        <v>#VALUE!</v>
      </c>
      <c r="BS154" s="479" t="e" cm="1">
        <f t="array" ref="BS154">bdRateExtend($G154:$G159,U154:U159,$Z154:$Z159,AN154:AN159)</f>
        <v>#VALUE!</v>
      </c>
      <c r="BT154" s="479" t="e">
        <f>(Summary!$C$103*BP154+Summary!$C$104*BQ154+Summary!$C$105*BR154)/Summary!$C$106</f>
        <v>#VALUE!</v>
      </c>
      <c r="BU154" s="462" cm="1">
        <f t="array" ref="BU154">testVMAFRange($G154:$G157,N154:N157,$Z154:$Z157,AG154:AG157)</f>
        <v>0</v>
      </c>
      <c r="BV154" s="464" cm="1">
        <f t="array" ref="BV154">testVMAFRange($G154:$G159,N154:N159,$Z154:$Z159,AG154:AG159)</f>
        <v>0</v>
      </c>
      <c r="BW154" s="462" cm="1">
        <f t="array" ref="BW154">testVMAFRange($G154:$G157,O154:O157,$Z154:$Z157,AH154:AH157)</f>
        <v>0</v>
      </c>
      <c r="BX154" s="464" cm="1">
        <f t="array" ref="BX154">testVMAFRange($G154:$G159,O154:O159,$Z154:$Z159,AH154:AH159)</f>
        <v>0</v>
      </c>
    </row>
    <row r="155" spans="1:76" ht="17" customHeight="1" x14ac:dyDescent="0.35">
      <c r="A155" s="516"/>
      <c r="B155" s="483"/>
      <c r="C155" s="520"/>
      <c r="D155" s="490"/>
      <c r="E155" s="493"/>
      <c r="F155" s="138">
        <v>23</v>
      </c>
      <c r="G155" s="139">
        <f>'Anchor-AI'!L153</f>
        <v>0</v>
      </c>
      <c r="H155" s="140">
        <f>'Anchor-AI'!M153</f>
        <v>0</v>
      </c>
      <c r="I155" s="140">
        <f>'Anchor-AI'!N153</f>
        <v>0</v>
      </c>
      <c r="J155" s="140">
        <f>'Anchor-AI'!O153</f>
        <v>0</v>
      </c>
      <c r="K155" s="140">
        <f>(Summary!$C$58*H155+Summary!$C$59*I155+Summary!$C$60*J155)/Summary!$C$61</f>
        <v>0</v>
      </c>
      <c r="L155" s="140">
        <f>'Anchor-AI'!P153</f>
        <v>0</v>
      </c>
      <c r="M155" s="140">
        <f>'Anchor-AI'!Q153</f>
        <v>0</v>
      </c>
      <c r="N155" s="140">
        <f>'Anchor-AI'!R153</f>
        <v>0</v>
      </c>
      <c r="O155" s="140">
        <f>'Anchor-AI'!S153</f>
        <v>0</v>
      </c>
      <c r="P155" s="140">
        <f>'Anchor-AI'!T153</f>
        <v>0</v>
      </c>
      <c r="Q155" s="140">
        <f>'Anchor-AI'!U153</f>
        <v>0</v>
      </c>
      <c r="R155" s="140">
        <f>'Anchor-AI'!V153</f>
        <v>0</v>
      </c>
      <c r="S155" s="140">
        <f>'Anchor-AI'!W153</f>
        <v>0</v>
      </c>
      <c r="T155" s="140">
        <f>'Anchor-AI'!X153</f>
        <v>0</v>
      </c>
      <c r="U155" s="140">
        <f>10*LOG10(1/((Summary!$C$75/10^(R155/10)+Summary!$C$76/10^(S155/10)+Summary!$C$77/10^(T155/10))/Summary!$C$78))</f>
        <v>0</v>
      </c>
      <c r="V155" s="140">
        <f>'Anchor-AI'!Y153</f>
        <v>0</v>
      </c>
      <c r="W155" s="140">
        <f>'Anchor-AI'!Z153</f>
        <v>0</v>
      </c>
      <c r="X155" s="141">
        <f t="shared" si="13"/>
        <v>0</v>
      </c>
      <c r="Y155" s="133"/>
      <c r="Z155" s="139">
        <f>'Test-AI'!L153</f>
        <v>0</v>
      </c>
      <c r="AA155" s="381">
        <f>'Test-AI'!M153</f>
        <v>0</v>
      </c>
      <c r="AB155" s="381">
        <f>'Test-AI'!N153</f>
        <v>0</v>
      </c>
      <c r="AC155" s="381">
        <f>'Test-AI'!O153</f>
        <v>0</v>
      </c>
      <c r="AD155" s="381">
        <f>(Summary!$C$58*AA155+Summary!$C$59*AB155+Summary!$C$60*AC155)/Summary!$C$61</f>
        <v>0</v>
      </c>
      <c r="AE155" s="381">
        <f>'Test-AI'!P153</f>
        <v>0</v>
      </c>
      <c r="AF155" s="381">
        <f>'Test-AI'!Q153</f>
        <v>0</v>
      </c>
      <c r="AG155" s="381">
        <f>'Test-AI'!R153</f>
        <v>0</v>
      </c>
      <c r="AH155" s="381">
        <f>'Test-AI'!S153</f>
        <v>0</v>
      </c>
      <c r="AI155" s="381">
        <f>'Test-AI'!T153</f>
        <v>0</v>
      </c>
      <c r="AJ155" s="381">
        <f>'Test-AI'!U153</f>
        <v>0</v>
      </c>
      <c r="AK155" s="381">
        <f>'Test-AI'!V153</f>
        <v>0</v>
      </c>
      <c r="AL155" s="381">
        <f>'Test-AI'!W153</f>
        <v>0</v>
      </c>
      <c r="AM155" s="381">
        <f>'Test-AI'!X153</f>
        <v>0</v>
      </c>
      <c r="AN155" s="381">
        <f>10*LOG10(1/((Summary!$C$75/10^(AK155/10)+Summary!$C$76/10^(AL155/10)+Summary!$C$77/10^(AM155/10))/Summary!$C$78))</f>
        <v>0</v>
      </c>
      <c r="AO155" s="140">
        <f>'Test-AI'!Y153</f>
        <v>0</v>
      </c>
      <c r="AP155" s="140">
        <f>'Test-AI'!Z153</f>
        <v>0</v>
      </c>
      <c r="AQ155" s="141">
        <f t="shared" si="10"/>
        <v>0</v>
      </c>
      <c r="AR155" s="142" t="e">
        <f t="shared" si="11"/>
        <v>#DIV/0!</v>
      </c>
      <c r="AS155" s="143" t="e">
        <f t="shared" si="12"/>
        <v>#DIV/0!</v>
      </c>
      <c r="AT155" s="136"/>
      <c r="AU155" s="136"/>
      <c r="AV155" s="467"/>
      <c r="AW155" s="468"/>
      <c r="AX155" s="480"/>
      <c r="AY155" s="480"/>
      <c r="AZ155" s="497"/>
      <c r="BA155" s="497"/>
      <c r="BB155" s="480"/>
      <c r="BC155" s="468"/>
      <c r="BD155" s="476"/>
      <c r="BE155" s="468"/>
      <c r="BF155" s="476"/>
      <c r="BG155" s="469"/>
      <c r="BH155" s="476"/>
      <c r="BI155" s="469"/>
      <c r="BJ155" s="476"/>
      <c r="BK155" s="468"/>
      <c r="BL155" s="476"/>
      <c r="BM155" s="468"/>
      <c r="BN155" s="476"/>
      <c r="BO155" s="468"/>
      <c r="BP155" s="480"/>
      <c r="BQ155" s="480"/>
      <c r="BR155" s="480"/>
      <c r="BS155" s="480"/>
      <c r="BT155" s="480"/>
      <c r="BU155" s="463"/>
      <c r="BV155" s="465"/>
      <c r="BW155" s="463"/>
      <c r="BX155" s="465"/>
    </row>
    <row r="156" spans="1:76" ht="17" customHeight="1" x14ac:dyDescent="0.35">
      <c r="A156" s="516"/>
      <c r="B156" s="483"/>
      <c r="C156" s="520"/>
      <c r="D156" s="490"/>
      <c r="E156" s="493"/>
      <c r="F156" s="138">
        <v>31</v>
      </c>
      <c r="G156" s="139">
        <f>'Anchor-AI'!L154</f>
        <v>0</v>
      </c>
      <c r="H156" s="140">
        <f>'Anchor-AI'!M154</f>
        <v>0</v>
      </c>
      <c r="I156" s="140">
        <f>'Anchor-AI'!N154</f>
        <v>0</v>
      </c>
      <c r="J156" s="140">
        <f>'Anchor-AI'!O154</f>
        <v>0</v>
      </c>
      <c r="K156" s="140">
        <f>(Summary!$C$58*H156+Summary!$C$59*I156+Summary!$C$60*J156)/Summary!$C$61</f>
        <v>0</v>
      </c>
      <c r="L156" s="140">
        <f>'Anchor-AI'!P154</f>
        <v>0</v>
      </c>
      <c r="M156" s="140">
        <f>'Anchor-AI'!Q154</f>
        <v>0</v>
      </c>
      <c r="N156" s="140">
        <f>'Anchor-AI'!R154</f>
        <v>0</v>
      </c>
      <c r="O156" s="140">
        <f>'Anchor-AI'!S154</f>
        <v>0</v>
      </c>
      <c r="P156" s="140">
        <f>'Anchor-AI'!T154</f>
        <v>0</v>
      </c>
      <c r="Q156" s="140">
        <f>'Anchor-AI'!U154</f>
        <v>0</v>
      </c>
      <c r="R156" s="140">
        <f>'Anchor-AI'!V154</f>
        <v>0</v>
      </c>
      <c r="S156" s="140">
        <f>'Anchor-AI'!W154</f>
        <v>0</v>
      </c>
      <c r="T156" s="140">
        <f>'Anchor-AI'!X154</f>
        <v>0</v>
      </c>
      <c r="U156" s="140">
        <f>10*LOG10(1/((Summary!$C$75/10^(R156/10)+Summary!$C$76/10^(S156/10)+Summary!$C$77/10^(T156/10))/Summary!$C$78))</f>
        <v>0</v>
      </c>
      <c r="V156" s="140">
        <f>'Anchor-AI'!Y154</f>
        <v>0</v>
      </c>
      <c r="W156" s="140">
        <f>'Anchor-AI'!Z154</f>
        <v>0</v>
      </c>
      <c r="X156" s="141">
        <f t="shared" si="13"/>
        <v>0</v>
      </c>
      <c r="Y156" s="133"/>
      <c r="Z156" s="139">
        <f>'Test-AI'!L154</f>
        <v>0</v>
      </c>
      <c r="AA156" s="381">
        <f>'Test-AI'!M154</f>
        <v>0</v>
      </c>
      <c r="AB156" s="381">
        <f>'Test-AI'!N154</f>
        <v>0</v>
      </c>
      <c r="AC156" s="381">
        <f>'Test-AI'!O154</f>
        <v>0</v>
      </c>
      <c r="AD156" s="381">
        <f>(Summary!$C$58*AA156+Summary!$C$59*AB156+Summary!$C$60*AC156)/Summary!$C$61</f>
        <v>0</v>
      </c>
      <c r="AE156" s="381">
        <f>'Test-AI'!P154</f>
        <v>0</v>
      </c>
      <c r="AF156" s="381">
        <f>'Test-AI'!Q154</f>
        <v>0</v>
      </c>
      <c r="AG156" s="381">
        <f>'Test-AI'!R154</f>
        <v>0</v>
      </c>
      <c r="AH156" s="381">
        <f>'Test-AI'!S154</f>
        <v>0</v>
      </c>
      <c r="AI156" s="381">
        <f>'Test-AI'!T154</f>
        <v>0</v>
      </c>
      <c r="AJ156" s="381">
        <f>'Test-AI'!U154</f>
        <v>0</v>
      </c>
      <c r="AK156" s="381">
        <f>'Test-AI'!V154</f>
        <v>0</v>
      </c>
      <c r="AL156" s="381">
        <f>'Test-AI'!W154</f>
        <v>0</v>
      </c>
      <c r="AM156" s="381">
        <f>'Test-AI'!X154</f>
        <v>0</v>
      </c>
      <c r="AN156" s="381">
        <f>10*LOG10(1/((Summary!$C$75/10^(AK156/10)+Summary!$C$76/10^(AL156/10)+Summary!$C$77/10^(AM156/10))/Summary!$C$78))</f>
        <v>0</v>
      </c>
      <c r="AO156" s="140">
        <f>'Test-AI'!Y154</f>
        <v>0</v>
      </c>
      <c r="AP156" s="140">
        <f>'Test-AI'!Z154</f>
        <v>0</v>
      </c>
      <c r="AQ156" s="141">
        <f t="shared" si="10"/>
        <v>0</v>
      </c>
      <c r="AR156" s="142" t="e">
        <f t="shared" si="11"/>
        <v>#DIV/0!</v>
      </c>
      <c r="AS156" s="143" t="e">
        <f t="shared" si="12"/>
        <v>#DIV/0!</v>
      </c>
      <c r="AT156" s="136"/>
      <c r="AU156" s="136"/>
      <c r="AV156" s="467" t="s">
        <v>122</v>
      </c>
      <c r="AW156" s="468" t="e" cm="1">
        <f t="array" ref="AW156">bdRateExtend($G155:$G158,H155:H158,$Z155:$Z158,AA155:AA158)</f>
        <v>#VALUE!</v>
      </c>
      <c r="AX156" s="480"/>
      <c r="AY156" s="480"/>
      <c r="AZ156" s="497"/>
      <c r="BA156" s="497"/>
      <c r="BB156" s="480"/>
      <c r="BC156" s="468" t="e" cm="1">
        <f t="array" ref="BC156">bdRateExtend($G155:$G158,L155:L158,$Z155:$Z158,AE155:AE158)</f>
        <v>#VALUE!</v>
      </c>
      <c r="BD156" s="476"/>
      <c r="BE156" s="468" t="e" cm="1">
        <f t="array" ref="BE156">bdRateExtend($G155:$G158,M155:M158,$Z155:$Z158,AF155:AF158)</f>
        <v>#VALUE!</v>
      </c>
      <c r="BF156" s="476"/>
      <c r="BG156" s="469" t="e" cm="1">
        <f t="array" ref="BG156">bdRateExtend($G155:$G158,N155:N158,$Z155:$Z158,AG155:AG158,"None", FALSE,1)</f>
        <v>#VALUE!</v>
      </c>
      <c r="BH156" s="476"/>
      <c r="BI156" s="469" t="e" cm="1">
        <f t="array" ref="BI156">bdRateExtend($G155:$G158,O155:O158,$Z155:$Z158,AH155:AH158,"None", FALSE,1)</f>
        <v>#VALUE!</v>
      </c>
      <c r="BJ156" s="476"/>
      <c r="BK156" s="468" t="e" cm="1">
        <f t="array" ref="BK156">bdRateExtend($G155:$G158,P155:P158,$Z155:$Z158,AI155:AI158)</f>
        <v>#VALUE!</v>
      </c>
      <c r="BL156" s="476"/>
      <c r="BM156" s="468" t="e" cm="1">
        <f t="array" ref="BM156">bdRateExtend($G155:$G158,Q155:Q158,$Z155:$Z158,AJ155:AJ158)</f>
        <v>#VALUE!</v>
      </c>
      <c r="BN156" s="476"/>
      <c r="BO156" s="468" t="e" cm="1">
        <f t="array" ref="BO156">bdRateExtend($G155:$G158,R155:R158,$Z155:$Z158,AK155:AK158)</f>
        <v>#VALUE!</v>
      </c>
      <c r="BP156" s="480"/>
      <c r="BQ156" s="480"/>
      <c r="BR156" s="480"/>
      <c r="BS156" s="480"/>
      <c r="BT156" s="480"/>
      <c r="BU156" s="463" cm="1">
        <f t="array" ref="BU156">testVMAFRange($G155:$G158,N155:N158,$Z155:$Z158,AG155:AG158)</f>
        <v>0</v>
      </c>
      <c r="BV156" s="465"/>
      <c r="BW156" s="463" cm="1">
        <f t="array" ref="BW156">testVMAFRange($G155:$G158,O155:O158,$Z155:$Z158,AH155:AH158)</f>
        <v>0</v>
      </c>
      <c r="BX156" s="465"/>
    </row>
    <row r="157" spans="1:76" ht="17" customHeight="1" x14ac:dyDescent="0.35">
      <c r="A157" s="516"/>
      <c r="B157" s="483"/>
      <c r="C157" s="520"/>
      <c r="D157" s="490"/>
      <c r="E157" s="493"/>
      <c r="F157" s="138">
        <v>39</v>
      </c>
      <c r="G157" s="139">
        <f>'Anchor-AI'!L155</f>
        <v>0</v>
      </c>
      <c r="H157" s="140">
        <f>'Anchor-AI'!M155</f>
        <v>0</v>
      </c>
      <c r="I157" s="140">
        <f>'Anchor-AI'!N155</f>
        <v>0</v>
      </c>
      <c r="J157" s="140">
        <f>'Anchor-AI'!O155</f>
        <v>0</v>
      </c>
      <c r="K157" s="140">
        <f>(Summary!$C$58*H157+Summary!$C$59*I157+Summary!$C$60*J157)/Summary!$C$61</f>
        <v>0</v>
      </c>
      <c r="L157" s="140">
        <f>'Anchor-AI'!P155</f>
        <v>0</v>
      </c>
      <c r="M157" s="140">
        <f>'Anchor-AI'!Q155</f>
        <v>0</v>
      </c>
      <c r="N157" s="140">
        <f>'Anchor-AI'!R155</f>
        <v>0</v>
      </c>
      <c r="O157" s="140">
        <f>'Anchor-AI'!S155</f>
        <v>0</v>
      </c>
      <c r="P157" s="140">
        <f>'Anchor-AI'!T155</f>
        <v>0</v>
      </c>
      <c r="Q157" s="140">
        <f>'Anchor-AI'!U155</f>
        <v>0</v>
      </c>
      <c r="R157" s="140">
        <f>'Anchor-AI'!V155</f>
        <v>0</v>
      </c>
      <c r="S157" s="140">
        <f>'Anchor-AI'!W155</f>
        <v>0</v>
      </c>
      <c r="T157" s="140">
        <f>'Anchor-AI'!X155</f>
        <v>0</v>
      </c>
      <c r="U157" s="140">
        <f>10*LOG10(1/((Summary!$C$75/10^(R157/10)+Summary!$C$76/10^(S157/10)+Summary!$C$77/10^(T157/10))/Summary!$C$78))</f>
        <v>0</v>
      </c>
      <c r="V157" s="140">
        <f>'Anchor-AI'!Y155</f>
        <v>0</v>
      </c>
      <c r="W157" s="140">
        <f>'Anchor-AI'!Z155</f>
        <v>0</v>
      </c>
      <c r="X157" s="141">
        <f t="shared" si="13"/>
        <v>0</v>
      </c>
      <c r="Y157" s="133"/>
      <c r="Z157" s="139">
        <f>'Test-AI'!L155</f>
        <v>0</v>
      </c>
      <c r="AA157" s="381">
        <f>'Test-AI'!M155</f>
        <v>0</v>
      </c>
      <c r="AB157" s="381">
        <f>'Test-AI'!N155</f>
        <v>0</v>
      </c>
      <c r="AC157" s="381">
        <f>'Test-AI'!O155</f>
        <v>0</v>
      </c>
      <c r="AD157" s="381">
        <f>(Summary!$C$58*AA157+Summary!$C$59*AB157+Summary!$C$60*AC157)/Summary!$C$61</f>
        <v>0</v>
      </c>
      <c r="AE157" s="381">
        <f>'Test-AI'!P155</f>
        <v>0</v>
      </c>
      <c r="AF157" s="381">
        <f>'Test-AI'!Q155</f>
        <v>0</v>
      </c>
      <c r="AG157" s="381">
        <f>'Test-AI'!R155</f>
        <v>0</v>
      </c>
      <c r="AH157" s="381">
        <f>'Test-AI'!S155</f>
        <v>0</v>
      </c>
      <c r="AI157" s="381">
        <f>'Test-AI'!T155</f>
        <v>0</v>
      </c>
      <c r="AJ157" s="381">
        <f>'Test-AI'!U155</f>
        <v>0</v>
      </c>
      <c r="AK157" s="381">
        <f>'Test-AI'!V155</f>
        <v>0</v>
      </c>
      <c r="AL157" s="381">
        <f>'Test-AI'!W155</f>
        <v>0</v>
      </c>
      <c r="AM157" s="381">
        <f>'Test-AI'!X155</f>
        <v>0</v>
      </c>
      <c r="AN157" s="381">
        <f>10*LOG10(1/((Summary!$C$75/10^(AK157/10)+Summary!$C$76/10^(AL157/10)+Summary!$C$77/10^(AM157/10))/Summary!$C$78))</f>
        <v>0</v>
      </c>
      <c r="AO157" s="140">
        <f>'Test-AI'!Y155</f>
        <v>0</v>
      </c>
      <c r="AP157" s="140">
        <f>'Test-AI'!Z155</f>
        <v>0</v>
      </c>
      <c r="AQ157" s="141">
        <f t="shared" si="10"/>
        <v>0</v>
      </c>
      <c r="AR157" s="142" t="e">
        <f t="shared" si="11"/>
        <v>#DIV/0!</v>
      </c>
      <c r="AS157" s="143" t="e">
        <f t="shared" si="12"/>
        <v>#DIV/0!</v>
      </c>
      <c r="AT157" s="136"/>
      <c r="AU157" s="136"/>
      <c r="AV157" s="467"/>
      <c r="AW157" s="468"/>
      <c r="AX157" s="480"/>
      <c r="AY157" s="480"/>
      <c r="AZ157" s="497"/>
      <c r="BA157" s="497"/>
      <c r="BB157" s="480"/>
      <c r="BC157" s="468"/>
      <c r="BD157" s="476"/>
      <c r="BE157" s="468"/>
      <c r="BF157" s="476"/>
      <c r="BG157" s="469"/>
      <c r="BH157" s="476"/>
      <c r="BI157" s="469"/>
      <c r="BJ157" s="476"/>
      <c r="BK157" s="468"/>
      <c r="BL157" s="476"/>
      <c r="BM157" s="468"/>
      <c r="BN157" s="476"/>
      <c r="BO157" s="468"/>
      <c r="BP157" s="480"/>
      <c r="BQ157" s="480"/>
      <c r="BR157" s="480"/>
      <c r="BS157" s="480"/>
      <c r="BT157" s="480"/>
      <c r="BU157" s="463"/>
      <c r="BV157" s="465"/>
      <c r="BW157" s="463"/>
      <c r="BX157" s="465"/>
    </row>
    <row r="158" spans="1:76" ht="17" customHeight="1" x14ac:dyDescent="0.35">
      <c r="A158" s="516"/>
      <c r="B158" s="483"/>
      <c r="C158" s="520"/>
      <c r="D158" s="490"/>
      <c r="E158" s="493"/>
      <c r="F158" s="138">
        <v>47</v>
      </c>
      <c r="G158" s="139">
        <f>'Anchor-AI'!L156</f>
        <v>0</v>
      </c>
      <c r="H158" s="140">
        <f>'Anchor-AI'!M156</f>
        <v>0</v>
      </c>
      <c r="I158" s="140">
        <f>'Anchor-AI'!N156</f>
        <v>0</v>
      </c>
      <c r="J158" s="140">
        <f>'Anchor-AI'!O156</f>
        <v>0</v>
      </c>
      <c r="K158" s="140">
        <f>(Summary!$C$58*H158+Summary!$C$59*I158+Summary!$C$60*J158)/Summary!$C$61</f>
        <v>0</v>
      </c>
      <c r="L158" s="140">
        <f>'Anchor-AI'!P156</f>
        <v>0</v>
      </c>
      <c r="M158" s="140">
        <f>'Anchor-AI'!Q156</f>
        <v>0</v>
      </c>
      <c r="N158" s="140">
        <f>'Anchor-AI'!R156</f>
        <v>0</v>
      </c>
      <c r="O158" s="140">
        <f>'Anchor-AI'!S156</f>
        <v>0</v>
      </c>
      <c r="P158" s="140">
        <f>'Anchor-AI'!T156</f>
        <v>0</v>
      </c>
      <c r="Q158" s="140">
        <f>'Anchor-AI'!U156</f>
        <v>0</v>
      </c>
      <c r="R158" s="140">
        <f>'Anchor-AI'!V156</f>
        <v>0</v>
      </c>
      <c r="S158" s="140">
        <f>'Anchor-AI'!W156</f>
        <v>0</v>
      </c>
      <c r="T158" s="140">
        <f>'Anchor-AI'!X156</f>
        <v>0</v>
      </c>
      <c r="U158" s="140">
        <f>10*LOG10(1/((Summary!$C$75/10^(R158/10)+Summary!$C$76/10^(S158/10)+Summary!$C$77/10^(T158/10))/Summary!$C$78))</f>
        <v>0</v>
      </c>
      <c r="V158" s="140">
        <f>'Anchor-AI'!Y156</f>
        <v>0</v>
      </c>
      <c r="W158" s="140">
        <f>'Anchor-AI'!Z156</f>
        <v>0</v>
      </c>
      <c r="X158" s="141">
        <f t="shared" si="13"/>
        <v>0</v>
      </c>
      <c r="Y158" s="133"/>
      <c r="Z158" s="139">
        <f>'Test-AI'!L156</f>
        <v>0</v>
      </c>
      <c r="AA158" s="381">
        <f>'Test-AI'!M156</f>
        <v>0</v>
      </c>
      <c r="AB158" s="381">
        <f>'Test-AI'!N156</f>
        <v>0</v>
      </c>
      <c r="AC158" s="381">
        <f>'Test-AI'!O156</f>
        <v>0</v>
      </c>
      <c r="AD158" s="381">
        <f>(Summary!$C$58*AA158+Summary!$C$59*AB158+Summary!$C$60*AC158)/Summary!$C$61</f>
        <v>0</v>
      </c>
      <c r="AE158" s="381">
        <f>'Test-AI'!P156</f>
        <v>0</v>
      </c>
      <c r="AF158" s="381">
        <f>'Test-AI'!Q156</f>
        <v>0</v>
      </c>
      <c r="AG158" s="381">
        <f>'Test-AI'!R156</f>
        <v>0</v>
      </c>
      <c r="AH158" s="381">
        <f>'Test-AI'!S156</f>
        <v>0</v>
      </c>
      <c r="AI158" s="381">
        <f>'Test-AI'!T156</f>
        <v>0</v>
      </c>
      <c r="AJ158" s="381">
        <f>'Test-AI'!U156</f>
        <v>0</v>
      </c>
      <c r="AK158" s="381">
        <f>'Test-AI'!V156</f>
        <v>0</v>
      </c>
      <c r="AL158" s="381">
        <f>'Test-AI'!W156</f>
        <v>0</v>
      </c>
      <c r="AM158" s="381">
        <f>'Test-AI'!X156</f>
        <v>0</v>
      </c>
      <c r="AN158" s="381">
        <f>10*LOG10(1/((Summary!$C$75/10^(AK158/10)+Summary!$C$76/10^(AL158/10)+Summary!$C$77/10^(AM158/10))/Summary!$C$78))</f>
        <v>0</v>
      </c>
      <c r="AO158" s="140">
        <f>'Test-AI'!Y156</f>
        <v>0</v>
      </c>
      <c r="AP158" s="140">
        <f>'Test-AI'!Z156</f>
        <v>0</v>
      </c>
      <c r="AQ158" s="141">
        <f t="shared" si="10"/>
        <v>0</v>
      </c>
      <c r="AR158" s="142" t="e">
        <f t="shared" si="11"/>
        <v>#DIV/0!</v>
      </c>
      <c r="AS158" s="143" t="e">
        <f t="shared" si="12"/>
        <v>#DIV/0!</v>
      </c>
      <c r="AT158" s="136"/>
      <c r="AU158" s="136"/>
      <c r="AV158" s="467" t="s">
        <v>123</v>
      </c>
      <c r="AW158" s="468" t="e" cm="1">
        <f t="array" ref="AW158">bdRateExtend($G156:$G159,H156:H159,$Z156:$Z159,AA156:AA159)</f>
        <v>#VALUE!</v>
      </c>
      <c r="AX158" s="480"/>
      <c r="AY158" s="480"/>
      <c r="AZ158" s="497"/>
      <c r="BA158" s="497"/>
      <c r="BB158" s="480"/>
      <c r="BC158" s="468" t="e" cm="1">
        <f t="array" ref="BC158">bdRateExtend($G156:$G159,L156:L159,$Z156:$Z159,AE156:AE159)</f>
        <v>#VALUE!</v>
      </c>
      <c r="BD158" s="476"/>
      <c r="BE158" s="468" t="e" cm="1">
        <f t="array" ref="BE158">bdRateExtend($G156:$G159,M156:M159,$Z156:$Z159,AF156:AF159)</f>
        <v>#VALUE!</v>
      </c>
      <c r="BF158" s="476"/>
      <c r="BG158" s="469" t="e" cm="1">
        <f t="array" ref="BG158">bdRateExtend($G156:$G159,N156:N159,$Z156:$Z159,AG156:AG159,"None", FALSE,1)</f>
        <v>#VALUE!</v>
      </c>
      <c r="BH158" s="476"/>
      <c r="BI158" s="469" t="e" cm="1">
        <f t="array" ref="BI158">bdRateExtend($G156:$G159,O156:O159,$Z156:$Z159,AH156:AH159,"None", FALSE,1)</f>
        <v>#VALUE!</v>
      </c>
      <c r="BJ158" s="476"/>
      <c r="BK158" s="468" t="e" cm="1">
        <f t="array" ref="BK158">bdRateExtend($G156:$G159,P156:P159,$Z156:$Z159,AI156:AI159)</f>
        <v>#VALUE!</v>
      </c>
      <c r="BL158" s="476"/>
      <c r="BM158" s="468" t="e" cm="1">
        <f t="array" ref="BM158">bdRateExtend($G156:$G159,Q156:Q159,$Z156:$Z159,AJ156:AJ159)</f>
        <v>#VALUE!</v>
      </c>
      <c r="BN158" s="476"/>
      <c r="BO158" s="468" t="e" cm="1">
        <f t="array" ref="BO158">bdRateExtend($G156:$G159,R156:R159,$Z156:$Z159,AK156:AK159)</f>
        <v>#VALUE!</v>
      </c>
      <c r="BP158" s="480"/>
      <c r="BQ158" s="480"/>
      <c r="BR158" s="480"/>
      <c r="BS158" s="480"/>
      <c r="BT158" s="480"/>
      <c r="BU158" s="463" cm="1">
        <f t="array" ref="BU158">testVMAFRange($G156:$G159,N156:N159,$Z156:$Z159,AG156:AG159)</f>
        <v>0</v>
      </c>
      <c r="BV158" s="465"/>
      <c r="BW158" s="463" cm="1">
        <f t="array" ref="BW158">testVMAFRange($G156:$G159,O156:O159,$Z156:$Z159,AH156:AH159)</f>
        <v>0</v>
      </c>
      <c r="BX158" s="465"/>
    </row>
    <row r="159" spans="1:76" ht="17" customHeight="1" thickBot="1" x14ac:dyDescent="0.4">
      <c r="A159" s="516"/>
      <c r="B159" s="518"/>
      <c r="C159" s="521"/>
      <c r="D159" s="522"/>
      <c r="E159" s="523"/>
      <c r="F159" s="144">
        <v>55</v>
      </c>
      <c r="G159" s="145">
        <f>'Anchor-AI'!L157</f>
        <v>0</v>
      </c>
      <c r="H159" s="146">
        <f>'Anchor-AI'!M157</f>
        <v>0</v>
      </c>
      <c r="I159" s="146">
        <f>'Anchor-AI'!N157</f>
        <v>0</v>
      </c>
      <c r="J159" s="146">
        <f>'Anchor-AI'!O157</f>
        <v>0</v>
      </c>
      <c r="K159" s="146">
        <f>(Summary!$C$58*H159+Summary!$C$59*I159+Summary!$C$60*J159)/Summary!$C$61</f>
        <v>0</v>
      </c>
      <c r="L159" s="146">
        <f>'Anchor-AI'!P157</f>
        <v>0</v>
      </c>
      <c r="M159" s="146">
        <f>'Anchor-AI'!Q157</f>
        <v>0</v>
      </c>
      <c r="N159" s="146">
        <f>'Anchor-AI'!R157</f>
        <v>0</v>
      </c>
      <c r="O159" s="146">
        <f>'Anchor-AI'!S157</f>
        <v>0</v>
      </c>
      <c r="P159" s="146">
        <f>'Anchor-AI'!T157</f>
        <v>0</v>
      </c>
      <c r="Q159" s="146">
        <f>'Anchor-AI'!U157</f>
        <v>0</v>
      </c>
      <c r="R159" s="146">
        <f>'Anchor-AI'!V157</f>
        <v>0</v>
      </c>
      <c r="S159" s="146">
        <f>'Anchor-AI'!W157</f>
        <v>0</v>
      </c>
      <c r="T159" s="146">
        <f>'Anchor-AI'!X157</f>
        <v>0</v>
      </c>
      <c r="U159" s="146">
        <f>10*LOG10(1/((Summary!$C$75/10^(R159/10)+Summary!$C$76/10^(S159/10)+Summary!$C$77/10^(T159/10))/Summary!$C$78))</f>
        <v>0</v>
      </c>
      <c r="V159" s="140">
        <f>'Anchor-AI'!Y157</f>
        <v>0</v>
      </c>
      <c r="W159" s="140">
        <f>'Anchor-AI'!Z157</f>
        <v>0</v>
      </c>
      <c r="X159" s="147">
        <f t="shared" si="13"/>
        <v>0</v>
      </c>
      <c r="Y159" s="133"/>
      <c r="Z159" s="145">
        <f>'Test-AI'!L157</f>
        <v>0</v>
      </c>
      <c r="AA159" s="382">
        <f>'Test-AI'!M157</f>
        <v>0</v>
      </c>
      <c r="AB159" s="382">
        <f>'Test-AI'!N157</f>
        <v>0</v>
      </c>
      <c r="AC159" s="382">
        <f>'Test-AI'!O157</f>
        <v>0</v>
      </c>
      <c r="AD159" s="382">
        <f>(Summary!$C$58*AA159+Summary!$C$59*AB159+Summary!$C$60*AC159)/Summary!$C$61</f>
        <v>0</v>
      </c>
      <c r="AE159" s="382">
        <f>'Test-AI'!P157</f>
        <v>0</v>
      </c>
      <c r="AF159" s="382">
        <f>'Test-AI'!Q157</f>
        <v>0</v>
      </c>
      <c r="AG159" s="382">
        <f>'Test-AI'!R157</f>
        <v>0</v>
      </c>
      <c r="AH159" s="382">
        <f>'Test-AI'!S157</f>
        <v>0</v>
      </c>
      <c r="AI159" s="382">
        <f>'Test-AI'!T157</f>
        <v>0</v>
      </c>
      <c r="AJ159" s="382">
        <f>'Test-AI'!U157</f>
        <v>0</v>
      </c>
      <c r="AK159" s="382">
        <f>'Test-AI'!V157</f>
        <v>0</v>
      </c>
      <c r="AL159" s="382">
        <f>'Test-AI'!W157</f>
        <v>0</v>
      </c>
      <c r="AM159" s="382">
        <f>'Test-AI'!X157</f>
        <v>0</v>
      </c>
      <c r="AN159" s="382">
        <f>10*LOG10(1/((Summary!$C$75/10^(AK159/10)+Summary!$C$76/10^(AL159/10)+Summary!$C$77/10^(AM159/10))/Summary!$C$78))</f>
        <v>0</v>
      </c>
      <c r="AO159" s="140">
        <f>'Test-AI'!Y157</f>
        <v>0</v>
      </c>
      <c r="AP159" s="140">
        <f>'Test-AI'!Z157</f>
        <v>0</v>
      </c>
      <c r="AQ159" s="147">
        <f t="shared" si="10"/>
        <v>0</v>
      </c>
      <c r="AR159" s="148" t="e">
        <f t="shared" si="11"/>
        <v>#DIV/0!</v>
      </c>
      <c r="AS159" s="149" t="e">
        <f t="shared" si="12"/>
        <v>#DIV/0!</v>
      </c>
      <c r="AT159" s="136"/>
      <c r="AU159" s="136"/>
      <c r="AV159" s="470"/>
      <c r="AW159" s="471"/>
      <c r="AX159" s="481"/>
      <c r="AY159" s="481"/>
      <c r="AZ159" s="498"/>
      <c r="BA159" s="498"/>
      <c r="BB159" s="481"/>
      <c r="BC159" s="471"/>
      <c r="BD159" s="477"/>
      <c r="BE159" s="471"/>
      <c r="BF159" s="477"/>
      <c r="BG159" s="472"/>
      <c r="BH159" s="477"/>
      <c r="BI159" s="472"/>
      <c r="BJ159" s="477"/>
      <c r="BK159" s="471"/>
      <c r="BL159" s="477"/>
      <c r="BM159" s="471"/>
      <c r="BN159" s="477"/>
      <c r="BO159" s="471"/>
      <c r="BP159" s="481"/>
      <c r="BQ159" s="481"/>
      <c r="BR159" s="481"/>
      <c r="BS159" s="481"/>
      <c r="BT159" s="481"/>
      <c r="BU159" s="473"/>
      <c r="BV159" s="466"/>
      <c r="BW159" s="473"/>
      <c r="BX159" s="466"/>
    </row>
    <row r="160" spans="1:76" ht="17" customHeight="1" x14ac:dyDescent="0.35">
      <c r="A160" s="516"/>
      <c r="B160" s="482" t="s">
        <v>91</v>
      </c>
      <c r="C160" s="519" t="s">
        <v>49</v>
      </c>
      <c r="D160" s="489">
        <v>59.94</v>
      </c>
      <c r="E160" s="492">
        <v>8</v>
      </c>
      <c r="F160" s="129">
        <v>15</v>
      </c>
      <c r="G160" s="130">
        <f>'Anchor-AI'!L158</f>
        <v>0</v>
      </c>
      <c r="H160" s="131">
        <f>'Anchor-AI'!M158</f>
        <v>0</v>
      </c>
      <c r="I160" s="131">
        <f>'Anchor-AI'!N158</f>
        <v>0</v>
      </c>
      <c r="J160" s="131">
        <f>'Anchor-AI'!O158</f>
        <v>0</v>
      </c>
      <c r="K160" s="131">
        <f>(Summary!$C$58*H160+Summary!$C$59*I160+Summary!$C$60*J160)/Summary!$C$61</f>
        <v>0</v>
      </c>
      <c r="L160" s="131">
        <f>'Anchor-AI'!P158</f>
        <v>0</v>
      </c>
      <c r="M160" s="131">
        <f>'Anchor-AI'!Q158</f>
        <v>0</v>
      </c>
      <c r="N160" s="131">
        <f>'Anchor-AI'!R158</f>
        <v>0</v>
      </c>
      <c r="O160" s="131">
        <f>'Anchor-AI'!S158</f>
        <v>0</v>
      </c>
      <c r="P160" s="131">
        <f>'Anchor-AI'!T158</f>
        <v>0</v>
      </c>
      <c r="Q160" s="131">
        <f>'Anchor-AI'!U158</f>
        <v>0</v>
      </c>
      <c r="R160" s="131">
        <f>'Anchor-AI'!V158</f>
        <v>0</v>
      </c>
      <c r="S160" s="131">
        <f>'Anchor-AI'!W158</f>
        <v>0</v>
      </c>
      <c r="T160" s="131">
        <f>'Anchor-AI'!X158</f>
        <v>0</v>
      </c>
      <c r="U160" s="131">
        <f>10*LOG10(1/((Summary!$C$75/10^(R160/10)+Summary!$C$76/10^(S160/10)+Summary!$C$77/10^(T160/10))/Summary!$C$78))</f>
        <v>0</v>
      </c>
      <c r="V160" s="131">
        <f>'Anchor-AI'!Y158</f>
        <v>0</v>
      </c>
      <c r="W160" s="131">
        <f>'Anchor-AI'!Z158</f>
        <v>0</v>
      </c>
      <c r="X160" s="132">
        <f t="shared" si="13"/>
        <v>0</v>
      </c>
      <c r="Y160" s="133"/>
      <c r="Z160" s="130">
        <f>'Test-AI'!L158</f>
        <v>0</v>
      </c>
      <c r="AA160" s="380">
        <f>'Test-AI'!M158</f>
        <v>0</v>
      </c>
      <c r="AB160" s="380">
        <f>'Test-AI'!N158</f>
        <v>0</v>
      </c>
      <c r="AC160" s="380">
        <f>'Test-AI'!O158</f>
        <v>0</v>
      </c>
      <c r="AD160" s="380">
        <f>(Summary!$C$58*AA160+Summary!$C$59*AB160+Summary!$C$60*AC160)/Summary!$C$61</f>
        <v>0</v>
      </c>
      <c r="AE160" s="380">
        <f>'Test-AI'!P158</f>
        <v>0</v>
      </c>
      <c r="AF160" s="380">
        <f>'Test-AI'!Q158</f>
        <v>0</v>
      </c>
      <c r="AG160" s="380">
        <f>'Test-AI'!R158</f>
        <v>0</v>
      </c>
      <c r="AH160" s="380">
        <f>'Test-AI'!S158</f>
        <v>0</v>
      </c>
      <c r="AI160" s="380">
        <f>'Test-AI'!T158</f>
        <v>0</v>
      </c>
      <c r="AJ160" s="380">
        <f>'Test-AI'!U158</f>
        <v>0</v>
      </c>
      <c r="AK160" s="380">
        <f>'Test-AI'!V158</f>
        <v>0</v>
      </c>
      <c r="AL160" s="380">
        <f>'Test-AI'!W158</f>
        <v>0</v>
      </c>
      <c r="AM160" s="380">
        <f>'Test-AI'!X158</f>
        <v>0</v>
      </c>
      <c r="AN160" s="380">
        <f>10*LOG10(1/((Summary!$C$75/10^(AK160/10)+Summary!$C$76/10^(AL160/10)+Summary!$C$77/10^(AM160/10))/Summary!$C$78))</f>
        <v>0</v>
      </c>
      <c r="AO160" s="131">
        <f>'Test-AI'!Y158</f>
        <v>0</v>
      </c>
      <c r="AP160" s="131">
        <f>'Test-AI'!Z158</f>
        <v>0</v>
      </c>
      <c r="AQ160" s="132">
        <f t="shared" si="10"/>
        <v>0</v>
      </c>
      <c r="AR160" s="134" t="e">
        <f t="shared" si="11"/>
        <v>#DIV/0!</v>
      </c>
      <c r="AS160" s="135" t="e">
        <f t="shared" si="12"/>
        <v>#DIV/0!</v>
      </c>
      <c r="AT160" s="136"/>
      <c r="AU160" s="136"/>
      <c r="AV160" s="495" t="s">
        <v>121</v>
      </c>
      <c r="AW160" s="478" t="e" cm="1">
        <f t="array" ref="AW160">bdRateExtend($G160:$G163,H160:H163,$Z160:$Z163,AA160:AA163)</f>
        <v>#VALUE!</v>
      </c>
      <c r="AX160" s="479" t="e" cm="1">
        <f t="array" ref="AX160">bdRateExtend($G160:$G165,H160:H165,$Z160:$Z165,AA160:AA165)</f>
        <v>#VALUE!</v>
      </c>
      <c r="AY160" s="479" t="e" cm="1">
        <f t="array" ref="AY160">bdRateExtend($G160:$G165,I160:I165,$Z160:$Z165,AB160:AB165)</f>
        <v>#VALUE!</v>
      </c>
      <c r="AZ160" s="496" t="e" cm="1">
        <f t="array" ref="AZ160">bdRateExtend($G160:$G165,J160:J165,$Z160:$Z165,AC160:AC165)</f>
        <v>#VALUE!</v>
      </c>
      <c r="BA160" s="496" t="e" cm="1">
        <f t="array" ref="BA160">bdRateExtend($G160:$G165,K160:K165,$Z160:$Z165,AD160:AD165)</f>
        <v>#VALUE!</v>
      </c>
      <c r="BB160" s="479" t="e">
        <f>(Summary!$C$89*AX160+Summary!$C$90*AY160+Summary!$C$91*AZ160)/Summary!$C$92</f>
        <v>#VALUE!</v>
      </c>
      <c r="BC160" s="478" t="e" cm="1">
        <f t="array" ref="BC160">bdRateExtend($G160:$G163,L160:L163,$Z160:$Z163,AE160:AE163)</f>
        <v>#VALUE!</v>
      </c>
      <c r="BD160" s="475" t="e" cm="1">
        <f t="array" ref="BD160">bdRateExtend($G160:$G165,L160:L165,$Z160:$Z165,AE160:AE165)</f>
        <v>#VALUE!</v>
      </c>
      <c r="BE160" s="478" t="e" cm="1">
        <f t="array" ref="BE160">bdRateExtend($G160:$G163,M160:M163,$Z160:$Z163,AF160:AF163)</f>
        <v>#VALUE!</v>
      </c>
      <c r="BF160" s="475" t="e" cm="1">
        <f t="array" ref="BF160">bdRateExtend($G160:$G165,M160:M165,$Z160:$Z165,AF160:AF165)</f>
        <v>#VALUE!</v>
      </c>
      <c r="BG160" s="474" t="e" cm="1">
        <f t="array" ref="BG160">bdRateExtend($G160:$G163,N160:N163,$Z160:$Z163,AG160:AG163,"None", FALSE,1)</f>
        <v>#VALUE!</v>
      </c>
      <c r="BH160" s="475" t="e" cm="1">
        <f t="array" ref="BH160">bdRateExtend($G160:$G165,N160:N165,$Z160:$Z165,AG160:AG165,"None", FALSE,1)</f>
        <v>#VALUE!</v>
      </c>
      <c r="BI160" s="474" t="e" cm="1">
        <f t="array" ref="BI160">bdRateExtend($G160:$G163,O160:O163,$Z160:$Z163,AH160:AH163,"None", FALSE,1)</f>
        <v>#VALUE!</v>
      </c>
      <c r="BJ160" s="475" t="e" cm="1">
        <f t="array" ref="BJ160">bdRateExtend($G160:$G165,O160:O165,$Z160:$Z165,AH160:AH165,"None", FALSE,1)</f>
        <v>#VALUE!</v>
      </c>
      <c r="BK160" s="478" t="e" cm="1">
        <f t="array" ref="BK160">bdRateExtend($G160:$G163,P160:P163,$Z160:$Z163,AI160:AI163)</f>
        <v>#VALUE!</v>
      </c>
      <c r="BL160" s="475" t="e" cm="1">
        <f t="array" ref="BL160">bdRateExtend($G160:$G165,P160:P165,$Z160:$Z165,AI160:AI165)</f>
        <v>#VALUE!</v>
      </c>
      <c r="BM160" s="478" t="e" cm="1">
        <f t="array" ref="BM160">bdRateExtend($G160:$G163,Q160:Q163,$Z160:$Z163,AJ160:AJ163)</f>
        <v>#VALUE!</v>
      </c>
      <c r="BN160" s="475" t="e" cm="1">
        <f t="array" ref="BN160">bdRateExtend($G160:$G165,Q160:Q165,$Z160:$Z165,AJ160:AJ165)</f>
        <v>#VALUE!</v>
      </c>
      <c r="BO160" s="478" t="e" cm="1">
        <f t="array" ref="BO160">bdRateExtend($G160:$G163,R160:R163,$Z160:$Z163,AK160:AK163)</f>
        <v>#VALUE!</v>
      </c>
      <c r="BP160" s="479" t="e" cm="1">
        <f t="array" ref="BP160">bdRateExtend($G160:$G165,R160:R165,$Z160:$Z165,AK160:AK165)</f>
        <v>#VALUE!</v>
      </c>
      <c r="BQ160" s="479" t="e" cm="1">
        <f t="array" ref="BQ160">bdRateExtend($G160:$G165,S160:S165,$Z160:$Z165,AL160:AL165)</f>
        <v>#VALUE!</v>
      </c>
      <c r="BR160" s="479" t="e" cm="1">
        <f t="array" ref="BR160">bdRateExtend($G160:$G165,T160:T165,$Z160:$Z165,AM160:AM165)</f>
        <v>#VALUE!</v>
      </c>
      <c r="BS160" s="479" t="e" cm="1">
        <f t="array" ref="BS160">bdRateExtend($G160:$G165,U160:U165,$Z160:$Z165,AN160:AN165)</f>
        <v>#VALUE!</v>
      </c>
      <c r="BT160" s="479" t="e">
        <f>(Summary!$C$103*BP160+Summary!$C$104*BQ160+Summary!$C$105*BR160)/Summary!$C$106</f>
        <v>#VALUE!</v>
      </c>
      <c r="BU160" s="462" cm="1">
        <f t="array" ref="BU160">testVMAFRange($G160:$G163,N160:N163,$Z160:$Z163,AG160:AG163)</f>
        <v>0</v>
      </c>
      <c r="BV160" s="464" cm="1">
        <f t="array" ref="BV160">testVMAFRange($G160:$G165,N160:N165,$Z160:$Z165,AG160:AG165)</f>
        <v>0</v>
      </c>
      <c r="BW160" s="462" cm="1">
        <f t="array" ref="BW160">testVMAFRange($G160:$G163,O160:O163,$Z160:$Z163,AH160:AH163)</f>
        <v>0</v>
      </c>
      <c r="BX160" s="464" cm="1">
        <f t="array" ref="BX160">testVMAFRange($G160:$G165,O160:O165,$Z160:$Z165,AH160:AH165)</f>
        <v>0</v>
      </c>
    </row>
    <row r="161" spans="1:76" ht="17" customHeight="1" x14ac:dyDescent="0.35">
      <c r="A161" s="516"/>
      <c r="B161" s="483"/>
      <c r="C161" s="520"/>
      <c r="D161" s="490"/>
      <c r="E161" s="493"/>
      <c r="F161" s="138">
        <v>23</v>
      </c>
      <c r="G161" s="139">
        <f>'Anchor-AI'!L159</f>
        <v>0</v>
      </c>
      <c r="H161" s="140">
        <f>'Anchor-AI'!M159</f>
        <v>0</v>
      </c>
      <c r="I161" s="140">
        <f>'Anchor-AI'!N159</f>
        <v>0</v>
      </c>
      <c r="J161" s="140">
        <f>'Anchor-AI'!O159</f>
        <v>0</v>
      </c>
      <c r="K161" s="140">
        <f>(Summary!$C$58*H161+Summary!$C$59*I161+Summary!$C$60*J161)/Summary!$C$61</f>
        <v>0</v>
      </c>
      <c r="L161" s="140">
        <f>'Anchor-AI'!P159</f>
        <v>0</v>
      </c>
      <c r="M161" s="140">
        <f>'Anchor-AI'!Q159</f>
        <v>0</v>
      </c>
      <c r="N161" s="140">
        <f>'Anchor-AI'!R159</f>
        <v>0</v>
      </c>
      <c r="O161" s="140">
        <f>'Anchor-AI'!S159</f>
        <v>0</v>
      </c>
      <c r="P161" s="140">
        <f>'Anchor-AI'!T159</f>
        <v>0</v>
      </c>
      <c r="Q161" s="140">
        <f>'Anchor-AI'!U159</f>
        <v>0</v>
      </c>
      <c r="R161" s="140">
        <f>'Anchor-AI'!V159</f>
        <v>0</v>
      </c>
      <c r="S161" s="140">
        <f>'Anchor-AI'!W159</f>
        <v>0</v>
      </c>
      <c r="T161" s="140">
        <f>'Anchor-AI'!X159</f>
        <v>0</v>
      </c>
      <c r="U161" s="140">
        <f>10*LOG10(1/((Summary!$C$75/10^(R161/10)+Summary!$C$76/10^(S161/10)+Summary!$C$77/10^(T161/10))/Summary!$C$78))</f>
        <v>0</v>
      </c>
      <c r="V161" s="140">
        <f>'Anchor-AI'!Y159</f>
        <v>0</v>
      </c>
      <c r="W161" s="140">
        <f>'Anchor-AI'!Z159</f>
        <v>0</v>
      </c>
      <c r="X161" s="141">
        <f t="shared" si="13"/>
        <v>0</v>
      </c>
      <c r="Y161" s="133"/>
      <c r="Z161" s="139">
        <f>'Test-AI'!L159</f>
        <v>0</v>
      </c>
      <c r="AA161" s="381">
        <f>'Test-AI'!M159</f>
        <v>0</v>
      </c>
      <c r="AB161" s="381">
        <f>'Test-AI'!N159</f>
        <v>0</v>
      </c>
      <c r="AC161" s="381">
        <f>'Test-AI'!O159</f>
        <v>0</v>
      </c>
      <c r="AD161" s="381">
        <f>(Summary!$C$58*AA161+Summary!$C$59*AB161+Summary!$C$60*AC161)/Summary!$C$61</f>
        <v>0</v>
      </c>
      <c r="AE161" s="381">
        <f>'Test-AI'!P159</f>
        <v>0</v>
      </c>
      <c r="AF161" s="381">
        <f>'Test-AI'!Q159</f>
        <v>0</v>
      </c>
      <c r="AG161" s="381">
        <f>'Test-AI'!R159</f>
        <v>0</v>
      </c>
      <c r="AH161" s="381">
        <f>'Test-AI'!S159</f>
        <v>0</v>
      </c>
      <c r="AI161" s="381">
        <f>'Test-AI'!T159</f>
        <v>0</v>
      </c>
      <c r="AJ161" s="381">
        <f>'Test-AI'!U159</f>
        <v>0</v>
      </c>
      <c r="AK161" s="381">
        <f>'Test-AI'!V159</f>
        <v>0</v>
      </c>
      <c r="AL161" s="381">
        <f>'Test-AI'!W159</f>
        <v>0</v>
      </c>
      <c r="AM161" s="381">
        <f>'Test-AI'!X159</f>
        <v>0</v>
      </c>
      <c r="AN161" s="381">
        <f>10*LOG10(1/((Summary!$C$75/10^(AK161/10)+Summary!$C$76/10^(AL161/10)+Summary!$C$77/10^(AM161/10))/Summary!$C$78))</f>
        <v>0</v>
      </c>
      <c r="AO161" s="140">
        <f>'Test-AI'!Y159</f>
        <v>0</v>
      </c>
      <c r="AP161" s="140">
        <f>'Test-AI'!Z159</f>
        <v>0</v>
      </c>
      <c r="AQ161" s="141">
        <f t="shared" si="10"/>
        <v>0</v>
      </c>
      <c r="AR161" s="142" t="e">
        <f t="shared" si="11"/>
        <v>#DIV/0!</v>
      </c>
      <c r="AS161" s="143" t="e">
        <f t="shared" si="12"/>
        <v>#DIV/0!</v>
      </c>
      <c r="AT161" s="136"/>
      <c r="AU161" s="136"/>
      <c r="AV161" s="467"/>
      <c r="AW161" s="468"/>
      <c r="AX161" s="480"/>
      <c r="AY161" s="480"/>
      <c r="AZ161" s="497"/>
      <c r="BA161" s="497"/>
      <c r="BB161" s="480"/>
      <c r="BC161" s="468"/>
      <c r="BD161" s="476"/>
      <c r="BE161" s="468"/>
      <c r="BF161" s="476"/>
      <c r="BG161" s="469"/>
      <c r="BH161" s="476"/>
      <c r="BI161" s="469"/>
      <c r="BJ161" s="476"/>
      <c r="BK161" s="468"/>
      <c r="BL161" s="476"/>
      <c r="BM161" s="468"/>
      <c r="BN161" s="476"/>
      <c r="BO161" s="468"/>
      <c r="BP161" s="480"/>
      <c r="BQ161" s="480"/>
      <c r="BR161" s="480"/>
      <c r="BS161" s="480"/>
      <c r="BT161" s="480"/>
      <c r="BU161" s="463"/>
      <c r="BV161" s="465"/>
      <c r="BW161" s="463"/>
      <c r="BX161" s="465"/>
    </row>
    <row r="162" spans="1:76" ht="17" customHeight="1" x14ac:dyDescent="0.35">
      <c r="A162" s="516"/>
      <c r="B162" s="483"/>
      <c r="C162" s="520"/>
      <c r="D162" s="490"/>
      <c r="E162" s="493"/>
      <c r="F162" s="138">
        <v>31</v>
      </c>
      <c r="G162" s="139">
        <f>'Anchor-AI'!L160</f>
        <v>0</v>
      </c>
      <c r="H162" s="140">
        <f>'Anchor-AI'!M160</f>
        <v>0</v>
      </c>
      <c r="I162" s="140">
        <f>'Anchor-AI'!N160</f>
        <v>0</v>
      </c>
      <c r="J162" s="140">
        <f>'Anchor-AI'!O160</f>
        <v>0</v>
      </c>
      <c r="K162" s="140">
        <f>(Summary!$C$58*H162+Summary!$C$59*I162+Summary!$C$60*J162)/Summary!$C$61</f>
        <v>0</v>
      </c>
      <c r="L162" s="140">
        <f>'Anchor-AI'!P160</f>
        <v>0</v>
      </c>
      <c r="M162" s="140">
        <f>'Anchor-AI'!Q160</f>
        <v>0</v>
      </c>
      <c r="N162" s="140">
        <f>'Anchor-AI'!R160</f>
        <v>0</v>
      </c>
      <c r="O162" s="140">
        <f>'Anchor-AI'!S160</f>
        <v>0</v>
      </c>
      <c r="P162" s="140">
        <f>'Anchor-AI'!T160</f>
        <v>0</v>
      </c>
      <c r="Q162" s="140">
        <f>'Anchor-AI'!U160</f>
        <v>0</v>
      </c>
      <c r="R162" s="140">
        <f>'Anchor-AI'!V160</f>
        <v>0</v>
      </c>
      <c r="S162" s="140">
        <f>'Anchor-AI'!W160</f>
        <v>0</v>
      </c>
      <c r="T162" s="140">
        <f>'Anchor-AI'!X160</f>
        <v>0</v>
      </c>
      <c r="U162" s="140">
        <f>10*LOG10(1/((Summary!$C$75/10^(R162/10)+Summary!$C$76/10^(S162/10)+Summary!$C$77/10^(T162/10))/Summary!$C$78))</f>
        <v>0</v>
      </c>
      <c r="V162" s="140">
        <f>'Anchor-AI'!Y160</f>
        <v>0</v>
      </c>
      <c r="W162" s="140">
        <f>'Anchor-AI'!Z160</f>
        <v>0</v>
      </c>
      <c r="X162" s="141">
        <f t="shared" si="13"/>
        <v>0</v>
      </c>
      <c r="Y162" s="133"/>
      <c r="Z162" s="139">
        <f>'Test-AI'!L160</f>
        <v>0</v>
      </c>
      <c r="AA162" s="381">
        <f>'Test-AI'!M160</f>
        <v>0</v>
      </c>
      <c r="AB162" s="381">
        <f>'Test-AI'!N160</f>
        <v>0</v>
      </c>
      <c r="AC162" s="381">
        <f>'Test-AI'!O160</f>
        <v>0</v>
      </c>
      <c r="AD162" s="381">
        <f>(Summary!$C$58*AA162+Summary!$C$59*AB162+Summary!$C$60*AC162)/Summary!$C$61</f>
        <v>0</v>
      </c>
      <c r="AE162" s="381">
        <f>'Test-AI'!P160</f>
        <v>0</v>
      </c>
      <c r="AF162" s="381">
        <f>'Test-AI'!Q160</f>
        <v>0</v>
      </c>
      <c r="AG162" s="381">
        <f>'Test-AI'!R160</f>
        <v>0</v>
      </c>
      <c r="AH162" s="381">
        <f>'Test-AI'!S160</f>
        <v>0</v>
      </c>
      <c r="AI162" s="381">
        <f>'Test-AI'!T160</f>
        <v>0</v>
      </c>
      <c r="AJ162" s="381">
        <f>'Test-AI'!U160</f>
        <v>0</v>
      </c>
      <c r="AK162" s="381">
        <f>'Test-AI'!V160</f>
        <v>0</v>
      </c>
      <c r="AL162" s="381">
        <f>'Test-AI'!W160</f>
        <v>0</v>
      </c>
      <c r="AM162" s="381">
        <f>'Test-AI'!X160</f>
        <v>0</v>
      </c>
      <c r="AN162" s="381">
        <f>10*LOG10(1/((Summary!$C$75/10^(AK162/10)+Summary!$C$76/10^(AL162/10)+Summary!$C$77/10^(AM162/10))/Summary!$C$78))</f>
        <v>0</v>
      </c>
      <c r="AO162" s="140">
        <f>'Test-AI'!Y160</f>
        <v>0</v>
      </c>
      <c r="AP162" s="140">
        <f>'Test-AI'!Z160</f>
        <v>0</v>
      </c>
      <c r="AQ162" s="141">
        <f t="shared" si="10"/>
        <v>0</v>
      </c>
      <c r="AR162" s="142" t="e">
        <f t="shared" si="11"/>
        <v>#DIV/0!</v>
      </c>
      <c r="AS162" s="143" t="e">
        <f t="shared" si="12"/>
        <v>#DIV/0!</v>
      </c>
      <c r="AT162" s="136"/>
      <c r="AU162" s="136"/>
      <c r="AV162" s="467" t="s">
        <v>122</v>
      </c>
      <c r="AW162" s="468" t="e" cm="1">
        <f t="array" ref="AW162">bdRateExtend($G161:$G164,H161:H164,$Z161:$Z164,AA161:AA164)</f>
        <v>#VALUE!</v>
      </c>
      <c r="AX162" s="480"/>
      <c r="AY162" s="480"/>
      <c r="AZ162" s="497"/>
      <c r="BA162" s="497"/>
      <c r="BB162" s="480"/>
      <c r="BC162" s="468" t="e" cm="1">
        <f t="array" ref="BC162">bdRateExtend($G161:$G164,L161:L164,$Z161:$Z164,AE161:AE164)</f>
        <v>#VALUE!</v>
      </c>
      <c r="BD162" s="476"/>
      <c r="BE162" s="468" t="e" cm="1">
        <f t="array" ref="BE162">bdRateExtend($G161:$G164,M161:M164,$Z161:$Z164,AF161:AF164)</f>
        <v>#VALUE!</v>
      </c>
      <c r="BF162" s="476"/>
      <c r="BG162" s="469" t="e" cm="1">
        <f t="array" ref="BG162">bdRateExtend($G161:$G164,N161:N164,$Z161:$Z164,AG161:AG164,"None", FALSE,1)</f>
        <v>#VALUE!</v>
      </c>
      <c r="BH162" s="476"/>
      <c r="BI162" s="469" t="e" cm="1">
        <f t="array" ref="BI162">bdRateExtend($G161:$G164,O161:O164,$Z161:$Z164,AH161:AH164,"None", FALSE,1)</f>
        <v>#VALUE!</v>
      </c>
      <c r="BJ162" s="476"/>
      <c r="BK162" s="468" t="e" cm="1">
        <f t="array" ref="BK162">bdRateExtend($G161:$G164,P161:P164,$Z161:$Z164,AI161:AI164)</f>
        <v>#VALUE!</v>
      </c>
      <c r="BL162" s="476"/>
      <c r="BM162" s="468" t="e" cm="1">
        <f t="array" ref="BM162">bdRateExtend($G161:$G164,Q161:Q164,$Z161:$Z164,AJ161:AJ164)</f>
        <v>#VALUE!</v>
      </c>
      <c r="BN162" s="476"/>
      <c r="BO162" s="468" t="e" cm="1">
        <f t="array" ref="BO162">bdRateExtend($G161:$G164,R161:R164,$Z161:$Z164,AK161:AK164)</f>
        <v>#VALUE!</v>
      </c>
      <c r="BP162" s="480"/>
      <c r="BQ162" s="480"/>
      <c r="BR162" s="480"/>
      <c r="BS162" s="480"/>
      <c r="BT162" s="480"/>
      <c r="BU162" s="463" cm="1">
        <f t="array" ref="BU162">testVMAFRange($G161:$G164,N161:N164,$Z161:$Z164,AG161:AG164)</f>
        <v>0</v>
      </c>
      <c r="BV162" s="465"/>
      <c r="BW162" s="463" cm="1">
        <f t="array" ref="BW162">testVMAFRange($G161:$G164,O161:O164,$Z161:$Z164,AH161:AH164)</f>
        <v>0</v>
      </c>
      <c r="BX162" s="465"/>
    </row>
    <row r="163" spans="1:76" ht="17" customHeight="1" x14ac:dyDescent="0.35">
      <c r="A163" s="516"/>
      <c r="B163" s="483"/>
      <c r="C163" s="520"/>
      <c r="D163" s="490"/>
      <c r="E163" s="493"/>
      <c r="F163" s="138">
        <v>39</v>
      </c>
      <c r="G163" s="139">
        <f>'Anchor-AI'!L161</f>
        <v>0</v>
      </c>
      <c r="H163" s="140">
        <f>'Anchor-AI'!M161</f>
        <v>0</v>
      </c>
      <c r="I163" s="140">
        <f>'Anchor-AI'!N161</f>
        <v>0</v>
      </c>
      <c r="J163" s="140">
        <f>'Anchor-AI'!O161</f>
        <v>0</v>
      </c>
      <c r="K163" s="140">
        <f>(Summary!$C$58*H163+Summary!$C$59*I163+Summary!$C$60*J163)/Summary!$C$61</f>
        <v>0</v>
      </c>
      <c r="L163" s="140">
        <f>'Anchor-AI'!P161</f>
        <v>0</v>
      </c>
      <c r="M163" s="140">
        <f>'Anchor-AI'!Q161</f>
        <v>0</v>
      </c>
      <c r="N163" s="140">
        <f>'Anchor-AI'!R161</f>
        <v>0</v>
      </c>
      <c r="O163" s="140">
        <f>'Anchor-AI'!S161</f>
        <v>0</v>
      </c>
      <c r="P163" s="140">
        <f>'Anchor-AI'!T161</f>
        <v>0</v>
      </c>
      <c r="Q163" s="140">
        <f>'Anchor-AI'!U161</f>
        <v>0</v>
      </c>
      <c r="R163" s="140">
        <f>'Anchor-AI'!V161</f>
        <v>0</v>
      </c>
      <c r="S163" s="140">
        <f>'Anchor-AI'!W161</f>
        <v>0</v>
      </c>
      <c r="T163" s="140">
        <f>'Anchor-AI'!X161</f>
        <v>0</v>
      </c>
      <c r="U163" s="140">
        <f>10*LOG10(1/((Summary!$C$75/10^(R163/10)+Summary!$C$76/10^(S163/10)+Summary!$C$77/10^(T163/10))/Summary!$C$78))</f>
        <v>0</v>
      </c>
      <c r="V163" s="140">
        <f>'Anchor-AI'!Y161</f>
        <v>0</v>
      </c>
      <c r="W163" s="140">
        <f>'Anchor-AI'!Z161</f>
        <v>0</v>
      </c>
      <c r="X163" s="141">
        <f t="shared" si="13"/>
        <v>0</v>
      </c>
      <c r="Y163" s="133"/>
      <c r="Z163" s="139">
        <f>'Test-AI'!L161</f>
        <v>0</v>
      </c>
      <c r="AA163" s="381">
        <f>'Test-AI'!M161</f>
        <v>0</v>
      </c>
      <c r="AB163" s="381">
        <f>'Test-AI'!N161</f>
        <v>0</v>
      </c>
      <c r="AC163" s="381">
        <f>'Test-AI'!O161</f>
        <v>0</v>
      </c>
      <c r="AD163" s="381">
        <f>(Summary!$C$58*AA163+Summary!$C$59*AB163+Summary!$C$60*AC163)/Summary!$C$61</f>
        <v>0</v>
      </c>
      <c r="AE163" s="381">
        <f>'Test-AI'!P161</f>
        <v>0</v>
      </c>
      <c r="AF163" s="381">
        <f>'Test-AI'!Q161</f>
        <v>0</v>
      </c>
      <c r="AG163" s="381">
        <f>'Test-AI'!R161</f>
        <v>0</v>
      </c>
      <c r="AH163" s="381">
        <f>'Test-AI'!S161</f>
        <v>0</v>
      </c>
      <c r="AI163" s="381">
        <f>'Test-AI'!T161</f>
        <v>0</v>
      </c>
      <c r="AJ163" s="381">
        <f>'Test-AI'!U161</f>
        <v>0</v>
      </c>
      <c r="AK163" s="381">
        <f>'Test-AI'!V161</f>
        <v>0</v>
      </c>
      <c r="AL163" s="381">
        <f>'Test-AI'!W161</f>
        <v>0</v>
      </c>
      <c r="AM163" s="381">
        <f>'Test-AI'!X161</f>
        <v>0</v>
      </c>
      <c r="AN163" s="381">
        <f>10*LOG10(1/((Summary!$C$75/10^(AK163/10)+Summary!$C$76/10^(AL163/10)+Summary!$C$77/10^(AM163/10))/Summary!$C$78))</f>
        <v>0</v>
      </c>
      <c r="AO163" s="140">
        <f>'Test-AI'!Y161</f>
        <v>0</v>
      </c>
      <c r="AP163" s="140">
        <f>'Test-AI'!Z161</f>
        <v>0</v>
      </c>
      <c r="AQ163" s="141">
        <f t="shared" si="10"/>
        <v>0</v>
      </c>
      <c r="AR163" s="142" t="e">
        <f t="shared" si="11"/>
        <v>#DIV/0!</v>
      </c>
      <c r="AS163" s="143" t="e">
        <f t="shared" si="12"/>
        <v>#DIV/0!</v>
      </c>
      <c r="AT163" s="136"/>
      <c r="AU163" s="136"/>
      <c r="AV163" s="467"/>
      <c r="AW163" s="468"/>
      <c r="AX163" s="480"/>
      <c r="AY163" s="480"/>
      <c r="AZ163" s="497"/>
      <c r="BA163" s="497"/>
      <c r="BB163" s="480"/>
      <c r="BC163" s="468"/>
      <c r="BD163" s="476"/>
      <c r="BE163" s="468"/>
      <c r="BF163" s="476"/>
      <c r="BG163" s="469"/>
      <c r="BH163" s="476"/>
      <c r="BI163" s="469"/>
      <c r="BJ163" s="476"/>
      <c r="BK163" s="468"/>
      <c r="BL163" s="476"/>
      <c r="BM163" s="468"/>
      <c r="BN163" s="476"/>
      <c r="BO163" s="468"/>
      <c r="BP163" s="480"/>
      <c r="BQ163" s="480"/>
      <c r="BR163" s="480"/>
      <c r="BS163" s="480"/>
      <c r="BT163" s="480"/>
      <c r="BU163" s="463"/>
      <c r="BV163" s="465"/>
      <c r="BW163" s="463"/>
      <c r="BX163" s="465"/>
    </row>
    <row r="164" spans="1:76" ht="17" customHeight="1" x14ac:dyDescent="0.35">
      <c r="A164" s="516"/>
      <c r="B164" s="483"/>
      <c r="C164" s="520"/>
      <c r="D164" s="490"/>
      <c r="E164" s="493"/>
      <c r="F164" s="138">
        <v>47</v>
      </c>
      <c r="G164" s="139">
        <f>'Anchor-AI'!L162</f>
        <v>0</v>
      </c>
      <c r="H164" s="140">
        <f>'Anchor-AI'!M162</f>
        <v>0</v>
      </c>
      <c r="I164" s="140">
        <f>'Anchor-AI'!N162</f>
        <v>0</v>
      </c>
      <c r="J164" s="140">
        <f>'Anchor-AI'!O162</f>
        <v>0</v>
      </c>
      <c r="K164" s="140">
        <f>(Summary!$C$58*H164+Summary!$C$59*I164+Summary!$C$60*J164)/Summary!$C$61</f>
        <v>0</v>
      </c>
      <c r="L164" s="140">
        <f>'Anchor-AI'!P162</f>
        <v>0</v>
      </c>
      <c r="M164" s="140">
        <f>'Anchor-AI'!Q162</f>
        <v>0</v>
      </c>
      <c r="N164" s="140">
        <f>'Anchor-AI'!R162</f>
        <v>0</v>
      </c>
      <c r="O164" s="140">
        <f>'Anchor-AI'!S162</f>
        <v>0</v>
      </c>
      <c r="P164" s="140">
        <f>'Anchor-AI'!T162</f>
        <v>0</v>
      </c>
      <c r="Q164" s="140">
        <f>'Anchor-AI'!U162</f>
        <v>0</v>
      </c>
      <c r="R164" s="140">
        <f>'Anchor-AI'!V162</f>
        <v>0</v>
      </c>
      <c r="S164" s="140">
        <f>'Anchor-AI'!W162</f>
        <v>0</v>
      </c>
      <c r="T164" s="140">
        <f>'Anchor-AI'!X162</f>
        <v>0</v>
      </c>
      <c r="U164" s="140">
        <f>10*LOG10(1/((Summary!$C$75/10^(R164/10)+Summary!$C$76/10^(S164/10)+Summary!$C$77/10^(T164/10))/Summary!$C$78))</f>
        <v>0</v>
      </c>
      <c r="V164" s="140">
        <f>'Anchor-AI'!Y162</f>
        <v>0</v>
      </c>
      <c r="W164" s="140">
        <f>'Anchor-AI'!Z162</f>
        <v>0</v>
      </c>
      <c r="X164" s="141">
        <f t="shared" si="13"/>
        <v>0</v>
      </c>
      <c r="Y164" s="133"/>
      <c r="Z164" s="139">
        <f>'Test-AI'!L162</f>
        <v>0</v>
      </c>
      <c r="AA164" s="381">
        <f>'Test-AI'!M162</f>
        <v>0</v>
      </c>
      <c r="AB164" s="381">
        <f>'Test-AI'!N162</f>
        <v>0</v>
      </c>
      <c r="AC164" s="381">
        <f>'Test-AI'!O162</f>
        <v>0</v>
      </c>
      <c r="AD164" s="381">
        <f>(Summary!$C$58*AA164+Summary!$C$59*AB164+Summary!$C$60*AC164)/Summary!$C$61</f>
        <v>0</v>
      </c>
      <c r="AE164" s="381">
        <f>'Test-AI'!P162</f>
        <v>0</v>
      </c>
      <c r="AF164" s="381">
        <f>'Test-AI'!Q162</f>
        <v>0</v>
      </c>
      <c r="AG164" s="381">
        <f>'Test-AI'!R162</f>
        <v>0</v>
      </c>
      <c r="AH164" s="381">
        <f>'Test-AI'!S162</f>
        <v>0</v>
      </c>
      <c r="AI164" s="381">
        <f>'Test-AI'!T162</f>
        <v>0</v>
      </c>
      <c r="AJ164" s="381">
        <f>'Test-AI'!U162</f>
        <v>0</v>
      </c>
      <c r="AK164" s="381">
        <f>'Test-AI'!V162</f>
        <v>0</v>
      </c>
      <c r="AL164" s="381">
        <f>'Test-AI'!W162</f>
        <v>0</v>
      </c>
      <c r="AM164" s="381">
        <f>'Test-AI'!X162</f>
        <v>0</v>
      </c>
      <c r="AN164" s="381">
        <f>10*LOG10(1/((Summary!$C$75/10^(AK164/10)+Summary!$C$76/10^(AL164/10)+Summary!$C$77/10^(AM164/10))/Summary!$C$78))</f>
        <v>0</v>
      </c>
      <c r="AO164" s="140">
        <f>'Test-AI'!Y162</f>
        <v>0</v>
      </c>
      <c r="AP164" s="140">
        <f>'Test-AI'!Z162</f>
        <v>0</v>
      </c>
      <c r="AQ164" s="141">
        <f t="shared" si="10"/>
        <v>0</v>
      </c>
      <c r="AR164" s="142" t="e">
        <f t="shared" si="11"/>
        <v>#DIV/0!</v>
      </c>
      <c r="AS164" s="143" t="e">
        <f t="shared" si="12"/>
        <v>#DIV/0!</v>
      </c>
      <c r="AT164" s="136"/>
      <c r="AU164" s="136"/>
      <c r="AV164" s="467" t="s">
        <v>123</v>
      </c>
      <c r="AW164" s="468" t="e" cm="1">
        <f t="array" ref="AW164">bdRateExtend($G162:$G165,H162:H165,$Z162:$Z165,AA162:AA165)</f>
        <v>#VALUE!</v>
      </c>
      <c r="AX164" s="480"/>
      <c r="AY164" s="480"/>
      <c r="AZ164" s="497"/>
      <c r="BA164" s="497"/>
      <c r="BB164" s="480"/>
      <c r="BC164" s="468" t="e" cm="1">
        <f t="array" ref="BC164">bdRateExtend($G162:$G165,L162:L165,$Z162:$Z165,AE162:AE165)</f>
        <v>#VALUE!</v>
      </c>
      <c r="BD164" s="476"/>
      <c r="BE164" s="468" t="e" cm="1">
        <f t="array" ref="BE164">bdRateExtend($G162:$G165,M162:M165,$Z162:$Z165,AF162:AF165)</f>
        <v>#VALUE!</v>
      </c>
      <c r="BF164" s="476"/>
      <c r="BG164" s="469" t="e" cm="1">
        <f t="array" ref="BG164">bdRateExtend($G162:$G165,N162:N165,$Z162:$Z165,AG162:AG165,"None", FALSE,1)</f>
        <v>#VALUE!</v>
      </c>
      <c r="BH164" s="476"/>
      <c r="BI164" s="469" t="e" cm="1">
        <f t="array" ref="BI164">bdRateExtend($G162:$G165,O162:O165,$Z162:$Z165,AH162:AH165,"None", FALSE,1)</f>
        <v>#VALUE!</v>
      </c>
      <c r="BJ164" s="476"/>
      <c r="BK164" s="468" t="e" cm="1">
        <f t="array" ref="BK164">bdRateExtend($G162:$G165,P162:P165,$Z162:$Z165,AI162:AI165)</f>
        <v>#VALUE!</v>
      </c>
      <c r="BL164" s="476"/>
      <c r="BM164" s="468" t="e" cm="1">
        <f t="array" ref="BM164">bdRateExtend($G162:$G165,Q162:Q165,$Z162:$Z165,AJ162:AJ165)</f>
        <v>#VALUE!</v>
      </c>
      <c r="BN164" s="476"/>
      <c r="BO164" s="468" t="e" cm="1">
        <f t="array" ref="BO164">bdRateExtend($G162:$G165,R162:R165,$Z162:$Z165,AK162:AK165)</f>
        <v>#VALUE!</v>
      </c>
      <c r="BP164" s="480"/>
      <c r="BQ164" s="480"/>
      <c r="BR164" s="480"/>
      <c r="BS164" s="480"/>
      <c r="BT164" s="480"/>
      <c r="BU164" s="463" cm="1">
        <f t="array" ref="BU164">testVMAFRange($G162:$G165,N162:N165,$Z162:$Z165,AG162:AG165)</f>
        <v>0</v>
      </c>
      <c r="BV164" s="465"/>
      <c r="BW164" s="463" cm="1">
        <f t="array" ref="BW164">testVMAFRange($G162:$G165,O162:O165,$Z162:$Z165,AH162:AH165)</f>
        <v>0</v>
      </c>
      <c r="BX164" s="465"/>
    </row>
    <row r="165" spans="1:76" ht="17" customHeight="1" thickBot="1" x14ac:dyDescent="0.4">
      <c r="A165" s="516"/>
      <c r="B165" s="518"/>
      <c r="C165" s="521"/>
      <c r="D165" s="522"/>
      <c r="E165" s="523"/>
      <c r="F165" s="144">
        <v>55</v>
      </c>
      <c r="G165" s="145">
        <f>'Anchor-AI'!L163</f>
        <v>0</v>
      </c>
      <c r="H165" s="146">
        <f>'Anchor-AI'!M163</f>
        <v>0</v>
      </c>
      <c r="I165" s="146">
        <f>'Anchor-AI'!N163</f>
        <v>0</v>
      </c>
      <c r="J165" s="146">
        <f>'Anchor-AI'!O163</f>
        <v>0</v>
      </c>
      <c r="K165" s="146">
        <f>(Summary!$C$58*H165+Summary!$C$59*I165+Summary!$C$60*J165)/Summary!$C$61</f>
        <v>0</v>
      </c>
      <c r="L165" s="146">
        <f>'Anchor-AI'!P163</f>
        <v>0</v>
      </c>
      <c r="M165" s="146">
        <f>'Anchor-AI'!Q163</f>
        <v>0</v>
      </c>
      <c r="N165" s="146">
        <f>'Anchor-AI'!R163</f>
        <v>0</v>
      </c>
      <c r="O165" s="146">
        <f>'Anchor-AI'!S163</f>
        <v>0</v>
      </c>
      <c r="P165" s="146">
        <f>'Anchor-AI'!T163</f>
        <v>0</v>
      </c>
      <c r="Q165" s="146">
        <f>'Anchor-AI'!U163</f>
        <v>0</v>
      </c>
      <c r="R165" s="146">
        <f>'Anchor-AI'!V163</f>
        <v>0</v>
      </c>
      <c r="S165" s="146">
        <f>'Anchor-AI'!W163</f>
        <v>0</v>
      </c>
      <c r="T165" s="146">
        <f>'Anchor-AI'!X163</f>
        <v>0</v>
      </c>
      <c r="U165" s="146">
        <f>10*LOG10(1/((Summary!$C$75/10^(R165/10)+Summary!$C$76/10^(S165/10)+Summary!$C$77/10^(T165/10))/Summary!$C$78))</f>
        <v>0</v>
      </c>
      <c r="V165" s="140">
        <f>'Anchor-AI'!Y163</f>
        <v>0</v>
      </c>
      <c r="W165" s="140">
        <f>'Anchor-AI'!Z163</f>
        <v>0</v>
      </c>
      <c r="X165" s="147">
        <f t="shared" si="13"/>
        <v>0</v>
      </c>
      <c r="Y165" s="133"/>
      <c r="Z165" s="145">
        <f>'Test-AI'!L163</f>
        <v>0</v>
      </c>
      <c r="AA165" s="382">
        <f>'Test-AI'!M163</f>
        <v>0</v>
      </c>
      <c r="AB165" s="382">
        <f>'Test-AI'!N163</f>
        <v>0</v>
      </c>
      <c r="AC165" s="382">
        <f>'Test-AI'!O163</f>
        <v>0</v>
      </c>
      <c r="AD165" s="382">
        <f>(Summary!$C$58*AA165+Summary!$C$59*AB165+Summary!$C$60*AC165)/Summary!$C$61</f>
        <v>0</v>
      </c>
      <c r="AE165" s="382">
        <f>'Test-AI'!P163</f>
        <v>0</v>
      </c>
      <c r="AF165" s="382">
        <f>'Test-AI'!Q163</f>
        <v>0</v>
      </c>
      <c r="AG165" s="382">
        <f>'Test-AI'!R163</f>
        <v>0</v>
      </c>
      <c r="AH165" s="382">
        <f>'Test-AI'!S163</f>
        <v>0</v>
      </c>
      <c r="AI165" s="382">
        <f>'Test-AI'!T163</f>
        <v>0</v>
      </c>
      <c r="AJ165" s="382">
        <f>'Test-AI'!U163</f>
        <v>0</v>
      </c>
      <c r="AK165" s="382">
        <f>'Test-AI'!V163</f>
        <v>0</v>
      </c>
      <c r="AL165" s="382">
        <f>'Test-AI'!W163</f>
        <v>0</v>
      </c>
      <c r="AM165" s="382">
        <f>'Test-AI'!X163</f>
        <v>0</v>
      </c>
      <c r="AN165" s="382">
        <f>10*LOG10(1/((Summary!$C$75/10^(AK165/10)+Summary!$C$76/10^(AL165/10)+Summary!$C$77/10^(AM165/10))/Summary!$C$78))</f>
        <v>0</v>
      </c>
      <c r="AO165" s="140">
        <f>'Test-AI'!Y163</f>
        <v>0</v>
      </c>
      <c r="AP165" s="140">
        <f>'Test-AI'!Z163</f>
        <v>0</v>
      </c>
      <c r="AQ165" s="147">
        <f t="shared" si="10"/>
        <v>0</v>
      </c>
      <c r="AR165" s="148" t="e">
        <f t="shared" si="11"/>
        <v>#DIV/0!</v>
      </c>
      <c r="AS165" s="149" t="e">
        <f t="shared" si="12"/>
        <v>#DIV/0!</v>
      </c>
      <c r="AT165" s="136"/>
      <c r="AU165" s="136"/>
      <c r="AV165" s="470"/>
      <c r="AW165" s="471"/>
      <c r="AX165" s="481"/>
      <c r="AY165" s="481"/>
      <c r="AZ165" s="498"/>
      <c r="BA165" s="498"/>
      <c r="BB165" s="481"/>
      <c r="BC165" s="471"/>
      <c r="BD165" s="477"/>
      <c r="BE165" s="471"/>
      <c r="BF165" s="477"/>
      <c r="BG165" s="472"/>
      <c r="BH165" s="477"/>
      <c r="BI165" s="472"/>
      <c r="BJ165" s="477"/>
      <c r="BK165" s="471"/>
      <c r="BL165" s="477"/>
      <c r="BM165" s="471"/>
      <c r="BN165" s="477"/>
      <c r="BO165" s="471"/>
      <c r="BP165" s="481"/>
      <c r="BQ165" s="481"/>
      <c r="BR165" s="481"/>
      <c r="BS165" s="481"/>
      <c r="BT165" s="481"/>
      <c r="BU165" s="473"/>
      <c r="BV165" s="466"/>
      <c r="BW165" s="473"/>
      <c r="BX165" s="466"/>
    </row>
    <row r="166" spans="1:76" ht="17" customHeight="1" x14ac:dyDescent="0.35">
      <c r="A166" s="516"/>
      <c r="B166" s="524" t="s">
        <v>2</v>
      </c>
      <c r="C166" s="519" t="s">
        <v>50</v>
      </c>
      <c r="D166" s="489">
        <v>30</v>
      </c>
      <c r="E166" s="492">
        <v>8</v>
      </c>
      <c r="F166" s="129">
        <v>15</v>
      </c>
      <c r="G166" s="130">
        <f>'Anchor-AI'!L164</f>
        <v>0</v>
      </c>
      <c r="H166" s="131">
        <f>'Anchor-AI'!M164</f>
        <v>0</v>
      </c>
      <c r="I166" s="131">
        <f>'Anchor-AI'!N164</f>
        <v>0</v>
      </c>
      <c r="J166" s="131">
        <f>'Anchor-AI'!O164</f>
        <v>0</v>
      </c>
      <c r="K166" s="131">
        <f>(Summary!$C$58*H166+Summary!$C$59*I166+Summary!$C$60*J166)/Summary!$C$61</f>
        <v>0</v>
      </c>
      <c r="L166" s="131">
        <f>'Anchor-AI'!P164</f>
        <v>0</v>
      </c>
      <c r="M166" s="131">
        <f>'Anchor-AI'!Q164</f>
        <v>0</v>
      </c>
      <c r="N166" s="131">
        <f>'Anchor-AI'!R164</f>
        <v>0</v>
      </c>
      <c r="O166" s="131">
        <f>'Anchor-AI'!S164</f>
        <v>0</v>
      </c>
      <c r="P166" s="131">
        <f>'Anchor-AI'!T164</f>
        <v>0</v>
      </c>
      <c r="Q166" s="131">
        <f>'Anchor-AI'!U164</f>
        <v>0</v>
      </c>
      <c r="R166" s="131">
        <f>'Anchor-AI'!V164</f>
        <v>0</v>
      </c>
      <c r="S166" s="131">
        <f>'Anchor-AI'!W164</f>
        <v>0</v>
      </c>
      <c r="T166" s="131">
        <f>'Anchor-AI'!X164</f>
        <v>0</v>
      </c>
      <c r="U166" s="131">
        <f>10*LOG10(1/((Summary!$C$75/10^(R166/10)+Summary!$C$76/10^(S166/10)+Summary!$C$77/10^(T166/10))/Summary!$C$78))</f>
        <v>0</v>
      </c>
      <c r="V166" s="131">
        <f>'Anchor-AI'!Y164</f>
        <v>0</v>
      </c>
      <c r="W166" s="131">
        <f>'Anchor-AI'!Z164</f>
        <v>0</v>
      </c>
      <c r="X166" s="132">
        <f t="shared" ref="X166:X183" si="14">V166/3600</f>
        <v>0</v>
      </c>
      <c r="Y166" s="133"/>
      <c r="Z166" s="130">
        <f>'Test-AI'!L164</f>
        <v>0</v>
      </c>
      <c r="AA166" s="380">
        <f>'Test-AI'!M164</f>
        <v>0</v>
      </c>
      <c r="AB166" s="380">
        <f>'Test-AI'!N164</f>
        <v>0</v>
      </c>
      <c r="AC166" s="380">
        <f>'Test-AI'!O164</f>
        <v>0</v>
      </c>
      <c r="AD166" s="380">
        <f>(Summary!$C$58*AA166+Summary!$C$59*AB166+Summary!$C$60*AC166)/Summary!$C$61</f>
        <v>0</v>
      </c>
      <c r="AE166" s="380">
        <f>'Test-AI'!P164</f>
        <v>0</v>
      </c>
      <c r="AF166" s="380">
        <f>'Test-AI'!Q164</f>
        <v>0</v>
      </c>
      <c r="AG166" s="380">
        <f>'Test-AI'!R164</f>
        <v>0</v>
      </c>
      <c r="AH166" s="380">
        <f>'Test-AI'!S164</f>
        <v>0</v>
      </c>
      <c r="AI166" s="380">
        <f>'Test-AI'!T164</f>
        <v>0</v>
      </c>
      <c r="AJ166" s="380">
        <f>'Test-AI'!U164</f>
        <v>0</v>
      </c>
      <c r="AK166" s="380">
        <f>'Test-AI'!V164</f>
        <v>0</v>
      </c>
      <c r="AL166" s="380">
        <f>'Test-AI'!W164</f>
        <v>0</v>
      </c>
      <c r="AM166" s="380">
        <f>'Test-AI'!X164</f>
        <v>0</v>
      </c>
      <c r="AN166" s="380">
        <f>10*LOG10(1/((Summary!$C$75/10^(AK166/10)+Summary!$C$76/10^(AL166/10)+Summary!$C$77/10^(AM166/10))/Summary!$C$78))</f>
        <v>0</v>
      </c>
      <c r="AO166" s="131">
        <f>'Test-AI'!Y164</f>
        <v>0</v>
      </c>
      <c r="AP166" s="131">
        <f>'Test-AI'!Z164</f>
        <v>0</v>
      </c>
      <c r="AQ166" s="132">
        <f t="shared" si="10"/>
        <v>0</v>
      </c>
      <c r="AR166" s="134" t="e">
        <f t="shared" si="11"/>
        <v>#DIV/0!</v>
      </c>
      <c r="AS166" s="135" t="e">
        <f t="shared" si="12"/>
        <v>#DIV/0!</v>
      </c>
      <c r="AT166" s="136"/>
      <c r="AU166" s="136"/>
      <c r="AV166" s="495" t="s">
        <v>121</v>
      </c>
      <c r="AW166" s="478" t="e" cm="1">
        <f t="array" ref="AW166">bdRateExtend($G166:$G169,H166:H169,$Z166:$Z169,AA166:AA169)</f>
        <v>#VALUE!</v>
      </c>
      <c r="AX166" s="479" t="e" cm="1">
        <f t="array" ref="AX166">bdRateExtend($G166:$G171,H166:H171,$Z166:$Z171,AA166:AA171)</f>
        <v>#VALUE!</v>
      </c>
      <c r="AY166" s="479" t="e" cm="1">
        <f t="array" ref="AY166">bdRateExtend($G166:$G171,I166:I171,$Z166:$Z171,AB166:AB171)</f>
        <v>#VALUE!</v>
      </c>
      <c r="AZ166" s="496" t="e" cm="1">
        <f t="array" ref="AZ166">bdRateExtend($G166:$G171,J166:J171,$Z166:$Z171,AC166:AC171)</f>
        <v>#VALUE!</v>
      </c>
      <c r="BA166" s="496" t="e" cm="1">
        <f t="array" ref="BA166">bdRateExtend($G166:$G171,K166:K171,$Z166:$Z171,AD166:AD171)</f>
        <v>#VALUE!</v>
      </c>
      <c r="BB166" s="479" t="e">
        <f>(Summary!$C$89*AX166+Summary!$C$90*AY166+Summary!$C$91*AZ166)/Summary!$C$92</f>
        <v>#VALUE!</v>
      </c>
      <c r="BC166" s="478" t="e" cm="1">
        <f t="array" ref="BC166">bdRateExtend($G166:$G169,L166:L169,$Z166:$Z169,AE166:AE169)</f>
        <v>#VALUE!</v>
      </c>
      <c r="BD166" s="475" t="e" cm="1">
        <f t="array" ref="BD166">bdRateExtend($G166:$G171,L166:L171,$Z166:$Z171,AE166:AE171)</f>
        <v>#VALUE!</v>
      </c>
      <c r="BE166" s="478" t="e" cm="1">
        <f t="array" ref="BE166">bdRateExtend($G166:$G169,M166:M169,$Z166:$Z169,AF166:AF169)</f>
        <v>#VALUE!</v>
      </c>
      <c r="BF166" s="475" t="e" cm="1">
        <f t="array" ref="BF166">bdRateExtend($G166:$G171,M166:M171,$Z166:$Z171,AF166:AF171)</f>
        <v>#VALUE!</v>
      </c>
      <c r="BG166" s="474" t="e" cm="1">
        <f t="array" ref="BG166">bdRateExtend($G166:$G169,N166:N169,$Z166:$Z169,AG166:AG169,"None", FALSE,1)</f>
        <v>#VALUE!</v>
      </c>
      <c r="BH166" s="475" t="e" cm="1">
        <f t="array" ref="BH166">bdRateExtend($G166:$G171,N166:N171,$Z166:$Z171,AG166:AG171,"None", FALSE,1)</f>
        <v>#VALUE!</v>
      </c>
      <c r="BI166" s="474" t="e" cm="1">
        <f t="array" ref="BI166">bdRateExtend($G166:$G169,O166:O169,$Z166:$Z169,AH166:AH169,"None", FALSE,1)</f>
        <v>#VALUE!</v>
      </c>
      <c r="BJ166" s="475" t="e" cm="1">
        <f t="array" ref="BJ166">bdRateExtend($G166:$G171,O166:O171,$Z166:$Z171,AH166:AH171,"None", FALSE,1)</f>
        <v>#VALUE!</v>
      </c>
      <c r="BK166" s="478" t="e" cm="1">
        <f t="array" ref="BK166">bdRateExtend($G166:$G169,P166:P169,$Z166:$Z169,AI166:AI169)</f>
        <v>#VALUE!</v>
      </c>
      <c r="BL166" s="475" t="e" cm="1">
        <f t="array" ref="BL166">bdRateExtend($G166:$G171,P166:P171,$Z166:$Z171,AI166:AI171)</f>
        <v>#VALUE!</v>
      </c>
      <c r="BM166" s="478" t="e" cm="1">
        <f t="array" ref="BM166">bdRateExtend($G166:$G169,Q166:Q169,$Z166:$Z169,AJ166:AJ169)</f>
        <v>#VALUE!</v>
      </c>
      <c r="BN166" s="475" t="e" cm="1">
        <f t="array" ref="BN166">bdRateExtend($G166:$G171,Q166:Q171,$Z166:$Z171,AJ166:AJ171)</f>
        <v>#VALUE!</v>
      </c>
      <c r="BO166" s="478" t="e" cm="1">
        <f t="array" ref="BO166">bdRateExtend($G166:$G169,R166:R169,$Z166:$Z169,AK166:AK169)</f>
        <v>#VALUE!</v>
      </c>
      <c r="BP166" s="479" t="e" cm="1">
        <f t="array" ref="BP166">bdRateExtend($G166:$G171,R166:R171,$Z166:$Z171,AK166:AK171)</f>
        <v>#VALUE!</v>
      </c>
      <c r="BQ166" s="479" t="e" cm="1">
        <f t="array" ref="BQ166">bdRateExtend($G166:$G171,S166:S171,$Z166:$Z171,AL166:AL171)</f>
        <v>#VALUE!</v>
      </c>
      <c r="BR166" s="479" t="e" cm="1">
        <f t="array" ref="BR166">bdRateExtend($G166:$G171,T166:T171,$Z166:$Z171,AM166:AM171)</f>
        <v>#VALUE!</v>
      </c>
      <c r="BS166" s="479" t="e" cm="1">
        <f t="array" ref="BS166">bdRateExtend($G166:$G171,U166:U171,$Z166:$Z171,AN166:AN171)</f>
        <v>#VALUE!</v>
      </c>
      <c r="BT166" s="479" t="e">
        <f>(Summary!$C$103*BP166+Summary!$C$104*BQ166+Summary!$C$105*BR166)/Summary!$C$106</f>
        <v>#VALUE!</v>
      </c>
      <c r="BU166" s="462" cm="1">
        <f t="array" ref="BU166">testVMAFRange($G166:$G169,N166:N169,$Z166:$Z169,AG166:AG169)</f>
        <v>0</v>
      </c>
      <c r="BV166" s="464" cm="1">
        <f t="array" ref="BV166">testVMAFRange($G166:$G171,N166:N171,$Z166:$Z171,AG166:AG171)</f>
        <v>0</v>
      </c>
      <c r="BW166" s="462" cm="1">
        <f t="array" ref="BW166">testVMAFRange($G166:$G169,O166:O169,$Z166:$Z169,AH166:AH169)</f>
        <v>0</v>
      </c>
      <c r="BX166" s="464" cm="1">
        <f t="array" ref="BX166">testVMAFRange($G166:$G171,O166:O171,$Z166:$Z171,AH166:AH171)</f>
        <v>0</v>
      </c>
    </row>
    <row r="167" spans="1:76" ht="17" customHeight="1" x14ac:dyDescent="0.35">
      <c r="A167" s="516"/>
      <c r="B167" s="525"/>
      <c r="C167" s="520"/>
      <c r="D167" s="490"/>
      <c r="E167" s="493"/>
      <c r="F167" s="138">
        <v>23</v>
      </c>
      <c r="G167" s="139">
        <f>'Anchor-AI'!L165</f>
        <v>0</v>
      </c>
      <c r="H167" s="140">
        <f>'Anchor-AI'!M165</f>
        <v>0</v>
      </c>
      <c r="I167" s="140">
        <f>'Anchor-AI'!N165</f>
        <v>0</v>
      </c>
      <c r="J167" s="140">
        <f>'Anchor-AI'!O165</f>
        <v>0</v>
      </c>
      <c r="K167" s="140">
        <f>(Summary!$C$58*H167+Summary!$C$59*I167+Summary!$C$60*J167)/Summary!$C$61</f>
        <v>0</v>
      </c>
      <c r="L167" s="140">
        <f>'Anchor-AI'!P165</f>
        <v>0</v>
      </c>
      <c r="M167" s="140">
        <f>'Anchor-AI'!Q165</f>
        <v>0</v>
      </c>
      <c r="N167" s="140">
        <f>'Anchor-AI'!R165</f>
        <v>0</v>
      </c>
      <c r="O167" s="140">
        <f>'Anchor-AI'!S165</f>
        <v>0</v>
      </c>
      <c r="P167" s="140">
        <f>'Anchor-AI'!T165</f>
        <v>0</v>
      </c>
      <c r="Q167" s="140">
        <f>'Anchor-AI'!U165</f>
        <v>0</v>
      </c>
      <c r="R167" s="140">
        <f>'Anchor-AI'!V165</f>
        <v>0</v>
      </c>
      <c r="S167" s="140">
        <f>'Anchor-AI'!W165</f>
        <v>0</v>
      </c>
      <c r="T167" s="140">
        <f>'Anchor-AI'!X165</f>
        <v>0</v>
      </c>
      <c r="U167" s="140">
        <f>10*LOG10(1/((Summary!$C$75/10^(R167/10)+Summary!$C$76/10^(S167/10)+Summary!$C$77/10^(T167/10))/Summary!$C$78))</f>
        <v>0</v>
      </c>
      <c r="V167" s="140">
        <f>'Anchor-AI'!Y165</f>
        <v>0</v>
      </c>
      <c r="W167" s="140">
        <f>'Anchor-AI'!Z165</f>
        <v>0</v>
      </c>
      <c r="X167" s="141">
        <f t="shared" si="14"/>
        <v>0</v>
      </c>
      <c r="Y167" s="133"/>
      <c r="Z167" s="139">
        <f>'Test-AI'!L165</f>
        <v>0</v>
      </c>
      <c r="AA167" s="381">
        <f>'Test-AI'!M165</f>
        <v>0</v>
      </c>
      <c r="AB167" s="381">
        <f>'Test-AI'!N165</f>
        <v>0</v>
      </c>
      <c r="AC167" s="381">
        <f>'Test-AI'!O165</f>
        <v>0</v>
      </c>
      <c r="AD167" s="381">
        <f>(Summary!$C$58*AA167+Summary!$C$59*AB167+Summary!$C$60*AC167)/Summary!$C$61</f>
        <v>0</v>
      </c>
      <c r="AE167" s="381">
        <f>'Test-AI'!P165</f>
        <v>0</v>
      </c>
      <c r="AF167" s="381">
        <f>'Test-AI'!Q165</f>
        <v>0</v>
      </c>
      <c r="AG167" s="381">
        <f>'Test-AI'!R165</f>
        <v>0</v>
      </c>
      <c r="AH167" s="381">
        <f>'Test-AI'!S165</f>
        <v>0</v>
      </c>
      <c r="AI167" s="381">
        <f>'Test-AI'!T165</f>
        <v>0</v>
      </c>
      <c r="AJ167" s="381">
        <f>'Test-AI'!U165</f>
        <v>0</v>
      </c>
      <c r="AK167" s="381">
        <f>'Test-AI'!V165</f>
        <v>0</v>
      </c>
      <c r="AL167" s="381">
        <f>'Test-AI'!W165</f>
        <v>0</v>
      </c>
      <c r="AM167" s="381">
        <f>'Test-AI'!X165</f>
        <v>0</v>
      </c>
      <c r="AN167" s="381">
        <f>10*LOG10(1/((Summary!$C$75/10^(AK167/10)+Summary!$C$76/10^(AL167/10)+Summary!$C$77/10^(AM167/10))/Summary!$C$78))</f>
        <v>0</v>
      </c>
      <c r="AO167" s="140">
        <f>'Test-AI'!Y165</f>
        <v>0</v>
      </c>
      <c r="AP167" s="140">
        <f>'Test-AI'!Z165</f>
        <v>0</v>
      </c>
      <c r="AQ167" s="141">
        <f t="shared" si="10"/>
        <v>0</v>
      </c>
      <c r="AR167" s="142" t="e">
        <f t="shared" si="11"/>
        <v>#DIV/0!</v>
      </c>
      <c r="AS167" s="143" t="e">
        <f t="shared" si="12"/>
        <v>#DIV/0!</v>
      </c>
      <c r="AT167" s="136"/>
      <c r="AU167" s="136"/>
      <c r="AV167" s="467"/>
      <c r="AW167" s="468"/>
      <c r="AX167" s="480"/>
      <c r="AY167" s="480"/>
      <c r="AZ167" s="497"/>
      <c r="BA167" s="497"/>
      <c r="BB167" s="480"/>
      <c r="BC167" s="468"/>
      <c r="BD167" s="476"/>
      <c r="BE167" s="468"/>
      <c r="BF167" s="476"/>
      <c r="BG167" s="469"/>
      <c r="BH167" s="476"/>
      <c r="BI167" s="469"/>
      <c r="BJ167" s="476"/>
      <c r="BK167" s="468"/>
      <c r="BL167" s="476"/>
      <c r="BM167" s="468"/>
      <c r="BN167" s="476"/>
      <c r="BO167" s="468"/>
      <c r="BP167" s="480"/>
      <c r="BQ167" s="480"/>
      <c r="BR167" s="480"/>
      <c r="BS167" s="480"/>
      <c r="BT167" s="480"/>
      <c r="BU167" s="463"/>
      <c r="BV167" s="465"/>
      <c r="BW167" s="463"/>
      <c r="BX167" s="465"/>
    </row>
    <row r="168" spans="1:76" ht="17" customHeight="1" x14ac:dyDescent="0.35">
      <c r="A168" s="516"/>
      <c r="B168" s="525"/>
      <c r="C168" s="520"/>
      <c r="D168" s="490"/>
      <c r="E168" s="493"/>
      <c r="F168" s="138">
        <v>31</v>
      </c>
      <c r="G168" s="139">
        <f>'Anchor-AI'!L166</f>
        <v>0</v>
      </c>
      <c r="H168" s="140">
        <f>'Anchor-AI'!M166</f>
        <v>0</v>
      </c>
      <c r="I168" s="140">
        <f>'Anchor-AI'!N166</f>
        <v>0</v>
      </c>
      <c r="J168" s="140">
        <f>'Anchor-AI'!O166</f>
        <v>0</v>
      </c>
      <c r="K168" s="140">
        <f>(Summary!$C$58*H168+Summary!$C$59*I168+Summary!$C$60*J168)/Summary!$C$61</f>
        <v>0</v>
      </c>
      <c r="L168" s="140">
        <f>'Anchor-AI'!P166</f>
        <v>0</v>
      </c>
      <c r="M168" s="140">
        <f>'Anchor-AI'!Q166</f>
        <v>0</v>
      </c>
      <c r="N168" s="140">
        <f>'Anchor-AI'!R166</f>
        <v>0</v>
      </c>
      <c r="O168" s="140">
        <f>'Anchor-AI'!S166</f>
        <v>0</v>
      </c>
      <c r="P168" s="140">
        <f>'Anchor-AI'!T166</f>
        <v>0</v>
      </c>
      <c r="Q168" s="140">
        <f>'Anchor-AI'!U166</f>
        <v>0</v>
      </c>
      <c r="R168" s="140">
        <f>'Anchor-AI'!V166</f>
        <v>0</v>
      </c>
      <c r="S168" s="140">
        <f>'Anchor-AI'!W166</f>
        <v>0</v>
      </c>
      <c r="T168" s="140">
        <f>'Anchor-AI'!X166</f>
        <v>0</v>
      </c>
      <c r="U168" s="140">
        <f>10*LOG10(1/((Summary!$C$75/10^(R168/10)+Summary!$C$76/10^(S168/10)+Summary!$C$77/10^(T168/10))/Summary!$C$78))</f>
        <v>0</v>
      </c>
      <c r="V168" s="140">
        <f>'Anchor-AI'!Y166</f>
        <v>0</v>
      </c>
      <c r="W168" s="140">
        <f>'Anchor-AI'!Z166</f>
        <v>0</v>
      </c>
      <c r="X168" s="141">
        <f t="shared" si="14"/>
        <v>0</v>
      </c>
      <c r="Y168" s="133"/>
      <c r="Z168" s="139">
        <f>'Test-AI'!L166</f>
        <v>0</v>
      </c>
      <c r="AA168" s="381">
        <f>'Test-AI'!M166</f>
        <v>0</v>
      </c>
      <c r="AB168" s="381">
        <f>'Test-AI'!N166</f>
        <v>0</v>
      </c>
      <c r="AC168" s="381">
        <f>'Test-AI'!O166</f>
        <v>0</v>
      </c>
      <c r="AD168" s="381">
        <f>(Summary!$C$58*AA168+Summary!$C$59*AB168+Summary!$C$60*AC168)/Summary!$C$61</f>
        <v>0</v>
      </c>
      <c r="AE168" s="381">
        <f>'Test-AI'!P166</f>
        <v>0</v>
      </c>
      <c r="AF168" s="381">
        <f>'Test-AI'!Q166</f>
        <v>0</v>
      </c>
      <c r="AG168" s="381">
        <f>'Test-AI'!R166</f>
        <v>0</v>
      </c>
      <c r="AH168" s="381">
        <f>'Test-AI'!S166</f>
        <v>0</v>
      </c>
      <c r="AI168" s="381">
        <f>'Test-AI'!T166</f>
        <v>0</v>
      </c>
      <c r="AJ168" s="381">
        <f>'Test-AI'!U166</f>
        <v>0</v>
      </c>
      <c r="AK168" s="381">
        <f>'Test-AI'!V166</f>
        <v>0</v>
      </c>
      <c r="AL168" s="381">
        <f>'Test-AI'!W166</f>
        <v>0</v>
      </c>
      <c r="AM168" s="381">
        <f>'Test-AI'!X166</f>
        <v>0</v>
      </c>
      <c r="AN168" s="381">
        <f>10*LOG10(1/((Summary!$C$75/10^(AK168/10)+Summary!$C$76/10^(AL168/10)+Summary!$C$77/10^(AM168/10))/Summary!$C$78))</f>
        <v>0</v>
      </c>
      <c r="AO168" s="140">
        <f>'Test-AI'!Y166</f>
        <v>0</v>
      </c>
      <c r="AP168" s="140">
        <f>'Test-AI'!Z166</f>
        <v>0</v>
      </c>
      <c r="AQ168" s="141">
        <f t="shared" si="10"/>
        <v>0</v>
      </c>
      <c r="AR168" s="142" t="e">
        <f t="shared" si="11"/>
        <v>#DIV/0!</v>
      </c>
      <c r="AS168" s="143" t="e">
        <f t="shared" si="12"/>
        <v>#DIV/0!</v>
      </c>
      <c r="AT168" s="136"/>
      <c r="AU168" s="136"/>
      <c r="AV168" s="467" t="s">
        <v>122</v>
      </c>
      <c r="AW168" s="468" t="e" cm="1">
        <f t="array" ref="AW168">bdRateExtend($G167:$G170,H167:H170,$Z167:$Z170,AA167:AA170)</f>
        <v>#VALUE!</v>
      </c>
      <c r="AX168" s="480"/>
      <c r="AY168" s="480"/>
      <c r="AZ168" s="497"/>
      <c r="BA168" s="497"/>
      <c r="BB168" s="480"/>
      <c r="BC168" s="468" t="e" cm="1">
        <f t="array" ref="BC168">bdRateExtend($G167:$G170,L167:L170,$Z167:$Z170,AE167:AE170)</f>
        <v>#VALUE!</v>
      </c>
      <c r="BD168" s="476"/>
      <c r="BE168" s="468" t="e" cm="1">
        <f t="array" ref="BE168">bdRateExtend($G167:$G170,M167:M170,$Z167:$Z170,AF167:AF170)</f>
        <v>#VALUE!</v>
      </c>
      <c r="BF168" s="476"/>
      <c r="BG168" s="469" t="e" cm="1">
        <f t="array" ref="BG168">bdRateExtend($G167:$G170,N167:N170,$Z167:$Z170,AG167:AG170,"None", FALSE,1)</f>
        <v>#VALUE!</v>
      </c>
      <c r="BH168" s="476"/>
      <c r="BI168" s="469" t="e" cm="1">
        <f t="array" ref="BI168">bdRateExtend($G167:$G170,O167:O170,$Z167:$Z170,AH167:AH170,"None", FALSE,1)</f>
        <v>#VALUE!</v>
      </c>
      <c r="BJ168" s="476"/>
      <c r="BK168" s="468" t="e" cm="1">
        <f t="array" ref="BK168">bdRateExtend($G167:$G170,P167:P170,$Z167:$Z170,AI167:AI170)</f>
        <v>#VALUE!</v>
      </c>
      <c r="BL168" s="476"/>
      <c r="BM168" s="468" t="e" cm="1">
        <f t="array" ref="BM168">bdRateExtend($G167:$G170,Q167:Q170,$Z167:$Z170,AJ167:AJ170)</f>
        <v>#VALUE!</v>
      </c>
      <c r="BN168" s="476"/>
      <c r="BO168" s="468" t="e" cm="1">
        <f t="array" ref="BO168">bdRateExtend($G167:$G170,R167:R170,$Z167:$Z170,AK167:AK170)</f>
        <v>#VALUE!</v>
      </c>
      <c r="BP168" s="480"/>
      <c r="BQ168" s="480"/>
      <c r="BR168" s="480"/>
      <c r="BS168" s="480"/>
      <c r="BT168" s="480"/>
      <c r="BU168" s="463" cm="1">
        <f t="array" ref="BU168">testVMAFRange($G167:$G170,N167:N170,$Z167:$Z170,AG167:AG170)</f>
        <v>0</v>
      </c>
      <c r="BV168" s="465"/>
      <c r="BW168" s="463" cm="1">
        <f t="array" ref="BW168">testVMAFRange($G167:$G170,O167:O170,$Z167:$Z170,AH167:AH170)</f>
        <v>0</v>
      </c>
      <c r="BX168" s="465"/>
    </row>
    <row r="169" spans="1:76" ht="17" customHeight="1" x14ac:dyDescent="0.35">
      <c r="A169" s="516"/>
      <c r="B169" s="525"/>
      <c r="C169" s="520"/>
      <c r="D169" s="490"/>
      <c r="E169" s="493"/>
      <c r="F169" s="138">
        <v>39</v>
      </c>
      <c r="G169" s="139">
        <f>'Anchor-AI'!L167</f>
        <v>0</v>
      </c>
      <c r="H169" s="140">
        <f>'Anchor-AI'!M167</f>
        <v>0</v>
      </c>
      <c r="I169" s="140">
        <f>'Anchor-AI'!N167</f>
        <v>0</v>
      </c>
      <c r="J169" s="140">
        <f>'Anchor-AI'!O167</f>
        <v>0</v>
      </c>
      <c r="K169" s="140">
        <f>(Summary!$C$58*H169+Summary!$C$59*I169+Summary!$C$60*J169)/Summary!$C$61</f>
        <v>0</v>
      </c>
      <c r="L169" s="140">
        <f>'Anchor-AI'!P167</f>
        <v>0</v>
      </c>
      <c r="M169" s="140">
        <f>'Anchor-AI'!Q167</f>
        <v>0</v>
      </c>
      <c r="N169" s="140">
        <f>'Anchor-AI'!R167</f>
        <v>0</v>
      </c>
      <c r="O169" s="140">
        <f>'Anchor-AI'!S167</f>
        <v>0</v>
      </c>
      <c r="P169" s="140">
        <f>'Anchor-AI'!T167</f>
        <v>0</v>
      </c>
      <c r="Q169" s="140">
        <f>'Anchor-AI'!U167</f>
        <v>0</v>
      </c>
      <c r="R169" s="140">
        <f>'Anchor-AI'!V167</f>
        <v>0</v>
      </c>
      <c r="S169" s="140">
        <f>'Anchor-AI'!W167</f>
        <v>0</v>
      </c>
      <c r="T169" s="140">
        <f>'Anchor-AI'!X167</f>
        <v>0</v>
      </c>
      <c r="U169" s="140">
        <f>10*LOG10(1/((Summary!$C$75/10^(R169/10)+Summary!$C$76/10^(S169/10)+Summary!$C$77/10^(T169/10))/Summary!$C$78))</f>
        <v>0</v>
      </c>
      <c r="V169" s="140">
        <f>'Anchor-AI'!Y167</f>
        <v>0</v>
      </c>
      <c r="W169" s="140">
        <f>'Anchor-AI'!Z167</f>
        <v>0</v>
      </c>
      <c r="X169" s="141">
        <f t="shared" si="14"/>
        <v>0</v>
      </c>
      <c r="Y169" s="133"/>
      <c r="Z169" s="139">
        <f>'Test-AI'!L167</f>
        <v>0</v>
      </c>
      <c r="AA169" s="381">
        <f>'Test-AI'!M167</f>
        <v>0</v>
      </c>
      <c r="AB169" s="381">
        <f>'Test-AI'!N167</f>
        <v>0</v>
      </c>
      <c r="AC169" s="381">
        <f>'Test-AI'!O167</f>
        <v>0</v>
      </c>
      <c r="AD169" s="381">
        <f>(Summary!$C$58*AA169+Summary!$C$59*AB169+Summary!$C$60*AC169)/Summary!$C$61</f>
        <v>0</v>
      </c>
      <c r="AE169" s="381">
        <f>'Test-AI'!P167</f>
        <v>0</v>
      </c>
      <c r="AF169" s="381">
        <f>'Test-AI'!Q167</f>
        <v>0</v>
      </c>
      <c r="AG169" s="381">
        <f>'Test-AI'!R167</f>
        <v>0</v>
      </c>
      <c r="AH169" s="381">
        <f>'Test-AI'!S167</f>
        <v>0</v>
      </c>
      <c r="AI169" s="381">
        <f>'Test-AI'!T167</f>
        <v>0</v>
      </c>
      <c r="AJ169" s="381">
        <f>'Test-AI'!U167</f>
        <v>0</v>
      </c>
      <c r="AK169" s="381">
        <f>'Test-AI'!V167</f>
        <v>0</v>
      </c>
      <c r="AL169" s="381">
        <f>'Test-AI'!W167</f>
        <v>0</v>
      </c>
      <c r="AM169" s="381">
        <f>'Test-AI'!X167</f>
        <v>0</v>
      </c>
      <c r="AN169" s="381">
        <f>10*LOG10(1/((Summary!$C$75/10^(AK169/10)+Summary!$C$76/10^(AL169/10)+Summary!$C$77/10^(AM169/10))/Summary!$C$78))</f>
        <v>0</v>
      </c>
      <c r="AO169" s="140">
        <f>'Test-AI'!Y167</f>
        <v>0</v>
      </c>
      <c r="AP169" s="140">
        <f>'Test-AI'!Z167</f>
        <v>0</v>
      </c>
      <c r="AQ169" s="141">
        <f t="shared" si="10"/>
        <v>0</v>
      </c>
      <c r="AR169" s="142" t="e">
        <f t="shared" si="11"/>
        <v>#DIV/0!</v>
      </c>
      <c r="AS169" s="143" t="e">
        <f t="shared" si="12"/>
        <v>#DIV/0!</v>
      </c>
      <c r="AT169" s="136"/>
      <c r="AU169" s="136"/>
      <c r="AV169" s="467"/>
      <c r="AW169" s="468"/>
      <c r="AX169" s="480"/>
      <c r="AY169" s="480"/>
      <c r="AZ169" s="497"/>
      <c r="BA169" s="497"/>
      <c r="BB169" s="480"/>
      <c r="BC169" s="468"/>
      <c r="BD169" s="476"/>
      <c r="BE169" s="468"/>
      <c r="BF169" s="476"/>
      <c r="BG169" s="469"/>
      <c r="BH169" s="476"/>
      <c r="BI169" s="469"/>
      <c r="BJ169" s="476"/>
      <c r="BK169" s="468"/>
      <c r="BL169" s="476"/>
      <c r="BM169" s="468"/>
      <c r="BN169" s="476"/>
      <c r="BO169" s="468"/>
      <c r="BP169" s="480"/>
      <c r="BQ169" s="480"/>
      <c r="BR169" s="480"/>
      <c r="BS169" s="480"/>
      <c r="BT169" s="480"/>
      <c r="BU169" s="463"/>
      <c r="BV169" s="465"/>
      <c r="BW169" s="463"/>
      <c r="BX169" s="465"/>
    </row>
    <row r="170" spans="1:76" ht="17" customHeight="1" x14ac:dyDescent="0.35">
      <c r="A170" s="516"/>
      <c r="B170" s="525"/>
      <c r="C170" s="520"/>
      <c r="D170" s="490"/>
      <c r="E170" s="493"/>
      <c r="F170" s="138">
        <v>47</v>
      </c>
      <c r="G170" s="139">
        <f>'Anchor-AI'!L168</f>
        <v>0</v>
      </c>
      <c r="H170" s="140">
        <f>'Anchor-AI'!M168</f>
        <v>0</v>
      </c>
      <c r="I170" s="140">
        <f>'Anchor-AI'!N168</f>
        <v>0</v>
      </c>
      <c r="J170" s="140">
        <f>'Anchor-AI'!O168</f>
        <v>0</v>
      </c>
      <c r="K170" s="140">
        <f>(Summary!$C$58*H170+Summary!$C$59*I170+Summary!$C$60*J170)/Summary!$C$61</f>
        <v>0</v>
      </c>
      <c r="L170" s="140">
        <f>'Anchor-AI'!P168</f>
        <v>0</v>
      </c>
      <c r="M170" s="140">
        <f>'Anchor-AI'!Q168</f>
        <v>0</v>
      </c>
      <c r="N170" s="140">
        <f>'Anchor-AI'!R168</f>
        <v>0</v>
      </c>
      <c r="O170" s="140">
        <f>'Anchor-AI'!S168</f>
        <v>0</v>
      </c>
      <c r="P170" s="140">
        <f>'Anchor-AI'!T168</f>
        <v>0</v>
      </c>
      <c r="Q170" s="140">
        <f>'Anchor-AI'!U168</f>
        <v>0</v>
      </c>
      <c r="R170" s="140">
        <f>'Anchor-AI'!V168</f>
        <v>0</v>
      </c>
      <c r="S170" s="140">
        <f>'Anchor-AI'!W168</f>
        <v>0</v>
      </c>
      <c r="T170" s="140">
        <f>'Anchor-AI'!X168</f>
        <v>0</v>
      </c>
      <c r="U170" s="140">
        <f>10*LOG10(1/((Summary!$C$75/10^(R170/10)+Summary!$C$76/10^(S170/10)+Summary!$C$77/10^(T170/10))/Summary!$C$78))</f>
        <v>0</v>
      </c>
      <c r="V170" s="140">
        <f>'Anchor-AI'!Y168</f>
        <v>0</v>
      </c>
      <c r="W170" s="140">
        <f>'Anchor-AI'!Z168</f>
        <v>0</v>
      </c>
      <c r="X170" s="141">
        <f t="shared" si="14"/>
        <v>0</v>
      </c>
      <c r="Y170" s="133"/>
      <c r="Z170" s="139">
        <f>'Test-AI'!L168</f>
        <v>0</v>
      </c>
      <c r="AA170" s="381">
        <f>'Test-AI'!M168</f>
        <v>0</v>
      </c>
      <c r="AB170" s="381">
        <f>'Test-AI'!N168</f>
        <v>0</v>
      </c>
      <c r="AC170" s="381">
        <f>'Test-AI'!O168</f>
        <v>0</v>
      </c>
      <c r="AD170" s="381">
        <f>(Summary!$C$58*AA170+Summary!$C$59*AB170+Summary!$C$60*AC170)/Summary!$C$61</f>
        <v>0</v>
      </c>
      <c r="AE170" s="381">
        <f>'Test-AI'!P168</f>
        <v>0</v>
      </c>
      <c r="AF170" s="381">
        <f>'Test-AI'!Q168</f>
        <v>0</v>
      </c>
      <c r="AG170" s="381">
        <f>'Test-AI'!R168</f>
        <v>0</v>
      </c>
      <c r="AH170" s="381">
        <f>'Test-AI'!S168</f>
        <v>0</v>
      </c>
      <c r="AI170" s="381">
        <f>'Test-AI'!T168</f>
        <v>0</v>
      </c>
      <c r="AJ170" s="381">
        <f>'Test-AI'!U168</f>
        <v>0</v>
      </c>
      <c r="AK170" s="381">
        <f>'Test-AI'!V168</f>
        <v>0</v>
      </c>
      <c r="AL170" s="381">
        <f>'Test-AI'!W168</f>
        <v>0</v>
      </c>
      <c r="AM170" s="381">
        <f>'Test-AI'!X168</f>
        <v>0</v>
      </c>
      <c r="AN170" s="381">
        <f>10*LOG10(1/((Summary!$C$75/10^(AK170/10)+Summary!$C$76/10^(AL170/10)+Summary!$C$77/10^(AM170/10))/Summary!$C$78))</f>
        <v>0</v>
      </c>
      <c r="AO170" s="140">
        <f>'Test-AI'!Y168</f>
        <v>0</v>
      </c>
      <c r="AP170" s="140">
        <f>'Test-AI'!Z168</f>
        <v>0</v>
      </c>
      <c r="AQ170" s="141">
        <f t="shared" si="10"/>
        <v>0</v>
      </c>
      <c r="AR170" s="142" t="e">
        <f t="shared" si="11"/>
        <v>#DIV/0!</v>
      </c>
      <c r="AS170" s="143" t="e">
        <f t="shared" si="12"/>
        <v>#DIV/0!</v>
      </c>
      <c r="AT170" s="136"/>
      <c r="AU170" s="136"/>
      <c r="AV170" s="467" t="s">
        <v>123</v>
      </c>
      <c r="AW170" s="468" t="e" cm="1">
        <f t="array" ref="AW170">bdRateExtend($G168:$G171,H168:H171,$Z168:$Z171,AA168:AA171)</f>
        <v>#VALUE!</v>
      </c>
      <c r="AX170" s="480"/>
      <c r="AY170" s="480"/>
      <c r="AZ170" s="497"/>
      <c r="BA170" s="497"/>
      <c r="BB170" s="480"/>
      <c r="BC170" s="468" t="e" cm="1">
        <f t="array" ref="BC170">bdRateExtend($G168:$G171,L168:L171,$Z168:$Z171,AE168:AE171)</f>
        <v>#VALUE!</v>
      </c>
      <c r="BD170" s="476"/>
      <c r="BE170" s="468" t="e" cm="1">
        <f t="array" ref="BE170">bdRateExtend($G168:$G171,M168:M171,$Z168:$Z171,AF168:AF171)</f>
        <v>#VALUE!</v>
      </c>
      <c r="BF170" s="476"/>
      <c r="BG170" s="469" t="e" cm="1">
        <f t="array" ref="BG170">bdRateExtend($G168:$G171,N168:N171,$Z168:$Z171,AG168:AG171,"None", FALSE,1)</f>
        <v>#VALUE!</v>
      </c>
      <c r="BH170" s="476"/>
      <c r="BI170" s="469" t="e" cm="1">
        <f t="array" ref="BI170">bdRateExtend($G168:$G171,O168:O171,$Z168:$Z171,AH168:AH171,"None", FALSE,1)</f>
        <v>#VALUE!</v>
      </c>
      <c r="BJ170" s="476"/>
      <c r="BK170" s="468" t="e" cm="1">
        <f t="array" ref="BK170">bdRateExtend($G168:$G171,P168:P171,$Z168:$Z171,AI168:AI171)</f>
        <v>#VALUE!</v>
      </c>
      <c r="BL170" s="476"/>
      <c r="BM170" s="468" t="e" cm="1">
        <f t="array" ref="BM170">bdRateExtend($G168:$G171,Q168:Q171,$Z168:$Z171,AJ168:AJ171)</f>
        <v>#VALUE!</v>
      </c>
      <c r="BN170" s="476"/>
      <c r="BO170" s="468" t="e" cm="1">
        <f t="array" ref="BO170">bdRateExtend($G168:$G171,R168:R171,$Z168:$Z171,AK168:AK171)</f>
        <v>#VALUE!</v>
      </c>
      <c r="BP170" s="480"/>
      <c r="BQ170" s="480"/>
      <c r="BR170" s="480"/>
      <c r="BS170" s="480"/>
      <c r="BT170" s="480"/>
      <c r="BU170" s="463" cm="1">
        <f t="array" ref="BU170">testVMAFRange($G168:$G171,N168:N171,$Z168:$Z171,AG168:AG171)</f>
        <v>0</v>
      </c>
      <c r="BV170" s="465"/>
      <c r="BW170" s="463" cm="1">
        <f t="array" ref="BW170">testVMAFRange($G168:$G171,O168:O171,$Z168:$Z171,AH168:AH171)</f>
        <v>0</v>
      </c>
      <c r="BX170" s="465"/>
    </row>
    <row r="171" spans="1:76" ht="17" customHeight="1" thickBot="1" x14ac:dyDescent="0.4">
      <c r="A171" s="516"/>
      <c r="B171" s="526"/>
      <c r="C171" s="521"/>
      <c r="D171" s="522"/>
      <c r="E171" s="523"/>
      <c r="F171" s="144">
        <v>55</v>
      </c>
      <c r="G171" s="145">
        <f>'Anchor-AI'!L169</f>
        <v>0</v>
      </c>
      <c r="H171" s="146">
        <f>'Anchor-AI'!M169</f>
        <v>0</v>
      </c>
      <c r="I171" s="146">
        <f>'Anchor-AI'!N169</f>
        <v>0</v>
      </c>
      <c r="J171" s="146">
        <f>'Anchor-AI'!O169</f>
        <v>0</v>
      </c>
      <c r="K171" s="146">
        <f>(Summary!$C$58*H171+Summary!$C$59*I171+Summary!$C$60*J171)/Summary!$C$61</f>
        <v>0</v>
      </c>
      <c r="L171" s="146">
        <f>'Anchor-AI'!P169</f>
        <v>0</v>
      </c>
      <c r="M171" s="146">
        <f>'Anchor-AI'!Q169</f>
        <v>0</v>
      </c>
      <c r="N171" s="146">
        <f>'Anchor-AI'!R169</f>
        <v>0</v>
      </c>
      <c r="O171" s="146">
        <f>'Anchor-AI'!S169</f>
        <v>0</v>
      </c>
      <c r="P171" s="146">
        <f>'Anchor-AI'!T169</f>
        <v>0</v>
      </c>
      <c r="Q171" s="146">
        <f>'Anchor-AI'!U169</f>
        <v>0</v>
      </c>
      <c r="R171" s="146">
        <f>'Anchor-AI'!V169</f>
        <v>0</v>
      </c>
      <c r="S171" s="146">
        <f>'Anchor-AI'!W169</f>
        <v>0</v>
      </c>
      <c r="T171" s="146">
        <f>'Anchor-AI'!X169</f>
        <v>0</v>
      </c>
      <c r="U171" s="146">
        <f>10*LOG10(1/((Summary!$C$75/10^(R171/10)+Summary!$C$76/10^(S171/10)+Summary!$C$77/10^(T171/10))/Summary!$C$78))</f>
        <v>0</v>
      </c>
      <c r="V171" s="140">
        <f>'Anchor-AI'!Y169</f>
        <v>0</v>
      </c>
      <c r="W171" s="140">
        <f>'Anchor-AI'!Z169</f>
        <v>0</v>
      </c>
      <c r="X171" s="147">
        <f t="shared" si="14"/>
        <v>0</v>
      </c>
      <c r="Y171" s="133"/>
      <c r="Z171" s="145">
        <f>'Test-AI'!L169</f>
        <v>0</v>
      </c>
      <c r="AA171" s="382">
        <f>'Test-AI'!M169</f>
        <v>0</v>
      </c>
      <c r="AB171" s="382">
        <f>'Test-AI'!N169</f>
        <v>0</v>
      </c>
      <c r="AC171" s="382">
        <f>'Test-AI'!O169</f>
        <v>0</v>
      </c>
      <c r="AD171" s="382">
        <f>(Summary!$C$58*AA171+Summary!$C$59*AB171+Summary!$C$60*AC171)/Summary!$C$61</f>
        <v>0</v>
      </c>
      <c r="AE171" s="382">
        <f>'Test-AI'!P169</f>
        <v>0</v>
      </c>
      <c r="AF171" s="382">
        <f>'Test-AI'!Q169</f>
        <v>0</v>
      </c>
      <c r="AG171" s="382">
        <f>'Test-AI'!R169</f>
        <v>0</v>
      </c>
      <c r="AH171" s="382">
        <f>'Test-AI'!S169</f>
        <v>0</v>
      </c>
      <c r="AI171" s="382">
        <f>'Test-AI'!T169</f>
        <v>0</v>
      </c>
      <c r="AJ171" s="382">
        <f>'Test-AI'!U169</f>
        <v>0</v>
      </c>
      <c r="AK171" s="382">
        <f>'Test-AI'!V169</f>
        <v>0</v>
      </c>
      <c r="AL171" s="382">
        <f>'Test-AI'!W169</f>
        <v>0</v>
      </c>
      <c r="AM171" s="382">
        <f>'Test-AI'!X169</f>
        <v>0</v>
      </c>
      <c r="AN171" s="382">
        <f>10*LOG10(1/((Summary!$C$75/10^(AK171/10)+Summary!$C$76/10^(AL171/10)+Summary!$C$77/10^(AM171/10))/Summary!$C$78))</f>
        <v>0</v>
      </c>
      <c r="AO171" s="140">
        <f>'Test-AI'!Y169</f>
        <v>0</v>
      </c>
      <c r="AP171" s="140">
        <f>'Test-AI'!Z169</f>
        <v>0</v>
      </c>
      <c r="AQ171" s="147">
        <f t="shared" si="10"/>
        <v>0</v>
      </c>
      <c r="AR171" s="148" t="e">
        <f t="shared" si="11"/>
        <v>#DIV/0!</v>
      </c>
      <c r="AS171" s="149" t="e">
        <f t="shared" si="12"/>
        <v>#DIV/0!</v>
      </c>
      <c r="AT171" s="136"/>
      <c r="AU171" s="136"/>
      <c r="AV171" s="470"/>
      <c r="AW171" s="471"/>
      <c r="AX171" s="481"/>
      <c r="AY171" s="481"/>
      <c r="AZ171" s="498"/>
      <c r="BA171" s="498"/>
      <c r="BB171" s="481"/>
      <c r="BC171" s="471"/>
      <c r="BD171" s="477"/>
      <c r="BE171" s="471"/>
      <c r="BF171" s="477"/>
      <c r="BG171" s="472"/>
      <c r="BH171" s="477"/>
      <c r="BI171" s="472"/>
      <c r="BJ171" s="477"/>
      <c r="BK171" s="471"/>
      <c r="BL171" s="477"/>
      <c r="BM171" s="471"/>
      <c r="BN171" s="477"/>
      <c r="BO171" s="471"/>
      <c r="BP171" s="481"/>
      <c r="BQ171" s="481"/>
      <c r="BR171" s="481"/>
      <c r="BS171" s="481"/>
      <c r="BT171" s="481"/>
      <c r="BU171" s="473"/>
      <c r="BV171" s="466"/>
      <c r="BW171" s="473"/>
      <c r="BX171" s="466"/>
    </row>
    <row r="172" spans="1:76" ht="17" customHeight="1" x14ac:dyDescent="0.35">
      <c r="A172" s="516"/>
      <c r="B172" s="527" t="s">
        <v>2</v>
      </c>
      <c r="C172" s="519" t="s">
        <v>51</v>
      </c>
      <c r="D172" s="489">
        <v>30</v>
      </c>
      <c r="E172" s="492">
        <v>8</v>
      </c>
      <c r="F172" s="129">
        <v>15</v>
      </c>
      <c r="G172" s="130">
        <f>'Anchor-AI'!L170</f>
        <v>0</v>
      </c>
      <c r="H172" s="131">
        <f>'Anchor-AI'!M170</f>
        <v>0</v>
      </c>
      <c r="I172" s="131">
        <f>'Anchor-AI'!N170</f>
        <v>0</v>
      </c>
      <c r="J172" s="131">
        <f>'Anchor-AI'!O170</f>
        <v>0</v>
      </c>
      <c r="K172" s="131">
        <f>(Summary!$C$58*H172+Summary!$C$59*I172+Summary!$C$60*J172)/Summary!$C$61</f>
        <v>0</v>
      </c>
      <c r="L172" s="131">
        <f>'Anchor-AI'!P170</f>
        <v>0</v>
      </c>
      <c r="M172" s="131">
        <f>'Anchor-AI'!Q170</f>
        <v>0</v>
      </c>
      <c r="N172" s="131">
        <f>'Anchor-AI'!R170</f>
        <v>0</v>
      </c>
      <c r="O172" s="131">
        <f>'Anchor-AI'!S170</f>
        <v>0</v>
      </c>
      <c r="P172" s="131">
        <f>'Anchor-AI'!T170</f>
        <v>0</v>
      </c>
      <c r="Q172" s="131">
        <f>'Anchor-AI'!U170</f>
        <v>0</v>
      </c>
      <c r="R172" s="131">
        <f>'Anchor-AI'!V170</f>
        <v>0</v>
      </c>
      <c r="S172" s="131">
        <f>'Anchor-AI'!W170</f>
        <v>0</v>
      </c>
      <c r="T172" s="131">
        <f>'Anchor-AI'!X170</f>
        <v>0</v>
      </c>
      <c r="U172" s="131">
        <f>10*LOG10(1/((Summary!$C$75/10^(R172/10)+Summary!$C$76/10^(S172/10)+Summary!$C$77/10^(T172/10))/Summary!$C$78))</f>
        <v>0</v>
      </c>
      <c r="V172" s="131">
        <f>'Anchor-AI'!Y170</f>
        <v>0</v>
      </c>
      <c r="W172" s="131">
        <f>'Anchor-AI'!Z170</f>
        <v>0</v>
      </c>
      <c r="X172" s="132">
        <f t="shared" si="14"/>
        <v>0</v>
      </c>
      <c r="Y172" s="133"/>
      <c r="Z172" s="130">
        <f>'Test-AI'!L170</f>
        <v>0</v>
      </c>
      <c r="AA172" s="380">
        <f>'Test-AI'!M170</f>
        <v>0</v>
      </c>
      <c r="AB172" s="380">
        <f>'Test-AI'!N170</f>
        <v>0</v>
      </c>
      <c r="AC172" s="380">
        <f>'Test-AI'!O170</f>
        <v>0</v>
      </c>
      <c r="AD172" s="380">
        <f>(Summary!$C$58*AA172+Summary!$C$59*AB172+Summary!$C$60*AC172)/Summary!$C$61</f>
        <v>0</v>
      </c>
      <c r="AE172" s="380">
        <f>'Test-AI'!P170</f>
        <v>0</v>
      </c>
      <c r="AF172" s="380">
        <f>'Test-AI'!Q170</f>
        <v>0</v>
      </c>
      <c r="AG172" s="380">
        <f>'Test-AI'!R170</f>
        <v>0</v>
      </c>
      <c r="AH172" s="380">
        <f>'Test-AI'!S170</f>
        <v>0</v>
      </c>
      <c r="AI172" s="380">
        <f>'Test-AI'!T170</f>
        <v>0</v>
      </c>
      <c r="AJ172" s="380">
        <f>'Test-AI'!U170</f>
        <v>0</v>
      </c>
      <c r="AK172" s="380">
        <f>'Test-AI'!V170</f>
        <v>0</v>
      </c>
      <c r="AL172" s="380">
        <f>'Test-AI'!W170</f>
        <v>0</v>
      </c>
      <c r="AM172" s="380">
        <f>'Test-AI'!X170</f>
        <v>0</v>
      </c>
      <c r="AN172" s="380">
        <f>10*LOG10(1/((Summary!$C$75/10^(AK172/10)+Summary!$C$76/10^(AL172/10)+Summary!$C$77/10^(AM172/10))/Summary!$C$78))</f>
        <v>0</v>
      </c>
      <c r="AO172" s="131">
        <f>'Test-AI'!Y170</f>
        <v>0</v>
      </c>
      <c r="AP172" s="131">
        <f>'Test-AI'!Z170</f>
        <v>0</v>
      </c>
      <c r="AQ172" s="132">
        <f t="shared" si="10"/>
        <v>0</v>
      </c>
      <c r="AR172" s="134" t="e">
        <f t="shared" si="11"/>
        <v>#DIV/0!</v>
      </c>
      <c r="AS172" s="135" t="e">
        <f t="shared" si="12"/>
        <v>#DIV/0!</v>
      </c>
      <c r="AT172" s="136"/>
      <c r="AU172" s="136"/>
      <c r="AV172" s="495" t="s">
        <v>121</v>
      </c>
      <c r="AW172" s="478" t="e" cm="1">
        <f t="array" ref="AW172">bdRateExtend($G172:$G175,H172:H175,$Z172:$Z175,AA172:AA175)</f>
        <v>#VALUE!</v>
      </c>
      <c r="AX172" s="479" t="e" cm="1">
        <f t="array" ref="AX172">bdRateExtend($G172:$G177,H172:H177,$Z172:$Z177,AA172:AA177)</f>
        <v>#VALUE!</v>
      </c>
      <c r="AY172" s="479" t="e" cm="1">
        <f t="array" ref="AY172">bdRateExtend($G172:$G177,I172:I177,$Z172:$Z177,AB172:AB177)</f>
        <v>#VALUE!</v>
      </c>
      <c r="AZ172" s="496" t="e" cm="1">
        <f t="array" ref="AZ172">bdRateExtend($G172:$G177,J172:J177,$Z172:$Z177,AC172:AC177)</f>
        <v>#VALUE!</v>
      </c>
      <c r="BA172" s="496" t="e" cm="1">
        <f t="array" ref="BA172">bdRateExtend($G172:$G177,K172:K177,$Z172:$Z177,AD172:AD177)</f>
        <v>#VALUE!</v>
      </c>
      <c r="BB172" s="479" t="e">
        <f>(Summary!$C$89*AX172+Summary!$C$90*AY172+Summary!$C$91*AZ172)/Summary!$C$92</f>
        <v>#VALUE!</v>
      </c>
      <c r="BC172" s="478" t="e" cm="1">
        <f t="array" ref="BC172">bdRateExtend($G172:$G175,L172:L175,$Z172:$Z175,AE172:AE175)</f>
        <v>#VALUE!</v>
      </c>
      <c r="BD172" s="475" t="e" cm="1">
        <f t="array" ref="BD172">bdRateExtend($G172:$G177,L172:L177,$Z172:$Z177,AE172:AE177)</f>
        <v>#VALUE!</v>
      </c>
      <c r="BE172" s="478" t="e" cm="1">
        <f t="array" ref="BE172">bdRateExtend($G172:$G175,M172:M175,$Z172:$Z175,AF172:AF175)</f>
        <v>#VALUE!</v>
      </c>
      <c r="BF172" s="475" t="e" cm="1">
        <f t="array" ref="BF172">bdRateExtend($G172:$G177,M172:M177,$Z172:$Z177,AF172:AF177)</f>
        <v>#VALUE!</v>
      </c>
      <c r="BG172" s="474" t="e" cm="1">
        <f t="array" ref="BG172">bdRateExtend($G172:$G175,N172:N175,$Z172:$Z175,AG172:AG175,"None", FALSE,1)</f>
        <v>#VALUE!</v>
      </c>
      <c r="BH172" s="475" t="e" cm="1">
        <f t="array" ref="BH172">bdRateExtend($G172:$G177,N172:N177,$Z172:$Z177,AG172:AG177,"None", FALSE,1)</f>
        <v>#VALUE!</v>
      </c>
      <c r="BI172" s="474" t="e" cm="1">
        <f t="array" ref="BI172">bdRateExtend($G172:$G175,O172:O175,$Z172:$Z175,AH172:AH175,"None", FALSE,1)</f>
        <v>#VALUE!</v>
      </c>
      <c r="BJ172" s="475" t="e" cm="1">
        <f t="array" ref="BJ172">bdRateExtend($G172:$G177,O172:O177,$Z172:$Z177,AH172:AH177,"None", FALSE,1)</f>
        <v>#VALUE!</v>
      </c>
      <c r="BK172" s="478" t="e" cm="1">
        <f t="array" ref="BK172">bdRateExtend($G172:$G175,P172:P175,$Z172:$Z175,AI172:AI175)</f>
        <v>#VALUE!</v>
      </c>
      <c r="BL172" s="475" t="e" cm="1">
        <f t="array" ref="BL172">bdRateExtend($G172:$G177,P172:P177,$Z172:$Z177,AI172:AI177)</f>
        <v>#VALUE!</v>
      </c>
      <c r="BM172" s="478" t="e" cm="1">
        <f t="array" ref="BM172">bdRateExtend($G172:$G175,Q172:Q175,$Z172:$Z175,AJ172:AJ175)</f>
        <v>#VALUE!</v>
      </c>
      <c r="BN172" s="475" t="e" cm="1">
        <f t="array" ref="BN172">bdRateExtend($G172:$G177,Q172:Q177,$Z172:$Z177,AJ172:AJ177)</f>
        <v>#VALUE!</v>
      </c>
      <c r="BO172" s="478" t="e" cm="1">
        <f t="array" ref="BO172">bdRateExtend($G172:$G175,R172:R175,$Z172:$Z175,AK172:AK175)</f>
        <v>#VALUE!</v>
      </c>
      <c r="BP172" s="479" t="e" cm="1">
        <f t="array" ref="BP172">bdRateExtend($G172:$G177,R172:R177,$Z172:$Z177,AK172:AK177)</f>
        <v>#VALUE!</v>
      </c>
      <c r="BQ172" s="479" t="e" cm="1">
        <f t="array" ref="BQ172">bdRateExtend($G172:$G177,S172:S177,$Z172:$Z177,AL172:AL177)</f>
        <v>#VALUE!</v>
      </c>
      <c r="BR172" s="479" t="e" cm="1">
        <f t="array" ref="BR172">bdRateExtend($G172:$G177,T172:T177,$Z172:$Z177,AM172:AM177)</f>
        <v>#VALUE!</v>
      </c>
      <c r="BS172" s="479" t="e" cm="1">
        <f t="array" ref="BS172">bdRateExtend($G172:$G177,U172:U177,$Z172:$Z177,AN172:AN177)</f>
        <v>#VALUE!</v>
      </c>
      <c r="BT172" s="479" t="e">
        <f>(Summary!$C$103*BP172+Summary!$C$104*BQ172+Summary!$C$105*BR172)/Summary!$C$106</f>
        <v>#VALUE!</v>
      </c>
      <c r="BU172" s="462" cm="1">
        <f t="array" ref="BU172">testVMAFRange($G172:$G175,N172:N175,$Z172:$Z175,AG172:AG175)</f>
        <v>0</v>
      </c>
      <c r="BV172" s="464" cm="1">
        <f t="array" ref="BV172">testVMAFRange($G172:$G177,N172:N177,$Z172:$Z177,AG172:AG177)</f>
        <v>0</v>
      </c>
      <c r="BW172" s="462" cm="1">
        <f t="array" ref="BW172">testVMAFRange($G172:$G175,O172:O175,$Z172:$Z175,AH172:AH175)</f>
        <v>0</v>
      </c>
      <c r="BX172" s="464" cm="1">
        <f t="array" ref="BX172">testVMAFRange($G172:$G177,O172:O177,$Z172:$Z177,AH172:AH177)</f>
        <v>0</v>
      </c>
    </row>
    <row r="173" spans="1:76" ht="17" customHeight="1" x14ac:dyDescent="0.35">
      <c r="A173" s="516"/>
      <c r="B173" s="525"/>
      <c r="C173" s="520"/>
      <c r="D173" s="490"/>
      <c r="E173" s="493"/>
      <c r="F173" s="138">
        <v>23</v>
      </c>
      <c r="G173" s="139">
        <f>'Anchor-AI'!L171</f>
        <v>0</v>
      </c>
      <c r="H173" s="140">
        <f>'Anchor-AI'!M171</f>
        <v>0</v>
      </c>
      <c r="I173" s="140">
        <f>'Anchor-AI'!N171</f>
        <v>0</v>
      </c>
      <c r="J173" s="140">
        <f>'Anchor-AI'!O171</f>
        <v>0</v>
      </c>
      <c r="K173" s="140">
        <f>(Summary!$C$58*H173+Summary!$C$59*I173+Summary!$C$60*J173)/Summary!$C$61</f>
        <v>0</v>
      </c>
      <c r="L173" s="140">
        <f>'Anchor-AI'!P171</f>
        <v>0</v>
      </c>
      <c r="M173" s="140">
        <f>'Anchor-AI'!Q171</f>
        <v>0</v>
      </c>
      <c r="N173" s="140">
        <f>'Anchor-AI'!R171</f>
        <v>0</v>
      </c>
      <c r="O173" s="140">
        <f>'Anchor-AI'!S171</f>
        <v>0</v>
      </c>
      <c r="P173" s="140">
        <f>'Anchor-AI'!T171</f>
        <v>0</v>
      </c>
      <c r="Q173" s="140">
        <f>'Anchor-AI'!U171</f>
        <v>0</v>
      </c>
      <c r="R173" s="140">
        <f>'Anchor-AI'!V171</f>
        <v>0</v>
      </c>
      <c r="S173" s="140">
        <f>'Anchor-AI'!W171</f>
        <v>0</v>
      </c>
      <c r="T173" s="140">
        <f>'Anchor-AI'!X171</f>
        <v>0</v>
      </c>
      <c r="U173" s="140">
        <f>10*LOG10(1/((Summary!$C$75/10^(R173/10)+Summary!$C$76/10^(S173/10)+Summary!$C$77/10^(T173/10))/Summary!$C$78))</f>
        <v>0</v>
      </c>
      <c r="V173" s="140">
        <f>'Anchor-AI'!Y171</f>
        <v>0</v>
      </c>
      <c r="W173" s="140">
        <f>'Anchor-AI'!Z171</f>
        <v>0</v>
      </c>
      <c r="X173" s="141">
        <f t="shared" si="14"/>
        <v>0</v>
      </c>
      <c r="Y173" s="133"/>
      <c r="Z173" s="139">
        <f>'Test-AI'!L171</f>
        <v>0</v>
      </c>
      <c r="AA173" s="381">
        <f>'Test-AI'!M171</f>
        <v>0</v>
      </c>
      <c r="AB173" s="381">
        <f>'Test-AI'!N171</f>
        <v>0</v>
      </c>
      <c r="AC173" s="381">
        <f>'Test-AI'!O171</f>
        <v>0</v>
      </c>
      <c r="AD173" s="381">
        <f>(Summary!$C$58*AA173+Summary!$C$59*AB173+Summary!$C$60*AC173)/Summary!$C$61</f>
        <v>0</v>
      </c>
      <c r="AE173" s="381">
        <f>'Test-AI'!P171</f>
        <v>0</v>
      </c>
      <c r="AF173" s="381">
        <f>'Test-AI'!Q171</f>
        <v>0</v>
      </c>
      <c r="AG173" s="381">
        <f>'Test-AI'!R171</f>
        <v>0</v>
      </c>
      <c r="AH173" s="381">
        <f>'Test-AI'!S171</f>
        <v>0</v>
      </c>
      <c r="AI173" s="381">
        <f>'Test-AI'!T171</f>
        <v>0</v>
      </c>
      <c r="AJ173" s="381">
        <f>'Test-AI'!U171</f>
        <v>0</v>
      </c>
      <c r="AK173" s="381">
        <f>'Test-AI'!V171</f>
        <v>0</v>
      </c>
      <c r="AL173" s="381">
        <f>'Test-AI'!W171</f>
        <v>0</v>
      </c>
      <c r="AM173" s="381">
        <f>'Test-AI'!X171</f>
        <v>0</v>
      </c>
      <c r="AN173" s="381">
        <f>10*LOG10(1/((Summary!$C$75/10^(AK173/10)+Summary!$C$76/10^(AL173/10)+Summary!$C$77/10^(AM173/10))/Summary!$C$78))</f>
        <v>0</v>
      </c>
      <c r="AO173" s="140">
        <f>'Test-AI'!Y171</f>
        <v>0</v>
      </c>
      <c r="AP173" s="140">
        <f>'Test-AI'!Z171</f>
        <v>0</v>
      </c>
      <c r="AQ173" s="141">
        <f t="shared" si="10"/>
        <v>0</v>
      </c>
      <c r="AR173" s="142" t="e">
        <f t="shared" si="11"/>
        <v>#DIV/0!</v>
      </c>
      <c r="AS173" s="143" t="e">
        <f t="shared" si="12"/>
        <v>#DIV/0!</v>
      </c>
      <c r="AT173" s="136"/>
      <c r="AU173" s="136"/>
      <c r="AV173" s="467"/>
      <c r="AW173" s="468"/>
      <c r="AX173" s="480"/>
      <c r="AY173" s="480"/>
      <c r="AZ173" s="497"/>
      <c r="BA173" s="497"/>
      <c r="BB173" s="480"/>
      <c r="BC173" s="468"/>
      <c r="BD173" s="476"/>
      <c r="BE173" s="468"/>
      <c r="BF173" s="476"/>
      <c r="BG173" s="469"/>
      <c r="BH173" s="476"/>
      <c r="BI173" s="469"/>
      <c r="BJ173" s="476"/>
      <c r="BK173" s="468"/>
      <c r="BL173" s="476"/>
      <c r="BM173" s="468"/>
      <c r="BN173" s="476"/>
      <c r="BO173" s="468"/>
      <c r="BP173" s="480"/>
      <c r="BQ173" s="480"/>
      <c r="BR173" s="480"/>
      <c r="BS173" s="480"/>
      <c r="BT173" s="480"/>
      <c r="BU173" s="463"/>
      <c r="BV173" s="465"/>
      <c r="BW173" s="463"/>
      <c r="BX173" s="465"/>
    </row>
    <row r="174" spans="1:76" ht="17" customHeight="1" x14ac:dyDescent="0.35">
      <c r="A174" s="516"/>
      <c r="B174" s="525"/>
      <c r="C174" s="520"/>
      <c r="D174" s="490"/>
      <c r="E174" s="493"/>
      <c r="F174" s="138">
        <v>31</v>
      </c>
      <c r="G174" s="139">
        <f>'Anchor-AI'!L172</f>
        <v>0</v>
      </c>
      <c r="H174" s="140">
        <f>'Anchor-AI'!M172</f>
        <v>0</v>
      </c>
      <c r="I174" s="140">
        <f>'Anchor-AI'!N172</f>
        <v>0</v>
      </c>
      <c r="J174" s="140">
        <f>'Anchor-AI'!O172</f>
        <v>0</v>
      </c>
      <c r="K174" s="140">
        <f>(Summary!$C$58*H174+Summary!$C$59*I174+Summary!$C$60*J174)/Summary!$C$61</f>
        <v>0</v>
      </c>
      <c r="L174" s="140">
        <f>'Anchor-AI'!P172</f>
        <v>0</v>
      </c>
      <c r="M174" s="140">
        <f>'Anchor-AI'!Q172</f>
        <v>0</v>
      </c>
      <c r="N174" s="140">
        <f>'Anchor-AI'!R172</f>
        <v>0</v>
      </c>
      <c r="O174" s="140">
        <f>'Anchor-AI'!S172</f>
        <v>0</v>
      </c>
      <c r="P174" s="140">
        <f>'Anchor-AI'!T172</f>
        <v>0</v>
      </c>
      <c r="Q174" s="140">
        <f>'Anchor-AI'!U172</f>
        <v>0</v>
      </c>
      <c r="R174" s="140">
        <f>'Anchor-AI'!V172</f>
        <v>0</v>
      </c>
      <c r="S174" s="140">
        <f>'Anchor-AI'!W172</f>
        <v>0</v>
      </c>
      <c r="T174" s="140">
        <f>'Anchor-AI'!X172</f>
        <v>0</v>
      </c>
      <c r="U174" s="140">
        <f>10*LOG10(1/((Summary!$C$75/10^(R174/10)+Summary!$C$76/10^(S174/10)+Summary!$C$77/10^(T174/10))/Summary!$C$78))</f>
        <v>0</v>
      </c>
      <c r="V174" s="140">
        <f>'Anchor-AI'!Y172</f>
        <v>0</v>
      </c>
      <c r="W174" s="140">
        <f>'Anchor-AI'!Z172</f>
        <v>0</v>
      </c>
      <c r="X174" s="141">
        <f t="shared" si="14"/>
        <v>0</v>
      </c>
      <c r="Y174" s="133"/>
      <c r="Z174" s="139">
        <f>'Test-AI'!L172</f>
        <v>0</v>
      </c>
      <c r="AA174" s="381">
        <f>'Test-AI'!M172</f>
        <v>0</v>
      </c>
      <c r="AB174" s="381">
        <f>'Test-AI'!N172</f>
        <v>0</v>
      </c>
      <c r="AC174" s="381">
        <f>'Test-AI'!O172</f>
        <v>0</v>
      </c>
      <c r="AD174" s="381">
        <f>(Summary!$C$58*AA174+Summary!$C$59*AB174+Summary!$C$60*AC174)/Summary!$C$61</f>
        <v>0</v>
      </c>
      <c r="AE174" s="381">
        <f>'Test-AI'!P172</f>
        <v>0</v>
      </c>
      <c r="AF174" s="381">
        <f>'Test-AI'!Q172</f>
        <v>0</v>
      </c>
      <c r="AG174" s="381">
        <f>'Test-AI'!R172</f>
        <v>0</v>
      </c>
      <c r="AH174" s="381">
        <f>'Test-AI'!S172</f>
        <v>0</v>
      </c>
      <c r="AI174" s="381">
        <f>'Test-AI'!T172</f>
        <v>0</v>
      </c>
      <c r="AJ174" s="381">
        <f>'Test-AI'!U172</f>
        <v>0</v>
      </c>
      <c r="AK174" s="381">
        <f>'Test-AI'!V172</f>
        <v>0</v>
      </c>
      <c r="AL174" s="381">
        <f>'Test-AI'!W172</f>
        <v>0</v>
      </c>
      <c r="AM174" s="381">
        <f>'Test-AI'!X172</f>
        <v>0</v>
      </c>
      <c r="AN174" s="381">
        <f>10*LOG10(1/((Summary!$C$75/10^(AK174/10)+Summary!$C$76/10^(AL174/10)+Summary!$C$77/10^(AM174/10))/Summary!$C$78))</f>
        <v>0</v>
      </c>
      <c r="AO174" s="140">
        <f>'Test-AI'!Y172</f>
        <v>0</v>
      </c>
      <c r="AP174" s="140">
        <f>'Test-AI'!Z172</f>
        <v>0</v>
      </c>
      <c r="AQ174" s="141">
        <f t="shared" si="10"/>
        <v>0</v>
      </c>
      <c r="AR174" s="142" t="e">
        <f t="shared" si="11"/>
        <v>#DIV/0!</v>
      </c>
      <c r="AS174" s="143" t="e">
        <f t="shared" si="12"/>
        <v>#DIV/0!</v>
      </c>
      <c r="AT174" s="136"/>
      <c r="AU174" s="136"/>
      <c r="AV174" s="467" t="s">
        <v>122</v>
      </c>
      <c r="AW174" s="468" t="e" cm="1">
        <f t="array" ref="AW174">bdRateExtend($G173:$G176,H173:H176,$Z173:$Z176,AA173:AA176)</f>
        <v>#VALUE!</v>
      </c>
      <c r="AX174" s="480"/>
      <c r="AY174" s="480"/>
      <c r="AZ174" s="497"/>
      <c r="BA174" s="497"/>
      <c r="BB174" s="480"/>
      <c r="BC174" s="468" t="e" cm="1">
        <f t="array" ref="BC174">bdRateExtend($G173:$G176,L173:L176,$Z173:$Z176,AE173:AE176)</f>
        <v>#VALUE!</v>
      </c>
      <c r="BD174" s="476"/>
      <c r="BE174" s="468" t="e" cm="1">
        <f t="array" ref="BE174">bdRateExtend($G173:$G176,M173:M176,$Z173:$Z176,AF173:AF176)</f>
        <v>#VALUE!</v>
      </c>
      <c r="BF174" s="476"/>
      <c r="BG174" s="469" t="e" cm="1">
        <f t="array" ref="BG174">bdRateExtend($G173:$G176,N173:N176,$Z173:$Z176,AG173:AG176,"None", FALSE,1)</f>
        <v>#VALUE!</v>
      </c>
      <c r="BH174" s="476"/>
      <c r="BI174" s="469" t="e" cm="1">
        <f t="array" ref="BI174">bdRateExtend($G173:$G176,O173:O176,$Z173:$Z176,AH173:AH176,"None", FALSE,1)</f>
        <v>#VALUE!</v>
      </c>
      <c r="BJ174" s="476"/>
      <c r="BK174" s="468" t="e" cm="1">
        <f t="array" ref="BK174">bdRateExtend($G173:$G176,P173:P176,$Z173:$Z176,AI173:AI176)</f>
        <v>#VALUE!</v>
      </c>
      <c r="BL174" s="476"/>
      <c r="BM174" s="468" t="e" cm="1">
        <f t="array" ref="BM174">bdRateExtend($G173:$G176,Q173:Q176,$Z173:$Z176,AJ173:AJ176)</f>
        <v>#VALUE!</v>
      </c>
      <c r="BN174" s="476"/>
      <c r="BO174" s="468" t="e" cm="1">
        <f t="array" ref="BO174">bdRateExtend($G173:$G176,R173:R176,$Z173:$Z176,AK173:AK176)</f>
        <v>#VALUE!</v>
      </c>
      <c r="BP174" s="480"/>
      <c r="BQ174" s="480"/>
      <c r="BR174" s="480"/>
      <c r="BS174" s="480"/>
      <c r="BT174" s="480"/>
      <c r="BU174" s="463" cm="1">
        <f t="array" ref="BU174">testVMAFRange($G173:$G176,N173:N176,$Z173:$Z176,AG173:AG176)</f>
        <v>0</v>
      </c>
      <c r="BV174" s="465"/>
      <c r="BW174" s="463" cm="1">
        <f t="array" ref="BW174">testVMAFRange($G173:$G176,O173:O176,$Z173:$Z176,AH173:AH176)</f>
        <v>0</v>
      </c>
      <c r="BX174" s="465"/>
    </row>
    <row r="175" spans="1:76" ht="17" customHeight="1" x14ac:dyDescent="0.35">
      <c r="A175" s="516"/>
      <c r="B175" s="525"/>
      <c r="C175" s="520"/>
      <c r="D175" s="490"/>
      <c r="E175" s="493"/>
      <c r="F175" s="138">
        <v>39</v>
      </c>
      <c r="G175" s="139">
        <f>'Anchor-AI'!L173</f>
        <v>0</v>
      </c>
      <c r="H175" s="140">
        <f>'Anchor-AI'!M173</f>
        <v>0</v>
      </c>
      <c r="I175" s="140">
        <f>'Anchor-AI'!N173</f>
        <v>0</v>
      </c>
      <c r="J175" s="140">
        <f>'Anchor-AI'!O173</f>
        <v>0</v>
      </c>
      <c r="K175" s="140">
        <f>(Summary!$C$58*H175+Summary!$C$59*I175+Summary!$C$60*J175)/Summary!$C$61</f>
        <v>0</v>
      </c>
      <c r="L175" s="140">
        <f>'Anchor-AI'!P173</f>
        <v>0</v>
      </c>
      <c r="M175" s="140">
        <f>'Anchor-AI'!Q173</f>
        <v>0</v>
      </c>
      <c r="N175" s="140">
        <f>'Anchor-AI'!R173</f>
        <v>0</v>
      </c>
      <c r="O175" s="140">
        <f>'Anchor-AI'!S173</f>
        <v>0</v>
      </c>
      <c r="P175" s="140">
        <f>'Anchor-AI'!T173</f>
        <v>0</v>
      </c>
      <c r="Q175" s="140">
        <f>'Anchor-AI'!U173</f>
        <v>0</v>
      </c>
      <c r="R175" s="140">
        <f>'Anchor-AI'!V173</f>
        <v>0</v>
      </c>
      <c r="S175" s="140">
        <f>'Anchor-AI'!W173</f>
        <v>0</v>
      </c>
      <c r="T175" s="140">
        <f>'Anchor-AI'!X173</f>
        <v>0</v>
      </c>
      <c r="U175" s="140">
        <f>10*LOG10(1/((Summary!$C$75/10^(R175/10)+Summary!$C$76/10^(S175/10)+Summary!$C$77/10^(T175/10))/Summary!$C$78))</f>
        <v>0</v>
      </c>
      <c r="V175" s="140">
        <f>'Anchor-AI'!Y173</f>
        <v>0</v>
      </c>
      <c r="W175" s="140">
        <f>'Anchor-AI'!Z173</f>
        <v>0</v>
      </c>
      <c r="X175" s="141">
        <f t="shared" si="14"/>
        <v>0</v>
      </c>
      <c r="Y175" s="133"/>
      <c r="Z175" s="139">
        <f>'Test-AI'!L173</f>
        <v>0</v>
      </c>
      <c r="AA175" s="381">
        <f>'Test-AI'!M173</f>
        <v>0</v>
      </c>
      <c r="AB175" s="381">
        <f>'Test-AI'!N173</f>
        <v>0</v>
      </c>
      <c r="AC175" s="381">
        <f>'Test-AI'!O173</f>
        <v>0</v>
      </c>
      <c r="AD175" s="381">
        <f>(Summary!$C$58*AA175+Summary!$C$59*AB175+Summary!$C$60*AC175)/Summary!$C$61</f>
        <v>0</v>
      </c>
      <c r="AE175" s="381">
        <f>'Test-AI'!P173</f>
        <v>0</v>
      </c>
      <c r="AF175" s="381">
        <f>'Test-AI'!Q173</f>
        <v>0</v>
      </c>
      <c r="AG175" s="381">
        <f>'Test-AI'!R173</f>
        <v>0</v>
      </c>
      <c r="AH175" s="381">
        <f>'Test-AI'!S173</f>
        <v>0</v>
      </c>
      <c r="AI175" s="381">
        <f>'Test-AI'!T173</f>
        <v>0</v>
      </c>
      <c r="AJ175" s="381">
        <f>'Test-AI'!U173</f>
        <v>0</v>
      </c>
      <c r="AK175" s="381">
        <f>'Test-AI'!V173</f>
        <v>0</v>
      </c>
      <c r="AL175" s="381">
        <f>'Test-AI'!W173</f>
        <v>0</v>
      </c>
      <c r="AM175" s="381">
        <f>'Test-AI'!X173</f>
        <v>0</v>
      </c>
      <c r="AN175" s="381">
        <f>10*LOG10(1/((Summary!$C$75/10^(AK175/10)+Summary!$C$76/10^(AL175/10)+Summary!$C$77/10^(AM175/10))/Summary!$C$78))</f>
        <v>0</v>
      </c>
      <c r="AO175" s="140">
        <f>'Test-AI'!Y173</f>
        <v>0</v>
      </c>
      <c r="AP175" s="140">
        <f>'Test-AI'!Z173</f>
        <v>0</v>
      </c>
      <c r="AQ175" s="141">
        <f t="shared" si="10"/>
        <v>0</v>
      </c>
      <c r="AR175" s="142" t="e">
        <f t="shared" si="11"/>
        <v>#DIV/0!</v>
      </c>
      <c r="AS175" s="143" t="e">
        <f t="shared" si="12"/>
        <v>#DIV/0!</v>
      </c>
      <c r="AT175" s="136"/>
      <c r="AU175" s="136"/>
      <c r="AV175" s="467"/>
      <c r="AW175" s="468"/>
      <c r="AX175" s="480"/>
      <c r="AY175" s="480"/>
      <c r="AZ175" s="497"/>
      <c r="BA175" s="497"/>
      <c r="BB175" s="480"/>
      <c r="BC175" s="468"/>
      <c r="BD175" s="476"/>
      <c r="BE175" s="468"/>
      <c r="BF175" s="476"/>
      <c r="BG175" s="469"/>
      <c r="BH175" s="476"/>
      <c r="BI175" s="469"/>
      <c r="BJ175" s="476"/>
      <c r="BK175" s="468"/>
      <c r="BL175" s="476"/>
      <c r="BM175" s="468"/>
      <c r="BN175" s="476"/>
      <c r="BO175" s="468"/>
      <c r="BP175" s="480"/>
      <c r="BQ175" s="480"/>
      <c r="BR175" s="480"/>
      <c r="BS175" s="480"/>
      <c r="BT175" s="480"/>
      <c r="BU175" s="463"/>
      <c r="BV175" s="465"/>
      <c r="BW175" s="463"/>
      <c r="BX175" s="465"/>
    </row>
    <row r="176" spans="1:76" ht="17" customHeight="1" x14ac:dyDescent="0.35">
      <c r="A176" s="516"/>
      <c r="B176" s="525"/>
      <c r="C176" s="520"/>
      <c r="D176" s="490"/>
      <c r="E176" s="493"/>
      <c r="F176" s="138">
        <v>47</v>
      </c>
      <c r="G176" s="139">
        <f>'Anchor-AI'!L174</f>
        <v>0</v>
      </c>
      <c r="H176" s="140">
        <f>'Anchor-AI'!M174</f>
        <v>0</v>
      </c>
      <c r="I176" s="140">
        <f>'Anchor-AI'!N174</f>
        <v>0</v>
      </c>
      <c r="J176" s="140">
        <f>'Anchor-AI'!O174</f>
        <v>0</v>
      </c>
      <c r="K176" s="140">
        <f>(Summary!$C$58*H176+Summary!$C$59*I176+Summary!$C$60*J176)/Summary!$C$61</f>
        <v>0</v>
      </c>
      <c r="L176" s="140">
        <f>'Anchor-AI'!P174</f>
        <v>0</v>
      </c>
      <c r="M176" s="140">
        <f>'Anchor-AI'!Q174</f>
        <v>0</v>
      </c>
      <c r="N176" s="140">
        <f>'Anchor-AI'!R174</f>
        <v>0</v>
      </c>
      <c r="O176" s="140">
        <f>'Anchor-AI'!S174</f>
        <v>0</v>
      </c>
      <c r="P176" s="140">
        <f>'Anchor-AI'!T174</f>
        <v>0</v>
      </c>
      <c r="Q176" s="140">
        <f>'Anchor-AI'!U174</f>
        <v>0</v>
      </c>
      <c r="R176" s="140">
        <f>'Anchor-AI'!V174</f>
        <v>0</v>
      </c>
      <c r="S176" s="140">
        <f>'Anchor-AI'!W174</f>
        <v>0</v>
      </c>
      <c r="T176" s="140">
        <f>'Anchor-AI'!X174</f>
        <v>0</v>
      </c>
      <c r="U176" s="140">
        <f>10*LOG10(1/((Summary!$C$75/10^(R176/10)+Summary!$C$76/10^(S176/10)+Summary!$C$77/10^(T176/10))/Summary!$C$78))</f>
        <v>0</v>
      </c>
      <c r="V176" s="140">
        <f>'Anchor-AI'!Y174</f>
        <v>0</v>
      </c>
      <c r="W176" s="140">
        <f>'Anchor-AI'!Z174</f>
        <v>0</v>
      </c>
      <c r="X176" s="141">
        <f t="shared" si="14"/>
        <v>0</v>
      </c>
      <c r="Y176" s="133"/>
      <c r="Z176" s="139">
        <f>'Test-AI'!L174</f>
        <v>0</v>
      </c>
      <c r="AA176" s="381">
        <f>'Test-AI'!M174</f>
        <v>0</v>
      </c>
      <c r="AB176" s="381">
        <f>'Test-AI'!N174</f>
        <v>0</v>
      </c>
      <c r="AC176" s="381">
        <f>'Test-AI'!O174</f>
        <v>0</v>
      </c>
      <c r="AD176" s="381">
        <f>(Summary!$C$58*AA176+Summary!$C$59*AB176+Summary!$C$60*AC176)/Summary!$C$61</f>
        <v>0</v>
      </c>
      <c r="AE176" s="381">
        <f>'Test-AI'!P174</f>
        <v>0</v>
      </c>
      <c r="AF176" s="381">
        <f>'Test-AI'!Q174</f>
        <v>0</v>
      </c>
      <c r="AG176" s="381">
        <f>'Test-AI'!R174</f>
        <v>0</v>
      </c>
      <c r="AH176" s="381">
        <f>'Test-AI'!S174</f>
        <v>0</v>
      </c>
      <c r="AI176" s="381">
        <f>'Test-AI'!T174</f>
        <v>0</v>
      </c>
      <c r="AJ176" s="381">
        <f>'Test-AI'!U174</f>
        <v>0</v>
      </c>
      <c r="AK176" s="381">
        <f>'Test-AI'!V174</f>
        <v>0</v>
      </c>
      <c r="AL176" s="381">
        <f>'Test-AI'!W174</f>
        <v>0</v>
      </c>
      <c r="AM176" s="381">
        <f>'Test-AI'!X174</f>
        <v>0</v>
      </c>
      <c r="AN176" s="381">
        <f>10*LOG10(1/((Summary!$C$75/10^(AK176/10)+Summary!$C$76/10^(AL176/10)+Summary!$C$77/10^(AM176/10))/Summary!$C$78))</f>
        <v>0</v>
      </c>
      <c r="AO176" s="140">
        <f>'Test-AI'!Y174</f>
        <v>0</v>
      </c>
      <c r="AP176" s="140">
        <f>'Test-AI'!Z174</f>
        <v>0</v>
      </c>
      <c r="AQ176" s="141">
        <f t="shared" si="10"/>
        <v>0</v>
      </c>
      <c r="AR176" s="142" t="e">
        <f t="shared" si="11"/>
        <v>#DIV/0!</v>
      </c>
      <c r="AS176" s="143" t="e">
        <f t="shared" si="12"/>
        <v>#DIV/0!</v>
      </c>
      <c r="AT176" s="136"/>
      <c r="AU176" s="136"/>
      <c r="AV176" s="467" t="s">
        <v>123</v>
      </c>
      <c r="AW176" s="468" t="e" cm="1">
        <f t="array" ref="AW176">bdRateExtend($G174:$G177,H174:H177,$Z174:$Z177,AA174:AA177)</f>
        <v>#VALUE!</v>
      </c>
      <c r="AX176" s="480"/>
      <c r="AY176" s="480"/>
      <c r="AZ176" s="497"/>
      <c r="BA176" s="497"/>
      <c r="BB176" s="480"/>
      <c r="BC176" s="468" t="e" cm="1">
        <f t="array" ref="BC176">bdRateExtend($G174:$G177,L174:L177,$Z174:$Z177,AE174:AE177)</f>
        <v>#VALUE!</v>
      </c>
      <c r="BD176" s="476"/>
      <c r="BE176" s="468" t="e" cm="1">
        <f t="array" ref="BE176">bdRateExtend($G174:$G177,M174:M177,$Z174:$Z177,AF174:AF177)</f>
        <v>#VALUE!</v>
      </c>
      <c r="BF176" s="476"/>
      <c r="BG176" s="469" t="e" cm="1">
        <f t="array" ref="BG176">bdRateExtend($G174:$G177,N174:N177,$Z174:$Z177,AG174:AG177,"None", FALSE,1)</f>
        <v>#VALUE!</v>
      </c>
      <c r="BH176" s="476"/>
      <c r="BI176" s="469" t="e" cm="1">
        <f t="array" ref="BI176">bdRateExtend($G174:$G177,O174:O177,$Z174:$Z177,AH174:AH177,"None", FALSE,1)</f>
        <v>#VALUE!</v>
      </c>
      <c r="BJ176" s="476"/>
      <c r="BK176" s="468" t="e" cm="1">
        <f t="array" ref="BK176">bdRateExtend($G174:$G177,P174:P177,$Z174:$Z177,AI174:AI177)</f>
        <v>#VALUE!</v>
      </c>
      <c r="BL176" s="476"/>
      <c r="BM176" s="468" t="e" cm="1">
        <f t="array" ref="BM176">bdRateExtend($G174:$G177,Q174:Q177,$Z174:$Z177,AJ174:AJ177)</f>
        <v>#VALUE!</v>
      </c>
      <c r="BN176" s="476"/>
      <c r="BO176" s="468" t="e" cm="1">
        <f t="array" ref="BO176">bdRateExtend($G174:$G177,R174:R177,$Z174:$Z177,AK174:AK177)</f>
        <v>#VALUE!</v>
      </c>
      <c r="BP176" s="480"/>
      <c r="BQ176" s="480"/>
      <c r="BR176" s="480"/>
      <c r="BS176" s="480"/>
      <c r="BT176" s="480"/>
      <c r="BU176" s="463" cm="1">
        <f t="array" ref="BU176">testVMAFRange($G174:$G177,N174:N177,$Z174:$Z177,AG174:AG177)</f>
        <v>0</v>
      </c>
      <c r="BV176" s="465"/>
      <c r="BW176" s="463" cm="1">
        <f t="array" ref="BW176">testVMAFRange($G174:$G177,O174:O177,$Z174:$Z177,AH174:AH177)</f>
        <v>0</v>
      </c>
      <c r="BX176" s="465"/>
    </row>
    <row r="177" spans="1:76" ht="17" customHeight="1" thickBot="1" x14ac:dyDescent="0.4">
      <c r="A177" s="516"/>
      <c r="B177" s="526"/>
      <c r="C177" s="521"/>
      <c r="D177" s="522"/>
      <c r="E177" s="523"/>
      <c r="F177" s="144">
        <v>55</v>
      </c>
      <c r="G177" s="145">
        <f>'Anchor-AI'!L175</f>
        <v>0</v>
      </c>
      <c r="H177" s="146">
        <f>'Anchor-AI'!M175</f>
        <v>0</v>
      </c>
      <c r="I177" s="146">
        <f>'Anchor-AI'!N175</f>
        <v>0</v>
      </c>
      <c r="J177" s="146">
        <f>'Anchor-AI'!O175</f>
        <v>0</v>
      </c>
      <c r="K177" s="146">
        <f>(Summary!$C$58*H177+Summary!$C$59*I177+Summary!$C$60*J177)/Summary!$C$61</f>
        <v>0</v>
      </c>
      <c r="L177" s="146">
        <f>'Anchor-AI'!P175</f>
        <v>0</v>
      </c>
      <c r="M177" s="146">
        <f>'Anchor-AI'!Q175</f>
        <v>0</v>
      </c>
      <c r="N177" s="146">
        <f>'Anchor-AI'!R175</f>
        <v>0</v>
      </c>
      <c r="O177" s="146">
        <f>'Anchor-AI'!S175</f>
        <v>0</v>
      </c>
      <c r="P177" s="146">
        <f>'Anchor-AI'!T175</f>
        <v>0</v>
      </c>
      <c r="Q177" s="146">
        <f>'Anchor-AI'!U175</f>
        <v>0</v>
      </c>
      <c r="R177" s="146">
        <f>'Anchor-AI'!V175</f>
        <v>0</v>
      </c>
      <c r="S177" s="146">
        <f>'Anchor-AI'!W175</f>
        <v>0</v>
      </c>
      <c r="T177" s="146">
        <f>'Anchor-AI'!X175</f>
        <v>0</v>
      </c>
      <c r="U177" s="146">
        <f>10*LOG10(1/((Summary!$C$75/10^(R177/10)+Summary!$C$76/10^(S177/10)+Summary!$C$77/10^(T177/10))/Summary!$C$78))</f>
        <v>0</v>
      </c>
      <c r="V177" s="140">
        <f>'Anchor-AI'!Y175</f>
        <v>0</v>
      </c>
      <c r="W177" s="140">
        <f>'Anchor-AI'!Z175</f>
        <v>0</v>
      </c>
      <c r="X177" s="147">
        <f t="shared" si="14"/>
        <v>0</v>
      </c>
      <c r="Y177" s="133"/>
      <c r="Z177" s="145">
        <f>'Test-AI'!L175</f>
        <v>0</v>
      </c>
      <c r="AA177" s="382">
        <f>'Test-AI'!M175</f>
        <v>0</v>
      </c>
      <c r="AB177" s="382">
        <f>'Test-AI'!N175</f>
        <v>0</v>
      </c>
      <c r="AC177" s="382">
        <f>'Test-AI'!O175</f>
        <v>0</v>
      </c>
      <c r="AD177" s="382">
        <f>(Summary!$C$58*AA177+Summary!$C$59*AB177+Summary!$C$60*AC177)/Summary!$C$61</f>
        <v>0</v>
      </c>
      <c r="AE177" s="382">
        <f>'Test-AI'!P175</f>
        <v>0</v>
      </c>
      <c r="AF177" s="382">
        <f>'Test-AI'!Q175</f>
        <v>0</v>
      </c>
      <c r="AG177" s="382">
        <f>'Test-AI'!R175</f>
        <v>0</v>
      </c>
      <c r="AH177" s="382">
        <f>'Test-AI'!S175</f>
        <v>0</v>
      </c>
      <c r="AI177" s="382">
        <f>'Test-AI'!T175</f>
        <v>0</v>
      </c>
      <c r="AJ177" s="382">
        <f>'Test-AI'!U175</f>
        <v>0</v>
      </c>
      <c r="AK177" s="382">
        <f>'Test-AI'!V175</f>
        <v>0</v>
      </c>
      <c r="AL177" s="382">
        <f>'Test-AI'!W175</f>
        <v>0</v>
      </c>
      <c r="AM177" s="382">
        <f>'Test-AI'!X175</f>
        <v>0</v>
      </c>
      <c r="AN177" s="382">
        <f>10*LOG10(1/((Summary!$C$75/10^(AK177/10)+Summary!$C$76/10^(AL177/10)+Summary!$C$77/10^(AM177/10))/Summary!$C$78))</f>
        <v>0</v>
      </c>
      <c r="AO177" s="140">
        <f>'Test-AI'!Y175</f>
        <v>0</v>
      </c>
      <c r="AP177" s="140">
        <f>'Test-AI'!Z175</f>
        <v>0</v>
      </c>
      <c r="AQ177" s="147">
        <f t="shared" si="10"/>
        <v>0</v>
      </c>
      <c r="AR177" s="148" t="e">
        <f t="shared" si="11"/>
        <v>#DIV/0!</v>
      </c>
      <c r="AS177" s="149" t="e">
        <f t="shared" si="12"/>
        <v>#DIV/0!</v>
      </c>
      <c r="AT177" s="136"/>
      <c r="AU177" s="136"/>
      <c r="AV177" s="470"/>
      <c r="AW177" s="471"/>
      <c r="AX177" s="481"/>
      <c r="AY177" s="481"/>
      <c r="AZ177" s="498"/>
      <c r="BA177" s="498"/>
      <c r="BB177" s="481"/>
      <c r="BC177" s="471"/>
      <c r="BD177" s="477"/>
      <c r="BE177" s="471"/>
      <c r="BF177" s="477"/>
      <c r="BG177" s="472"/>
      <c r="BH177" s="477"/>
      <c r="BI177" s="472"/>
      <c r="BJ177" s="477"/>
      <c r="BK177" s="471"/>
      <c r="BL177" s="477"/>
      <c r="BM177" s="471"/>
      <c r="BN177" s="477"/>
      <c r="BO177" s="471"/>
      <c r="BP177" s="481"/>
      <c r="BQ177" s="481"/>
      <c r="BR177" s="481"/>
      <c r="BS177" s="481"/>
      <c r="BT177" s="481"/>
      <c r="BU177" s="473"/>
      <c r="BV177" s="466"/>
      <c r="BW177" s="473"/>
      <c r="BX177" s="466"/>
    </row>
    <row r="178" spans="1:76" ht="17" customHeight="1" x14ac:dyDescent="0.35">
      <c r="A178" s="516"/>
      <c r="B178" s="527" t="s">
        <v>2</v>
      </c>
      <c r="C178" s="519" t="s">
        <v>52</v>
      </c>
      <c r="D178" s="489">
        <v>30</v>
      </c>
      <c r="E178" s="492">
        <v>8</v>
      </c>
      <c r="F178" s="129">
        <v>15</v>
      </c>
      <c r="G178" s="130">
        <f>'Anchor-AI'!L176</f>
        <v>0</v>
      </c>
      <c r="H178" s="131">
        <f>'Anchor-AI'!M176</f>
        <v>0</v>
      </c>
      <c r="I178" s="131">
        <f>'Anchor-AI'!N176</f>
        <v>0</v>
      </c>
      <c r="J178" s="131">
        <f>'Anchor-AI'!O176</f>
        <v>0</v>
      </c>
      <c r="K178" s="131">
        <f>(Summary!$C$58*H178+Summary!$C$59*I178+Summary!$C$60*J178)/Summary!$C$61</f>
        <v>0</v>
      </c>
      <c r="L178" s="131">
        <f>'Anchor-AI'!P176</f>
        <v>0</v>
      </c>
      <c r="M178" s="131">
        <f>'Anchor-AI'!Q176</f>
        <v>0</v>
      </c>
      <c r="N178" s="131">
        <f>'Anchor-AI'!R176</f>
        <v>0</v>
      </c>
      <c r="O178" s="131">
        <f>'Anchor-AI'!S176</f>
        <v>0</v>
      </c>
      <c r="P178" s="131">
        <f>'Anchor-AI'!T176</f>
        <v>0</v>
      </c>
      <c r="Q178" s="131">
        <f>'Anchor-AI'!U176</f>
        <v>0</v>
      </c>
      <c r="R178" s="131">
        <f>'Anchor-AI'!V176</f>
        <v>0</v>
      </c>
      <c r="S178" s="131">
        <f>'Anchor-AI'!W176</f>
        <v>0</v>
      </c>
      <c r="T178" s="131">
        <f>'Anchor-AI'!X176</f>
        <v>0</v>
      </c>
      <c r="U178" s="131">
        <f>10*LOG10(1/((Summary!$C$75/10^(R178/10)+Summary!$C$76/10^(S178/10)+Summary!$C$77/10^(T178/10))/Summary!$C$78))</f>
        <v>0</v>
      </c>
      <c r="V178" s="131">
        <f>'Anchor-AI'!Y176</f>
        <v>0</v>
      </c>
      <c r="W178" s="131">
        <f>'Anchor-AI'!Z176</f>
        <v>0</v>
      </c>
      <c r="X178" s="132">
        <f t="shared" si="14"/>
        <v>0</v>
      </c>
      <c r="Y178" s="133"/>
      <c r="Z178" s="130">
        <f>'Test-AI'!L176</f>
        <v>0</v>
      </c>
      <c r="AA178" s="380">
        <f>'Test-AI'!M176</f>
        <v>0</v>
      </c>
      <c r="AB178" s="380">
        <f>'Test-AI'!N176</f>
        <v>0</v>
      </c>
      <c r="AC178" s="380">
        <f>'Test-AI'!O176</f>
        <v>0</v>
      </c>
      <c r="AD178" s="380">
        <f>(Summary!$C$58*AA178+Summary!$C$59*AB178+Summary!$C$60*AC178)/Summary!$C$61</f>
        <v>0</v>
      </c>
      <c r="AE178" s="380">
        <f>'Test-AI'!P176</f>
        <v>0</v>
      </c>
      <c r="AF178" s="380">
        <f>'Test-AI'!Q176</f>
        <v>0</v>
      </c>
      <c r="AG178" s="380">
        <f>'Test-AI'!R176</f>
        <v>0</v>
      </c>
      <c r="AH178" s="380">
        <f>'Test-AI'!S176</f>
        <v>0</v>
      </c>
      <c r="AI178" s="380">
        <f>'Test-AI'!T176</f>
        <v>0</v>
      </c>
      <c r="AJ178" s="380">
        <f>'Test-AI'!U176</f>
        <v>0</v>
      </c>
      <c r="AK178" s="380">
        <f>'Test-AI'!V176</f>
        <v>0</v>
      </c>
      <c r="AL178" s="380">
        <f>'Test-AI'!W176</f>
        <v>0</v>
      </c>
      <c r="AM178" s="380">
        <f>'Test-AI'!X176</f>
        <v>0</v>
      </c>
      <c r="AN178" s="380">
        <f>10*LOG10(1/((Summary!$C$75/10^(AK178/10)+Summary!$C$76/10^(AL178/10)+Summary!$C$77/10^(AM178/10))/Summary!$C$78))</f>
        <v>0</v>
      </c>
      <c r="AO178" s="131">
        <f>'Test-AI'!Y176</f>
        <v>0</v>
      </c>
      <c r="AP178" s="131">
        <f>'Test-AI'!Z176</f>
        <v>0</v>
      </c>
      <c r="AQ178" s="132">
        <f t="shared" si="10"/>
        <v>0</v>
      </c>
      <c r="AR178" s="134" t="e">
        <f t="shared" si="11"/>
        <v>#DIV/0!</v>
      </c>
      <c r="AS178" s="135" t="e">
        <f t="shared" si="12"/>
        <v>#DIV/0!</v>
      </c>
      <c r="AT178" s="136"/>
      <c r="AU178" s="136"/>
      <c r="AV178" s="495" t="s">
        <v>121</v>
      </c>
      <c r="AW178" s="478" t="e" cm="1">
        <f t="array" ref="AW178">bdRateExtend($G178:$G181,H178:H181,$Z178:$Z181,AA178:AA181)</f>
        <v>#VALUE!</v>
      </c>
      <c r="AX178" s="479" t="e" cm="1">
        <f t="array" ref="AX178">bdRateExtend($G178:$G183,H178:H183,$Z178:$Z183,AA178:AA183)</f>
        <v>#VALUE!</v>
      </c>
      <c r="AY178" s="479" t="e" cm="1">
        <f t="array" ref="AY178">bdRateExtend($G178:$G183,I178:I183,$Z178:$Z183,AB178:AB183)</f>
        <v>#VALUE!</v>
      </c>
      <c r="AZ178" s="496" t="e" cm="1">
        <f t="array" ref="AZ178">bdRateExtend($G178:$G183,J178:J183,$Z178:$Z183,AC178:AC183)</f>
        <v>#VALUE!</v>
      </c>
      <c r="BA178" s="496" t="e" cm="1">
        <f t="array" ref="BA178">bdRateExtend($G178:$G183,K178:K183,$Z178:$Z183,AD178:AD183)</f>
        <v>#VALUE!</v>
      </c>
      <c r="BB178" s="479" t="e">
        <f>(Summary!$C$89*AX178+Summary!$C$90*AY178+Summary!$C$91*AZ178)/Summary!$C$92</f>
        <v>#VALUE!</v>
      </c>
      <c r="BC178" s="478" t="e" cm="1">
        <f t="array" ref="BC178">bdRateExtend($G178:$G181,L178:L181,$Z178:$Z181,AE178:AE181)</f>
        <v>#VALUE!</v>
      </c>
      <c r="BD178" s="475" t="e" cm="1">
        <f t="array" ref="BD178">bdRateExtend($G178:$G183,L178:L183,$Z178:$Z183,AE178:AE183)</f>
        <v>#VALUE!</v>
      </c>
      <c r="BE178" s="478" t="e" cm="1">
        <f t="array" ref="BE178">bdRateExtend($G178:$G181,M178:M181,$Z178:$Z181,AF178:AF181)</f>
        <v>#VALUE!</v>
      </c>
      <c r="BF178" s="475" t="e" cm="1">
        <f t="array" ref="BF178">bdRateExtend($G178:$G183,M178:M183,$Z178:$Z183,AF178:AF183)</f>
        <v>#VALUE!</v>
      </c>
      <c r="BG178" s="474" t="e" cm="1">
        <f t="array" ref="BG178">bdRateExtend($G178:$G181,N178:N181,$Z178:$Z181,AG178:AG181,"None", FALSE,1)</f>
        <v>#VALUE!</v>
      </c>
      <c r="BH178" s="475" t="e" cm="1">
        <f t="array" ref="BH178">bdRateExtend($G178:$G183,N178:N183,$Z178:$Z183,AG178:AG183,"None", FALSE,1)</f>
        <v>#VALUE!</v>
      </c>
      <c r="BI178" s="474" t="e" cm="1">
        <f t="array" ref="BI178">bdRateExtend($G178:$G181,O178:O181,$Z178:$Z181,AH178:AH181,"None", FALSE,1)</f>
        <v>#VALUE!</v>
      </c>
      <c r="BJ178" s="475" t="e" cm="1">
        <f t="array" ref="BJ178">bdRateExtend($G178:$G183,O178:O183,$Z178:$Z183,AH178:AH183,"None", FALSE,1)</f>
        <v>#VALUE!</v>
      </c>
      <c r="BK178" s="478" t="e" cm="1">
        <f t="array" ref="BK178">bdRateExtend($G178:$G181,P178:P181,$Z178:$Z181,AI178:AI181)</f>
        <v>#VALUE!</v>
      </c>
      <c r="BL178" s="475" t="e" cm="1">
        <f t="array" ref="BL178">bdRateExtend($G178:$G183,P178:P183,$Z178:$Z183,AI178:AI183)</f>
        <v>#VALUE!</v>
      </c>
      <c r="BM178" s="478" t="e" cm="1">
        <f t="array" ref="BM178">bdRateExtend($G178:$G181,Q178:Q181,$Z178:$Z181,AJ178:AJ181)</f>
        <v>#VALUE!</v>
      </c>
      <c r="BN178" s="475" t="e" cm="1">
        <f t="array" ref="BN178">bdRateExtend($G178:$G183,Q178:Q183,$Z178:$Z183,AJ178:AJ183)</f>
        <v>#VALUE!</v>
      </c>
      <c r="BO178" s="478" t="e" cm="1">
        <f t="array" ref="BO178">bdRateExtend($G178:$G181,R178:R181,$Z178:$Z181,AK178:AK181)</f>
        <v>#VALUE!</v>
      </c>
      <c r="BP178" s="479" t="e" cm="1">
        <f t="array" ref="BP178">bdRateExtend($G178:$G183,R178:R183,$Z178:$Z183,AK178:AK183)</f>
        <v>#VALUE!</v>
      </c>
      <c r="BQ178" s="479" t="e" cm="1">
        <f t="array" ref="BQ178">bdRateExtend($G178:$G183,S178:S183,$Z178:$Z183,AL178:AL183)</f>
        <v>#VALUE!</v>
      </c>
      <c r="BR178" s="479" t="e" cm="1">
        <f t="array" ref="BR178">bdRateExtend($G178:$G183,T178:T183,$Z178:$Z183,AM178:AM183)</f>
        <v>#VALUE!</v>
      </c>
      <c r="BS178" s="479" t="e" cm="1">
        <f t="array" ref="BS178">bdRateExtend($G178:$G183,U178:U183,$Z178:$Z183,AN178:AN183)</f>
        <v>#VALUE!</v>
      </c>
      <c r="BT178" s="479" t="e">
        <f>(Summary!$C$103*BP178+Summary!$C$104*BQ178+Summary!$C$105*BR178)/Summary!$C$106</f>
        <v>#VALUE!</v>
      </c>
      <c r="BU178" s="462" cm="1">
        <f t="array" ref="BU178">testVMAFRange($G178:$G181,N178:N181,$Z178:$Z181,AG178:AG181)</f>
        <v>0</v>
      </c>
      <c r="BV178" s="464" cm="1">
        <f t="array" ref="BV178">testVMAFRange($G178:$G183,N178:N183,$Z178:$Z183,AG178:AG183)</f>
        <v>0</v>
      </c>
      <c r="BW178" s="462" cm="1">
        <f t="array" ref="BW178">testVMAFRange($G178:$G181,O178:O181,$Z178:$Z181,AH178:AH181)</f>
        <v>0</v>
      </c>
      <c r="BX178" s="464" cm="1">
        <f t="array" ref="BX178">testVMAFRange($G178:$G183,O178:O183,$Z178:$Z183,AH178:AH183)</f>
        <v>0</v>
      </c>
    </row>
    <row r="179" spans="1:76" ht="17" customHeight="1" x14ac:dyDescent="0.35">
      <c r="A179" s="516"/>
      <c r="B179" s="525"/>
      <c r="C179" s="520"/>
      <c r="D179" s="490"/>
      <c r="E179" s="493"/>
      <c r="F179" s="138">
        <v>23</v>
      </c>
      <c r="G179" s="139">
        <f>'Anchor-AI'!L177</f>
        <v>0</v>
      </c>
      <c r="H179" s="140">
        <f>'Anchor-AI'!M177</f>
        <v>0</v>
      </c>
      <c r="I179" s="140">
        <f>'Anchor-AI'!N177</f>
        <v>0</v>
      </c>
      <c r="J179" s="140">
        <f>'Anchor-AI'!O177</f>
        <v>0</v>
      </c>
      <c r="K179" s="140">
        <f>(Summary!$C$58*H179+Summary!$C$59*I179+Summary!$C$60*J179)/Summary!$C$61</f>
        <v>0</v>
      </c>
      <c r="L179" s="140">
        <f>'Anchor-AI'!P177</f>
        <v>0</v>
      </c>
      <c r="M179" s="140">
        <f>'Anchor-AI'!Q177</f>
        <v>0</v>
      </c>
      <c r="N179" s="140">
        <f>'Anchor-AI'!R177</f>
        <v>0</v>
      </c>
      <c r="O179" s="140">
        <f>'Anchor-AI'!S177</f>
        <v>0</v>
      </c>
      <c r="P179" s="140">
        <f>'Anchor-AI'!T177</f>
        <v>0</v>
      </c>
      <c r="Q179" s="140">
        <f>'Anchor-AI'!U177</f>
        <v>0</v>
      </c>
      <c r="R179" s="140">
        <f>'Anchor-AI'!V177</f>
        <v>0</v>
      </c>
      <c r="S179" s="140">
        <f>'Anchor-AI'!W177</f>
        <v>0</v>
      </c>
      <c r="T179" s="140">
        <f>'Anchor-AI'!X177</f>
        <v>0</v>
      </c>
      <c r="U179" s="140">
        <f>10*LOG10(1/((Summary!$C$75/10^(R179/10)+Summary!$C$76/10^(S179/10)+Summary!$C$77/10^(T179/10))/Summary!$C$78))</f>
        <v>0</v>
      </c>
      <c r="V179" s="140">
        <f>'Anchor-AI'!Y177</f>
        <v>0</v>
      </c>
      <c r="W179" s="140">
        <f>'Anchor-AI'!Z177</f>
        <v>0</v>
      </c>
      <c r="X179" s="141">
        <f t="shared" si="14"/>
        <v>0</v>
      </c>
      <c r="Y179" s="133"/>
      <c r="Z179" s="139">
        <f>'Test-AI'!L177</f>
        <v>0</v>
      </c>
      <c r="AA179" s="381">
        <f>'Test-AI'!M177</f>
        <v>0</v>
      </c>
      <c r="AB179" s="381">
        <f>'Test-AI'!N177</f>
        <v>0</v>
      </c>
      <c r="AC179" s="381">
        <f>'Test-AI'!O177</f>
        <v>0</v>
      </c>
      <c r="AD179" s="381">
        <f>(Summary!$C$58*AA179+Summary!$C$59*AB179+Summary!$C$60*AC179)/Summary!$C$61</f>
        <v>0</v>
      </c>
      <c r="AE179" s="381">
        <f>'Test-AI'!P177</f>
        <v>0</v>
      </c>
      <c r="AF179" s="381">
        <f>'Test-AI'!Q177</f>
        <v>0</v>
      </c>
      <c r="AG179" s="381">
        <f>'Test-AI'!R177</f>
        <v>0</v>
      </c>
      <c r="AH179" s="381">
        <f>'Test-AI'!S177</f>
        <v>0</v>
      </c>
      <c r="AI179" s="381">
        <f>'Test-AI'!T177</f>
        <v>0</v>
      </c>
      <c r="AJ179" s="381">
        <f>'Test-AI'!U177</f>
        <v>0</v>
      </c>
      <c r="AK179" s="381">
        <f>'Test-AI'!V177</f>
        <v>0</v>
      </c>
      <c r="AL179" s="381">
        <f>'Test-AI'!W177</f>
        <v>0</v>
      </c>
      <c r="AM179" s="381">
        <f>'Test-AI'!X177</f>
        <v>0</v>
      </c>
      <c r="AN179" s="381">
        <f>10*LOG10(1/((Summary!$C$75/10^(AK179/10)+Summary!$C$76/10^(AL179/10)+Summary!$C$77/10^(AM179/10))/Summary!$C$78))</f>
        <v>0</v>
      </c>
      <c r="AO179" s="140">
        <f>'Test-AI'!Y177</f>
        <v>0</v>
      </c>
      <c r="AP179" s="140">
        <f>'Test-AI'!Z177</f>
        <v>0</v>
      </c>
      <c r="AQ179" s="141">
        <f t="shared" si="10"/>
        <v>0</v>
      </c>
      <c r="AR179" s="142" t="e">
        <f t="shared" si="11"/>
        <v>#DIV/0!</v>
      </c>
      <c r="AS179" s="143" t="e">
        <f t="shared" si="12"/>
        <v>#DIV/0!</v>
      </c>
      <c r="AT179" s="136"/>
      <c r="AU179" s="136"/>
      <c r="AV179" s="467"/>
      <c r="AW179" s="468"/>
      <c r="AX179" s="480"/>
      <c r="AY179" s="480"/>
      <c r="AZ179" s="497"/>
      <c r="BA179" s="497"/>
      <c r="BB179" s="480"/>
      <c r="BC179" s="468"/>
      <c r="BD179" s="476"/>
      <c r="BE179" s="468"/>
      <c r="BF179" s="476"/>
      <c r="BG179" s="469"/>
      <c r="BH179" s="476"/>
      <c r="BI179" s="469"/>
      <c r="BJ179" s="476"/>
      <c r="BK179" s="468"/>
      <c r="BL179" s="476"/>
      <c r="BM179" s="468"/>
      <c r="BN179" s="476"/>
      <c r="BO179" s="468"/>
      <c r="BP179" s="480"/>
      <c r="BQ179" s="480"/>
      <c r="BR179" s="480"/>
      <c r="BS179" s="480"/>
      <c r="BT179" s="480"/>
      <c r="BU179" s="463"/>
      <c r="BV179" s="465"/>
      <c r="BW179" s="463"/>
      <c r="BX179" s="465"/>
    </row>
    <row r="180" spans="1:76" ht="17" customHeight="1" x14ac:dyDescent="0.35">
      <c r="A180" s="516"/>
      <c r="B180" s="525"/>
      <c r="C180" s="520"/>
      <c r="D180" s="490"/>
      <c r="E180" s="493"/>
      <c r="F180" s="138">
        <v>31</v>
      </c>
      <c r="G180" s="139">
        <f>'Anchor-AI'!L178</f>
        <v>0</v>
      </c>
      <c r="H180" s="140">
        <f>'Anchor-AI'!M178</f>
        <v>0</v>
      </c>
      <c r="I180" s="140">
        <f>'Anchor-AI'!N178</f>
        <v>0</v>
      </c>
      <c r="J180" s="140">
        <f>'Anchor-AI'!O178</f>
        <v>0</v>
      </c>
      <c r="K180" s="140">
        <f>(Summary!$C$58*H180+Summary!$C$59*I180+Summary!$C$60*J180)/Summary!$C$61</f>
        <v>0</v>
      </c>
      <c r="L180" s="140">
        <f>'Anchor-AI'!P178</f>
        <v>0</v>
      </c>
      <c r="M180" s="140">
        <f>'Anchor-AI'!Q178</f>
        <v>0</v>
      </c>
      <c r="N180" s="140">
        <f>'Anchor-AI'!R178</f>
        <v>0</v>
      </c>
      <c r="O180" s="140">
        <f>'Anchor-AI'!S178</f>
        <v>0</v>
      </c>
      <c r="P180" s="140">
        <f>'Anchor-AI'!T178</f>
        <v>0</v>
      </c>
      <c r="Q180" s="140">
        <f>'Anchor-AI'!U178</f>
        <v>0</v>
      </c>
      <c r="R180" s="140">
        <f>'Anchor-AI'!V178</f>
        <v>0</v>
      </c>
      <c r="S180" s="140">
        <f>'Anchor-AI'!W178</f>
        <v>0</v>
      </c>
      <c r="T180" s="140">
        <f>'Anchor-AI'!X178</f>
        <v>0</v>
      </c>
      <c r="U180" s="140">
        <f>10*LOG10(1/((Summary!$C$75/10^(R180/10)+Summary!$C$76/10^(S180/10)+Summary!$C$77/10^(T180/10))/Summary!$C$78))</f>
        <v>0</v>
      </c>
      <c r="V180" s="140">
        <f>'Anchor-AI'!Y178</f>
        <v>0</v>
      </c>
      <c r="W180" s="140">
        <f>'Anchor-AI'!Z178</f>
        <v>0</v>
      </c>
      <c r="X180" s="141">
        <f t="shared" si="14"/>
        <v>0</v>
      </c>
      <c r="Y180" s="133"/>
      <c r="Z180" s="139">
        <f>'Test-AI'!L178</f>
        <v>0</v>
      </c>
      <c r="AA180" s="381">
        <f>'Test-AI'!M178</f>
        <v>0</v>
      </c>
      <c r="AB180" s="381">
        <f>'Test-AI'!N178</f>
        <v>0</v>
      </c>
      <c r="AC180" s="381">
        <f>'Test-AI'!O178</f>
        <v>0</v>
      </c>
      <c r="AD180" s="381">
        <f>(Summary!$C$58*AA180+Summary!$C$59*AB180+Summary!$C$60*AC180)/Summary!$C$61</f>
        <v>0</v>
      </c>
      <c r="AE180" s="381">
        <f>'Test-AI'!P178</f>
        <v>0</v>
      </c>
      <c r="AF180" s="381">
        <f>'Test-AI'!Q178</f>
        <v>0</v>
      </c>
      <c r="AG180" s="381">
        <f>'Test-AI'!R178</f>
        <v>0</v>
      </c>
      <c r="AH180" s="381">
        <f>'Test-AI'!S178</f>
        <v>0</v>
      </c>
      <c r="AI180" s="381">
        <f>'Test-AI'!T178</f>
        <v>0</v>
      </c>
      <c r="AJ180" s="381">
        <f>'Test-AI'!U178</f>
        <v>0</v>
      </c>
      <c r="AK180" s="381">
        <f>'Test-AI'!V178</f>
        <v>0</v>
      </c>
      <c r="AL180" s="381">
        <f>'Test-AI'!W178</f>
        <v>0</v>
      </c>
      <c r="AM180" s="381">
        <f>'Test-AI'!X178</f>
        <v>0</v>
      </c>
      <c r="AN180" s="381">
        <f>10*LOG10(1/((Summary!$C$75/10^(AK180/10)+Summary!$C$76/10^(AL180/10)+Summary!$C$77/10^(AM180/10))/Summary!$C$78))</f>
        <v>0</v>
      </c>
      <c r="AO180" s="140">
        <f>'Test-AI'!Y178</f>
        <v>0</v>
      </c>
      <c r="AP180" s="140">
        <f>'Test-AI'!Z178</f>
        <v>0</v>
      </c>
      <c r="AQ180" s="141">
        <f t="shared" si="10"/>
        <v>0</v>
      </c>
      <c r="AR180" s="142" t="e">
        <f t="shared" si="11"/>
        <v>#DIV/0!</v>
      </c>
      <c r="AS180" s="143" t="e">
        <f t="shared" si="12"/>
        <v>#DIV/0!</v>
      </c>
      <c r="AT180" s="136"/>
      <c r="AU180" s="136"/>
      <c r="AV180" s="467" t="s">
        <v>122</v>
      </c>
      <c r="AW180" s="468" t="e" cm="1">
        <f t="array" ref="AW180">bdRateExtend($G179:$G182,H179:H182,$Z179:$Z182,AA179:AA182)</f>
        <v>#VALUE!</v>
      </c>
      <c r="AX180" s="480"/>
      <c r="AY180" s="480"/>
      <c r="AZ180" s="497"/>
      <c r="BA180" s="497"/>
      <c r="BB180" s="480"/>
      <c r="BC180" s="468" t="e" cm="1">
        <f t="array" ref="BC180">bdRateExtend($G179:$G182,L179:L182,$Z179:$Z182,AE179:AE182)</f>
        <v>#VALUE!</v>
      </c>
      <c r="BD180" s="476"/>
      <c r="BE180" s="468" t="e" cm="1">
        <f t="array" ref="BE180">bdRateExtend($G179:$G182,M179:M182,$Z179:$Z182,AF179:AF182)</f>
        <v>#VALUE!</v>
      </c>
      <c r="BF180" s="476"/>
      <c r="BG180" s="469" t="e" cm="1">
        <f t="array" ref="BG180">bdRateExtend($G179:$G182,N179:N182,$Z179:$Z182,AG179:AG182,"None", FALSE,1)</f>
        <v>#VALUE!</v>
      </c>
      <c r="BH180" s="476"/>
      <c r="BI180" s="469" t="e" cm="1">
        <f t="array" ref="BI180">bdRateExtend($G179:$G182,O179:O182,$Z179:$Z182,AH179:AH182,"None", FALSE,1)</f>
        <v>#VALUE!</v>
      </c>
      <c r="BJ180" s="476"/>
      <c r="BK180" s="468" t="e" cm="1">
        <f t="array" ref="BK180">bdRateExtend($G179:$G182,P179:P182,$Z179:$Z182,AI179:AI182)</f>
        <v>#VALUE!</v>
      </c>
      <c r="BL180" s="476"/>
      <c r="BM180" s="468" t="e" cm="1">
        <f t="array" ref="BM180">bdRateExtend($G179:$G182,Q179:Q182,$Z179:$Z182,AJ179:AJ182)</f>
        <v>#VALUE!</v>
      </c>
      <c r="BN180" s="476"/>
      <c r="BO180" s="468" t="e" cm="1">
        <f t="array" ref="BO180">bdRateExtend($G179:$G182,R179:R182,$Z179:$Z182,AK179:AK182)</f>
        <v>#VALUE!</v>
      </c>
      <c r="BP180" s="480"/>
      <c r="BQ180" s="480"/>
      <c r="BR180" s="480"/>
      <c r="BS180" s="480"/>
      <c r="BT180" s="480"/>
      <c r="BU180" s="463" cm="1">
        <f t="array" ref="BU180">testVMAFRange($G179:$G182,N179:N182,$Z179:$Z182,AG179:AG182)</f>
        <v>0</v>
      </c>
      <c r="BV180" s="465"/>
      <c r="BW180" s="463" cm="1">
        <f t="array" ref="BW180">testVMAFRange($G179:$G182,O179:O182,$Z179:$Z182,AH179:AH182)</f>
        <v>0</v>
      </c>
      <c r="BX180" s="465"/>
    </row>
    <row r="181" spans="1:76" ht="17" customHeight="1" x14ac:dyDescent="0.35">
      <c r="A181" s="516"/>
      <c r="B181" s="525"/>
      <c r="C181" s="520"/>
      <c r="D181" s="490"/>
      <c r="E181" s="493"/>
      <c r="F181" s="138">
        <v>39</v>
      </c>
      <c r="G181" s="139">
        <f>'Anchor-AI'!L179</f>
        <v>0</v>
      </c>
      <c r="H181" s="140">
        <f>'Anchor-AI'!M179</f>
        <v>0</v>
      </c>
      <c r="I181" s="140">
        <f>'Anchor-AI'!N179</f>
        <v>0</v>
      </c>
      <c r="J181" s="140">
        <f>'Anchor-AI'!O179</f>
        <v>0</v>
      </c>
      <c r="K181" s="140">
        <f>(Summary!$C$58*H181+Summary!$C$59*I181+Summary!$C$60*J181)/Summary!$C$61</f>
        <v>0</v>
      </c>
      <c r="L181" s="140">
        <f>'Anchor-AI'!P179</f>
        <v>0</v>
      </c>
      <c r="M181" s="140">
        <f>'Anchor-AI'!Q179</f>
        <v>0</v>
      </c>
      <c r="N181" s="140">
        <f>'Anchor-AI'!R179</f>
        <v>0</v>
      </c>
      <c r="O181" s="140">
        <f>'Anchor-AI'!S179</f>
        <v>0</v>
      </c>
      <c r="P181" s="140">
        <f>'Anchor-AI'!T179</f>
        <v>0</v>
      </c>
      <c r="Q181" s="140">
        <f>'Anchor-AI'!U179</f>
        <v>0</v>
      </c>
      <c r="R181" s="140">
        <f>'Anchor-AI'!V179</f>
        <v>0</v>
      </c>
      <c r="S181" s="140">
        <f>'Anchor-AI'!W179</f>
        <v>0</v>
      </c>
      <c r="T181" s="140">
        <f>'Anchor-AI'!X179</f>
        <v>0</v>
      </c>
      <c r="U181" s="140">
        <f>10*LOG10(1/((Summary!$C$75/10^(R181/10)+Summary!$C$76/10^(S181/10)+Summary!$C$77/10^(T181/10))/Summary!$C$78))</f>
        <v>0</v>
      </c>
      <c r="V181" s="140">
        <f>'Anchor-AI'!Y179</f>
        <v>0</v>
      </c>
      <c r="W181" s="140">
        <f>'Anchor-AI'!Z179</f>
        <v>0</v>
      </c>
      <c r="X181" s="141">
        <f t="shared" si="14"/>
        <v>0</v>
      </c>
      <c r="Y181" s="133"/>
      <c r="Z181" s="139">
        <f>'Test-AI'!L179</f>
        <v>0</v>
      </c>
      <c r="AA181" s="381">
        <f>'Test-AI'!M179</f>
        <v>0</v>
      </c>
      <c r="AB181" s="381">
        <f>'Test-AI'!N179</f>
        <v>0</v>
      </c>
      <c r="AC181" s="381">
        <f>'Test-AI'!O179</f>
        <v>0</v>
      </c>
      <c r="AD181" s="381">
        <f>(Summary!$C$58*AA181+Summary!$C$59*AB181+Summary!$C$60*AC181)/Summary!$C$61</f>
        <v>0</v>
      </c>
      <c r="AE181" s="381">
        <f>'Test-AI'!P179</f>
        <v>0</v>
      </c>
      <c r="AF181" s="381">
        <f>'Test-AI'!Q179</f>
        <v>0</v>
      </c>
      <c r="AG181" s="381">
        <f>'Test-AI'!R179</f>
        <v>0</v>
      </c>
      <c r="AH181" s="381">
        <f>'Test-AI'!S179</f>
        <v>0</v>
      </c>
      <c r="AI181" s="381">
        <f>'Test-AI'!T179</f>
        <v>0</v>
      </c>
      <c r="AJ181" s="381">
        <f>'Test-AI'!U179</f>
        <v>0</v>
      </c>
      <c r="AK181" s="381">
        <f>'Test-AI'!V179</f>
        <v>0</v>
      </c>
      <c r="AL181" s="381">
        <f>'Test-AI'!W179</f>
        <v>0</v>
      </c>
      <c r="AM181" s="381">
        <f>'Test-AI'!X179</f>
        <v>0</v>
      </c>
      <c r="AN181" s="381">
        <f>10*LOG10(1/((Summary!$C$75/10^(AK181/10)+Summary!$C$76/10^(AL181/10)+Summary!$C$77/10^(AM181/10))/Summary!$C$78))</f>
        <v>0</v>
      </c>
      <c r="AO181" s="140">
        <f>'Test-AI'!Y179</f>
        <v>0</v>
      </c>
      <c r="AP181" s="140">
        <f>'Test-AI'!Z179</f>
        <v>0</v>
      </c>
      <c r="AQ181" s="141">
        <f t="shared" si="10"/>
        <v>0</v>
      </c>
      <c r="AR181" s="142" t="e">
        <f t="shared" si="11"/>
        <v>#DIV/0!</v>
      </c>
      <c r="AS181" s="143" t="e">
        <f t="shared" si="12"/>
        <v>#DIV/0!</v>
      </c>
      <c r="AT181" s="136"/>
      <c r="AU181" s="136"/>
      <c r="AV181" s="467"/>
      <c r="AW181" s="468"/>
      <c r="AX181" s="480"/>
      <c r="AY181" s="480"/>
      <c r="AZ181" s="497"/>
      <c r="BA181" s="497"/>
      <c r="BB181" s="480"/>
      <c r="BC181" s="468"/>
      <c r="BD181" s="476"/>
      <c r="BE181" s="468"/>
      <c r="BF181" s="476"/>
      <c r="BG181" s="469"/>
      <c r="BH181" s="476"/>
      <c r="BI181" s="469"/>
      <c r="BJ181" s="476"/>
      <c r="BK181" s="468"/>
      <c r="BL181" s="476"/>
      <c r="BM181" s="468"/>
      <c r="BN181" s="476"/>
      <c r="BO181" s="468"/>
      <c r="BP181" s="480"/>
      <c r="BQ181" s="480"/>
      <c r="BR181" s="480"/>
      <c r="BS181" s="480"/>
      <c r="BT181" s="480"/>
      <c r="BU181" s="463"/>
      <c r="BV181" s="465"/>
      <c r="BW181" s="463"/>
      <c r="BX181" s="465"/>
    </row>
    <row r="182" spans="1:76" ht="17" customHeight="1" x14ac:dyDescent="0.35">
      <c r="A182" s="516"/>
      <c r="B182" s="525"/>
      <c r="C182" s="520"/>
      <c r="D182" s="490"/>
      <c r="E182" s="493"/>
      <c r="F182" s="138">
        <v>47</v>
      </c>
      <c r="G182" s="139">
        <f>'Anchor-AI'!L180</f>
        <v>0</v>
      </c>
      <c r="H182" s="140">
        <f>'Anchor-AI'!M180</f>
        <v>0</v>
      </c>
      <c r="I182" s="140">
        <f>'Anchor-AI'!N180</f>
        <v>0</v>
      </c>
      <c r="J182" s="140">
        <f>'Anchor-AI'!O180</f>
        <v>0</v>
      </c>
      <c r="K182" s="140">
        <f>(Summary!$C$58*H182+Summary!$C$59*I182+Summary!$C$60*J182)/Summary!$C$61</f>
        <v>0</v>
      </c>
      <c r="L182" s="140">
        <f>'Anchor-AI'!P180</f>
        <v>0</v>
      </c>
      <c r="M182" s="140">
        <f>'Anchor-AI'!Q180</f>
        <v>0</v>
      </c>
      <c r="N182" s="140">
        <f>'Anchor-AI'!R180</f>
        <v>0</v>
      </c>
      <c r="O182" s="140">
        <f>'Anchor-AI'!S180</f>
        <v>0</v>
      </c>
      <c r="P182" s="140">
        <f>'Anchor-AI'!T180</f>
        <v>0</v>
      </c>
      <c r="Q182" s="140">
        <f>'Anchor-AI'!U180</f>
        <v>0</v>
      </c>
      <c r="R182" s="140">
        <f>'Anchor-AI'!V180</f>
        <v>0</v>
      </c>
      <c r="S182" s="140">
        <f>'Anchor-AI'!W180</f>
        <v>0</v>
      </c>
      <c r="T182" s="140">
        <f>'Anchor-AI'!X180</f>
        <v>0</v>
      </c>
      <c r="U182" s="140">
        <f>10*LOG10(1/((Summary!$C$75/10^(R182/10)+Summary!$C$76/10^(S182/10)+Summary!$C$77/10^(T182/10))/Summary!$C$78))</f>
        <v>0</v>
      </c>
      <c r="V182" s="140">
        <f>'Anchor-AI'!Y180</f>
        <v>0</v>
      </c>
      <c r="W182" s="140">
        <f>'Anchor-AI'!Z180</f>
        <v>0</v>
      </c>
      <c r="X182" s="141">
        <f t="shared" si="14"/>
        <v>0</v>
      </c>
      <c r="Y182" s="133"/>
      <c r="Z182" s="139">
        <f>'Test-AI'!L180</f>
        <v>0</v>
      </c>
      <c r="AA182" s="381">
        <f>'Test-AI'!M180</f>
        <v>0</v>
      </c>
      <c r="AB182" s="381">
        <f>'Test-AI'!N180</f>
        <v>0</v>
      </c>
      <c r="AC182" s="381">
        <f>'Test-AI'!O180</f>
        <v>0</v>
      </c>
      <c r="AD182" s="381">
        <f>(Summary!$C$58*AA182+Summary!$C$59*AB182+Summary!$C$60*AC182)/Summary!$C$61</f>
        <v>0</v>
      </c>
      <c r="AE182" s="381">
        <f>'Test-AI'!P180</f>
        <v>0</v>
      </c>
      <c r="AF182" s="381">
        <f>'Test-AI'!Q180</f>
        <v>0</v>
      </c>
      <c r="AG182" s="381">
        <f>'Test-AI'!R180</f>
        <v>0</v>
      </c>
      <c r="AH182" s="381">
        <f>'Test-AI'!S180</f>
        <v>0</v>
      </c>
      <c r="AI182" s="381">
        <f>'Test-AI'!T180</f>
        <v>0</v>
      </c>
      <c r="AJ182" s="381">
        <f>'Test-AI'!U180</f>
        <v>0</v>
      </c>
      <c r="AK182" s="381">
        <f>'Test-AI'!V180</f>
        <v>0</v>
      </c>
      <c r="AL182" s="381">
        <f>'Test-AI'!W180</f>
        <v>0</v>
      </c>
      <c r="AM182" s="381">
        <f>'Test-AI'!X180</f>
        <v>0</v>
      </c>
      <c r="AN182" s="381">
        <f>10*LOG10(1/((Summary!$C$75/10^(AK182/10)+Summary!$C$76/10^(AL182/10)+Summary!$C$77/10^(AM182/10))/Summary!$C$78))</f>
        <v>0</v>
      </c>
      <c r="AO182" s="140">
        <f>'Test-AI'!Y180</f>
        <v>0</v>
      </c>
      <c r="AP182" s="140">
        <f>'Test-AI'!Z180</f>
        <v>0</v>
      </c>
      <c r="AQ182" s="141">
        <f t="shared" si="10"/>
        <v>0</v>
      </c>
      <c r="AR182" s="142" t="e">
        <f t="shared" si="11"/>
        <v>#DIV/0!</v>
      </c>
      <c r="AS182" s="143" t="e">
        <f t="shared" si="12"/>
        <v>#DIV/0!</v>
      </c>
      <c r="AT182" s="136"/>
      <c r="AU182" s="136"/>
      <c r="AV182" s="467" t="s">
        <v>123</v>
      </c>
      <c r="AW182" s="468" t="e" cm="1">
        <f t="array" ref="AW182">bdRateExtend($G180:$G183,H180:H183,$Z180:$Z183,AA180:AA183)</f>
        <v>#VALUE!</v>
      </c>
      <c r="AX182" s="480"/>
      <c r="AY182" s="480"/>
      <c r="AZ182" s="497"/>
      <c r="BA182" s="497"/>
      <c r="BB182" s="480"/>
      <c r="BC182" s="468" t="e" cm="1">
        <f t="array" ref="BC182">bdRateExtend($G180:$G183,L180:L183,$Z180:$Z183,AE180:AE183)</f>
        <v>#VALUE!</v>
      </c>
      <c r="BD182" s="476"/>
      <c r="BE182" s="468" t="e" cm="1">
        <f t="array" ref="BE182">bdRateExtend($G180:$G183,M180:M183,$Z180:$Z183,AF180:AF183)</f>
        <v>#VALUE!</v>
      </c>
      <c r="BF182" s="476"/>
      <c r="BG182" s="469" t="e" cm="1">
        <f t="array" ref="BG182">bdRateExtend($G180:$G183,N180:N183,$Z180:$Z183,AG180:AG183,"None", FALSE,1)</f>
        <v>#VALUE!</v>
      </c>
      <c r="BH182" s="476"/>
      <c r="BI182" s="469" t="e" cm="1">
        <f t="array" ref="BI182">bdRateExtend($G180:$G183,O180:O183,$Z180:$Z183,AH180:AH183,"None", FALSE,1)</f>
        <v>#VALUE!</v>
      </c>
      <c r="BJ182" s="476"/>
      <c r="BK182" s="468" t="e" cm="1">
        <f t="array" ref="BK182">bdRateExtend($G180:$G183,P180:P183,$Z180:$Z183,AI180:AI183)</f>
        <v>#VALUE!</v>
      </c>
      <c r="BL182" s="476"/>
      <c r="BM182" s="468" t="e" cm="1">
        <f t="array" ref="BM182">bdRateExtend($G180:$G183,Q180:Q183,$Z180:$Z183,AJ180:AJ183)</f>
        <v>#VALUE!</v>
      </c>
      <c r="BN182" s="476"/>
      <c r="BO182" s="468" t="e" cm="1">
        <f t="array" ref="BO182">bdRateExtend($G180:$G183,R180:R183,$Z180:$Z183,AK180:AK183)</f>
        <v>#VALUE!</v>
      </c>
      <c r="BP182" s="480"/>
      <c r="BQ182" s="480"/>
      <c r="BR182" s="480"/>
      <c r="BS182" s="480"/>
      <c r="BT182" s="480"/>
      <c r="BU182" s="463" cm="1">
        <f t="array" ref="BU182">testVMAFRange($G180:$G183,N180:N183,$Z180:$Z183,AG180:AG183)</f>
        <v>0</v>
      </c>
      <c r="BV182" s="465"/>
      <c r="BW182" s="463" cm="1">
        <f t="array" ref="BW182">testVMAFRange($G180:$G183,O180:O183,$Z180:$Z183,AH180:AH183)</f>
        <v>0</v>
      </c>
      <c r="BX182" s="465"/>
    </row>
    <row r="183" spans="1:76" ht="17" customHeight="1" thickBot="1" x14ac:dyDescent="0.4">
      <c r="A183" s="517"/>
      <c r="B183" s="528"/>
      <c r="C183" s="521"/>
      <c r="D183" s="522"/>
      <c r="E183" s="523"/>
      <c r="F183" s="144">
        <v>55</v>
      </c>
      <c r="G183" s="145">
        <f>'Anchor-AI'!L181</f>
        <v>0</v>
      </c>
      <c r="H183" s="146">
        <f>'Anchor-AI'!M181</f>
        <v>0</v>
      </c>
      <c r="I183" s="146">
        <f>'Anchor-AI'!N181</f>
        <v>0</v>
      </c>
      <c r="J183" s="146">
        <f>'Anchor-AI'!O181</f>
        <v>0</v>
      </c>
      <c r="K183" s="146">
        <f>(Summary!$C$58*H183+Summary!$C$59*I183+Summary!$C$60*J183)/Summary!$C$61</f>
        <v>0</v>
      </c>
      <c r="L183" s="146">
        <f>'Anchor-AI'!P181</f>
        <v>0</v>
      </c>
      <c r="M183" s="146">
        <f>'Anchor-AI'!Q181</f>
        <v>0</v>
      </c>
      <c r="N183" s="146">
        <f>'Anchor-AI'!R181</f>
        <v>0</v>
      </c>
      <c r="O183" s="146">
        <f>'Anchor-AI'!S181</f>
        <v>0</v>
      </c>
      <c r="P183" s="146">
        <f>'Anchor-AI'!T181</f>
        <v>0</v>
      </c>
      <c r="Q183" s="146">
        <f>'Anchor-AI'!U181</f>
        <v>0</v>
      </c>
      <c r="R183" s="146">
        <f>'Anchor-AI'!V181</f>
        <v>0</v>
      </c>
      <c r="S183" s="146">
        <f>'Anchor-AI'!W181</f>
        <v>0</v>
      </c>
      <c r="T183" s="146">
        <f>'Anchor-AI'!X181</f>
        <v>0</v>
      </c>
      <c r="U183" s="146">
        <f>10*LOG10(1/((Summary!$C$75/10^(R183/10)+Summary!$C$76/10^(S183/10)+Summary!$C$77/10^(T183/10))/Summary!$C$78))</f>
        <v>0</v>
      </c>
      <c r="V183" s="140">
        <f>'Anchor-AI'!Y181</f>
        <v>0</v>
      </c>
      <c r="W183" s="140">
        <f>'Anchor-AI'!Z181</f>
        <v>0</v>
      </c>
      <c r="X183" s="147">
        <f t="shared" si="14"/>
        <v>0</v>
      </c>
      <c r="Y183" s="133"/>
      <c r="Z183" s="145">
        <f>'Test-AI'!L181</f>
        <v>0</v>
      </c>
      <c r="AA183" s="382">
        <f>'Test-AI'!M181</f>
        <v>0</v>
      </c>
      <c r="AB183" s="382">
        <f>'Test-AI'!N181</f>
        <v>0</v>
      </c>
      <c r="AC183" s="382">
        <f>'Test-AI'!O181</f>
        <v>0</v>
      </c>
      <c r="AD183" s="382">
        <f>(Summary!$C$58*AA183+Summary!$C$59*AB183+Summary!$C$60*AC183)/Summary!$C$61</f>
        <v>0</v>
      </c>
      <c r="AE183" s="382">
        <f>'Test-AI'!P181</f>
        <v>0</v>
      </c>
      <c r="AF183" s="382">
        <f>'Test-AI'!Q181</f>
        <v>0</v>
      </c>
      <c r="AG183" s="382">
        <f>'Test-AI'!R181</f>
        <v>0</v>
      </c>
      <c r="AH183" s="382">
        <f>'Test-AI'!S181</f>
        <v>0</v>
      </c>
      <c r="AI183" s="382">
        <f>'Test-AI'!T181</f>
        <v>0</v>
      </c>
      <c r="AJ183" s="382">
        <f>'Test-AI'!U181</f>
        <v>0</v>
      </c>
      <c r="AK183" s="382">
        <f>'Test-AI'!V181</f>
        <v>0</v>
      </c>
      <c r="AL183" s="382">
        <f>'Test-AI'!W181</f>
        <v>0</v>
      </c>
      <c r="AM183" s="382">
        <f>'Test-AI'!X181</f>
        <v>0</v>
      </c>
      <c r="AN183" s="382">
        <f>10*LOG10(1/((Summary!$C$75/10^(AK183/10)+Summary!$C$76/10^(AL183/10)+Summary!$C$77/10^(AM183/10))/Summary!$C$78))</f>
        <v>0</v>
      </c>
      <c r="AO183" s="140">
        <f>'Test-AI'!Y181</f>
        <v>0</v>
      </c>
      <c r="AP183" s="140">
        <f>'Test-AI'!Z181</f>
        <v>0</v>
      </c>
      <c r="AQ183" s="147">
        <f t="shared" si="10"/>
        <v>0</v>
      </c>
      <c r="AR183" s="148" t="e">
        <f t="shared" si="11"/>
        <v>#DIV/0!</v>
      </c>
      <c r="AS183" s="149" t="e">
        <f t="shared" si="12"/>
        <v>#DIV/0!</v>
      </c>
      <c r="AT183" s="136"/>
      <c r="AU183" s="136"/>
      <c r="AV183" s="470"/>
      <c r="AW183" s="471"/>
      <c r="AX183" s="481"/>
      <c r="AY183" s="481"/>
      <c r="AZ183" s="498"/>
      <c r="BA183" s="498"/>
      <c r="BB183" s="481"/>
      <c r="BC183" s="471"/>
      <c r="BD183" s="477"/>
      <c r="BE183" s="471"/>
      <c r="BF183" s="477"/>
      <c r="BG183" s="472"/>
      <c r="BH183" s="477"/>
      <c r="BI183" s="472"/>
      <c r="BJ183" s="477"/>
      <c r="BK183" s="471"/>
      <c r="BL183" s="477"/>
      <c r="BM183" s="471"/>
      <c r="BN183" s="477"/>
      <c r="BO183" s="471"/>
      <c r="BP183" s="481"/>
      <c r="BQ183" s="481"/>
      <c r="BR183" s="481"/>
      <c r="BS183" s="481"/>
      <c r="BT183" s="481"/>
      <c r="BU183" s="473"/>
      <c r="BV183" s="466"/>
      <c r="BW183" s="473"/>
      <c r="BX183" s="466"/>
    </row>
    <row r="184" spans="1:76" ht="17" customHeight="1" x14ac:dyDescent="0.35">
      <c r="A184" s="488" t="s">
        <v>106</v>
      </c>
      <c r="B184" s="482" t="s">
        <v>22</v>
      </c>
      <c r="C184" s="519" t="s">
        <v>53</v>
      </c>
      <c r="D184" s="489">
        <v>30</v>
      </c>
      <c r="E184" s="492">
        <v>8</v>
      </c>
      <c r="F184" s="129">
        <v>15</v>
      </c>
      <c r="G184" s="130">
        <f>'Anchor-AI'!L182</f>
        <v>0</v>
      </c>
      <c r="H184" s="131">
        <f>'Anchor-AI'!M182</f>
        <v>0</v>
      </c>
      <c r="I184" s="131">
        <f>'Anchor-AI'!N182</f>
        <v>0</v>
      </c>
      <c r="J184" s="131">
        <f>'Anchor-AI'!O182</f>
        <v>0</v>
      </c>
      <c r="K184" s="131">
        <f>(Summary!$C$58*H184+Summary!$C$59*I184+Summary!$C$60*J184)/Summary!$C$61</f>
        <v>0</v>
      </c>
      <c r="L184" s="131">
        <f>'Anchor-AI'!P182</f>
        <v>0</v>
      </c>
      <c r="M184" s="131">
        <f>'Anchor-AI'!Q182</f>
        <v>0</v>
      </c>
      <c r="N184" s="131">
        <f>'Anchor-AI'!R182</f>
        <v>0</v>
      </c>
      <c r="O184" s="131">
        <f>'Anchor-AI'!S182</f>
        <v>0</v>
      </c>
      <c r="P184" s="131">
        <f>'Anchor-AI'!T182</f>
        <v>0</v>
      </c>
      <c r="Q184" s="131">
        <f>'Anchor-AI'!U182</f>
        <v>0</v>
      </c>
      <c r="R184" s="131">
        <f>'Anchor-AI'!V182</f>
        <v>0</v>
      </c>
      <c r="S184" s="131">
        <f>'Anchor-AI'!W182</f>
        <v>0</v>
      </c>
      <c r="T184" s="131">
        <f>'Anchor-AI'!X182</f>
        <v>0</v>
      </c>
      <c r="U184" s="131">
        <f>10*LOG10(1/((Summary!$C$75/10^(R184/10)+Summary!$C$76/10^(S184/10)+Summary!$C$77/10^(T184/10))/Summary!$C$78))</f>
        <v>0</v>
      </c>
      <c r="V184" s="131">
        <f>'Anchor-AI'!Y182</f>
        <v>0</v>
      </c>
      <c r="W184" s="131">
        <f>'Anchor-AI'!Z182</f>
        <v>0</v>
      </c>
      <c r="X184" s="132">
        <f t="shared" ref="X184:X247" si="15">V184/3600</f>
        <v>0</v>
      </c>
      <c r="Y184" s="133"/>
      <c r="Z184" s="130">
        <f>'Test-AI'!L182</f>
        <v>0</v>
      </c>
      <c r="AA184" s="380">
        <f>'Test-AI'!M182</f>
        <v>0</v>
      </c>
      <c r="AB184" s="380">
        <f>'Test-AI'!N182</f>
        <v>0</v>
      </c>
      <c r="AC184" s="380">
        <f>'Test-AI'!O182</f>
        <v>0</v>
      </c>
      <c r="AD184" s="380">
        <f>(Summary!$C$58*AA184+Summary!$C$59*AB184+Summary!$C$60*AC184)/Summary!$C$61</f>
        <v>0</v>
      </c>
      <c r="AE184" s="380">
        <f>'Test-AI'!P182</f>
        <v>0</v>
      </c>
      <c r="AF184" s="380">
        <f>'Test-AI'!Q182</f>
        <v>0</v>
      </c>
      <c r="AG184" s="380">
        <f>'Test-AI'!R182</f>
        <v>0</v>
      </c>
      <c r="AH184" s="380">
        <f>'Test-AI'!S182</f>
        <v>0</v>
      </c>
      <c r="AI184" s="380">
        <f>'Test-AI'!T182</f>
        <v>0</v>
      </c>
      <c r="AJ184" s="380">
        <f>'Test-AI'!U182</f>
        <v>0</v>
      </c>
      <c r="AK184" s="380">
        <f>'Test-AI'!V182</f>
        <v>0</v>
      </c>
      <c r="AL184" s="380">
        <f>'Test-AI'!W182</f>
        <v>0</v>
      </c>
      <c r="AM184" s="380">
        <f>'Test-AI'!X182</f>
        <v>0</v>
      </c>
      <c r="AN184" s="380">
        <f>10*LOG10(1/((Summary!$C$75/10^(AK184/10)+Summary!$C$76/10^(AL184/10)+Summary!$C$77/10^(AM184/10))/Summary!$C$78))</f>
        <v>0</v>
      </c>
      <c r="AO184" s="131">
        <f>'Test-AI'!Y182</f>
        <v>0</v>
      </c>
      <c r="AP184" s="131">
        <f>'Test-AI'!Z182</f>
        <v>0</v>
      </c>
      <c r="AQ184" s="132">
        <f t="shared" si="10"/>
        <v>0</v>
      </c>
      <c r="AR184" s="134" t="e">
        <f t="shared" si="11"/>
        <v>#DIV/0!</v>
      </c>
      <c r="AS184" s="135" t="e">
        <f t="shared" si="12"/>
        <v>#DIV/0!</v>
      </c>
      <c r="AT184" s="136"/>
      <c r="AU184" s="136"/>
      <c r="AV184" s="495" t="s">
        <v>121</v>
      </c>
      <c r="AW184" s="478" t="e" cm="1">
        <f t="array" ref="AW184">bdRateExtend($G184:$G187,H184:H187,$Z184:$Z187,AA184:AA187)</f>
        <v>#VALUE!</v>
      </c>
      <c r="AX184" s="479" t="e" cm="1">
        <f t="array" ref="AX184">bdRateExtend($G184:$G189,H184:H189,$Z184:$Z189,AA184:AA189)</f>
        <v>#VALUE!</v>
      </c>
      <c r="AY184" s="479" t="e" cm="1">
        <f t="array" ref="AY184">bdRateExtend($G184:$G189,I184:I189,$Z184:$Z189,AB184:AB189)</f>
        <v>#VALUE!</v>
      </c>
      <c r="AZ184" s="496" t="e" cm="1">
        <f t="array" ref="AZ184">bdRateExtend($G184:$G189,J184:J189,$Z184:$Z189,AC184:AC189)</f>
        <v>#VALUE!</v>
      </c>
      <c r="BA184" s="496" t="e" cm="1">
        <f t="array" ref="BA184">bdRateExtend($G184:$G189,K184:K189,$Z184:$Z189,AD184:AD189)</f>
        <v>#VALUE!</v>
      </c>
      <c r="BB184" s="479" t="e">
        <f>(Summary!$C$89*AX184+Summary!$C$90*AY184+Summary!$C$91*AZ184)/Summary!$C$92</f>
        <v>#VALUE!</v>
      </c>
      <c r="BC184" s="478" t="e" cm="1">
        <f t="array" ref="BC184">bdRateExtend($G184:$G187,L184:L187,$Z184:$Z187,AE184:AE187)</f>
        <v>#VALUE!</v>
      </c>
      <c r="BD184" s="475" t="e" cm="1">
        <f t="array" ref="BD184">bdRateExtend($G184:$G189,L184:L189,$Z184:$Z189,AE184:AE189)</f>
        <v>#VALUE!</v>
      </c>
      <c r="BE184" s="478" t="e" cm="1">
        <f t="array" ref="BE184">bdRateExtend($G184:$G187,M184:M187,$Z184:$Z187,AF184:AF187)</f>
        <v>#VALUE!</v>
      </c>
      <c r="BF184" s="475" t="e" cm="1">
        <f t="array" ref="BF184">bdRateExtend($G184:$G189,M184:M189,$Z184:$Z189,AF184:AF189)</f>
        <v>#VALUE!</v>
      </c>
      <c r="BG184" s="474" t="e" cm="1">
        <f t="array" ref="BG184">bdRateExtend($G184:$G187,N184:N187,$Z184:$Z187,AG184:AG187,"None", FALSE,1)</f>
        <v>#VALUE!</v>
      </c>
      <c r="BH184" s="475" t="e" cm="1">
        <f t="array" ref="BH184">bdRateExtend($G184:$G189,N184:N189,$Z184:$Z189,AG184:AG189,"None", FALSE,1)</f>
        <v>#VALUE!</v>
      </c>
      <c r="BI184" s="474" t="e" cm="1">
        <f t="array" ref="BI184">bdRateExtend($G184:$G187,O184:O187,$Z184:$Z187,AH184:AH187,"None", FALSE,1)</f>
        <v>#VALUE!</v>
      </c>
      <c r="BJ184" s="475" t="e" cm="1">
        <f t="array" ref="BJ184">bdRateExtend($G184:$G189,O184:O189,$Z184:$Z189,AH184:AH189,"None", FALSE,1)</f>
        <v>#VALUE!</v>
      </c>
      <c r="BK184" s="478" t="e" cm="1">
        <f t="array" ref="BK184">bdRateExtend($G184:$G187,P184:P187,$Z184:$Z187,AI184:AI187)</f>
        <v>#VALUE!</v>
      </c>
      <c r="BL184" s="475" t="e" cm="1">
        <f t="array" ref="BL184">bdRateExtend($G184:$G189,P184:P189,$Z184:$Z189,AI184:AI189)</f>
        <v>#VALUE!</v>
      </c>
      <c r="BM184" s="478" t="e" cm="1">
        <f t="array" ref="BM184">bdRateExtend($G184:$G187,Q184:Q187,$Z184:$Z187,AJ184:AJ187)</f>
        <v>#VALUE!</v>
      </c>
      <c r="BN184" s="475" t="e" cm="1">
        <f t="array" ref="BN184">bdRateExtend($G184:$G189,Q184:Q189,$Z184:$Z189,AJ184:AJ189)</f>
        <v>#VALUE!</v>
      </c>
      <c r="BO184" s="478" t="e" cm="1">
        <f t="array" ref="BO184">bdRateExtend($G184:$G187,R184:R187,$Z184:$Z187,AK184:AK187)</f>
        <v>#VALUE!</v>
      </c>
      <c r="BP184" s="479" t="e" cm="1">
        <f t="array" ref="BP184">bdRateExtend($G184:$G189,R184:R189,$Z184:$Z189,AK184:AK189)</f>
        <v>#VALUE!</v>
      </c>
      <c r="BQ184" s="479" t="e" cm="1">
        <f t="array" ref="BQ184">bdRateExtend($G184:$G189,S184:S189,$Z184:$Z189,AL184:AL189)</f>
        <v>#VALUE!</v>
      </c>
      <c r="BR184" s="479" t="e" cm="1">
        <f t="array" ref="BR184">bdRateExtend($G184:$G189,T184:T189,$Z184:$Z189,AM184:AM189)</f>
        <v>#VALUE!</v>
      </c>
      <c r="BS184" s="479" t="e" cm="1">
        <f t="array" ref="BS184">bdRateExtend($G184:$G189,U184:U189,$Z184:$Z189,AN184:AN189)</f>
        <v>#VALUE!</v>
      </c>
      <c r="BT184" s="479" t="e">
        <f>(Summary!$C$103*BP184+Summary!$C$104*BQ184+Summary!$C$105*BR184)/Summary!$C$106</f>
        <v>#VALUE!</v>
      </c>
      <c r="BU184" s="462" cm="1">
        <f t="array" ref="BU184">testVMAFRange($G184:$G187,N184:N187,$Z184:$Z187,AG184:AG187)</f>
        <v>0</v>
      </c>
      <c r="BV184" s="464" cm="1">
        <f t="array" ref="BV184">testVMAFRange($G184:$G189,N184:N189,$Z184:$Z189,AG184:AG189)</f>
        <v>0</v>
      </c>
      <c r="BW184" s="462" cm="1">
        <f t="array" ref="BW184">testVMAFRange($G184:$G187,O184:O187,$Z184:$Z187,AH184:AH187)</f>
        <v>0</v>
      </c>
      <c r="BX184" s="464" cm="1">
        <f t="array" ref="BX184">testVMAFRange($G184:$G189,O184:O189,$Z184:$Z189,AH184:AH189)</f>
        <v>0</v>
      </c>
    </row>
    <row r="185" spans="1:76" ht="17" customHeight="1" x14ac:dyDescent="0.35">
      <c r="A185" s="516"/>
      <c r="B185" s="483"/>
      <c r="C185" s="520"/>
      <c r="D185" s="490"/>
      <c r="E185" s="493"/>
      <c r="F185" s="138">
        <v>23</v>
      </c>
      <c r="G185" s="139">
        <f>'Anchor-AI'!L183</f>
        <v>0</v>
      </c>
      <c r="H185" s="140">
        <f>'Anchor-AI'!M183</f>
        <v>0</v>
      </c>
      <c r="I185" s="140">
        <f>'Anchor-AI'!N183</f>
        <v>0</v>
      </c>
      <c r="J185" s="140">
        <f>'Anchor-AI'!O183</f>
        <v>0</v>
      </c>
      <c r="K185" s="140">
        <f>(Summary!$C$58*H185+Summary!$C$59*I185+Summary!$C$60*J185)/Summary!$C$61</f>
        <v>0</v>
      </c>
      <c r="L185" s="140">
        <f>'Anchor-AI'!P183</f>
        <v>0</v>
      </c>
      <c r="M185" s="140">
        <f>'Anchor-AI'!Q183</f>
        <v>0</v>
      </c>
      <c r="N185" s="140">
        <f>'Anchor-AI'!R183</f>
        <v>0</v>
      </c>
      <c r="O185" s="140">
        <f>'Anchor-AI'!S183</f>
        <v>0</v>
      </c>
      <c r="P185" s="140">
        <f>'Anchor-AI'!T183</f>
        <v>0</v>
      </c>
      <c r="Q185" s="140">
        <f>'Anchor-AI'!U183</f>
        <v>0</v>
      </c>
      <c r="R185" s="140">
        <f>'Anchor-AI'!V183</f>
        <v>0</v>
      </c>
      <c r="S185" s="140">
        <f>'Anchor-AI'!W183</f>
        <v>0</v>
      </c>
      <c r="T185" s="140">
        <f>'Anchor-AI'!X183</f>
        <v>0</v>
      </c>
      <c r="U185" s="140">
        <f>10*LOG10(1/((Summary!$C$75/10^(R185/10)+Summary!$C$76/10^(S185/10)+Summary!$C$77/10^(T185/10))/Summary!$C$78))</f>
        <v>0</v>
      </c>
      <c r="V185" s="140">
        <f>'Anchor-AI'!Y183</f>
        <v>0</v>
      </c>
      <c r="W185" s="140">
        <f>'Anchor-AI'!Z183</f>
        <v>0</v>
      </c>
      <c r="X185" s="141">
        <f t="shared" si="15"/>
        <v>0</v>
      </c>
      <c r="Y185" s="133"/>
      <c r="Z185" s="139">
        <f>'Test-AI'!L183</f>
        <v>0</v>
      </c>
      <c r="AA185" s="381">
        <f>'Test-AI'!M183</f>
        <v>0</v>
      </c>
      <c r="AB185" s="381">
        <f>'Test-AI'!N183</f>
        <v>0</v>
      </c>
      <c r="AC185" s="381">
        <f>'Test-AI'!O183</f>
        <v>0</v>
      </c>
      <c r="AD185" s="381">
        <f>(Summary!$C$58*AA185+Summary!$C$59*AB185+Summary!$C$60*AC185)/Summary!$C$61</f>
        <v>0</v>
      </c>
      <c r="AE185" s="381">
        <f>'Test-AI'!P183</f>
        <v>0</v>
      </c>
      <c r="AF185" s="381">
        <f>'Test-AI'!Q183</f>
        <v>0</v>
      </c>
      <c r="AG185" s="381">
        <f>'Test-AI'!R183</f>
        <v>0</v>
      </c>
      <c r="AH185" s="381">
        <f>'Test-AI'!S183</f>
        <v>0</v>
      </c>
      <c r="AI185" s="381">
        <f>'Test-AI'!T183</f>
        <v>0</v>
      </c>
      <c r="AJ185" s="381">
        <f>'Test-AI'!U183</f>
        <v>0</v>
      </c>
      <c r="AK185" s="381">
        <f>'Test-AI'!V183</f>
        <v>0</v>
      </c>
      <c r="AL185" s="381">
        <f>'Test-AI'!W183</f>
        <v>0</v>
      </c>
      <c r="AM185" s="381">
        <f>'Test-AI'!X183</f>
        <v>0</v>
      </c>
      <c r="AN185" s="381">
        <f>10*LOG10(1/((Summary!$C$75/10^(AK185/10)+Summary!$C$76/10^(AL185/10)+Summary!$C$77/10^(AM185/10))/Summary!$C$78))</f>
        <v>0</v>
      </c>
      <c r="AO185" s="140">
        <f>'Test-AI'!Y183</f>
        <v>0</v>
      </c>
      <c r="AP185" s="140">
        <f>'Test-AI'!Z183</f>
        <v>0</v>
      </c>
      <c r="AQ185" s="141">
        <f t="shared" si="10"/>
        <v>0</v>
      </c>
      <c r="AR185" s="142" t="e">
        <f t="shared" si="11"/>
        <v>#DIV/0!</v>
      </c>
      <c r="AS185" s="143" t="e">
        <f t="shared" si="12"/>
        <v>#DIV/0!</v>
      </c>
      <c r="AT185" s="136"/>
      <c r="AU185" s="136"/>
      <c r="AV185" s="467"/>
      <c r="AW185" s="468"/>
      <c r="AX185" s="480"/>
      <c r="AY185" s="480"/>
      <c r="AZ185" s="497"/>
      <c r="BA185" s="497"/>
      <c r="BB185" s="480"/>
      <c r="BC185" s="468"/>
      <c r="BD185" s="476"/>
      <c r="BE185" s="468"/>
      <c r="BF185" s="476"/>
      <c r="BG185" s="469"/>
      <c r="BH185" s="476"/>
      <c r="BI185" s="469"/>
      <c r="BJ185" s="476"/>
      <c r="BK185" s="468"/>
      <c r="BL185" s="476"/>
      <c r="BM185" s="468"/>
      <c r="BN185" s="476"/>
      <c r="BO185" s="468"/>
      <c r="BP185" s="480"/>
      <c r="BQ185" s="480"/>
      <c r="BR185" s="480"/>
      <c r="BS185" s="480"/>
      <c r="BT185" s="480"/>
      <c r="BU185" s="463"/>
      <c r="BV185" s="465"/>
      <c r="BW185" s="463"/>
      <c r="BX185" s="465"/>
    </row>
    <row r="186" spans="1:76" ht="17" customHeight="1" x14ac:dyDescent="0.35">
      <c r="A186" s="516"/>
      <c r="B186" s="483"/>
      <c r="C186" s="520"/>
      <c r="D186" s="490"/>
      <c r="E186" s="493"/>
      <c r="F186" s="138">
        <v>31</v>
      </c>
      <c r="G186" s="139">
        <f>'Anchor-AI'!L184</f>
        <v>0</v>
      </c>
      <c r="H186" s="140">
        <f>'Anchor-AI'!M184</f>
        <v>0</v>
      </c>
      <c r="I186" s="140">
        <f>'Anchor-AI'!N184</f>
        <v>0</v>
      </c>
      <c r="J186" s="140">
        <f>'Anchor-AI'!O184</f>
        <v>0</v>
      </c>
      <c r="K186" s="140">
        <f>(Summary!$C$58*H186+Summary!$C$59*I186+Summary!$C$60*J186)/Summary!$C$61</f>
        <v>0</v>
      </c>
      <c r="L186" s="140">
        <f>'Anchor-AI'!P184</f>
        <v>0</v>
      </c>
      <c r="M186" s="140">
        <f>'Anchor-AI'!Q184</f>
        <v>0</v>
      </c>
      <c r="N186" s="140">
        <f>'Anchor-AI'!R184</f>
        <v>0</v>
      </c>
      <c r="O186" s="140">
        <f>'Anchor-AI'!S184</f>
        <v>0</v>
      </c>
      <c r="P186" s="140">
        <f>'Anchor-AI'!T184</f>
        <v>0</v>
      </c>
      <c r="Q186" s="140">
        <f>'Anchor-AI'!U184</f>
        <v>0</v>
      </c>
      <c r="R186" s="140">
        <f>'Anchor-AI'!V184</f>
        <v>0</v>
      </c>
      <c r="S186" s="140">
        <f>'Anchor-AI'!W184</f>
        <v>0</v>
      </c>
      <c r="T186" s="140">
        <f>'Anchor-AI'!X184</f>
        <v>0</v>
      </c>
      <c r="U186" s="140">
        <f>10*LOG10(1/((Summary!$C$75/10^(R186/10)+Summary!$C$76/10^(S186/10)+Summary!$C$77/10^(T186/10))/Summary!$C$78))</f>
        <v>0</v>
      </c>
      <c r="V186" s="140">
        <f>'Anchor-AI'!Y184</f>
        <v>0</v>
      </c>
      <c r="W186" s="140">
        <f>'Anchor-AI'!Z184</f>
        <v>0</v>
      </c>
      <c r="X186" s="141">
        <f t="shared" si="15"/>
        <v>0</v>
      </c>
      <c r="Y186" s="133"/>
      <c r="Z186" s="139">
        <f>'Test-AI'!L184</f>
        <v>0</v>
      </c>
      <c r="AA186" s="381">
        <f>'Test-AI'!M184</f>
        <v>0</v>
      </c>
      <c r="AB186" s="381">
        <f>'Test-AI'!N184</f>
        <v>0</v>
      </c>
      <c r="AC186" s="381">
        <f>'Test-AI'!O184</f>
        <v>0</v>
      </c>
      <c r="AD186" s="381">
        <f>(Summary!$C$58*AA186+Summary!$C$59*AB186+Summary!$C$60*AC186)/Summary!$C$61</f>
        <v>0</v>
      </c>
      <c r="AE186" s="381">
        <f>'Test-AI'!P184</f>
        <v>0</v>
      </c>
      <c r="AF186" s="381">
        <f>'Test-AI'!Q184</f>
        <v>0</v>
      </c>
      <c r="AG186" s="381">
        <f>'Test-AI'!R184</f>
        <v>0</v>
      </c>
      <c r="AH186" s="381">
        <f>'Test-AI'!S184</f>
        <v>0</v>
      </c>
      <c r="AI186" s="381">
        <f>'Test-AI'!T184</f>
        <v>0</v>
      </c>
      <c r="AJ186" s="381">
        <f>'Test-AI'!U184</f>
        <v>0</v>
      </c>
      <c r="AK186" s="381">
        <f>'Test-AI'!V184</f>
        <v>0</v>
      </c>
      <c r="AL186" s="381">
        <f>'Test-AI'!W184</f>
        <v>0</v>
      </c>
      <c r="AM186" s="381">
        <f>'Test-AI'!X184</f>
        <v>0</v>
      </c>
      <c r="AN186" s="381">
        <f>10*LOG10(1/((Summary!$C$75/10^(AK186/10)+Summary!$C$76/10^(AL186/10)+Summary!$C$77/10^(AM186/10))/Summary!$C$78))</f>
        <v>0</v>
      </c>
      <c r="AO186" s="140">
        <f>'Test-AI'!Y184</f>
        <v>0</v>
      </c>
      <c r="AP186" s="140">
        <f>'Test-AI'!Z184</f>
        <v>0</v>
      </c>
      <c r="AQ186" s="141">
        <f t="shared" si="10"/>
        <v>0</v>
      </c>
      <c r="AR186" s="142" t="e">
        <f t="shared" si="11"/>
        <v>#DIV/0!</v>
      </c>
      <c r="AS186" s="143" t="e">
        <f t="shared" si="12"/>
        <v>#DIV/0!</v>
      </c>
      <c r="AT186" s="136"/>
      <c r="AU186" s="136"/>
      <c r="AV186" s="467" t="s">
        <v>122</v>
      </c>
      <c r="AW186" s="468" t="e" cm="1">
        <f t="array" ref="AW186">bdRateExtend($G185:$G188,H185:H188,$Z185:$Z188,AA185:AA188)</f>
        <v>#VALUE!</v>
      </c>
      <c r="AX186" s="480"/>
      <c r="AY186" s="480"/>
      <c r="AZ186" s="497"/>
      <c r="BA186" s="497"/>
      <c r="BB186" s="480"/>
      <c r="BC186" s="468" t="e" cm="1">
        <f t="array" ref="BC186">bdRateExtend($G185:$G188,L185:L188,$Z185:$Z188,AE185:AE188)</f>
        <v>#VALUE!</v>
      </c>
      <c r="BD186" s="476"/>
      <c r="BE186" s="468" t="e" cm="1">
        <f t="array" ref="BE186">bdRateExtend($G185:$G188,M185:M188,$Z185:$Z188,AF185:AF188)</f>
        <v>#VALUE!</v>
      </c>
      <c r="BF186" s="476"/>
      <c r="BG186" s="469" t="e" cm="1">
        <f t="array" ref="BG186">bdRateExtend($G185:$G188,N185:N188,$Z185:$Z188,AG185:AG188,"None", FALSE,1)</f>
        <v>#VALUE!</v>
      </c>
      <c r="BH186" s="476"/>
      <c r="BI186" s="469" t="e" cm="1">
        <f t="array" ref="BI186">bdRateExtend($G185:$G188,O185:O188,$Z185:$Z188,AH185:AH188,"None", FALSE,1)</f>
        <v>#VALUE!</v>
      </c>
      <c r="BJ186" s="476"/>
      <c r="BK186" s="468" t="e" cm="1">
        <f t="array" ref="BK186">bdRateExtend($G185:$G188,P185:P188,$Z185:$Z188,AI185:AI188)</f>
        <v>#VALUE!</v>
      </c>
      <c r="BL186" s="476"/>
      <c r="BM186" s="468" t="e" cm="1">
        <f t="array" ref="BM186">bdRateExtend($G185:$G188,Q185:Q188,$Z185:$Z188,AJ185:AJ188)</f>
        <v>#VALUE!</v>
      </c>
      <c r="BN186" s="476"/>
      <c r="BO186" s="468" t="e" cm="1">
        <f t="array" ref="BO186">bdRateExtend($G185:$G188,R185:R188,$Z185:$Z188,AK185:AK188)</f>
        <v>#VALUE!</v>
      </c>
      <c r="BP186" s="480"/>
      <c r="BQ186" s="480"/>
      <c r="BR186" s="480"/>
      <c r="BS186" s="480"/>
      <c r="BT186" s="480"/>
      <c r="BU186" s="463" cm="1">
        <f t="array" ref="BU186">testVMAFRange($G185:$G188,N185:N188,$Z185:$Z188,AG185:AG188)</f>
        <v>0</v>
      </c>
      <c r="BV186" s="465"/>
      <c r="BW186" s="463" cm="1">
        <f t="array" ref="BW186">testVMAFRange($G185:$G188,O185:O188,$Z185:$Z188,AH185:AH188)</f>
        <v>0</v>
      </c>
      <c r="BX186" s="465"/>
    </row>
    <row r="187" spans="1:76" ht="17" customHeight="1" x14ac:dyDescent="0.35">
      <c r="A187" s="516"/>
      <c r="B187" s="483"/>
      <c r="C187" s="520"/>
      <c r="D187" s="490"/>
      <c r="E187" s="493"/>
      <c r="F187" s="138">
        <v>39</v>
      </c>
      <c r="G187" s="139">
        <f>'Anchor-AI'!L185</f>
        <v>0</v>
      </c>
      <c r="H187" s="140">
        <f>'Anchor-AI'!M185</f>
        <v>0</v>
      </c>
      <c r="I187" s="140">
        <f>'Anchor-AI'!N185</f>
        <v>0</v>
      </c>
      <c r="J187" s="140">
        <f>'Anchor-AI'!O185</f>
        <v>0</v>
      </c>
      <c r="K187" s="140">
        <f>(Summary!$C$58*H187+Summary!$C$59*I187+Summary!$C$60*J187)/Summary!$C$61</f>
        <v>0</v>
      </c>
      <c r="L187" s="140">
        <f>'Anchor-AI'!P185</f>
        <v>0</v>
      </c>
      <c r="M187" s="140">
        <f>'Anchor-AI'!Q185</f>
        <v>0</v>
      </c>
      <c r="N187" s="140">
        <f>'Anchor-AI'!R185</f>
        <v>0</v>
      </c>
      <c r="O187" s="140">
        <f>'Anchor-AI'!S185</f>
        <v>0</v>
      </c>
      <c r="P187" s="140">
        <f>'Anchor-AI'!T185</f>
        <v>0</v>
      </c>
      <c r="Q187" s="140">
        <f>'Anchor-AI'!U185</f>
        <v>0</v>
      </c>
      <c r="R187" s="140">
        <f>'Anchor-AI'!V185</f>
        <v>0</v>
      </c>
      <c r="S187" s="140">
        <f>'Anchor-AI'!W185</f>
        <v>0</v>
      </c>
      <c r="T187" s="140">
        <f>'Anchor-AI'!X185</f>
        <v>0</v>
      </c>
      <c r="U187" s="140">
        <f>10*LOG10(1/((Summary!$C$75/10^(R187/10)+Summary!$C$76/10^(S187/10)+Summary!$C$77/10^(T187/10))/Summary!$C$78))</f>
        <v>0</v>
      </c>
      <c r="V187" s="140">
        <f>'Anchor-AI'!Y185</f>
        <v>0</v>
      </c>
      <c r="W187" s="140">
        <f>'Anchor-AI'!Z185</f>
        <v>0</v>
      </c>
      <c r="X187" s="141">
        <f t="shared" si="15"/>
        <v>0</v>
      </c>
      <c r="Y187" s="133"/>
      <c r="Z187" s="139">
        <f>'Test-AI'!L185</f>
        <v>0</v>
      </c>
      <c r="AA187" s="381">
        <f>'Test-AI'!M185</f>
        <v>0</v>
      </c>
      <c r="AB187" s="381">
        <f>'Test-AI'!N185</f>
        <v>0</v>
      </c>
      <c r="AC187" s="381">
        <f>'Test-AI'!O185</f>
        <v>0</v>
      </c>
      <c r="AD187" s="381">
        <f>(Summary!$C$58*AA187+Summary!$C$59*AB187+Summary!$C$60*AC187)/Summary!$C$61</f>
        <v>0</v>
      </c>
      <c r="AE187" s="381">
        <f>'Test-AI'!P185</f>
        <v>0</v>
      </c>
      <c r="AF187" s="381">
        <f>'Test-AI'!Q185</f>
        <v>0</v>
      </c>
      <c r="AG187" s="381">
        <f>'Test-AI'!R185</f>
        <v>0</v>
      </c>
      <c r="AH187" s="381">
        <f>'Test-AI'!S185</f>
        <v>0</v>
      </c>
      <c r="AI187" s="381">
        <f>'Test-AI'!T185</f>
        <v>0</v>
      </c>
      <c r="AJ187" s="381">
        <f>'Test-AI'!U185</f>
        <v>0</v>
      </c>
      <c r="AK187" s="381">
        <f>'Test-AI'!V185</f>
        <v>0</v>
      </c>
      <c r="AL187" s="381">
        <f>'Test-AI'!W185</f>
        <v>0</v>
      </c>
      <c r="AM187" s="381">
        <f>'Test-AI'!X185</f>
        <v>0</v>
      </c>
      <c r="AN187" s="381">
        <f>10*LOG10(1/((Summary!$C$75/10^(AK187/10)+Summary!$C$76/10^(AL187/10)+Summary!$C$77/10^(AM187/10))/Summary!$C$78))</f>
        <v>0</v>
      </c>
      <c r="AO187" s="140">
        <f>'Test-AI'!Y185</f>
        <v>0</v>
      </c>
      <c r="AP187" s="140">
        <f>'Test-AI'!Z185</f>
        <v>0</v>
      </c>
      <c r="AQ187" s="141">
        <f t="shared" si="10"/>
        <v>0</v>
      </c>
      <c r="AR187" s="142" t="e">
        <f t="shared" si="11"/>
        <v>#DIV/0!</v>
      </c>
      <c r="AS187" s="143" t="e">
        <f t="shared" si="12"/>
        <v>#DIV/0!</v>
      </c>
      <c r="AT187" s="136"/>
      <c r="AU187" s="136"/>
      <c r="AV187" s="467"/>
      <c r="AW187" s="468"/>
      <c r="AX187" s="480"/>
      <c r="AY187" s="480"/>
      <c r="AZ187" s="497"/>
      <c r="BA187" s="497"/>
      <c r="BB187" s="480"/>
      <c r="BC187" s="468"/>
      <c r="BD187" s="476"/>
      <c r="BE187" s="468"/>
      <c r="BF187" s="476"/>
      <c r="BG187" s="469"/>
      <c r="BH187" s="476"/>
      <c r="BI187" s="469"/>
      <c r="BJ187" s="476"/>
      <c r="BK187" s="468"/>
      <c r="BL187" s="476"/>
      <c r="BM187" s="468"/>
      <c r="BN187" s="476"/>
      <c r="BO187" s="468"/>
      <c r="BP187" s="480"/>
      <c r="BQ187" s="480"/>
      <c r="BR187" s="480"/>
      <c r="BS187" s="480"/>
      <c r="BT187" s="480"/>
      <c r="BU187" s="463"/>
      <c r="BV187" s="465"/>
      <c r="BW187" s="463"/>
      <c r="BX187" s="465"/>
    </row>
    <row r="188" spans="1:76" ht="17" customHeight="1" x14ac:dyDescent="0.35">
      <c r="A188" s="516"/>
      <c r="B188" s="483"/>
      <c r="C188" s="520"/>
      <c r="D188" s="490"/>
      <c r="E188" s="493"/>
      <c r="F188" s="138">
        <v>47</v>
      </c>
      <c r="G188" s="139">
        <f>'Anchor-AI'!L186</f>
        <v>0</v>
      </c>
      <c r="H188" s="140">
        <f>'Anchor-AI'!M186</f>
        <v>0</v>
      </c>
      <c r="I188" s="140">
        <f>'Anchor-AI'!N186</f>
        <v>0</v>
      </c>
      <c r="J188" s="140">
        <f>'Anchor-AI'!O186</f>
        <v>0</v>
      </c>
      <c r="K188" s="140">
        <f>(Summary!$C$58*H188+Summary!$C$59*I188+Summary!$C$60*J188)/Summary!$C$61</f>
        <v>0</v>
      </c>
      <c r="L188" s="140">
        <f>'Anchor-AI'!P186</f>
        <v>0</v>
      </c>
      <c r="M188" s="140">
        <f>'Anchor-AI'!Q186</f>
        <v>0</v>
      </c>
      <c r="N188" s="140">
        <f>'Anchor-AI'!R186</f>
        <v>0</v>
      </c>
      <c r="O188" s="140">
        <f>'Anchor-AI'!S186</f>
        <v>0</v>
      </c>
      <c r="P188" s="140">
        <f>'Anchor-AI'!T186</f>
        <v>0</v>
      </c>
      <c r="Q188" s="140">
        <f>'Anchor-AI'!U186</f>
        <v>0</v>
      </c>
      <c r="R188" s="140">
        <f>'Anchor-AI'!V186</f>
        <v>0</v>
      </c>
      <c r="S188" s="140">
        <f>'Anchor-AI'!W186</f>
        <v>0</v>
      </c>
      <c r="T188" s="140">
        <f>'Anchor-AI'!X186</f>
        <v>0</v>
      </c>
      <c r="U188" s="140">
        <f>10*LOG10(1/((Summary!$C$75/10^(R188/10)+Summary!$C$76/10^(S188/10)+Summary!$C$77/10^(T188/10))/Summary!$C$78))</f>
        <v>0</v>
      </c>
      <c r="V188" s="140">
        <f>'Anchor-AI'!Y186</f>
        <v>0</v>
      </c>
      <c r="W188" s="140">
        <f>'Anchor-AI'!Z186</f>
        <v>0</v>
      </c>
      <c r="X188" s="141">
        <f t="shared" si="15"/>
        <v>0</v>
      </c>
      <c r="Y188" s="133"/>
      <c r="Z188" s="139">
        <f>'Test-AI'!L186</f>
        <v>0</v>
      </c>
      <c r="AA188" s="381">
        <f>'Test-AI'!M186</f>
        <v>0</v>
      </c>
      <c r="AB188" s="381">
        <f>'Test-AI'!N186</f>
        <v>0</v>
      </c>
      <c r="AC188" s="381">
        <f>'Test-AI'!O186</f>
        <v>0</v>
      </c>
      <c r="AD188" s="381">
        <f>(Summary!$C$58*AA188+Summary!$C$59*AB188+Summary!$C$60*AC188)/Summary!$C$61</f>
        <v>0</v>
      </c>
      <c r="AE188" s="381">
        <f>'Test-AI'!P186</f>
        <v>0</v>
      </c>
      <c r="AF188" s="381">
        <f>'Test-AI'!Q186</f>
        <v>0</v>
      </c>
      <c r="AG188" s="381">
        <f>'Test-AI'!R186</f>
        <v>0</v>
      </c>
      <c r="AH188" s="381">
        <f>'Test-AI'!S186</f>
        <v>0</v>
      </c>
      <c r="AI188" s="381">
        <f>'Test-AI'!T186</f>
        <v>0</v>
      </c>
      <c r="AJ188" s="381">
        <f>'Test-AI'!U186</f>
        <v>0</v>
      </c>
      <c r="AK188" s="381">
        <f>'Test-AI'!V186</f>
        <v>0</v>
      </c>
      <c r="AL188" s="381">
        <f>'Test-AI'!W186</f>
        <v>0</v>
      </c>
      <c r="AM188" s="381">
        <f>'Test-AI'!X186</f>
        <v>0</v>
      </c>
      <c r="AN188" s="381">
        <f>10*LOG10(1/((Summary!$C$75/10^(AK188/10)+Summary!$C$76/10^(AL188/10)+Summary!$C$77/10^(AM188/10))/Summary!$C$78))</f>
        <v>0</v>
      </c>
      <c r="AO188" s="140">
        <f>'Test-AI'!Y186</f>
        <v>0</v>
      </c>
      <c r="AP188" s="140">
        <f>'Test-AI'!Z186</f>
        <v>0</v>
      </c>
      <c r="AQ188" s="141">
        <f t="shared" si="10"/>
        <v>0</v>
      </c>
      <c r="AR188" s="142" t="e">
        <f t="shared" si="11"/>
        <v>#DIV/0!</v>
      </c>
      <c r="AS188" s="143" t="e">
        <f t="shared" si="12"/>
        <v>#DIV/0!</v>
      </c>
      <c r="AT188" s="136"/>
      <c r="AU188" s="136"/>
      <c r="AV188" s="467" t="s">
        <v>123</v>
      </c>
      <c r="AW188" s="468" t="e" cm="1">
        <f t="array" ref="AW188">bdRateExtend($G186:$G189,H186:H189,$Z186:$Z189,AA186:AA189)</f>
        <v>#VALUE!</v>
      </c>
      <c r="AX188" s="480"/>
      <c r="AY188" s="480"/>
      <c r="AZ188" s="497"/>
      <c r="BA188" s="497"/>
      <c r="BB188" s="480"/>
      <c r="BC188" s="468" t="e" cm="1">
        <f t="array" ref="BC188">bdRateExtend($G186:$G189,L186:L189,$Z186:$Z189,AE186:AE189)</f>
        <v>#VALUE!</v>
      </c>
      <c r="BD188" s="476"/>
      <c r="BE188" s="468" t="e" cm="1">
        <f t="array" ref="BE188">bdRateExtend($G186:$G189,M186:M189,$Z186:$Z189,AF186:AF189)</f>
        <v>#VALUE!</v>
      </c>
      <c r="BF188" s="476"/>
      <c r="BG188" s="469" t="e" cm="1">
        <f t="array" ref="BG188">bdRateExtend($G186:$G189,N186:N189,$Z186:$Z189,AG186:AG189,"None", FALSE,1)</f>
        <v>#VALUE!</v>
      </c>
      <c r="BH188" s="476"/>
      <c r="BI188" s="469" t="e" cm="1">
        <f t="array" ref="BI188">bdRateExtend($G186:$G189,O186:O189,$Z186:$Z189,AH186:AH189,"None", FALSE,1)</f>
        <v>#VALUE!</v>
      </c>
      <c r="BJ188" s="476"/>
      <c r="BK188" s="468" t="e" cm="1">
        <f t="array" ref="BK188">bdRateExtend($G186:$G189,P186:P189,$Z186:$Z189,AI186:AI189)</f>
        <v>#VALUE!</v>
      </c>
      <c r="BL188" s="476"/>
      <c r="BM188" s="468" t="e" cm="1">
        <f t="array" ref="BM188">bdRateExtend($G186:$G189,Q186:Q189,$Z186:$Z189,AJ186:AJ189)</f>
        <v>#VALUE!</v>
      </c>
      <c r="BN188" s="476"/>
      <c r="BO188" s="468" t="e" cm="1">
        <f t="array" ref="BO188">bdRateExtend($G186:$G189,R186:R189,$Z186:$Z189,AK186:AK189)</f>
        <v>#VALUE!</v>
      </c>
      <c r="BP188" s="480"/>
      <c r="BQ188" s="480"/>
      <c r="BR188" s="480"/>
      <c r="BS188" s="480"/>
      <c r="BT188" s="480"/>
      <c r="BU188" s="463" cm="1">
        <f t="array" ref="BU188">testVMAFRange($G186:$G189,N186:N189,$Z186:$Z189,AG186:AG189)</f>
        <v>0</v>
      </c>
      <c r="BV188" s="465"/>
      <c r="BW188" s="463" cm="1">
        <f t="array" ref="BW188">testVMAFRange($G186:$G189,O186:O189,$Z186:$Z189,AH186:AH189)</f>
        <v>0</v>
      </c>
      <c r="BX188" s="465"/>
    </row>
    <row r="189" spans="1:76" ht="17" customHeight="1" thickBot="1" x14ac:dyDescent="0.4">
      <c r="A189" s="516"/>
      <c r="B189" s="518"/>
      <c r="C189" s="521"/>
      <c r="D189" s="522"/>
      <c r="E189" s="523"/>
      <c r="F189" s="144">
        <v>55</v>
      </c>
      <c r="G189" s="145">
        <f>'Anchor-AI'!L187</f>
        <v>0</v>
      </c>
      <c r="H189" s="146">
        <f>'Anchor-AI'!M187</f>
        <v>0</v>
      </c>
      <c r="I189" s="146">
        <f>'Anchor-AI'!N187</f>
        <v>0</v>
      </c>
      <c r="J189" s="146">
        <f>'Anchor-AI'!O187</f>
        <v>0</v>
      </c>
      <c r="K189" s="146">
        <f>(Summary!$C$58*H189+Summary!$C$59*I189+Summary!$C$60*J189)/Summary!$C$61</f>
        <v>0</v>
      </c>
      <c r="L189" s="146">
        <f>'Anchor-AI'!P187</f>
        <v>0</v>
      </c>
      <c r="M189" s="146">
        <f>'Anchor-AI'!Q187</f>
        <v>0</v>
      </c>
      <c r="N189" s="146">
        <f>'Anchor-AI'!R187</f>
        <v>0</v>
      </c>
      <c r="O189" s="146">
        <f>'Anchor-AI'!S187</f>
        <v>0</v>
      </c>
      <c r="P189" s="146">
        <f>'Anchor-AI'!T187</f>
        <v>0</v>
      </c>
      <c r="Q189" s="146">
        <f>'Anchor-AI'!U187</f>
        <v>0</v>
      </c>
      <c r="R189" s="146">
        <f>'Anchor-AI'!V187</f>
        <v>0</v>
      </c>
      <c r="S189" s="146">
        <f>'Anchor-AI'!W187</f>
        <v>0</v>
      </c>
      <c r="T189" s="146">
        <f>'Anchor-AI'!X187</f>
        <v>0</v>
      </c>
      <c r="U189" s="146">
        <f>10*LOG10(1/((Summary!$C$75/10^(R189/10)+Summary!$C$76/10^(S189/10)+Summary!$C$77/10^(T189/10))/Summary!$C$78))</f>
        <v>0</v>
      </c>
      <c r="V189" s="140">
        <f>'Anchor-AI'!Y187</f>
        <v>0</v>
      </c>
      <c r="W189" s="140">
        <f>'Anchor-AI'!Z187</f>
        <v>0</v>
      </c>
      <c r="X189" s="147">
        <f t="shared" si="15"/>
        <v>0</v>
      </c>
      <c r="Y189" s="133"/>
      <c r="Z189" s="145">
        <f>'Test-AI'!L187</f>
        <v>0</v>
      </c>
      <c r="AA189" s="382">
        <f>'Test-AI'!M187</f>
        <v>0</v>
      </c>
      <c r="AB189" s="382">
        <f>'Test-AI'!N187</f>
        <v>0</v>
      </c>
      <c r="AC189" s="382">
        <f>'Test-AI'!O187</f>
        <v>0</v>
      </c>
      <c r="AD189" s="382">
        <f>(Summary!$C$58*AA189+Summary!$C$59*AB189+Summary!$C$60*AC189)/Summary!$C$61</f>
        <v>0</v>
      </c>
      <c r="AE189" s="382">
        <f>'Test-AI'!P187</f>
        <v>0</v>
      </c>
      <c r="AF189" s="382">
        <f>'Test-AI'!Q187</f>
        <v>0</v>
      </c>
      <c r="AG189" s="382">
        <f>'Test-AI'!R187</f>
        <v>0</v>
      </c>
      <c r="AH189" s="382">
        <f>'Test-AI'!S187</f>
        <v>0</v>
      </c>
      <c r="AI189" s="382">
        <f>'Test-AI'!T187</f>
        <v>0</v>
      </c>
      <c r="AJ189" s="382">
        <f>'Test-AI'!U187</f>
        <v>0</v>
      </c>
      <c r="AK189" s="382">
        <f>'Test-AI'!V187</f>
        <v>0</v>
      </c>
      <c r="AL189" s="382">
        <f>'Test-AI'!W187</f>
        <v>0</v>
      </c>
      <c r="AM189" s="382">
        <f>'Test-AI'!X187</f>
        <v>0</v>
      </c>
      <c r="AN189" s="382">
        <f>10*LOG10(1/((Summary!$C$75/10^(AK189/10)+Summary!$C$76/10^(AL189/10)+Summary!$C$77/10^(AM189/10))/Summary!$C$78))</f>
        <v>0</v>
      </c>
      <c r="AO189" s="140">
        <f>'Test-AI'!Y187</f>
        <v>0</v>
      </c>
      <c r="AP189" s="140">
        <f>'Test-AI'!Z187</f>
        <v>0</v>
      </c>
      <c r="AQ189" s="147">
        <f t="shared" si="10"/>
        <v>0</v>
      </c>
      <c r="AR189" s="148" t="e">
        <f t="shared" si="11"/>
        <v>#DIV/0!</v>
      </c>
      <c r="AS189" s="149" t="e">
        <f t="shared" si="12"/>
        <v>#DIV/0!</v>
      </c>
      <c r="AT189" s="136"/>
      <c r="AU189" s="136"/>
      <c r="AV189" s="470"/>
      <c r="AW189" s="471"/>
      <c r="AX189" s="481"/>
      <c r="AY189" s="481"/>
      <c r="AZ189" s="498"/>
      <c r="BA189" s="498"/>
      <c r="BB189" s="481"/>
      <c r="BC189" s="471"/>
      <c r="BD189" s="477"/>
      <c r="BE189" s="471"/>
      <c r="BF189" s="477"/>
      <c r="BG189" s="472"/>
      <c r="BH189" s="477"/>
      <c r="BI189" s="472"/>
      <c r="BJ189" s="477"/>
      <c r="BK189" s="471"/>
      <c r="BL189" s="477"/>
      <c r="BM189" s="471"/>
      <c r="BN189" s="477"/>
      <c r="BO189" s="471"/>
      <c r="BP189" s="481"/>
      <c r="BQ189" s="481"/>
      <c r="BR189" s="481"/>
      <c r="BS189" s="481"/>
      <c r="BT189" s="481"/>
      <c r="BU189" s="473"/>
      <c r="BV189" s="466"/>
      <c r="BW189" s="473"/>
      <c r="BX189" s="466"/>
    </row>
    <row r="190" spans="1:76" ht="17" customHeight="1" x14ac:dyDescent="0.35">
      <c r="A190" s="516"/>
      <c r="B190" s="482" t="s">
        <v>22</v>
      </c>
      <c r="C190" s="519" t="s">
        <v>54</v>
      </c>
      <c r="D190" s="489">
        <v>59.94</v>
      </c>
      <c r="E190" s="492">
        <v>10</v>
      </c>
      <c r="F190" s="129">
        <v>15</v>
      </c>
      <c r="G190" s="130">
        <f>'Anchor-AI'!L188</f>
        <v>0</v>
      </c>
      <c r="H190" s="131">
        <f>'Anchor-AI'!M188</f>
        <v>0</v>
      </c>
      <c r="I190" s="131">
        <f>'Anchor-AI'!N188</f>
        <v>0</v>
      </c>
      <c r="J190" s="131">
        <f>'Anchor-AI'!O188</f>
        <v>0</v>
      </c>
      <c r="K190" s="131">
        <f>(Summary!$C$58*H190+Summary!$C$59*I190+Summary!$C$60*J190)/Summary!$C$61</f>
        <v>0</v>
      </c>
      <c r="L190" s="131">
        <f>'Anchor-AI'!P188</f>
        <v>0</v>
      </c>
      <c r="M190" s="131">
        <f>'Anchor-AI'!Q188</f>
        <v>0</v>
      </c>
      <c r="N190" s="131">
        <f>'Anchor-AI'!R188</f>
        <v>0</v>
      </c>
      <c r="O190" s="131">
        <f>'Anchor-AI'!S188</f>
        <v>0</v>
      </c>
      <c r="P190" s="131">
        <f>'Anchor-AI'!T188</f>
        <v>0</v>
      </c>
      <c r="Q190" s="131">
        <f>'Anchor-AI'!U188</f>
        <v>0</v>
      </c>
      <c r="R190" s="131">
        <f>'Anchor-AI'!V188</f>
        <v>0</v>
      </c>
      <c r="S190" s="131">
        <f>'Anchor-AI'!W188</f>
        <v>0</v>
      </c>
      <c r="T190" s="131">
        <f>'Anchor-AI'!X188</f>
        <v>0</v>
      </c>
      <c r="U190" s="131">
        <f>10*LOG10(1/((Summary!$C$75/10^(R190/10)+Summary!$C$76/10^(S190/10)+Summary!$C$77/10^(T190/10))/Summary!$C$78))</f>
        <v>0</v>
      </c>
      <c r="V190" s="131">
        <f>'Anchor-AI'!Y188</f>
        <v>0</v>
      </c>
      <c r="W190" s="131">
        <f>'Anchor-AI'!Z188</f>
        <v>0</v>
      </c>
      <c r="X190" s="132">
        <f t="shared" si="15"/>
        <v>0</v>
      </c>
      <c r="Y190" s="133"/>
      <c r="Z190" s="130">
        <f>'Test-AI'!L188</f>
        <v>0</v>
      </c>
      <c r="AA190" s="380">
        <f>'Test-AI'!M188</f>
        <v>0</v>
      </c>
      <c r="AB190" s="380">
        <f>'Test-AI'!N188</f>
        <v>0</v>
      </c>
      <c r="AC190" s="380">
        <f>'Test-AI'!O188</f>
        <v>0</v>
      </c>
      <c r="AD190" s="380">
        <f>(Summary!$C$58*AA190+Summary!$C$59*AB190+Summary!$C$60*AC190)/Summary!$C$61</f>
        <v>0</v>
      </c>
      <c r="AE190" s="380">
        <f>'Test-AI'!P188</f>
        <v>0</v>
      </c>
      <c r="AF190" s="380">
        <f>'Test-AI'!Q188</f>
        <v>0</v>
      </c>
      <c r="AG190" s="380">
        <f>'Test-AI'!R188</f>
        <v>0</v>
      </c>
      <c r="AH190" s="380">
        <f>'Test-AI'!S188</f>
        <v>0</v>
      </c>
      <c r="AI190" s="380">
        <f>'Test-AI'!T188</f>
        <v>0</v>
      </c>
      <c r="AJ190" s="380">
        <f>'Test-AI'!U188</f>
        <v>0</v>
      </c>
      <c r="AK190" s="380">
        <f>'Test-AI'!V188</f>
        <v>0</v>
      </c>
      <c r="AL190" s="380">
        <f>'Test-AI'!W188</f>
        <v>0</v>
      </c>
      <c r="AM190" s="380">
        <f>'Test-AI'!X188</f>
        <v>0</v>
      </c>
      <c r="AN190" s="380">
        <f>10*LOG10(1/((Summary!$C$75/10^(AK190/10)+Summary!$C$76/10^(AL190/10)+Summary!$C$77/10^(AM190/10))/Summary!$C$78))</f>
        <v>0</v>
      </c>
      <c r="AO190" s="131">
        <f>'Test-AI'!Y188</f>
        <v>0</v>
      </c>
      <c r="AP190" s="131">
        <f>'Test-AI'!Z188</f>
        <v>0</v>
      </c>
      <c r="AQ190" s="132">
        <f t="shared" si="10"/>
        <v>0</v>
      </c>
      <c r="AR190" s="134" t="e">
        <f t="shared" si="11"/>
        <v>#DIV/0!</v>
      </c>
      <c r="AS190" s="135" t="e">
        <f t="shared" si="12"/>
        <v>#DIV/0!</v>
      </c>
      <c r="AT190" s="136"/>
      <c r="AU190" s="136"/>
      <c r="AV190" s="495" t="s">
        <v>121</v>
      </c>
      <c r="AW190" s="478" t="e" cm="1">
        <f t="array" ref="AW190">bdRateExtend($G190:$G193,H190:H193,$Z190:$Z193,AA190:AA193)</f>
        <v>#VALUE!</v>
      </c>
      <c r="AX190" s="479" t="e" cm="1">
        <f t="array" ref="AX190">bdRateExtend($G190:$G195,H190:H195,$Z190:$Z195,AA190:AA195)</f>
        <v>#VALUE!</v>
      </c>
      <c r="AY190" s="479" t="e" cm="1">
        <f t="array" ref="AY190">bdRateExtend($G190:$G195,I190:I195,$Z190:$Z195,AB190:AB195)</f>
        <v>#VALUE!</v>
      </c>
      <c r="AZ190" s="496" t="e" cm="1">
        <f t="array" ref="AZ190">bdRateExtend($G190:$G195,J190:J195,$Z190:$Z195,AC190:AC195)</f>
        <v>#VALUE!</v>
      </c>
      <c r="BA190" s="496" t="e" cm="1">
        <f t="array" ref="BA190">bdRateExtend($G190:$G195,K190:K195,$Z190:$Z195,AD190:AD195)</f>
        <v>#VALUE!</v>
      </c>
      <c r="BB190" s="479" t="e">
        <f>(Summary!$C$89*AX190+Summary!$C$90*AY190+Summary!$C$91*AZ190)/Summary!$C$92</f>
        <v>#VALUE!</v>
      </c>
      <c r="BC190" s="478" t="e" cm="1">
        <f t="array" ref="BC190">bdRateExtend($G190:$G193,L190:L193,$Z190:$Z193,AE190:AE193)</f>
        <v>#VALUE!</v>
      </c>
      <c r="BD190" s="475" t="e" cm="1">
        <f t="array" ref="BD190">bdRateExtend($G190:$G195,L190:L195,$Z190:$Z195,AE190:AE195)</f>
        <v>#VALUE!</v>
      </c>
      <c r="BE190" s="478" t="e" cm="1">
        <f t="array" ref="BE190">bdRateExtend($G190:$G193,M190:M193,$Z190:$Z193,AF190:AF193)</f>
        <v>#VALUE!</v>
      </c>
      <c r="BF190" s="475" t="e" cm="1">
        <f t="array" ref="BF190">bdRateExtend($G190:$G195,M190:M195,$Z190:$Z195,AF190:AF195)</f>
        <v>#VALUE!</v>
      </c>
      <c r="BG190" s="474" t="e" cm="1">
        <f t="array" ref="BG190">bdRateExtend($G190:$G193,N190:N193,$Z190:$Z193,AG190:AG193,"None", FALSE,1)</f>
        <v>#VALUE!</v>
      </c>
      <c r="BH190" s="475" t="e" cm="1">
        <f t="array" ref="BH190">bdRateExtend($G190:$G195,N190:N195,$Z190:$Z195,AG190:AG195,"None", FALSE,1)</f>
        <v>#VALUE!</v>
      </c>
      <c r="BI190" s="474" t="e" cm="1">
        <f t="array" ref="BI190">bdRateExtend($G190:$G193,O190:O193,$Z190:$Z193,AH190:AH193,"None", FALSE,1)</f>
        <v>#VALUE!</v>
      </c>
      <c r="BJ190" s="475" t="e" cm="1">
        <f t="array" ref="BJ190">bdRateExtend($G190:$G195,O190:O195,$Z190:$Z195,AH190:AH195,"None", FALSE,1)</f>
        <v>#VALUE!</v>
      </c>
      <c r="BK190" s="478" t="e" cm="1">
        <f t="array" ref="BK190">bdRateExtend($G190:$G193,P190:P193,$Z190:$Z193,AI190:AI193)</f>
        <v>#VALUE!</v>
      </c>
      <c r="BL190" s="475" t="e" cm="1">
        <f t="array" ref="BL190">bdRateExtend($G190:$G195,P190:P195,$Z190:$Z195,AI190:AI195)</f>
        <v>#VALUE!</v>
      </c>
      <c r="BM190" s="478" t="e" cm="1">
        <f t="array" ref="BM190">bdRateExtend($G190:$G193,Q190:Q193,$Z190:$Z193,AJ190:AJ193)</f>
        <v>#VALUE!</v>
      </c>
      <c r="BN190" s="475" t="e" cm="1">
        <f t="array" ref="BN190">bdRateExtend($G190:$G195,Q190:Q195,$Z190:$Z195,AJ190:AJ195)</f>
        <v>#VALUE!</v>
      </c>
      <c r="BO190" s="478" t="e" cm="1">
        <f t="array" ref="BO190">bdRateExtend($G190:$G193,R190:R193,$Z190:$Z193,AK190:AK193)</f>
        <v>#VALUE!</v>
      </c>
      <c r="BP190" s="479" t="e" cm="1">
        <f t="array" ref="BP190">bdRateExtend($G190:$G195,R190:R195,$Z190:$Z195,AK190:AK195)</f>
        <v>#VALUE!</v>
      </c>
      <c r="BQ190" s="479" t="e" cm="1">
        <f t="array" ref="BQ190">bdRateExtend($G190:$G195,S190:S195,$Z190:$Z195,AL190:AL195)</f>
        <v>#VALUE!</v>
      </c>
      <c r="BR190" s="479" t="e" cm="1">
        <f t="array" ref="BR190">bdRateExtend($G190:$G195,T190:T195,$Z190:$Z195,AM190:AM195)</f>
        <v>#VALUE!</v>
      </c>
      <c r="BS190" s="479" t="e" cm="1">
        <f t="array" ref="BS190">bdRateExtend($G190:$G195,U190:U195,$Z190:$Z195,AN190:AN195)</f>
        <v>#VALUE!</v>
      </c>
      <c r="BT190" s="479" t="e">
        <f>(Summary!$C$103*BP190+Summary!$C$104*BQ190+Summary!$C$105*BR190)/Summary!$C$106</f>
        <v>#VALUE!</v>
      </c>
      <c r="BU190" s="462" cm="1">
        <f t="array" ref="BU190">testVMAFRange($G190:$G193,N190:N193,$Z190:$Z193,AG190:AG193)</f>
        <v>0</v>
      </c>
      <c r="BV190" s="464" cm="1">
        <f t="array" ref="BV190">testVMAFRange($G190:$G195,N190:N195,$Z190:$Z195,AG190:AG195)</f>
        <v>0</v>
      </c>
      <c r="BW190" s="462" cm="1">
        <f t="array" ref="BW190">testVMAFRange($G190:$G193,O190:O193,$Z190:$Z193,AH190:AH193)</f>
        <v>0</v>
      </c>
      <c r="BX190" s="464" cm="1">
        <f t="array" ref="BX190">testVMAFRange($G190:$G195,O190:O195,$Z190:$Z195,AH190:AH195)</f>
        <v>0</v>
      </c>
    </row>
    <row r="191" spans="1:76" ht="17" customHeight="1" x14ac:dyDescent="0.35">
      <c r="A191" s="516"/>
      <c r="B191" s="483"/>
      <c r="C191" s="520"/>
      <c r="D191" s="490"/>
      <c r="E191" s="493"/>
      <c r="F191" s="138">
        <v>23</v>
      </c>
      <c r="G191" s="139">
        <f>'Anchor-AI'!L189</f>
        <v>0</v>
      </c>
      <c r="H191" s="140">
        <f>'Anchor-AI'!M189</f>
        <v>0</v>
      </c>
      <c r="I191" s="140">
        <f>'Anchor-AI'!N189</f>
        <v>0</v>
      </c>
      <c r="J191" s="140">
        <f>'Anchor-AI'!O189</f>
        <v>0</v>
      </c>
      <c r="K191" s="140">
        <f>(Summary!$C$58*H191+Summary!$C$59*I191+Summary!$C$60*J191)/Summary!$C$61</f>
        <v>0</v>
      </c>
      <c r="L191" s="140">
        <f>'Anchor-AI'!P189</f>
        <v>0</v>
      </c>
      <c r="M191" s="140">
        <f>'Anchor-AI'!Q189</f>
        <v>0</v>
      </c>
      <c r="N191" s="140">
        <f>'Anchor-AI'!R189</f>
        <v>0</v>
      </c>
      <c r="O191" s="140">
        <f>'Anchor-AI'!S189</f>
        <v>0</v>
      </c>
      <c r="P191" s="140">
        <f>'Anchor-AI'!T189</f>
        <v>0</v>
      </c>
      <c r="Q191" s="140">
        <f>'Anchor-AI'!U189</f>
        <v>0</v>
      </c>
      <c r="R191" s="140">
        <f>'Anchor-AI'!V189</f>
        <v>0</v>
      </c>
      <c r="S191" s="140">
        <f>'Anchor-AI'!W189</f>
        <v>0</v>
      </c>
      <c r="T191" s="140">
        <f>'Anchor-AI'!X189</f>
        <v>0</v>
      </c>
      <c r="U191" s="140">
        <f>10*LOG10(1/((Summary!$C$75/10^(R191/10)+Summary!$C$76/10^(S191/10)+Summary!$C$77/10^(T191/10))/Summary!$C$78))</f>
        <v>0</v>
      </c>
      <c r="V191" s="140">
        <f>'Anchor-AI'!Y189</f>
        <v>0</v>
      </c>
      <c r="W191" s="140">
        <f>'Anchor-AI'!Z189</f>
        <v>0</v>
      </c>
      <c r="X191" s="141">
        <f t="shared" si="15"/>
        <v>0</v>
      </c>
      <c r="Y191" s="133"/>
      <c r="Z191" s="139">
        <f>'Test-AI'!L189</f>
        <v>0</v>
      </c>
      <c r="AA191" s="381">
        <f>'Test-AI'!M189</f>
        <v>0</v>
      </c>
      <c r="AB191" s="381">
        <f>'Test-AI'!N189</f>
        <v>0</v>
      </c>
      <c r="AC191" s="381">
        <f>'Test-AI'!O189</f>
        <v>0</v>
      </c>
      <c r="AD191" s="381">
        <f>(Summary!$C$58*AA191+Summary!$C$59*AB191+Summary!$C$60*AC191)/Summary!$C$61</f>
        <v>0</v>
      </c>
      <c r="AE191" s="381">
        <f>'Test-AI'!P189</f>
        <v>0</v>
      </c>
      <c r="AF191" s="381">
        <f>'Test-AI'!Q189</f>
        <v>0</v>
      </c>
      <c r="AG191" s="381">
        <f>'Test-AI'!R189</f>
        <v>0</v>
      </c>
      <c r="AH191" s="381">
        <f>'Test-AI'!S189</f>
        <v>0</v>
      </c>
      <c r="AI191" s="381">
        <f>'Test-AI'!T189</f>
        <v>0</v>
      </c>
      <c r="AJ191" s="381">
        <f>'Test-AI'!U189</f>
        <v>0</v>
      </c>
      <c r="AK191" s="381">
        <f>'Test-AI'!V189</f>
        <v>0</v>
      </c>
      <c r="AL191" s="381">
        <f>'Test-AI'!W189</f>
        <v>0</v>
      </c>
      <c r="AM191" s="381">
        <f>'Test-AI'!X189</f>
        <v>0</v>
      </c>
      <c r="AN191" s="381">
        <f>10*LOG10(1/((Summary!$C$75/10^(AK191/10)+Summary!$C$76/10^(AL191/10)+Summary!$C$77/10^(AM191/10))/Summary!$C$78))</f>
        <v>0</v>
      </c>
      <c r="AO191" s="140">
        <f>'Test-AI'!Y189</f>
        <v>0</v>
      </c>
      <c r="AP191" s="140">
        <f>'Test-AI'!Z189</f>
        <v>0</v>
      </c>
      <c r="AQ191" s="141">
        <f t="shared" si="10"/>
        <v>0</v>
      </c>
      <c r="AR191" s="142" t="e">
        <f t="shared" si="11"/>
        <v>#DIV/0!</v>
      </c>
      <c r="AS191" s="143" t="e">
        <f t="shared" si="12"/>
        <v>#DIV/0!</v>
      </c>
      <c r="AT191" s="136"/>
      <c r="AU191" s="136"/>
      <c r="AV191" s="467"/>
      <c r="AW191" s="468"/>
      <c r="AX191" s="480"/>
      <c r="AY191" s="480"/>
      <c r="AZ191" s="497"/>
      <c r="BA191" s="497"/>
      <c r="BB191" s="480"/>
      <c r="BC191" s="468"/>
      <c r="BD191" s="476"/>
      <c r="BE191" s="468"/>
      <c r="BF191" s="476"/>
      <c r="BG191" s="469"/>
      <c r="BH191" s="476"/>
      <c r="BI191" s="469"/>
      <c r="BJ191" s="476"/>
      <c r="BK191" s="468"/>
      <c r="BL191" s="476"/>
      <c r="BM191" s="468"/>
      <c r="BN191" s="476"/>
      <c r="BO191" s="468"/>
      <c r="BP191" s="480"/>
      <c r="BQ191" s="480"/>
      <c r="BR191" s="480"/>
      <c r="BS191" s="480"/>
      <c r="BT191" s="480"/>
      <c r="BU191" s="463"/>
      <c r="BV191" s="465"/>
      <c r="BW191" s="463"/>
      <c r="BX191" s="465"/>
    </row>
    <row r="192" spans="1:76" ht="17" customHeight="1" x14ac:dyDescent="0.35">
      <c r="A192" s="516"/>
      <c r="B192" s="483"/>
      <c r="C192" s="520"/>
      <c r="D192" s="490"/>
      <c r="E192" s="493"/>
      <c r="F192" s="138">
        <v>31</v>
      </c>
      <c r="G192" s="139">
        <f>'Anchor-AI'!L190</f>
        <v>0</v>
      </c>
      <c r="H192" s="140">
        <f>'Anchor-AI'!M190</f>
        <v>0</v>
      </c>
      <c r="I192" s="140">
        <f>'Anchor-AI'!N190</f>
        <v>0</v>
      </c>
      <c r="J192" s="140">
        <f>'Anchor-AI'!O190</f>
        <v>0</v>
      </c>
      <c r="K192" s="140">
        <f>(Summary!$C$58*H192+Summary!$C$59*I192+Summary!$C$60*J192)/Summary!$C$61</f>
        <v>0</v>
      </c>
      <c r="L192" s="140">
        <f>'Anchor-AI'!P190</f>
        <v>0</v>
      </c>
      <c r="M192" s="140">
        <f>'Anchor-AI'!Q190</f>
        <v>0</v>
      </c>
      <c r="N192" s="140">
        <f>'Anchor-AI'!R190</f>
        <v>0</v>
      </c>
      <c r="O192" s="140">
        <f>'Anchor-AI'!S190</f>
        <v>0</v>
      </c>
      <c r="P192" s="140">
        <f>'Anchor-AI'!T190</f>
        <v>0</v>
      </c>
      <c r="Q192" s="140">
        <f>'Anchor-AI'!U190</f>
        <v>0</v>
      </c>
      <c r="R192" s="140">
        <f>'Anchor-AI'!V190</f>
        <v>0</v>
      </c>
      <c r="S192" s="140">
        <f>'Anchor-AI'!W190</f>
        <v>0</v>
      </c>
      <c r="T192" s="140">
        <f>'Anchor-AI'!X190</f>
        <v>0</v>
      </c>
      <c r="U192" s="140">
        <f>10*LOG10(1/((Summary!$C$75/10^(R192/10)+Summary!$C$76/10^(S192/10)+Summary!$C$77/10^(T192/10))/Summary!$C$78))</f>
        <v>0</v>
      </c>
      <c r="V192" s="140">
        <f>'Anchor-AI'!Y190</f>
        <v>0</v>
      </c>
      <c r="W192" s="140">
        <f>'Anchor-AI'!Z190</f>
        <v>0</v>
      </c>
      <c r="X192" s="141">
        <f t="shared" si="15"/>
        <v>0</v>
      </c>
      <c r="Y192" s="133"/>
      <c r="Z192" s="139">
        <f>'Test-AI'!L190</f>
        <v>0</v>
      </c>
      <c r="AA192" s="381">
        <f>'Test-AI'!M190</f>
        <v>0</v>
      </c>
      <c r="AB192" s="381">
        <f>'Test-AI'!N190</f>
        <v>0</v>
      </c>
      <c r="AC192" s="381">
        <f>'Test-AI'!O190</f>
        <v>0</v>
      </c>
      <c r="AD192" s="381">
        <f>(Summary!$C$58*AA192+Summary!$C$59*AB192+Summary!$C$60*AC192)/Summary!$C$61</f>
        <v>0</v>
      </c>
      <c r="AE192" s="381">
        <f>'Test-AI'!P190</f>
        <v>0</v>
      </c>
      <c r="AF192" s="381">
        <f>'Test-AI'!Q190</f>
        <v>0</v>
      </c>
      <c r="AG192" s="381">
        <f>'Test-AI'!R190</f>
        <v>0</v>
      </c>
      <c r="AH192" s="381">
        <f>'Test-AI'!S190</f>
        <v>0</v>
      </c>
      <c r="AI192" s="381">
        <f>'Test-AI'!T190</f>
        <v>0</v>
      </c>
      <c r="AJ192" s="381">
        <f>'Test-AI'!U190</f>
        <v>0</v>
      </c>
      <c r="AK192" s="381">
        <f>'Test-AI'!V190</f>
        <v>0</v>
      </c>
      <c r="AL192" s="381">
        <f>'Test-AI'!W190</f>
        <v>0</v>
      </c>
      <c r="AM192" s="381">
        <f>'Test-AI'!X190</f>
        <v>0</v>
      </c>
      <c r="AN192" s="381">
        <f>10*LOG10(1/((Summary!$C$75/10^(AK192/10)+Summary!$C$76/10^(AL192/10)+Summary!$C$77/10^(AM192/10))/Summary!$C$78))</f>
        <v>0</v>
      </c>
      <c r="AO192" s="140">
        <f>'Test-AI'!Y190</f>
        <v>0</v>
      </c>
      <c r="AP192" s="140">
        <f>'Test-AI'!Z190</f>
        <v>0</v>
      </c>
      <c r="AQ192" s="141">
        <f t="shared" si="10"/>
        <v>0</v>
      </c>
      <c r="AR192" s="142" t="e">
        <f t="shared" si="11"/>
        <v>#DIV/0!</v>
      </c>
      <c r="AS192" s="143" t="e">
        <f t="shared" si="12"/>
        <v>#DIV/0!</v>
      </c>
      <c r="AT192" s="136"/>
      <c r="AU192" s="136"/>
      <c r="AV192" s="467" t="s">
        <v>122</v>
      </c>
      <c r="AW192" s="468" t="e" cm="1">
        <f t="array" ref="AW192">bdRateExtend($G191:$G194,H191:H194,$Z191:$Z194,AA191:AA194)</f>
        <v>#VALUE!</v>
      </c>
      <c r="AX192" s="480"/>
      <c r="AY192" s="480"/>
      <c r="AZ192" s="497"/>
      <c r="BA192" s="497"/>
      <c r="BB192" s="480"/>
      <c r="BC192" s="468" t="e" cm="1">
        <f t="array" ref="BC192">bdRateExtend($G191:$G194,L191:L194,$Z191:$Z194,AE191:AE194)</f>
        <v>#VALUE!</v>
      </c>
      <c r="BD192" s="476"/>
      <c r="BE192" s="468" t="e" cm="1">
        <f t="array" ref="BE192">bdRateExtend($G191:$G194,M191:M194,$Z191:$Z194,AF191:AF194)</f>
        <v>#VALUE!</v>
      </c>
      <c r="BF192" s="476"/>
      <c r="BG192" s="469" t="e" cm="1">
        <f t="array" ref="BG192">bdRateExtend($G191:$G194,N191:N194,$Z191:$Z194,AG191:AG194,"None", FALSE,1)</f>
        <v>#VALUE!</v>
      </c>
      <c r="BH192" s="476"/>
      <c r="BI192" s="469" t="e" cm="1">
        <f t="array" ref="BI192">bdRateExtend($G191:$G194,O191:O194,$Z191:$Z194,AH191:AH194,"None", FALSE,1)</f>
        <v>#VALUE!</v>
      </c>
      <c r="BJ192" s="476"/>
      <c r="BK192" s="468" t="e" cm="1">
        <f t="array" ref="BK192">bdRateExtend($G191:$G194,P191:P194,$Z191:$Z194,AI191:AI194)</f>
        <v>#VALUE!</v>
      </c>
      <c r="BL192" s="476"/>
      <c r="BM192" s="468" t="e" cm="1">
        <f t="array" ref="BM192">bdRateExtend($G191:$G194,Q191:Q194,$Z191:$Z194,AJ191:AJ194)</f>
        <v>#VALUE!</v>
      </c>
      <c r="BN192" s="476"/>
      <c r="BO192" s="468" t="e" cm="1">
        <f t="array" ref="BO192">bdRateExtend($G191:$G194,R191:R194,$Z191:$Z194,AK191:AK194)</f>
        <v>#VALUE!</v>
      </c>
      <c r="BP192" s="480"/>
      <c r="BQ192" s="480"/>
      <c r="BR192" s="480"/>
      <c r="BS192" s="480"/>
      <c r="BT192" s="480"/>
      <c r="BU192" s="463" cm="1">
        <f t="array" ref="BU192">testVMAFRange($G191:$G194,N191:N194,$Z191:$Z194,AG191:AG194)</f>
        <v>0</v>
      </c>
      <c r="BV192" s="465"/>
      <c r="BW192" s="463" cm="1">
        <f t="array" ref="BW192">testVMAFRange($G191:$G194,O191:O194,$Z191:$Z194,AH191:AH194)</f>
        <v>0</v>
      </c>
      <c r="BX192" s="465"/>
    </row>
    <row r="193" spans="1:76" ht="17" customHeight="1" x14ac:dyDescent="0.35">
      <c r="A193" s="516"/>
      <c r="B193" s="483"/>
      <c r="C193" s="520"/>
      <c r="D193" s="490"/>
      <c r="E193" s="493"/>
      <c r="F193" s="138">
        <v>39</v>
      </c>
      <c r="G193" s="139">
        <f>'Anchor-AI'!L191</f>
        <v>0</v>
      </c>
      <c r="H193" s="140">
        <f>'Anchor-AI'!M191</f>
        <v>0</v>
      </c>
      <c r="I193" s="140">
        <f>'Anchor-AI'!N191</f>
        <v>0</v>
      </c>
      <c r="J193" s="140">
        <f>'Anchor-AI'!O191</f>
        <v>0</v>
      </c>
      <c r="K193" s="140">
        <f>(Summary!$C$58*H193+Summary!$C$59*I193+Summary!$C$60*J193)/Summary!$C$61</f>
        <v>0</v>
      </c>
      <c r="L193" s="140">
        <f>'Anchor-AI'!P191</f>
        <v>0</v>
      </c>
      <c r="M193" s="140">
        <f>'Anchor-AI'!Q191</f>
        <v>0</v>
      </c>
      <c r="N193" s="140">
        <f>'Anchor-AI'!R191</f>
        <v>0</v>
      </c>
      <c r="O193" s="140">
        <f>'Anchor-AI'!S191</f>
        <v>0</v>
      </c>
      <c r="P193" s="140">
        <f>'Anchor-AI'!T191</f>
        <v>0</v>
      </c>
      <c r="Q193" s="140">
        <f>'Anchor-AI'!U191</f>
        <v>0</v>
      </c>
      <c r="R193" s="140">
        <f>'Anchor-AI'!V191</f>
        <v>0</v>
      </c>
      <c r="S193" s="140">
        <f>'Anchor-AI'!W191</f>
        <v>0</v>
      </c>
      <c r="T193" s="140">
        <f>'Anchor-AI'!X191</f>
        <v>0</v>
      </c>
      <c r="U193" s="140">
        <f>10*LOG10(1/((Summary!$C$75/10^(R193/10)+Summary!$C$76/10^(S193/10)+Summary!$C$77/10^(T193/10))/Summary!$C$78))</f>
        <v>0</v>
      </c>
      <c r="V193" s="140">
        <f>'Anchor-AI'!Y191</f>
        <v>0</v>
      </c>
      <c r="W193" s="140">
        <f>'Anchor-AI'!Z191</f>
        <v>0</v>
      </c>
      <c r="X193" s="141">
        <f t="shared" si="15"/>
        <v>0</v>
      </c>
      <c r="Y193" s="133"/>
      <c r="Z193" s="139">
        <f>'Test-AI'!L191</f>
        <v>0</v>
      </c>
      <c r="AA193" s="381">
        <f>'Test-AI'!M191</f>
        <v>0</v>
      </c>
      <c r="AB193" s="381">
        <f>'Test-AI'!N191</f>
        <v>0</v>
      </c>
      <c r="AC193" s="381">
        <f>'Test-AI'!O191</f>
        <v>0</v>
      </c>
      <c r="AD193" s="381">
        <f>(Summary!$C$58*AA193+Summary!$C$59*AB193+Summary!$C$60*AC193)/Summary!$C$61</f>
        <v>0</v>
      </c>
      <c r="AE193" s="381">
        <f>'Test-AI'!P191</f>
        <v>0</v>
      </c>
      <c r="AF193" s="381">
        <f>'Test-AI'!Q191</f>
        <v>0</v>
      </c>
      <c r="AG193" s="381">
        <f>'Test-AI'!R191</f>
        <v>0</v>
      </c>
      <c r="AH193" s="381">
        <f>'Test-AI'!S191</f>
        <v>0</v>
      </c>
      <c r="AI193" s="381">
        <f>'Test-AI'!T191</f>
        <v>0</v>
      </c>
      <c r="AJ193" s="381">
        <f>'Test-AI'!U191</f>
        <v>0</v>
      </c>
      <c r="AK193" s="381">
        <f>'Test-AI'!V191</f>
        <v>0</v>
      </c>
      <c r="AL193" s="381">
        <f>'Test-AI'!W191</f>
        <v>0</v>
      </c>
      <c r="AM193" s="381">
        <f>'Test-AI'!X191</f>
        <v>0</v>
      </c>
      <c r="AN193" s="381">
        <f>10*LOG10(1/((Summary!$C$75/10^(AK193/10)+Summary!$C$76/10^(AL193/10)+Summary!$C$77/10^(AM193/10))/Summary!$C$78))</f>
        <v>0</v>
      </c>
      <c r="AO193" s="140">
        <f>'Test-AI'!Y191</f>
        <v>0</v>
      </c>
      <c r="AP193" s="140">
        <f>'Test-AI'!Z191</f>
        <v>0</v>
      </c>
      <c r="AQ193" s="141">
        <f t="shared" si="10"/>
        <v>0</v>
      </c>
      <c r="AR193" s="142" t="e">
        <f t="shared" si="11"/>
        <v>#DIV/0!</v>
      </c>
      <c r="AS193" s="143" t="e">
        <f t="shared" si="12"/>
        <v>#DIV/0!</v>
      </c>
      <c r="AT193" s="136"/>
      <c r="AU193" s="136"/>
      <c r="AV193" s="467"/>
      <c r="AW193" s="468"/>
      <c r="AX193" s="480"/>
      <c r="AY193" s="480"/>
      <c r="AZ193" s="497"/>
      <c r="BA193" s="497"/>
      <c r="BB193" s="480"/>
      <c r="BC193" s="468"/>
      <c r="BD193" s="476"/>
      <c r="BE193" s="468"/>
      <c r="BF193" s="476"/>
      <c r="BG193" s="469"/>
      <c r="BH193" s="476"/>
      <c r="BI193" s="469"/>
      <c r="BJ193" s="476"/>
      <c r="BK193" s="468"/>
      <c r="BL193" s="476"/>
      <c r="BM193" s="468"/>
      <c r="BN193" s="476"/>
      <c r="BO193" s="468"/>
      <c r="BP193" s="480"/>
      <c r="BQ193" s="480"/>
      <c r="BR193" s="480"/>
      <c r="BS193" s="480"/>
      <c r="BT193" s="480"/>
      <c r="BU193" s="463"/>
      <c r="BV193" s="465"/>
      <c r="BW193" s="463"/>
      <c r="BX193" s="465"/>
    </row>
    <row r="194" spans="1:76" ht="17" customHeight="1" x14ac:dyDescent="0.35">
      <c r="A194" s="516"/>
      <c r="B194" s="483"/>
      <c r="C194" s="520"/>
      <c r="D194" s="490"/>
      <c r="E194" s="493"/>
      <c r="F194" s="138">
        <v>47</v>
      </c>
      <c r="G194" s="139">
        <f>'Anchor-AI'!L192</f>
        <v>0</v>
      </c>
      <c r="H194" s="140">
        <f>'Anchor-AI'!M192</f>
        <v>0</v>
      </c>
      <c r="I194" s="140">
        <f>'Anchor-AI'!N192</f>
        <v>0</v>
      </c>
      <c r="J194" s="140">
        <f>'Anchor-AI'!O192</f>
        <v>0</v>
      </c>
      <c r="K194" s="140">
        <f>(Summary!$C$58*H194+Summary!$C$59*I194+Summary!$C$60*J194)/Summary!$C$61</f>
        <v>0</v>
      </c>
      <c r="L194" s="140">
        <f>'Anchor-AI'!P192</f>
        <v>0</v>
      </c>
      <c r="M194" s="140">
        <f>'Anchor-AI'!Q192</f>
        <v>0</v>
      </c>
      <c r="N194" s="140">
        <f>'Anchor-AI'!R192</f>
        <v>0</v>
      </c>
      <c r="O194" s="140">
        <f>'Anchor-AI'!S192</f>
        <v>0</v>
      </c>
      <c r="P194" s="140">
        <f>'Anchor-AI'!T192</f>
        <v>0</v>
      </c>
      <c r="Q194" s="140">
        <f>'Anchor-AI'!U192</f>
        <v>0</v>
      </c>
      <c r="R194" s="140">
        <f>'Anchor-AI'!V192</f>
        <v>0</v>
      </c>
      <c r="S194" s="140">
        <f>'Anchor-AI'!W192</f>
        <v>0</v>
      </c>
      <c r="T194" s="140">
        <f>'Anchor-AI'!X192</f>
        <v>0</v>
      </c>
      <c r="U194" s="140">
        <f>10*LOG10(1/((Summary!$C$75/10^(R194/10)+Summary!$C$76/10^(S194/10)+Summary!$C$77/10^(T194/10))/Summary!$C$78))</f>
        <v>0</v>
      </c>
      <c r="V194" s="140">
        <f>'Anchor-AI'!Y192</f>
        <v>0</v>
      </c>
      <c r="W194" s="140">
        <f>'Anchor-AI'!Z192</f>
        <v>0</v>
      </c>
      <c r="X194" s="141">
        <f t="shared" si="15"/>
        <v>0</v>
      </c>
      <c r="Y194" s="133"/>
      <c r="Z194" s="139">
        <f>'Test-AI'!L192</f>
        <v>0</v>
      </c>
      <c r="AA194" s="381">
        <f>'Test-AI'!M192</f>
        <v>0</v>
      </c>
      <c r="AB194" s="381">
        <f>'Test-AI'!N192</f>
        <v>0</v>
      </c>
      <c r="AC194" s="381">
        <f>'Test-AI'!O192</f>
        <v>0</v>
      </c>
      <c r="AD194" s="381">
        <f>(Summary!$C$58*AA194+Summary!$C$59*AB194+Summary!$C$60*AC194)/Summary!$C$61</f>
        <v>0</v>
      </c>
      <c r="AE194" s="381">
        <f>'Test-AI'!P192</f>
        <v>0</v>
      </c>
      <c r="AF194" s="381">
        <f>'Test-AI'!Q192</f>
        <v>0</v>
      </c>
      <c r="AG194" s="381">
        <f>'Test-AI'!R192</f>
        <v>0</v>
      </c>
      <c r="AH194" s="381">
        <f>'Test-AI'!S192</f>
        <v>0</v>
      </c>
      <c r="AI194" s="381">
        <f>'Test-AI'!T192</f>
        <v>0</v>
      </c>
      <c r="AJ194" s="381">
        <f>'Test-AI'!U192</f>
        <v>0</v>
      </c>
      <c r="AK194" s="381">
        <f>'Test-AI'!V192</f>
        <v>0</v>
      </c>
      <c r="AL194" s="381">
        <f>'Test-AI'!W192</f>
        <v>0</v>
      </c>
      <c r="AM194" s="381">
        <f>'Test-AI'!X192</f>
        <v>0</v>
      </c>
      <c r="AN194" s="381">
        <f>10*LOG10(1/((Summary!$C$75/10^(AK194/10)+Summary!$C$76/10^(AL194/10)+Summary!$C$77/10^(AM194/10))/Summary!$C$78))</f>
        <v>0</v>
      </c>
      <c r="AO194" s="140">
        <f>'Test-AI'!Y192</f>
        <v>0</v>
      </c>
      <c r="AP194" s="140">
        <f>'Test-AI'!Z192</f>
        <v>0</v>
      </c>
      <c r="AQ194" s="141">
        <f t="shared" si="10"/>
        <v>0</v>
      </c>
      <c r="AR194" s="142" t="e">
        <f t="shared" si="11"/>
        <v>#DIV/0!</v>
      </c>
      <c r="AS194" s="143" t="e">
        <f t="shared" si="12"/>
        <v>#DIV/0!</v>
      </c>
      <c r="AT194" s="136"/>
      <c r="AU194" s="136"/>
      <c r="AV194" s="467" t="s">
        <v>123</v>
      </c>
      <c r="AW194" s="468" t="e" cm="1">
        <f t="array" ref="AW194">bdRateExtend($G192:$G195,H192:H195,$Z192:$Z195,AA192:AA195)</f>
        <v>#VALUE!</v>
      </c>
      <c r="AX194" s="480"/>
      <c r="AY194" s="480"/>
      <c r="AZ194" s="497"/>
      <c r="BA194" s="497"/>
      <c r="BB194" s="480"/>
      <c r="BC194" s="468" t="e" cm="1">
        <f t="array" ref="BC194">bdRateExtend($G192:$G195,L192:L195,$Z192:$Z195,AE192:AE195)</f>
        <v>#VALUE!</v>
      </c>
      <c r="BD194" s="476"/>
      <c r="BE194" s="468" t="e" cm="1">
        <f t="array" ref="BE194">bdRateExtend($G192:$G195,M192:M195,$Z192:$Z195,AF192:AF195)</f>
        <v>#VALUE!</v>
      </c>
      <c r="BF194" s="476"/>
      <c r="BG194" s="469" t="e" cm="1">
        <f t="array" ref="BG194">bdRateExtend($G192:$G195,N192:N195,$Z192:$Z195,AG192:AG195,"None", FALSE,1)</f>
        <v>#VALUE!</v>
      </c>
      <c r="BH194" s="476"/>
      <c r="BI194" s="469" t="e" cm="1">
        <f t="array" ref="BI194">bdRateExtend($G192:$G195,O192:O195,$Z192:$Z195,AH192:AH195,"None", FALSE,1)</f>
        <v>#VALUE!</v>
      </c>
      <c r="BJ194" s="476"/>
      <c r="BK194" s="468" t="e" cm="1">
        <f t="array" ref="BK194">bdRateExtend($G192:$G195,P192:P195,$Z192:$Z195,AI192:AI195)</f>
        <v>#VALUE!</v>
      </c>
      <c r="BL194" s="476"/>
      <c r="BM194" s="468" t="e" cm="1">
        <f t="array" ref="BM194">bdRateExtend($G192:$G195,Q192:Q195,$Z192:$Z195,AJ192:AJ195)</f>
        <v>#VALUE!</v>
      </c>
      <c r="BN194" s="476"/>
      <c r="BO194" s="468" t="e" cm="1">
        <f t="array" ref="BO194">bdRateExtend($G192:$G195,R192:R195,$Z192:$Z195,AK192:AK195)</f>
        <v>#VALUE!</v>
      </c>
      <c r="BP194" s="480"/>
      <c r="BQ194" s="480"/>
      <c r="BR194" s="480"/>
      <c r="BS194" s="480"/>
      <c r="BT194" s="480"/>
      <c r="BU194" s="463" cm="1">
        <f t="array" ref="BU194">testVMAFRange($G192:$G195,N192:N195,$Z192:$Z195,AG192:AG195)</f>
        <v>0</v>
      </c>
      <c r="BV194" s="465"/>
      <c r="BW194" s="463" cm="1">
        <f t="array" ref="BW194">testVMAFRange($G192:$G195,O192:O195,$Z192:$Z195,AH192:AH195)</f>
        <v>0</v>
      </c>
      <c r="BX194" s="465"/>
    </row>
    <row r="195" spans="1:76" ht="17" customHeight="1" thickBot="1" x14ac:dyDescent="0.4">
      <c r="A195" s="516"/>
      <c r="B195" s="518"/>
      <c r="C195" s="521"/>
      <c r="D195" s="522"/>
      <c r="E195" s="523"/>
      <c r="F195" s="144">
        <v>55</v>
      </c>
      <c r="G195" s="145">
        <f>'Anchor-AI'!L193</f>
        <v>0</v>
      </c>
      <c r="H195" s="146">
        <f>'Anchor-AI'!M193</f>
        <v>0</v>
      </c>
      <c r="I195" s="146">
        <f>'Anchor-AI'!N193</f>
        <v>0</v>
      </c>
      <c r="J195" s="146">
        <f>'Anchor-AI'!O193</f>
        <v>0</v>
      </c>
      <c r="K195" s="146">
        <f>(Summary!$C$58*H195+Summary!$C$59*I195+Summary!$C$60*J195)/Summary!$C$61</f>
        <v>0</v>
      </c>
      <c r="L195" s="146">
        <f>'Anchor-AI'!P193</f>
        <v>0</v>
      </c>
      <c r="M195" s="146">
        <f>'Anchor-AI'!Q193</f>
        <v>0</v>
      </c>
      <c r="N195" s="146">
        <f>'Anchor-AI'!R193</f>
        <v>0</v>
      </c>
      <c r="O195" s="146">
        <f>'Anchor-AI'!S193</f>
        <v>0</v>
      </c>
      <c r="P195" s="146">
        <f>'Anchor-AI'!T193</f>
        <v>0</v>
      </c>
      <c r="Q195" s="146">
        <f>'Anchor-AI'!U193</f>
        <v>0</v>
      </c>
      <c r="R195" s="146">
        <f>'Anchor-AI'!V193</f>
        <v>0</v>
      </c>
      <c r="S195" s="146">
        <f>'Anchor-AI'!W193</f>
        <v>0</v>
      </c>
      <c r="T195" s="146">
        <f>'Anchor-AI'!X193</f>
        <v>0</v>
      </c>
      <c r="U195" s="146">
        <f>10*LOG10(1/((Summary!$C$75/10^(R195/10)+Summary!$C$76/10^(S195/10)+Summary!$C$77/10^(T195/10))/Summary!$C$78))</f>
        <v>0</v>
      </c>
      <c r="V195" s="140">
        <f>'Anchor-AI'!Y193</f>
        <v>0</v>
      </c>
      <c r="W195" s="140">
        <f>'Anchor-AI'!Z193</f>
        <v>0</v>
      </c>
      <c r="X195" s="147">
        <f t="shared" si="15"/>
        <v>0</v>
      </c>
      <c r="Y195" s="133"/>
      <c r="Z195" s="145">
        <f>'Test-AI'!L193</f>
        <v>0</v>
      </c>
      <c r="AA195" s="382">
        <f>'Test-AI'!M193</f>
        <v>0</v>
      </c>
      <c r="AB195" s="382">
        <f>'Test-AI'!N193</f>
        <v>0</v>
      </c>
      <c r="AC195" s="382">
        <f>'Test-AI'!O193</f>
        <v>0</v>
      </c>
      <c r="AD195" s="382">
        <f>(Summary!$C$58*AA195+Summary!$C$59*AB195+Summary!$C$60*AC195)/Summary!$C$61</f>
        <v>0</v>
      </c>
      <c r="AE195" s="382">
        <f>'Test-AI'!P193</f>
        <v>0</v>
      </c>
      <c r="AF195" s="382">
        <f>'Test-AI'!Q193</f>
        <v>0</v>
      </c>
      <c r="AG195" s="382">
        <f>'Test-AI'!R193</f>
        <v>0</v>
      </c>
      <c r="AH195" s="382">
        <f>'Test-AI'!S193</f>
        <v>0</v>
      </c>
      <c r="AI195" s="382">
        <f>'Test-AI'!T193</f>
        <v>0</v>
      </c>
      <c r="AJ195" s="382">
        <f>'Test-AI'!U193</f>
        <v>0</v>
      </c>
      <c r="AK195" s="382">
        <f>'Test-AI'!V193</f>
        <v>0</v>
      </c>
      <c r="AL195" s="382">
        <f>'Test-AI'!W193</f>
        <v>0</v>
      </c>
      <c r="AM195" s="382">
        <f>'Test-AI'!X193</f>
        <v>0</v>
      </c>
      <c r="AN195" s="382">
        <f>10*LOG10(1/((Summary!$C$75/10^(AK195/10)+Summary!$C$76/10^(AL195/10)+Summary!$C$77/10^(AM195/10))/Summary!$C$78))</f>
        <v>0</v>
      </c>
      <c r="AO195" s="140">
        <f>'Test-AI'!Y193</f>
        <v>0</v>
      </c>
      <c r="AP195" s="140">
        <f>'Test-AI'!Z193</f>
        <v>0</v>
      </c>
      <c r="AQ195" s="147">
        <f t="shared" si="10"/>
        <v>0</v>
      </c>
      <c r="AR195" s="148" t="e">
        <f t="shared" si="11"/>
        <v>#DIV/0!</v>
      </c>
      <c r="AS195" s="149" t="e">
        <f t="shared" si="12"/>
        <v>#DIV/0!</v>
      </c>
      <c r="AT195" s="136"/>
      <c r="AU195" s="136"/>
      <c r="AV195" s="470"/>
      <c r="AW195" s="471"/>
      <c r="AX195" s="481"/>
      <c r="AY195" s="481"/>
      <c r="AZ195" s="498"/>
      <c r="BA195" s="498"/>
      <c r="BB195" s="481"/>
      <c r="BC195" s="471"/>
      <c r="BD195" s="477"/>
      <c r="BE195" s="471"/>
      <c r="BF195" s="477"/>
      <c r="BG195" s="472"/>
      <c r="BH195" s="477"/>
      <c r="BI195" s="472"/>
      <c r="BJ195" s="477"/>
      <c r="BK195" s="471"/>
      <c r="BL195" s="477"/>
      <c r="BM195" s="471"/>
      <c r="BN195" s="477"/>
      <c r="BO195" s="471"/>
      <c r="BP195" s="481"/>
      <c r="BQ195" s="481"/>
      <c r="BR195" s="481"/>
      <c r="BS195" s="481"/>
      <c r="BT195" s="481"/>
      <c r="BU195" s="473"/>
      <c r="BV195" s="466"/>
      <c r="BW195" s="473"/>
      <c r="BX195" s="466"/>
    </row>
    <row r="196" spans="1:76" ht="17" customHeight="1" x14ac:dyDescent="0.35">
      <c r="A196" s="516"/>
      <c r="B196" s="482" t="s">
        <v>22</v>
      </c>
      <c r="C196" s="519" t="s">
        <v>55</v>
      </c>
      <c r="D196" s="489">
        <v>60</v>
      </c>
      <c r="E196" s="492">
        <v>8</v>
      </c>
      <c r="F196" s="129">
        <v>15</v>
      </c>
      <c r="G196" s="130">
        <f>'Anchor-AI'!L194</f>
        <v>0</v>
      </c>
      <c r="H196" s="131">
        <f>'Anchor-AI'!M194</f>
        <v>0</v>
      </c>
      <c r="I196" s="131">
        <f>'Anchor-AI'!N194</f>
        <v>0</v>
      </c>
      <c r="J196" s="131">
        <f>'Anchor-AI'!O194</f>
        <v>0</v>
      </c>
      <c r="K196" s="131">
        <f>(Summary!$C$58*H196+Summary!$C$59*I196+Summary!$C$60*J196)/Summary!$C$61</f>
        <v>0</v>
      </c>
      <c r="L196" s="131">
        <f>'Anchor-AI'!P194</f>
        <v>0</v>
      </c>
      <c r="M196" s="131">
        <f>'Anchor-AI'!Q194</f>
        <v>0</v>
      </c>
      <c r="N196" s="131">
        <f>'Anchor-AI'!R194</f>
        <v>0</v>
      </c>
      <c r="O196" s="131">
        <f>'Anchor-AI'!S194</f>
        <v>0</v>
      </c>
      <c r="P196" s="131">
        <f>'Anchor-AI'!T194</f>
        <v>0</v>
      </c>
      <c r="Q196" s="131">
        <f>'Anchor-AI'!U194</f>
        <v>0</v>
      </c>
      <c r="R196" s="131">
        <f>'Anchor-AI'!V194</f>
        <v>0</v>
      </c>
      <c r="S196" s="131">
        <f>'Anchor-AI'!W194</f>
        <v>0</v>
      </c>
      <c r="T196" s="131">
        <f>'Anchor-AI'!X194</f>
        <v>0</v>
      </c>
      <c r="U196" s="131">
        <f>10*LOG10(1/((Summary!$C$75/10^(R196/10)+Summary!$C$76/10^(S196/10)+Summary!$C$77/10^(T196/10))/Summary!$C$78))</f>
        <v>0</v>
      </c>
      <c r="V196" s="131">
        <f>'Anchor-AI'!Y194</f>
        <v>0</v>
      </c>
      <c r="W196" s="131">
        <f>'Anchor-AI'!Z194</f>
        <v>0</v>
      </c>
      <c r="X196" s="132">
        <f t="shared" si="15"/>
        <v>0</v>
      </c>
      <c r="Y196" s="133"/>
      <c r="Z196" s="130">
        <f>'Test-AI'!L194</f>
        <v>0</v>
      </c>
      <c r="AA196" s="380">
        <f>'Test-AI'!M194</f>
        <v>0</v>
      </c>
      <c r="AB196" s="380">
        <f>'Test-AI'!N194</f>
        <v>0</v>
      </c>
      <c r="AC196" s="380">
        <f>'Test-AI'!O194</f>
        <v>0</v>
      </c>
      <c r="AD196" s="380">
        <f>(Summary!$C$58*AA196+Summary!$C$59*AB196+Summary!$C$60*AC196)/Summary!$C$61</f>
        <v>0</v>
      </c>
      <c r="AE196" s="380">
        <f>'Test-AI'!P194</f>
        <v>0</v>
      </c>
      <c r="AF196" s="380">
        <f>'Test-AI'!Q194</f>
        <v>0</v>
      </c>
      <c r="AG196" s="380">
        <f>'Test-AI'!R194</f>
        <v>0</v>
      </c>
      <c r="AH196" s="380">
        <f>'Test-AI'!S194</f>
        <v>0</v>
      </c>
      <c r="AI196" s="380">
        <f>'Test-AI'!T194</f>
        <v>0</v>
      </c>
      <c r="AJ196" s="380">
        <f>'Test-AI'!U194</f>
        <v>0</v>
      </c>
      <c r="AK196" s="380">
        <f>'Test-AI'!V194</f>
        <v>0</v>
      </c>
      <c r="AL196" s="380">
        <f>'Test-AI'!W194</f>
        <v>0</v>
      </c>
      <c r="AM196" s="380">
        <f>'Test-AI'!X194</f>
        <v>0</v>
      </c>
      <c r="AN196" s="380">
        <f>10*LOG10(1/((Summary!$C$75/10^(AK196/10)+Summary!$C$76/10^(AL196/10)+Summary!$C$77/10^(AM196/10))/Summary!$C$78))</f>
        <v>0</v>
      </c>
      <c r="AO196" s="131">
        <f>'Test-AI'!Y194</f>
        <v>0</v>
      </c>
      <c r="AP196" s="131">
        <f>'Test-AI'!Z194</f>
        <v>0</v>
      </c>
      <c r="AQ196" s="132">
        <f t="shared" ref="AQ196:AQ259" si="16">AO196/3600</f>
        <v>0</v>
      </c>
      <c r="AR196" s="134" t="e">
        <f t="shared" ref="AR196:AR259" si="17">AO196/V196</f>
        <v>#DIV/0!</v>
      </c>
      <c r="AS196" s="135" t="e">
        <f t="shared" ref="AS196:AS259" si="18">AP196/W196</f>
        <v>#DIV/0!</v>
      </c>
      <c r="AT196" s="136"/>
      <c r="AU196" s="136"/>
      <c r="AV196" s="495" t="s">
        <v>121</v>
      </c>
      <c r="AW196" s="478" t="e" cm="1">
        <f t="array" ref="AW196">bdRateExtend($G196:$G199,H196:H199,$Z196:$Z199,AA196:AA199)</f>
        <v>#VALUE!</v>
      </c>
      <c r="AX196" s="479" t="e" cm="1">
        <f t="array" ref="AX196">bdRateExtend($G196:$G201,H196:H201,$Z196:$Z201,AA196:AA201)</f>
        <v>#VALUE!</v>
      </c>
      <c r="AY196" s="479" t="e" cm="1">
        <f t="array" ref="AY196">bdRateExtend($G196:$G201,I196:I201,$Z196:$Z201,AB196:AB201)</f>
        <v>#VALUE!</v>
      </c>
      <c r="AZ196" s="496" t="e" cm="1">
        <f t="array" ref="AZ196">bdRateExtend($G196:$G201,J196:J201,$Z196:$Z201,AC196:AC201)</f>
        <v>#VALUE!</v>
      </c>
      <c r="BA196" s="496" t="e" cm="1">
        <f t="array" ref="BA196">bdRateExtend($G196:$G201,K196:K201,$Z196:$Z201,AD196:AD201)</f>
        <v>#VALUE!</v>
      </c>
      <c r="BB196" s="479" t="e">
        <f>(Summary!$C$89*AX196+Summary!$C$90*AY196+Summary!$C$91*AZ196)/Summary!$C$92</f>
        <v>#VALUE!</v>
      </c>
      <c r="BC196" s="478" t="e" cm="1">
        <f t="array" ref="BC196">bdRateExtend($G196:$G199,L196:L199,$Z196:$Z199,AE196:AE199)</f>
        <v>#VALUE!</v>
      </c>
      <c r="BD196" s="475" t="e" cm="1">
        <f t="array" ref="BD196">bdRateExtend($G196:$G201,L196:L201,$Z196:$Z201,AE196:AE201)</f>
        <v>#VALUE!</v>
      </c>
      <c r="BE196" s="478" t="e" cm="1">
        <f t="array" ref="BE196">bdRateExtend($G196:$G199,M196:M199,$Z196:$Z199,AF196:AF199)</f>
        <v>#VALUE!</v>
      </c>
      <c r="BF196" s="475" t="e" cm="1">
        <f t="array" ref="BF196">bdRateExtend($G196:$G201,M196:M201,$Z196:$Z201,AF196:AF201)</f>
        <v>#VALUE!</v>
      </c>
      <c r="BG196" s="474" t="e" cm="1">
        <f t="array" ref="BG196">bdRateExtend($G196:$G199,N196:N199,$Z196:$Z199,AG196:AG199,"None", FALSE,1)</f>
        <v>#VALUE!</v>
      </c>
      <c r="BH196" s="475" t="e" cm="1">
        <f t="array" ref="BH196">bdRateExtend($G196:$G201,N196:N201,$Z196:$Z201,AG196:AG201,"None", FALSE,1)</f>
        <v>#VALUE!</v>
      </c>
      <c r="BI196" s="474" t="e" cm="1">
        <f t="array" ref="BI196">bdRateExtend($G196:$G199,O196:O199,$Z196:$Z199,AH196:AH199,"None", FALSE,1)</f>
        <v>#VALUE!</v>
      </c>
      <c r="BJ196" s="475" t="e" cm="1">
        <f t="array" ref="BJ196">bdRateExtend($G196:$G201,O196:O201,$Z196:$Z201,AH196:AH201,"None", FALSE,1)</f>
        <v>#VALUE!</v>
      </c>
      <c r="BK196" s="478" t="e" cm="1">
        <f t="array" ref="BK196">bdRateExtend($G196:$G199,P196:P199,$Z196:$Z199,AI196:AI199)</f>
        <v>#VALUE!</v>
      </c>
      <c r="BL196" s="475" t="e" cm="1">
        <f t="array" ref="BL196">bdRateExtend($G196:$G201,P196:P201,$Z196:$Z201,AI196:AI201)</f>
        <v>#VALUE!</v>
      </c>
      <c r="BM196" s="478" t="e" cm="1">
        <f t="array" ref="BM196">bdRateExtend($G196:$G199,Q196:Q199,$Z196:$Z199,AJ196:AJ199)</f>
        <v>#VALUE!</v>
      </c>
      <c r="BN196" s="475" t="e" cm="1">
        <f t="array" ref="BN196">bdRateExtend($G196:$G201,Q196:Q201,$Z196:$Z201,AJ196:AJ201)</f>
        <v>#VALUE!</v>
      </c>
      <c r="BO196" s="478" t="e" cm="1">
        <f t="array" ref="BO196">bdRateExtend($G196:$G199,R196:R199,$Z196:$Z199,AK196:AK199)</f>
        <v>#VALUE!</v>
      </c>
      <c r="BP196" s="479" t="e" cm="1">
        <f t="array" ref="BP196">bdRateExtend($G196:$G201,R196:R201,$Z196:$Z201,AK196:AK201)</f>
        <v>#VALUE!</v>
      </c>
      <c r="BQ196" s="479" t="e" cm="1">
        <f t="array" ref="BQ196">bdRateExtend($G196:$G201,S196:S201,$Z196:$Z201,AL196:AL201)</f>
        <v>#VALUE!</v>
      </c>
      <c r="BR196" s="479" t="e" cm="1">
        <f t="array" ref="BR196">bdRateExtend($G196:$G201,T196:T201,$Z196:$Z201,AM196:AM201)</f>
        <v>#VALUE!</v>
      </c>
      <c r="BS196" s="479" t="e" cm="1">
        <f t="array" ref="BS196">bdRateExtend($G196:$G201,U196:U201,$Z196:$Z201,AN196:AN201)</f>
        <v>#VALUE!</v>
      </c>
      <c r="BT196" s="479" t="e">
        <f>(Summary!$C$103*BP196+Summary!$C$104*BQ196+Summary!$C$105*BR196)/Summary!$C$106</f>
        <v>#VALUE!</v>
      </c>
      <c r="BU196" s="462" cm="1">
        <f t="array" ref="BU196">testVMAFRange($G196:$G199,N196:N199,$Z196:$Z199,AG196:AG199)</f>
        <v>0</v>
      </c>
      <c r="BV196" s="464" cm="1">
        <f t="array" ref="BV196">testVMAFRange($G196:$G201,N196:N201,$Z196:$Z201,AG196:AG201)</f>
        <v>0</v>
      </c>
      <c r="BW196" s="462" cm="1">
        <f t="array" ref="BW196">testVMAFRange($G196:$G199,O196:O199,$Z196:$Z199,AH196:AH199)</f>
        <v>0</v>
      </c>
      <c r="BX196" s="464" cm="1">
        <f t="array" ref="BX196">testVMAFRange($G196:$G201,O196:O201,$Z196:$Z201,AH196:AH201)</f>
        <v>0</v>
      </c>
    </row>
    <row r="197" spans="1:76" ht="17" customHeight="1" x14ac:dyDescent="0.35">
      <c r="A197" s="516"/>
      <c r="B197" s="483"/>
      <c r="C197" s="520"/>
      <c r="D197" s="490"/>
      <c r="E197" s="493"/>
      <c r="F197" s="138">
        <v>23</v>
      </c>
      <c r="G197" s="139">
        <f>'Anchor-AI'!L195</f>
        <v>0</v>
      </c>
      <c r="H197" s="140">
        <f>'Anchor-AI'!M195</f>
        <v>0</v>
      </c>
      <c r="I197" s="140">
        <f>'Anchor-AI'!N195</f>
        <v>0</v>
      </c>
      <c r="J197" s="140">
        <f>'Anchor-AI'!O195</f>
        <v>0</v>
      </c>
      <c r="K197" s="140">
        <f>(Summary!$C$58*H197+Summary!$C$59*I197+Summary!$C$60*J197)/Summary!$C$61</f>
        <v>0</v>
      </c>
      <c r="L197" s="140">
        <f>'Anchor-AI'!P195</f>
        <v>0</v>
      </c>
      <c r="M197" s="140">
        <f>'Anchor-AI'!Q195</f>
        <v>0</v>
      </c>
      <c r="N197" s="140">
        <f>'Anchor-AI'!R195</f>
        <v>0</v>
      </c>
      <c r="O197" s="140">
        <f>'Anchor-AI'!S195</f>
        <v>0</v>
      </c>
      <c r="P197" s="140">
        <f>'Anchor-AI'!T195</f>
        <v>0</v>
      </c>
      <c r="Q197" s="140">
        <f>'Anchor-AI'!U195</f>
        <v>0</v>
      </c>
      <c r="R197" s="140">
        <f>'Anchor-AI'!V195</f>
        <v>0</v>
      </c>
      <c r="S197" s="140">
        <f>'Anchor-AI'!W195</f>
        <v>0</v>
      </c>
      <c r="T197" s="140">
        <f>'Anchor-AI'!X195</f>
        <v>0</v>
      </c>
      <c r="U197" s="140">
        <f>10*LOG10(1/((Summary!$C$75/10^(R197/10)+Summary!$C$76/10^(S197/10)+Summary!$C$77/10^(T197/10))/Summary!$C$78))</f>
        <v>0</v>
      </c>
      <c r="V197" s="140">
        <f>'Anchor-AI'!Y195</f>
        <v>0</v>
      </c>
      <c r="W197" s="140">
        <f>'Anchor-AI'!Z195</f>
        <v>0</v>
      </c>
      <c r="X197" s="141">
        <f t="shared" si="15"/>
        <v>0</v>
      </c>
      <c r="Y197" s="133"/>
      <c r="Z197" s="139">
        <f>'Test-AI'!L195</f>
        <v>0</v>
      </c>
      <c r="AA197" s="381">
        <f>'Test-AI'!M195</f>
        <v>0</v>
      </c>
      <c r="AB197" s="381">
        <f>'Test-AI'!N195</f>
        <v>0</v>
      </c>
      <c r="AC197" s="381">
        <f>'Test-AI'!O195</f>
        <v>0</v>
      </c>
      <c r="AD197" s="381">
        <f>(Summary!$C$58*AA197+Summary!$C$59*AB197+Summary!$C$60*AC197)/Summary!$C$61</f>
        <v>0</v>
      </c>
      <c r="AE197" s="381">
        <f>'Test-AI'!P195</f>
        <v>0</v>
      </c>
      <c r="AF197" s="381">
        <f>'Test-AI'!Q195</f>
        <v>0</v>
      </c>
      <c r="AG197" s="381">
        <f>'Test-AI'!R195</f>
        <v>0</v>
      </c>
      <c r="AH197" s="381">
        <f>'Test-AI'!S195</f>
        <v>0</v>
      </c>
      <c r="AI197" s="381">
        <f>'Test-AI'!T195</f>
        <v>0</v>
      </c>
      <c r="AJ197" s="381">
        <f>'Test-AI'!U195</f>
        <v>0</v>
      </c>
      <c r="AK197" s="381">
        <f>'Test-AI'!V195</f>
        <v>0</v>
      </c>
      <c r="AL197" s="381">
        <f>'Test-AI'!W195</f>
        <v>0</v>
      </c>
      <c r="AM197" s="381">
        <f>'Test-AI'!X195</f>
        <v>0</v>
      </c>
      <c r="AN197" s="381">
        <f>10*LOG10(1/((Summary!$C$75/10^(AK197/10)+Summary!$C$76/10^(AL197/10)+Summary!$C$77/10^(AM197/10))/Summary!$C$78))</f>
        <v>0</v>
      </c>
      <c r="AO197" s="140">
        <f>'Test-AI'!Y195</f>
        <v>0</v>
      </c>
      <c r="AP197" s="140">
        <f>'Test-AI'!Z195</f>
        <v>0</v>
      </c>
      <c r="AQ197" s="141">
        <f t="shared" si="16"/>
        <v>0</v>
      </c>
      <c r="AR197" s="142" t="e">
        <f t="shared" si="17"/>
        <v>#DIV/0!</v>
      </c>
      <c r="AS197" s="143" t="e">
        <f t="shared" si="18"/>
        <v>#DIV/0!</v>
      </c>
      <c r="AT197" s="136"/>
      <c r="AU197" s="136"/>
      <c r="AV197" s="467"/>
      <c r="AW197" s="468"/>
      <c r="AX197" s="480"/>
      <c r="AY197" s="480"/>
      <c r="AZ197" s="497"/>
      <c r="BA197" s="497"/>
      <c r="BB197" s="480"/>
      <c r="BC197" s="468"/>
      <c r="BD197" s="476"/>
      <c r="BE197" s="468"/>
      <c r="BF197" s="476"/>
      <c r="BG197" s="469"/>
      <c r="BH197" s="476"/>
      <c r="BI197" s="469"/>
      <c r="BJ197" s="476"/>
      <c r="BK197" s="468"/>
      <c r="BL197" s="476"/>
      <c r="BM197" s="468"/>
      <c r="BN197" s="476"/>
      <c r="BO197" s="468"/>
      <c r="BP197" s="480"/>
      <c r="BQ197" s="480"/>
      <c r="BR197" s="480"/>
      <c r="BS197" s="480"/>
      <c r="BT197" s="480"/>
      <c r="BU197" s="463"/>
      <c r="BV197" s="465"/>
      <c r="BW197" s="463"/>
      <c r="BX197" s="465"/>
    </row>
    <row r="198" spans="1:76" ht="17" customHeight="1" x14ac:dyDescent="0.35">
      <c r="A198" s="516"/>
      <c r="B198" s="483"/>
      <c r="C198" s="520"/>
      <c r="D198" s="490"/>
      <c r="E198" s="493"/>
      <c r="F198" s="138">
        <v>31</v>
      </c>
      <c r="G198" s="139">
        <f>'Anchor-AI'!L196</f>
        <v>0</v>
      </c>
      <c r="H198" s="140">
        <f>'Anchor-AI'!M196</f>
        <v>0</v>
      </c>
      <c r="I198" s="140">
        <f>'Anchor-AI'!N196</f>
        <v>0</v>
      </c>
      <c r="J198" s="140">
        <f>'Anchor-AI'!O196</f>
        <v>0</v>
      </c>
      <c r="K198" s="140">
        <f>(Summary!$C$58*H198+Summary!$C$59*I198+Summary!$C$60*J198)/Summary!$C$61</f>
        <v>0</v>
      </c>
      <c r="L198" s="140">
        <f>'Anchor-AI'!P196</f>
        <v>0</v>
      </c>
      <c r="M198" s="140">
        <f>'Anchor-AI'!Q196</f>
        <v>0</v>
      </c>
      <c r="N198" s="140">
        <f>'Anchor-AI'!R196</f>
        <v>0</v>
      </c>
      <c r="O198" s="140">
        <f>'Anchor-AI'!S196</f>
        <v>0</v>
      </c>
      <c r="P198" s="140">
        <f>'Anchor-AI'!T196</f>
        <v>0</v>
      </c>
      <c r="Q198" s="140">
        <f>'Anchor-AI'!U196</f>
        <v>0</v>
      </c>
      <c r="R198" s="140">
        <f>'Anchor-AI'!V196</f>
        <v>0</v>
      </c>
      <c r="S198" s="140">
        <f>'Anchor-AI'!W196</f>
        <v>0</v>
      </c>
      <c r="T198" s="140">
        <f>'Anchor-AI'!X196</f>
        <v>0</v>
      </c>
      <c r="U198" s="140">
        <f>10*LOG10(1/((Summary!$C$75/10^(R198/10)+Summary!$C$76/10^(S198/10)+Summary!$C$77/10^(T198/10))/Summary!$C$78))</f>
        <v>0</v>
      </c>
      <c r="V198" s="140">
        <f>'Anchor-AI'!Y196</f>
        <v>0</v>
      </c>
      <c r="W198" s="140">
        <f>'Anchor-AI'!Z196</f>
        <v>0</v>
      </c>
      <c r="X198" s="141">
        <f t="shared" si="15"/>
        <v>0</v>
      </c>
      <c r="Y198" s="133"/>
      <c r="Z198" s="139">
        <f>'Test-AI'!L196</f>
        <v>0</v>
      </c>
      <c r="AA198" s="381">
        <f>'Test-AI'!M196</f>
        <v>0</v>
      </c>
      <c r="AB198" s="381">
        <f>'Test-AI'!N196</f>
        <v>0</v>
      </c>
      <c r="AC198" s="381">
        <f>'Test-AI'!O196</f>
        <v>0</v>
      </c>
      <c r="AD198" s="381">
        <f>(Summary!$C$58*AA198+Summary!$C$59*AB198+Summary!$C$60*AC198)/Summary!$C$61</f>
        <v>0</v>
      </c>
      <c r="AE198" s="381">
        <f>'Test-AI'!P196</f>
        <v>0</v>
      </c>
      <c r="AF198" s="381">
        <f>'Test-AI'!Q196</f>
        <v>0</v>
      </c>
      <c r="AG198" s="381">
        <f>'Test-AI'!R196</f>
        <v>0</v>
      </c>
      <c r="AH198" s="381">
        <f>'Test-AI'!S196</f>
        <v>0</v>
      </c>
      <c r="AI198" s="381">
        <f>'Test-AI'!T196</f>
        <v>0</v>
      </c>
      <c r="AJ198" s="381">
        <f>'Test-AI'!U196</f>
        <v>0</v>
      </c>
      <c r="AK198" s="381">
        <f>'Test-AI'!V196</f>
        <v>0</v>
      </c>
      <c r="AL198" s="381">
        <f>'Test-AI'!W196</f>
        <v>0</v>
      </c>
      <c r="AM198" s="381">
        <f>'Test-AI'!X196</f>
        <v>0</v>
      </c>
      <c r="AN198" s="381">
        <f>10*LOG10(1/((Summary!$C$75/10^(AK198/10)+Summary!$C$76/10^(AL198/10)+Summary!$C$77/10^(AM198/10))/Summary!$C$78))</f>
        <v>0</v>
      </c>
      <c r="AO198" s="140">
        <f>'Test-AI'!Y196</f>
        <v>0</v>
      </c>
      <c r="AP198" s="140">
        <f>'Test-AI'!Z196</f>
        <v>0</v>
      </c>
      <c r="AQ198" s="141">
        <f t="shared" si="16"/>
        <v>0</v>
      </c>
      <c r="AR198" s="142" t="e">
        <f t="shared" si="17"/>
        <v>#DIV/0!</v>
      </c>
      <c r="AS198" s="143" t="e">
        <f t="shared" si="18"/>
        <v>#DIV/0!</v>
      </c>
      <c r="AT198" s="136"/>
      <c r="AU198" s="136"/>
      <c r="AV198" s="467" t="s">
        <v>122</v>
      </c>
      <c r="AW198" s="468" t="e" cm="1">
        <f t="array" ref="AW198">bdRateExtend($G197:$G200,H197:H200,$Z197:$Z200,AA197:AA200)</f>
        <v>#VALUE!</v>
      </c>
      <c r="AX198" s="480"/>
      <c r="AY198" s="480"/>
      <c r="AZ198" s="497"/>
      <c r="BA198" s="497"/>
      <c r="BB198" s="480"/>
      <c r="BC198" s="468" t="e" cm="1">
        <f t="array" ref="BC198">bdRateExtend($G197:$G200,L197:L200,$Z197:$Z200,AE197:AE200)</f>
        <v>#VALUE!</v>
      </c>
      <c r="BD198" s="476"/>
      <c r="BE198" s="468" t="e" cm="1">
        <f t="array" ref="BE198">bdRateExtend($G197:$G200,M197:M200,$Z197:$Z200,AF197:AF200)</f>
        <v>#VALUE!</v>
      </c>
      <c r="BF198" s="476"/>
      <c r="BG198" s="469" t="e" cm="1">
        <f t="array" ref="BG198">bdRateExtend($G197:$G200,N197:N200,$Z197:$Z200,AG197:AG200,"None", FALSE,1)</f>
        <v>#VALUE!</v>
      </c>
      <c r="BH198" s="476"/>
      <c r="BI198" s="469" t="e" cm="1">
        <f t="array" ref="BI198">bdRateExtend($G197:$G200,O197:O200,$Z197:$Z200,AH197:AH200,"None", FALSE,1)</f>
        <v>#VALUE!</v>
      </c>
      <c r="BJ198" s="476"/>
      <c r="BK198" s="468" t="e" cm="1">
        <f t="array" ref="BK198">bdRateExtend($G197:$G200,P197:P200,$Z197:$Z200,AI197:AI200)</f>
        <v>#VALUE!</v>
      </c>
      <c r="BL198" s="476"/>
      <c r="BM198" s="468" t="e" cm="1">
        <f t="array" ref="BM198">bdRateExtend($G197:$G200,Q197:Q200,$Z197:$Z200,AJ197:AJ200)</f>
        <v>#VALUE!</v>
      </c>
      <c r="BN198" s="476"/>
      <c r="BO198" s="468" t="e" cm="1">
        <f t="array" ref="BO198">bdRateExtend($G197:$G200,R197:R200,$Z197:$Z200,AK197:AK200)</f>
        <v>#VALUE!</v>
      </c>
      <c r="BP198" s="480"/>
      <c r="BQ198" s="480"/>
      <c r="BR198" s="480"/>
      <c r="BS198" s="480"/>
      <c r="BT198" s="480"/>
      <c r="BU198" s="463" cm="1">
        <f t="array" ref="BU198">testVMAFRange($G197:$G200,N197:N200,$Z197:$Z200,AG197:AG200)</f>
        <v>0</v>
      </c>
      <c r="BV198" s="465"/>
      <c r="BW198" s="463" cm="1">
        <f t="array" ref="BW198">testVMAFRange($G197:$G200,O197:O200,$Z197:$Z200,AH197:AH200)</f>
        <v>0</v>
      </c>
      <c r="BX198" s="465"/>
    </row>
    <row r="199" spans="1:76" ht="17" customHeight="1" x14ac:dyDescent="0.35">
      <c r="A199" s="516"/>
      <c r="B199" s="483"/>
      <c r="C199" s="520"/>
      <c r="D199" s="490"/>
      <c r="E199" s="493"/>
      <c r="F199" s="138">
        <v>39</v>
      </c>
      <c r="G199" s="139">
        <f>'Anchor-AI'!L197</f>
        <v>0</v>
      </c>
      <c r="H199" s="140">
        <f>'Anchor-AI'!M197</f>
        <v>0</v>
      </c>
      <c r="I199" s="140">
        <f>'Anchor-AI'!N197</f>
        <v>0</v>
      </c>
      <c r="J199" s="140">
        <f>'Anchor-AI'!O197</f>
        <v>0</v>
      </c>
      <c r="K199" s="140">
        <f>(Summary!$C$58*H199+Summary!$C$59*I199+Summary!$C$60*J199)/Summary!$C$61</f>
        <v>0</v>
      </c>
      <c r="L199" s="140">
        <f>'Anchor-AI'!P197</f>
        <v>0</v>
      </c>
      <c r="M199" s="140">
        <f>'Anchor-AI'!Q197</f>
        <v>0</v>
      </c>
      <c r="N199" s="140">
        <f>'Anchor-AI'!R197</f>
        <v>0</v>
      </c>
      <c r="O199" s="140">
        <f>'Anchor-AI'!S197</f>
        <v>0</v>
      </c>
      <c r="P199" s="140">
        <f>'Anchor-AI'!T197</f>
        <v>0</v>
      </c>
      <c r="Q199" s="140">
        <f>'Anchor-AI'!U197</f>
        <v>0</v>
      </c>
      <c r="R199" s="140">
        <f>'Anchor-AI'!V197</f>
        <v>0</v>
      </c>
      <c r="S199" s="140">
        <f>'Anchor-AI'!W197</f>
        <v>0</v>
      </c>
      <c r="T199" s="140">
        <f>'Anchor-AI'!X197</f>
        <v>0</v>
      </c>
      <c r="U199" s="140">
        <f>10*LOG10(1/((Summary!$C$75/10^(R199/10)+Summary!$C$76/10^(S199/10)+Summary!$C$77/10^(T199/10))/Summary!$C$78))</f>
        <v>0</v>
      </c>
      <c r="V199" s="140">
        <f>'Anchor-AI'!Y197</f>
        <v>0</v>
      </c>
      <c r="W199" s="140">
        <f>'Anchor-AI'!Z197</f>
        <v>0</v>
      </c>
      <c r="X199" s="141">
        <f t="shared" si="15"/>
        <v>0</v>
      </c>
      <c r="Y199" s="133"/>
      <c r="Z199" s="139">
        <f>'Test-AI'!L197</f>
        <v>0</v>
      </c>
      <c r="AA199" s="381">
        <f>'Test-AI'!M197</f>
        <v>0</v>
      </c>
      <c r="AB199" s="381">
        <f>'Test-AI'!N197</f>
        <v>0</v>
      </c>
      <c r="AC199" s="381">
        <f>'Test-AI'!O197</f>
        <v>0</v>
      </c>
      <c r="AD199" s="381">
        <f>(Summary!$C$58*AA199+Summary!$C$59*AB199+Summary!$C$60*AC199)/Summary!$C$61</f>
        <v>0</v>
      </c>
      <c r="AE199" s="381">
        <f>'Test-AI'!P197</f>
        <v>0</v>
      </c>
      <c r="AF199" s="381">
        <f>'Test-AI'!Q197</f>
        <v>0</v>
      </c>
      <c r="AG199" s="381">
        <f>'Test-AI'!R197</f>
        <v>0</v>
      </c>
      <c r="AH199" s="381">
        <f>'Test-AI'!S197</f>
        <v>0</v>
      </c>
      <c r="AI199" s="381">
        <f>'Test-AI'!T197</f>
        <v>0</v>
      </c>
      <c r="AJ199" s="381">
        <f>'Test-AI'!U197</f>
        <v>0</v>
      </c>
      <c r="AK199" s="381">
        <f>'Test-AI'!V197</f>
        <v>0</v>
      </c>
      <c r="AL199" s="381">
        <f>'Test-AI'!W197</f>
        <v>0</v>
      </c>
      <c r="AM199" s="381">
        <f>'Test-AI'!X197</f>
        <v>0</v>
      </c>
      <c r="AN199" s="381">
        <f>10*LOG10(1/((Summary!$C$75/10^(AK199/10)+Summary!$C$76/10^(AL199/10)+Summary!$C$77/10^(AM199/10))/Summary!$C$78))</f>
        <v>0</v>
      </c>
      <c r="AO199" s="140">
        <f>'Test-AI'!Y197</f>
        <v>0</v>
      </c>
      <c r="AP199" s="140">
        <f>'Test-AI'!Z197</f>
        <v>0</v>
      </c>
      <c r="AQ199" s="141">
        <f t="shared" si="16"/>
        <v>0</v>
      </c>
      <c r="AR199" s="142" t="e">
        <f t="shared" si="17"/>
        <v>#DIV/0!</v>
      </c>
      <c r="AS199" s="143" t="e">
        <f t="shared" si="18"/>
        <v>#DIV/0!</v>
      </c>
      <c r="AT199" s="136"/>
      <c r="AU199" s="136"/>
      <c r="AV199" s="467"/>
      <c r="AW199" s="468"/>
      <c r="AX199" s="480"/>
      <c r="AY199" s="480"/>
      <c r="AZ199" s="497"/>
      <c r="BA199" s="497"/>
      <c r="BB199" s="480"/>
      <c r="BC199" s="468"/>
      <c r="BD199" s="476"/>
      <c r="BE199" s="468"/>
      <c r="BF199" s="476"/>
      <c r="BG199" s="469"/>
      <c r="BH199" s="476"/>
      <c r="BI199" s="469"/>
      <c r="BJ199" s="476"/>
      <c r="BK199" s="468"/>
      <c r="BL199" s="476"/>
      <c r="BM199" s="468"/>
      <c r="BN199" s="476"/>
      <c r="BO199" s="468"/>
      <c r="BP199" s="480"/>
      <c r="BQ199" s="480"/>
      <c r="BR199" s="480"/>
      <c r="BS199" s="480"/>
      <c r="BT199" s="480"/>
      <c r="BU199" s="463"/>
      <c r="BV199" s="465"/>
      <c r="BW199" s="463"/>
      <c r="BX199" s="465"/>
    </row>
    <row r="200" spans="1:76" ht="17" customHeight="1" x14ac:dyDescent="0.35">
      <c r="A200" s="516"/>
      <c r="B200" s="483"/>
      <c r="C200" s="520"/>
      <c r="D200" s="490"/>
      <c r="E200" s="493"/>
      <c r="F200" s="138">
        <v>47</v>
      </c>
      <c r="G200" s="139">
        <f>'Anchor-AI'!L198</f>
        <v>0</v>
      </c>
      <c r="H200" s="140">
        <f>'Anchor-AI'!M198</f>
        <v>0</v>
      </c>
      <c r="I200" s="140">
        <f>'Anchor-AI'!N198</f>
        <v>0</v>
      </c>
      <c r="J200" s="140">
        <f>'Anchor-AI'!O198</f>
        <v>0</v>
      </c>
      <c r="K200" s="140">
        <f>(Summary!$C$58*H200+Summary!$C$59*I200+Summary!$C$60*J200)/Summary!$C$61</f>
        <v>0</v>
      </c>
      <c r="L200" s="140">
        <f>'Anchor-AI'!P198</f>
        <v>0</v>
      </c>
      <c r="M200" s="140">
        <f>'Anchor-AI'!Q198</f>
        <v>0</v>
      </c>
      <c r="N200" s="140">
        <f>'Anchor-AI'!R198</f>
        <v>0</v>
      </c>
      <c r="O200" s="140">
        <f>'Anchor-AI'!S198</f>
        <v>0</v>
      </c>
      <c r="P200" s="140">
        <f>'Anchor-AI'!T198</f>
        <v>0</v>
      </c>
      <c r="Q200" s="140">
        <f>'Anchor-AI'!U198</f>
        <v>0</v>
      </c>
      <c r="R200" s="140">
        <f>'Anchor-AI'!V198</f>
        <v>0</v>
      </c>
      <c r="S200" s="140">
        <f>'Anchor-AI'!W198</f>
        <v>0</v>
      </c>
      <c r="T200" s="140">
        <f>'Anchor-AI'!X198</f>
        <v>0</v>
      </c>
      <c r="U200" s="140">
        <f>10*LOG10(1/((Summary!$C$75/10^(R200/10)+Summary!$C$76/10^(S200/10)+Summary!$C$77/10^(T200/10))/Summary!$C$78))</f>
        <v>0</v>
      </c>
      <c r="V200" s="140">
        <f>'Anchor-AI'!Y198</f>
        <v>0</v>
      </c>
      <c r="W200" s="140">
        <f>'Anchor-AI'!Z198</f>
        <v>0</v>
      </c>
      <c r="X200" s="141">
        <f t="shared" si="15"/>
        <v>0</v>
      </c>
      <c r="Y200" s="133"/>
      <c r="Z200" s="139">
        <f>'Test-AI'!L198</f>
        <v>0</v>
      </c>
      <c r="AA200" s="381">
        <f>'Test-AI'!M198</f>
        <v>0</v>
      </c>
      <c r="AB200" s="381">
        <f>'Test-AI'!N198</f>
        <v>0</v>
      </c>
      <c r="AC200" s="381">
        <f>'Test-AI'!O198</f>
        <v>0</v>
      </c>
      <c r="AD200" s="381">
        <f>(Summary!$C$58*AA200+Summary!$C$59*AB200+Summary!$C$60*AC200)/Summary!$C$61</f>
        <v>0</v>
      </c>
      <c r="AE200" s="381">
        <f>'Test-AI'!P198</f>
        <v>0</v>
      </c>
      <c r="AF200" s="381">
        <f>'Test-AI'!Q198</f>
        <v>0</v>
      </c>
      <c r="AG200" s="381">
        <f>'Test-AI'!R198</f>
        <v>0</v>
      </c>
      <c r="AH200" s="381">
        <f>'Test-AI'!S198</f>
        <v>0</v>
      </c>
      <c r="AI200" s="381">
        <f>'Test-AI'!T198</f>
        <v>0</v>
      </c>
      <c r="AJ200" s="381">
        <f>'Test-AI'!U198</f>
        <v>0</v>
      </c>
      <c r="AK200" s="381">
        <f>'Test-AI'!V198</f>
        <v>0</v>
      </c>
      <c r="AL200" s="381">
        <f>'Test-AI'!W198</f>
        <v>0</v>
      </c>
      <c r="AM200" s="381">
        <f>'Test-AI'!X198</f>
        <v>0</v>
      </c>
      <c r="AN200" s="381">
        <f>10*LOG10(1/((Summary!$C$75/10^(AK200/10)+Summary!$C$76/10^(AL200/10)+Summary!$C$77/10^(AM200/10))/Summary!$C$78))</f>
        <v>0</v>
      </c>
      <c r="AO200" s="140">
        <f>'Test-AI'!Y198</f>
        <v>0</v>
      </c>
      <c r="AP200" s="140">
        <f>'Test-AI'!Z198</f>
        <v>0</v>
      </c>
      <c r="AQ200" s="141">
        <f t="shared" si="16"/>
        <v>0</v>
      </c>
      <c r="AR200" s="142" t="e">
        <f t="shared" si="17"/>
        <v>#DIV/0!</v>
      </c>
      <c r="AS200" s="143" t="e">
        <f t="shared" si="18"/>
        <v>#DIV/0!</v>
      </c>
      <c r="AT200" s="136"/>
      <c r="AU200" s="136"/>
      <c r="AV200" s="467" t="s">
        <v>123</v>
      </c>
      <c r="AW200" s="468" t="e" cm="1">
        <f t="array" ref="AW200">bdRateExtend($G198:$G201,H198:H201,$Z198:$Z201,AA198:AA201)</f>
        <v>#VALUE!</v>
      </c>
      <c r="AX200" s="480"/>
      <c r="AY200" s="480"/>
      <c r="AZ200" s="497"/>
      <c r="BA200" s="497"/>
      <c r="BB200" s="480"/>
      <c r="BC200" s="468" t="e" cm="1">
        <f t="array" ref="BC200">bdRateExtend($G198:$G201,L198:L201,$Z198:$Z201,AE198:AE201)</f>
        <v>#VALUE!</v>
      </c>
      <c r="BD200" s="476"/>
      <c r="BE200" s="468" t="e" cm="1">
        <f t="array" ref="BE200">bdRateExtend($G198:$G201,M198:M201,$Z198:$Z201,AF198:AF201)</f>
        <v>#VALUE!</v>
      </c>
      <c r="BF200" s="476"/>
      <c r="BG200" s="469" t="e" cm="1">
        <f t="array" ref="BG200">bdRateExtend($G198:$G201,N198:N201,$Z198:$Z201,AG198:AG201,"None", FALSE,1)</f>
        <v>#VALUE!</v>
      </c>
      <c r="BH200" s="476"/>
      <c r="BI200" s="469" t="e" cm="1">
        <f t="array" ref="BI200">bdRateExtend($G198:$G201,O198:O201,$Z198:$Z201,AH198:AH201,"None", FALSE,1)</f>
        <v>#VALUE!</v>
      </c>
      <c r="BJ200" s="476"/>
      <c r="BK200" s="468" t="e" cm="1">
        <f t="array" ref="BK200">bdRateExtend($G198:$G201,P198:P201,$Z198:$Z201,AI198:AI201)</f>
        <v>#VALUE!</v>
      </c>
      <c r="BL200" s="476"/>
      <c r="BM200" s="468" t="e" cm="1">
        <f t="array" ref="BM200">bdRateExtend($G198:$G201,Q198:Q201,$Z198:$Z201,AJ198:AJ201)</f>
        <v>#VALUE!</v>
      </c>
      <c r="BN200" s="476"/>
      <c r="BO200" s="468" t="e" cm="1">
        <f t="array" ref="BO200">bdRateExtend($G198:$G201,R198:R201,$Z198:$Z201,AK198:AK201)</f>
        <v>#VALUE!</v>
      </c>
      <c r="BP200" s="480"/>
      <c r="BQ200" s="480"/>
      <c r="BR200" s="480"/>
      <c r="BS200" s="480"/>
      <c r="BT200" s="480"/>
      <c r="BU200" s="463" cm="1">
        <f t="array" ref="BU200">testVMAFRange($G198:$G201,N198:N201,$Z198:$Z201,AG198:AG201)</f>
        <v>0</v>
      </c>
      <c r="BV200" s="465"/>
      <c r="BW200" s="463" cm="1">
        <f t="array" ref="BW200">testVMAFRange($G198:$G201,O198:O201,$Z198:$Z201,AH198:AH201)</f>
        <v>0</v>
      </c>
      <c r="BX200" s="465"/>
    </row>
    <row r="201" spans="1:76" ht="17" customHeight="1" thickBot="1" x14ac:dyDescent="0.4">
      <c r="A201" s="516"/>
      <c r="B201" s="518"/>
      <c r="C201" s="521"/>
      <c r="D201" s="522"/>
      <c r="E201" s="523"/>
      <c r="F201" s="144">
        <v>55</v>
      </c>
      <c r="G201" s="145">
        <f>'Anchor-AI'!L199</f>
        <v>0</v>
      </c>
      <c r="H201" s="146">
        <f>'Anchor-AI'!M199</f>
        <v>0</v>
      </c>
      <c r="I201" s="146">
        <f>'Anchor-AI'!N199</f>
        <v>0</v>
      </c>
      <c r="J201" s="146">
        <f>'Anchor-AI'!O199</f>
        <v>0</v>
      </c>
      <c r="K201" s="146">
        <f>(Summary!$C$58*H201+Summary!$C$59*I201+Summary!$C$60*J201)/Summary!$C$61</f>
        <v>0</v>
      </c>
      <c r="L201" s="146">
        <f>'Anchor-AI'!P199</f>
        <v>0</v>
      </c>
      <c r="M201" s="146">
        <f>'Anchor-AI'!Q199</f>
        <v>0</v>
      </c>
      <c r="N201" s="146">
        <f>'Anchor-AI'!R199</f>
        <v>0</v>
      </c>
      <c r="O201" s="146">
        <f>'Anchor-AI'!S199</f>
        <v>0</v>
      </c>
      <c r="P201" s="146">
        <f>'Anchor-AI'!T199</f>
        <v>0</v>
      </c>
      <c r="Q201" s="146">
        <f>'Anchor-AI'!U199</f>
        <v>0</v>
      </c>
      <c r="R201" s="146">
        <f>'Anchor-AI'!V199</f>
        <v>0</v>
      </c>
      <c r="S201" s="146">
        <f>'Anchor-AI'!W199</f>
        <v>0</v>
      </c>
      <c r="T201" s="146">
        <f>'Anchor-AI'!X199</f>
        <v>0</v>
      </c>
      <c r="U201" s="146">
        <f>10*LOG10(1/((Summary!$C$75/10^(R201/10)+Summary!$C$76/10^(S201/10)+Summary!$C$77/10^(T201/10))/Summary!$C$78))</f>
        <v>0</v>
      </c>
      <c r="V201" s="140">
        <f>'Anchor-AI'!Y199</f>
        <v>0</v>
      </c>
      <c r="W201" s="140">
        <f>'Anchor-AI'!Z199</f>
        <v>0</v>
      </c>
      <c r="X201" s="147">
        <f t="shared" si="15"/>
        <v>0</v>
      </c>
      <c r="Y201" s="133"/>
      <c r="Z201" s="145">
        <f>'Test-AI'!L199</f>
        <v>0</v>
      </c>
      <c r="AA201" s="382">
        <f>'Test-AI'!M199</f>
        <v>0</v>
      </c>
      <c r="AB201" s="382">
        <f>'Test-AI'!N199</f>
        <v>0</v>
      </c>
      <c r="AC201" s="382">
        <f>'Test-AI'!O199</f>
        <v>0</v>
      </c>
      <c r="AD201" s="382">
        <f>(Summary!$C$58*AA201+Summary!$C$59*AB201+Summary!$C$60*AC201)/Summary!$C$61</f>
        <v>0</v>
      </c>
      <c r="AE201" s="382">
        <f>'Test-AI'!P199</f>
        <v>0</v>
      </c>
      <c r="AF201" s="382">
        <f>'Test-AI'!Q199</f>
        <v>0</v>
      </c>
      <c r="AG201" s="382">
        <f>'Test-AI'!R199</f>
        <v>0</v>
      </c>
      <c r="AH201" s="382">
        <f>'Test-AI'!S199</f>
        <v>0</v>
      </c>
      <c r="AI201" s="382">
        <f>'Test-AI'!T199</f>
        <v>0</v>
      </c>
      <c r="AJ201" s="382">
        <f>'Test-AI'!U199</f>
        <v>0</v>
      </c>
      <c r="AK201" s="382">
        <f>'Test-AI'!V199</f>
        <v>0</v>
      </c>
      <c r="AL201" s="382">
        <f>'Test-AI'!W199</f>
        <v>0</v>
      </c>
      <c r="AM201" s="382">
        <f>'Test-AI'!X199</f>
        <v>0</v>
      </c>
      <c r="AN201" s="382">
        <f>10*LOG10(1/((Summary!$C$75/10^(AK201/10)+Summary!$C$76/10^(AL201/10)+Summary!$C$77/10^(AM201/10))/Summary!$C$78))</f>
        <v>0</v>
      </c>
      <c r="AO201" s="140">
        <f>'Test-AI'!Y199</f>
        <v>0</v>
      </c>
      <c r="AP201" s="140">
        <f>'Test-AI'!Z199</f>
        <v>0</v>
      </c>
      <c r="AQ201" s="147">
        <f t="shared" si="16"/>
        <v>0</v>
      </c>
      <c r="AR201" s="148" t="e">
        <f t="shared" si="17"/>
        <v>#DIV/0!</v>
      </c>
      <c r="AS201" s="149" t="e">
        <f t="shared" si="18"/>
        <v>#DIV/0!</v>
      </c>
      <c r="AT201" s="136"/>
      <c r="AU201" s="136"/>
      <c r="AV201" s="470"/>
      <c r="AW201" s="471"/>
      <c r="AX201" s="481"/>
      <c r="AY201" s="481"/>
      <c r="AZ201" s="498"/>
      <c r="BA201" s="498"/>
      <c r="BB201" s="481"/>
      <c r="BC201" s="471"/>
      <c r="BD201" s="477"/>
      <c r="BE201" s="471"/>
      <c r="BF201" s="477"/>
      <c r="BG201" s="472"/>
      <c r="BH201" s="477"/>
      <c r="BI201" s="472"/>
      <c r="BJ201" s="477"/>
      <c r="BK201" s="471"/>
      <c r="BL201" s="477"/>
      <c r="BM201" s="471"/>
      <c r="BN201" s="477"/>
      <c r="BO201" s="471"/>
      <c r="BP201" s="481"/>
      <c r="BQ201" s="481"/>
      <c r="BR201" s="481"/>
      <c r="BS201" s="481"/>
      <c r="BT201" s="481"/>
      <c r="BU201" s="473"/>
      <c r="BV201" s="466"/>
      <c r="BW201" s="473"/>
      <c r="BX201" s="466"/>
    </row>
    <row r="202" spans="1:76" ht="17" customHeight="1" x14ac:dyDescent="0.35">
      <c r="A202" s="516"/>
      <c r="B202" s="482" t="s">
        <v>22</v>
      </c>
      <c r="C202" s="519" t="s">
        <v>56</v>
      </c>
      <c r="D202" s="489">
        <v>60</v>
      </c>
      <c r="E202" s="492">
        <v>8</v>
      </c>
      <c r="F202" s="129">
        <v>15</v>
      </c>
      <c r="G202" s="130">
        <f>'Anchor-AI'!L200</f>
        <v>0</v>
      </c>
      <c r="H202" s="131">
        <f>'Anchor-AI'!M200</f>
        <v>0</v>
      </c>
      <c r="I202" s="131">
        <f>'Anchor-AI'!N200</f>
        <v>0</v>
      </c>
      <c r="J202" s="131">
        <f>'Anchor-AI'!O200</f>
        <v>0</v>
      </c>
      <c r="K202" s="131">
        <f>(Summary!$C$58*H202+Summary!$C$59*I202+Summary!$C$60*J202)/Summary!$C$61</f>
        <v>0</v>
      </c>
      <c r="L202" s="131">
        <f>'Anchor-AI'!P200</f>
        <v>0</v>
      </c>
      <c r="M202" s="131">
        <f>'Anchor-AI'!Q200</f>
        <v>0</v>
      </c>
      <c r="N202" s="131">
        <f>'Anchor-AI'!R200</f>
        <v>0</v>
      </c>
      <c r="O202" s="131">
        <f>'Anchor-AI'!S200</f>
        <v>0</v>
      </c>
      <c r="P202" s="131">
        <f>'Anchor-AI'!T200</f>
        <v>0</v>
      </c>
      <c r="Q202" s="131">
        <f>'Anchor-AI'!U200</f>
        <v>0</v>
      </c>
      <c r="R202" s="131">
        <f>'Anchor-AI'!V200</f>
        <v>0</v>
      </c>
      <c r="S202" s="131">
        <f>'Anchor-AI'!W200</f>
        <v>0</v>
      </c>
      <c r="T202" s="131">
        <f>'Anchor-AI'!X200</f>
        <v>0</v>
      </c>
      <c r="U202" s="131">
        <f>10*LOG10(1/((Summary!$C$75/10^(R202/10)+Summary!$C$76/10^(S202/10)+Summary!$C$77/10^(T202/10))/Summary!$C$78))</f>
        <v>0</v>
      </c>
      <c r="V202" s="131">
        <f>'Anchor-AI'!Y200</f>
        <v>0</v>
      </c>
      <c r="W202" s="131">
        <f>'Anchor-AI'!Z200</f>
        <v>0</v>
      </c>
      <c r="X202" s="132">
        <f t="shared" si="15"/>
        <v>0</v>
      </c>
      <c r="Y202" s="133"/>
      <c r="Z202" s="130">
        <f>'Test-AI'!L200</f>
        <v>0</v>
      </c>
      <c r="AA202" s="380">
        <f>'Test-AI'!M200</f>
        <v>0</v>
      </c>
      <c r="AB202" s="380">
        <f>'Test-AI'!N200</f>
        <v>0</v>
      </c>
      <c r="AC202" s="380">
        <f>'Test-AI'!O200</f>
        <v>0</v>
      </c>
      <c r="AD202" s="380">
        <f>(Summary!$C$58*AA202+Summary!$C$59*AB202+Summary!$C$60*AC202)/Summary!$C$61</f>
        <v>0</v>
      </c>
      <c r="AE202" s="380">
        <f>'Test-AI'!P200</f>
        <v>0</v>
      </c>
      <c r="AF202" s="380">
        <f>'Test-AI'!Q200</f>
        <v>0</v>
      </c>
      <c r="AG202" s="380">
        <f>'Test-AI'!R200</f>
        <v>0</v>
      </c>
      <c r="AH202" s="380">
        <f>'Test-AI'!S200</f>
        <v>0</v>
      </c>
      <c r="AI202" s="380">
        <f>'Test-AI'!T200</f>
        <v>0</v>
      </c>
      <c r="AJ202" s="380">
        <f>'Test-AI'!U200</f>
        <v>0</v>
      </c>
      <c r="AK202" s="380">
        <f>'Test-AI'!V200</f>
        <v>0</v>
      </c>
      <c r="AL202" s="380">
        <f>'Test-AI'!W200</f>
        <v>0</v>
      </c>
      <c r="AM202" s="380">
        <f>'Test-AI'!X200</f>
        <v>0</v>
      </c>
      <c r="AN202" s="380">
        <f>10*LOG10(1/((Summary!$C$75/10^(AK202/10)+Summary!$C$76/10^(AL202/10)+Summary!$C$77/10^(AM202/10))/Summary!$C$78))</f>
        <v>0</v>
      </c>
      <c r="AO202" s="131">
        <f>'Test-AI'!Y200</f>
        <v>0</v>
      </c>
      <c r="AP202" s="131">
        <f>'Test-AI'!Z200</f>
        <v>0</v>
      </c>
      <c r="AQ202" s="132">
        <f t="shared" si="16"/>
        <v>0</v>
      </c>
      <c r="AR202" s="134" t="e">
        <f t="shared" si="17"/>
        <v>#DIV/0!</v>
      </c>
      <c r="AS202" s="135" t="e">
        <f t="shared" si="18"/>
        <v>#DIV/0!</v>
      </c>
      <c r="AT202" s="136"/>
      <c r="AU202" s="136"/>
      <c r="AV202" s="495" t="s">
        <v>121</v>
      </c>
      <c r="AW202" s="478" t="e" cm="1">
        <f t="array" ref="AW202">bdRateExtend($G202:$G205,H202:H205,$Z202:$Z205,AA202:AA205)</f>
        <v>#VALUE!</v>
      </c>
      <c r="AX202" s="479" t="e" cm="1">
        <f t="array" ref="AX202">bdRateExtend($G202:$G207,H202:H207,$Z202:$Z207,AA202:AA207)</f>
        <v>#VALUE!</v>
      </c>
      <c r="AY202" s="479" t="e" cm="1">
        <f t="array" ref="AY202">bdRateExtend($G202:$G207,I202:I207,$Z202:$Z207,AB202:AB207)</f>
        <v>#VALUE!</v>
      </c>
      <c r="AZ202" s="496" t="e" cm="1">
        <f t="array" ref="AZ202">bdRateExtend($G202:$G207,J202:J207,$Z202:$Z207,AC202:AC207)</f>
        <v>#VALUE!</v>
      </c>
      <c r="BA202" s="496" t="e" cm="1">
        <f t="array" ref="BA202">bdRateExtend($G202:$G207,K202:K207,$Z202:$Z207,AD202:AD207)</f>
        <v>#VALUE!</v>
      </c>
      <c r="BB202" s="479" t="e">
        <f>(Summary!$C$89*AX202+Summary!$C$90*AY202+Summary!$C$91*AZ202)/Summary!$C$92</f>
        <v>#VALUE!</v>
      </c>
      <c r="BC202" s="478" t="e" cm="1">
        <f t="array" ref="BC202">bdRateExtend($G202:$G205,L202:L205,$Z202:$Z205,AE202:AE205)</f>
        <v>#VALUE!</v>
      </c>
      <c r="BD202" s="475" t="e" cm="1">
        <f t="array" ref="BD202">bdRateExtend($G202:$G207,L202:L207,$Z202:$Z207,AE202:AE207)</f>
        <v>#VALUE!</v>
      </c>
      <c r="BE202" s="478" t="e" cm="1">
        <f t="array" ref="BE202">bdRateExtend($G202:$G205,M202:M205,$Z202:$Z205,AF202:AF205)</f>
        <v>#VALUE!</v>
      </c>
      <c r="BF202" s="475" t="e" cm="1">
        <f t="array" ref="BF202">bdRateExtend($G202:$G207,M202:M207,$Z202:$Z207,AF202:AF207)</f>
        <v>#VALUE!</v>
      </c>
      <c r="BG202" s="474" t="e" cm="1">
        <f t="array" ref="BG202">bdRateExtend($G202:$G205,N202:N205,$Z202:$Z205,AG202:AG205,"None", FALSE,1)</f>
        <v>#VALUE!</v>
      </c>
      <c r="BH202" s="475" t="e" cm="1">
        <f t="array" ref="BH202">bdRateExtend($G202:$G207,N202:N207,$Z202:$Z207,AG202:AG207,"None", FALSE,1)</f>
        <v>#VALUE!</v>
      </c>
      <c r="BI202" s="474" t="e" cm="1">
        <f t="array" ref="BI202">bdRateExtend($G202:$G205,O202:O205,$Z202:$Z205,AH202:AH205,"None", FALSE,1)</f>
        <v>#VALUE!</v>
      </c>
      <c r="BJ202" s="475" t="e" cm="1">
        <f t="array" ref="BJ202">bdRateExtend($G202:$G207,O202:O207,$Z202:$Z207,AH202:AH207,"None", FALSE,1)</f>
        <v>#VALUE!</v>
      </c>
      <c r="BK202" s="478" t="e" cm="1">
        <f t="array" ref="BK202">bdRateExtend($G202:$G205,P202:P205,$Z202:$Z205,AI202:AI205)</f>
        <v>#VALUE!</v>
      </c>
      <c r="BL202" s="475" t="e" cm="1">
        <f t="array" ref="BL202">bdRateExtend($G202:$G207,P202:P207,$Z202:$Z207,AI202:AI207)</f>
        <v>#VALUE!</v>
      </c>
      <c r="BM202" s="478" t="e" cm="1">
        <f t="array" ref="BM202">bdRateExtend($G202:$G205,Q202:Q205,$Z202:$Z205,AJ202:AJ205)</f>
        <v>#VALUE!</v>
      </c>
      <c r="BN202" s="475" t="e" cm="1">
        <f t="array" ref="BN202">bdRateExtend($G202:$G207,Q202:Q207,$Z202:$Z207,AJ202:AJ207)</f>
        <v>#VALUE!</v>
      </c>
      <c r="BO202" s="478" t="e" cm="1">
        <f t="array" ref="BO202">bdRateExtend($G202:$G205,R202:R205,$Z202:$Z205,AK202:AK205)</f>
        <v>#VALUE!</v>
      </c>
      <c r="BP202" s="479" t="e" cm="1">
        <f t="array" ref="BP202">bdRateExtend($G202:$G207,R202:R207,$Z202:$Z207,AK202:AK207)</f>
        <v>#VALUE!</v>
      </c>
      <c r="BQ202" s="479" t="e" cm="1">
        <f t="array" ref="BQ202">bdRateExtend($G202:$G207,S202:S207,$Z202:$Z207,AL202:AL207)</f>
        <v>#VALUE!</v>
      </c>
      <c r="BR202" s="479" t="e" cm="1">
        <f t="array" ref="BR202">bdRateExtend($G202:$G207,T202:T207,$Z202:$Z207,AM202:AM207)</f>
        <v>#VALUE!</v>
      </c>
      <c r="BS202" s="479" t="e" cm="1">
        <f t="array" ref="BS202">bdRateExtend($G202:$G207,U202:U207,$Z202:$Z207,AN202:AN207)</f>
        <v>#VALUE!</v>
      </c>
      <c r="BT202" s="479" t="e">
        <f>(Summary!$C$103*BP202+Summary!$C$104*BQ202+Summary!$C$105*BR202)/Summary!$C$106</f>
        <v>#VALUE!</v>
      </c>
      <c r="BU202" s="462" cm="1">
        <f t="array" ref="BU202">testVMAFRange($G202:$G205,N202:N205,$Z202:$Z205,AG202:AG205)</f>
        <v>0</v>
      </c>
      <c r="BV202" s="464" cm="1">
        <f t="array" ref="BV202">testVMAFRange($G202:$G207,N202:N207,$Z202:$Z207,AG202:AG207)</f>
        <v>0</v>
      </c>
      <c r="BW202" s="462" cm="1">
        <f t="array" ref="BW202">testVMAFRange($G202:$G205,O202:O205,$Z202:$Z205,AH202:AH205)</f>
        <v>0</v>
      </c>
      <c r="BX202" s="464" cm="1">
        <f t="array" ref="BX202">testVMAFRange($G202:$G207,O202:O207,$Z202:$Z207,AH202:AH207)</f>
        <v>0</v>
      </c>
    </row>
    <row r="203" spans="1:76" ht="17" customHeight="1" x14ac:dyDescent="0.35">
      <c r="A203" s="516"/>
      <c r="B203" s="483"/>
      <c r="C203" s="520"/>
      <c r="D203" s="490"/>
      <c r="E203" s="493"/>
      <c r="F203" s="138">
        <v>23</v>
      </c>
      <c r="G203" s="139">
        <f>'Anchor-AI'!L201</f>
        <v>0</v>
      </c>
      <c r="H203" s="140">
        <f>'Anchor-AI'!M201</f>
        <v>0</v>
      </c>
      <c r="I203" s="140">
        <f>'Anchor-AI'!N201</f>
        <v>0</v>
      </c>
      <c r="J203" s="140">
        <f>'Anchor-AI'!O201</f>
        <v>0</v>
      </c>
      <c r="K203" s="140">
        <f>(Summary!$C$58*H203+Summary!$C$59*I203+Summary!$C$60*J203)/Summary!$C$61</f>
        <v>0</v>
      </c>
      <c r="L203" s="140">
        <f>'Anchor-AI'!P201</f>
        <v>0</v>
      </c>
      <c r="M203" s="140">
        <f>'Anchor-AI'!Q201</f>
        <v>0</v>
      </c>
      <c r="N203" s="140">
        <f>'Anchor-AI'!R201</f>
        <v>0</v>
      </c>
      <c r="O203" s="140">
        <f>'Anchor-AI'!S201</f>
        <v>0</v>
      </c>
      <c r="P203" s="140">
        <f>'Anchor-AI'!T201</f>
        <v>0</v>
      </c>
      <c r="Q203" s="140">
        <f>'Anchor-AI'!U201</f>
        <v>0</v>
      </c>
      <c r="R203" s="140">
        <f>'Anchor-AI'!V201</f>
        <v>0</v>
      </c>
      <c r="S203" s="140">
        <f>'Anchor-AI'!W201</f>
        <v>0</v>
      </c>
      <c r="T203" s="140">
        <f>'Anchor-AI'!X201</f>
        <v>0</v>
      </c>
      <c r="U203" s="140">
        <f>10*LOG10(1/((Summary!$C$75/10^(R203/10)+Summary!$C$76/10^(S203/10)+Summary!$C$77/10^(T203/10))/Summary!$C$78))</f>
        <v>0</v>
      </c>
      <c r="V203" s="140">
        <f>'Anchor-AI'!Y201</f>
        <v>0</v>
      </c>
      <c r="W203" s="140">
        <f>'Anchor-AI'!Z201</f>
        <v>0</v>
      </c>
      <c r="X203" s="141">
        <f t="shared" si="15"/>
        <v>0</v>
      </c>
      <c r="Y203" s="133"/>
      <c r="Z203" s="139">
        <f>'Test-AI'!L201</f>
        <v>0</v>
      </c>
      <c r="AA203" s="381">
        <f>'Test-AI'!M201</f>
        <v>0</v>
      </c>
      <c r="AB203" s="381">
        <f>'Test-AI'!N201</f>
        <v>0</v>
      </c>
      <c r="AC203" s="381">
        <f>'Test-AI'!O201</f>
        <v>0</v>
      </c>
      <c r="AD203" s="381">
        <f>(Summary!$C$58*AA203+Summary!$C$59*AB203+Summary!$C$60*AC203)/Summary!$C$61</f>
        <v>0</v>
      </c>
      <c r="AE203" s="381">
        <f>'Test-AI'!P201</f>
        <v>0</v>
      </c>
      <c r="AF203" s="381">
        <f>'Test-AI'!Q201</f>
        <v>0</v>
      </c>
      <c r="AG203" s="381">
        <f>'Test-AI'!R201</f>
        <v>0</v>
      </c>
      <c r="AH203" s="381">
        <f>'Test-AI'!S201</f>
        <v>0</v>
      </c>
      <c r="AI203" s="381">
        <f>'Test-AI'!T201</f>
        <v>0</v>
      </c>
      <c r="AJ203" s="381">
        <f>'Test-AI'!U201</f>
        <v>0</v>
      </c>
      <c r="AK203" s="381">
        <f>'Test-AI'!V201</f>
        <v>0</v>
      </c>
      <c r="AL203" s="381">
        <f>'Test-AI'!W201</f>
        <v>0</v>
      </c>
      <c r="AM203" s="381">
        <f>'Test-AI'!X201</f>
        <v>0</v>
      </c>
      <c r="AN203" s="381">
        <f>10*LOG10(1/((Summary!$C$75/10^(AK203/10)+Summary!$C$76/10^(AL203/10)+Summary!$C$77/10^(AM203/10))/Summary!$C$78))</f>
        <v>0</v>
      </c>
      <c r="AO203" s="140">
        <f>'Test-AI'!Y201</f>
        <v>0</v>
      </c>
      <c r="AP203" s="140">
        <f>'Test-AI'!Z201</f>
        <v>0</v>
      </c>
      <c r="AQ203" s="141">
        <f t="shared" si="16"/>
        <v>0</v>
      </c>
      <c r="AR203" s="142" t="e">
        <f t="shared" si="17"/>
        <v>#DIV/0!</v>
      </c>
      <c r="AS203" s="143" t="e">
        <f t="shared" si="18"/>
        <v>#DIV/0!</v>
      </c>
      <c r="AT203" s="136"/>
      <c r="AU203" s="136"/>
      <c r="AV203" s="467"/>
      <c r="AW203" s="468"/>
      <c r="AX203" s="480"/>
      <c r="AY203" s="480"/>
      <c r="AZ203" s="497"/>
      <c r="BA203" s="497"/>
      <c r="BB203" s="480"/>
      <c r="BC203" s="468"/>
      <c r="BD203" s="476"/>
      <c r="BE203" s="468"/>
      <c r="BF203" s="476"/>
      <c r="BG203" s="469"/>
      <c r="BH203" s="476"/>
      <c r="BI203" s="469"/>
      <c r="BJ203" s="476"/>
      <c r="BK203" s="468"/>
      <c r="BL203" s="476"/>
      <c r="BM203" s="468"/>
      <c r="BN203" s="476"/>
      <c r="BO203" s="468"/>
      <c r="BP203" s="480"/>
      <c r="BQ203" s="480"/>
      <c r="BR203" s="480"/>
      <c r="BS203" s="480"/>
      <c r="BT203" s="480"/>
      <c r="BU203" s="463"/>
      <c r="BV203" s="465"/>
      <c r="BW203" s="463"/>
      <c r="BX203" s="465"/>
    </row>
    <row r="204" spans="1:76" ht="17" customHeight="1" x14ac:dyDescent="0.35">
      <c r="A204" s="516"/>
      <c r="B204" s="483"/>
      <c r="C204" s="520"/>
      <c r="D204" s="490"/>
      <c r="E204" s="493"/>
      <c r="F204" s="138">
        <v>31</v>
      </c>
      <c r="G204" s="139">
        <f>'Anchor-AI'!L202</f>
        <v>0</v>
      </c>
      <c r="H204" s="140">
        <f>'Anchor-AI'!M202</f>
        <v>0</v>
      </c>
      <c r="I204" s="140">
        <f>'Anchor-AI'!N202</f>
        <v>0</v>
      </c>
      <c r="J204" s="140">
        <f>'Anchor-AI'!O202</f>
        <v>0</v>
      </c>
      <c r="K204" s="140">
        <f>(Summary!$C$58*H204+Summary!$C$59*I204+Summary!$C$60*J204)/Summary!$C$61</f>
        <v>0</v>
      </c>
      <c r="L204" s="140">
        <f>'Anchor-AI'!P202</f>
        <v>0</v>
      </c>
      <c r="M204" s="140">
        <f>'Anchor-AI'!Q202</f>
        <v>0</v>
      </c>
      <c r="N204" s="140">
        <f>'Anchor-AI'!R202</f>
        <v>0</v>
      </c>
      <c r="O204" s="140">
        <f>'Anchor-AI'!S202</f>
        <v>0</v>
      </c>
      <c r="P204" s="140">
        <f>'Anchor-AI'!T202</f>
        <v>0</v>
      </c>
      <c r="Q204" s="140">
        <f>'Anchor-AI'!U202</f>
        <v>0</v>
      </c>
      <c r="R204" s="140">
        <f>'Anchor-AI'!V202</f>
        <v>0</v>
      </c>
      <c r="S204" s="140">
        <f>'Anchor-AI'!W202</f>
        <v>0</v>
      </c>
      <c r="T204" s="140">
        <f>'Anchor-AI'!X202</f>
        <v>0</v>
      </c>
      <c r="U204" s="140">
        <f>10*LOG10(1/((Summary!$C$75/10^(R204/10)+Summary!$C$76/10^(S204/10)+Summary!$C$77/10^(T204/10))/Summary!$C$78))</f>
        <v>0</v>
      </c>
      <c r="V204" s="140">
        <f>'Anchor-AI'!Y202</f>
        <v>0</v>
      </c>
      <c r="W204" s="140">
        <f>'Anchor-AI'!Z202</f>
        <v>0</v>
      </c>
      <c r="X204" s="141">
        <f t="shared" si="15"/>
        <v>0</v>
      </c>
      <c r="Y204" s="133"/>
      <c r="Z204" s="139">
        <f>'Test-AI'!L202</f>
        <v>0</v>
      </c>
      <c r="AA204" s="381">
        <f>'Test-AI'!M202</f>
        <v>0</v>
      </c>
      <c r="AB204" s="381">
        <f>'Test-AI'!N202</f>
        <v>0</v>
      </c>
      <c r="AC204" s="381">
        <f>'Test-AI'!O202</f>
        <v>0</v>
      </c>
      <c r="AD204" s="381">
        <f>(Summary!$C$58*AA204+Summary!$C$59*AB204+Summary!$C$60*AC204)/Summary!$C$61</f>
        <v>0</v>
      </c>
      <c r="AE204" s="381">
        <f>'Test-AI'!P202</f>
        <v>0</v>
      </c>
      <c r="AF204" s="381">
        <f>'Test-AI'!Q202</f>
        <v>0</v>
      </c>
      <c r="AG204" s="381">
        <f>'Test-AI'!R202</f>
        <v>0</v>
      </c>
      <c r="AH204" s="381">
        <f>'Test-AI'!S202</f>
        <v>0</v>
      </c>
      <c r="AI204" s="381">
        <f>'Test-AI'!T202</f>
        <v>0</v>
      </c>
      <c r="AJ204" s="381">
        <f>'Test-AI'!U202</f>
        <v>0</v>
      </c>
      <c r="AK204" s="381">
        <f>'Test-AI'!V202</f>
        <v>0</v>
      </c>
      <c r="AL204" s="381">
        <f>'Test-AI'!W202</f>
        <v>0</v>
      </c>
      <c r="AM204" s="381">
        <f>'Test-AI'!X202</f>
        <v>0</v>
      </c>
      <c r="AN204" s="381">
        <f>10*LOG10(1/((Summary!$C$75/10^(AK204/10)+Summary!$C$76/10^(AL204/10)+Summary!$C$77/10^(AM204/10))/Summary!$C$78))</f>
        <v>0</v>
      </c>
      <c r="AO204" s="140">
        <f>'Test-AI'!Y202</f>
        <v>0</v>
      </c>
      <c r="AP204" s="140">
        <f>'Test-AI'!Z202</f>
        <v>0</v>
      </c>
      <c r="AQ204" s="141">
        <f t="shared" si="16"/>
        <v>0</v>
      </c>
      <c r="AR204" s="142" t="e">
        <f t="shared" si="17"/>
        <v>#DIV/0!</v>
      </c>
      <c r="AS204" s="143" t="e">
        <f t="shared" si="18"/>
        <v>#DIV/0!</v>
      </c>
      <c r="AT204" s="136"/>
      <c r="AU204" s="136"/>
      <c r="AV204" s="467" t="s">
        <v>122</v>
      </c>
      <c r="AW204" s="468" t="e" cm="1">
        <f t="array" ref="AW204">bdRateExtend($G203:$G206,H203:H206,$Z203:$Z206,AA203:AA206)</f>
        <v>#VALUE!</v>
      </c>
      <c r="AX204" s="480"/>
      <c r="AY204" s="480"/>
      <c r="AZ204" s="497"/>
      <c r="BA204" s="497"/>
      <c r="BB204" s="480"/>
      <c r="BC204" s="468" t="e" cm="1">
        <f t="array" ref="BC204">bdRateExtend($G203:$G206,L203:L206,$Z203:$Z206,AE203:AE206)</f>
        <v>#VALUE!</v>
      </c>
      <c r="BD204" s="476"/>
      <c r="BE204" s="468" t="e" cm="1">
        <f t="array" ref="BE204">bdRateExtend($G203:$G206,M203:M206,$Z203:$Z206,AF203:AF206)</f>
        <v>#VALUE!</v>
      </c>
      <c r="BF204" s="476"/>
      <c r="BG204" s="469" t="e" cm="1">
        <f t="array" ref="BG204">bdRateExtend($G203:$G206,N203:N206,$Z203:$Z206,AG203:AG206,"None", FALSE,1)</f>
        <v>#VALUE!</v>
      </c>
      <c r="BH204" s="476"/>
      <c r="BI204" s="469" t="e" cm="1">
        <f t="array" ref="BI204">bdRateExtend($G203:$G206,O203:O206,$Z203:$Z206,AH203:AH206,"None", FALSE,1)</f>
        <v>#VALUE!</v>
      </c>
      <c r="BJ204" s="476"/>
      <c r="BK204" s="468" t="e" cm="1">
        <f t="array" ref="BK204">bdRateExtend($G203:$G206,P203:P206,$Z203:$Z206,AI203:AI206)</f>
        <v>#VALUE!</v>
      </c>
      <c r="BL204" s="476"/>
      <c r="BM204" s="468" t="e" cm="1">
        <f t="array" ref="BM204">bdRateExtend($G203:$G206,Q203:Q206,$Z203:$Z206,AJ203:AJ206)</f>
        <v>#VALUE!</v>
      </c>
      <c r="BN204" s="476"/>
      <c r="BO204" s="468" t="e" cm="1">
        <f t="array" ref="BO204">bdRateExtend($G203:$G206,R203:R206,$Z203:$Z206,AK203:AK206)</f>
        <v>#VALUE!</v>
      </c>
      <c r="BP204" s="480"/>
      <c r="BQ204" s="480"/>
      <c r="BR204" s="480"/>
      <c r="BS204" s="480"/>
      <c r="BT204" s="480"/>
      <c r="BU204" s="463" cm="1">
        <f t="array" ref="BU204">testVMAFRange($G203:$G206,N203:N206,$Z203:$Z206,AG203:AG206)</f>
        <v>0</v>
      </c>
      <c r="BV204" s="465"/>
      <c r="BW204" s="463" cm="1">
        <f t="array" ref="BW204">testVMAFRange($G203:$G206,O203:O206,$Z203:$Z206,AH203:AH206)</f>
        <v>0</v>
      </c>
      <c r="BX204" s="465"/>
    </row>
    <row r="205" spans="1:76" ht="17" customHeight="1" x14ac:dyDescent="0.35">
      <c r="A205" s="516"/>
      <c r="B205" s="483"/>
      <c r="C205" s="520"/>
      <c r="D205" s="490"/>
      <c r="E205" s="493"/>
      <c r="F205" s="138">
        <v>39</v>
      </c>
      <c r="G205" s="139">
        <f>'Anchor-AI'!L203</f>
        <v>0</v>
      </c>
      <c r="H205" s="140">
        <f>'Anchor-AI'!M203</f>
        <v>0</v>
      </c>
      <c r="I205" s="140">
        <f>'Anchor-AI'!N203</f>
        <v>0</v>
      </c>
      <c r="J205" s="140">
        <f>'Anchor-AI'!O203</f>
        <v>0</v>
      </c>
      <c r="K205" s="140">
        <f>(Summary!$C$58*H205+Summary!$C$59*I205+Summary!$C$60*J205)/Summary!$C$61</f>
        <v>0</v>
      </c>
      <c r="L205" s="140">
        <f>'Anchor-AI'!P203</f>
        <v>0</v>
      </c>
      <c r="M205" s="140">
        <f>'Anchor-AI'!Q203</f>
        <v>0</v>
      </c>
      <c r="N205" s="140">
        <f>'Anchor-AI'!R203</f>
        <v>0</v>
      </c>
      <c r="O205" s="140">
        <f>'Anchor-AI'!S203</f>
        <v>0</v>
      </c>
      <c r="P205" s="140">
        <f>'Anchor-AI'!T203</f>
        <v>0</v>
      </c>
      <c r="Q205" s="140">
        <f>'Anchor-AI'!U203</f>
        <v>0</v>
      </c>
      <c r="R205" s="140">
        <f>'Anchor-AI'!V203</f>
        <v>0</v>
      </c>
      <c r="S205" s="140">
        <f>'Anchor-AI'!W203</f>
        <v>0</v>
      </c>
      <c r="T205" s="140">
        <f>'Anchor-AI'!X203</f>
        <v>0</v>
      </c>
      <c r="U205" s="140">
        <f>10*LOG10(1/((Summary!$C$75/10^(R205/10)+Summary!$C$76/10^(S205/10)+Summary!$C$77/10^(T205/10))/Summary!$C$78))</f>
        <v>0</v>
      </c>
      <c r="V205" s="140">
        <f>'Anchor-AI'!Y203</f>
        <v>0</v>
      </c>
      <c r="W205" s="140">
        <f>'Anchor-AI'!Z203</f>
        <v>0</v>
      </c>
      <c r="X205" s="141">
        <f t="shared" si="15"/>
        <v>0</v>
      </c>
      <c r="Y205" s="133"/>
      <c r="Z205" s="139">
        <f>'Test-AI'!L203</f>
        <v>0</v>
      </c>
      <c r="AA205" s="381">
        <f>'Test-AI'!M203</f>
        <v>0</v>
      </c>
      <c r="AB205" s="381">
        <f>'Test-AI'!N203</f>
        <v>0</v>
      </c>
      <c r="AC205" s="381">
        <f>'Test-AI'!O203</f>
        <v>0</v>
      </c>
      <c r="AD205" s="381">
        <f>(Summary!$C$58*AA205+Summary!$C$59*AB205+Summary!$C$60*AC205)/Summary!$C$61</f>
        <v>0</v>
      </c>
      <c r="AE205" s="381">
        <f>'Test-AI'!P203</f>
        <v>0</v>
      </c>
      <c r="AF205" s="381">
        <f>'Test-AI'!Q203</f>
        <v>0</v>
      </c>
      <c r="AG205" s="381">
        <f>'Test-AI'!R203</f>
        <v>0</v>
      </c>
      <c r="AH205" s="381">
        <f>'Test-AI'!S203</f>
        <v>0</v>
      </c>
      <c r="AI205" s="381">
        <f>'Test-AI'!T203</f>
        <v>0</v>
      </c>
      <c r="AJ205" s="381">
        <f>'Test-AI'!U203</f>
        <v>0</v>
      </c>
      <c r="AK205" s="381">
        <f>'Test-AI'!V203</f>
        <v>0</v>
      </c>
      <c r="AL205" s="381">
        <f>'Test-AI'!W203</f>
        <v>0</v>
      </c>
      <c r="AM205" s="381">
        <f>'Test-AI'!X203</f>
        <v>0</v>
      </c>
      <c r="AN205" s="381">
        <f>10*LOG10(1/((Summary!$C$75/10^(AK205/10)+Summary!$C$76/10^(AL205/10)+Summary!$C$77/10^(AM205/10))/Summary!$C$78))</f>
        <v>0</v>
      </c>
      <c r="AO205" s="140">
        <f>'Test-AI'!Y203</f>
        <v>0</v>
      </c>
      <c r="AP205" s="140">
        <f>'Test-AI'!Z203</f>
        <v>0</v>
      </c>
      <c r="AQ205" s="141">
        <f t="shared" si="16"/>
        <v>0</v>
      </c>
      <c r="AR205" s="142" t="e">
        <f t="shared" si="17"/>
        <v>#DIV/0!</v>
      </c>
      <c r="AS205" s="143" t="e">
        <f t="shared" si="18"/>
        <v>#DIV/0!</v>
      </c>
      <c r="AT205" s="136"/>
      <c r="AU205" s="136"/>
      <c r="AV205" s="467"/>
      <c r="AW205" s="468"/>
      <c r="AX205" s="480"/>
      <c r="AY205" s="480"/>
      <c r="AZ205" s="497"/>
      <c r="BA205" s="497"/>
      <c r="BB205" s="480"/>
      <c r="BC205" s="468"/>
      <c r="BD205" s="476"/>
      <c r="BE205" s="468"/>
      <c r="BF205" s="476"/>
      <c r="BG205" s="469"/>
      <c r="BH205" s="476"/>
      <c r="BI205" s="469"/>
      <c r="BJ205" s="476"/>
      <c r="BK205" s="468"/>
      <c r="BL205" s="476"/>
      <c r="BM205" s="468"/>
      <c r="BN205" s="476"/>
      <c r="BO205" s="468"/>
      <c r="BP205" s="480"/>
      <c r="BQ205" s="480"/>
      <c r="BR205" s="480"/>
      <c r="BS205" s="480"/>
      <c r="BT205" s="480"/>
      <c r="BU205" s="463"/>
      <c r="BV205" s="465"/>
      <c r="BW205" s="463"/>
      <c r="BX205" s="465"/>
    </row>
    <row r="206" spans="1:76" ht="17" customHeight="1" x14ac:dyDescent="0.35">
      <c r="A206" s="516"/>
      <c r="B206" s="483"/>
      <c r="C206" s="520"/>
      <c r="D206" s="490"/>
      <c r="E206" s="493"/>
      <c r="F206" s="138">
        <v>47</v>
      </c>
      <c r="G206" s="139">
        <f>'Anchor-AI'!L204</f>
        <v>0</v>
      </c>
      <c r="H206" s="140">
        <f>'Anchor-AI'!M204</f>
        <v>0</v>
      </c>
      <c r="I206" s="140">
        <f>'Anchor-AI'!N204</f>
        <v>0</v>
      </c>
      <c r="J206" s="140">
        <f>'Anchor-AI'!O204</f>
        <v>0</v>
      </c>
      <c r="K206" s="140">
        <f>(Summary!$C$58*H206+Summary!$C$59*I206+Summary!$C$60*J206)/Summary!$C$61</f>
        <v>0</v>
      </c>
      <c r="L206" s="140">
        <f>'Anchor-AI'!P204</f>
        <v>0</v>
      </c>
      <c r="M206" s="140">
        <f>'Anchor-AI'!Q204</f>
        <v>0</v>
      </c>
      <c r="N206" s="140">
        <f>'Anchor-AI'!R204</f>
        <v>0</v>
      </c>
      <c r="O206" s="140">
        <f>'Anchor-AI'!S204</f>
        <v>0</v>
      </c>
      <c r="P206" s="140">
        <f>'Anchor-AI'!T204</f>
        <v>0</v>
      </c>
      <c r="Q206" s="140">
        <f>'Anchor-AI'!U204</f>
        <v>0</v>
      </c>
      <c r="R206" s="140">
        <f>'Anchor-AI'!V204</f>
        <v>0</v>
      </c>
      <c r="S206" s="140">
        <f>'Anchor-AI'!W204</f>
        <v>0</v>
      </c>
      <c r="T206" s="140">
        <f>'Anchor-AI'!X204</f>
        <v>0</v>
      </c>
      <c r="U206" s="140">
        <f>10*LOG10(1/((Summary!$C$75/10^(R206/10)+Summary!$C$76/10^(S206/10)+Summary!$C$77/10^(T206/10))/Summary!$C$78))</f>
        <v>0</v>
      </c>
      <c r="V206" s="140">
        <f>'Anchor-AI'!Y204</f>
        <v>0</v>
      </c>
      <c r="W206" s="140">
        <f>'Anchor-AI'!Z204</f>
        <v>0</v>
      </c>
      <c r="X206" s="141">
        <f t="shared" si="15"/>
        <v>0</v>
      </c>
      <c r="Y206" s="133"/>
      <c r="Z206" s="139">
        <f>'Test-AI'!L204</f>
        <v>0</v>
      </c>
      <c r="AA206" s="381">
        <f>'Test-AI'!M204</f>
        <v>0</v>
      </c>
      <c r="AB206" s="381">
        <f>'Test-AI'!N204</f>
        <v>0</v>
      </c>
      <c r="AC206" s="381">
        <f>'Test-AI'!O204</f>
        <v>0</v>
      </c>
      <c r="AD206" s="381">
        <f>(Summary!$C$58*AA206+Summary!$C$59*AB206+Summary!$C$60*AC206)/Summary!$C$61</f>
        <v>0</v>
      </c>
      <c r="AE206" s="381">
        <f>'Test-AI'!P204</f>
        <v>0</v>
      </c>
      <c r="AF206" s="381">
        <f>'Test-AI'!Q204</f>
        <v>0</v>
      </c>
      <c r="AG206" s="381">
        <f>'Test-AI'!R204</f>
        <v>0</v>
      </c>
      <c r="AH206" s="381">
        <f>'Test-AI'!S204</f>
        <v>0</v>
      </c>
      <c r="AI206" s="381">
        <f>'Test-AI'!T204</f>
        <v>0</v>
      </c>
      <c r="AJ206" s="381">
        <f>'Test-AI'!U204</f>
        <v>0</v>
      </c>
      <c r="AK206" s="381">
        <f>'Test-AI'!V204</f>
        <v>0</v>
      </c>
      <c r="AL206" s="381">
        <f>'Test-AI'!W204</f>
        <v>0</v>
      </c>
      <c r="AM206" s="381">
        <f>'Test-AI'!X204</f>
        <v>0</v>
      </c>
      <c r="AN206" s="381">
        <f>10*LOG10(1/((Summary!$C$75/10^(AK206/10)+Summary!$C$76/10^(AL206/10)+Summary!$C$77/10^(AM206/10))/Summary!$C$78))</f>
        <v>0</v>
      </c>
      <c r="AO206" s="140">
        <f>'Test-AI'!Y204</f>
        <v>0</v>
      </c>
      <c r="AP206" s="140">
        <f>'Test-AI'!Z204</f>
        <v>0</v>
      </c>
      <c r="AQ206" s="141">
        <f t="shared" si="16"/>
        <v>0</v>
      </c>
      <c r="AR206" s="142" t="e">
        <f t="shared" si="17"/>
        <v>#DIV/0!</v>
      </c>
      <c r="AS206" s="143" t="e">
        <f t="shared" si="18"/>
        <v>#DIV/0!</v>
      </c>
      <c r="AT206" s="136"/>
      <c r="AU206" s="136"/>
      <c r="AV206" s="467" t="s">
        <v>123</v>
      </c>
      <c r="AW206" s="468" t="e" cm="1">
        <f t="array" ref="AW206">bdRateExtend($G204:$G207,H204:H207,$Z204:$Z207,AA204:AA207)</f>
        <v>#VALUE!</v>
      </c>
      <c r="AX206" s="480"/>
      <c r="AY206" s="480"/>
      <c r="AZ206" s="497"/>
      <c r="BA206" s="497"/>
      <c r="BB206" s="480"/>
      <c r="BC206" s="468" t="e" cm="1">
        <f t="array" ref="BC206">bdRateExtend($G204:$G207,L204:L207,$Z204:$Z207,AE204:AE207)</f>
        <v>#VALUE!</v>
      </c>
      <c r="BD206" s="476"/>
      <c r="BE206" s="468" t="e" cm="1">
        <f t="array" ref="BE206">bdRateExtend($G204:$G207,M204:M207,$Z204:$Z207,AF204:AF207)</f>
        <v>#VALUE!</v>
      </c>
      <c r="BF206" s="476"/>
      <c r="BG206" s="469" t="e" cm="1">
        <f t="array" ref="BG206">bdRateExtend($G204:$G207,N204:N207,$Z204:$Z207,AG204:AG207,"None", FALSE,1)</f>
        <v>#VALUE!</v>
      </c>
      <c r="BH206" s="476"/>
      <c r="BI206" s="469" t="e" cm="1">
        <f t="array" ref="BI206">bdRateExtend($G204:$G207,O204:O207,$Z204:$Z207,AH204:AH207,"None", FALSE,1)</f>
        <v>#VALUE!</v>
      </c>
      <c r="BJ206" s="476"/>
      <c r="BK206" s="468" t="e" cm="1">
        <f t="array" ref="BK206">bdRateExtend($G204:$G207,P204:P207,$Z204:$Z207,AI204:AI207)</f>
        <v>#VALUE!</v>
      </c>
      <c r="BL206" s="476"/>
      <c r="BM206" s="468" t="e" cm="1">
        <f t="array" ref="BM206">bdRateExtend($G204:$G207,Q204:Q207,$Z204:$Z207,AJ204:AJ207)</f>
        <v>#VALUE!</v>
      </c>
      <c r="BN206" s="476"/>
      <c r="BO206" s="468" t="e" cm="1">
        <f t="array" ref="BO206">bdRateExtend($G204:$G207,R204:R207,$Z204:$Z207,AK204:AK207)</f>
        <v>#VALUE!</v>
      </c>
      <c r="BP206" s="480"/>
      <c r="BQ206" s="480"/>
      <c r="BR206" s="480"/>
      <c r="BS206" s="480"/>
      <c r="BT206" s="480"/>
      <c r="BU206" s="463" cm="1">
        <f t="array" ref="BU206">testVMAFRange($G204:$G207,N204:N207,$Z204:$Z207,AG204:AG207)</f>
        <v>0</v>
      </c>
      <c r="BV206" s="465"/>
      <c r="BW206" s="463" cm="1">
        <f t="array" ref="BW206">testVMAFRange($G204:$G207,O204:O207,$Z204:$Z207,AH204:AH207)</f>
        <v>0</v>
      </c>
      <c r="BX206" s="465"/>
    </row>
    <row r="207" spans="1:76" ht="17" customHeight="1" thickBot="1" x14ac:dyDescent="0.4">
      <c r="A207" s="516"/>
      <c r="B207" s="518"/>
      <c r="C207" s="521"/>
      <c r="D207" s="522"/>
      <c r="E207" s="523"/>
      <c r="F207" s="144">
        <v>55</v>
      </c>
      <c r="G207" s="145">
        <f>'Anchor-AI'!L205</f>
        <v>0</v>
      </c>
      <c r="H207" s="146">
        <f>'Anchor-AI'!M205</f>
        <v>0</v>
      </c>
      <c r="I207" s="146">
        <f>'Anchor-AI'!N205</f>
        <v>0</v>
      </c>
      <c r="J207" s="146">
        <f>'Anchor-AI'!O205</f>
        <v>0</v>
      </c>
      <c r="K207" s="146">
        <f>(Summary!$C$58*H207+Summary!$C$59*I207+Summary!$C$60*J207)/Summary!$C$61</f>
        <v>0</v>
      </c>
      <c r="L207" s="146">
        <f>'Anchor-AI'!P205</f>
        <v>0</v>
      </c>
      <c r="M207" s="146">
        <f>'Anchor-AI'!Q205</f>
        <v>0</v>
      </c>
      <c r="N207" s="146">
        <f>'Anchor-AI'!R205</f>
        <v>0</v>
      </c>
      <c r="O207" s="146">
        <f>'Anchor-AI'!S205</f>
        <v>0</v>
      </c>
      <c r="P207" s="146">
        <f>'Anchor-AI'!T205</f>
        <v>0</v>
      </c>
      <c r="Q207" s="146">
        <f>'Anchor-AI'!U205</f>
        <v>0</v>
      </c>
      <c r="R207" s="146">
        <f>'Anchor-AI'!V205</f>
        <v>0</v>
      </c>
      <c r="S207" s="146">
        <f>'Anchor-AI'!W205</f>
        <v>0</v>
      </c>
      <c r="T207" s="146">
        <f>'Anchor-AI'!X205</f>
        <v>0</v>
      </c>
      <c r="U207" s="146">
        <f>10*LOG10(1/((Summary!$C$75/10^(R207/10)+Summary!$C$76/10^(S207/10)+Summary!$C$77/10^(T207/10))/Summary!$C$78))</f>
        <v>0</v>
      </c>
      <c r="V207" s="140">
        <f>'Anchor-AI'!Y205</f>
        <v>0</v>
      </c>
      <c r="W207" s="140">
        <f>'Anchor-AI'!Z205</f>
        <v>0</v>
      </c>
      <c r="X207" s="147">
        <f t="shared" si="15"/>
        <v>0</v>
      </c>
      <c r="Y207" s="133"/>
      <c r="Z207" s="145">
        <f>'Test-AI'!L205</f>
        <v>0</v>
      </c>
      <c r="AA207" s="382">
        <f>'Test-AI'!M205</f>
        <v>0</v>
      </c>
      <c r="AB207" s="382">
        <f>'Test-AI'!N205</f>
        <v>0</v>
      </c>
      <c r="AC207" s="382">
        <f>'Test-AI'!O205</f>
        <v>0</v>
      </c>
      <c r="AD207" s="382">
        <f>(Summary!$C$58*AA207+Summary!$C$59*AB207+Summary!$C$60*AC207)/Summary!$C$61</f>
        <v>0</v>
      </c>
      <c r="AE207" s="382">
        <f>'Test-AI'!P205</f>
        <v>0</v>
      </c>
      <c r="AF207" s="382">
        <f>'Test-AI'!Q205</f>
        <v>0</v>
      </c>
      <c r="AG207" s="382">
        <f>'Test-AI'!R205</f>
        <v>0</v>
      </c>
      <c r="AH207" s="382">
        <f>'Test-AI'!S205</f>
        <v>0</v>
      </c>
      <c r="AI207" s="382">
        <f>'Test-AI'!T205</f>
        <v>0</v>
      </c>
      <c r="AJ207" s="382">
        <f>'Test-AI'!U205</f>
        <v>0</v>
      </c>
      <c r="AK207" s="382">
        <f>'Test-AI'!V205</f>
        <v>0</v>
      </c>
      <c r="AL207" s="382">
        <f>'Test-AI'!W205</f>
        <v>0</v>
      </c>
      <c r="AM207" s="382">
        <f>'Test-AI'!X205</f>
        <v>0</v>
      </c>
      <c r="AN207" s="382">
        <f>10*LOG10(1/((Summary!$C$75/10^(AK207/10)+Summary!$C$76/10^(AL207/10)+Summary!$C$77/10^(AM207/10))/Summary!$C$78))</f>
        <v>0</v>
      </c>
      <c r="AO207" s="140">
        <f>'Test-AI'!Y205</f>
        <v>0</v>
      </c>
      <c r="AP207" s="140">
        <f>'Test-AI'!Z205</f>
        <v>0</v>
      </c>
      <c r="AQ207" s="147">
        <f t="shared" si="16"/>
        <v>0</v>
      </c>
      <c r="AR207" s="148" t="e">
        <f t="shared" si="17"/>
        <v>#DIV/0!</v>
      </c>
      <c r="AS207" s="149" t="e">
        <f t="shared" si="18"/>
        <v>#DIV/0!</v>
      </c>
      <c r="AT207" s="136"/>
      <c r="AU207" s="136"/>
      <c r="AV207" s="470"/>
      <c r="AW207" s="471"/>
      <c r="AX207" s="481"/>
      <c r="AY207" s="481"/>
      <c r="AZ207" s="498"/>
      <c r="BA207" s="498"/>
      <c r="BB207" s="481"/>
      <c r="BC207" s="471"/>
      <c r="BD207" s="477"/>
      <c r="BE207" s="471"/>
      <c r="BF207" s="477"/>
      <c r="BG207" s="472"/>
      <c r="BH207" s="477"/>
      <c r="BI207" s="472"/>
      <c r="BJ207" s="477"/>
      <c r="BK207" s="471"/>
      <c r="BL207" s="477"/>
      <c r="BM207" s="471"/>
      <c r="BN207" s="477"/>
      <c r="BO207" s="471"/>
      <c r="BP207" s="481"/>
      <c r="BQ207" s="481"/>
      <c r="BR207" s="481"/>
      <c r="BS207" s="481"/>
      <c r="BT207" s="481"/>
      <c r="BU207" s="473"/>
      <c r="BV207" s="466"/>
      <c r="BW207" s="473"/>
      <c r="BX207" s="466"/>
    </row>
    <row r="208" spans="1:76" ht="17" customHeight="1" x14ac:dyDescent="0.35">
      <c r="A208" s="516"/>
      <c r="B208" s="482" t="s">
        <v>22</v>
      </c>
      <c r="C208" s="519" t="s">
        <v>57</v>
      </c>
      <c r="D208" s="489">
        <v>59.94</v>
      </c>
      <c r="E208" s="492">
        <v>10</v>
      </c>
      <c r="F208" s="129">
        <v>15</v>
      </c>
      <c r="G208" s="130">
        <f>'Anchor-AI'!L206</f>
        <v>0</v>
      </c>
      <c r="H208" s="131">
        <f>'Anchor-AI'!M206</f>
        <v>0</v>
      </c>
      <c r="I208" s="131">
        <f>'Anchor-AI'!N206</f>
        <v>0</v>
      </c>
      <c r="J208" s="131">
        <f>'Anchor-AI'!O206</f>
        <v>0</v>
      </c>
      <c r="K208" s="131">
        <f>(Summary!$C$58*H208+Summary!$C$59*I208+Summary!$C$60*J208)/Summary!$C$61</f>
        <v>0</v>
      </c>
      <c r="L208" s="131">
        <f>'Anchor-AI'!P206</f>
        <v>0</v>
      </c>
      <c r="M208" s="131">
        <f>'Anchor-AI'!Q206</f>
        <v>0</v>
      </c>
      <c r="N208" s="131">
        <f>'Anchor-AI'!R206</f>
        <v>0</v>
      </c>
      <c r="O208" s="131">
        <f>'Anchor-AI'!S206</f>
        <v>0</v>
      </c>
      <c r="P208" s="131">
        <f>'Anchor-AI'!T206</f>
        <v>0</v>
      </c>
      <c r="Q208" s="131">
        <f>'Anchor-AI'!U206</f>
        <v>0</v>
      </c>
      <c r="R208" s="131">
        <f>'Anchor-AI'!V206</f>
        <v>0</v>
      </c>
      <c r="S208" s="131">
        <f>'Anchor-AI'!W206</f>
        <v>0</v>
      </c>
      <c r="T208" s="131">
        <f>'Anchor-AI'!X206</f>
        <v>0</v>
      </c>
      <c r="U208" s="131">
        <f>10*LOG10(1/((Summary!$C$75/10^(R208/10)+Summary!$C$76/10^(S208/10)+Summary!$C$77/10^(T208/10))/Summary!$C$78))</f>
        <v>0</v>
      </c>
      <c r="V208" s="131">
        <f>'Anchor-AI'!Y206</f>
        <v>0</v>
      </c>
      <c r="W208" s="131">
        <f>'Anchor-AI'!Z206</f>
        <v>0</v>
      </c>
      <c r="X208" s="132">
        <f t="shared" si="15"/>
        <v>0</v>
      </c>
      <c r="Y208" s="133"/>
      <c r="Z208" s="130">
        <f>'Test-AI'!L206</f>
        <v>0</v>
      </c>
      <c r="AA208" s="380">
        <f>'Test-AI'!M206</f>
        <v>0</v>
      </c>
      <c r="AB208" s="380">
        <f>'Test-AI'!N206</f>
        <v>0</v>
      </c>
      <c r="AC208" s="380">
        <f>'Test-AI'!O206</f>
        <v>0</v>
      </c>
      <c r="AD208" s="380">
        <f>(Summary!$C$58*AA208+Summary!$C$59*AB208+Summary!$C$60*AC208)/Summary!$C$61</f>
        <v>0</v>
      </c>
      <c r="AE208" s="380">
        <f>'Test-AI'!P206</f>
        <v>0</v>
      </c>
      <c r="AF208" s="380">
        <f>'Test-AI'!Q206</f>
        <v>0</v>
      </c>
      <c r="AG208" s="380">
        <f>'Test-AI'!R206</f>
        <v>0</v>
      </c>
      <c r="AH208" s="380">
        <f>'Test-AI'!S206</f>
        <v>0</v>
      </c>
      <c r="AI208" s="380">
        <f>'Test-AI'!T206</f>
        <v>0</v>
      </c>
      <c r="AJ208" s="380">
        <f>'Test-AI'!U206</f>
        <v>0</v>
      </c>
      <c r="AK208" s="380">
        <f>'Test-AI'!V206</f>
        <v>0</v>
      </c>
      <c r="AL208" s="380">
        <f>'Test-AI'!W206</f>
        <v>0</v>
      </c>
      <c r="AM208" s="380">
        <f>'Test-AI'!X206</f>
        <v>0</v>
      </c>
      <c r="AN208" s="380">
        <f>10*LOG10(1/((Summary!$C$75/10^(AK208/10)+Summary!$C$76/10^(AL208/10)+Summary!$C$77/10^(AM208/10))/Summary!$C$78))</f>
        <v>0</v>
      </c>
      <c r="AO208" s="131">
        <f>'Test-AI'!Y206</f>
        <v>0</v>
      </c>
      <c r="AP208" s="131">
        <f>'Test-AI'!Z206</f>
        <v>0</v>
      </c>
      <c r="AQ208" s="132">
        <f t="shared" si="16"/>
        <v>0</v>
      </c>
      <c r="AR208" s="134" t="e">
        <f t="shared" si="17"/>
        <v>#DIV/0!</v>
      </c>
      <c r="AS208" s="135" t="e">
        <f t="shared" si="18"/>
        <v>#DIV/0!</v>
      </c>
      <c r="AT208" s="136"/>
      <c r="AU208" s="136"/>
      <c r="AV208" s="495" t="s">
        <v>121</v>
      </c>
      <c r="AW208" s="478" t="e" cm="1">
        <f t="array" ref="AW208">bdRateExtend($G208:$G211,H208:H211,$Z208:$Z211,AA208:AA211)</f>
        <v>#VALUE!</v>
      </c>
      <c r="AX208" s="479" t="e" cm="1">
        <f t="array" ref="AX208">bdRateExtend($G208:$G213,H208:H213,$Z208:$Z213,AA208:AA213)</f>
        <v>#VALUE!</v>
      </c>
      <c r="AY208" s="479" t="e" cm="1">
        <f t="array" ref="AY208">bdRateExtend($G208:$G213,I208:I213,$Z208:$Z213,AB208:AB213)</f>
        <v>#VALUE!</v>
      </c>
      <c r="AZ208" s="496" t="e" cm="1">
        <f t="array" ref="AZ208">bdRateExtend($G208:$G213,J208:J213,$Z208:$Z213,AC208:AC213)</f>
        <v>#VALUE!</v>
      </c>
      <c r="BA208" s="496" t="e" cm="1">
        <f t="array" ref="BA208">bdRateExtend($G208:$G213,K208:K213,$Z208:$Z213,AD208:AD213)</f>
        <v>#VALUE!</v>
      </c>
      <c r="BB208" s="479" t="e">
        <f>(Summary!$C$89*AX208+Summary!$C$90*AY208+Summary!$C$91*AZ208)/Summary!$C$92</f>
        <v>#VALUE!</v>
      </c>
      <c r="BC208" s="478" t="e" cm="1">
        <f t="array" ref="BC208">bdRateExtend($G208:$G211,L208:L211,$Z208:$Z211,AE208:AE211)</f>
        <v>#VALUE!</v>
      </c>
      <c r="BD208" s="475" t="e" cm="1">
        <f t="array" ref="BD208">bdRateExtend($G208:$G213,L208:L213,$Z208:$Z213,AE208:AE213)</f>
        <v>#VALUE!</v>
      </c>
      <c r="BE208" s="478" t="e" cm="1">
        <f t="array" ref="BE208">bdRateExtend($G208:$G211,M208:M211,$Z208:$Z211,AF208:AF211)</f>
        <v>#VALUE!</v>
      </c>
      <c r="BF208" s="475" t="e" cm="1">
        <f t="array" ref="BF208">bdRateExtend($G208:$G213,M208:M213,$Z208:$Z213,AF208:AF213)</f>
        <v>#VALUE!</v>
      </c>
      <c r="BG208" s="474" t="e" cm="1">
        <f t="array" ref="BG208">bdRateExtend($G208:$G211,N208:N211,$Z208:$Z211,AG208:AG211,"None", FALSE,1)</f>
        <v>#VALUE!</v>
      </c>
      <c r="BH208" s="475" t="e" cm="1">
        <f t="array" ref="BH208">bdRateExtend($G208:$G213,N208:N213,$Z208:$Z213,AG208:AG213,"None", FALSE,1)</f>
        <v>#VALUE!</v>
      </c>
      <c r="BI208" s="474" t="e" cm="1">
        <f t="array" ref="BI208">bdRateExtend($G208:$G211,O208:O211,$Z208:$Z211,AH208:AH211,"None", FALSE,1)</f>
        <v>#VALUE!</v>
      </c>
      <c r="BJ208" s="475" t="e" cm="1">
        <f t="array" ref="BJ208">bdRateExtend($G208:$G213,O208:O213,$Z208:$Z213,AH208:AH213,"None", FALSE,1)</f>
        <v>#VALUE!</v>
      </c>
      <c r="BK208" s="478" t="e" cm="1">
        <f t="array" ref="BK208">bdRateExtend($G208:$G211,P208:P211,$Z208:$Z211,AI208:AI211)</f>
        <v>#VALUE!</v>
      </c>
      <c r="BL208" s="475" t="e" cm="1">
        <f t="array" ref="BL208">bdRateExtend($G208:$G213,P208:P213,$Z208:$Z213,AI208:AI213)</f>
        <v>#VALUE!</v>
      </c>
      <c r="BM208" s="478" t="e" cm="1">
        <f t="array" ref="BM208">bdRateExtend($G208:$G211,Q208:Q211,$Z208:$Z211,AJ208:AJ211)</f>
        <v>#VALUE!</v>
      </c>
      <c r="BN208" s="475" t="e" cm="1">
        <f t="array" ref="BN208">bdRateExtend($G208:$G213,Q208:Q213,$Z208:$Z213,AJ208:AJ213)</f>
        <v>#VALUE!</v>
      </c>
      <c r="BO208" s="478" t="e" cm="1">
        <f t="array" ref="BO208">bdRateExtend($G208:$G211,R208:R211,$Z208:$Z211,AK208:AK211)</f>
        <v>#VALUE!</v>
      </c>
      <c r="BP208" s="479" t="e" cm="1">
        <f t="array" ref="BP208">bdRateExtend($G208:$G213,R208:R213,$Z208:$Z213,AK208:AK213)</f>
        <v>#VALUE!</v>
      </c>
      <c r="BQ208" s="479" t="e" cm="1">
        <f t="array" ref="BQ208">bdRateExtend($G208:$G213,S208:S213,$Z208:$Z213,AL208:AL213)</f>
        <v>#VALUE!</v>
      </c>
      <c r="BR208" s="479" t="e" cm="1">
        <f t="array" ref="BR208">bdRateExtend($G208:$G213,T208:T213,$Z208:$Z213,AM208:AM213)</f>
        <v>#VALUE!</v>
      </c>
      <c r="BS208" s="479" t="e" cm="1">
        <f t="array" ref="BS208">bdRateExtend($G208:$G213,U208:U213,$Z208:$Z213,AN208:AN213)</f>
        <v>#VALUE!</v>
      </c>
      <c r="BT208" s="479" t="e">
        <f>(Summary!$C$103*BP208+Summary!$C$104*BQ208+Summary!$C$105*BR208)/Summary!$C$106</f>
        <v>#VALUE!</v>
      </c>
      <c r="BU208" s="462" cm="1">
        <f t="array" ref="BU208">testVMAFRange($G208:$G211,N208:N211,$Z208:$Z211,AG208:AG211)</f>
        <v>0</v>
      </c>
      <c r="BV208" s="464" cm="1">
        <f t="array" ref="BV208">testVMAFRange($G208:$G213,N208:N213,$Z208:$Z213,AG208:AG213)</f>
        <v>0</v>
      </c>
      <c r="BW208" s="462" cm="1">
        <f t="array" ref="BW208">testVMAFRange($G208:$G211,O208:O211,$Z208:$Z211,AH208:AH211)</f>
        <v>0</v>
      </c>
      <c r="BX208" s="464" cm="1">
        <f t="array" ref="BX208">testVMAFRange($G208:$G213,O208:O213,$Z208:$Z213,AH208:AH213)</f>
        <v>0</v>
      </c>
    </row>
    <row r="209" spans="1:76" ht="17" customHeight="1" x14ac:dyDescent="0.35">
      <c r="A209" s="516"/>
      <c r="B209" s="483"/>
      <c r="C209" s="520"/>
      <c r="D209" s="490"/>
      <c r="E209" s="493"/>
      <c r="F209" s="138">
        <v>23</v>
      </c>
      <c r="G209" s="139">
        <f>'Anchor-AI'!L207</f>
        <v>0</v>
      </c>
      <c r="H209" s="140">
        <f>'Anchor-AI'!M207</f>
        <v>0</v>
      </c>
      <c r="I209" s="140">
        <f>'Anchor-AI'!N207</f>
        <v>0</v>
      </c>
      <c r="J209" s="140">
        <f>'Anchor-AI'!O207</f>
        <v>0</v>
      </c>
      <c r="K209" s="140">
        <f>(Summary!$C$58*H209+Summary!$C$59*I209+Summary!$C$60*J209)/Summary!$C$61</f>
        <v>0</v>
      </c>
      <c r="L209" s="140">
        <f>'Anchor-AI'!P207</f>
        <v>0</v>
      </c>
      <c r="M209" s="140">
        <f>'Anchor-AI'!Q207</f>
        <v>0</v>
      </c>
      <c r="N209" s="140">
        <f>'Anchor-AI'!R207</f>
        <v>0</v>
      </c>
      <c r="O209" s="140">
        <f>'Anchor-AI'!S207</f>
        <v>0</v>
      </c>
      <c r="P209" s="140">
        <f>'Anchor-AI'!T207</f>
        <v>0</v>
      </c>
      <c r="Q209" s="140">
        <f>'Anchor-AI'!U207</f>
        <v>0</v>
      </c>
      <c r="R209" s="140">
        <f>'Anchor-AI'!V207</f>
        <v>0</v>
      </c>
      <c r="S209" s="140">
        <f>'Anchor-AI'!W207</f>
        <v>0</v>
      </c>
      <c r="T209" s="140">
        <f>'Anchor-AI'!X207</f>
        <v>0</v>
      </c>
      <c r="U209" s="140">
        <f>10*LOG10(1/((Summary!$C$75/10^(R209/10)+Summary!$C$76/10^(S209/10)+Summary!$C$77/10^(T209/10))/Summary!$C$78))</f>
        <v>0</v>
      </c>
      <c r="V209" s="140">
        <f>'Anchor-AI'!Y207</f>
        <v>0</v>
      </c>
      <c r="W209" s="140">
        <f>'Anchor-AI'!Z207</f>
        <v>0</v>
      </c>
      <c r="X209" s="141">
        <f t="shared" si="15"/>
        <v>0</v>
      </c>
      <c r="Y209" s="133"/>
      <c r="Z209" s="139">
        <f>'Test-AI'!L207</f>
        <v>0</v>
      </c>
      <c r="AA209" s="381">
        <f>'Test-AI'!M207</f>
        <v>0</v>
      </c>
      <c r="AB209" s="381">
        <f>'Test-AI'!N207</f>
        <v>0</v>
      </c>
      <c r="AC209" s="381">
        <f>'Test-AI'!O207</f>
        <v>0</v>
      </c>
      <c r="AD209" s="381">
        <f>(Summary!$C$58*AA209+Summary!$C$59*AB209+Summary!$C$60*AC209)/Summary!$C$61</f>
        <v>0</v>
      </c>
      <c r="AE209" s="381">
        <f>'Test-AI'!P207</f>
        <v>0</v>
      </c>
      <c r="AF209" s="381">
        <f>'Test-AI'!Q207</f>
        <v>0</v>
      </c>
      <c r="AG209" s="381">
        <f>'Test-AI'!R207</f>
        <v>0</v>
      </c>
      <c r="AH209" s="381">
        <f>'Test-AI'!S207</f>
        <v>0</v>
      </c>
      <c r="AI209" s="381">
        <f>'Test-AI'!T207</f>
        <v>0</v>
      </c>
      <c r="AJ209" s="381">
        <f>'Test-AI'!U207</f>
        <v>0</v>
      </c>
      <c r="AK209" s="381">
        <f>'Test-AI'!V207</f>
        <v>0</v>
      </c>
      <c r="AL209" s="381">
        <f>'Test-AI'!W207</f>
        <v>0</v>
      </c>
      <c r="AM209" s="381">
        <f>'Test-AI'!X207</f>
        <v>0</v>
      </c>
      <c r="AN209" s="381">
        <f>10*LOG10(1/((Summary!$C$75/10^(AK209/10)+Summary!$C$76/10^(AL209/10)+Summary!$C$77/10^(AM209/10))/Summary!$C$78))</f>
        <v>0</v>
      </c>
      <c r="AO209" s="140">
        <f>'Test-AI'!Y207</f>
        <v>0</v>
      </c>
      <c r="AP209" s="140">
        <f>'Test-AI'!Z207</f>
        <v>0</v>
      </c>
      <c r="AQ209" s="141">
        <f t="shared" si="16"/>
        <v>0</v>
      </c>
      <c r="AR209" s="142" t="e">
        <f t="shared" si="17"/>
        <v>#DIV/0!</v>
      </c>
      <c r="AS209" s="143" t="e">
        <f t="shared" si="18"/>
        <v>#DIV/0!</v>
      </c>
      <c r="AT209" s="136"/>
      <c r="AU209" s="136"/>
      <c r="AV209" s="467"/>
      <c r="AW209" s="468"/>
      <c r="AX209" s="480"/>
      <c r="AY209" s="480"/>
      <c r="AZ209" s="497"/>
      <c r="BA209" s="497"/>
      <c r="BB209" s="480"/>
      <c r="BC209" s="468"/>
      <c r="BD209" s="476"/>
      <c r="BE209" s="468"/>
      <c r="BF209" s="476"/>
      <c r="BG209" s="469"/>
      <c r="BH209" s="476"/>
      <c r="BI209" s="469"/>
      <c r="BJ209" s="476"/>
      <c r="BK209" s="468"/>
      <c r="BL209" s="476"/>
      <c r="BM209" s="468"/>
      <c r="BN209" s="476"/>
      <c r="BO209" s="468"/>
      <c r="BP209" s="480"/>
      <c r="BQ209" s="480"/>
      <c r="BR209" s="480"/>
      <c r="BS209" s="480"/>
      <c r="BT209" s="480"/>
      <c r="BU209" s="463"/>
      <c r="BV209" s="465"/>
      <c r="BW209" s="463"/>
      <c r="BX209" s="465"/>
    </row>
    <row r="210" spans="1:76" ht="17" customHeight="1" x14ac:dyDescent="0.35">
      <c r="A210" s="516"/>
      <c r="B210" s="483"/>
      <c r="C210" s="520"/>
      <c r="D210" s="490"/>
      <c r="E210" s="493"/>
      <c r="F210" s="138">
        <v>31</v>
      </c>
      <c r="G210" s="139">
        <f>'Anchor-AI'!L208</f>
        <v>0</v>
      </c>
      <c r="H210" s="140">
        <f>'Anchor-AI'!M208</f>
        <v>0</v>
      </c>
      <c r="I210" s="140">
        <f>'Anchor-AI'!N208</f>
        <v>0</v>
      </c>
      <c r="J210" s="140">
        <f>'Anchor-AI'!O208</f>
        <v>0</v>
      </c>
      <c r="K210" s="140">
        <f>(Summary!$C$58*H210+Summary!$C$59*I210+Summary!$C$60*J210)/Summary!$C$61</f>
        <v>0</v>
      </c>
      <c r="L210" s="140">
        <f>'Anchor-AI'!P208</f>
        <v>0</v>
      </c>
      <c r="M210" s="140">
        <f>'Anchor-AI'!Q208</f>
        <v>0</v>
      </c>
      <c r="N210" s="140">
        <f>'Anchor-AI'!R208</f>
        <v>0</v>
      </c>
      <c r="O210" s="140">
        <f>'Anchor-AI'!S208</f>
        <v>0</v>
      </c>
      <c r="P210" s="140">
        <f>'Anchor-AI'!T208</f>
        <v>0</v>
      </c>
      <c r="Q210" s="140">
        <f>'Anchor-AI'!U208</f>
        <v>0</v>
      </c>
      <c r="R210" s="140">
        <f>'Anchor-AI'!V208</f>
        <v>0</v>
      </c>
      <c r="S210" s="140">
        <f>'Anchor-AI'!W208</f>
        <v>0</v>
      </c>
      <c r="T210" s="140">
        <f>'Anchor-AI'!X208</f>
        <v>0</v>
      </c>
      <c r="U210" s="140">
        <f>10*LOG10(1/((Summary!$C$75/10^(R210/10)+Summary!$C$76/10^(S210/10)+Summary!$C$77/10^(T210/10))/Summary!$C$78))</f>
        <v>0</v>
      </c>
      <c r="V210" s="140">
        <f>'Anchor-AI'!Y208</f>
        <v>0</v>
      </c>
      <c r="W210" s="140">
        <f>'Anchor-AI'!Z208</f>
        <v>0</v>
      </c>
      <c r="X210" s="141">
        <f t="shared" si="15"/>
        <v>0</v>
      </c>
      <c r="Y210" s="133"/>
      <c r="Z210" s="139">
        <f>'Test-AI'!L208</f>
        <v>0</v>
      </c>
      <c r="AA210" s="381">
        <f>'Test-AI'!M208</f>
        <v>0</v>
      </c>
      <c r="AB210" s="381">
        <f>'Test-AI'!N208</f>
        <v>0</v>
      </c>
      <c r="AC210" s="381">
        <f>'Test-AI'!O208</f>
        <v>0</v>
      </c>
      <c r="AD210" s="381">
        <f>(Summary!$C$58*AA210+Summary!$C$59*AB210+Summary!$C$60*AC210)/Summary!$C$61</f>
        <v>0</v>
      </c>
      <c r="AE210" s="381">
        <f>'Test-AI'!P208</f>
        <v>0</v>
      </c>
      <c r="AF210" s="381">
        <f>'Test-AI'!Q208</f>
        <v>0</v>
      </c>
      <c r="AG210" s="381">
        <f>'Test-AI'!R208</f>
        <v>0</v>
      </c>
      <c r="AH210" s="381">
        <f>'Test-AI'!S208</f>
        <v>0</v>
      </c>
      <c r="AI210" s="381">
        <f>'Test-AI'!T208</f>
        <v>0</v>
      </c>
      <c r="AJ210" s="381">
        <f>'Test-AI'!U208</f>
        <v>0</v>
      </c>
      <c r="AK210" s="381">
        <f>'Test-AI'!V208</f>
        <v>0</v>
      </c>
      <c r="AL210" s="381">
        <f>'Test-AI'!W208</f>
        <v>0</v>
      </c>
      <c r="AM210" s="381">
        <f>'Test-AI'!X208</f>
        <v>0</v>
      </c>
      <c r="AN210" s="381">
        <f>10*LOG10(1/((Summary!$C$75/10^(AK210/10)+Summary!$C$76/10^(AL210/10)+Summary!$C$77/10^(AM210/10))/Summary!$C$78))</f>
        <v>0</v>
      </c>
      <c r="AO210" s="140">
        <f>'Test-AI'!Y208</f>
        <v>0</v>
      </c>
      <c r="AP210" s="140">
        <f>'Test-AI'!Z208</f>
        <v>0</v>
      </c>
      <c r="AQ210" s="141">
        <f t="shared" si="16"/>
        <v>0</v>
      </c>
      <c r="AR210" s="142" t="e">
        <f t="shared" si="17"/>
        <v>#DIV/0!</v>
      </c>
      <c r="AS210" s="143" t="e">
        <f t="shared" si="18"/>
        <v>#DIV/0!</v>
      </c>
      <c r="AT210" s="136"/>
      <c r="AU210" s="136"/>
      <c r="AV210" s="467" t="s">
        <v>122</v>
      </c>
      <c r="AW210" s="468" t="e" cm="1">
        <f t="array" ref="AW210">bdRateExtend($G209:$G212,H209:H212,$Z209:$Z212,AA209:AA212)</f>
        <v>#VALUE!</v>
      </c>
      <c r="AX210" s="480"/>
      <c r="AY210" s="480"/>
      <c r="AZ210" s="497"/>
      <c r="BA210" s="497"/>
      <c r="BB210" s="480"/>
      <c r="BC210" s="468" t="e" cm="1">
        <f t="array" ref="BC210">bdRateExtend($G209:$G212,L209:L212,$Z209:$Z212,AE209:AE212)</f>
        <v>#VALUE!</v>
      </c>
      <c r="BD210" s="476"/>
      <c r="BE210" s="468" t="e" cm="1">
        <f t="array" ref="BE210">bdRateExtend($G209:$G212,M209:M212,$Z209:$Z212,AF209:AF212)</f>
        <v>#VALUE!</v>
      </c>
      <c r="BF210" s="476"/>
      <c r="BG210" s="469" t="e" cm="1">
        <f t="array" ref="BG210">bdRateExtend($G209:$G212,N209:N212,$Z209:$Z212,AG209:AG212,"None", FALSE,1)</f>
        <v>#VALUE!</v>
      </c>
      <c r="BH210" s="476"/>
      <c r="BI210" s="469" t="e" cm="1">
        <f t="array" ref="BI210">bdRateExtend($G209:$G212,O209:O212,$Z209:$Z212,AH209:AH212,"None", FALSE,1)</f>
        <v>#VALUE!</v>
      </c>
      <c r="BJ210" s="476"/>
      <c r="BK210" s="468" t="e" cm="1">
        <f t="array" ref="BK210">bdRateExtend($G209:$G212,P209:P212,$Z209:$Z212,AI209:AI212)</f>
        <v>#VALUE!</v>
      </c>
      <c r="BL210" s="476"/>
      <c r="BM210" s="468" t="e" cm="1">
        <f t="array" ref="BM210">bdRateExtend($G209:$G212,Q209:Q212,$Z209:$Z212,AJ209:AJ212)</f>
        <v>#VALUE!</v>
      </c>
      <c r="BN210" s="476"/>
      <c r="BO210" s="468" t="e" cm="1">
        <f t="array" ref="BO210">bdRateExtend($G209:$G212,R209:R212,$Z209:$Z212,AK209:AK212)</f>
        <v>#VALUE!</v>
      </c>
      <c r="BP210" s="480"/>
      <c r="BQ210" s="480"/>
      <c r="BR210" s="480"/>
      <c r="BS210" s="480"/>
      <c r="BT210" s="480"/>
      <c r="BU210" s="463" cm="1">
        <f t="array" ref="BU210">testVMAFRange($G209:$G212,N209:N212,$Z209:$Z212,AG209:AG212)</f>
        <v>0</v>
      </c>
      <c r="BV210" s="465"/>
      <c r="BW210" s="463" cm="1">
        <f t="array" ref="BW210">testVMAFRange($G209:$G212,O209:O212,$Z209:$Z212,AH209:AH212)</f>
        <v>0</v>
      </c>
      <c r="BX210" s="465"/>
    </row>
    <row r="211" spans="1:76" ht="17" customHeight="1" x14ac:dyDescent="0.35">
      <c r="A211" s="516"/>
      <c r="B211" s="483"/>
      <c r="C211" s="520"/>
      <c r="D211" s="490"/>
      <c r="E211" s="493"/>
      <c r="F211" s="138">
        <v>39</v>
      </c>
      <c r="G211" s="139">
        <f>'Anchor-AI'!L209</f>
        <v>0</v>
      </c>
      <c r="H211" s="140">
        <f>'Anchor-AI'!M209</f>
        <v>0</v>
      </c>
      <c r="I211" s="140">
        <f>'Anchor-AI'!N209</f>
        <v>0</v>
      </c>
      <c r="J211" s="140">
        <f>'Anchor-AI'!O209</f>
        <v>0</v>
      </c>
      <c r="K211" s="140">
        <f>(Summary!$C$58*H211+Summary!$C$59*I211+Summary!$C$60*J211)/Summary!$C$61</f>
        <v>0</v>
      </c>
      <c r="L211" s="140">
        <f>'Anchor-AI'!P209</f>
        <v>0</v>
      </c>
      <c r="M211" s="140">
        <f>'Anchor-AI'!Q209</f>
        <v>0</v>
      </c>
      <c r="N211" s="140">
        <f>'Anchor-AI'!R209</f>
        <v>0</v>
      </c>
      <c r="O211" s="140">
        <f>'Anchor-AI'!S209</f>
        <v>0</v>
      </c>
      <c r="P211" s="140">
        <f>'Anchor-AI'!T209</f>
        <v>0</v>
      </c>
      <c r="Q211" s="140">
        <f>'Anchor-AI'!U209</f>
        <v>0</v>
      </c>
      <c r="R211" s="140">
        <f>'Anchor-AI'!V209</f>
        <v>0</v>
      </c>
      <c r="S211" s="140">
        <f>'Anchor-AI'!W209</f>
        <v>0</v>
      </c>
      <c r="T211" s="140">
        <f>'Anchor-AI'!X209</f>
        <v>0</v>
      </c>
      <c r="U211" s="140">
        <f>10*LOG10(1/((Summary!$C$75/10^(R211/10)+Summary!$C$76/10^(S211/10)+Summary!$C$77/10^(T211/10))/Summary!$C$78))</f>
        <v>0</v>
      </c>
      <c r="V211" s="140">
        <f>'Anchor-AI'!Y209</f>
        <v>0</v>
      </c>
      <c r="W211" s="140">
        <f>'Anchor-AI'!Z209</f>
        <v>0</v>
      </c>
      <c r="X211" s="141">
        <f t="shared" si="15"/>
        <v>0</v>
      </c>
      <c r="Y211" s="133"/>
      <c r="Z211" s="139">
        <f>'Test-AI'!L209</f>
        <v>0</v>
      </c>
      <c r="AA211" s="381">
        <f>'Test-AI'!M209</f>
        <v>0</v>
      </c>
      <c r="AB211" s="381">
        <f>'Test-AI'!N209</f>
        <v>0</v>
      </c>
      <c r="AC211" s="381">
        <f>'Test-AI'!O209</f>
        <v>0</v>
      </c>
      <c r="AD211" s="381">
        <f>(Summary!$C$58*AA211+Summary!$C$59*AB211+Summary!$C$60*AC211)/Summary!$C$61</f>
        <v>0</v>
      </c>
      <c r="AE211" s="381">
        <f>'Test-AI'!P209</f>
        <v>0</v>
      </c>
      <c r="AF211" s="381">
        <f>'Test-AI'!Q209</f>
        <v>0</v>
      </c>
      <c r="AG211" s="381">
        <f>'Test-AI'!R209</f>
        <v>0</v>
      </c>
      <c r="AH211" s="381">
        <f>'Test-AI'!S209</f>
        <v>0</v>
      </c>
      <c r="AI211" s="381">
        <f>'Test-AI'!T209</f>
        <v>0</v>
      </c>
      <c r="AJ211" s="381">
        <f>'Test-AI'!U209</f>
        <v>0</v>
      </c>
      <c r="AK211" s="381">
        <f>'Test-AI'!V209</f>
        <v>0</v>
      </c>
      <c r="AL211" s="381">
        <f>'Test-AI'!W209</f>
        <v>0</v>
      </c>
      <c r="AM211" s="381">
        <f>'Test-AI'!X209</f>
        <v>0</v>
      </c>
      <c r="AN211" s="381">
        <f>10*LOG10(1/((Summary!$C$75/10^(AK211/10)+Summary!$C$76/10^(AL211/10)+Summary!$C$77/10^(AM211/10))/Summary!$C$78))</f>
        <v>0</v>
      </c>
      <c r="AO211" s="140">
        <f>'Test-AI'!Y209</f>
        <v>0</v>
      </c>
      <c r="AP211" s="140">
        <f>'Test-AI'!Z209</f>
        <v>0</v>
      </c>
      <c r="AQ211" s="141">
        <f t="shared" si="16"/>
        <v>0</v>
      </c>
      <c r="AR211" s="142" t="e">
        <f t="shared" si="17"/>
        <v>#DIV/0!</v>
      </c>
      <c r="AS211" s="143" t="e">
        <f t="shared" si="18"/>
        <v>#DIV/0!</v>
      </c>
      <c r="AT211" s="136"/>
      <c r="AU211" s="136"/>
      <c r="AV211" s="467"/>
      <c r="AW211" s="468"/>
      <c r="AX211" s="480"/>
      <c r="AY211" s="480"/>
      <c r="AZ211" s="497"/>
      <c r="BA211" s="497"/>
      <c r="BB211" s="480"/>
      <c r="BC211" s="468"/>
      <c r="BD211" s="476"/>
      <c r="BE211" s="468"/>
      <c r="BF211" s="476"/>
      <c r="BG211" s="469"/>
      <c r="BH211" s="476"/>
      <c r="BI211" s="469"/>
      <c r="BJ211" s="476"/>
      <c r="BK211" s="468"/>
      <c r="BL211" s="476"/>
      <c r="BM211" s="468"/>
      <c r="BN211" s="476"/>
      <c r="BO211" s="468"/>
      <c r="BP211" s="480"/>
      <c r="BQ211" s="480"/>
      <c r="BR211" s="480"/>
      <c r="BS211" s="480"/>
      <c r="BT211" s="480"/>
      <c r="BU211" s="463"/>
      <c r="BV211" s="465"/>
      <c r="BW211" s="463"/>
      <c r="BX211" s="465"/>
    </row>
    <row r="212" spans="1:76" ht="17" customHeight="1" x14ac:dyDescent="0.35">
      <c r="A212" s="516"/>
      <c r="B212" s="483"/>
      <c r="C212" s="520"/>
      <c r="D212" s="490"/>
      <c r="E212" s="493"/>
      <c r="F212" s="138">
        <v>47</v>
      </c>
      <c r="G212" s="139">
        <f>'Anchor-AI'!L210</f>
        <v>0</v>
      </c>
      <c r="H212" s="140">
        <f>'Anchor-AI'!M210</f>
        <v>0</v>
      </c>
      <c r="I212" s="140">
        <f>'Anchor-AI'!N210</f>
        <v>0</v>
      </c>
      <c r="J212" s="140">
        <f>'Anchor-AI'!O210</f>
        <v>0</v>
      </c>
      <c r="K212" s="140">
        <f>(Summary!$C$58*H212+Summary!$C$59*I212+Summary!$C$60*J212)/Summary!$C$61</f>
        <v>0</v>
      </c>
      <c r="L212" s="140">
        <f>'Anchor-AI'!P210</f>
        <v>0</v>
      </c>
      <c r="M212" s="140">
        <f>'Anchor-AI'!Q210</f>
        <v>0</v>
      </c>
      <c r="N212" s="140">
        <f>'Anchor-AI'!R210</f>
        <v>0</v>
      </c>
      <c r="O212" s="140">
        <f>'Anchor-AI'!S210</f>
        <v>0</v>
      </c>
      <c r="P212" s="140">
        <f>'Anchor-AI'!T210</f>
        <v>0</v>
      </c>
      <c r="Q212" s="140">
        <f>'Anchor-AI'!U210</f>
        <v>0</v>
      </c>
      <c r="R212" s="140">
        <f>'Anchor-AI'!V210</f>
        <v>0</v>
      </c>
      <c r="S212" s="140">
        <f>'Anchor-AI'!W210</f>
        <v>0</v>
      </c>
      <c r="T212" s="140">
        <f>'Anchor-AI'!X210</f>
        <v>0</v>
      </c>
      <c r="U212" s="140">
        <f>10*LOG10(1/((Summary!$C$75/10^(R212/10)+Summary!$C$76/10^(S212/10)+Summary!$C$77/10^(T212/10))/Summary!$C$78))</f>
        <v>0</v>
      </c>
      <c r="V212" s="140">
        <f>'Anchor-AI'!Y210</f>
        <v>0</v>
      </c>
      <c r="W212" s="140">
        <f>'Anchor-AI'!Z210</f>
        <v>0</v>
      </c>
      <c r="X212" s="141">
        <f t="shared" si="15"/>
        <v>0</v>
      </c>
      <c r="Y212" s="133"/>
      <c r="Z212" s="139">
        <f>'Test-AI'!L210</f>
        <v>0</v>
      </c>
      <c r="AA212" s="381">
        <f>'Test-AI'!M210</f>
        <v>0</v>
      </c>
      <c r="AB212" s="381">
        <f>'Test-AI'!N210</f>
        <v>0</v>
      </c>
      <c r="AC212" s="381">
        <f>'Test-AI'!O210</f>
        <v>0</v>
      </c>
      <c r="AD212" s="381">
        <f>(Summary!$C$58*AA212+Summary!$C$59*AB212+Summary!$C$60*AC212)/Summary!$C$61</f>
        <v>0</v>
      </c>
      <c r="AE212" s="381">
        <f>'Test-AI'!P210</f>
        <v>0</v>
      </c>
      <c r="AF212" s="381">
        <f>'Test-AI'!Q210</f>
        <v>0</v>
      </c>
      <c r="AG212" s="381">
        <f>'Test-AI'!R210</f>
        <v>0</v>
      </c>
      <c r="AH212" s="381">
        <f>'Test-AI'!S210</f>
        <v>0</v>
      </c>
      <c r="AI212" s="381">
        <f>'Test-AI'!T210</f>
        <v>0</v>
      </c>
      <c r="AJ212" s="381">
        <f>'Test-AI'!U210</f>
        <v>0</v>
      </c>
      <c r="AK212" s="381">
        <f>'Test-AI'!V210</f>
        <v>0</v>
      </c>
      <c r="AL212" s="381">
        <f>'Test-AI'!W210</f>
        <v>0</v>
      </c>
      <c r="AM212" s="381">
        <f>'Test-AI'!X210</f>
        <v>0</v>
      </c>
      <c r="AN212" s="381">
        <f>10*LOG10(1/((Summary!$C$75/10^(AK212/10)+Summary!$C$76/10^(AL212/10)+Summary!$C$77/10^(AM212/10))/Summary!$C$78))</f>
        <v>0</v>
      </c>
      <c r="AO212" s="140">
        <f>'Test-AI'!Y210</f>
        <v>0</v>
      </c>
      <c r="AP212" s="140">
        <f>'Test-AI'!Z210</f>
        <v>0</v>
      </c>
      <c r="AQ212" s="141">
        <f t="shared" si="16"/>
        <v>0</v>
      </c>
      <c r="AR212" s="142" t="e">
        <f t="shared" si="17"/>
        <v>#DIV/0!</v>
      </c>
      <c r="AS212" s="143" t="e">
        <f t="shared" si="18"/>
        <v>#DIV/0!</v>
      </c>
      <c r="AT212" s="136"/>
      <c r="AU212" s="136"/>
      <c r="AV212" s="467" t="s">
        <v>123</v>
      </c>
      <c r="AW212" s="468" t="e" cm="1">
        <f t="array" ref="AW212">bdRateExtend($G210:$G213,H210:H213,$Z210:$Z213,AA210:AA213)</f>
        <v>#VALUE!</v>
      </c>
      <c r="AX212" s="480"/>
      <c r="AY212" s="480"/>
      <c r="AZ212" s="497"/>
      <c r="BA212" s="497"/>
      <c r="BB212" s="480"/>
      <c r="BC212" s="468" t="e" cm="1">
        <f t="array" ref="BC212">bdRateExtend($G210:$G213,L210:L213,$Z210:$Z213,AE210:AE213)</f>
        <v>#VALUE!</v>
      </c>
      <c r="BD212" s="476"/>
      <c r="BE212" s="468" t="e" cm="1">
        <f t="array" ref="BE212">bdRateExtend($G210:$G213,M210:M213,$Z210:$Z213,AF210:AF213)</f>
        <v>#VALUE!</v>
      </c>
      <c r="BF212" s="476"/>
      <c r="BG212" s="469" t="e" cm="1">
        <f t="array" ref="BG212">bdRateExtend($G210:$G213,N210:N213,$Z210:$Z213,AG210:AG213,"None", FALSE,1)</f>
        <v>#VALUE!</v>
      </c>
      <c r="BH212" s="476"/>
      <c r="BI212" s="469" t="e" cm="1">
        <f t="array" ref="BI212">bdRateExtend($G210:$G213,O210:O213,$Z210:$Z213,AH210:AH213,"None", FALSE,1)</f>
        <v>#VALUE!</v>
      </c>
      <c r="BJ212" s="476"/>
      <c r="BK212" s="468" t="e" cm="1">
        <f t="array" ref="BK212">bdRateExtend($G210:$G213,P210:P213,$Z210:$Z213,AI210:AI213)</f>
        <v>#VALUE!</v>
      </c>
      <c r="BL212" s="476"/>
      <c r="BM212" s="468" t="e" cm="1">
        <f t="array" ref="BM212">bdRateExtend($G210:$G213,Q210:Q213,$Z210:$Z213,AJ210:AJ213)</f>
        <v>#VALUE!</v>
      </c>
      <c r="BN212" s="476"/>
      <c r="BO212" s="468" t="e" cm="1">
        <f t="array" ref="BO212">bdRateExtend($G210:$G213,R210:R213,$Z210:$Z213,AK210:AK213)</f>
        <v>#VALUE!</v>
      </c>
      <c r="BP212" s="480"/>
      <c r="BQ212" s="480"/>
      <c r="BR212" s="480"/>
      <c r="BS212" s="480"/>
      <c r="BT212" s="480"/>
      <c r="BU212" s="463" cm="1">
        <f t="array" ref="BU212">testVMAFRange($G210:$G213,N210:N213,$Z210:$Z213,AG210:AG213)</f>
        <v>0</v>
      </c>
      <c r="BV212" s="465"/>
      <c r="BW212" s="463" cm="1">
        <f t="array" ref="BW212">testVMAFRange($G210:$G213,O210:O213,$Z210:$Z213,AH210:AH213)</f>
        <v>0</v>
      </c>
      <c r="BX212" s="465"/>
    </row>
    <row r="213" spans="1:76" ht="17" customHeight="1" thickBot="1" x14ac:dyDescent="0.4">
      <c r="A213" s="516"/>
      <c r="B213" s="518"/>
      <c r="C213" s="521"/>
      <c r="D213" s="522"/>
      <c r="E213" s="523"/>
      <c r="F213" s="144">
        <v>55</v>
      </c>
      <c r="G213" s="145">
        <f>'Anchor-AI'!L211</f>
        <v>0</v>
      </c>
      <c r="H213" s="146">
        <f>'Anchor-AI'!M211</f>
        <v>0</v>
      </c>
      <c r="I213" s="146">
        <f>'Anchor-AI'!N211</f>
        <v>0</v>
      </c>
      <c r="J213" s="146">
        <f>'Anchor-AI'!O211</f>
        <v>0</v>
      </c>
      <c r="K213" s="146">
        <f>(Summary!$C$58*H213+Summary!$C$59*I213+Summary!$C$60*J213)/Summary!$C$61</f>
        <v>0</v>
      </c>
      <c r="L213" s="146">
        <f>'Anchor-AI'!P211</f>
        <v>0</v>
      </c>
      <c r="M213" s="146">
        <f>'Anchor-AI'!Q211</f>
        <v>0</v>
      </c>
      <c r="N213" s="146">
        <f>'Anchor-AI'!R211</f>
        <v>0</v>
      </c>
      <c r="O213" s="146">
        <f>'Anchor-AI'!S211</f>
        <v>0</v>
      </c>
      <c r="P213" s="146">
        <f>'Anchor-AI'!T211</f>
        <v>0</v>
      </c>
      <c r="Q213" s="146">
        <f>'Anchor-AI'!U211</f>
        <v>0</v>
      </c>
      <c r="R213" s="146">
        <f>'Anchor-AI'!V211</f>
        <v>0</v>
      </c>
      <c r="S213" s="146">
        <f>'Anchor-AI'!W211</f>
        <v>0</v>
      </c>
      <c r="T213" s="146">
        <f>'Anchor-AI'!X211</f>
        <v>0</v>
      </c>
      <c r="U213" s="146">
        <f>10*LOG10(1/((Summary!$C$75/10^(R213/10)+Summary!$C$76/10^(S213/10)+Summary!$C$77/10^(T213/10))/Summary!$C$78))</f>
        <v>0</v>
      </c>
      <c r="V213" s="140">
        <f>'Anchor-AI'!Y211</f>
        <v>0</v>
      </c>
      <c r="W213" s="140">
        <f>'Anchor-AI'!Z211</f>
        <v>0</v>
      </c>
      <c r="X213" s="147">
        <f t="shared" si="15"/>
        <v>0</v>
      </c>
      <c r="Y213" s="133"/>
      <c r="Z213" s="145">
        <f>'Test-AI'!L211</f>
        <v>0</v>
      </c>
      <c r="AA213" s="382">
        <f>'Test-AI'!M211</f>
        <v>0</v>
      </c>
      <c r="AB213" s="382">
        <f>'Test-AI'!N211</f>
        <v>0</v>
      </c>
      <c r="AC213" s="382">
        <f>'Test-AI'!O211</f>
        <v>0</v>
      </c>
      <c r="AD213" s="382">
        <f>(Summary!$C$58*AA213+Summary!$C$59*AB213+Summary!$C$60*AC213)/Summary!$C$61</f>
        <v>0</v>
      </c>
      <c r="AE213" s="382">
        <f>'Test-AI'!P211</f>
        <v>0</v>
      </c>
      <c r="AF213" s="382">
        <f>'Test-AI'!Q211</f>
        <v>0</v>
      </c>
      <c r="AG213" s="382">
        <f>'Test-AI'!R211</f>
        <v>0</v>
      </c>
      <c r="AH213" s="382">
        <f>'Test-AI'!S211</f>
        <v>0</v>
      </c>
      <c r="AI213" s="382">
        <f>'Test-AI'!T211</f>
        <v>0</v>
      </c>
      <c r="AJ213" s="382">
        <f>'Test-AI'!U211</f>
        <v>0</v>
      </c>
      <c r="AK213" s="382">
        <f>'Test-AI'!V211</f>
        <v>0</v>
      </c>
      <c r="AL213" s="382">
        <f>'Test-AI'!W211</f>
        <v>0</v>
      </c>
      <c r="AM213" s="382">
        <f>'Test-AI'!X211</f>
        <v>0</v>
      </c>
      <c r="AN213" s="382">
        <f>10*LOG10(1/((Summary!$C$75/10^(AK213/10)+Summary!$C$76/10^(AL213/10)+Summary!$C$77/10^(AM213/10))/Summary!$C$78))</f>
        <v>0</v>
      </c>
      <c r="AO213" s="140">
        <f>'Test-AI'!Y211</f>
        <v>0</v>
      </c>
      <c r="AP213" s="140">
        <f>'Test-AI'!Z211</f>
        <v>0</v>
      </c>
      <c r="AQ213" s="147">
        <f t="shared" si="16"/>
        <v>0</v>
      </c>
      <c r="AR213" s="148" t="e">
        <f t="shared" si="17"/>
        <v>#DIV/0!</v>
      </c>
      <c r="AS213" s="149" t="e">
        <f t="shared" si="18"/>
        <v>#DIV/0!</v>
      </c>
      <c r="AT213" s="136"/>
      <c r="AU213" s="136"/>
      <c r="AV213" s="470"/>
      <c r="AW213" s="471"/>
      <c r="AX213" s="481"/>
      <c r="AY213" s="481"/>
      <c r="AZ213" s="498"/>
      <c r="BA213" s="498"/>
      <c r="BB213" s="481"/>
      <c r="BC213" s="471"/>
      <c r="BD213" s="477"/>
      <c r="BE213" s="471"/>
      <c r="BF213" s="477"/>
      <c r="BG213" s="472"/>
      <c r="BH213" s="477"/>
      <c r="BI213" s="472"/>
      <c r="BJ213" s="477"/>
      <c r="BK213" s="471"/>
      <c r="BL213" s="477"/>
      <c r="BM213" s="471"/>
      <c r="BN213" s="477"/>
      <c r="BO213" s="471"/>
      <c r="BP213" s="481"/>
      <c r="BQ213" s="481"/>
      <c r="BR213" s="481"/>
      <c r="BS213" s="481"/>
      <c r="BT213" s="481"/>
      <c r="BU213" s="473"/>
      <c r="BV213" s="466"/>
      <c r="BW213" s="473"/>
      <c r="BX213" s="466"/>
    </row>
    <row r="214" spans="1:76" ht="17" customHeight="1" x14ac:dyDescent="0.35">
      <c r="A214" s="516"/>
      <c r="B214" s="482" t="s">
        <v>22</v>
      </c>
      <c r="C214" s="519" t="s">
        <v>58</v>
      </c>
      <c r="D214" s="489">
        <v>60</v>
      </c>
      <c r="E214" s="492">
        <v>8</v>
      </c>
      <c r="F214" s="129">
        <v>15</v>
      </c>
      <c r="G214" s="130">
        <f>'Anchor-AI'!L212</f>
        <v>0</v>
      </c>
      <c r="H214" s="131">
        <f>'Anchor-AI'!M212</f>
        <v>0</v>
      </c>
      <c r="I214" s="131">
        <f>'Anchor-AI'!N212</f>
        <v>0</v>
      </c>
      <c r="J214" s="131">
        <f>'Anchor-AI'!O212</f>
        <v>0</v>
      </c>
      <c r="K214" s="131">
        <f>(Summary!$C$58*H214+Summary!$C$59*I214+Summary!$C$60*J214)/Summary!$C$61</f>
        <v>0</v>
      </c>
      <c r="L214" s="131">
        <f>'Anchor-AI'!P212</f>
        <v>0</v>
      </c>
      <c r="M214" s="131">
        <f>'Anchor-AI'!Q212</f>
        <v>0</v>
      </c>
      <c r="N214" s="131">
        <f>'Anchor-AI'!R212</f>
        <v>0</v>
      </c>
      <c r="O214" s="131">
        <f>'Anchor-AI'!S212</f>
        <v>0</v>
      </c>
      <c r="P214" s="131">
        <f>'Anchor-AI'!T212</f>
        <v>0</v>
      </c>
      <c r="Q214" s="131">
        <f>'Anchor-AI'!U212</f>
        <v>0</v>
      </c>
      <c r="R214" s="131">
        <f>'Anchor-AI'!V212</f>
        <v>0</v>
      </c>
      <c r="S214" s="131">
        <f>'Anchor-AI'!W212</f>
        <v>0</v>
      </c>
      <c r="T214" s="131">
        <f>'Anchor-AI'!X212</f>
        <v>0</v>
      </c>
      <c r="U214" s="131">
        <f>10*LOG10(1/((Summary!$C$75/10^(R214/10)+Summary!$C$76/10^(S214/10)+Summary!$C$77/10^(T214/10))/Summary!$C$78))</f>
        <v>0</v>
      </c>
      <c r="V214" s="131">
        <f>'Anchor-AI'!Y212</f>
        <v>0</v>
      </c>
      <c r="W214" s="131">
        <f>'Anchor-AI'!Z212</f>
        <v>0</v>
      </c>
      <c r="X214" s="132">
        <f t="shared" si="15"/>
        <v>0</v>
      </c>
      <c r="Y214" s="133"/>
      <c r="Z214" s="130">
        <f>'Test-AI'!L212</f>
        <v>0</v>
      </c>
      <c r="AA214" s="380">
        <f>'Test-AI'!M212</f>
        <v>0</v>
      </c>
      <c r="AB214" s="380">
        <f>'Test-AI'!N212</f>
        <v>0</v>
      </c>
      <c r="AC214" s="380">
        <f>'Test-AI'!O212</f>
        <v>0</v>
      </c>
      <c r="AD214" s="380">
        <f>(Summary!$C$58*AA214+Summary!$C$59*AB214+Summary!$C$60*AC214)/Summary!$C$61</f>
        <v>0</v>
      </c>
      <c r="AE214" s="380">
        <f>'Test-AI'!P212</f>
        <v>0</v>
      </c>
      <c r="AF214" s="380">
        <f>'Test-AI'!Q212</f>
        <v>0</v>
      </c>
      <c r="AG214" s="380">
        <f>'Test-AI'!R212</f>
        <v>0</v>
      </c>
      <c r="AH214" s="380">
        <f>'Test-AI'!S212</f>
        <v>0</v>
      </c>
      <c r="AI214" s="380">
        <f>'Test-AI'!T212</f>
        <v>0</v>
      </c>
      <c r="AJ214" s="380">
        <f>'Test-AI'!U212</f>
        <v>0</v>
      </c>
      <c r="AK214" s="380">
        <f>'Test-AI'!V212</f>
        <v>0</v>
      </c>
      <c r="AL214" s="380">
        <f>'Test-AI'!W212</f>
        <v>0</v>
      </c>
      <c r="AM214" s="380">
        <f>'Test-AI'!X212</f>
        <v>0</v>
      </c>
      <c r="AN214" s="380">
        <f>10*LOG10(1/((Summary!$C$75/10^(AK214/10)+Summary!$C$76/10^(AL214/10)+Summary!$C$77/10^(AM214/10))/Summary!$C$78))</f>
        <v>0</v>
      </c>
      <c r="AO214" s="131">
        <f>'Test-AI'!Y212</f>
        <v>0</v>
      </c>
      <c r="AP214" s="131">
        <f>'Test-AI'!Z212</f>
        <v>0</v>
      </c>
      <c r="AQ214" s="132">
        <f t="shared" si="16"/>
        <v>0</v>
      </c>
      <c r="AR214" s="134" t="e">
        <f t="shared" si="17"/>
        <v>#DIV/0!</v>
      </c>
      <c r="AS214" s="135" t="e">
        <f t="shared" si="18"/>
        <v>#DIV/0!</v>
      </c>
      <c r="AT214" s="136"/>
      <c r="AU214" s="136"/>
      <c r="AV214" s="495" t="s">
        <v>121</v>
      </c>
      <c r="AW214" s="478" t="e" cm="1">
        <f t="array" ref="AW214">bdRateExtend($G214:$G217,H214:H217,$Z214:$Z217,AA214:AA217)</f>
        <v>#VALUE!</v>
      </c>
      <c r="AX214" s="479" t="e" cm="1">
        <f t="array" ref="AX214">bdRateExtend($G214:$G219,H214:H219,$Z214:$Z219,AA214:AA219)</f>
        <v>#VALUE!</v>
      </c>
      <c r="AY214" s="479" t="e" cm="1">
        <f t="array" ref="AY214">bdRateExtend($G214:$G219,I214:I219,$Z214:$Z219,AB214:AB219)</f>
        <v>#VALUE!</v>
      </c>
      <c r="AZ214" s="496" t="e" cm="1">
        <f t="array" ref="AZ214">bdRateExtend($G214:$G219,J214:J219,$Z214:$Z219,AC214:AC219)</f>
        <v>#VALUE!</v>
      </c>
      <c r="BA214" s="496" t="e" cm="1">
        <f t="array" ref="BA214">bdRateExtend($G214:$G219,K214:K219,$Z214:$Z219,AD214:AD219)</f>
        <v>#VALUE!</v>
      </c>
      <c r="BB214" s="479" t="e">
        <f>(Summary!$C$89*AX214+Summary!$C$90*AY214+Summary!$C$91*AZ214)/Summary!$C$92</f>
        <v>#VALUE!</v>
      </c>
      <c r="BC214" s="478" t="e" cm="1">
        <f t="array" ref="BC214">bdRateExtend($G214:$G217,L214:L217,$Z214:$Z217,AE214:AE217)</f>
        <v>#VALUE!</v>
      </c>
      <c r="BD214" s="475" t="e" cm="1">
        <f t="array" ref="BD214">bdRateExtend($G214:$G219,L214:L219,$Z214:$Z219,AE214:AE219)</f>
        <v>#VALUE!</v>
      </c>
      <c r="BE214" s="478" t="e" cm="1">
        <f t="array" ref="BE214">bdRateExtend($G214:$G217,M214:M217,$Z214:$Z217,AF214:AF217)</f>
        <v>#VALUE!</v>
      </c>
      <c r="BF214" s="475" t="e" cm="1">
        <f t="array" ref="BF214">bdRateExtend($G214:$G219,M214:M219,$Z214:$Z219,AF214:AF219)</f>
        <v>#VALUE!</v>
      </c>
      <c r="BG214" s="474" t="e" cm="1">
        <f t="array" ref="BG214">bdRateExtend($G214:$G217,N214:N217,$Z214:$Z217,AG214:AG217,"None", FALSE,1)</f>
        <v>#VALUE!</v>
      </c>
      <c r="BH214" s="475" t="e" cm="1">
        <f t="array" ref="BH214">bdRateExtend($G214:$G219,N214:N219,$Z214:$Z219,AG214:AG219,"None", FALSE,1)</f>
        <v>#VALUE!</v>
      </c>
      <c r="BI214" s="474" t="e" cm="1">
        <f t="array" ref="BI214">bdRateExtend($G214:$G217,O214:O217,$Z214:$Z217,AH214:AH217,"None", FALSE,1)</f>
        <v>#VALUE!</v>
      </c>
      <c r="BJ214" s="475" t="e" cm="1">
        <f t="array" ref="BJ214">bdRateExtend($G214:$G219,O214:O219,$Z214:$Z219,AH214:AH219,"None", FALSE,1)</f>
        <v>#VALUE!</v>
      </c>
      <c r="BK214" s="478" t="e" cm="1">
        <f t="array" ref="BK214">bdRateExtend($G214:$G217,P214:P217,$Z214:$Z217,AI214:AI217)</f>
        <v>#VALUE!</v>
      </c>
      <c r="BL214" s="475" t="e" cm="1">
        <f t="array" ref="BL214">bdRateExtend($G214:$G219,P214:P219,$Z214:$Z219,AI214:AI219)</f>
        <v>#VALUE!</v>
      </c>
      <c r="BM214" s="478" t="e" cm="1">
        <f t="array" ref="BM214">bdRateExtend($G214:$G217,Q214:Q217,$Z214:$Z217,AJ214:AJ217)</f>
        <v>#VALUE!</v>
      </c>
      <c r="BN214" s="475" t="e" cm="1">
        <f t="array" ref="BN214">bdRateExtend($G214:$G219,Q214:Q219,$Z214:$Z219,AJ214:AJ219)</f>
        <v>#VALUE!</v>
      </c>
      <c r="BO214" s="478" t="e" cm="1">
        <f t="array" ref="BO214">bdRateExtend($G214:$G217,R214:R217,$Z214:$Z217,AK214:AK217)</f>
        <v>#VALUE!</v>
      </c>
      <c r="BP214" s="479" t="e" cm="1">
        <f t="array" ref="BP214">bdRateExtend($G214:$G219,R214:R219,$Z214:$Z219,AK214:AK219)</f>
        <v>#VALUE!</v>
      </c>
      <c r="BQ214" s="479" t="e" cm="1">
        <f t="array" ref="BQ214">bdRateExtend($G214:$G219,S214:S219,$Z214:$Z219,AL214:AL219)</f>
        <v>#VALUE!</v>
      </c>
      <c r="BR214" s="479" t="e" cm="1">
        <f t="array" ref="BR214">bdRateExtend($G214:$G219,T214:T219,$Z214:$Z219,AM214:AM219)</f>
        <v>#VALUE!</v>
      </c>
      <c r="BS214" s="479" t="e" cm="1">
        <f t="array" ref="BS214">bdRateExtend($G214:$G219,U214:U219,$Z214:$Z219,AN214:AN219)</f>
        <v>#VALUE!</v>
      </c>
      <c r="BT214" s="479" t="e">
        <f>(Summary!$C$103*BP214+Summary!$C$104*BQ214+Summary!$C$105*BR214)/Summary!$C$106</f>
        <v>#VALUE!</v>
      </c>
      <c r="BU214" s="462" cm="1">
        <f t="array" ref="BU214">testVMAFRange($G214:$G217,N214:N217,$Z214:$Z217,AG214:AG217)</f>
        <v>0</v>
      </c>
      <c r="BV214" s="464" cm="1">
        <f t="array" ref="BV214">testVMAFRange($G214:$G219,N214:N219,$Z214:$Z219,AG214:AG219)</f>
        <v>0</v>
      </c>
      <c r="BW214" s="462" cm="1">
        <f t="array" ref="BW214">testVMAFRange($G214:$G217,O214:O217,$Z214:$Z217,AH214:AH217)</f>
        <v>0</v>
      </c>
      <c r="BX214" s="464" cm="1">
        <f t="array" ref="BX214">testVMAFRange($G214:$G219,O214:O219,$Z214:$Z219,AH214:AH219)</f>
        <v>0</v>
      </c>
    </row>
    <row r="215" spans="1:76" ht="17" customHeight="1" x14ac:dyDescent="0.35">
      <c r="A215" s="516"/>
      <c r="B215" s="483"/>
      <c r="C215" s="520"/>
      <c r="D215" s="490"/>
      <c r="E215" s="493"/>
      <c r="F215" s="138">
        <v>23</v>
      </c>
      <c r="G215" s="139">
        <f>'Anchor-AI'!L213</f>
        <v>0</v>
      </c>
      <c r="H215" s="140">
        <f>'Anchor-AI'!M213</f>
        <v>0</v>
      </c>
      <c r="I215" s="140">
        <f>'Anchor-AI'!N213</f>
        <v>0</v>
      </c>
      <c r="J215" s="140">
        <f>'Anchor-AI'!O213</f>
        <v>0</v>
      </c>
      <c r="K215" s="140">
        <f>(Summary!$C$58*H215+Summary!$C$59*I215+Summary!$C$60*J215)/Summary!$C$61</f>
        <v>0</v>
      </c>
      <c r="L215" s="140">
        <f>'Anchor-AI'!P213</f>
        <v>0</v>
      </c>
      <c r="M215" s="140">
        <f>'Anchor-AI'!Q213</f>
        <v>0</v>
      </c>
      <c r="N215" s="140">
        <f>'Anchor-AI'!R213</f>
        <v>0</v>
      </c>
      <c r="O215" s="140">
        <f>'Anchor-AI'!S213</f>
        <v>0</v>
      </c>
      <c r="P215" s="140">
        <f>'Anchor-AI'!T213</f>
        <v>0</v>
      </c>
      <c r="Q215" s="140">
        <f>'Anchor-AI'!U213</f>
        <v>0</v>
      </c>
      <c r="R215" s="140">
        <f>'Anchor-AI'!V213</f>
        <v>0</v>
      </c>
      <c r="S215" s="140">
        <f>'Anchor-AI'!W213</f>
        <v>0</v>
      </c>
      <c r="T215" s="140">
        <f>'Anchor-AI'!X213</f>
        <v>0</v>
      </c>
      <c r="U215" s="140">
        <f>10*LOG10(1/((Summary!$C$75/10^(R215/10)+Summary!$C$76/10^(S215/10)+Summary!$C$77/10^(T215/10))/Summary!$C$78))</f>
        <v>0</v>
      </c>
      <c r="V215" s="140">
        <f>'Anchor-AI'!Y213</f>
        <v>0</v>
      </c>
      <c r="W215" s="140">
        <f>'Anchor-AI'!Z213</f>
        <v>0</v>
      </c>
      <c r="X215" s="141">
        <f t="shared" si="15"/>
        <v>0</v>
      </c>
      <c r="Y215" s="133"/>
      <c r="Z215" s="139">
        <f>'Test-AI'!L213</f>
        <v>0</v>
      </c>
      <c r="AA215" s="381">
        <f>'Test-AI'!M213</f>
        <v>0</v>
      </c>
      <c r="AB215" s="381">
        <f>'Test-AI'!N213</f>
        <v>0</v>
      </c>
      <c r="AC215" s="381">
        <f>'Test-AI'!O213</f>
        <v>0</v>
      </c>
      <c r="AD215" s="381">
        <f>(Summary!$C$58*AA215+Summary!$C$59*AB215+Summary!$C$60*AC215)/Summary!$C$61</f>
        <v>0</v>
      </c>
      <c r="AE215" s="381">
        <f>'Test-AI'!P213</f>
        <v>0</v>
      </c>
      <c r="AF215" s="381">
        <f>'Test-AI'!Q213</f>
        <v>0</v>
      </c>
      <c r="AG215" s="381">
        <f>'Test-AI'!R213</f>
        <v>0</v>
      </c>
      <c r="AH215" s="381">
        <f>'Test-AI'!S213</f>
        <v>0</v>
      </c>
      <c r="AI215" s="381">
        <f>'Test-AI'!T213</f>
        <v>0</v>
      </c>
      <c r="AJ215" s="381">
        <f>'Test-AI'!U213</f>
        <v>0</v>
      </c>
      <c r="AK215" s="381">
        <f>'Test-AI'!V213</f>
        <v>0</v>
      </c>
      <c r="AL215" s="381">
        <f>'Test-AI'!W213</f>
        <v>0</v>
      </c>
      <c r="AM215" s="381">
        <f>'Test-AI'!X213</f>
        <v>0</v>
      </c>
      <c r="AN215" s="381">
        <f>10*LOG10(1/((Summary!$C$75/10^(AK215/10)+Summary!$C$76/10^(AL215/10)+Summary!$C$77/10^(AM215/10))/Summary!$C$78))</f>
        <v>0</v>
      </c>
      <c r="AO215" s="140">
        <f>'Test-AI'!Y213</f>
        <v>0</v>
      </c>
      <c r="AP215" s="140">
        <f>'Test-AI'!Z213</f>
        <v>0</v>
      </c>
      <c r="AQ215" s="141">
        <f t="shared" si="16"/>
        <v>0</v>
      </c>
      <c r="AR215" s="142" t="e">
        <f t="shared" si="17"/>
        <v>#DIV/0!</v>
      </c>
      <c r="AS215" s="143" t="e">
        <f t="shared" si="18"/>
        <v>#DIV/0!</v>
      </c>
      <c r="AT215" s="136"/>
      <c r="AU215" s="136"/>
      <c r="AV215" s="467"/>
      <c r="AW215" s="468"/>
      <c r="AX215" s="480"/>
      <c r="AY215" s="480"/>
      <c r="AZ215" s="497"/>
      <c r="BA215" s="497"/>
      <c r="BB215" s="480"/>
      <c r="BC215" s="468"/>
      <c r="BD215" s="476"/>
      <c r="BE215" s="468"/>
      <c r="BF215" s="476"/>
      <c r="BG215" s="469"/>
      <c r="BH215" s="476"/>
      <c r="BI215" s="469"/>
      <c r="BJ215" s="476"/>
      <c r="BK215" s="468"/>
      <c r="BL215" s="476"/>
      <c r="BM215" s="468"/>
      <c r="BN215" s="476"/>
      <c r="BO215" s="468"/>
      <c r="BP215" s="480"/>
      <c r="BQ215" s="480"/>
      <c r="BR215" s="480"/>
      <c r="BS215" s="480"/>
      <c r="BT215" s="480"/>
      <c r="BU215" s="463"/>
      <c r="BV215" s="465"/>
      <c r="BW215" s="463"/>
      <c r="BX215" s="465"/>
    </row>
    <row r="216" spans="1:76" ht="17" customHeight="1" x14ac:dyDescent="0.35">
      <c r="A216" s="516"/>
      <c r="B216" s="483"/>
      <c r="C216" s="520"/>
      <c r="D216" s="490"/>
      <c r="E216" s="493"/>
      <c r="F216" s="138">
        <v>31</v>
      </c>
      <c r="G216" s="139">
        <f>'Anchor-AI'!L214</f>
        <v>0</v>
      </c>
      <c r="H216" s="140">
        <f>'Anchor-AI'!M214</f>
        <v>0</v>
      </c>
      <c r="I216" s="140">
        <f>'Anchor-AI'!N214</f>
        <v>0</v>
      </c>
      <c r="J216" s="140">
        <f>'Anchor-AI'!O214</f>
        <v>0</v>
      </c>
      <c r="K216" s="140">
        <f>(Summary!$C$58*H216+Summary!$C$59*I216+Summary!$C$60*J216)/Summary!$C$61</f>
        <v>0</v>
      </c>
      <c r="L216" s="140">
        <f>'Anchor-AI'!P214</f>
        <v>0</v>
      </c>
      <c r="M216" s="140">
        <f>'Anchor-AI'!Q214</f>
        <v>0</v>
      </c>
      <c r="N216" s="140">
        <f>'Anchor-AI'!R214</f>
        <v>0</v>
      </c>
      <c r="O216" s="140">
        <f>'Anchor-AI'!S214</f>
        <v>0</v>
      </c>
      <c r="P216" s="140">
        <f>'Anchor-AI'!T214</f>
        <v>0</v>
      </c>
      <c r="Q216" s="140">
        <f>'Anchor-AI'!U214</f>
        <v>0</v>
      </c>
      <c r="R216" s="140">
        <f>'Anchor-AI'!V214</f>
        <v>0</v>
      </c>
      <c r="S216" s="140">
        <f>'Anchor-AI'!W214</f>
        <v>0</v>
      </c>
      <c r="T216" s="140">
        <f>'Anchor-AI'!X214</f>
        <v>0</v>
      </c>
      <c r="U216" s="140">
        <f>10*LOG10(1/((Summary!$C$75/10^(R216/10)+Summary!$C$76/10^(S216/10)+Summary!$C$77/10^(T216/10))/Summary!$C$78))</f>
        <v>0</v>
      </c>
      <c r="V216" s="140">
        <f>'Anchor-AI'!Y214</f>
        <v>0</v>
      </c>
      <c r="W216" s="140">
        <f>'Anchor-AI'!Z214</f>
        <v>0</v>
      </c>
      <c r="X216" s="141">
        <f t="shared" si="15"/>
        <v>0</v>
      </c>
      <c r="Y216" s="133"/>
      <c r="Z216" s="139">
        <f>'Test-AI'!L214</f>
        <v>0</v>
      </c>
      <c r="AA216" s="381">
        <f>'Test-AI'!M214</f>
        <v>0</v>
      </c>
      <c r="AB216" s="381">
        <f>'Test-AI'!N214</f>
        <v>0</v>
      </c>
      <c r="AC216" s="381">
        <f>'Test-AI'!O214</f>
        <v>0</v>
      </c>
      <c r="AD216" s="381">
        <f>(Summary!$C$58*AA216+Summary!$C$59*AB216+Summary!$C$60*AC216)/Summary!$C$61</f>
        <v>0</v>
      </c>
      <c r="AE216" s="381">
        <f>'Test-AI'!P214</f>
        <v>0</v>
      </c>
      <c r="AF216" s="381">
        <f>'Test-AI'!Q214</f>
        <v>0</v>
      </c>
      <c r="AG216" s="381">
        <f>'Test-AI'!R214</f>
        <v>0</v>
      </c>
      <c r="AH216" s="381">
        <f>'Test-AI'!S214</f>
        <v>0</v>
      </c>
      <c r="AI216" s="381">
        <f>'Test-AI'!T214</f>
        <v>0</v>
      </c>
      <c r="AJ216" s="381">
        <f>'Test-AI'!U214</f>
        <v>0</v>
      </c>
      <c r="AK216" s="381">
        <f>'Test-AI'!V214</f>
        <v>0</v>
      </c>
      <c r="AL216" s="381">
        <f>'Test-AI'!W214</f>
        <v>0</v>
      </c>
      <c r="AM216" s="381">
        <f>'Test-AI'!X214</f>
        <v>0</v>
      </c>
      <c r="AN216" s="381">
        <f>10*LOG10(1/((Summary!$C$75/10^(AK216/10)+Summary!$C$76/10^(AL216/10)+Summary!$C$77/10^(AM216/10))/Summary!$C$78))</f>
        <v>0</v>
      </c>
      <c r="AO216" s="140">
        <f>'Test-AI'!Y214</f>
        <v>0</v>
      </c>
      <c r="AP216" s="140">
        <f>'Test-AI'!Z214</f>
        <v>0</v>
      </c>
      <c r="AQ216" s="141">
        <f t="shared" si="16"/>
        <v>0</v>
      </c>
      <c r="AR216" s="142" t="e">
        <f t="shared" si="17"/>
        <v>#DIV/0!</v>
      </c>
      <c r="AS216" s="143" t="e">
        <f t="shared" si="18"/>
        <v>#DIV/0!</v>
      </c>
      <c r="AT216" s="136"/>
      <c r="AU216" s="136"/>
      <c r="AV216" s="467" t="s">
        <v>122</v>
      </c>
      <c r="AW216" s="468" t="e" cm="1">
        <f t="array" ref="AW216">bdRateExtend($G215:$G218,H215:H218,$Z215:$Z218,AA215:AA218)</f>
        <v>#VALUE!</v>
      </c>
      <c r="AX216" s="480"/>
      <c r="AY216" s="480"/>
      <c r="AZ216" s="497"/>
      <c r="BA216" s="497"/>
      <c r="BB216" s="480"/>
      <c r="BC216" s="468" t="e" cm="1">
        <f t="array" ref="BC216">bdRateExtend($G215:$G218,L215:L218,$Z215:$Z218,AE215:AE218)</f>
        <v>#VALUE!</v>
      </c>
      <c r="BD216" s="476"/>
      <c r="BE216" s="468" t="e" cm="1">
        <f t="array" ref="BE216">bdRateExtend($G215:$G218,M215:M218,$Z215:$Z218,AF215:AF218)</f>
        <v>#VALUE!</v>
      </c>
      <c r="BF216" s="476"/>
      <c r="BG216" s="469" t="e" cm="1">
        <f t="array" ref="BG216">bdRateExtend($G215:$G218,N215:N218,$Z215:$Z218,AG215:AG218,"None", FALSE,1)</f>
        <v>#VALUE!</v>
      </c>
      <c r="BH216" s="476"/>
      <c r="BI216" s="469" t="e" cm="1">
        <f t="array" ref="BI216">bdRateExtend($G215:$G218,O215:O218,$Z215:$Z218,AH215:AH218,"None", FALSE,1)</f>
        <v>#VALUE!</v>
      </c>
      <c r="BJ216" s="476"/>
      <c r="BK216" s="468" t="e" cm="1">
        <f t="array" ref="BK216">bdRateExtend($G215:$G218,P215:P218,$Z215:$Z218,AI215:AI218)</f>
        <v>#VALUE!</v>
      </c>
      <c r="BL216" s="476"/>
      <c r="BM216" s="468" t="e" cm="1">
        <f t="array" ref="BM216">bdRateExtend($G215:$G218,Q215:Q218,$Z215:$Z218,AJ215:AJ218)</f>
        <v>#VALUE!</v>
      </c>
      <c r="BN216" s="476"/>
      <c r="BO216" s="468" t="e" cm="1">
        <f t="array" ref="BO216">bdRateExtend($G215:$G218,R215:R218,$Z215:$Z218,AK215:AK218)</f>
        <v>#VALUE!</v>
      </c>
      <c r="BP216" s="480"/>
      <c r="BQ216" s="480"/>
      <c r="BR216" s="480"/>
      <c r="BS216" s="480"/>
      <c r="BT216" s="480"/>
      <c r="BU216" s="463" cm="1">
        <f t="array" ref="BU216">testVMAFRange($G215:$G218,N215:N218,$Z215:$Z218,AG215:AG218)</f>
        <v>0</v>
      </c>
      <c r="BV216" s="465"/>
      <c r="BW216" s="463" cm="1">
        <f t="array" ref="BW216">testVMAFRange($G215:$G218,O215:O218,$Z215:$Z218,AH215:AH218)</f>
        <v>0</v>
      </c>
      <c r="BX216" s="465"/>
    </row>
    <row r="217" spans="1:76" ht="17" customHeight="1" x14ac:dyDescent="0.35">
      <c r="A217" s="516"/>
      <c r="B217" s="483"/>
      <c r="C217" s="520"/>
      <c r="D217" s="490"/>
      <c r="E217" s="493"/>
      <c r="F217" s="138">
        <v>39</v>
      </c>
      <c r="G217" s="139">
        <f>'Anchor-AI'!L215</f>
        <v>0</v>
      </c>
      <c r="H217" s="140">
        <f>'Anchor-AI'!M215</f>
        <v>0</v>
      </c>
      <c r="I217" s="140">
        <f>'Anchor-AI'!N215</f>
        <v>0</v>
      </c>
      <c r="J217" s="140">
        <f>'Anchor-AI'!O215</f>
        <v>0</v>
      </c>
      <c r="K217" s="140">
        <f>(Summary!$C$58*H217+Summary!$C$59*I217+Summary!$C$60*J217)/Summary!$C$61</f>
        <v>0</v>
      </c>
      <c r="L217" s="140">
        <f>'Anchor-AI'!P215</f>
        <v>0</v>
      </c>
      <c r="M217" s="140">
        <f>'Anchor-AI'!Q215</f>
        <v>0</v>
      </c>
      <c r="N217" s="140">
        <f>'Anchor-AI'!R215</f>
        <v>0</v>
      </c>
      <c r="O217" s="140">
        <f>'Anchor-AI'!S215</f>
        <v>0</v>
      </c>
      <c r="P217" s="140">
        <f>'Anchor-AI'!T215</f>
        <v>0</v>
      </c>
      <c r="Q217" s="140">
        <f>'Anchor-AI'!U215</f>
        <v>0</v>
      </c>
      <c r="R217" s="140">
        <f>'Anchor-AI'!V215</f>
        <v>0</v>
      </c>
      <c r="S217" s="140">
        <f>'Anchor-AI'!W215</f>
        <v>0</v>
      </c>
      <c r="T217" s="140">
        <f>'Anchor-AI'!X215</f>
        <v>0</v>
      </c>
      <c r="U217" s="140">
        <f>10*LOG10(1/((Summary!$C$75/10^(R217/10)+Summary!$C$76/10^(S217/10)+Summary!$C$77/10^(T217/10))/Summary!$C$78))</f>
        <v>0</v>
      </c>
      <c r="V217" s="140">
        <f>'Anchor-AI'!Y215</f>
        <v>0</v>
      </c>
      <c r="W217" s="140">
        <f>'Anchor-AI'!Z215</f>
        <v>0</v>
      </c>
      <c r="X217" s="141">
        <f t="shared" si="15"/>
        <v>0</v>
      </c>
      <c r="Y217" s="133"/>
      <c r="Z217" s="139">
        <f>'Test-AI'!L215</f>
        <v>0</v>
      </c>
      <c r="AA217" s="381">
        <f>'Test-AI'!M215</f>
        <v>0</v>
      </c>
      <c r="AB217" s="381">
        <f>'Test-AI'!N215</f>
        <v>0</v>
      </c>
      <c r="AC217" s="381">
        <f>'Test-AI'!O215</f>
        <v>0</v>
      </c>
      <c r="AD217" s="381">
        <f>(Summary!$C$58*AA217+Summary!$C$59*AB217+Summary!$C$60*AC217)/Summary!$C$61</f>
        <v>0</v>
      </c>
      <c r="AE217" s="381">
        <f>'Test-AI'!P215</f>
        <v>0</v>
      </c>
      <c r="AF217" s="381">
        <f>'Test-AI'!Q215</f>
        <v>0</v>
      </c>
      <c r="AG217" s="381">
        <f>'Test-AI'!R215</f>
        <v>0</v>
      </c>
      <c r="AH217" s="381">
        <f>'Test-AI'!S215</f>
        <v>0</v>
      </c>
      <c r="AI217" s="381">
        <f>'Test-AI'!T215</f>
        <v>0</v>
      </c>
      <c r="AJ217" s="381">
        <f>'Test-AI'!U215</f>
        <v>0</v>
      </c>
      <c r="AK217" s="381">
        <f>'Test-AI'!V215</f>
        <v>0</v>
      </c>
      <c r="AL217" s="381">
        <f>'Test-AI'!W215</f>
        <v>0</v>
      </c>
      <c r="AM217" s="381">
        <f>'Test-AI'!X215</f>
        <v>0</v>
      </c>
      <c r="AN217" s="381">
        <f>10*LOG10(1/((Summary!$C$75/10^(AK217/10)+Summary!$C$76/10^(AL217/10)+Summary!$C$77/10^(AM217/10))/Summary!$C$78))</f>
        <v>0</v>
      </c>
      <c r="AO217" s="140">
        <f>'Test-AI'!Y215</f>
        <v>0</v>
      </c>
      <c r="AP217" s="140">
        <f>'Test-AI'!Z215</f>
        <v>0</v>
      </c>
      <c r="AQ217" s="141">
        <f t="shared" si="16"/>
        <v>0</v>
      </c>
      <c r="AR217" s="142" t="e">
        <f t="shared" si="17"/>
        <v>#DIV/0!</v>
      </c>
      <c r="AS217" s="143" t="e">
        <f t="shared" si="18"/>
        <v>#DIV/0!</v>
      </c>
      <c r="AT217" s="136"/>
      <c r="AU217" s="136"/>
      <c r="AV217" s="467"/>
      <c r="AW217" s="468"/>
      <c r="AX217" s="480"/>
      <c r="AY217" s="480"/>
      <c r="AZ217" s="497"/>
      <c r="BA217" s="497"/>
      <c r="BB217" s="480"/>
      <c r="BC217" s="468"/>
      <c r="BD217" s="476"/>
      <c r="BE217" s="468"/>
      <c r="BF217" s="476"/>
      <c r="BG217" s="469"/>
      <c r="BH217" s="476"/>
      <c r="BI217" s="469"/>
      <c r="BJ217" s="476"/>
      <c r="BK217" s="468"/>
      <c r="BL217" s="476"/>
      <c r="BM217" s="468"/>
      <c r="BN217" s="476"/>
      <c r="BO217" s="468"/>
      <c r="BP217" s="480"/>
      <c r="BQ217" s="480"/>
      <c r="BR217" s="480"/>
      <c r="BS217" s="480"/>
      <c r="BT217" s="480"/>
      <c r="BU217" s="463"/>
      <c r="BV217" s="465"/>
      <c r="BW217" s="463"/>
      <c r="BX217" s="465"/>
    </row>
    <row r="218" spans="1:76" ht="17" customHeight="1" x14ac:dyDescent="0.35">
      <c r="A218" s="516"/>
      <c r="B218" s="483"/>
      <c r="C218" s="520"/>
      <c r="D218" s="490"/>
      <c r="E218" s="493"/>
      <c r="F218" s="138">
        <v>47</v>
      </c>
      <c r="G218" s="139">
        <f>'Anchor-AI'!L216</f>
        <v>0</v>
      </c>
      <c r="H218" s="140">
        <f>'Anchor-AI'!M216</f>
        <v>0</v>
      </c>
      <c r="I218" s="140">
        <f>'Anchor-AI'!N216</f>
        <v>0</v>
      </c>
      <c r="J218" s="140">
        <f>'Anchor-AI'!O216</f>
        <v>0</v>
      </c>
      <c r="K218" s="140">
        <f>(Summary!$C$58*H218+Summary!$C$59*I218+Summary!$C$60*J218)/Summary!$C$61</f>
        <v>0</v>
      </c>
      <c r="L218" s="140">
        <f>'Anchor-AI'!P216</f>
        <v>0</v>
      </c>
      <c r="M218" s="140">
        <f>'Anchor-AI'!Q216</f>
        <v>0</v>
      </c>
      <c r="N218" s="140">
        <f>'Anchor-AI'!R216</f>
        <v>0</v>
      </c>
      <c r="O218" s="140">
        <f>'Anchor-AI'!S216</f>
        <v>0</v>
      </c>
      <c r="P218" s="140">
        <f>'Anchor-AI'!T216</f>
        <v>0</v>
      </c>
      <c r="Q218" s="140">
        <f>'Anchor-AI'!U216</f>
        <v>0</v>
      </c>
      <c r="R218" s="140">
        <f>'Anchor-AI'!V216</f>
        <v>0</v>
      </c>
      <c r="S218" s="140">
        <f>'Anchor-AI'!W216</f>
        <v>0</v>
      </c>
      <c r="T218" s="140">
        <f>'Anchor-AI'!X216</f>
        <v>0</v>
      </c>
      <c r="U218" s="140">
        <f>10*LOG10(1/((Summary!$C$75/10^(R218/10)+Summary!$C$76/10^(S218/10)+Summary!$C$77/10^(T218/10))/Summary!$C$78))</f>
        <v>0</v>
      </c>
      <c r="V218" s="140">
        <f>'Anchor-AI'!Y216</f>
        <v>0</v>
      </c>
      <c r="W218" s="140">
        <f>'Anchor-AI'!Z216</f>
        <v>0</v>
      </c>
      <c r="X218" s="141">
        <f t="shared" si="15"/>
        <v>0</v>
      </c>
      <c r="Y218" s="133"/>
      <c r="Z218" s="139">
        <f>'Test-AI'!L216</f>
        <v>0</v>
      </c>
      <c r="AA218" s="381">
        <f>'Test-AI'!M216</f>
        <v>0</v>
      </c>
      <c r="AB218" s="381">
        <f>'Test-AI'!N216</f>
        <v>0</v>
      </c>
      <c r="AC218" s="381">
        <f>'Test-AI'!O216</f>
        <v>0</v>
      </c>
      <c r="AD218" s="381">
        <f>(Summary!$C$58*AA218+Summary!$C$59*AB218+Summary!$C$60*AC218)/Summary!$C$61</f>
        <v>0</v>
      </c>
      <c r="AE218" s="381">
        <f>'Test-AI'!P216</f>
        <v>0</v>
      </c>
      <c r="AF218" s="381">
        <f>'Test-AI'!Q216</f>
        <v>0</v>
      </c>
      <c r="AG218" s="381">
        <f>'Test-AI'!R216</f>
        <v>0</v>
      </c>
      <c r="AH218" s="381">
        <f>'Test-AI'!S216</f>
        <v>0</v>
      </c>
      <c r="AI218" s="381">
        <f>'Test-AI'!T216</f>
        <v>0</v>
      </c>
      <c r="AJ218" s="381">
        <f>'Test-AI'!U216</f>
        <v>0</v>
      </c>
      <c r="AK218" s="381">
        <f>'Test-AI'!V216</f>
        <v>0</v>
      </c>
      <c r="AL218" s="381">
        <f>'Test-AI'!W216</f>
        <v>0</v>
      </c>
      <c r="AM218" s="381">
        <f>'Test-AI'!X216</f>
        <v>0</v>
      </c>
      <c r="AN218" s="381">
        <f>10*LOG10(1/((Summary!$C$75/10^(AK218/10)+Summary!$C$76/10^(AL218/10)+Summary!$C$77/10^(AM218/10))/Summary!$C$78))</f>
        <v>0</v>
      </c>
      <c r="AO218" s="140">
        <f>'Test-AI'!Y216</f>
        <v>0</v>
      </c>
      <c r="AP218" s="140">
        <f>'Test-AI'!Z216</f>
        <v>0</v>
      </c>
      <c r="AQ218" s="141">
        <f t="shared" si="16"/>
        <v>0</v>
      </c>
      <c r="AR218" s="142" t="e">
        <f t="shared" si="17"/>
        <v>#DIV/0!</v>
      </c>
      <c r="AS218" s="143" t="e">
        <f t="shared" si="18"/>
        <v>#DIV/0!</v>
      </c>
      <c r="AT218" s="136"/>
      <c r="AU218" s="136"/>
      <c r="AV218" s="467" t="s">
        <v>123</v>
      </c>
      <c r="AW218" s="468" t="e" cm="1">
        <f t="array" ref="AW218">bdRateExtend($G216:$G219,H216:H219,$Z216:$Z219,AA216:AA219)</f>
        <v>#VALUE!</v>
      </c>
      <c r="AX218" s="480"/>
      <c r="AY218" s="480"/>
      <c r="AZ218" s="497"/>
      <c r="BA218" s="497"/>
      <c r="BB218" s="480"/>
      <c r="BC218" s="468" t="e" cm="1">
        <f t="array" ref="BC218">bdRateExtend($G216:$G219,L216:L219,$Z216:$Z219,AE216:AE219)</f>
        <v>#VALUE!</v>
      </c>
      <c r="BD218" s="476"/>
      <c r="BE218" s="468" t="e" cm="1">
        <f t="array" ref="BE218">bdRateExtend($G216:$G219,M216:M219,$Z216:$Z219,AF216:AF219)</f>
        <v>#VALUE!</v>
      </c>
      <c r="BF218" s="476"/>
      <c r="BG218" s="469" t="e" cm="1">
        <f t="array" ref="BG218">bdRateExtend($G216:$G219,N216:N219,$Z216:$Z219,AG216:AG219,"None", FALSE,1)</f>
        <v>#VALUE!</v>
      </c>
      <c r="BH218" s="476"/>
      <c r="BI218" s="469" t="e" cm="1">
        <f t="array" ref="BI218">bdRateExtend($G216:$G219,O216:O219,$Z216:$Z219,AH216:AH219,"None", FALSE,1)</f>
        <v>#VALUE!</v>
      </c>
      <c r="BJ218" s="476"/>
      <c r="BK218" s="468" t="e" cm="1">
        <f t="array" ref="BK218">bdRateExtend($G216:$G219,P216:P219,$Z216:$Z219,AI216:AI219)</f>
        <v>#VALUE!</v>
      </c>
      <c r="BL218" s="476"/>
      <c r="BM218" s="468" t="e" cm="1">
        <f t="array" ref="BM218">bdRateExtend($G216:$G219,Q216:Q219,$Z216:$Z219,AJ216:AJ219)</f>
        <v>#VALUE!</v>
      </c>
      <c r="BN218" s="476"/>
      <c r="BO218" s="468" t="e" cm="1">
        <f t="array" ref="BO218">bdRateExtend($G216:$G219,R216:R219,$Z216:$Z219,AK216:AK219)</f>
        <v>#VALUE!</v>
      </c>
      <c r="BP218" s="480"/>
      <c r="BQ218" s="480"/>
      <c r="BR218" s="480"/>
      <c r="BS218" s="480"/>
      <c r="BT218" s="480"/>
      <c r="BU218" s="463" cm="1">
        <f t="array" ref="BU218">testVMAFRange($G216:$G219,N216:N219,$Z216:$Z219,AG216:AG219)</f>
        <v>0</v>
      </c>
      <c r="BV218" s="465"/>
      <c r="BW218" s="463" cm="1">
        <f t="array" ref="BW218">testVMAFRange($G216:$G219,O216:O219,$Z216:$Z219,AH216:AH219)</f>
        <v>0</v>
      </c>
      <c r="BX218" s="465"/>
    </row>
    <row r="219" spans="1:76" ht="17" customHeight="1" thickBot="1" x14ac:dyDescent="0.4">
      <c r="A219" s="516"/>
      <c r="B219" s="518"/>
      <c r="C219" s="521"/>
      <c r="D219" s="522"/>
      <c r="E219" s="523"/>
      <c r="F219" s="144">
        <v>55</v>
      </c>
      <c r="G219" s="145">
        <f>'Anchor-AI'!L217</f>
        <v>0</v>
      </c>
      <c r="H219" s="146">
        <f>'Anchor-AI'!M217</f>
        <v>0</v>
      </c>
      <c r="I219" s="146">
        <f>'Anchor-AI'!N217</f>
        <v>0</v>
      </c>
      <c r="J219" s="146">
        <f>'Anchor-AI'!O217</f>
        <v>0</v>
      </c>
      <c r="K219" s="146">
        <f>(Summary!$C$58*H219+Summary!$C$59*I219+Summary!$C$60*J219)/Summary!$C$61</f>
        <v>0</v>
      </c>
      <c r="L219" s="146">
        <f>'Anchor-AI'!P217</f>
        <v>0</v>
      </c>
      <c r="M219" s="146">
        <f>'Anchor-AI'!Q217</f>
        <v>0</v>
      </c>
      <c r="N219" s="146">
        <f>'Anchor-AI'!R217</f>
        <v>0</v>
      </c>
      <c r="O219" s="146">
        <f>'Anchor-AI'!S217</f>
        <v>0</v>
      </c>
      <c r="P219" s="146">
        <f>'Anchor-AI'!T217</f>
        <v>0</v>
      </c>
      <c r="Q219" s="146">
        <f>'Anchor-AI'!U217</f>
        <v>0</v>
      </c>
      <c r="R219" s="146">
        <f>'Anchor-AI'!V217</f>
        <v>0</v>
      </c>
      <c r="S219" s="146">
        <f>'Anchor-AI'!W217</f>
        <v>0</v>
      </c>
      <c r="T219" s="146">
        <f>'Anchor-AI'!X217</f>
        <v>0</v>
      </c>
      <c r="U219" s="146">
        <f>10*LOG10(1/((Summary!$C$75/10^(R219/10)+Summary!$C$76/10^(S219/10)+Summary!$C$77/10^(T219/10))/Summary!$C$78))</f>
        <v>0</v>
      </c>
      <c r="V219" s="140">
        <f>'Anchor-AI'!Y217</f>
        <v>0</v>
      </c>
      <c r="W219" s="140">
        <f>'Anchor-AI'!Z217</f>
        <v>0</v>
      </c>
      <c r="X219" s="147">
        <f t="shared" si="15"/>
        <v>0</v>
      </c>
      <c r="Y219" s="133"/>
      <c r="Z219" s="145">
        <f>'Test-AI'!L217</f>
        <v>0</v>
      </c>
      <c r="AA219" s="382">
        <f>'Test-AI'!M217</f>
        <v>0</v>
      </c>
      <c r="AB219" s="382">
        <f>'Test-AI'!N217</f>
        <v>0</v>
      </c>
      <c r="AC219" s="382">
        <f>'Test-AI'!O217</f>
        <v>0</v>
      </c>
      <c r="AD219" s="382">
        <f>(Summary!$C$58*AA219+Summary!$C$59*AB219+Summary!$C$60*AC219)/Summary!$C$61</f>
        <v>0</v>
      </c>
      <c r="AE219" s="382">
        <f>'Test-AI'!P217</f>
        <v>0</v>
      </c>
      <c r="AF219" s="382">
        <f>'Test-AI'!Q217</f>
        <v>0</v>
      </c>
      <c r="AG219" s="382">
        <f>'Test-AI'!R217</f>
        <v>0</v>
      </c>
      <c r="AH219" s="382">
        <f>'Test-AI'!S217</f>
        <v>0</v>
      </c>
      <c r="AI219" s="382">
        <f>'Test-AI'!T217</f>
        <v>0</v>
      </c>
      <c r="AJ219" s="382">
        <f>'Test-AI'!U217</f>
        <v>0</v>
      </c>
      <c r="AK219" s="382">
        <f>'Test-AI'!V217</f>
        <v>0</v>
      </c>
      <c r="AL219" s="382">
        <f>'Test-AI'!W217</f>
        <v>0</v>
      </c>
      <c r="AM219" s="382">
        <f>'Test-AI'!X217</f>
        <v>0</v>
      </c>
      <c r="AN219" s="382">
        <f>10*LOG10(1/((Summary!$C$75/10^(AK219/10)+Summary!$C$76/10^(AL219/10)+Summary!$C$77/10^(AM219/10))/Summary!$C$78))</f>
        <v>0</v>
      </c>
      <c r="AO219" s="140">
        <f>'Test-AI'!Y217</f>
        <v>0</v>
      </c>
      <c r="AP219" s="140">
        <f>'Test-AI'!Z217</f>
        <v>0</v>
      </c>
      <c r="AQ219" s="147">
        <f t="shared" si="16"/>
        <v>0</v>
      </c>
      <c r="AR219" s="148" t="e">
        <f t="shared" si="17"/>
        <v>#DIV/0!</v>
      </c>
      <c r="AS219" s="149" t="e">
        <f t="shared" si="18"/>
        <v>#DIV/0!</v>
      </c>
      <c r="AT219" s="136"/>
      <c r="AU219" s="136"/>
      <c r="AV219" s="470"/>
      <c r="AW219" s="471"/>
      <c r="AX219" s="481"/>
      <c r="AY219" s="481"/>
      <c r="AZ219" s="498"/>
      <c r="BA219" s="498"/>
      <c r="BB219" s="481"/>
      <c r="BC219" s="471"/>
      <c r="BD219" s="477"/>
      <c r="BE219" s="471"/>
      <c r="BF219" s="477"/>
      <c r="BG219" s="472"/>
      <c r="BH219" s="477"/>
      <c r="BI219" s="472"/>
      <c r="BJ219" s="477"/>
      <c r="BK219" s="471"/>
      <c r="BL219" s="477"/>
      <c r="BM219" s="471"/>
      <c r="BN219" s="477"/>
      <c r="BO219" s="471"/>
      <c r="BP219" s="481"/>
      <c r="BQ219" s="481"/>
      <c r="BR219" s="481"/>
      <c r="BS219" s="481"/>
      <c r="BT219" s="481"/>
      <c r="BU219" s="473"/>
      <c r="BV219" s="466"/>
      <c r="BW219" s="473"/>
      <c r="BX219" s="466"/>
    </row>
    <row r="220" spans="1:76" ht="17" customHeight="1" x14ac:dyDescent="0.35">
      <c r="A220" s="516"/>
      <c r="B220" s="482" t="s">
        <v>22</v>
      </c>
      <c r="C220" s="519" t="s">
        <v>59</v>
      </c>
      <c r="D220" s="489">
        <v>60</v>
      </c>
      <c r="E220" s="492">
        <v>8</v>
      </c>
      <c r="F220" s="129">
        <v>15</v>
      </c>
      <c r="G220" s="130">
        <f>'Anchor-AI'!L218</f>
        <v>0</v>
      </c>
      <c r="H220" s="131">
        <f>'Anchor-AI'!M218</f>
        <v>0</v>
      </c>
      <c r="I220" s="131">
        <f>'Anchor-AI'!N218</f>
        <v>0</v>
      </c>
      <c r="J220" s="131">
        <f>'Anchor-AI'!O218</f>
        <v>0</v>
      </c>
      <c r="K220" s="131">
        <f>(Summary!$C$58*H220+Summary!$C$59*I220+Summary!$C$60*J220)/Summary!$C$61</f>
        <v>0</v>
      </c>
      <c r="L220" s="131">
        <f>'Anchor-AI'!P218</f>
        <v>0</v>
      </c>
      <c r="M220" s="131">
        <f>'Anchor-AI'!Q218</f>
        <v>0</v>
      </c>
      <c r="N220" s="131">
        <f>'Anchor-AI'!R218</f>
        <v>0</v>
      </c>
      <c r="O220" s="131">
        <f>'Anchor-AI'!S218</f>
        <v>0</v>
      </c>
      <c r="P220" s="131">
        <f>'Anchor-AI'!T218</f>
        <v>0</v>
      </c>
      <c r="Q220" s="131">
        <f>'Anchor-AI'!U218</f>
        <v>0</v>
      </c>
      <c r="R220" s="131">
        <f>'Anchor-AI'!V218</f>
        <v>0</v>
      </c>
      <c r="S220" s="131">
        <f>'Anchor-AI'!W218</f>
        <v>0</v>
      </c>
      <c r="T220" s="131">
        <f>'Anchor-AI'!X218</f>
        <v>0</v>
      </c>
      <c r="U220" s="131">
        <f>10*LOG10(1/((Summary!$C$75/10^(R220/10)+Summary!$C$76/10^(S220/10)+Summary!$C$77/10^(T220/10))/Summary!$C$78))</f>
        <v>0</v>
      </c>
      <c r="V220" s="131">
        <f>'Anchor-AI'!Y218</f>
        <v>0</v>
      </c>
      <c r="W220" s="131">
        <f>'Anchor-AI'!Z218</f>
        <v>0</v>
      </c>
      <c r="X220" s="132">
        <f t="shared" si="15"/>
        <v>0</v>
      </c>
      <c r="Y220" s="133"/>
      <c r="Z220" s="130">
        <f>'Test-AI'!L218</f>
        <v>0</v>
      </c>
      <c r="AA220" s="380">
        <f>'Test-AI'!M218</f>
        <v>0</v>
      </c>
      <c r="AB220" s="380">
        <f>'Test-AI'!N218</f>
        <v>0</v>
      </c>
      <c r="AC220" s="380">
        <f>'Test-AI'!O218</f>
        <v>0</v>
      </c>
      <c r="AD220" s="380">
        <f>(Summary!$C$58*AA220+Summary!$C$59*AB220+Summary!$C$60*AC220)/Summary!$C$61</f>
        <v>0</v>
      </c>
      <c r="AE220" s="380">
        <f>'Test-AI'!P218</f>
        <v>0</v>
      </c>
      <c r="AF220" s="380">
        <f>'Test-AI'!Q218</f>
        <v>0</v>
      </c>
      <c r="AG220" s="380">
        <f>'Test-AI'!R218</f>
        <v>0</v>
      </c>
      <c r="AH220" s="380">
        <f>'Test-AI'!S218</f>
        <v>0</v>
      </c>
      <c r="AI220" s="380">
        <f>'Test-AI'!T218</f>
        <v>0</v>
      </c>
      <c r="AJ220" s="380">
        <f>'Test-AI'!U218</f>
        <v>0</v>
      </c>
      <c r="AK220" s="380">
        <f>'Test-AI'!V218</f>
        <v>0</v>
      </c>
      <c r="AL220" s="380">
        <f>'Test-AI'!W218</f>
        <v>0</v>
      </c>
      <c r="AM220" s="380">
        <f>'Test-AI'!X218</f>
        <v>0</v>
      </c>
      <c r="AN220" s="380">
        <f>10*LOG10(1/((Summary!$C$75/10^(AK220/10)+Summary!$C$76/10^(AL220/10)+Summary!$C$77/10^(AM220/10))/Summary!$C$78))</f>
        <v>0</v>
      </c>
      <c r="AO220" s="131">
        <f>'Test-AI'!Y218</f>
        <v>0</v>
      </c>
      <c r="AP220" s="131">
        <f>'Test-AI'!Z218</f>
        <v>0</v>
      </c>
      <c r="AQ220" s="132">
        <f t="shared" si="16"/>
        <v>0</v>
      </c>
      <c r="AR220" s="134" t="e">
        <f t="shared" si="17"/>
        <v>#DIV/0!</v>
      </c>
      <c r="AS220" s="135" t="e">
        <f t="shared" si="18"/>
        <v>#DIV/0!</v>
      </c>
      <c r="AT220" s="136"/>
      <c r="AU220" s="136"/>
      <c r="AV220" s="495" t="s">
        <v>121</v>
      </c>
      <c r="AW220" s="478" t="e" cm="1">
        <f t="array" ref="AW220">bdRateExtend($G220:$G223,H220:H223,$Z220:$Z223,AA220:AA223)</f>
        <v>#VALUE!</v>
      </c>
      <c r="AX220" s="479" t="e" cm="1">
        <f t="array" ref="AX220">bdRateExtend($G220:$G225,H220:H225,$Z220:$Z225,AA220:AA225)</f>
        <v>#VALUE!</v>
      </c>
      <c r="AY220" s="479" t="e" cm="1">
        <f t="array" ref="AY220">bdRateExtend($G220:$G225,I220:I225,$Z220:$Z225,AB220:AB225)</f>
        <v>#VALUE!</v>
      </c>
      <c r="AZ220" s="496" t="e" cm="1">
        <f t="array" ref="AZ220">bdRateExtend($G220:$G225,J220:J225,$Z220:$Z225,AC220:AC225)</f>
        <v>#VALUE!</v>
      </c>
      <c r="BA220" s="496" t="e" cm="1">
        <f t="array" ref="BA220">bdRateExtend($G220:$G225,K220:K225,$Z220:$Z225,AD220:AD225)</f>
        <v>#VALUE!</v>
      </c>
      <c r="BB220" s="479" t="e">
        <f>(Summary!$C$89*AX220+Summary!$C$90*AY220+Summary!$C$91*AZ220)/Summary!$C$92</f>
        <v>#VALUE!</v>
      </c>
      <c r="BC220" s="478" t="e" cm="1">
        <f t="array" ref="BC220">bdRateExtend($G220:$G223,L220:L223,$Z220:$Z223,AE220:AE223)</f>
        <v>#VALUE!</v>
      </c>
      <c r="BD220" s="475" t="e" cm="1">
        <f t="array" ref="BD220">bdRateExtend($G220:$G225,L220:L225,$Z220:$Z225,AE220:AE225)</f>
        <v>#VALUE!</v>
      </c>
      <c r="BE220" s="478" t="e" cm="1">
        <f t="array" ref="BE220">bdRateExtend($G220:$G223,M220:M223,$Z220:$Z223,AF220:AF223)</f>
        <v>#VALUE!</v>
      </c>
      <c r="BF220" s="475" t="e" cm="1">
        <f t="array" ref="BF220">bdRateExtend($G220:$G225,M220:M225,$Z220:$Z225,AF220:AF225)</f>
        <v>#VALUE!</v>
      </c>
      <c r="BG220" s="474" t="e" cm="1">
        <f t="array" ref="BG220">bdRateExtend($G220:$G223,N220:N223,$Z220:$Z223,AG220:AG223,"None", FALSE,1)</f>
        <v>#VALUE!</v>
      </c>
      <c r="BH220" s="475" t="e" cm="1">
        <f t="array" ref="BH220">bdRateExtend($G220:$G225,N220:N225,$Z220:$Z225,AG220:AG225,"None", FALSE,1)</f>
        <v>#VALUE!</v>
      </c>
      <c r="BI220" s="474" t="e" cm="1">
        <f t="array" ref="BI220">bdRateExtend($G220:$G223,O220:O223,$Z220:$Z223,AH220:AH223,"None", FALSE,1)</f>
        <v>#VALUE!</v>
      </c>
      <c r="BJ220" s="475" t="e" cm="1">
        <f t="array" ref="BJ220">bdRateExtend($G220:$G225,O220:O225,$Z220:$Z225,AH220:AH225,"None", FALSE,1)</f>
        <v>#VALUE!</v>
      </c>
      <c r="BK220" s="478" t="e" cm="1">
        <f t="array" ref="BK220">bdRateExtend($G220:$G223,P220:P223,$Z220:$Z223,AI220:AI223)</f>
        <v>#VALUE!</v>
      </c>
      <c r="BL220" s="475" t="e" cm="1">
        <f t="array" ref="BL220">bdRateExtend($G220:$G225,P220:P225,$Z220:$Z225,AI220:AI225)</f>
        <v>#VALUE!</v>
      </c>
      <c r="BM220" s="478" t="e" cm="1">
        <f t="array" ref="BM220">bdRateExtend($G220:$G223,Q220:Q223,$Z220:$Z223,AJ220:AJ223)</f>
        <v>#VALUE!</v>
      </c>
      <c r="BN220" s="475" t="e" cm="1">
        <f t="array" ref="BN220">bdRateExtend($G220:$G225,Q220:Q225,$Z220:$Z225,AJ220:AJ225)</f>
        <v>#VALUE!</v>
      </c>
      <c r="BO220" s="478" t="e" cm="1">
        <f t="array" ref="BO220">bdRateExtend($G220:$G223,R220:R223,$Z220:$Z223,AK220:AK223)</f>
        <v>#VALUE!</v>
      </c>
      <c r="BP220" s="479" t="e" cm="1">
        <f t="array" ref="BP220">bdRateExtend($G220:$G225,R220:R225,$Z220:$Z225,AK220:AK225)</f>
        <v>#VALUE!</v>
      </c>
      <c r="BQ220" s="479" t="e" cm="1">
        <f t="array" ref="BQ220">bdRateExtend($G220:$G225,S220:S225,$Z220:$Z225,AL220:AL225)</f>
        <v>#VALUE!</v>
      </c>
      <c r="BR220" s="479" t="e" cm="1">
        <f t="array" ref="BR220">bdRateExtend($G220:$G225,T220:T225,$Z220:$Z225,AM220:AM225)</f>
        <v>#VALUE!</v>
      </c>
      <c r="BS220" s="479" t="e" cm="1">
        <f t="array" ref="BS220">bdRateExtend($G220:$G225,U220:U225,$Z220:$Z225,AN220:AN225)</f>
        <v>#VALUE!</v>
      </c>
      <c r="BT220" s="479" t="e">
        <f>(Summary!$C$103*BP220+Summary!$C$104*BQ220+Summary!$C$105*BR220)/Summary!$C$106</f>
        <v>#VALUE!</v>
      </c>
      <c r="BU220" s="462" cm="1">
        <f t="array" ref="BU220">testVMAFRange($G220:$G223,N220:N223,$Z220:$Z223,AG220:AG223)</f>
        <v>0</v>
      </c>
      <c r="BV220" s="464" cm="1">
        <f t="array" ref="BV220">testVMAFRange($G220:$G225,N220:N225,$Z220:$Z225,AG220:AG225)</f>
        <v>0</v>
      </c>
      <c r="BW220" s="462" cm="1">
        <f t="array" ref="BW220">testVMAFRange($G220:$G223,O220:O223,$Z220:$Z223,AH220:AH223)</f>
        <v>0</v>
      </c>
      <c r="BX220" s="464" cm="1">
        <f t="array" ref="BX220">testVMAFRange($G220:$G225,O220:O225,$Z220:$Z225,AH220:AH225)</f>
        <v>0</v>
      </c>
    </row>
    <row r="221" spans="1:76" ht="17" customHeight="1" x14ac:dyDescent="0.35">
      <c r="A221" s="516"/>
      <c r="B221" s="483"/>
      <c r="C221" s="520"/>
      <c r="D221" s="490"/>
      <c r="E221" s="493"/>
      <c r="F221" s="138">
        <v>23</v>
      </c>
      <c r="G221" s="139">
        <f>'Anchor-AI'!L219</f>
        <v>0</v>
      </c>
      <c r="H221" s="140">
        <f>'Anchor-AI'!M219</f>
        <v>0</v>
      </c>
      <c r="I221" s="140">
        <f>'Anchor-AI'!N219</f>
        <v>0</v>
      </c>
      <c r="J221" s="140">
        <f>'Anchor-AI'!O219</f>
        <v>0</v>
      </c>
      <c r="K221" s="140">
        <f>(Summary!$C$58*H221+Summary!$C$59*I221+Summary!$C$60*J221)/Summary!$C$61</f>
        <v>0</v>
      </c>
      <c r="L221" s="140">
        <f>'Anchor-AI'!P219</f>
        <v>0</v>
      </c>
      <c r="M221" s="140">
        <f>'Anchor-AI'!Q219</f>
        <v>0</v>
      </c>
      <c r="N221" s="140">
        <f>'Anchor-AI'!R219</f>
        <v>0</v>
      </c>
      <c r="O221" s="140">
        <f>'Anchor-AI'!S219</f>
        <v>0</v>
      </c>
      <c r="P221" s="140">
        <f>'Anchor-AI'!T219</f>
        <v>0</v>
      </c>
      <c r="Q221" s="140">
        <f>'Anchor-AI'!U219</f>
        <v>0</v>
      </c>
      <c r="R221" s="140">
        <f>'Anchor-AI'!V219</f>
        <v>0</v>
      </c>
      <c r="S221" s="140">
        <f>'Anchor-AI'!W219</f>
        <v>0</v>
      </c>
      <c r="T221" s="140">
        <f>'Anchor-AI'!X219</f>
        <v>0</v>
      </c>
      <c r="U221" s="140">
        <f>10*LOG10(1/((Summary!$C$75/10^(R221/10)+Summary!$C$76/10^(S221/10)+Summary!$C$77/10^(T221/10))/Summary!$C$78))</f>
        <v>0</v>
      </c>
      <c r="V221" s="140">
        <f>'Anchor-AI'!Y219</f>
        <v>0</v>
      </c>
      <c r="W221" s="140">
        <f>'Anchor-AI'!Z219</f>
        <v>0</v>
      </c>
      <c r="X221" s="141">
        <f t="shared" si="15"/>
        <v>0</v>
      </c>
      <c r="Y221" s="133"/>
      <c r="Z221" s="139">
        <f>'Test-AI'!L219</f>
        <v>0</v>
      </c>
      <c r="AA221" s="381">
        <f>'Test-AI'!M219</f>
        <v>0</v>
      </c>
      <c r="AB221" s="381">
        <f>'Test-AI'!N219</f>
        <v>0</v>
      </c>
      <c r="AC221" s="381">
        <f>'Test-AI'!O219</f>
        <v>0</v>
      </c>
      <c r="AD221" s="381">
        <f>(Summary!$C$58*AA221+Summary!$C$59*AB221+Summary!$C$60*AC221)/Summary!$C$61</f>
        <v>0</v>
      </c>
      <c r="AE221" s="381">
        <f>'Test-AI'!P219</f>
        <v>0</v>
      </c>
      <c r="AF221" s="381">
        <f>'Test-AI'!Q219</f>
        <v>0</v>
      </c>
      <c r="AG221" s="381">
        <f>'Test-AI'!R219</f>
        <v>0</v>
      </c>
      <c r="AH221" s="381">
        <f>'Test-AI'!S219</f>
        <v>0</v>
      </c>
      <c r="AI221" s="381">
        <f>'Test-AI'!T219</f>
        <v>0</v>
      </c>
      <c r="AJ221" s="381">
        <f>'Test-AI'!U219</f>
        <v>0</v>
      </c>
      <c r="AK221" s="381">
        <f>'Test-AI'!V219</f>
        <v>0</v>
      </c>
      <c r="AL221" s="381">
        <f>'Test-AI'!W219</f>
        <v>0</v>
      </c>
      <c r="AM221" s="381">
        <f>'Test-AI'!X219</f>
        <v>0</v>
      </c>
      <c r="AN221" s="381">
        <f>10*LOG10(1/((Summary!$C$75/10^(AK221/10)+Summary!$C$76/10^(AL221/10)+Summary!$C$77/10^(AM221/10))/Summary!$C$78))</f>
        <v>0</v>
      </c>
      <c r="AO221" s="140">
        <f>'Test-AI'!Y219</f>
        <v>0</v>
      </c>
      <c r="AP221" s="140">
        <f>'Test-AI'!Z219</f>
        <v>0</v>
      </c>
      <c r="AQ221" s="141">
        <f t="shared" si="16"/>
        <v>0</v>
      </c>
      <c r="AR221" s="142" t="e">
        <f t="shared" si="17"/>
        <v>#DIV/0!</v>
      </c>
      <c r="AS221" s="143" t="e">
        <f t="shared" si="18"/>
        <v>#DIV/0!</v>
      </c>
      <c r="AT221" s="136"/>
      <c r="AU221" s="136"/>
      <c r="AV221" s="467"/>
      <c r="AW221" s="468"/>
      <c r="AX221" s="480"/>
      <c r="AY221" s="480"/>
      <c r="AZ221" s="497"/>
      <c r="BA221" s="497"/>
      <c r="BB221" s="480"/>
      <c r="BC221" s="468"/>
      <c r="BD221" s="476"/>
      <c r="BE221" s="468"/>
      <c r="BF221" s="476"/>
      <c r="BG221" s="469"/>
      <c r="BH221" s="476"/>
      <c r="BI221" s="469"/>
      <c r="BJ221" s="476"/>
      <c r="BK221" s="468"/>
      <c r="BL221" s="476"/>
      <c r="BM221" s="468"/>
      <c r="BN221" s="476"/>
      <c r="BO221" s="468"/>
      <c r="BP221" s="480"/>
      <c r="BQ221" s="480"/>
      <c r="BR221" s="480"/>
      <c r="BS221" s="480"/>
      <c r="BT221" s="480"/>
      <c r="BU221" s="463"/>
      <c r="BV221" s="465"/>
      <c r="BW221" s="463"/>
      <c r="BX221" s="465"/>
    </row>
    <row r="222" spans="1:76" ht="17" customHeight="1" x14ac:dyDescent="0.35">
      <c r="A222" s="516"/>
      <c r="B222" s="483"/>
      <c r="C222" s="520"/>
      <c r="D222" s="490"/>
      <c r="E222" s="493"/>
      <c r="F222" s="138">
        <v>31</v>
      </c>
      <c r="G222" s="139">
        <f>'Anchor-AI'!L220</f>
        <v>0</v>
      </c>
      <c r="H222" s="140">
        <f>'Anchor-AI'!M220</f>
        <v>0</v>
      </c>
      <c r="I222" s="140">
        <f>'Anchor-AI'!N220</f>
        <v>0</v>
      </c>
      <c r="J222" s="140">
        <f>'Anchor-AI'!O220</f>
        <v>0</v>
      </c>
      <c r="K222" s="140">
        <f>(Summary!$C$58*H222+Summary!$C$59*I222+Summary!$C$60*J222)/Summary!$C$61</f>
        <v>0</v>
      </c>
      <c r="L222" s="140">
        <f>'Anchor-AI'!P220</f>
        <v>0</v>
      </c>
      <c r="M222" s="140">
        <f>'Anchor-AI'!Q220</f>
        <v>0</v>
      </c>
      <c r="N222" s="140">
        <f>'Anchor-AI'!R220</f>
        <v>0</v>
      </c>
      <c r="O222" s="140">
        <f>'Anchor-AI'!S220</f>
        <v>0</v>
      </c>
      <c r="P222" s="140">
        <f>'Anchor-AI'!T220</f>
        <v>0</v>
      </c>
      <c r="Q222" s="140">
        <f>'Anchor-AI'!U220</f>
        <v>0</v>
      </c>
      <c r="R222" s="140">
        <f>'Anchor-AI'!V220</f>
        <v>0</v>
      </c>
      <c r="S222" s="140">
        <f>'Anchor-AI'!W220</f>
        <v>0</v>
      </c>
      <c r="T222" s="140">
        <f>'Anchor-AI'!X220</f>
        <v>0</v>
      </c>
      <c r="U222" s="140">
        <f>10*LOG10(1/((Summary!$C$75/10^(R222/10)+Summary!$C$76/10^(S222/10)+Summary!$C$77/10^(T222/10))/Summary!$C$78))</f>
        <v>0</v>
      </c>
      <c r="V222" s="140">
        <f>'Anchor-AI'!Y220</f>
        <v>0</v>
      </c>
      <c r="W222" s="140">
        <f>'Anchor-AI'!Z220</f>
        <v>0</v>
      </c>
      <c r="X222" s="141">
        <f t="shared" si="15"/>
        <v>0</v>
      </c>
      <c r="Y222" s="133"/>
      <c r="Z222" s="139">
        <f>'Test-AI'!L220</f>
        <v>0</v>
      </c>
      <c r="AA222" s="381">
        <f>'Test-AI'!M220</f>
        <v>0</v>
      </c>
      <c r="AB222" s="381">
        <f>'Test-AI'!N220</f>
        <v>0</v>
      </c>
      <c r="AC222" s="381">
        <f>'Test-AI'!O220</f>
        <v>0</v>
      </c>
      <c r="AD222" s="381">
        <f>(Summary!$C$58*AA222+Summary!$C$59*AB222+Summary!$C$60*AC222)/Summary!$C$61</f>
        <v>0</v>
      </c>
      <c r="AE222" s="381">
        <f>'Test-AI'!P220</f>
        <v>0</v>
      </c>
      <c r="AF222" s="381">
        <f>'Test-AI'!Q220</f>
        <v>0</v>
      </c>
      <c r="AG222" s="381">
        <f>'Test-AI'!R220</f>
        <v>0</v>
      </c>
      <c r="AH222" s="381">
        <f>'Test-AI'!S220</f>
        <v>0</v>
      </c>
      <c r="AI222" s="381">
        <f>'Test-AI'!T220</f>
        <v>0</v>
      </c>
      <c r="AJ222" s="381">
        <f>'Test-AI'!U220</f>
        <v>0</v>
      </c>
      <c r="AK222" s="381">
        <f>'Test-AI'!V220</f>
        <v>0</v>
      </c>
      <c r="AL222" s="381">
        <f>'Test-AI'!W220</f>
        <v>0</v>
      </c>
      <c r="AM222" s="381">
        <f>'Test-AI'!X220</f>
        <v>0</v>
      </c>
      <c r="AN222" s="381">
        <f>10*LOG10(1/((Summary!$C$75/10^(AK222/10)+Summary!$C$76/10^(AL222/10)+Summary!$C$77/10^(AM222/10))/Summary!$C$78))</f>
        <v>0</v>
      </c>
      <c r="AO222" s="140">
        <f>'Test-AI'!Y220</f>
        <v>0</v>
      </c>
      <c r="AP222" s="140">
        <f>'Test-AI'!Z220</f>
        <v>0</v>
      </c>
      <c r="AQ222" s="141">
        <f t="shared" si="16"/>
        <v>0</v>
      </c>
      <c r="AR222" s="142" t="e">
        <f t="shared" si="17"/>
        <v>#DIV/0!</v>
      </c>
      <c r="AS222" s="143" t="e">
        <f t="shared" si="18"/>
        <v>#DIV/0!</v>
      </c>
      <c r="AT222" s="136"/>
      <c r="AU222" s="136"/>
      <c r="AV222" s="467" t="s">
        <v>122</v>
      </c>
      <c r="AW222" s="468" t="e" cm="1">
        <f t="array" ref="AW222">bdRateExtend($G221:$G224,H221:H224,$Z221:$Z224,AA221:AA224)</f>
        <v>#VALUE!</v>
      </c>
      <c r="AX222" s="480"/>
      <c r="AY222" s="480"/>
      <c r="AZ222" s="497"/>
      <c r="BA222" s="497"/>
      <c r="BB222" s="480"/>
      <c r="BC222" s="468" t="e" cm="1">
        <f t="array" ref="BC222">bdRateExtend($G221:$G224,L221:L224,$Z221:$Z224,AE221:AE224)</f>
        <v>#VALUE!</v>
      </c>
      <c r="BD222" s="476"/>
      <c r="BE222" s="468" t="e" cm="1">
        <f t="array" ref="BE222">bdRateExtend($G221:$G224,M221:M224,$Z221:$Z224,AF221:AF224)</f>
        <v>#VALUE!</v>
      </c>
      <c r="BF222" s="476"/>
      <c r="BG222" s="469" t="e" cm="1">
        <f t="array" ref="BG222">bdRateExtend($G221:$G224,N221:N224,$Z221:$Z224,AG221:AG224,"None", FALSE,1)</f>
        <v>#VALUE!</v>
      </c>
      <c r="BH222" s="476"/>
      <c r="BI222" s="469" t="e" cm="1">
        <f t="array" ref="BI222">bdRateExtend($G221:$G224,O221:O224,$Z221:$Z224,AH221:AH224,"None", FALSE,1)</f>
        <v>#VALUE!</v>
      </c>
      <c r="BJ222" s="476"/>
      <c r="BK222" s="468" t="e" cm="1">
        <f t="array" ref="BK222">bdRateExtend($G221:$G224,P221:P224,$Z221:$Z224,AI221:AI224)</f>
        <v>#VALUE!</v>
      </c>
      <c r="BL222" s="476"/>
      <c r="BM222" s="468" t="e" cm="1">
        <f t="array" ref="BM222">bdRateExtend($G221:$G224,Q221:Q224,$Z221:$Z224,AJ221:AJ224)</f>
        <v>#VALUE!</v>
      </c>
      <c r="BN222" s="476"/>
      <c r="BO222" s="468" t="e" cm="1">
        <f t="array" ref="BO222">bdRateExtend($G221:$G224,R221:R224,$Z221:$Z224,AK221:AK224)</f>
        <v>#VALUE!</v>
      </c>
      <c r="BP222" s="480"/>
      <c r="BQ222" s="480"/>
      <c r="BR222" s="480"/>
      <c r="BS222" s="480"/>
      <c r="BT222" s="480"/>
      <c r="BU222" s="463" cm="1">
        <f t="array" ref="BU222">testVMAFRange($G221:$G224,N221:N224,$Z221:$Z224,AG221:AG224)</f>
        <v>0</v>
      </c>
      <c r="BV222" s="465"/>
      <c r="BW222" s="463" cm="1">
        <f t="array" ref="BW222">testVMAFRange($G221:$G224,O221:O224,$Z221:$Z224,AH221:AH224)</f>
        <v>0</v>
      </c>
      <c r="BX222" s="465"/>
    </row>
    <row r="223" spans="1:76" ht="17" customHeight="1" x14ac:dyDescent="0.35">
      <c r="A223" s="516"/>
      <c r="B223" s="483"/>
      <c r="C223" s="520"/>
      <c r="D223" s="490"/>
      <c r="E223" s="493"/>
      <c r="F223" s="138">
        <v>39</v>
      </c>
      <c r="G223" s="139">
        <f>'Anchor-AI'!L221</f>
        <v>0</v>
      </c>
      <c r="H223" s="140">
        <f>'Anchor-AI'!M221</f>
        <v>0</v>
      </c>
      <c r="I223" s="140">
        <f>'Anchor-AI'!N221</f>
        <v>0</v>
      </c>
      <c r="J223" s="140">
        <f>'Anchor-AI'!O221</f>
        <v>0</v>
      </c>
      <c r="K223" s="140">
        <f>(Summary!$C$58*H223+Summary!$C$59*I223+Summary!$C$60*J223)/Summary!$C$61</f>
        <v>0</v>
      </c>
      <c r="L223" s="140">
        <f>'Anchor-AI'!P221</f>
        <v>0</v>
      </c>
      <c r="M223" s="140">
        <f>'Anchor-AI'!Q221</f>
        <v>0</v>
      </c>
      <c r="N223" s="140">
        <f>'Anchor-AI'!R221</f>
        <v>0</v>
      </c>
      <c r="O223" s="140">
        <f>'Anchor-AI'!S221</f>
        <v>0</v>
      </c>
      <c r="P223" s="140">
        <f>'Anchor-AI'!T221</f>
        <v>0</v>
      </c>
      <c r="Q223" s="140">
        <f>'Anchor-AI'!U221</f>
        <v>0</v>
      </c>
      <c r="R223" s="140">
        <f>'Anchor-AI'!V221</f>
        <v>0</v>
      </c>
      <c r="S223" s="140">
        <f>'Anchor-AI'!W221</f>
        <v>0</v>
      </c>
      <c r="T223" s="140">
        <f>'Anchor-AI'!X221</f>
        <v>0</v>
      </c>
      <c r="U223" s="140">
        <f>10*LOG10(1/((Summary!$C$75/10^(R223/10)+Summary!$C$76/10^(S223/10)+Summary!$C$77/10^(T223/10))/Summary!$C$78))</f>
        <v>0</v>
      </c>
      <c r="V223" s="140">
        <f>'Anchor-AI'!Y221</f>
        <v>0</v>
      </c>
      <c r="W223" s="140">
        <f>'Anchor-AI'!Z221</f>
        <v>0</v>
      </c>
      <c r="X223" s="141">
        <f t="shared" si="15"/>
        <v>0</v>
      </c>
      <c r="Y223" s="133"/>
      <c r="Z223" s="139">
        <f>'Test-AI'!L221</f>
        <v>0</v>
      </c>
      <c r="AA223" s="381">
        <f>'Test-AI'!M221</f>
        <v>0</v>
      </c>
      <c r="AB223" s="381">
        <f>'Test-AI'!N221</f>
        <v>0</v>
      </c>
      <c r="AC223" s="381">
        <f>'Test-AI'!O221</f>
        <v>0</v>
      </c>
      <c r="AD223" s="381">
        <f>(Summary!$C$58*AA223+Summary!$C$59*AB223+Summary!$C$60*AC223)/Summary!$C$61</f>
        <v>0</v>
      </c>
      <c r="AE223" s="381">
        <f>'Test-AI'!P221</f>
        <v>0</v>
      </c>
      <c r="AF223" s="381">
        <f>'Test-AI'!Q221</f>
        <v>0</v>
      </c>
      <c r="AG223" s="381">
        <f>'Test-AI'!R221</f>
        <v>0</v>
      </c>
      <c r="AH223" s="381">
        <f>'Test-AI'!S221</f>
        <v>0</v>
      </c>
      <c r="AI223" s="381">
        <f>'Test-AI'!T221</f>
        <v>0</v>
      </c>
      <c r="AJ223" s="381">
        <f>'Test-AI'!U221</f>
        <v>0</v>
      </c>
      <c r="AK223" s="381">
        <f>'Test-AI'!V221</f>
        <v>0</v>
      </c>
      <c r="AL223" s="381">
        <f>'Test-AI'!W221</f>
        <v>0</v>
      </c>
      <c r="AM223" s="381">
        <f>'Test-AI'!X221</f>
        <v>0</v>
      </c>
      <c r="AN223" s="381">
        <f>10*LOG10(1/((Summary!$C$75/10^(AK223/10)+Summary!$C$76/10^(AL223/10)+Summary!$C$77/10^(AM223/10))/Summary!$C$78))</f>
        <v>0</v>
      </c>
      <c r="AO223" s="140">
        <f>'Test-AI'!Y221</f>
        <v>0</v>
      </c>
      <c r="AP223" s="140">
        <f>'Test-AI'!Z221</f>
        <v>0</v>
      </c>
      <c r="AQ223" s="141">
        <f t="shared" si="16"/>
        <v>0</v>
      </c>
      <c r="AR223" s="142" t="e">
        <f t="shared" si="17"/>
        <v>#DIV/0!</v>
      </c>
      <c r="AS223" s="143" t="e">
        <f t="shared" si="18"/>
        <v>#DIV/0!</v>
      </c>
      <c r="AT223" s="136"/>
      <c r="AU223" s="136"/>
      <c r="AV223" s="467"/>
      <c r="AW223" s="468"/>
      <c r="AX223" s="480"/>
      <c r="AY223" s="480"/>
      <c r="AZ223" s="497"/>
      <c r="BA223" s="497"/>
      <c r="BB223" s="480"/>
      <c r="BC223" s="468"/>
      <c r="BD223" s="476"/>
      <c r="BE223" s="468"/>
      <c r="BF223" s="476"/>
      <c r="BG223" s="469"/>
      <c r="BH223" s="476"/>
      <c r="BI223" s="469"/>
      <c r="BJ223" s="476"/>
      <c r="BK223" s="468"/>
      <c r="BL223" s="476"/>
      <c r="BM223" s="468"/>
      <c r="BN223" s="476"/>
      <c r="BO223" s="468"/>
      <c r="BP223" s="480"/>
      <c r="BQ223" s="480"/>
      <c r="BR223" s="480"/>
      <c r="BS223" s="480"/>
      <c r="BT223" s="480"/>
      <c r="BU223" s="463"/>
      <c r="BV223" s="465"/>
      <c r="BW223" s="463"/>
      <c r="BX223" s="465"/>
    </row>
    <row r="224" spans="1:76" ht="17" customHeight="1" x14ac:dyDescent="0.35">
      <c r="A224" s="516"/>
      <c r="B224" s="483"/>
      <c r="C224" s="520"/>
      <c r="D224" s="490"/>
      <c r="E224" s="493"/>
      <c r="F224" s="138">
        <v>47</v>
      </c>
      <c r="G224" s="139">
        <f>'Anchor-AI'!L222</f>
        <v>0</v>
      </c>
      <c r="H224" s="140">
        <f>'Anchor-AI'!M222</f>
        <v>0</v>
      </c>
      <c r="I224" s="140">
        <f>'Anchor-AI'!N222</f>
        <v>0</v>
      </c>
      <c r="J224" s="140">
        <f>'Anchor-AI'!O222</f>
        <v>0</v>
      </c>
      <c r="K224" s="140">
        <f>(Summary!$C$58*H224+Summary!$C$59*I224+Summary!$C$60*J224)/Summary!$C$61</f>
        <v>0</v>
      </c>
      <c r="L224" s="140">
        <f>'Anchor-AI'!P222</f>
        <v>0</v>
      </c>
      <c r="M224" s="140">
        <f>'Anchor-AI'!Q222</f>
        <v>0</v>
      </c>
      <c r="N224" s="140">
        <f>'Anchor-AI'!R222</f>
        <v>0</v>
      </c>
      <c r="O224" s="140">
        <f>'Anchor-AI'!S222</f>
        <v>0</v>
      </c>
      <c r="P224" s="140">
        <f>'Anchor-AI'!T222</f>
        <v>0</v>
      </c>
      <c r="Q224" s="140">
        <f>'Anchor-AI'!U222</f>
        <v>0</v>
      </c>
      <c r="R224" s="140">
        <f>'Anchor-AI'!V222</f>
        <v>0</v>
      </c>
      <c r="S224" s="140">
        <f>'Anchor-AI'!W222</f>
        <v>0</v>
      </c>
      <c r="T224" s="140">
        <f>'Anchor-AI'!X222</f>
        <v>0</v>
      </c>
      <c r="U224" s="140">
        <f>10*LOG10(1/((Summary!$C$75/10^(R224/10)+Summary!$C$76/10^(S224/10)+Summary!$C$77/10^(T224/10))/Summary!$C$78))</f>
        <v>0</v>
      </c>
      <c r="V224" s="140">
        <f>'Anchor-AI'!Y222</f>
        <v>0</v>
      </c>
      <c r="W224" s="140">
        <f>'Anchor-AI'!Z222</f>
        <v>0</v>
      </c>
      <c r="X224" s="141">
        <f t="shared" si="15"/>
        <v>0</v>
      </c>
      <c r="Y224" s="133"/>
      <c r="Z224" s="139">
        <f>'Test-AI'!L222</f>
        <v>0</v>
      </c>
      <c r="AA224" s="381">
        <f>'Test-AI'!M222</f>
        <v>0</v>
      </c>
      <c r="AB224" s="381">
        <f>'Test-AI'!N222</f>
        <v>0</v>
      </c>
      <c r="AC224" s="381">
        <f>'Test-AI'!O222</f>
        <v>0</v>
      </c>
      <c r="AD224" s="381">
        <f>(Summary!$C$58*AA224+Summary!$C$59*AB224+Summary!$C$60*AC224)/Summary!$C$61</f>
        <v>0</v>
      </c>
      <c r="AE224" s="381">
        <f>'Test-AI'!P222</f>
        <v>0</v>
      </c>
      <c r="AF224" s="381">
        <f>'Test-AI'!Q222</f>
        <v>0</v>
      </c>
      <c r="AG224" s="381">
        <f>'Test-AI'!R222</f>
        <v>0</v>
      </c>
      <c r="AH224" s="381">
        <f>'Test-AI'!S222</f>
        <v>0</v>
      </c>
      <c r="AI224" s="381">
        <f>'Test-AI'!T222</f>
        <v>0</v>
      </c>
      <c r="AJ224" s="381">
        <f>'Test-AI'!U222</f>
        <v>0</v>
      </c>
      <c r="AK224" s="381">
        <f>'Test-AI'!V222</f>
        <v>0</v>
      </c>
      <c r="AL224" s="381">
        <f>'Test-AI'!W222</f>
        <v>0</v>
      </c>
      <c r="AM224" s="381">
        <f>'Test-AI'!X222</f>
        <v>0</v>
      </c>
      <c r="AN224" s="381">
        <f>10*LOG10(1/((Summary!$C$75/10^(AK224/10)+Summary!$C$76/10^(AL224/10)+Summary!$C$77/10^(AM224/10))/Summary!$C$78))</f>
        <v>0</v>
      </c>
      <c r="AO224" s="140">
        <f>'Test-AI'!Y222</f>
        <v>0</v>
      </c>
      <c r="AP224" s="140">
        <f>'Test-AI'!Z222</f>
        <v>0</v>
      </c>
      <c r="AQ224" s="141">
        <f t="shared" si="16"/>
        <v>0</v>
      </c>
      <c r="AR224" s="142" t="e">
        <f t="shared" si="17"/>
        <v>#DIV/0!</v>
      </c>
      <c r="AS224" s="143" t="e">
        <f t="shared" si="18"/>
        <v>#DIV/0!</v>
      </c>
      <c r="AT224" s="136"/>
      <c r="AU224" s="136"/>
      <c r="AV224" s="467" t="s">
        <v>123</v>
      </c>
      <c r="AW224" s="468" t="e" cm="1">
        <f t="array" ref="AW224">bdRateExtend($G222:$G225,H222:H225,$Z222:$Z225,AA222:AA225)</f>
        <v>#VALUE!</v>
      </c>
      <c r="AX224" s="480"/>
      <c r="AY224" s="480"/>
      <c r="AZ224" s="497"/>
      <c r="BA224" s="497"/>
      <c r="BB224" s="480"/>
      <c r="BC224" s="468" t="e" cm="1">
        <f t="array" ref="BC224">bdRateExtend($G222:$G225,L222:L225,$Z222:$Z225,AE222:AE225)</f>
        <v>#VALUE!</v>
      </c>
      <c r="BD224" s="476"/>
      <c r="BE224" s="468" t="e" cm="1">
        <f t="array" ref="BE224">bdRateExtend($G222:$G225,M222:M225,$Z222:$Z225,AF222:AF225)</f>
        <v>#VALUE!</v>
      </c>
      <c r="BF224" s="476"/>
      <c r="BG224" s="469" t="e" cm="1">
        <f t="array" ref="BG224">bdRateExtend($G222:$G225,N222:N225,$Z222:$Z225,AG222:AG225,"None", FALSE,1)</f>
        <v>#VALUE!</v>
      </c>
      <c r="BH224" s="476"/>
      <c r="BI224" s="469" t="e" cm="1">
        <f t="array" ref="BI224">bdRateExtend($G222:$G225,O222:O225,$Z222:$Z225,AH222:AH225,"None", FALSE,1)</f>
        <v>#VALUE!</v>
      </c>
      <c r="BJ224" s="476"/>
      <c r="BK224" s="468" t="e" cm="1">
        <f t="array" ref="BK224">bdRateExtend($G222:$G225,P222:P225,$Z222:$Z225,AI222:AI225)</f>
        <v>#VALUE!</v>
      </c>
      <c r="BL224" s="476"/>
      <c r="BM224" s="468" t="e" cm="1">
        <f t="array" ref="BM224">bdRateExtend($G222:$G225,Q222:Q225,$Z222:$Z225,AJ222:AJ225)</f>
        <v>#VALUE!</v>
      </c>
      <c r="BN224" s="476"/>
      <c r="BO224" s="468" t="e" cm="1">
        <f t="array" ref="BO224">bdRateExtend($G222:$G225,R222:R225,$Z222:$Z225,AK222:AK225)</f>
        <v>#VALUE!</v>
      </c>
      <c r="BP224" s="480"/>
      <c r="BQ224" s="480"/>
      <c r="BR224" s="480"/>
      <c r="BS224" s="480"/>
      <c r="BT224" s="480"/>
      <c r="BU224" s="463" cm="1">
        <f t="array" ref="BU224">testVMAFRange($G222:$G225,N222:N225,$Z222:$Z225,AG222:AG225)</f>
        <v>0</v>
      </c>
      <c r="BV224" s="465"/>
      <c r="BW224" s="463" cm="1">
        <f t="array" ref="BW224">testVMAFRange($G222:$G225,O222:O225,$Z222:$Z225,AH222:AH225)</f>
        <v>0</v>
      </c>
      <c r="BX224" s="465"/>
    </row>
    <row r="225" spans="1:76" ht="17" customHeight="1" thickBot="1" x14ac:dyDescent="0.4">
      <c r="A225" s="516"/>
      <c r="B225" s="518"/>
      <c r="C225" s="521"/>
      <c r="D225" s="522"/>
      <c r="E225" s="523"/>
      <c r="F225" s="144">
        <v>55</v>
      </c>
      <c r="G225" s="145">
        <f>'Anchor-AI'!L223</f>
        <v>0</v>
      </c>
      <c r="H225" s="146">
        <f>'Anchor-AI'!M223</f>
        <v>0</v>
      </c>
      <c r="I225" s="146">
        <f>'Anchor-AI'!N223</f>
        <v>0</v>
      </c>
      <c r="J225" s="146">
        <f>'Anchor-AI'!O223</f>
        <v>0</v>
      </c>
      <c r="K225" s="146">
        <f>(Summary!$C$58*H225+Summary!$C$59*I225+Summary!$C$60*J225)/Summary!$C$61</f>
        <v>0</v>
      </c>
      <c r="L225" s="146">
        <f>'Anchor-AI'!P223</f>
        <v>0</v>
      </c>
      <c r="M225" s="146">
        <f>'Anchor-AI'!Q223</f>
        <v>0</v>
      </c>
      <c r="N225" s="146">
        <f>'Anchor-AI'!R223</f>
        <v>0</v>
      </c>
      <c r="O225" s="146">
        <f>'Anchor-AI'!S223</f>
        <v>0</v>
      </c>
      <c r="P225" s="146">
        <f>'Anchor-AI'!T223</f>
        <v>0</v>
      </c>
      <c r="Q225" s="146">
        <f>'Anchor-AI'!U223</f>
        <v>0</v>
      </c>
      <c r="R225" s="146">
        <f>'Anchor-AI'!V223</f>
        <v>0</v>
      </c>
      <c r="S225" s="146">
        <f>'Anchor-AI'!W223</f>
        <v>0</v>
      </c>
      <c r="T225" s="146">
        <f>'Anchor-AI'!X223</f>
        <v>0</v>
      </c>
      <c r="U225" s="146">
        <f>10*LOG10(1/((Summary!$C$75/10^(R225/10)+Summary!$C$76/10^(S225/10)+Summary!$C$77/10^(T225/10))/Summary!$C$78))</f>
        <v>0</v>
      </c>
      <c r="V225" s="140">
        <f>'Anchor-AI'!Y223</f>
        <v>0</v>
      </c>
      <c r="W225" s="140">
        <f>'Anchor-AI'!Z223</f>
        <v>0</v>
      </c>
      <c r="X225" s="147">
        <f t="shared" si="15"/>
        <v>0</v>
      </c>
      <c r="Y225" s="133"/>
      <c r="Z225" s="145">
        <f>'Test-AI'!L223</f>
        <v>0</v>
      </c>
      <c r="AA225" s="382">
        <f>'Test-AI'!M223</f>
        <v>0</v>
      </c>
      <c r="AB225" s="382">
        <f>'Test-AI'!N223</f>
        <v>0</v>
      </c>
      <c r="AC225" s="382">
        <f>'Test-AI'!O223</f>
        <v>0</v>
      </c>
      <c r="AD225" s="382">
        <f>(Summary!$C$58*AA225+Summary!$C$59*AB225+Summary!$C$60*AC225)/Summary!$C$61</f>
        <v>0</v>
      </c>
      <c r="AE225" s="382">
        <f>'Test-AI'!P223</f>
        <v>0</v>
      </c>
      <c r="AF225" s="382">
        <f>'Test-AI'!Q223</f>
        <v>0</v>
      </c>
      <c r="AG225" s="382">
        <f>'Test-AI'!R223</f>
        <v>0</v>
      </c>
      <c r="AH225" s="382">
        <f>'Test-AI'!S223</f>
        <v>0</v>
      </c>
      <c r="AI225" s="382">
        <f>'Test-AI'!T223</f>
        <v>0</v>
      </c>
      <c r="AJ225" s="382">
        <f>'Test-AI'!U223</f>
        <v>0</v>
      </c>
      <c r="AK225" s="382">
        <f>'Test-AI'!V223</f>
        <v>0</v>
      </c>
      <c r="AL225" s="382">
        <f>'Test-AI'!W223</f>
        <v>0</v>
      </c>
      <c r="AM225" s="382">
        <f>'Test-AI'!X223</f>
        <v>0</v>
      </c>
      <c r="AN225" s="382">
        <f>10*LOG10(1/((Summary!$C$75/10^(AK225/10)+Summary!$C$76/10^(AL225/10)+Summary!$C$77/10^(AM225/10))/Summary!$C$78))</f>
        <v>0</v>
      </c>
      <c r="AO225" s="140">
        <f>'Test-AI'!Y223</f>
        <v>0</v>
      </c>
      <c r="AP225" s="140">
        <f>'Test-AI'!Z223</f>
        <v>0</v>
      </c>
      <c r="AQ225" s="147">
        <f t="shared" si="16"/>
        <v>0</v>
      </c>
      <c r="AR225" s="148" t="e">
        <f t="shared" si="17"/>
        <v>#DIV/0!</v>
      </c>
      <c r="AS225" s="149" t="e">
        <f t="shared" si="18"/>
        <v>#DIV/0!</v>
      </c>
      <c r="AT225" s="136"/>
      <c r="AU225" s="136"/>
      <c r="AV225" s="470"/>
      <c r="AW225" s="471"/>
      <c r="AX225" s="481"/>
      <c r="AY225" s="481"/>
      <c r="AZ225" s="498"/>
      <c r="BA225" s="498"/>
      <c r="BB225" s="481"/>
      <c r="BC225" s="471"/>
      <c r="BD225" s="477"/>
      <c r="BE225" s="471"/>
      <c r="BF225" s="477"/>
      <c r="BG225" s="472"/>
      <c r="BH225" s="477"/>
      <c r="BI225" s="472"/>
      <c r="BJ225" s="477"/>
      <c r="BK225" s="471"/>
      <c r="BL225" s="477"/>
      <c r="BM225" s="471"/>
      <c r="BN225" s="477"/>
      <c r="BO225" s="471"/>
      <c r="BP225" s="481"/>
      <c r="BQ225" s="481"/>
      <c r="BR225" s="481"/>
      <c r="BS225" s="481"/>
      <c r="BT225" s="481"/>
      <c r="BU225" s="473"/>
      <c r="BV225" s="466"/>
      <c r="BW225" s="473"/>
      <c r="BX225" s="466"/>
    </row>
    <row r="226" spans="1:76" ht="17" customHeight="1" x14ac:dyDescent="0.35">
      <c r="A226" s="516"/>
      <c r="B226" s="482" t="s">
        <v>22</v>
      </c>
      <c r="C226" s="519" t="s">
        <v>60</v>
      </c>
      <c r="D226" s="489">
        <v>30</v>
      </c>
      <c r="E226" s="492">
        <v>8</v>
      </c>
      <c r="F226" s="129">
        <v>15</v>
      </c>
      <c r="G226" s="130">
        <f>'Anchor-AI'!L224</f>
        <v>0</v>
      </c>
      <c r="H226" s="131">
        <f>'Anchor-AI'!M224</f>
        <v>0</v>
      </c>
      <c r="I226" s="131">
        <f>'Anchor-AI'!N224</f>
        <v>0</v>
      </c>
      <c r="J226" s="131">
        <f>'Anchor-AI'!O224</f>
        <v>0</v>
      </c>
      <c r="K226" s="131">
        <f>(Summary!$C$58*H226+Summary!$C$59*I226+Summary!$C$60*J226)/Summary!$C$61</f>
        <v>0</v>
      </c>
      <c r="L226" s="131">
        <f>'Anchor-AI'!P224</f>
        <v>0</v>
      </c>
      <c r="M226" s="131">
        <f>'Anchor-AI'!Q224</f>
        <v>0</v>
      </c>
      <c r="N226" s="131">
        <f>'Anchor-AI'!R224</f>
        <v>0</v>
      </c>
      <c r="O226" s="131">
        <f>'Anchor-AI'!S224</f>
        <v>0</v>
      </c>
      <c r="P226" s="131">
        <f>'Anchor-AI'!T224</f>
        <v>0</v>
      </c>
      <c r="Q226" s="131">
        <f>'Anchor-AI'!U224</f>
        <v>0</v>
      </c>
      <c r="R226" s="131">
        <f>'Anchor-AI'!V224</f>
        <v>0</v>
      </c>
      <c r="S226" s="131">
        <f>'Anchor-AI'!W224</f>
        <v>0</v>
      </c>
      <c r="T226" s="131">
        <f>'Anchor-AI'!X224</f>
        <v>0</v>
      </c>
      <c r="U226" s="131">
        <f>10*LOG10(1/((Summary!$C$75/10^(R226/10)+Summary!$C$76/10^(S226/10)+Summary!$C$77/10^(T226/10))/Summary!$C$78))</f>
        <v>0</v>
      </c>
      <c r="V226" s="131">
        <f>'Anchor-AI'!Y224</f>
        <v>0</v>
      </c>
      <c r="W226" s="131">
        <f>'Anchor-AI'!Z224</f>
        <v>0</v>
      </c>
      <c r="X226" s="132">
        <f t="shared" si="15"/>
        <v>0</v>
      </c>
      <c r="Y226" s="133"/>
      <c r="Z226" s="130">
        <f>'Test-AI'!L224</f>
        <v>0</v>
      </c>
      <c r="AA226" s="380">
        <f>'Test-AI'!M224</f>
        <v>0</v>
      </c>
      <c r="AB226" s="380">
        <f>'Test-AI'!N224</f>
        <v>0</v>
      </c>
      <c r="AC226" s="380">
        <f>'Test-AI'!O224</f>
        <v>0</v>
      </c>
      <c r="AD226" s="380">
        <f>(Summary!$C$58*AA226+Summary!$C$59*AB226+Summary!$C$60*AC226)/Summary!$C$61</f>
        <v>0</v>
      </c>
      <c r="AE226" s="380">
        <f>'Test-AI'!P224</f>
        <v>0</v>
      </c>
      <c r="AF226" s="380">
        <f>'Test-AI'!Q224</f>
        <v>0</v>
      </c>
      <c r="AG226" s="380">
        <f>'Test-AI'!R224</f>
        <v>0</v>
      </c>
      <c r="AH226" s="380">
        <f>'Test-AI'!S224</f>
        <v>0</v>
      </c>
      <c r="AI226" s="380">
        <f>'Test-AI'!T224</f>
        <v>0</v>
      </c>
      <c r="AJ226" s="380">
        <f>'Test-AI'!U224</f>
        <v>0</v>
      </c>
      <c r="AK226" s="380">
        <f>'Test-AI'!V224</f>
        <v>0</v>
      </c>
      <c r="AL226" s="380">
        <f>'Test-AI'!W224</f>
        <v>0</v>
      </c>
      <c r="AM226" s="380">
        <f>'Test-AI'!X224</f>
        <v>0</v>
      </c>
      <c r="AN226" s="380">
        <f>10*LOG10(1/((Summary!$C$75/10^(AK226/10)+Summary!$C$76/10^(AL226/10)+Summary!$C$77/10^(AM226/10))/Summary!$C$78))</f>
        <v>0</v>
      </c>
      <c r="AO226" s="131">
        <f>'Test-AI'!Y224</f>
        <v>0</v>
      </c>
      <c r="AP226" s="131">
        <f>'Test-AI'!Z224</f>
        <v>0</v>
      </c>
      <c r="AQ226" s="132">
        <f t="shared" si="16"/>
        <v>0</v>
      </c>
      <c r="AR226" s="134" t="e">
        <f t="shared" si="17"/>
        <v>#DIV/0!</v>
      </c>
      <c r="AS226" s="135" t="e">
        <f t="shared" si="18"/>
        <v>#DIV/0!</v>
      </c>
      <c r="AT226" s="136"/>
      <c r="AU226" s="136"/>
      <c r="AV226" s="495" t="s">
        <v>121</v>
      </c>
      <c r="AW226" s="478" t="e" cm="1">
        <f t="array" ref="AW226">bdRateExtend($G226:$G229,H226:H229,$Z226:$Z229,AA226:AA229)</f>
        <v>#VALUE!</v>
      </c>
      <c r="AX226" s="479" t="e" cm="1">
        <f t="array" ref="AX226">bdRateExtend($G226:$G231,H226:H231,$Z226:$Z231,AA226:AA231)</f>
        <v>#VALUE!</v>
      </c>
      <c r="AY226" s="479" t="e" cm="1">
        <f t="array" ref="AY226">bdRateExtend($G226:$G231,I226:I231,$Z226:$Z231,AB226:AB231)</f>
        <v>#VALUE!</v>
      </c>
      <c r="AZ226" s="496" t="e" cm="1">
        <f t="array" ref="AZ226">bdRateExtend($G226:$G231,J226:J231,$Z226:$Z231,AC226:AC231)</f>
        <v>#VALUE!</v>
      </c>
      <c r="BA226" s="496" t="e" cm="1">
        <f t="array" ref="BA226">bdRateExtend($G226:$G231,K226:K231,$Z226:$Z231,AD226:AD231)</f>
        <v>#VALUE!</v>
      </c>
      <c r="BB226" s="479" t="e">
        <f>(Summary!$C$89*AX226+Summary!$C$90*AY226+Summary!$C$91*AZ226)/Summary!$C$92</f>
        <v>#VALUE!</v>
      </c>
      <c r="BC226" s="478" t="e" cm="1">
        <f t="array" ref="BC226">bdRateExtend($G226:$G229,L226:L229,$Z226:$Z229,AE226:AE229)</f>
        <v>#VALUE!</v>
      </c>
      <c r="BD226" s="475" t="e" cm="1">
        <f t="array" ref="BD226">bdRateExtend($G226:$G231,L226:L231,$Z226:$Z231,AE226:AE231)</f>
        <v>#VALUE!</v>
      </c>
      <c r="BE226" s="478" t="e" cm="1">
        <f t="array" ref="BE226">bdRateExtend($G226:$G229,M226:M229,$Z226:$Z229,AF226:AF229)</f>
        <v>#VALUE!</v>
      </c>
      <c r="BF226" s="475" t="e" cm="1">
        <f t="array" ref="BF226">bdRateExtend($G226:$G231,M226:M231,$Z226:$Z231,AF226:AF231)</f>
        <v>#VALUE!</v>
      </c>
      <c r="BG226" s="474" t="e" cm="1">
        <f t="array" ref="BG226">bdRateExtend($G226:$G229,N226:N229,$Z226:$Z229,AG226:AG229,"None", FALSE,1)</f>
        <v>#VALUE!</v>
      </c>
      <c r="BH226" s="475" t="e" cm="1">
        <f t="array" ref="BH226">bdRateExtend($G226:$G231,N226:N231,$Z226:$Z231,AG226:AG231,"None", FALSE,1)</f>
        <v>#VALUE!</v>
      </c>
      <c r="BI226" s="474" t="e" cm="1">
        <f t="array" ref="BI226">bdRateExtend($G226:$G229,O226:O229,$Z226:$Z229,AH226:AH229,"None", FALSE,1)</f>
        <v>#VALUE!</v>
      </c>
      <c r="BJ226" s="475" t="e" cm="1">
        <f t="array" ref="BJ226">bdRateExtend($G226:$G231,O226:O231,$Z226:$Z231,AH226:AH231,"None", FALSE,1)</f>
        <v>#VALUE!</v>
      </c>
      <c r="BK226" s="478" t="e" cm="1">
        <f t="array" ref="BK226">bdRateExtend($G226:$G229,P226:P229,$Z226:$Z229,AI226:AI229)</f>
        <v>#VALUE!</v>
      </c>
      <c r="BL226" s="475" t="e" cm="1">
        <f t="array" ref="BL226">bdRateExtend($G226:$G231,P226:P231,$Z226:$Z231,AI226:AI231)</f>
        <v>#VALUE!</v>
      </c>
      <c r="BM226" s="478" t="e" cm="1">
        <f t="array" ref="BM226">bdRateExtend($G226:$G229,Q226:Q229,$Z226:$Z229,AJ226:AJ229)</f>
        <v>#VALUE!</v>
      </c>
      <c r="BN226" s="475" t="e" cm="1">
        <f t="array" ref="BN226">bdRateExtend($G226:$G231,Q226:Q231,$Z226:$Z231,AJ226:AJ231)</f>
        <v>#VALUE!</v>
      </c>
      <c r="BO226" s="478" t="e" cm="1">
        <f t="array" ref="BO226">bdRateExtend($G226:$G229,R226:R229,$Z226:$Z229,AK226:AK229)</f>
        <v>#VALUE!</v>
      </c>
      <c r="BP226" s="479" t="e" cm="1">
        <f t="array" ref="BP226">bdRateExtend($G226:$G231,R226:R231,$Z226:$Z231,AK226:AK231)</f>
        <v>#VALUE!</v>
      </c>
      <c r="BQ226" s="479" t="e" cm="1">
        <f t="array" ref="BQ226">bdRateExtend($G226:$G231,S226:S231,$Z226:$Z231,AL226:AL231)</f>
        <v>#VALUE!</v>
      </c>
      <c r="BR226" s="479" t="e" cm="1">
        <f t="array" ref="BR226">bdRateExtend($G226:$G231,T226:T231,$Z226:$Z231,AM226:AM231)</f>
        <v>#VALUE!</v>
      </c>
      <c r="BS226" s="479" t="e" cm="1">
        <f t="array" ref="BS226">bdRateExtend($G226:$G231,U226:U231,$Z226:$Z231,AN226:AN231)</f>
        <v>#VALUE!</v>
      </c>
      <c r="BT226" s="479" t="e">
        <f>(Summary!$C$103*BP226+Summary!$C$104*BQ226+Summary!$C$105*BR226)/Summary!$C$106</f>
        <v>#VALUE!</v>
      </c>
      <c r="BU226" s="462" cm="1">
        <f t="array" ref="BU226">testVMAFRange($G226:$G229,N226:N229,$Z226:$Z229,AG226:AG229)</f>
        <v>0</v>
      </c>
      <c r="BV226" s="464" cm="1">
        <f t="array" ref="BV226">testVMAFRange($G226:$G231,N226:N231,$Z226:$Z231,AG226:AG231)</f>
        <v>0</v>
      </c>
      <c r="BW226" s="462" cm="1">
        <f t="array" ref="BW226">testVMAFRange($G226:$G229,O226:O229,$Z226:$Z229,AH226:AH229)</f>
        <v>0</v>
      </c>
      <c r="BX226" s="464" cm="1">
        <f t="array" ref="BX226">testVMAFRange($G226:$G231,O226:O231,$Z226:$Z231,AH226:AH231)</f>
        <v>0</v>
      </c>
    </row>
    <row r="227" spans="1:76" ht="17" customHeight="1" x14ac:dyDescent="0.35">
      <c r="A227" s="516"/>
      <c r="B227" s="483"/>
      <c r="C227" s="520"/>
      <c r="D227" s="490"/>
      <c r="E227" s="493"/>
      <c r="F227" s="138">
        <v>23</v>
      </c>
      <c r="G227" s="139">
        <f>'Anchor-AI'!L225</f>
        <v>0</v>
      </c>
      <c r="H227" s="140">
        <f>'Anchor-AI'!M225</f>
        <v>0</v>
      </c>
      <c r="I227" s="140">
        <f>'Anchor-AI'!N225</f>
        <v>0</v>
      </c>
      <c r="J227" s="140">
        <f>'Anchor-AI'!O225</f>
        <v>0</v>
      </c>
      <c r="K227" s="140">
        <f>(Summary!$C$58*H227+Summary!$C$59*I227+Summary!$C$60*J227)/Summary!$C$61</f>
        <v>0</v>
      </c>
      <c r="L227" s="140">
        <f>'Anchor-AI'!P225</f>
        <v>0</v>
      </c>
      <c r="M227" s="140">
        <f>'Anchor-AI'!Q225</f>
        <v>0</v>
      </c>
      <c r="N227" s="140">
        <f>'Anchor-AI'!R225</f>
        <v>0</v>
      </c>
      <c r="O227" s="140">
        <f>'Anchor-AI'!S225</f>
        <v>0</v>
      </c>
      <c r="P227" s="140">
        <f>'Anchor-AI'!T225</f>
        <v>0</v>
      </c>
      <c r="Q227" s="140">
        <f>'Anchor-AI'!U225</f>
        <v>0</v>
      </c>
      <c r="R227" s="140">
        <f>'Anchor-AI'!V225</f>
        <v>0</v>
      </c>
      <c r="S227" s="140">
        <f>'Anchor-AI'!W225</f>
        <v>0</v>
      </c>
      <c r="T227" s="140">
        <f>'Anchor-AI'!X225</f>
        <v>0</v>
      </c>
      <c r="U227" s="140">
        <f>10*LOG10(1/((Summary!$C$75/10^(R227/10)+Summary!$C$76/10^(S227/10)+Summary!$C$77/10^(T227/10))/Summary!$C$78))</f>
        <v>0</v>
      </c>
      <c r="V227" s="140">
        <f>'Anchor-AI'!Y225</f>
        <v>0</v>
      </c>
      <c r="W227" s="140">
        <f>'Anchor-AI'!Z225</f>
        <v>0</v>
      </c>
      <c r="X227" s="141">
        <f t="shared" si="15"/>
        <v>0</v>
      </c>
      <c r="Y227" s="133"/>
      <c r="Z227" s="139">
        <f>'Test-AI'!L225</f>
        <v>0</v>
      </c>
      <c r="AA227" s="381">
        <f>'Test-AI'!M225</f>
        <v>0</v>
      </c>
      <c r="AB227" s="381">
        <f>'Test-AI'!N225</f>
        <v>0</v>
      </c>
      <c r="AC227" s="381">
        <f>'Test-AI'!O225</f>
        <v>0</v>
      </c>
      <c r="AD227" s="381">
        <f>(Summary!$C$58*AA227+Summary!$C$59*AB227+Summary!$C$60*AC227)/Summary!$C$61</f>
        <v>0</v>
      </c>
      <c r="AE227" s="381">
        <f>'Test-AI'!P225</f>
        <v>0</v>
      </c>
      <c r="AF227" s="381">
        <f>'Test-AI'!Q225</f>
        <v>0</v>
      </c>
      <c r="AG227" s="381">
        <f>'Test-AI'!R225</f>
        <v>0</v>
      </c>
      <c r="AH227" s="381">
        <f>'Test-AI'!S225</f>
        <v>0</v>
      </c>
      <c r="AI227" s="381">
        <f>'Test-AI'!T225</f>
        <v>0</v>
      </c>
      <c r="AJ227" s="381">
        <f>'Test-AI'!U225</f>
        <v>0</v>
      </c>
      <c r="AK227" s="381">
        <f>'Test-AI'!V225</f>
        <v>0</v>
      </c>
      <c r="AL227" s="381">
        <f>'Test-AI'!W225</f>
        <v>0</v>
      </c>
      <c r="AM227" s="381">
        <f>'Test-AI'!X225</f>
        <v>0</v>
      </c>
      <c r="AN227" s="381">
        <f>10*LOG10(1/((Summary!$C$75/10^(AK227/10)+Summary!$C$76/10^(AL227/10)+Summary!$C$77/10^(AM227/10))/Summary!$C$78))</f>
        <v>0</v>
      </c>
      <c r="AO227" s="140">
        <f>'Test-AI'!Y225</f>
        <v>0</v>
      </c>
      <c r="AP227" s="140">
        <f>'Test-AI'!Z225</f>
        <v>0</v>
      </c>
      <c r="AQ227" s="141">
        <f t="shared" si="16"/>
        <v>0</v>
      </c>
      <c r="AR227" s="142" t="e">
        <f t="shared" si="17"/>
        <v>#DIV/0!</v>
      </c>
      <c r="AS227" s="143" t="e">
        <f t="shared" si="18"/>
        <v>#DIV/0!</v>
      </c>
      <c r="AT227" s="136"/>
      <c r="AU227" s="136"/>
      <c r="AV227" s="467"/>
      <c r="AW227" s="468"/>
      <c r="AX227" s="480"/>
      <c r="AY227" s="480"/>
      <c r="AZ227" s="497"/>
      <c r="BA227" s="497"/>
      <c r="BB227" s="480"/>
      <c r="BC227" s="468"/>
      <c r="BD227" s="476"/>
      <c r="BE227" s="468"/>
      <c r="BF227" s="476"/>
      <c r="BG227" s="469"/>
      <c r="BH227" s="476"/>
      <c r="BI227" s="469"/>
      <c r="BJ227" s="476"/>
      <c r="BK227" s="468"/>
      <c r="BL227" s="476"/>
      <c r="BM227" s="468"/>
      <c r="BN227" s="476"/>
      <c r="BO227" s="468"/>
      <c r="BP227" s="480"/>
      <c r="BQ227" s="480"/>
      <c r="BR227" s="480"/>
      <c r="BS227" s="480"/>
      <c r="BT227" s="480"/>
      <c r="BU227" s="463"/>
      <c r="BV227" s="465"/>
      <c r="BW227" s="463"/>
      <c r="BX227" s="465"/>
    </row>
    <row r="228" spans="1:76" ht="17" customHeight="1" x14ac:dyDescent="0.35">
      <c r="A228" s="516"/>
      <c r="B228" s="483"/>
      <c r="C228" s="520"/>
      <c r="D228" s="490"/>
      <c r="E228" s="493"/>
      <c r="F228" s="138">
        <v>31</v>
      </c>
      <c r="G228" s="139">
        <f>'Anchor-AI'!L226</f>
        <v>0</v>
      </c>
      <c r="H228" s="140">
        <f>'Anchor-AI'!M226</f>
        <v>0</v>
      </c>
      <c r="I228" s="140">
        <f>'Anchor-AI'!N226</f>
        <v>0</v>
      </c>
      <c r="J228" s="140">
        <f>'Anchor-AI'!O226</f>
        <v>0</v>
      </c>
      <c r="K228" s="140">
        <f>(Summary!$C$58*H228+Summary!$C$59*I228+Summary!$C$60*J228)/Summary!$C$61</f>
        <v>0</v>
      </c>
      <c r="L228" s="140">
        <f>'Anchor-AI'!P226</f>
        <v>0</v>
      </c>
      <c r="M228" s="140">
        <f>'Anchor-AI'!Q226</f>
        <v>0</v>
      </c>
      <c r="N228" s="140">
        <f>'Anchor-AI'!R226</f>
        <v>0</v>
      </c>
      <c r="O228" s="140">
        <f>'Anchor-AI'!S226</f>
        <v>0</v>
      </c>
      <c r="P228" s="140">
        <f>'Anchor-AI'!T226</f>
        <v>0</v>
      </c>
      <c r="Q228" s="140">
        <f>'Anchor-AI'!U226</f>
        <v>0</v>
      </c>
      <c r="R228" s="140">
        <f>'Anchor-AI'!V226</f>
        <v>0</v>
      </c>
      <c r="S228" s="140">
        <f>'Anchor-AI'!W226</f>
        <v>0</v>
      </c>
      <c r="T228" s="140">
        <f>'Anchor-AI'!X226</f>
        <v>0</v>
      </c>
      <c r="U228" s="140">
        <f>10*LOG10(1/((Summary!$C$75/10^(R228/10)+Summary!$C$76/10^(S228/10)+Summary!$C$77/10^(T228/10))/Summary!$C$78))</f>
        <v>0</v>
      </c>
      <c r="V228" s="140">
        <f>'Anchor-AI'!Y226</f>
        <v>0</v>
      </c>
      <c r="W228" s="140">
        <f>'Anchor-AI'!Z226</f>
        <v>0</v>
      </c>
      <c r="X228" s="141">
        <f t="shared" si="15"/>
        <v>0</v>
      </c>
      <c r="Y228" s="133"/>
      <c r="Z228" s="139">
        <f>'Test-AI'!L226</f>
        <v>0</v>
      </c>
      <c r="AA228" s="381">
        <f>'Test-AI'!M226</f>
        <v>0</v>
      </c>
      <c r="AB228" s="381">
        <f>'Test-AI'!N226</f>
        <v>0</v>
      </c>
      <c r="AC228" s="381">
        <f>'Test-AI'!O226</f>
        <v>0</v>
      </c>
      <c r="AD228" s="381">
        <f>(Summary!$C$58*AA228+Summary!$C$59*AB228+Summary!$C$60*AC228)/Summary!$C$61</f>
        <v>0</v>
      </c>
      <c r="AE228" s="381">
        <f>'Test-AI'!P226</f>
        <v>0</v>
      </c>
      <c r="AF228" s="381">
        <f>'Test-AI'!Q226</f>
        <v>0</v>
      </c>
      <c r="AG228" s="381">
        <f>'Test-AI'!R226</f>
        <v>0</v>
      </c>
      <c r="AH228" s="381">
        <f>'Test-AI'!S226</f>
        <v>0</v>
      </c>
      <c r="AI228" s="381">
        <f>'Test-AI'!T226</f>
        <v>0</v>
      </c>
      <c r="AJ228" s="381">
        <f>'Test-AI'!U226</f>
        <v>0</v>
      </c>
      <c r="AK228" s="381">
        <f>'Test-AI'!V226</f>
        <v>0</v>
      </c>
      <c r="AL228" s="381">
        <f>'Test-AI'!W226</f>
        <v>0</v>
      </c>
      <c r="AM228" s="381">
        <f>'Test-AI'!X226</f>
        <v>0</v>
      </c>
      <c r="AN228" s="381">
        <f>10*LOG10(1/((Summary!$C$75/10^(AK228/10)+Summary!$C$76/10^(AL228/10)+Summary!$C$77/10^(AM228/10))/Summary!$C$78))</f>
        <v>0</v>
      </c>
      <c r="AO228" s="140">
        <f>'Test-AI'!Y226</f>
        <v>0</v>
      </c>
      <c r="AP228" s="140">
        <f>'Test-AI'!Z226</f>
        <v>0</v>
      </c>
      <c r="AQ228" s="141">
        <f t="shared" si="16"/>
        <v>0</v>
      </c>
      <c r="AR228" s="142" t="e">
        <f t="shared" si="17"/>
        <v>#DIV/0!</v>
      </c>
      <c r="AS228" s="143" t="e">
        <f t="shared" si="18"/>
        <v>#DIV/0!</v>
      </c>
      <c r="AT228" s="136"/>
      <c r="AU228" s="136"/>
      <c r="AV228" s="467" t="s">
        <v>122</v>
      </c>
      <c r="AW228" s="468" t="e" cm="1">
        <f t="array" ref="AW228">bdRateExtend($G227:$G230,H227:H230,$Z227:$Z230,AA227:AA230)</f>
        <v>#VALUE!</v>
      </c>
      <c r="AX228" s="480"/>
      <c r="AY228" s="480"/>
      <c r="AZ228" s="497"/>
      <c r="BA228" s="497"/>
      <c r="BB228" s="480"/>
      <c r="BC228" s="468" t="e" cm="1">
        <f t="array" ref="BC228">bdRateExtend($G227:$G230,L227:L230,$Z227:$Z230,AE227:AE230)</f>
        <v>#VALUE!</v>
      </c>
      <c r="BD228" s="476"/>
      <c r="BE228" s="468" t="e" cm="1">
        <f t="array" ref="BE228">bdRateExtend($G227:$G230,M227:M230,$Z227:$Z230,AF227:AF230)</f>
        <v>#VALUE!</v>
      </c>
      <c r="BF228" s="476"/>
      <c r="BG228" s="469" t="e" cm="1">
        <f t="array" ref="BG228">bdRateExtend($G227:$G230,N227:N230,$Z227:$Z230,AG227:AG230,"None", FALSE,1)</f>
        <v>#VALUE!</v>
      </c>
      <c r="BH228" s="476"/>
      <c r="BI228" s="469" t="e" cm="1">
        <f t="array" ref="BI228">bdRateExtend($G227:$G230,O227:O230,$Z227:$Z230,AH227:AH230,"None", FALSE,1)</f>
        <v>#VALUE!</v>
      </c>
      <c r="BJ228" s="476"/>
      <c r="BK228" s="468" t="e" cm="1">
        <f t="array" ref="BK228">bdRateExtend($G227:$G230,P227:P230,$Z227:$Z230,AI227:AI230)</f>
        <v>#VALUE!</v>
      </c>
      <c r="BL228" s="476"/>
      <c r="BM228" s="468" t="e" cm="1">
        <f t="array" ref="BM228">bdRateExtend($G227:$G230,Q227:Q230,$Z227:$Z230,AJ227:AJ230)</f>
        <v>#VALUE!</v>
      </c>
      <c r="BN228" s="476"/>
      <c r="BO228" s="468" t="e" cm="1">
        <f t="array" ref="BO228">bdRateExtend($G227:$G230,R227:R230,$Z227:$Z230,AK227:AK230)</f>
        <v>#VALUE!</v>
      </c>
      <c r="BP228" s="480"/>
      <c r="BQ228" s="480"/>
      <c r="BR228" s="480"/>
      <c r="BS228" s="480"/>
      <c r="BT228" s="480"/>
      <c r="BU228" s="463" cm="1">
        <f t="array" ref="BU228">testVMAFRange($G227:$G230,N227:N230,$Z227:$Z230,AG227:AG230)</f>
        <v>0</v>
      </c>
      <c r="BV228" s="465"/>
      <c r="BW228" s="463" cm="1">
        <f t="array" ref="BW228">testVMAFRange($G227:$G230,O227:O230,$Z227:$Z230,AH227:AH230)</f>
        <v>0</v>
      </c>
      <c r="BX228" s="465"/>
    </row>
    <row r="229" spans="1:76" ht="17" customHeight="1" x14ac:dyDescent="0.35">
      <c r="A229" s="516"/>
      <c r="B229" s="483"/>
      <c r="C229" s="520"/>
      <c r="D229" s="490"/>
      <c r="E229" s="493"/>
      <c r="F229" s="138">
        <v>39</v>
      </c>
      <c r="G229" s="139">
        <f>'Anchor-AI'!L227</f>
        <v>0</v>
      </c>
      <c r="H229" s="140">
        <f>'Anchor-AI'!M227</f>
        <v>0</v>
      </c>
      <c r="I229" s="140">
        <f>'Anchor-AI'!N227</f>
        <v>0</v>
      </c>
      <c r="J229" s="140">
        <f>'Anchor-AI'!O227</f>
        <v>0</v>
      </c>
      <c r="K229" s="140">
        <f>(Summary!$C$58*H229+Summary!$C$59*I229+Summary!$C$60*J229)/Summary!$C$61</f>
        <v>0</v>
      </c>
      <c r="L229" s="140">
        <f>'Anchor-AI'!P227</f>
        <v>0</v>
      </c>
      <c r="M229" s="140">
        <f>'Anchor-AI'!Q227</f>
        <v>0</v>
      </c>
      <c r="N229" s="140">
        <f>'Anchor-AI'!R227</f>
        <v>0</v>
      </c>
      <c r="O229" s="140">
        <f>'Anchor-AI'!S227</f>
        <v>0</v>
      </c>
      <c r="P229" s="140">
        <f>'Anchor-AI'!T227</f>
        <v>0</v>
      </c>
      <c r="Q229" s="140">
        <f>'Anchor-AI'!U227</f>
        <v>0</v>
      </c>
      <c r="R229" s="140">
        <f>'Anchor-AI'!V227</f>
        <v>0</v>
      </c>
      <c r="S229" s="140">
        <f>'Anchor-AI'!W227</f>
        <v>0</v>
      </c>
      <c r="T229" s="140">
        <f>'Anchor-AI'!X227</f>
        <v>0</v>
      </c>
      <c r="U229" s="140">
        <f>10*LOG10(1/((Summary!$C$75/10^(R229/10)+Summary!$C$76/10^(S229/10)+Summary!$C$77/10^(T229/10))/Summary!$C$78))</f>
        <v>0</v>
      </c>
      <c r="V229" s="140">
        <f>'Anchor-AI'!Y227</f>
        <v>0</v>
      </c>
      <c r="W229" s="140">
        <f>'Anchor-AI'!Z227</f>
        <v>0</v>
      </c>
      <c r="X229" s="141">
        <f t="shared" si="15"/>
        <v>0</v>
      </c>
      <c r="Y229" s="133"/>
      <c r="Z229" s="139">
        <f>'Test-AI'!L227</f>
        <v>0</v>
      </c>
      <c r="AA229" s="381">
        <f>'Test-AI'!M227</f>
        <v>0</v>
      </c>
      <c r="AB229" s="381">
        <f>'Test-AI'!N227</f>
        <v>0</v>
      </c>
      <c r="AC229" s="381">
        <f>'Test-AI'!O227</f>
        <v>0</v>
      </c>
      <c r="AD229" s="381">
        <f>(Summary!$C$58*AA229+Summary!$C$59*AB229+Summary!$C$60*AC229)/Summary!$C$61</f>
        <v>0</v>
      </c>
      <c r="AE229" s="381">
        <f>'Test-AI'!P227</f>
        <v>0</v>
      </c>
      <c r="AF229" s="381">
        <f>'Test-AI'!Q227</f>
        <v>0</v>
      </c>
      <c r="AG229" s="381">
        <f>'Test-AI'!R227</f>
        <v>0</v>
      </c>
      <c r="AH229" s="381">
        <f>'Test-AI'!S227</f>
        <v>0</v>
      </c>
      <c r="AI229" s="381">
        <f>'Test-AI'!T227</f>
        <v>0</v>
      </c>
      <c r="AJ229" s="381">
        <f>'Test-AI'!U227</f>
        <v>0</v>
      </c>
      <c r="AK229" s="381">
        <f>'Test-AI'!V227</f>
        <v>0</v>
      </c>
      <c r="AL229" s="381">
        <f>'Test-AI'!W227</f>
        <v>0</v>
      </c>
      <c r="AM229" s="381">
        <f>'Test-AI'!X227</f>
        <v>0</v>
      </c>
      <c r="AN229" s="381">
        <f>10*LOG10(1/((Summary!$C$75/10^(AK229/10)+Summary!$C$76/10^(AL229/10)+Summary!$C$77/10^(AM229/10))/Summary!$C$78))</f>
        <v>0</v>
      </c>
      <c r="AO229" s="140">
        <f>'Test-AI'!Y227</f>
        <v>0</v>
      </c>
      <c r="AP229" s="140">
        <f>'Test-AI'!Z227</f>
        <v>0</v>
      </c>
      <c r="AQ229" s="141">
        <f t="shared" si="16"/>
        <v>0</v>
      </c>
      <c r="AR229" s="142" t="e">
        <f t="shared" si="17"/>
        <v>#DIV/0!</v>
      </c>
      <c r="AS229" s="143" t="e">
        <f t="shared" si="18"/>
        <v>#DIV/0!</v>
      </c>
      <c r="AT229" s="136"/>
      <c r="AU229" s="136"/>
      <c r="AV229" s="467"/>
      <c r="AW229" s="468"/>
      <c r="AX229" s="480"/>
      <c r="AY229" s="480"/>
      <c r="AZ229" s="497"/>
      <c r="BA229" s="497"/>
      <c r="BB229" s="480"/>
      <c r="BC229" s="468"/>
      <c r="BD229" s="476"/>
      <c r="BE229" s="468"/>
      <c r="BF229" s="476"/>
      <c r="BG229" s="469"/>
      <c r="BH229" s="476"/>
      <c r="BI229" s="469"/>
      <c r="BJ229" s="476"/>
      <c r="BK229" s="468"/>
      <c r="BL229" s="476"/>
      <c r="BM229" s="468"/>
      <c r="BN229" s="476"/>
      <c r="BO229" s="468"/>
      <c r="BP229" s="480"/>
      <c r="BQ229" s="480"/>
      <c r="BR229" s="480"/>
      <c r="BS229" s="480"/>
      <c r="BT229" s="480"/>
      <c r="BU229" s="463"/>
      <c r="BV229" s="465"/>
      <c r="BW229" s="463"/>
      <c r="BX229" s="465"/>
    </row>
    <row r="230" spans="1:76" ht="17" customHeight="1" x14ac:dyDescent="0.35">
      <c r="A230" s="516"/>
      <c r="B230" s="483"/>
      <c r="C230" s="520"/>
      <c r="D230" s="490"/>
      <c r="E230" s="493"/>
      <c r="F230" s="138">
        <v>47</v>
      </c>
      <c r="G230" s="139">
        <f>'Anchor-AI'!L228</f>
        <v>0</v>
      </c>
      <c r="H230" s="140">
        <f>'Anchor-AI'!M228</f>
        <v>0</v>
      </c>
      <c r="I230" s="140">
        <f>'Anchor-AI'!N228</f>
        <v>0</v>
      </c>
      <c r="J230" s="140">
        <f>'Anchor-AI'!O228</f>
        <v>0</v>
      </c>
      <c r="K230" s="140">
        <f>(Summary!$C$58*H230+Summary!$C$59*I230+Summary!$C$60*J230)/Summary!$C$61</f>
        <v>0</v>
      </c>
      <c r="L230" s="140">
        <f>'Anchor-AI'!P228</f>
        <v>0</v>
      </c>
      <c r="M230" s="140">
        <f>'Anchor-AI'!Q228</f>
        <v>0</v>
      </c>
      <c r="N230" s="140">
        <f>'Anchor-AI'!R228</f>
        <v>0</v>
      </c>
      <c r="O230" s="140">
        <f>'Anchor-AI'!S228</f>
        <v>0</v>
      </c>
      <c r="P230" s="140">
        <f>'Anchor-AI'!T228</f>
        <v>0</v>
      </c>
      <c r="Q230" s="140">
        <f>'Anchor-AI'!U228</f>
        <v>0</v>
      </c>
      <c r="R230" s="140">
        <f>'Anchor-AI'!V228</f>
        <v>0</v>
      </c>
      <c r="S230" s="140">
        <f>'Anchor-AI'!W228</f>
        <v>0</v>
      </c>
      <c r="T230" s="140">
        <f>'Anchor-AI'!X228</f>
        <v>0</v>
      </c>
      <c r="U230" s="140">
        <f>10*LOG10(1/((Summary!$C$75/10^(R230/10)+Summary!$C$76/10^(S230/10)+Summary!$C$77/10^(T230/10))/Summary!$C$78))</f>
        <v>0</v>
      </c>
      <c r="V230" s="140">
        <f>'Anchor-AI'!Y228</f>
        <v>0</v>
      </c>
      <c r="W230" s="140">
        <f>'Anchor-AI'!Z228</f>
        <v>0</v>
      </c>
      <c r="X230" s="141">
        <f t="shared" si="15"/>
        <v>0</v>
      </c>
      <c r="Y230" s="133"/>
      <c r="Z230" s="139">
        <f>'Test-AI'!L228</f>
        <v>0</v>
      </c>
      <c r="AA230" s="381">
        <f>'Test-AI'!M228</f>
        <v>0</v>
      </c>
      <c r="AB230" s="381">
        <f>'Test-AI'!N228</f>
        <v>0</v>
      </c>
      <c r="AC230" s="381">
        <f>'Test-AI'!O228</f>
        <v>0</v>
      </c>
      <c r="AD230" s="381">
        <f>(Summary!$C$58*AA230+Summary!$C$59*AB230+Summary!$C$60*AC230)/Summary!$C$61</f>
        <v>0</v>
      </c>
      <c r="AE230" s="381">
        <f>'Test-AI'!P228</f>
        <v>0</v>
      </c>
      <c r="AF230" s="381">
        <f>'Test-AI'!Q228</f>
        <v>0</v>
      </c>
      <c r="AG230" s="381">
        <f>'Test-AI'!R228</f>
        <v>0</v>
      </c>
      <c r="AH230" s="381">
        <f>'Test-AI'!S228</f>
        <v>0</v>
      </c>
      <c r="AI230" s="381">
        <f>'Test-AI'!T228</f>
        <v>0</v>
      </c>
      <c r="AJ230" s="381">
        <f>'Test-AI'!U228</f>
        <v>0</v>
      </c>
      <c r="AK230" s="381">
        <f>'Test-AI'!V228</f>
        <v>0</v>
      </c>
      <c r="AL230" s="381">
        <f>'Test-AI'!W228</f>
        <v>0</v>
      </c>
      <c r="AM230" s="381">
        <f>'Test-AI'!X228</f>
        <v>0</v>
      </c>
      <c r="AN230" s="381">
        <f>10*LOG10(1/((Summary!$C$75/10^(AK230/10)+Summary!$C$76/10^(AL230/10)+Summary!$C$77/10^(AM230/10))/Summary!$C$78))</f>
        <v>0</v>
      </c>
      <c r="AO230" s="140">
        <f>'Test-AI'!Y228</f>
        <v>0</v>
      </c>
      <c r="AP230" s="140">
        <f>'Test-AI'!Z228</f>
        <v>0</v>
      </c>
      <c r="AQ230" s="141">
        <f t="shared" si="16"/>
        <v>0</v>
      </c>
      <c r="AR230" s="142" t="e">
        <f t="shared" si="17"/>
        <v>#DIV/0!</v>
      </c>
      <c r="AS230" s="143" t="e">
        <f t="shared" si="18"/>
        <v>#DIV/0!</v>
      </c>
      <c r="AT230" s="136"/>
      <c r="AU230" s="136"/>
      <c r="AV230" s="467" t="s">
        <v>123</v>
      </c>
      <c r="AW230" s="468" t="e" cm="1">
        <f t="array" ref="AW230">bdRateExtend($G228:$G231,H228:H231,$Z228:$Z231,AA228:AA231)</f>
        <v>#VALUE!</v>
      </c>
      <c r="AX230" s="480"/>
      <c r="AY230" s="480"/>
      <c r="AZ230" s="497"/>
      <c r="BA230" s="497"/>
      <c r="BB230" s="480"/>
      <c r="BC230" s="468" t="e" cm="1">
        <f t="array" ref="BC230">bdRateExtend($G228:$G231,L228:L231,$Z228:$Z231,AE228:AE231)</f>
        <v>#VALUE!</v>
      </c>
      <c r="BD230" s="476"/>
      <c r="BE230" s="468" t="e" cm="1">
        <f t="array" ref="BE230">bdRateExtend($G228:$G231,M228:M231,$Z228:$Z231,AF228:AF231)</f>
        <v>#VALUE!</v>
      </c>
      <c r="BF230" s="476"/>
      <c r="BG230" s="469" t="e" cm="1">
        <f t="array" ref="BG230">bdRateExtend($G228:$G231,N228:N231,$Z228:$Z231,AG228:AG231,"None", FALSE,1)</f>
        <v>#VALUE!</v>
      </c>
      <c r="BH230" s="476"/>
      <c r="BI230" s="469" t="e" cm="1">
        <f t="array" ref="BI230">bdRateExtend($G228:$G231,O228:O231,$Z228:$Z231,AH228:AH231,"None", FALSE,1)</f>
        <v>#VALUE!</v>
      </c>
      <c r="BJ230" s="476"/>
      <c r="BK230" s="468" t="e" cm="1">
        <f t="array" ref="BK230">bdRateExtend($G228:$G231,P228:P231,$Z228:$Z231,AI228:AI231)</f>
        <v>#VALUE!</v>
      </c>
      <c r="BL230" s="476"/>
      <c r="BM230" s="468" t="e" cm="1">
        <f t="array" ref="BM230">bdRateExtend($G228:$G231,Q228:Q231,$Z228:$Z231,AJ228:AJ231)</f>
        <v>#VALUE!</v>
      </c>
      <c r="BN230" s="476"/>
      <c r="BO230" s="468" t="e" cm="1">
        <f t="array" ref="BO230">bdRateExtend($G228:$G231,R228:R231,$Z228:$Z231,AK228:AK231)</f>
        <v>#VALUE!</v>
      </c>
      <c r="BP230" s="480"/>
      <c r="BQ230" s="480"/>
      <c r="BR230" s="480"/>
      <c r="BS230" s="480"/>
      <c r="BT230" s="480"/>
      <c r="BU230" s="463" cm="1">
        <f t="array" ref="BU230">testVMAFRange($G228:$G231,N228:N231,$Z228:$Z231,AG228:AG231)</f>
        <v>0</v>
      </c>
      <c r="BV230" s="465"/>
      <c r="BW230" s="463" cm="1">
        <f t="array" ref="BW230">testVMAFRange($G228:$G231,O228:O231,$Z228:$Z231,AH228:AH231)</f>
        <v>0</v>
      </c>
      <c r="BX230" s="465"/>
    </row>
    <row r="231" spans="1:76" ht="17" customHeight="1" thickBot="1" x14ac:dyDescent="0.4">
      <c r="A231" s="516"/>
      <c r="B231" s="518"/>
      <c r="C231" s="521"/>
      <c r="D231" s="522"/>
      <c r="E231" s="523"/>
      <c r="F231" s="144">
        <v>55</v>
      </c>
      <c r="G231" s="145">
        <f>'Anchor-AI'!L229</f>
        <v>0</v>
      </c>
      <c r="H231" s="146">
        <f>'Anchor-AI'!M229</f>
        <v>0</v>
      </c>
      <c r="I231" s="146">
        <f>'Anchor-AI'!N229</f>
        <v>0</v>
      </c>
      <c r="J231" s="146">
        <f>'Anchor-AI'!O229</f>
        <v>0</v>
      </c>
      <c r="K231" s="146">
        <f>(Summary!$C$58*H231+Summary!$C$59*I231+Summary!$C$60*J231)/Summary!$C$61</f>
        <v>0</v>
      </c>
      <c r="L231" s="146">
        <f>'Anchor-AI'!P229</f>
        <v>0</v>
      </c>
      <c r="M231" s="146">
        <f>'Anchor-AI'!Q229</f>
        <v>0</v>
      </c>
      <c r="N231" s="146">
        <f>'Anchor-AI'!R229</f>
        <v>0</v>
      </c>
      <c r="O231" s="146">
        <f>'Anchor-AI'!S229</f>
        <v>0</v>
      </c>
      <c r="P231" s="146">
        <f>'Anchor-AI'!T229</f>
        <v>0</v>
      </c>
      <c r="Q231" s="146">
        <f>'Anchor-AI'!U229</f>
        <v>0</v>
      </c>
      <c r="R231" s="146">
        <f>'Anchor-AI'!V229</f>
        <v>0</v>
      </c>
      <c r="S231" s="146">
        <f>'Anchor-AI'!W229</f>
        <v>0</v>
      </c>
      <c r="T231" s="146">
        <f>'Anchor-AI'!X229</f>
        <v>0</v>
      </c>
      <c r="U231" s="146">
        <f>10*LOG10(1/((Summary!$C$75/10^(R231/10)+Summary!$C$76/10^(S231/10)+Summary!$C$77/10^(T231/10))/Summary!$C$78))</f>
        <v>0</v>
      </c>
      <c r="V231" s="140">
        <f>'Anchor-AI'!Y229</f>
        <v>0</v>
      </c>
      <c r="W231" s="140">
        <f>'Anchor-AI'!Z229</f>
        <v>0</v>
      </c>
      <c r="X231" s="147">
        <f t="shared" si="15"/>
        <v>0</v>
      </c>
      <c r="Y231" s="133"/>
      <c r="Z231" s="145">
        <f>'Test-AI'!L229</f>
        <v>0</v>
      </c>
      <c r="AA231" s="382">
        <f>'Test-AI'!M229</f>
        <v>0</v>
      </c>
      <c r="AB231" s="382">
        <f>'Test-AI'!N229</f>
        <v>0</v>
      </c>
      <c r="AC231" s="382">
        <f>'Test-AI'!O229</f>
        <v>0</v>
      </c>
      <c r="AD231" s="382">
        <f>(Summary!$C$58*AA231+Summary!$C$59*AB231+Summary!$C$60*AC231)/Summary!$C$61</f>
        <v>0</v>
      </c>
      <c r="AE231" s="382">
        <f>'Test-AI'!P229</f>
        <v>0</v>
      </c>
      <c r="AF231" s="382">
        <f>'Test-AI'!Q229</f>
        <v>0</v>
      </c>
      <c r="AG231" s="382">
        <f>'Test-AI'!R229</f>
        <v>0</v>
      </c>
      <c r="AH231" s="382">
        <f>'Test-AI'!S229</f>
        <v>0</v>
      </c>
      <c r="AI231" s="382">
        <f>'Test-AI'!T229</f>
        <v>0</v>
      </c>
      <c r="AJ231" s="382">
        <f>'Test-AI'!U229</f>
        <v>0</v>
      </c>
      <c r="AK231" s="382">
        <f>'Test-AI'!V229</f>
        <v>0</v>
      </c>
      <c r="AL231" s="382">
        <f>'Test-AI'!W229</f>
        <v>0</v>
      </c>
      <c r="AM231" s="382">
        <f>'Test-AI'!X229</f>
        <v>0</v>
      </c>
      <c r="AN231" s="382">
        <f>10*LOG10(1/((Summary!$C$75/10^(AK231/10)+Summary!$C$76/10^(AL231/10)+Summary!$C$77/10^(AM231/10))/Summary!$C$78))</f>
        <v>0</v>
      </c>
      <c r="AO231" s="140">
        <f>'Test-AI'!Y229</f>
        <v>0</v>
      </c>
      <c r="AP231" s="140">
        <f>'Test-AI'!Z229</f>
        <v>0</v>
      </c>
      <c r="AQ231" s="147">
        <f t="shared" si="16"/>
        <v>0</v>
      </c>
      <c r="AR231" s="148" t="e">
        <f t="shared" si="17"/>
        <v>#DIV/0!</v>
      </c>
      <c r="AS231" s="149" t="e">
        <f t="shared" si="18"/>
        <v>#DIV/0!</v>
      </c>
      <c r="AT231" s="136"/>
      <c r="AU231" s="136"/>
      <c r="AV231" s="470"/>
      <c r="AW231" s="471"/>
      <c r="AX231" s="481"/>
      <c r="AY231" s="481"/>
      <c r="AZ231" s="498"/>
      <c r="BA231" s="498"/>
      <c r="BB231" s="481"/>
      <c r="BC231" s="471"/>
      <c r="BD231" s="477"/>
      <c r="BE231" s="471"/>
      <c r="BF231" s="477"/>
      <c r="BG231" s="472"/>
      <c r="BH231" s="477"/>
      <c r="BI231" s="472"/>
      <c r="BJ231" s="477"/>
      <c r="BK231" s="471"/>
      <c r="BL231" s="477"/>
      <c r="BM231" s="471"/>
      <c r="BN231" s="477"/>
      <c r="BO231" s="471"/>
      <c r="BP231" s="481"/>
      <c r="BQ231" s="481"/>
      <c r="BR231" s="481"/>
      <c r="BS231" s="481"/>
      <c r="BT231" s="481"/>
      <c r="BU231" s="473"/>
      <c r="BV231" s="466"/>
      <c r="BW231" s="473"/>
      <c r="BX231" s="466"/>
    </row>
    <row r="232" spans="1:76" ht="17" customHeight="1" x14ac:dyDescent="0.35">
      <c r="A232" s="488" t="s">
        <v>105</v>
      </c>
      <c r="B232" s="482" t="s">
        <v>23</v>
      </c>
      <c r="C232" s="519" t="s">
        <v>61</v>
      </c>
      <c r="D232" s="489">
        <v>25</v>
      </c>
      <c r="E232" s="492">
        <v>8</v>
      </c>
      <c r="F232" s="129">
        <v>15</v>
      </c>
      <c r="G232" s="130">
        <f>'Anchor-AI'!L230</f>
        <v>0</v>
      </c>
      <c r="H232" s="131">
        <f>'Anchor-AI'!M230</f>
        <v>0</v>
      </c>
      <c r="I232" s="131">
        <f>'Anchor-AI'!N230</f>
        <v>0</v>
      </c>
      <c r="J232" s="131">
        <f>'Anchor-AI'!O230</f>
        <v>0</v>
      </c>
      <c r="K232" s="131">
        <f>(Summary!$C$58*H232+Summary!$C$59*I232+Summary!$C$60*J232)/Summary!$C$61</f>
        <v>0</v>
      </c>
      <c r="L232" s="131">
        <f>'Anchor-AI'!P230</f>
        <v>0</v>
      </c>
      <c r="M232" s="131">
        <f>'Anchor-AI'!Q230</f>
        <v>0</v>
      </c>
      <c r="N232" s="131">
        <f>'Anchor-AI'!R230</f>
        <v>0</v>
      </c>
      <c r="O232" s="131">
        <f>'Anchor-AI'!S230</f>
        <v>0</v>
      </c>
      <c r="P232" s="131">
        <f>'Anchor-AI'!T230</f>
        <v>0</v>
      </c>
      <c r="Q232" s="131">
        <f>'Anchor-AI'!U230</f>
        <v>0</v>
      </c>
      <c r="R232" s="131">
        <f>'Anchor-AI'!V230</f>
        <v>0</v>
      </c>
      <c r="S232" s="131">
        <f>'Anchor-AI'!W230</f>
        <v>0</v>
      </c>
      <c r="T232" s="131">
        <f>'Anchor-AI'!X230</f>
        <v>0</v>
      </c>
      <c r="U232" s="131">
        <f>10*LOG10(1/((Summary!$C$75/10^(R232/10)+Summary!$C$76/10^(S232/10)+Summary!$C$77/10^(T232/10))/Summary!$C$78))</f>
        <v>0</v>
      </c>
      <c r="V232" s="131">
        <f>'Anchor-AI'!Y230</f>
        <v>0</v>
      </c>
      <c r="W232" s="131">
        <f>'Anchor-AI'!Z230</f>
        <v>0</v>
      </c>
      <c r="X232" s="132">
        <f t="shared" si="15"/>
        <v>0</v>
      </c>
      <c r="Y232" s="133"/>
      <c r="Z232" s="130">
        <f>'Test-AI'!L230</f>
        <v>0</v>
      </c>
      <c r="AA232" s="380">
        <f>'Test-AI'!M230</f>
        <v>0</v>
      </c>
      <c r="AB232" s="380">
        <f>'Test-AI'!N230</f>
        <v>0</v>
      </c>
      <c r="AC232" s="380">
        <f>'Test-AI'!O230</f>
        <v>0</v>
      </c>
      <c r="AD232" s="380">
        <f>(Summary!$C$58*AA232+Summary!$C$59*AB232+Summary!$C$60*AC232)/Summary!$C$61</f>
        <v>0</v>
      </c>
      <c r="AE232" s="380">
        <f>'Test-AI'!P230</f>
        <v>0</v>
      </c>
      <c r="AF232" s="380">
        <f>'Test-AI'!Q230</f>
        <v>0</v>
      </c>
      <c r="AG232" s="380">
        <f>'Test-AI'!R230</f>
        <v>0</v>
      </c>
      <c r="AH232" s="380">
        <f>'Test-AI'!S230</f>
        <v>0</v>
      </c>
      <c r="AI232" s="380">
        <f>'Test-AI'!T230</f>
        <v>0</v>
      </c>
      <c r="AJ232" s="380">
        <f>'Test-AI'!U230</f>
        <v>0</v>
      </c>
      <c r="AK232" s="380">
        <f>'Test-AI'!V230</f>
        <v>0</v>
      </c>
      <c r="AL232" s="380">
        <f>'Test-AI'!W230</f>
        <v>0</v>
      </c>
      <c r="AM232" s="380">
        <f>'Test-AI'!X230</f>
        <v>0</v>
      </c>
      <c r="AN232" s="380">
        <f>10*LOG10(1/((Summary!$C$75/10^(AK232/10)+Summary!$C$76/10^(AL232/10)+Summary!$C$77/10^(AM232/10))/Summary!$C$78))</f>
        <v>0</v>
      </c>
      <c r="AO232" s="131">
        <f>'Test-AI'!Y230</f>
        <v>0</v>
      </c>
      <c r="AP232" s="131">
        <f>'Test-AI'!Z230</f>
        <v>0</v>
      </c>
      <c r="AQ232" s="132">
        <f t="shared" si="16"/>
        <v>0</v>
      </c>
      <c r="AR232" s="134" t="e">
        <f t="shared" si="17"/>
        <v>#DIV/0!</v>
      </c>
      <c r="AS232" s="135" t="e">
        <f t="shared" si="18"/>
        <v>#DIV/0!</v>
      </c>
      <c r="AT232" s="136"/>
      <c r="AU232" s="136"/>
      <c r="AV232" s="495" t="s">
        <v>121</v>
      </c>
      <c r="AW232" s="478" t="e" cm="1">
        <f t="array" ref="AW232">bdRateExtend($G232:$G235,H232:H235,$Z232:$Z235,AA232:AA235)</f>
        <v>#VALUE!</v>
      </c>
      <c r="AX232" s="479" t="e" cm="1">
        <f t="array" ref="AX232">bdRateExtend($G232:$G237,H232:H237,$Z232:$Z237,AA232:AA237)</f>
        <v>#VALUE!</v>
      </c>
      <c r="AY232" s="479" t="e" cm="1">
        <f t="array" ref="AY232">bdRateExtend($G232:$G237,I232:I237,$Z232:$Z237,AB232:AB237)</f>
        <v>#VALUE!</v>
      </c>
      <c r="AZ232" s="496" t="e" cm="1">
        <f t="array" ref="AZ232">bdRateExtend($G232:$G237,J232:J237,$Z232:$Z237,AC232:AC237)</f>
        <v>#VALUE!</v>
      </c>
      <c r="BA232" s="496" t="e" cm="1">
        <f t="array" ref="BA232">bdRateExtend($G232:$G237,K232:K237,$Z232:$Z237,AD232:AD237)</f>
        <v>#VALUE!</v>
      </c>
      <c r="BB232" s="479" t="e">
        <f>(Summary!$C$89*AX232+Summary!$C$90*AY232+Summary!$C$91*AZ232)/Summary!$C$92</f>
        <v>#VALUE!</v>
      </c>
      <c r="BC232" s="478" t="e" cm="1">
        <f t="array" ref="BC232">bdRateExtend($G232:$G235,L232:L235,$Z232:$Z235,AE232:AE235)</f>
        <v>#VALUE!</v>
      </c>
      <c r="BD232" s="475" t="e" cm="1">
        <f t="array" ref="BD232">bdRateExtend($G232:$G237,L232:L237,$Z232:$Z237,AE232:AE237)</f>
        <v>#VALUE!</v>
      </c>
      <c r="BE232" s="478" t="e" cm="1">
        <f t="array" ref="BE232">bdRateExtend($G232:$G235,M232:M235,$Z232:$Z235,AF232:AF235)</f>
        <v>#VALUE!</v>
      </c>
      <c r="BF232" s="475" t="e" cm="1">
        <f t="array" ref="BF232">bdRateExtend($G232:$G237,M232:M237,$Z232:$Z237,AF232:AF237)</f>
        <v>#VALUE!</v>
      </c>
      <c r="BG232" s="474" t="e" cm="1">
        <f t="array" ref="BG232">bdRateExtend($G232:$G235,N232:N235,$Z232:$Z235,AG232:AG235,"None", FALSE,1)</f>
        <v>#VALUE!</v>
      </c>
      <c r="BH232" s="475" t="e" cm="1">
        <f t="array" ref="BH232">bdRateExtend($G232:$G237,N232:N237,$Z232:$Z237,AG232:AG237,"None", FALSE,1)</f>
        <v>#VALUE!</v>
      </c>
      <c r="BI232" s="474" t="e" cm="1">
        <f t="array" ref="BI232">bdRateExtend($G232:$G235,O232:O235,$Z232:$Z235,AH232:AH235,"None", FALSE,1)</f>
        <v>#VALUE!</v>
      </c>
      <c r="BJ232" s="475" t="e" cm="1">
        <f t="array" ref="BJ232">bdRateExtend($G232:$G237,O232:O237,$Z232:$Z237,AH232:AH237,"None", FALSE,1)</f>
        <v>#VALUE!</v>
      </c>
      <c r="BK232" s="478" t="e" cm="1">
        <f t="array" ref="BK232">bdRateExtend($G232:$G235,P232:P235,$Z232:$Z235,AI232:AI235)</f>
        <v>#VALUE!</v>
      </c>
      <c r="BL232" s="475" t="e" cm="1">
        <f t="array" ref="BL232">bdRateExtend($G232:$G237,P232:P237,$Z232:$Z237,AI232:AI237)</f>
        <v>#VALUE!</v>
      </c>
      <c r="BM232" s="478" t="e" cm="1">
        <f t="array" ref="BM232">bdRateExtend($G232:$G235,Q232:Q235,$Z232:$Z235,AJ232:AJ235)</f>
        <v>#VALUE!</v>
      </c>
      <c r="BN232" s="475" t="e" cm="1">
        <f t="array" ref="BN232">bdRateExtend($G232:$G237,Q232:Q237,$Z232:$Z237,AJ232:AJ237)</f>
        <v>#VALUE!</v>
      </c>
      <c r="BO232" s="478" t="e" cm="1">
        <f t="array" ref="BO232">bdRateExtend($G232:$G235,R232:R235,$Z232:$Z235,AK232:AK235)</f>
        <v>#VALUE!</v>
      </c>
      <c r="BP232" s="479" t="e" cm="1">
        <f t="array" ref="BP232">bdRateExtend($G232:$G237,R232:R237,$Z232:$Z237,AK232:AK237)</f>
        <v>#VALUE!</v>
      </c>
      <c r="BQ232" s="479" t="e" cm="1">
        <f t="array" ref="BQ232">bdRateExtend($G232:$G237,S232:S237,$Z232:$Z237,AL232:AL237)</f>
        <v>#VALUE!</v>
      </c>
      <c r="BR232" s="479" t="e" cm="1">
        <f t="array" ref="BR232">bdRateExtend($G232:$G237,T232:T237,$Z232:$Z237,AM232:AM237)</f>
        <v>#VALUE!</v>
      </c>
      <c r="BS232" s="479" t="e" cm="1">
        <f t="array" ref="BS232">bdRateExtend($G232:$G237,U232:U237,$Z232:$Z237,AN232:AN237)</f>
        <v>#VALUE!</v>
      </c>
      <c r="BT232" s="479" t="e">
        <f>(Summary!$C$103*BP232+Summary!$C$104*BQ232+Summary!$C$105*BR232)/Summary!$C$106</f>
        <v>#VALUE!</v>
      </c>
      <c r="BU232" s="462" cm="1">
        <f t="array" ref="BU232">testVMAFRange($G232:$G235,N232:N235,$Z232:$Z235,AG232:AG235)</f>
        <v>0</v>
      </c>
      <c r="BV232" s="464" cm="1">
        <f t="array" ref="BV232">testVMAFRange($G232:$G237,N232:N237,$Z232:$Z237,AG232:AG237)</f>
        <v>0</v>
      </c>
      <c r="BW232" s="462" cm="1">
        <f t="array" ref="BW232">testVMAFRange($G232:$G235,O232:O235,$Z232:$Z235,AH232:AH235)</f>
        <v>0</v>
      </c>
      <c r="BX232" s="464" cm="1">
        <f t="array" ref="BX232">testVMAFRange($G232:$G237,O232:O237,$Z232:$Z237,AH232:AH237)</f>
        <v>0</v>
      </c>
    </row>
    <row r="233" spans="1:76" ht="17" customHeight="1" x14ac:dyDescent="0.35">
      <c r="A233" s="516"/>
      <c r="B233" s="483"/>
      <c r="C233" s="520"/>
      <c r="D233" s="490"/>
      <c r="E233" s="493"/>
      <c r="F233" s="138">
        <v>23</v>
      </c>
      <c r="G233" s="139">
        <f>'Anchor-AI'!L231</f>
        <v>0</v>
      </c>
      <c r="H233" s="140">
        <f>'Anchor-AI'!M231</f>
        <v>0</v>
      </c>
      <c r="I233" s="140">
        <f>'Anchor-AI'!N231</f>
        <v>0</v>
      </c>
      <c r="J233" s="140">
        <f>'Anchor-AI'!O231</f>
        <v>0</v>
      </c>
      <c r="K233" s="140">
        <f>(Summary!$C$58*H233+Summary!$C$59*I233+Summary!$C$60*J233)/Summary!$C$61</f>
        <v>0</v>
      </c>
      <c r="L233" s="140">
        <f>'Anchor-AI'!P231</f>
        <v>0</v>
      </c>
      <c r="M233" s="140">
        <f>'Anchor-AI'!Q231</f>
        <v>0</v>
      </c>
      <c r="N233" s="140">
        <f>'Anchor-AI'!R231</f>
        <v>0</v>
      </c>
      <c r="O233" s="140">
        <f>'Anchor-AI'!S231</f>
        <v>0</v>
      </c>
      <c r="P233" s="140">
        <f>'Anchor-AI'!T231</f>
        <v>0</v>
      </c>
      <c r="Q233" s="140">
        <f>'Anchor-AI'!U231</f>
        <v>0</v>
      </c>
      <c r="R233" s="140">
        <f>'Anchor-AI'!V231</f>
        <v>0</v>
      </c>
      <c r="S233" s="140">
        <f>'Anchor-AI'!W231</f>
        <v>0</v>
      </c>
      <c r="T233" s="140">
        <f>'Anchor-AI'!X231</f>
        <v>0</v>
      </c>
      <c r="U233" s="140">
        <f>10*LOG10(1/((Summary!$C$75/10^(R233/10)+Summary!$C$76/10^(S233/10)+Summary!$C$77/10^(T233/10))/Summary!$C$78))</f>
        <v>0</v>
      </c>
      <c r="V233" s="140">
        <f>'Anchor-AI'!Y231</f>
        <v>0</v>
      </c>
      <c r="W233" s="140">
        <f>'Anchor-AI'!Z231</f>
        <v>0</v>
      </c>
      <c r="X233" s="141">
        <f t="shared" si="15"/>
        <v>0</v>
      </c>
      <c r="Y233" s="133"/>
      <c r="Z233" s="139">
        <f>'Test-AI'!L231</f>
        <v>0</v>
      </c>
      <c r="AA233" s="381">
        <f>'Test-AI'!M231</f>
        <v>0</v>
      </c>
      <c r="AB233" s="381">
        <f>'Test-AI'!N231</f>
        <v>0</v>
      </c>
      <c r="AC233" s="381">
        <f>'Test-AI'!O231</f>
        <v>0</v>
      </c>
      <c r="AD233" s="381">
        <f>(Summary!$C$58*AA233+Summary!$C$59*AB233+Summary!$C$60*AC233)/Summary!$C$61</f>
        <v>0</v>
      </c>
      <c r="AE233" s="381">
        <f>'Test-AI'!P231</f>
        <v>0</v>
      </c>
      <c r="AF233" s="381">
        <f>'Test-AI'!Q231</f>
        <v>0</v>
      </c>
      <c r="AG233" s="381">
        <f>'Test-AI'!R231</f>
        <v>0</v>
      </c>
      <c r="AH233" s="381">
        <f>'Test-AI'!S231</f>
        <v>0</v>
      </c>
      <c r="AI233" s="381">
        <f>'Test-AI'!T231</f>
        <v>0</v>
      </c>
      <c r="AJ233" s="381">
        <f>'Test-AI'!U231</f>
        <v>0</v>
      </c>
      <c r="AK233" s="381">
        <f>'Test-AI'!V231</f>
        <v>0</v>
      </c>
      <c r="AL233" s="381">
        <f>'Test-AI'!W231</f>
        <v>0</v>
      </c>
      <c r="AM233" s="381">
        <f>'Test-AI'!X231</f>
        <v>0</v>
      </c>
      <c r="AN233" s="381">
        <f>10*LOG10(1/((Summary!$C$75/10^(AK233/10)+Summary!$C$76/10^(AL233/10)+Summary!$C$77/10^(AM233/10))/Summary!$C$78))</f>
        <v>0</v>
      </c>
      <c r="AO233" s="140">
        <f>'Test-AI'!Y231</f>
        <v>0</v>
      </c>
      <c r="AP233" s="140">
        <f>'Test-AI'!Z231</f>
        <v>0</v>
      </c>
      <c r="AQ233" s="141">
        <f t="shared" si="16"/>
        <v>0</v>
      </c>
      <c r="AR233" s="142" t="e">
        <f t="shared" si="17"/>
        <v>#DIV/0!</v>
      </c>
      <c r="AS233" s="143" t="e">
        <f t="shared" si="18"/>
        <v>#DIV/0!</v>
      </c>
      <c r="AT233" s="136"/>
      <c r="AU233" s="136"/>
      <c r="AV233" s="467"/>
      <c r="AW233" s="468"/>
      <c r="AX233" s="480"/>
      <c r="AY233" s="480"/>
      <c r="AZ233" s="497"/>
      <c r="BA233" s="497"/>
      <c r="BB233" s="480"/>
      <c r="BC233" s="468"/>
      <c r="BD233" s="476"/>
      <c r="BE233" s="468"/>
      <c r="BF233" s="476"/>
      <c r="BG233" s="469"/>
      <c r="BH233" s="476"/>
      <c r="BI233" s="469"/>
      <c r="BJ233" s="476"/>
      <c r="BK233" s="468"/>
      <c r="BL233" s="476"/>
      <c r="BM233" s="468"/>
      <c r="BN233" s="476"/>
      <c r="BO233" s="468"/>
      <c r="BP233" s="480"/>
      <c r="BQ233" s="480"/>
      <c r="BR233" s="480"/>
      <c r="BS233" s="480"/>
      <c r="BT233" s="480"/>
      <c r="BU233" s="463"/>
      <c r="BV233" s="465"/>
      <c r="BW233" s="463"/>
      <c r="BX233" s="465"/>
    </row>
    <row r="234" spans="1:76" ht="17" customHeight="1" x14ac:dyDescent="0.35">
      <c r="A234" s="516"/>
      <c r="B234" s="483"/>
      <c r="C234" s="520"/>
      <c r="D234" s="490"/>
      <c r="E234" s="493"/>
      <c r="F234" s="138">
        <v>31</v>
      </c>
      <c r="G234" s="139">
        <f>'Anchor-AI'!L232</f>
        <v>0</v>
      </c>
      <c r="H234" s="140">
        <f>'Anchor-AI'!M232</f>
        <v>0</v>
      </c>
      <c r="I234" s="140">
        <f>'Anchor-AI'!N232</f>
        <v>0</v>
      </c>
      <c r="J234" s="140">
        <f>'Anchor-AI'!O232</f>
        <v>0</v>
      </c>
      <c r="K234" s="140">
        <f>(Summary!$C$58*H234+Summary!$C$59*I234+Summary!$C$60*J234)/Summary!$C$61</f>
        <v>0</v>
      </c>
      <c r="L234" s="140">
        <f>'Anchor-AI'!P232</f>
        <v>0</v>
      </c>
      <c r="M234" s="140">
        <f>'Anchor-AI'!Q232</f>
        <v>0</v>
      </c>
      <c r="N234" s="140">
        <f>'Anchor-AI'!R232</f>
        <v>0</v>
      </c>
      <c r="O234" s="140">
        <f>'Anchor-AI'!S232</f>
        <v>0</v>
      </c>
      <c r="P234" s="140">
        <f>'Anchor-AI'!T232</f>
        <v>0</v>
      </c>
      <c r="Q234" s="140">
        <f>'Anchor-AI'!U232</f>
        <v>0</v>
      </c>
      <c r="R234" s="140">
        <f>'Anchor-AI'!V232</f>
        <v>0</v>
      </c>
      <c r="S234" s="140">
        <f>'Anchor-AI'!W232</f>
        <v>0</v>
      </c>
      <c r="T234" s="140">
        <f>'Anchor-AI'!X232</f>
        <v>0</v>
      </c>
      <c r="U234" s="140">
        <f>10*LOG10(1/((Summary!$C$75/10^(R234/10)+Summary!$C$76/10^(S234/10)+Summary!$C$77/10^(T234/10))/Summary!$C$78))</f>
        <v>0</v>
      </c>
      <c r="V234" s="140">
        <f>'Anchor-AI'!Y232</f>
        <v>0</v>
      </c>
      <c r="W234" s="140">
        <f>'Anchor-AI'!Z232</f>
        <v>0</v>
      </c>
      <c r="X234" s="141">
        <f t="shared" si="15"/>
        <v>0</v>
      </c>
      <c r="Y234" s="133"/>
      <c r="Z234" s="139">
        <f>'Test-AI'!L232</f>
        <v>0</v>
      </c>
      <c r="AA234" s="381">
        <f>'Test-AI'!M232</f>
        <v>0</v>
      </c>
      <c r="AB234" s="381">
        <f>'Test-AI'!N232</f>
        <v>0</v>
      </c>
      <c r="AC234" s="381">
        <f>'Test-AI'!O232</f>
        <v>0</v>
      </c>
      <c r="AD234" s="381">
        <f>(Summary!$C$58*AA234+Summary!$C$59*AB234+Summary!$C$60*AC234)/Summary!$C$61</f>
        <v>0</v>
      </c>
      <c r="AE234" s="381">
        <f>'Test-AI'!P232</f>
        <v>0</v>
      </c>
      <c r="AF234" s="381">
        <f>'Test-AI'!Q232</f>
        <v>0</v>
      </c>
      <c r="AG234" s="381">
        <f>'Test-AI'!R232</f>
        <v>0</v>
      </c>
      <c r="AH234" s="381">
        <f>'Test-AI'!S232</f>
        <v>0</v>
      </c>
      <c r="AI234" s="381">
        <f>'Test-AI'!T232</f>
        <v>0</v>
      </c>
      <c r="AJ234" s="381">
        <f>'Test-AI'!U232</f>
        <v>0</v>
      </c>
      <c r="AK234" s="381">
        <f>'Test-AI'!V232</f>
        <v>0</v>
      </c>
      <c r="AL234" s="381">
        <f>'Test-AI'!W232</f>
        <v>0</v>
      </c>
      <c r="AM234" s="381">
        <f>'Test-AI'!X232</f>
        <v>0</v>
      </c>
      <c r="AN234" s="381">
        <f>10*LOG10(1/((Summary!$C$75/10^(AK234/10)+Summary!$C$76/10^(AL234/10)+Summary!$C$77/10^(AM234/10))/Summary!$C$78))</f>
        <v>0</v>
      </c>
      <c r="AO234" s="140">
        <f>'Test-AI'!Y232</f>
        <v>0</v>
      </c>
      <c r="AP234" s="140">
        <f>'Test-AI'!Z232</f>
        <v>0</v>
      </c>
      <c r="AQ234" s="141">
        <f t="shared" si="16"/>
        <v>0</v>
      </c>
      <c r="AR234" s="142" t="e">
        <f t="shared" si="17"/>
        <v>#DIV/0!</v>
      </c>
      <c r="AS234" s="143" t="e">
        <f t="shared" si="18"/>
        <v>#DIV/0!</v>
      </c>
      <c r="AT234" s="136"/>
      <c r="AU234" s="136"/>
      <c r="AV234" s="467" t="s">
        <v>122</v>
      </c>
      <c r="AW234" s="468" t="e" cm="1">
        <f t="array" ref="AW234">bdRateExtend($G233:$G236,H233:H236,$Z233:$Z236,AA233:AA236)</f>
        <v>#VALUE!</v>
      </c>
      <c r="AX234" s="480"/>
      <c r="AY234" s="480"/>
      <c r="AZ234" s="497"/>
      <c r="BA234" s="497"/>
      <c r="BB234" s="480"/>
      <c r="BC234" s="468" t="e" cm="1">
        <f t="array" ref="BC234">bdRateExtend($G233:$G236,L233:L236,$Z233:$Z236,AE233:AE236)</f>
        <v>#VALUE!</v>
      </c>
      <c r="BD234" s="476"/>
      <c r="BE234" s="468" t="e" cm="1">
        <f t="array" ref="BE234">bdRateExtend($G233:$G236,M233:M236,$Z233:$Z236,AF233:AF236)</f>
        <v>#VALUE!</v>
      </c>
      <c r="BF234" s="476"/>
      <c r="BG234" s="469" t="e" cm="1">
        <f t="array" ref="BG234">bdRateExtend($G233:$G236,N233:N236,$Z233:$Z236,AG233:AG236,"None", FALSE,1)</f>
        <v>#VALUE!</v>
      </c>
      <c r="BH234" s="476"/>
      <c r="BI234" s="469" t="e" cm="1">
        <f t="array" ref="BI234">bdRateExtend($G233:$G236,O233:O236,$Z233:$Z236,AH233:AH236,"None", FALSE,1)</f>
        <v>#VALUE!</v>
      </c>
      <c r="BJ234" s="476"/>
      <c r="BK234" s="468" t="e" cm="1">
        <f t="array" ref="BK234">bdRateExtend($G233:$G236,P233:P236,$Z233:$Z236,AI233:AI236)</f>
        <v>#VALUE!</v>
      </c>
      <c r="BL234" s="476"/>
      <c r="BM234" s="468" t="e" cm="1">
        <f t="array" ref="BM234">bdRateExtend($G233:$G236,Q233:Q236,$Z233:$Z236,AJ233:AJ236)</f>
        <v>#VALUE!</v>
      </c>
      <c r="BN234" s="476"/>
      <c r="BO234" s="468" t="e" cm="1">
        <f t="array" ref="BO234">bdRateExtend($G233:$G236,R233:R236,$Z233:$Z236,AK233:AK236)</f>
        <v>#VALUE!</v>
      </c>
      <c r="BP234" s="480"/>
      <c r="BQ234" s="480"/>
      <c r="BR234" s="480"/>
      <c r="BS234" s="480"/>
      <c r="BT234" s="480"/>
      <c r="BU234" s="463" cm="1">
        <f t="array" ref="BU234">testVMAFRange($G233:$G236,N233:N236,$Z233:$Z236,AG233:AG236)</f>
        <v>0</v>
      </c>
      <c r="BV234" s="465"/>
      <c r="BW234" s="463" cm="1">
        <f t="array" ref="BW234">testVMAFRange($G233:$G236,O233:O236,$Z233:$Z236,AH233:AH236)</f>
        <v>0</v>
      </c>
      <c r="BX234" s="465"/>
    </row>
    <row r="235" spans="1:76" ht="17" customHeight="1" x14ac:dyDescent="0.35">
      <c r="A235" s="516"/>
      <c r="B235" s="483"/>
      <c r="C235" s="520"/>
      <c r="D235" s="490"/>
      <c r="E235" s="493"/>
      <c r="F235" s="138">
        <v>39</v>
      </c>
      <c r="G235" s="139">
        <f>'Anchor-AI'!L233</f>
        <v>0</v>
      </c>
      <c r="H235" s="140">
        <f>'Anchor-AI'!M233</f>
        <v>0</v>
      </c>
      <c r="I235" s="140">
        <f>'Anchor-AI'!N233</f>
        <v>0</v>
      </c>
      <c r="J235" s="140">
        <f>'Anchor-AI'!O233</f>
        <v>0</v>
      </c>
      <c r="K235" s="140">
        <f>(Summary!$C$58*H235+Summary!$C$59*I235+Summary!$C$60*J235)/Summary!$C$61</f>
        <v>0</v>
      </c>
      <c r="L235" s="140">
        <f>'Anchor-AI'!P233</f>
        <v>0</v>
      </c>
      <c r="M235" s="140">
        <f>'Anchor-AI'!Q233</f>
        <v>0</v>
      </c>
      <c r="N235" s="140">
        <f>'Anchor-AI'!R233</f>
        <v>0</v>
      </c>
      <c r="O235" s="140">
        <f>'Anchor-AI'!S233</f>
        <v>0</v>
      </c>
      <c r="P235" s="140">
        <f>'Anchor-AI'!T233</f>
        <v>0</v>
      </c>
      <c r="Q235" s="140">
        <f>'Anchor-AI'!U233</f>
        <v>0</v>
      </c>
      <c r="R235" s="140">
        <f>'Anchor-AI'!V233</f>
        <v>0</v>
      </c>
      <c r="S235" s="140">
        <f>'Anchor-AI'!W233</f>
        <v>0</v>
      </c>
      <c r="T235" s="140">
        <f>'Anchor-AI'!X233</f>
        <v>0</v>
      </c>
      <c r="U235" s="140">
        <f>10*LOG10(1/((Summary!$C$75/10^(R235/10)+Summary!$C$76/10^(S235/10)+Summary!$C$77/10^(T235/10))/Summary!$C$78))</f>
        <v>0</v>
      </c>
      <c r="V235" s="140">
        <f>'Anchor-AI'!Y233</f>
        <v>0</v>
      </c>
      <c r="W235" s="140">
        <f>'Anchor-AI'!Z233</f>
        <v>0</v>
      </c>
      <c r="X235" s="141">
        <f t="shared" si="15"/>
        <v>0</v>
      </c>
      <c r="Y235" s="133"/>
      <c r="Z235" s="139">
        <f>'Test-AI'!L233</f>
        <v>0</v>
      </c>
      <c r="AA235" s="381">
        <f>'Test-AI'!M233</f>
        <v>0</v>
      </c>
      <c r="AB235" s="381">
        <f>'Test-AI'!N233</f>
        <v>0</v>
      </c>
      <c r="AC235" s="381">
        <f>'Test-AI'!O233</f>
        <v>0</v>
      </c>
      <c r="AD235" s="381">
        <f>(Summary!$C$58*AA235+Summary!$C$59*AB235+Summary!$C$60*AC235)/Summary!$C$61</f>
        <v>0</v>
      </c>
      <c r="AE235" s="381">
        <f>'Test-AI'!P233</f>
        <v>0</v>
      </c>
      <c r="AF235" s="381">
        <f>'Test-AI'!Q233</f>
        <v>0</v>
      </c>
      <c r="AG235" s="381">
        <f>'Test-AI'!R233</f>
        <v>0</v>
      </c>
      <c r="AH235" s="381">
        <f>'Test-AI'!S233</f>
        <v>0</v>
      </c>
      <c r="AI235" s="381">
        <f>'Test-AI'!T233</f>
        <v>0</v>
      </c>
      <c r="AJ235" s="381">
        <f>'Test-AI'!U233</f>
        <v>0</v>
      </c>
      <c r="AK235" s="381">
        <f>'Test-AI'!V233</f>
        <v>0</v>
      </c>
      <c r="AL235" s="381">
        <f>'Test-AI'!W233</f>
        <v>0</v>
      </c>
      <c r="AM235" s="381">
        <f>'Test-AI'!X233</f>
        <v>0</v>
      </c>
      <c r="AN235" s="381">
        <f>10*LOG10(1/((Summary!$C$75/10^(AK235/10)+Summary!$C$76/10^(AL235/10)+Summary!$C$77/10^(AM235/10))/Summary!$C$78))</f>
        <v>0</v>
      </c>
      <c r="AO235" s="140">
        <f>'Test-AI'!Y233</f>
        <v>0</v>
      </c>
      <c r="AP235" s="140">
        <f>'Test-AI'!Z233</f>
        <v>0</v>
      </c>
      <c r="AQ235" s="141">
        <f t="shared" si="16"/>
        <v>0</v>
      </c>
      <c r="AR235" s="142" t="e">
        <f t="shared" si="17"/>
        <v>#DIV/0!</v>
      </c>
      <c r="AS235" s="143" t="e">
        <f t="shared" si="18"/>
        <v>#DIV/0!</v>
      </c>
      <c r="AT235" s="136"/>
      <c r="AU235" s="136"/>
      <c r="AV235" s="467"/>
      <c r="AW235" s="468"/>
      <c r="AX235" s="480"/>
      <c r="AY235" s="480"/>
      <c r="AZ235" s="497"/>
      <c r="BA235" s="497"/>
      <c r="BB235" s="480"/>
      <c r="BC235" s="468"/>
      <c r="BD235" s="476"/>
      <c r="BE235" s="468"/>
      <c r="BF235" s="476"/>
      <c r="BG235" s="469"/>
      <c r="BH235" s="476"/>
      <c r="BI235" s="469"/>
      <c r="BJ235" s="476"/>
      <c r="BK235" s="468"/>
      <c r="BL235" s="476"/>
      <c r="BM235" s="468"/>
      <c r="BN235" s="476"/>
      <c r="BO235" s="468"/>
      <c r="BP235" s="480"/>
      <c r="BQ235" s="480"/>
      <c r="BR235" s="480"/>
      <c r="BS235" s="480"/>
      <c r="BT235" s="480"/>
      <c r="BU235" s="463"/>
      <c r="BV235" s="465"/>
      <c r="BW235" s="463"/>
      <c r="BX235" s="465"/>
    </row>
    <row r="236" spans="1:76" ht="17" customHeight="1" x14ac:dyDescent="0.35">
      <c r="A236" s="516"/>
      <c r="B236" s="483"/>
      <c r="C236" s="520"/>
      <c r="D236" s="490"/>
      <c r="E236" s="493"/>
      <c r="F236" s="138">
        <v>47</v>
      </c>
      <c r="G236" s="139">
        <f>'Anchor-AI'!L234</f>
        <v>0</v>
      </c>
      <c r="H236" s="140">
        <f>'Anchor-AI'!M234</f>
        <v>0</v>
      </c>
      <c r="I236" s="140">
        <f>'Anchor-AI'!N234</f>
        <v>0</v>
      </c>
      <c r="J236" s="140">
        <f>'Anchor-AI'!O234</f>
        <v>0</v>
      </c>
      <c r="K236" s="140">
        <f>(Summary!$C$58*H236+Summary!$C$59*I236+Summary!$C$60*J236)/Summary!$C$61</f>
        <v>0</v>
      </c>
      <c r="L236" s="140">
        <f>'Anchor-AI'!P234</f>
        <v>0</v>
      </c>
      <c r="M236" s="140">
        <f>'Anchor-AI'!Q234</f>
        <v>0</v>
      </c>
      <c r="N236" s="140">
        <f>'Anchor-AI'!R234</f>
        <v>0</v>
      </c>
      <c r="O236" s="140">
        <f>'Anchor-AI'!S234</f>
        <v>0</v>
      </c>
      <c r="P236" s="140">
        <f>'Anchor-AI'!T234</f>
        <v>0</v>
      </c>
      <c r="Q236" s="140">
        <f>'Anchor-AI'!U234</f>
        <v>0</v>
      </c>
      <c r="R236" s="140">
        <f>'Anchor-AI'!V234</f>
        <v>0</v>
      </c>
      <c r="S236" s="140">
        <f>'Anchor-AI'!W234</f>
        <v>0</v>
      </c>
      <c r="T236" s="140">
        <f>'Anchor-AI'!X234</f>
        <v>0</v>
      </c>
      <c r="U236" s="140">
        <f>10*LOG10(1/((Summary!$C$75/10^(R236/10)+Summary!$C$76/10^(S236/10)+Summary!$C$77/10^(T236/10))/Summary!$C$78))</f>
        <v>0</v>
      </c>
      <c r="V236" s="140">
        <f>'Anchor-AI'!Y234</f>
        <v>0</v>
      </c>
      <c r="W236" s="140">
        <f>'Anchor-AI'!Z234</f>
        <v>0</v>
      </c>
      <c r="X236" s="141">
        <f t="shared" si="15"/>
        <v>0</v>
      </c>
      <c r="Y236" s="133"/>
      <c r="Z236" s="139">
        <f>'Test-AI'!L234</f>
        <v>0</v>
      </c>
      <c r="AA236" s="381">
        <f>'Test-AI'!M234</f>
        <v>0</v>
      </c>
      <c r="AB236" s="381">
        <f>'Test-AI'!N234</f>
        <v>0</v>
      </c>
      <c r="AC236" s="381">
        <f>'Test-AI'!O234</f>
        <v>0</v>
      </c>
      <c r="AD236" s="381">
        <f>(Summary!$C$58*AA236+Summary!$C$59*AB236+Summary!$C$60*AC236)/Summary!$C$61</f>
        <v>0</v>
      </c>
      <c r="AE236" s="381">
        <f>'Test-AI'!P234</f>
        <v>0</v>
      </c>
      <c r="AF236" s="381">
        <f>'Test-AI'!Q234</f>
        <v>0</v>
      </c>
      <c r="AG236" s="381">
        <f>'Test-AI'!R234</f>
        <v>0</v>
      </c>
      <c r="AH236" s="381">
        <f>'Test-AI'!S234</f>
        <v>0</v>
      </c>
      <c r="AI236" s="381">
        <f>'Test-AI'!T234</f>
        <v>0</v>
      </c>
      <c r="AJ236" s="381">
        <f>'Test-AI'!U234</f>
        <v>0</v>
      </c>
      <c r="AK236" s="381">
        <f>'Test-AI'!V234</f>
        <v>0</v>
      </c>
      <c r="AL236" s="381">
        <f>'Test-AI'!W234</f>
        <v>0</v>
      </c>
      <c r="AM236" s="381">
        <f>'Test-AI'!X234</f>
        <v>0</v>
      </c>
      <c r="AN236" s="381">
        <f>10*LOG10(1/((Summary!$C$75/10^(AK236/10)+Summary!$C$76/10^(AL236/10)+Summary!$C$77/10^(AM236/10))/Summary!$C$78))</f>
        <v>0</v>
      </c>
      <c r="AO236" s="140">
        <f>'Test-AI'!Y234</f>
        <v>0</v>
      </c>
      <c r="AP236" s="140">
        <f>'Test-AI'!Z234</f>
        <v>0</v>
      </c>
      <c r="AQ236" s="141">
        <f t="shared" si="16"/>
        <v>0</v>
      </c>
      <c r="AR236" s="142" t="e">
        <f t="shared" si="17"/>
        <v>#DIV/0!</v>
      </c>
      <c r="AS236" s="143" t="e">
        <f t="shared" si="18"/>
        <v>#DIV/0!</v>
      </c>
      <c r="AT236" s="136"/>
      <c r="AU236" s="136"/>
      <c r="AV236" s="467" t="s">
        <v>123</v>
      </c>
      <c r="AW236" s="468" t="e" cm="1">
        <f t="array" ref="AW236">bdRateExtend($G234:$G237,H234:H237,$Z234:$Z237,AA234:AA237)</f>
        <v>#VALUE!</v>
      </c>
      <c r="AX236" s="480"/>
      <c r="AY236" s="480"/>
      <c r="AZ236" s="497"/>
      <c r="BA236" s="497"/>
      <c r="BB236" s="480"/>
      <c r="BC236" s="468" t="e" cm="1">
        <f t="array" ref="BC236">bdRateExtend($G234:$G237,L234:L237,$Z234:$Z237,AE234:AE237)</f>
        <v>#VALUE!</v>
      </c>
      <c r="BD236" s="476"/>
      <c r="BE236" s="468" t="e" cm="1">
        <f t="array" ref="BE236">bdRateExtend($G234:$G237,M234:M237,$Z234:$Z237,AF234:AF237)</f>
        <v>#VALUE!</v>
      </c>
      <c r="BF236" s="476"/>
      <c r="BG236" s="469" t="e" cm="1">
        <f t="array" ref="BG236">bdRateExtend($G234:$G237,N234:N237,$Z234:$Z237,AG234:AG237,"None", FALSE,1)</f>
        <v>#VALUE!</v>
      </c>
      <c r="BH236" s="476"/>
      <c r="BI236" s="469" t="e" cm="1">
        <f t="array" ref="BI236">bdRateExtend($G234:$G237,O234:O237,$Z234:$Z237,AH234:AH237,"None", FALSE,1)</f>
        <v>#VALUE!</v>
      </c>
      <c r="BJ236" s="476"/>
      <c r="BK236" s="468" t="e" cm="1">
        <f t="array" ref="BK236">bdRateExtend($G234:$G237,P234:P237,$Z234:$Z237,AI234:AI237)</f>
        <v>#VALUE!</v>
      </c>
      <c r="BL236" s="476"/>
      <c r="BM236" s="468" t="e" cm="1">
        <f t="array" ref="BM236">bdRateExtend($G234:$G237,Q234:Q237,$Z234:$Z237,AJ234:AJ237)</f>
        <v>#VALUE!</v>
      </c>
      <c r="BN236" s="476"/>
      <c r="BO236" s="468" t="e" cm="1">
        <f t="array" ref="BO236">bdRateExtend($G234:$G237,R234:R237,$Z234:$Z237,AK234:AK237)</f>
        <v>#VALUE!</v>
      </c>
      <c r="BP236" s="480"/>
      <c r="BQ236" s="480"/>
      <c r="BR236" s="480"/>
      <c r="BS236" s="480"/>
      <c r="BT236" s="480"/>
      <c r="BU236" s="463" cm="1">
        <f t="array" ref="BU236">testVMAFRange($G234:$G237,N234:N237,$Z234:$Z237,AG234:AG237)</f>
        <v>0</v>
      </c>
      <c r="BV236" s="465"/>
      <c r="BW236" s="463" cm="1">
        <f t="array" ref="BW236">testVMAFRange($G234:$G237,O234:O237,$Z234:$Z237,AH234:AH237)</f>
        <v>0</v>
      </c>
      <c r="BX236" s="465"/>
    </row>
    <row r="237" spans="1:76" ht="17" customHeight="1" thickBot="1" x14ac:dyDescent="0.4">
      <c r="A237" s="516"/>
      <c r="B237" s="518"/>
      <c r="C237" s="521"/>
      <c r="D237" s="522"/>
      <c r="E237" s="523"/>
      <c r="F237" s="144">
        <v>55</v>
      </c>
      <c r="G237" s="145">
        <f>'Anchor-AI'!L235</f>
        <v>0</v>
      </c>
      <c r="H237" s="146">
        <f>'Anchor-AI'!M235</f>
        <v>0</v>
      </c>
      <c r="I237" s="146">
        <f>'Anchor-AI'!N235</f>
        <v>0</v>
      </c>
      <c r="J237" s="146">
        <f>'Anchor-AI'!O235</f>
        <v>0</v>
      </c>
      <c r="K237" s="146">
        <f>(Summary!$C$58*H237+Summary!$C$59*I237+Summary!$C$60*J237)/Summary!$C$61</f>
        <v>0</v>
      </c>
      <c r="L237" s="146">
        <f>'Anchor-AI'!P235</f>
        <v>0</v>
      </c>
      <c r="M237" s="146">
        <f>'Anchor-AI'!Q235</f>
        <v>0</v>
      </c>
      <c r="N237" s="146">
        <f>'Anchor-AI'!R235</f>
        <v>0</v>
      </c>
      <c r="O237" s="146">
        <f>'Anchor-AI'!S235</f>
        <v>0</v>
      </c>
      <c r="P237" s="146">
        <f>'Anchor-AI'!T235</f>
        <v>0</v>
      </c>
      <c r="Q237" s="146">
        <f>'Anchor-AI'!U235</f>
        <v>0</v>
      </c>
      <c r="R237" s="146">
        <f>'Anchor-AI'!V235</f>
        <v>0</v>
      </c>
      <c r="S237" s="146">
        <f>'Anchor-AI'!W235</f>
        <v>0</v>
      </c>
      <c r="T237" s="146">
        <f>'Anchor-AI'!X235</f>
        <v>0</v>
      </c>
      <c r="U237" s="146">
        <f>10*LOG10(1/((Summary!$C$75/10^(R237/10)+Summary!$C$76/10^(S237/10)+Summary!$C$77/10^(T237/10))/Summary!$C$78))</f>
        <v>0</v>
      </c>
      <c r="V237" s="140">
        <f>'Anchor-AI'!Y235</f>
        <v>0</v>
      </c>
      <c r="W237" s="140">
        <f>'Anchor-AI'!Z235</f>
        <v>0</v>
      </c>
      <c r="X237" s="147">
        <f t="shared" si="15"/>
        <v>0</v>
      </c>
      <c r="Y237" s="133"/>
      <c r="Z237" s="145">
        <f>'Test-AI'!L235</f>
        <v>0</v>
      </c>
      <c r="AA237" s="382">
        <f>'Test-AI'!M235</f>
        <v>0</v>
      </c>
      <c r="AB237" s="382">
        <f>'Test-AI'!N235</f>
        <v>0</v>
      </c>
      <c r="AC237" s="382">
        <f>'Test-AI'!O235</f>
        <v>0</v>
      </c>
      <c r="AD237" s="382">
        <f>(Summary!$C$58*AA237+Summary!$C$59*AB237+Summary!$C$60*AC237)/Summary!$C$61</f>
        <v>0</v>
      </c>
      <c r="AE237" s="382">
        <f>'Test-AI'!P235</f>
        <v>0</v>
      </c>
      <c r="AF237" s="382">
        <f>'Test-AI'!Q235</f>
        <v>0</v>
      </c>
      <c r="AG237" s="382">
        <f>'Test-AI'!R235</f>
        <v>0</v>
      </c>
      <c r="AH237" s="382">
        <f>'Test-AI'!S235</f>
        <v>0</v>
      </c>
      <c r="AI237" s="382">
        <f>'Test-AI'!T235</f>
        <v>0</v>
      </c>
      <c r="AJ237" s="382">
        <f>'Test-AI'!U235</f>
        <v>0</v>
      </c>
      <c r="AK237" s="382">
        <f>'Test-AI'!V235</f>
        <v>0</v>
      </c>
      <c r="AL237" s="382">
        <f>'Test-AI'!W235</f>
        <v>0</v>
      </c>
      <c r="AM237" s="382">
        <f>'Test-AI'!X235</f>
        <v>0</v>
      </c>
      <c r="AN237" s="382">
        <f>10*LOG10(1/((Summary!$C$75/10^(AK237/10)+Summary!$C$76/10^(AL237/10)+Summary!$C$77/10^(AM237/10))/Summary!$C$78))</f>
        <v>0</v>
      </c>
      <c r="AO237" s="140">
        <f>'Test-AI'!Y235</f>
        <v>0</v>
      </c>
      <c r="AP237" s="140">
        <f>'Test-AI'!Z235</f>
        <v>0</v>
      </c>
      <c r="AQ237" s="147">
        <f t="shared" si="16"/>
        <v>0</v>
      </c>
      <c r="AR237" s="148" t="e">
        <f t="shared" si="17"/>
        <v>#DIV/0!</v>
      </c>
      <c r="AS237" s="149" t="e">
        <f t="shared" si="18"/>
        <v>#DIV/0!</v>
      </c>
      <c r="AT237" s="136"/>
      <c r="AU237" s="136"/>
      <c r="AV237" s="470"/>
      <c r="AW237" s="471"/>
      <c r="AX237" s="481"/>
      <c r="AY237" s="481"/>
      <c r="AZ237" s="498"/>
      <c r="BA237" s="498"/>
      <c r="BB237" s="481"/>
      <c r="BC237" s="471"/>
      <c r="BD237" s="477"/>
      <c r="BE237" s="471"/>
      <c r="BF237" s="477"/>
      <c r="BG237" s="472"/>
      <c r="BH237" s="477"/>
      <c r="BI237" s="472"/>
      <c r="BJ237" s="477"/>
      <c r="BK237" s="471"/>
      <c r="BL237" s="477"/>
      <c r="BM237" s="471"/>
      <c r="BN237" s="477"/>
      <c r="BO237" s="471"/>
      <c r="BP237" s="481"/>
      <c r="BQ237" s="481"/>
      <c r="BR237" s="481"/>
      <c r="BS237" s="481"/>
      <c r="BT237" s="481"/>
      <c r="BU237" s="473"/>
      <c r="BV237" s="466"/>
      <c r="BW237" s="473"/>
      <c r="BX237" s="466"/>
    </row>
    <row r="238" spans="1:76" ht="17" customHeight="1" x14ac:dyDescent="0.35">
      <c r="A238" s="516"/>
      <c r="B238" s="482" t="s">
        <v>23</v>
      </c>
      <c r="C238" s="519" t="s">
        <v>62</v>
      </c>
      <c r="D238" s="489">
        <v>29.97</v>
      </c>
      <c r="E238" s="492">
        <v>8</v>
      </c>
      <c r="F238" s="129">
        <v>15</v>
      </c>
      <c r="G238" s="130">
        <f>'Anchor-AI'!L236</f>
        <v>0</v>
      </c>
      <c r="H238" s="131">
        <f>'Anchor-AI'!M236</f>
        <v>0</v>
      </c>
      <c r="I238" s="131">
        <f>'Anchor-AI'!N236</f>
        <v>0</v>
      </c>
      <c r="J238" s="131">
        <f>'Anchor-AI'!O236</f>
        <v>0</v>
      </c>
      <c r="K238" s="131">
        <f>(Summary!$C$58*H238+Summary!$C$59*I238+Summary!$C$60*J238)/Summary!$C$61</f>
        <v>0</v>
      </c>
      <c r="L238" s="131">
        <f>'Anchor-AI'!P236</f>
        <v>0</v>
      </c>
      <c r="M238" s="131">
        <f>'Anchor-AI'!Q236</f>
        <v>0</v>
      </c>
      <c r="N238" s="131">
        <f>'Anchor-AI'!R236</f>
        <v>0</v>
      </c>
      <c r="O238" s="131">
        <f>'Anchor-AI'!S236</f>
        <v>0</v>
      </c>
      <c r="P238" s="131">
        <f>'Anchor-AI'!T236</f>
        <v>0</v>
      </c>
      <c r="Q238" s="131">
        <f>'Anchor-AI'!U236</f>
        <v>0</v>
      </c>
      <c r="R238" s="131">
        <f>'Anchor-AI'!V236</f>
        <v>0</v>
      </c>
      <c r="S238" s="131">
        <f>'Anchor-AI'!W236</f>
        <v>0</v>
      </c>
      <c r="T238" s="131">
        <f>'Anchor-AI'!X236</f>
        <v>0</v>
      </c>
      <c r="U238" s="131">
        <f>10*LOG10(1/((Summary!$C$75/10^(R238/10)+Summary!$C$76/10^(S238/10)+Summary!$C$77/10^(T238/10))/Summary!$C$78))</f>
        <v>0</v>
      </c>
      <c r="V238" s="131">
        <f>'Anchor-AI'!Y236</f>
        <v>0</v>
      </c>
      <c r="W238" s="131">
        <f>'Anchor-AI'!Z236</f>
        <v>0</v>
      </c>
      <c r="X238" s="132">
        <f t="shared" si="15"/>
        <v>0</v>
      </c>
      <c r="Y238" s="133"/>
      <c r="Z238" s="130">
        <f>'Test-AI'!L236</f>
        <v>0</v>
      </c>
      <c r="AA238" s="380">
        <f>'Test-AI'!M236</f>
        <v>0</v>
      </c>
      <c r="AB238" s="380">
        <f>'Test-AI'!N236</f>
        <v>0</v>
      </c>
      <c r="AC238" s="380">
        <f>'Test-AI'!O236</f>
        <v>0</v>
      </c>
      <c r="AD238" s="380">
        <f>(Summary!$C$58*AA238+Summary!$C$59*AB238+Summary!$C$60*AC238)/Summary!$C$61</f>
        <v>0</v>
      </c>
      <c r="AE238" s="380">
        <f>'Test-AI'!P236</f>
        <v>0</v>
      </c>
      <c r="AF238" s="380">
        <f>'Test-AI'!Q236</f>
        <v>0</v>
      </c>
      <c r="AG238" s="380">
        <f>'Test-AI'!R236</f>
        <v>0</v>
      </c>
      <c r="AH238" s="380">
        <f>'Test-AI'!S236</f>
        <v>0</v>
      </c>
      <c r="AI238" s="380">
        <f>'Test-AI'!T236</f>
        <v>0</v>
      </c>
      <c r="AJ238" s="380">
        <f>'Test-AI'!U236</f>
        <v>0</v>
      </c>
      <c r="AK238" s="380">
        <f>'Test-AI'!V236</f>
        <v>0</v>
      </c>
      <c r="AL238" s="380">
        <f>'Test-AI'!W236</f>
        <v>0</v>
      </c>
      <c r="AM238" s="380">
        <f>'Test-AI'!X236</f>
        <v>0</v>
      </c>
      <c r="AN238" s="380">
        <f>10*LOG10(1/((Summary!$C$75/10^(AK238/10)+Summary!$C$76/10^(AL238/10)+Summary!$C$77/10^(AM238/10))/Summary!$C$78))</f>
        <v>0</v>
      </c>
      <c r="AO238" s="131">
        <f>'Test-AI'!Y236</f>
        <v>0</v>
      </c>
      <c r="AP238" s="131">
        <f>'Test-AI'!Z236</f>
        <v>0</v>
      </c>
      <c r="AQ238" s="132">
        <f t="shared" si="16"/>
        <v>0</v>
      </c>
      <c r="AR238" s="134" t="e">
        <f t="shared" si="17"/>
        <v>#DIV/0!</v>
      </c>
      <c r="AS238" s="135" t="e">
        <f t="shared" si="18"/>
        <v>#DIV/0!</v>
      </c>
      <c r="AT238" s="136"/>
      <c r="AU238" s="136"/>
      <c r="AV238" s="495" t="s">
        <v>121</v>
      </c>
      <c r="AW238" s="478" t="e" cm="1">
        <f t="array" ref="AW238">bdRateExtend($G238:$G241,H238:H241,$Z238:$Z241,AA238:AA241)</f>
        <v>#VALUE!</v>
      </c>
      <c r="AX238" s="479" t="e" cm="1">
        <f t="array" ref="AX238">bdRateExtend($G238:$G243,H238:H243,$Z238:$Z243,AA238:AA243)</f>
        <v>#VALUE!</v>
      </c>
      <c r="AY238" s="479" t="e" cm="1">
        <f t="array" ref="AY238">bdRateExtend($G238:$G243,I238:I243,$Z238:$Z243,AB238:AB243)</f>
        <v>#VALUE!</v>
      </c>
      <c r="AZ238" s="496" t="e" cm="1">
        <f t="array" ref="AZ238">bdRateExtend($G238:$G243,J238:J243,$Z238:$Z243,AC238:AC243)</f>
        <v>#VALUE!</v>
      </c>
      <c r="BA238" s="496" t="e" cm="1">
        <f t="array" ref="BA238">bdRateExtend($G238:$G243,K238:K243,$Z238:$Z243,AD238:AD243)</f>
        <v>#VALUE!</v>
      </c>
      <c r="BB238" s="479" t="e">
        <f>(Summary!$C$89*AX238+Summary!$C$90*AY238+Summary!$C$91*AZ238)/Summary!$C$92</f>
        <v>#VALUE!</v>
      </c>
      <c r="BC238" s="478" t="e" cm="1">
        <f t="array" ref="BC238">bdRateExtend($G238:$G241,L238:L241,$Z238:$Z241,AE238:AE241)</f>
        <v>#VALUE!</v>
      </c>
      <c r="BD238" s="475" t="e" cm="1">
        <f t="array" ref="BD238">bdRateExtend($G238:$G243,L238:L243,$Z238:$Z243,AE238:AE243)</f>
        <v>#VALUE!</v>
      </c>
      <c r="BE238" s="478" t="e" cm="1">
        <f t="array" ref="BE238">bdRateExtend($G238:$G241,M238:M241,$Z238:$Z241,AF238:AF241)</f>
        <v>#VALUE!</v>
      </c>
      <c r="BF238" s="475" t="e" cm="1">
        <f t="array" ref="BF238">bdRateExtend($G238:$G243,M238:M243,$Z238:$Z243,AF238:AF243)</f>
        <v>#VALUE!</v>
      </c>
      <c r="BG238" s="474" t="e" cm="1">
        <f t="array" ref="BG238">bdRateExtend($G238:$G241,N238:N241,$Z238:$Z241,AG238:AG241,"None", FALSE,1)</f>
        <v>#VALUE!</v>
      </c>
      <c r="BH238" s="475" t="e" cm="1">
        <f t="array" ref="BH238">bdRateExtend($G238:$G243,N238:N243,$Z238:$Z243,AG238:AG243,"None", FALSE,1)</f>
        <v>#VALUE!</v>
      </c>
      <c r="BI238" s="474" t="e" cm="1">
        <f t="array" ref="BI238">bdRateExtend($G238:$G241,O238:O241,$Z238:$Z241,AH238:AH241,"None", FALSE,1)</f>
        <v>#VALUE!</v>
      </c>
      <c r="BJ238" s="475" t="e" cm="1">
        <f t="array" ref="BJ238">bdRateExtend($G238:$G243,O238:O243,$Z238:$Z243,AH238:AH243,"None", FALSE,1)</f>
        <v>#VALUE!</v>
      </c>
      <c r="BK238" s="478" t="e" cm="1">
        <f t="array" ref="BK238">bdRateExtend($G238:$G241,P238:P241,$Z238:$Z241,AI238:AI241)</f>
        <v>#VALUE!</v>
      </c>
      <c r="BL238" s="475" t="e" cm="1">
        <f t="array" ref="BL238">bdRateExtend($G238:$G243,P238:P243,$Z238:$Z243,AI238:AI243)</f>
        <v>#VALUE!</v>
      </c>
      <c r="BM238" s="478" t="e" cm="1">
        <f t="array" ref="BM238">bdRateExtend($G238:$G241,Q238:Q241,$Z238:$Z241,AJ238:AJ241)</f>
        <v>#VALUE!</v>
      </c>
      <c r="BN238" s="475" t="e" cm="1">
        <f t="array" ref="BN238">bdRateExtend($G238:$G243,Q238:Q243,$Z238:$Z243,AJ238:AJ243)</f>
        <v>#VALUE!</v>
      </c>
      <c r="BO238" s="478" t="e" cm="1">
        <f t="array" ref="BO238">bdRateExtend($G238:$G241,R238:R241,$Z238:$Z241,AK238:AK241)</f>
        <v>#VALUE!</v>
      </c>
      <c r="BP238" s="479" t="e" cm="1">
        <f t="array" ref="BP238">bdRateExtend($G238:$G243,R238:R243,$Z238:$Z243,AK238:AK243)</f>
        <v>#VALUE!</v>
      </c>
      <c r="BQ238" s="479" t="e" cm="1">
        <f t="array" ref="BQ238">bdRateExtend($G238:$G243,S238:S243,$Z238:$Z243,AL238:AL243)</f>
        <v>#VALUE!</v>
      </c>
      <c r="BR238" s="479" t="e" cm="1">
        <f t="array" ref="BR238">bdRateExtend($G238:$G243,T238:T243,$Z238:$Z243,AM238:AM243)</f>
        <v>#VALUE!</v>
      </c>
      <c r="BS238" s="479" t="e" cm="1">
        <f t="array" ref="BS238">bdRateExtend($G238:$G243,U238:U243,$Z238:$Z243,AN238:AN243)</f>
        <v>#VALUE!</v>
      </c>
      <c r="BT238" s="479" t="e">
        <f>(Summary!$C$103*BP238+Summary!$C$104*BQ238+Summary!$C$105*BR238)/Summary!$C$106</f>
        <v>#VALUE!</v>
      </c>
      <c r="BU238" s="462" cm="1">
        <f t="array" ref="BU238">testVMAFRange($G238:$G241,N238:N241,$Z238:$Z241,AG238:AG241)</f>
        <v>0</v>
      </c>
      <c r="BV238" s="464" cm="1">
        <f t="array" ref="BV238">testVMAFRange($G238:$G243,N238:N243,$Z238:$Z243,AG238:AG243)</f>
        <v>0</v>
      </c>
      <c r="BW238" s="462" cm="1">
        <f t="array" ref="BW238">testVMAFRange($G238:$G241,O238:O241,$Z238:$Z241,AH238:AH241)</f>
        <v>0</v>
      </c>
      <c r="BX238" s="464" cm="1">
        <f t="array" ref="BX238">testVMAFRange($G238:$G243,O238:O243,$Z238:$Z243,AH238:AH243)</f>
        <v>0</v>
      </c>
    </row>
    <row r="239" spans="1:76" ht="17" customHeight="1" x14ac:dyDescent="0.35">
      <c r="A239" s="516"/>
      <c r="B239" s="483"/>
      <c r="C239" s="520"/>
      <c r="D239" s="490"/>
      <c r="E239" s="493"/>
      <c r="F239" s="138">
        <v>23</v>
      </c>
      <c r="G239" s="139">
        <f>'Anchor-AI'!L237</f>
        <v>0</v>
      </c>
      <c r="H239" s="140">
        <f>'Anchor-AI'!M237</f>
        <v>0</v>
      </c>
      <c r="I239" s="140">
        <f>'Anchor-AI'!N237</f>
        <v>0</v>
      </c>
      <c r="J239" s="140">
        <f>'Anchor-AI'!O237</f>
        <v>0</v>
      </c>
      <c r="K239" s="140">
        <f>(Summary!$C$58*H239+Summary!$C$59*I239+Summary!$C$60*J239)/Summary!$C$61</f>
        <v>0</v>
      </c>
      <c r="L239" s="140">
        <f>'Anchor-AI'!P237</f>
        <v>0</v>
      </c>
      <c r="M239" s="140">
        <f>'Anchor-AI'!Q237</f>
        <v>0</v>
      </c>
      <c r="N239" s="140">
        <f>'Anchor-AI'!R237</f>
        <v>0</v>
      </c>
      <c r="O239" s="140">
        <f>'Anchor-AI'!S237</f>
        <v>0</v>
      </c>
      <c r="P239" s="140">
        <f>'Anchor-AI'!T237</f>
        <v>0</v>
      </c>
      <c r="Q239" s="140">
        <f>'Anchor-AI'!U237</f>
        <v>0</v>
      </c>
      <c r="R239" s="140">
        <f>'Anchor-AI'!V237</f>
        <v>0</v>
      </c>
      <c r="S239" s="140">
        <f>'Anchor-AI'!W237</f>
        <v>0</v>
      </c>
      <c r="T239" s="140">
        <f>'Anchor-AI'!X237</f>
        <v>0</v>
      </c>
      <c r="U239" s="140">
        <f>10*LOG10(1/((Summary!$C$75/10^(R239/10)+Summary!$C$76/10^(S239/10)+Summary!$C$77/10^(T239/10))/Summary!$C$78))</f>
        <v>0</v>
      </c>
      <c r="V239" s="140">
        <f>'Anchor-AI'!Y237</f>
        <v>0</v>
      </c>
      <c r="W239" s="140">
        <f>'Anchor-AI'!Z237</f>
        <v>0</v>
      </c>
      <c r="X239" s="141">
        <f t="shared" si="15"/>
        <v>0</v>
      </c>
      <c r="Y239" s="133"/>
      <c r="Z239" s="139">
        <f>'Test-AI'!L237</f>
        <v>0</v>
      </c>
      <c r="AA239" s="381">
        <f>'Test-AI'!M237</f>
        <v>0</v>
      </c>
      <c r="AB239" s="381">
        <f>'Test-AI'!N237</f>
        <v>0</v>
      </c>
      <c r="AC239" s="381">
        <f>'Test-AI'!O237</f>
        <v>0</v>
      </c>
      <c r="AD239" s="381">
        <f>(Summary!$C$58*AA239+Summary!$C$59*AB239+Summary!$C$60*AC239)/Summary!$C$61</f>
        <v>0</v>
      </c>
      <c r="AE239" s="381">
        <f>'Test-AI'!P237</f>
        <v>0</v>
      </c>
      <c r="AF239" s="381">
        <f>'Test-AI'!Q237</f>
        <v>0</v>
      </c>
      <c r="AG239" s="381">
        <f>'Test-AI'!R237</f>
        <v>0</v>
      </c>
      <c r="AH239" s="381">
        <f>'Test-AI'!S237</f>
        <v>0</v>
      </c>
      <c r="AI239" s="381">
        <f>'Test-AI'!T237</f>
        <v>0</v>
      </c>
      <c r="AJ239" s="381">
        <f>'Test-AI'!U237</f>
        <v>0</v>
      </c>
      <c r="AK239" s="381">
        <f>'Test-AI'!V237</f>
        <v>0</v>
      </c>
      <c r="AL239" s="381">
        <f>'Test-AI'!W237</f>
        <v>0</v>
      </c>
      <c r="AM239" s="381">
        <f>'Test-AI'!X237</f>
        <v>0</v>
      </c>
      <c r="AN239" s="381">
        <f>10*LOG10(1/((Summary!$C$75/10^(AK239/10)+Summary!$C$76/10^(AL239/10)+Summary!$C$77/10^(AM239/10))/Summary!$C$78))</f>
        <v>0</v>
      </c>
      <c r="AO239" s="140">
        <f>'Test-AI'!Y237</f>
        <v>0</v>
      </c>
      <c r="AP239" s="140">
        <f>'Test-AI'!Z237</f>
        <v>0</v>
      </c>
      <c r="AQ239" s="141">
        <f t="shared" si="16"/>
        <v>0</v>
      </c>
      <c r="AR239" s="142" t="e">
        <f t="shared" si="17"/>
        <v>#DIV/0!</v>
      </c>
      <c r="AS239" s="143" t="e">
        <f t="shared" si="18"/>
        <v>#DIV/0!</v>
      </c>
      <c r="AT239" s="136"/>
      <c r="AU239" s="136"/>
      <c r="AV239" s="467"/>
      <c r="AW239" s="468"/>
      <c r="AX239" s="480"/>
      <c r="AY239" s="480"/>
      <c r="AZ239" s="497"/>
      <c r="BA239" s="497"/>
      <c r="BB239" s="480"/>
      <c r="BC239" s="468"/>
      <c r="BD239" s="476"/>
      <c r="BE239" s="468"/>
      <c r="BF239" s="476"/>
      <c r="BG239" s="469"/>
      <c r="BH239" s="476"/>
      <c r="BI239" s="469"/>
      <c r="BJ239" s="476"/>
      <c r="BK239" s="468"/>
      <c r="BL239" s="476"/>
      <c r="BM239" s="468"/>
      <c r="BN239" s="476"/>
      <c r="BO239" s="468"/>
      <c r="BP239" s="480"/>
      <c r="BQ239" s="480"/>
      <c r="BR239" s="480"/>
      <c r="BS239" s="480"/>
      <c r="BT239" s="480"/>
      <c r="BU239" s="463"/>
      <c r="BV239" s="465"/>
      <c r="BW239" s="463"/>
      <c r="BX239" s="465"/>
    </row>
    <row r="240" spans="1:76" ht="17" customHeight="1" x14ac:dyDescent="0.35">
      <c r="A240" s="516"/>
      <c r="B240" s="483"/>
      <c r="C240" s="520"/>
      <c r="D240" s="490"/>
      <c r="E240" s="493"/>
      <c r="F240" s="138">
        <v>31</v>
      </c>
      <c r="G240" s="139">
        <f>'Anchor-AI'!L238</f>
        <v>0</v>
      </c>
      <c r="H240" s="140">
        <f>'Anchor-AI'!M238</f>
        <v>0</v>
      </c>
      <c r="I240" s="140">
        <f>'Anchor-AI'!N238</f>
        <v>0</v>
      </c>
      <c r="J240" s="140">
        <f>'Anchor-AI'!O238</f>
        <v>0</v>
      </c>
      <c r="K240" s="140">
        <f>(Summary!$C$58*H240+Summary!$C$59*I240+Summary!$C$60*J240)/Summary!$C$61</f>
        <v>0</v>
      </c>
      <c r="L240" s="140">
        <f>'Anchor-AI'!P238</f>
        <v>0</v>
      </c>
      <c r="M240" s="140">
        <f>'Anchor-AI'!Q238</f>
        <v>0</v>
      </c>
      <c r="N240" s="140">
        <f>'Anchor-AI'!R238</f>
        <v>0</v>
      </c>
      <c r="O240" s="140">
        <f>'Anchor-AI'!S238</f>
        <v>0</v>
      </c>
      <c r="P240" s="140">
        <f>'Anchor-AI'!T238</f>
        <v>0</v>
      </c>
      <c r="Q240" s="140">
        <f>'Anchor-AI'!U238</f>
        <v>0</v>
      </c>
      <c r="R240" s="140">
        <f>'Anchor-AI'!V238</f>
        <v>0</v>
      </c>
      <c r="S240" s="140">
        <f>'Anchor-AI'!W238</f>
        <v>0</v>
      </c>
      <c r="T240" s="140">
        <f>'Anchor-AI'!X238</f>
        <v>0</v>
      </c>
      <c r="U240" s="140">
        <f>10*LOG10(1/((Summary!$C$75/10^(R240/10)+Summary!$C$76/10^(S240/10)+Summary!$C$77/10^(T240/10))/Summary!$C$78))</f>
        <v>0</v>
      </c>
      <c r="V240" s="140">
        <f>'Anchor-AI'!Y238</f>
        <v>0</v>
      </c>
      <c r="W240" s="140">
        <f>'Anchor-AI'!Z238</f>
        <v>0</v>
      </c>
      <c r="X240" s="141">
        <f t="shared" si="15"/>
        <v>0</v>
      </c>
      <c r="Y240" s="133"/>
      <c r="Z240" s="139">
        <f>'Test-AI'!L238</f>
        <v>0</v>
      </c>
      <c r="AA240" s="381">
        <f>'Test-AI'!M238</f>
        <v>0</v>
      </c>
      <c r="AB240" s="381">
        <f>'Test-AI'!N238</f>
        <v>0</v>
      </c>
      <c r="AC240" s="381">
        <f>'Test-AI'!O238</f>
        <v>0</v>
      </c>
      <c r="AD240" s="381">
        <f>(Summary!$C$58*AA240+Summary!$C$59*AB240+Summary!$C$60*AC240)/Summary!$C$61</f>
        <v>0</v>
      </c>
      <c r="AE240" s="381">
        <f>'Test-AI'!P238</f>
        <v>0</v>
      </c>
      <c r="AF240" s="381">
        <f>'Test-AI'!Q238</f>
        <v>0</v>
      </c>
      <c r="AG240" s="381">
        <f>'Test-AI'!R238</f>
        <v>0</v>
      </c>
      <c r="AH240" s="381">
        <f>'Test-AI'!S238</f>
        <v>0</v>
      </c>
      <c r="AI240" s="381">
        <f>'Test-AI'!T238</f>
        <v>0</v>
      </c>
      <c r="AJ240" s="381">
        <f>'Test-AI'!U238</f>
        <v>0</v>
      </c>
      <c r="AK240" s="381">
        <f>'Test-AI'!V238</f>
        <v>0</v>
      </c>
      <c r="AL240" s="381">
        <f>'Test-AI'!W238</f>
        <v>0</v>
      </c>
      <c r="AM240" s="381">
        <f>'Test-AI'!X238</f>
        <v>0</v>
      </c>
      <c r="AN240" s="381">
        <f>10*LOG10(1/((Summary!$C$75/10^(AK240/10)+Summary!$C$76/10^(AL240/10)+Summary!$C$77/10^(AM240/10))/Summary!$C$78))</f>
        <v>0</v>
      </c>
      <c r="AO240" s="140">
        <f>'Test-AI'!Y238</f>
        <v>0</v>
      </c>
      <c r="AP240" s="140">
        <f>'Test-AI'!Z238</f>
        <v>0</v>
      </c>
      <c r="AQ240" s="141">
        <f t="shared" si="16"/>
        <v>0</v>
      </c>
      <c r="AR240" s="142" t="e">
        <f t="shared" si="17"/>
        <v>#DIV/0!</v>
      </c>
      <c r="AS240" s="143" t="e">
        <f t="shared" si="18"/>
        <v>#DIV/0!</v>
      </c>
      <c r="AT240" s="136"/>
      <c r="AU240" s="136"/>
      <c r="AV240" s="467" t="s">
        <v>122</v>
      </c>
      <c r="AW240" s="468" t="e" cm="1">
        <f t="array" ref="AW240">bdRateExtend($G239:$G242,H239:H242,$Z239:$Z242,AA239:AA242)</f>
        <v>#VALUE!</v>
      </c>
      <c r="AX240" s="480"/>
      <c r="AY240" s="480"/>
      <c r="AZ240" s="497"/>
      <c r="BA240" s="497"/>
      <c r="BB240" s="480"/>
      <c r="BC240" s="468" t="e" cm="1">
        <f t="array" ref="BC240">bdRateExtend($G239:$G242,L239:L242,$Z239:$Z242,AE239:AE242)</f>
        <v>#VALUE!</v>
      </c>
      <c r="BD240" s="476"/>
      <c r="BE240" s="468" t="e" cm="1">
        <f t="array" ref="BE240">bdRateExtend($G239:$G242,M239:M242,$Z239:$Z242,AF239:AF242)</f>
        <v>#VALUE!</v>
      </c>
      <c r="BF240" s="476"/>
      <c r="BG240" s="469" t="e" cm="1">
        <f t="array" ref="BG240">bdRateExtend($G239:$G242,N239:N242,$Z239:$Z242,AG239:AG242,"None", FALSE,1)</f>
        <v>#VALUE!</v>
      </c>
      <c r="BH240" s="476"/>
      <c r="BI240" s="469" t="e" cm="1">
        <f t="array" ref="BI240">bdRateExtend($G239:$G242,O239:O242,$Z239:$Z242,AH239:AH242,"None", FALSE,1)</f>
        <v>#VALUE!</v>
      </c>
      <c r="BJ240" s="476"/>
      <c r="BK240" s="468" t="e" cm="1">
        <f t="array" ref="BK240">bdRateExtend($G239:$G242,P239:P242,$Z239:$Z242,AI239:AI242)</f>
        <v>#VALUE!</v>
      </c>
      <c r="BL240" s="476"/>
      <c r="BM240" s="468" t="e" cm="1">
        <f t="array" ref="BM240">bdRateExtend($G239:$G242,Q239:Q242,$Z239:$Z242,AJ239:AJ242)</f>
        <v>#VALUE!</v>
      </c>
      <c r="BN240" s="476"/>
      <c r="BO240" s="468" t="e" cm="1">
        <f t="array" ref="BO240">bdRateExtend($G239:$G242,R239:R242,$Z239:$Z242,AK239:AK242)</f>
        <v>#VALUE!</v>
      </c>
      <c r="BP240" s="480"/>
      <c r="BQ240" s="480"/>
      <c r="BR240" s="480"/>
      <c r="BS240" s="480"/>
      <c r="BT240" s="480"/>
      <c r="BU240" s="463" cm="1">
        <f t="array" ref="BU240">testVMAFRange($G239:$G242,N239:N242,$Z239:$Z242,AG239:AG242)</f>
        <v>0</v>
      </c>
      <c r="BV240" s="465"/>
      <c r="BW240" s="463" cm="1">
        <f t="array" ref="BW240">testVMAFRange($G239:$G242,O239:O242,$Z239:$Z242,AH239:AH242)</f>
        <v>0</v>
      </c>
      <c r="BX240" s="465"/>
    </row>
    <row r="241" spans="1:76" ht="17" customHeight="1" x14ac:dyDescent="0.35">
      <c r="A241" s="516"/>
      <c r="B241" s="483"/>
      <c r="C241" s="520"/>
      <c r="D241" s="490"/>
      <c r="E241" s="493"/>
      <c r="F241" s="138">
        <v>39</v>
      </c>
      <c r="G241" s="139">
        <f>'Anchor-AI'!L239</f>
        <v>0</v>
      </c>
      <c r="H241" s="140">
        <f>'Anchor-AI'!M239</f>
        <v>0</v>
      </c>
      <c r="I241" s="140">
        <f>'Anchor-AI'!N239</f>
        <v>0</v>
      </c>
      <c r="J241" s="140">
        <f>'Anchor-AI'!O239</f>
        <v>0</v>
      </c>
      <c r="K241" s="140">
        <f>(Summary!$C$58*H241+Summary!$C$59*I241+Summary!$C$60*J241)/Summary!$C$61</f>
        <v>0</v>
      </c>
      <c r="L241" s="140">
        <f>'Anchor-AI'!P239</f>
        <v>0</v>
      </c>
      <c r="M241" s="140">
        <f>'Anchor-AI'!Q239</f>
        <v>0</v>
      </c>
      <c r="N241" s="140">
        <f>'Anchor-AI'!R239</f>
        <v>0</v>
      </c>
      <c r="O241" s="140">
        <f>'Anchor-AI'!S239</f>
        <v>0</v>
      </c>
      <c r="P241" s="140">
        <f>'Anchor-AI'!T239</f>
        <v>0</v>
      </c>
      <c r="Q241" s="140">
        <f>'Anchor-AI'!U239</f>
        <v>0</v>
      </c>
      <c r="R241" s="140">
        <f>'Anchor-AI'!V239</f>
        <v>0</v>
      </c>
      <c r="S241" s="140">
        <f>'Anchor-AI'!W239</f>
        <v>0</v>
      </c>
      <c r="T241" s="140">
        <f>'Anchor-AI'!X239</f>
        <v>0</v>
      </c>
      <c r="U241" s="140">
        <f>10*LOG10(1/((Summary!$C$75/10^(R241/10)+Summary!$C$76/10^(S241/10)+Summary!$C$77/10^(T241/10))/Summary!$C$78))</f>
        <v>0</v>
      </c>
      <c r="V241" s="140">
        <f>'Anchor-AI'!Y239</f>
        <v>0</v>
      </c>
      <c r="W241" s="140">
        <f>'Anchor-AI'!Z239</f>
        <v>0</v>
      </c>
      <c r="X241" s="141">
        <f t="shared" si="15"/>
        <v>0</v>
      </c>
      <c r="Y241" s="133"/>
      <c r="Z241" s="139">
        <f>'Test-AI'!L239</f>
        <v>0</v>
      </c>
      <c r="AA241" s="381">
        <f>'Test-AI'!M239</f>
        <v>0</v>
      </c>
      <c r="AB241" s="381">
        <f>'Test-AI'!N239</f>
        <v>0</v>
      </c>
      <c r="AC241" s="381">
        <f>'Test-AI'!O239</f>
        <v>0</v>
      </c>
      <c r="AD241" s="381">
        <f>(Summary!$C$58*AA241+Summary!$C$59*AB241+Summary!$C$60*AC241)/Summary!$C$61</f>
        <v>0</v>
      </c>
      <c r="AE241" s="381">
        <f>'Test-AI'!P239</f>
        <v>0</v>
      </c>
      <c r="AF241" s="381">
        <f>'Test-AI'!Q239</f>
        <v>0</v>
      </c>
      <c r="AG241" s="381">
        <f>'Test-AI'!R239</f>
        <v>0</v>
      </c>
      <c r="AH241" s="381">
        <f>'Test-AI'!S239</f>
        <v>0</v>
      </c>
      <c r="AI241" s="381">
        <f>'Test-AI'!T239</f>
        <v>0</v>
      </c>
      <c r="AJ241" s="381">
        <f>'Test-AI'!U239</f>
        <v>0</v>
      </c>
      <c r="AK241" s="381">
        <f>'Test-AI'!V239</f>
        <v>0</v>
      </c>
      <c r="AL241" s="381">
        <f>'Test-AI'!W239</f>
        <v>0</v>
      </c>
      <c r="AM241" s="381">
        <f>'Test-AI'!X239</f>
        <v>0</v>
      </c>
      <c r="AN241" s="381">
        <f>10*LOG10(1/((Summary!$C$75/10^(AK241/10)+Summary!$C$76/10^(AL241/10)+Summary!$C$77/10^(AM241/10))/Summary!$C$78))</f>
        <v>0</v>
      </c>
      <c r="AO241" s="140">
        <f>'Test-AI'!Y239</f>
        <v>0</v>
      </c>
      <c r="AP241" s="140">
        <f>'Test-AI'!Z239</f>
        <v>0</v>
      </c>
      <c r="AQ241" s="141">
        <f t="shared" si="16"/>
        <v>0</v>
      </c>
      <c r="AR241" s="142" t="e">
        <f t="shared" si="17"/>
        <v>#DIV/0!</v>
      </c>
      <c r="AS241" s="143" t="e">
        <f t="shared" si="18"/>
        <v>#DIV/0!</v>
      </c>
      <c r="AT241" s="136"/>
      <c r="AU241" s="136"/>
      <c r="AV241" s="467"/>
      <c r="AW241" s="468"/>
      <c r="AX241" s="480"/>
      <c r="AY241" s="480"/>
      <c r="AZ241" s="497"/>
      <c r="BA241" s="497"/>
      <c r="BB241" s="480"/>
      <c r="BC241" s="468"/>
      <c r="BD241" s="476"/>
      <c r="BE241" s="468"/>
      <c r="BF241" s="476"/>
      <c r="BG241" s="469"/>
      <c r="BH241" s="476"/>
      <c r="BI241" s="469"/>
      <c r="BJ241" s="476"/>
      <c r="BK241" s="468"/>
      <c r="BL241" s="476"/>
      <c r="BM241" s="468"/>
      <c r="BN241" s="476"/>
      <c r="BO241" s="468"/>
      <c r="BP241" s="480"/>
      <c r="BQ241" s="480"/>
      <c r="BR241" s="480"/>
      <c r="BS241" s="480"/>
      <c r="BT241" s="480"/>
      <c r="BU241" s="463"/>
      <c r="BV241" s="465"/>
      <c r="BW241" s="463"/>
      <c r="BX241" s="465"/>
    </row>
    <row r="242" spans="1:76" ht="17" customHeight="1" x14ac:dyDescent="0.35">
      <c r="A242" s="516"/>
      <c r="B242" s="483"/>
      <c r="C242" s="520"/>
      <c r="D242" s="490"/>
      <c r="E242" s="493"/>
      <c r="F242" s="138">
        <v>47</v>
      </c>
      <c r="G242" s="139">
        <f>'Anchor-AI'!L240</f>
        <v>0</v>
      </c>
      <c r="H242" s="140">
        <f>'Anchor-AI'!M240</f>
        <v>0</v>
      </c>
      <c r="I242" s="140">
        <f>'Anchor-AI'!N240</f>
        <v>0</v>
      </c>
      <c r="J242" s="140">
        <f>'Anchor-AI'!O240</f>
        <v>0</v>
      </c>
      <c r="K242" s="140">
        <f>(Summary!$C$58*H242+Summary!$C$59*I242+Summary!$C$60*J242)/Summary!$C$61</f>
        <v>0</v>
      </c>
      <c r="L242" s="140">
        <f>'Anchor-AI'!P240</f>
        <v>0</v>
      </c>
      <c r="M242" s="140">
        <f>'Anchor-AI'!Q240</f>
        <v>0</v>
      </c>
      <c r="N242" s="140">
        <f>'Anchor-AI'!R240</f>
        <v>0</v>
      </c>
      <c r="O242" s="140">
        <f>'Anchor-AI'!S240</f>
        <v>0</v>
      </c>
      <c r="P242" s="140">
        <f>'Anchor-AI'!T240</f>
        <v>0</v>
      </c>
      <c r="Q242" s="140">
        <f>'Anchor-AI'!U240</f>
        <v>0</v>
      </c>
      <c r="R242" s="140">
        <f>'Anchor-AI'!V240</f>
        <v>0</v>
      </c>
      <c r="S242" s="140">
        <f>'Anchor-AI'!W240</f>
        <v>0</v>
      </c>
      <c r="T242" s="140">
        <f>'Anchor-AI'!X240</f>
        <v>0</v>
      </c>
      <c r="U242" s="140">
        <f>10*LOG10(1/((Summary!$C$75/10^(R242/10)+Summary!$C$76/10^(S242/10)+Summary!$C$77/10^(T242/10))/Summary!$C$78))</f>
        <v>0</v>
      </c>
      <c r="V242" s="140">
        <f>'Anchor-AI'!Y240</f>
        <v>0</v>
      </c>
      <c r="W242" s="140">
        <f>'Anchor-AI'!Z240</f>
        <v>0</v>
      </c>
      <c r="X242" s="141">
        <f t="shared" si="15"/>
        <v>0</v>
      </c>
      <c r="Y242" s="133"/>
      <c r="Z242" s="139">
        <f>'Test-AI'!L240</f>
        <v>0</v>
      </c>
      <c r="AA242" s="381">
        <f>'Test-AI'!M240</f>
        <v>0</v>
      </c>
      <c r="AB242" s="381">
        <f>'Test-AI'!N240</f>
        <v>0</v>
      </c>
      <c r="AC242" s="381">
        <f>'Test-AI'!O240</f>
        <v>0</v>
      </c>
      <c r="AD242" s="381">
        <f>(Summary!$C$58*AA242+Summary!$C$59*AB242+Summary!$C$60*AC242)/Summary!$C$61</f>
        <v>0</v>
      </c>
      <c r="AE242" s="381">
        <f>'Test-AI'!P240</f>
        <v>0</v>
      </c>
      <c r="AF242" s="381">
        <f>'Test-AI'!Q240</f>
        <v>0</v>
      </c>
      <c r="AG242" s="381">
        <f>'Test-AI'!R240</f>
        <v>0</v>
      </c>
      <c r="AH242" s="381">
        <f>'Test-AI'!S240</f>
        <v>0</v>
      </c>
      <c r="AI242" s="381">
        <f>'Test-AI'!T240</f>
        <v>0</v>
      </c>
      <c r="AJ242" s="381">
        <f>'Test-AI'!U240</f>
        <v>0</v>
      </c>
      <c r="AK242" s="381">
        <f>'Test-AI'!V240</f>
        <v>0</v>
      </c>
      <c r="AL242" s="381">
        <f>'Test-AI'!W240</f>
        <v>0</v>
      </c>
      <c r="AM242" s="381">
        <f>'Test-AI'!X240</f>
        <v>0</v>
      </c>
      <c r="AN242" s="381">
        <f>10*LOG10(1/((Summary!$C$75/10^(AK242/10)+Summary!$C$76/10^(AL242/10)+Summary!$C$77/10^(AM242/10))/Summary!$C$78))</f>
        <v>0</v>
      </c>
      <c r="AO242" s="140">
        <f>'Test-AI'!Y240</f>
        <v>0</v>
      </c>
      <c r="AP242" s="140">
        <f>'Test-AI'!Z240</f>
        <v>0</v>
      </c>
      <c r="AQ242" s="141">
        <f t="shared" si="16"/>
        <v>0</v>
      </c>
      <c r="AR242" s="142" t="e">
        <f t="shared" si="17"/>
        <v>#DIV/0!</v>
      </c>
      <c r="AS242" s="143" t="e">
        <f t="shared" si="18"/>
        <v>#DIV/0!</v>
      </c>
      <c r="AT242" s="136"/>
      <c r="AU242" s="136"/>
      <c r="AV242" s="467" t="s">
        <v>123</v>
      </c>
      <c r="AW242" s="468" t="e" cm="1">
        <f t="array" ref="AW242">bdRateExtend($G240:$G243,H240:H243,$Z240:$Z243,AA240:AA243)</f>
        <v>#VALUE!</v>
      </c>
      <c r="AX242" s="480"/>
      <c r="AY242" s="480"/>
      <c r="AZ242" s="497"/>
      <c r="BA242" s="497"/>
      <c r="BB242" s="480"/>
      <c r="BC242" s="468" t="e" cm="1">
        <f t="array" ref="BC242">bdRateExtend($G240:$G243,L240:L243,$Z240:$Z243,AE240:AE243)</f>
        <v>#VALUE!</v>
      </c>
      <c r="BD242" s="476"/>
      <c r="BE242" s="468" t="e" cm="1">
        <f t="array" ref="BE242">bdRateExtend($G240:$G243,M240:M243,$Z240:$Z243,AF240:AF243)</f>
        <v>#VALUE!</v>
      </c>
      <c r="BF242" s="476"/>
      <c r="BG242" s="469" t="e" cm="1">
        <f t="array" ref="BG242">bdRateExtend($G240:$G243,N240:N243,$Z240:$Z243,AG240:AG243,"None", FALSE,1)</f>
        <v>#VALUE!</v>
      </c>
      <c r="BH242" s="476"/>
      <c r="BI242" s="469" t="e" cm="1">
        <f t="array" ref="BI242">bdRateExtend($G240:$G243,O240:O243,$Z240:$Z243,AH240:AH243,"None", FALSE,1)</f>
        <v>#VALUE!</v>
      </c>
      <c r="BJ242" s="476"/>
      <c r="BK242" s="468" t="e" cm="1">
        <f t="array" ref="BK242">bdRateExtend($G240:$G243,P240:P243,$Z240:$Z243,AI240:AI243)</f>
        <v>#VALUE!</v>
      </c>
      <c r="BL242" s="476"/>
      <c r="BM242" s="468" t="e" cm="1">
        <f t="array" ref="BM242">bdRateExtend($G240:$G243,Q240:Q243,$Z240:$Z243,AJ240:AJ243)</f>
        <v>#VALUE!</v>
      </c>
      <c r="BN242" s="476"/>
      <c r="BO242" s="468" t="e" cm="1">
        <f t="array" ref="BO242">bdRateExtend($G240:$G243,R240:R243,$Z240:$Z243,AK240:AK243)</f>
        <v>#VALUE!</v>
      </c>
      <c r="BP242" s="480"/>
      <c r="BQ242" s="480"/>
      <c r="BR242" s="480"/>
      <c r="BS242" s="480"/>
      <c r="BT242" s="480"/>
      <c r="BU242" s="463" cm="1">
        <f t="array" ref="BU242">testVMAFRange($G240:$G243,N240:N243,$Z240:$Z243,AG240:AG243)</f>
        <v>0</v>
      </c>
      <c r="BV242" s="465"/>
      <c r="BW242" s="463" cm="1">
        <f t="array" ref="BW242">testVMAFRange($G240:$G243,O240:O243,$Z240:$Z243,AH240:AH243)</f>
        <v>0</v>
      </c>
      <c r="BX242" s="465"/>
    </row>
    <row r="243" spans="1:76" ht="17" customHeight="1" thickBot="1" x14ac:dyDescent="0.4">
      <c r="A243" s="516"/>
      <c r="B243" s="518"/>
      <c r="C243" s="521"/>
      <c r="D243" s="522"/>
      <c r="E243" s="523"/>
      <c r="F243" s="144">
        <v>55</v>
      </c>
      <c r="G243" s="145">
        <f>'Anchor-AI'!L241</f>
        <v>0</v>
      </c>
      <c r="H243" s="146">
        <f>'Anchor-AI'!M241</f>
        <v>0</v>
      </c>
      <c r="I243" s="146">
        <f>'Anchor-AI'!N241</f>
        <v>0</v>
      </c>
      <c r="J243" s="146">
        <f>'Anchor-AI'!O241</f>
        <v>0</v>
      </c>
      <c r="K243" s="146">
        <f>(Summary!$C$58*H243+Summary!$C$59*I243+Summary!$C$60*J243)/Summary!$C$61</f>
        <v>0</v>
      </c>
      <c r="L243" s="146">
        <f>'Anchor-AI'!P241</f>
        <v>0</v>
      </c>
      <c r="M243" s="146">
        <f>'Anchor-AI'!Q241</f>
        <v>0</v>
      </c>
      <c r="N243" s="146">
        <f>'Anchor-AI'!R241</f>
        <v>0</v>
      </c>
      <c r="O243" s="146">
        <f>'Anchor-AI'!S241</f>
        <v>0</v>
      </c>
      <c r="P243" s="146">
        <f>'Anchor-AI'!T241</f>
        <v>0</v>
      </c>
      <c r="Q243" s="146">
        <f>'Anchor-AI'!U241</f>
        <v>0</v>
      </c>
      <c r="R243" s="146">
        <f>'Anchor-AI'!V241</f>
        <v>0</v>
      </c>
      <c r="S243" s="146">
        <f>'Anchor-AI'!W241</f>
        <v>0</v>
      </c>
      <c r="T243" s="146">
        <f>'Anchor-AI'!X241</f>
        <v>0</v>
      </c>
      <c r="U243" s="146">
        <f>10*LOG10(1/((Summary!$C$75/10^(R243/10)+Summary!$C$76/10^(S243/10)+Summary!$C$77/10^(T243/10))/Summary!$C$78))</f>
        <v>0</v>
      </c>
      <c r="V243" s="140">
        <f>'Anchor-AI'!Y241</f>
        <v>0</v>
      </c>
      <c r="W243" s="140">
        <f>'Anchor-AI'!Z241</f>
        <v>0</v>
      </c>
      <c r="X243" s="147">
        <f t="shared" si="15"/>
        <v>0</v>
      </c>
      <c r="Y243" s="133"/>
      <c r="Z243" s="145">
        <f>'Test-AI'!L241</f>
        <v>0</v>
      </c>
      <c r="AA243" s="382">
        <f>'Test-AI'!M241</f>
        <v>0</v>
      </c>
      <c r="AB243" s="382">
        <f>'Test-AI'!N241</f>
        <v>0</v>
      </c>
      <c r="AC243" s="382">
        <f>'Test-AI'!O241</f>
        <v>0</v>
      </c>
      <c r="AD243" s="382">
        <f>(Summary!$C$58*AA243+Summary!$C$59*AB243+Summary!$C$60*AC243)/Summary!$C$61</f>
        <v>0</v>
      </c>
      <c r="AE243" s="382">
        <f>'Test-AI'!P241</f>
        <v>0</v>
      </c>
      <c r="AF243" s="382">
        <f>'Test-AI'!Q241</f>
        <v>0</v>
      </c>
      <c r="AG243" s="382">
        <f>'Test-AI'!R241</f>
        <v>0</v>
      </c>
      <c r="AH243" s="382">
        <f>'Test-AI'!S241</f>
        <v>0</v>
      </c>
      <c r="AI243" s="382">
        <f>'Test-AI'!T241</f>
        <v>0</v>
      </c>
      <c r="AJ243" s="382">
        <f>'Test-AI'!U241</f>
        <v>0</v>
      </c>
      <c r="AK243" s="382">
        <f>'Test-AI'!V241</f>
        <v>0</v>
      </c>
      <c r="AL243" s="382">
        <f>'Test-AI'!W241</f>
        <v>0</v>
      </c>
      <c r="AM243" s="382">
        <f>'Test-AI'!X241</f>
        <v>0</v>
      </c>
      <c r="AN243" s="382">
        <f>10*LOG10(1/((Summary!$C$75/10^(AK243/10)+Summary!$C$76/10^(AL243/10)+Summary!$C$77/10^(AM243/10))/Summary!$C$78))</f>
        <v>0</v>
      </c>
      <c r="AO243" s="140">
        <f>'Test-AI'!Y241</f>
        <v>0</v>
      </c>
      <c r="AP243" s="140">
        <f>'Test-AI'!Z241</f>
        <v>0</v>
      </c>
      <c r="AQ243" s="147">
        <f t="shared" si="16"/>
        <v>0</v>
      </c>
      <c r="AR243" s="148" t="e">
        <f t="shared" si="17"/>
        <v>#DIV/0!</v>
      </c>
      <c r="AS243" s="149" t="e">
        <f t="shared" si="18"/>
        <v>#DIV/0!</v>
      </c>
      <c r="AT243" s="136"/>
      <c r="AU243" s="136"/>
      <c r="AV243" s="470"/>
      <c r="AW243" s="471"/>
      <c r="AX243" s="481"/>
      <c r="AY243" s="481"/>
      <c r="AZ243" s="498"/>
      <c r="BA243" s="498"/>
      <c r="BB243" s="481"/>
      <c r="BC243" s="471"/>
      <c r="BD243" s="477"/>
      <c r="BE243" s="471"/>
      <c r="BF243" s="477"/>
      <c r="BG243" s="472"/>
      <c r="BH243" s="477"/>
      <c r="BI243" s="472"/>
      <c r="BJ243" s="477"/>
      <c r="BK243" s="471"/>
      <c r="BL243" s="477"/>
      <c r="BM243" s="471"/>
      <c r="BN243" s="477"/>
      <c r="BO243" s="471"/>
      <c r="BP243" s="481"/>
      <c r="BQ243" s="481"/>
      <c r="BR243" s="481"/>
      <c r="BS243" s="481"/>
      <c r="BT243" s="481"/>
      <c r="BU243" s="473"/>
      <c r="BV243" s="466"/>
      <c r="BW243" s="473"/>
      <c r="BX243" s="466"/>
    </row>
    <row r="244" spans="1:76" ht="17" customHeight="1" x14ac:dyDescent="0.35">
      <c r="A244" s="516"/>
      <c r="B244" s="482" t="s">
        <v>23</v>
      </c>
      <c r="C244" s="519" t="s">
        <v>63</v>
      </c>
      <c r="D244" s="489">
        <v>29.97</v>
      </c>
      <c r="E244" s="492">
        <v>8</v>
      </c>
      <c r="F244" s="129">
        <v>15</v>
      </c>
      <c r="G244" s="130">
        <f>'Anchor-AI'!L242</f>
        <v>0</v>
      </c>
      <c r="H244" s="131">
        <f>'Anchor-AI'!M242</f>
        <v>0</v>
      </c>
      <c r="I244" s="131">
        <f>'Anchor-AI'!N242</f>
        <v>0</v>
      </c>
      <c r="J244" s="131">
        <f>'Anchor-AI'!O242</f>
        <v>0</v>
      </c>
      <c r="K244" s="131">
        <f>(Summary!$C$58*H244+Summary!$C$59*I244+Summary!$C$60*J244)/Summary!$C$61</f>
        <v>0</v>
      </c>
      <c r="L244" s="131">
        <f>'Anchor-AI'!P242</f>
        <v>0</v>
      </c>
      <c r="M244" s="131">
        <f>'Anchor-AI'!Q242</f>
        <v>0</v>
      </c>
      <c r="N244" s="131">
        <f>'Anchor-AI'!R242</f>
        <v>0</v>
      </c>
      <c r="O244" s="131">
        <f>'Anchor-AI'!S242</f>
        <v>0</v>
      </c>
      <c r="P244" s="131">
        <f>'Anchor-AI'!T242</f>
        <v>0</v>
      </c>
      <c r="Q244" s="131">
        <f>'Anchor-AI'!U242</f>
        <v>0</v>
      </c>
      <c r="R244" s="131">
        <f>'Anchor-AI'!V242</f>
        <v>0</v>
      </c>
      <c r="S244" s="131">
        <f>'Anchor-AI'!W242</f>
        <v>0</v>
      </c>
      <c r="T244" s="131">
        <f>'Anchor-AI'!X242</f>
        <v>0</v>
      </c>
      <c r="U244" s="131">
        <f>10*LOG10(1/((Summary!$C$75/10^(R244/10)+Summary!$C$76/10^(S244/10)+Summary!$C$77/10^(T244/10))/Summary!$C$78))</f>
        <v>0</v>
      </c>
      <c r="V244" s="131">
        <f>'Anchor-AI'!Y242</f>
        <v>0</v>
      </c>
      <c r="W244" s="131">
        <f>'Anchor-AI'!Z242</f>
        <v>0</v>
      </c>
      <c r="X244" s="132">
        <f t="shared" si="15"/>
        <v>0</v>
      </c>
      <c r="Y244" s="133"/>
      <c r="Z244" s="130">
        <f>'Test-AI'!L242</f>
        <v>0</v>
      </c>
      <c r="AA244" s="380">
        <f>'Test-AI'!M242</f>
        <v>0</v>
      </c>
      <c r="AB244" s="380">
        <f>'Test-AI'!N242</f>
        <v>0</v>
      </c>
      <c r="AC244" s="380">
        <f>'Test-AI'!O242</f>
        <v>0</v>
      </c>
      <c r="AD244" s="380">
        <f>(Summary!$C$58*AA244+Summary!$C$59*AB244+Summary!$C$60*AC244)/Summary!$C$61</f>
        <v>0</v>
      </c>
      <c r="AE244" s="380">
        <f>'Test-AI'!P242</f>
        <v>0</v>
      </c>
      <c r="AF244" s="380">
        <f>'Test-AI'!Q242</f>
        <v>0</v>
      </c>
      <c r="AG244" s="380">
        <f>'Test-AI'!R242</f>
        <v>0</v>
      </c>
      <c r="AH244" s="380">
        <f>'Test-AI'!S242</f>
        <v>0</v>
      </c>
      <c r="AI244" s="380">
        <f>'Test-AI'!T242</f>
        <v>0</v>
      </c>
      <c r="AJ244" s="380">
        <f>'Test-AI'!U242</f>
        <v>0</v>
      </c>
      <c r="AK244" s="380">
        <f>'Test-AI'!V242</f>
        <v>0</v>
      </c>
      <c r="AL244" s="380">
        <f>'Test-AI'!W242</f>
        <v>0</v>
      </c>
      <c r="AM244" s="380">
        <f>'Test-AI'!X242</f>
        <v>0</v>
      </c>
      <c r="AN244" s="380">
        <f>10*LOG10(1/((Summary!$C$75/10^(AK244/10)+Summary!$C$76/10^(AL244/10)+Summary!$C$77/10^(AM244/10))/Summary!$C$78))</f>
        <v>0</v>
      </c>
      <c r="AO244" s="131">
        <f>'Test-AI'!Y242</f>
        <v>0</v>
      </c>
      <c r="AP244" s="131">
        <f>'Test-AI'!Z242</f>
        <v>0</v>
      </c>
      <c r="AQ244" s="132">
        <f t="shared" si="16"/>
        <v>0</v>
      </c>
      <c r="AR244" s="134" t="e">
        <f t="shared" si="17"/>
        <v>#DIV/0!</v>
      </c>
      <c r="AS244" s="135" t="e">
        <f t="shared" si="18"/>
        <v>#DIV/0!</v>
      </c>
      <c r="AT244" s="136"/>
      <c r="AU244" s="136"/>
      <c r="AV244" s="495" t="s">
        <v>121</v>
      </c>
      <c r="AW244" s="478" t="e" cm="1">
        <f t="array" ref="AW244">bdRateExtend($G244:$G247,H244:H247,$Z244:$Z247,AA244:AA247)</f>
        <v>#VALUE!</v>
      </c>
      <c r="AX244" s="479" t="e" cm="1">
        <f t="array" ref="AX244">bdRateExtend($G244:$G249,H244:H249,$Z244:$Z249,AA244:AA249)</f>
        <v>#VALUE!</v>
      </c>
      <c r="AY244" s="479" t="e" cm="1">
        <f t="array" ref="AY244">bdRateExtend($G244:$G249,I244:I249,$Z244:$Z249,AB244:AB249)</f>
        <v>#VALUE!</v>
      </c>
      <c r="AZ244" s="496" t="e" cm="1">
        <f t="array" ref="AZ244">bdRateExtend($G244:$G249,J244:J249,$Z244:$Z249,AC244:AC249)</f>
        <v>#VALUE!</v>
      </c>
      <c r="BA244" s="496" t="e" cm="1">
        <f t="array" ref="BA244">bdRateExtend($G244:$G249,K244:K249,$Z244:$Z249,AD244:AD249)</f>
        <v>#VALUE!</v>
      </c>
      <c r="BB244" s="479" t="e">
        <f>(Summary!$C$89*AX244+Summary!$C$90*AY244+Summary!$C$91*AZ244)/Summary!$C$92</f>
        <v>#VALUE!</v>
      </c>
      <c r="BC244" s="478" t="e" cm="1">
        <f t="array" ref="BC244">bdRateExtend($G244:$G247,L244:L247,$Z244:$Z247,AE244:AE247)</f>
        <v>#VALUE!</v>
      </c>
      <c r="BD244" s="475" t="e" cm="1">
        <f t="array" ref="BD244">bdRateExtend($G244:$G249,L244:L249,$Z244:$Z249,AE244:AE249)</f>
        <v>#VALUE!</v>
      </c>
      <c r="BE244" s="478" t="e" cm="1">
        <f t="array" ref="BE244">bdRateExtend($G244:$G247,M244:M247,$Z244:$Z247,AF244:AF247)</f>
        <v>#VALUE!</v>
      </c>
      <c r="BF244" s="475" t="e" cm="1">
        <f t="array" ref="BF244">bdRateExtend($G244:$G249,M244:M249,$Z244:$Z249,AF244:AF249)</f>
        <v>#VALUE!</v>
      </c>
      <c r="BG244" s="474" t="e" cm="1">
        <f t="array" ref="BG244">bdRateExtend($G244:$G247,N244:N247,$Z244:$Z247,AG244:AG247,"None", FALSE,1)</f>
        <v>#VALUE!</v>
      </c>
      <c r="BH244" s="475" t="e" cm="1">
        <f t="array" ref="BH244">bdRateExtend($G244:$G249,N244:N249,$Z244:$Z249,AG244:AG249,"None", FALSE,1)</f>
        <v>#VALUE!</v>
      </c>
      <c r="BI244" s="474" t="e" cm="1">
        <f t="array" ref="BI244">bdRateExtend($G244:$G247,O244:O247,$Z244:$Z247,AH244:AH247,"None", FALSE,1)</f>
        <v>#VALUE!</v>
      </c>
      <c r="BJ244" s="475" t="e" cm="1">
        <f t="array" ref="BJ244">bdRateExtend($G244:$G249,O244:O249,$Z244:$Z249,AH244:AH249,"None", FALSE,1)</f>
        <v>#VALUE!</v>
      </c>
      <c r="BK244" s="478" t="e" cm="1">
        <f t="array" ref="BK244">bdRateExtend($G244:$G247,P244:P247,$Z244:$Z247,AI244:AI247)</f>
        <v>#VALUE!</v>
      </c>
      <c r="BL244" s="475" t="e" cm="1">
        <f t="array" ref="BL244">bdRateExtend($G244:$G249,P244:P249,$Z244:$Z249,AI244:AI249)</f>
        <v>#VALUE!</v>
      </c>
      <c r="BM244" s="478" t="e" cm="1">
        <f t="array" ref="BM244">bdRateExtend($G244:$G247,Q244:Q247,$Z244:$Z247,AJ244:AJ247)</f>
        <v>#VALUE!</v>
      </c>
      <c r="BN244" s="475" t="e" cm="1">
        <f t="array" ref="BN244">bdRateExtend($G244:$G249,Q244:Q249,$Z244:$Z249,AJ244:AJ249)</f>
        <v>#VALUE!</v>
      </c>
      <c r="BO244" s="478" t="e" cm="1">
        <f t="array" ref="BO244">bdRateExtend($G244:$G247,R244:R247,$Z244:$Z247,AK244:AK247)</f>
        <v>#VALUE!</v>
      </c>
      <c r="BP244" s="479" t="e" cm="1">
        <f t="array" ref="BP244">bdRateExtend($G244:$G249,R244:R249,$Z244:$Z249,AK244:AK249)</f>
        <v>#VALUE!</v>
      </c>
      <c r="BQ244" s="479" t="e" cm="1">
        <f t="array" ref="BQ244">bdRateExtend($G244:$G249,S244:S249,$Z244:$Z249,AL244:AL249)</f>
        <v>#VALUE!</v>
      </c>
      <c r="BR244" s="479" t="e" cm="1">
        <f t="array" ref="BR244">bdRateExtend($G244:$G249,T244:T249,$Z244:$Z249,AM244:AM249)</f>
        <v>#VALUE!</v>
      </c>
      <c r="BS244" s="479" t="e" cm="1">
        <f t="array" ref="BS244">bdRateExtend($G244:$G249,U244:U249,$Z244:$Z249,AN244:AN249)</f>
        <v>#VALUE!</v>
      </c>
      <c r="BT244" s="479" t="e">
        <f>(Summary!$C$103*BP244+Summary!$C$104*BQ244+Summary!$C$105*BR244)/Summary!$C$106</f>
        <v>#VALUE!</v>
      </c>
      <c r="BU244" s="462" cm="1">
        <f t="array" ref="BU244">testVMAFRange($G244:$G247,N244:N247,$Z244:$Z247,AG244:AG247)</f>
        <v>0</v>
      </c>
      <c r="BV244" s="464" cm="1">
        <f t="array" ref="BV244">testVMAFRange($G244:$G249,N244:N249,$Z244:$Z249,AG244:AG249)</f>
        <v>0</v>
      </c>
      <c r="BW244" s="462" cm="1">
        <f t="array" ref="BW244">testVMAFRange($G244:$G247,O244:O247,$Z244:$Z247,AH244:AH247)</f>
        <v>0</v>
      </c>
      <c r="BX244" s="464" cm="1">
        <f t="array" ref="BX244">testVMAFRange($G244:$G249,O244:O249,$Z244:$Z249,AH244:AH249)</f>
        <v>0</v>
      </c>
    </row>
    <row r="245" spans="1:76" ht="17" customHeight="1" x14ac:dyDescent="0.35">
      <c r="A245" s="516"/>
      <c r="B245" s="483"/>
      <c r="C245" s="520"/>
      <c r="D245" s="490"/>
      <c r="E245" s="493"/>
      <c r="F245" s="138">
        <v>23</v>
      </c>
      <c r="G245" s="139">
        <f>'Anchor-AI'!L243</f>
        <v>0</v>
      </c>
      <c r="H245" s="140">
        <f>'Anchor-AI'!M243</f>
        <v>0</v>
      </c>
      <c r="I245" s="140">
        <f>'Anchor-AI'!N243</f>
        <v>0</v>
      </c>
      <c r="J245" s="140">
        <f>'Anchor-AI'!O243</f>
        <v>0</v>
      </c>
      <c r="K245" s="140">
        <f>(Summary!$C$58*H245+Summary!$C$59*I245+Summary!$C$60*J245)/Summary!$C$61</f>
        <v>0</v>
      </c>
      <c r="L245" s="140">
        <f>'Anchor-AI'!P243</f>
        <v>0</v>
      </c>
      <c r="M245" s="140">
        <f>'Anchor-AI'!Q243</f>
        <v>0</v>
      </c>
      <c r="N245" s="140">
        <f>'Anchor-AI'!R243</f>
        <v>0</v>
      </c>
      <c r="O245" s="140">
        <f>'Anchor-AI'!S243</f>
        <v>0</v>
      </c>
      <c r="P245" s="140">
        <f>'Anchor-AI'!T243</f>
        <v>0</v>
      </c>
      <c r="Q245" s="140">
        <f>'Anchor-AI'!U243</f>
        <v>0</v>
      </c>
      <c r="R245" s="140">
        <f>'Anchor-AI'!V243</f>
        <v>0</v>
      </c>
      <c r="S245" s="140">
        <f>'Anchor-AI'!W243</f>
        <v>0</v>
      </c>
      <c r="T245" s="140">
        <f>'Anchor-AI'!X243</f>
        <v>0</v>
      </c>
      <c r="U245" s="140">
        <f>10*LOG10(1/((Summary!$C$75/10^(R245/10)+Summary!$C$76/10^(S245/10)+Summary!$C$77/10^(T245/10))/Summary!$C$78))</f>
        <v>0</v>
      </c>
      <c r="V245" s="140">
        <f>'Anchor-AI'!Y243</f>
        <v>0</v>
      </c>
      <c r="W245" s="140">
        <f>'Anchor-AI'!Z243</f>
        <v>0</v>
      </c>
      <c r="X245" s="141">
        <f t="shared" si="15"/>
        <v>0</v>
      </c>
      <c r="Y245" s="133"/>
      <c r="Z245" s="139">
        <f>'Test-AI'!L243</f>
        <v>0</v>
      </c>
      <c r="AA245" s="381">
        <f>'Test-AI'!M243</f>
        <v>0</v>
      </c>
      <c r="AB245" s="381">
        <f>'Test-AI'!N243</f>
        <v>0</v>
      </c>
      <c r="AC245" s="381">
        <f>'Test-AI'!O243</f>
        <v>0</v>
      </c>
      <c r="AD245" s="381">
        <f>(Summary!$C$58*AA245+Summary!$C$59*AB245+Summary!$C$60*AC245)/Summary!$C$61</f>
        <v>0</v>
      </c>
      <c r="AE245" s="381">
        <f>'Test-AI'!P243</f>
        <v>0</v>
      </c>
      <c r="AF245" s="381">
        <f>'Test-AI'!Q243</f>
        <v>0</v>
      </c>
      <c r="AG245" s="381">
        <f>'Test-AI'!R243</f>
        <v>0</v>
      </c>
      <c r="AH245" s="381">
        <f>'Test-AI'!S243</f>
        <v>0</v>
      </c>
      <c r="AI245" s="381">
        <f>'Test-AI'!T243</f>
        <v>0</v>
      </c>
      <c r="AJ245" s="381">
        <f>'Test-AI'!U243</f>
        <v>0</v>
      </c>
      <c r="AK245" s="381">
        <f>'Test-AI'!V243</f>
        <v>0</v>
      </c>
      <c r="AL245" s="381">
        <f>'Test-AI'!W243</f>
        <v>0</v>
      </c>
      <c r="AM245" s="381">
        <f>'Test-AI'!X243</f>
        <v>0</v>
      </c>
      <c r="AN245" s="381">
        <f>10*LOG10(1/((Summary!$C$75/10^(AK245/10)+Summary!$C$76/10^(AL245/10)+Summary!$C$77/10^(AM245/10))/Summary!$C$78))</f>
        <v>0</v>
      </c>
      <c r="AO245" s="140">
        <f>'Test-AI'!Y243</f>
        <v>0</v>
      </c>
      <c r="AP245" s="140">
        <f>'Test-AI'!Z243</f>
        <v>0</v>
      </c>
      <c r="AQ245" s="141">
        <f t="shared" si="16"/>
        <v>0</v>
      </c>
      <c r="AR245" s="142" t="e">
        <f t="shared" si="17"/>
        <v>#DIV/0!</v>
      </c>
      <c r="AS245" s="143" t="e">
        <f t="shared" si="18"/>
        <v>#DIV/0!</v>
      </c>
      <c r="AT245" s="136"/>
      <c r="AU245" s="136"/>
      <c r="AV245" s="467"/>
      <c r="AW245" s="468"/>
      <c r="AX245" s="480"/>
      <c r="AY245" s="480"/>
      <c r="AZ245" s="497"/>
      <c r="BA245" s="497"/>
      <c r="BB245" s="480"/>
      <c r="BC245" s="468"/>
      <c r="BD245" s="476"/>
      <c r="BE245" s="468"/>
      <c r="BF245" s="476"/>
      <c r="BG245" s="469"/>
      <c r="BH245" s="476"/>
      <c r="BI245" s="469"/>
      <c r="BJ245" s="476"/>
      <c r="BK245" s="468"/>
      <c r="BL245" s="476"/>
      <c r="BM245" s="468"/>
      <c r="BN245" s="476"/>
      <c r="BO245" s="468"/>
      <c r="BP245" s="480"/>
      <c r="BQ245" s="480"/>
      <c r="BR245" s="480"/>
      <c r="BS245" s="480"/>
      <c r="BT245" s="480"/>
      <c r="BU245" s="463"/>
      <c r="BV245" s="465"/>
      <c r="BW245" s="463"/>
      <c r="BX245" s="465"/>
    </row>
    <row r="246" spans="1:76" ht="17" customHeight="1" x14ac:dyDescent="0.35">
      <c r="A246" s="516"/>
      <c r="B246" s="483"/>
      <c r="C246" s="520"/>
      <c r="D246" s="490"/>
      <c r="E246" s="493"/>
      <c r="F246" s="138">
        <v>31</v>
      </c>
      <c r="G246" s="139">
        <f>'Anchor-AI'!L244</f>
        <v>0</v>
      </c>
      <c r="H246" s="140">
        <f>'Anchor-AI'!M244</f>
        <v>0</v>
      </c>
      <c r="I246" s="140">
        <f>'Anchor-AI'!N244</f>
        <v>0</v>
      </c>
      <c r="J246" s="140">
        <f>'Anchor-AI'!O244</f>
        <v>0</v>
      </c>
      <c r="K246" s="140">
        <f>(Summary!$C$58*H246+Summary!$C$59*I246+Summary!$C$60*J246)/Summary!$C$61</f>
        <v>0</v>
      </c>
      <c r="L246" s="140">
        <f>'Anchor-AI'!P244</f>
        <v>0</v>
      </c>
      <c r="M246" s="140">
        <f>'Anchor-AI'!Q244</f>
        <v>0</v>
      </c>
      <c r="N246" s="140">
        <f>'Anchor-AI'!R244</f>
        <v>0</v>
      </c>
      <c r="O246" s="140">
        <f>'Anchor-AI'!S244</f>
        <v>0</v>
      </c>
      <c r="P246" s="140">
        <f>'Anchor-AI'!T244</f>
        <v>0</v>
      </c>
      <c r="Q246" s="140">
        <f>'Anchor-AI'!U244</f>
        <v>0</v>
      </c>
      <c r="R246" s="140">
        <f>'Anchor-AI'!V244</f>
        <v>0</v>
      </c>
      <c r="S246" s="140">
        <f>'Anchor-AI'!W244</f>
        <v>0</v>
      </c>
      <c r="T246" s="140">
        <f>'Anchor-AI'!X244</f>
        <v>0</v>
      </c>
      <c r="U246" s="140">
        <f>10*LOG10(1/((Summary!$C$75/10^(R246/10)+Summary!$C$76/10^(S246/10)+Summary!$C$77/10^(T246/10))/Summary!$C$78))</f>
        <v>0</v>
      </c>
      <c r="V246" s="140">
        <f>'Anchor-AI'!Y244</f>
        <v>0</v>
      </c>
      <c r="W246" s="140">
        <f>'Anchor-AI'!Z244</f>
        <v>0</v>
      </c>
      <c r="X246" s="141">
        <f t="shared" si="15"/>
        <v>0</v>
      </c>
      <c r="Y246" s="133"/>
      <c r="Z246" s="139">
        <f>'Test-AI'!L244</f>
        <v>0</v>
      </c>
      <c r="AA246" s="381">
        <f>'Test-AI'!M244</f>
        <v>0</v>
      </c>
      <c r="AB246" s="381">
        <f>'Test-AI'!N244</f>
        <v>0</v>
      </c>
      <c r="AC246" s="381">
        <f>'Test-AI'!O244</f>
        <v>0</v>
      </c>
      <c r="AD246" s="381">
        <f>(Summary!$C$58*AA246+Summary!$C$59*AB246+Summary!$C$60*AC246)/Summary!$C$61</f>
        <v>0</v>
      </c>
      <c r="AE246" s="381">
        <f>'Test-AI'!P244</f>
        <v>0</v>
      </c>
      <c r="AF246" s="381">
        <f>'Test-AI'!Q244</f>
        <v>0</v>
      </c>
      <c r="AG246" s="381">
        <f>'Test-AI'!R244</f>
        <v>0</v>
      </c>
      <c r="AH246" s="381">
        <f>'Test-AI'!S244</f>
        <v>0</v>
      </c>
      <c r="AI246" s="381">
        <f>'Test-AI'!T244</f>
        <v>0</v>
      </c>
      <c r="AJ246" s="381">
        <f>'Test-AI'!U244</f>
        <v>0</v>
      </c>
      <c r="AK246" s="381">
        <f>'Test-AI'!V244</f>
        <v>0</v>
      </c>
      <c r="AL246" s="381">
        <f>'Test-AI'!W244</f>
        <v>0</v>
      </c>
      <c r="AM246" s="381">
        <f>'Test-AI'!X244</f>
        <v>0</v>
      </c>
      <c r="AN246" s="381">
        <f>10*LOG10(1/((Summary!$C$75/10^(AK246/10)+Summary!$C$76/10^(AL246/10)+Summary!$C$77/10^(AM246/10))/Summary!$C$78))</f>
        <v>0</v>
      </c>
      <c r="AO246" s="140">
        <f>'Test-AI'!Y244</f>
        <v>0</v>
      </c>
      <c r="AP246" s="140">
        <f>'Test-AI'!Z244</f>
        <v>0</v>
      </c>
      <c r="AQ246" s="141">
        <f t="shared" si="16"/>
        <v>0</v>
      </c>
      <c r="AR246" s="142" t="e">
        <f t="shared" si="17"/>
        <v>#DIV/0!</v>
      </c>
      <c r="AS246" s="143" t="e">
        <f t="shared" si="18"/>
        <v>#DIV/0!</v>
      </c>
      <c r="AT246" s="136"/>
      <c r="AU246" s="136"/>
      <c r="AV246" s="467" t="s">
        <v>122</v>
      </c>
      <c r="AW246" s="468" t="e" cm="1">
        <f t="array" ref="AW246">bdRateExtend($G245:$G248,H245:H248,$Z245:$Z248,AA245:AA248)</f>
        <v>#VALUE!</v>
      </c>
      <c r="AX246" s="480"/>
      <c r="AY246" s="480"/>
      <c r="AZ246" s="497"/>
      <c r="BA246" s="497"/>
      <c r="BB246" s="480"/>
      <c r="BC246" s="468" t="e" cm="1">
        <f t="array" ref="BC246">bdRateExtend($G245:$G248,L245:L248,$Z245:$Z248,AE245:AE248)</f>
        <v>#VALUE!</v>
      </c>
      <c r="BD246" s="476"/>
      <c r="BE246" s="468" t="e" cm="1">
        <f t="array" ref="BE246">bdRateExtend($G245:$G248,M245:M248,$Z245:$Z248,AF245:AF248)</f>
        <v>#VALUE!</v>
      </c>
      <c r="BF246" s="476"/>
      <c r="BG246" s="469" t="e" cm="1">
        <f t="array" ref="BG246">bdRateExtend($G245:$G248,N245:N248,$Z245:$Z248,AG245:AG248,"None", FALSE,1)</f>
        <v>#VALUE!</v>
      </c>
      <c r="BH246" s="476"/>
      <c r="BI246" s="469" t="e" cm="1">
        <f t="array" ref="BI246">bdRateExtend($G245:$G248,O245:O248,$Z245:$Z248,AH245:AH248,"None", FALSE,1)</f>
        <v>#VALUE!</v>
      </c>
      <c r="BJ246" s="476"/>
      <c r="BK246" s="468" t="e" cm="1">
        <f t="array" ref="BK246">bdRateExtend($G245:$G248,P245:P248,$Z245:$Z248,AI245:AI248)</f>
        <v>#VALUE!</v>
      </c>
      <c r="BL246" s="476"/>
      <c r="BM246" s="468" t="e" cm="1">
        <f t="array" ref="BM246">bdRateExtend($G245:$G248,Q245:Q248,$Z245:$Z248,AJ245:AJ248)</f>
        <v>#VALUE!</v>
      </c>
      <c r="BN246" s="476"/>
      <c r="BO246" s="468" t="e" cm="1">
        <f t="array" ref="BO246">bdRateExtend($G245:$G248,R245:R248,$Z245:$Z248,AK245:AK248)</f>
        <v>#VALUE!</v>
      </c>
      <c r="BP246" s="480"/>
      <c r="BQ246" s="480"/>
      <c r="BR246" s="480"/>
      <c r="BS246" s="480"/>
      <c r="BT246" s="480"/>
      <c r="BU246" s="463" cm="1">
        <f t="array" ref="BU246">testVMAFRange($G245:$G248,N245:N248,$Z245:$Z248,AG245:AG248)</f>
        <v>0</v>
      </c>
      <c r="BV246" s="465"/>
      <c r="BW246" s="463" cm="1">
        <f t="array" ref="BW246">testVMAFRange($G245:$G248,O245:O248,$Z245:$Z248,AH245:AH248)</f>
        <v>0</v>
      </c>
      <c r="BX246" s="465"/>
    </row>
    <row r="247" spans="1:76" ht="17" customHeight="1" x14ac:dyDescent="0.35">
      <c r="A247" s="516"/>
      <c r="B247" s="483"/>
      <c r="C247" s="520"/>
      <c r="D247" s="490"/>
      <c r="E247" s="493"/>
      <c r="F247" s="138">
        <v>39</v>
      </c>
      <c r="G247" s="139">
        <f>'Anchor-AI'!L245</f>
        <v>0</v>
      </c>
      <c r="H247" s="140">
        <f>'Anchor-AI'!M245</f>
        <v>0</v>
      </c>
      <c r="I247" s="140">
        <f>'Anchor-AI'!N245</f>
        <v>0</v>
      </c>
      <c r="J247" s="140">
        <f>'Anchor-AI'!O245</f>
        <v>0</v>
      </c>
      <c r="K247" s="140">
        <f>(Summary!$C$58*H247+Summary!$C$59*I247+Summary!$C$60*J247)/Summary!$C$61</f>
        <v>0</v>
      </c>
      <c r="L247" s="140">
        <f>'Anchor-AI'!P245</f>
        <v>0</v>
      </c>
      <c r="M247" s="140">
        <f>'Anchor-AI'!Q245</f>
        <v>0</v>
      </c>
      <c r="N247" s="140">
        <f>'Anchor-AI'!R245</f>
        <v>0</v>
      </c>
      <c r="O247" s="140">
        <f>'Anchor-AI'!S245</f>
        <v>0</v>
      </c>
      <c r="P247" s="140">
        <f>'Anchor-AI'!T245</f>
        <v>0</v>
      </c>
      <c r="Q247" s="140">
        <f>'Anchor-AI'!U245</f>
        <v>0</v>
      </c>
      <c r="R247" s="140">
        <f>'Anchor-AI'!V245</f>
        <v>0</v>
      </c>
      <c r="S247" s="140">
        <f>'Anchor-AI'!W245</f>
        <v>0</v>
      </c>
      <c r="T247" s="140">
        <f>'Anchor-AI'!X245</f>
        <v>0</v>
      </c>
      <c r="U247" s="140">
        <f>10*LOG10(1/((Summary!$C$75/10^(R247/10)+Summary!$C$76/10^(S247/10)+Summary!$C$77/10^(T247/10))/Summary!$C$78))</f>
        <v>0</v>
      </c>
      <c r="V247" s="140">
        <f>'Anchor-AI'!Y245</f>
        <v>0</v>
      </c>
      <c r="W247" s="140">
        <f>'Anchor-AI'!Z245</f>
        <v>0</v>
      </c>
      <c r="X247" s="141">
        <f t="shared" si="15"/>
        <v>0</v>
      </c>
      <c r="Y247" s="133"/>
      <c r="Z247" s="139">
        <f>'Test-AI'!L245</f>
        <v>0</v>
      </c>
      <c r="AA247" s="381">
        <f>'Test-AI'!M245</f>
        <v>0</v>
      </c>
      <c r="AB247" s="381">
        <f>'Test-AI'!N245</f>
        <v>0</v>
      </c>
      <c r="AC247" s="381">
        <f>'Test-AI'!O245</f>
        <v>0</v>
      </c>
      <c r="AD247" s="381">
        <f>(Summary!$C$58*AA247+Summary!$C$59*AB247+Summary!$C$60*AC247)/Summary!$C$61</f>
        <v>0</v>
      </c>
      <c r="AE247" s="381">
        <f>'Test-AI'!P245</f>
        <v>0</v>
      </c>
      <c r="AF247" s="381">
        <f>'Test-AI'!Q245</f>
        <v>0</v>
      </c>
      <c r="AG247" s="381">
        <f>'Test-AI'!R245</f>
        <v>0</v>
      </c>
      <c r="AH247" s="381">
        <f>'Test-AI'!S245</f>
        <v>0</v>
      </c>
      <c r="AI247" s="381">
        <f>'Test-AI'!T245</f>
        <v>0</v>
      </c>
      <c r="AJ247" s="381">
        <f>'Test-AI'!U245</f>
        <v>0</v>
      </c>
      <c r="AK247" s="381">
        <f>'Test-AI'!V245</f>
        <v>0</v>
      </c>
      <c r="AL247" s="381">
        <f>'Test-AI'!W245</f>
        <v>0</v>
      </c>
      <c r="AM247" s="381">
        <f>'Test-AI'!X245</f>
        <v>0</v>
      </c>
      <c r="AN247" s="381">
        <f>10*LOG10(1/((Summary!$C$75/10^(AK247/10)+Summary!$C$76/10^(AL247/10)+Summary!$C$77/10^(AM247/10))/Summary!$C$78))</f>
        <v>0</v>
      </c>
      <c r="AO247" s="140">
        <f>'Test-AI'!Y245</f>
        <v>0</v>
      </c>
      <c r="AP247" s="140">
        <f>'Test-AI'!Z245</f>
        <v>0</v>
      </c>
      <c r="AQ247" s="141">
        <f t="shared" si="16"/>
        <v>0</v>
      </c>
      <c r="AR247" s="142" t="e">
        <f t="shared" si="17"/>
        <v>#DIV/0!</v>
      </c>
      <c r="AS247" s="143" t="e">
        <f t="shared" si="18"/>
        <v>#DIV/0!</v>
      </c>
      <c r="AT247" s="136"/>
      <c r="AU247" s="136"/>
      <c r="AV247" s="467"/>
      <c r="AW247" s="468"/>
      <c r="AX247" s="480"/>
      <c r="AY247" s="480"/>
      <c r="AZ247" s="497"/>
      <c r="BA247" s="497"/>
      <c r="BB247" s="480"/>
      <c r="BC247" s="468"/>
      <c r="BD247" s="476"/>
      <c r="BE247" s="468"/>
      <c r="BF247" s="476"/>
      <c r="BG247" s="469"/>
      <c r="BH247" s="476"/>
      <c r="BI247" s="469"/>
      <c r="BJ247" s="476"/>
      <c r="BK247" s="468"/>
      <c r="BL247" s="476"/>
      <c r="BM247" s="468"/>
      <c r="BN247" s="476"/>
      <c r="BO247" s="468"/>
      <c r="BP247" s="480"/>
      <c r="BQ247" s="480"/>
      <c r="BR247" s="480"/>
      <c r="BS247" s="480"/>
      <c r="BT247" s="480"/>
      <c r="BU247" s="463"/>
      <c r="BV247" s="465"/>
      <c r="BW247" s="463"/>
      <c r="BX247" s="465"/>
    </row>
    <row r="248" spans="1:76" ht="17" customHeight="1" x14ac:dyDescent="0.35">
      <c r="A248" s="516"/>
      <c r="B248" s="483"/>
      <c r="C248" s="520"/>
      <c r="D248" s="490"/>
      <c r="E248" s="493"/>
      <c r="F248" s="138">
        <v>47</v>
      </c>
      <c r="G248" s="139">
        <f>'Anchor-AI'!L246</f>
        <v>0</v>
      </c>
      <c r="H248" s="140">
        <f>'Anchor-AI'!M246</f>
        <v>0</v>
      </c>
      <c r="I248" s="140">
        <f>'Anchor-AI'!N246</f>
        <v>0</v>
      </c>
      <c r="J248" s="140">
        <f>'Anchor-AI'!O246</f>
        <v>0</v>
      </c>
      <c r="K248" s="140">
        <f>(Summary!$C$58*H248+Summary!$C$59*I248+Summary!$C$60*J248)/Summary!$C$61</f>
        <v>0</v>
      </c>
      <c r="L248" s="140">
        <f>'Anchor-AI'!P246</f>
        <v>0</v>
      </c>
      <c r="M248" s="140">
        <f>'Anchor-AI'!Q246</f>
        <v>0</v>
      </c>
      <c r="N248" s="140">
        <f>'Anchor-AI'!R246</f>
        <v>0</v>
      </c>
      <c r="O248" s="140">
        <f>'Anchor-AI'!S246</f>
        <v>0</v>
      </c>
      <c r="P248" s="140">
        <f>'Anchor-AI'!T246</f>
        <v>0</v>
      </c>
      <c r="Q248" s="140">
        <f>'Anchor-AI'!U246</f>
        <v>0</v>
      </c>
      <c r="R248" s="140">
        <f>'Anchor-AI'!V246</f>
        <v>0</v>
      </c>
      <c r="S248" s="140">
        <f>'Anchor-AI'!W246</f>
        <v>0</v>
      </c>
      <c r="T248" s="140">
        <f>'Anchor-AI'!X246</f>
        <v>0</v>
      </c>
      <c r="U248" s="140">
        <f>10*LOG10(1/((Summary!$C$75/10^(R248/10)+Summary!$C$76/10^(S248/10)+Summary!$C$77/10^(T248/10))/Summary!$C$78))</f>
        <v>0</v>
      </c>
      <c r="V248" s="140">
        <f>'Anchor-AI'!Y246</f>
        <v>0</v>
      </c>
      <c r="W248" s="140">
        <f>'Anchor-AI'!Z246</f>
        <v>0</v>
      </c>
      <c r="X248" s="141">
        <f t="shared" ref="X248:X311" si="19">V248/3600</f>
        <v>0</v>
      </c>
      <c r="Y248" s="133"/>
      <c r="Z248" s="139">
        <f>'Test-AI'!L246</f>
        <v>0</v>
      </c>
      <c r="AA248" s="381">
        <f>'Test-AI'!M246</f>
        <v>0</v>
      </c>
      <c r="AB248" s="381">
        <f>'Test-AI'!N246</f>
        <v>0</v>
      </c>
      <c r="AC248" s="381">
        <f>'Test-AI'!O246</f>
        <v>0</v>
      </c>
      <c r="AD248" s="381">
        <f>(Summary!$C$58*AA248+Summary!$C$59*AB248+Summary!$C$60*AC248)/Summary!$C$61</f>
        <v>0</v>
      </c>
      <c r="AE248" s="381">
        <f>'Test-AI'!P246</f>
        <v>0</v>
      </c>
      <c r="AF248" s="381">
        <f>'Test-AI'!Q246</f>
        <v>0</v>
      </c>
      <c r="AG248" s="381">
        <f>'Test-AI'!R246</f>
        <v>0</v>
      </c>
      <c r="AH248" s="381">
        <f>'Test-AI'!S246</f>
        <v>0</v>
      </c>
      <c r="AI248" s="381">
        <f>'Test-AI'!T246</f>
        <v>0</v>
      </c>
      <c r="AJ248" s="381">
        <f>'Test-AI'!U246</f>
        <v>0</v>
      </c>
      <c r="AK248" s="381">
        <f>'Test-AI'!V246</f>
        <v>0</v>
      </c>
      <c r="AL248" s="381">
        <f>'Test-AI'!W246</f>
        <v>0</v>
      </c>
      <c r="AM248" s="381">
        <f>'Test-AI'!X246</f>
        <v>0</v>
      </c>
      <c r="AN248" s="381">
        <f>10*LOG10(1/((Summary!$C$75/10^(AK248/10)+Summary!$C$76/10^(AL248/10)+Summary!$C$77/10^(AM248/10))/Summary!$C$78))</f>
        <v>0</v>
      </c>
      <c r="AO248" s="140">
        <f>'Test-AI'!Y246</f>
        <v>0</v>
      </c>
      <c r="AP248" s="140">
        <f>'Test-AI'!Z246</f>
        <v>0</v>
      </c>
      <c r="AQ248" s="141">
        <f t="shared" si="16"/>
        <v>0</v>
      </c>
      <c r="AR248" s="142" t="e">
        <f t="shared" si="17"/>
        <v>#DIV/0!</v>
      </c>
      <c r="AS248" s="143" t="e">
        <f t="shared" si="18"/>
        <v>#DIV/0!</v>
      </c>
      <c r="AT248" s="136"/>
      <c r="AU248" s="136"/>
      <c r="AV248" s="467" t="s">
        <v>123</v>
      </c>
      <c r="AW248" s="468" t="e" cm="1">
        <f t="array" ref="AW248">bdRateExtend($G246:$G249,H246:H249,$Z246:$Z249,AA246:AA249)</f>
        <v>#VALUE!</v>
      </c>
      <c r="AX248" s="480"/>
      <c r="AY248" s="480"/>
      <c r="AZ248" s="497"/>
      <c r="BA248" s="497"/>
      <c r="BB248" s="480"/>
      <c r="BC248" s="468" t="e" cm="1">
        <f t="array" ref="BC248">bdRateExtend($G246:$G249,L246:L249,$Z246:$Z249,AE246:AE249)</f>
        <v>#VALUE!</v>
      </c>
      <c r="BD248" s="476"/>
      <c r="BE248" s="468" t="e" cm="1">
        <f t="array" ref="BE248">bdRateExtend($G246:$G249,M246:M249,$Z246:$Z249,AF246:AF249)</f>
        <v>#VALUE!</v>
      </c>
      <c r="BF248" s="476"/>
      <c r="BG248" s="469" t="e" cm="1">
        <f t="array" ref="BG248">bdRateExtend($G246:$G249,N246:N249,$Z246:$Z249,AG246:AG249,"None", FALSE,1)</f>
        <v>#VALUE!</v>
      </c>
      <c r="BH248" s="476"/>
      <c r="BI248" s="469" t="e" cm="1">
        <f t="array" ref="BI248">bdRateExtend($G246:$G249,O246:O249,$Z246:$Z249,AH246:AH249,"None", FALSE,1)</f>
        <v>#VALUE!</v>
      </c>
      <c r="BJ248" s="476"/>
      <c r="BK248" s="468" t="e" cm="1">
        <f t="array" ref="BK248">bdRateExtend($G246:$G249,P246:P249,$Z246:$Z249,AI246:AI249)</f>
        <v>#VALUE!</v>
      </c>
      <c r="BL248" s="476"/>
      <c r="BM248" s="468" t="e" cm="1">
        <f t="array" ref="BM248">bdRateExtend($G246:$G249,Q246:Q249,$Z246:$Z249,AJ246:AJ249)</f>
        <v>#VALUE!</v>
      </c>
      <c r="BN248" s="476"/>
      <c r="BO248" s="468" t="e" cm="1">
        <f t="array" ref="BO248">bdRateExtend($G246:$G249,R246:R249,$Z246:$Z249,AK246:AK249)</f>
        <v>#VALUE!</v>
      </c>
      <c r="BP248" s="480"/>
      <c r="BQ248" s="480"/>
      <c r="BR248" s="480"/>
      <c r="BS248" s="480"/>
      <c r="BT248" s="480"/>
      <c r="BU248" s="463" cm="1">
        <f t="array" ref="BU248">testVMAFRange($G246:$G249,N246:N249,$Z246:$Z249,AG246:AG249)</f>
        <v>0</v>
      </c>
      <c r="BV248" s="465"/>
      <c r="BW248" s="463" cm="1">
        <f t="array" ref="BW248">testVMAFRange($G246:$G249,O246:O249,$Z246:$Z249,AH246:AH249)</f>
        <v>0</v>
      </c>
      <c r="BX248" s="465"/>
    </row>
    <row r="249" spans="1:76" ht="17" customHeight="1" thickBot="1" x14ac:dyDescent="0.4">
      <c r="A249" s="516"/>
      <c r="B249" s="518"/>
      <c r="C249" s="521"/>
      <c r="D249" s="522"/>
      <c r="E249" s="523"/>
      <c r="F249" s="144">
        <v>55</v>
      </c>
      <c r="G249" s="145">
        <f>'Anchor-AI'!L247</f>
        <v>0</v>
      </c>
      <c r="H249" s="146">
        <f>'Anchor-AI'!M247</f>
        <v>0</v>
      </c>
      <c r="I249" s="146">
        <f>'Anchor-AI'!N247</f>
        <v>0</v>
      </c>
      <c r="J249" s="146">
        <f>'Anchor-AI'!O247</f>
        <v>0</v>
      </c>
      <c r="K249" s="146">
        <f>(Summary!$C$58*H249+Summary!$C$59*I249+Summary!$C$60*J249)/Summary!$C$61</f>
        <v>0</v>
      </c>
      <c r="L249" s="146">
        <f>'Anchor-AI'!P247</f>
        <v>0</v>
      </c>
      <c r="M249" s="146">
        <f>'Anchor-AI'!Q247</f>
        <v>0</v>
      </c>
      <c r="N249" s="146">
        <f>'Anchor-AI'!R247</f>
        <v>0</v>
      </c>
      <c r="O249" s="146">
        <f>'Anchor-AI'!S247</f>
        <v>0</v>
      </c>
      <c r="P249" s="146">
        <f>'Anchor-AI'!T247</f>
        <v>0</v>
      </c>
      <c r="Q249" s="146">
        <f>'Anchor-AI'!U247</f>
        <v>0</v>
      </c>
      <c r="R249" s="146">
        <f>'Anchor-AI'!V247</f>
        <v>0</v>
      </c>
      <c r="S249" s="146">
        <f>'Anchor-AI'!W247</f>
        <v>0</v>
      </c>
      <c r="T249" s="146">
        <f>'Anchor-AI'!X247</f>
        <v>0</v>
      </c>
      <c r="U249" s="146">
        <f>10*LOG10(1/((Summary!$C$75/10^(R249/10)+Summary!$C$76/10^(S249/10)+Summary!$C$77/10^(T249/10))/Summary!$C$78))</f>
        <v>0</v>
      </c>
      <c r="V249" s="140">
        <f>'Anchor-AI'!Y247</f>
        <v>0</v>
      </c>
      <c r="W249" s="140">
        <f>'Anchor-AI'!Z247</f>
        <v>0</v>
      </c>
      <c r="X249" s="147">
        <f t="shared" si="19"/>
        <v>0</v>
      </c>
      <c r="Y249" s="133"/>
      <c r="Z249" s="145">
        <f>'Test-AI'!L247</f>
        <v>0</v>
      </c>
      <c r="AA249" s="382">
        <f>'Test-AI'!M247</f>
        <v>0</v>
      </c>
      <c r="AB249" s="382">
        <f>'Test-AI'!N247</f>
        <v>0</v>
      </c>
      <c r="AC249" s="382">
        <f>'Test-AI'!O247</f>
        <v>0</v>
      </c>
      <c r="AD249" s="382">
        <f>(Summary!$C$58*AA249+Summary!$C$59*AB249+Summary!$C$60*AC249)/Summary!$C$61</f>
        <v>0</v>
      </c>
      <c r="AE249" s="382">
        <f>'Test-AI'!P247</f>
        <v>0</v>
      </c>
      <c r="AF249" s="382">
        <f>'Test-AI'!Q247</f>
        <v>0</v>
      </c>
      <c r="AG249" s="382">
        <f>'Test-AI'!R247</f>
        <v>0</v>
      </c>
      <c r="AH249" s="382">
        <f>'Test-AI'!S247</f>
        <v>0</v>
      </c>
      <c r="AI249" s="382">
        <f>'Test-AI'!T247</f>
        <v>0</v>
      </c>
      <c r="AJ249" s="382">
        <f>'Test-AI'!U247</f>
        <v>0</v>
      </c>
      <c r="AK249" s="382">
        <f>'Test-AI'!V247</f>
        <v>0</v>
      </c>
      <c r="AL249" s="382">
        <f>'Test-AI'!W247</f>
        <v>0</v>
      </c>
      <c r="AM249" s="382">
        <f>'Test-AI'!X247</f>
        <v>0</v>
      </c>
      <c r="AN249" s="382">
        <f>10*LOG10(1/((Summary!$C$75/10^(AK249/10)+Summary!$C$76/10^(AL249/10)+Summary!$C$77/10^(AM249/10))/Summary!$C$78))</f>
        <v>0</v>
      </c>
      <c r="AO249" s="140">
        <f>'Test-AI'!Y247</f>
        <v>0</v>
      </c>
      <c r="AP249" s="140">
        <f>'Test-AI'!Z247</f>
        <v>0</v>
      </c>
      <c r="AQ249" s="147">
        <f t="shared" si="16"/>
        <v>0</v>
      </c>
      <c r="AR249" s="148" t="e">
        <f t="shared" si="17"/>
        <v>#DIV/0!</v>
      </c>
      <c r="AS249" s="149" t="e">
        <f t="shared" si="18"/>
        <v>#DIV/0!</v>
      </c>
      <c r="AT249" s="136"/>
      <c r="AU249" s="136"/>
      <c r="AV249" s="470"/>
      <c r="AW249" s="471"/>
      <c r="AX249" s="481"/>
      <c r="AY249" s="481"/>
      <c r="AZ249" s="498"/>
      <c r="BA249" s="498"/>
      <c r="BB249" s="481"/>
      <c r="BC249" s="471"/>
      <c r="BD249" s="477"/>
      <c r="BE249" s="471"/>
      <c r="BF249" s="477"/>
      <c r="BG249" s="472"/>
      <c r="BH249" s="477"/>
      <c r="BI249" s="472"/>
      <c r="BJ249" s="477"/>
      <c r="BK249" s="471"/>
      <c r="BL249" s="477"/>
      <c r="BM249" s="471"/>
      <c r="BN249" s="477"/>
      <c r="BO249" s="471"/>
      <c r="BP249" s="481"/>
      <c r="BQ249" s="481"/>
      <c r="BR249" s="481"/>
      <c r="BS249" s="481"/>
      <c r="BT249" s="481"/>
      <c r="BU249" s="473"/>
      <c r="BV249" s="466"/>
      <c r="BW249" s="473"/>
      <c r="BX249" s="466"/>
    </row>
    <row r="250" spans="1:76" ht="17" customHeight="1" x14ac:dyDescent="0.35">
      <c r="A250" s="516"/>
      <c r="B250" s="482" t="s">
        <v>23</v>
      </c>
      <c r="C250" s="519" t="s">
        <v>64</v>
      </c>
      <c r="D250" s="489">
        <v>29.97</v>
      </c>
      <c r="E250" s="492">
        <v>8</v>
      </c>
      <c r="F250" s="129">
        <v>15</v>
      </c>
      <c r="G250" s="130">
        <f>'Anchor-AI'!L248</f>
        <v>0</v>
      </c>
      <c r="H250" s="131">
        <f>'Anchor-AI'!M248</f>
        <v>0</v>
      </c>
      <c r="I250" s="131">
        <f>'Anchor-AI'!N248</f>
        <v>0</v>
      </c>
      <c r="J250" s="131">
        <f>'Anchor-AI'!O248</f>
        <v>0</v>
      </c>
      <c r="K250" s="131">
        <f>(Summary!$C$58*H250+Summary!$C$59*I250+Summary!$C$60*J250)/Summary!$C$61</f>
        <v>0</v>
      </c>
      <c r="L250" s="131">
        <f>'Anchor-AI'!P248</f>
        <v>0</v>
      </c>
      <c r="M250" s="131">
        <f>'Anchor-AI'!Q248</f>
        <v>0</v>
      </c>
      <c r="N250" s="131">
        <f>'Anchor-AI'!R248</f>
        <v>0</v>
      </c>
      <c r="O250" s="131">
        <f>'Anchor-AI'!S248</f>
        <v>0</v>
      </c>
      <c r="P250" s="131">
        <f>'Anchor-AI'!T248</f>
        <v>0</v>
      </c>
      <c r="Q250" s="131">
        <f>'Anchor-AI'!U248</f>
        <v>0</v>
      </c>
      <c r="R250" s="131">
        <f>'Anchor-AI'!V248</f>
        <v>0</v>
      </c>
      <c r="S250" s="131">
        <f>'Anchor-AI'!W248</f>
        <v>0</v>
      </c>
      <c r="T250" s="131">
        <f>'Anchor-AI'!X248</f>
        <v>0</v>
      </c>
      <c r="U250" s="131">
        <f>10*LOG10(1/((Summary!$C$75/10^(R250/10)+Summary!$C$76/10^(S250/10)+Summary!$C$77/10^(T250/10))/Summary!$C$78))</f>
        <v>0</v>
      </c>
      <c r="V250" s="131">
        <f>'Anchor-AI'!Y248</f>
        <v>0</v>
      </c>
      <c r="W250" s="131">
        <f>'Anchor-AI'!Z248</f>
        <v>0</v>
      </c>
      <c r="X250" s="132">
        <f t="shared" si="19"/>
        <v>0</v>
      </c>
      <c r="Y250" s="133"/>
      <c r="Z250" s="130">
        <f>'Test-AI'!L248</f>
        <v>0</v>
      </c>
      <c r="AA250" s="380">
        <f>'Test-AI'!M248</f>
        <v>0</v>
      </c>
      <c r="AB250" s="380">
        <f>'Test-AI'!N248</f>
        <v>0</v>
      </c>
      <c r="AC250" s="380">
        <f>'Test-AI'!O248</f>
        <v>0</v>
      </c>
      <c r="AD250" s="380">
        <f>(Summary!$C$58*AA250+Summary!$C$59*AB250+Summary!$C$60*AC250)/Summary!$C$61</f>
        <v>0</v>
      </c>
      <c r="AE250" s="380">
        <f>'Test-AI'!P248</f>
        <v>0</v>
      </c>
      <c r="AF250" s="380">
        <f>'Test-AI'!Q248</f>
        <v>0</v>
      </c>
      <c r="AG250" s="380">
        <f>'Test-AI'!R248</f>
        <v>0</v>
      </c>
      <c r="AH250" s="380">
        <f>'Test-AI'!S248</f>
        <v>0</v>
      </c>
      <c r="AI250" s="380">
        <f>'Test-AI'!T248</f>
        <v>0</v>
      </c>
      <c r="AJ250" s="380">
        <f>'Test-AI'!U248</f>
        <v>0</v>
      </c>
      <c r="AK250" s="380">
        <f>'Test-AI'!V248</f>
        <v>0</v>
      </c>
      <c r="AL250" s="380">
        <f>'Test-AI'!W248</f>
        <v>0</v>
      </c>
      <c r="AM250" s="380">
        <f>'Test-AI'!X248</f>
        <v>0</v>
      </c>
      <c r="AN250" s="380">
        <f>10*LOG10(1/((Summary!$C$75/10^(AK250/10)+Summary!$C$76/10^(AL250/10)+Summary!$C$77/10^(AM250/10))/Summary!$C$78))</f>
        <v>0</v>
      </c>
      <c r="AO250" s="131">
        <f>'Test-AI'!Y248</f>
        <v>0</v>
      </c>
      <c r="AP250" s="131">
        <f>'Test-AI'!Z248</f>
        <v>0</v>
      </c>
      <c r="AQ250" s="132">
        <f t="shared" si="16"/>
        <v>0</v>
      </c>
      <c r="AR250" s="134" t="e">
        <f t="shared" si="17"/>
        <v>#DIV/0!</v>
      </c>
      <c r="AS250" s="135" t="e">
        <f t="shared" si="18"/>
        <v>#DIV/0!</v>
      </c>
      <c r="AT250" s="136"/>
      <c r="AU250" s="136"/>
      <c r="AV250" s="495" t="s">
        <v>121</v>
      </c>
      <c r="AW250" s="478" t="e" cm="1">
        <f t="array" ref="AW250">bdRateExtend($G250:$G253,H250:H253,$Z250:$Z253,AA250:AA253)</f>
        <v>#VALUE!</v>
      </c>
      <c r="AX250" s="479" t="e" cm="1">
        <f t="array" ref="AX250">bdRateExtend($G250:$G255,H250:H255,$Z250:$Z255,AA250:AA255)</f>
        <v>#VALUE!</v>
      </c>
      <c r="AY250" s="479" t="e" cm="1">
        <f t="array" ref="AY250">bdRateExtend($G250:$G255,I250:I255,$Z250:$Z255,AB250:AB255)</f>
        <v>#VALUE!</v>
      </c>
      <c r="AZ250" s="496" t="e" cm="1">
        <f t="array" ref="AZ250">bdRateExtend($G250:$G255,J250:J255,$Z250:$Z255,AC250:AC255)</f>
        <v>#VALUE!</v>
      </c>
      <c r="BA250" s="496" t="e" cm="1">
        <f t="array" ref="BA250">bdRateExtend($G250:$G255,K250:K255,$Z250:$Z255,AD250:AD255)</f>
        <v>#VALUE!</v>
      </c>
      <c r="BB250" s="479" t="e">
        <f>(Summary!$C$89*AX250+Summary!$C$90*AY250+Summary!$C$91*AZ250)/Summary!$C$92</f>
        <v>#VALUE!</v>
      </c>
      <c r="BC250" s="478" t="e" cm="1">
        <f t="array" ref="BC250">bdRateExtend($G250:$G253,L250:L253,$Z250:$Z253,AE250:AE253)</f>
        <v>#VALUE!</v>
      </c>
      <c r="BD250" s="475" t="e" cm="1">
        <f t="array" ref="BD250">bdRateExtend($G250:$G255,L250:L255,$Z250:$Z255,AE250:AE255)</f>
        <v>#VALUE!</v>
      </c>
      <c r="BE250" s="478" t="e" cm="1">
        <f t="array" ref="BE250">bdRateExtend($G250:$G253,M250:M253,$Z250:$Z253,AF250:AF253)</f>
        <v>#VALUE!</v>
      </c>
      <c r="BF250" s="475" t="e" cm="1">
        <f t="array" ref="BF250">bdRateExtend($G250:$G255,M250:M255,$Z250:$Z255,AF250:AF255)</f>
        <v>#VALUE!</v>
      </c>
      <c r="BG250" s="474" t="e" cm="1">
        <f t="array" ref="BG250">bdRateExtend($G250:$G253,N250:N253,$Z250:$Z253,AG250:AG253,"None", FALSE,1)</f>
        <v>#VALUE!</v>
      </c>
      <c r="BH250" s="475" t="e" cm="1">
        <f t="array" ref="BH250">bdRateExtend($G250:$G255,N250:N255,$Z250:$Z255,AG250:AG255,"None", FALSE,1)</f>
        <v>#VALUE!</v>
      </c>
      <c r="BI250" s="474" t="e" cm="1">
        <f t="array" ref="BI250">bdRateExtend($G250:$G253,O250:O253,$Z250:$Z253,AH250:AH253,"None", FALSE,1)</f>
        <v>#VALUE!</v>
      </c>
      <c r="BJ250" s="475" t="e" cm="1">
        <f t="array" ref="BJ250">bdRateExtend($G250:$G255,O250:O255,$Z250:$Z255,AH250:AH255,"None", FALSE,1)</f>
        <v>#VALUE!</v>
      </c>
      <c r="BK250" s="478" t="e" cm="1">
        <f t="array" ref="BK250">bdRateExtend($G250:$G253,P250:P253,$Z250:$Z253,AI250:AI253)</f>
        <v>#VALUE!</v>
      </c>
      <c r="BL250" s="475" t="e" cm="1">
        <f t="array" ref="BL250">bdRateExtend($G250:$G255,P250:P255,$Z250:$Z255,AI250:AI255)</f>
        <v>#VALUE!</v>
      </c>
      <c r="BM250" s="478" t="e" cm="1">
        <f t="array" ref="BM250">bdRateExtend($G250:$G253,Q250:Q253,$Z250:$Z253,AJ250:AJ253)</f>
        <v>#VALUE!</v>
      </c>
      <c r="BN250" s="475" t="e" cm="1">
        <f t="array" ref="BN250">bdRateExtend($G250:$G255,Q250:Q255,$Z250:$Z255,AJ250:AJ255)</f>
        <v>#VALUE!</v>
      </c>
      <c r="BO250" s="478" t="e" cm="1">
        <f t="array" ref="BO250">bdRateExtend($G250:$G253,R250:R253,$Z250:$Z253,AK250:AK253)</f>
        <v>#VALUE!</v>
      </c>
      <c r="BP250" s="479" t="e" cm="1">
        <f t="array" ref="BP250">bdRateExtend($G250:$G255,R250:R255,$Z250:$Z255,AK250:AK255)</f>
        <v>#VALUE!</v>
      </c>
      <c r="BQ250" s="479" t="e" cm="1">
        <f t="array" ref="BQ250">bdRateExtend($G250:$G255,S250:S255,$Z250:$Z255,AL250:AL255)</f>
        <v>#VALUE!</v>
      </c>
      <c r="BR250" s="479" t="e" cm="1">
        <f t="array" ref="BR250">bdRateExtend($G250:$G255,T250:T255,$Z250:$Z255,AM250:AM255)</f>
        <v>#VALUE!</v>
      </c>
      <c r="BS250" s="479" t="e" cm="1">
        <f t="array" ref="BS250">bdRateExtend($G250:$G255,U250:U255,$Z250:$Z255,AN250:AN255)</f>
        <v>#VALUE!</v>
      </c>
      <c r="BT250" s="479" t="e">
        <f>(Summary!$C$103*BP250+Summary!$C$104*BQ250+Summary!$C$105*BR250)/Summary!$C$106</f>
        <v>#VALUE!</v>
      </c>
      <c r="BU250" s="462" cm="1">
        <f t="array" ref="BU250">testVMAFRange($G250:$G253,N250:N253,$Z250:$Z253,AG250:AG253)</f>
        <v>0</v>
      </c>
      <c r="BV250" s="464" cm="1">
        <f t="array" ref="BV250">testVMAFRange($G250:$G255,N250:N255,$Z250:$Z255,AG250:AG255)</f>
        <v>0</v>
      </c>
      <c r="BW250" s="462" cm="1">
        <f t="array" ref="BW250">testVMAFRange($G250:$G253,O250:O253,$Z250:$Z253,AH250:AH253)</f>
        <v>0</v>
      </c>
      <c r="BX250" s="464" cm="1">
        <f t="array" ref="BX250">testVMAFRange($G250:$G255,O250:O255,$Z250:$Z255,AH250:AH255)</f>
        <v>0</v>
      </c>
    </row>
    <row r="251" spans="1:76" ht="17" customHeight="1" x14ac:dyDescent="0.35">
      <c r="A251" s="516"/>
      <c r="B251" s="483"/>
      <c r="C251" s="520"/>
      <c r="D251" s="490"/>
      <c r="E251" s="493"/>
      <c r="F251" s="138">
        <v>23</v>
      </c>
      <c r="G251" s="139">
        <f>'Anchor-AI'!L249</f>
        <v>0</v>
      </c>
      <c r="H251" s="140">
        <f>'Anchor-AI'!M249</f>
        <v>0</v>
      </c>
      <c r="I251" s="140">
        <f>'Anchor-AI'!N249</f>
        <v>0</v>
      </c>
      <c r="J251" s="140">
        <f>'Anchor-AI'!O249</f>
        <v>0</v>
      </c>
      <c r="K251" s="140">
        <f>(Summary!$C$58*H251+Summary!$C$59*I251+Summary!$C$60*J251)/Summary!$C$61</f>
        <v>0</v>
      </c>
      <c r="L251" s="140">
        <f>'Anchor-AI'!P249</f>
        <v>0</v>
      </c>
      <c r="M251" s="140">
        <f>'Anchor-AI'!Q249</f>
        <v>0</v>
      </c>
      <c r="N251" s="140">
        <f>'Anchor-AI'!R249</f>
        <v>0</v>
      </c>
      <c r="O251" s="140">
        <f>'Anchor-AI'!S249</f>
        <v>0</v>
      </c>
      <c r="P251" s="140">
        <f>'Anchor-AI'!T249</f>
        <v>0</v>
      </c>
      <c r="Q251" s="140">
        <f>'Anchor-AI'!U249</f>
        <v>0</v>
      </c>
      <c r="R251" s="140">
        <f>'Anchor-AI'!V249</f>
        <v>0</v>
      </c>
      <c r="S251" s="140">
        <f>'Anchor-AI'!W249</f>
        <v>0</v>
      </c>
      <c r="T251" s="140">
        <f>'Anchor-AI'!X249</f>
        <v>0</v>
      </c>
      <c r="U251" s="140">
        <f>10*LOG10(1/((Summary!$C$75/10^(R251/10)+Summary!$C$76/10^(S251/10)+Summary!$C$77/10^(T251/10))/Summary!$C$78))</f>
        <v>0</v>
      </c>
      <c r="V251" s="140">
        <f>'Anchor-AI'!Y249</f>
        <v>0</v>
      </c>
      <c r="W251" s="140">
        <f>'Anchor-AI'!Z249</f>
        <v>0</v>
      </c>
      <c r="X251" s="141">
        <f t="shared" si="19"/>
        <v>0</v>
      </c>
      <c r="Y251" s="133"/>
      <c r="Z251" s="139">
        <f>'Test-AI'!L249</f>
        <v>0</v>
      </c>
      <c r="AA251" s="381">
        <f>'Test-AI'!M249</f>
        <v>0</v>
      </c>
      <c r="AB251" s="381">
        <f>'Test-AI'!N249</f>
        <v>0</v>
      </c>
      <c r="AC251" s="381">
        <f>'Test-AI'!O249</f>
        <v>0</v>
      </c>
      <c r="AD251" s="381">
        <f>(Summary!$C$58*AA251+Summary!$C$59*AB251+Summary!$C$60*AC251)/Summary!$C$61</f>
        <v>0</v>
      </c>
      <c r="AE251" s="381">
        <f>'Test-AI'!P249</f>
        <v>0</v>
      </c>
      <c r="AF251" s="381">
        <f>'Test-AI'!Q249</f>
        <v>0</v>
      </c>
      <c r="AG251" s="381">
        <f>'Test-AI'!R249</f>
        <v>0</v>
      </c>
      <c r="AH251" s="381">
        <f>'Test-AI'!S249</f>
        <v>0</v>
      </c>
      <c r="AI251" s="381">
        <f>'Test-AI'!T249</f>
        <v>0</v>
      </c>
      <c r="AJ251" s="381">
        <f>'Test-AI'!U249</f>
        <v>0</v>
      </c>
      <c r="AK251" s="381">
        <f>'Test-AI'!V249</f>
        <v>0</v>
      </c>
      <c r="AL251" s="381">
        <f>'Test-AI'!W249</f>
        <v>0</v>
      </c>
      <c r="AM251" s="381">
        <f>'Test-AI'!X249</f>
        <v>0</v>
      </c>
      <c r="AN251" s="381">
        <f>10*LOG10(1/((Summary!$C$75/10^(AK251/10)+Summary!$C$76/10^(AL251/10)+Summary!$C$77/10^(AM251/10))/Summary!$C$78))</f>
        <v>0</v>
      </c>
      <c r="AO251" s="140">
        <f>'Test-AI'!Y249</f>
        <v>0</v>
      </c>
      <c r="AP251" s="140">
        <f>'Test-AI'!Z249</f>
        <v>0</v>
      </c>
      <c r="AQ251" s="141">
        <f t="shared" si="16"/>
        <v>0</v>
      </c>
      <c r="AR251" s="142" t="e">
        <f t="shared" si="17"/>
        <v>#DIV/0!</v>
      </c>
      <c r="AS251" s="143" t="e">
        <f t="shared" si="18"/>
        <v>#DIV/0!</v>
      </c>
      <c r="AT251" s="136"/>
      <c r="AU251" s="136"/>
      <c r="AV251" s="467"/>
      <c r="AW251" s="468"/>
      <c r="AX251" s="480"/>
      <c r="AY251" s="480"/>
      <c r="AZ251" s="497"/>
      <c r="BA251" s="497"/>
      <c r="BB251" s="480"/>
      <c r="BC251" s="468"/>
      <c r="BD251" s="476"/>
      <c r="BE251" s="468"/>
      <c r="BF251" s="476"/>
      <c r="BG251" s="469"/>
      <c r="BH251" s="476"/>
      <c r="BI251" s="469"/>
      <c r="BJ251" s="476"/>
      <c r="BK251" s="468"/>
      <c r="BL251" s="476"/>
      <c r="BM251" s="468"/>
      <c r="BN251" s="476"/>
      <c r="BO251" s="468"/>
      <c r="BP251" s="480"/>
      <c r="BQ251" s="480"/>
      <c r="BR251" s="480"/>
      <c r="BS251" s="480"/>
      <c r="BT251" s="480"/>
      <c r="BU251" s="463"/>
      <c r="BV251" s="465"/>
      <c r="BW251" s="463"/>
      <c r="BX251" s="465"/>
    </row>
    <row r="252" spans="1:76" ht="17" customHeight="1" x14ac:dyDescent="0.35">
      <c r="A252" s="516"/>
      <c r="B252" s="483"/>
      <c r="C252" s="520"/>
      <c r="D252" s="490"/>
      <c r="E252" s="493"/>
      <c r="F252" s="138">
        <v>31</v>
      </c>
      <c r="G252" s="139">
        <f>'Anchor-AI'!L250</f>
        <v>0</v>
      </c>
      <c r="H252" s="140">
        <f>'Anchor-AI'!M250</f>
        <v>0</v>
      </c>
      <c r="I252" s="140">
        <f>'Anchor-AI'!N250</f>
        <v>0</v>
      </c>
      <c r="J252" s="140">
        <f>'Anchor-AI'!O250</f>
        <v>0</v>
      </c>
      <c r="K252" s="140">
        <f>(Summary!$C$58*H252+Summary!$C$59*I252+Summary!$C$60*J252)/Summary!$C$61</f>
        <v>0</v>
      </c>
      <c r="L252" s="140">
        <f>'Anchor-AI'!P250</f>
        <v>0</v>
      </c>
      <c r="M252" s="140">
        <f>'Anchor-AI'!Q250</f>
        <v>0</v>
      </c>
      <c r="N252" s="140">
        <f>'Anchor-AI'!R250</f>
        <v>0</v>
      </c>
      <c r="O252" s="140">
        <f>'Anchor-AI'!S250</f>
        <v>0</v>
      </c>
      <c r="P252" s="140">
        <f>'Anchor-AI'!T250</f>
        <v>0</v>
      </c>
      <c r="Q252" s="140">
        <f>'Anchor-AI'!U250</f>
        <v>0</v>
      </c>
      <c r="R252" s="140">
        <f>'Anchor-AI'!V250</f>
        <v>0</v>
      </c>
      <c r="S252" s="140">
        <f>'Anchor-AI'!W250</f>
        <v>0</v>
      </c>
      <c r="T252" s="140">
        <f>'Anchor-AI'!X250</f>
        <v>0</v>
      </c>
      <c r="U252" s="140">
        <f>10*LOG10(1/((Summary!$C$75/10^(R252/10)+Summary!$C$76/10^(S252/10)+Summary!$C$77/10^(T252/10))/Summary!$C$78))</f>
        <v>0</v>
      </c>
      <c r="V252" s="140">
        <f>'Anchor-AI'!Y250</f>
        <v>0</v>
      </c>
      <c r="W252" s="140">
        <f>'Anchor-AI'!Z250</f>
        <v>0</v>
      </c>
      <c r="X252" s="141">
        <f t="shared" si="19"/>
        <v>0</v>
      </c>
      <c r="Y252" s="133"/>
      <c r="Z252" s="139">
        <f>'Test-AI'!L250</f>
        <v>0</v>
      </c>
      <c r="AA252" s="381">
        <f>'Test-AI'!M250</f>
        <v>0</v>
      </c>
      <c r="AB252" s="381">
        <f>'Test-AI'!N250</f>
        <v>0</v>
      </c>
      <c r="AC252" s="381">
        <f>'Test-AI'!O250</f>
        <v>0</v>
      </c>
      <c r="AD252" s="381">
        <f>(Summary!$C$58*AA252+Summary!$C$59*AB252+Summary!$C$60*AC252)/Summary!$C$61</f>
        <v>0</v>
      </c>
      <c r="AE252" s="381">
        <f>'Test-AI'!P250</f>
        <v>0</v>
      </c>
      <c r="AF252" s="381">
        <f>'Test-AI'!Q250</f>
        <v>0</v>
      </c>
      <c r="AG252" s="381">
        <f>'Test-AI'!R250</f>
        <v>0</v>
      </c>
      <c r="AH252" s="381">
        <f>'Test-AI'!S250</f>
        <v>0</v>
      </c>
      <c r="AI252" s="381">
        <f>'Test-AI'!T250</f>
        <v>0</v>
      </c>
      <c r="AJ252" s="381">
        <f>'Test-AI'!U250</f>
        <v>0</v>
      </c>
      <c r="AK252" s="381">
        <f>'Test-AI'!V250</f>
        <v>0</v>
      </c>
      <c r="AL252" s="381">
        <f>'Test-AI'!W250</f>
        <v>0</v>
      </c>
      <c r="AM252" s="381">
        <f>'Test-AI'!X250</f>
        <v>0</v>
      </c>
      <c r="AN252" s="381">
        <f>10*LOG10(1/((Summary!$C$75/10^(AK252/10)+Summary!$C$76/10^(AL252/10)+Summary!$C$77/10^(AM252/10))/Summary!$C$78))</f>
        <v>0</v>
      </c>
      <c r="AO252" s="140">
        <f>'Test-AI'!Y250</f>
        <v>0</v>
      </c>
      <c r="AP252" s="140">
        <f>'Test-AI'!Z250</f>
        <v>0</v>
      </c>
      <c r="AQ252" s="141">
        <f t="shared" si="16"/>
        <v>0</v>
      </c>
      <c r="AR252" s="142" t="e">
        <f t="shared" si="17"/>
        <v>#DIV/0!</v>
      </c>
      <c r="AS252" s="143" t="e">
        <f t="shared" si="18"/>
        <v>#DIV/0!</v>
      </c>
      <c r="AT252" s="136"/>
      <c r="AU252" s="136"/>
      <c r="AV252" s="467" t="s">
        <v>122</v>
      </c>
      <c r="AW252" s="468" t="e" cm="1">
        <f t="array" ref="AW252">bdRateExtend($G251:$G254,H251:H254,$Z251:$Z254,AA251:AA254)</f>
        <v>#VALUE!</v>
      </c>
      <c r="AX252" s="480"/>
      <c r="AY252" s="480"/>
      <c r="AZ252" s="497"/>
      <c r="BA252" s="497"/>
      <c r="BB252" s="480"/>
      <c r="BC252" s="468" t="e" cm="1">
        <f t="array" ref="BC252">bdRateExtend($G251:$G254,L251:L254,$Z251:$Z254,AE251:AE254)</f>
        <v>#VALUE!</v>
      </c>
      <c r="BD252" s="476"/>
      <c r="BE252" s="468" t="e" cm="1">
        <f t="array" ref="BE252">bdRateExtend($G251:$G254,M251:M254,$Z251:$Z254,AF251:AF254)</f>
        <v>#VALUE!</v>
      </c>
      <c r="BF252" s="476"/>
      <c r="BG252" s="469" t="e" cm="1">
        <f t="array" ref="BG252">bdRateExtend($G251:$G254,N251:N254,$Z251:$Z254,AG251:AG254,"None", FALSE,1)</f>
        <v>#VALUE!</v>
      </c>
      <c r="BH252" s="476"/>
      <c r="BI252" s="469" t="e" cm="1">
        <f t="array" ref="BI252">bdRateExtend($G251:$G254,O251:O254,$Z251:$Z254,AH251:AH254,"None", FALSE,1)</f>
        <v>#VALUE!</v>
      </c>
      <c r="BJ252" s="476"/>
      <c r="BK252" s="468" t="e" cm="1">
        <f t="array" ref="BK252">bdRateExtend($G251:$G254,P251:P254,$Z251:$Z254,AI251:AI254)</f>
        <v>#VALUE!</v>
      </c>
      <c r="BL252" s="476"/>
      <c r="BM252" s="468" t="e" cm="1">
        <f t="array" ref="BM252">bdRateExtend($G251:$G254,Q251:Q254,$Z251:$Z254,AJ251:AJ254)</f>
        <v>#VALUE!</v>
      </c>
      <c r="BN252" s="476"/>
      <c r="BO252" s="468" t="e" cm="1">
        <f t="array" ref="BO252">bdRateExtend($G251:$G254,R251:R254,$Z251:$Z254,AK251:AK254)</f>
        <v>#VALUE!</v>
      </c>
      <c r="BP252" s="480"/>
      <c r="BQ252" s="480"/>
      <c r="BR252" s="480"/>
      <c r="BS252" s="480"/>
      <c r="BT252" s="480"/>
      <c r="BU252" s="463" cm="1">
        <f t="array" ref="BU252">testVMAFRange($G251:$G254,N251:N254,$Z251:$Z254,AG251:AG254)</f>
        <v>0</v>
      </c>
      <c r="BV252" s="465"/>
      <c r="BW252" s="463" cm="1">
        <f t="array" ref="BW252">testVMAFRange($G251:$G254,O251:O254,$Z251:$Z254,AH251:AH254)</f>
        <v>0</v>
      </c>
      <c r="BX252" s="465"/>
    </row>
    <row r="253" spans="1:76" ht="17" customHeight="1" x14ac:dyDescent="0.35">
      <c r="A253" s="516"/>
      <c r="B253" s="483"/>
      <c r="C253" s="520"/>
      <c r="D253" s="490"/>
      <c r="E253" s="493"/>
      <c r="F253" s="138">
        <v>39</v>
      </c>
      <c r="G253" s="139">
        <f>'Anchor-AI'!L251</f>
        <v>0</v>
      </c>
      <c r="H253" s="140">
        <f>'Anchor-AI'!M251</f>
        <v>0</v>
      </c>
      <c r="I253" s="140">
        <f>'Anchor-AI'!N251</f>
        <v>0</v>
      </c>
      <c r="J253" s="140">
        <f>'Anchor-AI'!O251</f>
        <v>0</v>
      </c>
      <c r="K253" s="140">
        <f>(Summary!$C$58*H253+Summary!$C$59*I253+Summary!$C$60*J253)/Summary!$C$61</f>
        <v>0</v>
      </c>
      <c r="L253" s="140">
        <f>'Anchor-AI'!P251</f>
        <v>0</v>
      </c>
      <c r="M253" s="140">
        <f>'Anchor-AI'!Q251</f>
        <v>0</v>
      </c>
      <c r="N253" s="140">
        <f>'Anchor-AI'!R251</f>
        <v>0</v>
      </c>
      <c r="O253" s="140">
        <f>'Anchor-AI'!S251</f>
        <v>0</v>
      </c>
      <c r="P253" s="140">
        <f>'Anchor-AI'!T251</f>
        <v>0</v>
      </c>
      <c r="Q253" s="140">
        <f>'Anchor-AI'!U251</f>
        <v>0</v>
      </c>
      <c r="R253" s="140">
        <f>'Anchor-AI'!V251</f>
        <v>0</v>
      </c>
      <c r="S253" s="140">
        <f>'Anchor-AI'!W251</f>
        <v>0</v>
      </c>
      <c r="T253" s="140">
        <f>'Anchor-AI'!X251</f>
        <v>0</v>
      </c>
      <c r="U253" s="140">
        <f>10*LOG10(1/((Summary!$C$75/10^(R253/10)+Summary!$C$76/10^(S253/10)+Summary!$C$77/10^(T253/10))/Summary!$C$78))</f>
        <v>0</v>
      </c>
      <c r="V253" s="140">
        <f>'Anchor-AI'!Y251</f>
        <v>0</v>
      </c>
      <c r="W253" s="140">
        <f>'Anchor-AI'!Z251</f>
        <v>0</v>
      </c>
      <c r="X253" s="141">
        <f t="shared" si="19"/>
        <v>0</v>
      </c>
      <c r="Y253" s="133"/>
      <c r="Z253" s="139">
        <f>'Test-AI'!L251</f>
        <v>0</v>
      </c>
      <c r="AA253" s="381">
        <f>'Test-AI'!M251</f>
        <v>0</v>
      </c>
      <c r="AB253" s="381">
        <f>'Test-AI'!N251</f>
        <v>0</v>
      </c>
      <c r="AC253" s="381">
        <f>'Test-AI'!O251</f>
        <v>0</v>
      </c>
      <c r="AD253" s="381">
        <f>(Summary!$C$58*AA253+Summary!$C$59*AB253+Summary!$C$60*AC253)/Summary!$C$61</f>
        <v>0</v>
      </c>
      <c r="AE253" s="381">
        <f>'Test-AI'!P251</f>
        <v>0</v>
      </c>
      <c r="AF253" s="381">
        <f>'Test-AI'!Q251</f>
        <v>0</v>
      </c>
      <c r="AG253" s="381">
        <f>'Test-AI'!R251</f>
        <v>0</v>
      </c>
      <c r="AH253" s="381">
        <f>'Test-AI'!S251</f>
        <v>0</v>
      </c>
      <c r="AI253" s="381">
        <f>'Test-AI'!T251</f>
        <v>0</v>
      </c>
      <c r="AJ253" s="381">
        <f>'Test-AI'!U251</f>
        <v>0</v>
      </c>
      <c r="AK253" s="381">
        <f>'Test-AI'!V251</f>
        <v>0</v>
      </c>
      <c r="AL253" s="381">
        <f>'Test-AI'!W251</f>
        <v>0</v>
      </c>
      <c r="AM253" s="381">
        <f>'Test-AI'!X251</f>
        <v>0</v>
      </c>
      <c r="AN253" s="381">
        <f>10*LOG10(1/((Summary!$C$75/10^(AK253/10)+Summary!$C$76/10^(AL253/10)+Summary!$C$77/10^(AM253/10))/Summary!$C$78))</f>
        <v>0</v>
      </c>
      <c r="AO253" s="140">
        <f>'Test-AI'!Y251</f>
        <v>0</v>
      </c>
      <c r="AP253" s="140">
        <f>'Test-AI'!Z251</f>
        <v>0</v>
      </c>
      <c r="AQ253" s="141">
        <f t="shared" si="16"/>
        <v>0</v>
      </c>
      <c r="AR253" s="142" t="e">
        <f t="shared" si="17"/>
        <v>#DIV/0!</v>
      </c>
      <c r="AS253" s="143" t="e">
        <f t="shared" si="18"/>
        <v>#DIV/0!</v>
      </c>
      <c r="AT253" s="136"/>
      <c r="AU253" s="136"/>
      <c r="AV253" s="467"/>
      <c r="AW253" s="468"/>
      <c r="AX253" s="480"/>
      <c r="AY253" s="480"/>
      <c r="AZ253" s="497"/>
      <c r="BA253" s="497"/>
      <c r="BB253" s="480"/>
      <c r="BC253" s="468"/>
      <c r="BD253" s="476"/>
      <c r="BE253" s="468"/>
      <c r="BF253" s="476"/>
      <c r="BG253" s="469"/>
      <c r="BH253" s="476"/>
      <c r="BI253" s="469"/>
      <c r="BJ253" s="476"/>
      <c r="BK253" s="468"/>
      <c r="BL253" s="476"/>
      <c r="BM253" s="468"/>
      <c r="BN253" s="476"/>
      <c r="BO253" s="468"/>
      <c r="BP253" s="480"/>
      <c r="BQ253" s="480"/>
      <c r="BR253" s="480"/>
      <c r="BS253" s="480"/>
      <c r="BT253" s="480"/>
      <c r="BU253" s="463"/>
      <c r="BV253" s="465"/>
      <c r="BW253" s="463"/>
      <c r="BX253" s="465"/>
    </row>
    <row r="254" spans="1:76" ht="17" customHeight="1" x14ac:dyDescent="0.35">
      <c r="A254" s="516"/>
      <c r="B254" s="483"/>
      <c r="C254" s="520"/>
      <c r="D254" s="490"/>
      <c r="E254" s="493"/>
      <c r="F254" s="138">
        <v>47</v>
      </c>
      <c r="G254" s="139">
        <f>'Anchor-AI'!L252</f>
        <v>0</v>
      </c>
      <c r="H254" s="140">
        <f>'Anchor-AI'!M252</f>
        <v>0</v>
      </c>
      <c r="I254" s="140">
        <f>'Anchor-AI'!N252</f>
        <v>0</v>
      </c>
      <c r="J254" s="140">
        <f>'Anchor-AI'!O252</f>
        <v>0</v>
      </c>
      <c r="K254" s="140">
        <f>(Summary!$C$58*H254+Summary!$C$59*I254+Summary!$C$60*J254)/Summary!$C$61</f>
        <v>0</v>
      </c>
      <c r="L254" s="140">
        <f>'Anchor-AI'!P252</f>
        <v>0</v>
      </c>
      <c r="M254" s="140">
        <f>'Anchor-AI'!Q252</f>
        <v>0</v>
      </c>
      <c r="N254" s="140">
        <f>'Anchor-AI'!R252</f>
        <v>0</v>
      </c>
      <c r="O254" s="140">
        <f>'Anchor-AI'!S252</f>
        <v>0</v>
      </c>
      <c r="P254" s="140">
        <f>'Anchor-AI'!T252</f>
        <v>0</v>
      </c>
      <c r="Q254" s="140">
        <f>'Anchor-AI'!U252</f>
        <v>0</v>
      </c>
      <c r="R254" s="140">
        <f>'Anchor-AI'!V252</f>
        <v>0</v>
      </c>
      <c r="S254" s="140">
        <f>'Anchor-AI'!W252</f>
        <v>0</v>
      </c>
      <c r="T254" s="140">
        <f>'Anchor-AI'!X252</f>
        <v>0</v>
      </c>
      <c r="U254" s="140">
        <f>10*LOG10(1/((Summary!$C$75/10^(R254/10)+Summary!$C$76/10^(S254/10)+Summary!$C$77/10^(T254/10))/Summary!$C$78))</f>
        <v>0</v>
      </c>
      <c r="V254" s="140">
        <f>'Anchor-AI'!Y252</f>
        <v>0</v>
      </c>
      <c r="W254" s="140">
        <f>'Anchor-AI'!Z252</f>
        <v>0</v>
      </c>
      <c r="X254" s="141">
        <f t="shared" si="19"/>
        <v>0</v>
      </c>
      <c r="Y254" s="133"/>
      <c r="Z254" s="139">
        <f>'Test-AI'!L252</f>
        <v>0</v>
      </c>
      <c r="AA254" s="381">
        <f>'Test-AI'!M252</f>
        <v>0</v>
      </c>
      <c r="AB254" s="381">
        <f>'Test-AI'!N252</f>
        <v>0</v>
      </c>
      <c r="AC254" s="381">
        <f>'Test-AI'!O252</f>
        <v>0</v>
      </c>
      <c r="AD254" s="381">
        <f>(Summary!$C$58*AA254+Summary!$C$59*AB254+Summary!$C$60*AC254)/Summary!$C$61</f>
        <v>0</v>
      </c>
      <c r="AE254" s="381">
        <f>'Test-AI'!P252</f>
        <v>0</v>
      </c>
      <c r="AF254" s="381">
        <f>'Test-AI'!Q252</f>
        <v>0</v>
      </c>
      <c r="AG254" s="381">
        <f>'Test-AI'!R252</f>
        <v>0</v>
      </c>
      <c r="AH254" s="381">
        <f>'Test-AI'!S252</f>
        <v>0</v>
      </c>
      <c r="AI254" s="381">
        <f>'Test-AI'!T252</f>
        <v>0</v>
      </c>
      <c r="AJ254" s="381">
        <f>'Test-AI'!U252</f>
        <v>0</v>
      </c>
      <c r="AK254" s="381">
        <f>'Test-AI'!V252</f>
        <v>0</v>
      </c>
      <c r="AL254" s="381">
        <f>'Test-AI'!W252</f>
        <v>0</v>
      </c>
      <c r="AM254" s="381">
        <f>'Test-AI'!X252</f>
        <v>0</v>
      </c>
      <c r="AN254" s="381">
        <f>10*LOG10(1/((Summary!$C$75/10^(AK254/10)+Summary!$C$76/10^(AL254/10)+Summary!$C$77/10^(AM254/10))/Summary!$C$78))</f>
        <v>0</v>
      </c>
      <c r="AO254" s="140">
        <f>'Test-AI'!Y252</f>
        <v>0</v>
      </c>
      <c r="AP254" s="140">
        <f>'Test-AI'!Z252</f>
        <v>0</v>
      </c>
      <c r="AQ254" s="141">
        <f t="shared" si="16"/>
        <v>0</v>
      </c>
      <c r="AR254" s="142" t="e">
        <f t="shared" si="17"/>
        <v>#DIV/0!</v>
      </c>
      <c r="AS254" s="143" t="e">
        <f t="shared" si="18"/>
        <v>#DIV/0!</v>
      </c>
      <c r="AT254" s="136"/>
      <c r="AU254" s="136"/>
      <c r="AV254" s="467" t="s">
        <v>123</v>
      </c>
      <c r="AW254" s="468" t="e" cm="1">
        <f t="array" ref="AW254">bdRateExtend($G252:$G255,H252:H255,$Z252:$Z255,AA252:AA255)</f>
        <v>#VALUE!</v>
      </c>
      <c r="AX254" s="480"/>
      <c r="AY254" s="480"/>
      <c r="AZ254" s="497"/>
      <c r="BA254" s="497"/>
      <c r="BB254" s="480"/>
      <c r="BC254" s="468" t="e" cm="1">
        <f t="array" ref="BC254">bdRateExtend($G252:$G255,L252:L255,$Z252:$Z255,AE252:AE255)</f>
        <v>#VALUE!</v>
      </c>
      <c r="BD254" s="476"/>
      <c r="BE254" s="468" t="e" cm="1">
        <f t="array" ref="BE254">bdRateExtend($G252:$G255,M252:M255,$Z252:$Z255,AF252:AF255)</f>
        <v>#VALUE!</v>
      </c>
      <c r="BF254" s="476"/>
      <c r="BG254" s="469" t="e" cm="1">
        <f t="array" ref="BG254">bdRateExtend($G252:$G255,N252:N255,$Z252:$Z255,AG252:AG255,"None", FALSE,1)</f>
        <v>#VALUE!</v>
      </c>
      <c r="BH254" s="476"/>
      <c r="BI254" s="469" t="e" cm="1">
        <f t="array" ref="BI254">bdRateExtend($G252:$G255,O252:O255,$Z252:$Z255,AH252:AH255,"None", FALSE,1)</f>
        <v>#VALUE!</v>
      </c>
      <c r="BJ254" s="476"/>
      <c r="BK254" s="468" t="e" cm="1">
        <f t="array" ref="BK254">bdRateExtend($G252:$G255,P252:P255,$Z252:$Z255,AI252:AI255)</f>
        <v>#VALUE!</v>
      </c>
      <c r="BL254" s="476"/>
      <c r="BM254" s="468" t="e" cm="1">
        <f t="array" ref="BM254">bdRateExtend($G252:$G255,Q252:Q255,$Z252:$Z255,AJ252:AJ255)</f>
        <v>#VALUE!</v>
      </c>
      <c r="BN254" s="476"/>
      <c r="BO254" s="468" t="e" cm="1">
        <f t="array" ref="BO254">bdRateExtend($G252:$G255,R252:R255,$Z252:$Z255,AK252:AK255)</f>
        <v>#VALUE!</v>
      </c>
      <c r="BP254" s="480"/>
      <c r="BQ254" s="480"/>
      <c r="BR254" s="480"/>
      <c r="BS254" s="480"/>
      <c r="BT254" s="480"/>
      <c r="BU254" s="463" cm="1">
        <f t="array" ref="BU254">testVMAFRange($G252:$G255,N252:N255,$Z252:$Z255,AG252:AG255)</f>
        <v>0</v>
      </c>
      <c r="BV254" s="465"/>
      <c r="BW254" s="463" cm="1">
        <f t="array" ref="BW254">testVMAFRange($G252:$G255,O252:O255,$Z252:$Z255,AH252:AH255)</f>
        <v>0</v>
      </c>
      <c r="BX254" s="465"/>
    </row>
    <row r="255" spans="1:76" ht="17" customHeight="1" thickBot="1" x14ac:dyDescent="0.4">
      <c r="A255" s="516"/>
      <c r="B255" s="518"/>
      <c r="C255" s="521"/>
      <c r="D255" s="522"/>
      <c r="E255" s="523"/>
      <c r="F255" s="144">
        <v>55</v>
      </c>
      <c r="G255" s="145">
        <f>'Anchor-AI'!L253</f>
        <v>0</v>
      </c>
      <c r="H255" s="146">
        <f>'Anchor-AI'!M253</f>
        <v>0</v>
      </c>
      <c r="I255" s="146">
        <f>'Anchor-AI'!N253</f>
        <v>0</v>
      </c>
      <c r="J255" s="146">
        <f>'Anchor-AI'!O253</f>
        <v>0</v>
      </c>
      <c r="K255" s="146">
        <f>(Summary!$C$58*H255+Summary!$C$59*I255+Summary!$C$60*J255)/Summary!$C$61</f>
        <v>0</v>
      </c>
      <c r="L255" s="146">
        <f>'Anchor-AI'!P253</f>
        <v>0</v>
      </c>
      <c r="M255" s="146">
        <f>'Anchor-AI'!Q253</f>
        <v>0</v>
      </c>
      <c r="N255" s="146">
        <f>'Anchor-AI'!R253</f>
        <v>0</v>
      </c>
      <c r="O255" s="146">
        <f>'Anchor-AI'!S253</f>
        <v>0</v>
      </c>
      <c r="P255" s="146">
        <f>'Anchor-AI'!T253</f>
        <v>0</v>
      </c>
      <c r="Q255" s="146">
        <f>'Anchor-AI'!U253</f>
        <v>0</v>
      </c>
      <c r="R255" s="146">
        <f>'Anchor-AI'!V253</f>
        <v>0</v>
      </c>
      <c r="S255" s="146">
        <f>'Anchor-AI'!W253</f>
        <v>0</v>
      </c>
      <c r="T255" s="146">
        <f>'Anchor-AI'!X253</f>
        <v>0</v>
      </c>
      <c r="U255" s="146">
        <f>10*LOG10(1/((Summary!$C$75/10^(R255/10)+Summary!$C$76/10^(S255/10)+Summary!$C$77/10^(T255/10))/Summary!$C$78))</f>
        <v>0</v>
      </c>
      <c r="V255" s="140">
        <f>'Anchor-AI'!Y253</f>
        <v>0</v>
      </c>
      <c r="W255" s="140">
        <f>'Anchor-AI'!Z253</f>
        <v>0</v>
      </c>
      <c r="X255" s="147">
        <f t="shared" si="19"/>
        <v>0</v>
      </c>
      <c r="Y255" s="133"/>
      <c r="Z255" s="145">
        <f>'Test-AI'!L253</f>
        <v>0</v>
      </c>
      <c r="AA255" s="382">
        <f>'Test-AI'!M253</f>
        <v>0</v>
      </c>
      <c r="AB255" s="382">
        <f>'Test-AI'!N253</f>
        <v>0</v>
      </c>
      <c r="AC255" s="382">
        <f>'Test-AI'!O253</f>
        <v>0</v>
      </c>
      <c r="AD255" s="382">
        <f>(Summary!$C$58*AA255+Summary!$C$59*AB255+Summary!$C$60*AC255)/Summary!$C$61</f>
        <v>0</v>
      </c>
      <c r="AE255" s="382">
        <f>'Test-AI'!P253</f>
        <v>0</v>
      </c>
      <c r="AF255" s="382">
        <f>'Test-AI'!Q253</f>
        <v>0</v>
      </c>
      <c r="AG255" s="382">
        <f>'Test-AI'!R253</f>
        <v>0</v>
      </c>
      <c r="AH255" s="382">
        <f>'Test-AI'!S253</f>
        <v>0</v>
      </c>
      <c r="AI255" s="382">
        <f>'Test-AI'!T253</f>
        <v>0</v>
      </c>
      <c r="AJ255" s="382">
        <f>'Test-AI'!U253</f>
        <v>0</v>
      </c>
      <c r="AK255" s="382">
        <f>'Test-AI'!V253</f>
        <v>0</v>
      </c>
      <c r="AL255" s="382">
        <f>'Test-AI'!W253</f>
        <v>0</v>
      </c>
      <c r="AM255" s="382">
        <f>'Test-AI'!X253</f>
        <v>0</v>
      </c>
      <c r="AN255" s="382">
        <f>10*LOG10(1/((Summary!$C$75/10^(AK255/10)+Summary!$C$76/10^(AL255/10)+Summary!$C$77/10^(AM255/10))/Summary!$C$78))</f>
        <v>0</v>
      </c>
      <c r="AO255" s="140">
        <f>'Test-AI'!Y253</f>
        <v>0</v>
      </c>
      <c r="AP255" s="140">
        <f>'Test-AI'!Z253</f>
        <v>0</v>
      </c>
      <c r="AQ255" s="147">
        <f t="shared" si="16"/>
        <v>0</v>
      </c>
      <c r="AR255" s="148" t="e">
        <f t="shared" si="17"/>
        <v>#DIV/0!</v>
      </c>
      <c r="AS255" s="149" t="e">
        <f t="shared" si="18"/>
        <v>#DIV/0!</v>
      </c>
      <c r="AT255" s="136"/>
      <c r="AU255" s="136"/>
      <c r="AV255" s="470"/>
      <c r="AW255" s="471"/>
      <c r="AX255" s="481"/>
      <c r="AY255" s="481"/>
      <c r="AZ255" s="498"/>
      <c r="BA255" s="498"/>
      <c r="BB255" s="481"/>
      <c r="BC255" s="471"/>
      <c r="BD255" s="477"/>
      <c r="BE255" s="471"/>
      <c r="BF255" s="477"/>
      <c r="BG255" s="472"/>
      <c r="BH255" s="477"/>
      <c r="BI255" s="472"/>
      <c r="BJ255" s="477"/>
      <c r="BK255" s="471"/>
      <c r="BL255" s="477"/>
      <c r="BM255" s="471"/>
      <c r="BN255" s="477"/>
      <c r="BO255" s="471"/>
      <c r="BP255" s="481"/>
      <c r="BQ255" s="481"/>
      <c r="BR255" s="481"/>
      <c r="BS255" s="481"/>
      <c r="BT255" s="481"/>
      <c r="BU255" s="473"/>
      <c r="BV255" s="466"/>
      <c r="BW255" s="473"/>
      <c r="BX255" s="466"/>
    </row>
    <row r="256" spans="1:76" ht="17" customHeight="1" x14ac:dyDescent="0.35">
      <c r="A256" s="516"/>
      <c r="B256" s="482" t="s">
        <v>23</v>
      </c>
      <c r="C256" s="519" t="s">
        <v>65</v>
      </c>
      <c r="D256" s="489">
        <v>59.94</v>
      </c>
      <c r="E256" s="492">
        <v>8</v>
      </c>
      <c r="F256" s="129">
        <v>15</v>
      </c>
      <c r="G256" s="130">
        <f>'Anchor-AI'!L254</f>
        <v>0</v>
      </c>
      <c r="H256" s="131">
        <f>'Anchor-AI'!M254</f>
        <v>0</v>
      </c>
      <c r="I256" s="131">
        <f>'Anchor-AI'!N254</f>
        <v>0</v>
      </c>
      <c r="J256" s="131">
        <f>'Anchor-AI'!O254</f>
        <v>0</v>
      </c>
      <c r="K256" s="131">
        <f>(Summary!$C$58*H256+Summary!$C$59*I256+Summary!$C$60*J256)/Summary!$C$61</f>
        <v>0</v>
      </c>
      <c r="L256" s="131">
        <f>'Anchor-AI'!P254</f>
        <v>0</v>
      </c>
      <c r="M256" s="131">
        <f>'Anchor-AI'!Q254</f>
        <v>0</v>
      </c>
      <c r="N256" s="131">
        <f>'Anchor-AI'!R254</f>
        <v>0</v>
      </c>
      <c r="O256" s="131">
        <f>'Anchor-AI'!S254</f>
        <v>0</v>
      </c>
      <c r="P256" s="131">
        <f>'Anchor-AI'!T254</f>
        <v>0</v>
      </c>
      <c r="Q256" s="131">
        <f>'Anchor-AI'!U254</f>
        <v>0</v>
      </c>
      <c r="R256" s="131">
        <f>'Anchor-AI'!V254</f>
        <v>0</v>
      </c>
      <c r="S256" s="131">
        <f>'Anchor-AI'!W254</f>
        <v>0</v>
      </c>
      <c r="T256" s="131">
        <f>'Anchor-AI'!X254</f>
        <v>0</v>
      </c>
      <c r="U256" s="131">
        <f>10*LOG10(1/((Summary!$C$75/10^(R256/10)+Summary!$C$76/10^(S256/10)+Summary!$C$77/10^(T256/10))/Summary!$C$78))</f>
        <v>0</v>
      </c>
      <c r="V256" s="131">
        <f>'Anchor-AI'!Y254</f>
        <v>0</v>
      </c>
      <c r="W256" s="131">
        <f>'Anchor-AI'!Z254</f>
        <v>0</v>
      </c>
      <c r="X256" s="132">
        <f t="shared" si="19"/>
        <v>0</v>
      </c>
      <c r="Y256" s="133"/>
      <c r="Z256" s="130">
        <f>'Test-AI'!L254</f>
        <v>0</v>
      </c>
      <c r="AA256" s="380">
        <f>'Test-AI'!M254</f>
        <v>0</v>
      </c>
      <c r="AB256" s="380">
        <f>'Test-AI'!N254</f>
        <v>0</v>
      </c>
      <c r="AC256" s="380">
        <f>'Test-AI'!O254</f>
        <v>0</v>
      </c>
      <c r="AD256" s="380">
        <f>(Summary!$C$58*AA256+Summary!$C$59*AB256+Summary!$C$60*AC256)/Summary!$C$61</f>
        <v>0</v>
      </c>
      <c r="AE256" s="380">
        <f>'Test-AI'!P254</f>
        <v>0</v>
      </c>
      <c r="AF256" s="380">
        <f>'Test-AI'!Q254</f>
        <v>0</v>
      </c>
      <c r="AG256" s="380">
        <f>'Test-AI'!R254</f>
        <v>0</v>
      </c>
      <c r="AH256" s="380">
        <f>'Test-AI'!S254</f>
        <v>0</v>
      </c>
      <c r="AI256" s="380">
        <f>'Test-AI'!T254</f>
        <v>0</v>
      </c>
      <c r="AJ256" s="380">
        <f>'Test-AI'!U254</f>
        <v>0</v>
      </c>
      <c r="AK256" s="380">
        <f>'Test-AI'!V254</f>
        <v>0</v>
      </c>
      <c r="AL256" s="380">
        <f>'Test-AI'!W254</f>
        <v>0</v>
      </c>
      <c r="AM256" s="380">
        <f>'Test-AI'!X254</f>
        <v>0</v>
      </c>
      <c r="AN256" s="380">
        <f>10*LOG10(1/((Summary!$C$75/10^(AK256/10)+Summary!$C$76/10^(AL256/10)+Summary!$C$77/10^(AM256/10))/Summary!$C$78))</f>
        <v>0</v>
      </c>
      <c r="AO256" s="131">
        <f>'Test-AI'!Y254</f>
        <v>0</v>
      </c>
      <c r="AP256" s="131">
        <f>'Test-AI'!Z254</f>
        <v>0</v>
      </c>
      <c r="AQ256" s="132">
        <f t="shared" si="16"/>
        <v>0</v>
      </c>
      <c r="AR256" s="134" t="e">
        <f t="shared" si="17"/>
        <v>#DIV/0!</v>
      </c>
      <c r="AS256" s="135" t="e">
        <f t="shared" si="18"/>
        <v>#DIV/0!</v>
      </c>
      <c r="AT256" s="136"/>
      <c r="AU256" s="136"/>
      <c r="AV256" s="495" t="s">
        <v>121</v>
      </c>
      <c r="AW256" s="478" t="e" cm="1">
        <f t="array" ref="AW256">bdRateExtend($G256:$G259,H256:H259,$Z256:$Z259,AA256:AA259)</f>
        <v>#VALUE!</v>
      </c>
      <c r="AX256" s="479" t="e" cm="1">
        <f t="array" ref="AX256">bdRateExtend($G256:$G261,H256:H261,$Z256:$Z261,AA256:AA261)</f>
        <v>#VALUE!</v>
      </c>
      <c r="AY256" s="479" t="e" cm="1">
        <f t="array" ref="AY256">bdRateExtend($G256:$G261,I256:I261,$Z256:$Z261,AB256:AB261)</f>
        <v>#VALUE!</v>
      </c>
      <c r="AZ256" s="496" t="e" cm="1">
        <f t="array" ref="AZ256">bdRateExtend($G256:$G261,J256:J261,$Z256:$Z261,AC256:AC261)</f>
        <v>#VALUE!</v>
      </c>
      <c r="BA256" s="496" t="e" cm="1">
        <f t="array" ref="BA256">bdRateExtend($G256:$G261,K256:K261,$Z256:$Z261,AD256:AD261)</f>
        <v>#VALUE!</v>
      </c>
      <c r="BB256" s="479" t="e">
        <f>(Summary!$C$89*AX256+Summary!$C$90*AY256+Summary!$C$91*AZ256)/Summary!$C$92</f>
        <v>#VALUE!</v>
      </c>
      <c r="BC256" s="478" t="e" cm="1">
        <f t="array" ref="BC256">bdRateExtend($G256:$G259,L256:L259,$Z256:$Z259,AE256:AE259)</f>
        <v>#VALUE!</v>
      </c>
      <c r="BD256" s="475" t="e" cm="1">
        <f t="array" ref="BD256">bdRateExtend($G256:$G261,L256:L261,$Z256:$Z261,AE256:AE261)</f>
        <v>#VALUE!</v>
      </c>
      <c r="BE256" s="478" t="e" cm="1">
        <f t="array" ref="BE256">bdRateExtend($G256:$G259,M256:M259,$Z256:$Z259,AF256:AF259)</f>
        <v>#VALUE!</v>
      </c>
      <c r="BF256" s="475" t="e" cm="1">
        <f t="array" ref="BF256">bdRateExtend($G256:$G261,M256:M261,$Z256:$Z261,AF256:AF261)</f>
        <v>#VALUE!</v>
      </c>
      <c r="BG256" s="474" t="e" cm="1">
        <f t="array" ref="BG256">bdRateExtend($G256:$G259,N256:N259,$Z256:$Z259,AG256:AG259,"None", FALSE,1)</f>
        <v>#VALUE!</v>
      </c>
      <c r="BH256" s="475" t="e" cm="1">
        <f t="array" ref="BH256">bdRateExtend($G256:$G261,N256:N261,$Z256:$Z261,AG256:AG261,"None", FALSE,1)</f>
        <v>#VALUE!</v>
      </c>
      <c r="BI256" s="474" t="e" cm="1">
        <f t="array" ref="BI256">bdRateExtend($G256:$G259,O256:O259,$Z256:$Z259,AH256:AH259,"None", FALSE,1)</f>
        <v>#VALUE!</v>
      </c>
      <c r="BJ256" s="475" t="e" cm="1">
        <f t="array" ref="BJ256">bdRateExtend($G256:$G261,O256:O261,$Z256:$Z261,AH256:AH261,"None", FALSE,1)</f>
        <v>#VALUE!</v>
      </c>
      <c r="BK256" s="478" t="e" cm="1">
        <f t="array" ref="BK256">bdRateExtend($G256:$G259,P256:P259,$Z256:$Z259,AI256:AI259)</f>
        <v>#VALUE!</v>
      </c>
      <c r="BL256" s="475" t="e" cm="1">
        <f t="array" ref="BL256">bdRateExtend($G256:$G261,P256:P261,$Z256:$Z261,AI256:AI261)</f>
        <v>#VALUE!</v>
      </c>
      <c r="BM256" s="478" t="e" cm="1">
        <f t="array" ref="BM256">bdRateExtend($G256:$G259,Q256:Q259,$Z256:$Z259,AJ256:AJ259)</f>
        <v>#VALUE!</v>
      </c>
      <c r="BN256" s="475" t="e" cm="1">
        <f t="array" ref="BN256">bdRateExtend($G256:$G261,Q256:Q261,$Z256:$Z261,AJ256:AJ261)</f>
        <v>#VALUE!</v>
      </c>
      <c r="BO256" s="478" t="e" cm="1">
        <f t="array" ref="BO256">bdRateExtend($G256:$G259,R256:R259,$Z256:$Z259,AK256:AK259)</f>
        <v>#VALUE!</v>
      </c>
      <c r="BP256" s="479" t="e" cm="1">
        <f t="array" ref="BP256">bdRateExtend($G256:$G261,R256:R261,$Z256:$Z261,AK256:AK261)</f>
        <v>#VALUE!</v>
      </c>
      <c r="BQ256" s="479" t="e" cm="1">
        <f t="array" ref="BQ256">bdRateExtend($G256:$G261,S256:S261,$Z256:$Z261,AL256:AL261)</f>
        <v>#VALUE!</v>
      </c>
      <c r="BR256" s="479" t="e" cm="1">
        <f t="array" ref="BR256">bdRateExtend($G256:$G261,T256:T261,$Z256:$Z261,AM256:AM261)</f>
        <v>#VALUE!</v>
      </c>
      <c r="BS256" s="479" t="e" cm="1">
        <f t="array" ref="BS256">bdRateExtend($G256:$G261,U256:U261,$Z256:$Z261,AN256:AN261)</f>
        <v>#VALUE!</v>
      </c>
      <c r="BT256" s="479" t="e">
        <f>(Summary!$C$103*BP256+Summary!$C$104*BQ256+Summary!$C$105*BR256)/Summary!$C$106</f>
        <v>#VALUE!</v>
      </c>
      <c r="BU256" s="462" cm="1">
        <f t="array" ref="BU256">testVMAFRange($G256:$G259,N256:N259,$Z256:$Z259,AG256:AG259)</f>
        <v>0</v>
      </c>
      <c r="BV256" s="464" cm="1">
        <f t="array" ref="BV256">testVMAFRange($G256:$G261,N256:N261,$Z256:$Z261,AG256:AG261)</f>
        <v>0</v>
      </c>
      <c r="BW256" s="462" cm="1">
        <f t="array" ref="BW256">testVMAFRange($G256:$G259,O256:O259,$Z256:$Z259,AH256:AH259)</f>
        <v>0</v>
      </c>
      <c r="BX256" s="464" cm="1">
        <f t="array" ref="BX256">testVMAFRange($G256:$G261,O256:O261,$Z256:$Z261,AH256:AH261)</f>
        <v>0</v>
      </c>
    </row>
    <row r="257" spans="1:76" ht="17" customHeight="1" x14ac:dyDescent="0.35">
      <c r="A257" s="516"/>
      <c r="B257" s="483"/>
      <c r="C257" s="520"/>
      <c r="D257" s="490"/>
      <c r="E257" s="493"/>
      <c r="F257" s="138">
        <v>23</v>
      </c>
      <c r="G257" s="139">
        <f>'Anchor-AI'!L255</f>
        <v>0</v>
      </c>
      <c r="H257" s="140">
        <f>'Anchor-AI'!M255</f>
        <v>0</v>
      </c>
      <c r="I257" s="140">
        <f>'Anchor-AI'!N255</f>
        <v>0</v>
      </c>
      <c r="J257" s="140">
        <f>'Anchor-AI'!O255</f>
        <v>0</v>
      </c>
      <c r="K257" s="140">
        <f>(Summary!$C$58*H257+Summary!$C$59*I257+Summary!$C$60*J257)/Summary!$C$61</f>
        <v>0</v>
      </c>
      <c r="L257" s="140">
        <f>'Anchor-AI'!P255</f>
        <v>0</v>
      </c>
      <c r="M257" s="140">
        <f>'Anchor-AI'!Q255</f>
        <v>0</v>
      </c>
      <c r="N257" s="140">
        <f>'Anchor-AI'!R255</f>
        <v>0</v>
      </c>
      <c r="O257" s="140">
        <f>'Anchor-AI'!S255</f>
        <v>0</v>
      </c>
      <c r="P257" s="140">
        <f>'Anchor-AI'!T255</f>
        <v>0</v>
      </c>
      <c r="Q257" s="140">
        <f>'Anchor-AI'!U255</f>
        <v>0</v>
      </c>
      <c r="R257" s="140">
        <f>'Anchor-AI'!V255</f>
        <v>0</v>
      </c>
      <c r="S257" s="140">
        <f>'Anchor-AI'!W255</f>
        <v>0</v>
      </c>
      <c r="T257" s="140">
        <f>'Anchor-AI'!X255</f>
        <v>0</v>
      </c>
      <c r="U257" s="140">
        <f>10*LOG10(1/((Summary!$C$75/10^(R257/10)+Summary!$C$76/10^(S257/10)+Summary!$C$77/10^(T257/10))/Summary!$C$78))</f>
        <v>0</v>
      </c>
      <c r="V257" s="140">
        <f>'Anchor-AI'!Y255</f>
        <v>0</v>
      </c>
      <c r="W257" s="140">
        <f>'Anchor-AI'!Z255</f>
        <v>0</v>
      </c>
      <c r="X257" s="141">
        <f t="shared" si="19"/>
        <v>0</v>
      </c>
      <c r="Y257" s="133"/>
      <c r="Z257" s="139">
        <f>'Test-AI'!L255</f>
        <v>0</v>
      </c>
      <c r="AA257" s="381">
        <f>'Test-AI'!M255</f>
        <v>0</v>
      </c>
      <c r="AB257" s="381">
        <f>'Test-AI'!N255</f>
        <v>0</v>
      </c>
      <c r="AC257" s="381">
        <f>'Test-AI'!O255</f>
        <v>0</v>
      </c>
      <c r="AD257" s="381">
        <f>(Summary!$C$58*AA257+Summary!$C$59*AB257+Summary!$C$60*AC257)/Summary!$C$61</f>
        <v>0</v>
      </c>
      <c r="AE257" s="381">
        <f>'Test-AI'!P255</f>
        <v>0</v>
      </c>
      <c r="AF257" s="381">
        <f>'Test-AI'!Q255</f>
        <v>0</v>
      </c>
      <c r="AG257" s="381">
        <f>'Test-AI'!R255</f>
        <v>0</v>
      </c>
      <c r="AH257" s="381">
        <f>'Test-AI'!S255</f>
        <v>0</v>
      </c>
      <c r="AI257" s="381">
        <f>'Test-AI'!T255</f>
        <v>0</v>
      </c>
      <c r="AJ257" s="381">
        <f>'Test-AI'!U255</f>
        <v>0</v>
      </c>
      <c r="AK257" s="381">
        <f>'Test-AI'!V255</f>
        <v>0</v>
      </c>
      <c r="AL257" s="381">
        <f>'Test-AI'!W255</f>
        <v>0</v>
      </c>
      <c r="AM257" s="381">
        <f>'Test-AI'!X255</f>
        <v>0</v>
      </c>
      <c r="AN257" s="381">
        <f>10*LOG10(1/((Summary!$C$75/10^(AK257/10)+Summary!$C$76/10^(AL257/10)+Summary!$C$77/10^(AM257/10))/Summary!$C$78))</f>
        <v>0</v>
      </c>
      <c r="AO257" s="140">
        <f>'Test-AI'!Y255</f>
        <v>0</v>
      </c>
      <c r="AP257" s="140">
        <f>'Test-AI'!Z255</f>
        <v>0</v>
      </c>
      <c r="AQ257" s="141">
        <f t="shared" si="16"/>
        <v>0</v>
      </c>
      <c r="AR257" s="142" t="e">
        <f t="shared" si="17"/>
        <v>#DIV/0!</v>
      </c>
      <c r="AS257" s="143" t="e">
        <f t="shared" si="18"/>
        <v>#DIV/0!</v>
      </c>
      <c r="AT257" s="136"/>
      <c r="AU257" s="136"/>
      <c r="AV257" s="467"/>
      <c r="AW257" s="468"/>
      <c r="AX257" s="480"/>
      <c r="AY257" s="480"/>
      <c r="AZ257" s="497"/>
      <c r="BA257" s="497"/>
      <c r="BB257" s="480"/>
      <c r="BC257" s="468"/>
      <c r="BD257" s="476"/>
      <c r="BE257" s="468"/>
      <c r="BF257" s="476"/>
      <c r="BG257" s="469"/>
      <c r="BH257" s="476"/>
      <c r="BI257" s="469"/>
      <c r="BJ257" s="476"/>
      <c r="BK257" s="468"/>
      <c r="BL257" s="476"/>
      <c r="BM257" s="468"/>
      <c r="BN257" s="476"/>
      <c r="BO257" s="468"/>
      <c r="BP257" s="480"/>
      <c r="BQ257" s="480"/>
      <c r="BR257" s="480"/>
      <c r="BS257" s="480"/>
      <c r="BT257" s="480"/>
      <c r="BU257" s="463"/>
      <c r="BV257" s="465"/>
      <c r="BW257" s="463"/>
      <c r="BX257" s="465"/>
    </row>
    <row r="258" spans="1:76" ht="17" customHeight="1" x14ac:dyDescent="0.35">
      <c r="A258" s="516"/>
      <c r="B258" s="483"/>
      <c r="C258" s="520"/>
      <c r="D258" s="490"/>
      <c r="E258" s="493"/>
      <c r="F258" s="138">
        <v>31</v>
      </c>
      <c r="G258" s="139">
        <f>'Anchor-AI'!L256</f>
        <v>0</v>
      </c>
      <c r="H258" s="140">
        <f>'Anchor-AI'!M256</f>
        <v>0</v>
      </c>
      <c r="I258" s="140">
        <f>'Anchor-AI'!N256</f>
        <v>0</v>
      </c>
      <c r="J258" s="140">
        <f>'Anchor-AI'!O256</f>
        <v>0</v>
      </c>
      <c r="K258" s="140">
        <f>(Summary!$C$58*H258+Summary!$C$59*I258+Summary!$C$60*J258)/Summary!$C$61</f>
        <v>0</v>
      </c>
      <c r="L258" s="140">
        <f>'Anchor-AI'!P256</f>
        <v>0</v>
      </c>
      <c r="M258" s="140">
        <f>'Anchor-AI'!Q256</f>
        <v>0</v>
      </c>
      <c r="N258" s="140">
        <f>'Anchor-AI'!R256</f>
        <v>0</v>
      </c>
      <c r="O258" s="140">
        <f>'Anchor-AI'!S256</f>
        <v>0</v>
      </c>
      <c r="P258" s="140">
        <f>'Anchor-AI'!T256</f>
        <v>0</v>
      </c>
      <c r="Q258" s="140">
        <f>'Anchor-AI'!U256</f>
        <v>0</v>
      </c>
      <c r="R258" s="140">
        <f>'Anchor-AI'!V256</f>
        <v>0</v>
      </c>
      <c r="S258" s="140">
        <f>'Anchor-AI'!W256</f>
        <v>0</v>
      </c>
      <c r="T258" s="140">
        <f>'Anchor-AI'!X256</f>
        <v>0</v>
      </c>
      <c r="U258" s="140">
        <f>10*LOG10(1/((Summary!$C$75/10^(R258/10)+Summary!$C$76/10^(S258/10)+Summary!$C$77/10^(T258/10))/Summary!$C$78))</f>
        <v>0</v>
      </c>
      <c r="V258" s="140">
        <f>'Anchor-AI'!Y256</f>
        <v>0</v>
      </c>
      <c r="W258" s="140">
        <f>'Anchor-AI'!Z256</f>
        <v>0</v>
      </c>
      <c r="X258" s="141">
        <f t="shared" si="19"/>
        <v>0</v>
      </c>
      <c r="Y258" s="133"/>
      <c r="Z258" s="139">
        <f>'Test-AI'!L256</f>
        <v>0</v>
      </c>
      <c r="AA258" s="381">
        <f>'Test-AI'!M256</f>
        <v>0</v>
      </c>
      <c r="AB258" s="381">
        <f>'Test-AI'!N256</f>
        <v>0</v>
      </c>
      <c r="AC258" s="381">
        <f>'Test-AI'!O256</f>
        <v>0</v>
      </c>
      <c r="AD258" s="381">
        <f>(Summary!$C$58*AA258+Summary!$C$59*AB258+Summary!$C$60*AC258)/Summary!$C$61</f>
        <v>0</v>
      </c>
      <c r="AE258" s="381">
        <f>'Test-AI'!P256</f>
        <v>0</v>
      </c>
      <c r="AF258" s="381">
        <f>'Test-AI'!Q256</f>
        <v>0</v>
      </c>
      <c r="AG258" s="381">
        <f>'Test-AI'!R256</f>
        <v>0</v>
      </c>
      <c r="AH258" s="381">
        <f>'Test-AI'!S256</f>
        <v>0</v>
      </c>
      <c r="AI258" s="381">
        <f>'Test-AI'!T256</f>
        <v>0</v>
      </c>
      <c r="AJ258" s="381">
        <f>'Test-AI'!U256</f>
        <v>0</v>
      </c>
      <c r="AK258" s="381">
        <f>'Test-AI'!V256</f>
        <v>0</v>
      </c>
      <c r="AL258" s="381">
        <f>'Test-AI'!W256</f>
        <v>0</v>
      </c>
      <c r="AM258" s="381">
        <f>'Test-AI'!X256</f>
        <v>0</v>
      </c>
      <c r="AN258" s="381">
        <f>10*LOG10(1/((Summary!$C$75/10^(AK258/10)+Summary!$C$76/10^(AL258/10)+Summary!$C$77/10^(AM258/10))/Summary!$C$78))</f>
        <v>0</v>
      </c>
      <c r="AO258" s="140">
        <f>'Test-AI'!Y256</f>
        <v>0</v>
      </c>
      <c r="AP258" s="140">
        <f>'Test-AI'!Z256</f>
        <v>0</v>
      </c>
      <c r="AQ258" s="141">
        <f t="shared" si="16"/>
        <v>0</v>
      </c>
      <c r="AR258" s="142" t="e">
        <f t="shared" si="17"/>
        <v>#DIV/0!</v>
      </c>
      <c r="AS258" s="143" t="e">
        <f t="shared" si="18"/>
        <v>#DIV/0!</v>
      </c>
      <c r="AT258" s="136"/>
      <c r="AU258" s="136"/>
      <c r="AV258" s="467" t="s">
        <v>122</v>
      </c>
      <c r="AW258" s="468" t="e" cm="1">
        <f t="array" ref="AW258">bdRateExtend($G257:$G260,H257:H260,$Z257:$Z260,AA257:AA260)</f>
        <v>#VALUE!</v>
      </c>
      <c r="AX258" s="480"/>
      <c r="AY258" s="480"/>
      <c r="AZ258" s="497"/>
      <c r="BA258" s="497"/>
      <c r="BB258" s="480"/>
      <c r="BC258" s="468" t="e" cm="1">
        <f t="array" ref="BC258">bdRateExtend($G257:$G260,L257:L260,$Z257:$Z260,AE257:AE260)</f>
        <v>#VALUE!</v>
      </c>
      <c r="BD258" s="476"/>
      <c r="BE258" s="468" t="e" cm="1">
        <f t="array" ref="BE258">bdRateExtend($G257:$G260,M257:M260,$Z257:$Z260,AF257:AF260)</f>
        <v>#VALUE!</v>
      </c>
      <c r="BF258" s="476"/>
      <c r="BG258" s="469" t="e" cm="1">
        <f t="array" ref="BG258">bdRateExtend($G257:$G260,N257:N260,$Z257:$Z260,AG257:AG260,"None", FALSE,1)</f>
        <v>#VALUE!</v>
      </c>
      <c r="BH258" s="476"/>
      <c r="BI258" s="469" t="e" cm="1">
        <f t="array" ref="BI258">bdRateExtend($G257:$G260,O257:O260,$Z257:$Z260,AH257:AH260,"None", FALSE,1)</f>
        <v>#VALUE!</v>
      </c>
      <c r="BJ258" s="476"/>
      <c r="BK258" s="468" t="e" cm="1">
        <f t="array" ref="BK258">bdRateExtend($G257:$G260,P257:P260,$Z257:$Z260,AI257:AI260)</f>
        <v>#VALUE!</v>
      </c>
      <c r="BL258" s="476"/>
      <c r="BM258" s="468" t="e" cm="1">
        <f t="array" ref="BM258">bdRateExtend($G257:$G260,Q257:Q260,$Z257:$Z260,AJ257:AJ260)</f>
        <v>#VALUE!</v>
      </c>
      <c r="BN258" s="476"/>
      <c r="BO258" s="468" t="e" cm="1">
        <f t="array" ref="BO258">bdRateExtend($G257:$G260,R257:R260,$Z257:$Z260,AK257:AK260)</f>
        <v>#VALUE!</v>
      </c>
      <c r="BP258" s="480"/>
      <c r="BQ258" s="480"/>
      <c r="BR258" s="480"/>
      <c r="BS258" s="480"/>
      <c r="BT258" s="480"/>
      <c r="BU258" s="463" cm="1">
        <f t="array" ref="BU258">testVMAFRange($G257:$G260,N257:N260,$Z257:$Z260,AG257:AG260)</f>
        <v>0</v>
      </c>
      <c r="BV258" s="465"/>
      <c r="BW258" s="463" cm="1">
        <f t="array" ref="BW258">testVMAFRange($G257:$G260,O257:O260,$Z257:$Z260,AH257:AH260)</f>
        <v>0</v>
      </c>
      <c r="BX258" s="465"/>
    </row>
    <row r="259" spans="1:76" ht="17" customHeight="1" x14ac:dyDescent="0.35">
      <c r="A259" s="516"/>
      <c r="B259" s="483"/>
      <c r="C259" s="520"/>
      <c r="D259" s="490"/>
      <c r="E259" s="493"/>
      <c r="F259" s="138">
        <v>39</v>
      </c>
      <c r="G259" s="139">
        <f>'Anchor-AI'!L257</f>
        <v>0</v>
      </c>
      <c r="H259" s="140">
        <f>'Anchor-AI'!M257</f>
        <v>0</v>
      </c>
      <c r="I259" s="140">
        <f>'Anchor-AI'!N257</f>
        <v>0</v>
      </c>
      <c r="J259" s="140">
        <f>'Anchor-AI'!O257</f>
        <v>0</v>
      </c>
      <c r="K259" s="140">
        <f>(Summary!$C$58*H259+Summary!$C$59*I259+Summary!$C$60*J259)/Summary!$C$61</f>
        <v>0</v>
      </c>
      <c r="L259" s="140">
        <f>'Anchor-AI'!P257</f>
        <v>0</v>
      </c>
      <c r="M259" s="140">
        <f>'Anchor-AI'!Q257</f>
        <v>0</v>
      </c>
      <c r="N259" s="140">
        <f>'Anchor-AI'!R257</f>
        <v>0</v>
      </c>
      <c r="O259" s="140">
        <f>'Anchor-AI'!S257</f>
        <v>0</v>
      </c>
      <c r="P259" s="140">
        <f>'Anchor-AI'!T257</f>
        <v>0</v>
      </c>
      <c r="Q259" s="140">
        <f>'Anchor-AI'!U257</f>
        <v>0</v>
      </c>
      <c r="R259" s="140">
        <f>'Anchor-AI'!V257</f>
        <v>0</v>
      </c>
      <c r="S259" s="140">
        <f>'Anchor-AI'!W257</f>
        <v>0</v>
      </c>
      <c r="T259" s="140">
        <f>'Anchor-AI'!X257</f>
        <v>0</v>
      </c>
      <c r="U259" s="140">
        <f>10*LOG10(1/((Summary!$C$75/10^(R259/10)+Summary!$C$76/10^(S259/10)+Summary!$C$77/10^(T259/10))/Summary!$C$78))</f>
        <v>0</v>
      </c>
      <c r="V259" s="140">
        <f>'Anchor-AI'!Y257</f>
        <v>0</v>
      </c>
      <c r="W259" s="140">
        <f>'Anchor-AI'!Z257</f>
        <v>0</v>
      </c>
      <c r="X259" s="141">
        <f t="shared" si="19"/>
        <v>0</v>
      </c>
      <c r="Y259" s="133"/>
      <c r="Z259" s="139">
        <f>'Test-AI'!L257</f>
        <v>0</v>
      </c>
      <c r="AA259" s="381">
        <f>'Test-AI'!M257</f>
        <v>0</v>
      </c>
      <c r="AB259" s="381">
        <f>'Test-AI'!N257</f>
        <v>0</v>
      </c>
      <c r="AC259" s="381">
        <f>'Test-AI'!O257</f>
        <v>0</v>
      </c>
      <c r="AD259" s="381">
        <f>(Summary!$C$58*AA259+Summary!$C$59*AB259+Summary!$C$60*AC259)/Summary!$C$61</f>
        <v>0</v>
      </c>
      <c r="AE259" s="381">
        <f>'Test-AI'!P257</f>
        <v>0</v>
      </c>
      <c r="AF259" s="381">
        <f>'Test-AI'!Q257</f>
        <v>0</v>
      </c>
      <c r="AG259" s="381">
        <f>'Test-AI'!R257</f>
        <v>0</v>
      </c>
      <c r="AH259" s="381">
        <f>'Test-AI'!S257</f>
        <v>0</v>
      </c>
      <c r="AI259" s="381">
        <f>'Test-AI'!T257</f>
        <v>0</v>
      </c>
      <c r="AJ259" s="381">
        <f>'Test-AI'!U257</f>
        <v>0</v>
      </c>
      <c r="AK259" s="381">
        <f>'Test-AI'!V257</f>
        <v>0</v>
      </c>
      <c r="AL259" s="381">
        <f>'Test-AI'!W257</f>
        <v>0</v>
      </c>
      <c r="AM259" s="381">
        <f>'Test-AI'!X257</f>
        <v>0</v>
      </c>
      <c r="AN259" s="381">
        <f>10*LOG10(1/((Summary!$C$75/10^(AK259/10)+Summary!$C$76/10^(AL259/10)+Summary!$C$77/10^(AM259/10))/Summary!$C$78))</f>
        <v>0</v>
      </c>
      <c r="AO259" s="140">
        <f>'Test-AI'!Y257</f>
        <v>0</v>
      </c>
      <c r="AP259" s="140">
        <f>'Test-AI'!Z257</f>
        <v>0</v>
      </c>
      <c r="AQ259" s="141">
        <f t="shared" si="16"/>
        <v>0</v>
      </c>
      <c r="AR259" s="142" t="e">
        <f t="shared" si="17"/>
        <v>#DIV/0!</v>
      </c>
      <c r="AS259" s="143" t="e">
        <f t="shared" si="18"/>
        <v>#DIV/0!</v>
      </c>
      <c r="AT259" s="136"/>
      <c r="AU259" s="136"/>
      <c r="AV259" s="467"/>
      <c r="AW259" s="468"/>
      <c r="AX259" s="480"/>
      <c r="AY259" s="480"/>
      <c r="AZ259" s="497"/>
      <c r="BA259" s="497"/>
      <c r="BB259" s="480"/>
      <c r="BC259" s="468"/>
      <c r="BD259" s="476"/>
      <c r="BE259" s="468"/>
      <c r="BF259" s="476"/>
      <c r="BG259" s="469"/>
      <c r="BH259" s="476"/>
      <c r="BI259" s="469"/>
      <c r="BJ259" s="476"/>
      <c r="BK259" s="468"/>
      <c r="BL259" s="476"/>
      <c r="BM259" s="468"/>
      <c r="BN259" s="476"/>
      <c r="BO259" s="468"/>
      <c r="BP259" s="480"/>
      <c r="BQ259" s="480"/>
      <c r="BR259" s="480"/>
      <c r="BS259" s="480"/>
      <c r="BT259" s="480"/>
      <c r="BU259" s="463"/>
      <c r="BV259" s="465"/>
      <c r="BW259" s="463"/>
      <c r="BX259" s="465"/>
    </row>
    <row r="260" spans="1:76" ht="17" customHeight="1" x14ac:dyDescent="0.35">
      <c r="A260" s="516"/>
      <c r="B260" s="483"/>
      <c r="C260" s="520"/>
      <c r="D260" s="490"/>
      <c r="E260" s="493"/>
      <c r="F260" s="138">
        <v>47</v>
      </c>
      <c r="G260" s="139">
        <f>'Anchor-AI'!L258</f>
        <v>0</v>
      </c>
      <c r="H260" s="140">
        <f>'Anchor-AI'!M258</f>
        <v>0</v>
      </c>
      <c r="I260" s="140">
        <f>'Anchor-AI'!N258</f>
        <v>0</v>
      </c>
      <c r="J260" s="140">
        <f>'Anchor-AI'!O258</f>
        <v>0</v>
      </c>
      <c r="K260" s="140">
        <f>(Summary!$C$58*H260+Summary!$C$59*I260+Summary!$C$60*J260)/Summary!$C$61</f>
        <v>0</v>
      </c>
      <c r="L260" s="140">
        <f>'Anchor-AI'!P258</f>
        <v>0</v>
      </c>
      <c r="M260" s="140">
        <f>'Anchor-AI'!Q258</f>
        <v>0</v>
      </c>
      <c r="N260" s="140">
        <f>'Anchor-AI'!R258</f>
        <v>0</v>
      </c>
      <c r="O260" s="140">
        <f>'Anchor-AI'!S258</f>
        <v>0</v>
      </c>
      <c r="P260" s="140">
        <f>'Anchor-AI'!T258</f>
        <v>0</v>
      </c>
      <c r="Q260" s="140">
        <f>'Anchor-AI'!U258</f>
        <v>0</v>
      </c>
      <c r="R260" s="140">
        <f>'Anchor-AI'!V258</f>
        <v>0</v>
      </c>
      <c r="S260" s="140">
        <f>'Anchor-AI'!W258</f>
        <v>0</v>
      </c>
      <c r="T260" s="140">
        <f>'Anchor-AI'!X258</f>
        <v>0</v>
      </c>
      <c r="U260" s="140">
        <f>10*LOG10(1/((Summary!$C$75/10^(R260/10)+Summary!$C$76/10^(S260/10)+Summary!$C$77/10^(T260/10))/Summary!$C$78))</f>
        <v>0</v>
      </c>
      <c r="V260" s="140">
        <f>'Anchor-AI'!Y258</f>
        <v>0</v>
      </c>
      <c r="W260" s="140">
        <f>'Anchor-AI'!Z258</f>
        <v>0</v>
      </c>
      <c r="X260" s="141">
        <f t="shared" si="19"/>
        <v>0</v>
      </c>
      <c r="Y260" s="133"/>
      <c r="Z260" s="139">
        <f>'Test-AI'!L258</f>
        <v>0</v>
      </c>
      <c r="AA260" s="381">
        <f>'Test-AI'!M258</f>
        <v>0</v>
      </c>
      <c r="AB260" s="381">
        <f>'Test-AI'!N258</f>
        <v>0</v>
      </c>
      <c r="AC260" s="381">
        <f>'Test-AI'!O258</f>
        <v>0</v>
      </c>
      <c r="AD260" s="381">
        <f>(Summary!$C$58*AA260+Summary!$C$59*AB260+Summary!$C$60*AC260)/Summary!$C$61</f>
        <v>0</v>
      </c>
      <c r="AE260" s="381">
        <f>'Test-AI'!P258</f>
        <v>0</v>
      </c>
      <c r="AF260" s="381">
        <f>'Test-AI'!Q258</f>
        <v>0</v>
      </c>
      <c r="AG260" s="381">
        <f>'Test-AI'!R258</f>
        <v>0</v>
      </c>
      <c r="AH260" s="381">
        <f>'Test-AI'!S258</f>
        <v>0</v>
      </c>
      <c r="AI260" s="381">
        <f>'Test-AI'!T258</f>
        <v>0</v>
      </c>
      <c r="AJ260" s="381">
        <f>'Test-AI'!U258</f>
        <v>0</v>
      </c>
      <c r="AK260" s="381">
        <f>'Test-AI'!V258</f>
        <v>0</v>
      </c>
      <c r="AL260" s="381">
        <f>'Test-AI'!W258</f>
        <v>0</v>
      </c>
      <c r="AM260" s="381">
        <f>'Test-AI'!X258</f>
        <v>0</v>
      </c>
      <c r="AN260" s="381">
        <f>10*LOG10(1/((Summary!$C$75/10^(AK260/10)+Summary!$C$76/10^(AL260/10)+Summary!$C$77/10^(AM260/10))/Summary!$C$78))</f>
        <v>0</v>
      </c>
      <c r="AO260" s="140">
        <f>'Test-AI'!Y258</f>
        <v>0</v>
      </c>
      <c r="AP260" s="140">
        <f>'Test-AI'!Z258</f>
        <v>0</v>
      </c>
      <c r="AQ260" s="141">
        <f t="shared" ref="AQ260:AQ323" si="20">AO260/3600</f>
        <v>0</v>
      </c>
      <c r="AR260" s="142" t="e">
        <f t="shared" ref="AR260:AR323" si="21">AO260/V260</f>
        <v>#DIV/0!</v>
      </c>
      <c r="AS260" s="143" t="e">
        <f t="shared" ref="AS260:AS323" si="22">AP260/W260</f>
        <v>#DIV/0!</v>
      </c>
      <c r="AT260" s="136"/>
      <c r="AU260" s="136"/>
      <c r="AV260" s="467" t="s">
        <v>123</v>
      </c>
      <c r="AW260" s="468" t="e" cm="1">
        <f t="array" ref="AW260">bdRateExtend($G258:$G261,H258:H261,$Z258:$Z261,AA258:AA261)</f>
        <v>#VALUE!</v>
      </c>
      <c r="AX260" s="480"/>
      <c r="AY260" s="480"/>
      <c r="AZ260" s="497"/>
      <c r="BA260" s="497"/>
      <c r="BB260" s="480"/>
      <c r="BC260" s="468" t="e" cm="1">
        <f t="array" ref="BC260">bdRateExtend($G258:$G261,L258:L261,$Z258:$Z261,AE258:AE261)</f>
        <v>#VALUE!</v>
      </c>
      <c r="BD260" s="476"/>
      <c r="BE260" s="468" t="e" cm="1">
        <f t="array" ref="BE260">bdRateExtend($G258:$G261,M258:M261,$Z258:$Z261,AF258:AF261)</f>
        <v>#VALUE!</v>
      </c>
      <c r="BF260" s="476"/>
      <c r="BG260" s="469" t="e" cm="1">
        <f t="array" ref="BG260">bdRateExtend($G258:$G261,N258:N261,$Z258:$Z261,AG258:AG261,"None", FALSE,1)</f>
        <v>#VALUE!</v>
      </c>
      <c r="BH260" s="476"/>
      <c r="BI260" s="469" t="e" cm="1">
        <f t="array" ref="BI260">bdRateExtend($G258:$G261,O258:O261,$Z258:$Z261,AH258:AH261,"None", FALSE,1)</f>
        <v>#VALUE!</v>
      </c>
      <c r="BJ260" s="476"/>
      <c r="BK260" s="468" t="e" cm="1">
        <f t="array" ref="BK260">bdRateExtend($G258:$G261,P258:P261,$Z258:$Z261,AI258:AI261)</f>
        <v>#VALUE!</v>
      </c>
      <c r="BL260" s="476"/>
      <c r="BM260" s="468" t="e" cm="1">
        <f t="array" ref="BM260">bdRateExtend($G258:$G261,Q258:Q261,$Z258:$Z261,AJ258:AJ261)</f>
        <v>#VALUE!</v>
      </c>
      <c r="BN260" s="476"/>
      <c r="BO260" s="468" t="e" cm="1">
        <f t="array" ref="BO260">bdRateExtend($G258:$G261,R258:R261,$Z258:$Z261,AK258:AK261)</f>
        <v>#VALUE!</v>
      </c>
      <c r="BP260" s="480"/>
      <c r="BQ260" s="480"/>
      <c r="BR260" s="480"/>
      <c r="BS260" s="480"/>
      <c r="BT260" s="480"/>
      <c r="BU260" s="463" cm="1">
        <f t="array" ref="BU260">testVMAFRange($G258:$G261,N258:N261,$Z258:$Z261,AG258:AG261)</f>
        <v>0</v>
      </c>
      <c r="BV260" s="465"/>
      <c r="BW260" s="463" cm="1">
        <f t="array" ref="BW260">testVMAFRange($G258:$G261,O258:O261,$Z258:$Z261,AH258:AH261)</f>
        <v>0</v>
      </c>
      <c r="BX260" s="465"/>
    </row>
    <row r="261" spans="1:76" ht="17" customHeight="1" thickBot="1" x14ac:dyDescent="0.4">
      <c r="A261" s="516"/>
      <c r="B261" s="518"/>
      <c r="C261" s="521"/>
      <c r="D261" s="522"/>
      <c r="E261" s="523"/>
      <c r="F261" s="144">
        <v>55</v>
      </c>
      <c r="G261" s="145">
        <f>'Anchor-AI'!L259</f>
        <v>0</v>
      </c>
      <c r="H261" s="146">
        <f>'Anchor-AI'!M259</f>
        <v>0</v>
      </c>
      <c r="I261" s="146">
        <f>'Anchor-AI'!N259</f>
        <v>0</v>
      </c>
      <c r="J261" s="146">
        <f>'Anchor-AI'!O259</f>
        <v>0</v>
      </c>
      <c r="K261" s="146">
        <f>(Summary!$C$58*H261+Summary!$C$59*I261+Summary!$C$60*J261)/Summary!$C$61</f>
        <v>0</v>
      </c>
      <c r="L261" s="146">
        <f>'Anchor-AI'!P259</f>
        <v>0</v>
      </c>
      <c r="M261" s="146">
        <f>'Anchor-AI'!Q259</f>
        <v>0</v>
      </c>
      <c r="N261" s="146">
        <f>'Anchor-AI'!R259</f>
        <v>0</v>
      </c>
      <c r="O261" s="146">
        <f>'Anchor-AI'!S259</f>
        <v>0</v>
      </c>
      <c r="P261" s="146">
        <f>'Anchor-AI'!T259</f>
        <v>0</v>
      </c>
      <c r="Q261" s="146">
        <f>'Anchor-AI'!U259</f>
        <v>0</v>
      </c>
      <c r="R261" s="146">
        <f>'Anchor-AI'!V259</f>
        <v>0</v>
      </c>
      <c r="S261" s="146">
        <f>'Anchor-AI'!W259</f>
        <v>0</v>
      </c>
      <c r="T261" s="146">
        <f>'Anchor-AI'!X259</f>
        <v>0</v>
      </c>
      <c r="U261" s="146">
        <f>10*LOG10(1/((Summary!$C$75/10^(R261/10)+Summary!$C$76/10^(S261/10)+Summary!$C$77/10^(T261/10))/Summary!$C$78))</f>
        <v>0</v>
      </c>
      <c r="V261" s="140">
        <f>'Anchor-AI'!Y259</f>
        <v>0</v>
      </c>
      <c r="W261" s="140">
        <f>'Anchor-AI'!Z259</f>
        <v>0</v>
      </c>
      <c r="X261" s="147">
        <f t="shared" si="19"/>
        <v>0</v>
      </c>
      <c r="Y261" s="133"/>
      <c r="Z261" s="145">
        <f>'Test-AI'!L259</f>
        <v>0</v>
      </c>
      <c r="AA261" s="382">
        <f>'Test-AI'!M259</f>
        <v>0</v>
      </c>
      <c r="AB261" s="382">
        <f>'Test-AI'!N259</f>
        <v>0</v>
      </c>
      <c r="AC261" s="382">
        <f>'Test-AI'!O259</f>
        <v>0</v>
      </c>
      <c r="AD261" s="382">
        <f>(Summary!$C$58*AA261+Summary!$C$59*AB261+Summary!$C$60*AC261)/Summary!$C$61</f>
        <v>0</v>
      </c>
      <c r="AE261" s="382">
        <f>'Test-AI'!P259</f>
        <v>0</v>
      </c>
      <c r="AF261" s="382">
        <f>'Test-AI'!Q259</f>
        <v>0</v>
      </c>
      <c r="AG261" s="382">
        <f>'Test-AI'!R259</f>
        <v>0</v>
      </c>
      <c r="AH261" s="382">
        <f>'Test-AI'!S259</f>
        <v>0</v>
      </c>
      <c r="AI261" s="382">
        <f>'Test-AI'!T259</f>
        <v>0</v>
      </c>
      <c r="AJ261" s="382">
        <f>'Test-AI'!U259</f>
        <v>0</v>
      </c>
      <c r="AK261" s="382">
        <f>'Test-AI'!V259</f>
        <v>0</v>
      </c>
      <c r="AL261" s="382">
        <f>'Test-AI'!W259</f>
        <v>0</v>
      </c>
      <c r="AM261" s="382">
        <f>'Test-AI'!X259</f>
        <v>0</v>
      </c>
      <c r="AN261" s="382">
        <f>10*LOG10(1/((Summary!$C$75/10^(AK261/10)+Summary!$C$76/10^(AL261/10)+Summary!$C$77/10^(AM261/10))/Summary!$C$78))</f>
        <v>0</v>
      </c>
      <c r="AO261" s="140">
        <f>'Test-AI'!Y259</f>
        <v>0</v>
      </c>
      <c r="AP261" s="140">
        <f>'Test-AI'!Z259</f>
        <v>0</v>
      </c>
      <c r="AQ261" s="147">
        <f t="shared" si="20"/>
        <v>0</v>
      </c>
      <c r="AR261" s="148" t="e">
        <f t="shared" si="21"/>
        <v>#DIV/0!</v>
      </c>
      <c r="AS261" s="149" t="e">
        <f t="shared" si="22"/>
        <v>#DIV/0!</v>
      </c>
      <c r="AT261" s="136"/>
      <c r="AU261" s="136"/>
      <c r="AV261" s="470"/>
      <c r="AW261" s="471"/>
      <c r="AX261" s="481"/>
      <c r="AY261" s="481"/>
      <c r="AZ261" s="498"/>
      <c r="BA261" s="498"/>
      <c r="BB261" s="481"/>
      <c r="BC261" s="471"/>
      <c r="BD261" s="477"/>
      <c r="BE261" s="471"/>
      <c r="BF261" s="477"/>
      <c r="BG261" s="472"/>
      <c r="BH261" s="477"/>
      <c r="BI261" s="472"/>
      <c r="BJ261" s="477"/>
      <c r="BK261" s="471"/>
      <c r="BL261" s="477"/>
      <c r="BM261" s="471"/>
      <c r="BN261" s="477"/>
      <c r="BO261" s="471"/>
      <c r="BP261" s="481"/>
      <c r="BQ261" s="481"/>
      <c r="BR261" s="481"/>
      <c r="BS261" s="481"/>
      <c r="BT261" s="481"/>
      <c r="BU261" s="473"/>
      <c r="BV261" s="466"/>
      <c r="BW261" s="473"/>
      <c r="BX261" s="466"/>
    </row>
    <row r="262" spans="1:76" ht="17" customHeight="1" x14ac:dyDescent="0.35">
      <c r="A262" s="516"/>
      <c r="B262" s="482" t="s">
        <v>23</v>
      </c>
      <c r="C262" s="519" t="s">
        <v>66</v>
      </c>
      <c r="D262" s="489">
        <v>29.97</v>
      </c>
      <c r="E262" s="492">
        <v>8</v>
      </c>
      <c r="F262" s="129">
        <v>15</v>
      </c>
      <c r="G262" s="130">
        <f>'Anchor-AI'!L260</f>
        <v>0</v>
      </c>
      <c r="H262" s="131">
        <f>'Anchor-AI'!M260</f>
        <v>0</v>
      </c>
      <c r="I262" s="131">
        <f>'Anchor-AI'!N260</f>
        <v>0</v>
      </c>
      <c r="J262" s="131">
        <f>'Anchor-AI'!O260</f>
        <v>0</v>
      </c>
      <c r="K262" s="131">
        <f>(Summary!$C$58*H262+Summary!$C$59*I262+Summary!$C$60*J262)/Summary!$C$61</f>
        <v>0</v>
      </c>
      <c r="L262" s="131">
        <f>'Anchor-AI'!P260</f>
        <v>0</v>
      </c>
      <c r="M262" s="131">
        <f>'Anchor-AI'!Q260</f>
        <v>0</v>
      </c>
      <c r="N262" s="131">
        <f>'Anchor-AI'!R260</f>
        <v>0</v>
      </c>
      <c r="O262" s="131">
        <f>'Anchor-AI'!S260</f>
        <v>0</v>
      </c>
      <c r="P262" s="131">
        <f>'Anchor-AI'!T260</f>
        <v>0</v>
      </c>
      <c r="Q262" s="131">
        <f>'Anchor-AI'!U260</f>
        <v>0</v>
      </c>
      <c r="R262" s="131">
        <f>'Anchor-AI'!V260</f>
        <v>0</v>
      </c>
      <c r="S262" s="131">
        <f>'Anchor-AI'!W260</f>
        <v>0</v>
      </c>
      <c r="T262" s="131">
        <f>'Anchor-AI'!X260</f>
        <v>0</v>
      </c>
      <c r="U262" s="131">
        <f>10*LOG10(1/((Summary!$C$75/10^(R262/10)+Summary!$C$76/10^(S262/10)+Summary!$C$77/10^(T262/10))/Summary!$C$78))</f>
        <v>0</v>
      </c>
      <c r="V262" s="131">
        <f>'Anchor-AI'!Y260</f>
        <v>0</v>
      </c>
      <c r="W262" s="131">
        <f>'Anchor-AI'!Z260</f>
        <v>0</v>
      </c>
      <c r="X262" s="132">
        <f t="shared" si="19"/>
        <v>0</v>
      </c>
      <c r="Y262" s="133"/>
      <c r="Z262" s="130">
        <f>'Test-AI'!L260</f>
        <v>0</v>
      </c>
      <c r="AA262" s="380">
        <f>'Test-AI'!M260</f>
        <v>0</v>
      </c>
      <c r="AB262" s="380">
        <f>'Test-AI'!N260</f>
        <v>0</v>
      </c>
      <c r="AC262" s="380">
        <f>'Test-AI'!O260</f>
        <v>0</v>
      </c>
      <c r="AD262" s="380">
        <f>(Summary!$C$58*AA262+Summary!$C$59*AB262+Summary!$C$60*AC262)/Summary!$C$61</f>
        <v>0</v>
      </c>
      <c r="AE262" s="380">
        <f>'Test-AI'!P260</f>
        <v>0</v>
      </c>
      <c r="AF262" s="380">
        <f>'Test-AI'!Q260</f>
        <v>0</v>
      </c>
      <c r="AG262" s="380">
        <f>'Test-AI'!R260</f>
        <v>0</v>
      </c>
      <c r="AH262" s="380">
        <f>'Test-AI'!S260</f>
        <v>0</v>
      </c>
      <c r="AI262" s="380">
        <f>'Test-AI'!T260</f>
        <v>0</v>
      </c>
      <c r="AJ262" s="380">
        <f>'Test-AI'!U260</f>
        <v>0</v>
      </c>
      <c r="AK262" s="380">
        <f>'Test-AI'!V260</f>
        <v>0</v>
      </c>
      <c r="AL262" s="380">
        <f>'Test-AI'!W260</f>
        <v>0</v>
      </c>
      <c r="AM262" s="380">
        <f>'Test-AI'!X260</f>
        <v>0</v>
      </c>
      <c r="AN262" s="380">
        <f>10*LOG10(1/((Summary!$C$75/10^(AK262/10)+Summary!$C$76/10^(AL262/10)+Summary!$C$77/10^(AM262/10))/Summary!$C$78))</f>
        <v>0</v>
      </c>
      <c r="AO262" s="131">
        <f>'Test-AI'!Y260</f>
        <v>0</v>
      </c>
      <c r="AP262" s="131">
        <f>'Test-AI'!Z260</f>
        <v>0</v>
      </c>
      <c r="AQ262" s="132">
        <f t="shared" si="20"/>
        <v>0</v>
      </c>
      <c r="AR262" s="134" t="e">
        <f t="shared" si="21"/>
        <v>#DIV/0!</v>
      </c>
      <c r="AS262" s="135" t="e">
        <f t="shared" si="22"/>
        <v>#DIV/0!</v>
      </c>
      <c r="AT262" s="136"/>
      <c r="AU262" s="136"/>
      <c r="AV262" s="495" t="s">
        <v>121</v>
      </c>
      <c r="AW262" s="478" t="e" cm="1">
        <f t="array" ref="AW262">bdRateExtend($G262:$G265,H262:H265,$Z262:$Z265,AA262:AA265)</f>
        <v>#VALUE!</v>
      </c>
      <c r="AX262" s="479" t="e" cm="1">
        <f t="array" ref="AX262">bdRateExtend($G262:$G267,H262:H267,$Z262:$Z267,AA262:AA267)</f>
        <v>#VALUE!</v>
      </c>
      <c r="AY262" s="479" t="e" cm="1">
        <f t="array" ref="AY262">bdRateExtend($G262:$G267,I262:I267,$Z262:$Z267,AB262:AB267)</f>
        <v>#VALUE!</v>
      </c>
      <c r="AZ262" s="496" t="e" cm="1">
        <f t="array" ref="AZ262">bdRateExtend($G262:$G267,J262:J267,$Z262:$Z267,AC262:AC267)</f>
        <v>#VALUE!</v>
      </c>
      <c r="BA262" s="496" t="e" cm="1">
        <f t="array" ref="BA262">bdRateExtend($G262:$G267,K262:K267,$Z262:$Z267,AD262:AD267)</f>
        <v>#VALUE!</v>
      </c>
      <c r="BB262" s="479" t="e">
        <f>(Summary!$C$89*AX262+Summary!$C$90*AY262+Summary!$C$91*AZ262)/Summary!$C$92</f>
        <v>#VALUE!</v>
      </c>
      <c r="BC262" s="478" t="e" cm="1">
        <f t="array" ref="BC262">bdRateExtend($G262:$G265,L262:L265,$Z262:$Z265,AE262:AE265)</f>
        <v>#VALUE!</v>
      </c>
      <c r="BD262" s="475" t="e" cm="1">
        <f t="array" ref="BD262">bdRateExtend($G262:$G267,L262:L267,$Z262:$Z267,AE262:AE267)</f>
        <v>#VALUE!</v>
      </c>
      <c r="BE262" s="478" t="e" cm="1">
        <f t="array" ref="BE262">bdRateExtend($G262:$G265,M262:M265,$Z262:$Z265,AF262:AF265)</f>
        <v>#VALUE!</v>
      </c>
      <c r="BF262" s="475" t="e" cm="1">
        <f t="array" ref="BF262">bdRateExtend($G262:$G267,M262:M267,$Z262:$Z267,AF262:AF267)</f>
        <v>#VALUE!</v>
      </c>
      <c r="BG262" s="474" t="e" cm="1">
        <f t="array" ref="BG262">bdRateExtend($G262:$G265,N262:N265,$Z262:$Z265,AG262:AG265,"None", FALSE,1)</f>
        <v>#VALUE!</v>
      </c>
      <c r="BH262" s="475" t="e" cm="1">
        <f t="array" ref="BH262">bdRateExtend($G262:$G267,N262:N267,$Z262:$Z267,AG262:AG267,"None", FALSE,1)</f>
        <v>#VALUE!</v>
      </c>
      <c r="BI262" s="474" t="e" cm="1">
        <f t="array" ref="BI262">bdRateExtend($G262:$G265,O262:O265,$Z262:$Z265,AH262:AH265,"None", FALSE,1)</f>
        <v>#VALUE!</v>
      </c>
      <c r="BJ262" s="475" t="e" cm="1">
        <f t="array" ref="BJ262">bdRateExtend($G262:$G267,O262:O267,$Z262:$Z267,AH262:AH267,"None", FALSE,1)</f>
        <v>#VALUE!</v>
      </c>
      <c r="BK262" s="478" t="e" cm="1">
        <f t="array" ref="BK262">bdRateExtend($G262:$G265,P262:P265,$Z262:$Z265,AI262:AI265)</f>
        <v>#VALUE!</v>
      </c>
      <c r="BL262" s="475" t="e" cm="1">
        <f t="array" ref="BL262">bdRateExtend($G262:$G267,P262:P267,$Z262:$Z267,AI262:AI267)</f>
        <v>#VALUE!</v>
      </c>
      <c r="BM262" s="478" t="e" cm="1">
        <f t="array" ref="BM262">bdRateExtend($G262:$G265,Q262:Q265,$Z262:$Z265,AJ262:AJ265)</f>
        <v>#VALUE!</v>
      </c>
      <c r="BN262" s="475" t="e" cm="1">
        <f t="array" ref="BN262">bdRateExtend($G262:$G267,Q262:Q267,$Z262:$Z267,AJ262:AJ267)</f>
        <v>#VALUE!</v>
      </c>
      <c r="BO262" s="478" t="e" cm="1">
        <f t="array" ref="BO262">bdRateExtend($G262:$G265,R262:R265,$Z262:$Z265,AK262:AK265)</f>
        <v>#VALUE!</v>
      </c>
      <c r="BP262" s="479" t="e" cm="1">
        <f t="array" ref="BP262">bdRateExtend($G262:$G267,R262:R267,$Z262:$Z267,AK262:AK267)</f>
        <v>#VALUE!</v>
      </c>
      <c r="BQ262" s="479" t="e" cm="1">
        <f t="array" ref="BQ262">bdRateExtend($G262:$G267,S262:S267,$Z262:$Z267,AL262:AL267)</f>
        <v>#VALUE!</v>
      </c>
      <c r="BR262" s="479" t="e" cm="1">
        <f t="array" ref="BR262">bdRateExtend($G262:$G267,T262:T267,$Z262:$Z267,AM262:AM267)</f>
        <v>#VALUE!</v>
      </c>
      <c r="BS262" s="479" t="e" cm="1">
        <f t="array" ref="BS262">bdRateExtend($G262:$G267,U262:U267,$Z262:$Z267,AN262:AN267)</f>
        <v>#VALUE!</v>
      </c>
      <c r="BT262" s="479" t="e">
        <f>(Summary!$C$103*BP262+Summary!$C$104*BQ262+Summary!$C$105*BR262)/Summary!$C$106</f>
        <v>#VALUE!</v>
      </c>
      <c r="BU262" s="462" cm="1">
        <f t="array" ref="BU262">testVMAFRange($G262:$G265,N262:N265,$Z262:$Z265,AG262:AG265)</f>
        <v>0</v>
      </c>
      <c r="BV262" s="464" cm="1">
        <f t="array" ref="BV262">testVMAFRange($G262:$G267,N262:N267,$Z262:$Z267,AG262:AG267)</f>
        <v>0</v>
      </c>
      <c r="BW262" s="462" cm="1">
        <f t="array" ref="BW262">testVMAFRange($G262:$G265,O262:O265,$Z262:$Z265,AH262:AH265)</f>
        <v>0</v>
      </c>
      <c r="BX262" s="464" cm="1">
        <f t="array" ref="BX262">testVMAFRange($G262:$G267,O262:O267,$Z262:$Z267,AH262:AH267)</f>
        <v>0</v>
      </c>
    </row>
    <row r="263" spans="1:76" ht="17" customHeight="1" x14ac:dyDescent="0.35">
      <c r="A263" s="516"/>
      <c r="B263" s="483"/>
      <c r="C263" s="520"/>
      <c r="D263" s="490"/>
      <c r="E263" s="493"/>
      <c r="F263" s="138">
        <v>23</v>
      </c>
      <c r="G263" s="139">
        <f>'Anchor-AI'!L261</f>
        <v>0</v>
      </c>
      <c r="H263" s="140">
        <f>'Anchor-AI'!M261</f>
        <v>0</v>
      </c>
      <c r="I263" s="140">
        <f>'Anchor-AI'!N261</f>
        <v>0</v>
      </c>
      <c r="J263" s="140">
        <f>'Anchor-AI'!O261</f>
        <v>0</v>
      </c>
      <c r="K263" s="140">
        <f>(Summary!$C$58*H263+Summary!$C$59*I263+Summary!$C$60*J263)/Summary!$C$61</f>
        <v>0</v>
      </c>
      <c r="L263" s="140">
        <f>'Anchor-AI'!P261</f>
        <v>0</v>
      </c>
      <c r="M263" s="140">
        <f>'Anchor-AI'!Q261</f>
        <v>0</v>
      </c>
      <c r="N263" s="140">
        <f>'Anchor-AI'!R261</f>
        <v>0</v>
      </c>
      <c r="O263" s="140">
        <f>'Anchor-AI'!S261</f>
        <v>0</v>
      </c>
      <c r="P263" s="140">
        <f>'Anchor-AI'!T261</f>
        <v>0</v>
      </c>
      <c r="Q263" s="140">
        <f>'Anchor-AI'!U261</f>
        <v>0</v>
      </c>
      <c r="R263" s="140">
        <f>'Anchor-AI'!V261</f>
        <v>0</v>
      </c>
      <c r="S263" s="140">
        <f>'Anchor-AI'!W261</f>
        <v>0</v>
      </c>
      <c r="T263" s="140">
        <f>'Anchor-AI'!X261</f>
        <v>0</v>
      </c>
      <c r="U263" s="140">
        <f>10*LOG10(1/((Summary!$C$75/10^(R263/10)+Summary!$C$76/10^(S263/10)+Summary!$C$77/10^(T263/10))/Summary!$C$78))</f>
        <v>0</v>
      </c>
      <c r="V263" s="140">
        <f>'Anchor-AI'!Y261</f>
        <v>0</v>
      </c>
      <c r="W263" s="140">
        <f>'Anchor-AI'!Z261</f>
        <v>0</v>
      </c>
      <c r="X263" s="141">
        <f t="shared" si="19"/>
        <v>0</v>
      </c>
      <c r="Y263" s="133"/>
      <c r="Z263" s="139">
        <f>'Test-AI'!L261</f>
        <v>0</v>
      </c>
      <c r="AA263" s="381">
        <f>'Test-AI'!M261</f>
        <v>0</v>
      </c>
      <c r="AB263" s="381">
        <f>'Test-AI'!N261</f>
        <v>0</v>
      </c>
      <c r="AC263" s="381">
        <f>'Test-AI'!O261</f>
        <v>0</v>
      </c>
      <c r="AD263" s="381">
        <f>(Summary!$C$58*AA263+Summary!$C$59*AB263+Summary!$C$60*AC263)/Summary!$C$61</f>
        <v>0</v>
      </c>
      <c r="AE263" s="381">
        <f>'Test-AI'!P261</f>
        <v>0</v>
      </c>
      <c r="AF263" s="381">
        <f>'Test-AI'!Q261</f>
        <v>0</v>
      </c>
      <c r="AG263" s="381">
        <f>'Test-AI'!R261</f>
        <v>0</v>
      </c>
      <c r="AH263" s="381">
        <f>'Test-AI'!S261</f>
        <v>0</v>
      </c>
      <c r="AI263" s="381">
        <f>'Test-AI'!T261</f>
        <v>0</v>
      </c>
      <c r="AJ263" s="381">
        <f>'Test-AI'!U261</f>
        <v>0</v>
      </c>
      <c r="AK263" s="381">
        <f>'Test-AI'!V261</f>
        <v>0</v>
      </c>
      <c r="AL263" s="381">
        <f>'Test-AI'!W261</f>
        <v>0</v>
      </c>
      <c r="AM263" s="381">
        <f>'Test-AI'!X261</f>
        <v>0</v>
      </c>
      <c r="AN263" s="381">
        <f>10*LOG10(1/((Summary!$C$75/10^(AK263/10)+Summary!$C$76/10^(AL263/10)+Summary!$C$77/10^(AM263/10))/Summary!$C$78))</f>
        <v>0</v>
      </c>
      <c r="AO263" s="140">
        <f>'Test-AI'!Y261</f>
        <v>0</v>
      </c>
      <c r="AP263" s="140">
        <f>'Test-AI'!Z261</f>
        <v>0</v>
      </c>
      <c r="AQ263" s="141">
        <f t="shared" si="20"/>
        <v>0</v>
      </c>
      <c r="AR263" s="142" t="e">
        <f t="shared" si="21"/>
        <v>#DIV/0!</v>
      </c>
      <c r="AS263" s="143" t="e">
        <f t="shared" si="22"/>
        <v>#DIV/0!</v>
      </c>
      <c r="AT263" s="136"/>
      <c r="AU263" s="136"/>
      <c r="AV263" s="467"/>
      <c r="AW263" s="468"/>
      <c r="AX263" s="480"/>
      <c r="AY263" s="480"/>
      <c r="AZ263" s="497"/>
      <c r="BA263" s="497"/>
      <c r="BB263" s="480"/>
      <c r="BC263" s="468"/>
      <c r="BD263" s="476"/>
      <c r="BE263" s="468"/>
      <c r="BF263" s="476"/>
      <c r="BG263" s="469"/>
      <c r="BH263" s="476"/>
      <c r="BI263" s="469"/>
      <c r="BJ263" s="476"/>
      <c r="BK263" s="468"/>
      <c r="BL263" s="476"/>
      <c r="BM263" s="468"/>
      <c r="BN263" s="476"/>
      <c r="BO263" s="468"/>
      <c r="BP263" s="480"/>
      <c r="BQ263" s="480"/>
      <c r="BR263" s="480"/>
      <c r="BS263" s="480"/>
      <c r="BT263" s="480"/>
      <c r="BU263" s="463"/>
      <c r="BV263" s="465"/>
      <c r="BW263" s="463"/>
      <c r="BX263" s="465"/>
    </row>
    <row r="264" spans="1:76" ht="17" customHeight="1" x14ac:dyDescent="0.35">
      <c r="A264" s="516"/>
      <c r="B264" s="483"/>
      <c r="C264" s="520"/>
      <c r="D264" s="490"/>
      <c r="E264" s="493"/>
      <c r="F264" s="138">
        <v>31</v>
      </c>
      <c r="G264" s="139">
        <f>'Anchor-AI'!L262</f>
        <v>0</v>
      </c>
      <c r="H264" s="140">
        <f>'Anchor-AI'!M262</f>
        <v>0</v>
      </c>
      <c r="I264" s="140">
        <f>'Anchor-AI'!N262</f>
        <v>0</v>
      </c>
      <c r="J264" s="140">
        <f>'Anchor-AI'!O262</f>
        <v>0</v>
      </c>
      <c r="K264" s="140">
        <f>(Summary!$C$58*H264+Summary!$C$59*I264+Summary!$C$60*J264)/Summary!$C$61</f>
        <v>0</v>
      </c>
      <c r="L264" s="140">
        <f>'Anchor-AI'!P262</f>
        <v>0</v>
      </c>
      <c r="M264" s="140">
        <f>'Anchor-AI'!Q262</f>
        <v>0</v>
      </c>
      <c r="N264" s="140">
        <f>'Anchor-AI'!R262</f>
        <v>0</v>
      </c>
      <c r="O264" s="140">
        <f>'Anchor-AI'!S262</f>
        <v>0</v>
      </c>
      <c r="P264" s="140">
        <f>'Anchor-AI'!T262</f>
        <v>0</v>
      </c>
      <c r="Q264" s="140">
        <f>'Anchor-AI'!U262</f>
        <v>0</v>
      </c>
      <c r="R264" s="140">
        <f>'Anchor-AI'!V262</f>
        <v>0</v>
      </c>
      <c r="S264" s="140">
        <f>'Anchor-AI'!W262</f>
        <v>0</v>
      </c>
      <c r="T264" s="140">
        <f>'Anchor-AI'!X262</f>
        <v>0</v>
      </c>
      <c r="U264" s="140">
        <f>10*LOG10(1/((Summary!$C$75/10^(R264/10)+Summary!$C$76/10^(S264/10)+Summary!$C$77/10^(T264/10))/Summary!$C$78))</f>
        <v>0</v>
      </c>
      <c r="V264" s="140">
        <f>'Anchor-AI'!Y262</f>
        <v>0</v>
      </c>
      <c r="W264" s="140">
        <f>'Anchor-AI'!Z262</f>
        <v>0</v>
      </c>
      <c r="X264" s="141">
        <f t="shared" si="19"/>
        <v>0</v>
      </c>
      <c r="Y264" s="133"/>
      <c r="Z264" s="139">
        <f>'Test-AI'!L262</f>
        <v>0</v>
      </c>
      <c r="AA264" s="381">
        <f>'Test-AI'!M262</f>
        <v>0</v>
      </c>
      <c r="AB264" s="381">
        <f>'Test-AI'!N262</f>
        <v>0</v>
      </c>
      <c r="AC264" s="381">
        <f>'Test-AI'!O262</f>
        <v>0</v>
      </c>
      <c r="AD264" s="381">
        <f>(Summary!$C$58*AA264+Summary!$C$59*AB264+Summary!$C$60*AC264)/Summary!$C$61</f>
        <v>0</v>
      </c>
      <c r="AE264" s="381">
        <f>'Test-AI'!P262</f>
        <v>0</v>
      </c>
      <c r="AF264" s="381">
        <f>'Test-AI'!Q262</f>
        <v>0</v>
      </c>
      <c r="AG264" s="381">
        <f>'Test-AI'!R262</f>
        <v>0</v>
      </c>
      <c r="AH264" s="381">
        <f>'Test-AI'!S262</f>
        <v>0</v>
      </c>
      <c r="AI264" s="381">
        <f>'Test-AI'!T262</f>
        <v>0</v>
      </c>
      <c r="AJ264" s="381">
        <f>'Test-AI'!U262</f>
        <v>0</v>
      </c>
      <c r="AK264" s="381">
        <f>'Test-AI'!V262</f>
        <v>0</v>
      </c>
      <c r="AL264" s="381">
        <f>'Test-AI'!W262</f>
        <v>0</v>
      </c>
      <c r="AM264" s="381">
        <f>'Test-AI'!X262</f>
        <v>0</v>
      </c>
      <c r="AN264" s="381">
        <f>10*LOG10(1/((Summary!$C$75/10^(AK264/10)+Summary!$C$76/10^(AL264/10)+Summary!$C$77/10^(AM264/10))/Summary!$C$78))</f>
        <v>0</v>
      </c>
      <c r="AO264" s="140">
        <f>'Test-AI'!Y262</f>
        <v>0</v>
      </c>
      <c r="AP264" s="140">
        <f>'Test-AI'!Z262</f>
        <v>0</v>
      </c>
      <c r="AQ264" s="141">
        <f t="shared" si="20"/>
        <v>0</v>
      </c>
      <c r="AR264" s="142" t="e">
        <f t="shared" si="21"/>
        <v>#DIV/0!</v>
      </c>
      <c r="AS264" s="143" t="e">
        <f t="shared" si="22"/>
        <v>#DIV/0!</v>
      </c>
      <c r="AT264" s="136"/>
      <c r="AU264" s="136"/>
      <c r="AV264" s="467" t="s">
        <v>122</v>
      </c>
      <c r="AW264" s="468" t="e" cm="1">
        <f t="array" ref="AW264">bdRateExtend($G263:$G266,H263:H266,$Z263:$Z266,AA263:AA266)</f>
        <v>#VALUE!</v>
      </c>
      <c r="AX264" s="480"/>
      <c r="AY264" s="480"/>
      <c r="AZ264" s="497"/>
      <c r="BA264" s="497"/>
      <c r="BB264" s="480"/>
      <c r="BC264" s="468" t="e" cm="1">
        <f t="array" ref="BC264">bdRateExtend($G263:$G266,L263:L266,$Z263:$Z266,AE263:AE266)</f>
        <v>#VALUE!</v>
      </c>
      <c r="BD264" s="476"/>
      <c r="BE264" s="468" t="e" cm="1">
        <f t="array" ref="BE264">bdRateExtend($G263:$G266,M263:M266,$Z263:$Z266,AF263:AF266)</f>
        <v>#VALUE!</v>
      </c>
      <c r="BF264" s="476"/>
      <c r="BG264" s="469" t="e" cm="1">
        <f t="array" ref="BG264">bdRateExtend($G263:$G266,N263:N266,$Z263:$Z266,AG263:AG266,"None", FALSE,1)</f>
        <v>#VALUE!</v>
      </c>
      <c r="BH264" s="476"/>
      <c r="BI264" s="469" t="e" cm="1">
        <f t="array" ref="BI264">bdRateExtend($G263:$G266,O263:O266,$Z263:$Z266,AH263:AH266,"None", FALSE,1)</f>
        <v>#VALUE!</v>
      </c>
      <c r="BJ264" s="476"/>
      <c r="BK264" s="468" t="e" cm="1">
        <f t="array" ref="BK264">bdRateExtend($G263:$G266,P263:P266,$Z263:$Z266,AI263:AI266)</f>
        <v>#VALUE!</v>
      </c>
      <c r="BL264" s="476"/>
      <c r="BM264" s="468" t="e" cm="1">
        <f t="array" ref="BM264">bdRateExtend($G263:$G266,Q263:Q266,$Z263:$Z266,AJ263:AJ266)</f>
        <v>#VALUE!</v>
      </c>
      <c r="BN264" s="476"/>
      <c r="BO264" s="468" t="e" cm="1">
        <f t="array" ref="BO264">bdRateExtend($G263:$G266,R263:R266,$Z263:$Z266,AK263:AK266)</f>
        <v>#VALUE!</v>
      </c>
      <c r="BP264" s="480"/>
      <c r="BQ264" s="480"/>
      <c r="BR264" s="480"/>
      <c r="BS264" s="480"/>
      <c r="BT264" s="480"/>
      <c r="BU264" s="463" cm="1">
        <f t="array" ref="BU264">testVMAFRange($G263:$G266,N263:N266,$Z263:$Z266,AG263:AG266)</f>
        <v>0</v>
      </c>
      <c r="BV264" s="465"/>
      <c r="BW264" s="463" cm="1">
        <f t="array" ref="BW264">testVMAFRange($G263:$G266,O263:O266,$Z263:$Z266,AH263:AH266)</f>
        <v>0</v>
      </c>
      <c r="BX264" s="465"/>
    </row>
    <row r="265" spans="1:76" ht="17" customHeight="1" x14ac:dyDescent="0.35">
      <c r="A265" s="516"/>
      <c r="B265" s="483"/>
      <c r="C265" s="520"/>
      <c r="D265" s="490"/>
      <c r="E265" s="493"/>
      <c r="F265" s="138">
        <v>39</v>
      </c>
      <c r="G265" s="139">
        <f>'Anchor-AI'!L263</f>
        <v>0</v>
      </c>
      <c r="H265" s="140">
        <f>'Anchor-AI'!M263</f>
        <v>0</v>
      </c>
      <c r="I265" s="140">
        <f>'Anchor-AI'!N263</f>
        <v>0</v>
      </c>
      <c r="J265" s="140">
        <f>'Anchor-AI'!O263</f>
        <v>0</v>
      </c>
      <c r="K265" s="140">
        <f>(Summary!$C$58*H265+Summary!$C$59*I265+Summary!$C$60*J265)/Summary!$C$61</f>
        <v>0</v>
      </c>
      <c r="L265" s="140">
        <f>'Anchor-AI'!P263</f>
        <v>0</v>
      </c>
      <c r="M265" s="140">
        <f>'Anchor-AI'!Q263</f>
        <v>0</v>
      </c>
      <c r="N265" s="140">
        <f>'Anchor-AI'!R263</f>
        <v>0</v>
      </c>
      <c r="O265" s="140">
        <f>'Anchor-AI'!S263</f>
        <v>0</v>
      </c>
      <c r="P265" s="140">
        <f>'Anchor-AI'!T263</f>
        <v>0</v>
      </c>
      <c r="Q265" s="140">
        <f>'Anchor-AI'!U263</f>
        <v>0</v>
      </c>
      <c r="R265" s="140">
        <f>'Anchor-AI'!V263</f>
        <v>0</v>
      </c>
      <c r="S265" s="140">
        <f>'Anchor-AI'!W263</f>
        <v>0</v>
      </c>
      <c r="T265" s="140">
        <f>'Anchor-AI'!X263</f>
        <v>0</v>
      </c>
      <c r="U265" s="140">
        <f>10*LOG10(1/((Summary!$C$75/10^(R265/10)+Summary!$C$76/10^(S265/10)+Summary!$C$77/10^(T265/10))/Summary!$C$78))</f>
        <v>0</v>
      </c>
      <c r="V265" s="140">
        <f>'Anchor-AI'!Y263</f>
        <v>0</v>
      </c>
      <c r="W265" s="140">
        <f>'Anchor-AI'!Z263</f>
        <v>0</v>
      </c>
      <c r="X265" s="141">
        <f t="shared" si="19"/>
        <v>0</v>
      </c>
      <c r="Y265" s="133"/>
      <c r="Z265" s="139">
        <f>'Test-AI'!L263</f>
        <v>0</v>
      </c>
      <c r="AA265" s="381">
        <f>'Test-AI'!M263</f>
        <v>0</v>
      </c>
      <c r="AB265" s="381">
        <f>'Test-AI'!N263</f>
        <v>0</v>
      </c>
      <c r="AC265" s="381">
        <f>'Test-AI'!O263</f>
        <v>0</v>
      </c>
      <c r="AD265" s="381">
        <f>(Summary!$C$58*AA265+Summary!$C$59*AB265+Summary!$C$60*AC265)/Summary!$C$61</f>
        <v>0</v>
      </c>
      <c r="AE265" s="381">
        <f>'Test-AI'!P263</f>
        <v>0</v>
      </c>
      <c r="AF265" s="381">
        <f>'Test-AI'!Q263</f>
        <v>0</v>
      </c>
      <c r="AG265" s="381">
        <f>'Test-AI'!R263</f>
        <v>0</v>
      </c>
      <c r="AH265" s="381">
        <f>'Test-AI'!S263</f>
        <v>0</v>
      </c>
      <c r="AI265" s="381">
        <f>'Test-AI'!T263</f>
        <v>0</v>
      </c>
      <c r="AJ265" s="381">
        <f>'Test-AI'!U263</f>
        <v>0</v>
      </c>
      <c r="AK265" s="381">
        <f>'Test-AI'!V263</f>
        <v>0</v>
      </c>
      <c r="AL265" s="381">
        <f>'Test-AI'!W263</f>
        <v>0</v>
      </c>
      <c r="AM265" s="381">
        <f>'Test-AI'!X263</f>
        <v>0</v>
      </c>
      <c r="AN265" s="381">
        <f>10*LOG10(1/((Summary!$C$75/10^(AK265/10)+Summary!$C$76/10^(AL265/10)+Summary!$C$77/10^(AM265/10))/Summary!$C$78))</f>
        <v>0</v>
      </c>
      <c r="AO265" s="140">
        <f>'Test-AI'!Y263</f>
        <v>0</v>
      </c>
      <c r="AP265" s="140">
        <f>'Test-AI'!Z263</f>
        <v>0</v>
      </c>
      <c r="AQ265" s="141">
        <f t="shared" si="20"/>
        <v>0</v>
      </c>
      <c r="AR265" s="142" t="e">
        <f t="shared" si="21"/>
        <v>#DIV/0!</v>
      </c>
      <c r="AS265" s="143" t="e">
        <f t="shared" si="22"/>
        <v>#DIV/0!</v>
      </c>
      <c r="AT265" s="136"/>
      <c r="AU265" s="136"/>
      <c r="AV265" s="467"/>
      <c r="AW265" s="468"/>
      <c r="AX265" s="480"/>
      <c r="AY265" s="480"/>
      <c r="AZ265" s="497"/>
      <c r="BA265" s="497"/>
      <c r="BB265" s="480"/>
      <c r="BC265" s="468"/>
      <c r="BD265" s="476"/>
      <c r="BE265" s="468"/>
      <c r="BF265" s="476"/>
      <c r="BG265" s="469"/>
      <c r="BH265" s="476"/>
      <c r="BI265" s="469"/>
      <c r="BJ265" s="476"/>
      <c r="BK265" s="468"/>
      <c r="BL265" s="476"/>
      <c r="BM265" s="468"/>
      <c r="BN265" s="476"/>
      <c r="BO265" s="468"/>
      <c r="BP265" s="480"/>
      <c r="BQ265" s="480"/>
      <c r="BR265" s="480"/>
      <c r="BS265" s="480"/>
      <c r="BT265" s="480"/>
      <c r="BU265" s="463"/>
      <c r="BV265" s="465"/>
      <c r="BW265" s="463"/>
      <c r="BX265" s="465"/>
    </row>
    <row r="266" spans="1:76" ht="17" customHeight="1" x14ac:dyDescent="0.35">
      <c r="A266" s="516"/>
      <c r="B266" s="483"/>
      <c r="C266" s="520"/>
      <c r="D266" s="490"/>
      <c r="E266" s="493"/>
      <c r="F266" s="138">
        <v>47</v>
      </c>
      <c r="G266" s="139">
        <f>'Anchor-AI'!L264</f>
        <v>0</v>
      </c>
      <c r="H266" s="140">
        <f>'Anchor-AI'!M264</f>
        <v>0</v>
      </c>
      <c r="I266" s="140">
        <f>'Anchor-AI'!N264</f>
        <v>0</v>
      </c>
      <c r="J266" s="140">
        <f>'Anchor-AI'!O264</f>
        <v>0</v>
      </c>
      <c r="K266" s="140">
        <f>(Summary!$C$58*H266+Summary!$C$59*I266+Summary!$C$60*J266)/Summary!$C$61</f>
        <v>0</v>
      </c>
      <c r="L266" s="140">
        <f>'Anchor-AI'!P264</f>
        <v>0</v>
      </c>
      <c r="M266" s="140">
        <f>'Anchor-AI'!Q264</f>
        <v>0</v>
      </c>
      <c r="N266" s="140">
        <f>'Anchor-AI'!R264</f>
        <v>0</v>
      </c>
      <c r="O266" s="140">
        <f>'Anchor-AI'!S264</f>
        <v>0</v>
      </c>
      <c r="P266" s="140">
        <f>'Anchor-AI'!T264</f>
        <v>0</v>
      </c>
      <c r="Q266" s="140">
        <f>'Anchor-AI'!U264</f>
        <v>0</v>
      </c>
      <c r="R266" s="140">
        <f>'Anchor-AI'!V264</f>
        <v>0</v>
      </c>
      <c r="S266" s="140">
        <f>'Anchor-AI'!W264</f>
        <v>0</v>
      </c>
      <c r="T266" s="140">
        <f>'Anchor-AI'!X264</f>
        <v>0</v>
      </c>
      <c r="U266" s="140">
        <f>10*LOG10(1/((Summary!$C$75/10^(R266/10)+Summary!$C$76/10^(S266/10)+Summary!$C$77/10^(T266/10))/Summary!$C$78))</f>
        <v>0</v>
      </c>
      <c r="V266" s="140">
        <f>'Anchor-AI'!Y264</f>
        <v>0</v>
      </c>
      <c r="W266" s="140">
        <f>'Anchor-AI'!Z264</f>
        <v>0</v>
      </c>
      <c r="X266" s="141">
        <f t="shared" si="19"/>
        <v>0</v>
      </c>
      <c r="Y266" s="133"/>
      <c r="Z266" s="139">
        <f>'Test-AI'!L264</f>
        <v>0</v>
      </c>
      <c r="AA266" s="381">
        <f>'Test-AI'!M264</f>
        <v>0</v>
      </c>
      <c r="AB266" s="381">
        <f>'Test-AI'!N264</f>
        <v>0</v>
      </c>
      <c r="AC266" s="381">
        <f>'Test-AI'!O264</f>
        <v>0</v>
      </c>
      <c r="AD266" s="381">
        <f>(Summary!$C$58*AA266+Summary!$C$59*AB266+Summary!$C$60*AC266)/Summary!$C$61</f>
        <v>0</v>
      </c>
      <c r="AE266" s="381">
        <f>'Test-AI'!P264</f>
        <v>0</v>
      </c>
      <c r="AF266" s="381">
        <f>'Test-AI'!Q264</f>
        <v>0</v>
      </c>
      <c r="AG266" s="381">
        <f>'Test-AI'!R264</f>
        <v>0</v>
      </c>
      <c r="AH266" s="381">
        <f>'Test-AI'!S264</f>
        <v>0</v>
      </c>
      <c r="AI266" s="381">
        <f>'Test-AI'!T264</f>
        <v>0</v>
      </c>
      <c r="AJ266" s="381">
        <f>'Test-AI'!U264</f>
        <v>0</v>
      </c>
      <c r="AK266" s="381">
        <f>'Test-AI'!V264</f>
        <v>0</v>
      </c>
      <c r="AL266" s="381">
        <f>'Test-AI'!W264</f>
        <v>0</v>
      </c>
      <c r="AM266" s="381">
        <f>'Test-AI'!X264</f>
        <v>0</v>
      </c>
      <c r="AN266" s="381">
        <f>10*LOG10(1/((Summary!$C$75/10^(AK266/10)+Summary!$C$76/10^(AL266/10)+Summary!$C$77/10^(AM266/10))/Summary!$C$78))</f>
        <v>0</v>
      </c>
      <c r="AO266" s="140">
        <f>'Test-AI'!Y264</f>
        <v>0</v>
      </c>
      <c r="AP266" s="140">
        <f>'Test-AI'!Z264</f>
        <v>0</v>
      </c>
      <c r="AQ266" s="141">
        <f t="shared" si="20"/>
        <v>0</v>
      </c>
      <c r="AR266" s="142" t="e">
        <f t="shared" si="21"/>
        <v>#DIV/0!</v>
      </c>
      <c r="AS266" s="143" t="e">
        <f t="shared" si="22"/>
        <v>#DIV/0!</v>
      </c>
      <c r="AT266" s="136"/>
      <c r="AU266" s="136"/>
      <c r="AV266" s="467" t="s">
        <v>123</v>
      </c>
      <c r="AW266" s="468" t="e" cm="1">
        <f t="array" ref="AW266">bdRateExtend($G264:$G267,H264:H267,$Z264:$Z267,AA264:AA267)</f>
        <v>#VALUE!</v>
      </c>
      <c r="AX266" s="480"/>
      <c r="AY266" s="480"/>
      <c r="AZ266" s="497"/>
      <c r="BA266" s="497"/>
      <c r="BB266" s="480"/>
      <c r="BC266" s="468" t="e" cm="1">
        <f t="array" ref="BC266">bdRateExtend($G264:$G267,L264:L267,$Z264:$Z267,AE264:AE267)</f>
        <v>#VALUE!</v>
      </c>
      <c r="BD266" s="476"/>
      <c r="BE266" s="468" t="e" cm="1">
        <f t="array" ref="BE266">bdRateExtend($G264:$G267,M264:M267,$Z264:$Z267,AF264:AF267)</f>
        <v>#VALUE!</v>
      </c>
      <c r="BF266" s="476"/>
      <c r="BG266" s="469" t="e" cm="1">
        <f t="array" ref="BG266">bdRateExtend($G264:$G267,N264:N267,$Z264:$Z267,AG264:AG267,"None", FALSE,1)</f>
        <v>#VALUE!</v>
      </c>
      <c r="BH266" s="476"/>
      <c r="BI266" s="469" t="e" cm="1">
        <f t="array" ref="BI266">bdRateExtend($G264:$G267,O264:O267,$Z264:$Z267,AH264:AH267,"None", FALSE,1)</f>
        <v>#VALUE!</v>
      </c>
      <c r="BJ266" s="476"/>
      <c r="BK266" s="468" t="e" cm="1">
        <f t="array" ref="BK266">bdRateExtend($G264:$G267,P264:P267,$Z264:$Z267,AI264:AI267)</f>
        <v>#VALUE!</v>
      </c>
      <c r="BL266" s="476"/>
      <c r="BM266" s="468" t="e" cm="1">
        <f t="array" ref="BM266">bdRateExtend($G264:$G267,Q264:Q267,$Z264:$Z267,AJ264:AJ267)</f>
        <v>#VALUE!</v>
      </c>
      <c r="BN266" s="476"/>
      <c r="BO266" s="468" t="e" cm="1">
        <f t="array" ref="BO266">bdRateExtend($G264:$G267,R264:R267,$Z264:$Z267,AK264:AK267)</f>
        <v>#VALUE!</v>
      </c>
      <c r="BP266" s="480"/>
      <c r="BQ266" s="480"/>
      <c r="BR266" s="480"/>
      <c r="BS266" s="480"/>
      <c r="BT266" s="480"/>
      <c r="BU266" s="463" cm="1">
        <f t="array" ref="BU266">testVMAFRange($G264:$G267,N264:N267,$Z264:$Z267,AG264:AG267)</f>
        <v>0</v>
      </c>
      <c r="BV266" s="465"/>
      <c r="BW266" s="463" cm="1">
        <f t="array" ref="BW266">testVMAFRange($G264:$G267,O264:O267,$Z264:$Z267,AH264:AH267)</f>
        <v>0</v>
      </c>
      <c r="BX266" s="465"/>
    </row>
    <row r="267" spans="1:76" ht="17" customHeight="1" thickBot="1" x14ac:dyDescent="0.4">
      <c r="A267" s="517"/>
      <c r="B267" s="518"/>
      <c r="C267" s="521"/>
      <c r="D267" s="522"/>
      <c r="E267" s="523"/>
      <c r="F267" s="144">
        <v>55</v>
      </c>
      <c r="G267" s="145">
        <f>'Anchor-AI'!L265</f>
        <v>0</v>
      </c>
      <c r="H267" s="146">
        <f>'Anchor-AI'!M265</f>
        <v>0</v>
      </c>
      <c r="I267" s="146">
        <f>'Anchor-AI'!N265</f>
        <v>0</v>
      </c>
      <c r="J267" s="146">
        <f>'Anchor-AI'!O265</f>
        <v>0</v>
      </c>
      <c r="K267" s="146">
        <f>(Summary!$C$58*H267+Summary!$C$59*I267+Summary!$C$60*J267)/Summary!$C$61</f>
        <v>0</v>
      </c>
      <c r="L267" s="146">
        <f>'Anchor-AI'!P265</f>
        <v>0</v>
      </c>
      <c r="M267" s="146">
        <f>'Anchor-AI'!Q265</f>
        <v>0</v>
      </c>
      <c r="N267" s="146">
        <f>'Anchor-AI'!R265</f>
        <v>0</v>
      </c>
      <c r="O267" s="146">
        <f>'Anchor-AI'!S265</f>
        <v>0</v>
      </c>
      <c r="P267" s="146">
        <f>'Anchor-AI'!T265</f>
        <v>0</v>
      </c>
      <c r="Q267" s="146">
        <f>'Anchor-AI'!U265</f>
        <v>0</v>
      </c>
      <c r="R267" s="146">
        <f>'Anchor-AI'!V265</f>
        <v>0</v>
      </c>
      <c r="S267" s="146">
        <f>'Anchor-AI'!W265</f>
        <v>0</v>
      </c>
      <c r="T267" s="146">
        <f>'Anchor-AI'!X265</f>
        <v>0</v>
      </c>
      <c r="U267" s="146">
        <f>10*LOG10(1/((Summary!$C$75/10^(R267/10)+Summary!$C$76/10^(S267/10)+Summary!$C$77/10^(T267/10))/Summary!$C$78))</f>
        <v>0</v>
      </c>
      <c r="V267" s="140">
        <f>'Anchor-AI'!Y265</f>
        <v>0</v>
      </c>
      <c r="W267" s="140">
        <f>'Anchor-AI'!Z265</f>
        <v>0</v>
      </c>
      <c r="X267" s="147">
        <f t="shared" si="19"/>
        <v>0</v>
      </c>
      <c r="Y267" s="133"/>
      <c r="Z267" s="145">
        <f>'Test-AI'!L265</f>
        <v>0</v>
      </c>
      <c r="AA267" s="382">
        <f>'Test-AI'!M265</f>
        <v>0</v>
      </c>
      <c r="AB267" s="382">
        <f>'Test-AI'!N265</f>
        <v>0</v>
      </c>
      <c r="AC267" s="382">
        <f>'Test-AI'!O265</f>
        <v>0</v>
      </c>
      <c r="AD267" s="382">
        <f>(Summary!$C$58*AA267+Summary!$C$59*AB267+Summary!$C$60*AC267)/Summary!$C$61</f>
        <v>0</v>
      </c>
      <c r="AE267" s="382">
        <f>'Test-AI'!P265</f>
        <v>0</v>
      </c>
      <c r="AF267" s="382">
        <f>'Test-AI'!Q265</f>
        <v>0</v>
      </c>
      <c r="AG267" s="382">
        <f>'Test-AI'!R265</f>
        <v>0</v>
      </c>
      <c r="AH267" s="382">
        <f>'Test-AI'!S265</f>
        <v>0</v>
      </c>
      <c r="AI267" s="382">
        <f>'Test-AI'!T265</f>
        <v>0</v>
      </c>
      <c r="AJ267" s="382">
        <f>'Test-AI'!U265</f>
        <v>0</v>
      </c>
      <c r="AK267" s="382">
        <f>'Test-AI'!V265</f>
        <v>0</v>
      </c>
      <c r="AL267" s="382">
        <f>'Test-AI'!W265</f>
        <v>0</v>
      </c>
      <c r="AM267" s="382">
        <f>'Test-AI'!X265</f>
        <v>0</v>
      </c>
      <c r="AN267" s="382">
        <f>10*LOG10(1/((Summary!$C$75/10^(AK267/10)+Summary!$C$76/10^(AL267/10)+Summary!$C$77/10^(AM267/10))/Summary!$C$78))</f>
        <v>0</v>
      </c>
      <c r="AO267" s="140">
        <f>'Test-AI'!Y265</f>
        <v>0</v>
      </c>
      <c r="AP267" s="140">
        <f>'Test-AI'!Z265</f>
        <v>0</v>
      </c>
      <c r="AQ267" s="147">
        <f t="shared" si="20"/>
        <v>0</v>
      </c>
      <c r="AR267" s="148" t="e">
        <f t="shared" si="21"/>
        <v>#DIV/0!</v>
      </c>
      <c r="AS267" s="149" t="e">
        <f t="shared" si="22"/>
        <v>#DIV/0!</v>
      </c>
      <c r="AT267" s="136"/>
      <c r="AU267" s="136"/>
      <c r="AV267" s="470"/>
      <c r="AW267" s="471"/>
      <c r="AX267" s="481"/>
      <c r="AY267" s="481"/>
      <c r="AZ267" s="498"/>
      <c r="BA267" s="498"/>
      <c r="BB267" s="481"/>
      <c r="BC267" s="471"/>
      <c r="BD267" s="477"/>
      <c r="BE267" s="471"/>
      <c r="BF267" s="477"/>
      <c r="BG267" s="472"/>
      <c r="BH267" s="477"/>
      <c r="BI267" s="472"/>
      <c r="BJ267" s="477"/>
      <c r="BK267" s="471"/>
      <c r="BL267" s="477"/>
      <c r="BM267" s="471"/>
      <c r="BN267" s="477"/>
      <c r="BO267" s="471"/>
      <c r="BP267" s="481"/>
      <c r="BQ267" s="481"/>
      <c r="BR267" s="481"/>
      <c r="BS267" s="481"/>
      <c r="BT267" s="481"/>
      <c r="BU267" s="473"/>
      <c r="BV267" s="466"/>
      <c r="BW267" s="473"/>
      <c r="BX267" s="466"/>
    </row>
    <row r="268" spans="1:76" ht="17" customHeight="1" x14ac:dyDescent="0.35">
      <c r="A268" s="488" t="s">
        <v>104</v>
      </c>
      <c r="B268" s="482" t="s">
        <v>4</v>
      </c>
      <c r="C268" s="519" t="s">
        <v>67</v>
      </c>
      <c r="D268" s="489">
        <v>60</v>
      </c>
      <c r="E268" s="492">
        <v>8</v>
      </c>
      <c r="F268" s="129">
        <v>15</v>
      </c>
      <c r="G268" s="130">
        <f>'Anchor-AI'!L266</f>
        <v>0</v>
      </c>
      <c r="H268" s="131">
        <f>'Anchor-AI'!M266</f>
        <v>0</v>
      </c>
      <c r="I268" s="131">
        <f>'Anchor-AI'!N266</f>
        <v>0</v>
      </c>
      <c r="J268" s="131">
        <f>'Anchor-AI'!O266</f>
        <v>0</v>
      </c>
      <c r="K268" s="131">
        <f>(Summary!$C$58*H268+Summary!$C$59*I268+Summary!$C$60*J268)/Summary!$C$61</f>
        <v>0</v>
      </c>
      <c r="L268" s="131">
        <f>'Anchor-AI'!P266</f>
        <v>0</v>
      </c>
      <c r="M268" s="131">
        <f>'Anchor-AI'!Q266</f>
        <v>0</v>
      </c>
      <c r="N268" s="131">
        <f>'Anchor-AI'!R266</f>
        <v>0</v>
      </c>
      <c r="O268" s="131">
        <f>'Anchor-AI'!S266</f>
        <v>0</v>
      </c>
      <c r="P268" s="131">
        <f>'Anchor-AI'!T266</f>
        <v>0</v>
      </c>
      <c r="Q268" s="131">
        <f>'Anchor-AI'!U266</f>
        <v>0</v>
      </c>
      <c r="R268" s="131">
        <f>'Anchor-AI'!V266</f>
        <v>0</v>
      </c>
      <c r="S268" s="131">
        <f>'Anchor-AI'!W266</f>
        <v>0</v>
      </c>
      <c r="T268" s="131">
        <f>'Anchor-AI'!X266</f>
        <v>0</v>
      </c>
      <c r="U268" s="131">
        <f>10*LOG10(1/((Summary!$C$75/10^(R268/10)+Summary!$C$76/10^(S268/10)+Summary!$C$77/10^(T268/10))/Summary!$C$78))</f>
        <v>0</v>
      </c>
      <c r="V268" s="131">
        <f>'Anchor-AI'!Y266</f>
        <v>0</v>
      </c>
      <c r="W268" s="131">
        <f>'Anchor-AI'!Z266</f>
        <v>0</v>
      </c>
      <c r="X268" s="132">
        <f t="shared" si="19"/>
        <v>0</v>
      </c>
      <c r="Y268" s="133"/>
      <c r="Z268" s="130">
        <f>'Test-AI'!L266</f>
        <v>0</v>
      </c>
      <c r="AA268" s="380">
        <f>'Test-AI'!M266</f>
        <v>0</v>
      </c>
      <c r="AB268" s="380">
        <f>'Test-AI'!N266</f>
        <v>0</v>
      </c>
      <c r="AC268" s="380">
        <f>'Test-AI'!O266</f>
        <v>0</v>
      </c>
      <c r="AD268" s="380">
        <f>(Summary!$C$58*AA268+Summary!$C$59*AB268+Summary!$C$60*AC268)/Summary!$C$61</f>
        <v>0</v>
      </c>
      <c r="AE268" s="380">
        <f>'Test-AI'!P266</f>
        <v>0</v>
      </c>
      <c r="AF268" s="380">
        <f>'Test-AI'!Q266</f>
        <v>0</v>
      </c>
      <c r="AG268" s="380">
        <f>'Test-AI'!R266</f>
        <v>0</v>
      </c>
      <c r="AH268" s="380">
        <f>'Test-AI'!S266</f>
        <v>0</v>
      </c>
      <c r="AI268" s="380">
        <f>'Test-AI'!T266</f>
        <v>0</v>
      </c>
      <c r="AJ268" s="380">
        <f>'Test-AI'!U266</f>
        <v>0</v>
      </c>
      <c r="AK268" s="380">
        <f>'Test-AI'!V266</f>
        <v>0</v>
      </c>
      <c r="AL268" s="380">
        <f>'Test-AI'!W266</f>
        <v>0</v>
      </c>
      <c r="AM268" s="380">
        <f>'Test-AI'!X266</f>
        <v>0</v>
      </c>
      <c r="AN268" s="380">
        <f>10*LOG10(1/((Summary!$C$75/10^(AK268/10)+Summary!$C$76/10^(AL268/10)+Summary!$C$77/10^(AM268/10))/Summary!$C$78))</f>
        <v>0</v>
      </c>
      <c r="AO268" s="131">
        <f>'Test-AI'!Y266</f>
        <v>0</v>
      </c>
      <c r="AP268" s="131">
        <f>'Test-AI'!Z266</f>
        <v>0</v>
      </c>
      <c r="AQ268" s="132">
        <f t="shared" si="20"/>
        <v>0</v>
      </c>
      <c r="AR268" s="134" t="e">
        <f t="shared" si="21"/>
        <v>#DIV/0!</v>
      </c>
      <c r="AS268" s="135" t="e">
        <f t="shared" si="22"/>
        <v>#DIV/0!</v>
      </c>
      <c r="AT268" s="136"/>
      <c r="AU268" s="136"/>
      <c r="AV268" s="495" t="s">
        <v>121</v>
      </c>
      <c r="AW268" s="478" t="e" cm="1">
        <f t="array" ref="AW268">bdRateExtend($G268:$G271,H268:H271,$Z268:$Z271,AA268:AA271)</f>
        <v>#VALUE!</v>
      </c>
      <c r="AX268" s="479" t="e" cm="1">
        <f t="array" ref="AX268">bdRateExtend($G268:$G273,H268:H273,$Z268:$Z273,AA268:AA273)</f>
        <v>#VALUE!</v>
      </c>
      <c r="AY268" s="479" t="e" cm="1">
        <f t="array" ref="AY268">bdRateExtend($G268:$G273,I268:I273,$Z268:$Z273,AB268:AB273)</f>
        <v>#VALUE!</v>
      </c>
      <c r="AZ268" s="496" t="e" cm="1">
        <f t="array" ref="AZ268">bdRateExtend($G268:$G273,J268:J273,$Z268:$Z273,AC268:AC273)</f>
        <v>#VALUE!</v>
      </c>
      <c r="BA268" s="496" t="e" cm="1">
        <f t="array" ref="BA268">bdRateExtend($G268:$G273,K268:K273,$Z268:$Z273,AD268:AD273)</f>
        <v>#VALUE!</v>
      </c>
      <c r="BB268" s="479" t="e">
        <f>(Summary!$C$89*AX268+Summary!$C$90*AY268+Summary!$C$91*AZ268)/Summary!$C$92</f>
        <v>#VALUE!</v>
      </c>
      <c r="BC268" s="478" t="e" cm="1">
        <f t="array" ref="BC268">bdRateExtend($G268:$G271,L268:L271,$Z268:$Z271,AE268:AE271)</f>
        <v>#VALUE!</v>
      </c>
      <c r="BD268" s="475" t="e" cm="1">
        <f t="array" ref="BD268">bdRateExtend($G268:$G273,L268:L273,$Z268:$Z273,AE268:AE273)</f>
        <v>#VALUE!</v>
      </c>
      <c r="BE268" s="478" t="e" cm="1">
        <f t="array" ref="BE268">bdRateExtend($G268:$G271,M268:M271,$Z268:$Z271,AF268:AF271)</f>
        <v>#VALUE!</v>
      </c>
      <c r="BF268" s="475" t="e" cm="1">
        <f t="array" ref="BF268">bdRateExtend($G268:$G273,M268:M273,$Z268:$Z273,AF268:AF273)</f>
        <v>#VALUE!</v>
      </c>
      <c r="BG268" s="474" t="e" cm="1">
        <f t="array" ref="BG268">bdRateExtend($G268:$G271,N268:N271,$Z268:$Z271,AG268:AG271,"None", FALSE,1)</f>
        <v>#VALUE!</v>
      </c>
      <c r="BH268" s="475" t="e" cm="1">
        <f t="array" ref="BH268">bdRateExtend($G268:$G273,N268:N273,$Z268:$Z273,AG268:AG273,"None", FALSE,1)</f>
        <v>#VALUE!</v>
      </c>
      <c r="BI268" s="474" t="e" cm="1">
        <f t="array" ref="BI268">bdRateExtend($G268:$G271,O268:O271,$Z268:$Z271,AH268:AH271,"None", FALSE,1)</f>
        <v>#VALUE!</v>
      </c>
      <c r="BJ268" s="475" t="e" cm="1">
        <f t="array" ref="BJ268">bdRateExtend($G268:$G273,O268:O273,$Z268:$Z273,AH268:AH273,"None", FALSE,1)</f>
        <v>#VALUE!</v>
      </c>
      <c r="BK268" s="478" t="e" cm="1">
        <f t="array" ref="BK268">bdRateExtend($G268:$G271,P268:P271,$Z268:$Z271,AI268:AI271)</f>
        <v>#VALUE!</v>
      </c>
      <c r="BL268" s="475" t="e" cm="1">
        <f t="array" ref="BL268">bdRateExtend($G268:$G273,P268:P273,$Z268:$Z273,AI268:AI273)</f>
        <v>#VALUE!</v>
      </c>
      <c r="BM268" s="478" t="e" cm="1">
        <f t="array" ref="BM268">bdRateExtend($G268:$G271,Q268:Q271,$Z268:$Z271,AJ268:AJ271)</f>
        <v>#VALUE!</v>
      </c>
      <c r="BN268" s="475" t="e" cm="1">
        <f t="array" ref="BN268">bdRateExtend($G268:$G273,Q268:Q273,$Z268:$Z273,AJ268:AJ273)</f>
        <v>#VALUE!</v>
      </c>
      <c r="BO268" s="478" t="e" cm="1">
        <f t="array" ref="BO268">bdRateExtend($G268:$G271,R268:R271,$Z268:$Z271,AK268:AK271)</f>
        <v>#VALUE!</v>
      </c>
      <c r="BP268" s="479" t="e" cm="1">
        <f t="array" ref="BP268">bdRateExtend($G268:$G273,R268:R273,$Z268:$Z273,AK268:AK273)</f>
        <v>#VALUE!</v>
      </c>
      <c r="BQ268" s="479" t="e" cm="1">
        <f t="array" ref="BQ268">bdRateExtend($G268:$G273,S268:S273,$Z268:$Z273,AL268:AL273)</f>
        <v>#VALUE!</v>
      </c>
      <c r="BR268" s="479" t="e" cm="1">
        <f t="array" ref="BR268">bdRateExtend($G268:$G273,T268:T273,$Z268:$Z273,AM268:AM273)</f>
        <v>#VALUE!</v>
      </c>
      <c r="BS268" s="479" t="e" cm="1">
        <f t="array" ref="BS268">bdRateExtend($G268:$G273,U268:U273,$Z268:$Z273,AN268:AN273)</f>
        <v>#VALUE!</v>
      </c>
      <c r="BT268" s="479" t="e">
        <f>(Summary!$C$103*BP268+Summary!$C$104*BQ268+Summary!$C$105*BR268)/Summary!$C$106</f>
        <v>#VALUE!</v>
      </c>
      <c r="BU268" s="462" cm="1">
        <f t="array" ref="BU268">testVMAFRange($G268:$G271,N268:N271,$Z268:$Z271,AG268:AG271)</f>
        <v>0</v>
      </c>
      <c r="BV268" s="464" cm="1">
        <f t="array" ref="BV268">testVMAFRange($G268:$G273,N268:N273,$Z268:$Z273,AG268:AG273)</f>
        <v>0</v>
      </c>
      <c r="BW268" s="462" cm="1">
        <f t="array" ref="BW268">testVMAFRange($G268:$G271,O268:O271,$Z268:$Z271,AH268:AH271)</f>
        <v>0</v>
      </c>
      <c r="BX268" s="464" cm="1">
        <f t="array" ref="BX268">testVMAFRange($G268:$G273,O268:O273,$Z268:$Z273,AH268:AH273)</f>
        <v>0</v>
      </c>
    </row>
    <row r="269" spans="1:76" ht="17" customHeight="1" x14ac:dyDescent="0.35">
      <c r="A269" s="516"/>
      <c r="B269" s="483"/>
      <c r="C269" s="520"/>
      <c r="D269" s="490"/>
      <c r="E269" s="493"/>
      <c r="F269" s="138">
        <v>23</v>
      </c>
      <c r="G269" s="139">
        <f>'Anchor-AI'!L267</f>
        <v>0</v>
      </c>
      <c r="H269" s="140">
        <f>'Anchor-AI'!M267</f>
        <v>0</v>
      </c>
      <c r="I269" s="140">
        <f>'Anchor-AI'!N267</f>
        <v>0</v>
      </c>
      <c r="J269" s="140">
        <f>'Anchor-AI'!O267</f>
        <v>0</v>
      </c>
      <c r="K269" s="140">
        <f>(Summary!$C$58*H269+Summary!$C$59*I269+Summary!$C$60*J269)/Summary!$C$61</f>
        <v>0</v>
      </c>
      <c r="L269" s="140">
        <f>'Anchor-AI'!P267</f>
        <v>0</v>
      </c>
      <c r="M269" s="140">
        <f>'Anchor-AI'!Q267</f>
        <v>0</v>
      </c>
      <c r="N269" s="140">
        <f>'Anchor-AI'!R267</f>
        <v>0</v>
      </c>
      <c r="O269" s="140">
        <f>'Anchor-AI'!S267</f>
        <v>0</v>
      </c>
      <c r="P269" s="140">
        <f>'Anchor-AI'!T267</f>
        <v>0</v>
      </c>
      <c r="Q269" s="140">
        <f>'Anchor-AI'!U267</f>
        <v>0</v>
      </c>
      <c r="R269" s="140">
        <f>'Anchor-AI'!V267</f>
        <v>0</v>
      </c>
      <c r="S269" s="140">
        <f>'Anchor-AI'!W267</f>
        <v>0</v>
      </c>
      <c r="T269" s="140">
        <f>'Anchor-AI'!X267</f>
        <v>0</v>
      </c>
      <c r="U269" s="140">
        <f>10*LOG10(1/((Summary!$C$75/10^(R269/10)+Summary!$C$76/10^(S269/10)+Summary!$C$77/10^(T269/10))/Summary!$C$78))</f>
        <v>0</v>
      </c>
      <c r="V269" s="140">
        <f>'Anchor-AI'!Y267</f>
        <v>0</v>
      </c>
      <c r="W269" s="140">
        <f>'Anchor-AI'!Z267</f>
        <v>0</v>
      </c>
      <c r="X269" s="141">
        <f t="shared" si="19"/>
        <v>0</v>
      </c>
      <c r="Y269" s="133"/>
      <c r="Z269" s="139">
        <f>'Test-AI'!L267</f>
        <v>0</v>
      </c>
      <c r="AA269" s="381">
        <f>'Test-AI'!M267</f>
        <v>0</v>
      </c>
      <c r="AB269" s="381">
        <f>'Test-AI'!N267</f>
        <v>0</v>
      </c>
      <c r="AC269" s="381">
        <f>'Test-AI'!O267</f>
        <v>0</v>
      </c>
      <c r="AD269" s="381">
        <f>(Summary!$C$58*AA269+Summary!$C$59*AB269+Summary!$C$60*AC269)/Summary!$C$61</f>
        <v>0</v>
      </c>
      <c r="AE269" s="381">
        <f>'Test-AI'!P267</f>
        <v>0</v>
      </c>
      <c r="AF269" s="381">
        <f>'Test-AI'!Q267</f>
        <v>0</v>
      </c>
      <c r="AG269" s="381">
        <f>'Test-AI'!R267</f>
        <v>0</v>
      </c>
      <c r="AH269" s="381">
        <f>'Test-AI'!S267</f>
        <v>0</v>
      </c>
      <c r="AI269" s="381">
        <f>'Test-AI'!T267</f>
        <v>0</v>
      </c>
      <c r="AJ269" s="381">
        <f>'Test-AI'!U267</f>
        <v>0</v>
      </c>
      <c r="AK269" s="381">
        <f>'Test-AI'!V267</f>
        <v>0</v>
      </c>
      <c r="AL269" s="381">
        <f>'Test-AI'!W267</f>
        <v>0</v>
      </c>
      <c r="AM269" s="381">
        <f>'Test-AI'!X267</f>
        <v>0</v>
      </c>
      <c r="AN269" s="381">
        <f>10*LOG10(1/((Summary!$C$75/10^(AK269/10)+Summary!$C$76/10^(AL269/10)+Summary!$C$77/10^(AM269/10))/Summary!$C$78))</f>
        <v>0</v>
      </c>
      <c r="AO269" s="140">
        <f>'Test-AI'!Y267</f>
        <v>0</v>
      </c>
      <c r="AP269" s="140">
        <f>'Test-AI'!Z267</f>
        <v>0</v>
      </c>
      <c r="AQ269" s="141">
        <f t="shared" si="20"/>
        <v>0</v>
      </c>
      <c r="AR269" s="142" t="e">
        <f t="shared" si="21"/>
        <v>#DIV/0!</v>
      </c>
      <c r="AS269" s="143" t="e">
        <f t="shared" si="22"/>
        <v>#DIV/0!</v>
      </c>
      <c r="AT269" s="136"/>
      <c r="AU269" s="136"/>
      <c r="AV269" s="467"/>
      <c r="AW269" s="468"/>
      <c r="AX269" s="480"/>
      <c r="AY269" s="480"/>
      <c r="AZ269" s="497"/>
      <c r="BA269" s="497"/>
      <c r="BB269" s="480"/>
      <c r="BC269" s="468"/>
      <c r="BD269" s="476"/>
      <c r="BE269" s="468"/>
      <c r="BF269" s="476"/>
      <c r="BG269" s="469"/>
      <c r="BH269" s="476"/>
      <c r="BI269" s="469"/>
      <c r="BJ269" s="476"/>
      <c r="BK269" s="468"/>
      <c r="BL269" s="476"/>
      <c r="BM269" s="468"/>
      <c r="BN269" s="476"/>
      <c r="BO269" s="468"/>
      <c r="BP269" s="480"/>
      <c r="BQ269" s="480"/>
      <c r="BR269" s="480"/>
      <c r="BS269" s="480"/>
      <c r="BT269" s="480"/>
      <c r="BU269" s="463"/>
      <c r="BV269" s="465"/>
      <c r="BW269" s="463"/>
      <c r="BX269" s="465"/>
    </row>
    <row r="270" spans="1:76" ht="17" customHeight="1" x14ac:dyDescent="0.35">
      <c r="A270" s="516"/>
      <c r="B270" s="483"/>
      <c r="C270" s="520"/>
      <c r="D270" s="490"/>
      <c r="E270" s="493"/>
      <c r="F270" s="138">
        <v>31</v>
      </c>
      <c r="G270" s="139">
        <f>'Anchor-AI'!L268</f>
        <v>0</v>
      </c>
      <c r="H270" s="140">
        <f>'Anchor-AI'!M268</f>
        <v>0</v>
      </c>
      <c r="I270" s="140">
        <f>'Anchor-AI'!N268</f>
        <v>0</v>
      </c>
      <c r="J270" s="140">
        <f>'Anchor-AI'!O268</f>
        <v>0</v>
      </c>
      <c r="K270" s="140">
        <f>(Summary!$C$58*H270+Summary!$C$59*I270+Summary!$C$60*J270)/Summary!$C$61</f>
        <v>0</v>
      </c>
      <c r="L270" s="140">
        <f>'Anchor-AI'!P268</f>
        <v>0</v>
      </c>
      <c r="M270" s="140">
        <f>'Anchor-AI'!Q268</f>
        <v>0</v>
      </c>
      <c r="N270" s="140">
        <f>'Anchor-AI'!R268</f>
        <v>0</v>
      </c>
      <c r="O270" s="140">
        <f>'Anchor-AI'!S268</f>
        <v>0</v>
      </c>
      <c r="P270" s="140">
        <f>'Anchor-AI'!T268</f>
        <v>0</v>
      </c>
      <c r="Q270" s="140">
        <f>'Anchor-AI'!U268</f>
        <v>0</v>
      </c>
      <c r="R270" s="140">
        <f>'Anchor-AI'!V268</f>
        <v>0</v>
      </c>
      <c r="S270" s="140">
        <f>'Anchor-AI'!W268</f>
        <v>0</v>
      </c>
      <c r="T270" s="140">
        <f>'Anchor-AI'!X268</f>
        <v>0</v>
      </c>
      <c r="U270" s="140">
        <f>10*LOG10(1/((Summary!$C$75/10^(R270/10)+Summary!$C$76/10^(S270/10)+Summary!$C$77/10^(T270/10))/Summary!$C$78))</f>
        <v>0</v>
      </c>
      <c r="V270" s="140">
        <f>'Anchor-AI'!Y268</f>
        <v>0</v>
      </c>
      <c r="W270" s="140">
        <f>'Anchor-AI'!Z268</f>
        <v>0</v>
      </c>
      <c r="X270" s="141">
        <f t="shared" si="19"/>
        <v>0</v>
      </c>
      <c r="Y270" s="133"/>
      <c r="Z270" s="139">
        <f>'Test-AI'!L268</f>
        <v>0</v>
      </c>
      <c r="AA270" s="381">
        <f>'Test-AI'!M268</f>
        <v>0</v>
      </c>
      <c r="AB270" s="381">
        <f>'Test-AI'!N268</f>
        <v>0</v>
      </c>
      <c r="AC270" s="381">
        <f>'Test-AI'!O268</f>
        <v>0</v>
      </c>
      <c r="AD270" s="381">
        <f>(Summary!$C$58*AA270+Summary!$C$59*AB270+Summary!$C$60*AC270)/Summary!$C$61</f>
        <v>0</v>
      </c>
      <c r="AE270" s="381">
        <f>'Test-AI'!P268</f>
        <v>0</v>
      </c>
      <c r="AF270" s="381">
        <f>'Test-AI'!Q268</f>
        <v>0</v>
      </c>
      <c r="AG270" s="381">
        <f>'Test-AI'!R268</f>
        <v>0</v>
      </c>
      <c r="AH270" s="381">
        <f>'Test-AI'!S268</f>
        <v>0</v>
      </c>
      <c r="AI270" s="381">
        <f>'Test-AI'!T268</f>
        <v>0</v>
      </c>
      <c r="AJ270" s="381">
        <f>'Test-AI'!U268</f>
        <v>0</v>
      </c>
      <c r="AK270" s="381">
        <f>'Test-AI'!V268</f>
        <v>0</v>
      </c>
      <c r="AL270" s="381">
        <f>'Test-AI'!W268</f>
        <v>0</v>
      </c>
      <c r="AM270" s="381">
        <f>'Test-AI'!X268</f>
        <v>0</v>
      </c>
      <c r="AN270" s="381">
        <f>10*LOG10(1/((Summary!$C$75/10^(AK270/10)+Summary!$C$76/10^(AL270/10)+Summary!$C$77/10^(AM270/10))/Summary!$C$78))</f>
        <v>0</v>
      </c>
      <c r="AO270" s="140">
        <f>'Test-AI'!Y268</f>
        <v>0</v>
      </c>
      <c r="AP270" s="140">
        <f>'Test-AI'!Z268</f>
        <v>0</v>
      </c>
      <c r="AQ270" s="141">
        <f t="shared" si="20"/>
        <v>0</v>
      </c>
      <c r="AR270" s="142" t="e">
        <f t="shared" si="21"/>
        <v>#DIV/0!</v>
      </c>
      <c r="AS270" s="143" t="e">
        <f t="shared" si="22"/>
        <v>#DIV/0!</v>
      </c>
      <c r="AT270" s="136"/>
      <c r="AU270" s="136"/>
      <c r="AV270" s="467" t="s">
        <v>122</v>
      </c>
      <c r="AW270" s="468" t="e" cm="1">
        <f t="array" ref="AW270">bdRateExtend($G269:$G272,H269:H272,$Z269:$Z272,AA269:AA272)</f>
        <v>#VALUE!</v>
      </c>
      <c r="AX270" s="480"/>
      <c r="AY270" s="480"/>
      <c r="AZ270" s="497"/>
      <c r="BA270" s="497"/>
      <c r="BB270" s="480"/>
      <c r="BC270" s="468" t="e" cm="1">
        <f t="array" ref="BC270">bdRateExtend($G269:$G272,L269:L272,$Z269:$Z272,AE269:AE272)</f>
        <v>#VALUE!</v>
      </c>
      <c r="BD270" s="476"/>
      <c r="BE270" s="468" t="e" cm="1">
        <f t="array" ref="BE270">bdRateExtend($G269:$G272,M269:M272,$Z269:$Z272,AF269:AF272)</f>
        <v>#VALUE!</v>
      </c>
      <c r="BF270" s="476"/>
      <c r="BG270" s="469" t="e" cm="1">
        <f t="array" ref="BG270">bdRateExtend($G269:$G272,N269:N272,$Z269:$Z272,AG269:AG272,"None", FALSE,1)</f>
        <v>#VALUE!</v>
      </c>
      <c r="BH270" s="476"/>
      <c r="BI270" s="469" t="e" cm="1">
        <f t="array" ref="BI270">bdRateExtend($G269:$G272,O269:O272,$Z269:$Z272,AH269:AH272,"None", FALSE,1)</f>
        <v>#VALUE!</v>
      </c>
      <c r="BJ270" s="476"/>
      <c r="BK270" s="468" t="e" cm="1">
        <f t="array" ref="BK270">bdRateExtend($G269:$G272,P269:P272,$Z269:$Z272,AI269:AI272)</f>
        <v>#VALUE!</v>
      </c>
      <c r="BL270" s="476"/>
      <c r="BM270" s="468" t="e" cm="1">
        <f t="array" ref="BM270">bdRateExtend($G269:$G272,Q269:Q272,$Z269:$Z272,AJ269:AJ272)</f>
        <v>#VALUE!</v>
      </c>
      <c r="BN270" s="476"/>
      <c r="BO270" s="468" t="e" cm="1">
        <f t="array" ref="BO270">bdRateExtend($G269:$G272,R269:R272,$Z269:$Z272,AK269:AK272)</f>
        <v>#VALUE!</v>
      </c>
      <c r="BP270" s="480"/>
      <c r="BQ270" s="480"/>
      <c r="BR270" s="480"/>
      <c r="BS270" s="480"/>
      <c r="BT270" s="480"/>
      <c r="BU270" s="463" cm="1">
        <f t="array" ref="BU270">testVMAFRange($G269:$G272,N269:N272,$Z269:$Z272,AG269:AG272)</f>
        <v>0</v>
      </c>
      <c r="BV270" s="465"/>
      <c r="BW270" s="463" cm="1">
        <f t="array" ref="BW270">testVMAFRange($G269:$G272,O269:O272,$Z269:$Z272,AH269:AH272)</f>
        <v>0</v>
      </c>
      <c r="BX270" s="465"/>
    </row>
    <row r="271" spans="1:76" ht="17" customHeight="1" x14ac:dyDescent="0.35">
      <c r="A271" s="516"/>
      <c r="B271" s="483"/>
      <c r="C271" s="520"/>
      <c r="D271" s="490"/>
      <c r="E271" s="493"/>
      <c r="F271" s="138">
        <v>39</v>
      </c>
      <c r="G271" s="139">
        <f>'Anchor-AI'!L269</f>
        <v>0</v>
      </c>
      <c r="H271" s="140">
        <f>'Anchor-AI'!M269</f>
        <v>0</v>
      </c>
      <c r="I271" s="140">
        <f>'Anchor-AI'!N269</f>
        <v>0</v>
      </c>
      <c r="J271" s="140">
        <f>'Anchor-AI'!O269</f>
        <v>0</v>
      </c>
      <c r="K271" s="140">
        <f>(Summary!$C$58*H271+Summary!$C$59*I271+Summary!$C$60*J271)/Summary!$C$61</f>
        <v>0</v>
      </c>
      <c r="L271" s="140">
        <f>'Anchor-AI'!P269</f>
        <v>0</v>
      </c>
      <c r="M271" s="140">
        <f>'Anchor-AI'!Q269</f>
        <v>0</v>
      </c>
      <c r="N271" s="140">
        <f>'Anchor-AI'!R269</f>
        <v>0</v>
      </c>
      <c r="O271" s="140">
        <f>'Anchor-AI'!S269</f>
        <v>0</v>
      </c>
      <c r="P271" s="140">
        <f>'Anchor-AI'!T269</f>
        <v>0</v>
      </c>
      <c r="Q271" s="140">
        <f>'Anchor-AI'!U269</f>
        <v>0</v>
      </c>
      <c r="R271" s="140">
        <f>'Anchor-AI'!V269</f>
        <v>0</v>
      </c>
      <c r="S271" s="140">
        <f>'Anchor-AI'!W269</f>
        <v>0</v>
      </c>
      <c r="T271" s="140">
        <f>'Anchor-AI'!X269</f>
        <v>0</v>
      </c>
      <c r="U271" s="140">
        <f>10*LOG10(1/((Summary!$C$75/10^(R271/10)+Summary!$C$76/10^(S271/10)+Summary!$C$77/10^(T271/10))/Summary!$C$78))</f>
        <v>0</v>
      </c>
      <c r="V271" s="140">
        <f>'Anchor-AI'!Y269</f>
        <v>0</v>
      </c>
      <c r="W271" s="140">
        <f>'Anchor-AI'!Z269</f>
        <v>0</v>
      </c>
      <c r="X271" s="141">
        <f t="shared" si="19"/>
        <v>0</v>
      </c>
      <c r="Y271" s="133"/>
      <c r="Z271" s="139">
        <f>'Test-AI'!L269</f>
        <v>0</v>
      </c>
      <c r="AA271" s="381">
        <f>'Test-AI'!M269</f>
        <v>0</v>
      </c>
      <c r="AB271" s="381">
        <f>'Test-AI'!N269</f>
        <v>0</v>
      </c>
      <c r="AC271" s="381">
        <f>'Test-AI'!O269</f>
        <v>0</v>
      </c>
      <c r="AD271" s="381">
        <f>(Summary!$C$58*AA271+Summary!$C$59*AB271+Summary!$C$60*AC271)/Summary!$C$61</f>
        <v>0</v>
      </c>
      <c r="AE271" s="381">
        <f>'Test-AI'!P269</f>
        <v>0</v>
      </c>
      <c r="AF271" s="381">
        <f>'Test-AI'!Q269</f>
        <v>0</v>
      </c>
      <c r="AG271" s="381">
        <f>'Test-AI'!R269</f>
        <v>0</v>
      </c>
      <c r="AH271" s="381">
        <f>'Test-AI'!S269</f>
        <v>0</v>
      </c>
      <c r="AI271" s="381">
        <f>'Test-AI'!T269</f>
        <v>0</v>
      </c>
      <c r="AJ271" s="381">
        <f>'Test-AI'!U269</f>
        <v>0</v>
      </c>
      <c r="AK271" s="381">
        <f>'Test-AI'!V269</f>
        <v>0</v>
      </c>
      <c r="AL271" s="381">
        <f>'Test-AI'!W269</f>
        <v>0</v>
      </c>
      <c r="AM271" s="381">
        <f>'Test-AI'!X269</f>
        <v>0</v>
      </c>
      <c r="AN271" s="381">
        <f>10*LOG10(1/((Summary!$C$75/10^(AK271/10)+Summary!$C$76/10^(AL271/10)+Summary!$C$77/10^(AM271/10))/Summary!$C$78))</f>
        <v>0</v>
      </c>
      <c r="AO271" s="140">
        <f>'Test-AI'!Y269</f>
        <v>0</v>
      </c>
      <c r="AP271" s="140">
        <f>'Test-AI'!Z269</f>
        <v>0</v>
      </c>
      <c r="AQ271" s="141">
        <f t="shared" si="20"/>
        <v>0</v>
      </c>
      <c r="AR271" s="142" t="e">
        <f t="shared" si="21"/>
        <v>#DIV/0!</v>
      </c>
      <c r="AS271" s="143" t="e">
        <f t="shared" si="22"/>
        <v>#DIV/0!</v>
      </c>
      <c r="AT271" s="136"/>
      <c r="AU271" s="136"/>
      <c r="AV271" s="467"/>
      <c r="AW271" s="468"/>
      <c r="AX271" s="480"/>
      <c r="AY271" s="480"/>
      <c r="AZ271" s="497"/>
      <c r="BA271" s="497"/>
      <c r="BB271" s="480"/>
      <c r="BC271" s="468"/>
      <c r="BD271" s="476"/>
      <c r="BE271" s="468"/>
      <c r="BF271" s="476"/>
      <c r="BG271" s="469"/>
      <c r="BH271" s="476"/>
      <c r="BI271" s="469"/>
      <c r="BJ271" s="476"/>
      <c r="BK271" s="468"/>
      <c r="BL271" s="476"/>
      <c r="BM271" s="468"/>
      <c r="BN271" s="476"/>
      <c r="BO271" s="468"/>
      <c r="BP271" s="480"/>
      <c r="BQ271" s="480"/>
      <c r="BR271" s="480"/>
      <c r="BS271" s="480"/>
      <c r="BT271" s="480"/>
      <c r="BU271" s="463"/>
      <c r="BV271" s="465"/>
      <c r="BW271" s="463"/>
      <c r="BX271" s="465"/>
    </row>
    <row r="272" spans="1:76" ht="17" customHeight="1" x14ac:dyDescent="0.35">
      <c r="A272" s="516"/>
      <c r="B272" s="483"/>
      <c r="C272" s="520"/>
      <c r="D272" s="490"/>
      <c r="E272" s="493"/>
      <c r="F272" s="138">
        <v>47</v>
      </c>
      <c r="G272" s="139">
        <f>'Anchor-AI'!L270</f>
        <v>0</v>
      </c>
      <c r="H272" s="140">
        <f>'Anchor-AI'!M270</f>
        <v>0</v>
      </c>
      <c r="I272" s="140">
        <f>'Anchor-AI'!N270</f>
        <v>0</v>
      </c>
      <c r="J272" s="140">
        <f>'Anchor-AI'!O270</f>
        <v>0</v>
      </c>
      <c r="K272" s="140">
        <f>(Summary!$C$58*H272+Summary!$C$59*I272+Summary!$C$60*J272)/Summary!$C$61</f>
        <v>0</v>
      </c>
      <c r="L272" s="140">
        <f>'Anchor-AI'!P270</f>
        <v>0</v>
      </c>
      <c r="M272" s="140">
        <f>'Anchor-AI'!Q270</f>
        <v>0</v>
      </c>
      <c r="N272" s="140">
        <f>'Anchor-AI'!R270</f>
        <v>0</v>
      </c>
      <c r="O272" s="140">
        <f>'Anchor-AI'!S270</f>
        <v>0</v>
      </c>
      <c r="P272" s="140">
        <f>'Anchor-AI'!T270</f>
        <v>0</v>
      </c>
      <c r="Q272" s="140">
        <f>'Anchor-AI'!U270</f>
        <v>0</v>
      </c>
      <c r="R272" s="140">
        <f>'Anchor-AI'!V270</f>
        <v>0</v>
      </c>
      <c r="S272" s="140">
        <f>'Anchor-AI'!W270</f>
        <v>0</v>
      </c>
      <c r="T272" s="140">
        <f>'Anchor-AI'!X270</f>
        <v>0</v>
      </c>
      <c r="U272" s="140">
        <f>10*LOG10(1/((Summary!$C$75/10^(R272/10)+Summary!$C$76/10^(S272/10)+Summary!$C$77/10^(T272/10))/Summary!$C$78))</f>
        <v>0</v>
      </c>
      <c r="V272" s="140">
        <f>'Anchor-AI'!Y270</f>
        <v>0</v>
      </c>
      <c r="W272" s="140">
        <f>'Anchor-AI'!Z270</f>
        <v>0</v>
      </c>
      <c r="X272" s="141">
        <f t="shared" si="19"/>
        <v>0</v>
      </c>
      <c r="Y272" s="133"/>
      <c r="Z272" s="139">
        <f>'Test-AI'!L270</f>
        <v>0</v>
      </c>
      <c r="AA272" s="381">
        <f>'Test-AI'!M270</f>
        <v>0</v>
      </c>
      <c r="AB272" s="381">
        <f>'Test-AI'!N270</f>
        <v>0</v>
      </c>
      <c r="AC272" s="381">
        <f>'Test-AI'!O270</f>
        <v>0</v>
      </c>
      <c r="AD272" s="381">
        <f>(Summary!$C$58*AA272+Summary!$C$59*AB272+Summary!$C$60*AC272)/Summary!$C$61</f>
        <v>0</v>
      </c>
      <c r="AE272" s="381">
        <f>'Test-AI'!P270</f>
        <v>0</v>
      </c>
      <c r="AF272" s="381">
        <f>'Test-AI'!Q270</f>
        <v>0</v>
      </c>
      <c r="AG272" s="381">
        <f>'Test-AI'!R270</f>
        <v>0</v>
      </c>
      <c r="AH272" s="381">
        <f>'Test-AI'!S270</f>
        <v>0</v>
      </c>
      <c r="AI272" s="381">
        <f>'Test-AI'!T270</f>
        <v>0</v>
      </c>
      <c r="AJ272" s="381">
        <f>'Test-AI'!U270</f>
        <v>0</v>
      </c>
      <c r="AK272" s="381">
        <f>'Test-AI'!V270</f>
        <v>0</v>
      </c>
      <c r="AL272" s="381">
        <f>'Test-AI'!W270</f>
        <v>0</v>
      </c>
      <c r="AM272" s="381">
        <f>'Test-AI'!X270</f>
        <v>0</v>
      </c>
      <c r="AN272" s="381">
        <f>10*LOG10(1/((Summary!$C$75/10^(AK272/10)+Summary!$C$76/10^(AL272/10)+Summary!$C$77/10^(AM272/10))/Summary!$C$78))</f>
        <v>0</v>
      </c>
      <c r="AO272" s="140">
        <f>'Test-AI'!Y270</f>
        <v>0</v>
      </c>
      <c r="AP272" s="140">
        <f>'Test-AI'!Z270</f>
        <v>0</v>
      </c>
      <c r="AQ272" s="141">
        <f t="shared" si="20"/>
        <v>0</v>
      </c>
      <c r="AR272" s="142" t="e">
        <f t="shared" si="21"/>
        <v>#DIV/0!</v>
      </c>
      <c r="AS272" s="143" t="e">
        <f t="shared" si="22"/>
        <v>#DIV/0!</v>
      </c>
      <c r="AT272" s="136"/>
      <c r="AU272" s="136"/>
      <c r="AV272" s="467" t="s">
        <v>123</v>
      </c>
      <c r="AW272" s="468" t="e" cm="1">
        <f t="array" ref="AW272">bdRateExtend($G270:$G273,H270:H273,$Z270:$Z273,AA270:AA273)</f>
        <v>#VALUE!</v>
      </c>
      <c r="AX272" s="480"/>
      <c r="AY272" s="480"/>
      <c r="AZ272" s="497"/>
      <c r="BA272" s="497"/>
      <c r="BB272" s="480"/>
      <c r="BC272" s="468" t="e" cm="1">
        <f t="array" ref="BC272">bdRateExtend($G270:$G273,L270:L273,$Z270:$Z273,AE270:AE273)</f>
        <v>#VALUE!</v>
      </c>
      <c r="BD272" s="476"/>
      <c r="BE272" s="468" t="e" cm="1">
        <f t="array" ref="BE272">bdRateExtend($G270:$G273,M270:M273,$Z270:$Z273,AF270:AF273)</f>
        <v>#VALUE!</v>
      </c>
      <c r="BF272" s="476"/>
      <c r="BG272" s="469" t="e" cm="1">
        <f t="array" ref="BG272">bdRateExtend($G270:$G273,N270:N273,$Z270:$Z273,AG270:AG273,"None", FALSE,1)</f>
        <v>#VALUE!</v>
      </c>
      <c r="BH272" s="476"/>
      <c r="BI272" s="469" t="e" cm="1">
        <f t="array" ref="BI272">bdRateExtend($G270:$G273,O270:O273,$Z270:$Z273,AH270:AH273,"None", FALSE,1)</f>
        <v>#VALUE!</v>
      </c>
      <c r="BJ272" s="476"/>
      <c r="BK272" s="468" t="e" cm="1">
        <f t="array" ref="BK272">bdRateExtend($G270:$G273,P270:P273,$Z270:$Z273,AI270:AI273)</f>
        <v>#VALUE!</v>
      </c>
      <c r="BL272" s="476"/>
      <c r="BM272" s="468" t="e" cm="1">
        <f t="array" ref="BM272">bdRateExtend($G270:$G273,Q270:Q273,$Z270:$Z273,AJ270:AJ273)</f>
        <v>#VALUE!</v>
      </c>
      <c r="BN272" s="476"/>
      <c r="BO272" s="468" t="e" cm="1">
        <f t="array" ref="BO272">bdRateExtend($G270:$G273,R270:R273,$Z270:$Z273,AK270:AK273)</f>
        <v>#VALUE!</v>
      </c>
      <c r="BP272" s="480"/>
      <c r="BQ272" s="480"/>
      <c r="BR272" s="480"/>
      <c r="BS272" s="480"/>
      <c r="BT272" s="480"/>
      <c r="BU272" s="463" cm="1">
        <f t="array" ref="BU272">testVMAFRange($G270:$G273,N270:N273,$Z270:$Z273,AG270:AG273)</f>
        <v>0</v>
      </c>
      <c r="BV272" s="465"/>
      <c r="BW272" s="463" cm="1">
        <f t="array" ref="BW272">testVMAFRange($G270:$G273,O270:O273,$Z270:$Z273,AH270:AH273)</f>
        <v>0</v>
      </c>
      <c r="BX272" s="465"/>
    </row>
    <row r="273" spans="1:76" ht="17" customHeight="1" thickBot="1" x14ac:dyDescent="0.4">
      <c r="A273" s="516"/>
      <c r="B273" s="518"/>
      <c r="C273" s="521"/>
      <c r="D273" s="522"/>
      <c r="E273" s="523"/>
      <c r="F273" s="144">
        <v>55</v>
      </c>
      <c r="G273" s="145">
        <f>'Anchor-AI'!L271</f>
        <v>0</v>
      </c>
      <c r="H273" s="146">
        <f>'Anchor-AI'!M271</f>
        <v>0</v>
      </c>
      <c r="I273" s="146">
        <f>'Anchor-AI'!N271</f>
        <v>0</v>
      </c>
      <c r="J273" s="146">
        <f>'Anchor-AI'!O271</f>
        <v>0</v>
      </c>
      <c r="K273" s="146">
        <f>(Summary!$C$58*H273+Summary!$C$59*I273+Summary!$C$60*J273)/Summary!$C$61</f>
        <v>0</v>
      </c>
      <c r="L273" s="146">
        <f>'Anchor-AI'!P271</f>
        <v>0</v>
      </c>
      <c r="M273" s="146">
        <f>'Anchor-AI'!Q271</f>
        <v>0</v>
      </c>
      <c r="N273" s="146">
        <f>'Anchor-AI'!R271</f>
        <v>0</v>
      </c>
      <c r="O273" s="146">
        <f>'Anchor-AI'!S271</f>
        <v>0</v>
      </c>
      <c r="P273" s="146">
        <f>'Anchor-AI'!T271</f>
        <v>0</v>
      </c>
      <c r="Q273" s="146">
        <f>'Anchor-AI'!U271</f>
        <v>0</v>
      </c>
      <c r="R273" s="146">
        <f>'Anchor-AI'!V271</f>
        <v>0</v>
      </c>
      <c r="S273" s="146">
        <f>'Anchor-AI'!W271</f>
        <v>0</v>
      </c>
      <c r="T273" s="146">
        <f>'Anchor-AI'!X271</f>
        <v>0</v>
      </c>
      <c r="U273" s="146">
        <f>10*LOG10(1/((Summary!$C$75/10^(R273/10)+Summary!$C$76/10^(S273/10)+Summary!$C$77/10^(T273/10))/Summary!$C$78))</f>
        <v>0</v>
      </c>
      <c r="V273" s="140">
        <f>'Anchor-AI'!Y271</f>
        <v>0</v>
      </c>
      <c r="W273" s="140">
        <f>'Anchor-AI'!Z271</f>
        <v>0</v>
      </c>
      <c r="X273" s="147">
        <f t="shared" si="19"/>
        <v>0</v>
      </c>
      <c r="Y273" s="133"/>
      <c r="Z273" s="145">
        <f>'Test-AI'!L271</f>
        <v>0</v>
      </c>
      <c r="AA273" s="382">
        <f>'Test-AI'!M271</f>
        <v>0</v>
      </c>
      <c r="AB273" s="382">
        <f>'Test-AI'!N271</f>
        <v>0</v>
      </c>
      <c r="AC273" s="382">
        <f>'Test-AI'!O271</f>
        <v>0</v>
      </c>
      <c r="AD273" s="382">
        <f>(Summary!$C$58*AA273+Summary!$C$59*AB273+Summary!$C$60*AC273)/Summary!$C$61</f>
        <v>0</v>
      </c>
      <c r="AE273" s="382">
        <f>'Test-AI'!P271</f>
        <v>0</v>
      </c>
      <c r="AF273" s="382">
        <f>'Test-AI'!Q271</f>
        <v>0</v>
      </c>
      <c r="AG273" s="382">
        <f>'Test-AI'!R271</f>
        <v>0</v>
      </c>
      <c r="AH273" s="382">
        <f>'Test-AI'!S271</f>
        <v>0</v>
      </c>
      <c r="AI273" s="382">
        <f>'Test-AI'!T271</f>
        <v>0</v>
      </c>
      <c r="AJ273" s="382">
        <f>'Test-AI'!U271</f>
        <v>0</v>
      </c>
      <c r="AK273" s="382">
        <f>'Test-AI'!V271</f>
        <v>0</v>
      </c>
      <c r="AL273" s="382">
        <f>'Test-AI'!W271</f>
        <v>0</v>
      </c>
      <c r="AM273" s="382">
        <f>'Test-AI'!X271</f>
        <v>0</v>
      </c>
      <c r="AN273" s="382">
        <f>10*LOG10(1/((Summary!$C$75/10^(AK273/10)+Summary!$C$76/10^(AL273/10)+Summary!$C$77/10^(AM273/10))/Summary!$C$78))</f>
        <v>0</v>
      </c>
      <c r="AO273" s="140">
        <f>'Test-AI'!Y271</f>
        <v>0</v>
      </c>
      <c r="AP273" s="140">
        <f>'Test-AI'!Z271</f>
        <v>0</v>
      </c>
      <c r="AQ273" s="147">
        <f t="shared" si="20"/>
        <v>0</v>
      </c>
      <c r="AR273" s="148" t="e">
        <f t="shared" si="21"/>
        <v>#DIV/0!</v>
      </c>
      <c r="AS273" s="149" t="e">
        <f t="shared" si="22"/>
        <v>#DIV/0!</v>
      </c>
      <c r="AT273" s="136"/>
      <c r="AU273" s="136"/>
      <c r="AV273" s="470"/>
      <c r="AW273" s="471"/>
      <c r="AX273" s="481"/>
      <c r="AY273" s="481"/>
      <c r="AZ273" s="498"/>
      <c r="BA273" s="498"/>
      <c r="BB273" s="481"/>
      <c r="BC273" s="471"/>
      <c r="BD273" s="477"/>
      <c r="BE273" s="471"/>
      <c r="BF273" s="477"/>
      <c r="BG273" s="472"/>
      <c r="BH273" s="477"/>
      <c r="BI273" s="472"/>
      <c r="BJ273" s="477"/>
      <c r="BK273" s="471"/>
      <c r="BL273" s="477"/>
      <c r="BM273" s="471"/>
      <c r="BN273" s="477"/>
      <c r="BO273" s="471"/>
      <c r="BP273" s="481"/>
      <c r="BQ273" s="481"/>
      <c r="BR273" s="481"/>
      <c r="BS273" s="481"/>
      <c r="BT273" s="481"/>
      <c r="BU273" s="473"/>
      <c r="BV273" s="466"/>
      <c r="BW273" s="473"/>
      <c r="BX273" s="466"/>
    </row>
    <row r="274" spans="1:76" ht="17" customHeight="1" x14ac:dyDescent="0.35">
      <c r="A274" s="516"/>
      <c r="B274" s="482" t="s">
        <v>4</v>
      </c>
      <c r="C274" s="519" t="s">
        <v>68</v>
      </c>
      <c r="D274" s="489">
        <v>50</v>
      </c>
      <c r="E274" s="492">
        <v>8</v>
      </c>
      <c r="F274" s="129">
        <v>15</v>
      </c>
      <c r="G274" s="130">
        <f>'Anchor-AI'!L272</f>
        <v>0</v>
      </c>
      <c r="H274" s="131">
        <f>'Anchor-AI'!M272</f>
        <v>0</v>
      </c>
      <c r="I274" s="131">
        <f>'Anchor-AI'!N272</f>
        <v>0</v>
      </c>
      <c r="J274" s="131">
        <f>'Anchor-AI'!O272</f>
        <v>0</v>
      </c>
      <c r="K274" s="131">
        <f>(Summary!$C$58*H274+Summary!$C$59*I274+Summary!$C$60*J274)/Summary!$C$61</f>
        <v>0</v>
      </c>
      <c r="L274" s="131">
        <f>'Anchor-AI'!P272</f>
        <v>0</v>
      </c>
      <c r="M274" s="131">
        <f>'Anchor-AI'!Q272</f>
        <v>0</v>
      </c>
      <c r="N274" s="131">
        <f>'Anchor-AI'!R272</f>
        <v>0</v>
      </c>
      <c r="O274" s="131">
        <f>'Anchor-AI'!S272</f>
        <v>0</v>
      </c>
      <c r="P274" s="131">
        <f>'Anchor-AI'!T272</f>
        <v>0</v>
      </c>
      <c r="Q274" s="131">
        <f>'Anchor-AI'!U272</f>
        <v>0</v>
      </c>
      <c r="R274" s="131">
        <f>'Anchor-AI'!V272</f>
        <v>0</v>
      </c>
      <c r="S274" s="131">
        <f>'Anchor-AI'!W272</f>
        <v>0</v>
      </c>
      <c r="T274" s="131">
        <f>'Anchor-AI'!X272</f>
        <v>0</v>
      </c>
      <c r="U274" s="131">
        <f>10*LOG10(1/((Summary!$C$75/10^(R274/10)+Summary!$C$76/10^(S274/10)+Summary!$C$77/10^(T274/10))/Summary!$C$78))</f>
        <v>0</v>
      </c>
      <c r="V274" s="131">
        <f>'Anchor-AI'!Y272</f>
        <v>0</v>
      </c>
      <c r="W274" s="131">
        <f>'Anchor-AI'!Z272</f>
        <v>0</v>
      </c>
      <c r="X274" s="132">
        <f t="shared" si="19"/>
        <v>0</v>
      </c>
      <c r="Y274" s="133"/>
      <c r="Z274" s="130">
        <f>'Test-AI'!L272</f>
        <v>0</v>
      </c>
      <c r="AA274" s="380">
        <f>'Test-AI'!M272</f>
        <v>0</v>
      </c>
      <c r="AB274" s="380">
        <f>'Test-AI'!N272</f>
        <v>0</v>
      </c>
      <c r="AC274" s="380">
        <f>'Test-AI'!O272</f>
        <v>0</v>
      </c>
      <c r="AD274" s="380">
        <f>(Summary!$C$58*AA274+Summary!$C$59*AB274+Summary!$C$60*AC274)/Summary!$C$61</f>
        <v>0</v>
      </c>
      <c r="AE274" s="380">
        <f>'Test-AI'!P272</f>
        <v>0</v>
      </c>
      <c r="AF274" s="380">
        <f>'Test-AI'!Q272</f>
        <v>0</v>
      </c>
      <c r="AG274" s="380">
        <f>'Test-AI'!R272</f>
        <v>0</v>
      </c>
      <c r="AH274" s="380">
        <f>'Test-AI'!S272</f>
        <v>0</v>
      </c>
      <c r="AI274" s="380">
        <f>'Test-AI'!T272</f>
        <v>0</v>
      </c>
      <c r="AJ274" s="380">
        <f>'Test-AI'!U272</f>
        <v>0</v>
      </c>
      <c r="AK274" s="380">
        <f>'Test-AI'!V272</f>
        <v>0</v>
      </c>
      <c r="AL274" s="380">
        <f>'Test-AI'!W272</f>
        <v>0</v>
      </c>
      <c r="AM274" s="380">
        <f>'Test-AI'!X272</f>
        <v>0</v>
      </c>
      <c r="AN274" s="380">
        <f>10*LOG10(1/((Summary!$C$75/10^(AK274/10)+Summary!$C$76/10^(AL274/10)+Summary!$C$77/10^(AM274/10))/Summary!$C$78))</f>
        <v>0</v>
      </c>
      <c r="AO274" s="131">
        <f>'Test-AI'!Y272</f>
        <v>0</v>
      </c>
      <c r="AP274" s="131">
        <f>'Test-AI'!Z272</f>
        <v>0</v>
      </c>
      <c r="AQ274" s="132">
        <f t="shared" si="20"/>
        <v>0</v>
      </c>
      <c r="AR274" s="134" t="e">
        <f t="shared" si="21"/>
        <v>#DIV/0!</v>
      </c>
      <c r="AS274" s="135" t="e">
        <f t="shared" si="22"/>
        <v>#DIV/0!</v>
      </c>
      <c r="AT274" s="136"/>
      <c r="AU274" s="136"/>
      <c r="AV274" s="495" t="s">
        <v>121</v>
      </c>
      <c r="AW274" s="478" t="e" cm="1">
        <f t="array" ref="AW274">bdRateExtend($G274:$G277,H274:H277,$Z274:$Z277,AA274:AA277)</f>
        <v>#VALUE!</v>
      </c>
      <c r="AX274" s="479" t="e" cm="1">
        <f t="array" ref="AX274">bdRateExtend($G274:$G279,H274:H279,$Z274:$Z279,AA274:AA279)</f>
        <v>#VALUE!</v>
      </c>
      <c r="AY274" s="479" t="e" cm="1">
        <f t="array" ref="AY274">bdRateExtend($G274:$G279,I274:I279,$Z274:$Z279,AB274:AB279)</f>
        <v>#VALUE!</v>
      </c>
      <c r="AZ274" s="496" t="e" cm="1">
        <f t="array" ref="AZ274">bdRateExtend($G274:$G279,J274:J279,$Z274:$Z279,AC274:AC279)</f>
        <v>#VALUE!</v>
      </c>
      <c r="BA274" s="496" t="e" cm="1">
        <f t="array" ref="BA274">bdRateExtend($G274:$G279,K274:K279,$Z274:$Z279,AD274:AD279)</f>
        <v>#VALUE!</v>
      </c>
      <c r="BB274" s="479" t="e">
        <f>(Summary!$C$89*AX274+Summary!$C$90*AY274+Summary!$C$91*AZ274)/Summary!$C$92</f>
        <v>#VALUE!</v>
      </c>
      <c r="BC274" s="478" t="e" cm="1">
        <f t="array" ref="BC274">bdRateExtend($G274:$G277,L274:L277,$Z274:$Z277,AE274:AE277)</f>
        <v>#VALUE!</v>
      </c>
      <c r="BD274" s="475" t="e" cm="1">
        <f t="array" ref="BD274">bdRateExtend($G274:$G279,L274:L279,$Z274:$Z279,AE274:AE279)</f>
        <v>#VALUE!</v>
      </c>
      <c r="BE274" s="478" t="e" cm="1">
        <f t="array" ref="BE274">bdRateExtend($G274:$G277,M274:M277,$Z274:$Z277,AF274:AF277)</f>
        <v>#VALUE!</v>
      </c>
      <c r="BF274" s="475" t="e" cm="1">
        <f t="array" ref="BF274">bdRateExtend($G274:$G279,M274:M279,$Z274:$Z279,AF274:AF279)</f>
        <v>#VALUE!</v>
      </c>
      <c r="BG274" s="474" t="e" cm="1">
        <f t="array" ref="BG274">bdRateExtend($G274:$G277,N274:N277,$Z274:$Z277,AG274:AG277,"None", FALSE,1)</f>
        <v>#VALUE!</v>
      </c>
      <c r="BH274" s="475" t="e" cm="1">
        <f t="array" ref="BH274">bdRateExtend($G274:$G279,N274:N279,$Z274:$Z279,AG274:AG279,"None", FALSE,1)</f>
        <v>#VALUE!</v>
      </c>
      <c r="BI274" s="474" t="e" cm="1">
        <f t="array" ref="BI274">bdRateExtend($G274:$G277,O274:O277,$Z274:$Z277,AH274:AH277,"None", FALSE,1)</f>
        <v>#VALUE!</v>
      </c>
      <c r="BJ274" s="475" t="e" cm="1">
        <f t="array" ref="BJ274">bdRateExtend($G274:$G279,O274:O279,$Z274:$Z279,AH274:AH279,"None", FALSE,1)</f>
        <v>#VALUE!</v>
      </c>
      <c r="BK274" s="478" t="e" cm="1">
        <f t="array" ref="BK274">bdRateExtend($G274:$G277,P274:P277,$Z274:$Z277,AI274:AI277)</f>
        <v>#VALUE!</v>
      </c>
      <c r="BL274" s="475" t="e" cm="1">
        <f t="array" ref="BL274">bdRateExtend($G274:$G279,P274:P279,$Z274:$Z279,AI274:AI279)</f>
        <v>#VALUE!</v>
      </c>
      <c r="BM274" s="478" t="e" cm="1">
        <f t="array" ref="BM274">bdRateExtend($G274:$G277,Q274:Q277,$Z274:$Z277,AJ274:AJ277)</f>
        <v>#VALUE!</v>
      </c>
      <c r="BN274" s="475" t="e" cm="1">
        <f t="array" ref="BN274">bdRateExtend($G274:$G279,Q274:Q279,$Z274:$Z279,AJ274:AJ279)</f>
        <v>#VALUE!</v>
      </c>
      <c r="BO274" s="478" t="e" cm="1">
        <f t="array" ref="BO274">bdRateExtend($G274:$G277,R274:R277,$Z274:$Z277,AK274:AK277)</f>
        <v>#VALUE!</v>
      </c>
      <c r="BP274" s="479" t="e" cm="1">
        <f t="array" ref="BP274">bdRateExtend($G274:$G279,R274:R279,$Z274:$Z279,AK274:AK279)</f>
        <v>#VALUE!</v>
      </c>
      <c r="BQ274" s="479" t="e" cm="1">
        <f t="array" ref="BQ274">bdRateExtend($G274:$G279,S274:S279,$Z274:$Z279,AL274:AL279)</f>
        <v>#VALUE!</v>
      </c>
      <c r="BR274" s="479" t="e" cm="1">
        <f t="array" ref="BR274">bdRateExtend($G274:$G279,T274:T279,$Z274:$Z279,AM274:AM279)</f>
        <v>#VALUE!</v>
      </c>
      <c r="BS274" s="479" t="e" cm="1">
        <f t="array" ref="BS274">bdRateExtend($G274:$G279,U274:U279,$Z274:$Z279,AN274:AN279)</f>
        <v>#VALUE!</v>
      </c>
      <c r="BT274" s="479" t="e">
        <f>(Summary!$C$103*BP274+Summary!$C$104*BQ274+Summary!$C$105*BR274)/Summary!$C$106</f>
        <v>#VALUE!</v>
      </c>
      <c r="BU274" s="462" cm="1">
        <f t="array" ref="BU274">testVMAFRange($G274:$G277,N274:N277,$Z274:$Z277,AG274:AG277)</f>
        <v>0</v>
      </c>
      <c r="BV274" s="464" cm="1">
        <f t="array" ref="BV274">testVMAFRange($G274:$G279,N274:N279,$Z274:$Z279,AG274:AG279)</f>
        <v>0</v>
      </c>
      <c r="BW274" s="462" cm="1">
        <f t="array" ref="BW274">testVMAFRange($G274:$G277,O274:O277,$Z274:$Z277,AH274:AH277)</f>
        <v>0</v>
      </c>
      <c r="BX274" s="464" cm="1">
        <f t="array" ref="BX274">testVMAFRange($G274:$G279,O274:O279,$Z274:$Z279,AH274:AH279)</f>
        <v>0</v>
      </c>
    </row>
    <row r="275" spans="1:76" ht="17" customHeight="1" x14ac:dyDescent="0.35">
      <c r="A275" s="516"/>
      <c r="B275" s="483"/>
      <c r="C275" s="520"/>
      <c r="D275" s="490"/>
      <c r="E275" s="493"/>
      <c r="F275" s="138">
        <v>23</v>
      </c>
      <c r="G275" s="139">
        <f>'Anchor-AI'!L273</f>
        <v>0</v>
      </c>
      <c r="H275" s="140">
        <f>'Anchor-AI'!M273</f>
        <v>0</v>
      </c>
      <c r="I275" s="140">
        <f>'Anchor-AI'!N273</f>
        <v>0</v>
      </c>
      <c r="J275" s="140">
        <f>'Anchor-AI'!O273</f>
        <v>0</v>
      </c>
      <c r="K275" s="140">
        <f>(Summary!$C$58*H275+Summary!$C$59*I275+Summary!$C$60*J275)/Summary!$C$61</f>
        <v>0</v>
      </c>
      <c r="L275" s="140">
        <f>'Anchor-AI'!P273</f>
        <v>0</v>
      </c>
      <c r="M275" s="140">
        <f>'Anchor-AI'!Q273</f>
        <v>0</v>
      </c>
      <c r="N275" s="140">
        <f>'Anchor-AI'!R273</f>
        <v>0</v>
      </c>
      <c r="O275" s="140">
        <f>'Anchor-AI'!S273</f>
        <v>0</v>
      </c>
      <c r="P275" s="140">
        <f>'Anchor-AI'!T273</f>
        <v>0</v>
      </c>
      <c r="Q275" s="140">
        <f>'Anchor-AI'!U273</f>
        <v>0</v>
      </c>
      <c r="R275" s="140">
        <f>'Anchor-AI'!V273</f>
        <v>0</v>
      </c>
      <c r="S275" s="140">
        <f>'Anchor-AI'!W273</f>
        <v>0</v>
      </c>
      <c r="T275" s="140">
        <f>'Anchor-AI'!X273</f>
        <v>0</v>
      </c>
      <c r="U275" s="140">
        <f>10*LOG10(1/((Summary!$C$75/10^(R275/10)+Summary!$C$76/10^(S275/10)+Summary!$C$77/10^(T275/10))/Summary!$C$78))</f>
        <v>0</v>
      </c>
      <c r="V275" s="140">
        <f>'Anchor-AI'!Y273</f>
        <v>0</v>
      </c>
      <c r="W275" s="140">
        <f>'Anchor-AI'!Z273</f>
        <v>0</v>
      </c>
      <c r="X275" s="141">
        <f t="shared" si="19"/>
        <v>0</v>
      </c>
      <c r="Y275" s="133"/>
      <c r="Z275" s="139">
        <f>'Test-AI'!L273</f>
        <v>0</v>
      </c>
      <c r="AA275" s="381">
        <f>'Test-AI'!M273</f>
        <v>0</v>
      </c>
      <c r="AB275" s="381">
        <f>'Test-AI'!N273</f>
        <v>0</v>
      </c>
      <c r="AC275" s="381">
        <f>'Test-AI'!O273</f>
        <v>0</v>
      </c>
      <c r="AD275" s="381">
        <f>(Summary!$C$58*AA275+Summary!$C$59*AB275+Summary!$C$60*AC275)/Summary!$C$61</f>
        <v>0</v>
      </c>
      <c r="AE275" s="381">
        <f>'Test-AI'!P273</f>
        <v>0</v>
      </c>
      <c r="AF275" s="381">
        <f>'Test-AI'!Q273</f>
        <v>0</v>
      </c>
      <c r="AG275" s="381">
        <f>'Test-AI'!R273</f>
        <v>0</v>
      </c>
      <c r="AH275" s="381">
        <f>'Test-AI'!S273</f>
        <v>0</v>
      </c>
      <c r="AI275" s="381">
        <f>'Test-AI'!T273</f>
        <v>0</v>
      </c>
      <c r="AJ275" s="381">
        <f>'Test-AI'!U273</f>
        <v>0</v>
      </c>
      <c r="AK275" s="381">
        <f>'Test-AI'!V273</f>
        <v>0</v>
      </c>
      <c r="AL275" s="381">
        <f>'Test-AI'!W273</f>
        <v>0</v>
      </c>
      <c r="AM275" s="381">
        <f>'Test-AI'!X273</f>
        <v>0</v>
      </c>
      <c r="AN275" s="381">
        <f>10*LOG10(1/((Summary!$C$75/10^(AK275/10)+Summary!$C$76/10^(AL275/10)+Summary!$C$77/10^(AM275/10))/Summary!$C$78))</f>
        <v>0</v>
      </c>
      <c r="AO275" s="140">
        <f>'Test-AI'!Y273</f>
        <v>0</v>
      </c>
      <c r="AP275" s="140">
        <f>'Test-AI'!Z273</f>
        <v>0</v>
      </c>
      <c r="AQ275" s="141">
        <f t="shared" si="20"/>
        <v>0</v>
      </c>
      <c r="AR275" s="142" t="e">
        <f t="shared" si="21"/>
        <v>#DIV/0!</v>
      </c>
      <c r="AS275" s="143" t="e">
        <f t="shared" si="22"/>
        <v>#DIV/0!</v>
      </c>
      <c r="AT275" s="136"/>
      <c r="AU275" s="136"/>
      <c r="AV275" s="467"/>
      <c r="AW275" s="468"/>
      <c r="AX275" s="480"/>
      <c r="AY275" s="480"/>
      <c r="AZ275" s="497"/>
      <c r="BA275" s="497"/>
      <c r="BB275" s="480"/>
      <c r="BC275" s="468"/>
      <c r="BD275" s="476"/>
      <c r="BE275" s="468"/>
      <c r="BF275" s="476"/>
      <c r="BG275" s="469"/>
      <c r="BH275" s="476"/>
      <c r="BI275" s="469"/>
      <c r="BJ275" s="476"/>
      <c r="BK275" s="468"/>
      <c r="BL275" s="476"/>
      <c r="BM275" s="468"/>
      <c r="BN275" s="476"/>
      <c r="BO275" s="468"/>
      <c r="BP275" s="480"/>
      <c r="BQ275" s="480"/>
      <c r="BR275" s="480"/>
      <c r="BS275" s="480"/>
      <c r="BT275" s="480"/>
      <c r="BU275" s="463"/>
      <c r="BV275" s="465"/>
      <c r="BW275" s="463"/>
      <c r="BX275" s="465"/>
    </row>
    <row r="276" spans="1:76" ht="17" customHeight="1" x14ac:dyDescent="0.35">
      <c r="A276" s="516"/>
      <c r="B276" s="483"/>
      <c r="C276" s="520"/>
      <c r="D276" s="490"/>
      <c r="E276" s="493"/>
      <c r="F276" s="138">
        <v>31</v>
      </c>
      <c r="G276" s="139">
        <f>'Anchor-AI'!L274</f>
        <v>0</v>
      </c>
      <c r="H276" s="140">
        <f>'Anchor-AI'!M274</f>
        <v>0</v>
      </c>
      <c r="I276" s="140">
        <f>'Anchor-AI'!N274</f>
        <v>0</v>
      </c>
      <c r="J276" s="140">
        <f>'Anchor-AI'!O274</f>
        <v>0</v>
      </c>
      <c r="K276" s="140">
        <f>(Summary!$C$58*H276+Summary!$C$59*I276+Summary!$C$60*J276)/Summary!$C$61</f>
        <v>0</v>
      </c>
      <c r="L276" s="140">
        <f>'Anchor-AI'!P274</f>
        <v>0</v>
      </c>
      <c r="M276" s="140">
        <f>'Anchor-AI'!Q274</f>
        <v>0</v>
      </c>
      <c r="N276" s="140">
        <f>'Anchor-AI'!R274</f>
        <v>0</v>
      </c>
      <c r="O276" s="140">
        <f>'Anchor-AI'!S274</f>
        <v>0</v>
      </c>
      <c r="P276" s="140">
        <f>'Anchor-AI'!T274</f>
        <v>0</v>
      </c>
      <c r="Q276" s="140">
        <f>'Anchor-AI'!U274</f>
        <v>0</v>
      </c>
      <c r="R276" s="140">
        <f>'Anchor-AI'!V274</f>
        <v>0</v>
      </c>
      <c r="S276" s="140">
        <f>'Anchor-AI'!W274</f>
        <v>0</v>
      </c>
      <c r="T276" s="140">
        <f>'Anchor-AI'!X274</f>
        <v>0</v>
      </c>
      <c r="U276" s="140">
        <f>10*LOG10(1/((Summary!$C$75/10^(R276/10)+Summary!$C$76/10^(S276/10)+Summary!$C$77/10^(T276/10))/Summary!$C$78))</f>
        <v>0</v>
      </c>
      <c r="V276" s="140">
        <f>'Anchor-AI'!Y274</f>
        <v>0</v>
      </c>
      <c r="W276" s="140">
        <f>'Anchor-AI'!Z274</f>
        <v>0</v>
      </c>
      <c r="X276" s="141">
        <f t="shared" si="19"/>
        <v>0</v>
      </c>
      <c r="Y276" s="133"/>
      <c r="Z276" s="139">
        <f>'Test-AI'!L274</f>
        <v>0</v>
      </c>
      <c r="AA276" s="381">
        <f>'Test-AI'!M274</f>
        <v>0</v>
      </c>
      <c r="AB276" s="381">
        <f>'Test-AI'!N274</f>
        <v>0</v>
      </c>
      <c r="AC276" s="381">
        <f>'Test-AI'!O274</f>
        <v>0</v>
      </c>
      <c r="AD276" s="381">
        <f>(Summary!$C$58*AA276+Summary!$C$59*AB276+Summary!$C$60*AC276)/Summary!$C$61</f>
        <v>0</v>
      </c>
      <c r="AE276" s="381">
        <f>'Test-AI'!P274</f>
        <v>0</v>
      </c>
      <c r="AF276" s="381">
        <f>'Test-AI'!Q274</f>
        <v>0</v>
      </c>
      <c r="AG276" s="381">
        <f>'Test-AI'!R274</f>
        <v>0</v>
      </c>
      <c r="AH276" s="381">
        <f>'Test-AI'!S274</f>
        <v>0</v>
      </c>
      <c r="AI276" s="381">
        <f>'Test-AI'!T274</f>
        <v>0</v>
      </c>
      <c r="AJ276" s="381">
        <f>'Test-AI'!U274</f>
        <v>0</v>
      </c>
      <c r="AK276" s="381">
        <f>'Test-AI'!V274</f>
        <v>0</v>
      </c>
      <c r="AL276" s="381">
        <f>'Test-AI'!W274</f>
        <v>0</v>
      </c>
      <c r="AM276" s="381">
        <f>'Test-AI'!X274</f>
        <v>0</v>
      </c>
      <c r="AN276" s="381">
        <f>10*LOG10(1/((Summary!$C$75/10^(AK276/10)+Summary!$C$76/10^(AL276/10)+Summary!$C$77/10^(AM276/10))/Summary!$C$78))</f>
        <v>0</v>
      </c>
      <c r="AO276" s="140">
        <f>'Test-AI'!Y274</f>
        <v>0</v>
      </c>
      <c r="AP276" s="140">
        <f>'Test-AI'!Z274</f>
        <v>0</v>
      </c>
      <c r="AQ276" s="141">
        <f t="shared" si="20"/>
        <v>0</v>
      </c>
      <c r="AR276" s="142" t="e">
        <f t="shared" si="21"/>
        <v>#DIV/0!</v>
      </c>
      <c r="AS276" s="143" t="e">
        <f t="shared" si="22"/>
        <v>#DIV/0!</v>
      </c>
      <c r="AT276" s="136"/>
      <c r="AU276" s="136"/>
      <c r="AV276" s="467" t="s">
        <v>122</v>
      </c>
      <c r="AW276" s="468" t="e" cm="1">
        <f t="array" ref="AW276">bdRateExtend($G275:$G278,H275:H278,$Z275:$Z278,AA275:AA278)</f>
        <v>#VALUE!</v>
      </c>
      <c r="AX276" s="480"/>
      <c r="AY276" s="480"/>
      <c r="AZ276" s="497"/>
      <c r="BA276" s="497"/>
      <c r="BB276" s="480"/>
      <c r="BC276" s="468" t="e" cm="1">
        <f t="array" ref="BC276">bdRateExtend($G275:$G278,L275:L278,$Z275:$Z278,AE275:AE278)</f>
        <v>#VALUE!</v>
      </c>
      <c r="BD276" s="476"/>
      <c r="BE276" s="468" t="e" cm="1">
        <f t="array" ref="BE276">bdRateExtend($G275:$G278,M275:M278,$Z275:$Z278,AF275:AF278)</f>
        <v>#VALUE!</v>
      </c>
      <c r="BF276" s="476"/>
      <c r="BG276" s="469" t="e" cm="1">
        <f t="array" ref="BG276">bdRateExtend($G275:$G278,N275:N278,$Z275:$Z278,AG275:AG278,"None", FALSE,1)</f>
        <v>#VALUE!</v>
      </c>
      <c r="BH276" s="476"/>
      <c r="BI276" s="469" t="e" cm="1">
        <f t="array" ref="BI276">bdRateExtend($G275:$G278,O275:O278,$Z275:$Z278,AH275:AH278,"None", FALSE,1)</f>
        <v>#VALUE!</v>
      </c>
      <c r="BJ276" s="476"/>
      <c r="BK276" s="468" t="e" cm="1">
        <f t="array" ref="BK276">bdRateExtend($G275:$G278,P275:P278,$Z275:$Z278,AI275:AI278)</f>
        <v>#VALUE!</v>
      </c>
      <c r="BL276" s="476"/>
      <c r="BM276" s="468" t="e" cm="1">
        <f t="array" ref="BM276">bdRateExtend($G275:$G278,Q275:Q278,$Z275:$Z278,AJ275:AJ278)</f>
        <v>#VALUE!</v>
      </c>
      <c r="BN276" s="476"/>
      <c r="BO276" s="468" t="e" cm="1">
        <f t="array" ref="BO276">bdRateExtend($G275:$G278,R275:R278,$Z275:$Z278,AK275:AK278)</f>
        <v>#VALUE!</v>
      </c>
      <c r="BP276" s="480"/>
      <c r="BQ276" s="480"/>
      <c r="BR276" s="480"/>
      <c r="BS276" s="480"/>
      <c r="BT276" s="480"/>
      <c r="BU276" s="463" cm="1">
        <f t="array" ref="BU276">testVMAFRange($G275:$G278,N275:N278,$Z275:$Z278,AG275:AG278)</f>
        <v>0</v>
      </c>
      <c r="BV276" s="465"/>
      <c r="BW276" s="463" cm="1">
        <f t="array" ref="BW276">testVMAFRange($G275:$G278,O275:O278,$Z275:$Z278,AH275:AH278)</f>
        <v>0</v>
      </c>
      <c r="BX276" s="465"/>
    </row>
    <row r="277" spans="1:76" ht="17" customHeight="1" x14ac:dyDescent="0.35">
      <c r="A277" s="516"/>
      <c r="B277" s="483"/>
      <c r="C277" s="520"/>
      <c r="D277" s="490"/>
      <c r="E277" s="493"/>
      <c r="F277" s="138">
        <v>39</v>
      </c>
      <c r="G277" s="139">
        <f>'Anchor-AI'!L275</f>
        <v>0</v>
      </c>
      <c r="H277" s="140">
        <f>'Anchor-AI'!M275</f>
        <v>0</v>
      </c>
      <c r="I277" s="140">
        <f>'Anchor-AI'!N275</f>
        <v>0</v>
      </c>
      <c r="J277" s="140">
        <f>'Anchor-AI'!O275</f>
        <v>0</v>
      </c>
      <c r="K277" s="140">
        <f>(Summary!$C$58*H277+Summary!$C$59*I277+Summary!$C$60*J277)/Summary!$C$61</f>
        <v>0</v>
      </c>
      <c r="L277" s="140">
        <f>'Anchor-AI'!P275</f>
        <v>0</v>
      </c>
      <c r="M277" s="140">
        <f>'Anchor-AI'!Q275</f>
        <v>0</v>
      </c>
      <c r="N277" s="140">
        <f>'Anchor-AI'!R275</f>
        <v>0</v>
      </c>
      <c r="O277" s="140">
        <f>'Anchor-AI'!S275</f>
        <v>0</v>
      </c>
      <c r="P277" s="140">
        <f>'Anchor-AI'!T275</f>
        <v>0</v>
      </c>
      <c r="Q277" s="140">
        <f>'Anchor-AI'!U275</f>
        <v>0</v>
      </c>
      <c r="R277" s="140">
        <f>'Anchor-AI'!V275</f>
        <v>0</v>
      </c>
      <c r="S277" s="140">
        <f>'Anchor-AI'!W275</f>
        <v>0</v>
      </c>
      <c r="T277" s="140">
        <f>'Anchor-AI'!X275</f>
        <v>0</v>
      </c>
      <c r="U277" s="140">
        <f>10*LOG10(1/((Summary!$C$75/10^(R277/10)+Summary!$C$76/10^(S277/10)+Summary!$C$77/10^(T277/10))/Summary!$C$78))</f>
        <v>0</v>
      </c>
      <c r="V277" s="140">
        <f>'Anchor-AI'!Y275</f>
        <v>0</v>
      </c>
      <c r="W277" s="140">
        <f>'Anchor-AI'!Z275</f>
        <v>0</v>
      </c>
      <c r="X277" s="141">
        <f t="shared" si="19"/>
        <v>0</v>
      </c>
      <c r="Y277" s="133"/>
      <c r="Z277" s="139">
        <f>'Test-AI'!L275</f>
        <v>0</v>
      </c>
      <c r="AA277" s="381">
        <f>'Test-AI'!M275</f>
        <v>0</v>
      </c>
      <c r="AB277" s="381">
        <f>'Test-AI'!N275</f>
        <v>0</v>
      </c>
      <c r="AC277" s="381">
        <f>'Test-AI'!O275</f>
        <v>0</v>
      </c>
      <c r="AD277" s="381">
        <f>(Summary!$C$58*AA277+Summary!$C$59*AB277+Summary!$C$60*AC277)/Summary!$C$61</f>
        <v>0</v>
      </c>
      <c r="AE277" s="381">
        <f>'Test-AI'!P275</f>
        <v>0</v>
      </c>
      <c r="AF277" s="381">
        <f>'Test-AI'!Q275</f>
        <v>0</v>
      </c>
      <c r="AG277" s="381">
        <f>'Test-AI'!R275</f>
        <v>0</v>
      </c>
      <c r="AH277" s="381">
        <f>'Test-AI'!S275</f>
        <v>0</v>
      </c>
      <c r="AI277" s="381">
        <f>'Test-AI'!T275</f>
        <v>0</v>
      </c>
      <c r="AJ277" s="381">
        <f>'Test-AI'!U275</f>
        <v>0</v>
      </c>
      <c r="AK277" s="381">
        <f>'Test-AI'!V275</f>
        <v>0</v>
      </c>
      <c r="AL277" s="381">
        <f>'Test-AI'!W275</f>
        <v>0</v>
      </c>
      <c r="AM277" s="381">
        <f>'Test-AI'!X275</f>
        <v>0</v>
      </c>
      <c r="AN277" s="381">
        <f>10*LOG10(1/((Summary!$C$75/10^(AK277/10)+Summary!$C$76/10^(AL277/10)+Summary!$C$77/10^(AM277/10))/Summary!$C$78))</f>
        <v>0</v>
      </c>
      <c r="AO277" s="140">
        <f>'Test-AI'!Y275</f>
        <v>0</v>
      </c>
      <c r="AP277" s="140">
        <f>'Test-AI'!Z275</f>
        <v>0</v>
      </c>
      <c r="AQ277" s="141">
        <f t="shared" si="20"/>
        <v>0</v>
      </c>
      <c r="AR277" s="142" t="e">
        <f t="shared" si="21"/>
        <v>#DIV/0!</v>
      </c>
      <c r="AS277" s="143" t="e">
        <f t="shared" si="22"/>
        <v>#DIV/0!</v>
      </c>
      <c r="AT277" s="136"/>
      <c r="AU277" s="136"/>
      <c r="AV277" s="467"/>
      <c r="AW277" s="468"/>
      <c r="AX277" s="480"/>
      <c r="AY277" s="480"/>
      <c r="AZ277" s="497"/>
      <c r="BA277" s="497"/>
      <c r="BB277" s="480"/>
      <c r="BC277" s="468"/>
      <c r="BD277" s="476"/>
      <c r="BE277" s="468"/>
      <c r="BF277" s="476"/>
      <c r="BG277" s="469"/>
      <c r="BH277" s="476"/>
      <c r="BI277" s="469"/>
      <c r="BJ277" s="476"/>
      <c r="BK277" s="468"/>
      <c r="BL277" s="476"/>
      <c r="BM277" s="468"/>
      <c r="BN277" s="476"/>
      <c r="BO277" s="468"/>
      <c r="BP277" s="480"/>
      <c r="BQ277" s="480"/>
      <c r="BR277" s="480"/>
      <c r="BS277" s="480"/>
      <c r="BT277" s="480"/>
      <c r="BU277" s="463"/>
      <c r="BV277" s="465"/>
      <c r="BW277" s="463"/>
      <c r="BX277" s="465"/>
    </row>
    <row r="278" spans="1:76" ht="17" customHeight="1" x14ac:dyDescent="0.35">
      <c r="A278" s="516"/>
      <c r="B278" s="483"/>
      <c r="C278" s="520"/>
      <c r="D278" s="490"/>
      <c r="E278" s="493"/>
      <c r="F278" s="138">
        <v>47</v>
      </c>
      <c r="G278" s="139">
        <f>'Anchor-AI'!L276</f>
        <v>0</v>
      </c>
      <c r="H278" s="140">
        <f>'Anchor-AI'!M276</f>
        <v>0</v>
      </c>
      <c r="I278" s="140">
        <f>'Anchor-AI'!N276</f>
        <v>0</v>
      </c>
      <c r="J278" s="140">
        <f>'Anchor-AI'!O276</f>
        <v>0</v>
      </c>
      <c r="K278" s="140">
        <f>(Summary!$C$58*H278+Summary!$C$59*I278+Summary!$C$60*J278)/Summary!$C$61</f>
        <v>0</v>
      </c>
      <c r="L278" s="140">
        <f>'Anchor-AI'!P276</f>
        <v>0</v>
      </c>
      <c r="M278" s="140">
        <f>'Anchor-AI'!Q276</f>
        <v>0</v>
      </c>
      <c r="N278" s="140">
        <f>'Anchor-AI'!R276</f>
        <v>0</v>
      </c>
      <c r="O278" s="140">
        <f>'Anchor-AI'!S276</f>
        <v>0</v>
      </c>
      <c r="P278" s="140">
        <f>'Anchor-AI'!T276</f>
        <v>0</v>
      </c>
      <c r="Q278" s="140">
        <f>'Anchor-AI'!U276</f>
        <v>0</v>
      </c>
      <c r="R278" s="140">
        <f>'Anchor-AI'!V276</f>
        <v>0</v>
      </c>
      <c r="S278" s="140">
        <f>'Anchor-AI'!W276</f>
        <v>0</v>
      </c>
      <c r="T278" s="140">
        <f>'Anchor-AI'!X276</f>
        <v>0</v>
      </c>
      <c r="U278" s="140">
        <f>10*LOG10(1/((Summary!$C$75/10^(R278/10)+Summary!$C$76/10^(S278/10)+Summary!$C$77/10^(T278/10))/Summary!$C$78))</f>
        <v>0</v>
      </c>
      <c r="V278" s="140">
        <f>'Anchor-AI'!Y276</f>
        <v>0</v>
      </c>
      <c r="W278" s="140">
        <f>'Anchor-AI'!Z276</f>
        <v>0</v>
      </c>
      <c r="X278" s="141">
        <f t="shared" si="19"/>
        <v>0</v>
      </c>
      <c r="Y278" s="133"/>
      <c r="Z278" s="139">
        <f>'Test-AI'!L276</f>
        <v>0</v>
      </c>
      <c r="AA278" s="381">
        <f>'Test-AI'!M276</f>
        <v>0</v>
      </c>
      <c r="AB278" s="381">
        <f>'Test-AI'!N276</f>
        <v>0</v>
      </c>
      <c r="AC278" s="381">
        <f>'Test-AI'!O276</f>
        <v>0</v>
      </c>
      <c r="AD278" s="381">
        <f>(Summary!$C$58*AA278+Summary!$C$59*AB278+Summary!$C$60*AC278)/Summary!$C$61</f>
        <v>0</v>
      </c>
      <c r="AE278" s="381">
        <f>'Test-AI'!P276</f>
        <v>0</v>
      </c>
      <c r="AF278" s="381">
        <f>'Test-AI'!Q276</f>
        <v>0</v>
      </c>
      <c r="AG278" s="381">
        <f>'Test-AI'!R276</f>
        <v>0</v>
      </c>
      <c r="AH278" s="381">
        <f>'Test-AI'!S276</f>
        <v>0</v>
      </c>
      <c r="AI278" s="381">
        <f>'Test-AI'!T276</f>
        <v>0</v>
      </c>
      <c r="AJ278" s="381">
        <f>'Test-AI'!U276</f>
        <v>0</v>
      </c>
      <c r="AK278" s="381">
        <f>'Test-AI'!V276</f>
        <v>0</v>
      </c>
      <c r="AL278" s="381">
        <f>'Test-AI'!W276</f>
        <v>0</v>
      </c>
      <c r="AM278" s="381">
        <f>'Test-AI'!X276</f>
        <v>0</v>
      </c>
      <c r="AN278" s="381">
        <f>10*LOG10(1/((Summary!$C$75/10^(AK278/10)+Summary!$C$76/10^(AL278/10)+Summary!$C$77/10^(AM278/10))/Summary!$C$78))</f>
        <v>0</v>
      </c>
      <c r="AO278" s="140">
        <f>'Test-AI'!Y276</f>
        <v>0</v>
      </c>
      <c r="AP278" s="140">
        <f>'Test-AI'!Z276</f>
        <v>0</v>
      </c>
      <c r="AQ278" s="141">
        <f t="shared" si="20"/>
        <v>0</v>
      </c>
      <c r="AR278" s="142" t="e">
        <f t="shared" si="21"/>
        <v>#DIV/0!</v>
      </c>
      <c r="AS278" s="143" t="e">
        <f t="shared" si="22"/>
        <v>#DIV/0!</v>
      </c>
      <c r="AT278" s="136"/>
      <c r="AU278" s="136"/>
      <c r="AV278" s="467" t="s">
        <v>123</v>
      </c>
      <c r="AW278" s="468" t="e" cm="1">
        <f t="array" ref="AW278">bdRateExtend($G276:$G279,H276:H279,$Z276:$Z279,AA276:AA279)</f>
        <v>#VALUE!</v>
      </c>
      <c r="AX278" s="480"/>
      <c r="AY278" s="480"/>
      <c r="AZ278" s="497"/>
      <c r="BA278" s="497"/>
      <c r="BB278" s="480"/>
      <c r="BC278" s="468" t="e" cm="1">
        <f t="array" ref="BC278">bdRateExtend($G276:$G279,L276:L279,$Z276:$Z279,AE276:AE279)</f>
        <v>#VALUE!</v>
      </c>
      <c r="BD278" s="476"/>
      <c r="BE278" s="468" t="e" cm="1">
        <f t="array" ref="BE278">bdRateExtend($G276:$G279,M276:M279,$Z276:$Z279,AF276:AF279)</f>
        <v>#VALUE!</v>
      </c>
      <c r="BF278" s="476"/>
      <c r="BG278" s="469" t="e" cm="1">
        <f t="array" ref="BG278">bdRateExtend($G276:$G279,N276:N279,$Z276:$Z279,AG276:AG279,"None", FALSE,1)</f>
        <v>#VALUE!</v>
      </c>
      <c r="BH278" s="476"/>
      <c r="BI278" s="469" t="e" cm="1">
        <f t="array" ref="BI278">bdRateExtend($G276:$G279,O276:O279,$Z276:$Z279,AH276:AH279,"None", FALSE,1)</f>
        <v>#VALUE!</v>
      </c>
      <c r="BJ278" s="476"/>
      <c r="BK278" s="468" t="e" cm="1">
        <f t="array" ref="BK278">bdRateExtend($G276:$G279,P276:P279,$Z276:$Z279,AI276:AI279)</f>
        <v>#VALUE!</v>
      </c>
      <c r="BL278" s="476"/>
      <c r="BM278" s="468" t="e" cm="1">
        <f t="array" ref="BM278">bdRateExtend($G276:$G279,Q276:Q279,$Z276:$Z279,AJ276:AJ279)</f>
        <v>#VALUE!</v>
      </c>
      <c r="BN278" s="476"/>
      <c r="BO278" s="468" t="e" cm="1">
        <f t="array" ref="BO278">bdRateExtend($G276:$G279,R276:R279,$Z276:$Z279,AK276:AK279)</f>
        <v>#VALUE!</v>
      </c>
      <c r="BP278" s="480"/>
      <c r="BQ278" s="480"/>
      <c r="BR278" s="480"/>
      <c r="BS278" s="480"/>
      <c r="BT278" s="480"/>
      <c r="BU278" s="463" cm="1">
        <f t="array" ref="BU278">testVMAFRange($G276:$G279,N276:N279,$Z276:$Z279,AG276:AG279)</f>
        <v>0</v>
      </c>
      <c r="BV278" s="465"/>
      <c r="BW278" s="463" cm="1">
        <f t="array" ref="BW278">testVMAFRange($G276:$G279,O276:O279,$Z276:$Z279,AH276:AH279)</f>
        <v>0</v>
      </c>
      <c r="BX278" s="465"/>
    </row>
    <row r="279" spans="1:76" ht="17" customHeight="1" thickBot="1" x14ac:dyDescent="0.4">
      <c r="A279" s="516"/>
      <c r="B279" s="518"/>
      <c r="C279" s="521"/>
      <c r="D279" s="522"/>
      <c r="E279" s="523"/>
      <c r="F279" s="144">
        <v>55</v>
      </c>
      <c r="G279" s="145">
        <f>'Anchor-AI'!L277</f>
        <v>0</v>
      </c>
      <c r="H279" s="146">
        <f>'Anchor-AI'!M277</f>
        <v>0</v>
      </c>
      <c r="I279" s="146">
        <f>'Anchor-AI'!N277</f>
        <v>0</v>
      </c>
      <c r="J279" s="146">
        <f>'Anchor-AI'!O277</f>
        <v>0</v>
      </c>
      <c r="K279" s="146">
        <f>(Summary!$C$58*H279+Summary!$C$59*I279+Summary!$C$60*J279)/Summary!$C$61</f>
        <v>0</v>
      </c>
      <c r="L279" s="146">
        <f>'Anchor-AI'!P277</f>
        <v>0</v>
      </c>
      <c r="M279" s="146">
        <f>'Anchor-AI'!Q277</f>
        <v>0</v>
      </c>
      <c r="N279" s="146">
        <f>'Anchor-AI'!R277</f>
        <v>0</v>
      </c>
      <c r="O279" s="146">
        <f>'Anchor-AI'!S277</f>
        <v>0</v>
      </c>
      <c r="P279" s="146">
        <f>'Anchor-AI'!T277</f>
        <v>0</v>
      </c>
      <c r="Q279" s="146">
        <f>'Anchor-AI'!U277</f>
        <v>0</v>
      </c>
      <c r="R279" s="146">
        <f>'Anchor-AI'!V277</f>
        <v>0</v>
      </c>
      <c r="S279" s="146">
        <f>'Anchor-AI'!W277</f>
        <v>0</v>
      </c>
      <c r="T279" s="146">
        <f>'Anchor-AI'!X277</f>
        <v>0</v>
      </c>
      <c r="U279" s="146">
        <f>10*LOG10(1/((Summary!$C$75/10^(R279/10)+Summary!$C$76/10^(S279/10)+Summary!$C$77/10^(T279/10))/Summary!$C$78))</f>
        <v>0</v>
      </c>
      <c r="V279" s="140">
        <f>'Anchor-AI'!Y277</f>
        <v>0</v>
      </c>
      <c r="W279" s="140">
        <f>'Anchor-AI'!Z277</f>
        <v>0</v>
      </c>
      <c r="X279" s="147">
        <f t="shared" si="19"/>
        <v>0</v>
      </c>
      <c r="Y279" s="133"/>
      <c r="Z279" s="145">
        <f>'Test-AI'!L277</f>
        <v>0</v>
      </c>
      <c r="AA279" s="382">
        <f>'Test-AI'!M277</f>
        <v>0</v>
      </c>
      <c r="AB279" s="382">
        <f>'Test-AI'!N277</f>
        <v>0</v>
      </c>
      <c r="AC279" s="382">
        <f>'Test-AI'!O277</f>
        <v>0</v>
      </c>
      <c r="AD279" s="382">
        <f>(Summary!$C$58*AA279+Summary!$C$59*AB279+Summary!$C$60*AC279)/Summary!$C$61</f>
        <v>0</v>
      </c>
      <c r="AE279" s="382">
        <f>'Test-AI'!P277</f>
        <v>0</v>
      </c>
      <c r="AF279" s="382">
        <f>'Test-AI'!Q277</f>
        <v>0</v>
      </c>
      <c r="AG279" s="382">
        <f>'Test-AI'!R277</f>
        <v>0</v>
      </c>
      <c r="AH279" s="382">
        <f>'Test-AI'!S277</f>
        <v>0</v>
      </c>
      <c r="AI279" s="382">
        <f>'Test-AI'!T277</f>
        <v>0</v>
      </c>
      <c r="AJ279" s="382">
        <f>'Test-AI'!U277</f>
        <v>0</v>
      </c>
      <c r="AK279" s="382">
        <f>'Test-AI'!V277</f>
        <v>0</v>
      </c>
      <c r="AL279" s="382">
        <f>'Test-AI'!W277</f>
        <v>0</v>
      </c>
      <c r="AM279" s="382">
        <f>'Test-AI'!X277</f>
        <v>0</v>
      </c>
      <c r="AN279" s="382">
        <f>10*LOG10(1/((Summary!$C$75/10^(AK279/10)+Summary!$C$76/10^(AL279/10)+Summary!$C$77/10^(AM279/10))/Summary!$C$78))</f>
        <v>0</v>
      </c>
      <c r="AO279" s="140">
        <f>'Test-AI'!Y277</f>
        <v>0</v>
      </c>
      <c r="AP279" s="140">
        <f>'Test-AI'!Z277</f>
        <v>0</v>
      </c>
      <c r="AQ279" s="147">
        <f t="shared" si="20"/>
        <v>0</v>
      </c>
      <c r="AR279" s="148" t="e">
        <f t="shared" si="21"/>
        <v>#DIV/0!</v>
      </c>
      <c r="AS279" s="149" t="e">
        <f t="shared" si="22"/>
        <v>#DIV/0!</v>
      </c>
      <c r="AT279" s="136"/>
      <c r="AU279" s="136"/>
      <c r="AV279" s="470"/>
      <c r="AW279" s="471"/>
      <c r="AX279" s="481"/>
      <c r="AY279" s="481"/>
      <c r="AZ279" s="498"/>
      <c r="BA279" s="498"/>
      <c r="BB279" s="481"/>
      <c r="BC279" s="471"/>
      <c r="BD279" s="477"/>
      <c r="BE279" s="471"/>
      <c r="BF279" s="477"/>
      <c r="BG279" s="472"/>
      <c r="BH279" s="477"/>
      <c r="BI279" s="472"/>
      <c r="BJ279" s="477"/>
      <c r="BK279" s="471"/>
      <c r="BL279" s="477"/>
      <c r="BM279" s="471"/>
      <c r="BN279" s="477"/>
      <c r="BO279" s="471"/>
      <c r="BP279" s="481"/>
      <c r="BQ279" s="481"/>
      <c r="BR279" s="481"/>
      <c r="BS279" s="481"/>
      <c r="BT279" s="481"/>
      <c r="BU279" s="473"/>
      <c r="BV279" s="466"/>
      <c r="BW279" s="473"/>
      <c r="BX279" s="466"/>
    </row>
    <row r="280" spans="1:76" ht="17" customHeight="1" x14ac:dyDescent="0.35">
      <c r="A280" s="516"/>
      <c r="B280" s="482" t="s">
        <v>4</v>
      </c>
      <c r="C280" s="519" t="s">
        <v>69</v>
      </c>
      <c r="D280" s="489">
        <v>59.94</v>
      </c>
      <c r="E280" s="492">
        <v>10</v>
      </c>
      <c r="F280" s="129">
        <v>15</v>
      </c>
      <c r="G280" s="130">
        <f>'Anchor-AI'!L278</f>
        <v>0</v>
      </c>
      <c r="H280" s="131">
        <f>'Anchor-AI'!M278</f>
        <v>0</v>
      </c>
      <c r="I280" s="131">
        <f>'Anchor-AI'!N278</f>
        <v>0</v>
      </c>
      <c r="J280" s="131">
        <f>'Anchor-AI'!O278</f>
        <v>0</v>
      </c>
      <c r="K280" s="131">
        <f>(Summary!$C$58*H280+Summary!$C$59*I280+Summary!$C$60*J280)/Summary!$C$61</f>
        <v>0</v>
      </c>
      <c r="L280" s="131">
        <f>'Anchor-AI'!P278</f>
        <v>0</v>
      </c>
      <c r="M280" s="131">
        <f>'Anchor-AI'!Q278</f>
        <v>0</v>
      </c>
      <c r="N280" s="131">
        <f>'Anchor-AI'!R278</f>
        <v>0</v>
      </c>
      <c r="O280" s="131">
        <f>'Anchor-AI'!S278</f>
        <v>0</v>
      </c>
      <c r="P280" s="131">
        <f>'Anchor-AI'!T278</f>
        <v>0</v>
      </c>
      <c r="Q280" s="131">
        <f>'Anchor-AI'!U278</f>
        <v>0</v>
      </c>
      <c r="R280" s="131">
        <f>'Anchor-AI'!V278</f>
        <v>0</v>
      </c>
      <c r="S280" s="131">
        <f>'Anchor-AI'!W278</f>
        <v>0</v>
      </c>
      <c r="T280" s="131">
        <f>'Anchor-AI'!X278</f>
        <v>0</v>
      </c>
      <c r="U280" s="131">
        <f>10*LOG10(1/((Summary!$C$75/10^(R280/10)+Summary!$C$76/10^(S280/10)+Summary!$C$77/10^(T280/10))/Summary!$C$78))</f>
        <v>0</v>
      </c>
      <c r="V280" s="131">
        <f>'Anchor-AI'!Y278</f>
        <v>0</v>
      </c>
      <c r="W280" s="131">
        <f>'Anchor-AI'!Z278</f>
        <v>0</v>
      </c>
      <c r="X280" s="132">
        <f t="shared" si="19"/>
        <v>0</v>
      </c>
      <c r="Y280" s="133"/>
      <c r="Z280" s="130">
        <f>'Test-AI'!L278</f>
        <v>0</v>
      </c>
      <c r="AA280" s="380">
        <f>'Test-AI'!M278</f>
        <v>0</v>
      </c>
      <c r="AB280" s="380">
        <f>'Test-AI'!N278</f>
        <v>0</v>
      </c>
      <c r="AC280" s="380">
        <f>'Test-AI'!O278</f>
        <v>0</v>
      </c>
      <c r="AD280" s="380">
        <f>(Summary!$C$58*AA280+Summary!$C$59*AB280+Summary!$C$60*AC280)/Summary!$C$61</f>
        <v>0</v>
      </c>
      <c r="AE280" s="380">
        <f>'Test-AI'!P278</f>
        <v>0</v>
      </c>
      <c r="AF280" s="380">
        <f>'Test-AI'!Q278</f>
        <v>0</v>
      </c>
      <c r="AG280" s="380">
        <f>'Test-AI'!R278</f>
        <v>0</v>
      </c>
      <c r="AH280" s="380">
        <f>'Test-AI'!S278</f>
        <v>0</v>
      </c>
      <c r="AI280" s="380">
        <f>'Test-AI'!T278</f>
        <v>0</v>
      </c>
      <c r="AJ280" s="380">
        <f>'Test-AI'!U278</f>
        <v>0</v>
      </c>
      <c r="AK280" s="380">
        <f>'Test-AI'!V278</f>
        <v>0</v>
      </c>
      <c r="AL280" s="380">
        <f>'Test-AI'!W278</f>
        <v>0</v>
      </c>
      <c r="AM280" s="380">
        <f>'Test-AI'!X278</f>
        <v>0</v>
      </c>
      <c r="AN280" s="380">
        <f>10*LOG10(1/((Summary!$C$75/10^(AK280/10)+Summary!$C$76/10^(AL280/10)+Summary!$C$77/10^(AM280/10))/Summary!$C$78))</f>
        <v>0</v>
      </c>
      <c r="AO280" s="131">
        <f>'Test-AI'!Y278</f>
        <v>0</v>
      </c>
      <c r="AP280" s="131">
        <f>'Test-AI'!Z278</f>
        <v>0</v>
      </c>
      <c r="AQ280" s="132">
        <f t="shared" si="20"/>
        <v>0</v>
      </c>
      <c r="AR280" s="134" t="e">
        <f t="shared" si="21"/>
        <v>#DIV/0!</v>
      </c>
      <c r="AS280" s="135" t="e">
        <f t="shared" si="22"/>
        <v>#DIV/0!</v>
      </c>
      <c r="AT280" s="136"/>
      <c r="AU280" s="136"/>
      <c r="AV280" s="495" t="s">
        <v>121</v>
      </c>
      <c r="AW280" s="478" t="e" cm="1">
        <f t="array" ref="AW280">bdRateExtend($G280:$G283,H280:H283,$Z280:$Z283,AA280:AA283)</f>
        <v>#VALUE!</v>
      </c>
      <c r="AX280" s="479" t="e" cm="1">
        <f t="array" ref="AX280">bdRateExtend($G280:$G285,H280:H285,$Z280:$Z285,AA280:AA285)</f>
        <v>#VALUE!</v>
      </c>
      <c r="AY280" s="479" t="e" cm="1">
        <f t="array" ref="AY280">bdRateExtend($G280:$G285,I280:I285,$Z280:$Z285,AB280:AB285)</f>
        <v>#VALUE!</v>
      </c>
      <c r="AZ280" s="496" t="e" cm="1">
        <f t="array" ref="AZ280">bdRateExtend($G280:$G285,J280:J285,$Z280:$Z285,AC280:AC285)</f>
        <v>#VALUE!</v>
      </c>
      <c r="BA280" s="496" t="e" cm="1">
        <f t="array" ref="BA280">bdRateExtend($G280:$G285,K280:K285,$Z280:$Z285,AD280:AD285)</f>
        <v>#VALUE!</v>
      </c>
      <c r="BB280" s="479" t="e">
        <f>(Summary!$C$89*AX280+Summary!$C$90*AY280+Summary!$C$91*AZ280)/Summary!$C$92</f>
        <v>#VALUE!</v>
      </c>
      <c r="BC280" s="478" t="e" cm="1">
        <f t="array" ref="BC280">bdRateExtend($G280:$G283,L280:L283,$Z280:$Z283,AE280:AE283)</f>
        <v>#VALUE!</v>
      </c>
      <c r="BD280" s="475" t="e" cm="1">
        <f t="array" ref="BD280">bdRateExtend($G280:$G285,L280:L285,$Z280:$Z285,AE280:AE285)</f>
        <v>#VALUE!</v>
      </c>
      <c r="BE280" s="478" t="e" cm="1">
        <f t="array" ref="BE280">bdRateExtend($G280:$G283,M280:M283,$Z280:$Z283,AF280:AF283)</f>
        <v>#VALUE!</v>
      </c>
      <c r="BF280" s="475" t="e" cm="1">
        <f t="array" ref="BF280">bdRateExtend($G280:$G285,M280:M285,$Z280:$Z285,AF280:AF285)</f>
        <v>#VALUE!</v>
      </c>
      <c r="BG280" s="474" t="e" cm="1">
        <f t="array" ref="BG280">bdRateExtend($G280:$G283,N280:N283,$Z280:$Z283,AG280:AG283,"None", FALSE,1)</f>
        <v>#VALUE!</v>
      </c>
      <c r="BH280" s="475" t="e" cm="1">
        <f t="array" ref="BH280">bdRateExtend($G280:$G285,N280:N285,$Z280:$Z285,AG280:AG285,"None", FALSE,1)</f>
        <v>#VALUE!</v>
      </c>
      <c r="BI280" s="474" t="e" cm="1">
        <f t="array" ref="BI280">bdRateExtend($G280:$G283,O280:O283,$Z280:$Z283,AH280:AH283,"None", FALSE,1)</f>
        <v>#VALUE!</v>
      </c>
      <c r="BJ280" s="475" t="e" cm="1">
        <f t="array" ref="BJ280">bdRateExtend($G280:$G285,O280:O285,$Z280:$Z285,AH280:AH285,"None", FALSE,1)</f>
        <v>#VALUE!</v>
      </c>
      <c r="BK280" s="478" t="e" cm="1">
        <f t="array" ref="BK280">bdRateExtend($G280:$G283,P280:P283,$Z280:$Z283,AI280:AI283)</f>
        <v>#VALUE!</v>
      </c>
      <c r="BL280" s="475" t="e" cm="1">
        <f t="array" ref="BL280">bdRateExtend($G280:$G285,P280:P285,$Z280:$Z285,AI280:AI285)</f>
        <v>#VALUE!</v>
      </c>
      <c r="BM280" s="478" t="e" cm="1">
        <f t="array" ref="BM280">bdRateExtend($G280:$G283,Q280:Q283,$Z280:$Z283,AJ280:AJ283)</f>
        <v>#VALUE!</v>
      </c>
      <c r="BN280" s="475" t="e" cm="1">
        <f t="array" ref="BN280">bdRateExtend($G280:$G285,Q280:Q285,$Z280:$Z285,AJ280:AJ285)</f>
        <v>#VALUE!</v>
      </c>
      <c r="BO280" s="478" t="e" cm="1">
        <f t="array" ref="BO280">bdRateExtend($G280:$G283,R280:R283,$Z280:$Z283,AK280:AK283)</f>
        <v>#VALUE!</v>
      </c>
      <c r="BP280" s="479" t="e" cm="1">
        <f t="array" ref="BP280">bdRateExtend($G280:$G285,R280:R285,$Z280:$Z285,AK280:AK285)</f>
        <v>#VALUE!</v>
      </c>
      <c r="BQ280" s="479" t="e" cm="1">
        <f t="array" ref="BQ280">bdRateExtend($G280:$G285,S280:S285,$Z280:$Z285,AL280:AL285)</f>
        <v>#VALUE!</v>
      </c>
      <c r="BR280" s="479" t="e" cm="1">
        <f t="array" ref="BR280">bdRateExtend($G280:$G285,T280:T285,$Z280:$Z285,AM280:AM285)</f>
        <v>#VALUE!</v>
      </c>
      <c r="BS280" s="479" t="e" cm="1">
        <f t="array" ref="BS280">bdRateExtend($G280:$G285,U280:U285,$Z280:$Z285,AN280:AN285)</f>
        <v>#VALUE!</v>
      </c>
      <c r="BT280" s="479" t="e">
        <f>(Summary!$C$103*BP280+Summary!$C$104*BQ280+Summary!$C$105*BR280)/Summary!$C$106</f>
        <v>#VALUE!</v>
      </c>
      <c r="BU280" s="462" cm="1">
        <f t="array" ref="BU280">testVMAFRange($G280:$G283,N280:N283,$Z280:$Z283,AG280:AG283)</f>
        <v>0</v>
      </c>
      <c r="BV280" s="464" cm="1">
        <f t="array" ref="BV280">testVMAFRange($G280:$G285,N280:N285,$Z280:$Z285,AG280:AG285)</f>
        <v>0</v>
      </c>
      <c r="BW280" s="462" cm="1">
        <f t="array" ref="BW280">testVMAFRange($G280:$G283,O280:O283,$Z280:$Z283,AH280:AH283)</f>
        <v>0</v>
      </c>
      <c r="BX280" s="464" cm="1">
        <f t="array" ref="BX280">testVMAFRange($G280:$G285,O280:O285,$Z280:$Z285,AH280:AH285)</f>
        <v>0</v>
      </c>
    </row>
    <row r="281" spans="1:76" ht="17" customHeight="1" x14ac:dyDescent="0.35">
      <c r="A281" s="516"/>
      <c r="B281" s="483"/>
      <c r="C281" s="520"/>
      <c r="D281" s="490"/>
      <c r="E281" s="493"/>
      <c r="F281" s="138">
        <v>23</v>
      </c>
      <c r="G281" s="139">
        <f>'Anchor-AI'!L279</f>
        <v>0</v>
      </c>
      <c r="H281" s="140">
        <f>'Anchor-AI'!M279</f>
        <v>0</v>
      </c>
      <c r="I281" s="140">
        <f>'Anchor-AI'!N279</f>
        <v>0</v>
      </c>
      <c r="J281" s="140">
        <f>'Anchor-AI'!O279</f>
        <v>0</v>
      </c>
      <c r="K281" s="140">
        <f>(Summary!$C$58*H281+Summary!$C$59*I281+Summary!$C$60*J281)/Summary!$C$61</f>
        <v>0</v>
      </c>
      <c r="L281" s="140">
        <f>'Anchor-AI'!P279</f>
        <v>0</v>
      </c>
      <c r="M281" s="140">
        <f>'Anchor-AI'!Q279</f>
        <v>0</v>
      </c>
      <c r="N281" s="140">
        <f>'Anchor-AI'!R279</f>
        <v>0</v>
      </c>
      <c r="O281" s="140">
        <f>'Anchor-AI'!S279</f>
        <v>0</v>
      </c>
      <c r="P281" s="140">
        <f>'Anchor-AI'!T279</f>
        <v>0</v>
      </c>
      <c r="Q281" s="140">
        <f>'Anchor-AI'!U279</f>
        <v>0</v>
      </c>
      <c r="R281" s="140">
        <f>'Anchor-AI'!V279</f>
        <v>0</v>
      </c>
      <c r="S281" s="140">
        <f>'Anchor-AI'!W279</f>
        <v>0</v>
      </c>
      <c r="T281" s="140">
        <f>'Anchor-AI'!X279</f>
        <v>0</v>
      </c>
      <c r="U281" s="140">
        <f>10*LOG10(1/((Summary!$C$75/10^(R281/10)+Summary!$C$76/10^(S281/10)+Summary!$C$77/10^(T281/10))/Summary!$C$78))</f>
        <v>0</v>
      </c>
      <c r="V281" s="140">
        <f>'Anchor-AI'!Y279</f>
        <v>0</v>
      </c>
      <c r="W281" s="140">
        <f>'Anchor-AI'!Z279</f>
        <v>0</v>
      </c>
      <c r="X281" s="141">
        <f t="shared" si="19"/>
        <v>0</v>
      </c>
      <c r="Y281" s="133"/>
      <c r="Z281" s="139">
        <f>'Test-AI'!L279</f>
        <v>0</v>
      </c>
      <c r="AA281" s="381">
        <f>'Test-AI'!M279</f>
        <v>0</v>
      </c>
      <c r="AB281" s="381">
        <f>'Test-AI'!N279</f>
        <v>0</v>
      </c>
      <c r="AC281" s="381">
        <f>'Test-AI'!O279</f>
        <v>0</v>
      </c>
      <c r="AD281" s="381">
        <f>(Summary!$C$58*AA281+Summary!$C$59*AB281+Summary!$C$60*AC281)/Summary!$C$61</f>
        <v>0</v>
      </c>
      <c r="AE281" s="381">
        <f>'Test-AI'!P279</f>
        <v>0</v>
      </c>
      <c r="AF281" s="381">
        <f>'Test-AI'!Q279</f>
        <v>0</v>
      </c>
      <c r="AG281" s="381">
        <f>'Test-AI'!R279</f>
        <v>0</v>
      </c>
      <c r="AH281" s="381">
        <f>'Test-AI'!S279</f>
        <v>0</v>
      </c>
      <c r="AI281" s="381">
        <f>'Test-AI'!T279</f>
        <v>0</v>
      </c>
      <c r="AJ281" s="381">
        <f>'Test-AI'!U279</f>
        <v>0</v>
      </c>
      <c r="AK281" s="381">
        <f>'Test-AI'!V279</f>
        <v>0</v>
      </c>
      <c r="AL281" s="381">
        <f>'Test-AI'!W279</f>
        <v>0</v>
      </c>
      <c r="AM281" s="381">
        <f>'Test-AI'!X279</f>
        <v>0</v>
      </c>
      <c r="AN281" s="381">
        <f>10*LOG10(1/((Summary!$C$75/10^(AK281/10)+Summary!$C$76/10^(AL281/10)+Summary!$C$77/10^(AM281/10))/Summary!$C$78))</f>
        <v>0</v>
      </c>
      <c r="AO281" s="140">
        <f>'Test-AI'!Y279</f>
        <v>0</v>
      </c>
      <c r="AP281" s="140">
        <f>'Test-AI'!Z279</f>
        <v>0</v>
      </c>
      <c r="AQ281" s="141">
        <f t="shared" si="20"/>
        <v>0</v>
      </c>
      <c r="AR281" s="142" t="e">
        <f t="shared" si="21"/>
        <v>#DIV/0!</v>
      </c>
      <c r="AS281" s="143" t="e">
        <f t="shared" si="22"/>
        <v>#DIV/0!</v>
      </c>
      <c r="AT281" s="136"/>
      <c r="AU281" s="136"/>
      <c r="AV281" s="467"/>
      <c r="AW281" s="468"/>
      <c r="AX281" s="480"/>
      <c r="AY281" s="480"/>
      <c r="AZ281" s="497"/>
      <c r="BA281" s="497"/>
      <c r="BB281" s="480"/>
      <c r="BC281" s="468"/>
      <c r="BD281" s="476"/>
      <c r="BE281" s="468"/>
      <c r="BF281" s="476"/>
      <c r="BG281" s="469"/>
      <c r="BH281" s="476"/>
      <c r="BI281" s="469"/>
      <c r="BJ281" s="476"/>
      <c r="BK281" s="468"/>
      <c r="BL281" s="476"/>
      <c r="BM281" s="468"/>
      <c r="BN281" s="476"/>
      <c r="BO281" s="468"/>
      <c r="BP281" s="480"/>
      <c r="BQ281" s="480"/>
      <c r="BR281" s="480"/>
      <c r="BS281" s="480"/>
      <c r="BT281" s="480"/>
      <c r="BU281" s="463"/>
      <c r="BV281" s="465"/>
      <c r="BW281" s="463"/>
      <c r="BX281" s="465"/>
    </row>
    <row r="282" spans="1:76" ht="17" customHeight="1" x14ac:dyDescent="0.35">
      <c r="A282" s="516"/>
      <c r="B282" s="483"/>
      <c r="C282" s="520"/>
      <c r="D282" s="490"/>
      <c r="E282" s="493"/>
      <c r="F282" s="138">
        <v>31</v>
      </c>
      <c r="G282" s="139">
        <f>'Anchor-AI'!L280</f>
        <v>0</v>
      </c>
      <c r="H282" s="140">
        <f>'Anchor-AI'!M280</f>
        <v>0</v>
      </c>
      <c r="I282" s="140">
        <f>'Anchor-AI'!N280</f>
        <v>0</v>
      </c>
      <c r="J282" s="140">
        <f>'Anchor-AI'!O280</f>
        <v>0</v>
      </c>
      <c r="K282" s="140">
        <f>(Summary!$C$58*H282+Summary!$C$59*I282+Summary!$C$60*J282)/Summary!$C$61</f>
        <v>0</v>
      </c>
      <c r="L282" s="140">
        <f>'Anchor-AI'!P280</f>
        <v>0</v>
      </c>
      <c r="M282" s="140">
        <f>'Anchor-AI'!Q280</f>
        <v>0</v>
      </c>
      <c r="N282" s="140">
        <f>'Anchor-AI'!R280</f>
        <v>0</v>
      </c>
      <c r="O282" s="140">
        <f>'Anchor-AI'!S280</f>
        <v>0</v>
      </c>
      <c r="P282" s="140">
        <f>'Anchor-AI'!T280</f>
        <v>0</v>
      </c>
      <c r="Q282" s="140">
        <f>'Anchor-AI'!U280</f>
        <v>0</v>
      </c>
      <c r="R282" s="140">
        <f>'Anchor-AI'!V280</f>
        <v>0</v>
      </c>
      <c r="S282" s="140">
        <f>'Anchor-AI'!W280</f>
        <v>0</v>
      </c>
      <c r="T282" s="140">
        <f>'Anchor-AI'!X280</f>
        <v>0</v>
      </c>
      <c r="U282" s="140">
        <f>10*LOG10(1/((Summary!$C$75/10^(R282/10)+Summary!$C$76/10^(S282/10)+Summary!$C$77/10^(T282/10))/Summary!$C$78))</f>
        <v>0</v>
      </c>
      <c r="V282" s="140">
        <f>'Anchor-AI'!Y280</f>
        <v>0</v>
      </c>
      <c r="W282" s="140">
        <f>'Anchor-AI'!Z280</f>
        <v>0</v>
      </c>
      <c r="X282" s="141">
        <f t="shared" si="19"/>
        <v>0</v>
      </c>
      <c r="Y282" s="133"/>
      <c r="Z282" s="139">
        <f>'Test-AI'!L280</f>
        <v>0</v>
      </c>
      <c r="AA282" s="381">
        <f>'Test-AI'!M280</f>
        <v>0</v>
      </c>
      <c r="AB282" s="381">
        <f>'Test-AI'!N280</f>
        <v>0</v>
      </c>
      <c r="AC282" s="381">
        <f>'Test-AI'!O280</f>
        <v>0</v>
      </c>
      <c r="AD282" s="381">
        <f>(Summary!$C$58*AA282+Summary!$C$59*AB282+Summary!$C$60*AC282)/Summary!$C$61</f>
        <v>0</v>
      </c>
      <c r="AE282" s="381">
        <f>'Test-AI'!P280</f>
        <v>0</v>
      </c>
      <c r="AF282" s="381">
        <f>'Test-AI'!Q280</f>
        <v>0</v>
      </c>
      <c r="AG282" s="381">
        <f>'Test-AI'!R280</f>
        <v>0</v>
      </c>
      <c r="AH282" s="381">
        <f>'Test-AI'!S280</f>
        <v>0</v>
      </c>
      <c r="AI282" s="381">
        <f>'Test-AI'!T280</f>
        <v>0</v>
      </c>
      <c r="AJ282" s="381">
        <f>'Test-AI'!U280</f>
        <v>0</v>
      </c>
      <c r="AK282" s="381">
        <f>'Test-AI'!V280</f>
        <v>0</v>
      </c>
      <c r="AL282" s="381">
        <f>'Test-AI'!W280</f>
        <v>0</v>
      </c>
      <c r="AM282" s="381">
        <f>'Test-AI'!X280</f>
        <v>0</v>
      </c>
      <c r="AN282" s="381">
        <f>10*LOG10(1/((Summary!$C$75/10^(AK282/10)+Summary!$C$76/10^(AL282/10)+Summary!$C$77/10^(AM282/10))/Summary!$C$78))</f>
        <v>0</v>
      </c>
      <c r="AO282" s="140">
        <f>'Test-AI'!Y280</f>
        <v>0</v>
      </c>
      <c r="AP282" s="140">
        <f>'Test-AI'!Z280</f>
        <v>0</v>
      </c>
      <c r="AQ282" s="141">
        <f t="shared" si="20"/>
        <v>0</v>
      </c>
      <c r="AR282" s="142" t="e">
        <f t="shared" si="21"/>
        <v>#DIV/0!</v>
      </c>
      <c r="AS282" s="143" t="e">
        <f t="shared" si="22"/>
        <v>#DIV/0!</v>
      </c>
      <c r="AT282" s="136"/>
      <c r="AU282" s="136"/>
      <c r="AV282" s="467" t="s">
        <v>122</v>
      </c>
      <c r="AW282" s="468" t="e" cm="1">
        <f t="array" ref="AW282">bdRateExtend($G281:$G284,H281:H284,$Z281:$Z284,AA281:AA284)</f>
        <v>#VALUE!</v>
      </c>
      <c r="AX282" s="480"/>
      <c r="AY282" s="480"/>
      <c r="AZ282" s="497"/>
      <c r="BA282" s="497"/>
      <c r="BB282" s="480"/>
      <c r="BC282" s="468" t="e" cm="1">
        <f t="array" ref="BC282">bdRateExtend($G281:$G284,L281:L284,$Z281:$Z284,AE281:AE284)</f>
        <v>#VALUE!</v>
      </c>
      <c r="BD282" s="476"/>
      <c r="BE282" s="468" t="e" cm="1">
        <f t="array" ref="BE282">bdRateExtend($G281:$G284,M281:M284,$Z281:$Z284,AF281:AF284)</f>
        <v>#VALUE!</v>
      </c>
      <c r="BF282" s="476"/>
      <c r="BG282" s="469" t="e" cm="1">
        <f t="array" ref="BG282">bdRateExtend($G281:$G284,N281:N284,$Z281:$Z284,AG281:AG284,"None", FALSE,1)</f>
        <v>#VALUE!</v>
      </c>
      <c r="BH282" s="476"/>
      <c r="BI282" s="469" t="e" cm="1">
        <f t="array" ref="BI282">bdRateExtend($G281:$G284,O281:O284,$Z281:$Z284,AH281:AH284,"None", FALSE,1)</f>
        <v>#VALUE!</v>
      </c>
      <c r="BJ282" s="476"/>
      <c r="BK282" s="468" t="e" cm="1">
        <f t="array" ref="BK282">bdRateExtend($G281:$G284,P281:P284,$Z281:$Z284,AI281:AI284)</f>
        <v>#VALUE!</v>
      </c>
      <c r="BL282" s="476"/>
      <c r="BM282" s="468" t="e" cm="1">
        <f t="array" ref="BM282">bdRateExtend($G281:$G284,Q281:Q284,$Z281:$Z284,AJ281:AJ284)</f>
        <v>#VALUE!</v>
      </c>
      <c r="BN282" s="476"/>
      <c r="BO282" s="468" t="e" cm="1">
        <f t="array" ref="BO282">bdRateExtend($G281:$G284,R281:R284,$Z281:$Z284,AK281:AK284)</f>
        <v>#VALUE!</v>
      </c>
      <c r="BP282" s="480"/>
      <c r="BQ282" s="480"/>
      <c r="BR282" s="480"/>
      <c r="BS282" s="480"/>
      <c r="BT282" s="480"/>
      <c r="BU282" s="463" cm="1">
        <f t="array" ref="BU282">testVMAFRange($G281:$G284,N281:N284,$Z281:$Z284,AG281:AG284)</f>
        <v>0</v>
      </c>
      <c r="BV282" s="465"/>
      <c r="BW282" s="463" cm="1">
        <f t="array" ref="BW282">testVMAFRange($G281:$G284,O281:O284,$Z281:$Z284,AH281:AH284)</f>
        <v>0</v>
      </c>
      <c r="BX282" s="465"/>
    </row>
    <row r="283" spans="1:76" ht="17" customHeight="1" x14ac:dyDescent="0.35">
      <c r="A283" s="516"/>
      <c r="B283" s="483"/>
      <c r="C283" s="520"/>
      <c r="D283" s="490"/>
      <c r="E283" s="493"/>
      <c r="F283" s="138">
        <v>39</v>
      </c>
      <c r="G283" s="139">
        <f>'Anchor-AI'!L281</f>
        <v>0</v>
      </c>
      <c r="H283" s="140">
        <f>'Anchor-AI'!M281</f>
        <v>0</v>
      </c>
      <c r="I283" s="140">
        <f>'Anchor-AI'!N281</f>
        <v>0</v>
      </c>
      <c r="J283" s="140">
        <f>'Anchor-AI'!O281</f>
        <v>0</v>
      </c>
      <c r="K283" s="140">
        <f>(Summary!$C$58*H283+Summary!$C$59*I283+Summary!$C$60*J283)/Summary!$C$61</f>
        <v>0</v>
      </c>
      <c r="L283" s="140">
        <f>'Anchor-AI'!P281</f>
        <v>0</v>
      </c>
      <c r="M283" s="140">
        <f>'Anchor-AI'!Q281</f>
        <v>0</v>
      </c>
      <c r="N283" s="140">
        <f>'Anchor-AI'!R281</f>
        <v>0</v>
      </c>
      <c r="O283" s="140">
        <f>'Anchor-AI'!S281</f>
        <v>0</v>
      </c>
      <c r="P283" s="140">
        <f>'Anchor-AI'!T281</f>
        <v>0</v>
      </c>
      <c r="Q283" s="140">
        <f>'Anchor-AI'!U281</f>
        <v>0</v>
      </c>
      <c r="R283" s="140">
        <f>'Anchor-AI'!V281</f>
        <v>0</v>
      </c>
      <c r="S283" s="140">
        <f>'Anchor-AI'!W281</f>
        <v>0</v>
      </c>
      <c r="T283" s="140">
        <f>'Anchor-AI'!X281</f>
        <v>0</v>
      </c>
      <c r="U283" s="140">
        <f>10*LOG10(1/((Summary!$C$75/10^(R283/10)+Summary!$C$76/10^(S283/10)+Summary!$C$77/10^(T283/10))/Summary!$C$78))</f>
        <v>0</v>
      </c>
      <c r="V283" s="140">
        <f>'Anchor-AI'!Y281</f>
        <v>0</v>
      </c>
      <c r="W283" s="140">
        <f>'Anchor-AI'!Z281</f>
        <v>0</v>
      </c>
      <c r="X283" s="141">
        <f t="shared" si="19"/>
        <v>0</v>
      </c>
      <c r="Y283" s="133"/>
      <c r="Z283" s="139">
        <f>'Test-AI'!L281</f>
        <v>0</v>
      </c>
      <c r="AA283" s="381">
        <f>'Test-AI'!M281</f>
        <v>0</v>
      </c>
      <c r="AB283" s="381">
        <f>'Test-AI'!N281</f>
        <v>0</v>
      </c>
      <c r="AC283" s="381">
        <f>'Test-AI'!O281</f>
        <v>0</v>
      </c>
      <c r="AD283" s="381">
        <f>(Summary!$C$58*AA283+Summary!$C$59*AB283+Summary!$C$60*AC283)/Summary!$C$61</f>
        <v>0</v>
      </c>
      <c r="AE283" s="381">
        <f>'Test-AI'!P281</f>
        <v>0</v>
      </c>
      <c r="AF283" s="381">
        <f>'Test-AI'!Q281</f>
        <v>0</v>
      </c>
      <c r="AG283" s="381">
        <f>'Test-AI'!R281</f>
        <v>0</v>
      </c>
      <c r="AH283" s="381">
        <f>'Test-AI'!S281</f>
        <v>0</v>
      </c>
      <c r="AI283" s="381">
        <f>'Test-AI'!T281</f>
        <v>0</v>
      </c>
      <c r="AJ283" s="381">
        <f>'Test-AI'!U281</f>
        <v>0</v>
      </c>
      <c r="AK283" s="381">
        <f>'Test-AI'!V281</f>
        <v>0</v>
      </c>
      <c r="AL283" s="381">
        <f>'Test-AI'!W281</f>
        <v>0</v>
      </c>
      <c r="AM283" s="381">
        <f>'Test-AI'!X281</f>
        <v>0</v>
      </c>
      <c r="AN283" s="381">
        <f>10*LOG10(1/((Summary!$C$75/10^(AK283/10)+Summary!$C$76/10^(AL283/10)+Summary!$C$77/10^(AM283/10))/Summary!$C$78))</f>
        <v>0</v>
      </c>
      <c r="AO283" s="140">
        <f>'Test-AI'!Y281</f>
        <v>0</v>
      </c>
      <c r="AP283" s="140">
        <f>'Test-AI'!Z281</f>
        <v>0</v>
      </c>
      <c r="AQ283" s="141">
        <f t="shared" si="20"/>
        <v>0</v>
      </c>
      <c r="AR283" s="142" t="e">
        <f t="shared" si="21"/>
        <v>#DIV/0!</v>
      </c>
      <c r="AS283" s="143" t="e">
        <f t="shared" si="22"/>
        <v>#DIV/0!</v>
      </c>
      <c r="AT283" s="136"/>
      <c r="AU283" s="136"/>
      <c r="AV283" s="467"/>
      <c r="AW283" s="468"/>
      <c r="AX283" s="480"/>
      <c r="AY283" s="480"/>
      <c r="AZ283" s="497"/>
      <c r="BA283" s="497"/>
      <c r="BB283" s="480"/>
      <c r="BC283" s="468"/>
      <c r="BD283" s="476"/>
      <c r="BE283" s="468"/>
      <c r="BF283" s="476"/>
      <c r="BG283" s="469"/>
      <c r="BH283" s="476"/>
      <c r="BI283" s="469"/>
      <c r="BJ283" s="476"/>
      <c r="BK283" s="468"/>
      <c r="BL283" s="476"/>
      <c r="BM283" s="468"/>
      <c r="BN283" s="476"/>
      <c r="BO283" s="468"/>
      <c r="BP283" s="480"/>
      <c r="BQ283" s="480"/>
      <c r="BR283" s="480"/>
      <c r="BS283" s="480"/>
      <c r="BT283" s="480"/>
      <c r="BU283" s="463"/>
      <c r="BV283" s="465"/>
      <c r="BW283" s="463"/>
      <c r="BX283" s="465"/>
    </row>
    <row r="284" spans="1:76" ht="17" customHeight="1" x14ac:dyDescent="0.35">
      <c r="A284" s="516"/>
      <c r="B284" s="483"/>
      <c r="C284" s="520"/>
      <c r="D284" s="490"/>
      <c r="E284" s="493"/>
      <c r="F284" s="138">
        <v>47</v>
      </c>
      <c r="G284" s="139">
        <f>'Anchor-AI'!L282</f>
        <v>0</v>
      </c>
      <c r="H284" s="140">
        <f>'Anchor-AI'!M282</f>
        <v>0</v>
      </c>
      <c r="I284" s="140">
        <f>'Anchor-AI'!N282</f>
        <v>0</v>
      </c>
      <c r="J284" s="140">
        <f>'Anchor-AI'!O282</f>
        <v>0</v>
      </c>
      <c r="K284" s="140">
        <f>(Summary!$C$58*H284+Summary!$C$59*I284+Summary!$C$60*J284)/Summary!$C$61</f>
        <v>0</v>
      </c>
      <c r="L284" s="140">
        <f>'Anchor-AI'!P282</f>
        <v>0</v>
      </c>
      <c r="M284" s="140">
        <f>'Anchor-AI'!Q282</f>
        <v>0</v>
      </c>
      <c r="N284" s="140">
        <f>'Anchor-AI'!R282</f>
        <v>0</v>
      </c>
      <c r="O284" s="140">
        <f>'Anchor-AI'!S282</f>
        <v>0</v>
      </c>
      <c r="P284" s="140">
        <f>'Anchor-AI'!T282</f>
        <v>0</v>
      </c>
      <c r="Q284" s="140">
        <f>'Anchor-AI'!U282</f>
        <v>0</v>
      </c>
      <c r="R284" s="140">
        <f>'Anchor-AI'!V282</f>
        <v>0</v>
      </c>
      <c r="S284" s="140">
        <f>'Anchor-AI'!W282</f>
        <v>0</v>
      </c>
      <c r="T284" s="140">
        <f>'Anchor-AI'!X282</f>
        <v>0</v>
      </c>
      <c r="U284" s="140">
        <f>10*LOG10(1/((Summary!$C$75/10^(R284/10)+Summary!$C$76/10^(S284/10)+Summary!$C$77/10^(T284/10))/Summary!$C$78))</f>
        <v>0</v>
      </c>
      <c r="V284" s="140">
        <f>'Anchor-AI'!Y282</f>
        <v>0</v>
      </c>
      <c r="W284" s="140">
        <f>'Anchor-AI'!Z282</f>
        <v>0</v>
      </c>
      <c r="X284" s="141">
        <f t="shared" si="19"/>
        <v>0</v>
      </c>
      <c r="Y284" s="133"/>
      <c r="Z284" s="139">
        <f>'Test-AI'!L282</f>
        <v>0</v>
      </c>
      <c r="AA284" s="381">
        <f>'Test-AI'!M282</f>
        <v>0</v>
      </c>
      <c r="AB284" s="381">
        <f>'Test-AI'!N282</f>
        <v>0</v>
      </c>
      <c r="AC284" s="381">
        <f>'Test-AI'!O282</f>
        <v>0</v>
      </c>
      <c r="AD284" s="381">
        <f>(Summary!$C$58*AA284+Summary!$C$59*AB284+Summary!$C$60*AC284)/Summary!$C$61</f>
        <v>0</v>
      </c>
      <c r="AE284" s="381">
        <f>'Test-AI'!P282</f>
        <v>0</v>
      </c>
      <c r="AF284" s="381">
        <f>'Test-AI'!Q282</f>
        <v>0</v>
      </c>
      <c r="AG284" s="381">
        <f>'Test-AI'!R282</f>
        <v>0</v>
      </c>
      <c r="AH284" s="381">
        <f>'Test-AI'!S282</f>
        <v>0</v>
      </c>
      <c r="AI284" s="381">
        <f>'Test-AI'!T282</f>
        <v>0</v>
      </c>
      <c r="AJ284" s="381">
        <f>'Test-AI'!U282</f>
        <v>0</v>
      </c>
      <c r="AK284" s="381">
        <f>'Test-AI'!V282</f>
        <v>0</v>
      </c>
      <c r="AL284" s="381">
        <f>'Test-AI'!W282</f>
        <v>0</v>
      </c>
      <c r="AM284" s="381">
        <f>'Test-AI'!X282</f>
        <v>0</v>
      </c>
      <c r="AN284" s="381">
        <f>10*LOG10(1/((Summary!$C$75/10^(AK284/10)+Summary!$C$76/10^(AL284/10)+Summary!$C$77/10^(AM284/10))/Summary!$C$78))</f>
        <v>0</v>
      </c>
      <c r="AO284" s="140">
        <f>'Test-AI'!Y282</f>
        <v>0</v>
      </c>
      <c r="AP284" s="140">
        <f>'Test-AI'!Z282</f>
        <v>0</v>
      </c>
      <c r="AQ284" s="141">
        <f t="shared" si="20"/>
        <v>0</v>
      </c>
      <c r="AR284" s="142" t="e">
        <f t="shared" si="21"/>
        <v>#DIV/0!</v>
      </c>
      <c r="AS284" s="143" t="e">
        <f t="shared" si="22"/>
        <v>#DIV/0!</v>
      </c>
      <c r="AT284" s="136"/>
      <c r="AU284" s="136"/>
      <c r="AV284" s="467" t="s">
        <v>123</v>
      </c>
      <c r="AW284" s="468" t="e" cm="1">
        <f t="array" ref="AW284">bdRateExtend($G282:$G285,H282:H285,$Z282:$Z285,AA282:AA285)</f>
        <v>#VALUE!</v>
      </c>
      <c r="AX284" s="480"/>
      <c r="AY284" s="480"/>
      <c r="AZ284" s="497"/>
      <c r="BA284" s="497"/>
      <c r="BB284" s="480"/>
      <c r="BC284" s="468" t="e" cm="1">
        <f t="array" ref="BC284">bdRateExtend($G282:$G285,L282:L285,$Z282:$Z285,AE282:AE285)</f>
        <v>#VALUE!</v>
      </c>
      <c r="BD284" s="476"/>
      <c r="BE284" s="468" t="e" cm="1">
        <f t="array" ref="BE284">bdRateExtend($G282:$G285,M282:M285,$Z282:$Z285,AF282:AF285)</f>
        <v>#VALUE!</v>
      </c>
      <c r="BF284" s="476"/>
      <c r="BG284" s="469" t="e" cm="1">
        <f t="array" ref="BG284">bdRateExtend($G282:$G285,N282:N285,$Z282:$Z285,AG282:AG285,"None", FALSE,1)</f>
        <v>#VALUE!</v>
      </c>
      <c r="BH284" s="476"/>
      <c r="BI284" s="469" t="e" cm="1">
        <f t="array" ref="BI284">bdRateExtend($G282:$G285,O282:O285,$Z282:$Z285,AH282:AH285,"None", FALSE,1)</f>
        <v>#VALUE!</v>
      </c>
      <c r="BJ284" s="476"/>
      <c r="BK284" s="468" t="e" cm="1">
        <f t="array" ref="BK284">bdRateExtend($G282:$G285,P282:P285,$Z282:$Z285,AI282:AI285)</f>
        <v>#VALUE!</v>
      </c>
      <c r="BL284" s="476"/>
      <c r="BM284" s="468" t="e" cm="1">
        <f t="array" ref="BM284">bdRateExtend($G282:$G285,Q282:Q285,$Z282:$Z285,AJ282:AJ285)</f>
        <v>#VALUE!</v>
      </c>
      <c r="BN284" s="476"/>
      <c r="BO284" s="468" t="e" cm="1">
        <f t="array" ref="BO284">bdRateExtend($G282:$G285,R282:R285,$Z282:$Z285,AK282:AK285)</f>
        <v>#VALUE!</v>
      </c>
      <c r="BP284" s="480"/>
      <c r="BQ284" s="480"/>
      <c r="BR284" s="480"/>
      <c r="BS284" s="480"/>
      <c r="BT284" s="480"/>
      <c r="BU284" s="463" cm="1">
        <f t="array" ref="BU284">testVMAFRange($G282:$G285,N282:N285,$Z282:$Z285,AG282:AG285)</f>
        <v>0</v>
      </c>
      <c r="BV284" s="465"/>
      <c r="BW284" s="463" cm="1">
        <f t="array" ref="BW284">testVMAFRange($G282:$G285,O282:O285,$Z282:$Z285,AH282:AH285)</f>
        <v>0</v>
      </c>
      <c r="BX284" s="465"/>
    </row>
    <row r="285" spans="1:76" ht="17" customHeight="1" thickBot="1" x14ac:dyDescent="0.4">
      <c r="A285" s="516"/>
      <c r="B285" s="518"/>
      <c r="C285" s="521"/>
      <c r="D285" s="522"/>
      <c r="E285" s="523"/>
      <c r="F285" s="144">
        <v>55</v>
      </c>
      <c r="G285" s="145">
        <f>'Anchor-AI'!L283</f>
        <v>0</v>
      </c>
      <c r="H285" s="146">
        <f>'Anchor-AI'!M283</f>
        <v>0</v>
      </c>
      <c r="I285" s="146">
        <f>'Anchor-AI'!N283</f>
        <v>0</v>
      </c>
      <c r="J285" s="146">
        <f>'Anchor-AI'!O283</f>
        <v>0</v>
      </c>
      <c r="K285" s="146">
        <f>(Summary!$C$58*H285+Summary!$C$59*I285+Summary!$C$60*J285)/Summary!$C$61</f>
        <v>0</v>
      </c>
      <c r="L285" s="146">
        <f>'Anchor-AI'!P283</f>
        <v>0</v>
      </c>
      <c r="M285" s="146">
        <f>'Anchor-AI'!Q283</f>
        <v>0</v>
      </c>
      <c r="N285" s="146">
        <f>'Anchor-AI'!R283</f>
        <v>0</v>
      </c>
      <c r="O285" s="146">
        <f>'Anchor-AI'!S283</f>
        <v>0</v>
      </c>
      <c r="P285" s="146">
        <f>'Anchor-AI'!T283</f>
        <v>0</v>
      </c>
      <c r="Q285" s="146">
        <f>'Anchor-AI'!U283</f>
        <v>0</v>
      </c>
      <c r="R285" s="146">
        <f>'Anchor-AI'!V283</f>
        <v>0</v>
      </c>
      <c r="S285" s="146">
        <f>'Anchor-AI'!W283</f>
        <v>0</v>
      </c>
      <c r="T285" s="146">
        <f>'Anchor-AI'!X283</f>
        <v>0</v>
      </c>
      <c r="U285" s="146">
        <f>10*LOG10(1/((Summary!$C$75/10^(R285/10)+Summary!$C$76/10^(S285/10)+Summary!$C$77/10^(T285/10))/Summary!$C$78))</f>
        <v>0</v>
      </c>
      <c r="V285" s="140">
        <f>'Anchor-AI'!Y283</f>
        <v>0</v>
      </c>
      <c r="W285" s="140">
        <f>'Anchor-AI'!Z283</f>
        <v>0</v>
      </c>
      <c r="X285" s="147">
        <f t="shared" si="19"/>
        <v>0</v>
      </c>
      <c r="Y285" s="133"/>
      <c r="Z285" s="145">
        <f>'Test-AI'!L283</f>
        <v>0</v>
      </c>
      <c r="AA285" s="382">
        <f>'Test-AI'!M283</f>
        <v>0</v>
      </c>
      <c r="AB285" s="382">
        <f>'Test-AI'!N283</f>
        <v>0</v>
      </c>
      <c r="AC285" s="382">
        <f>'Test-AI'!O283</f>
        <v>0</v>
      </c>
      <c r="AD285" s="382">
        <f>(Summary!$C$58*AA285+Summary!$C$59*AB285+Summary!$C$60*AC285)/Summary!$C$61</f>
        <v>0</v>
      </c>
      <c r="AE285" s="382">
        <f>'Test-AI'!P283</f>
        <v>0</v>
      </c>
      <c r="AF285" s="382">
        <f>'Test-AI'!Q283</f>
        <v>0</v>
      </c>
      <c r="AG285" s="382">
        <f>'Test-AI'!R283</f>
        <v>0</v>
      </c>
      <c r="AH285" s="382">
        <f>'Test-AI'!S283</f>
        <v>0</v>
      </c>
      <c r="AI285" s="382">
        <f>'Test-AI'!T283</f>
        <v>0</v>
      </c>
      <c r="AJ285" s="382">
        <f>'Test-AI'!U283</f>
        <v>0</v>
      </c>
      <c r="AK285" s="382">
        <f>'Test-AI'!V283</f>
        <v>0</v>
      </c>
      <c r="AL285" s="382">
        <f>'Test-AI'!W283</f>
        <v>0</v>
      </c>
      <c r="AM285" s="382">
        <f>'Test-AI'!X283</f>
        <v>0</v>
      </c>
      <c r="AN285" s="382">
        <f>10*LOG10(1/((Summary!$C$75/10^(AK285/10)+Summary!$C$76/10^(AL285/10)+Summary!$C$77/10^(AM285/10))/Summary!$C$78))</f>
        <v>0</v>
      </c>
      <c r="AO285" s="140">
        <f>'Test-AI'!Y283</f>
        <v>0</v>
      </c>
      <c r="AP285" s="140">
        <f>'Test-AI'!Z283</f>
        <v>0</v>
      </c>
      <c r="AQ285" s="147">
        <f t="shared" si="20"/>
        <v>0</v>
      </c>
      <c r="AR285" s="148" t="e">
        <f t="shared" si="21"/>
        <v>#DIV/0!</v>
      </c>
      <c r="AS285" s="149" t="e">
        <f t="shared" si="22"/>
        <v>#DIV/0!</v>
      </c>
      <c r="AT285" s="136"/>
      <c r="AU285" s="136"/>
      <c r="AV285" s="470"/>
      <c r="AW285" s="471"/>
      <c r="AX285" s="481"/>
      <c r="AY285" s="481"/>
      <c r="AZ285" s="498"/>
      <c r="BA285" s="498"/>
      <c r="BB285" s="481"/>
      <c r="BC285" s="471"/>
      <c r="BD285" s="477"/>
      <c r="BE285" s="471"/>
      <c r="BF285" s="477"/>
      <c r="BG285" s="472"/>
      <c r="BH285" s="477"/>
      <c r="BI285" s="472"/>
      <c r="BJ285" s="477"/>
      <c r="BK285" s="471"/>
      <c r="BL285" s="477"/>
      <c r="BM285" s="471"/>
      <c r="BN285" s="477"/>
      <c r="BO285" s="471"/>
      <c r="BP285" s="481"/>
      <c r="BQ285" s="481"/>
      <c r="BR285" s="481"/>
      <c r="BS285" s="481"/>
      <c r="BT285" s="481"/>
      <c r="BU285" s="473"/>
      <c r="BV285" s="466"/>
      <c r="BW285" s="473"/>
      <c r="BX285" s="466"/>
    </row>
    <row r="286" spans="1:76" ht="17" customHeight="1" x14ac:dyDescent="0.35">
      <c r="A286" s="516"/>
      <c r="B286" s="482" t="s">
        <v>92</v>
      </c>
      <c r="C286" s="519" t="s">
        <v>70</v>
      </c>
      <c r="D286" s="489">
        <v>29.97</v>
      </c>
      <c r="E286" s="492">
        <v>8</v>
      </c>
      <c r="F286" s="129">
        <v>15</v>
      </c>
      <c r="G286" s="130">
        <f>'Anchor-AI'!L284</f>
        <v>0</v>
      </c>
      <c r="H286" s="131">
        <f>'Anchor-AI'!M284</f>
        <v>0</v>
      </c>
      <c r="I286" s="131">
        <f>'Anchor-AI'!N284</f>
        <v>0</v>
      </c>
      <c r="J286" s="131">
        <f>'Anchor-AI'!O284</f>
        <v>0</v>
      </c>
      <c r="K286" s="131">
        <f>(Summary!$C$58*H286+Summary!$C$59*I286+Summary!$C$60*J286)/Summary!$C$61</f>
        <v>0</v>
      </c>
      <c r="L286" s="131">
        <f>'Anchor-AI'!P284</f>
        <v>0</v>
      </c>
      <c r="M286" s="131">
        <f>'Anchor-AI'!Q284</f>
        <v>0</v>
      </c>
      <c r="N286" s="131">
        <f>'Anchor-AI'!R284</f>
        <v>0</v>
      </c>
      <c r="O286" s="131">
        <f>'Anchor-AI'!S284</f>
        <v>0</v>
      </c>
      <c r="P286" s="131">
        <f>'Anchor-AI'!T284</f>
        <v>0</v>
      </c>
      <c r="Q286" s="131">
        <f>'Anchor-AI'!U284</f>
        <v>0</v>
      </c>
      <c r="R286" s="131">
        <f>'Anchor-AI'!V284</f>
        <v>0</v>
      </c>
      <c r="S286" s="131">
        <f>'Anchor-AI'!W284</f>
        <v>0</v>
      </c>
      <c r="T286" s="131">
        <f>'Anchor-AI'!X284</f>
        <v>0</v>
      </c>
      <c r="U286" s="131">
        <f>10*LOG10(1/((Summary!$C$75/10^(R286/10)+Summary!$C$76/10^(S286/10)+Summary!$C$77/10^(T286/10))/Summary!$C$78))</f>
        <v>0</v>
      </c>
      <c r="V286" s="131">
        <f>'Anchor-AI'!Y284</f>
        <v>0</v>
      </c>
      <c r="W286" s="131">
        <f>'Anchor-AI'!Z284</f>
        <v>0</v>
      </c>
      <c r="X286" s="132">
        <f t="shared" si="19"/>
        <v>0</v>
      </c>
      <c r="Y286" s="133"/>
      <c r="Z286" s="130">
        <f>'Test-AI'!L284</f>
        <v>0</v>
      </c>
      <c r="AA286" s="380">
        <f>'Test-AI'!M284</f>
        <v>0</v>
      </c>
      <c r="AB286" s="380">
        <f>'Test-AI'!N284</f>
        <v>0</v>
      </c>
      <c r="AC286" s="380">
        <f>'Test-AI'!O284</f>
        <v>0</v>
      </c>
      <c r="AD286" s="380">
        <f>(Summary!$C$58*AA286+Summary!$C$59*AB286+Summary!$C$60*AC286)/Summary!$C$61</f>
        <v>0</v>
      </c>
      <c r="AE286" s="380">
        <f>'Test-AI'!P284</f>
        <v>0</v>
      </c>
      <c r="AF286" s="380">
        <f>'Test-AI'!Q284</f>
        <v>0</v>
      </c>
      <c r="AG286" s="380">
        <f>'Test-AI'!R284</f>
        <v>0</v>
      </c>
      <c r="AH286" s="380">
        <f>'Test-AI'!S284</f>
        <v>0</v>
      </c>
      <c r="AI286" s="380">
        <f>'Test-AI'!T284</f>
        <v>0</v>
      </c>
      <c r="AJ286" s="380">
        <f>'Test-AI'!U284</f>
        <v>0</v>
      </c>
      <c r="AK286" s="380">
        <f>'Test-AI'!V284</f>
        <v>0</v>
      </c>
      <c r="AL286" s="380">
        <f>'Test-AI'!W284</f>
        <v>0</v>
      </c>
      <c r="AM286" s="380">
        <f>'Test-AI'!X284</f>
        <v>0</v>
      </c>
      <c r="AN286" s="380">
        <f>10*LOG10(1/((Summary!$C$75/10^(AK286/10)+Summary!$C$76/10^(AL286/10)+Summary!$C$77/10^(AM286/10))/Summary!$C$78))</f>
        <v>0</v>
      </c>
      <c r="AO286" s="131">
        <f>'Test-AI'!Y284</f>
        <v>0</v>
      </c>
      <c r="AP286" s="131">
        <f>'Test-AI'!Z284</f>
        <v>0</v>
      </c>
      <c r="AQ286" s="132">
        <f t="shared" si="20"/>
        <v>0</v>
      </c>
      <c r="AR286" s="134" t="e">
        <f t="shared" si="21"/>
        <v>#DIV/0!</v>
      </c>
      <c r="AS286" s="135" t="e">
        <f t="shared" si="22"/>
        <v>#DIV/0!</v>
      </c>
      <c r="AT286" s="136"/>
      <c r="AU286" s="136"/>
      <c r="AV286" s="495" t="s">
        <v>121</v>
      </c>
      <c r="AW286" s="478" t="e" cm="1">
        <f t="array" ref="AW286">bdRateExtend($G286:$G289,H286:H289,$Z286:$Z289,AA286:AA289)</f>
        <v>#VALUE!</v>
      </c>
      <c r="AX286" s="479" t="e" cm="1">
        <f t="array" ref="AX286">bdRateExtend($G286:$G291,H286:H291,$Z286:$Z291,AA286:AA291)</f>
        <v>#VALUE!</v>
      </c>
      <c r="AY286" s="479" t="e" cm="1">
        <f t="array" ref="AY286">bdRateExtend($G286:$G291,I286:I291,$Z286:$Z291,AB286:AB291)</f>
        <v>#VALUE!</v>
      </c>
      <c r="AZ286" s="496" t="e" cm="1">
        <f t="array" ref="AZ286">bdRateExtend($G286:$G291,J286:J291,$Z286:$Z291,AC286:AC291)</f>
        <v>#VALUE!</v>
      </c>
      <c r="BA286" s="496" t="e" cm="1">
        <f t="array" ref="BA286">bdRateExtend($G286:$G291,K286:K291,$Z286:$Z291,AD286:AD291)</f>
        <v>#VALUE!</v>
      </c>
      <c r="BB286" s="479" t="e">
        <f>(Summary!$C$89*AX286+Summary!$C$90*AY286+Summary!$C$91*AZ286)/Summary!$C$92</f>
        <v>#VALUE!</v>
      </c>
      <c r="BC286" s="478" t="e" cm="1">
        <f t="array" ref="BC286">bdRateExtend($G286:$G289,L286:L289,$Z286:$Z289,AE286:AE289)</f>
        <v>#VALUE!</v>
      </c>
      <c r="BD286" s="475" t="e" cm="1">
        <f t="array" ref="BD286">bdRateExtend($G286:$G291,L286:L291,$Z286:$Z291,AE286:AE291)</f>
        <v>#VALUE!</v>
      </c>
      <c r="BE286" s="478" t="e" cm="1">
        <f t="array" ref="BE286">bdRateExtend($G286:$G289,M286:M289,$Z286:$Z289,AF286:AF289)</f>
        <v>#VALUE!</v>
      </c>
      <c r="BF286" s="475" t="e" cm="1">
        <f t="array" ref="BF286">bdRateExtend($G286:$G291,M286:M291,$Z286:$Z291,AF286:AF291)</f>
        <v>#VALUE!</v>
      </c>
      <c r="BG286" s="474" t="e" cm="1">
        <f t="array" ref="BG286">bdRateExtend($G286:$G289,N286:N289,$Z286:$Z289,AG286:AG289,"None", FALSE,1)</f>
        <v>#VALUE!</v>
      </c>
      <c r="BH286" s="475" t="e" cm="1">
        <f t="array" ref="BH286">bdRateExtend($G286:$G291,N286:N291,$Z286:$Z291,AG286:AG291,"None", FALSE,1)</f>
        <v>#VALUE!</v>
      </c>
      <c r="BI286" s="474" t="e" cm="1">
        <f t="array" ref="BI286">bdRateExtend($G286:$G289,O286:O289,$Z286:$Z289,AH286:AH289,"None", FALSE,1)</f>
        <v>#VALUE!</v>
      </c>
      <c r="BJ286" s="475" t="e" cm="1">
        <f t="array" ref="BJ286">bdRateExtend($G286:$G291,O286:O291,$Z286:$Z291,AH286:AH291,"None", FALSE,1)</f>
        <v>#VALUE!</v>
      </c>
      <c r="BK286" s="478" t="e" cm="1">
        <f t="array" ref="BK286">bdRateExtend($G286:$G289,P286:P289,$Z286:$Z289,AI286:AI289)</f>
        <v>#VALUE!</v>
      </c>
      <c r="BL286" s="475" t="e" cm="1">
        <f t="array" ref="BL286">bdRateExtend($G286:$G291,P286:P291,$Z286:$Z291,AI286:AI291)</f>
        <v>#VALUE!</v>
      </c>
      <c r="BM286" s="478" t="e" cm="1">
        <f t="array" ref="BM286">bdRateExtend($G286:$G289,Q286:Q289,$Z286:$Z289,AJ286:AJ289)</f>
        <v>#VALUE!</v>
      </c>
      <c r="BN286" s="475" t="e" cm="1">
        <f t="array" ref="BN286">bdRateExtend($G286:$G291,Q286:Q291,$Z286:$Z291,AJ286:AJ291)</f>
        <v>#VALUE!</v>
      </c>
      <c r="BO286" s="478" t="e" cm="1">
        <f t="array" ref="BO286">bdRateExtend($G286:$G289,R286:R289,$Z286:$Z289,AK286:AK289)</f>
        <v>#VALUE!</v>
      </c>
      <c r="BP286" s="479" t="e" cm="1">
        <f t="array" ref="BP286">bdRateExtend($G286:$G291,R286:R291,$Z286:$Z291,AK286:AK291)</f>
        <v>#VALUE!</v>
      </c>
      <c r="BQ286" s="479" t="e" cm="1">
        <f t="array" ref="BQ286">bdRateExtend($G286:$G291,S286:S291,$Z286:$Z291,AL286:AL291)</f>
        <v>#VALUE!</v>
      </c>
      <c r="BR286" s="479" t="e" cm="1">
        <f t="array" ref="BR286">bdRateExtend($G286:$G291,T286:T291,$Z286:$Z291,AM286:AM291)</f>
        <v>#VALUE!</v>
      </c>
      <c r="BS286" s="479" t="e" cm="1">
        <f t="array" ref="BS286">bdRateExtend($G286:$G291,U286:U291,$Z286:$Z291,AN286:AN291)</f>
        <v>#VALUE!</v>
      </c>
      <c r="BT286" s="479" t="e">
        <f>(Summary!$C$103*BP286+Summary!$C$104*BQ286+Summary!$C$105*BR286)/Summary!$C$106</f>
        <v>#VALUE!</v>
      </c>
      <c r="BU286" s="462" cm="1">
        <f t="array" ref="BU286">testVMAFRange($G286:$G289,N286:N289,$Z286:$Z289,AG286:AG289)</f>
        <v>0</v>
      </c>
      <c r="BV286" s="464" cm="1">
        <f t="array" ref="BV286">testVMAFRange($G286:$G291,N286:N291,$Z286:$Z291,AG286:AG291)</f>
        <v>0</v>
      </c>
      <c r="BW286" s="462" cm="1">
        <f t="array" ref="BW286">testVMAFRange($G286:$G289,O286:O289,$Z286:$Z289,AH286:AH289)</f>
        <v>0</v>
      </c>
      <c r="BX286" s="464" cm="1">
        <f t="array" ref="BX286">testVMAFRange($G286:$G291,O286:O291,$Z286:$Z291,AH286:AH291)</f>
        <v>0</v>
      </c>
    </row>
    <row r="287" spans="1:76" ht="17" customHeight="1" x14ac:dyDescent="0.35">
      <c r="A287" s="516"/>
      <c r="B287" s="483"/>
      <c r="C287" s="520"/>
      <c r="D287" s="490"/>
      <c r="E287" s="493"/>
      <c r="F287" s="138">
        <v>23</v>
      </c>
      <c r="G287" s="139">
        <f>'Anchor-AI'!L285</f>
        <v>0</v>
      </c>
      <c r="H287" s="140">
        <f>'Anchor-AI'!M285</f>
        <v>0</v>
      </c>
      <c r="I287" s="140">
        <f>'Anchor-AI'!N285</f>
        <v>0</v>
      </c>
      <c r="J287" s="140">
        <f>'Anchor-AI'!O285</f>
        <v>0</v>
      </c>
      <c r="K287" s="140">
        <f>(Summary!$C$58*H287+Summary!$C$59*I287+Summary!$C$60*J287)/Summary!$C$61</f>
        <v>0</v>
      </c>
      <c r="L287" s="140">
        <f>'Anchor-AI'!P285</f>
        <v>0</v>
      </c>
      <c r="M287" s="140">
        <f>'Anchor-AI'!Q285</f>
        <v>0</v>
      </c>
      <c r="N287" s="140">
        <f>'Anchor-AI'!R285</f>
        <v>0</v>
      </c>
      <c r="O287" s="140">
        <f>'Anchor-AI'!S285</f>
        <v>0</v>
      </c>
      <c r="P287" s="140">
        <f>'Anchor-AI'!T285</f>
        <v>0</v>
      </c>
      <c r="Q287" s="140">
        <f>'Anchor-AI'!U285</f>
        <v>0</v>
      </c>
      <c r="R287" s="140">
        <f>'Anchor-AI'!V285</f>
        <v>0</v>
      </c>
      <c r="S287" s="140">
        <f>'Anchor-AI'!W285</f>
        <v>0</v>
      </c>
      <c r="T287" s="140">
        <f>'Anchor-AI'!X285</f>
        <v>0</v>
      </c>
      <c r="U287" s="140">
        <f>10*LOG10(1/((Summary!$C$75/10^(R287/10)+Summary!$C$76/10^(S287/10)+Summary!$C$77/10^(T287/10))/Summary!$C$78))</f>
        <v>0</v>
      </c>
      <c r="V287" s="140">
        <f>'Anchor-AI'!Y285</f>
        <v>0</v>
      </c>
      <c r="W287" s="140">
        <f>'Anchor-AI'!Z285</f>
        <v>0</v>
      </c>
      <c r="X287" s="141">
        <f t="shared" si="19"/>
        <v>0</v>
      </c>
      <c r="Y287" s="133"/>
      <c r="Z287" s="139">
        <f>'Test-AI'!L285</f>
        <v>0</v>
      </c>
      <c r="AA287" s="381">
        <f>'Test-AI'!M285</f>
        <v>0</v>
      </c>
      <c r="AB287" s="381">
        <f>'Test-AI'!N285</f>
        <v>0</v>
      </c>
      <c r="AC287" s="381">
        <f>'Test-AI'!O285</f>
        <v>0</v>
      </c>
      <c r="AD287" s="381">
        <f>(Summary!$C$58*AA287+Summary!$C$59*AB287+Summary!$C$60*AC287)/Summary!$C$61</f>
        <v>0</v>
      </c>
      <c r="AE287" s="381">
        <f>'Test-AI'!P285</f>
        <v>0</v>
      </c>
      <c r="AF287" s="381">
        <f>'Test-AI'!Q285</f>
        <v>0</v>
      </c>
      <c r="AG287" s="381">
        <f>'Test-AI'!R285</f>
        <v>0</v>
      </c>
      <c r="AH287" s="381">
        <f>'Test-AI'!S285</f>
        <v>0</v>
      </c>
      <c r="AI287" s="381">
        <f>'Test-AI'!T285</f>
        <v>0</v>
      </c>
      <c r="AJ287" s="381">
        <f>'Test-AI'!U285</f>
        <v>0</v>
      </c>
      <c r="AK287" s="381">
        <f>'Test-AI'!V285</f>
        <v>0</v>
      </c>
      <c r="AL287" s="381">
        <f>'Test-AI'!W285</f>
        <v>0</v>
      </c>
      <c r="AM287" s="381">
        <f>'Test-AI'!X285</f>
        <v>0</v>
      </c>
      <c r="AN287" s="381">
        <f>10*LOG10(1/((Summary!$C$75/10^(AK287/10)+Summary!$C$76/10^(AL287/10)+Summary!$C$77/10^(AM287/10))/Summary!$C$78))</f>
        <v>0</v>
      </c>
      <c r="AO287" s="140">
        <f>'Test-AI'!Y285</f>
        <v>0</v>
      </c>
      <c r="AP287" s="140">
        <f>'Test-AI'!Z285</f>
        <v>0</v>
      </c>
      <c r="AQ287" s="141">
        <f t="shared" si="20"/>
        <v>0</v>
      </c>
      <c r="AR287" s="142" t="e">
        <f t="shared" si="21"/>
        <v>#DIV/0!</v>
      </c>
      <c r="AS287" s="143" t="e">
        <f t="shared" si="22"/>
        <v>#DIV/0!</v>
      </c>
      <c r="AT287" s="136"/>
      <c r="AU287" s="136"/>
      <c r="AV287" s="467"/>
      <c r="AW287" s="468"/>
      <c r="AX287" s="480"/>
      <c r="AY287" s="480"/>
      <c r="AZ287" s="497"/>
      <c r="BA287" s="497"/>
      <c r="BB287" s="480"/>
      <c r="BC287" s="468"/>
      <c r="BD287" s="476"/>
      <c r="BE287" s="468"/>
      <c r="BF287" s="476"/>
      <c r="BG287" s="469"/>
      <c r="BH287" s="476"/>
      <c r="BI287" s="469"/>
      <c r="BJ287" s="476"/>
      <c r="BK287" s="468"/>
      <c r="BL287" s="476"/>
      <c r="BM287" s="468"/>
      <c r="BN287" s="476"/>
      <c r="BO287" s="468"/>
      <c r="BP287" s="480"/>
      <c r="BQ287" s="480"/>
      <c r="BR287" s="480"/>
      <c r="BS287" s="480"/>
      <c r="BT287" s="480"/>
      <c r="BU287" s="463"/>
      <c r="BV287" s="465"/>
      <c r="BW287" s="463"/>
      <c r="BX287" s="465"/>
    </row>
    <row r="288" spans="1:76" ht="17" customHeight="1" x14ac:dyDescent="0.35">
      <c r="A288" s="516"/>
      <c r="B288" s="483"/>
      <c r="C288" s="520"/>
      <c r="D288" s="490"/>
      <c r="E288" s="493"/>
      <c r="F288" s="138">
        <v>31</v>
      </c>
      <c r="G288" s="139">
        <f>'Anchor-AI'!L286</f>
        <v>0</v>
      </c>
      <c r="H288" s="140">
        <f>'Anchor-AI'!M286</f>
        <v>0</v>
      </c>
      <c r="I288" s="140">
        <f>'Anchor-AI'!N286</f>
        <v>0</v>
      </c>
      <c r="J288" s="140">
        <f>'Anchor-AI'!O286</f>
        <v>0</v>
      </c>
      <c r="K288" s="140">
        <f>(Summary!$C$58*H288+Summary!$C$59*I288+Summary!$C$60*J288)/Summary!$C$61</f>
        <v>0</v>
      </c>
      <c r="L288" s="140">
        <f>'Anchor-AI'!P286</f>
        <v>0</v>
      </c>
      <c r="M288" s="140">
        <f>'Anchor-AI'!Q286</f>
        <v>0</v>
      </c>
      <c r="N288" s="140">
        <f>'Anchor-AI'!R286</f>
        <v>0</v>
      </c>
      <c r="O288" s="140">
        <f>'Anchor-AI'!S286</f>
        <v>0</v>
      </c>
      <c r="P288" s="140">
        <f>'Anchor-AI'!T286</f>
        <v>0</v>
      </c>
      <c r="Q288" s="140">
        <f>'Anchor-AI'!U286</f>
        <v>0</v>
      </c>
      <c r="R288" s="140">
        <f>'Anchor-AI'!V286</f>
        <v>0</v>
      </c>
      <c r="S288" s="140">
        <f>'Anchor-AI'!W286</f>
        <v>0</v>
      </c>
      <c r="T288" s="140">
        <f>'Anchor-AI'!X286</f>
        <v>0</v>
      </c>
      <c r="U288" s="140">
        <f>10*LOG10(1/((Summary!$C$75/10^(R288/10)+Summary!$C$76/10^(S288/10)+Summary!$C$77/10^(T288/10))/Summary!$C$78))</f>
        <v>0</v>
      </c>
      <c r="V288" s="140">
        <f>'Anchor-AI'!Y286</f>
        <v>0</v>
      </c>
      <c r="W288" s="140">
        <f>'Anchor-AI'!Z286</f>
        <v>0</v>
      </c>
      <c r="X288" s="141">
        <f t="shared" si="19"/>
        <v>0</v>
      </c>
      <c r="Y288" s="133"/>
      <c r="Z288" s="139">
        <f>'Test-AI'!L286</f>
        <v>0</v>
      </c>
      <c r="AA288" s="381">
        <f>'Test-AI'!M286</f>
        <v>0</v>
      </c>
      <c r="AB288" s="381">
        <f>'Test-AI'!N286</f>
        <v>0</v>
      </c>
      <c r="AC288" s="381">
        <f>'Test-AI'!O286</f>
        <v>0</v>
      </c>
      <c r="AD288" s="381">
        <f>(Summary!$C$58*AA288+Summary!$C$59*AB288+Summary!$C$60*AC288)/Summary!$C$61</f>
        <v>0</v>
      </c>
      <c r="AE288" s="381">
        <f>'Test-AI'!P286</f>
        <v>0</v>
      </c>
      <c r="AF288" s="381">
        <f>'Test-AI'!Q286</f>
        <v>0</v>
      </c>
      <c r="AG288" s="381">
        <f>'Test-AI'!R286</f>
        <v>0</v>
      </c>
      <c r="AH288" s="381">
        <f>'Test-AI'!S286</f>
        <v>0</v>
      </c>
      <c r="AI288" s="381">
        <f>'Test-AI'!T286</f>
        <v>0</v>
      </c>
      <c r="AJ288" s="381">
        <f>'Test-AI'!U286</f>
        <v>0</v>
      </c>
      <c r="AK288" s="381">
        <f>'Test-AI'!V286</f>
        <v>0</v>
      </c>
      <c r="AL288" s="381">
        <f>'Test-AI'!W286</f>
        <v>0</v>
      </c>
      <c r="AM288" s="381">
        <f>'Test-AI'!X286</f>
        <v>0</v>
      </c>
      <c r="AN288" s="381">
        <f>10*LOG10(1/((Summary!$C$75/10^(AK288/10)+Summary!$C$76/10^(AL288/10)+Summary!$C$77/10^(AM288/10))/Summary!$C$78))</f>
        <v>0</v>
      </c>
      <c r="AO288" s="140">
        <f>'Test-AI'!Y286</f>
        <v>0</v>
      </c>
      <c r="AP288" s="140">
        <f>'Test-AI'!Z286</f>
        <v>0</v>
      </c>
      <c r="AQ288" s="141">
        <f t="shared" si="20"/>
        <v>0</v>
      </c>
      <c r="AR288" s="142" t="e">
        <f t="shared" si="21"/>
        <v>#DIV/0!</v>
      </c>
      <c r="AS288" s="143" t="e">
        <f t="shared" si="22"/>
        <v>#DIV/0!</v>
      </c>
      <c r="AT288" s="136"/>
      <c r="AU288" s="136"/>
      <c r="AV288" s="467" t="s">
        <v>122</v>
      </c>
      <c r="AW288" s="468" t="e" cm="1">
        <f t="array" ref="AW288">bdRateExtend($G287:$G290,H287:H290,$Z287:$Z290,AA287:AA290)</f>
        <v>#VALUE!</v>
      </c>
      <c r="AX288" s="480"/>
      <c r="AY288" s="480"/>
      <c r="AZ288" s="497"/>
      <c r="BA288" s="497"/>
      <c r="BB288" s="480"/>
      <c r="BC288" s="468" t="e" cm="1">
        <f t="array" ref="BC288">bdRateExtend($G287:$G290,L287:L290,$Z287:$Z290,AE287:AE290)</f>
        <v>#VALUE!</v>
      </c>
      <c r="BD288" s="476"/>
      <c r="BE288" s="468" t="e" cm="1">
        <f t="array" ref="BE288">bdRateExtend($G287:$G290,M287:M290,$Z287:$Z290,AF287:AF290)</f>
        <v>#VALUE!</v>
      </c>
      <c r="BF288" s="476"/>
      <c r="BG288" s="469" t="e" cm="1">
        <f t="array" ref="BG288">bdRateExtend($G287:$G290,N287:N290,$Z287:$Z290,AG287:AG290,"None", FALSE,1)</f>
        <v>#VALUE!</v>
      </c>
      <c r="BH288" s="476"/>
      <c r="BI288" s="469" t="e" cm="1">
        <f t="array" ref="BI288">bdRateExtend($G287:$G290,O287:O290,$Z287:$Z290,AH287:AH290,"None", FALSE,1)</f>
        <v>#VALUE!</v>
      </c>
      <c r="BJ288" s="476"/>
      <c r="BK288" s="468" t="e" cm="1">
        <f t="array" ref="BK288">bdRateExtend($G287:$G290,P287:P290,$Z287:$Z290,AI287:AI290)</f>
        <v>#VALUE!</v>
      </c>
      <c r="BL288" s="476"/>
      <c r="BM288" s="468" t="e" cm="1">
        <f t="array" ref="BM288">bdRateExtend($G287:$G290,Q287:Q290,$Z287:$Z290,AJ287:AJ290)</f>
        <v>#VALUE!</v>
      </c>
      <c r="BN288" s="476"/>
      <c r="BO288" s="468" t="e" cm="1">
        <f t="array" ref="BO288">bdRateExtend($G287:$G290,R287:R290,$Z287:$Z290,AK287:AK290)</f>
        <v>#VALUE!</v>
      </c>
      <c r="BP288" s="480"/>
      <c r="BQ288" s="480"/>
      <c r="BR288" s="480"/>
      <c r="BS288" s="480"/>
      <c r="BT288" s="480"/>
      <c r="BU288" s="463" cm="1">
        <f t="array" ref="BU288">testVMAFRange($G287:$G290,N287:N290,$Z287:$Z290,AG287:AG290)</f>
        <v>0</v>
      </c>
      <c r="BV288" s="465"/>
      <c r="BW288" s="463" cm="1">
        <f t="array" ref="BW288">testVMAFRange($G287:$G290,O287:O290,$Z287:$Z290,AH287:AH290)</f>
        <v>0</v>
      </c>
      <c r="BX288" s="465"/>
    </row>
    <row r="289" spans="1:76" ht="17" customHeight="1" x14ac:dyDescent="0.35">
      <c r="A289" s="516"/>
      <c r="B289" s="483"/>
      <c r="C289" s="520"/>
      <c r="D289" s="490"/>
      <c r="E289" s="493"/>
      <c r="F289" s="138">
        <v>39</v>
      </c>
      <c r="G289" s="139">
        <f>'Anchor-AI'!L287</f>
        <v>0</v>
      </c>
      <c r="H289" s="140">
        <f>'Anchor-AI'!M287</f>
        <v>0</v>
      </c>
      <c r="I289" s="140">
        <f>'Anchor-AI'!N287</f>
        <v>0</v>
      </c>
      <c r="J289" s="140">
        <f>'Anchor-AI'!O287</f>
        <v>0</v>
      </c>
      <c r="K289" s="140">
        <f>(Summary!$C$58*H289+Summary!$C$59*I289+Summary!$C$60*J289)/Summary!$C$61</f>
        <v>0</v>
      </c>
      <c r="L289" s="140">
        <f>'Anchor-AI'!P287</f>
        <v>0</v>
      </c>
      <c r="M289" s="140">
        <f>'Anchor-AI'!Q287</f>
        <v>0</v>
      </c>
      <c r="N289" s="140">
        <f>'Anchor-AI'!R287</f>
        <v>0</v>
      </c>
      <c r="O289" s="140">
        <f>'Anchor-AI'!S287</f>
        <v>0</v>
      </c>
      <c r="P289" s="140">
        <f>'Anchor-AI'!T287</f>
        <v>0</v>
      </c>
      <c r="Q289" s="140">
        <f>'Anchor-AI'!U287</f>
        <v>0</v>
      </c>
      <c r="R289" s="140">
        <f>'Anchor-AI'!V287</f>
        <v>0</v>
      </c>
      <c r="S289" s="140">
        <f>'Anchor-AI'!W287</f>
        <v>0</v>
      </c>
      <c r="T289" s="140">
        <f>'Anchor-AI'!X287</f>
        <v>0</v>
      </c>
      <c r="U289" s="140">
        <f>10*LOG10(1/((Summary!$C$75/10^(R289/10)+Summary!$C$76/10^(S289/10)+Summary!$C$77/10^(T289/10))/Summary!$C$78))</f>
        <v>0</v>
      </c>
      <c r="V289" s="140">
        <f>'Anchor-AI'!Y287</f>
        <v>0</v>
      </c>
      <c r="W289" s="140">
        <f>'Anchor-AI'!Z287</f>
        <v>0</v>
      </c>
      <c r="X289" s="141">
        <f t="shared" si="19"/>
        <v>0</v>
      </c>
      <c r="Y289" s="133"/>
      <c r="Z289" s="139">
        <f>'Test-AI'!L287</f>
        <v>0</v>
      </c>
      <c r="AA289" s="381">
        <f>'Test-AI'!M287</f>
        <v>0</v>
      </c>
      <c r="AB289" s="381">
        <f>'Test-AI'!N287</f>
        <v>0</v>
      </c>
      <c r="AC289" s="381">
        <f>'Test-AI'!O287</f>
        <v>0</v>
      </c>
      <c r="AD289" s="381">
        <f>(Summary!$C$58*AA289+Summary!$C$59*AB289+Summary!$C$60*AC289)/Summary!$C$61</f>
        <v>0</v>
      </c>
      <c r="AE289" s="381">
        <f>'Test-AI'!P287</f>
        <v>0</v>
      </c>
      <c r="AF289" s="381">
        <f>'Test-AI'!Q287</f>
        <v>0</v>
      </c>
      <c r="AG289" s="381">
        <f>'Test-AI'!R287</f>
        <v>0</v>
      </c>
      <c r="AH289" s="381">
        <f>'Test-AI'!S287</f>
        <v>0</v>
      </c>
      <c r="AI289" s="381">
        <f>'Test-AI'!T287</f>
        <v>0</v>
      </c>
      <c r="AJ289" s="381">
        <f>'Test-AI'!U287</f>
        <v>0</v>
      </c>
      <c r="AK289" s="381">
        <f>'Test-AI'!V287</f>
        <v>0</v>
      </c>
      <c r="AL289" s="381">
        <f>'Test-AI'!W287</f>
        <v>0</v>
      </c>
      <c r="AM289" s="381">
        <f>'Test-AI'!X287</f>
        <v>0</v>
      </c>
      <c r="AN289" s="381">
        <f>10*LOG10(1/((Summary!$C$75/10^(AK289/10)+Summary!$C$76/10^(AL289/10)+Summary!$C$77/10^(AM289/10))/Summary!$C$78))</f>
        <v>0</v>
      </c>
      <c r="AO289" s="140">
        <f>'Test-AI'!Y287</f>
        <v>0</v>
      </c>
      <c r="AP289" s="140">
        <f>'Test-AI'!Z287</f>
        <v>0</v>
      </c>
      <c r="AQ289" s="141">
        <f t="shared" si="20"/>
        <v>0</v>
      </c>
      <c r="AR289" s="142" t="e">
        <f t="shared" si="21"/>
        <v>#DIV/0!</v>
      </c>
      <c r="AS289" s="143" t="e">
        <f t="shared" si="22"/>
        <v>#DIV/0!</v>
      </c>
      <c r="AT289" s="136"/>
      <c r="AU289" s="136"/>
      <c r="AV289" s="467"/>
      <c r="AW289" s="468"/>
      <c r="AX289" s="480"/>
      <c r="AY289" s="480"/>
      <c r="AZ289" s="497"/>
      <c r="BA289" s="497"/>
      <c r="BB289" s="480"/>
      <c r="BC289" s="468"/>
      <c r="BD289" s="476"/>
      <c r="BE289" s="468"/>
      <c r="BF289" s="476"/>
      <c r="BG289" s="469"/>
      <c r="BH289" s="476"/>
      <c r="BI289" s="469"/>
      <c r="BJ289" s="476"/>
      <c r="BK289" s="468"/>
      <c r="BL289" s="476"/>
      <c r="BM289" s="468"/>
      <c r="BN289" s="476"/>
      <c r="BO289" s="468"/>
      <c r="BP289" s="480"/>
      <c r="BQ289" s="480"/>
      <c r="BR289" s="480"/>
      <c r="BS289" s="480"/>
      <c r="BT289" s="480"/>
      <c r="BU289" s="463"/>
      <c r="BV289" s="465"/>
      <c r="BW289" s="463"/>
      <c r="BX289" s="465"/>
    </row>
    <row r="290" spans="1:76" ht="17" customHeight="1" x14ac:dyDescent="0.35">
      <c r="A290" s="516"/>
      <c r="B290" s="483"/>
      <c r="C290" s="520"/>
      <c r="D290" s="490"/>
      <c r="E290" s="493"/>
      <c r="F290" s="138">
        <v>47</v>
      </c>
      <c r="G290" s="139">
        <f>'Anchor-AI'!L288</f>
        <v>0</v>
      </c>
      <c r="H290" s="140">
        <f>'Anchor-AI'!M288</f>
        <v>0</v>
      </c>
      <c r="I290" s="140">
        <f>'Anchor-AI'!N288</f>
        <v>0</v>
      </c>
      <c r="J290" s="140">
        <f>'Anchor-AI'!O288</f>
        <v>0</v>
      </c>
      <c r="K290" s="140">
        <f>(Summary!$C$58*H290+Summary!$C$59*I290+Summary!$C$60*J290)/Summary!$C$61</f>
        <v>0</v>
      </c>
      <c r="L290" s="140">
        <f>'Anchor-AI'!P288</f>
        <v>0</v>
      </c>
      <c r="M290" s="140">
        <f>'Anchor-AI'!Q288</f>
        <v>0</v>
      </c>
      <c r="N290" s="140">
        <f>'Anchor-AI'!R288</f>
        <v>0</v>
      </c>
      <c r="O290" s="140">
        <f>'Anchor-AI'!S288</f>
        <v>0</v>
      </c>
      <c r="P290" s="140">
        <f>'Anchor-AI'!T288</f>
        <v>0</v>
      </c>
      <c r="Q290" s="140">
        <f>'Anchor-AI'!U288</f>
        <v>0</v>
      </c>
      <c r="R290" s="140">
        <f>'Anchor-AI'!V288</f>
        <v>0</v>
      </c>
      <c r="S290" s="140">
        <f>'Anchor-AI'!W288</f>
        <v>0</v>
      </c>
      <c r="T290" s="140">
        <f>'Anchor-AI'!X288</f>
        <v>0</v>
      </c>
      <c r="U290" s="140">
        <f>10*LOG10(1/((Summary!$C$75/10^(R290/10)+Summary!$C$76/10^(S290/10)+Summary!$C$77/10^(T290/10))/Summary!$C$78))</f>
        <v>0</v>
      </c>
      <c r="V290" s="140">
        <f>'Anchor-AI'!Y288</f>
        <v>0</v>
      </c>
      <c r="W290" s="140">
        <f>'Anchor-AI'!Z288</f>
        <v>0</v>
      </c>
      <c r="X290" s="141">
        <f t="shared" si="19"/>
        <v>0</v>
      </c>
      <c r="Y290" s="133"/>
      <c r="Z290" s="139">
        <f>'Test-AI'!L288</f>
        <v>0</v>
      </c>
      <c r="AA290" s="381">
        <f>'Test-AI'!M288</f>
        <v>0</v>
      </c>
      <c r="AB290" s="381">
        <f>'Test-AI'!N288</f>
        <v>0</v>
      </c>
      <c r="AC290" s="381">
        <f>'Test-AI'!O288</f>
        <v>0</v>
      </c>
      <c r="AD290" s="381">
        <f>(Summary!$C$58*AA290+Summary!$C$59*AB290+Summary!$C$60*AC290)/Summary!$C$61</f>
        <v>0</v>
      </c>
      <c r="AE290" s="381">
        <f>'Test-AI'!P288</f>
        <v>0</v>
      </c>
      <c r="AF290" s="381">
        <f>'Test-AI'!Q288</f>
        <v>0</v>
      </c>
      <c r="AG290" s="381">
        <f>'Test-AI'!R288</f>
        <v>0</v>
      </c>
      <c r="AH290" s="381">
        <f>'Test-AI'!S288</f>
        <v>0</v>
      </c>
      <c r="AI290" s="381">
        <f>'Test-AI'!T288</f>
        <v>0</v>
      </c>
      <c r="AJ290" s="381">
        <f>'Test-AI'!U288</f>
        <v>0</v>
      </c>
      <c r="AK290" s="381">
        <f>'Test-AI'!V288</f>
        <v>0</v>
      </c>
      <c r="AL290" s="381">
        <f>'Test-AI'!W288</f>
        <v>0</v>
      </c>
      <c r="AM290" s="381">
        <f>'Test-AI'!X288</f>
        <v>0</v>
      </c>
      <c r="AN290" s="381">
        <f>10*LOG10(1/((Summary!$C$75/10^(AK290/10)+Summary!$C$76/10^(AL290/10)+Summary!$C$77/10^(AM290/10))/Summary!$C$78))</f>
        <v>0</v>
      </c>
      <c r="AO290" s="140">
        <f>'Test-AI'!Y288</f>
        <v>0</v>
      </c>
      <c r="AP290" s="140">
        <f>'Test-AI'!Z288</f>
        <v>0</v>
      </c>
      <c r="AQ290" s="141">
        <f t="shared" si="20"/>
        <v>0</v>
      </c>
      <c r="AR290" s="142" t="e">
        <f t="shared" si="21"/>
        <v>#DIV/0!</v>
      </c>
      <c r="AS290" s="143" t="e">
        <f t="shared" si="22"/>
        <v>#DIV/0!</v>
      </c>
      <c r="AT290" s="136"/>
      <c r="AU290" s="136"/>
      <c r="AV290" s="467" t="s">
        <v>123</v>
      </c>
      <c r="AW290" s="468" t="e" cm="1">
        <f t="array" ref="AW290">bdRateExtend($G288:$G291,H288:H291,$Z288:$Z291,AA288:AA291)</f>
        <v>#VALUE!</v>
      </c>
      <c r="AX290" s="480"/>
      <c r="AY290" s="480"/>
      <c r="AZ290" s="497"/>
      <c r="BA290" s="497"/>
      <c r="BB290" s="480"/>
      <c r="BC290" s="468" t="e" cm="1">
        <f t="array" ref="BC290">bdRateExtend($G288:$G291,L288:L291,$Z288:$Z291,AE288:AE291)</f>
        <v>#VALUE!</v>
      </c>
      <c r="BD290" s="476"/>
      <c r="BE290" s="468" t="e" cm="1">
        <f t="array" ref="BE290">bdRateExtend($G288:$G291,M288:M291,$Z288:$Z291,AF288:AF291)</f>
        <v>#VALUE!</v>
      </c>
      <c r="BF290" s="476"/>
      <c r="BG290" s="469" t="e" cm="1">
        <f t="array" ref="BG290">bdRateExtend($G288:$G291,N288:N291,$Z288:$Z291,AG288:AG291,"None", FALSE,1)</f>
        <v>#VALUE!</v>
      </c>
      <c r="BH290" s="476"/>
      <c r="BI290" s="469" t="e" cm="1">
        <f t="array" ref="BI290">bdRateExtend($G288:$G291,O288:O291,$Z288:$Z291,AH288:AH291,"None", FALSE,1)</f>
        <v>#VALUE!</v>
      </c>
      <c r="BJ290" s="476"/>
      <c r="BK290" s="468" t="e" cm="1">
        <f t="array" ref="BK290">bdRateExtend($G288:$G291,P288:P291,$Z288:$Z291,AI288:AI291)</f>
        <v>#VALUE!</v>
      </c>
      <c r="BL290" s="476"/>
      <c r="BM290" s="468" t="e" cm="1">
        <f t="array" ref="BM290">bdRateExtend($G288:$G291,Q288:Q291,$Z288:$Z291,AJ288:AJ291)</f>
        <v>#VALUE!</v>
      </c>
      <c r="BN290" s="476"/>
      <c r="BO290" s="468" t="e" cm="1">
        <f t="array" ref="BO290">bdRateExtend($G288:$G291,R288:R291,$Z288:$Z291,AK288:AK291)</f>
        <v>#VALUE!</v>
      </c>
      <c r="BP290" s="480"/>
      <c r="BQ290" s="480"/>
      <c r="BR290" s="480"/>
      <c r="BS290" s="480"/>
      <c r="BT290" s="480"/>
      <c r="BU290" s="463" cm="1">
        <f t="array" ref="BU290">testVMAFRange($G288:$G291,N288:N291,$Z288:$Z291,AG288:AG291)</f>
        <v>0</v>
      </c>
      <c r="BV290" s="465"/>
      <c r="BW290" s="463" cm="1">
        <f t="array" ref="BW290">testVMAFRange($G288:$G291,O288:O291,$Z288:$Z291,AH288:AH291)</f>
        <v>0</v>
      </c>
      <c r="BX290" s="465"/>
    </row>
    <row r="291" spans="1:76" ht="17" customHeight="1" thickBot="1" x14ac:dyDescent="0.4">
      <c r="A291" s="517"/>
      <c r="B291" s="518"/>
      <c r="C291" s="521"/>
      <c r="D291" s="522"/>
      <c r="E291" s="523"/>
      <c r="F291" s="144">
        <v>55</v>
      </c>
      <c r="G291" s="145">
        <f>'Anchor-AI'!L289</f>
        <v>0</v>
      </c>
      <c r="H291" s="146">
        <f>'Anchor-AI'!M289</f>
        <v>0</v>
      </c>
      <c r="I291" s="146">
        <f>'Anchor-AI'!N289</f>
        <v>0</v>
      </c>
      <c r="J291" s="146">
        <f>'Anchor-AI'!O289</f>
        <v>0</v>
      </c>
      <c r="K291" s="146">
        <f>(Summary!$C$58*H291+Summary!$C$59*I291+Summary!$C$60*J291)/Summary!$C$61</f>
        <v>0</v>
      </c>
      <c r="L291" s="146">
        <f>'Anchor-AI'!P289</f>
        <v>0</v>
      </c>
      <c r="M291" s="146">
        <f>'Anchor-AI'!Q289</f>
        <v>0</v>
      </c>
      <c r="N291" s="146">
        <f>'Anchor-AI'!R289</f>
        <v>0</v>
      </c>
      <c r="O291" s="146">
        <f>'Anchor-AI'!S289</f>
        <v>0</v>
      </c>
      <c r="P291" s="146">
        <f>'Anchor-AI'!T289</f>
        <v>0</v>
      </c>
      <c r="Q291" s="146">
        <f>'Anchor-AI'!U289</f>
        <v>0</v>
      </c>
      <c r="R291" s="146">
        <f>'Anchor-AI'!V289</f>
        <v>0</v>
      </c>
      <c r="S291" s="146">
        <f>'Anchor-AI'!W289</f>
        <v>0</v>
      </c>
      <c r="T291" s="146">
        <f>'Anchor-AI'!X289</f>
        <v>0</v>
      </c>
      <c r="U291" s="146">
        <f>10*LOG10(1/((Summary!$C$75/10^(R291/10)+Summary!$C$76/10^(S291/10)+Summary!$C$77/10^(T291/10))/Summary!$C$78))</f>
        <v>0</v>
      </c>
      <c r="V291" s="140">
        <f>'Anchor-AI'!Y289</f>
        <v>0</v>
      </c>
      <c r="W291" s="140">
        <f>'Anchor-AI'!Z289</f>
        <v>0</v>
      </c>
      <c r="X291" s="147">
        <f t="shared" si="19"/>
        <v>0</v>
      </c>
      <c r="Y291" s="133"/>
      <c r="Z291" s="145">
        <f>'Test-AI'!L289</f>
        <v>0</v>
      </c>
      <c r="AA291" s="382">
        <f>'Test-AI'!M289</f>
        <v>0</v>
      </c>
      <c r="AB291" s="382">
        <f>'Test-AI'!N289</f>
        <v>0</v>
      </c>
      <c r="AC291" s="382">
        <f>'Test-AI'!O289</f>
        <v>0</v>
      </c>
      <c r="AD291" s="382">
        <f>(Summary!$C$58*AA291+Summary!$C$59*AB291+Summary!$C$60*AC291)/Summary!$C$61</f>
        <v>0</v>
      </c>
      <c r="AE291" s="382">
        <f>'Test-AI'!P289</f>
        <v>0</v>
      </c>
      <c r="AF291" s="382">
        <f>'Test-AI'!Q289</f>
        <v>0</v>
      </c>
      <c r="AG291" s="382">
        <f>'Test-AI'!R289</f>
        <v>0</v>
      </c>
      <c r="AH291" s="382">
        <f>'Test-AI'!S289</f>
        <v>0</v>
      </c>
      <c r="AI291" s="382">
        <f>'Test-AI'!T289</f>
        <v>0</v>
      </c>
      <c r="AJ291" s="382">
        <f>'Test-AI'!U289</f>
        <v>0</v>
      </c>
      <c r="AK291" s="382">
        <f>'Test-AI'!V289</f>
        <v>0</v>
      </c>
      <c r="AL291" s="382">
        <f>'Test-AI'!W289</f>
        <v>0</v>
      </c>
      <c r="AM291" s="382">
        <f>'Test-AI'!X289</f>
        <v>0</v>
      </c>
      <c r="AN291" s="382">
        <f>10*LOG10(1/((Summary!$C$75/10^(AK291/10)+Summary!$C$76/10^(AL291/10)+Summary!$C$77/10^(AM291/10))/Summary!$C$78))</f>
        <v>0</v>
      </c>
      <c r="AO291" s="140">
        <f>'Test-AI'!Y289</f>
        <v>0</v>
      </c>
      <c r="AP291" s="140">
        <f>'Test-AI'!Z289</f>
        <v>0</v>
      </c>
      <c r="AQ291" s="147">
        <f t="shared" si="20"/>
        <v>0</v>
      </c>
      <c r="AR291" s="148" t="e">
        <f t="shared" si="21"/>
        <v>#DIV/0!</v>
      </c>
      <c r="AS291" s="149" t="e">
        <f t="shared" si="22"/>
        <v>#DIV/0!</v>
      </c>
      <c r="AT291" s="136"/>
      <c r="AU291" s="136"/>
      <c r="AV291" s="470"/>
      <c r="AW291" s="471"/>
      <c r="AX291" s="481"/>
      <c r="AY291" s="481"/>
      <c r="AZ291" s="498"/>
      <c r="BA291" s="498"/>
      <c r="BB291" s="481"/>
      <c r="BC291" s="471"/>
      <c r="BD291" s="477"/>
      <c r="BE291" s="471"/>
      <c r="BF291" s="477"/>
      <c r="BG291" s="472"/>
      <c r="BH291" s="477"/>
      <c r="BI291" s="472"/>
      <c r="BJ291" s="477"/>
      <c r="BK291" s="471"/>
      <c r="BL291" s="477"/>
      <c r="BM291" s="471"/>
      <c r="BN291" s="477"/>
      <c r="BO291" s="471"/>
      <c r="BP291" s="481"/>
      <c r="BQ291" s="481"/>
      <c r="BR291" s="481"/>
      <c r="BS291" s="481"/>
      <c r="BT291" s="481"/>
      <c r="BU291" s="473"/>
      <c r="BV291" s="466"/>
      <c r="BW291" s="473"/>
      <c r="BX291" s="466"/>
    </row>
    <row r="292" spans="1:76" ht="17" customHeight="1" x14ac:dyDescent="0.35">
      <c r="A292" s="488" t="s">
        <v>103</v>
      </c>
      <c r="B292" s="482" t="s">
        <v>2</v>
      </c>
      <c r="C292" s="519" t="s">
        <v>24</v>
      </c>
      <c r="D292" s="489">
        <v>60</v>
      </c>
      <c r="E292" s="492">
        <v>8</v>
      </c>
      <c r="F292" s="129">
        <v>15</v>
      </c>
      <c r="G292" s="130">
        <f>'Anchor-AI'!L290</f>
        <v>0</v>
      </c>
      <c r="H292" s="131">
        <f>'Anchor-AI'!M290</f>
        <v>0</v>
      </c>
      <c r="I292" s="131">
        <f>'Anchor-AI'!N290</f>
        <v>0</v>
      </c>
      <c r="J292" s="131">
        <f>'Anchor-AI'!O290</f>
        <v>0</v>
      </c>
      <c r="K292" s="131">
        <f>(Summary!$C$58*H292+Summary!$C$59*I292+Summary!$C$60*J292)/Summary!$C$61</f>
        <v>0</v>
      </c>
      <c r="L292" s="131">
        <f>'Anchor-AI'!P290</f>
        <v>0</v>
      </c>
      <c r="M292" s="131">
        <f>'Anchor-AI'!Q290</f>
        <v>0</v>
      </c>
      <c r="N292" s="131">
        <f>'Anchor-AI'!R290</f>
        <v>0</v>
      </c>
      <c r="O292" s="131">
        <f>'Anchor-AI'!S290</f>
        <v>0</v>
      </c>
      <c r="P292" s="131">
        <f>'Anchor-AI'!T290</f>
        <v>0</v>
      </c>
      <c r="Q292" s="131">
        <f>'Anchor-AI'!U290</f>
        <v>0</v>
      </c>
      <c r="R292" s="131">
        <f>'Anchor-AI'!V290</f>
        <v>0</v>
      </c>
      <c r="S292" s="131">
        <f>'Anchor-AI'!W290</f>
        <v>0</v>
      </c>
      <c r="T292" s="131">
        <f>'Anchor-AI'!X290</f>
        <v>0</v>
      </c>
      <c r="U292" s="131">
        <f>10*LOG10(1/((Summary!$C$75/10^(R292/10)+Summary!$C$76/10^(S292/10)+Summary!$C$77/10^(T292/10))/Summary!$C$78))</f>
        <v>0</v>
      </c>
      <c r="V292" s="131">
        <f>'Anchor-AI'!Y290</f>
        <v>0</v>
      </c>
      <c r="W292" s="131">
        <f>'Anchor-AI'!Z290</f>
        <v>0</v>
      </c>
      <c r="X292" s="132">
        <f t="shared" si="19"/>
        <v>0</v>
      </c>
      <c r="Y292" s="133"/>
      <c r="Z292" s="130">
        <f>'Test-AI'!L290</f>
        <v>0</v>
      </c>
      <c r="AA292" s="380">
        <f>'Test-AI'!M290</f>
        <v>0</v>
      </c>
      <c r="AB292" s="380">
        <f>'Test-AI'!N290</f>
        <v>0</v>
      </c>
      <c r="AC292" s="380">
        <f>'Test-AI'!O290</f>
        <v>0</v>
      </c>
      <c r="AD292" s="380">
        <f>(Summary!$C$58*AA292+Summary!$C$59*AB292+Summary!$C$60*AC292)/Summary!$C$61</f>
        <v>0</v>
      </c>
      <c r="AE292" s="380">
        <f>'Test-AI'!P290</f>
        <v>0</v>
      </c>
      <c r="AF292" s="380">
        <f>'Test-AI'!Q290</f>
        <v>0</v>
      </c>
      <c r="AG292" s="380">
        <f>'Test-AI'!R290</f>
        <v>0</v>
      </c>
      <c r="AH292" s="380">
        <f>'Test-AI'!S290</f>
        <v>0</v>
      </c>
      <c r="AI292" s="380">
        <f>'Test-AI'!T290</f>
        <v>0</v>
      </c>
      <c r="AJ292" s="380">
        <f>'Test-AI'!U290</f>
        <v>0</v>
      </c>
      <c r="AK292" s="380">
        <f>'Test-AI'!V290</f>
        <v>0</v>
      </c>
      <c r="AL292" s="380">
        <f>'Test-AI'!W290</f>
        <v>0</v>
      </c>
      <c r="AM292" s="380">
        <f>'Test-AI'!X290</f>
        <v>0</v>
      </c>
      <c r="AN292" s="380">
        <f>10*LOG10(1/((Summary!$C$75/10^(AK292/10)+Summary!$C$76/10^(AL292/10)+Summary!$C$77/10^(AM292/10))/Summary!$C$78))</f>
        <v>0</v>
      </c>
      <c r="AO292" s="131">
        <f>'Test-AI'!Y290</f>
        <v>0</v>
      </c>
      <c r="AP292" s="131">
        <f>'Test-AI'!Z290</f>
        <v>0</v>
      </c>
      <c r="AQ292" s="132">
        <f t="shared" si="20"/>
        <v>0</v>
      </c>
      <c r="AR292" s="134" t="e">
        <f t="shared" si="21"/>
        <v>#DIV/0!</v>
      </c>
      <c r="AS292" s="135" t="e">
        <f t="shared" si="22"/>
        <v>#DIV/0!</v>
      </c>
      <c r="AT292" s="136"/>
      <c r="AU292" s="136"/>
      <c r="AV292" s="495" t="s">
        <v>121</v>
      </c>
      <c r="AW292" s="478" t="e" cm="1">
        <f t="array" ref="AW292">bdRateExtend($G292:$G295,H292:H295,$Z292:$Z295,AA292:AA295)</f>
        <v>#VALUE!</v>
      </c>
      <c r="AX292" s="479" t="e" cm="1">
        <f t="array" ref="AX292">bdRateExtend($G292:$G297,H292:H297,$Z292:$Z297,AA292:AA297)</f>
        <v>#VALUE!</v>
      </c>
      <c r="AY292" s="479" t="e" cm="1">
        <f t="array" ref="AY292">bdRateExtend($G292:$G297,I292:I297,$Z292:$Z297,AB292:AB297)</f>
        <v>#VALUE!</v>
      </c>
      <c r="AZ292" s="496" t="e" cm="1">
        <f t="array" ref="AZ292">bdRateExtend($G292:$G297,J292:J297,$Z292:$Z297,AC292:AC297)</f>
        <v>#VALUE!</v>
      </c>
      <c r="BA292" s="496" t="e" cm="1">
        <f t="array" ref="BA292">bdRateExtend($G292:$G297,K292:K297,$Z292:$Z297,AD292:AD297)</f>
        <v>#VALUE!</v>
      </c>
      <c r="BB292" s="479" t="e">
        <f>(Summary!$C$89*AX292+Summary!$C$90*AY292+Summary!$C$91*AZ292)/Summary!$C$92</f>
        <v>#VALUE!</v>
      </c>
      <c r="BC292" s="478" t="e" cm="1">
        <f t="array" ref="BC292">bdRateExtend($G292:$G295,L292:L295,$Z292:$Z295,AE292:AE295)</f>
        <v>#VALUE!</v>
      </c>
      <c r="BD292" s="475" t="e" cm="1">
        <f t="array" ref="BD292">bdRateExtend($G292:$G297,L292:L297,$Z292:$Z297,AE292:AE297)</f>
        <v>#VALUE!</v>
      </c>
      <c r="BE292" s="478" t="e" cm="1">
        <f t="array" ref="BE292">bdRateExtend($G292:$G295,M292:M295,$Z292:$Z295,AF292:AF295)</f>
        <v>#VALUE!</v>
      </c>
      <c r="BF292" s="475" t="e" cm="1">
        <f t="array" ref="BF292">bdRateExtend($G292:$G297,M292:M297,$Z292:$Z297,AF292:AF297)</f>
        <v>#VALUE!</v>
      </c>
      <c r="BG292" s="474" t="e" cm="1">
        <f t="array" ref="BG292">bdRateExtend($G292:$G295,N292:N295,$Z292:$Z295,AG292:AG295,"None", FALSE,1)</f>
        <v>#VALUE!</v>
      </c>
      <c r="BH292" s="475" t="e" cm="1">
        <f t="array" ref="BH292">bdRateExtend($G292:$G297,N292:N297,$Z292:$Z297,AG292:AG297,"None", FALSE,1)</f>
        <v>#VALUE!</v>
      </c>
      <c r="BI292" s="474" t="e" cm="1">
        <f t="array" ref="BI292">bdRateExtend($G292:$G295,O292:O295,$Z292:$Z295,AH292:AH295,"None", FALSE,1)</f>
        <v>#VALUE!</v>
      </c>
      <c r="BJ292" s="475" t="e" cm="1">
        <f t="array" ref="BJ292">bdRateExtend($G292:$G297,O292:O297,$Z292:$Z297,AH292:AH297,"None", FALSE,1)</f>
        <v>#VALUE!</v>
      </c>
      <c r="BK292" s="478" t="e" cm="1">
        <f t="array" ref="BK292">bdRateExtend($G292:$G295,P292:P295,$Z292:$Z295,AI292:AI295)</f>
        <v>#VALUE!</v>
      </c>
      <c r="BL292" s="475" t="e" cm="1">
        <f t="array" ref="BL292">bdRateExtend($G292:$G297,P292:P297,$Z292:$Z297,AI292:AI297)</f>
        <v>#VALUE!</v>
      </c>
      <c r="BM292" s="478" t="e" cm="1">
        <f t="array" ref="BM292">bdRateExtend($G292:$G295,Q292:Q295,$Z292:$Z295,AJ292:AJ295)</f>
        <v>#VALUE!</v>
      </c>
      <c r="BN292" s="475" t="e" cm="1">
        <f t="array" ref="BN292">bdRateExtend($G292:$G297,Q292:Q297,$Z292:$Z297,AJ292:AJ297)</f>
        <v>#VALUE!</v>
      </c>
      <c r="BO292" s="478" t="e" cm="1">
        <f t="array" ref="BO292">bdRateExtend($G292:$G295,R292:R295,$Z292:$Z295,AK292:AK295)</f>
        <v>#VALUE!</v>
      </c>
      <c r="BP292" s="479" t="e" cm="1">
        <f t="array" ref="BP292">bdRateExtend($G292:$G297,R292:R297,$Z292:$Z297,AK292:AK297)</f>
        <v>#VALUE!</v>
      </c>
      <c r="BQ292" s="479" t="e" cm="1">
        <f t="array" ref="BQ292">bdRateExtend($G292:$G297,S292:S297,$Z292:$Z297,AL292:AL297)</f>
        <v>#VALUE!</v>
      </c>
      <c r="BR292" s="479" t="e" cm="1">
        <f t="array" ref="BR292">bdRateExtend($G292:$G297,T292:T297,$Z292:$Z297,AM292:AM297)</f>
        <v>#VALUE!</v>
      </c>
      <c r="BS292" s="479" t="e" cm="1">
        <f t="array" ref="BS292">bdRateExtend($G292:$G297,U292:U297,$Z292:$Z297,AN292:AN297)</f>
        <v>#VALUE!</v>
      </c>
      <c r="BT292" s="479" t="e">
        <f>(Summary!$C$103*BP292+Summary!$C$104*BQ292+Summary!$C$105*BR292)/Summary!$C$106</f>
        <v>#VALUE!</v>
      </c>
      <c r="BU292" s="462" cm="1">
        <f t="array" ref="BU292">testVMAFRange($G292:$G295,N292:N295,$Z292:$Z295,AG292:AG295)</f>
        <v>0</v>
      </c>
      <c r="BV292" s="464" cm="1">
        <f t="array" ref="BV292">testVMAFRange($G292:$G297,N292:N297,$Z292:$Z297,AG292:AG297)</f>
        <v>0</v>
      </c>
      <c r="BW292" s="462" cm="1">
        <f t="array" ref="BW292">testVMAFRange($G292:$G295,O292:O295,$Z292:$Z295,AH292:AH295)</f>
        <v>0</v>
      </c>
      <c r="BX292" s="464" cm="1">
        <f t="array" ref="BX292">testVMAFRange($G292:$G297,O292:O297,$Z292:$Z297,AH292:AH297)</f>
        <v>0</v>
      </c>
    </row>
    <row r="293" spans="1:76" ht="17" customHeight="1" x14ac:dyDescent="0.35">
      <c r="A293" s="516"/>
      <c r="B293" s="483"/>
      <c r="C293" s="520"/>
      <c r="D293" s="490"/>
      <c r="E293" s="493"/>
      <c r="F293" s="138">
        <v>23</v>
      </c>
      <c r="G293" s="139">
        <f>'Anchor-AI'!L291</f>
        <v>0</v>
      </c>
      <c r="H293" s="140">
        <f>'Anchor-AI'!M291</f>
        <v>0</v>
      </c>
      <c r="I293" s="140">
        <f>'Anchor-AI'!N291</f>
        <v>0</v>
      </c>
      <c r="J293" s="140">
        <f>'Anchor-AI'!O291</f>
        <v>0</v>
      </c>
      <c r="K293" s="140">
        <f>(Summary!$C$58*H293+Summary!$C$59*I293+Summary!$C$60*J293)/Summary!$C$61</f>
        <v>0</v>
      </c>
      <c r="L293" s="140">
        <f>'Anchor-AI'!P291</f>
        <v>0</v>
      </c>
      <c r="M293" s="140">
        <f>'Anchor-AI'!Q291</f>
        <v>0</v>
      </c>
      <c r="N293" s="140">
        <f>'Anchor-AI'!R291</f>
        <v>0</v>
      </c>
      <c r="O293" s="140">
        <f>'Anchor-AI'!S291</f>
        <v>0</v>
      </c>
      <c r="P293" s="140">
        <f>'Anchor-AI'!T291</f>
        <v>0</v>
      </c>
      <c r="Q293" s="140">
        <f>'Anchor-AI'!U291</f>
        <v>0</v>
      </c>
      <c r="R293" s="140">
        <f>'Anchor-AI'!V291</f>
        <v>0</v>
      </c>
      <c r="S293" s="140">
        <f>'Anchor-AI'!W291</f>
        <v>0</v>
      </c>
      <c r="T293" s="140">
        <f>'Anchor-AI'!X291</f>
        <v>0</v>
      </c>
      <c r="U293" s="140">
        <f>10*LOG10(1/((Summary!$C$75/10^(R293/10)+Summary!$C$76/10^(S293/10)+Summary!$C$77/10^(T293/10))/Summary!$C$78))</f>
        <v>0</v>
      </c>
      <c r="V293" s="140">
        <f>'Anchor-AI'!Y291</f>
        <v>0</v>
      </c>
      <c r="W293" s="140">
        <f>'Anchor-AI'!Z291</f>
        <v>0</v>
      </c>
      <c r="X293" s="141">
        <f t="shared" si="19"/>
        <v>0</v>
      </c>
      <c r="Y293" s="133"/>
      <c r="Z293" s="139">
        <f>'Test-AI'!L291</f>
        <v>0</v>
      </c>
      <c r="AA293" s="381">
        <f>'Test-AI'!M291</f>
        <v>0</v>
      </c>
      <c r="AB293" s="381">
        <f>'Test-AI'!N291</f>
        <v>0</v>
      </c>
      <c r="AC293" s="381">
        <f>'Test-AI'!O291</f>
        <v>0</v>
      </c>
      <c r="AD293" s="381">
        <f>(Summary!$C$58*AA293+Summary!$C$59*AB293+Summary!$C$60*AC293)/Summary!$C$61</f>
        <v>0</v>
      </c>
      <c r="AE293" s="381">
        <f>'Test-AI'!P291</f>
        <v>0</v>
      </c>
      <c r="AF293" s="381">
        <f>'Test-AI'!Q291</f>
        <v>0</v>
      </c>
      <c r="AG293" s="381">
        <f>'Test-AI'!R291</f>
        <v>0</v>
      </c>
      <c r="AH293" s="381">
        <f>'Test-AI'!S291</f>
        <v>0</v>
      </c>
      <c r="AI293" s="381">
        <f>'Test-AI'!T291</f>
        <v>0</v>
      </c>
      <c r="AJ293" s="381">
        <f>'Test-AI'!U291</f>
        <v>0</v>
      </c>
      <c r="AK293" s="381">
        <f>'Test-AI'!V291</f>
        <v>0</v>
      </c>
      <c r="AL293" s="381">
        <f>'Test-AI'!W291</f>
        <v>0</v>
      </c>
      <c r="AM293" s="381">
        <f>'Test-AI'!X291</f>
        <v>0</v>
      </c>
      <c r="AN293" s="381">
        <f>10*LOG10(1/((Summary!$C$75/10^(AK293/10)+Summary!$C$76/10^(AL293/10)+Summary!$C$77/10^(AM293/10))/Summary!$C$78))</f>
        <v>0</v>
      </c>
      <c r="AO293" s="140">
        <f>'Test-AI'!Y291</f>
        <v>0</v>
      </c>
      <c r="AP293" s="140">
        <f>'Test-AI'!Z291</f>
        <v>0</v>
      </c>
      <c r="AQ293" s="141">
        <f t="shared" si="20"/>
        <v>0</v>
      </c>
      <c r="AR293" s="142" t="e">
        <f t="shared" si="21"/>
        <v>#DIV/0!</v>
      </c>
      <c r="AS293" s="143" t="e">
        <f t="shared" si="22"/>
        <v>#DIV/0!</v>
      </c>
      <c r="AT293" s="136"/>
      <c r="AU293" s="136"/>
      <c r="AV293" s="467"/>
      <c r="AW293" s="468"/>
      <c r="AX293" s="480"/>
      <c r="AY293" s="480"/>
      <c r="AZ293" s="497"/>
      <c r="BA293" s="497"/>
      <c r="BB293" s="480"/>
      <c r="BC293" s="468"/>
      <c r="BD293" s="476"/>
      <c r="BE293" s="468"/>
      <c r="BF293" s="476"/>
      <c r="BG293" s="469"/>
      <c r="BH293" s="476"/>
      <c r="BI293" s="469"/>
      <c r="BJ293" s="476"/>
      <c r="BK293" s="468"/>
      <c r="BL293" s="476"/>
      <c r="BM293" s="468"/>
      <c r="BN293" s="476"/>
      <c r="BO293" s="468"/>
      <c r="BP293" s="480"/>
      <c r="BQ293" s="480"/>
      <c r="BR293" s="480"/>
      <c r="BS293" s="480"/>
      <c r="BT293" s="480"/>
      <c r="BU293" s="463"/>
      <c r="BV293" s="465"/>
      <c r="BW293" s="463"/>
      <c r="BX293" s="465"/>
    </row>
    <row r="294" spans="1:76" ht="17" customHeight="1" x14ac:dyDescent="0.35">
      <c r="A294" s="516"/>
      <c r="B294" s="483"/>
      <c r="C294" s="520"/>
      <c r="D294" s="490"/>
      <c r="E294" s="493"/>
      <c r="F294" s="138">
        <v>31</v>
      </c>
      <c r="G294" s="139">
        <f>'Anchor-AI'!L292</f>
        <v>0</v>
      </c>
      <c r="H294" s="140">
        <f>'Anchor-AI'!M292</f>
        <v>0</v>
      </c>
      <c r="I294" s="140">
        <f>'Anchor-AI'!N292</f>
        <v>0</v>
      </c>
      <c r="J294" s="140">
        <f>'Anchor-AI'!O292</f>
        <v>0</v>
      </c>
      <c r="K294" s="140">
        <f>(Summary!$C$58*H294+Summary!$C$59*I294+Summary!$C$60*J294)/Summary!$C$61</f>
        <v>0</v>
      </c>
      <c r="L294" s="140">
        <f>'Anchor-AI'!P292</f>
        <v>0</v>
      </c>
      <c r="M294" s="140">
        <f>'Anchor-AI'!Q292</f>
        <v>0</v>
      </c>
      <c r="N294" s="140">
        <f>'Anchor-AI'!R292</f>
        <v>0</v>
      </c>
      <c r="O294" s="140">
        <f>'Anchor-AI'!S292</f>
        <v>0</v>
      </c>
      <c r="P294" s="140">
        <f>'Anchor-AI'!T292</f>
        <v>0</v>
      </c>
      <c r="Q294" s="140">
        <f>'Anchor-AI'!U292</f>
        <v>0</v>
      </c>
      <c r="R294" s="140">
        <f>'Anchor-AI'!V292</f>
        <v>0</v>
      </c>
      <c r="S294" s="140">
        <f>'Anchor-AI'!W292</f>
        <v>0</v>
      </c>
      <c r="T294" s="140">
        <f>'Anchor-AI'!X292</f>
        <v>0</v>
      </c>
      <c r="U294" s="140">
        <f>10*LOG10(1/((Summary!$C$75/10^(R294/10)+Summary!$C$76/10^(S294/10)+Summary!$C$77/10^(T294/10))/Summary!$C$78))</f>
        <v>0</v>
      </c>
      <c r="V294" s="140">
        <f>'Anchor-AI'!Y292</f>
        <v>0</v>
      </c>
      <c r="W294" s="140">
        <f>'Anchor-AI'!Z292</f>
        <v>0</v>
      </c>
      <c r="X294" s="141">
        <f t="shared" si="19"/>
        <v>0</v>
      </c>
      <c r="Y294" s="133"/>
      <c r="Z294" s="139">
        <f>'Test-AI'!L292</f>
        <v>0</v>
      </c>
      <c r="AA294" s="381">
        <f>'Test-AI'!M292</f>
        <v>0</v>
      </c>
      <c r="AB294" s="381">
        <f>'Test-AI'!N292</f>
        <v>0</v>
      </c>
      <c r="AC294" s="381">
        <f>'Test-AI'!O292</f>
        <v>0</v>
      </c>
      <c r="AD294" s="381">
        <f>(Summary!$C$58*AA294+Summary!$C$59*AB294+Summary!$C$60*AC294)/Summary!$C$61</f>
        <v>0</v>
      </c>
      <c r="AE294" s="381">
        <f>'Test-AI'!P292</f>
        <v>0</v>
      </c>
      <c r="AF294" s="381">
        <f>'Test-AI'!Q292</f>
        <v>0</v>
      </c>
      <c r="AG294" s="381">
        <f>'Test-AI'!R292</f>
        <v>0</v>
      </c>
      <c r="AH294" s="381">
        <f>'Test-AI'!S292</f>
        <v>0</v>
      </c>
      <c r="AI294" s="381">
        <f>'Test-AI'!T292</f>
        <v>0</v>
      </c>
      <c r="AJ294" s="381">
        <f>'Test-AI'!U292</f>
        <v>0</v>
      </c>
      <c r="AK294" s="381">
        <f>'Test-AI'!V292</f>
        <v>0</v>
      </c>
      <c r="AL294" s="381">
        <f>'Test-AI'!W292</f>
        <v>0</v>
      </c>
      <c r="AM294" s="381">
        <f>'Test-AI'!X292</f>
        <v>0</v>
      </c>
      <c r="AN294" s="381">
        <f>10*LOG10(1/((Summary!$C$75/10^(AK294/10)+Summary!$C$76/10^(AL294/10)+Summary!$C$77/10^(AM294/10))/Summary!$C$78))</f>
        <v>0</v>
      </c>
      <c r="AO294" s="140">
        <f>'Test-AI'!Y292</f>
        <v>0</v>
      </c>
      <c r="AP294" s="140">
        <f>'Test-AI'!Z292</f>
        <v>0</v>
      </c>
      <c r="AQ294" s="141">
        <f t="shared" si="20"/>
        <v>0</v>
      </c>
      <c r="AR294" s="142" t="e">
        <f t="shared" si="21"/>
        <v>#DIV/0!</v>
      </c>
      <c r="AS294" s="143" t="e">
        <f t="shared" si="22"/>
        <v>#DIV/0!</v>
      </c>
      <c r="AT294" s="136"/>
      <c r="AU294" s="136"/>
      <c r="AV294" s="467" t="s">
        <v>122</v>
      </c>
      <c r="AW294" s="468" t="e" cm="1">
        <f t="array" ref="AW294">bdRateExtend($G293:$G296,H293:H296,$Z293:$Z296,AA293:AA296)</f>
        <v>#VALUE!</v>
      </c>
      <c r="AX294" s="480"/>
      <c r="AY294" s="480"/>
      <c r="AZ294" s="497"/>
      <c r="BA294" s="497"/>
      <c r="BB294" s="480"/>
      <c r="BC294" s="468" t="e" cm="1">
        <f t="array" ref="BC294">bdRateExtend($G293:$G296,L293:L296,$Z293:$Z296,AE293:AE296)</f>
        <v>#VALUE!</v>
      </c>
      <c r="BD294" s="476"/>
      <c r="BE294" s="468" t="e" cm="1">
        <f t="array" ref="BE294">bdRateExtend($G293:$G296,M293:M296,$Z293:$Z296,AF293:AF296)</f>
        <v>#VALUE!</v>
      </c>
      <c r="BF294" s="476"/>
      <c r="BG294" s="469" t="e" cm="1">
        <f t="array" ref="BG294">bdRateExtend($G293:$G296,N293:N296,$Z293:$Z296,AG293:AG296,"None", FALSE,1)</f>
        <v>#VALUE!</v>
      </c>
      <c r="BH294" s="476"/>
      <c r="BI294" s="469" t="e" cm="1">
        <f t="array" ref="BI294">bdRateExtend($G293:$G296,O293:O296,$Z293:$Z296,AH293:AH296,"None", FALSE,1)</f>
        <v>#VALUE!</v>
      </c>
      <c r="BJ294" s="476"/>
      <c r="BK294" s="468" t="e" cm="1">
        <f t="array" ref="BK294">bdRateExtend($G293:$G296,P293:P296,$Z293:$Z296,AI293:AI296)</f>
        <v>#VALUE!</v>
      </c>
      <c r="BL294" s="476"/>
      <c r="BM294" s="468" t="e" cm="1">
        <f t="array" ref="BM294">bdRateExtend($G293:$G296,Q293:Q296,$Z293:$Z296,AJ293:AJ296)</f>
        <v>#VALUE!</v>
      </c>
      <c r="BN294" s="476"/>
      <c r="BO294" s="468" t="e" cm="1">
        <f t="array" ref="BO294">bdRateExtend($G293:$G296,R293:R296,$Z293:$Z296,AK293:AK296)</f>
        <v>#VALUE!</v>
      </c>
      <c r="BP294" s="480"/>
      <c r="BQ294" s="480"/>
      <c r="BR294" s="480"/>
      <c r="BS294" s="480"/>
      <c r="BT294" s="480"/>
      <c r="BU294" s="463" cm="1">
        <f t="array" ref="BU294">testVMAFRange($G293:$G296,N293:N296,$Z293:$Z296,AG293:AG296)</f>
        <v>0</v>
      </c>
      <c r="BV294" s="465"/>
      <c r="BW294" s="463" cm="1">
        <f t="array" ref="BW294">testVMAFRange($G293:$G296,O293:O296,$Z293:$Z296,AH293:AH296)</f>
        <v>0</v>
      </c>
      <c r="BX294" s="465"/>
    </row>
    <row r="295" spans="1:76" ht="17" customHeight="1" x14ac:dyDescent="0.35">
      <c r="A295" s="516"/>
      <c r="B295" s="483"/>
      <c r="C295" s="520"/>
      <c r="D295" s="490"/>
      <c r="E295" s="493"/>
      <c r="F295" s="138">
        <v>39</v>
      </c>
      <c r="G295" s="139">
        <f>'Anchor-AI'!L293</f>
        <v>0</v>
      </c>
      <c r="H295" s="140">
        <f>'Anchor-AI'!M293</f>
        <v>0</v>
      </c>
      <c r="I295" s="140">
        <f>'Anchor-AI'!N293</f>
        <v>0</v>
      </c>
      <c r="J295" s="140">
        <f>'Anchor-AI'!O293</f>
        <v>0</v>
      </c>
      <c r="K295" s="140">
        <f>(Summary!$C$58*H295+Summary!$C$59*I295+Summary!$C$60*J295)/Summary!$C$61</f>
        <v>0</v>
      </c>
      <c r="L295" s="140">
        <f>'Anchor-AI'!P293</f>
        <v>0</v>
      </c>
      <c r="M295" s="140">
        <f>'Anchor-AI'!Q293</f>
        <v>0</v>
      </c>
      <c r="N295" s="140">
        <f>'Anchor-AI'!R293</f>
        <v>0</v>
      </c>
      <c r="O295" s="140">
        <f>'Anchor-AI'!S293</f>
        <v>0</v>
      </c>
      <c r="P295" s="140">
        <f>'Anchor-AI'!T293</f>
        <v>0</v>
      </c>
      <c r="Q295" s="140">
        <f>'Anchor-AI'!U293</f>
        <v>0</v>
      </c>
      <c r="R295" s="140">
        <f>'Anchor-AI'!V293</f>
        <v>0</v>
      </c>
      <c r="S295" s="140">
        <f>'Anchor-AI'!W293</f>
        <v>0</v>
      </c>
      <c r="T295" s="140">
        <f>'Anchor-AI'!X293</f>
        <v>0</v>
      </c>
      <c r="U295" s="140">
        <f>10*LOG10(1/((Summary!$C$75/10^(R295/10)+Summary!$C$76/10^(S295/10)+Summary!$C$77/10^(T295/10))/Summary!$C$78))</f>
        <v>0</v>
      </c>
      <c r="V295" s="140">
        <f>'Anchor-AI'!Y293</f>
        <v>0</v>
      </c>
      <c r="W295" s="140">
        <f>'Anchor-AI'!Z293</f>
        <v>0</v>
      </c>
      <c r="X295" s="141">
        <f t="shared" si="19"/>
        <v>0</v>
      </c>
      <c r="Y295" s="133"/>
      <c r="Z295" s="139">
        <f>'Test-AI'!L293</f>
        <v>0</v>
      </c>
      <c r="AA295" s="381">
        <f>'Test-AI'!M293</f>
        <v>0</v>
      </c>
      <c r="AB295" s="381">
        <f>'Test-AI'!N293</f>
        <v>0</v>
      </c>
      <c r="AC295" s="381">
        <f>'Test-AI'!O293</f>
        <v>0</v>
      </c>
      <c r="AD295" s="381">
        <f>(Summary!$C$58*AA295+Summary!$C$59*AB295+Summary!$C$60*AC295)/Summary!$C$61</f>
        <v>0</v>
      </c>
      <c r="AE295" s="381">
        <f>'Test-AI'!P293</f>
        <v>0</v>
      </c>
      <c r="AF295" s="381">
        <f>'Test-AI'!Q293</f>
        <v>0</v>
      </c>
      <c r="AG295" s="381">
        <f>'Test-AI'!R293</f>
        <v>0</v>
      </c>
      <c r="AH295" s="381">
        <f>'Test-AI'!S293</f>
        <v>0</v>
      </c>
      <c r="AI295" s="381">
        <f>'Test-AI'!T293</f>
        <v>0</v>
      </c>
      <c r="AJ295" s="381">
        <f>'Test-AI'!U293</f>
        <v>0</v>
      </c>
      <c r="AK295" s="381">
        <f>'Test-AI'!V293</f>
        <v>0</v>
      </c>
      <c r="AL295" s="381">
        <f>'Test-AI'!W293</f>
        <v>0</v>
      </c>
      <c r="AM295" s="381">
        <f>'Test-AI'!X293</f>
        <v>0</v>
      </c>
      <c r="AN295" s="381">
        <f>10*LOG10(1/((Summary!$C$75/10^(AK295/10)+Summary!$C$76/10^(AL295/10)+Summary!$C$77/10^(AM295/10))/Summary!$C$78))</f>
        <v>0</v>
      </c>
      <c r="AO295" s="140">
        <f>'Test-AI'!Y293</f>
        <v>0</v>
      </c>
      <c r="AP295" s="140">
        <f>'Test-AI'!Z293</f>
        <v>0</v>
      </c>
      <c r="AQ295" s="141">
        <f t="shared" si="20"/>
        <v>0</v>
      </c>
      <c r="AR295" s="142" t="e">
        <f t="shared" si="21"/>
        <v>#DIV/0!</v>
      </c>
      <c r="AS295" s="143" t="e">
        <f t="shared" si="22"/>
        <v>#DIV/0!</v>
      </c>
      <c r="AT295" s="136"/>
      <c r="AU295" s="136"/>
      <c r="AV295" s="467"/>
      <c r="AW295" s="468"/>
      <c r="AX295" s="480"/>
      <c r="AY295" s="480"/>
      <c r="AZ295" s="497"/>
      <c r="BA295" s="497"/>
      <c r="BB295" s="480"/>
      <c r="BC295" s="468"/>
      <c r="BD295" s="476"/>
      <c r="BE295" s="468"/>
      <c r="BF295" s="476"/>
      <c r="BG295" s="469"/>
      <c r="BH295" s="476"/>
      <c r="BI295" s="469"/>
      <c r="BJ295" s="476"/>
      <c r="BK295" s="468"/>
      <c r="BL295" s="476"/>
      <c r="BM295" s="468"/>
      <c r="BN295" s="476"/>
      <c r="BO295" s="468"/>
      <c r="BP295" s="480"/>
      <c r="BQ295" s="480"/>
      <c r="BR295" s="480"/>
      <c r="BS295" s="480"/>
      <c r="BT295" s="480"/>
      <c r="BU295" s="463"/>
      <c r="BV295" s="465"/>
      <c r="BW295" s="463"/>
      <c r="BX295" s="465"/>
    </row>
    <row r="296" spans="1:76" ht="17" customHeight="1" x14ac:dyDescent="0.35">
      <c r="A296" s="516"/>
      <c r="B296" s="483"/>
      <c r="C296" s="520"/>
      <c r="D296" s="490"/>
      <c r="E296" s="493"/>
      <c r="F296" s="138">
        <v>47</v>
      </c>
      <c r="G296" s="139">
        <f>'Anchor-AI'!L294</f>
        <v>0</v>
      </c>
      <c r="H296" s="140">
        <f>'Anchor-AI'!M294</f>
        <v>0</v>
      </c>
      <c r="I296" s="140">
        <f>'Anchor-AI'!N294</f>
        <v>0</v>
      </c>
      <c r="J296" s="140">
        <f>'Anchor-AI'!O294</f>
        <v>0</v>
      </c>
      <c r="K296" s="140">
        <f>(Summary!$C$58*H296+Summary!$C$59*I296+Summary!$C$60*J296)/Summary!$C$61</f>
        <v>0</v>
      </c>
      <c r="L296" s="140">
        <f>'Anchor-AI'!P294</f>
        <v>0</v>
      </c>
      <c r="M296" s="140">
        <f>'Anchor-AI'!Q294</f>
        <v>0</v>
      </c>
      <c r="N296" s="140">
        <f>'Anchor-AI'!R294</f>
        <v>0</v>
      </c>
      <c r="O296" s="140">
        <f>'Anchor-AI'!S294</f>
        <v>0</v>
      </c>
      <c r="P296" s="140">
        <f>'Anchor-AI'!T294</f>
        <v>0</v>
      </c>
      <c r="Q296" s="140">
        <f>'Anchor-AI'!U294</f>
        <v>0</v>
      </c>
      <c r="R296" s="140">
        <f>'Anchor-AI'!V294</f>
        <v>0</v>
      </c>
      <c r="S296" s="140">
        <f>'Anchor-AI'!W294</f>
        <v>0</v>
      </c>
      <c r="T296" s="140">
        <f>'Anchor-AI'!X294</f>
        <v>0</v>
      </c>
      <c r="U296" s="140">
        <f>10*LOG10(1/((Summary!$C$75/10^(R296/10)+Summary!$C$76/10^(S296/10)+Summary!$C$77/10^(T296/10))/Summary!$C$78))</f>
        <v>0</v>
      </c>
      <c r="V296" s="140">
        <f>'Anchor-AI'!Y294</f>
        <v>0</v>
      </c>
      <c r="W296" s="140">
        <f>'Anchor-AI'!Z294</f>
        <v>0</v>
      </c>
      <c r="X296" s="141">
        <f t="shared" si="19"/>
        <v>0</v>
      </c>
      <c r="Y296" s="133"/>
      <c r="Z296" s="139">
        <f>'Test-AI'!L294</f>
        <v>0</v>
      </c>
      <c r="AA296" s="381">
        <f>'Test-AI'!M294</f>
        <v>0</v>
      </c>
      <c r="AB296" s="381">
        <f>'Test-AI'!N294</f>
        <v>0</v>
      </c>
      <c r="AC296" s="381">
        <f>'Test-AI'!O294</f>
        <v>0</v>
      </c>
      <c r="AD296" s="381">
        <f>(Summary!$C$58*AA296+Summary!$C$59*AB296+Summary!$C$60*AC296)/Summary!$C$61</f>
        <v>0</v>
      </c>
      <c r="AE296" s="381">
        <f>'Test-AI'!P294</f>
        <v>0</v>
      </c>
      <c r="AF296" s="381">
        <f>'Test-AI'!Q294</f>
        <v>0</v>
      </c>
      <c r="AG296" s="381">
        <f>'Test-AI'!R294</f>
        <v>0</v>
      </c>
      <c r="AH296" s="381">
        <f>'Test-AI'!S294</f>
        <v>0</v>
      </c>
      <c r="AI296" s="381">
        <f>'Test-AI'!T294</f>
        <v>0</v>
      </c>
      <c r="AJ296" s="381">
        <f>'Test-AI'!U294</f>
        <v>0</v>
      </c>
      <c r="AK296" s="381">
        <f>'Test-AI'!V294</f>
        <v>0</v>
      </c>
      <c r="AL296" s="381">
        <f>'Test-AI'!W294</f>
        <v>0</v>
      </c>
      <c r="AM296" s="381">
        <f>'Test-AI'!X294</f>
        <v>0</v>
      </c>
      <c r="AN296" s="381">
        <f>10*LOG10(1/((Summary!$C$75/10^(AK296/10)+Summary!$C$76/10^(AL296/10)+Summary!$C$77/10^(AM296/10))/Summary!$C$78))</f>
        <v>0</v>
      </c>
      <c r="AO296" s="140">
        <f>'Test-AI'!Y294</f>
        <v>0</v>
      </c>
      <c r="AP296" s="140">
        <f>'Test-AI'!Z294</f>
        <v>0</v>
      </c>
      <c r="AQ296" s="141">
        <f t="shared" si="20"/>
        <v>0</v>
      </c>
      <c r="AR296" s="142" t="e">
        <f t="shared" si="21"/>
        <v>#DIV/0!</v>
      </c>
      <c r="AS296" s="143" t="e">
        <f t="shared" si="22"/>
        <v>#DIV/0!</v>
      </c>
      <c r="AT296" s="136"/>
      <c r="AU296" s="136"/>
      <c r="AV296" s="467" t="s">
        <v>123</v>
      </c>
      <c r="AW296" s="468" t="e" cm="1">
        <f t="array" ref="AW296">bdRateExtend($G294:$G297,H294:H297,$Z294:$Z297,AA294:AA297)</f>
        <v>#VALUE!</v>
      </c>
      <c r="AX296" s="480"/>
      <c r="AY296" s="480"/>
      <c r="AZ296" s="497"/>
      <c r="BA296" s="497"/>
      <c r="BB296" s="480"/>
      <c r="BC296" s="468" t="e" cm="1">
        <f t="array" ref="BC296">bdRateExtend($G294:$G297,L294:L297,$Z294:$Z297,AE294:AE297)</f>
        <v>#VALUE!</v>
      </c>
      <c r="BD296" s="476"/>
      <c r="BE296" s="468" t="e" cm="1">
        <f t="array" ref="BE296">bdRateExtend($G294:$G297,M294:M297,$Z294:$Z297,AF294:AF297)</f>
        <v>#VALUE!</v>
      </c>
      <c r="BF296" s="476"/>
      <c r="BG296" s="469" t="e" cm="1">
        <f t="array" ref="BG296">bdRateExtend($G294:$G297,N294:N297,$Z294:$Z297,AG294:AG297,"None", FALSE,1)</f>
        <v>#VALUE!</v>
      </c>
      <c r="BH296" s="476"/>
      <c r="BI296" s="469" t="e" cm="1">
        <f t="array" ref="BI296">bdRateExtend($G294:$G297,O294:O297,$Z294:$Z297,AH294:AH297,"None", FALSE,1)</f>
        <v>#VALUE!</v>
      </c>
      <c r="BJ296" s="476"/>
      <c r="BK296" s="468" t="e" cm="1">
        <f t="array" ref="BK296">bdRateExtend($G294:$G297,P294:P297,$Z294:$Z297,AI294:AI297)</f>
        <v>#VALUE!</v>
      </c>
      <c r="BL296" s="476"/>
      <c r="BM296" s="468" t="e" cm="1">
        <f t="array" ref="BM296">bdRateExtend($G294:$G297,Q294:Q297,$Z294:$Z297,AJ294:AJ297)</f>
        <v>#VALUE!</v>
      </c>
      <c r="BN296" s="476"/>
      <c r="BO296" s="468" t="e" cm="1">
        <f t="array" ref="BO296">bdRateExtend($G294:$G297,R294:R297,$Z294:$Z297,AK294:AK297)</f>
        <v>#VALUE!</v>
      </c>
      <c r="BP296" s="480"/>
      <c r="BQ296" s="480"/>
      <c r="BR296" s="480"/>
      <c r="BS296" s="480"/>
      <c r="BT296" s="480"/>
      <c r="BU296" s="463" cm="1">
        <f t="array" ref="BU296">testVMAFRange($G294:$G297,N294:N297,$Z294:$Z297,AG294:AG297)</f>
        <v>0</v>
      </c>
      <c r="BV296" s="465"/>
      <c r="BW296" s="463" cm="1">
        <f t="array" ref="BW296">testVMAFRange($G294:$G297,O294:O297,$Z294:$Z297,AH294:AH297)</f>
        <v>0</v>
      </c>
      <c r="BX296" s="465"/>
    </row>
    <row r="297" spans="1:76" ht="17" customHeight="1" thickBot="1" x14ac:dyDescent="0.4">
      <c r="A297" s="516"/>
      <c r="B297" s="518"/>
      <c r="C297" s="521"/>
      <c r="D297" s="522"/>
      <c r="E297" s="523"/>
      <c r="F297" s="144">
        <v>55</v>
      </c>
      <c r="G297" s="145">
        <f>'Anchor-AI'!L295</f>
        <v>0</v>
      </c>
      <c r="H297" s="146">
        <f>'Anchor-AI'!M295</f>
        <v>0</v>
      </c>
      <c r="I297" s="146">
        <f>'Anchor-AI'!N295</f>
        <v>0</v>
      </c>
      <c r="J297" s="146">
        <f>'Anchor-AI'!O295</f>
        <v>0</v>
      </c>
      <c r="K297" s="146">
        <f>(Summary!$C$58*H297+Summary!$C$59*I297+Summary!$C$60*J297)/Summary!$C$61</f>
        <v>0</v>
      </c>
      <c r="L297" s="146">
        <f>'Anchor-AI'!P295</f>
        <v>0</v>
      </c>
      <c r="M297" s="146">
        <f>'Anchor-AI'!Q295</f>
        <v>0</v>
      </c>
      <c r="N297" s="146">
        <f>'Anchor-AI'!R295</f>
        <v>0</v>
      </c>
      <c r="O297" s="146">
        <f>'Anchor-AI'!S295</f>
        <v>0</v>
      </c>
      <c r="P297" s="146">
        <f>'Anchor-AI'!T295</f>
        <v>0</v>
      </c>
      <c r="Q297" s="146">
        <f>'Anchor-AI'!U295</f>
        <v>0</v>
      </c>
      <c r="R297" s="146">
        <f>'Anchor-AI'!V295</f>
        <v>0</v>
      </c>
      <c r="S297" s="146">
        <f>'Anchor-AI'!W295</f>
        <v>0</v>
      </c>
      <c r="T297" s="146">
        <f>'Anchor-AI'!X295</f>
        <v>0</v>
      </c>
      <c r="U297" s="146">
        <f>10*LOG10(1/((Summary!$C$75/10^(R297/10)+Summary!$C$76/10^(S297/10)+Summary!$C$77/10^(T297/10))/Summary!$C$78))</f>
        <v>0</v>
      </c>
      <c r="V297" s="140">
        <f>'Anchor-AI'!Y295</f>
        <v>0</v>
      </c>
      <c r="W297" s="140">
        <f>'Anchor-AI'!Z295</f>
        <v>0</v>
      </c>
      <c r="X297" s="147">
        <f t="shared" si="19"/>
        <v>0</v>
      </c>
      <c r="Y297" s="133"/>
      <c r="Z297" s="145">
        <f>'Test-AI'!L295</f>
        <v>0</v>
      </c>
      <c r="AA297" s="382">
        <f>'Test-AI'!M295</f>
        <v>0</v>
      </c>
      <c r="AB297" s="382">
        <f>'Test-AI'!N295</f>
        <v>0</v>
      </c>
      <c r="AC297" s="382">
        <f>'Test-AI'!O295</f>
        <v>0</v>
      </c>
      <c r="AD297" s="382">
        <f>(Summary!$C$58*AA297+Summary!$C$59*AB297+Summary!$C$60*AC297)/Summary!$C$61</f>
        <v>0</v>
      </c>
      <c r="AE297" s="382">
        <f>'Test-AI'!P295</f>
        <v>0</v>
      </c>
      <c r="AF297" s="382">
        <f>'Test-AI'!Q295</f>
        <v>0</v>
      </c>
      <c r="AG297" s="382">
        <f>'Test-AI'!R295</f>
        <v>0</v>
      </c>
      <c r="AH297" s="382">
        <f>'Test-AI'!S295</f>
        <v>0</v>
      </c>
      <c r="AI297" s="382">
        <f>'Test-AI'!T295</f>
        <v>0</v>
      </c>
      <c r="AJ297" s="382">
        <f>'Test-AI'!U295</f>
        <v>0</v>
      </c>
      <c r="AK297" s="382">
        <f>'Test-AI'!V295</f>
        <v>0</v>
      </c>
      <c r="AL297" s="382">
        <f>'Test-AI'!W295</f>
        <v>0</v>
      </c>
      <c r="AM297" s="382">
        <f>'Test-AI'!X295</f>
        <v>0</v>
      </c>
      <c r="AN297" s="382">
        <f>10*LOG10(1/((Summary!$C$75/10^(AK297/10)+Summary!$C$76/10^(AL297/10)+Summary!$C$77/10^(AM297/10))/Summary!$C$78))</f>
        <v>0</v>
      </c>
      <c r="AO297" s="140">
        <f>'Test-AI'!Y295</f>
        <v>0</v>
      </c>
      <c r="AP297" s="140">
        <f>'Test-AI'!Z295</f>
        <v>0</v>
      </c>
      <c r="AQ297" s="147">
        <f t="shared" si="20"/>
        <v>0</v>
      </c>
      <c r="AR297" s="148" t="e">
        <f t="shared" si="21"/>
        <v>#DIV/0!</v>
      </c>
      <c r="AS297" s="149" t="e">
        <f t="shared" si="22"/>
        <v>#DIV/0!</v>
      </c>
      <c r="AT297" s="136"/>
      <c r="AU297" s="136"/>
      <c r="AV297" s="470"/>
      <c r="AW297" s="471"/>
      <c r="AX297" s="481"/>
      <c r="AY297" s="481"/>
      <c r="AZ297" s="498"/>
      <c r="BA297" s="498"/>
      <c r="BB297" s="481"/>
      <c r="BC297" s="471"/>
      <c r="BD297" s="477"/>
      <c r="BE297" s="471"/>
      <c r="BF297" s="477"/>
      <c r="BG297" s="472"/>
      <c r="BH297" s="477"/>
      <c r="BI297" s="472"/>
      <c r="BJ297" s="477"/>
      <c r="BK297" s="471"/>
      <c r="BL297" s="477"/>
      <c r="BM297" s="471"/>
      <c r="BN297" s="477"/>
      <c r="BO297" s="471"/>
      <c r="BP297" s="481"/>
      <c r="BQ297" s="481"/>
      <c r="BR297" s="481"/>
      <c r="BS297" s="481"/>
      <c r="BT297" s="481"/>
      <c r="BU297" s="473"/>
      <c r="BV297" s="466"/>
      <c r="BW297" s="473"/>
      <c r="BX297" s="466"/>
    </row>
    <row r="298" spans="1:76" ht="17" customHeight="1" x14ac:dyDescent="0.35">
      <c r="A298" s="516"/>
      <c r="B298" s="482" t="s">
        <v>93</v>
      </c>
      <c r="C298" s="519" t="s">
        <v>71</v>
      </c>
      <c r="D298" s="489">
        <v>60</v>
      </c>
      <c r="E298" s="492">
        <v>8</v>
      </c>
      <c r="F298" s="129">
        <v>15</v>
      </c>
      <c r="G298" s="130">
        <f>'Anchor-AI'!L296</f>
        <v>0</v>
      </c>
      <c r="H298" s="131">
        <f>'Anchor-AI'!M296</f>
        <v>0</v>
      </c>
      <c r="I298" s="131">
        <f>'Anchor-AI'!N296</f>
        <v>0</v>
      </c>
      <c r="J298" s="131">
        <f>'Anchor-AI'!O296</f>
        <v>0</v>
      </c>
      <c r="K298" s="131">
        <f>(Summary!$C$58*H298+Summary!$C$59*I298+Summary!$C$60*J298)/Summary!$C$61</f>
        <v>0</v>
      </c>
      <c r="L298" s="131">
        <f>'Anchor-AI'!P296</f>
        <v>0</v>
      </c>
      <c r="M298" s="131">
        <f>'Anchor-AI'!Q296</f>
        <v>0</v>
      </c>
      <c r="N298" s="131">
        <f>'Anchor-AI'!R296</f>
        <v>0</v>
      </c>
      <c r="O298" s="131">
        <f>'Anchor-AI'!S296</f>
        <v>0</v>
      </c>
      <c r="P298" s="131">
        <f>'Anchor-AI'!T296</f>
        <v>0</v>
      </c>
      <c r="Q298" s="131">
        <f>'Anchor-AI'!U296</f>
        <v>0</v>
      </c>
      <c r="R298" s="131">
        <f>'Anchor-AI'!V296</f>
        <v>0</v>
      </c>
      <c r="S298" s="131">
        <f>'Anchor-AI'!W296</f>
        <v>0</v>
      </c>
      <c r="T298" s="131">
        <f>'Anchor-AI'!X296</f>
        <v>0</v>
      </c>
      <c r="U298" s="131">
        <f>10*LOG10(1/((Summary!$C$75/10^(R298/10)+Summary!$C$76/10^(S298/10)+Summary!$C$77/10^(T298/10))/Summary!$C$78))</f>
        <v>0</v>
      </c>
      <c r="V298" s="131">
        <f>'Anchor-AI'!Y296</f>
        <v>0</v>
      </c>
      <c r="W298" s="131">
        <f>'Anchor-AI'!Z296</f>
        <v>0</v>
      </c>
      <c r="X298" s="132">
        <f t="shared" si="19"/>
        <v>0</v>
      </c>
      <c r="Y298" s="133"/>
      <c r="Z298" s="130">
        <f>'Test-AI'!L296</f>
        <v>0</v>
      </c>
      <c r="AA298" s="380">
        <f>'Test-AI'!M296</f>
        <v>0</v>
      </c>
      <c r="AB298" s="380">
        <f>'Test-AI'!N296</f>
        <v>0</v>
      </c>
      <c r="AC298" s="380">
        <f>'Test-AI'!O296</f>
        <v>0</v>
      </c>
      <c r="AD298" s="380">
        <f>(Summary!$C$58*AA298+Summary!$C$59*AB298+Summary!$C$60*AC298)/Summary!$C$61</f>
        <v>0</v>
      </c>
      <c r="AE298" s="380">
        <f>'Test-AI'!P296</f>
        <v>0</v>
      </c>
      <c r="AF298" s="380">
        <f>'Test-AI'!Q296</f>
        <v>0</v>
      </c>
      <c r="AG298" s="380">
        <f>'Test-AI'!R296</f>
        <v>0</v>
      </c>
      <c r="AH298" s="380">
        <f>'Test-AI'!S296</f>
        <v>0</v>
      </c>
      <c r="AI298" s="380">
        <f>'Test-AI'!T296</f>
        <v>0</v>
      </c>
      <c r="AJ298" s="380">
        <f>'Test-AI'!U296</f>
        <v>0</v>
      </c>
      <c r="AK298" s="380">
        <f>'Test-AI'!V296</f>
        <v>0</v>
      </c>
      <c r="AL298" s="380">
        <f>'Test-AI'!W296</f>
        <v>0</v>
      </c>
      <c r="AM298" s="380">
        <f>'Test-AI'!X296</f>
        <v>0</v>
      </c>
      <c r="AN298" s="380">
        <f>10*LOG10(1/((Summary!$C$75/10^(AK298/10)+Summary!$C$76/10^(AL298/10)+Summary!$C$77/10^(AM298/10))/Summary!$C$78))</f>
        <v>0</v>
      </c>
      <c r="AO298" s="131">
        <f>'Test-AI'!Y296</f>
        <v>0</v>
      </c>
      <c r="AP298" s="131">
        <f>'Test-AI'!Z296</f>
        <v>0</v>
      </c>
      <c r="AQ298" s="132">
        <f t="shared" si="20"/>
        <v>0</v>
      </c>
      <c r="AR298" s="134" t="e">
        <f t="shared" si="21"/>
        <v>#DIV/0!</v>
      </c>
      <c r="AS298" s="135" t="e">
        <f t="shared" si="22"/>
        <v>#DIV/0!</v>
      </c>
      <c r="AT298" s="136"/>
      <c r="AU298" s="136"/>
      <c r="AV298" s="495" t="s">
        <v>121</v>
      </c>
      <c r="AW298" s="478" t="e" cm="1">
        <f t="array" ref="AW298">bdRateExtend($G298:$G301,H298:H301,$Z298:$Z301,AA298:AA301)</f>
        <v>#VALUE!</v>
      </c>
      <c r="AX298" s="479" t="e" cm="1">
        <f t="array" ref="AX298">bdRateExtend($G298:$G303,H298:H303,$Z298:$Z303,AA298:AA303)</f>
        <v>#VALUE!</v>
      </c>
      <c r="AY298" s="479" t="e" cm="1">
        <f t="array" ref="AY298">bdRateExtend($G298:$G303,I298:I303,$Z298:$Z303,AB298:AB303)</f>
        <v>#VALUE!</v>
      </c>
      <c r="AZ298" s="496" t="e" cm="1">
        <f t="array" ref="AZ298">bdRateExtend($G298:$G303,J298:J303,$Z298:$Z303,AC298:AC303)</f>
        <v>#VALUE!</v>
      </c>
      <c r="BA298" s="496" t="e" cm="1">
        <f t="array" ref="BA298">bdRateExtend($G298:$G303,K298:K303,$Z298:$Z303,AD298:AD303)</f>
        <v>#VALUE!</v>
      </c>
      <c r="BB298" s="479" t="e">
        <f>(Summary!$C$89*AX298+Summary!$C$90*AY298+Summary!$C$91*AZ298)/Summary!$C$92</f>
        <v>#VALUE!</v>
      </c>
      <c r="BC298" s="478" t="e" cm="1">
        <f t="array" ref="BC298">bdRateExtend($G298:$G301,L298:L301,$Z298:$Z301,AE298:AE301)</f>
        <v>#VALUE!</v>
      </c>
      <c r="BD298" s="475" t="e" cm="1">
        <f t="array" ref="BD298">bdRateExtend($G298:$G303,L298:L303,$Z298:$Z303,AE298:AE303)</f>
        <v>#VALUE!</v>
      </c>
      <c r="BE298" s="478" t="e" cm="1">
        <f t="array" ref="BE298">bdRateExtend($G298:$G301,M298:M301,$Z298:$Z301,AF298:AF301)</f>
        <v>#VALUE!</v>
      </c>
      <c r="BF298" s="475" t="e" cm="1">
        <f t="array" ref="BF298">bdRateExtend($G298:$G303,M298:M303,$Z298:$Z303,AF298:AF303)</f>
        <v>#VALUE!</v>
      </c>
      <c r="BG298" s="474" t="e" cm="1">
        <f t="array" ref="BG298">bdRateExtend($G298:$G301,N298:N301,$Z298:$Z301,AG298:AG301,"None", FALSE,1)</f>
        <v>#VALUE!</v>
      </c>
      <c r="BH298" s="475" t="e" cm="1">
        <f t="array" ref="BH298">bdRateExtend($G298:$G303,N298:N303,$Z298:$Z303,AG298:AG303,"None", FALSE,1)</f>
        <v>#VALUE!</v>
      </c>
      <c r="BI298" s="474" t="e" cm="1">
        <f t="array" ref="BI298">bdRateExtend($G298:$G301,O298:O301,$Z298:$Z301,AH298:AH301,"None", FALSE,1)</f>
        <v>#VALUE!</v>
      </c>
      <c r="BJ298" s="475" t="e" cm="1">
        <f t="array" ref="BJ298">bdRateExtend($G298:$G303,O298:O303,$Z298:$Z303,AH298:AH303,"None", FALSE,1)</f>
        <v>#VALUE!</v>
      </c>
      <c r="BK298" s="478" t="e" cm="1">
        <f t="array" ref="BK298">bdRateExtend($G298:$G301,P298:P301,$Z298:$Z301,AI298:AI301)</f>
        <v>#VALUE!</v>
      </c>
      <c r="BL298" s="475" t="e" cm="1">
        <f t="array" ref="BL298">bdRateExtend($G298:$G303,P298:P303,$Z298:$Z303,AI298:AI303)</f>
        <v>#VALUE!</v>
      </c>
      <c r="BM298" s="478" t="e" cm="1">
        <f t="array" ref="BM298">bdRateExtend($G298:$G301,Q298:Q301,$Z298:$Z301,AJ298:AJ301)</f>
        <v>#VALUE!</v>
      </c>
      <c r="BN298" s="475" t="e" cm="1">
        <f t="array" ref="BN298">bdRateExtend($G298:$G303,Q298:Q303,$Z298:$Z303,AJ298:AJ303)</f>
        <v>#VALUE!</v>
      </c>
      <c r="BO298" s="478" t="e" cm="1">
        <f t="array" ref="BO298">bdRateExtend($G298:$G301,R298:R301,$Z298:$Z301,AK298:AK301)</f>
        <v>#VALUE!</v>
      </c>
      <c r="BP298" s="479" t="e" cm="1">
        <f t="array" ref="BP298">bdRateExtend($G298:$G303,R298:R303,$Z298:$Z303,AK298:AK303)</f>
        <v>#VALUE!</v>
      </c>
      <c r="BQ298" s="479" t="e" cm="1">
        <f t="array" ref="BQ298">bdRateExtend($G298:$G303,S298:S303,$Z298:$Z303,AL298:AL303)</f>
        <v>#VALUE!</v>
      </c>
      <c r="BR298" s="479" t="e" cm="1">
        <f t="array" ref="BR298">bdRateExtend($G298:$G303,T298:T303,$Z298:$Z303,AM298:AM303)</f>
        <v>#VALUE!</v>
      </c>
      <c r="BS298" s="479" t="e" cm="1">
        <f t="array" ref="BS298">bdRateExtend($G298:$G303,U298:U303,$Z298:$Z303,AN298:AN303)</f>
        <v>#VALUE!</v>
      </c>
      <c r="BT298" s="479" t="e">
        <f>(Summary!$C$103*BP298+Summary!$C$104*BQ298+Summary!$C$105*BR298)/Summary!$C$106</f>
        <v>#VALUE!</v>
      </c>
      <c r="BU298" s="462" cm="1">
        <f t="array" ref="BU298">testVMAFRange($G298:$G301,N298:N301,$Z298:$Z301,AG298:AG301)</f>
        <v>0</v>
      </c>
      <c r="BV298" s="464" cm="1">
        <f t="array" ref="BV298">testVMAFRange($G298:$G303,N298:N303,$Z298:$Z303,AG298:AG303)</f>
        <v>0</v>
      </c>
      <c r="BW298" s="462" cm="1">
        <f t="array" ref="BW298">testVMAFRange($G298:$G301,O298:O301,$Z298:$Z301,AH298:AH301)</f>
        <v>0</v>
      </c>
      <c r="BX298" s="464" cm="1">
        <f t="array" ref="BX298">testVMAFRange($G298:$G303,O298:O303,$Z298:$Z303,AH298:AH303)</f>
        <v>0</v>
      </c>
    </row>
    <row r="299" spans="1:76" ht="17" customHeight="1" x14ac:dyDescent="0.35">
      <c r="A299" s="516"/>
      <c r="B299" s="483"/>
      <c r="C299" s="520"/>
      <c r="D299" s="490"/>
      <c r="E299" s="493"/>
      <c r="F299" s="138">
        <v>23</v>
      </c>
      <c r="G299" s="139">
        <f>'Anchor-AI'!L297</f>
        <v>0</v>
      </c>
      <c r="H299" s="140">
        <f>'Anchor-AI'!M297</f>
        <v>0</v>
      </c>
      <c r="I299" s="140">
        <f>'Anchor-AI'!N297</f>
        <v>0</v>
      </c>
      <c r="J299" s="140">
        <f>'Anchor-AI'!O297</f>
        <v>0</v>
      </c>
      <c r="K299" s="140">
        <f>(Summary!$C$58*H299+Summary!$C$59*I299+Summary!$C$60*J299)/Summary!$C$61</f>
        <v>0</v>
      </c>
      <c r="L299" s="140">
        <f>'Anchor-AI'!P297</f>
        <v>0</v>
      </c>
      <c r="M299" s="140">
        <f>'Anchor-AI'!Q297</f>
        <v>0</v>
      </c>
      <c r="N299" s="140">
        <f>'Anchor-AI'!R297</f>
        <v>0</v>
      </c>
      <c r="O299" s="140">
        <f>'Anchor-AI'!S297</f>
        <v>0</v>
      </c>
      <c r="P299" s="140">
        <f>'Anchor-AI'!T297</f>
        <v>0</v>
      </c>
      <c r="Q299" s="140">
        <f>'Anchor-AI'!U297</f>
        <v>0</v>
      </c>
      <c r="R299" s="140">
        <f>'Anchor-AI'!V297</f>
        <v>0</v>
      </c>
      <c r="S299" s="140">
        <f>'Anchor-AI'!W297</f>
        <v>0</v>
      </c>
      <c r="T299" s="140">
        <f>'Anchor-AI'!X297</f>
        <v>0</v>
      </c>
      <c r="U299" s="140">
        <f>10*LOG10(1/((Summary!$C$75/10^(R299/10)+Summary!$C$76/10^(S299/10)+Summary!$C$77/10^(T299/10))/Summary!$C$78))</f>
        <v>0</v>
      </c>
      <c r="V299" s="140">
        <f>'Anchor-AI'!Y297</f>
        <v>0</v>
      </c>
      <c r="W299" s="140">
        <f>'Anchor-AI'!Z297</f>
        <v>0</v>
      </c>
      <c r="X299" s="141">
        <f t="shared" si="19"/>
        <v>0</v>
      </c>
      <c r="Y299" s="133"/>
      <c r="Z299" s="139">
        <f>'Test-AI'!L297</f>
        <v>0</v>
      </c>
      <c r="AA299" s="381">
        <f>'Test-AI'!M297</f>
        <v>0</v>
      </c>
      <c r="AB299" s="381">
        <f>'Test-AI'!N297</f>
        <v>0</v>
      </c>
      <c r="AC299" s="381">
        <f>'Test-AI'!O297</f>
        <v>0</v>
      </c>
      <c r="AD299" s="381">
        <f>(Summary!$C$58*AA299+Summary!$C$59*AB299+Summary!$C$60*AC299)/Summary!$C$61</f>
        <v>0</v>
      </c>
      <c r="AE299" s="381">
        <f>'Test-AI'!P297</f>
        <v>0</v>
      </c>
      <c r="AF299" s="381">
        <f>'Test-AI'!Q297</f>
        <v>0</v>
      </c>
      <c r="AG299" s="381">
        <f>'Test-AI'!R297</f>
        <v>0</v>
      </c>
      <c r="AH299" s="381">
        <f>'Test-AI'!S297</f>
        <v>0</v>
      </c>
      <c r="AI299" s="381">
        <f>'Test-AI'!T297</f>
        <v>0</v>
      </c>
      <c r="AJ299" s="381">
        <f>'Test-AI'!U297</f>
        <v>0</v>
      </c>
      <c r="AK299" s="381">
        <f>'Test-AI'!V297</f>
        <v>0</v>
      </c>
      <c r="AL299" s="381">
        <f>'Test-AI'!W297</f>
        <v>0</v>
      </c>
      <c r="AM299" s="381">
        <f>'Test-AI'!X297</f>
        <v>0</v>
      </c>
      <c r="AN299" s="381">
        <f>10*LOG10(1/((Summary!$C$75/10^(AK299/10)+Summary!$C$76/10^(AL299/10)+Summary!$C$77/10^(AM299/10))/Summary!$C$78))</f>
        <v>0</v>
      </c>
      <c r="AO299" s="140">
        <f>'Test-AI'!Y297</f>
        <v>0</v>
      </c>
      <c r="AP299" s="140">
        <f>'Test-AI'!Z297</f>
        <v>0</v>
      </c>
      <c r="AQ299" s="141">
        <f t="shared" si="20"/>
        <v>0</v>
      </c>
      <c r="AR299" s="142" t="e">
        <f t="shared" si="21"/>
        <v>#DIV/0!</v>
      </c>
      <c r="AS299" s="143" t="e">
        <f t="shared" si="22"/>
        <v>#DIV/0!</v>
      </c>
      <c r="AT299" s="136"/>
      <c r="AU299" s="136"/>
      <c r="AV299" s="467"/>
      <c r="AW299" s="468"/>
      <c r="AX299" s="480"/>
      <c r="AY299" s="480"/>
      <c r="AZ299" s="497"/>
      <c r="BA299" s="497"/>
      <c r="BB299" s="480"/>
      <c r="BC299" s="468"/>
      <c r="BD299" s="476"/>
      <c r="BE299" s="468"/>
      <c r="BF299" s="476"/>
      <c r="BG299" s="469"/>
      <c r="BH299" s="476"/>
      <c r="BI299" s="469"/>
      <c r="BJ299" s="476"/>
      <c r="BK299" s="468"/>
      <c r="BL299" s="476"/>
      <c r="BM299" s="468"/>
      <c r="BN299" s="476"/>
      <c r="BO299" s="468"/>
      <c r="BP299" s="480"/>
      <c r="BQ299" s="480"/>
      <c r="BR299" s="480"/>
      <c r="BS299" s="480"/>
      <c r="BT299" s="480"/>
      <c r="BU299" s="463"/>
      <c r="BV299" s="465"/>
      <c r="BW299" s="463"/>
      <c r="BX299" s="465"/>
    </row>
    <row r="300" spans="1:76" ht="17" customHeight="1" x14ac:dyDescent="0.35">
      <c r="A300" s="516"/>
      <c r="B300" s="483"/>
      <c r="C300" s="520"/>
      <c r="D300" s="490"/>
      <c r="E300" s="493"/>
      <c r="F300" s="138">
        <v>31</v>
      </c>
      <c r="G300" s="139">
        <f>'Anchor-AI'!L298</f>
        <v>0</v>
      </c>
      <c r="H300" s="140">
        <f>'Anchor-AI'!M298</f>
        <v>0</v>
      </c>
      <c r="I300" s="140">
        <f>'Anchor-AI'!N298</f>
        <v>0</v>
      </c>
      <c r="J300" s="140">
        <f>'Anchor-AI'!O298</f>
        <v>0</v>
      </c>
      <c r="K300" s="140">
        <f>(Summary!$C$58*H300+Summary!$C$59*I300+Summary!$C$60*J300)/Summary!$C$61</f>
        <v>0</v>
      </c>
      <c r="L300" s="140">
        <f>'Anchor-AI'!P298</f>
        <v>0</v>
      </c>
      <c r="M300" s="140">
        <f>'Anchor-AI'!Q298</f>
        <v>0</v>
      </c>
      <c r="N300" s="140">
        <f>'Anchor-AI'!R298</f>
        <v>0</v>
      </c>
      <c r="O300" s="140">
        <f>'Anchor-AI'!S298</f>
        <v>0</v>
      </c>
      <c r="P300" s="140">
        <f>'Anchor-AI'!T298</f>
        <v>0</v>
      </c>
      <c r="Q300" s="140">
        <f>'Anchor-AI'!U298</f>
        <v>0</v>
      </c>
      <c r="R300" s="140">
        <f>'Anchor-AI'!V298</f>
        <v>0</v>
      </c>
      <c r="S300" s="140">
        <f>'Anchor-AI'!W298</f>
        <v>0</v>
      </c>
      <c r="T300" s="140">
        <f>'Anchor-AI'!X298</f>
        <v>0</v>
      </c>
      <c r="U300" s="140">
        <f>10*LOG10(1/((Summary!$C$75/10^(R300/10)+Summary!$C$76/10^(S300/10)+Summary!$C$77/10^(T300/10))/Summary!$C$78))</f>
        <v>0</v>
      </c>
      <c r="V300" s="140">
        <f>'Anchor-AI'!Y298</f>
        <v>0</v>
      </c>
      <c r="W300" s="140">
        <f>'Anchor-AI'!Z298</f>
        <v>0</v>
      </c>
      <c r="X300" s="141">
        <f t="shared" si="19"/>
        <v>0</v>
      </c>
      <c r="Y300" s="133"/>
      <c r="Z300" s="139">
        <f>'Test-AI'!L298</f>
        <v>0</v>
      </c>
      <c r="AA300" s="381">
        <f>'Test-AI'!M298</f>
        <v>0</v>
      </c>
      <c r="AB300" s="381">
        <f>'Test-AI'!N298</f>
        <v>0</v>
      </c>
      <c r="AC300" s="381">
        <f>'Test-AI'!O298</f>
        <v>0</v>
      </c>
      <c r="AD300" s="381">
        <f>(Summary!$C$58*AA300+Summary!$C$59*AB300+Summary!$C$60*AC300)/Summary!$C$61</f>
        <v>0</v>
      </c>
      <c r="AE300" s="381">
        <f>'Test-AI'!P298</f>
        <v>0</v>
      </c>
      <c r="AF300" s="381">
        <f>'Test-AI'!Q298</f>
        <v>0</v>
      </c>
      <c r="AG300" s="381">
        <f>'Test-AI'!R298</f>
        <v>0</v>
      </c>
      <c r="AH300" s="381">
        <f>'Test-AI'!S298</f>
        <v>0</v>
      </c>
      <c r="AI300" s="381">
        <f>'Test-AI'!T298</f>
        <v>0</v>
      </c>
      <c r="AJ300" s="381">
        <f>'Test-AI'!U298</f>
        <v>0</v>
      </c>
      <c r="AK300" s="381">
        <f>'Test-AI'!V298</f>
        <v>0</v>
      </c>
      <c r="AL300" s="381">
        <f>'Test-AI'!W298</f>
        <v>0</v>
      </c>
      <c r="AM300" s="381">
        <f>'Test-AI'!X298</f>
        <v>0</v>
      </c>
      <c r="AN300" s="381">
        <f>10*LOG10(1/((Summary!$C$75/10^(AK300/10)+Summary!$C$76/10^(AL300/10)+Summary!$C$77/10^(AM300/10))/Summary!$C$78))</f>
        <v>0</v>
      </c>
      <c r="AO300" s="140">
        <f>'Test-AI'!Y298</f>
        <v>0</v>
      </c>
      <c r="AP300" s="140">
        <f>'Test-AI'!Z298</f>
        <v>0</v>
      </c>
      <c r="AQ300" s="141">
        <f t="shared" si="20"/>
        <v>0</v>
      </c>
      <c r="AR300" s="142" t="e">
        <f t="shared" si="21"/>
        <v>#DIV/0!</v>
      </c>
      <c r="AS300" s="143" t="e">
        <f t="shared" si="22"/>
        <v>#DIV/0!</v>
      </c>
      <c r="AT300" s="136"/>
      <c r="AU300" s="136"/>
      <c r="AV300" s="467" t="s">
        <v>122</v>
      </c>
      <c r="AW300" s="468" t="e" cm="1">
        <f t="array" ref="AW300">bdRateExtend($G299:$G302,H299:H302,$Z299:$Z302,AA299:AA302)</f>
        <v>#VALUE!</v>
      </c>
      <c r="AX300" s="480"/>
      <c r="AY300" s="480"/>
      <c r="AZ300" s="497"/>
      <c r="BA300" s="497"/>
      <c r="BB300" s="480"/>
      <c r="BC300" s="468" t="e" cm="1">
        <f t="array" ref="BC300">bdRateExtend($G299:$G302,L299:L302,$Z299:$Z302,AE299:AE302)</f>
        <v>#VALUE!</v>
      </c>
      <c r="BD300" s="476"/>
      <c r="BE300" s="468" t="e" cm="1">
        <f t="array" ref="BE300">bdRateExtend($G299:$G302,M299:M302,$Z299:$Z302,AF299:AF302)</f>
        <v>#VALUE!</v>
      </c>
      <c r="BF300" s="476"/>
      <c r="BG300" s="469" t="e" cm="1">
        <f t="array" ref="BG300">bdRateExtend($G299:$G302,N299:N302,$Z299:$Z302,AG299:AG302,"None", FALSE,1)</f>
        <v>#VALUE!</v>
      </c>
      <c r="BH300" s="476"/>
      <c r="BI300" s="469" t="e" cm="1">
        <f t="array" ref="BI300">bdRateExtend($G299:$G302,O299:O302,$Z299:$Z302,AH299:AH302,"None", FALSE,1)</f>
        <v>#VALUE!</v>
      </c>
      <c r="BJ300" s="476"/>
      <c r="BK300" s="468" t="e" cm="1">
        <f t="array" ref="BK300">bdRateExtend($G299:$G302,P299:P302,$Z299:$Z302,AI299:AI302)</f>
        <v>#VALUE!</v>
      </c>
      <c r="BL300" s="476"/>
      <c r="BM300" s="468" t="e" cm="1">
        <f t="array" ref="BM300">bdRateExtend($G299:$G302,Q299:Q302,$Z299:$Z302,AJ299:AJ302)</f>
        <v>#VALUE!</v>
      </c>
      <c r="BN300" s="476"/>
      <c r="BO300" s="468" t="e" cm="1">
        <f t="array" ref="BO300">bdRateExtend($G299:$G302,R299:R302,$Z299:$Z302,AK299:AK302)</f>
        <v>#VALUE!</v>
      </c>
      <c r="BP300" s="480"/>
      <c r="BQ300" s="480"/>
      <c r="BR300" s="480"/>
      <c r="BS300" s="480"/>
      <c r="BT300" s="480"/>
      <c r="BU300" s="463" cm="1">
        <f t="array" ref="BU300">testVMAFRange($G299:$G302,N299:N302,$Z299:$Z302,AG299:AG302)</f>
        <v>0</v>
      </c>
      <c r="BV300" s="465"/>
      <c r="BW300" s="463" cm="1">
        <f t="array" ref="BW300">testVMAFRange($G299:$G302,O299:O302,$Z299:$Z302,AH299:AH302)</f>
        <v>0</v>
      </c>
      <c r="BX300" s="465"/>
    </row>
    <row r="301" spans="1:76" ht="17" customHeight="1" x14ac:dyDescent="0.35">
      <c r="A301" s="516"/>
      <c r="B301" s="483"/>
      <c r="C301" s="520"/>
      <c r="D301" s="490"/>
      <c r="E301" s="493"/>
      <c r="F301" s="138">
        <v>39</v>
      </c>
      <c r="G301" s="139">
        <f>'Anchor-AI'!L299</f>
        <v>0</v>
      </c>
      <c r="H301" s="140">
        <f>'Anchor-AI'!M299</f>
        <v>0</v>
      </c>
      <c r="I301" s="140">
        <f>'Anchor-AI'!N299</f>
        <v>0</v>
      </c>
      <c r="J301" s="140">
        <f>'Anchor-AI'!O299</f>
        <v>0</v>
      </c>
      <c r="K301" s="140">
        <f>(Summary!$C$58*H301+Summary!$C$59*I301+Summary!$C$60*J301)/Summary!$C$61</f>
        <v>0</v>
      </c>
      <c r="L301" s="140">
        <f>'Anchor-AI'!P299</f>
        <v>0</v>
      </c>
      <c r="M301" s="140">
        <f>'Anchor-AI'!Q299</f>
        <v>0</v>
      </c>
      <c r="N301" s="140">
        <f>'Anchor-AI'!R299</f>
        <v>0</v>
      </c>
      <c r="O301" s="140">
        <f>'Anchor-AI'!S299</f>
        <v>0</v>
      </c>
      <c r="P301" s="140">
        <f>'Anchor-AI'!T299</f>
        <v>0</v>
      </c>
      <c r="Q301" s="140">
        <f>'Anchor-AI'!U299</f>
        <v>0</v>
      </c>
      <c r="R301" s="140">
        <f>'Anchor-AI'!V299</f>
        <v>0</v>
      </c>
      <c r="S301" s="140">
        <f>'Anchor-AI'!W299</f>
        <v>0</v>
      </c>
      <c r="T301" s="140">
        <f>'Anchor-AI'!X299</f>
        <v>0</v>
      </c>
      <c r="U301" s="140">
        <f>10*LOG10(1/((Summary!$C$75/10^(R301/10)+Summary!$C$76/10^(S301/10)+Summary!$C$77/10^(T301/10))/Summary!$C$78))</f>
        <v>0</v>
      </c>
      <c r="V301" s="140">
        <f>'Anchor-AI'!Y299</f>
        <v>0</v>
      </c>
      <c r="W301" s="140">
        <f>'Anchor-AI'!Z299</f>
        <v>0</v>
      </c>
      <c r="X301" s="141">
        <f t="shared" si="19"/>
        <v>0</v>
      </c>
      <c r="Y301" s="133"/>
      <c r="Z301" s="139">
        <f>'Test-AI'!L299</f>
        <v>0</v>
      </c>
      <c r="AA301" s="381">
        <f>'Test-AI'!M299</f>
        <v>0</v>
      </c>
      <c r="AB301" s="381">
        <f>'Test-AI'!N299</f>
        <v>0</v>
      </c>
      <c r="AC301" s="381">
        <f>'Test-AI'!O299</f>
        <v>0</v>
      </c>
      <c r="AD301" s="381">
        <f>(Summary!$C$58*AA301+Summary!$C$59*AB301+Summary!$C$60*AC301)/Summary!$C$61</f>
        <v>0</v>
      </c>
      <c r="AE301" s="381">
        <f>'Test-AI'!P299</f>
        <v>0</v>
      </c>
      <c r="AF301" s="381">
        <f>'Test-AI'!Q299</f>
        <v>0</v>
      </c>
      <c r="AG301" s="381">
        <f>'Test-AI'!R299</f>
        <v>0</v>
      </c>
      <c r="AH301" s="381">
        <f>'Test-AI'!S299</f>
        <v>0</v>
      </c>
      <c r="AI301" s="381">
        <f>'Test-AI'!T299</f>
        <v>0</v>
      </c>
      <c r="AJ301" s="381">
        <f>'Test-AI'!U299</f>
        <v>0</v>
      </c>
      <c r="AK301" s="381">
        <f>'Test-AI'!V299</f>
        <v>0</v>
      </c>
      <c r="AL301" s="381">
        <f>'Test-AI'!W299</f>
        <v>0</v>
      </c>
      <c r="AM301" s="381">
        <f>'Test-AI'!X299</f>
        <v>0</v>
      </c>
      <c r="AN301" s="381">
        <f>10*LOG10(1/((Summary!$C$75/10^(AK301/10)+Summary!$C$76/10^(AL301/10)+Summary!$C$77/10^(AM301/10))/Summary!$C$78))</f>
        <v>0</v>
      </c>
      <c r="AO301" s="140">
        <f>'Test-AI'!Y299</f>
        <v>0</v>
      </c>
      <c r="AP301" s="140">
        <f>'Test-AI'!Z299</f>
        <v>0</v>
      </c>
      <c r="AQ301" s="141">
        <f t="shared" si="20"/>
        <v>0</v>
      </c>
      <c r="AR301" s="142" t="e">
        <f t="shared" si="21"/>
        <v>#DIV/0!</v>
      </c>
      <c r="AS301" s="143" t="e">
        <f t="shared" si="22"/>
        <v>#DIV/0!</v>
      </c>
      <c r="AT301" s="136"/>
      <c r="AU301" s="136"/>
      <c r="AV301" s="467"/>
      <c r="AW301" s="468"/>
      <c r="AX301" s="480"/>
      <c r="AY301" s="480"/>
      <c r="AZ301" s="497"/>
      <c r="BA301" s="497"/>
      <c r="BB301" s="480"/>
      <c r="BC301" s="468"/>
      <c r="BD301" s="476"/>
      <c r="BE301" s="468"/>
      <c r="BF301" s="476"/>
      <c r="BG301" s="469"/>
      <c r="BH301" s="476"/>
      <c r="BI301" s="469"/>
      <c r="BJ301" s="476"/>
      <c r="BK301" s="468"/>
      <c r="BL301" s="476"/>
      <c r="BM301" s="468"/>
      <c r="BN301" s="476"/>
      <c r="BO301" s="468"/>
      <c r="BP301" s="480"/>
      <c r="BQ301" s="480"/>
      <c r="BR301" s="480"/>
      <c r="BS301" s="480"/>
      <c r="BT301" s="480"/>
      <c r="BU301" s="463"/>
      <c r="BV301" s="465"/>
      <c r="BW301" s="463"/>
      <c r="BX301" s="465"/>
    </row>
    <row r="302" spans="1:76" ht="17" customHeight="1" x14ac:dyDescent="0.35">
      <c r="A302" s="516"/>
      <c r="B302" s="483"/>
      <c r="C302" s="520"/>
      <c r="D302" s="490"/>
      <c r="E302" s="493"/>
      <c r="F302" s="138">
        <v>47</v>
      </c>
      <c r="G302" s="139">
        <f>'Anchor-AI'!L300</f>
        <v>0</v>
      </c>
      <c r="H302" s="140">
        <f>'Anchor-AI'!M300</f>
        <v>0</v>
      </c>
      <c r="I302" s="140">
        <f>'Anchor-AI'!N300</f>
        <v>0</v>
      </c>
      <c r="J302" s="140">
        <f>'Anchor-AI'!O300</f>
        <v>0</v>
      </c>
      <c r="K302" s="140">
        <f>(Summary!$C$58*H302+Summary!$C$59*I302+Summary!$C$60*J302)/Summary!$C$61</f>
        <v>0</v>
      </c>
      <c r="L302" s="140">
        <f>'Anchor-AI'!P300</f>
        <v>0</v>
      </c>
      <c r="M302" s="140">
        <f>'Anchor-AI'!Q300</f>
        <v>0</v>
      </c>
      <c r="N302" s="140">
        <f>'Anchor-AI'!R300</f>
        <v>0</v>
      </c>
      <c r="O302" s="140">
        <f>'Anchor-AI'!S300</f>
        <v>0</v>
      </c>
      <c r="P302" s="140">
        <f>'Anchor-AI'!T300</f>
        <v>0</v>
      </c>
      <c r="Q302" s="140">
        <f>'Anchor-AI'!U300</f>
        <v>0</v>
      </c>
      <c r="R302" s="140">
        <f>'Anchor-AI'!V300</f>
        <v>0</v>
      </c>
      <c r="S302" s="140">
        <f>'Anchor-AI'!W300</f>
        <v>0</v>
      </c>
      <c r="T302" s="140">
        <f>'Anchor-AI'!X300</f>
        <v>0</v>
      </c>
      <c r="U302" s="140">
        <f>10*LOG10(1/((Summary!$C$75/10^(R302/10)+Summary!$C$76/10^(S302/10)+Summary!$C$77/10^(T302/10))/Summary!$C$78))</f>
        <v>0</v>
      </c>
      <c r="V302" s="140">
        <f>'Anchor-AI'!Y300</f>
        <v>0</v>
      </c>
      <c r="W302" s="140">
        <f>'Anchor-AI'!Z300</f>
        <v>0</v>
      </c>
      <c r="X302" s="141">
        <f t="shared" si="19"/>
        <v>0</v>
      </c>
      <c r="Y302" s="133"/>
      <c r="Z302" s="139">
        <f>'Test-AI'!L300</f>
        <v>0</v>
      </c>
      <c r="AA302" s="381">
        <f>'Test-AI'!M300</f>
        <v>0</v>
      </c>
      <c r="AB302" s="381">
        <f>'Test-AI'!N300</f>
        <v>0</v>
      </c>
      <c r="AC302" s="381">
        <f>'Test-AI'!O300</f>
        <v>0</v>
      </c>
      <c r="AD302" s="381">
        <f>(Summary!$C$58*AA302+Summary!$C$59*AB302+Summary!$C$60*AC302)/Summary!$C$61</f>
        <v>0</v>
      </c>
      <c r="AE302" s="381">
        <f>'Test-AI'!P300</f>
        <v>0</v>
      </c>
      <c r="AF302" s="381">
        <f>'Test-AI'!Q300</f>
        <v>0</v>
      </c>
      <c r="AG302" s="381">
        <f>'Test-AI'!R300</f>
        <v>0</v>
      </c>
      <c r="AH302" s="381">
        <f>'Test-AI'!S300</f>
        <v>0</v>
      </c>
      <c r="AI302" s="381">
        <f>'Test-AI'!T300</f>
        <v>0</v>
      </c>
      <c r="AJ302" s="381">
        <f>'Test-AI'!U300</f>
        <v>0</v>
      </c>
      <c r="AK302" s="381">
        <f>'Test-AI'!V300</f>
        <v>0</v>
      </c>
      <c r="AL302" s="381">
        <f>'Test-AI'!W300</f>
        <v>0</v>
      </c>
      <c r="AM302" s="381">
        <f>'Test-AI'!X300</f>
        <v>0</v>
      </c>
      <c r="AN302" s="381">
        <f>10*LOG10(1/((Summary!$C$75/10^(AK302/10)+Summary!$C$76/10^(AL302/10)+Summary!$C$77/10^(AM302/10))/Summary!$C$78))</f>
        <v>0</v>
      </c>
      <c r="AO302" s="140">
        <f>'Test-AI'!Y300</f>
        <v>0</v>
      </c>
      <c r="AP302" s="140">
        <f>'Test-AI'!Z300</f>
        <v>0</v>
      </c>
      <c r="AQ302" s="141">
        <f t="shared" si="20"/>
        <v>0</v>
      </c>
      <c r="AR302" s="142" t="e">
        <f t="shared" si="21"/>
        <v>#DIV/0!</v>
      </c>
      <c r="AS302" s="143" t="e">
        <f t="shared" si="22"/>
        <v>#DIV/0!</v>
      </c>
      <c r="AT302" s="136"/>
      <c r="AU302" s="136"/>
      <c r="AV302" s="467" t="s">
        <v>123</v>
      </c>
      <c r="AW302" s="468" t="e" cm="1">
        <f t="array" ref="AW302">bdRateExtend($G300:$G303,H300:H303,$Z300:$Z303,AA300:AA303)</f>
        <v>#VALUE!</v>
      </c>
      <c r="AX302" s="480"/>
      <c r="AY302" s="480"/>
      <c r="AZ302" s="497"/>
      <c r="BA302" s="497"/>
      <c r="BB302" s="480"/>
      <c r="BC302" s="468" t="e" cm="1">
        <f t="array" ref="BC302">bdRateExtend($G300:$G303,L300:L303,$Z300:$Z303,AE300:AE303)</f>
        <v>#VALUE!</v>
      </c>
      <c r="BD302" s="476"/>
      <c r="BE302" s="468" t="e" cm="1">
        <f t="array" ref="BE302">bdRateExtend($G300:$G303,M300:M303,$Z300:$Z303,AF300:AF303)</f>
        <v>#VALUE!</v>
      </c>
      <c r="BF302" s="476"/>
      <c r="BG302" s="469" t="e" cm="1">
        <f t="array" ref="BG302">bdRateExtend($G300:$G303,N300:N303,$Z300:$Z303,AG300:AG303,"None", FALSE,1)</f>
        <v>#VALUE!</v>
      </c>
      <c r="BH302" s="476"/>
      <c r="BI302" s="469" t="e" cm="1">
        <f t="array" ref="BI302">bdRateExtend($G300:$G303,O300:O303,$Z300:$Z303,AH300:AH303,"None", FALSE,1)</f>
        <v>#VALUE!</v>
      </c>
      <c r="BJ302" s="476"/>
      <c r="BK302" s="468" t="e" cm="1">
        <f t="array" ref="BK302">bdRateExtend($G300:$G303,P300:P303,$Z300:$Z303,AI300:AI303)</f>
        <v>#VALUE!</v>
      </c>
      <c r="BL302" s="476"/>
      <c r="BM302" s="468" t="e" cm="1">
        <f t="array" ref="BM302">bdRateExtend($G300:$G303,Q300:Q303,$Z300:$Z303,AJ300:AJ303)</f>
        <v>#VALUE!</v>
      </c>
      <c r="BN302" s="476"/>
      <c r="BO302" s="468" t="e" cm="1">
        <f t="array" ref="BO302">bdRateExtend($G300:$G303,R300:R303,$Z300:$Z303,AK300:AK303)</f>
        <v>#VALUE!</v>
      </c>
      <c r="BP302" s="480"/>
      <c r="BQ302" s="480"/>
      <c r="BR302" s="480"/>
      <c r="BS302" s="480"/>
      <c r="BT302" s="480"/>
      <c r="BU302" s="463" cm="1">
        <f t="array" ref="BU302">testVMAFRange($G300:$G303,N300:N303,$Z300:$Z303,AG300:AG303)</f>
        <v>0</v>
      </c>
      <c r="BV302" s="465"/>
      <c r="BW302" s="463" cm="1">
        <f t="array" ref="BW302">testVMAFRange($G300:$G303,O300:O303,$Z300:$Z303,AH300:AH303)</f>
        <v>0</v>
      </c>
      <c r="BX302" s="465"/>
    </row>
    <row r="303" spans="1:76" ht="17" customHeight="1" thickBot="1" x14ac:dyDescent="0.4">
      <c r="A303" s="516"/>
      <c r="B303" s="518"/>
      <c r="C303" s="521"/>
      <c r="D303" s="522"/>
      <c r="E303" s="523"/>
      <c r="F303" s="144">
        <v>55</v>
      </c>
      <c r="G303" s="145">
        <f>'Anchor-AI'!L301</f>
        <v>0</v>
      </c>
      <c r="H303" s="146">
        <f>'Anchor-AI'!M301</f>
        <v>0</v>
      </c>
      <c r="I303" s="146">
        <f>'Anchor-AI'!N301</f>
        <v>0</v>
      </c>
      <c r="J303" s="146">
        <f>'Anchor-AI'!O301</f>
        <v>0</v>
      </c>
      <c r="K303" s="146">
        <f>(Summary!$C$58*H303+Summary!$C$59*I303+Summary!$C$60*J303)/Summary!$C$61</f>
        <v>0</v>
      </c>
      <c r="L303" s="146">
        <f>'Anchor-AI'!P301</f>
        <v>0</v>
      </c>
      <c r="M303" s="146">
        <f>'Anchor-AI'!Q301</f>
        <v>0</v>
      </c>
      <c r="N303" s="146">
        <f>'Anchor-AI'!R301</f>
        <v>0</v>
      </c>
      <c r="O303" s="146">
        <f>'Anchor-AI'!S301</f>
        <v>0</v>
      </c>
      <c r="P303" s="146">
        <f>'Anchor-AI'!T301</f>
        <v>0</v>
      </c>
      <c r="Q303" s="146">
        <f>'Anchor-AI'!U301</f>
        <v>0</v>
      </c>
      <c r="R303" s="146">
        <f>'Anchor-AI'!V301</f>
        <v>0</v>
      </c>
      <c r="S303" s="146">
        <f>'Anchor-AI'!W301</f>
        <v>0</v>
      </c>
      <c r="T303" s="146">
        <f>'Anchor-AI'!X301</f>
        <v>0</v>
      </c>
      <c r="U303" s="146">
        <f>10*LOG10(1/((Summary!$C$75/10^(R303/10)+Summary!$C$76/10^(S303/10)+Summary!$C$77/10^(T303/10))/Summary!$C$78))</f>
        <v>0</v>
      </c>
      <c r="V303" s="140">
        <f>'Anchor-AI'!Y301</f>
        <v>0</v>
      </c>
      <c r="W303" s="140">
        <f>'Anchor-AI'!Z301</f>
        <v>0</v>
      </c>
      <c r="X303" s="147">
        <f t="shared" si="19"/>
        <v>0</v>
      </c>
      <c r="Y303" s="133"/>
      <c r="Z303" s="145">
        <f>'Test-AI'!L301</f>
        <v>0</v>
      </c>
      <c r="AA303" s="382">
        <f>'Test-AI'!M301</f>
        <v>0</v>
      </c>
      <c r="AB303" s="382">
        <f>'Test-AI'!N301</f>
        <v>0</v>
      </c>
      <c r="AC303" s="382">
        <f>'Test-AI'!O301</f>
        <v>0</v>
      </c>
      <c r="AD303" s="382">
        <f>(Summary!$C$58*AA303+Summary!$C$59*AB303+Summary!$C$60*AC303)/Summary!$C$61</f>
        <v>0</v>
      </c>
      <c r="AE303" s="382">
        <f>'Test-AI'!P301</f>
        <v>0</v>
      </c>
      <c r="AF303" s="382">
        <f>'Test-AI'!Q301</f>
        <v>0</v>
      </c>
      <c r="AG303" s="382">
        <f>'Test-AI'!R301</f>
        <v>0</v>
      </c>
      <c r="AH303" s="382">
        <f>'Test-AI'!S301</f>
        <v>0</v>
      </c>
      <c r="AI303" s="382">
        <f>'Test-AI'!T301</f>
        <v>0</v>
      </c>
      <c r="AJ303" s="382">
        <f>'Test-AI'!U301</f>
        <v>0</v>
      </c>
      <c r="AK303" s="382">
        <f>'Test-AI'!V301</f>
        <v>0</v>
      </c>
      <c r="AL303" s="382">
        <f>'Test-AI'!W301</f>
        <v>0</v>
      </c>
      <c r="AM303" s="382">
        <f>'Test-AI'!X301</f>
        <v>0</v>
      </c>
      <c r="AN303" s="382">
        <f>10*LOG10(1/((Summary!$C$75/10^(AK303/10)+Summary!$C$76/10^(AL303/10)+Summary!$C$77/10^(AM303/10))/Summary!$C$78))</f>
        <v>0</v>
      </c>
      <c r="AO303" s="140">
        <f>'Test-AI'!Y301</f>
        <v>0</v>
      </c>
      <c r="AP303" s="140">
        <f>'Test-AI'!Z301</f>
        <v>0</v>
      </c>
      <c r="AQ303" s="147">
        <f t="shared" si="20"/>
        <v>0</v>
      </c>
      <c r="AR303" s="148" t="e">
        <f t="shared" si="21"/>
        <v>#DIV/0!</v>
      </c>
      <c r="AS303" s="149" t="e">
        <f t="shared" si="22"/>
        <v>#DIV/0!</v>
      </c>
      <c r="AT303" s="136"/>
      <c r="AU303" s="136"/>
      <c r="AV303" s="470"/>
      <c r="AW303" s="471"/>
      <c r="AX303" s="481"/>
      <c r="AY303" s="481"/>
      <c r="AZ303" s="498"/>
      <c r="BA303" s="498"/>
      <c r="BB303" s="481"/>
      <c r="BC303" s="471"/>
      <c r="BD303" s="477"/>
      <c r="BE303" s="471"/>
      <c r="BF303" s="477"/>
      <c r="BG303" s="472"/>
      <c r="BH303" s="477"/>
      <c r="BI303" s="472"/>
      <c r="BJ303" s="477"/>
      <c r="BK303" s="471"/>
      <c r="BL303" s="477"/>
      <c r="BM303" s="471"/>
      <c r="BN303" s="477"/>
      <c r="BO303" s="471"/>
      <c r="BP303" s="481"/>
      <c r="BQ303" s="481"/>
      <c r="BR303" s="481"/>
      <c r="BS303" s="481"/>
      <c r="BT303" s="481"/>
      <c r="BU303" s="473"/>
      <c r="BV303" s="466"/>
      <c r="BW303" s="473"/>
      <c r="BX303" s="466"/>
    </row>
    <row r="304" spans="1:76" ht="17" customHeight="1" x14ac:dyDescent="0.35">
      <c r="A304" s="516"/>
      <c r="B304" s="482" t="s">
        <v>90</v>
      </c>
      <c r="C304" s="519" t="s">
        <v>72</v>
      </c>
      <c r="D304" s="489">
        <v>24</v>
      </c>
      <c r="E304" s="492">
        <v>8</v>
      </c>
      <c r="F304" s="129">
        <v>15</v>
      </c>
      <c r="G304" s="130">
        <f>'Anchor-AI'!L302</f>
        <v>0</v>
      </c>
      <c r="H304" s="131">
        <f>'Anchor-AI'!M302</f>
        <v>0</v>
      </c>
      <c r="I304" s="131">
        <f>'Anchor-AI'!N302</f>
        <v>0</v>
      </c>
      <c r="J304" s="131">
        <f>'Anchor-AI'!O302</f>
        <v>0</v>
      </c>
      <c r="K304" s="131">
        <f>(Summary!$C$58*H304+Summary!$C$59*I304+Summary!$C$60*J304)/Summary!$C$61</f>
        <v>0</v>
      </c>
      <c r="L304" s="131">
        <f>'Anchor-AI'!P302</f>
        <v>0</v>
      </c>
      <c r="M304" s="131">
        <f>'Anchor-AI'!Q302</f>
        <v>0</v>
      </c>
      <c r="N304" s="131">
        <f>'Anchor-AI'!R302</f>
        <v>0</v>
      </c>
      <c r="O304" s="131">
        <f>'Anchor-AI'!S302</f>
        <v>0</v>
      </c>
      <c r="P304" s="131">
        <f>'Anchor-AI'!T302</f>
        <v>0</v>
      </c>
      <c r="Q304" s="131">
        <f>'Anchor-AI'!U302</f>
        <v>0</v>
      </c>
      <c r="R304" s="131">
        <f>'Anchor-AI'!V302</f>
        <v>0</v>
      </c>
      <c r="S304" s="131">
        <f>'Anchor-AI'!W302</f>
        <v>0</v>
      </c>
      <c r="T304" s="131">
        <f>'Anchor-AI'!X302</f>
        <v>0</v>
      </c>
      <c r="U304" s="131">
        <f>10*LOG10(1/((Summary!$C$75/10^(R304/10)+Summary!$C$76/10^(S304/10)+Summary!$C$77/10^(T304/10))/Summary!$C$78))</f>
        <v>0</v>
      </c>
      <c r="V304" s="131">
        <f>'Anchor-AI'!Y302</f>
        <v>0</v>
      </c>
      <c r="W304" s="131">
        <f>'Anchor-AI'!Z302</f>
        <v>0</v>
      </c>
      <c r="X304" s="132">
        <f t="shared" si="19"/>
        <v>0</v>
      </c>
      <c r="Y304" s="133"/>
      <c r="Z304" s="130">
        <f>'Test-AI'!L302</f>
        <v>0</v>
      </c>
      <c r="AA304" s="380">
        <f>'Test-AI'!M302</f>
        <v>0</v>
      </c>
      <c r="AB304" s="380">
        <f>'Test-AI'!N302</f>
        <v>0</v>
      </c>
      <c r="AC304" s="380">
        <f>'Test-AI'!O302</f>
        <v>0</v>
      </c>
      <c r="AD304" s="380">
        <f>(Summary!$C$58*AA304+Summary!$C$59*AB304+Summary!$C$60*AC304)/Summary!$C$61</f>
        <v>0</v>
      </c>
      <c r="AE304" s="380">
        <f>'Test-AI'!P302</f>
        <v>0</v>
      </c>
      <c r="AF304" s="380">
        <f>'Test-AI'!Q302</f>
        <v>0</v>
      </c>
      <c r="AG304" s="380">
        <f>'Test-AI'!R302</f>
        <v>0</v>
      </c>
      <c r="AH304" s="380">
        <f>'Test-AI'!S302</f>
        <v>0</v>
      </c>
      <c r="AI304" s="380">
        <f>'Test-AI'!T302</f>
        <v>0</v>
      </c>
      <c r="AJ304" s="380">
        <f>'Test-AI'!U302</f>
        <v>0</v>
      </c>
      <c r="AK304" s="380">
        <f>'Test-AI'!V302</f>
        <v>0</v>
      </c>
      <c r="AL304" s="380">
        <f>'Test-AI'!W302</f>
        <v>0</v>
      </c>
      <c r="AM304" s="380">
        <f>'Test-AI'!X302</f>
        <v>0</v>
      </c>
      <c r="AN304" s="380">
        <f>10*LOG10(1/((Summary!$C$75/10^(AK304/10)+Summary!$C$76/10^(AL304/10)+Summary!$C$77/10^(AM304/10))/Summary!$C$78))</f>
        <v>0</v>
      </c>
      <c r="AO304" s="131">
        <f>'Test-AI'!Y302</f>
        <v>0</v>
      </c>
      <c r="AP304" s="131">
        <f>'Test-AI'!Z302</f>
        <v>0</v>
      </c>
      <c r="AQ304" s="132">
        <f t="shared" si="20"/>
        <v>0</v>
      </c>
      <c r="AR304" s="134" t="e">
        <f t="shared" si="21"/>
        <v>#DIV/0!</v>
      </c>
      <c r="AS304" s="135" t="e">
        <f t="shared" si="22"/>
        <v>#DIV/0!</v>
      </c>
      <c r="AT304" s="136"/>
      <c r="AU304" s="136"/>
      <c r="AV304" s="495" t="s">
        <v>121</v>
      </c>
      <c r="AW304" s="478" t="e" cm="1">
        <f t="array" ref="AW304">bdRateExtend($G304:$G307,H304:H307,$Z304:$Z307,AA304:AA307)</f>
        <v>#VALUE!</v>
      </c>
      <c r="AX304" s="479" t="e" cm="1">
        <f t="array" ref="AX304">bdRateExtend($G304:$G309,H304:H309,$Z304:$Z309,AA304:AA309)</f>
        <v>#VALUE!</v>
      </c>
      <c r="AY304" s="479" t="e" cm="1">
        <f t="array" ref="AY304">bdRateExtend($G304:$G309,I304:I309,$Z304:$Z309,AB304:AB309)</f>
        <v>#VALUE!</v>
      </c>
      <c r="AZ304" s="496" t="e" cm="1">
        <f t="array" ref="AZ304">bdRateExtend($G304:$G309,J304:J309,$Z304:$Z309,AC304:AC309)</f>
        <v>#VALUE!</v>
      </c>
      <c r="BA304" s="496" t="e" cm="1">
        <f t="array" ref="BA304">bdRateExtend($G304:$G309,K304:K309,$Z304:$Z309,AD304:AD309)</f>
        <v>#VALUE!</v>
      </c>
      <c r="BB304" s="479" t="e">
        <f>(Summary!$C$89*AX304+Summary!$C$90*AY304+Summary!$C$91*AZ304)/Summary!$C$92</f>
        <v>#VALUE!</v>
      </c>
      <c r="BC304" s="478" t="e" cm="1">
        <f t="array" ref="BC304">bdRateExtend($G304:$G307,L304:L307,$Z304:$Z307,AE304:AE307)</f>
        <v>#VALUE!</v>
      </c>
      <c r="BD304" s="475" t="e" cm="1">
        <f t="array" ref="BD304">bdRateExtend($G304:$G309,L304:L309,$Z304:$Z309,AE304:AE309)</f>
        <v>#VALUE!</v>
      </c>
      <c r="BE304" s="478" t="e" cm="1">
        <f t="array" ref="BE304">bdRateExtend($G304:$G307,M304:M307,$Z304:$Z307,AF304:AF307)</f>
        <v>#VALUE!</v>
      </c>
      <c r="BF304" s="475" t="e" cm="1">
        <f t="array" ref="BF304">bdRateExtend($G304:$G309,M304:M309,$Z304:$Z309,AF304:AF309)</f>
        <v>#VALUE!</v>
      </c>
      <c r="BG304" s="474" t="e" cm="1">
        <f t="array" ref="BG304">bdRateExtend($G304:$G307,N304:N307,$Z304:$Z307,AG304:AG307,"None", FALSE,1)</f>
        <v>#VALUE!</v>
      </c>
      <c r="BH304" s="475" t="e" cm="1">
        <f t="array" ref="BH304">bdRateExtend($G304:$G309,N304:N309,$Z304:$Z309,AG304:AG309,"None", FALSE,1)</f>
        <v>#VALUE!</v>
      </c>
      <c r="BI304" s="474" t="e" cm="1">
        <f t="array" ref="BI304">bdRateExtend($G304:$G307,O304:O307,$Z304:$Z307,AH304:AH307,"None", FALSE,1)</f>
        <v>#VALUE!</v>
      </c>
      <c r="BJ304" s="475" t="e" cm="1">
        <f t="array" ref="BJ304">bdRateExtend($G304:$G309,O304:O309,$Z304:$Z309,AH304:AH309,"None", FALSE,1)</f>
        <v>#VALUE!</v>
      </c>
      <c r="BK304" s="478" t="e" cm="1">
        <f t="array" ref="BK304">bdRateExtend($G304:$G307,P304:P307,$Z304:$Z307,AI304:AI307)</f>
        <v>#VALUE!</v>
      </c>
      <c r="BL304" s="475" t="e" cm="1">
        <f t="array" ref="BL304">bdRateExtend($G304:$G309,P304:P309,$Z304:$Z309,AI304:AI309)</f>
        <v>#VALUE!</v>
      </c>
      <c r="BM304" s="478" t="e" cm="1">
        <f t="array" ref="BM304">bdRateExtend($G304:$G307,Q304:Q307,$Z304:$Z307,AJ304:AJ307)</f>
        <v>#VALUE!</v>
      </c>
      <c r="BN304" s="475" t="e" cm="1">
        <f t="array" ref="BN304">bdRateExtend($G304:$G309,Q304:Q309,$Z304:$Z309,AJ304:AJ309)</f>
        <v>#VALUE!</v>
      </c>
      <c r="BO304" s="478" t="e" cm="1">
        <f t="array" ref="BO304">bdRateExtend($G304:$G307,R304:R307,$Z304:$Z307,AK304:AK307)</f>
        <v>#VALUE!</v>
      </c>
      <c r="BP304" s="479" t="e" cm="1">
        <f t="array" ref="BP304">bdRateExtend($G304:$G309,R304:R309,$Z304:$Z309,AK304:AK309)</f>
        <v>#VALUE!</v>
      </c>
      <c r="BQ304" s="479" t="e" cm="1">
        <f t="array" ref="BQ304">bdRateExtend($G304:$G309,S304:S309,$Z304:$Z309,AL304:AL309)</f>
        <v>#VALUE!</v>
      </c>
      <c r="BR304" s="479" t="e" cm="1">
        <f t="array" ref="BR304">bdRateExtend($G304:$G309,T304:T309,$Z304:$Z309,AM304:AM309)</f>
        <v>#VALUE!</v>
      </c>
      <c r="BS304" s="479" t="e" cm="1">
        <f t="array" ref="BS304">bdRateExtend($G304:$G309,U304:U309,$Z304:$Z309,AN304:AN309)</f>
        <v>#VALUE!</v>
      </c>
      <c r="BT304" s="479" t="e">
        <f>(Summary!$C$103*BP304+Summary!$C$104*BQ304+Summary!$C$105*BR304)/Summary!$C$106</f>
        <v>#VALUE!</v>
      </c>
      <c r="BU304" s="462" cm="1">
        <f t="array" ref="BU304">testVMAFRange($G304:$G307,N304:N307,$Z304:$Z307,AG304:AG307)</f>
        <v>0</v>
      </c>
      <c r="BV304" s="464" cm="1">
        <f t="array" ref="BV304">testVMAFRange($G304:$G309,N304:N309,$Z304:$Z309,AG304:AG309)</f>
        <v>0</v>
      </c>
      <c r="BW304" s="462" cm="1">
        <f t="array" ref="BW304">testVMAFRange($G304:$G307,O304:O307,$Z304:$Z307,AH304:AH307)</f>
        <v>0</v>
      </c>
      <c r="BX304" s="464" cm="1">
        <f t="array" ref="BX304">testVMAFRange($G304:$G309,O304:O309,$Z304:$Z309,AH304:AH309)</f>
        <v>0</v>
      </c>
    </row>
    <row r="305" spans="1:76" ht="17" customHeight="1" x14ac:dyDescent="0.35">
      <c r="A305" s="516"/>
      <c r="B305" s="483"/>
      <c r="C305" s="520"/>
      <c r="D305" s="490"/>
      <c r="E305" s="493"/>
      <c r="F305" s="138">
        <v>23</v>
      </c>
      <c r="G305" s="139">
        <f>'Anchor-AI'!L303</f>
        <v>0</v>
      </c>
      <c r="H305" s="140">
        <f>'Anchor-AI'!M303</f>
        <v>0</v>
      </c>
      <c r="I305" s="140">
        <f>'Anchor-AI'!N303</f>
        <v>0</v>
      </c>
      <c r="J305" s="140">
        <f>'Anchor-AI'!O303</f>
        <v>0</v>
      </c>
      <c r="K305" s="140">
        <f>(Summary!$C$58*H305+Summary!$C$59*I305+Summary!$C$60*J305)/Summary!$C$61</f>
        <v>0</v>
      </c>
      <c r="L305" s="140">
        <f>'Anchor-AI'!P303</f>
        <v>0</v>
      </c>
      <c r="M305" s="140">
        <f>'Anchor-AI'!Q303</f>
        <v>0</v>
      </c>
      <c r="N305" s="140">
        <f>'Anchor-AI'!R303</f>
        <v>0</v>
      </c>
      <c r="O305" s="140">
        <f>'Anchor-AI'!S303</f>
        <v>0</v>
      </c>
      <c r="P305" s="140">
        <f>'Anchor-AI'!T303</f>
        <v>0</v>
      </c>
      <c r="Q305" s="140">
        <f>'Anchor-AI'!U303</f>
        <v>0</v>
      </c>
      <c r="R305" s="140">
        <f>'Anchor-AI'!V303</f>
        <v>0</v>
      </c>
      <c r="S305" s="140">
        <f>'Anchor-AI'!W303</f>
        <v>0</v>
      </c>
      <c r="T305" s="140">
        <f>'Anchor-AI'!X303</f>
        <v>0</v>
      </c>
      <c r="U305" s="140">
        <f>10*LOG10(1/((Summary!$C$75/10^(R305/10)+Summary!$C$76/10^(S305/10)+Summary!$C$77/10^(T305/10))/Summary!$C$78))</f>
        <v>0</v>
      </c>
      <c r="V305" s="140">
        <f>'Anchor-AI'!Y303</f>
        <v>0</v>
      </c>
      <c r="W305" s="140">
        <f>'Anchor-AI'!Z303</f>
        <v>0</v>
      </c>
      <c r="X305" s="141">
        <f t="shared" si="19"/>
        <v>0</v>
      </c>
      <c r="Y305" s="133"/>
      <c r="Z305" s="139">
        <f>'Test-AI'!L303</f>
        <v>0</v>
      </c>
      <c r="AA305" s="381">
        <f>'Test-AI'!M303</f>
        <v>0</v>
      </c>
      <c r="AB305" s="381">
        <f>'Test-AI'!N303</f>
        <v>0</v>
      </c>
      <c r="AC305" s="381">
        <f>'Test-AI'!O303</f>
        <v>0</v>
      </c>
      <c r="AD305" s="381">
        <f>(Summary!$C$58*AA305+Summary!$C$59*AB305+Summary!$C$60*AC305)/Summary!$C$61</f>
        <v>0</v>
      </c>
      <c r="AE305" s="381">
        <f>'Test-AI'!P303</f>
        <v>0</v>
      </c>
      <c r="AF305" s="381">
        <f>'Test-AI'!Q303</f>
        <v>0</v>
      </c>
      <c r="AG305" s="381">
        <f>'Test-AI'!R303</f>
        <v>0</v>
      </c>
      <c r="AH305" s="381">
        <f>'Test-AI'!S303</f>
        <v>0</v>
      </c>
      <c r="AI305" s="381">
        <f>'Test-AI'!T303</f>
        <v>0</v>
      </c>
      <c r="AJ305" s="381">
        <f>'Test-AI'!U303</f>
        <v>0</v>
      </c>
      <c r="AK305" s="381">
        <f>'Test-AI'!V303</f>
        <v>0</v>
      </c>
      <c r="AL305" s="381">
        <f>'Test-AI'!W303</f>
        <v>0</v>
      </c>
      <c r="AM305" s="381">
        <f>'Test-AI'!X303</f>
        <v>0</v>
      </c>
      <c r="AN305" s="381">
        <f>10*LOG10(1/((Summary!$C$75/10^(AK305/10)+Summary!$C$76/10^(AL305/10)+Summary!$C$77/10^(AM305/10))/Summary!$C$78))</f>
        <v>0</v>
      </c>
      <c r="AO305" s="140">
        <f>'Test-AI'!Y303</f>
        <v>0</v>
      </c>
      <c r="AP305" s="140">
        <f>'Test-AI'!Z303</f>
        <v>0</v>
      </c>
      <c r="AQ305" s="141">
        <f t="shared" si="20"/>
        <v>0</v>
      </c>
      <c r="AR305" s="142" t="e">
        <f t="shared" si="21"/>
        <v>#DIV/0!</v>
      </c>
      <c r="AS305" s="143" t="e">
        <f t="shared" si="22"/>
        <v>#DIV/0!</v>
      </c>
      <c r="AT305" s="136"/>
      <c r="AU305" s="136"/>
      <c r="AV305" s="467"/>
      <c r="AW305" s="468"/>
      <c r="AX305" s="480"/>
      <c r="AY305" s="480"/>
      <c r="AZ305" s="497"/>
      <c r="BA305" s="497"/>
      <c r="BB305" s="480"/>
      <c r="BC305" s="468"/>
      <c r="BD305" s="476"/>
      <c r="BE305" s="468"/>
      <c r="BF305" s="476"/>
      <c r="BG305" s="469"/>
      <c r="BH305" s="476"/>
      <c r="BI305" s="469"/>
      <c r="BJ305" s="476"/>
      <c r="BK305" s="468"/>
      <c r="BL305" s="476"/>
      <c r="BM305" s="468"/>
      <c r="BN305" s="476"/>
      <c r="BO305" s="468"/>
      <c r="BP305" s="480"/>
      <c r="BQ305" s="480"/>
      <c r="BR305" s="480"/>
      <c r="BS305" s="480"/>
      <c r="BT305" s="480"/>
      <c r="BU305" s="463"/>
      <c r="BV305" s="465"/>
      <c r="BW305" s="463"/>
      <c r="BX305" s="465"/>
    </row>
    <row r="306" spans="1:76" ht="17" customHeight="1" x14ac:dyDescent="0.35">
      <c r="A306" s="516"/>
      <c r="B306" s="483"/>
      <c r="C306" s="520"/>
      <c r="D306" s="490"/>
      <c r="E306" s="493"/>
      <c r="F306" s="138">
        <v>31</v>
      </c>
      <c r="G306" s="139">
        <f>'Anchor-AI'!L304</f>
        <v>0</v>
      </c>
      <c r="H306" s="140">
        <f>'Anchor-AI'!M304</f>
        <v>0</v>
      </c>
      <c r="I306" s="140">
        <f>'Anchor-AI'!N304</f>
        <v>0</v>
      </c>
      <c r="J306" s="140">
        <f>'Anchor-AI'!O304</f>
        <v>0</v>
      </c>
      <c r="K306" s="140">
        <f>(Summary!$C$58*H306+Summary!$C$59*I306+Summary!$C$60*J306)/Summary!$C$61</f>
        <v>0</v>
      </c>
      <c r="L306" s="140">
        <f>'Anchor-AI'!P304</f>
        <v>0</v>
      </c>
      <c r="M306" s="140">
        <f>'Anchor-AI'!Q304</f>
        <v>0</v>
      </c>
      <c r="N306" s="140">
        <f>'Anchor-AI'!R304</f>
        <v>0</v>
      </c>
      <c r="O306" s="140">
        <f>'Anchor-AI'!S304</f>
        <v>0</v>
      </c>
      <c r="P306" s="140">
        <f>'Anchor-AI'!T304</f>
        <v>0</v>
      </c>
      <c r="Q306" s="140">
        <f>'Anchor-AI'!U304</f>
        <v>0</v>
      </c>
      <c r="R306" s="140">
        <f>'Anchor-AI'!V304</f>
        <v>0</v>
      </c>
      <c r="S306" s="140">
        <f>'Anchor-AI'!W304</f>
        <v>0</v>
      </c>
      <c r="T306" s="140">
        <f>'Anchor-AI'!X304</f>
        <v>0</v>
      </c>
      <c r="U306" s="140">
        <f>10*LOG10(1/((Summary!$C$75/10^(R306/10)+Summary!$C$76/10^(S306/10)+Summary!$C$77/10^(T306/10))/Summary!$C$78))</f>
        <v>0</v>
      </c>
      <c r="V306" s="140">
        <f>'Anchor-AI'!Y304</f>
        <v>0</v>
      </c>
      <c r="W306" s="140">
        <f>'Anchor-AI'!Z304</f>
        <v>0</v>
      </c>
      <c r="X306" s="141">
        <f t="shared" si="19"/>
        <v>0</v>
      </c>
      <c r="Y306" s="133"/>
      <c r="Z306" s="139">
        <f>'Test-AI'!L304</f>
        <v>0</v>
      </c>
      <c r="AA306" s="381">
        <f>'Test-AI'!M304</f>
        <v>0</v>
      </c>
      <c r="AB306" s="381">
        <f>'Test-AI'!N304</f>
        <v>0</v>
      </c>
      <c r="AC306" s="381">
        <f>'Test-AI'!O304</f>
        <v>0</v>
      </c>
      <c r="AD306" s="381">
        <f>(Summary!$C$58*AA306+Summary!$C$59*AB306+Summary!$C$60*AC306)/Summary!$C$61</f>
        <v>0</v>
      </c>
      <c r="AE306" s="381">
        <f>'Test-AI'!P304</f>
        <v>0</v>
      </c>
      <c r="AF306" s="381">
        <f>'Test-AI'!Q304</f>
        <v>0</v>
      </c>
      <c r="AG306" s="381">
        <f>'Test-AI'!R304</f>
        <v>0</v>
      </c>
      <c r="AH306" s="381">
        <f>'Test-AI'!S304</f>
        <v>0</v>
      </c>
      <c r="AI306" s="381">
        <f>'Test-AI'!T304</f>
        <v>0</v>
      </c>
      <c r="AJ306" s="381">
        <f>'Test-AI'!U304</f>
        <v>0</v>
      </c>
      <c r="AK306" s="381">
        <f>'Test-AI'!V304</f>
        <v>0</v>
      </c>
      <c r="AL306" s="381">
        <f>'Test-AI'!W304</f>
        <v>0</v>
      </c>
      <c r="AM306" s="381">
        <f>'Test-AI'!X304</f>
        <v>0</v>
      </c>
      <c r="AN306" s="381">
        <f>10*LOG10(1/((Summary!$C$75/10^(AK306/10)+Summary!$C$76/10^(AL306/10)+Summary!$C$77/10^(AM306/10))/Summary!$C$78))</f>
        <v>0</v>
      </c>
      <c r="AO306" s="140">
        <f>'Test-AI'!Y304</f>
        <v>0</v>
      </c>
      <c r="AP306" s="140">
        <f>'Test-AI'!Z304</f>
        <v>0</v>
      </c>
      <c r="AQ306" s="141">
        <f t="shared" si="20"/>
        <v>0</v>
      </c>
      <c r="AR306" s="142" t="e">
        <f t="shared" si="21"/>
        <v>#DIV/0!</v>
      </c>
      <c r="AS306" s="143" t="e">
        <f t="shared" si="22"/>
        <v>#DIV/0!</v>
      </c>
      <c r="AT306" s="136"/>
      <c r="AU306" s="136"/>
      <c r="AV306" s="467" t="s">
        <v>122</v>
      </c>
      <c r="AW306" s="468" t="e" cm="1">
        <f t="array" ref="AW306">bdRateExtend($G305:$G308,H305:H308,$Z305:$Z308,AA305:AA308)</f>
        <v>#VALUE!</v>
      </c>
      <c r="AX306" s="480"/>
      <c r="AY306" s="480"/>
      <c r="AZ306" s="497"/>
      <c r="BA306" s="497"/>
      <c r="BB306" s="480"/>
      <c r="BC306" s="468" t="e" cm="1">
        <f t="array" ref="BC306">bdRateExtend($G305:$G308,L305:L308,$Z305:$Z308,AE305:AE308)</f>
        <v>#VALUE!</v>
      </c>
      <c r="BD306" s="476"/>
      <c r="BE306" s="468" t="e" cm="1">
        <f t="array" ref="BE306">bdRateExtend($G305:$G308,M305:M308,$Z305:$Z308,AF305:AF308)</f>
        <v>#VALUE!</v>
      </c>
      <c r="BF306" s="476"/>
      <c r="BG306" s="469" t="e" cm="1">
        <f t="array" ref="BG306">bdRateExtend($G305:$G308,N305:N308,$Z305:$Z308,AG305:AG308,"None", FALSE,1)</f>
        <v>#VALUE!</v>
      </c>
      <c r="BH306" s="476"/>
      <c r="BI306" s="469" t="e" cm="1">
        <f t="array" ref="BI306">bdRateExtend($G305:$G308,O305:O308,$Z305:$Z308,AH305:AH308,"None", FALSE,1)</f>
        <v>#VALUE!</v>
      </c>
      <c r="BJ306" s="476"/>
      <c r="BK306" s="468" t="e" cm="1">
        <f t="array" ref="BK306">bdRateExtend($G305:$G308,P305:P308,$Z305:$Z308,AI305:AI308)</f>
        <v>#VALUE!</v>
      </c>
      <c r="BL306" s="476"/>
      <c r="BM306" s="468" t="e" cm="1">
        <f t="array" ref="BM306">bdRateExtend($G305:$G308,Q305:Q308,$Z305:$Z308,AJ305:AJ308)</f>
        <v>#VALUE!</v>
      </c>
      <c r="BN306" s="476"/>
      <c r="BO306" s="468" t="e" cm="1">
        <f t="array" ref="BO306">bdRateExtend($G305:$G308,R305:R308,$Z305:$Z308,AK305:AK308)</f>
        <v>#VALUE!</v>
      </c>
      <c r="BP306" s="480"/>
      <c r="BQ306" s="480"/>
      <c r="BR306" s="480"/>
      <c r="BS306" s="480"/>
      <c r="BT306" s="480"/>
      <c r="BU306" s="463" cm="1">
        <f t="array" ref="BU306">testVMAFRange($G305:$G308,N305:N308,$Z305:$Z308,AG305:AG308)</f>
        <v>0</v>
      </c>
      <c r="BV306" s="465"/>
      <c r="BW306" s="463" cm="1">
        <f t="array" ref="BW306">testVMAFRange($G305:$G308,O305:O308,$Z305:$Z308,AH305:AH308)</f>
        <v>0</v>
      </c>
      <c r="BX306" s="465"/>
    </row>
    <row r="307" spans="1:76" ht="17" customHeight="1" x14ac:dyDescent="0.35">
      <c r="A307" s="516"/>
      <c r="B307" s="483"/>
      <c r="C307" s="520"/>
      <c r="D307" s="490"/>
      <c r="E307" s="493"/>
      <c r="F307" s="138">
        <v>39</v>
      </c>
      <c r="G307" s="139">
        <f>'Anchor-AI'!L305</f>
        <v>0</v>
      </c>
      <c r="H307" s="140">
        <f>'Anchor-AI'!M305</f>
        <v>0</v>
      </c>
      <c r="I307" s="140">
        <f>'Anchor-AI'!N305</f>
        <v>0</v>
      </c>
      <c r="J307" s="140">
        <f>'Anchor-AI'!O305</f>
        <v>0</v>
      </c>
      <c r="K307" s="140">
        <f>(Summary!$C$58*H307+Summary!$C$59*I307+Summary!$C$60*J307)/Summary!$C$61</f>
        <v>0</v>
      </c>
      <c r="L307" s="140">
        <f>'Anchor-AI'!P305</f>
        <v>0</v>
      </c>
      <c r="M307" s="140">
        <f>'Anchor-AI'!Q305</f>
        <v>0</v>
      </c>
      <c r="N307" s="140">
        <f>'Anchor-AI'!R305</f>
        <v>0</v>
      </c>
      <c r="O307" s="140">
        <f>'Anchor-AI'!S305</f>
        <v>0</v>
      </c>
      <c r="P307" s="140">
        <f>'Anchor-AI'!T305</f>
        <v>0</v>
      </c>
      <c r="Q307" s="140">
        <f>'Anchor-AI'!U305</f>
        <v>0</v>
      </c>
      <c r="R307" s="140">
        <f>'Anchor-AI'!V305</f>
        <v>0</v>
      </c>
      <c r="S307" s="140">
        <f>'Anchor-AI'!W305</f>
        <v>0</v>
      </c>
      <c r="T307" s="140">
        <f>'Anchor-AI'!X305</f>
        <v>0</v>
      </c>
      <c r="U307" s="140">
        <f>10*LOG10(1/((Summary!$C$75/10^(R307/10)+Summary!$C$76/10^(S307/10)+Summary!$C$77/10^(T307/10))/Summary!$C$78))</f>
        <v>0</v>
      </c>
      <c r="V307" s="140">
        <f>'Anchor-AI'!Y305</f>
        <v>0</v>
      </c>
      <c r="W307" s="140">
        <f>'Anchor-AI'!Z305</f>
        <v>0</v>
      </c>
      <c r="X307" s="141">
        <f t="shared" si="19"/>
        <v>0</v>
      </c>
      <c r="Y307" s="133"/>
      <c r="Z307" s="139">
        <f>'Test-AI'!L305</f>
        <v>0</v>
      </c>
      <c r="AA307" s="381">
        <f>'Test-AI'!M305</f>
        <v>0</v>
      </c>
      <c r="AB307" s="381">
        <f>'Test-AI'!N305</f>
        <v>0</v>
      </c>
      <c r="AC307" s="381">
        <f>'Test-AI'!O305</f>
        <v>0</v>
      </c>
      <c r="AD307" s="381">
        <f>(Summary!$C$58*AA307+Summary!$C$59*AB307+Summary!$C$60*AC307)/Summary!$C$61</f>
        <v>0</v>
      </c>
      <c r="AE307" s="381">
        <f>'Test-AI'!P305</f>
        <v>0</v>
      </c>
      <c r="AF307" s="381">
        <f>'Test-AI'!Q305</f>
        <v>0</v>
      </c>
      <c r="AG307" s="381">
        <f>'Test-AI'!R305</f>
        <v>0</v>
      </c>
      <c r="AH307" s="381">
        <f>'Test-AI'!S305</f>
        <v>0</v>
      </c>
      <c r="AI307" s="381">
        <f>'Test-AI'!T305</f>
        <v>0</v>
      </c>
      <c r="AJ307" s="381">
        <f>'Test-AI'!U305</f>
        <v>0</v>
      </c>
      <c r="AK307" s="381">
        <f>'Test-AI'!V305</f>
        <v>0</v>
      </c>
      <c r="AL307" s="381">
        <f>'Test-AI'!W305</f>
        <v>0</v>
      </c>
      <c r="AM307" s="381">
        <f>'Test-AI'!X305</f>
        <v>0</v>
      </c>
      <c r="AN307" s="381">
        <f>10*LOG10(1/((Summary!$C$75/10^(AK307/10)+Summary!$C$76/10^(AL307/10)+Summary!$C$77/10^(AM307/10))/Summary!$C$78))</f>
        <v>0</v>
      </c>
      <c r="AO307" s="140">
        <f>'Test-AI'!Y305</f>
        <v>0</v>
      </c>
      <c r="AP307" s="140">
        <f>'Test-AI'!Z305</f>
        <v>0</v>
      </c>
      <c r="AQ307" s="141">
        <f t="shared" si="20"/>
        <v>0</v>
      </c>
      <c r="AR307" s="142" t="e">
        <f t="shared" si="21"/>
        <v>#DIV/0!</v>
      </c>
      <c r="AS307" s="143" t="e">
        <f t="shared" si="22"/>
        <v>#DIV/0!</v>
      </c>
      <c r="AT307" s="136"/>
      <c r="AU307" s="136"/>
      <c r="AV307" s="467"/>
      <c r="AW307" s="468"/>
      <c r="AX307" s="480"/>
      <c r="AY307" s="480"/>
      <c r="AZ307" s="497"/>
      <c r="BA307" s="497"/>
      <c r="BB307" s="480"/>
      <c r="BC307" s="468"/>
      <c r="BD307" s="476"/>
      <c r="BE307" s="468"/>
      <c r="BF307" s="476"/>
      <c r="BG307" s="469"/>
      <c r="BH307" s="476"/>
      <c r="BI307" s="469"/>
      <c r="BJ307" s="476"/>
      <c r="BK307" s="468"/>
      <c r="BL307" s="476"/>
      <c r="BM307" s="468"/>
      <c r="BN307" s="476"/>
      <c r="BO307" s="468"/>
      <c r="BP307" s="480"/>
      <c r="BQ307" s="480"/>
      <c r="BR307" s="480"/>
      <c r="BS307" s="480"/>
      <c r="BT307" s="480"/>
      <c r="BU307" s="463"/>
      <c r="BV307" s="465"/>
      <c r="BW307" s="463"/>
      <c r="BX307" s="465"/>
    </row>
    <row r="308" spans="1:76" ht="17" customHeight="1" x14ac:dyDescent="0.35">
      <c r="A308" s="516"/>
      <c r="B308" s="483"/>
      <c r="C308" s="520"/>
      <c r="D308" s="490"/>
      <c r="E308" s="493"/>
      <c r="F308" s="138">
        <v>47</v>
      </c>
      <c r="G308" s="139">
        <f>'Anchor-AI'!L306</f>
        <v>0</v>
      </c>
      <c r="H308" s="140">
        <f>'Anchor-AI'!M306</f>
        <v>0</v>
      </c>
      <c r="I308" s="140">
        <f>'Anchor-AI'!N306</f>
        <v>0</v>
      </c>
      <c r="J308" s="140">
        <f>'Anchor-AI'!O306</f>
        <v>0</v>
      </c>
      <c r="K308" s="140">
        <f>(Summary!$C$58*H308+Summary!$C$59*I308+Summary!$C$60*J308)/Summary!$C$61</f>
        <v>0</v>
      </c>
      <c r="L308" s="140">
        <f>'Anchor-AI'!P306</f>
        <v>0</v>
      </c>
      <c r="M308" s="140">
        <f>'Anchor-AI'!Q306</f>
        <v>0</v>
      </c>
      <c r="N308" s="140">
        <f>'Anchor-AI'!R306</f>
        <v>0</v>
      </c>
      <c r="O308" s="140">
        <f>'Anchor-AI'!S306</f>
        <v>0</v>
      </c>
      <c r="P308" s="140">
        <f>'Anchor-AI'!T306</f>
        <v>0</v>
      </c>
      <c r="Q308" s="140">
        <f>'Anchor-AI'!U306</f>
        <v>0</v>
      </c>
      <c r="R308" s="140">
        <f>'Anchor-AI'!V306</f>
        <v>0</v>
      </c>
      <c r="S308" s="140">
        <f>'Anchor-AI'!W306</f>
        <v>0</v>
      </c>
      <c r="T308" s="140">
        <f>'Anchor-AI'!X306</f>
        <v>0</v>
      </c>
      <c r="U308" s="140">
        <f>10*LOG10(1/((Summary!$C$75/10^(R308/10)+Summary!$C$76/10^(S308/10)+Summary!$C$77/10^(T308/10))/Summary!$C$78))</f>
        <v>0</v>
      </c>
      <c r="V308" s="140">
        <f>'Anchor-AI'!Y306</f>
        <v>0</v>
      </c>
      <c r="W308" s="140">
        <f>'Anchor-AI'!Z306</f>
        <v>0</v>
      </c>
      <c r="X308" s="141">
        <f t="shared" si="19"/>
        <v>0</v>
      </c>
      <c r="Y308" s="133"/>
      <c r="Z308" s="139">
        <f>'Test-AI'!L306</f>
        <v>0</v>
      </c>
      <c r="AA308" s="381">
        <f>'Test-AI'!M306</f>
        <v>0</v>
      </c>
      <c r="AB308" s="381">
        <f>'Test-AI'!N306</f>
        <v>0</v>
      </c>
      <c r="AC308" s="381">
        <f>'Test-AI'!O306</f>
        <v>0</v>
      </c>
      <c r="AD308" s="381">
        <f>(Summary!$C$58*AA308+Summary!$C$59*AB308+Summary!$C$60*AC308)/Summary!$C$61</f>
        <v>0</v>
      </c>
      <c r="AE308" s="381">
        <f>'Test-AI'!P306</f>
        <v>0</v>
      </c>
      <c r="AF308" s="381">
        <f>'Test-AI'!Q306</f>
        <v>0</v>
      </c>
      <c r="AG308" s="381">
        <f>'Test-AI'!R306</f>
        <v>0</v>
      </c>
      <c r="AH308" s="381">
        <f>'Test-AI'!S306</f>
        <v>0</v>
      </c>
      <c r="AI308" s="381">
        <f>'Test-AI'!T306</f>
        <v>0</v>
      </c>
      <c r="AJ308" s="381">
        <f>'Test-AI'!U306</f>
        <v>0</v>
      </c>
      <c r="AK308" s="381">
        <f>'Test-AI'!V306</f>
        <v>0</v>
      </c>
      <c r="AL308" s="381">
        <f>'Test-AI'!W306</f>
        <v>0</v>
      </c>
      <c r="AM308" s="381">
        <f>'Test-AI'!X306</f>
        <v>0</v>
      </c>
      <c r="AN308" s="381">
        <f>10*LOG10(1/((Summary!$C$75/10^(AK308/10)+Summary!$C$76/10^(AL308/10)+Summary!$C$77/10^(AM308/10))/Summary!$C$78))</f>
        <v>0</v>
      </c>
      <c r="AO308" s="140">
        <f>'Test-AI'!Y306</f>
        <v>0</v>
      </c>
      <c r="AP308" s="140">
        <f>'Test-AI'!Z306</f>
        <v>0</v>
      </c>
      <c r="AQ308" s="141">
        <f t="shared" si="20"/>
        <v>0</v>
      </c>
      <c r="AR308" s="142" t="e">
        <f t="shared" si="21"/>
        <v>#DIV/0!</v>
      </c>
      <c r="AS308" s="143" t="e">
        <f t="shared" si="22"/>
        <v>#DIV/0!</v>
      </c>
      <c r="AT308" s="136"/>
      <c r="AU308" s="136"/>
      <c r="AV308" s="467" t="s">
        <v>123</v>
      </c>
      <c r="AW308" s="468" t="e" cm="1">
        <f t="array" ref="AW308">bdRateExtend($G306:$G309,H306:H309,$Z306:$Z309,AA306:AA309)</f>
        <v>#VALUE!</v>
      </c>
      <c r="AX308" s="480"/>
      <c r="AY308" s="480"/>
      <c r="AZ308" s="497"/>
      <c r="BA308" s="497"/>
      <c r="BB308" s="480"/>
      <c r="BC308" s="468" t="e" cm="1">
        <f t="array" ref="BC308">bdRateExtend($G306:$G309,L306:L309,$Z306:$Z309,AE306:AE309)</f>
        <v>#VALUE!</v>
      </c>
      <c r="BD308" s="476"/>
      <c r="BE308" s="468" t="e" cm="1">
        <f t="array" ref="BE308">bdRateExtend($G306:$G309,M306:M309,$Z306:$Z309,AF306:AF309)</f>
        <v>#VALUE!</v>
      </c>
      <c r="BF308" s="476"/>
      <c r="BG308" s="469" t="e" cm="1">
        <f t="array" ref="BG308">bdRateExtend($G306:$G309,N306:N309,$Z306:$Z309,AG306:AG309,"None", FALSE,1)</f>
        <v>#VALUE!</v>
      </c>
      <c r="BH308" s="476"/>
      <c r="BI308" s="469" t="e" cm="1">
        <f t="array" ref="BI308">bdRateExtend($G306:$G309,O306:O309,$Z306:$Z309,AH306:AH309,"None", FALSE,1)</f>
        <v>#VALUE!</v>
      </c>
      <c r="BJ308" s="476"/>
      <c r="BK308" s="468" t="e" cm="1">
        <f t="array" ref="BK308">bdRateExtend($G306:$G309,P306:P309,$Z306:$Z309,AI306:AI309)</f>
        <v>#VALUE!</v>
      </c>
      <c r="BL308" s="476"/>
      <c r="BM308" s="468" t="e" cm="1">
        <f t="array" ref="BM308">bdRateExtend($G306:$G309,Q306:Q309,$Z306:$Z309,AJ306:AJ309)</f>
        <v>#VALUE!</v>
      </c>
      <c r="BN308" s="476"/>
      <c r="BO308" s="468" t="e" cm="1">
        <f t="array" ref="BO308">bdRateExtend($G306:$G309,R306:R309,$Z306:$Z309,AK306:AK309)</f>
        <v>#VALUE!</v>
      </c>
      <c r="BP308" s="480"/>
      <c r="BQ308" s="480"/>
      <c r="BR308" s="480"/>
      <c r="BS308" s="480"/>
      <c r="BT308" s="480"/>
      <c r="BU308" s="463" cm="1">
        <f t="array" ref="BU308">testVMAFRange($G306:$G309,N306:N309,$Z306:$Z309,AG306:AG309)</f>
        <v>0</v>
      </c>
      <c r="BV308" s="465"/>
      <c r="BW308" s="463" cm="1">
        <f t="array" ref="BW308">testVMAFRange($G306:$G309,O306:O309,$Z306:$Z309,AH306:AH309)</f>
        <v>0</v>
      </c>
      <c r="BX308" s="465"/>
    </row>
    <row r="309" spans="1:76" ht="17" customHeight="1" thickBot="1" x14ac:dyDescent="0.4">
      <c r="A309" s="516"/>
      <c r="B309" s="518"/>
      <c r="C309" s="521"/>
      <c r="D309" s="522"/>
      <c r="E309" s="523"/>
      <c r="F309" s="144">
        <v>55</v>
      </c>
      <c r="G309" s="145">
        <f>'Anchor-AI'!L307</f>
        <v>0</v>
      </c>
      <c r="H309" s="146">
        <f>'Anchor-AI'!M307</f>
        <v>0</v>
      </c>
      <c r="I309" s="146">
        <f>'Anchor-AI'!N307</f>
        <v>0</v>
      </c>
      <c r="J309" s="146">
        <f>'Anchor-AI'!O307</f>
        <v>0</v>
      </c>
      <c r="K309" s="146">
        <f>(Summary!$C$58*H309+Summary!$C$59*I309+Summary!$C$60*J309)/Summary!$C$61</f>
        <v>0</v>
      </c>
      <c r="L309" s="146">
        <f>'Anchor-AI'!P307</f>
        <v>0</v>
      </c>
      <c r="M309" s="146">
        <f>'Anchor-AI'!Q307</f>
        <v>0</v>
      </c>
      <c r="N309" s="146">
        <f>'Anchor-AI'!R307</f>
        <v>0</v>
      </c>
      <c r="O309" s="146">
        <f>'Anchor-AI'!S307</f>
        <v>0</v>
      </c>
      <c r="P309" s="146">
        <f>'Anchor-AI'!T307</f>
        <v>0</v>
      </c>
      <c r="Q309" s="146">
        <f>'Anchor-AI'!U307</f>
        <v>0</v>
      </c>
      <c r="R309" s="146">
        <f>'Anchor-AI'!V307</f>
        <v>0</v>
      </c>
      <c r="S309" s="146">
        <f>'Anchor-AI'!W307</f>
        <v>0</v>
      </c>
      <c r="T309" s="146">
        <f>'Anchor-AI'!X307</f>
        <v>0</v>
      </c>
      <c r="U309" s="146">
        <f>10*LOG10(1/((Summary!$C$75/10^(R309/10)+Summary!$C$76/10^(S309/10)+Summary!$C$77/10^(T309/10))/Summary!$C$78))</f>
        <v>0</v>
      </c>
      <c r="V309" s="140">
        <f>'Anchor-AI'!Y307</f>
        <v>0</v>
      </c>
      <c r="W309" s="140">
        <f>'Anchor-AI'!Z307</f>
        <v>0</v>
      </c>
      <c r="X309" s="147">
        <f t="shared" si="19"/>
        <v>0</v>
      </c>
      <c r="Y309" s="133"/>
      <c r="Z309" s="145">
        <f>'Test-AI'!L307</f>
        <v>0</v>
      </c>
      <c r="AA309" s="382">
        <f>'Test-AI'!M307</f>
        <v>0</v>
      </c>
      <c r="AB309" s="382">
        <f>'Test-AI'!N307</f>
        <v>0</v>
      </c>
      <c r="AC309" s="382">
        <f>'Test-AI'!O307</f>
        <v>0</v>
      </c>
      <c r="AD309" s="382">
        <f>(Summary!$C$58*AA309+Summary!$C$59*AB309+Summary!$C$60*AC309)/Summary!$C$61</f>
        <v>0</v>
      </c>
      <c r="AE309" s="382">
        <f>'Test-AI'!P307</f>
        <v>0</v>
      </c>
      <c r="AF309" s="382">
        <f>'Test-AI'!Q307</f>
        <v>0</v>
      </c>
      <c r="AG309" s="382">
        <f>'Test-AI'!R307</f>
        <v>0</v>
      </c>
      <c r="AH309" s="382">
        <f>'Test-AI'!S307</f>
        <v>0</v>
      </c>
      <c r="AI309" s="382">
        <f>'Test-AI'!T307</f>
        <v>0</v>
      </c>
      <c r="AJ309" s="382">
        <f>'Test-AI'!U307</f>
        <v>0</v>
      </c>
      <c r="AK309" s="382">
        <f>'Test-AI'!V307</f>
        <v>0</v>
      </c>
      <c r="AL309" s="382">
        <f>'Test-AI'!W307</f>
        <v>0</v>
      </c>
      <c r="AM309" s="382">
        <f>'Test-AI'!X307</f>
        <v>0</v>
      </c>
      <c r="AN309" s="382">
        <f>10*LOG10(1/((Summary!$C$75/10^(AK309/10)+Summary!$C$76/10^(AL309/10)+Summary!$C$77/10^(AM309/10))/Summary!$C$78))</f>
        <v>0</v>
      </c>
      <c r="AO309" s="140">
        <f>'Test-AI'!Y307</f>
        <v>0</v>
      </c>
      <c r="AP309" s="140">
        <f>'Test-AI'!Z307</f>
        <v>0</v>
      </c>
      <c r="AQ309" s="147">
        <f t="shared" si="20"/>
        <v>0</v>
      </c>
      <c r="AR309" s="148" t="e">
        <f t="shared" si="21"/>
        <v>#DIV/0!</v>
      </c>
      <c r="AS309" s="149" t="e">
        <f t="shared" si="22"/>
        <v>#DIV/0!</v>
      </c>
      <c r="AT309" s="136"/>
      <c r="AU309" s="136"/>
      <c r="AV309" s="470"/>
      <c r="AW309" s="471"/>
      <c r="AX309" s="481"/>
      <c r="AY309" s="481"/>
      <c r="AZ309" s="498"/>
      <c r="BA309" s="498"/>
      <c r="BB309" s="481"/>
      <c r="BC309" s="471"/>
      <c r="BD309" s="477"/>
      <c r="BE309" s="471"/>
      <c r="BF309" s="477"/>
      <c r="BG309" s="472"/>
      <c r="BH309" s="477"/>
      <c r="BI309" s="472"/>
      <c r="BJ309" s="477"/>
      <c r="BK309" s="471"/>
      <c r="BL309" s="477"/>
      <c r="BM309" s="471"/>
      <c r="BN309" s="477"/>
      <c r="BO309" s="471"/>
      <c r="BP309" s="481"/>
      <c r="BQ309" s="481"/>
      <c r="BR309" s="481"/>
      <c r="BS309" s="481"/>
      <c r="BT309" s="481"/>
      <c r="BU309" s="473"/>
      <c r="BV309" s="466"/>
      <c r="BW309" s="473"/>
      <c r="BX309" s="466"/>
    </row>
    <row r="310" spans="1:76" ht="17" customHeight="1" x14ac:dyDescent="0.35">
      <c r="A310" s="516"/>
      <c r="B310" s="482" t="s">
        <v>2</v>
      </c>
      <c r="C310" s="519" t="s">
        <v>73</v>
      </c>
      <c r="D310" s="489">
        <v>60</v>
      </c>
      <c r="E310" s="492">
        <v>8</v>
      </c>
      <c r="F310" s="129">
        <v>15</v>
      </c>
      <c r="G310" s="130">
        <f>'Anchor-AI'!L308</f>
        <v>0</v>
      </c>
      <c r="H310" s="131">
        <f>'Anchor-AI'!M308</f>
        <v>0</v>
      </c>
      <c r="I310" s="131">
        <f>'Anchor-AI'!N308</f>
        <v>0</v>
      </c>
      <c r="J310" s="131">
        <f>'Anchor-AI'!O308</f>
        <v>0</v>
      </c>
      <c r="K310" s="131">
        <f>(Summary!$C$58*H310+Summary!$C$59*I310+Summary!$C$60*J310)/Summary!$C$61</f>
        <v>0</v>
      </c>
      <c r="L310" s="131">
        <f>'Anchor-AI'!P308</f>
        <v>0</v>
      </c>
      <c r="M310" s="131">
        <f>'Anchor-AI'!Q308</f>
        <v>0</v>
      </c>
      <c r="N310" s="131">
        <f>'Anchor-AI'!R308</f>
        <v>0</v>
      </c>
      <c r="O310" s="131">
        <f>'Anchor-AI'!S308</f>
        <v>0</v>
      </c>
      <c r="P310" s="131">
        <f>'Anchor-AI'!T308</f>
        <v>0</v>
      </c>
      <c r="Q310" s="131">
        <f>'Anchor-AI'!U308</f>
        <v>0</v>
      </c>
      <c r="R310" s="131">
        <f>'Anchor-AI'!V308</f>
        <v>0</v>
      </c>
      <c r="S310" s="131">
        <f>'Anchor-AI'!W308</f>
        <v>0</v>
      </c>
      <c r="T310" s="131">
        <f>'Anchor-AI'!X308</f>
        <v>0</v>
      </c>
      <c r="U310" s="131">
        <f>10*LOG10(1/((Summary!$C$75/10^(R310/10)+Summary!$C$76/10^(S310/10)+Summary!$C$77/10^(T310/10))/Summary!$C$78))</f>
        <v>0</v>
      </c>
      <c r="V310" s="131">
        <f>'Anchor-AI'!Y308</f>
        <v>0</v>
      </c>
      <c r="W310" s="131">
        <f>'Anchor-AI'!Z308</f>
        <v>0</v>
      </c>
      <c r="X310" s="132">
        <f t="shared" si="19"/>
        <v>0</v>
      </c>
      <c r="Y310" s="133"/>
      <c r="Z310" s="130">
        <f>'Test-AI'!L308</f>
        <v>0</v>
      </c>
      <c r="AA310" s="380">
        <f>'Test-AI'!M308</f>
        <v>0</v>
      </c>
      <c r="AB310" s="380">
        <f>'Test-AI'!N308</f>
        <v>0</v>
      </c>
      <c r="AC310" s="380">
        <f>'Test-AI'!O308</f>
        <v>0</v>
      </c>
      <c r="AD310" s="380">
        <f>(Summary!$C$58*AA310+Summary!$C$59*AB310+Summary!$C$60*AC310)/Summary!$C$61</f>
        <v>0</v>
      </c>
      <c r="AE310" s="380">
        <f>'Test-AI'!P308</f>
        <v>0</v>
      </c>
      <c r="AF310" s="380">
        <f>'Test-AI'!Q308</f>
        <v>0</v>
      </c>
      <c r="AG310" s="380">
        <f>'Test-AI'!R308</f>
        <v>0</v>
      </c>
      <c r="AH310" s="380">
        <f>'Test-AI'!S308</f>
        <v>0</v>
      </c>
      <c r="AI310" s="380">
        <f>'Test-AI'!T308</f>
        <v>0</v>
      </c>
      <c r="AJ310" s="380">
        <f>'Test-AI'!U308</f>
        <v>0</v>
      </c>
      <c r="AK310" s="380">
        <f>'Test-AI'!V308</f>
        <v>0</v>
      </c>
      <c r="AL310" s="380">
        <f>'Test-AI'!W308</f>
        <v>0</v>
      </c>
      <c r="AM310" s="380">
        <f>'Test-AI'!X308</f>
        <v>0</v>
      </c>
      <c r="AN310" s="380">
        <f>10*LOG10(1/((Summary!$C$75/10^(AK310/10)+Summary!$C$76/10^(AL310/10)+Summary!$C$77/10^(AM310/10))/Summary!$C$78))</f>
        <v>0</v>
      </c>
      <c r="AO310" s="131">
        <f>'Test-AI'!Y308</f>
        <v>0</v>
      </c>
      <c r="AP310" s="131">
        <f>'Test-AI'!Z308</f>
        <v>0</v>
      </c>
      <c r="AQ310" s="132">
        <f t="shared" si="20"/>
        <v>0</v>
      </c>
      <c r="AR310" s="134" t="e">
        <f t="shared" si="21"/>
        <v>#DIV/0!</v>
      </c>
      <c r="AS310" s="135" t="e">
        <f t="shared" si="22"/>
        <v>#DIV/0!</v>
      </c>
      <c r="AT310" s="136"/>
      <c r="AU310" s="136"/>
      <c r="AV310" s="495" t="s">
        <v>121</v>
      </c>
      <c r="AW310" s="478" t="e" cm="1">
        <f t="array" ref="AW310">bdRateExtend($G310:$G313,H310:H313,$Z310:$Z313,AA310:AA313)</f>
        <v>#VALUE!</v>
      </c>
      <c r="AX310" s="479" t="e" cm="1">
        <f t="array" ref="AX310">bdRateExtend($G310:$G315,H310:H315,$Z310:$Z315,AA310:AA315)</f>
        <v>#VALUE!</v>
      </c>
      <c r="AY310" s="479" t="e" cm="1">
        <f t="array" ref="AY310">bdRateExtend($G310:$G315,I310:I315,$Z310:$Z315,AB310:AB315)</f>
        <v>#VALUE!</v>
      </c>
      <c r="AZ310" s="496" t="e" cm="1">
        <f t="array" ref="AZ310">bdRateExtend($G310:$G315,J310:J315,$Z310:$Z315,AC310:AC315)</f>
        <v>#VALUE!</v>
      </c>
      <c r="BA310" s="496" t="e" cm="1">
        <f t="array" ref="BA310">bdRateExtend($G310:$G315,K310:K315,$Z310:$Z315,AD310:AD315)</f>
        <v>#VALUE!</v>
      </c>
      <c r="BB310" s="479" t="e">
        <f>(Summary!$C$89*AX310+Summary!$C$90*AY310+Summary!$C$91*AZ310)/Summary!$C$92</f>
        <v>#VALUE!</v>
      </c>
      <c r="BC310" s="478" t="e" cm="1">
        <f t="array" ref="BC310">bdRateExtend($G310:$G313,L310:L313,$Z310:$Z313,AE310:AE313)</f>
        <v>#VALUE!</v>
      </c>
      <c r="BD310" s="475" t="e" cm="1">
        <f t="array" ref="BD310">bdRateExtend($G310:$G315,L310:L315,$Z310:$Z315,AE310:AE315)</f>
        <v>#VALUE!</v>
      </c>
      <c r="BE310" s="478" t="e" cm="1">
        <f t="array" ref="BE310">bdRateExtend($G310:$G313,M310:M313,$Z310:$Z313,AF310:AF313)</f>
        <v>#VALUE!</v>
      </c>
      <c r="BF310" s="475" t="e" cm="1">
        <f t="array" ref="BF310">bdRateExtend($G310:$G315,M310:M315,$Z310:$Z315,AF310:AF315)</f>
        <v>#VALUE!</v>
      </c>
      <c r="BG310" s="474" t="e" cm="1">
        <f t="array" ref="BG310">bdRateExtend($G310:$G313,N310:N313,$Z310:$Z313,AG310:AG313,"None", FALSE,1)</f>
        <v>#VALUE!</v>
      </c>
      <c r="BH310" s="475" t="e" cm="1">
        <f t="array" ref="BH310">bdRateExtend($G310:$G315,N310:N315,$Z310:$Z315,AG310:AG315,"None", FALSE,1)</f>
        <v>#VALUE!</v>
      </c>
      <c r="BI310" s="474" t="e" cm="1">
        <f t="array" ref="BI310">bdRateExtend($G310:$G313,O310:O313,$Z310:$Z313,AH310:AH313,"None", FALSE,1)</f>
        <v>#VALUE!</v>
      </c>
      <c r="BJ310" s="475" t="e" cm="1">
        <f t="array" ref="BJ310">bdRateExtend($G310:$G315,O310:O315,$Z310:$Z315,AH310:AH315,"None", FALSE,1)</f>
        <v>#VALUE!</v>
      </c>
      <c r="BK310" s="478" t="e" cm="1">
        <f t="array" ref="BK310">bdRateExtend($G310:$G313,P310:P313,$Z310:$Z313,AI310:AI313)</f>
        <v>#VALUE!</v>
      </c>
      <c r="BL310" s="475" t="e" cm="1">
        <f t="array" ref="BL310">bdRateExtend($G310:$G315,P310:P315,$Z310:$Z315,AI310:AI315)</f>
        <v>#VALUE!</v>
      </c>
      <c r="BM310" s="478" t="e" cm="1">
        <f t="array" ref="BM310">bdRateExtend($G310:$G313,Q310:Q313,$Z310:$Z313,AJ310:AJ313)</f>
        <v>#VALUE!</v>
      </c>
      <c r="BN310" s="475" t="e" cm="1">
        <f t="array" ref="BN310">bdRateExtend($G310:$G315,Q310:Q315,$Z310:$Z315,AJ310:AJ315)</f>
        <v>#VALUE!</v>
      </c>
      <c r="BO310" s="478" t="e" cm="1">
        <f t="array" ref="BO310">bdRateExtend($G310:$G313,R310:R313,$Z310:$Z313,AK310:AK313)</f>
        <v>#VALUE!</v>
      </c>
      <c r="BP310" s="479" t="e" cm="1">
        <f t="array" ref="BP310">bdRateExtend($G310:$G315,R310:R315,$Z310:$Z315,AK310:AK315)</f>
        <v>#VALUE!</v>
      </c>
      <c r="BQ310" s="479" t="e" cm="1">
        <f t="array" ref="BQ310">bdRateExtend($G310:$G315,S310:S315,$Z310:$Z315,AL310:AL315)</f>
        <v>#VALUE!</v>
      </c>
      <c r="BR310" s="479" t="e" cm="1">
        <f t="array" ref="BR310">bdRateExtend($G310:$G315,T310:T315,$Z310:$Z315,AM310:AM315)</f>
        <v>#VALUE!</v>
      </c>
      <c r="BS310" s="479" t="e" cm="1">
        <f t="array" ref="BS310">bdRateExtend($G310:$G315,U310:U315,$Z310:$Z315,AN310:AN315)</f>
        <v>#VALUE!</v>
      </c>
      <c r="BT310" s="479" t="e">
        <f>(Summary!$C$103*BP310+Summary!$C$104*BQ310+Summary!$C$105*BR310)/Summary!$C$106</f>
        <v>#VALUE!</v>
      </c>
      <c r="BU310" s="462" cm="1">
        <f t="array" ref="BU310">testVMAFRange($G310:$G313,N310:N313,$Z310:$Z313,AG310:AG313)</f>
        <v>0</v>
      </c>
      <c r="BV310" s="464" cm="1">
        <f t="array" ref="BV310">testVMAFRange($G310:$G315,N310:N315,$Z310:$Z315,AG310:AG315)</f>
        <v>0</v>
      </c>
      <c r="BW310" s="462" cm="1">
        <f t="array" ref="BW310">testVMAFRange($G310:$G313,O310:O313,$Z310:$Z313,AH310:AH313)</f>
        <v>0</v>
      </c>
      <c r="BX310" s="464" cm="1">
        <f t="array" ref="BX310">testVMAFRange($G310:$G315,O310:O315,$Z310:$Z315,AH310:AH315)</f>
        <v>0</v>
      </c>
    </row>
    <row r="311" spans="1:76" ht="17" customHeight="1" x14ac:dyDescent="0.35">
      <c r="A311" s="516"/>
      <c r="B311" s="483"/>
      <c r="C311" s="520"/>
      <c r="D311" s="490"/>
      <c r="E311" s="493"/>
      <c r="F311" s="138">
        <v>23</v>
      </c>
      <c r="G311" s="139">
        <f>'Anchor-AI'!L309</f>
        <v>0</v>
      </c>
      <c r="H311" s="140">
        <f>'Anchor-AI'!M309</f>
        <v>0</v>
      </c>
      <c r="I311" s="140">
        <f>'Anchor-AI'!N309</f>
        <v>0</v>
      </c>
      <c r="J311" s="140">
        <f>'Anchor-AI'!O309</f>
        <v>0</v>
      </c>
      <c r="K311" s="140">
        <f>(Summary!$C$58*H311+Summary!$C$59*I311+Summary!$C$60*J311)/Summary!$C$61</f>
        <v>0</v>
      </c>
      <c r="L311" s="140">
        <f>'Anchor-AI'!P309</f>
        <v>0</v>
      </c>
      <c r="M311" s="140">
        <f>'Anchor-AI'!Q309</f>
        <v>0</v>
      </c>
      <c r="N311" s="140">
        <f>'Anchor-AI'!R309</f>
        <v>0</v>
      </c>
      <c r="O311" s="140">
        <f>'Anchor-AI'!S309</f>
        <v>0</v>
      </c>
      <c r="P311" s="140">
        <f>'Anchor-AI'!T309</f>
        <v>0</v>
      </c>
      <c r="Q311" s="140">
        <f>'Anchor-AI'!U309</f>
        <v>0</v>
      </c>
      <c r="R311" s="140">
        <f>'Anchor-AI'!V309</f>
        <v>0</v>
      </c>
      <c r="S311" s="140">
        <f>'Anchor-AI'!W309</f>
        <v>0</v>
      </c>
      <c r="T311" s="140">
        <f>'Anchor-AI'!X309</f>
        <v>0</v>
      </c>
      <c r="U311" s="140">
        <f>10*LOG10(1/((Summary!$C$75/10^(R311/10)+Summary!$C$76/10^(S311/10)+Summary!$C$77/10^(T311/10))/Summary!$C$78))</f>
        <v>0</v>
      </c>
      <c r="V311" s="140">
        <f>'Anchor-AI'!Y309</f>
        <v>0</v>
      </c>
      <c r="W311" s="140">
        <f>'Anchor-AI'!Z309</f>
        <v>0</v>
      </c>
      <c r="X311" s="141">
        <f t="shared" si="19"/>
        <v>0</v>
      </c>
      <c r="Y311" s="133"/>
      <c r="Z311" s="139">
        <f>'Test-AI'!L309</f>
        <v>0</v>
      </c>
      <c r="AA311" s="381">
        <f>'Test-AI'!M309</f>
        <v>0</v>
      </c>
      <c r="AB311" s="381">
        <f>'Test-AI'!N309</f>
        <v>0</v>
      </c>
      <c r="AC311" s="381">
        <f>'Test-AI'!O309</f>
        <v>0</v>
      </c>
      <c r="AD311" s="381">
        <f>(Summary!$C$58*AA311+Summary!$C$59*AB311+Summary!$C$60*AC311)/Summary!$C$61</f>
        <v>0</v>
      </c>
      <c r="AE311" s="381">
        <f>'Test-AI'!P309</f>
        <v>0</v>
      </c>
      <c r="AF311" s="381">
        <f>'Test-AI'!Q309</f>
        <v>0</v>
      </c>
      <c r="AG311" s="381">
        <f>'Test-AI'!R309</f>
        <v>0</v>
      </c>
      <c r="AH311" s="381">
        <f>'Test-AI'!S309</f>
        <v>0</v>
      </c>
      <c r="AI311" s="381">
        <f>'Test-AI'!T309</f>
        <v>0</v>
      </c>
      <c r="AJ311" s="381">
        <f>'Test-AI'!U309</f>
        <v>0</v>
      </c>
      <c r="AK311" s="381">
        <f>'Test-AI'!V309</f>
        <v>0</v>
      </c>
      <c r="AL311" s="381">
        <f>'Test-AI'!W309</f>
        <v>0</v>
      </c>
      <c r="AM311" s="381">
        <f>'Test-AI'!X309</f>
        <v>0</v>
      </c>
      <c r="AN311" s="381">
        <f>10*LOG10(1/((Summary!$C$75/10^(AK311/10)+Summary!$C$76/10^(AL311/10)+Summary!$C$77/10^(AM311/10))/Summary!$C$78))</f>
        <v>0</v>
      </c>
      <c r="AO311" s="140">
        <f>'Test-AI'!Y309</f>
        <v>0</v>
      </c>
      <c r="AP311" s="140">
        <f>'Test-AI'!Z309</f>
        <v>0</v>
      </c>
      <c r="AQ311" s="141">
        <f t="shared" si="20"/>
        <v>0</v>
      </c>
      <c r="AR311" s="142" t="e">
        <f t="shared" si="21"/>
        <v>#DIV/0!</v>
      </c>
      <c r="AS311" s="143" t="e">
        <f t="shared" si="22"/>
        <v>#DIV/0!</v>
      </c>
      <c r="AT311" s="136"/>
      <c r="AU311" s="136"/>
      <c r="AV311" s="467"/>
      <c r="AW311" s="468"/>
      <c r="AX311" s="480"/>
      <c r="AY311" s="480"/>
      <c r="AZ311" s="497"/>
      <c r="BA311" s="497"/>
      <c r="BB311" s="480"/>
      <c r="BC311" s="468"/>
      <c r="BD311" s="476"/>
      <c r="BE311" s="468"/>
      <c r="BF311" s="476"/>
      <c r="BG311" s="469"/>
      <c r="BH311" s="476"/>
      <c r="BI311" s="469"/>
      <c r="BJ311" s="476"/>
      <c r="BK311" s="468"/>
      <c r="BL311" s="476"/>
      <c r="BM311" s="468"/>
      <c r="BN311" s="476"/>
      <c r="BO311" s="468"/>
      <c r="BP311" s="480"/>
      <c r="BQ311" s="480"/>
      <c r="BR311" s="480"/>
      <c r="BS311" s="480"/>
      <c r="BT311" s="480"/>
      <c r="BU311" s="463"/>
      <c r="BV311" s="465"/>
      <c r="BW311" s="463"/>
      <c r="BX311" s="465"/>
    </row>
    <row r="312" spans="1:76" ht="17" customHeight="1" x14ac:dyDescent="0.35">
      <c r="A312" s="516"/>
      <c r="B312" s="483"/>
      <c r="C312" s="520"/>
      <c r="D312" s="490"/>
      <c r="E312" s="493"/>
      <c r="F312" s="138">
        <v>31</v>
      </c>
      <c r="G312" s="139">
        <f>'Anchor-AI'!L310</f>
        <v>0</v>
      </c>
      <c r="H312" s="140">
        <f>'Anchor-AI'!M310</f>
        <v>0</v>
      </c>
      <c r="I312" s="140">
        <f>'Anchor-AI'!N310</f>
        <v>0</v>
      </c>
      <c r="J312" s="140">
        <f>'Anchor-AI'!O310</f>
        <v>0</v>
      </c>
      <c r="K312" s="140">
        <f>(Summary!$C$58*H312+Summary!$C$59*I312+Summary!$C$60*J312)/Summary!$C$61</f>
        <v>0</v>
      </c>
      <c r="L312" s="140">
        <f>'Anchor-AI'!P310</f>
        <v>0</v>
      </c>
      <c r="M312" s="140">
        <f>'Anchor-AI'!Q310</f>
        <v>0</v>
      </c>
      <c r="N312" s="140">
        <f>'Anchor-AI'!R310</f>
        <v>0</v>
      </c>
      <c r="O312" s="140">
        <f>'Anchor-AI'!S310</f>
        <v>0</v>
      </c>
      <c r="P312" s="140">
        <f>'Anchor-AI'!T310</f>
        <v>0</v>
      </c>
      <c r="Q312" s="140">
        <f>'Anchor-AI'!U310</f>
        <v>0</v>
      </c>
      <c r="R312" s="140">
        <f>'Anchor-AI'!V310</f>
        <v>0</v>
      </c>
      <c r="S312" s="140">
        <f>'Anchor-AI'!W310</f>
        <v>0</v>
      </c>
      <c r="T312" s="140">
        <f>'Anchor-AI'!X310</f>
        <v>0</v>
      </c>
      <c r="U312" s="140">
        <f>10*LOG10(1/((Summary!$C$75/10^(R312/10)+Summary!$C$76/10^(S312/10)+Summary!$C$77/10^(T312/10))/Summary!$C$78))</f>
        <v>0</v>
      </c>
      <c r="V312" s="140">
        <f>'Anchor-AI'!Y310</f>
        <v>0</v>
      </c>
      <c r="W312" s="140">
        <f>'Anchor-AI'!Z310</f>
        <v>0</v>
      </c>
      <c r="X312" s="141">
        <f t="shared" ref="X312:X375" si="23">V312/3600</f>
        <v>0</v>
      </c>
      <c r="Y312" s="133"/>
      <c r="Z312" s="139">
        <f>'Test-AI'!L310</f>
        <v>0</v>
      </c>
      <c r="AA312" s="381">
        <f>'Test-AI'!M310</f>
        <v>0</v>
      </c>
      <c r="AB312" s="381">
        <f>'Test-AI'!N310</f>
        <v>0</v>
      </c>
      <c r="AC312" s="381">
        <f>'Test-AI'!O310</f>
        <v>0</v>
      </c>
      <c r="AD312" s="381">
        <f>(Summary!$C$58*AA312+Summary!$C$59*AB312+Summary!$C$60*AC312)/Summary!$C$61</f>
        <v>0</v>
      </c>
      <c r="AE312" s="381">
        <f>'Test-AI'!P310</f>
        <v>0</v>
      </c>
      <c r="AF312" s="381">
        <f>'Test-AI'!Q310</f>
        <v>0</v>
      </c>
      <c r="AG312" s="381">
        <f>'Test-AI'!R310</f>
        <v>0</v>
      </c>
      <c r="AH312" s="381">
        <f>'Test-AI'!S310</f>
        <v>0</v>
      </c>
      <c r="AI312" s="381">
        <f>'Test-AI'!T310</f>
        <v>0</v>
      </c>
      <c r="AJ312" s="381">
        <f>'Test-AI'!U310</f>
        <v>0</v>
      </c>
      <c r="AK312" s="381">
        <f>'Test-AI'!V310</f>
        <v>0</v>
      </c>
      <c r="AL312" s="381">
        <f>'Test-AI'!W310</f>
        <v>0</v>
      </c>
      <c r="AM312" s="381">
        <f>'Test-AI'!X310</f>
        <v>0</v>
      </c>
      <c r="AN312" s="381">
        <f>10*LOG10(1/((Summary!$C$75/10^(AK312/10)+Summary!$C$76/10^(AL312/10)+Summary!$C$77/10^(AM312/10))/Summary!$C$78))</f>
        <v>0</v>
      </c>
      <c r="AO312" s="140">
        <f>'Test-AI'!Y310</f>
        <v>0</v>
      </c>
      <c r="AP312" s="140">
        <f>'Test-AI'!Z310</f>
        <v>0</v>
      </c>
      <c r="AQ312" s="141">
        <f t="shared" si="20"/>
        <v>0</v>
      </c>
      <c r="AR312" s="142" t="e">
        <f t="shared" si="21"/>
        <v>#DIV/0!</v>
      </c>
      <c r="AS312" s="143" t="e">
        <f t="shared" si="22"/>
        <v>#DIV/0!</v>
      </c>
      <c r="AT312" s="136"/>
      <c r="AU312" s="136"/>
      <c r="AV312" s="467" t="s">
        <v>122</v>
      </c>
      <c r="AW312" s="468" t="e" cm="1">
        <f t="array" ref="AW312">bdRateExtend($G311:$G314,H311:H314,$Z311:$Z314,AA311:AA314)</f>
        <v>#VALUE!</v>
      </c>
      <c r="AX312" s="480"/>
      <c r="AY312" s="480"/>
      <c r="AZ312" s="497"/>
      <c r="BA312" s="497"/>
      <c r="BB312" s="480"/>
      <c r="BC312" s="468" t="e" cm="1">
        <f t="array" ref="BC312">bdRateExtend($G311:$G314,L311:L314,$Z311:$Z314,AE311:AE314)</f>
        <v>#VALUE!</v>
      </c>
      <c r="BD312" s="476"/>
      <c r="BE312" s="468" t="e" cm="1">
        <f t="array" ref="BE312">bdRateExtend($G311:$G314,M311:M314,$Z311:$Z314,AF311:AF314)</f>
        <v>#VALUE!</v>
      </c>
      <c r="BF312" s="476"/>
      <c r="BG312" s="469" t="e" cm="1">
        <f t="array" ref="BG312">bdRateExtend($G311:$G314,N311:N314,$Z311:$Z314,AG311:AG314,"None", FALSE,1)</f>
        <v>#VALUE!</v>
      </c>
      <c r="BH312" s="476"/>
      <c r="BI312" s="469" t="e" cm="1">
        <f t="array" ref="BI312">bdRateExtend($G311:$G314,O311:O314,$Z311:$Z314,AH311:AH314,"None", FALSE,1)</f>
        <v>#VALUE!</v>
      </c>
      <c r="BJ312" s="476"/>
      <c r="BK312" s="468" t="e" cm="1">
        <f t="array" ref="BK312">bdRateExtend($G311:$G314,P311:P314,$Z311:$Z314,AI311:AI314)</f>
        <v>#VALUE!</v>
      </c>
      <c r="BL312" s="476"/>
      <c r="BM312" s="468" t="e" cm="1">
        <f t="array" ref="BM312">bdRateExtend($G311:$G314,Q311:Q314,$Z311:$Z314,AJ311:AJ314)</f>
        <v>#VALUE!</v>
      </c>
      <c r="BN312" s="476"/>
      <c r="BO312" s="468" t="e" cm="1">
        <f t="array" ref="BO312">bdRateExtend($G311:$G314,R311:R314,$Z311:$Z314,AK311:AK314)</f>
        <v>#VALUE!</v>
      </c>
      <c r="BP312" s="480"/>
      <c r="BQ312" s="480"/>
      <c r="BR312" s="480"/>
      <c r="BS312" s="480"/>
      <c r="BT312" s="480"/>
      <c r="BU312" s="463" cm="1">
        <f t="array" ref="BU312">testVMAFRange($G311:$G314,N311:N314,$Z311:$Z314,AG311:AG314)</f>
        <v>0</v>
      </c>
      <c r="BV312" s="465"/>
      <c r="BW312" s="463" cm="1">
        <f t="array" ref="BW312">testVMAFRange($G311:$G314,O311:O314,$Z311:$Z314,AH311:AH314)</f>
        <v>0</v>
      </c>
      <c r="BX312" s="465"/>
    </row>
    <row r="313" spans="1:76" ht="17" customHeight="1" x14ac:dyDescent="0.35">
      <c r="A313" s="516"/>
      <c r="B313" s="483"/>
      <c r="C313" s="520"/>
      <c r="D313" s="490"/>
      <c r="E313" s="493"/>
      <c r="F313" s="138">
        <v>39</v>
      </c>
      <c r="G313" s="139">
        <f>'Anchor-AI'!L311</f>
        <v>0</v>
      </c>
      <c r="H313" s="140">
        <f>'Anchor-AI'!M311</f>
        <v>0</v>
      </c>
      <c r="I313" s="140">
        <f>'Anchor-AI'!N311</f>
        <v>0</v>
      </c>
      <c r="J313" s="140">
        <f>'Anchor-AI'!O311</f>
        <v>0</v>
      </c>
      <c r="K313" s="140">
        <f>(Summary!$C$58*H313+Summary!$C$59*I313+Summary!$C$60*J313)/Summary!$C$61</f>
        <v>0</v>
      </c>
      <c r="L313" s="140">
        <f>'Anchor-AI'!P311</f>
        <v>0</v>
      </c>
      <c r="M313" s="140">
        <f>'Anchor-AI'!Q311</f>
        <v>0</v>
      </c>
      <c r="N313" s="140">
        <f>'Anchor-AI'!R311</f>
        <v>0</v>
      </c>
      <c r="O313" s="140">
        <f>'Anchor-AI'!S311</f>
        <v>0</v>
      </c>
      <c r="P313" s="140">
        <f>'Anchor-AI'!T311</f>
        <v>0</v>
      </c>
      <c r="Q313" s="140">
        <f>'Anchor-AI'!U311</f>
        <v>0</v>
      </c>
      <c r="R313" s="140">
        <f>'Anchor-AI'!V311</f>
        <v>0</v>
      </c>
      <c r="S313" s="140">
        <f>'Anchor-AI'!W311</f>
        <v>0</v>
      </c>
      <c r="T313" s="140">
        <f>'Anchor-AI'!X311</f>
        <v>0</v>
      </c>
      <c r="U313" s="140">
        <f>10*LOG10(1/((Summary!$C$75/10^(R313/10)+Summary!$C$76/10^(S313/10)+Summary!$C$77/10^(T313/10))/Summary!$C$78))</f>
        <v>0</v>
      </c>
      <c r="V313" s="140">
        <f>'Anchor-AI'!Y311</f>
        <v>0</v>
      </c>
      <c r="W313" s="140">
        <f>'Anchor-AI'!Z311</f>
        <v>0</v>
      </c>
      <c r="X313" s="141">
        <f t="shared" si="23"/>
        <v>0</v>
      </c>
      <c r="Y313" s="133"/>
      <c r="Z313" s="139">
        <f>'Test-AI'!L311</f>
        <v>0</v>
      </c>
      <c r="AA313" s="381">
        <f>'Test-AI'!M311</f>
        <v>0</v>
      </c>
      <c r="AB313" s="381">
        <f>'Test-AI'!N311</f>
        <v>0</v>
      </c>
      <c r="AC313" s="381">
        <f>'Test-AI'!O311</f>
        <v>0</v>
      </c>
      <c r="AD313" s="381">
        <f>(Summary!$C$58*AA313+Summary!$C$59*AB313+Summary!$C$60*AC313)/Summary!$C$61</f>
        <v>0</v>
      </c>
      <c r="AE313" s="381">
        <f>'Test-AI'!P311</f>
        <v>0</v>
      </c>
      <c r="AF313" s="381">
        <f>'Test-AI'!Q311</f>
        <v>0</v>
      </c>
      <c r="AG313" s="381">
        <f>'Test-AI'!R311</f>
        <v>0</v>
      </c>
      <c r="AH313" s="381">
        <f>'Test-AI'!S311</f>
        <v>0</v>
      </c>
      <c r="AI313" s="381">
        <f>'Test-AI'!T311</f>
        <v>0</v>
      </c>
      <c r="AJ313" s="381">
        <f>'Test-AI'!U311</f>
        <v>0</v>
      </c>
      <c r="AK313" s="381">
        <f>'Test-AI'!V311</f>
        <v>0</v>
      </c>
      <c r="AL313" s="381">
        <f>'Test-AI'!W311</f>
        <v>0</v>
      </c>
      <c r="AM313" s="381">
        <f>'Test-AI'!X311</f>
        <v>0</v>
      </c>
      <c r="AN313" s="381">
        <f>10*LOG10(1/((Summary!$C$75/10^(AK313/10)+Summary!$C$76/10^(AL313/10)+Summary!$C$77/10^(AM313/10))/Summary!$C$78))</f>
        <v>0</v>
      </c>
      <c r="AO313" s="140">
        <f>'Test-AI'!Y311</f>
        <v>0</v>
      </c>
      <c r="AP313" s="140">
        <f>'Test-AI'!Z311</f>
        <v>0</v>
      </c>
      <c r="AQ313" s="141">
        <f t="shared" si="20"/>
        <v>0</v>
      </c>
      <c r="AR313" s="142" t="e">
        <f t="shared" si="21"/>
        <v>#DIV/0!</v>
      </c>
      <c r="AS313" s="143" t="e">
        <f t="shared" si="22"/>
        <v>#DIV/0!</v>
      </c>
      <c r="AT313" s="136"/>
      <c r="AU313" s="136"/>
      <c r="AV313" s="467"/>
      <c r="AW313" s="468"/>
      <c r="AX313" s="480"/>
      <c r="AY313" s="480"/>
      <c r="AZ313" s="497"/>
      <c r="BA313" s="497"/>
      <c r="BB313" s="480"/>
      <c r="BC313" s="468"/>
      <c r="BD313" s="476"/>
      <c r="BE313" s="468"/>
      <c r="BF313" s="476"/>
      <c r="BG313" s="469"/>
      <c r="BH313" s="476"/>
      <c r="BI313" s="469"/>
      <c r="BJ313" s="476"/>
      <c r="BK313" s="468"/>
      <c r="BL313" s="476"/>
      <c r="BM313" s="468"/>
      <c r="BN313" s="476"/>
      <c r="BO313" s="468"/>
      <c r="BP313" s="480"/>
      <c r="BQ313" s="480"/>
      <c r="BR313" s="480"/>
      <c r="BS313" s="480"/>
      <c r="BT313" s="480"/>
      <c r="BU313" s="463"/>
      <c r="BV313" s="465"/>
      <c r="BW313" s="463"/>
      <c r="BX313" s="465"/>
    </row>
    <row r="314" spans="1:76" ht="17" customHeight="1" x14ac:dyDescent="0.35">
      <c r="A314" s="516"/>
      <c r="B314" s="483"/>
      <c r="C314" s="520"/>
      <c r="D314" s="490"/>
      <c r="E314" s="493"/>
      <c r="F314" s="138">
        <v>47</v>
      </c>
      <c r="G314" s="139">
        <f>'Anchor-AI'!L312</f>
        <v>0</v>
      </c>
      <c r="H314" s="140">
        <f>'Anchor-AI'!M312</f>
        <v>0</v>
      </c>
      <c r="I314" s="140">
        <f>'Anchor-AI'!N312</f>
        <v>0</v>
      </c>
      <c r="J314" s="140">
        <f>'Anchor-AI'!O312</f>
        <v>0</v>
      </c>
      <c r="K314" s="140">
        <f>(Summary!$C$58*H314+Summary!$C$59*I314+Summary!$C$60*J314)/Summary!$C$61</f>
        <v>0</v>
      </c>
      <c r="L314" s="140">
        <f>'Anchor-AI'!P312</f>
        <v>0</v>
      </c>
      <c r="M314" s="140">
        <f>'Anchor-AI'!Q312</f>
        <v>0</v>
      </c>
      <c r="N314" s="140">
        <f>'Anchor-AI'!R312</f>
        <v>0</v>
      </c>
      <c r="O314" s="140">
        <f>'Anchor-AI'!S312</f>
        <v>0</v>
      </c>
      <c r="P314" s="140">
        <f>'Anchor-AI'!T312</f>
        <v>0</v>
      </c>
      <c r="Q314" s="140">
        <f>'Anchor-AI'!U312</f>
        <v>0</v>
      </c>
      <c r="R314" s="140">
        <f>'Anchor-AI'!V312</f>
        <v>0</v>
      </c>
      <c r="S314" s="140">
        <f>'Anchor-AI'!W312</f>
        <v>0</v>
      </c>
      <c r="T314" s="140">
        <f>'Anchor-AI'!X312</f>
        <v>0</v>
      </c>
      <c r="U314" s="140">
        <f>10*LOG10(1/((Summary!$C$75/10^(R314/10)+Summary!$C$76/10^(S314/10)+Summary!$C$77/10^(T314/10))/Summary!$C$78))</f>
        <v>0</v>
      </c>
      <c r="V314" s="140">
        <f>'Anchor-AI'!Y312</f>
        <v>0</v>
      </c>
      <c r="W314" s="140">
        <f>'Anchor-AI'!Z312</f>
        <v>0</v>
      </c>
      <c r="X314" s="141">
        <f t="shared" si="23"/>
        <v>0</v>
      </c>
      <c r="Y314" s="133"/>
      <c r="Z314" s="139">
        <f>'Test-AI'!L312</f>
        <v>0</v>
      </c>
      <c r="AA314" s="381">
        <f>'Test-AI'!M312</f>
        <v>0</v>
      </c>
      <c r="AB314" s="381">
        <f>'Test-AI'!N312</f>
        <v>0</v>
      </c>
      <c r="AC314" s="381">
        <f>'Test-AI'!O312</f>
        <v>0</v>
      </c>
      <c r="AD314" s="381">
        <f>(Summary!$C$58*AA314+Summary!$C$59*AB314+Summary!$C$60*AC314)/Summary!$C$61</f>
        <v>0</v>
      </c>
      <c r="AE314" s="381">
        <f>'Test-AI'!P312</f>
        <v>0</v>
      </c>
      <c r="AF314" s="381">
        <f>'Test-AI'!Q312</f>
        <v>0</v>
      </c>
      <c r="AG314" s="381">
        <f>'Test-AI'!R312</f>
        <v>0</v>
      </c>
      <c r="AH314" s="381">
        <f>'Test-AI'!S312</f>
        <v>0</v>
      </c>
      <c r="AI314" s="381">
        <f>'Test-AI'!T312</f>
        <v>0</v>
      </c>
      <c r="AJ314" s="381">
        <f>'Test-AI'!U312</f>
        <v>0</v>
      </c>
      <c r="AK314" s="381">
        <f>'Test-AI'!V312</f>
        <v>0</v>
      </c>
      <c r="AL314" s="381">
        <f>'Test-AI'!W312</f>
        <v>0</v>
      </c>
      <c r="AM314" s="381">
        <f>'Test-AI'!X312</f>
        <v>0</v>
      </c>
      <c r="AN314" s="381">
        <f>10*LOG10(1/((Summary!$C$75/10^(AK314/10)+Summary!$C$76/10^(AL314/10)+Summary!$C$77/10^(AM314/10))/Summary!$C$78))</f>
        <v>0</v>
      </c>
      <c r="AO314" s="140">
        <f>'Test-AI'!Y312</f>
        <v>0</v>
      </c>
      <c r="AP314" s="140">
        <f>'Test-AI'!Z312</f>
        <v>0</v>
      </c>
      <c r="AQ314" s="141">
        <f t="shared" si="20"/>
        <v>0</v>
      </c>
      <c r="AR314" s="142" t="e">
        <f t="shared" si="21"/>
        <v>#DIV/0!</v>
      </c>
      <c r="AS314" s="143" t="e">
        <f t="shared" si="22"/>
        <v>#DIV/0!</v>
      </c>
      <c r="AT314" s="136"/>
      <c r="AU314" s="136"/>
      <c r="AV314" s="467" t="s">
        <v>123</v>
      </c>
      <c r="AW314" s="468" t="e" cm="1">
        <f t="array" ref="AW314">bdRateExtend($G312:$G315,H312:H315,$Z312:$Z315,AA312:AA315)</f>
        <v>#VALUE!</v>
      </c>
      <c r="AX314" s="480"/>
      <c r="AY314" s="480"/>
      <c r="AZ314" s="497"/>
      <c r="BA314" s="497"/>
      <c r="BB314" s="480"/>
      <c r="BC314" s="468" t="e" cm="1">
        <f t="array" ref="BC314">bdRateExtend($G312:$G315,L312:L315,$Z312:$Z315,AE312:AE315)</f>
        <v>#VALUE!</v>
      </c>
      <c r="BD314" s="476"/>
      <c r="BE314" s="468" t="e" cm="1">
        <f t="array" ref="BE314">bdRateExtend($G312:$G315,M312:M315,$Z312:$Z315,AF312:AF315)</f>
        <v>#VALUE!</v>
      </c>
      <c r="BF314" s="476"/>
      <c r="BG314" s="469" t="e" cm="1">
        <f t="array" ref="BG314">bdRateExtend($G312:$G315,N312:N315,$Z312:$Z315,AG312:AG315,"None", FALSE,1)</f>
        <v>#VALUE!</v>
      </c>
      <c r="BH314" s="476"/>
      <c r="BI314" s="469" t="e" cm="1">
        <f t="array" ref="BI314">bdRateExtend($G312:$G315,O312:O315,$Z312:$Z315,AH312:AH315,"None", FALSE,1)</f>
        <v>#VALUE!</v>
      </c>
      <c r="BJ314" s="476"/>
      <c r="BK314" s="468" t="e" cm="1">
        <f t="array" ref="BK314">bdRateExtend($G312:$G315,P312:P315,$Z312:$Z315,AI312:AI315)</f>
        <v>#VALUE!</v>
      </c>
      <c r="BL314" s="476"/>
      <c r="BM314" s="468" t="e" cm="1">
        <f t="array" ref="BM314">bdRateExtend($G312:$G315,Q312:Q315,$Z312:$Z315,AJ312:AJ315)</f>
        <v>#VALUE!</v>
      </c>
      <c r="BN314" s="476"/>
      <c r="BO314" s="468" t="e" cm="1">
        <f t="array" ref="BO314">bdRateExtend($G312:$G315,R312:R315,$Z312:$Z315,AK312:AK315)</f>
        <v>#VALUE!</v>
      </c>
      <c r="BP314" s="480"/>
      <c r="BQ314" s="480"/>
      <c r="BR314" s="480"/>
      <c r="BS314" s="480"/>
      <c r="BT314" s="480"/>
      <c r="BU314" s="463" cm="1">
        <f t="array" ref="BU314">testVMAFRange($G312:$G315,N312:N315,$Z312:$Z315,AG312:AG315)</f>
        <v>0</v>
      </c>
      <c r="BV314" s="465"/>
      <c r="BW314" s="463" cm="1">
        <f t="array" ref="BW314">testVMAFRange($G312:$G315,O312:O315,$Z312:$Z315,AH312:AH315)</f>
        <v>0</v>
      </c>
      <c r="BX314" s="465"/>
    </row>
    <row r="315" spans="1:76" ht="17" customHeight="1" thickBot="1" x14ac:dyDescent="0.4">
      <c r="A315" s="516"/>
      <c r="B315" s="518"/>
      <c r="C315" s="521"/>
      <c r="D315" s="522"/>
      <c r="E315" s="523"/>
      <c r="F315" s="144">
        <v>55</v>
      </c>
      <c r="G315" s="145">
        <f>'Anchor-AI'!L313</f>
        <v>0</v>
      </c>
      <c r="H315" s="146">
        <f>'Anchor-AI'!M313</f>
        <v>0</v>
      </c>
      <c r="I315" s="146">
        <f>'Anchor-AI'!N313</f>
        <v>0</v>
      </c>
      <c r="J315" s="146">
        <f>'Anchor-AI'!O313</f>
        <v>0</v>
      </c>
      <c r="K315" s="146">
        <f>(Summary!$C$58*H315+Summary!$C$59*I315+Summary!$C$60*J315)/Summary!$C$61</f>
        <v>0</v>
      </c>
      <c r="L315" s="146">
        <f>'Anchor-AI'!P313</f>
        <v>0</v>
      </c>
      <c r="M315" s="146">
        <f>'Anchor-AI'!Q313</f>
        <v>0</v>
      </c>
      <c r="N315" s="146">
        <f>'Anchor-AI'!R313</f>
        <v>0</v>
      </c>
      <c r="O315" s="146">
        <f>'Anchor-AI'!S313</f>
        <v>0</v>
      </c>
      <c r="P315" s="146">
        <f>'Anchor-AI'!T313</f>
        <v>0</v>
      </c>
      <c r="Q315" s="146">
        <f>'Anchor-AI'!U313</f>
        <v>0</v>
      </c>
      <c r="R315" s="146">
        <f>'Anchor-AI'!V313</f>
        <v>0</v>
      </c>
      <c r="S315" s="146">
        <f>'Anchor-AI'!W313</f>
        <v>0</v>
      </c>
      <c r="T315" s="146">
        <f>'Anchor-AI'!X313</f>
        <v>0</v>
      </c>
      <c r="U315" s="146">
        <f>10*LOG10(1/((Summary!$C$75/10^(R315/10)+Summary!$C$76/10^(S315/10)+Summary!$C$77/10^(T315/10))/Summary!$C$78))</f>
        <v>0</v>
      </c>
      <c r="V315" s="140">
        <f>'Anchor-AI'!Y313</f>
        <v>0</v>
      </c>
      <c r="W315" s="140">
        <f>'Anchor-AI'!Z313</f>
        <v>0</v>
      </c>
      <c r="X315" s="147">
        <f t="shared" si="23"/>
        <v>0</v>
      </c>
      <c r="Y315" s="133"/>
      <c r="Z315" s="145">
        <f>'Test-AI'!L313</f>
        <v>0</v>
      </c>
      <c r="AA315" s="382">
        <f>'Test-AI'!M313</f>
        <v>0</v>
      </c>
      <c r="AB315" s="382">
        <f>'Test-AI'!N313</f>
        <v>0</v>
      </c>
      <c r="AC315" s="382">
        <f>'Test-AI'!O313</f>
        <v>0</v>
      </c>
      <c r="AD315" s="382">
        <f>(Summary!$C$58*AA315+Summary!$C$59*AB315+Summary!$C$60*AC315)/Summary!$C$61</f>
        <v>0</v>
      </c>
      <c r="AE315" s="382">
        <f>'Test-AI'!P313</f>
        <v>0</v>
      </c>
      <c r="AF315" s="382">
        <f>'Test-AI'!Q313</f>
        <v>0</v>
      </c>
      <c r="AG315" s="382">
        <f>'Test-AI'!R313</f>
        <v>0</v>
      </c>
      <c r="AH315" s="382">
        <f>'Test-AI'!S313</f>
        <v>0</v>
      </c>
      <c r="AI315" s="382">
        <f>'Test-AI'!T313</f>
        <v>0</v>
      </c>
      <c r="AJ315" s="382">
        <f>'Test-AI'!U313</f>
        <v>0</v>
      </c>
      <c r="AK315" s="382">
        <f>'Test-AI'!V313</f>
        <v>0</v>
      </c>
      <c r="AL315" s="382">
        <f>'Test-AI'!W313</f>
        <v>0</v>
      </c>
      <c r="AM315" s="382">
        <f>'Test-AI'!X313</f>
        <v>0</v>
      </c>
      <c r="AN315" s="382">
        <f>10*LOG10(1/((Summary!$C$75/10^(AK315/10)+Summary!$C$76/10^(AL315/10)+Summary!$C$77/10^(AM315/10))/Summary!$C$78))</f>
        <v>0</v>
      </c>
      <c r="AO315" s="140">
        <f>'Test-AI'!Y313</f>
        <v>0</v>
      </c>
      <c r="AP315" s="140">
        <f>'Test-AI'!Z313</f>
        <v>0</v>
      </c>
      <c r="AQ315" s="147">
        <f t="shared" si="20"/>
        <v>0</v>
      </c>
      <c r="AR315" s="148" t="e">
        <f t="shared" si="21"/>
        <v>#DIV/0!</v>
      </c>
      <c r="AS315" s="149" t="e">
        <f t="shared" si="22"/>
        <v>#DIV/0!</v>
      </c>
      <c r="AT315" s="136"/>
      <c r="AU315" s="136"/>
      <c r="AV315" s="470"/>
      <c r="AW315" s="471"/>
      <c r="AX315" s="481"/>
      <c r="AY315" s="481"/>
      <c r="AZ315" s="498"/>
      <c r="BA315" s="498"/>
      <c r="BB315" s="481"/>
      <c r="BC315" s="471"/>
      <c r="BD315" s="477"/>
      <c r="BE315" s="471"/>
      <c r="BF315" s="477"/>
      <c r="BG315" s="472"/>
      <c r="BH315" s="477"/>
      <c r="BI315" s="472"/>
      <c r="BJ315" s="477"/>
      <c r="BK315" s="471"/>
      <c r="BL315" s="477"/>
      <c r="BM315" s="471"/>
      <c r="BN315" s="477"/>
      <c r="BO315" s="471"/>
      <c r="BP315" s="481"/>
      <c r="BQ315" s="481"/>
      <c r="BR315" s="481"/>
      <c r="BS315" s="481"/>
      <c r="BT315" s="481"/>
      <c r="BU315" s="473"/>
      <c r="BV315" s="466"/>
      <c r="BW315" s="473"/>
      <c r="BX315" s="466"/>
    </row>
    <row r="316" spans="1:76" ht="17" customHeight="1" x14ac:dyDescent="0.35">
      <c r="A316" s="516"/>
      <c r="B316" s="482" t="s">
        <v>2</v>
      </c>
      <c r="C316" s="519" t="s">
        <v>74</v>
      </c>
      <c r="D316" s="489">
        <v>24</v>
      </c>
      <c r="E316" s="492">
        <v>10</v>
      </c>
      <c r="F316" s="129">
        <v>15</v>
      </c>
      <c r="G316" s="130">
        <f>'Anchor-AI'!L314</f>
        <v>0</v>
      </c>
      <c r="H316" s="131">
        <f>'Anchor-AI'!M314</f>
        <v>0</v>
      </c>
      <c r="I316" s="131">
        <f>'Anchor-AI'!N314</f>
        <v>0</v>
      </c>
      <c r="J316" s="131">
        <f>'Anchor-AI'!O314</f>
        <v>0</v>
      </c>
      <c r="K316" s="131">
        <f>(Summary!$C$58*H316+Summary!$C$59*I316+Summary!$C$60*J316)/Summary!$C$61</f>
        <v>0</v>
      </c>
      <c r="L316" s="131">
        <f>'Anchor-AI'!P314</f>
        <v>0</v>
      </c>
      <c r="M316" s="131">
        <f>'Anchor-AI'!Q314</f>
        <v>0</v>
      </c>
      <c r="N316" s="131">
        <f>'Anchor-AI'!R314</f>
        <v>0</v>
      </c>
      <c r="O316" s="131">
        <f>'Anchor-AI'!S314</f>
        <v>0</v>
      </c>
      <c r="P316" s="131">
        <f>'Anchor-AI'!T314</f>
        <v>0</v>
      </c>
      <c r="Q316" s="131">
        <f>'Anchor-AI'!U314</f>
        <v>0</v>
      </c>
      <c r="R316" s="131">
        <f>'Anchor-AI'!V314</f>
        <v>0</v>
      </c>
      <c r="S316" s="131">
        <f>'Anchor-AI'!W314</f>
        <v>0</v>
      </c>
      <c r="T316" s="131">
        <f>'Anchor-AI'!X314</f>
        <v>0</v>
      </c>
      <c r="U316" s="131">
        <f>10*LOG10(1/((Summary!$C$75/10^(R316/10)+Summary!$C$76/10^(S316/10)+Summary!$C$77/10^(T316/10))/Summary!$C$78))</f>
        <v>0</v>
      </c>
      <c r="V316" s="131">
        <f>'Anchor-AI'!Y314</f>
        <v>0</v>
      </c>
      <c r="W316" s="131">
        <f>'Anchor-AI'!Z314</f>
        <v>0</v>
      </c>
      <c r="X316" s="132">
        <f t="shared" si="23"/>
        <v>0</v>
      </c>
      <c r="Y316" s="133"/>
      <c r="Z316" s="130">
        <f>'Test-AI'!L314</f>
        <v>0</v>
      </c>
      <c r="AA316" s="380">
        <f>'Test-AI'!M314</f>
        <v>0</v>
      </c>
      <c r="AB316" s="380">
        <f>'Test-AI'!N314</f>
        <v>0</v>
      </c>
      <c r="AC316" s="380">
        <f>'Test-AI'!O314</f>
        <v>0</v>
      </c>
      <c r="AD316" s="380">
        <f>(Summary!$C$58*AA316+Summary!$C$59*AB316+Summary!$C$60*AC316)/Summary!$C$61</f>
        <v>0</v>
      </c>
      <c r="AE316" s="380">
        <f>'Test-AI'!P314</f>
        <v>0</v>
      </c>
      <c r="AF316" s="380">
        <f>'Test-AI'!Q314</f>
        <v>0</v>
      </c>
      <c r="AG316" s="380">
        <f>'Test-AI'!R314</f>
        <v>0</v>
      </c>
      <c r="AH316" s="380">
        <f>'Test-AI'!S314</f>
        <v>0</v>
      </c>
      <c r="AI316" s="380">
        <f>'Test-AI'!T314</f>
        <v>0</v>
      </c>
      <c r="AJ316" s="380">
        <f>'Test-AI'!U314</f>
        <v>0</v>
      </c>
      <c r="AK316" s="380">
        <f>'Test-AI'!V314</f>
        <v>0</v>
      </c>
      <c r="AL316" s="380">
        <f>'Test-AI'!W314</f>
        <v>0</v>
      </c>
      <c r="AM316" s="380">
        <f>'Test-AI'!X314</f>
        <v>0</v>
      </c>
      <c r="AN316" s="380">
        <f>10*LOG10(1/((Summary!$C$75/10^(AK316/10)+Summary!$C$76/10^(AL316/10)+Summary!$C$77/10^(AM316/10))/Summary!$C$78))</f>
        <v>0</v>
      </c>
      <c r="AO316" s="131">
        <f>'Test-AI'!Y314</f>
        <v>0</v>
      </c>
      <c r="AP316" s="131">
        <f>'Test-AI'!Z314</f>
        <v>0</v>
      </c>
      <c r="AQ316" s="132">
        <f t="shared" si="20"/>
        <v>0</v>
      </c>
      <c r="AR316" s="134" t="e">
        <f t="shared" si="21"/>
        <v>#DIV/0!</v>
      </c>
      <c r="AS316" s="135" t="e">
        <f t="shared" si="22"/>
        <v>#DIV/0!</v>
      </c>
      <c r="AT316" s="136"/>
      <c r="AU316" s="136"/>
      <c r="AV316" s="495" t="s">
        <v>121</v>
      </c>
      <c r="AW316" s="478" t="e" cm="1">
        <f t="array" ref="AW316">bdRateExtend($G316:$G319,H316:H319,$Z316:$Z319,AA316:AA319)</f>
        <v>#VALUE!</v>
      </c>
      <c r="AX316" s="479" t="e" cm="1">
        <f t="array" ref="AX316">bdRateExtend($G316:$G321,H316:H321,$Z316:$Z321,AA316:AA321)</f>
        <v>#VALUE!</v>
      </c>
      <c r="AY316" s="479" t="e" cm="1">
        <f t="array" ref="AY316">bdRateExtend($G316:$G321,I316:I321,$Z316:$Z321,AB316:AB321)</f>
        <v>#VALUE!</v>
      </c>
      <c r="AZ316" s="496" t="e" cm="1">
        <f t="array" ref="AZ316">bdRateExtend($G316:$G321,J316:J321,$Z316:$Z321,AC316:AC321)</f>
        <v>#VALUE!</v>
      </c>
      <c r="BA316" s="496" t="e" cm="1">
        <f t="array" ref="BA316">bdRateExtend($G316:$G321,K316:K321,$Z316:$Z321,AD316:AD321)</f>
        <v>#VALUE!</v>
      </c>
      <c r="BB316" s="479" t="e">
        <f>(Summary!$C$89*AX316+Summary!$C$90*AY316+Summary!$C$91*AZ316)/Summary!$C$92</f>
        <v>#VALUE!</v>
      </c>
      <c r="BC316" s="478" t="e" cm="1">
        <f t="array" ref="BC316">bdRateExtend($G316:$G319,L316:L319,$Z316:$Z319,AE316:AE319)</f>
        <v>#VALUE!</v>
      </c>
      <c r="BD316" s="475" t="e" cm="1">
        <f t="array" ref="BD316">bdRateExtend($G316:$G321,L316:L321,$Z316:$Z321,AE316:AE321)</f>
        <v>#VALUE!</v>
      </c>
      <c r="BE316" s="478" t="e" cm="1">
        <f t="array" ref="BE316">bdRateExtend($G316:$G319,M316:M319,$Z316:$Z319,AF316:AF319)</f>
        <v>#VALUE!</v>
      </c>
      <c r="BF316" s="475" t="e" cm="1">
        <f t="array" ref="BF316">bdRateExtend($G316:$G321,M316:M321,$Z316:$Z321,AF316:AF321)</f>
        <v>#VALUE!</v>
      </c>
      <c r="BG316" s="474" t="e" cm="1">
        <f t="array" ref="BG316">bdRateExtend($G316:$G319,N316:N319,$Z316:$Z319,AG316:AG319,"None", FALSE,1)</f>
        <v>#VALUE!</v>
      </c>
      <c r="BH316" s="475" t="e" cm="1">
        <f t="array" ref="BH316">bdRateExtend($G316:$G321,N316:N321,$Z316:$Z321,AG316:AG321,"None", FALSE,1)</f>
        <v>#VALUE!</v>
      </c>
      <c r="BI316" s="474" t="e" cm="1">
        <f t="array" ref="BI316">bdRateExtend($G316:$G319,O316:O319,$Z316:$Z319,AH316:AH319,"None", FALSE,1)</f>
        <v>#VALUE!</v>
      </c>
      <c r="BJ316" s="475" t="e" cm="1">
        <f t="array" ref="BJ316">bdRateExtend($G316:$G321,O316:O321,$Z316:$Z321,AH316:AH321,"None", FALSE,1)</f>
        <v>#VALUE!</v>
      </c>
      <c r="BK316" s="478" t="e" cm="1">
        <f t="array" ref="BK316">bdRateExtend($G316:$G319,P316:P319,$Z316:$Z319,AI316:AI319)</f>
        <v>#VALUE!</v>
      </c>
      <c r="BL316" s="475" t="e" cm="1">
        <f t="array" ref="BL316">bdRateExtend($G316:$G321,P316:P321,$Z316:$Z321,AI316:AI321)</f>
        <v>#VALUE!</v>
      </c>
      <c r="BM316" s="478" t="e" cm="1">
        <f t="array" ref="BM316">bdRateExtend($G316:$G319,Q316:Q319,$Z316:$Z319,AJ316:AJ319)</f>
        <v>#VALUE!</v>
      </c>
      <c r="BN316" s="475" t="e" cm="1">
        <f t="array" ref="BN316">bdRateExtend($G316:$G321,Q316:Q321,$Z316:$Z321,AJ316:AJ321)</f>
        <v>#VALUE!</v>
      </c>
      <c r="BO316" s="478" t="e" cm="1">
        <f t="array" ref="BO316">bdRateExtend($G316:$G319,R316:R319,$Z316:$Z319,AK316:AK319)</f>
        <v>#VALUE!</v>
      </c>
      <c r="BP316" s="479" t="e" cm="1">
        <f t="array" ref="BP316">bdRateExtend($G316:$G321,R316:R321,$Z316:$Z321,AK316:AK321)</f>
        <v>#VALUE!</v>
      </c>
      <c r="BQ316" s="479" t="e" cm="1">
        <f t="array" ref="BQ316">bdRateExtend($G316:$G321,S316:S321,$Z316:$Z321,AL316:AL321)</f>
        <v>#VALUE!</v>
      </c>
      <c r="BR316" s="479" t="e" cm="1">
        <f t="array" ref="BR316">bdRateExtend($G316:$G321,T316:T321,$Z316:$Z321,AM316:AM321)</f>
        <v>#VALUE!</v>
      </c>
      <c r="BS316" s="479" t="e" cm="1">
        <f t="array" ref="BS316">bdRateExtend($G316:$G321,U316:U321,$Z316:$Z321,AN316:AN321)</f>
        <v>#VALUE!</v>
      </c>
      <c r="BT316" s="479" t="e">
        <f>(Summary!$C$103*BP316+Summary!$C$104*BQ316+Summary!$C$105*BR316)/Summary!$C$106</f>
        <v>#VALUE!</v>
      </c>
      <c r="BU316" s="462" cm="1">
        <f t="array" ref="BU316">testVMAFRange($G316:$G319,N316:N319,$Z316:$Z319,AG316:AG319)</f>
        <v>0</v>
      </c>
      <c r="BV316" s="464" cm="1">
        <f t="array" ref="BV316">testVMAFRange($G316:$G321,N316:N321,$Z316:$Z321,AG316:AG321)</f>
        <v>0</v>
      </c>
      <c r="BW316" s="462" cm="1">
        <f t="array" ref="BW316">testVMAFRange($G316:$G319,O316:O319,$Z316:$Z319,AH316:AH319)</f>
        <v>0</v>
      </c>
      <c r="BX316" s="464" cm="1">
        <f t="array" ref="BX316">testVMAFRange($G316:$G321,O316:O321,$Z316:$Z321,AH316:AH321)</f>
        <v>0</v>
      </c>
    </row>
    <row r="317" spans="1:76" ht="17" customHeight="1" x14ac:dyDescent="0.35">
      <c r="A317" s="516"/>
      <c r="B317" s="483"/>
      <c r="C317" s="520"/>
      <c r="D317" s="490"/>
      <c r="E317" s="493"/>
      <c r="F317" s="138">
        <v>23</v>
      </c>
      <c r="G317" s="139">
        <f>'Anchor-AI'!L315</f>
        <v>0</v>
      </c>
      <c r="H317" s="140">
        <f>'Anchor-AI'!M315</f>
        <v>0</v>
      </c>
      <c r="I317" s="140">
        <f>'Anchor-AI'!N315</f>
        <v>0</v>
      </c>
      <c r="J317" s="140">
        <f>'Anchor-AI'!O315</f>
        <v>0</v>
      </c>
      <c r="K317" s="140">
        <f>(Summary!$C$58*H317+Summary!$C$59*I317+Summary!$C$60*J317)/Summary!$C$61</f>
        <v>0</v>
      </c>
      <c r="L317" s="140">
        <f>'Anchor-AI'!P315</f>
        <v>0</v>
      </c>
      <c r="M317" s="140">
        <f>'Anchor-AI'!Q315</f>
        <v>0</v>
      </c>
      <c r="N317" s="140">
        <f>'Anchor-AI'!R315</f>
        <v>0</v>
      </c>
      <c r="O317" s="140">
        <f>'Anchor-AI'!S315</f>
        <v>0</v>
      </c>
      <c r="P317" s="140">
        <f>'Anchor-AI'!T315</f>
        <v>0</v>
      </c>
      <c r="Q317" s="140">
        <f>'Anchor-AI'!U315</f>
        <v>0</v>
      </c>
      <c r="R317" s="140">
        <f>'Anchor-AI'!V315</f>
        <v>0</v>
      </c>
      <c r="S317" s="140">
        <f>'Anchor-AI'!W315</f>
        <v>0</v>
      </c>
      <c r="T317" s="140">
        <f>'Anchor-AI'!X315</f>
        <v>0</v>
      </c>
      <c r="U317" s="140">
        <f>10*LOG10(1/((Summary!$C$75/10^(R317/10)+Summary!$C$76/10^(S317/10)+Summary!$C$77/10^(T317/10))/Summary!$C$78))</f>
        <v>0</v>
      </c>
      <c r="V317" s="140">
        <f>'Anchor-AI'!Y315</f>
        <v>0</v>
      </c>
      <c r="W317" s="140">
        <f>'Anchor-AI'!Z315</f>
        <v>0</v>
      </c>
      <c r="X317" s="141">
        <f t="shared" si="23"/>
        <v>0</v>
      </c>
      <c r="Y317" s="133"/>
      <c r="Z317" s="139">
        <f>'Test-AI'!L315</f>
        <v>0</v>
      </c>
      <c r="AA317" s="381">
        <f>'Test-AI'!M315</f>
        <v>0</v>
      </c>
      <c r="AB317" s="381">
        <f>'Test-AI'!N315</f>
        <v>0</v>
      </c>
      <c r="AC317" s="381">
        <f>'Test-AI'!O315</f>
        <v>0</v>
      </c>
      <c r="AD317" s="381">
        <f>(Summary!$C$58*AA317+Summary!$C$59*AB317+Summary!$C$60*AC317)/Summary!$C$61</f>
        <v>0</v>
      </c>
      <c r="AE317" s="381">
        <f>'Test-AI'!P315</f>
        <v>0</v>
      </c>
      <c r="AF317" s="381">
        <f>'Test-AI'!Q315</f>
        <v>0</v>
      </c>
      <c r="AG317" s="381">
        <f>'Test-AI'!R315</f>
        <v>0</v>
      </c>
      <c r="AH317" s="381">
        <f>'Test-AI'!S315</f>
        <v>0</v>
      </c>
      <c r="AI317" s="381">
        <f>'Test-AI'!T315</f>
        <v>0</v>
      </c>
      <c r="AJ317" s="381">
        <f>'Test-AI'!U315</f>
        <v>0</v>
      </c>
      <c r="AK317" s="381">
        <f>'Test-AI'!V315</f>
        <v>0</v>
      </c>
      <c r="AL317" s="381">
        <f>'Test-AI'!W315</f>
        <v>0</v>
      </c>
      <c r="AM317" s="381">
        <f>'Test-AI'!X315</f>
        <v>0</v>
      </c>
      <c r="AN317" s="381">
        <f>10*LOG10(1/((Summary!$C$75/10^(AK317/10)+Summary!$C$76/10^(AL317/10)+Summary!$C$77/10^(AM317/10))/Summary!$C$78))</f>
        <v>0</v>
      </c>
      <c r="AO317" s="140">
        <f>'Test-AI'!Y315</f>
        <v>0</v>
      </c>
      <c r="AP317" s="140">
        <f>'Test-AI'!Z315</f>
        <v>0</v>
      </c>
      <c r="AQ317" s="141">
        <f t="shared" si="20"/>
        <v>0</v>
      </c>
      <c r="AR317" s="142" t="e">
        <f t="shared" si="21"/>
        <v>#DIV/0!</v>
      </c>
      <c r="AS317" s="143" t="e">
        <f t="shared" si="22"/>
        <v>#DIV/0!</v>
      </c>
      <c r="AT317" s="136"/>
      <c r="AU317" s="136"/>
      <c r="AV317" s="467"/>
      <c r="AW317" s="468"/>
      <c r="AX317" s="480"/>
      <c r="AY317" s="480"/>
      <c r="AZ317" s="497"/>
      <c r="BA317" s="497"/>
      <c r="BB317" s="480"/>
      <c r="BC317" s="468"/>
      <c r="BD317" s="476"/>
      <c r="BE317" s="468"/>
      <c r="BF317" s="476"/>
      <c r="BG317" s="469"/>
      <c r="BH317" s="476"/>
      <c r="BI317" s="469"/>
      <c r="BJ317" s="476"/>
      <c r="BK317" s="468"/>
      <c r="BL317" s="476"/>
      <c r="BM317" s="468"/>
      <c r="BN317" s="476"/>
      <c r="BO317" s="468"/>
      <c r="BP317" s="480"/>
      <c r="BQ317" s="480"/>
      <c r="BR317" s="480"/>
      <c r="BS317" s="480"/>
      <c r="BT317" s="480"/>
      <c r="BU317" s="463"/>
      <c r="BV317" s="465"/>
      <c r="BW317" s="463"/>
      <c r="BX317" s="465"/>
    </row>
    <row r="318" spans="1:76" ht="17" customHeight="1" x14ac:dyDescent="0.35">
      <c r="A318" s="516"/>
      <c r="B318" s="483"/>
      <c r="C318" s="520"/>
      <c r="D318" s="490"/>
      <c r="E318" s="493"/>
      <c r="F318" s="138">
        <v>31</v>
      </c>
      <c r="G318" s="139">
        <f>'Anchor-AI'!L316</f>
        <v>0</v>
      </c>
      <c r="H318" s="140">
        <f>'Anchor-AI'!M316</f>
        <v>0</v>
      </c>
      <c r="I318" s="140">
        <f>'Anchor-AI'!N316</f>
        <v>0</v>
      </c>
      <c r="J318" s="140">
        <f>'Anchor-AI'!O316</f>
        <v>0</v>
      </c>
      <c r="K318" s="140">
        <f>(Summary!$C$58*H318+Summary!$C$59*I318+Summary!$C$60*J318)/Summary!$C$61</f>
        <v>0</v>
      </c>
      <c r="L318" s="140">
        <f>'Anchor-AI'!P316</f>
        <v>0</v>
      </c>
      <c r="M318" s="140">
        <f>'Anchor-AI'!Q316</f>
        <v>0</v>
      </c>
      <c r="N318" s="140">
        <f>'Anchor-AI'!R316</f>
        <v>0</v>
      </c>
      <c r="O318" s="140">
        <f>'Anchor-AI'!S316</f>
        <v>0</v>
      </c>
      <c r="P318" s="140">
        <f>'Anchor-AI'!T316</f>
        <v>0</v>
      </c>
      <c r="Q318" s="140">
        <f>'Anchor-AI'!U316</f>
        <v>0</v>
      </c>
      <c r="R318" s="140">
        <f>'Anchor-AI'!V316</f>
        <v>0</v>
      </c>
      <c r="S318" s="140">
        <f>'Anchor-AI'!W316</f>
        <v>0</v>
      </c>
      <c r="T318" s="140">
        <f>'Anchor-AI'!X316</f>
        <v>0</v>
      </c>
      <c r="U318" s="140">
        <f>10*LOG10(1/((Summary!$C$75/10^(R318/10)+Summary!$C$76/10^(S318/10)+Summary!$C$77/10^(T318/10))/Summary!$C$78))</f>
        <v>0</v>
      </c>
      <c r="V318" s="140">
        <f>'Anchor-AI'!Y316</f>
        <v>0</v>
      </c>
      <c r="W318" s="140">
        <f>'Anchor-AI'!Z316</f>
        <v>0</v>
      </c>
      <c r="X318" s="141">
        <f t="shared" si="23"/>
        <v>0</v>
      </c>
      <c r="Y318" s="133"/>
      <c r="Z318" s="139">
        <f>'Test-AI'!L316</f>
        <v>0</v>
      </c>
      <c r="AA318" s="381">
        <f>'Test-AI'!M316</f>
        <v>0</v>
      </c>
      <c r="AB318" s="381">
        <f>'Test-AI'!N316</f>
        <v>0</v>
      </c>
      <c r="AC318" s="381">
        <f>'Test-AI'!O316</f>
        <v>0</v>
      </c>
      <c r="AD318" s="381">
        <f>(Summary!$C$58*AA318+Summary!$C$59*AB318+Summary!$C$60*AC318)/Summary!$C$61</f>
        <v>0</v>
      </c>
      <c r="AE318" s="381">
        <f>'Test-AI'!P316</f>
        <v>0</v>
      </c>
      <c r="AF318" s="381">
        <f>'Test-AI'!Q316</f>
        <v>0</v>
      </c>
      <c r="AG318" s="381">
        <f>'Test-AI'!R316</f>
        <v>0</v>
      </c>
      <c r="AH318" s="381">
        <f>'Test-AI'!S316</f>
        <v>0</v>
      </c>
      <c r="AI318" s="381">
        <f>'Test-AI'!T316</f>
        <v>0</v>
      </c>
      <c r="AJ318" s="381">
        <f>'Test-AI'!U316</f>
        <v>0</v>
      </c>
      <c r="AK318" s="381">
        <f>'Test-AI'!V316</f>
        <v>0</v>
      </c>
      <c r="AL318" s="381">
        <f>'Test-AI'!W316</f>
        <v>0</v>
      </c>
      <c r="AM318" s="381">
        <f>'Test-AI'!X316</f>
        <v>0</v>
      </c>
      <c r="AN318" s="381">
        <f>10*LOG10(1/((Summary!$C$75/10^(AK318/10)+Summary!$C$76/10^(AL318/10)+Summary!$C$77/10^(AM318/10))/Summary!$C$78))</f>
        <v>0</v>
      </c>
      <c r="AO318" s="140">
        <f>'Test-AI'!Y316</f>
        <v>0</v>
      </c>
      <c r="AP318" s="140">
        <f>'Test-AI'!Z316</f>
        <v>0</v>
      </c>
      <c r="AQ318" s="141">
        <f t="shared" si="20"/>
        <v>0</v>
      </c>
      <c r="AR318" s="142" t="e">
        <f t="shared" si="21"/>
        <v>#DIV/0!</v>
      </c>
      <c r="AS318" s="143" t="e">
        <f t="shared" si="22"/>
        <v>#DIV/0!</v>
      </c>
      <c r="AT318" s="136"/>
      <c r="AU318" s="136"/>
      <c r="AV318" s="467" t="s">
        <v>122</v>
      </c>
      <c r="AW318" s="468" t="e" cm="1">
        <f t="array" ref="AW318">bdRateExtend($G317:$G320,H317:H320,$Z317:$Z320,AA317:AA320)</f>
        <v>#VALUE!</v>
      </c>
      <c r="AX318" s="480"/>
      <c r="AY318" s="480"/>
      <c r="AZ318" s="497"/>
      <c r="BA318" s="497"/>
      <c r="BB318" s="480"/>
      <c r="BC318" s="468" t="e" cm="1">
        <f t="array" ref="BC318">bdRateExtend($G317:$G320,L317:L320,$Z317:$Z320,AE317:AE320)</f>
        <v>#VALUE!</v>
      </c>
      <c r="BD318" s="476"/>
      <c r="BE318" s="468" t="e" cm="1">
        <f t="array" ref="BE318">bdRateExtend($G317:$G320,M317:M320,$Z317:$Z320,AF317:AF320)</f>
        <v>#VALUE!</v>
      </c>
      <c r="BF318" s="476"/>
      <c r="BG318" s="469" t="e" cm="1">
        <f t="array" ref="BG318">bdRateExtend($G317:$G320,N317:N320,$Z317:$Z320,AG317:AG320,"None", FALSE,1)</f>
        <v>#VALUE!</v>
      </c>
      <c r="BH318" s="476"/>
      <c r="BI318" s="469" t="e" cm="1">
        <f t="array" ref="BI318">bdRateExtend($G317:$G320,O317:O320,$Z317:$Z320,AH317:AH320,"None", FALSE,1)</f>
        <v>#VALUE!</v>
      </c>
      <c r="BJ318" s="476"/>
      <c r="BK318" s="468" t="e" cm="1">
        <f t="array" ref="BK318">bdRateExtend($G317:$G320,P317:P320,$Z317:$Z320,AI317:AI320)</f>
        <v>#VALUE!</v>
      </c>
      <c r="BL318" s="476"/>
      <c r="BM318" s="468" t="e" cm="1">
        <f t="array" ref="BM318">bdRateExtend($G317:$G320,Q317:Q320,$Z317:$Z320,AJ317:AJ320)</f>
        <v>#VALUE!</v>
      </c>
      <c r="BN318" s="476"/>
      <c r="BO318" s="468" t="e" cm="1">
        <f t="array" ref="BO318">bdRateExtend($G317:$G320,R317:R320,$Z317:$Z320,AK317:AK320)</f>
        <v>#VALUE!</v>
      </c>
      <c r="BP318" s="480"/>
      <c r="BQ318" s="480"/>
      <c r="BR318" s="480"/>
      <c r="BS318" s="480"/>
      <c r="BT318" s="480"/>
      <c r="BU318" s="463" cm="1">
        <f t="array" ref="BU318">testVMAFRange($G317:$G320,N317:N320,$Z317:$Z320,AG317:AG320)</f>
        <v>0</v>
      </c>
      <c r="BV318" s="465"/>
      <c r="BW318" s="463" cm="1">
        <f t="array" ref="BW318">testVMAFRange($G317:$G320,O317:O320,$Z317:$Z320,AH317:AH320)</f>
        <v>0</v>
      </c>
      <c r="BX318" s="465"/>
    </row>
    <row r="319" spans="1:76" ht="17" customHeight="1" x14ac:dyDescent="0.35">
      <c r="A319" s="516"/>
      <c r="B319" s="483"/>
      <c r="C319" s="520"/>
      <c r="D319" s="490"/>
      <c r="E319" s="493"/>
      <c r="F319" s="138">
        <v>39</v>
      </c>
      <c r="G319" s="139">
        <f>'Anchor-AI'!L317</f>
        <v>0</v>
      </c>
      <c r="H319" s="140">
        <f>'Anchor-AI'!M317</f>
        <v>0</v>
      </c>
      <c r="I319" s="140">
        <f>'Anchor-AI'!N317</f>
        <v>0</v>
      </c>
      <c r="J319" s="140">
        <f>'Anchor-AI'!O317</f>
        <v>0</v>
      </c>
      <c r="K319" s="140">
        <f>(Summary!$C$58*H319+Summary!$C$59*I319+Summary!$C$60*J319)/Summary!$C$61</f>
        <v>0</v>
      </c>
      <c r="L319" s="140">
        <f>'Anchor-AI'!P317</f>
        <v>0</v>
      </c>
      <c r="M319" s="140">
        <f>'Anchor-AI'!Q317</f>
        <v>0</v>
      </c>
      <c r="N319" s="140">
        <f>'Anchor-AI'!R317</f>
        <v>0</v>
      </c>
      <c r="O319" s="140">
        <f>'Anchor-AI'!S317</f>
        <v>0</v>
      </c>
      <c r="P319" s="140">
        <f>'Anchor-AI'!T317</f>
        <v>0</v>
      </c>
      <c r="Q319" s="140">
        <f>'Anchor-AI'!U317</f>
        <v>0</v>
      </c>
      <c r="R319" s="140">
        <f>'Anchor-AI'!V317</f>
        <v>0</v>
      </c>
      <c r="S319" s="140">
        <f>'Anchor-AI'!W317</f>
        <v>0</v>
      </c>
      <c r="T319" s="140">
        <f>'Anchor-AI'!X317</f>
        <v>0</v>
      </c>
      <c r="U319" s="140">
        <f>10*LOG10(1/((Summary!$C$75/10^(R319/10)+Summary!$C$76/10^(S319/10)+Summary!$C$77/10^(T319/10))/Summary!$C$78))</f>
        <v>0</v>
      </c>
      <c r="V319" s="140">
        <f>'Anchor-AI'!Y317</f>
        <v>0</v>
      </c>
      <c r="W319" s="140">
        <f>'Anchor-AI'!Z317</f>
        <v>0</v>
      </c>
      <c r="X319" s="141">
        <f t="shared" si="23"/>
        <v>0</v>
      </c>
      <c r="Y319" s="133"/>
      <c r="Z319" s="139">
        <f>'Test-AI'!L317</f>
        <v>0</v>
      </c>
      <c r="AA319" s="381">
        <f>'Test-AI'!M317</f>
        <v>0</v>
      </c>
      <c r="AB319" s="381">
        <f>'Test-AI'!N317</f>
        <v>0</v>
      </c>
      <c r="AC319" s="381">
        <f>'Test-AI'!O317</f>
        <v>0</v>
      </c>
      <c r="AD319" s="381">
        <f>(Summary!$C$58*AA319+Summary!$C$59*AB319+Summary!$C$60*AC319)/Summary!$C$61</f>
        <v>0</v>
      </c>
      <c r="AE319" s="381">
        <f>'Test-AI'!P317</f>
        <v>0</v>
      </c>
      <c r="AF319" s="381">
        <f>'Test-AI'!Q317</f>
        <v>0</v>
      </c>
      <c r="AG319" s="381">
        <f>'Test-AI'!R317</f>
        <v>0</v>
      </c>
      <c r="AH319" s="381">
        <f>'Test-AI'!S317</f>
        <v>0</v>
      </c>
      <c r="AI319" s="381">
        <f>'Test-AI'!T317</f>
        <v>0</v>
      </c>
      <c r="AJ319" s="381">
        <f>'Test-AI'!U317</f>
        <v>0</v>
      </c>
      <c r="AK319" s="381">
        <f>'Test-AI'!V317</f>
        <v>0</v>
      </c>
      <c r="AL319" s="381">
        <f>'Test-AI'!W317</f>
        <v>0</v>
      </c>
      <c r="AM319" s="381">
        <f>'Test-AI'!X317</f>
        <v>0</v>
      </c>
      <c r="AN319" s="381">
        <f>10*LOG10(1/((Summary!$C$75/10^(AK319/10)+Summary!$C$76/10^(AL319/10)+Summary!$C$77/10^(AM319/10))/Summary!$C$78))</f>
        <v>0</v>
      </c>
      <c r="AO319" s="140">
        <f>'Test-AI'!Y317</f>
        <v>0</v>
      </c>
      <c r="AP319" s="140">
        <f>'Test-AI'!Z317</f>
        <v>0</v>
      </c>
      <c r="AQ319" s="141">
        <f t="shared" si="20"/>
        <v>0</v>
      </c>
      <c r="AR319" s="142" t="e">
        <f t="shared" si="21"/>
        <v>#DIV/0!</v>
      </c>
      <c r="AS319" s="143" t="e">
        <f t="shared" si="22"/>
        <v>#DIV/0!</v>
      </c>
      <c r="AT319" s="136"/>
      <c r="AU319" s="136"/>
      <c r="AV319" s="467"/>
      <c r="AW319" s="468"/>
      <c r="AX319" s="480"/>
      <c r="AY319" s="480"/>
      <c r="AZ319" s="497"/>
      <c r="BA319" s="497"/>
      <c r="BB319" s="480"/>
      <c r="BC319" s="468"/>
      <c r="BD319" s="476"/>
      <c r="BE319" s="468"/>
      <c r="BF319" s="476"/>
      <c r="BG319" s="469"/>
      <c r="BH319" s="476"/>
      <c r="BI319" s="469"/>
      <c r="BJ319" s="476"/>
      <c r="BK319" s="468"/>
      <c r="BL319" s="476"/>
      <c r="BM319" s="468"/>
      <c r="BN319" s="476"/>
      <c r="BO319" s="468"/>
      <c r="BP319" s="480"/>
      <c r="BQ319" s="480"/>
      <c r="BR319" s="480"/>
      <c r="BS319" s="480"/>
      <c r="BT319" s="480"/>
      <c r="BU319" s="463"/>
      <c r="BV319" s="465"/>
      <c r="BW319" s="463"/>
      <c r="BX319" s="465"/>
    </row>
    <row r="320" spans="1:76" ht="17" customHeight="1" x14ac:dyDescent="0.35">
      <c r="A320" s="516"/>
      <c r="B320" s="483"/>
      <c r="C320" s="520"/>
      <c r="D320" s="490"/>
      <c r="E320" s="493"/>
      <c r="F320" s="138">
        <v>47</v>
      </c>
      <c r="G320" s="139">
        <f>'Anchor-AI'!L318</f>
        <v>0</v>
      </c>
      <c r="H320" s="140">
        <f>'Anchor-AI'!M318</f>
        <v>0</v>
      </c>
      <c r="I320" s="140">
        <f>'Anchor-AI'!N318</f>
        <v>0</v>
      </c>
      <c r="J320" s="140">
        <f>'Anchor-AI'!O318</f>
        <v>0</v>
      </c>
      <c r="K320" s="140">
        <f>(Summary!$C$58*H320+Summary!$C$59*I320+Summary!$C$60*J320)/Summary!$C$61</f>
        <v>0</v>
      </c>
      <c r="L320" s="140">
        <f>'Anchor-AI'!P318</f>
        <v>0</v>
      </c>
      <c r="M320" s="140">
        <f>'Anchor-AI'!Q318</f>
        <v>0</v>
      </c>
      <c r="N320" s="140">
        <f>'Anchor-AI'!R318</f>
        <v>0</v>
      </c>
      <c r="O320" s="140">
        <f>'Anchor-AI'!S318</f>
        <v>0</v>
      </c>
      <c r="P320" s="140">
        <f>'Anchor-AI'!T318</f>
        <v>0</v>
      </c>
      <c r="Q320" s="140">
        <f>'Anchor-AI'!U318</f>
        <v>0</v>
      </c>
      <c r="R320" s="140">
        <f>'Anchor-AI'!V318</f>
        <v>0</v>
      </c>
      <c r="S320" s="140">
        <f>'Anchor-AI'!W318</f>
        <v>0</v>
      </c>
      <c r="T320" s="140">
        <f>'Anchor-AI'!X318</f>
        <v>0</v>
      </c>
      <c r="U320" s="140">
        <f>10*LOG10(1/((Summary!$C$75/10^(R320/10)+Summary!$C$76/10^(S320/10)+Summary!$C$77/10^(T320/10))/Summary!$C$78))</f>
        <v>0</v>
      </c>
      <c r="V320" s="140">
        <f>'Anchor-AI'!Y318</f>
        <v>0</v>
      </c>
      <c r="W320" s="140">
        <f>'Anchor-AI'!Z318</f>
        <v>0</v>
      </c>
      <c r="X320" s="141">
        <f t="shared" si="23"/>
        <v>0</v>
      </c>
      <c r="Y320" s="133"/>
      <c r="Z320" s="139">
        <f>'Test-AI'!L318</f>
        <v>0</v>
      </c>
      <c r="AA320" s="381">
        <f>'Test-AI'!M318</f>
        <v>0</v>
      </c>
      <c r="AB320" s="381">
        <f>'Test-AI'!N318</f>
        <v>0</v>
      </c>
      <c r="AC320" s="381">
        <f>'Test-AI'!O318</f>
        <v>0</v>
      </c>
      <c r="AD320" s="381">
        <f>(Summary!$C$58*AA320+Summary!$C$59*AB320+Summary!$C$60*AC320)/Summary!$C$61</f>
        <v>0</v>
      </c>
      <c r="AE320" s="381">
        <f>'Test-AI'!P318</f>
        <v>0</v>
      </c>
      <c r="AF320" s="381">
        <f>'Test-AI'!Q318</f>
        <v>0</v>
      </c>
      <c r="AG320" s="381">
        <f>'Test-AI'!R318</f>
        <v>0</v>
      </c>
      <c r="AH320" s="381">
        <f>'Test-AI'!S318</f>
        <v>0</v>
      </c>
      <c r="AI320" s="381">
        <f>'Test-AI'!T318</f>
        <v>0</v>
      </c>
      <c r="AJ320" s="381">
        <f>'Test-AI'!U318</f>
        <v>0</v>
      </c>
      <c r="AK320" s="381">
        <f>'Test-AI'!V318</f>
        <v>0</v>
      </c>
      <c r="AL320" s="381">
        <f>'Test-AI'!W318</f>
        <v>0</v>
      </c>
      <c r="AM320" s="381">
        <f>'Test-AI'!X318</f>
        <v>0</v>
      </c>
      <c r="AN320" s="381">
        <f>10*LOG10(1/((Summary!$C$75/10^(AK320/10)+Summary!$C$76/10^(AL320/10)+Summary!$C$77/10^(AM320/10))/Summary!$C$78))</f>
        <v>0</v>
      </c>
      <c r="AO320" s="140">
        <f>'Test-AI'!Y318</f>
        <v>0</v>
      </c>
      <c r="AP320" s="140">
        <f>'Test-AI'!Z318</f>
        <v>0</v>
      </c>
      <c r="AQ320" s="141">
        <f t="shared" si="20"/>
        <v>0</v>
      </c>
      <c r="AR320" s="142" t="e">
        <f t="shared" si="21"/>
        <v>#DIV/0!</v>
      </c>
      <c r="AS320" s="143" t="e">
        <f t="shared" si="22"/>
        <v>#DIV/0!</v>
      </c>
      <c r="AT320" s="136"/>
      <c r="AU320" s="136"/>
      <c r="AV320" s="467" t="s">
        <v>123</v>
      </c>
      <c r="AW320" s="468" t="e" cm="1">
        <f t="array" ref="AW320">bdRateExtend($G318:$G321,H318:H321,$Z318:$Z321,AA318:AA321)</f>
        <v>#VALUE!</v>
      </c>
      <c r="AX320" s="480"/>
      <c r="AY320" s="480"/>
      <c r="AZ320" s="497"/>
      <c r="BA320" s="497"/>
      <c r="BB320" s="480"/>
      <c r="BC320" s="468" t="e" cm="1">
        <f t="array" ref="BC320">bdRateExtend($G318:$G321,L318:L321,$Z318:$Z321,AE318:AE321)</f>
        <v>#VALUE!</v>
      </c>
      <c r="BD320" s="476"/>
      <c r="BE320" s="468" t="e" cm="1">
        <f t="array" ref="BE320">bdRateExtend($G318:$G321,M318:M321,$Z318:$Z321,AF318:AF321)</f>
        <v>#VALUE!</v>
      </c>
      <c r="BF320" s="476"/>
      <c r="BG320" s="469" t="e" cm="1">
        <f t="array" ref="BG320">bdRateExtend($G318:$G321,N318:N321,$Z318:$Z321,AG318:AG321,"None", FALSE,1)</f>
        <v>#VALUE!</v>
      </c>
      <c r="BH320" s="476"/>
      <c r="BI320" s="469" t="e" cm="1">
        <f t="array" ref="BI320">bdRateExtend($G318:$G321,O318:O321,$Z318:$Z321,AH318:AH321,"None", FALSE,1)</f>
        <v>#VALUE!</v>
      </c>
      <c r="BJ320" s="476"/>
      <c r="BK320" s="468" t="e" cm="1">
        <f t="array" ref="BK320">bdRateExtend($G318:$G321,P318:P321,$Z318:$Z321,AI318:AI321)</f>
        <v>#VALUE!</v>
      </c>
      <c r="BL320" s="476"/>
      <c r="BM320" s="468" t="e" cm="1">
        <f t="array" ref="BM320">bdRateExtend($G318:$G321,Q318:Q321,$Z318:$Z321,AJ318:AJ321)</f>
        <v>#VALUE!</v>
      </c>
      <c r="BN320" s="476"/>
      <c r="BO320" s="468" t="e" cm="1">
        <f t="array" ref="BO320">bdRateExtend($G318:$G321,R318:R321,$Z318:$Z321,AK318:AK321)</f>
        <v>#VALUE!</v>
      </c>
      <c r="BP320" s="480"/>
      <c r="BQ320" s="480"/>
      <c r="BR320" s="480"/>
      <c r="BS320" s="480"/>
      <c r="BT320" s="480"/>
      <c r="BU320" s="463" cm="1">
        <f t="array" ref="BU320">testVMAFRange($G318:$G321,N318:N321,$Z318:$Z321,AG318:AG321)</f>
        <v>0</v>
      </c>
      <c r="BV320" s="465"/>
      <c r="BW320" s="463" cm="1">
        <f t="array" ref="BW320">testVMAFRange($G318:$G321,O318:O321,$Z318:$Z321,AH318:AH321)</f>
        <v>0</v>
      </c>
      <c r="BX320" s="465"/>
    </row>
    <row r="321" spans="1:76" ht="17" customHeight="1" thickBot="1" x14ac:dyDescent="0.4">
      <c r="A321" s="516"/>
      <c r="B321" s="518"/>
      <c r="C321" s="521"/>
      <c r="D321" s="522"/>
      <c r="E321" s="523"/>
      <c r="F321" s="144">
        <v>55</v>
      </c>
      <c r="G321" s="145">
        <f>'Anchor-AI'!L319</f>
        <v>0</v>
      </c>
      <c r="H321" s="146">
        <f>'Anchor-AI'!M319</f>
        <v>0</v>
      </c>
      <c r="I321" s="146">
        <f>'Anchor-AI'!N319</f>
        <v>0</v>
      </c>
      <c r="J321" s="146">
        <f>'Anchor-AI'!O319</f>
        <v>0</v>
      </c>
      <c r="K321" s="146">
        <f>(Summary!$C$58*H321+Summary!$C$59*I321+Summary!$C$60*J321)/Summary!$C$61</f>
        <v>0</v>
      </c>
      <c r="L321" s="146">
        <f>'Anchor-AI'!P319</f>
        <v>0</v>
      </c>
      <c r="M321" s="146">
        <f>'Anchor-AI'!Q319</f>
        <v>0</v>
      </c>
      <c r="N321" s="146">
        <f>'Anchor-AI'!R319</f>
        <v>0</v>
      </c>
      <c r="O321" s="146">
        <f>'Anchor-AI'!S319</f>
        <v>0</v>
      </c>
      <c r="P321" s="146">
        <f>'Anchor-AI'!T319</f>
        <v>0</v>
      </c>
      <c r="Q321" s="146">
        <f>'Anchor-AI'!U319</f>
        <v>0</v>
      </c>
      <c r="R321" s="146">
        <f>'Anchor-AI'!V319</f>
        <v>0</v>
      </c>
      <c r="S321" s="146">
        <f>'Anchor-AI'!W319</f>
        <v>0</v>
      </c>
      <c r="T321" s="146">
        <f>'Anchor-AI'!X319</f>
        <v>0</v>
      </c>
      <c r="U321" s="146">
        <f>10*LOG10(1/((Summary!$C$75/10^(R321/10)+Summary!$C$76/10^(S321/10)+Summary!$C$77/10^(T321/10))/Summary!$C$78))</f>
        <v>0</v>
      </c>
      <c r="V321" s="140">
        <f>'Anchor-AI'!Y319</f>
        <v>0</v>
      </c>
      <c r="W321" s="140">
        <f>'Anchor-AI'!Z319</f>
        <v>0</v>
      </c>
      <c r="X321" s="147">
        <f t="shared" si="23"/>
        <v>0</v>
      </c>
      <c r="Y321" s="133"/>
      <c r="Z321" s="145">
        <f>'Test-AI'!L319</f>
        <v>0</v>
      </c>
      <c r="AA321" s="382">
        <f>'Test-AI'!M319</f>
        <v>0</v>
      </c>
      <c r="AB321" s="382">
        <f>'Test-AI'!N319</f>
        <v>0</v>
      </c>
      <c r="AC321" s="382">
        <f>'Test-AI'!O319</f>
        <v>0</v>
      </c>
      <c r="AD321" s="382">
        <f>(Summary!$C$58*AA321+Summary!$C$59*AB321+Summary!$C$60*AC321)/Summary!$C$61</f>
        <v>0</v>
      </c>
      <c r="AE321" s="382">
        <f>'Test-AI'!P319</f>
        <v>0</v>
      </c>
      <c r="AF321" s="382">
        <f>'Test-AI'!Q319</f>
        <v>0</v>
      </c>
      <c r="AG321" s="382">
        <f>'Test-AI'!R319</f>
        <v>0</v>
      </c>
      <c r="AH321" s="382">
        <f>'Test-AI'!S319</f>
        <v>0</v>
      </c>
      <c r="AI321" s="382">
        <f>'Test-AI'!T319</f>
        <v>0</v>
      </c>
      <c r="AJ321" s="382">
        <f>'Test-AI'!U319</f>
        <v>0</v>
      </c>
      <c r="AK321" s="382">
        <f>'Test-AI'!V319</f>
        <v>0</v>
      </c>
      <c r="AL321" s="382">
        <f>'Test-AI'!W319</f>
        <v>0</v>
      </c>
      <c r="AM321" s="382">
        <f>'Test-AI'!X319</f>
        <v>0</v>
      </c>
      <c r="AN321" s="382">
        <f>10*LOG10(1/((Summary!$C$75/10^(AK321/10)+Summary!$C$76/10^(AL321/10)+Summary!$C$77/10^(AM321/10))/Summary!$C$78))</f>
        <v>0</v>
      </c>
      <c r="AO321" s="140">
        <f>'Test-AI'!Y319</f>
        <v>0</v>
      </c>
      <c r="AP321" s="140">
        <f>'Test-AI'!Z319</f>
        <v>0</v>
      </c>
      <c r="AQ321" s="147">
        <f t="shared" si="20"/>
        <v>0</v>
      </c>
      <c r="AR321" s="148" t="e">
        <f t="shared" si="21"/>
        <v>#DIV/0!</v>
      </c>
      <c r="AS321" s="149" t="e">
        <f t="shared" si="22"/>
        <v>#DIV/0!</v>
      </c>
      <c r="AT321" s="136"/>
      <c r="AU321" s="136"/>
      <c r="AV321" s="470"/>
      <c r="AW321" s="471"/>
      <c r="AX321" s="481"/>
      <c r="AY321" s="481"/>
      <c r="AZ321" s="498"/>
      <c r="BA321" s="498"/>
      <c r="BB321" s="481"/>
      <c r="BC321" s="471"/>
      <c r="BD321" s="477"/>
      <c r="BE321" s="471"/>
      <c r="BF321" s="477"/>
      <c r="BG321" s="472"/>
      <c r="BH321" s="477"/>
      <c r="BI321" s="472"/>
      <c r="BJ321" s="477"/>
      <c r="BK321" s="471"/>
      <c r="BL321" s="477"/>
      <c r="BM321" s="471"/>
      <c r="BN321" s="477"/>
      <c r="BO321" s="471"/>
      <c r="BP321" s="481"/>
      <c r="BQ321" s="481"/>
      <c r="BR321" s="481"/>
      <c r="BS321" s="481"/>
      <c r="BT321" s="481"/>
      <c r="BU321" s="473"/>
      <c r="BV321" s="466"/>
      <c r="BW321" s="473"/>
      <c r="BX321" s="466"/>
    </row>
    <row r="322" spans="1:76" ht="17" customHeight="1" x14ac:dyDescent="0.35">
      <c r="A322" s="516"/>
      <c r="B322" s="482" t="s">
        <v>2</v>
      </c>
      <c r="C322" s="519" t="s">
        <v>75</v>
      </c>
      <c r="D322" s="489">
        <v>30</v>
      </c>
      <c r="E322" s="492">
        <v>8</v>
      </c>
      <c r="F322" s="129">
        <v>15</v>
      </c>
      <c r="G322" s="130">
        <f>'Anchor-AI'!L320</f>
        <v>0</v>
      </c>
      <c r="H322" s="131">
        <f>'Anchor-AI'!M320</f>
        <v>0</v>
      </c>
      <c r="I322" s="131">
        <f>'Anchor-AI'!N320</f>
        <v>0</v>
      </c>
      <c r="J322" s="131">
        <f>'Anchor-AI'!O320</f>
        <v>0</v>
      </c>
      <c r="K322" s="131">
        <f>(Summary!$C$58*H322+Summary!$C$59*I322+Summary!$C$60*J322)/Summary!$C$61</f>
        <v>0</v>
      </c>
      <c r="L322" s="131">
        <f>'Anchor-AI'!P320</f>
        <v>0</v>
      </c>
      <c r="M322" s="131">
        <f>'Anchor-AI'!Q320</f>
        <v>0</v>
      </c>
      <c r="N322" s="131">
        <f>'Anchor-AI'!R320</f>
        <v>0</v>
      </c>
      <c r="O322" s="131">
        <f>'Anchor-AI'!S320</f>
        <v>0</v>
      </c>
      <c r="P322" s="131">
        <f>'Anchor-AI'!T320</f>
        <v>0</v>
      </c>
      <c r="Q322" s="131">
        <f>'Anchor-AI'!U320</f>
        <v>0</v>
      </c>
      <c r="R322" s="131">
        <f>'Anchor-AI'!V320</f>
        <v>0</v>
      </c>
      <c r="S322" s="131">
        <f>'Anchor-AI'!W320</f>
        <v>0</v>
      </c>
      <c r="T322" s="131">
        <f>'Anchor-AI'!X320</f>
        <v>0</v>
      </c>
      <c r="U322" s="131">
        <f>10*LOG10(1/((Summary!$C$75/10^(R322/10)+Summary!$C$76/10^(S322/10)+Summary!$C$77/10^(T322/10))/Summary!$C$78))</f>
        <v>0</v>
      </c>
      <c r="V322" s="131">
        <f>'Anchor-AI'!Y320</f>
        <v>0</v>
      </c>
      <c r="W322" s="131">
        <f>'Anchor-AI'!Z320</f>
        <v>0</v>
      </c>
      <c r="X322" s="132">
        <f t="shared" si="23"/>
        <v>0</v>
      </c>
      <c r="Y322" s="133"/>
      <c r="Z322" s="130">
        <f>'Test-AI'!L320</f>
        <v>0</v>
      </c>
      <c r="AA322" s="380">
        <f>'Test-AI'!M320</f>
        <v>0</v>
      </c>
      <c r="AB322" s="380">
        <f>'Test-AI'!N320</f>
        <v>0</v>
      </c>
      <c r="AC322" s="380">
        <f>'Test-AI'!O320</f>
        <v>0</v>
      </c>
      <c r="AD322" s="380">
        <f>(Summary!$C$58*AA322+Summary!$C$59*AB322+Summary!$C$60*AC322)/Summary!$C$61</f>
        <v>0</v>
      </c>
      <c r="AE322" s="380">
        <f>'Test-AI'!P320</f>
        <v>0</v>
      </c>
      <c r="AF322" s="380">
        <f>'Test-AI'!Q320</f>
        <v>0</v>
      </c>
      <c r="AG322" s="380">
        <f>'Test-AI'!R320</f>
        <v>0</v>
      </c>
      <c r="AH322" s="380">
        <f>'Test-AI'!S320</f>
        <v>0</v>
      </c>
      <c r="AI322" s="380">
        <f>'Test-AI'!T320</f>
        <v>0</v>
      </c>
      <c r="AJ322" s="380">
        <f>'Test-AI'!U320</f>
        <v>0</v>
      </c>
      <c r="AK322" s="380">
        <f>'Test-AI'!V320</f>
        <v>0</v>
      </c>
      <c r="AL322" s="380">
        <f>'Test-AI'!W320</f>
        <v>0</v>
      </c>
      <c r="AM322" s="380">
        <f>'Test-AI'!X320</f>
        <v>0</v>
      </c>
      <c r="AN322" s="380">
        <f>10*LOG10(1/((Summary!$C$75/10^(AK322/10)+Summary!$C$76/10^(AL322/10)+Summary!$C$77/10^(AM322/10))/Summary!$C$78))</f>
        <v>0</v>
      </c>
      <c r="AO322" s="131">
        <f>'Test-AI'!Y320</f>
        <v>0</v>
      </c>
      <c r="AP322" s="131">
        <f>'Test-AI'!Z320</f>
        <v>0</v>
      </c>
      <c r="AQ322" s="132">
        <f t="shared" si="20"/>
        <v>0</v>
      </c>
      <c r="AR322" s="134" t="e">
        <f t="shared" si="21"/>
        <v>#DIV/0!</v>
      </c>
      <c r="AS322" s="135" t="e">
        <f t="shared" si="22"/>
        <v>#DIV/0!</v>
      </c>
      <c r="AT322" s="136"/>
      <c r="AU322" s="136"/>
      <c r="AV322" s="495" t="s">
        <v>121</v>
      </c>
      <c r="AW322" s="478" t="e" cm="1">
        <f t="array" ref="AW322">bdRateExtend($G322:$G325,H322:H325,$Z322:$Z325,AA322:AA325)</f>
        <v>#VALUE!</v>
      </c>
      <c r="AX322" s="479" t="e" cm="1">
        <f t="array" ref="AX322">bdRateExtend($G322:$G327,H322:H327,$Z322:$Z327,AA322:AA327)</f>
        <v>#VALUE!</v>
      </c>
      <c r="AY322" s="479" t="e" cm="1">
        <f t="array" ref="AY322">bdRateExtend($G322:$G327,I322:I327,$Z322:$Z327,AB322:AB327)</f>
        <v>#VALUE!</v>
      </c>
      <c r="AZ322" s="496" t="e" cm="1">
        <f t="array" ref="AZ322">bdRateExtend($G322:$G327,J322:J327,$Z322:$Z327,AC322:AC327)</f>
        <v>#VALUE!</v>
      </c>
      <c r="BA322" s="496" t="e" cm="1">
        <f t="array" ref="BA322">bdRateExtend($G322:$G327,K322:K327,$Z322:$Z327,AD322:AD327)</f>
        <v>#VALUE!</v>
      </c>
      <c r="BB322" s="479" t="e">
        <f>(Summary!$C$89*AX322+Summary!$C$90*AY322+Summary!$C$91*AZ322)/Summary!$C$92</f>
        <v>#VALUE!</v>
      </c>
      <c r="BC322" s="478" t="e" cm="1">
        <f t="array" ref="BC322">bdRateExtend($G322:$G325,L322:L325,$Z322:$Z325,AE322:AE325)</f>
        <v>#VALUE!</v>
      </c>
      <c r="BD322" s="475" t="e" cm="1">
        <f t="array" ref="BD322">bdRateExtend($G322:$G327,L322:L327,$Z322:$Z327,AE322:AE327)</f>
        <v>#VALUE!</v>
      </c>
      <c r="BE322" s="478" t="e" cm="1">
        <f t="array" ref="BE322">bdRateExtend($G322:$G325,M322:M325,$Z322:$Z325,AF322:AF325)</f>
        <v>#VALUE!</v>
      </c>
      <c r="BF322" s="475" t="e" cm="1">
        <f t="array" ref="BF322">bdRateExtend($G322:$G327,M322:M327,$Z322:$Z327,AF322:AF327)</f>
        <v>#VALUE!</v>
      </c>
      <c r="BG322" s="474" t="e" cm="1">
        <f t="array" ref="BG322">bdRateExtend($G322:$G325,N322:N325,$Z322:$Z325,AG322:AG325,"None", FALSE,1)</f>
        <v>#VALUE!</v>
      </c>
      <c r="BH322" s="475" t="e" cm="1">
        <f t="array" ref="BH322">bdRateExtend($G322:$G327,N322:N327,$Z322:$Z327,AG322:AG327,"None", FALSE,1)</f>
        <v>#VALUE!</v>
      </c>
      <c r="BI322" s="474" t="e" cm="1">
        <f t="array" ref="BI322">bdRateExtend($G322:$G325,O322:O325,$Z322:$Z325,AH322:AH325,"None", FALSE,1)</f>
        <v>#VALUE!</v>
      </c>
      <c r="BJ322" s="475" t="e" cm="1">
        <f t="array" ref="BJ322">bdRateExtend($G322:$G327,O322:O327,$Z322:$Z327,AH322:AH327,"None", FALSE,1)</f>
        <v>#VALUE!</v>
      </c>
      <c r="BK322" s="478" t="e" cm="1">
        <f t="array" ref="BK322">bdRateExtend($G322:$G325,P322:P325,$Z322:$Z325,AI322:AI325)</f>
        <v>#VALUE!</v>
      </c>
      <c r="BL322" s="475" t="e" cm="1">
        <f t="array" ref="BL322">bdRateExtend($G322:$G327,P322:P327,$Z322:$Z327,AI322:AI327)</f>
        <v>#VALUE!</v>
      </c>
      <c r="BM322" s="478" t="e" cm="1">
        <f t="array" ref="BM322">bdRateExtend($G322:$G325,Q322:Q325,$Z322:$Z325,AJ322:AJ325)</f>
        <v>#VALUE!</v>
      </c>
      <c r="BN322" s="475" t="e" cm="1">
        <f t="array" ref="BN322">bdRateExtend($G322:$G327,Q322:Q327,$Z322:$Z327,AJ322:AJ327)</f>
        <v>#VALUE!</v>
      </c>
      <c r="BO322" s="478" t="e" cm="1">
        <f t="array" ref="BO322">bdRateExtend($G322:$G325,R322:R325,$Z322:$Z325,AK322:AK325)</f>
        <v>#VALUE!</v>
      </c>
      <c r="BP322" s="479" t="e" cm="1">
        <f t="array" ref="BP322">bdRateExtend($G322:$G327,R322:R327,$Z322:$Z327,AK322:AK327)</f>
        <v>#VALUE!</v>
      </c>
      <c r="BQ322" s="479" t="e" cm="1">
        <f t="array" ref="BQ322">bdRateExtend($G322:$G327,S322:S327,$Z322:$Z327,AL322:AL327)</f>
        <v>#VALUE!</v>
      </c>
      <c r="BR322" s="479" t="e" cm="1">
        <f t="array" ref="BR322">bdRateExtend($G322:$G327,T322:T327,$Z322:$Z327,AM322:AM327)</f>
        <v>#VALUE!</v>
      </c>
      <c r="BS322" s="479" t="e" cm="1">
        <f t="array" ref="BS322">bdRateExtend($G322:$G327,U322:U327,$Z322:$Z327,AN322:AN327)</f>
        <v>#VALUE!</v>
      </c>
      <c r="BT322" s="479" t="e">
        <f>(Summary!$C$103*BP322+Summary!$C$104*BQ322+Summary!$C$105*BR322)/Summary!$C$106</f>
        <v>#VALUE!</v>
      </c>
      <c r="BU322" s="462" cm="1">
        <f t="array" ref="BU322">testVMAFRange($G322:$G325,N322:N325,$Z322:$Z325,AG322:AG325)</f>
        <v>0</v>
      </c>
      <c r="BV322" s="464" cm="1">
        <f t="array" ref="BV322">testVMAFRange($G322:$G327,N322:N327,$Z322:$Z327,AG322:AG327)</f>
        <v>0</v>
      </c>
      <c r="BW322" s="462" cm="1">
        <f t="array" ref="BW322">testVMAFRange($G322:$G325,O322:O325,$Z322:$Z325,AH322:AH325)</f>
        <v>0</v>
      </c>
      <c r="BX322" s="464" cm="1">
        <f t="array" ref="BX322">testVMAFRange($G322:$G327,O322:O327,$Z322:$Z327,AH322:AH327)</f>
        <v>0</v>
      </c>
    </row>
    <row r="323" spans="1:76" ht="17" customHeight="1" x14ac:dyDescent="0.35">
      <c r="A323" s="516"/>
      <c r="B323" s="483"/>
      <c r="C323" s="520"/>
      <c r="D323" s="490"/>
      <c r="E323" s="493"/>
      <c r="F323" s="138">
        <v>23</v>
      </c>
      <c r="G323" s="139">
        <f>'Anchor-AI'!L321</f>
        <v>0</v>
      </c>
      <c r="H323" s="140">
        <f>'Anchor-AI'!M321</f>
        <v>0</v>
      </c>
      <c r="I323" s="140">
        <f>'Anchor-AI'!N321</f>
        <v>0</v>
      </c>
      <c r="J323" s="140">
        <f>'Anchor-AI'!O321</f>
        <v>0</v>
      </c>
      <c r="K323" s="140">
        <f>(Summary!$C$58*H323+Summary!$C$59*I323+Summary!$C$60*J323)/Summary!$C$61</f>
        <v>0</v>
      </c>
      <c r="L323" s="140">
        <f>'Anchor-AI'!P321</f>
        <v>0</v>
      </c>
      <c r="M323" s="140">
        <f>'Anchor-AI'!Q321</f>
        <v>0</v>
      </c>
      <c r="N323" s="140">
        <f>'Anchor-AI'!R321</f>
        <v>0</v>
      </c>
      <c r="O323" s="140">
        <f>'Anchor-AI'!S321</f>
        <v>0</v>
      </c>
      <c r="P323" s="140">
        <f>'Anchor-AI'!T321</f>
        <v>0</v>
      </c>
      <c r="Q323" s="140">
        <f>'Anchor-AI'!U321</f>
        <v>0</v>
      </c>
      <c r="R323" s="140">
        <f>'Anchor-AI'!V321</f>
        <v>0</v>
      </c>
      <c r="S323" s="140">
        <f>'Anchor-AI'!W321</f>
        <v>0</v>
      </c>
      <c r="T323" s="140">
        <f>'Anchor-AI'!X321</f>
        <v>0</v>
      </c>
      <c r="U323" s="140">
        <f>10*LOG10(1/((Summary!$C$75/10^(R323/10)+Summary!$C$76/10^(S323/10)+Summary!$C$77/10^(T323/10))/Summary!$C$78))</f>
        <v>0</v>
      </c>
      <c r="V323" s="140">
        <f>'Anchor-AI'!Y321</f>
        <v>0</v>
      </c>
      <c r="W323" s="140">
        <f>'Anchor-AI'!Z321</f>
        <v>0</v>
      </c>
      <c r="X323" s="141">
        <f t="shared" si="23"/>
        <v>0</v>
      </c>
      <c r="Y323" s="133"/>
      <c r="Z323" s="139">
        <f>'Test-AI'!L321</f>
        <v>0</v>
      </c>
      <c r="AA323" s="381">
        <f>'Test-AI'!M321</f>
        <v>0</v>
      </c>
      <c r="AB323" s="381">
        <f>'Test-AI'!N321</f>
        <v>0</v>
      </c>
      <c r="AC323" s="381">
        <f>'Test-AI'!O321</f>
        <v>0</v>
      </c>
      <c r="AD323" s="381">
        <f>(Summary!$C$58*AA323+Summary!$C$59*AB323+Summary!$C$60*AC323)/Summary!$C$61</f>
        <v>0</v>
      </c>
      <c r="AE323" s="381">
        <f>'Test-AI'!P321</f>
        <v>0</v>
      </c>
      <c r="AF323" s="381">
        <f>'Test-AI'!Q321</f>
        <v>0</v>
      </c>
      <c r="AG323" s="381">
        <f>'Test-AI'!R321</f>
        <v>0</v>
      </c>
      <c r="AH323" s="381">
        <f>'Test-AI'!S321</f>
        <v>0</v>
      </c>
      <c r="AI323" s="381">
        <f>'Test-AI'!T321</f>
        <v>0</v>
      </c>
      <c r="AJ323" s="381">
        <f>'Test-AI'!U321</f>
        <v>0</v>
      </c>
      <c r="AK323" s="381">
        <f>'Test-AI'!V321</f>
        <v>0</v>
      </c>
      <c r="AL323" s="381">
        <f>'Test-AI'!W321</f>
        <v>0</v>
      </c>
      <c r="AM323" s="381">
        <f>'Test-AI'!X321</f>
        <v>0</v>
      </c>
      <c r="AN323" s="381">
        <f>10*LOG10(1/((Summary!$C$75/10^(AK323/10)+Summary!$C$76/10^(AL323/10)+Summary!$C$77/10^(AM323/10))/Summary!$C$78))</f>
        <v>0</v>
      </c>
      <c r="AO323" s="140">
        <f>'Test-AI'!Y321</f>
        <v>0</v>
      </c>
      <c r="AP323" s="140">
        <f>'Test-AI'!Z321</f>
        <v>0</v>
      </c>
      <c r="AQ323" s="141">
        <f t="shared" si="20"/>
        <v>0</v>
      </c>
      <c r="AR323" s="142" t="e">
        <f t="shared" si="21"/>
        <v>#DIV/0!</v>
      </c>
      <c r="AS323" s="143" t="e">
        <f t="shared" si="22"/>
        <v>#DIV/0!</v>
      </c>
      <c r="AT323" s="136"/>
      <c r="AU323" s="136"/>
      <c r="AV323" s="467"/>
      <c r="AW323" s="468"/>
      <c r="AX323" s="480"/>
      <c r="AY323" s="480"/>
      <c r="AZ323" s="497"/>
      <c r="BA323" s="497"/>
      <c r="BB323" s="480"/>
      <c r="BC323" s="468"/>
      <c r="BD323" s="476"/>
      <c r="BE323" s="468"/>
      <c r="BF323" s="476"/>
      <c r="BG323" s="469"/>
      <c r="BH323" s="476"/>
      <c r="BI323" s="469"/>
      <c r="BJ323" s="476"/>
      <c r="BK323" s="468"/>
      <c r="BL323" s="476"/>
      <c r="BM323" s="468"/>
      <c r="BN323" s="476"/>
      <c r="BO323" s="468"/>
      <c r="BP323" s="480"/>
      <c r="BQ323" s="480"/>
      <c r="BR323" s="480"/>
      <c r="BS323" s="480"/>
      <c r="BT323" s="480"/>
      <c r="BU323" s="463"/>
      <c r="BV323" s="465"/>
      <c r="BW323" s="463"/>
      <c r="BX323" s="465"/>
    </row>
    <row r="324" spans="1:76" ht="17" customHeight="1" x14ac:dyDescent="0.35">
      <c r="A324" s="516"/>
      <c r="B324" s="483"/>
      <c r="C324" s="520"/>
      <c r="D324" s="490"/>
      <c r="E324" s="493"/>
      <c r="F324" s="138">
        <v>31</v>
      </c>
      <c r="G324" s="139">
        <f>'Anchor-AI'!L322</f>
        <v>0</v>
      </c>
      <c r="H324" s="140">
        <f>'Anchor-AI'!M322</f>
        <v>0</v>
      </c>
      <c r="I324" s="140">
        <f>'Anchor-AI'!N322</f>
        <v>0</v>
      </c>
      <c r="J324" s="140">
        <f>'Anchor-AI'!O322</f>
        <v>0</v>
      </c>
      <c r="K324" s="140">
        <f>(Summary!$C$58*H324+Summary!$C$59*I324+Summary!$C$60*J324)/Summary!$C$61</f>
        <v>0</v>
      </c>
      <c r="L324" s="140">
        <f>'Anchor-AI'!P322</f>
        <v>0</v>
      </c>
      <c r="M324" s="140">
        <f>'Anchor-AI'!Q322</f>
        <v>0</v>
      </c>
      <c r="N324" s="140">
        <f>'Anchor-AI'!R322</f>
        <v>0</v>
      </c>
      <c r="O324" s="140">
        <f>'Anchor-AI'!S322</f>
        <v>0</v>
      </c>
      <c r="P324" s="140">
        <f>'Anchor-AI'!T322</f>
        <v>0</v>
      </c>
      <c r="Q324" s="140">
        <f>'Anchor-AI'!U322</f>
        <v>0</v>
      </c>
      <c r="R324" s="140">
        <f>'Anchor-AI'!V322</f>
        <v>0</v>
      </c>
      <c r="S324" s="140">
        <f>'Anchor-AI'!W322</f>
        <v>0</v>
      </c>
      <c r="T324" s="140">
        <f>'Anchor-AI'!X322</f>
        <v>0</v>
      </c>
      <c r="U324" s="140">
        <f>10*LOG10(1/((Summary!$C$75/10^(R324/10)+Summary!$C$76/10^(S324/10)+Summary!$C$77/10^(T324/10))/Summary!$C$78))</f>
        <v>0</v>
      </c>
      <c r="V324" s="140">
        <f>'Anchor-AI'!Y322</f>
        <v>0</v>
      </c>
      <c r="W324" s="140">
        <f>'Anchor-AI'!Z322</f>
        <v>0</v>
      </c>
      <c r="X324" s="141">
        <f t="shared" si="23"/>
        <v>0</v>
      </c>
      <c r="Y324" s="133"/>
      <c r="Z324" s="139">
        <f>'Test-AI'!L322</f>
        <v>0</v>
      </c>
      <c r="AA324" s="381">
        <f>'Test-AI'!M322</f>
        <v>0</v>
      </c>
      <c r="AB324" s="381">
        <f>'Test-AI'!N322</f>
        <v>0</v>
      </c>
      <c r="AC324" s="381">
        <f>'Test-AI'!O322</f>
        <v>0</v>
      </c>
      <c r="AD324" s="381">
        <f>(Summary!$C$58*AA324+Summary!$C$59*AB324+Summary!$C$60*AC324)/Summary!$C$61</f>
        <v>0</v>
      </c>
      <c r="AE324" s="381">
        <f>'Test-AI'!P322</f>
        <v>0</v>
      </c>
      <c r="AF324" s="381">
        <f>'Test-AI'!Q322</f>
        <v>0</v>
      </c>
      <c r="AG324" s="381">
        <f>'Test-AI'!R322</f>
        <v>0</v>
      </c>
      <c r="AH324" s="381">
        <f>'Test-AI'!S322</f>
        <v>0</v>
      </c>
      <c r="AI324" s="381">
        <f>'Test-AI'!T322</f>
        <v>0</v>
      </c>
      <c r="AJ324" s="381">
        <f>'Test-AI'!U322</f>
        <v>0</v>
      </c>
      <c r="AK324" s="381">
        <f>'Test-AI'!V322</f>
        <v>0</v>
      </c>
      <c r="AL324" s="381">
        <f>'Test-AI'!W322</f>
        <v>0</v>
      </c>
      <c r="AM324" s="381">
        <f>'Test-AI'!X322</f>
        <v>0</v>
      </c>
      <c r="AN324" s="381">
        <f>10*LOG10(1/((Summary!$C$75/10^(AK324/10)+Summary!$C$76/10^(AL324/10)+Summary!$C$77/10^(AM324/10))/Summary!$C$78))</f>
        <v>0</v>
      </c>
      <c r="AO324" s="140">
        <f>'Test-AI'!Y322</f>
        <v>0</v>
      </c>
      <c r="AP324" s="140">
        <f>'Test-AI'!Z322</f>
        <v>0</v>
      </c>
      <c r="AQ324" s="141">
        <f t="shared" ref="AQ324:AQ387" si="24">AO324/3600</f>
        <v>0</v>
      </c>
      <c r="AR324" s="142" t="e">
        <f t="shared" ref="AR324:AR387" si="25">AO324/V324</f>
        <v>#DIV/0!</v>
      </c>
      <c r="AS324" s="143" t="e">
        <f t="shared" ref="AS324:AS387" si="26">AP324/W324</f>
        <v>#DIV/0!</v>
      </c>
      <c r="AT324" s="136"/>
      <c r="AU324" s="136"/>
      <c r="AV324" s="467" t="s">
        <v>122</v>
      </c>
      <c r="AW324" s="468" t="e" cm="1">
        <f t="array" ref="AW324">bdRateExtend($G323:$G326,H323:H326,$Z323:$Z326,AA323:AA326)</f>
        <v>#VALUE!</v>
      </c>
      <c r="AX324" s="480"/>
      <c r="AY324" s="480"/>
      <c r="AZ324" s="497"/>
      <c r="BA324" s="497"/>
      <c r="BB324" s="480"/>
      <c r="BC324" s="468" t="e" cm="1">
        <f t="array" ref="BC324">bdRateExtend($G323:$G326,L323:L326,$Z323:$Z326,AE323:AE326)</f>
        <v>#VALUE!</v>
      </c>
      <c r="BD324" s="476"/>
      <c r="BE324" s="468" t="e" cm="1">
        <f t="array" ref="BE324">bdRateExtend($G323:$G326,M323:M326,$Z323:$Z326,AF323:AF326)</f>
        <v>#VALUE!</v>
      </c>
      <c r="BF324" s="476"/>
      <c r="BG324" s="469" t="e" cm="1">
        <f t="array" ref="BG324">bdRateExtend($G323:$G326,N323:N326,$Z323:$Z326,AG323:AG326,"None", FALSE,1)</f>
        <v>#VALUE!</v>
      </c>
      <c r="BH324" s="476"/>
      <c r="BI324" s="469" t="e" cm="1">
        <f t="array" ref="BI324">bdRateExtend($G323:$G326,O323:O326,$Z323:$Z326,AH323:AH326,"None", FALSE,1)</f>
        <v>#VALUE!</v>
      </c>
      <c r="BJ324" s="476"/>
      <c r="BK324" s="468" t="e" cm="1">
        <f t="array" ref="BK324">bdRateExtend($G323:$G326,P323:P326,$Z323:$Z326,AI323:AI326)</f>
        <v>#VALUE!</v>
      </c>
      <c r="BL324" s="476"/>
      <c r="BM324" s="468" t="e" cm="1">
        <f t="array" ref="BM324">bdRateExtend($G323:$G326,Q323:Q326,$Z323:$Z326,AJ323:AJ326)</f>
        <v>#VALUE!</v>
      </c>
      <c r="BN324" s="476"/>
      <c r="BO324" s="468" t="e" cm="1">
        <f t="array" ref="BO324">bdRateExtend($G323:$G326,R323:R326,$Z323:$Z326,AK323:AK326)</f>
        <v>#VALUE!</v>
      </c>
      <c r="BP324" s="480"/>
      <c r="BQ324" s="480"/>
      <c r="BR324" s="480"/>
      <c r="BS324" s="480"/>
      <c r="BT324" s="480"/>
      <c r="BU324" s="463" cm="1">
        <f t="array" ref="BU324">testVMAFRange($G323:$G326,N323:N326,$Z323:$Z326,AG323:AG326)</f>
        <v>0</v>
      </c>
      <c r="BV324" s="465"/>
      <c r="BW324" s="463" cm="1">
        <f t="array" ref="BW324">testVMAFRange($G323:$G326,O323:O326,$Z323:$Z326,AH323:AH326)</f>
        <v>0</v>
      </c>
      <c r="BX324" s="465"/>
    </row>
    <row r="325" spans="1:76" ht="17" customHeight="1" x14ac:dyDescent="0.35">
      <c r="A325" s="516"/>
      <c r="B325" s="483"/>
      <c r="C325" s="520"/>
      <c r="D325" s="490"/>
      <c r="E325" s="493"/>
      <c r="F325" s="138">
        <v>39</v>
      </c>
      <c r="G325" s="139">
        <f>'Anchor-AI'!L323</f>
        <v>0</v>
      </c>
      <c r="H325" s="140">
        <f>'Anchor-AI'!M323</f>
        <v>0</v>
      </c>
      <c r="I325" s="140">
        <f>'Anchor-AI'!N323</f>
        <v>0</v>
      </c>
      <c r="J325" s="140">
        <f>'Anchor-AI'!O323</f>
        <v>0</v>
      </c>
      <c r="K325" s="140">
        <f>(Summary!$C$58*H325+Summary!$C$59*I325+Summary!$C$60*J325)/Summary!$C$61</f>
        <v>0</v>
      </c>
      <c r="L325" s="140">
        <f>'Anchor-AI'!P323</f>
        <v>0</v>
      </c>
      <c r="M325" s="140">
        <f>'Anchor-AI'!Q323</f>
        <v>0</v>
      </c>
      <c r="N325" s="140">
        <f>'Anchor-AI'!R323</f>
        <v>0</v>
      </c>
      <c r="O325" s="140">
        <f>'Anchor-AI'!S323</f>
        <v>0</v>
      </c>
      <c r="P325" s="140">
        <f>'Anchor-AI'!T323</f>
        <v>0</v>
      </c>
      <c r="Q325" s="140">
        <f>'Anchor-AI'!U323</f>
        <v>0</v>
      </c>
      <c r="R325" s="140">
        <f>'Anchor-AI'!V323</f>
        <v>0</v>
      </c>
      <c r="S325" s="140">
        <f>'Anchor-AI'!W323</f>
        <v>0</v>
      </c>
      <c r="T325" s="140">
        <f>'Anchor-AI'!X323</f>
        <v>0</v>
      </c>
      <c r="U325" s="140">
        <f>10*LOG10(1/((Summary!$C$75/10^(R325/10)+Summary!$C$76/10^(S325/10)+Summary!$C$77/10^(T325/10))/Summary!$C$78))</f>
        <v>0</v>
      </c>
      <c r="V325" s="140">
        <f>'Anchor-AI'!Y323</f>
        <v>0</v>
      </c>
      <c r="W325" s="140">
        <f>'Anchor-AI'!Z323</f>
        <v>0</v>
      </c>
      <c r="X325" s="141">
        <f t="shared" si="23"/>
        <v>0</v>
      </c>
      <c r="Y325" s="133"/>
      <c r="Z325" s="139">
        <f>'Test-AI'!L323</f>
        <v>0</v>
      </c>
      <c r="AA325" s="381">
        <f>'Test-AI'!M323</f>
        <v>0</v>
      </c>
      <c r="AB325" s="381">
        <f>'Test-AI'!N323</f>
        <v>0</v>
      </c>
      <c r="AC325" s="381">
        <f>'Test-AI'!O323</f>
        <v>0</v>
      </c>
      <c r="AD325" s="381">
        <f>(Summary!$C$58*AA325+Summary!$C$59*AB325+Summary!$C$60*AC325)/Summary!$C$61</f>
        <v>0</v>
      </c>
      <c r="AE325" s="381">
        <f>'Test-AI'!P323</f>
        <v>0</v>
      </c>
      <c r="AF325" s="381">
        <f>'Test-AI'!Q323</f>
        <v>0</v>
      </c>
      <c r="AG325" s="381">
        <f>'Test-AI'!R323</f>
        <v>0</v>
      </c>
      <c r="AH325" s="381">
        <f>'Test-AI'!S323</f>
        <v>0</v>
      </c>
      <c r="AI325" s="381">
        <f>'Test-AI'!T323</f>
        <v>0</v>
      </c>
      <c r="AJ325" s="381">
        <f>'Test-AI'!U323</f>
        <v>0</v>
      </c>
      <c r="AK325" s="381">
        <f>'Test-AI'!V323</f>
        <v>0</v>
      </c>
      <c r="AL325" s="381">
        <f>'Test-AI'!W323</f>
        <v>0</v>
      </c>
      <c r="AM325" s="381">
        <f>'Test-AI'!X323</f>
        <v>0</v>
      </c>
      <c r="AN325" s="381">
        <f>10*LOG10(1/((Summary!$C$75/10^(AK325/10)+Summary!$C$76/10^(AL325/10)+Summary!$C$77/10^(AM325/10))/Summary!$C$78))</f>
        <v>0</v>
      </c>
      <c r="AO325" s="140">
        <f>'Test-AI'!Y323</f>
        <v>0</v>
      </c>
      <c r="AP325" s="140">
        <f>'Test-AI'!Z323</f>
        <v>0</v>
      </c>
      <c r="AQ325" s="141">
        <f t="shared" si="24"/>
        <v>0</v>
      </c>
      <c r="AR325" s="142" t="e">
        <f t="shared" si="25"/>
        <v>#DIV/0!</v>
      </c>
      <c r="AS325" s="143" t="e">
        <f t="shared" si="26"/>
        <v>#DIV/0!</v>
      </c>
      <c r="AT325" s="136"/>
      <c r="AU325" s="136"/>
      <c r="AV325" s="467"/>
      <c r="AW325" s="468"/>
      <c r="AX325" s="480"/>
      <c r="AY325" s="480"/>
      <c r="AZ325" s="497"/>
      <c r="BA325" s="497"/>
      <c r="BB325" s="480"/>
      <c r="BC325" s="468"/>
      <c r="BD325" s="476"/>
      <c r="BE325" s="468"/>
      <c r="BF325" s="476"/>
      <c r="BG325" s="469"/>
      <c r="BH325" s="476"/>
      <c r="BI325" s="469"/>
      <c r="BJ325" s="476"/>
      <c r="BK325" s="468"/>
      <c r="BL325" s="476"/>
      <c r="BM325" s="468"/>
      <c r="BN325" s="476"/>
      <c r="BO325" s="468"/>
      <c r="BP325" s="480"/>
      <c r="BQ325" s="480"/>
      <c r="BR325" s="480"/>
      <c r="BS325" s="480"/>
      <c r="BT325" s="480"/>
      <c r="BU325" s="463"/>
      <c r="BV325" s="465"/>
      <c r="BW325" s="463"/>
      <c r="BX325" s="465"/>
    </row>
    <row r="326" spans="1:76" ht="17" customHeight="1" x14ac:dyDescent="0.35">
      <c r="A326" s="516"/>
      <c r="B326" s="483"/>
      <c r="C326" s="520"/>
      <c r="D326" s="490"/>
      <c r="E326" s="493"/>
      <c r="F326" s="138">
        <v>47</v>
      </c>
      <c r="G326" s="139">
        <f>'Anchor-AI'!L324</f>
        <v>0</v>
      </c>
      <c r="H326" s="140">
        <f>'Anchor-AI'!M324</f>
        <v>0</v>
      </c>
      <c r="I326" s="140">
        <f>'Anchor-AI'!N324</f>
        <v>0</v>
      </c>
      <c r="J326" s="140">
        <f>'Anchor-AI'!O324</f>
        <v>0</v>
      </c>
      <c r="K326" s="140">
        <f>(Summary!$C$58*H326+Summary!$C$59*I326+Summary!$C$60*J326)/Summary!$C$61</f>
        <v>0</v>
      </c>
      <c r="L326" s="140">
        <f>'Anchor-AI'!P324</f>
        <v>0</v>
      </c>
      <c r="M326" s="140">
        <f>'Anchor-AI'!Q324</f>
        <v>0</v>
      </c>
      <c r="N326" s="140">
        <f>'Anchor-AI'!R324</f>
        <v>0</v>
      </c>
      <c r="O326" s="140">
        <f>'Anchor-AI'!S324</f>
        <v>0</v>
      </c>
      <c r="P326" s="140">
        <f>'Anchor-AI'!T324</f>
        <v>0</v>
      </c>
      <c r="Q326" s="140">
        <f>'Anchor-AI'!U324</f>
        <v>0</v>
      </c>
      <c r="R326" s="140">
        <f>'Anchor-AI'!V324</f>
        <v>0</v>
      </c>
      <c r="S326" s="140">
        <f>'Anchor-AI'!W324</f>
        <v>0</v>
      </c>
      <c r="T326" s="140">
        <f>'Anchor-AI'!X324</f>
        <v>0</v>
      </c>
      <c r="U326" s="140">
        <f>10*LOG10(1/((Summary!$C$75/10^(R326/10)+Summary!$C$76/10^(S326/10)+Summary!$C$77/10^(T326/10))/Summary!$C$78))</f>
        <v>0</v>
      </c>
      <c r="V326" s="140">
        <f>'Anchor-AI'!Y324</f>
        <v>0</v>
      </c>
      <c r="W326" s="140">
        <f>'Anchor-AI'!Z324</f>
        <v>0</v>
      </c>
      <c r="X326" s="141">
        <f t="shared" si="23"/>
        <v>0</v>
      </c>
      <c r="Y326" s="133"/>
      <c r="Z326" s="139">
        <f>'Test-AI'!L324</f>
        <v>0</v>
      </c>
      <c r="AA326" s="381">
        <f>'Test-AI'!M324</f>
        <v>0</v>
      </c>
      <c r="AB326" s="381">
        <f>'Test-AI'!N324</f>
        <v>0</v>
      </c>
      <c r="AC326" s="381">
        <f>'Test-AI'!O324</f>
        <v>0</v>
      </c>
      <c r="AD326" s="381">
        <f>(Summary!$C$58*AA326+Summary!$C$59*AB326+Summary!$C$60*AC326)/Summary!$C$61</f>
        <v>0</v>
      </c>
      <c r="AE326" s="381">
        <f>'Test-AI'!P324</f>
        <v>0</v>
      </c>
      <c r="AF326" s="381">
        <f>'Test-AI'!Q324</f>
        <v>0</v>
      </c>
      <c r="AG326" s="381">
        <f>'Test-AI'!R324</f>
        <v>0</v>
      </c>
      <c r="AH326" s="381">
        <f>'Test-AI'!S324</f>
        <v>0</v>
      </c>
      <c r="AI326" s="381">
        <f>'Test-AI'!T324</f>
        <v>0</v>
      </c>
      <c r="AJ326" s="381">
        <f>'Test-AI'!U324</f>
        <v>0</v>
      </c>
      <c r="AK326" s="381">
        <f>'Test-AI'!V324</f>
        <v>0</v>
      </c>
      <c r="AL326" s="381">
        <f>'Test-AI'!W324</f>
        <v>0</v>
      </c>
      <c r="AM326" s="381">
        <f>'Test-AI'!X324</f>
        <v>0</v>
      </c>
      <c r="AN326" s="381">
        <f>10*LOG10(1/((Summary!$C$75/10^(AK326/10)+Summary!$C$76/10^(AL326/10)+Summary!$C$77/10^(AM326/10))/Summary!$C$78))</f>
        <v>0</v>
      </c>
      <c r="AO326" s="140">
        <f>'Test-AI'!Y324</f>
        <v>0</v>
      </c>
      <c r="AP326" s="140">
        <f>'Test-AI'!Z324</f>
        <v>0</v>
      </c>
      <c r="AQ326" s="141">
        <f t="shared" si="24"/>
        <v>0</v>
      </c>
      <c r="AR326" s="142" t="e">
        <f t="shared" si="25"/>
        <v>#DIV/0!</v>
      </c>
      <c r="AS326" s="143" t="e">
        <f t="shared" si="26"/>
        <v>#DIV/0!</v>
      </c>
      <c r="AT326" s="136"/>
      <c r="AU326" s="136"/>
      <c r="AV326" s="467" t="s">
        <v>123</v>
      </c>
      <c r="AW326" s="468" t="e" cm="1">
        <f t="array" ref="AW326">bdRateExtend($G324:$G327,H324:H327,$Z324:$Z327,AA324:AA327)</f>
        <v>#VALUE!</v>
      </c>
      <c r="AX326" s="480"/>
      <c r="AY326" s="480"/>
      <c r="AZ326" s="497"/>
      <c r="BA326" s="497"/>
      <c r="BB326" s="480"/>
      <c r="BC326" s="468" t="e" cm="1">
        <f t="array" ref="BC326">bdRateExtend($G324:$G327,L324:L327,$Z324:$Z327,AE324:AE327)</f>
        <v>#VALUE!</v>
      </c>
      <c r="BD326" s="476"/>
      <c r="BE326" s="468" t="e" cm="1">
        <f t="array" ref="BE326">bdRateExtend($G324:$G327,M324:M327,$Z324:$Z327,AF324:AF327)</f>
        <v>#VALUE!</v>
      </c>
      <c r="BF326" s="476"/>
      <c r="BG326" s="469" t="e" cm="1">
        <f t="array" ref="BG326">bdRateExtend($G324:$G327,N324:N327,$Z324:$Z327,AG324:AG327,"None", FALSE,1)</f>
        <v>#VALUE!</v>
      </c>
      <c r="BH326" s="476"/>
      <c r="BI326" s="469" t="e" cm="1">
        <f t="array" ref="BI326">bdRateExtend($G324:$G327,O324:O327,$Z324:$Z327,AH324:AH327,"None", FALSE,1)</f>
        <v>#VALUE!</v>
      </c>
      <c r="BJ326" s="476"/>
      <c r="BK326" s="468" t="e" cm="1">
        <f t="array" ref="BK326">bdRateExtend($G324:$G327,P324:P327,$Z324:$Z327,AI324:AI327)</f>
        <v>#VALUE!</v>
      </c>
      <c r="BL326" s="476"/>
      <c r="BM326" s="468" t="e" cm="1">
        <f t="array" ref="BM326">bdRateExtend($G324:$G327,Q324:Q327,$Z324:$Z327,AJ324:AJ327)</f>
        <v>#VALUE!</v>
      </c>
      <c r="BN326" s="476"/>
      <c r="BO326" s="468" t="e" cm="1">
        <f t="array" ref="BO326">bdRateExtend($G324:$G327,R324:R327,$Z324:$Z327,AK324:AK327)</f>
        <v>#VALUE!</v>
      </c>
      <c r="BP326" s="480"/>
      <c r="BQ326" s="480"/>
      <c r="BR326" s="480"/>
      <c r="BS326" s="480"/>
      <c r="BT326" s="480"/>
      <c r="BU326" s="463" cm="1">
        <f t="array" ref="BU326">testVMAFRange($G324:$G327,N324:N327,$Z324:$Z327,AG324:AG327)</f>
        <v>0</v>
      </c>
      <c r="BV326" s="465"/>
      <c r="BW326" s="463" cm="1">
        <f t="array" ref="BW326">testVMAFRange($G324:$G327,O324:O327,$Z324:$Z327,AH324:AH327)</f>
        <v>0</v>
      </c>
      <c r="BX326" s="465"/>
    </row>
    <row r="327" spans="1:76" ht="17" customHeight="1" thickBot="1" x14ac:dyDescent="0.4">
      <c r="A327" s="516"/>
      <c r="B327" s="518"/>
      <c r="C327" s="521"/>
      <c r="D327" s="522"/>
      <c r="E327" s="523"/>
      <c r="F327" s="144">
        <v>55</v>
      </c>
      <c r="G327" s="145">
        <f>'Anchor-AI'!L325</f>
        <v>0</v>
      </c>
      <c r="H327" s="146">
        <f>'Anchor-AI'!M325</f>
        <v>0</v>
      </c>
      <c r="I327" s="146">
        <f>'Anchor-AI'!N325</f>
        <v>0</v>
      </c>
      <c r="J327" s="146">
        <f>'Anchor-AI'!O325</f>
        <v>0</v>
      </c>
      <c r="K327" s="146">
        <f>(Summary!$C$58*H327+Summary!$C$59*I327+Summary!$C$60*J327)/Summary!$C$61</f>
        <v>0</v>
      </c>
      <c r="L327" s="146">
        <f>'Anchor-AI'!P325</f>
        <v>0</v>
      </c>
      <c r="M327" s="146">
        <f>'Anchor-AI'!Q325</f>
        <v>0</v>
      </c>
      <c r="N327" s="146">
        <f>'Anchor-AI'!R325</f>
        <v>0</v>
      </c>
      <c r="O327" s="146">
        <f>'Anchor-AI'!S325</f>
        <v>0</v>
      </c>
      <c r="P327" s="146">
        <f>'Anchor-AI'!T325</f>
        <v>0</v>
      </c>
      <c r="Q327" s="146">
        <f>'Anchor-AI'!U325</f>
        <v>0</v>
      </c>
      <c r="R327" s="146">
        <f>'Anchor-AI'!V325</f>
        <v>0</v>
      </c>
      <c r="S327" s="146">
        <f>'Anchor-AI'!W325</f>
        <v>0</v>
      </c>
      <c r="T327" s="146">
        <f>'Anchor-AI'!X325</f>
        <v>0</v>
      </c>
      <c r="U327" s="146">
        <f>10*LOG10(1/((Summary!$C$75/10^(R327/10)+Summary!$C$76/10^(S327/10)+Summary!$C$77/10^(T327/10))/Summary!$C$78))</f>
        <v>0</v>
      </c>
      <c r="V327" s="140">
        <f>'Anchor-AI'!Y325</f>
        <v>0</v>
      </c>
      <c r="W327" s="140">
        <f>'Anchor-AI'!Z325</f>
        <v>0</v>
      </c>
      <c r="X327" s="147">
        <f t="shared" si="23"/>
        <v>0</v>
      </c>
      <c r="Y327" s="133"/>
      <c r="Z327" s="145">
        <f>'Test-AI'!L325</f>
        <v>0</v>
      </c>
      <c r="AA327" s="382">
        <f>'Test-AI'!M325</f>
        <v>0</v>
      </c>
      <c r="AB327" s="382">
        <f>'Test-AI'!N325</f>
        <v>0</v>
      </c>
      <c r="AC327" s="382">
        <f>'Test-AI'!O325</f>
        <v>0</v>
      </c>
      <c r="AD327" s="382">
        <f>(Summary!$C$58*AA327+Summary!$C$59*AB327+Summary!$C$60*AC327)/Summary!$C$61</f>
        <v>0</v>
      </c>
      <c r="AE327" s="382">
        <f>'Test-AI'!P325</f>
        <v>0</v>
      </c>
      <c r="AF327" s="382">
        <f>'Test-AI'!Q325</f>
        <v>0</v>
      </c>
      <c r="AG327" s="382">
        <f>'Test-AI'!R325</f>
        <v>0</v>
      </c>
      <c r="AH327" s="382">
        <f>'Test-AI'!S325</f>
        <v>0</v>
      </c>
      <c r="AI327" s="382">
        <f>'Test-AI'!T325</f>
        <v>0</v>
      </c>
      <c r="AJ327" s="382">
        <f>'Test-AI'!U325</f>
        <v>0</v>
      </c>
      <c r="AK327" s="382">
        <f>'Test-AI'!V325</f>
        <v>0</v>
      </c>
      <c r="AL327" s="382">
        <f>'Test-AI'!W325</f>
        <v>0</v>
      </c>
      <c r="AM327" s="382">
        <f>'Test-AI'!X325</f>
        <v>0</v>
      </c>
      <c r="AN327" s="382">
        <f>10*LOG10(1/((Summary!$C$75/10^(AK327/10)+Summary!$C$76/10^(AL327/10)+Summary!$C$77/10^(AM327/10))/Summary!$C$78))</f>
        <v>0</v>
      </c>
      <c r="AO327" s="140">
        <f>'Test-AI'!Y325</f>
        <v>0</v>
      </c>
      <c r="AP327" s="140">
        <f>'Test-AI'!Z325</f>
        <v>0</v>
      </c>
      <c r="AQ327" s="147">
        <f t="shared" si="24"/>
        <v>0</v>
      </c>
      <c r="AR327" s="148" t="e">
        <f t="shared" si="25"/>
        <v>#DIV/0!</v>
      </c>
      <c r="AS327" s="149" t="e">
        <f t="shared" si="26"/>
        <v>#DIV/0!</v>
      </c>
      <c r="AT327" s="136"/>
      <c r="AU327" s="136"/>
      <c r="AV327" s="470"/>
      <c r="AW327" s="471"/>
      <c r="AX327" s="481"/>
      <c r="AY327" s="481"/>
      <c r="AZ327" s="498"/>
      <c r="BA327" s="498"/>
      <c r="BB327" s="481"/>
      <c r="BC327" s="471"/>
      <c r="BD327" s="477"/>
      <c r="BE327" s="471"/>
      <c r="BF327" s="477"/>
      <c r="BG327" s="472"/>
      <c r="BH327" s="477"/>
      <c r="BI327" s="472"/>
      <c r="BJ327" s="477"/>
      <c r="BK327" s="471"/>
      <c r="BL327" s="477"/>
      <c r="BM327" s="471"/>
      <c r="BN327" s="477"/>
      <c r="BO327" s="471"/>
      <c r="BP327" s="481"/>
      <c r="BQ327" s="481"/>
      <c r="BR327" s="481"/>
      <c r="BS327" s="481"/>
      <c r="BT327" s="481"/>
      <c r="BU327" s="473"/>
      <c r="BV327" s="466"/>
      <c r="BW327" s="473"/>
      <c r="BX327" s="466"/>
    </row>
    <row r="328" spans="1:76" ht="17" customHeight="1" x14ac:dyDescent="0.35">
      <c r="A328" s="516"/>
      <c r="B328" s="482" t="s">
        <v>2</v>
      </c>
      <c r="C328" s="519" t="s">
        <v>25</v>
      </c>
      <c r="D328" s="489">
        <v>60</v>
      </c>
      <c r="E328" s="492">
        <v>8</v>
      </c>
      <c r="F328" s="129">
        <v>15</v>
      </c>
      <c r="G328" s="130">
        <f>'Anchor-AI'!L326</f>
        <v>0</v>
      </c>
      <c r="H328" s="131">
        <f>'Anchor-AI'!M326</f>
        <v>0</v>
      </c>
      <c r="I328" s="131">
        <f>'Anchor-AI'!N326</f>
        <v>0</v>
      </c>
      <c r="J328" s="131">
        <f>'Anchor-AI'!O326</f>
        <v>0</v>
      </c>
      <c r="K328" s="131">
        <f>(Summary!$C$58*H328+Summary!$C$59*I328+Summary!$C$60*J328)/Summary!$C$61</f>
        <v>0</v>
      </c>
      <c r="L328" s="131">
        <f>'Anchor-AI'!P326</f>
        <v>0</v>
      </c>
      <c r="M328" s="131">
        <f>'Anchor-AI'!Q326</f>
        <v>0</v>
      </c>
      <c r="N328" s="131">
        <f>'Anchor-AI'!R326</f>
        <v>0</v>
      </c>
      <c r="O328" s="131">
        <f>'Anchor-AI'!S326</f>
        <v>0</v>
      </c>
      <c r="P328" s="131">
        <f>'Anchor-AI'!T326</f>
        <v>0</v>
      </c>
      <c r="Q328" s="131">
        <f>'Anchor-AI'!U326</f>
        <v>0</v>
      </c>
      <c r="R328" s="131">
        <f>'Anchor-AI'!V326</f>
        <v>0</v>
      </c>
      <c r="S328" s="131">
        <f>'Anchor-AI'!W326</f>
        <v>0</v>
      </c>
      <c r="T328" s="131">
        <f>'Anchor-AI'!X326</f>
        <v>0</v>
      </c>
      <c r="U328" s="131">
        <f>10*LOG10(1/((Summary!$C$75/10^(R328/10)+Summary!$C$76/10^(S328/10)+Summary!$C$77/10^(T328/10))/Summary!$C$78))</f>
        <v>0</v>
      </c>
      <c r="V328" s="131">
        <f>'Anchor-AI'!Y326</f>
        <v>0</v>
      </c>
      <c r="W328" s="131">
        <f>'Anchor-AI'!Z326</f>
        <v>0</v>
      </c>
      <c r="X328" s="132">
        <f t="shared" si="23"/>
        <v>0</v>
      </c>
      <c r="Y328" s="133"/>
      <c r="Z328" s="130">
        <f>'Test-AI'!L326</f>
        <v>0</v>
      </c>
      <c r="AA328" s="380">
        <f>'Test-AI'!M326</f>
        <v>0</v>
      </c>
      <c r="AB328" s="380">
        <f>'Test-AI'!N326</f>
        <v>0</v>
      </c>
      <c r="AC328" s="380">
        <f>'Test-AI'!O326</f>
        <v>0</v>
      </c>
      <c r="AD328" s="380">
        <f>(Summary!$C$58*AA328+Summary!$C$59*AB328+Summary!$C$60*AC328)/Summary!$C$61</f>
        <v>0</v>
      </c>
      <c r="AE328" s="380">
        <f>'Test-AI'!P326</f>
        <v>0</v>
      </c>
      <c r="AF328" s="380">
        <f>'Test-AI'!Q326</f>
        <v>0</v>
      </c>
      <c r="AG328" s="380">
        <f>'Test-AI'!R326</f>
        <v>0</v>
      </c>
      <c r="AH328" s="380">
        <f>'Test-AI'!S326</f>
        <v>0</v>
      </c>
      <c r="AI328" s="380">
        <f>'Test-AI'!T326</f>
        <v>0</v>
      </c>
      <c r="AJ328" s="380">
        <f>'Test-AI'!U326</f>
        <v>0</v>
      </c>
      <c r="AK328" s="380">
        <f>'Test-AI'!V326</f>
        <v>0</v>
      </c>
      <c r="AL328" s="380">
        <f>'Test-AI'!W326</f>
        <v>0</v>
      </c>
      <c r="AM328" s="380">
        <f>'Test-AI'!X326</f>
        <v>0</v>
      </c>
      <c r="AN328" s="380">
        <f>10*LOG10(1/((Summary!$C$75/10^(AK328/10)+Summary!$C$76/10^(AL328/10)+Summary!$C$77/10^(AM328/10))/Summary!$C$78))</f>
        <v>0</v>
      </c>
      <c r="AO328" s="131">
        <f>'Test-AI'!Y326</f>
        <v>0</v>
      </c>
      <c r="AP328" s="131">
        <f>'Test-AI'!Z326</f>
        <v>0</v>
      </c>
      <c r="AQ328" s="132">
        <f t="shared" si="24"/>
        <v>0</v>
      </c>
      <c r="AR328" s="134" t="e">
        <f t="shared" si="25"/>
        <v>#DIV/0!</v>
      </c>
      <c r="AS328" s="135" t="e">
        <f t="shared" si="26"/>
        <v>#DIV/0!</v>
      </c>
      <c r="AT328" s="136"/>
      <c r="AU328" s="136"/>
      <c r="AV328" s="495" t="s">
        <v>121</v>
      </c>
      <c r="AW328" s="478" t="e" cm="1">
        <f t="array" ref="AW328">bdRateExtend($G328:$G331,H328:H331,$Z328:$Z331,AA328:AA331)</f>
        <v>#VALUE!</v>
      </c>
      <c r="AX328" s="479" t="e" cm="1">
        <f t="array" ref="AX328">bdRateExtend($G328:$G333,H328:H333,$Z328:$Z333,AA328:AA333)</f>
        <v>#VALUE!</v>
      </c>
      <c r="AY328" s="479" t="e" cm="1">
        <f t="array" ref="AY328">bdRateExtend($G328:$G333,I328:I333,$Z328:$Z333,AB328:AB333)</f>
        <v>#VALUE!</v>
      </c>
      <c r="AZ328" s="496" t="e" cm="1">
        <f t="array" ref="AZ328">bdRateExtend($G328:$G333,J328:J333,$Z328:$Z333,AC328:AC333)</f>
        <v>#VALUE!</v>
      </c>
      <c r="BA328" s="496" t="e" cm="1">
        <f t="array" ref="BA328">bdRateExtend($G328:$G333,K328:K333,$Z328:$Z333,AD328:AD333)</f>
        <v>#VALUE!</v>
      </c>
      <c r="BB328" s="479" t="e">
        <f>(Summary!$C$89*AX328+Summary!$C$90*AY328+Summary!$C$91*AZ328)/Summary!$C$92</f>
        <v>#VALUE!</v>
      </c>
      <c r="BC328" s="478" t="e" cm="1">
        <f t="array" ref="BC328">bdRateExtend($G328:$G331,L328:L331,$Z328:$Z331,AE328:AE331)</f>
        <v>#VALUE!</v>
      </c>
      <c r="BD328" s="475" t="e" cm="1">
        <f t="array" ref="BD328">bdRateExtend($G328:$G333,L328:L333,$Z328:$Z333,AE328:AE333)</f>
        <v>#VALUE!</v>
      </c>
      <c r="BE328" s="478" t="e" cm="1">
        <f t="array" ref="BE328">bdRateExtend($G328:$G331,M328:M331,$Z328:$Z331,AF328:AF331)</f>
        <v>#VALUE!</v>
      </c>
      <c r="BF328" s="475" t="e" cm="1">
        <f t="array" ref="BF328">bdRateExtend($G328:$G333,M328:M333,$Z328:$Z333,AF328:AF333)</f>
        <v>#VALUE!</v>
      </c>
      <c r="BG328" s="474" t="e" cm="1">
        <f t="array" ref="BG328">bdRateExtend($G328:$G331,N328:N331,$Z328:$Z331,AG328:AG331,"None", FALSE,1)</f>
        <v>#VALUE!</v>
      </c>
      <c r="BH328" s="475" t="e" cm="1">
        <f t="array" ref="BH328">bdRateExtend($G328:$G333,N328:N333,$Z328:$Z333,AG328:AG333,"None", FALSE,1)</f>
        <v>#VALUE!</v>
      </c>
      <c r="BI328" s="474" t="e" cm="1">
        <f t="array" ref="BI328">bdRateExtend($G328:$G331,O328:O331,$Z328:$Z331,AH328:AH331,"None", FALSE,1)</f>
        <v>#VALUE!</v>
      </c>
      <c r="BJ328" s="475" t="e" cm="1">
        <f t="array" ref="BJ328">bdRateExtend($G328:$G333,O328:O333,$Z328:$Z333,AH328:AH333,"None", FALSE,1)</f>
        <v>#VALUE!</v>
      </c>
      <c r="BK328" s="478" t="e" cm="1">
        <f t="array" ref="BK328">bdRateExtend($G328:$G331,P328:P331,$Z328:$Z331,AI328:AI331)</f>
        <v>#VALUE!</v>
      </c>
      <c r="BL328" s="475" t="e" cm="1">
        <f t="array" ref="BL328">bdRateExtend($G328:$G333,P328:P333,$Z328:$Z333,AI328:AI333)</f>
        <v>#VALUE!</v>
      </c>
      <c r="BM328" s="478" t="e" cm="1">
        <f t="array" ref="BM328">bdRateExtend($G328:$G331,Q328:Q331,$Z328:$Z331,AJ328:AJ331)</f>
        <v>#VALUE!</v>
      </c>
      <c r="BN328" s="475" t="e" cm="1">
        <f t="array" ref="BN328">bdRateExtend($G328:$G333,Q328:Q333,$Z328:$Z333,AJ328:AJ333)</f>
        <v>#VALUE!</v>
      </c>
      <c r="BO328" s="478" t="e" cm="1">
        <f t="array" ref="BO328">bdRateExtend($G328:$G331,R328:R331,$Z328:$Z331,AK328:AK331)</f>
        <v>#VALUE!</v>
      </c>
      <c r="BP328" s="479" t="e" cm="1">
        <f t="array" ref="BP328">bdRateExtend($G328:$G333,R328:R333,$Z328:$Z333,AK328:AK333)</f>
        <v>#VALUE!</v>
      </c>
      <c r="BQ328" s="479" t="e" cm="1">
        <f t="array" ref="BQ328">bdRateExtend($G328:$G333,S328:S333,$Z328:$Z333,AL328:AL333)</f>
        <v>#VALUE!</v>
      </c>
      <c r="BR328" s="479" t="e" cm="1">
        <f t="array" ref="BR328">bdRateExtend($G328:$G333,T328:T333,$Z328:$Z333,AM328:AM333)</f>
        <v>#VALUE!</v>
      </c>
      <c r="BS328" s="479" t="e" cm="1">
        <f t="array" ref="BS328">bdRateExtend($G328:$G333,U328:U333,$Z328:$Z333,AN328:AN333)</f>
        <v>#VALUE!</v>
      </c>
      <c r="BT328" s="479" t="e">
        <f>(Summary!$C$103*BP328+Summary!$C$104*BQ328+Summary!$C$105*BR328)/Summary!$C$106</f>
        <v>#VALUE!</v>
      </c>
      <c r="BU328" s="462" cm="1">
        <f t="array" ref="BU328">testVMAFRange($G328:$G331,N328:N331,$Z328:$Z331,AG328:AG331)</f>
        <v>0</v>
      </c>
      <c r="BV328" s="464" cm="1">
        <f t="array" ref="BV328">testVMAFRange($G328:$G333,N328:N333,$Z328:$Z333,AG328:AG333)</f>
        <v>0</v>
      </c>
      <c r="BW328" s="462" cm="1">
        <f t="array" ref="BW328">testVMAFRange($G328:$G331,O328:O331,$Z328:$Z331,AH328:AH331)</f>
        <v>0</v>
      </c>
      <c r="BX328" s="464" cm="1">
        <f t="array" ref="BX328">testVMAFRange($G328:$G333,O328:O333,$Z328:$Z333,AH328:AH333)</f>
        <v>0</v>
      </c>
    </row>
    <row r="329" spans="1:76" ht="17" customHeight="1" x14ac:dyDescent="0.35">
      <c r="A329" s="516"/>
      <c r="B329" s="483"/>
      <c r="C329" s="520"/>
      <c r="D329" s="490"/>
      <c r="E329" s="493"/>
      <c r="F329" s="138">
        <v>23</v>
      </c>
      <c r="G329" s="139">
        <f>'Anchor-AI'!L327</f>
        <v>0</v>
      </c>
      <c r="H329" s="140">
        <f>'Anchor-AI'!M327</f>
        <v>0</v>
      </c>
      <c r="I329" s="140">
        <f>'Anchor-AI'!N327</f>
        <v>0</v>
      </c>
      <c r="J329" s="140">
        <f>'Anchor-AI'!O327</f>
        <v>0</v>
      </c>
      <c r="K329" s="140">
        <f>(Summary!$C$58*H329+Summary!$C$59*I329+Summary!$C$60*J329)/Summary!$C$61</f>
        <v>0</v>
      </c>
      <c r="L329" s="140">
        <f>'Anchor-AI'!P327</f>
        <v>0</v>
      </c>
      <c r="M329" s="140">
        <f>'Anchor-AI'!Q327</f>
        <v>0</v>
      </c>
      <c r="N329" s="140">
        <f>'Anchor-AI'!R327</f>
        <v>0</v>
      </c>
      <c r="O329" s="140">
        <f>'Anchor-AI'!S327</f>
        <v>0</v>
      </c>
      <c r="P329" s="140">
        <f>'Anchor-AI'!T327</f>
        <v>0</v>
      </c>
      <c r="Q329" s="140">
        <f>'Anchor-AI'!U327</f>
        <v>0</v>
      </c>
      <c r="R329" s="140">
        <f>'Anchor-AI'!V327</f>
        <v>0</v>
      </c>
      <c r="S329" s="140">
        <f>'Anchor-AI'!W327</f>
        <v>0</v>
      </c>
      <c r="T329" s="140">
        <f>'Anchor-AI'!X327</f>
        <v>0</v>
      </c>
      <c r="U329" s="140">
        <f>10*LOG10(1/((Summary!$C$75/10^(R329/10)+Summary!$C$76/10^(S329/10)+Summary!$C$77/10^(T329/10))/Summary!$C$78))</f>
        <v>0</v>
      </c>
      <c r="V329" s="140">
        <f>'Anchor-AI'!Y327</f>
        <v>0</v>
      </c>
      <c r="W329" s="140">
        <f>'Anchor-AI'!Z327</f>
        <v>0</v>
      </c>
      <c r="X329" s="141">
        <f t="shared" si="23"/>
        <v>0</v>
      </c>
      <c r="Y329" s="133"/>
      <c r="Z329" s="139">
        <f>'Test-AI'!L327</f>
        <v>0</v>
      </c>
      <c r="AA329" s="381">
        <f>'Test-AI'!M327</f>
        <v>0</v>
      </c>
      <c r="AB329" s="381">
        <f>'Test-AI'!N327</f>
        <v>0</v>
      </c>
      <c r="AC329" s="381">
        <f>'Test-AI'!O327</f>
        <v>0</v>
      </c>
      <c r="AD329" s="381">
        <f>(Summary!$C$58*AA329+Summary!$C$59*AB329+Summary!$C$60*AC329)/Summary!$C$61</f>
        <v>0</v>
      </c>
      <c r="AE329" s="381">
        <f>'Test-AI'!P327</f>
        <v>0</v>
      </c>
      <c r="AF329" s="381">
        <f>'Test-AI'!Q327</f>
        <v>0</v>
      </c>
      <c r="AG329" s="381">
        <f>'Test-AI'!R327</f>
        <v>0</v>
      </c>
      <c r="AH329" s="381">
        <f>'Test-AI'!S327</f>
        <v>0</v>
      </c>
      <c r="AI329" s="381">
        <f>'Test-AI'!T327</f>
        <v>0</v>
      </c>
      <c r="AJ329" s="381">
        <f>'Test-AI'!U327</f>
        <v>0</v>
      </c>
      <c r="AK329" s="381">
        <f>'Test-AI'!V327</f>
        <v>0</v>
      </c>
      <c r="AL329" s="381">
        <f>'Test-AI'!W327</f>
        <v>0</v>
      </c>
      <c r="AM329" s="381">
        <f>'Test-AI'!X327</f>
        <v>0</v>
      </c>
      <c r="AN329" s="381">
        <f>10*LOG10(1/((Summary!$C$75/10^(AK329/10)+Summary!$C$76/10^(AL329/10)+Summary!$C$77/10^(AM329/10))/Summary!$C$78))</f>
        <v>0</v>
      </c>
      <c r="AO329" s="140">
        <f>'Test-AI'!Y327</f>
        <v>0</v>
      </c>
      <c r="AP329" s="140">
        <f>'Test-AI'!Z327</f>
        <v>0</v>
      </c>
      <c r="AQ329" s="141">
        <f t="shared" si="24"/>
        <v>0</v>
      </c>
      <c r="AR329" s="142" t="e">
        <f t="shared" si="25"/>
        <v>#DIV/0!</v>
      </c>
      <c r="AS329" s="143" t="e">
        <f t="shared" si="26"/>
        <v>#DIV/0!</v>
      </c>
      <c r="AT329" s="136"/>
      <c r="AU329" s="136"/>
      <c r="AV329" s="467"/>
      <c r="AW329" s="468"/>
      <c r="AX329" s="480"/>
      <c r="AY329" s="480"/>
      <c r="AZ329" s="497"/>
      <c r="BA329" s="497"/>
      <c r="BB329" s="480"/>
      <c r="BC329" s="468"/>
      <c r="BD329" s="476"/>
      <c r="BE329" s="468"/>
      <c r="BF329" s="476"/>
      <c r="BG329" s="469"/>
      <c r="BH329" s="476"/>
      <c r="BI329" s="469"/>
      <c r="BJ329" s="476"/>
      <c r="BK329" s="468"/>
      <c r="BL329" s="476"/>
      <c r="BM329" s="468"/>
      <c r="BN329" s="476"/>
      <c r="BO329" s="468"/>
      <c r="BP329" s="480"/>
      <c r="BQ329" s="480"/>
      <c r="BR329" s="480"/>
      <c r="BS329" s="480"/>
      <c r="BT329" s="480"/>
      <c r="BU329" s="463"/>
      <c r="BV329" s="465"/>
      <c r="BW329" s="463"/>
      <c r="BX329" s="465"/>
    </row>
    <row r="330" spans="1:76" ht="17" customHeight="1" x14ac:dyDescent="0.35">
      <c r="A330" s="516"/>
      <c r="B330" s="483"/>
      <c r="C330" s="520"/>
      <c r="D330" s="490"/>
      <c r="E330" s="493"/>
      <c r="F330" s="138">
        <v>31</v>
      </c>
      <c r="G330" s="139">
        <f>'Anchor-AI'!L328</f>
        <v>0</v>
      </c>
      <c r="H330" s="140">
        <f>'Anchor-AI'!M328</f>
        <v>0</v>
      </c>
      <c r="I330" s="140">
        <f>'Anchor-AI'!N328</f>
        <v>0</v>
      </c>
      <c r="J330" s="140">
        <f>'Anchor-AI'!O328</f>
        <v>0</v>
      </c>
      <c r="K330" s="140">
        <f>(Summary!$C$58*H330+Summary!$C$59*I330+Summary!$C$60*J330)/Summary!$C$61</f>
        <v>0</v>
      </c>
      <c r="L330" s="140">
        <f>'Anchor-AI'!P328</f>
        <v>0</v>
      </c>
      <c r="M330" s="140">
        <f>'Anchor-AI'!Q328</f>
        <v>0</v>
      </c>
      <c r="N330" s="140">
        <f>'Anchor-AI'!R328</f>
        <v>0</v>
      </c>
      <c r="O330" s="140">
        <f>'Anchor-AI'!S328</f>
        <v>0</v>
      </c>
      <c r="P330" s="140">
        <f>'Anchor-AI'!T328</f>
        <v>0</v>
      </c>
      <c r="Q330" s="140">
        <f>'Anchor-AI'!U328</f>
        <v>0</v>
      </c>
      <c r="R330" s="140">
        <f>'Anchor-AI'!V328</f>
        <v>0</v>
      </c>
      <c r="S330" s="140">
        <f>'Anchor-AI'!W328</f>
        <v>0</v>
      </c>
      <c r="T330" s="140">
        <f>'Anchor-AI'!X328</f>
        <v>0</v>
      </c>
      <c r="U330" s="140">
        <f>10*LOG10(1/((Summary!$C$75/10^(R330/10)+Summary!$C$76/10^(S330/10)+Summary!$C$77/10^(T330/10))/Summary!$C$78))</f>
        <v>0</v>
      </c>
      <c r="V330" s="140">
        <f>'Anchor-AI'!Y328</f>
        <v>0</v>
      </c>
      <c r="W330" s="140">
        <f>'Anchor-AI'!Z328</f>
        <v>0</v>
      </c>
      <c r="X330" s="141">
        <f t="shared" si="23"/>
        <v>0</v>
      </c>
      <c r="Y330" s="133"/>
      <c r="Z330" s="139">
        <f>'Test-AI'!L328</f>
        <v>0</v>
      </c>
      <c r="AA330" s="381">
        <f>'Test-AI'!M328</f>
        <v>0</v>
      </c>
      <c r="AB330" s="381">
        <f>'Test-AI'!N328</f>
        <v>0</v>
      </c>
      <c r="AC330" s="381">
        <f>'Test-AI'!O328</f>
        <v>0</v>
      </c>
      <c r="AD330" s="381">
        <f>(Summary!$C$58*AA330+Summary!$C$59*AB330+Summary!$C$60*AC330)/Summary!$C$61</f>
        <v>0</v>
      </c>
      <c r="AE330" s="381">
        <f>'Test-AI'!P328</f>
        <v>0</v>
      </c>
      <c r="AF330" s="381">
        <f>'Test-AI'!Q328</f>
        <v>0</v>
      </c>
      <c r="AG330" s="381">
        <f>'Test-AI'!R328</f>
        <v>0</v>
      </c>
      <c r="AH330" s="381">
        <f>'Test-AI'!S328</f>
        <v>0</v>
      </c>
      <c r="AI330" s="381">
        <f>'Test-AI'!T328</f>
        <v>0</v>
      </c>
      <c r="AJ330" s="381">
        <f>'Test-AI'!U328</f>
        <v>0</v>
      </c>
      <c r="AK330" s="381">
        <f>'Test-AI'!V328</f>
        <v>0</v>
      </c>
      <c r="AL330" s="381">
        <f>'Test-AI'!W328</f>
        <v>0</v>
      </c>
      <c r="AM330" s="381">
        <f>'Test-AI'!X328</f>
        <v>0</v>
      </c>
      <c r="AN330" s="381">
        <f>10*LOG10(1/((Summary!$C$75/10^(AK330/10)+Summary!$C$76/10^(AL330/10)+Summary!$C$77/10^(AM330/10))/Summary!$C$78))</f>
        <v>0</v>
      </c>
      <c r="AO330" s="140">
        <f>'Test-AI'!Y328</f>
        <v>0</v>
      </c>
      <c r="AP330" s="140">
        <f>'Test-AI'!Z328</f>
        <v>0</v>
      </c>
      <c r="AQ330" s="141">
        <f t="shared" si="24"/>
        <v>0</v>
      </c>
      <c r="AR330" s="142" t="e">
        <f t="shared" si="25"/>
        <v>#DIV/0!</v>
      </c>
      <c r="AS330" s="143" t="e">
        <f t="shared" si="26"/>
        <v>#DIV/0!</v>
      </c>
      <c r="AT330" s="136"/>
      <c r="AU330" s="136"/>
      <c r="AV330" s="467" t="s">
        <v>122</v>
      </c>
      <c r="AW330" s="468" t="e" cm="1">
        <f t="array" ref="AW330">bdRateExtend($G329:$G332,H329:H332,$Z329:$Z332,AA329:AA332)</f>
        <v>#VALUE!</v>
      </c>
      <c r="AX330" s="480"/>
      <c r="AY330" s="480"/>
      <c r="AZ330" s="497"/>
      <c r="BA330" s="497"/>
      <c r="BB330" s="480"/>
      <c r="BC330" s="468" t="e" cm="1">
        <f t="array" ref="BC330">bdRateExtend($G329:$G332,L329:L332,$Z329:$Z332,AE329:AE332)</f>
        <v>#VALUE!</v>
      </c>
      <c r="BD330" s="476"/>
      <c r="BE330" s="468" t="e" cm="1">
        <f t="array" ref="BE330">bdRateExtend($G329:$G332,M329:M332,$Z329:$Z332,AF329:AF332)</f>
        <v>#VALUE!</v>
      </c>
      <c r="BF330" s="476"/>
      <c r="BG330" s="469" t="e" cm="1">
        <f t="array" ref="BG330">bdRateExtend($G329:$G332,N329:N332,$Z329:$Z332,AG329:AG332,"None", FALSE,1)</f>
        <v>#VALUE!</v>
      </c>
      <c r="BH330" s="476"/>
      <c r="BI330" s="469" t="e" cm="1">
        <f t="array" ref="BI330">bdRateExtend($G329:$G332,O329:O332,$Z329:$Z332,AH329:AH332,"None", FALSE,1)</f>
        <v>#VALUE!</v>
      </c>
      <c r="BJ330" s="476"/>
      <c r="BK330" s="468" t="e" cm="1">
        <f t="array" ref="BK330">bdRateExtend($G329:$G332,P329:P332,$Z329:$Z332,AI329:AI332)</f>
        <v>#VALUE!</v>
      </c>
      <c r="BL330" s="476"/>
      <c r="BM330" s="468" t="e" cm="1">
        <f t="array" ref="BM330">bdRateExtend($G329:$G332,Q329:Q332,$Z329:$Z332,AJ329:AJ332)</f>
        <v>#VALUE!</v>
      </c>
      <c r="BN330" s="476"/>
      <c r="BO330" s="468" t="e" cm="1">
        <f t="array" ref="BO330">bdRateExtend($G329:$G332,R329:R332,$Z329:$Z332,AK329:AK332)</f>
        <v>#VALUE!</v>
      </c>
      <c r="BP330" s="480"/>
      <c r="BQ330" s="480"/>
      <c r="BR330" s="480"/>
      <c r="BS330" s="480"/>
      <c r="BT330" s="480"/>
      <c r="BU330" s="463" cm="1">
        <f t="array" ref="BU330">testVMAFRange($G329:$G332,N329:N332,$Z329:$Z332,AG329:AG332)</f>
        <v>0</v>
      </c>
      <c r="BV330" s="465"/>
      <c r="BW330" s="463" cm="1">
        <f t="array" ref="BW330">testVMAFRange($G329:$G332,O329:O332,$Z329:$Z332,AH329:AH332)</f>
        <v>0</v>
      </c>
      <c r="BX330" s="465"/>
    </row>
    <row r="331" spans="1:76" ht="17" customHeight="1" x14ac:dyDescent="0.35">
      <c r="A331" s="516"/>
      <c r="B331" s="483"/>
      <c r="C331" s="520"/>
      <c r="D331" s="490"/>
      <c r="E331" s="493"/>
      <c r="F331" s="138">
        <v>39</v>
      </c>
      <c r="G331" s="139">
        <f>'Anchor-AI'!L329</f>
        <v>0</v>
      </c>
      <c r="H331" s="140">
        <f>'Anchor-AI'!M329</f>
        <v>0</v>
      </c>
      <c r="I331" s="140">
        <f>'Anchor-AI'!N329</f>
        <v>0</v>
      </c>
      <c r="J331" s="140">
        <f>'Anchor-AI'!O329</f>
        <v>0</v>
      </c>
      <c r="K331" s="140">
        <f>(Summary!$C$58*H331+Summary!$C$59*I331+Summary!$C$60*J331)/Summary!$C$61</f>
        <v>0</v>
      </c>
      <c r="L331" s="140">
        <f>'Anchor-AI'!P329</f>
        <v>0</v>
      </c>
      <c r="M331" s="140">
        <f>'Anchor-AI'!Q329</f>
        <v>0</v>
      </c>
      <c r="N331" s="140">
        <f>'Anchor-AI'!R329</f>
        <v>0</v>
      </c>
      <c r="O331" s="140">
        <f>'Anchor-AI'!S329</f>
        <v>0</v>
      </c>
      <c r="P331" s="140">
        <f>'Anchor-AI'!T329</f>
        <v>0</v>
      </c>
      <c r="Q331" s="140">
        <f>'Anchor-AI'!U329</f>
        <v>0</v>
      </c>
      <c r="R331" s="140">
        <f>'Anchor-AI'!V329</f>
        <v>0</v>
      </c>
      <c r="S331" s="140">
        <f>'Anchor-AI'!W329</f>
        <v>0</v>
      </c>
      <c r="T331" s="140">
        <f>'Anchor-AI'!X329</f>
        <v>0</v>
      </c>
      <c r="U331" s="140">
        <f>10*LOG10(1/((Summary!$C$75/10^(R331/10)+Summary!$C$76/10^(S331/10)+Summary!$C$77/10^(T331/10))/Summary!$C$78))</f>
        <v>0</v>
      </c>
      <c r="V331" s="140">
        <f>'Anchor-AI'!Y329</f>
        <v>0</v>
      </c>
      <c r="W331" s="140">
        <f>'Anchor-AI'!Z329</f>
        <v>0</v>
      </c>
      <c r="X331" s="141">
        <f t="shared" si="23"/>
        <v>0</v>
      </c>
      <c r="Y331" s="133"/>
      <c r="Z331" s="139">
        <f>'Test-AI'!L329</f>
        <v>0</v>
      </c>
      <c r="AA331" s="381">
        <f>'Test-AI'!M329</f>
        <v>0</v>
      </c>
      <c r="AB331" s="381">
        <f>'Test-AI'!N329</f>
        <v>0</v>
      </c>
      <c r="AC331" s="381">
        <f>'Test-AI'!O329</f>
        <v>0</v>
      </c>
      <c r="AD331" s="381">
        <f>(Summary!$C$58*AA331+Summary!$C$59*AB331+Summary!$C$60*AC331)/Summary!$C$61</f>
        <v>0</v>
      </c>
      <c r="AE331" s="381">
        <f>'Test-AI'!P329</f>
        <v>0</v>
      </c>
      <c r="AF331" s="381">
        <f>'Test-AI'!Q329</f>
        <v>0</v>
      </c>
      <c r="AG331" s="381">
        <f>'Test-AI'!R329</f>
        <v>0</v>
      </c>
      <c r="AH331" s="381">
        <f>'Test-AI'!S329</f>
        <v>0</v>
      </c>
      <c r="AI331" s="381">
        <f>'Test-AI'!T329</f>
        <v>0</v>
      </c>
      <c r="AJ331" s="381">
        <f>'Test-AI'!U329</f>
        <v>0</v>
      </c>
      <c r="AK331" s="381">
        <f>'Test-AI'!V329</f>
        <v>0</v>
      </c>
      <c r="AL331" s="381">
        <f>'Test-AI'!W329</f>
        <v>0</v>
      </c>
      <c r="AM331" s="381">
        <f>'Test-AI'!X329</f>
        <v>0</v>
      </c>
      <c r="AN331" s="381">
        <f>10*LOG10(1/((Summary!$C$75/10^(AK331/10)+Summary!$C$76/10^(AL331/10)+Summary!$C$77/10^(AM331/10))/Summary!$C$78))</f>
        <v>0</v>
      </c>
      <c r="AO331" s="140">
        <f>'Test-AI'!Y329</f>
        <v>0</v>
      </c>
      <c r="AP331" s="140">
        <f>'Test-AI'!Z329</f>
        <v>0</v>
      </c>
      <c r="AQ331" s="141">
        <f t="shared" si="24"/>
        <v>0</v>
      </c>
      <c r="AR331" s="142" t="e">
        <f t="shared" si="25"/>
        <v>#DIV/0!</v>
      </c>
      <c r="AS331" s="143" t="e">
        <f t="shared" si="26"/>
        <v>#DIV/0!</v>
      </c>
      <c r="AT331" s="136"/>
      <c r="AU331" s="136"/>
      <c r="AV331" s="467"/>
      <c r="AW331" s="468"/>
      <c r="AX331" s="480"/>
      <c r="AY331" s="480"/>
      <c r="AZ331" s="497"/>
      <c r="BA331" s="497"/>
      <c r="BB331" s="480"/>
      <c r="BC331" s="468"/>
      <c r="BD331" s="476"/>
      <c r="BE331" s="468"/>
      <c r="BF331" s="476"/>
      <c r="BG331" s="469"/>
      <c r="BH331" s="476"/>
      <c r="BI331" s="469"/>
      <c r="BJ331" s="476"/>
      <c r="BK331" s="468"/>
      <c r="BL331" s="476"/>
      <c r="BM331" s="468"/>
      <c r="BN331" s="476"/>
      <c r="BO331" s="468"/>
      <c r="BP331" s="480"/>
      <c r="BQ331" s="480"/>
      <c r="BR331" s="480"/>
      <c r="BS331" s="480"/>
      <c r="BT331" s="480"/>
      <c r="BU331" s="463"/>
      <c r="BV331" s="465"/>
      <c r="BW331" s="463"/>
      <c r="BX331" s="465"/>
    </row>
    <row r="332" spans="1:76" ht="17" customHeight="1" x14ac:dyDescent="0.35">
      <c r="A332" s="516"/>
      <c r="B332" s="483"/>
      <c r="C332" s="520"/>
      <c r="D332" s="490"/>
      <c r="E332" s="493"/>
      <c r="F332" s="138">
        <v>47</v>
      </c>
      <c r="G332" s="139">
        <f>'Anchor-AI'!L330</f>
        <v>0</v>
      </c>
      <c r="H332" s="140">
        <f>'Anchor-AI'!M330</f>
        <v>0</v>
      </c>
      <c r="I332" s="140">
        <f>'Anchor-AI'!N330</f>
        <v>0</v>
      </c>
      <c r="J332" s="140">
        <f>'Anchor-AI'!O330</f>
        <v>0</v>
      </c>
      <c r="K332" s="140">
        <f>(Summary!$C$58*H332+Summary!$C$59*I332+Summary!$C$60*J332)/Summary!$C$61</f>
        <v>0</v>
      </c>
      <c r="L332" s="140">
        <f>'Anchor-AI'!P330</f>
        <v>0</v>
      </c>
      <c r="M332" s="140">
        <f>'Anchor-AI'!Q330</f>
        <v>0</v>
      </c>
      <c r="N332" s="140">
        <f>'Anchor-AI'!R330</f>
        <v>0</v>
      </c>
      <c r="O332" s="140">
        <f>'Anchor-AI'!S330</f>
        <v>0</v>
      </c>
      <c r="P332" s="140">
        <f>'Anchor-AI'!T330</f>
        <v>0</v>
      </c>
      <c r="Q332" s="140">
        <f>'Anchor-AI'!U330</f>
        <v>0</v>
      </c>
      <c r="R332" s="140">
        <f>'Anchor-AI'!V330</f>
        <v>0</v>
      </c>
      <c r="S332" s="140">
        <f>'Anchor-AI'!W330</f>
        <v>0</v>
      </c>
      <c r="T332" s="140">
        <f>'Anchor-AI'!X330</f>
        <v>0</v>
      </c>
      <c r="U332" s="140">
        <f>10*LOG10(1/((Summary!$C$75/10^(R332/10)+Summary!$C$76/10^(S332/10)+Summary!$C$77/10^(T332/10))/Summary!$C$78))</f>
        <v>0</v>
      </c>
      <c r="V332" s="140">
        <f>'Anchor-AI'!Y330</f>
        <v>0</v>
      </c>
      <c r="W332" s="140">
        <f>'Anchor-AI'!Z330</f>
        <v>0</v>
      </c>
      <c r="X332" s="141">
        <f t="shared" si="23"/>
        <v>0</v>
      </c>
      <c r="Y332" s="133"/>
      <c r="Z332" s="139">
        <f>'Test-AI'!L330</f>
        <v>0</v>
      </c>
      <c r="AA332" s="381">
        <f>'Test-AI'!M330</f>
        <v>0</v>
      </c>
      <c r="AB332" s="381">
        <f>'Test-AI'!N330</f>
        <v>0</v>
      </c>
      <c r="AC332" s="381">
        <f>'Test-AI'!O330</f>
        <v>0</v>
      </c>
      <c r="AD332" s="381">
        <f>(Summary!$C$58*AA332+Summary!$C$59*AB332+Summary!$C$60*AC332)/Summary!$C$61</f>
        <v>0</v>
      </c>
      <c r="AE332" s="381">
        <f>'Test-AI'!P330</f>
        <v>0</v>
      </c>
      <c r="AF332" s="381">
        <f>'Test-AI'!Q330</f>
        <v>0</v>
      </c>
      <c r="AG332" s="381">
        <f>'Test-AI'!R330</f>
        <v>0</v>
      </c>
      <c r="AH332" s="381">
        <f>'Test-AI'!S330</f>
        <v>0</v>
      </c>
      <c r="AI332" s="381">
        <f>'Test-AI'!T330</f>
        <v>0</v>
      </c>
      <c r="AJ332" s="381">
        <f>'Test-AI'!U330</f>
        <v>0</v>
      </c>
      <c r="AK332" s="381">
        <f>'Test-AI'!V330</f>
        <v>0</v>
      </c>
      <c r="AL332" s="381">
        <f>'Test-AI'!W330</f>
        <v>0</v>
      </c>
      <c r="AM332" s="381">
        <f>'Test-AI'!X330</f>
        <v>0</v>
      </c>
      <c r="AN332" s="381">
        <f>10*LOG10(1/((Summary!$C$75/10^(AK332/10)+Summary!$C$76/10^(AL332/10)+Summary!$C$77/10^(AM332/10))/Summary!$C$78))</f>
        <v>0</v>
      </c>
      <c r="AO332" s="140">
        <f>'Test-AI'!Y330</f>
        <v>0</v>
      </c>
      <c r="AP332" s="140">
        <f>'Test-AI'!Z330</f>
        <v>0</v>
      </c>
      <c r="AQ332" s="141">
        <f t="shared" si="24"/>
        <v>0</v>
      </c>
      <c r="AR332" s="142" t="e">
        <f t="shared" si="25"/>
        <v>#DIV/0!</v>
      </c>
      <c r="AS332" s="143" t="e">
        <f t="shared" si="26"/>
        <v>#DIV/0!</v>
      </c>
      <c r="AT332" s="136"/>
      <c r="AU332" s="136"/>
      <c r="AV332" s="467" t="s">
        <v>123</v>
      </c>
      <c r="AW332" s="468" t="e" cm="1">
        <f t="array" ref="AW332">bdRateExtend($G330:$G333,H330:H333,$Z330:$Z333,AA330:AA333)</f>
        <v>#VALUE!</v>
      </c>
      <c r="AX332" s="480"/>
      <c r="AY332" s="480"/>
      <c r="AZ332" s="497"/>
      <c r="BA332" s="497"/>
      <c r="BB332" s="480"/>
      <c r="BC332" s="468" t="e" cm="1">
        <f t="array" ref="BC332">bdRateExtend($G330:$G333,L330:L333,$Z330:$Z333,AE330:AE333)</f>
        <v>#VALUE!</v>
      </c>
      <c r="BD332" s="476"/>
      <c r="BE332" s="468" t="e" cm="1">
        <f t="array" ref="BE332">bdRateExtend($G330:$G333,M330:M333,$Z330:$Z333,AF330:AF333)</f>
        <v>#VALUE!</v>
      </c>
      <c r="BF332" s="476"/>
      <c r="BG332" s="469" t="e" cm="1">
        <f t="array" ref="BG332">bdRateExtend($G330:$G333,N330:N333,$Z330:$Z333,AG330:AG333,"None", FALSE,1)</f>
        <v>#VALUE!</v>
      </c>
      <c r="BH332" s="476"/>
      <c r="BI332" s="469" t="e" cm="1">
        <f t="array" ref="BI332">bdRateExtend($G330:$G333,O330:O333,$Z330:$Z333,AH330:AH333,"None", FALSE,1)</f>
        <v>#VALUE!</v>
      </c>
      <c r="BJ332" s="476"/>
      <c r="BK332" s="468" t="e" cm="1">
        <f t="array" ref="BK332">bdRateExtend($G330:$G333,P330:P333,$Z330:$Z333,AI330:AI333)</f>
        <v>#VALUE!</v>
      </c>
      <c r="BL332" s="476"/>
      <c r="BM332" s="468" t="e" cm="1">
        <f t="array" ref="BM332">bdRateExtend($G330:$G333,Q330:Q333,$Z330:$Z333,AJ330:AJ333)</f>
        <v>#VALUE!</v>
      </c>
      <c r="BN332" s="476"/>
      <c r="BO332" s="468" t="e" cm="1">
        <f t="array" ref="BO332">bdRateExtend($G330:$G333,R330:R333,$Z330:$Z333,AK330:AK333)</f>
        <v>#VALUE!</v>
      </c>
      <c r="BP332" s="480"/>
      <c r="BQ332" s="480"/>
      <c r="BR332" s="480"/>
      <c r="BS332" s="480"/>
      <c r="BT332" s="480"/>
      <c r="BU332" s="463" cm="1">
        <f t="array" ref="BU332">testVMAFRange($G330:$G333,N330:N333,$Z330:$Z333,AG330:AG333)</f>
        <v>0</v>
      </c>
      <c r="BV332" s="465"/>
      <c r="BW332" s="463" cm="1">
        <f t="array" ref="BW332">testVMAFRange($G330:$G333,O330:O333,$Z330:$Z333,AH330:AH333)</f>
        <v>0</v>
      </c>
      <c r="BX332" s="465"/>
    </row>
    <row r="333" spans="1:76" ht="17" customHeight="1" thickBot="1" x14ac:dyDescent="0.4">
      <c r="A333" s="516"/>
      <c r="B333" s="518"/>
      <c r="C333" s="521"/>
      <c r="D333" s="522"/>
      <c r="E333" s="523"/>
      <c r="F333" s="144">
        <v>55</v>
      </c>
      <c r="G333" s="145">
        <f>'Anchor-AI'!L331</f>
        <v>0</v>
      </c>
      <c r="H333" s="146">
        <f>'Anchor-AI'!M331</f>
        <v>0</v>
      </c>
      <c r="I333" s="146">
        <f>'Anchor-AI'!N331</f>
        <v>0</v>
      </c>
      <c r="J333" s="146">
        <f>'Anchor-AI'!O331</f>
        <v>0</v>
      </c>
      <c r="K333" s="146">
        <f>(Summary!$C$58*H333+Summary!$C$59*I333+Summary!$C$60*J333)/Summary!$C$61</f>
        <v>0</v>
      </c>
      <c r="L333" s="146">
        <f>'Anchor-AI'!P331</f>
        <v>0</v>
      </c>
      <c r="M333" s="146">
        <f>'Anchor-AI'!Q331</f>
        <v>0</v>
      </c>
      <c r="N333" s="146">
        <f>'Anchor-AI'!R331</f>
        <v>0</v>
      </c>
      <c r="O333" s="146">
        <f>'Anchor-AI'!S331</f>
        <v>0</v>
      </c>
      <c r="P333" s="146">
        <f>'Anchor-AI'!T331</f>
        <v>0</v>
      </c>
      <c r="Q333" s="146">
        <f>'Anchor-AI'!U331</f>
        <v>0</v>
      </c>
      <c r="R333" s="146">
        <f>'Anchor-AI'!V331</f>
        <v>0</v>
      </c>
      <c r="S333" s="146">
        <f>'Anchor-AI'!W331</f>
        <v>0</v>
      </c>
      <c r="T333" s="146">
        <f>'Anchor-AI'!X331</f>
        <v>0</v>
      </c>
      <c r="U333" s="146">
        <f>10*LOG10(1/((Summary!$C$75/10^(R333/10)+Summary!$C$76/10^(S333/10)+Summary!$C$77/10^(T333/10))/Summary!$C$78))</f>
        <v>0</v>
      </c>
      <c r="V333" s="140">
        <f>'Anchor-AI'!Y331</f>
        <v>0</v>
      </c>
      <c r="W333" s="140">
        <f>'Anchor-AI'!Z331</f>
        <v>0</v>
      </c>
      <c r="X333" s="147">
        <f t="shared" si="23"/>
        <v>0</v>
      </c>
      <c r="Y333" s="133"/>
      <c r="Z333" s="145">
        <f>'Test-AI'!L331</f>
        <v>0</v>
      </c>
      <c r="AA333" s="382">
        <f>'Test-AI'!M331</f>
        <v>0</v>
      </c>
      <c r="AB333" s="382">
        <f>'Test-AI'!N331</f>
        <v>0</v>
      </c>
      <c r="AC333" s="382">
        <f>'Test-AI'!O331</f>
        <v>0</v>
      </c>
      <c r="AD333" s="382">
        <f>(Summary!$C$58*AA333+Summary!$C$59*AB333+Summary!$C$60*AC333)/Summary!$C$61</f>
        <v>0</v>
      </c>
      <c r="AE333" s="382">
        <f>'Test-AI'!P331</f>
        <v>0</v>
      </c>
      <c r="AF333" s="382">
        <f>'Test-AI'!Q331</f>
        <v>0</v>
      </c>
      <c r="AG333" s="382">
        <f>'Test-AI'!R331</f>
        <v>0</v>
      </c>
      <c r="AH333" s="382">
        <f>'Test-AI'!S331</f>
        <v>0</v>
      </c>
      <c r="AI333" s="382">
        <f>'Test-AI'!T331</f>
        <v>0</v>
      </c>
      <c r="AJ333" s="382">
        <f>'Test-AI'!U331</f>
        <v>0</v>
      </c>
      <c r="AK333" s="382">
        <f>'Test-AI'!V331</f>
        <v>0</v>
      </c>
      <c r="AL333" s="382">
        <f>'Test-AI'!W331</f>
        <v>0</v>
      </c>
      <c r="AM333" s="382">
        <f>'Test-AI'!X331</f>
        <v>0</v>
      </c>
      <c r="AN333" s="382">
        <f>10*LOG10(1/((Summary!$C$75/10^(AK333/10)+Summary!$C$76/10^(AL333/10)+Summary!$C$77/10^(AM333/10))/Summary!$C$78))</f>
        <v>0</v>
      </c>
      <c r="AO333" s="140">
        <f>'Test-AI'!Y331</f>
        <v>0</v>
      </c>
      <c r="AP333" s="140">
        <f>'Test-AI'!Z331</f>
        <v>0</v>
      </c>
      <c r="AQ333" s="147">
        <f t="shared" si="24"/>
        <v>0</v>
      </c>
      <c r="AR333" s="148" t="e">
        <f t="shared" si="25"/>
        <v>#DIV/0!</v>
      </c>
      <c r="AS333" s="149" t="e">
        <f t="shared" si="26"/>
        <v>#DIV/0!</v>
      </c>
      <c r="AT333" s="136"/>
      <c r="AU333" s="136"/>
      <c r="AV333" s="470"/>
      <c r="AW333" s="471"/>
      <c r="AX333" s="481"/>
      <c r="AY333" s="481"/>
      <c r="AZ333" s="498"/>
      <c r="BA333" s="498"/>
      <c r="BB333" s="481"/>
      <c r="BC333" s="471"/>
      <c r="BD333" s="477"/>
      <c r="BE333" s="471"/>
      <c r="BF333" s="477"/>
      <c r="BG333" s="472"/>
      <c r="BH333" s="477"/>
      <c r="BI333" s="472"/>
      <c r="BJ333" s="477"/>
      <c r="BK333" s="471"/>
      <c r="BL333" s="477"/>
      <c r="BM333" s="471"/>
      <c r="BN333" s="477"/>
      <c r="BO333" s="471"/>
      <c r="BP333" s="481"/>
      <c r="BQ333" s="481"/>
      <c r="BR333" s="481"/>
      <c r="BS333" s="481"/>
      <c r="BT333" s="481"/>
      <c r="BU333" s="473"/>
      <c r="BV333" s="466"/>
      <c r="BW333" s="473"/>
      <c r="BX333" s="466"/>
    </row>
    <row r="334" spans="1:76" ht="17" customHeight="1" x14ac:dyDescent="0.35">
      <c r="A334" s="516"/>
      <c r="B334" s="482" t="s">
        <v>2</v>
      </c>
      <c r="C334" s="519" t="s">
        <v>26</v>
      </c>
      <c r="D334" s="489">
        <v>60</v>
      </c>
      <c r="E334" s="492">
        <v>8</v>
      </c>
      <c r="F334" s="129">
        <v>15</v>
      </c>
      <c r="G334" s="130">
        <f>'Anchor-AI'!L332</f>
        <v>0</v>
      </c>
      <c r="H334" s="131">
        <f>'Anchor-AI'!M332</f>
        <v>0</v>
      </c>
      <c r="I334" s="131">
        <f>'Anchor-AI'!N332</f>
        <v>0</v>
      </c>
      <c r="J334" s="131">
        <f>'Anchor-AI'!O332</f>
        <v>0</v>
      </c>
      <c r="K334" s="131">
        <f>(Summary!$C$58*H334+Summary!$C$59*I334+Summary!$C$60*J334)/Summary!$C$61</f>
        <v>0</v>
      </c>
      <c r="L334" s="131">
        <f>'Anchor-AI'!P332</f>
        <v>0</v>
      </c>
      <c r="M334" s="131">
        <f>'Anchor-AI'!Q332</f>
        <v>0</v>
      </c>
      <c r="N334" s="131">
        <f>'Anchor-AI'!R332</f>
        <v>0</v>
      </c>
      <c r="O334" s="131">
        <f>'Anchor-AI'!S332</f>
        <v>0</v>
      </c>
      <c r="P334" s="131">
        <f>'Anchor-AI'!T332</f>
        <v>0</v>
      </c>
      <c r="Q334" s="131">
        <f>'Anchor-AI'!U332</f>
        <v>0</v>
      </c>
      <c r="R334" s="131">
        <f>'Anchor-AI'!V332</f>
        <v>0</v>
      </c>
      <c r="S334" s="131">
        <f>'Anchor-AI'!W332</f>
        <v>0</v>
      </c>
      <c r="T334" s="131">
        <f>'Anchor-AI'!X332</f>
        <v>0</v>
      </c>
      <c r="U334" s="131">
        <f>10*LOG10(1/((Summary!$C$75/10^(R334/10)+Summary!$C$76/10^(S334/10)+Summary!$C$77/10^(T334/10))/Summary!$C$78))</f>
        <v>0</v>
      </c>
      <c r="V334" s="131">
        <f>'Anchor-AI'!Y332</f>
        <v>0</v>
      </c>
      <c r="W334" s="131">
        <f>'Anchor-AI'!Z332</f>
        <v>0</v>
      </c>
      <c r="X334" s="132">
        <f t="shared" si="23"/>
        <v>0</v>
      </c>
      <c r="Y334" s="133"/>
      <c r="Z334" s="130">
        <f>'Test-AI'!L332</f>
        <v>0</v>
      </c>
      <c r="AA334" s="380">
        <f>'Test-AI'!M332</f>
        <v>0</v>
      </c>
      <c r="AB334" s="380">
        <f>'Test-AI'!N332</f>
        <v>0</v>
      </c>
      <c r="AC334" s="380">
        <f>'Test-AI'!O332</f>
        <v>0</v>
      </c>
      <c r="AD334" s="380">
        <f>(Summary!$C$58*AA334+Summary!$C$59*AB334+Summary!$C$60*AC334)/Summary!$C$61</f>
        <v>0</v>
      </c>
      <c r="AE334" s="380">
        <f>'Test-AI'!P332</f>
        <v>0</v>
      </c>
      <c r="AF334" s="380">
        <f>'Test-AI'!Q332</f>
        <v>0</v>
      </c>
      <c r="AG334" s="380">
        <f>'Test-AI'!R332</f>
        <v>0</v>
      </c>
      <c r="AH334" s="380">
        <f>'Test-AI'!S332</f>
        <v>0</v>
      </c>
      <c r="AI334" s="380">
        <f>'Test-AI'!T332</f>
        <v>0</v>
      </c>
      <c r="AJ334" s="380">
        <f>'Test-AI'!U332</f>
        <v>0</v>
      </c>
      <c r="AK334" s="380">
        <f>'Test-AI'!V332</f>
        <v>0</v>
      </c>
      <c r="AL334" s="380">
        <f>'Test-AI'!W332</f>
        <v>0</v>
      </c>
      <c r="AM334" s="380">
        <f>'Test-AI'!X332</f>
        <v>0</v>
      </c>
      <c r="AN334" s="380">
        <f>10*LOG10(1/((Summary!$C$75/10^(AK334/10)+Summary!$C$76/10^(AL334/10)+Summary!$C$77/10^(AM334/10))/Summary!$C$78))</f>
        <v>0</v>
      </c>
      <c r="AO334" s="131">
        <f>'Test-AI'!Y332</f>
        <v>0</v>
      </c>
      <c r="AP334" s="131">
        <f>'Test-AI'!Z332</f>
        <v>0</v>
      </c>
      <c r="AQ334" s="132">
        <f t="shared" si="24"/>
        <v>0</v>
      </c>
      <c r="AR334" s="134" t="e">
        <f t="shared" si="25"/>
        <v>#DIV/0!</v>
      </c>
      <c r="AS334" s="135" t="e">
        <f t="shared" si="26"/>
        <v>#DIV/0!</v>
      </c>
      <c r="AT334" s="136"/>
      <c r="AU334" s="136"/>
      <c r="AV334" s="495" t="s">
        <v>121</v>
      </c>
      <c r="AW334" s="478" t="e" cm="1">
        <f t="array" ref="AW334">bdRateExtend($G334:$G337,H334:H337,$Z334:$Z337,AA334:AA337)</f>
        <v>#VALUE!</v>
      </c>
      <c r="AX334" s="479" t="e" cm="1">
        <f t="array" ref="AX334">bdRateExtend($G334:$G339,H334:H339,$Z334:$Z339,AA334:AA339)</f>
        <v>#VALUE!</v>
      </c>
      <c r="AY334" s="479" t="e" cm="1">
        <f t="array" ref="AY334">bdRateExtend($G334:$G339,I334:I339,$Z334:$Z339,AB334:AB339)</f>
        <v>#VALUE!</v>
      </c>
      <c r="AZ334" s="496" t="e" cm="1">
        <f t="array" ref="AZ334">bdRateExtend($G334:$G339,J334:J339,$Z334:$Z339,AC334:AC339)</f>
        <v>#VALUE!</v>
      </c>
      <c r="BA334" s="496" t="e" cm="1">
        <f t="array" ref="BA334">bdRateExtend($G334:$G339,K334:K339,$Z334:$Z339,AD334:AD339)</f>
        <v>#VALUE!</v>
      </c>
      <c r="BB334" s="479" t="e">
        <f>(Summary!$C$89*AX334+Summary!$C$90*AY334+Summary!$C$91*AZ334)/Summary!$C$92</f>
        <v>#VALUE!</v>
      </c>
      <c r="BC334" s="478" t="e" cm="1">
        <f t="array" ref="BC334">bdRateExtend($G334:$G337,L334:L337,$Z334:$Z337,AE334:AE337)</f>
        <v>#VALUE!</v>
      </c>
      <c r="BD334" s="475" t="e" cm="1">
        <f t="array" ref="BD334">bdRateExtend($G334:$G339,L334:L339,$Z334:$Z339,AE334:AE339)</f>
        <v>#VALUE!</v>
      </c>
      <c r="BE334" s="478" t="e" cm="1">
        <f t="array" ref="BE334">bdRateExtend($G334:$G337,M334:M337,$Z334:$Z337,AF334:AF337)</f>
        <v>#VALUE!</v>
      </c>
      <c r="BF334" s="475" t="e" cm="1">
        <f t="array" ref="BF334">bdRateExtend($G334:$G339,M334:M339,$Z334:$Z339,AF334:AF339)</f>
        <v>#VALUE!</v>
      </c>
      <c r="BG334" s="474" t="e" cm="1">
        <f t="array" ref="BG334">bdRateExtend($G334:$G337,N334:N337,$Z334:$Z337,AG334:AG337,"None", FALSE,1)</f>
        <v>#VALUE!</v>
      </c>
      <c r="BH334" s="475" t="e" cm="1">
        <f t="array" ref="BH334">bdRateExtend($G334:$G339,N334:N339,$Z334:$Z339,AG334:AG339,"None", FALSE,1)</f>
        <v>#VALUE!</v>
      </c>
      <c r="BI334" s="474" t="e" cm="1">
        <f t="array" ref="BI334">bdRateExtend($G334:$G337,O334:O337,$Z334:$Z337,AH334:AH337,"None", FALSE,1)</f>
        <v>#VALUE!</v>
      </c>
      <c r="BJ334" s="475" t="e" cm="1">
        <f t="array" ref="BJ334">bdRateExtend($G334:$G339,O334:O339,$Z334:$Z339,AH334:AH339,"None", FALSE,1)</f>
        <v>#VALUE!</v>
      </c>
      <c r="BK334" s="478" t="e" cm="1">
        <f t="array" ref="BK334">bdRateExtend($G334:$G337,P334:P337,$Z334:$Z337,AI334:AI337)</f>
        <v>#VALUE!</v>
      </c>
      <c r="BL334" s="475" t="e" cm="1">
        <f t="array" ref="BL334">bdRateExtend($G334:$G339,P334:P339,$Z334:$Z339,AI334:AI339)</f>
        <v>#VALUE!</v>
      </c>
      <c r="BM334" s="478" t="e" cm="1">
        <f t="array" ref="BM334">bdRateExtend($G334:$G337,Q334:Q337,$Z334:$Z337,AJ334:AJ337)</f>
        <v>#VALUE!</v>
      </c>
      <c r="BN334" s="475" t="e" cm="1">
        <f t="array" ref="BN334">bdRateExtend($G334:$G339,Q334:Q339,$Z334:$Z339,AJ334:AJ339)</f>
        <v>#VALUE!</v>
      </c>
      <c r="BO334" s="478" t="e" cm="1">
        <f t="array" ref="BO334">bdRateExtend($G334:$G337,R334:R337,$Z334:$Z337,AK334:AK337)</f>
        <v>#VALUE!</v>
      </c>
      <c r="BP334" s="479" t="e" cm="1">
        <f t="array" ref="BP334">bdRateExtend($G334:$G339,R334:R339,$Z334:$Z339,AK334:AK339)</f>
        <v>#VALUE!</v>
      </c>
      <c r="BQ334" s="479" t="e" cm="1">
        <f t="array" ref="BQ334">bdRateExtend($G334:$G339,S334:S339,$Z334:$Z339,AL334:AL339)</f>
        <v>#VALUE!</v>
      </c>
      <c r="BR334" s="479" t="e" cm="1">
        <f t="array" ref="BR334">bdRateExtend($G334:$G339,T334:T339,$Z334:$Z339,AM334:AM339)</f>
        <v>#VALUE!</v>
      </c>
      <c r="BS334" s="479" t="e" cm="1">
        <f t="array" ref="BS334">bdRateExtend($G334:$G339,U334:U339,$Z334:$Z339,AN334:AN339)</f>
        <v>#VALUE!</v>
      </c>
      <c r="BT334" s="479" t="e">
        <f>(Summary!$C$103*BP334+Summary!$C$104*BQ334+Summary!$C$105*BR334)/Summary!$C$106</f>
        <v>#VALUE!</v>
      </c>
      <c r="BU334" s="462" cm="1">
        <f t="array" ref="BU334">testVMAFRange($G334:$G337,N334:N337,$Z334:$Z337,AG334:AG337)</f>
        <v>0</v>
      </c>
      <c r="BV334" s="464" cm="1">
        <f t="array" ref="BV334">testVMAFRange($G334:$G339,N334:N339,$Z334:$Z339,AG334:AG339)</f>
        <v>0</v>
      </c>
      <c r="BW334" s="462" cm="1">
        <f t="array" ref="BW334">testVMAFRange($G334:$G337,O334:O337,$Z334:$Z337,AH334:AH337)</f>
        <v>0</v>
      </c>
      <c r="BX334" s="464" cm="1">
        <f t="array" ref="BX334">testVMAFRange($G334:$G339,O334:O339,$Z334:$Z339,AH334:AH339)</f>
        <v>0</v>
      </c>
    </row>
    <row r="335" spans="1:76" ht="17" customHeight="1" x14ac:dyDescent="0.35">
      <c r="A335" s="516"/>
      <c r="B335" s="483"/>
      <c r="C335" s="520"/>
      <c r="D335" s="490"/>
      <c r="E335" s="493"/>
      <c r="F335" s="138">
        <v>23</v>
      </c>
      <c r="G335" s="139">
        <f>'Anchor-AI'!L333</f>
        <v>0</v>
      </c>
      <c r="H335" s="140">
        <f>'Anchor-AI'!M333</f>
        <v>0</v>
      </c>
      <c r="I335" s="140">
        <f>'Anchor-AI'!N333</f>
        <v>0</v>
      </c>
      <c r="J335" s="140">
        <f>'Anchor-AI'!O333</f>
        <v>0</v>
      </c>
      <c r="K335" s="140">
        <f>(Summary!$C$58*H335+Summary!$C$59*I335+Summary!$C$60*J335)/Summary!$C$61</f>
        <v>0</v>
      </c>
      <c r="L335" s="140">
        <f>'Anchor-AI'!P333</f>
        <v>0</v>
      </c>
      <c r="M335" s="140">
        <f>'Anchor-AI'!Q333</f>
        <v>0</v>
      </c>
      <c r="N335" s="140">
        <f>'Anchor-AI'!R333</f>
        <v>0</v>
      </c>
      <c r="O335" s="140">
        <f>'Anchor-AI'!S333</f>
        <v>0</v>
      </c>
      <c r="P335" s="140">
        <f>'Anchor-AI'!T333</f>
        <v>0</v>
      </c>
      <c r="Q335" s="140">
        <f>'Anchor-AI'!U333</f>
        <v>0</v>
      </c>
      <c r="R335" s="140">
        <f>'Anchor-AI'!V333</f>
        <v>0</v>
      </c>
      <c r="S335" s="140">
        <f>'Anchor-AI'!W333</f>
        <v>0</v>
      </c>
      <c r="T335" s="140">
        <f>'Anchor-AI'!X333</f>
        <v>0</v>
      </c>
      <c r="U335" s="140">
        <f>10*LOG10(1/((Summary!$C$75/10^(R335/10)+Summary!$C$76/10^(S335/10)+Summary!$C$77/10^(T335/10))/Summary!$C$78))</f>
        <v>0</v>
      </c>
      <c r="V335" s="140">
        <f>'Anchor-AI'!Y333</f>
        <v>0</v>
      </c>
      <c r="W335" s="140">
        <f>'Anchor-AI'!Z333</f>
        <v>0</v>
      </c>
      <c r="X335" s="141">
        <f t="shared" si="23"/>
        <v>0</v>
      </c>
      <c r="Y335" s="133"/>
      <c r="Z335" s="139">
        <f>'Test-AI'!L333</f>
        <v>0</v>
      </c>
      <c r="AA335" s="381">
        <f>'Test-AI'!M333</f>
        <v>0</v>
      </c>
      <c r="AB335" s="381">
        <f>'Test-AI'!N333</f>
        <v>0</v>
      </c>
      <c r="AC335" s="381">
        <f>'Test-AI'!O333</f>
        <v>0</v>
      </c>
      <c r="AD335" s="381">
        <f>(Summary!$C$58*AA335+Summary!$C$59*AB335+Summary!$C$60*AC335)/Summary!$C$61</f>
        <v>0</v>
      </c>
      <c r="AE335" s="381">
        <f>'Test-AI'!P333</f>
        <v>0</v>
      </c>
      <c r="AF335" s="381">
        <f>'Test-AI'!Q333</f>
        <v>0</v>
      </c>
      <c r="AG335" s="381">
        <f>'Test-AI'!R333</f>
        <v>0</v>
      </c>
      <c r="AH335" s="381">
        <f>'Test-AI'!S333</f>
        <v>0</v>
      </c>
      <c r="AI335" s="381">
        <f>'Test-AI'!T333</f>
        <v>0</v>
      </c>
      <c r="AJ335" s="381">
        <f>'Test-AI'!U333</f>
        <v>0</v>
      </c>
      <c r="AK335" s="381">
        <f>'Test-AI'!V333</f>
        <v>0</v>
      </c>
      <c r="AL335" s="381">
        <f>'Test-AI'!W333</f>
        <v>0</v>
      </c>
      <c r="AM335" s="381">
        <f>'Test-AI'!X333</f>
        <v>0</v>
      </c>
      <c r="AN335" s="381">
        <f>10*LOG10(1/((Summary!$C$75/10^(AK335/10)+Summary!$C$76/10^(AL335/10)+Summary!$C$77/10^(AM335/10))/Summary!$C$78))</f>
        <v>0</v>
      </c>
      <c r="AO335" s="140">
        <f>'Test-AI'!Y333</f>
        <v>0</v>
      </c>
      <c r="AP335" s="140">
        <f>'Test-AI'!Z333</f>
        <v>0</v>
      </c>
      <c r="AQ335" s="141">
        <f t="shared" si="24"/>
        <v>0</v>
      </c>
      <c r="AR335" s="142" t="e">
        <f t="shared" si="25"/>
        <v>#DIV/0!</v>
      </c>
      <c r="AS335" s="143" t="e">
        <f t="shared" si="26"/>
        <v>#DIV/0!</v>
      </c>
      <c r="AT335" s="136"/>
      <c r="AU335" s="136"/>
      <c r="AV335" s="467"/>
      <c r="AW335" s="468"/>
      <c r="AX335" s="480"/>
      <c r="AY335" s="480"/>
      <c r="AZ335" s="497"/>
      <c r="BA335" s="497"/>
      <c r="BB335" s="480"/>
      <c r="BC335" s="468"/>
      <c r="BD335" s="476"/>
      <c r="BE335" s="468"/>
      <c r="BF335" s="476"/>
      <c r="BG335" s="469"/>
      <c r="BH335" s="476"/>
      <c r="BI335" s="469"/>
      <c r="BJ335" s="476"/>
      <c r="BK335" s="468"/>
      <c r="BL335" s="476"/>
      <c r="BM335" s="468"/>
      <c r="BN335" s="476"/>
      <c r="BO335" s="468"/>
      <c r="BP335" s="480"/>
      <c r="BQ335" s="480"/>
      <c r="BR335" s="480"/>
      <c r="BS335" s="480"/>
      <c r="BT335" s="480"/>
      <c r="BU335" s="463"/>
      <c r="BV335" s="465"/>
      <c r="BW335" s="463"/>
      <c r="BX335" s="465"/>
    </row>
    <row r="336" spans="1:76" ht="17" customHeight="1" x14ac:dyDescent="0.35">
      <c r="A336" s="516"/>
      <c r="B336" s="483"/>
      <c r="C336" s="520"/>
      <c r="D336" s="490"/>
      <c r="E336" s="493"/>
      <c r="F336" s="138">
        <v>31</v>
      </c>
      <c r="G336" s="139">
        <f>'Anchor-AI'!L334</f>
        <v>0</v>
      </c>
      <c r="H336" s="140">
        <f>'Anchor-AI'!M334</f>
        <v>0</v>
      </c>
      <c r="I336" s="140">
        <f>'Anchor-AI'!N334</f>
        <v>0</v>
      </c>
      <c r="J336" s="140">
        <f>'Anchor-AI'!O334</f>
        <v>0</v>
      </c>
      <c r="K336" s="140">
        <f>(Summary!$C$58*H336+Summary!$C$59*I336+Summary!$C$60*J336)/Summary!$C$61</f>
        <v>0</v>
      </c>
      <c r="L336" s="140">
        <f>'Anchor-AI'!P334</f>
        <v>0</v>
      </c>
      <c r="M336" s="140">
        <f>'Anchor-AI'!Q334</f>
        <v>0</v>
      </c>
      <c r="N336" s="140">
        <f>'Anchor-AI'!R334</f>
        <v>0</v>
      </c>
      <c r="O336" s="140">
        <f>'Anchor-AI'!S334</f>
        <v>0</v>
      </c>
      <c r="P336" s="140">
        <f>'Anchor-AI'!T334</f>
        <v>0</v>
      </c>
      <c r="Q336" s="140">
        <f>'Anchor-AI'!U334</f>
        <v>0</v>
      </c>
      <c r="R336" s="140">
        <f>'Anchor-AI'!V334</f>
        <v>0</v>
      </c>
      <c r="S336" s="140">
        <f>'Anchor-AI'!W334</f>
        <v>0</v>
      </c>
      <c r="T336" s="140">
        <f>'Anchor-AI'!X334</f>
        <v>0</v>
      </c>
      <c r="U336" s="140">
        <f>10*LOG10(1/((Summary!$C$75/10^(R336/10)+Summary!$C$76/10^(S336/10)+Summary!$C$77/10^(T336/10))/Summary!$C$78))</f>
        <v>0</v>
      </c>
      <c r="V336" s="140">
        <f>'Anchor-AI'!Y334</f>
        <v>0</v>
      </c>
      <c r="W336" s="140">
        <f>'Anchor-AI'!Z334</f>
        <v>0</v>
      </c>
      <c r="X336" s="141">
        <f t="shared" si="23"/>
        <v>0</v>
      </c>
      <c r="Y336" s="133"/>
      <c r="Z336" s="139">
        <f>'Test-AI'!L334</f>
        <v>0</v>
      </c>
      <c r="AA336" s="381">
        <f>'Test-AI'!M334</f>
        <v>0</v>
      </c>
      <c r="AB336" s="381">
        <f>'Test-AI'!N334</f>
        <v>0</v>
      </c>
      <c r="AC336" s="381">
        <f>'Test-AI'!O334</f>
        <v>0</v>
      </c>
      <c r="AD336" s="381">
        <f>(Summary!$C$58*AA336+Summary!$C$59*AB336+Summary!$C$60*AC336)/Summary!$C$61</f>
        <v>0</v>
      </c>
      <c r="AE336" s="381">
        <f>'Test-AI'!P334</f>
        <v>0</v>
      </c>
      <c r="AF336" s="381">
        <f>'Test-AI'!Q334</f>
        <v>0</v>
      </c>
      <c r="AG336" s="381">
        <f>'Test-AI'!R334</f>
        <v>0</v>
      </c>
      <c r="AH336" s="381">
        <f>'Test-AI'!S334</f>
        <v>0</v>
      </c>
      <c r="AI336" s="381">
        <f>'Test-AI'!T334</f>
        <v>0</v>
      </c>
      <c r="AJ336" s="381">
        <f>'Test-AI'!U334</f>
        <v>0</v>
      </c>
      <c r="AK336" s="381">
        <f>'Test-AI'!V334</f>
        <v>0</v>
      </c>
      <c r="AL336" s="381">
        <f>'Test-AI'!W334</f>
        <v>0</v>
      </c>
      <c r="AM336" s="381">
        <f>'Test-AI'!X334</f>
        <v>0</v>
      </c>
      <c r="AN336" s="381">
        <f>10*LOG10(1/((Summary!$C$75/10^(AK336/10)+Summary!$C$76/10^(AL336/10)+Summary!$C$77/10^(AM336/10))/Summary!$C$78))</f>
        <v>0</v>
      </c>
      <c r="AO336" s="140">
        <f>'Test-AI'!Y334</f>
        <v>0</v>
      </c>
      <c r="AP336" s="140">
        <f>'Test-AI'!Z334</f>
        <v>0</v>
      </c>
      <c r="AQ336" s="141">
        <f t="shared" si="24"/>
        <v>0</v>
      </c>
      <c r="AR336" s="142" t="e">
        <f t="shared" si="25"/>
        <v>#DIV/0!</v>
      </c>
      <c r="AS336" s="143" t="e">
        <f t="shared" si="26"/>
        <v>#DIV/0!</v>
      </c>
      <c r="AT336" s="136"/>
      <c r="AU336" s="136"/>
      <c r="AV336" s="467" t="s">
        <v>122</v>
      </c>
      <c r="AW336" s="468" t="e" cm="1">
        <f t="array" ref="AW336">bdRateExtend($G335:$G338,H335:H338,$Z335:$Z338,AA335:AA338)</f>
        <v>#VALUE!</v>
      </c>
      <c r="AX336" s="480"/>
      <c r="AY336" s="480"/>
      <c r="AZ336" s="497"/>
      <c r="BA336" s="497"/>
      <c r="BB336" s="480"/>
      <c r="BC336" s="468" t="e" cm="1">
        <f t="array" ref="BC336">bdRateExtend($G335:$G338,L335:L338,$Z335:$Z338,AE335:AE338)</f>
        <v>#VALUE!</v>
      </c>
      <c r="BD336" s="476"/>
      <c r="BE336" s="468" t="e" cm="1">
        <f t="array" ref="BE336">bdRateExtend($G335:$G338,M335:M338,$Z335:$Z338,AF335:AF338)</f>
        <v>#VALUE!</v>
      </c>
      <c r="BF336" s="476"/>
      <c r="BG336" s="469" t="e" cm="1">
        <f t="array" ref="BG336">bdRateExtend($G335:$G338,N335:N338,$Z335:$Z338,AG335:AG338,"None", FALSE,1)</f>
        <v>#VALUE!</v>
      </c>
      <c r="BH336" s="476"/>
      <c r="BI336" s="469" t="e" cm="1">
        <f t="array" ref="BI336">bdRateExtend($G335:$G338,O335:O338,$Z335:$Z338,AH335:AH338,"None", FALSE,1)</f>
        <v>#VALUE!</v>
      </c>
      <c r="BJ336" s="476"/>
      <c r="BK336" s="468" t="e" cm="1">
        <f t="array" ref="BK336">bdRateExtend($G335:$G338,P335:P338,$Z335:$Z338,AI335:AI338)</f>
        <v>#VALUE!</v>
      </c>
      <c r="BL336" s="476"/>
      <c r="BM336" s="468" t="e" cm="1">
        <f t="array" ref="BM336">bdRateExtend($G335:$G338,Q335:Q338,$Z335:$Z338,AJ335:AJ338)</f>
        <v>#VALUE!</v>
      </c>
      <c r="BN336" s="476"/>
      <c r="BO336" s="468" t="e" cm="1">
        <f t="array" ref="BO336">bdRateExtend($G335:$G338,R335:R338,$Z335:$Z338,AK335:AK338)</f>
        <v>#VALUE!</v>
      </c>
      <c r="BP336" s="480"/>
      <c r="BQ336" s="480"/>
      <c r="BR336" s="480"/>
      <c r="BS336" s="480"/>
      <c r="BT336" s="480"/>
      <c r="BU336" s="463" cm="1">
        <f t="array" ref="BU336">testVMAFRange($G335:$G338,N335:N338,$Z335:$Z338,AG335:AG338)</f>
        <v>0</v>
      </c>
      <c r="BV336" s="465"/>
      <c r="BW336" s="463" cm="1">
        <f t="array" ref="BW336">testVMAFRange($G335:$G338,O335:O338,$Z335:$Z338,AH335:AH338)</f>
        <v>0</v>
      </c>
      <c r="BX336" s="465"/>
    </row>
    <row r="337" spans="1:76" ht="17" customHeight="1" x14ac:dyDescent="0.35">
      <c r="A337" s="516"/>
      <c r="B337" s="483"/>
      <c r="C337" s="520"/>
      <c r="D337" s="490"/>
      <c r="E337" s="493"/>
      <c r="F337" s="138">
        <v>39</v>
      </c>
      <c r="G337" s="139">
        <f>'Anchor-AI'!L335</f>
        <v>0</v>
      </c>
      <c r="H337" s="140">
        <f>'Anchor-AI'!M335</f>
        <v>0</v>
      </c>
      <c r="I337" s="140">
        <f>'Anchor-AI'!N335</f>
        <v>0</v>
      </c>
      <c r="J337" s="140">
        <f>'Anchor-AI'!O335</f>
        <v>0</v>
      </c>
      <c r="K337" s="140">
        <f>(Summary!$C$58*H337+Summary!$C$59*I337+Summary!$C$60*J337)/Summary!$C$61</f>
        <v>0</v>
      </c>
      <c r="L337" s="140">
        <f>'Anchor-AI'!P335</f>
        <v>0</v>
      </c>
      <c r="M337" s="140">
        <f>'Anchor-AI'!Q335</f>
        <v>0</v>
      </c>
      <c r="N337" s="140">
        <f>'Anchor-AI'!R335</f>
        <v>0</v>
      </c>
      <c r="O337" s="140">
        <f>'Anchor-AI'!S335</f>
        <v>0</v>
      </c>
      <c r="P337" s="140">
        <f>'Anchor-AI'!T335</f>
        <v>0</v>
      </c>
      <c r="Q337" s="140">
        <f>'Anchor-AI'!U335</f>
        <v>0</v>
      </c>
      <c r="R337" s="140">
        <f>'Anchor-AI'!V335</f>
        <v>0</v>
      </c>
      <c r="S337" s="140">
        <f>'Anchor-AI'!W335</f>
        <v>0</v>
      </c>
      <c r="T337" s="140">
        <f>'Anchor-AI'!X335</f>
        <v>0</v>
      </c>
      <c r="U337" s="140">
        <f>10*LOG10(1/((Summary!$C$75/10^(R337/10)+Summary!$C$76/10^(S337/10)+Summary!$C$77/10^(T337/10))/Summary!$C$78))</f>
        <v>0</v>
      </c>
      <c r="V337" s="140">
        <f>'Anchor-AI'!Y335</f>
        <v>0</v>
      </c>
      <c r="W337" s="140">
        <f>'Anchor-AI'!Z335</f>
        <v>0</v>
      </c>
      <c r="X337" s="141">
        <f t="shared" si="23"/>
        <v>0</v>
      </c>
      <c r="Y337" s="133"/>
      <c r="Z337" s="139">
        <f>'Test-AI'!L335</f>
        <v>0</v>
      </c>
      <c r="AA337" s="381">
        <f>'Test-AI'!M335</f>
        <v>0</v>
      </c>
      <c r="AB337" s="381">
        <f>'Test-AI'!N335</f>
        <v>0</v>
      </c>
      <c r="AC337" s="381">
        <f>'Test-AI'!O335</f>
        <v>0</v>
      </c>
      <c r="AD337" s="381">
        <f>(Summary!$C$58*AA337+Summary!$C$59*AB337+Summary!$C$60*AC337)/Summary!$C$61</f>
        <v>0</v>
      </c>
      <c r="AE337" s="381">
        <f>'Test-AI'!P335</f>
        <v>0</v>
      </c>
      <c r="AF337" s="381">
        <f>'Test-AI'!Q335</f>
        <v>0</v>
      </c>
      <c r="AG337" s="381">
        <f>'Test-AI'!R335</f>
        <v>0</v>
      </c>
      <c r="AH337" s="381">
        <f>'Test-AI'!S335</f>
        <v>0</v>
      </c>
      <c r="AI337" s="381">
        <f>'Test-AI'!T335</f>
        <v>0</v>
      </c>
      <c r="AJ337" s="381">
        <f>'Test-AI'!U335</f>
        <v>0</v>
      </c>
      <c r="AK337" s="381">
        <f>'Test-AI'!V335</f>
        <v>0</v>
      </c>
      <c r="AL337" s="381">
        <f>'Test-AI'!W335</f>
        <v>0</v>
      </c>
      <c r="AM337" s="381">
        <f>'Test-AI'!X335</f>
        <v>0</v>
      </c>
      <c r="AN337" s="381">
        <f>10*LOG10(1/((Summary!$C$75/10^(AK337/10)+Summary!$C$76/10^(AL337/10)+Summary!$C$77/10^(AM337/10))/Summary!$C$78))</f>
        <v>0</v>
      </c>
      <c r="AO337" s="140">
        <f>'Test-AI'!Y335</f>
        <v>0</v>
      </c>
      <c r="AP337" s="140">
        <f>'Test-AI'!Z335</f>
        <v>0</v>
      </c>
      <c r="AQ337" s="141">
        <f t="shared" si="24"/>
        <v>0</v>
      </c>
      <c r="AR337" s="142" t="e">
        <f t="shared" si="25"/>
        <v>#DIV/0!</v>
      </c>
      <c r="AS337" s="143" t="e">
        <f t="shared" si="26"/>
        <v>#DIV/0!</v>
      </c>
      <c r="AT337" s="136"/>
      <c r="AU337" s="136"/>
      <c r="AV337" s="467"/>
      <c r="AW337" s="468"/>
      <c r="AX337" s="480"/>
      <c r="AY337" s="480"/>
      <c r="AZ337" s="497"/>
      <c r="BA337" s="497"/>
      <c r="BB337" s="480"/>
      <c r="BC337" s="468"/>
      <c r="BD337" s="476"/>
      <c r="BE337" s="468"/>
      <c r="BF337" s="476"/>
      <c r="BG337" s="469"/>
      <c r="BH337" s="476"/>
      <c r="BI337" s="469"/>
      <c r="BJ337" s="476"/>
      <c r="BK337" s="468"/>
      <c r="BL337" s="476"/>
      <c r="BM337" s="468"/>
      <c r="BN337" s="476"/>
      <c r="BO337" s="468"/>
      <c r="BP337" s="480"/>
      <c r="BQ337" s="480"/>
      <c r="BR337" s="480"/>
      <c r="BS337" s="480"/>
      <c r="BT337" s="480"/>
      <c r="BU337" s="463"/>
      <c r="BV337" s="465"/>
      <c r="BW337" s="463"/>
      <c r="BX337" s="465"/>
    </row>
    <row r="338" spans="1:76" ht="17" customHeight="1" x14ac:dyDescent="0.35">
      <c r="A338" s="516"/>
      <c r="B338" s="483"/>
      <c r="C338" s="520"/>
      <c r="D338" s="490"/>
      <c r="E338" s="493"/>
      <c r="F338" s="138">
        <v>47</v>
      </c>
      <c r="G338" s="139">
        <f>'Anchor-AI'!L336</f>
        <v>0</v>
      </c>
      <c r="H338" s="140">
        <f>'Anchor-AI'!M336</f>
        <v>0</v>
      </c>
      <c r="I338" s="140">
        <f>'Anchor-AI'!N336</f>
        <v>0</v>
      </c>
      <c r="J338" s="140">
        <f>'Anchor-AI'!O336</f>
        <v>0</v>
      </c>
      <c r="K338" s="140">
        <f>(Summary!$C$58*H338+Summary!$C$59*I338+Summary!$C$60*J338)/Summary!$C$61</f>
        <v>0</v>
      </c>
      <c r="L338" s="140">
        <f>'Anchor-AI'!P336</f>
        <v>0</v>
      </c>
      <c r="M338" s="140">
        <f>'Anchor-AI'!Q336</f>
        <v>0</v>
      </c>
      <c r="N338" s="140">
        <f>'Anchor-AI'!R336</f>
        <v>0</v>
      </c>
      <c r="O338" s="140">
        <f>'Anchor-AI'!S336</f>
        <v>0</v>
      </c>
      <c r="P338" s="140">
        <f>'Anchor-AI'!T336</f>
        <v>0</v>
      </c>
      <c r="Q338" s="140">
        <f>'Anchor-AI'!U336</f>
        <v>0</v>
      </c>
      <c r="R338" s="140">
        <f>'Anchor-AI'!V336</f>
        <v>0</v>
      </c>
      <c r="S338" s="140">
        <f>'Anchor-AI'!W336</f>
        <v>0</v>
      </c>
      <c r="T338" s="140">
        <f>'Anchor-AI'!X336</f>
        <v>0</v>
      </c>
      <c r="U338" s="140">
        <f>10*LOG10(1/((Summary!$C$75/10^(R338/10)+Summary!$C$76/10^(S338/10)+Summary!$C$77/10^(T338/10))/Summary!$C$78))</f>
        <v>0</v>
      </c>
      <c r="V338" s="140">
        <f>'Anchor-AI'!Y336</f>
        <v>0</v>
      </c>
      <c r="W338" s="140">
        <f>'Anchor-AI'!Z336</f>
        <v>0</v>
      </c>
      <c r="X338" s="141">
        <f t="shared" si="23"/>
        <v>0</v>
      </c>
      <c r="Y338" s="133"/>
      <c r="Z338" s="139">
        <f>'Test-AI'!L336</f>
        <v>0</v>
      </c>
      <c r="AA338" s="381">
        <f>'Test-AI'!M336</f>
        <v>0</v>
      </c>
      <c r="AB338" s="381">
        <f>'Test-AI'!N336</f>
        <v>0</v>
      </c>
      <c r="AC338" s="381">
        <f>'Test-AI'!O336</f>
        <v>0</v>
      </c>
      <c r="AD338" s="381">
        <f>(Summary!$C$58*AA338+Summary!$C$59*AB338+Summary!$C$60*AC338)/Summary!$C$61</f>
        <v>0</v>
      </c>
      <c r="AE338" s="381">
        <f>'Test-AI'!P336</f>
        <v>0</v>
      </c>
      <c r="AF338" s="381">
        <f>'Test-AI'!Q336</f>
        <v>0</v>
      </c>
      <c r="AG338" s="381">
        <f>'Test-AI'!R336</f>
        <v>0</v>
      </c>
      <c r="AH338" s="381">
        <f>'Test-AI'!S336</f>
        <v>0</v>
      </c>
      <c r="AI338" s="381">
        <f>'Test-AI'!T336</f>
        <v>0</v>
      </c>
      <c r="AJ338" s="381">
        <f>'Test-AI'!U336</f>
        <v>0</v>
      </c>
      <c r="AK338" s="381">
        <f>'Test-AI'!V336</f>
        <v>0</v>
      </c>
      <c r="AL338" s="381">
        <f>'Test-AI'!W336</f>
        <v>0</v>
      </c>
      <c r="AM338" s="381">
        <f>'Test-AI'!X336</f>
        <v>0</v>
      </c>
      <c r="AN338" s="381">
        <f>10*LOG10(1/((Summary!$C$75/10^(AK338/10)+Summary!$C$76/10^(AL338/10)+Summary!$C$77/10^(AM338/10))/Summary!$C$78))</f>
        <v>0</v>
      </c>
      <c r="AO338" s="140">
        <f>'Test-AI'!Y336</f>
        <v>0</v>
      </c>
      <c r="AP338" s="140">
        <f>'Test-AI'!Z336</f>
        <v>0</v>
      </c>
      <c r="AQ338" s="141">
        <f t="shared" si="24"/>
        <v>0</v>
      </c>
      <c r="AR338" s="142" t="e">
        <f t="shared" si="25"/>
        <v>#DIV/0!</v>
      </c>
      <c r="AS338" s="143" t="e">
        <f t="shared" si="26"/>
        <v>#DIV/0!</v>
      </c>
      <c r="AT338" s="136"/>
      <c r="AU338" s="136"/>
      <c r="AV338" s="467" t="s">
        <v>123</v>
      </c>
      <c r="AW338" s="468" t="e" cm="1">
        <f t="array" ref="AW338">bdRateExtend($G336:$G339,H336:H339,$Z336:$Z339,AA336:AA339)</f>
        <v>#VALUE!</v>
      </c>
      <c r="AX338" s="480"/>
      <c r="AY338" s="480"/>
      <c r="AZ338" s="497"/>
      <c r="BA338" s="497"/>
      <c r="BB338" s="480"/>
      <c r="BC338" s="468" t="e" cm="1">
        <f t="array" ref="BC338">bdRateExtend($G336:$G339,L336:L339,$Z336:$Z339,AE336:AE339)</f>
        <v>#VALUE!</v>
      </c>
      <c r="BD338" s="476"/>
      <c r="BE338" s="468" t="e" cm="1">
        <f t="array" ref="BE338">bdRateExtend($G336:$G339,M336:M339,$Z336:$Z339,AF336:AF339)</f>
        <v>#VALUE!</v>
      </c>
      <c r="BF338" s="476"/>
      <c r="BG338" s="469" t="e" cm="1">
        <f t="array" ref="BG338">bdRateExtend($G336:$G339,N336:N339,$Z336:$Z339,AG336:AG339,"None", FALSE,1)</f>
        <v>#VALUE!</v>
      </c>
      <c r="BH338" s="476"/>
      <c r="BI338" s="469" t="e" cm="1">
        <f t="array" ref="BI338">bdRateExtend($G336:$G339,O336:O339,$Z336:$Z339,AH336:AH339,"None", FALSE,1)</f>
        <v>#VALUE!</v>
      </c>
      <c r="BJ338" s="476"/>
      <c r="BK338" s="468" t="e" cm="1">
        <f t="array" ref="BK338">bdRateExtend($G336:$G339,P336:P339,$Z336:$Z339,AI336:AI339)</f>
        <v>#VALUE!</v>
      </c>
      <c r="BL338" s="476"/>
      <c r="BM338" s="468" t="e" cm="1">
        <f t="array" ref="BM338">bdRateExtend($G336:$G339,Q336:Q339,$Z336:$Z339,AJ336:AJ339)</f>
        <v>#VALUE!</v>
      </c>
      <c r="BN338" s="476"/>
      <c r="BO338" s="468" t="e" cm="1">
        <f t="array" ref="BO338">bdRateExtend($G336:$G339,R336:R339,$Z336:$Z339,AK336:AK339)</f>
        <v>#VALUE!</v>
      </c>
      <c r="BP338" s="480"/>
      <c r="BQ338" s="480"/>
      <c r="BR338" s="480"/>
      <c r="BS338" s="480"/>
      <c r="BT338" s="480"/>
      <c r="BU338" s="463" cm="1">
        <f t="array" ref="BU338">testVMAFRange($G336:$G339,N336:N339,$Z336:$Z339,AG336:AG339)</f>
        <v>0</v>
      </c>
      <c r="BV338" s="465"/>
      <c r="BW338" s="463" cm="1">
        <f t="array" ref="BW338">testVMAFRange($G336:$G339,O336:O339,$Z336:$Z339,AH336:AH339)</f>
        <v>0</v>
      </c>
      <c r="BX338" s="465"/>
    </row>
    <row r="339" spans="1:76" ht="17" customHeight="1" thickBot="1" x14ac:dyDescent="0.4">
      <c r="A339" s="516"/>
      <c r="B339" s="518"/>
      <c r="C339" s="521"/>
      <c r="D339" s="522"/>
      <c r="E339" s="523"/>
      <c r="F339" s="144">
        <v>55</v>
      </c>
      <c r="G339" s="145">
        <f>'Anchor-AI'!L337</f>
        <v>0</v>
      </c>
      <c r="H339" s="146">
        <f>'Anchor-AI'!M337</f>
        <v>0</v>
      </c>
      <c r="I339" s="146">
        <f>'Anchor-AI'!N337</f>
        <v>0</v>
      </c>
      <c r="J339" s="146">
        <f>'Anchor-AI'!O337</f>
        <v>0</v>
      </c>
      <c r="K339" s="146">
        <f>(Summary!$C$58*H339+Summary!$C$59*I339+Summary!$C$60*J339)/Summary!$C$61</f>
        <v>0</v>
      </c>
      <c r="L339" s="146">
        <f>'Anchor-AI'!P337</f>
        <v>0</v>
      </c>
      <c r="M339" s="146">
        <f>'Anchor-AI'!Q337</f>
        <v>0</v>
      </c>
      <c r="N339" s="146">
        <f>'Anchor-AI'!R337</f>
        <v>0</v>
      </c>
      <c r="O339" s="146">
        <f>'Anchor-AI'!S337</f>
        <v>0</v>
      </c>
      <c r="P339" s="146">
        <f>'Anchor-AI'!T337</f>
        <v>0</v>
      </c>
      <c r="Q339" s="146">
        <f>'Anchor-AI'!U337</f>
        <v>0</v>
      </c>
      <c r="R339" s="146">
        <f>'Anchor-AI'!V337</f>
        <v>0</v>
      </c>
      <c r="S339" s="146">
        <f>'Anchor-AI'!W337</f>
        <v>0</v>
      </c>
      <c r="T339" s="146">
        <f>'Anchor-AI'!X337</f>
        <v>0</v>
      </c>
      <c r="U339" s="146">
        <f>10*LOG10(1/((Summary!$C$75/10^(R339/10)+Summary!$C$76/10^(S339/10)+Summary!$C$77/10^(T339/10))/Summary!$C$78))</f>
        <v>0</v>
      </c>
      <c r="V339" s="140">
        <f>'Anchor-AI'!Y337</f>
        <v>0</v>
      </c>
      <c r="W339" s="140">
        <f>'Anchor-AI'!Z337</f>
        <v>0</v>
      </c>
      <c r="X339" s="147">
        <f t="shared" si="23"/>
        <v>0</v>
      </c>
      <c r="Y339" s="133"/>
      <c r="Z339" s="145">
        <f>'Test-AI'!L337</f>
        <v>0</v>
      </c>
      <c r="AA339" s="382">
        <f>'Test-AI'!M337</f>
        <v>0</v>
      </c>
      <c r="AB339" s="382">
        <f>'Test-AI'!N337</f>
        <v>0</v>
      </c>
      <c r="AC339" s="382">
        <f>'Test-AI'!O337</f>
        <v>0</v>
      </c>
      <c r="AD339" s="382">
        <f>(Summary!$C$58*AA339+Summary!$C$59*AB339+Summary!$C$60*AC339)/Summary!$C$61</f>
        <v>0</v>
      </c>
      <c r="AE339" s="382">
        <f>'Test-AI'!P337</f>
        <v>0</v>
      </c>
      <c r="AF339" s="382">
        <f>'Test-AI'!Q337</f>
        <v>0</v>
      </c>
      <c r="AG339" s="382">
        <f>'Test-AI'!R337</f>
        <v>0</v>
      </c>
      <c r="AH339" s="382">
        <f>'Test-AI'!S337</f>
        <v>0</v>
      </c>
      <c r="AI339" s="382">
        <f>'Test-AI'!T337</f>
        <v>0</v>
      </c>
      <c r="AJ339" s="382">
        <f>'Test-AI'!U337</f>
        <v>0</v>
      </c>
      <c r="AK339" s="382">
        <f>'Test-AI'!V337</f>
        <v>0</v>
      </c>
      <c r="AL339" s="382">
        <f>'Test-AI'!W337</f>
        <v>0</v>
      </c>
      <c r="AM339" s="382">
        <f>'Test-AI'!X337</f>
        <v>0</v>
      </c>
      <c r="AN339" s="382">
        <f>10*LOG10(1/((Summary!$C$75/10^(AK339/10)+Summary!$C$76/10^(AL339/10)+Summary!$C$77/10^(AM339/10))/Summary!$C$78))</f>
        <v>0</v>
      </c>
      <c r="AO339" s="140">
        <f>'Test-AI'!Y337</f>
        <v>0</v>
      </c>
      <c r="AP339" s="140">
        <f>'Test-AI'!Z337</f>
        <v>0</v>
      </c>
      <c r="AQ339" s="147">
        <f t="shared" si="24"/>
        <v>0</v>
      </c>
      <c r="AR339" s="148" t="e">
        <f t="shared" si="25"/>
        <v>#DIV/0!</v>
      </c>
      <c r="AS339" s="149" t="e">
        <f t="shared" si="26"/>
        <v>#DIV/0!</v>
      </c>
      <c r="AT339" s="136"/>
      <c r="AU339" s="136"/>
      <c r="AV339" s="470"/>
      <c r="AW339" s="471"/>
      <c r="AX339" s="481"/>
      <c r="AY339" s="481"/>
      <c r="AZ339" s="498"/>
      <c r="BA339" s="498"/>
      <c r="BB339" s="481"/>
      <c r="BC339" s="471"/>
      <c r="BD339" s="477"/>
      <c r="BE339" s="471"/>
      <c r="BF339" s="477"/>
      <c r="BG339" s="472"/>
      <c r="BH339" s="477"/>
      <c r="BI339" s="472"/>
      <c r="BJ339" s="477"/>
      <c r="BK339" s="471"/>
      <c r="BL339" s="477"/>
      <c r="BM339" s="471"/>
      <c r="BN339" s="477"/>
      <c r="BO339" s="471"/>
      <c r="BP339" s="481"/>
      <c r="BQ339" s="481"/>
      <c r="BR339" s="481"/>
      <c r="BS339" s="481"/>
      <c r="BT339" s="481"/>
      <c r="BU339" s="473"/>
      <c r="BV339" s="466"/>
      <c r="BW339" s="473"/>
      <c r="BX339" s="466"/>
    </row>
    <row r="340" spans="1:76" ht="17" customHeight="1" x14ac:dyDescent="0.35">
      <c r="A340" s="516"/>
      <c r="B340" s="482" t="s">
        <v>2</v>
      </c>
      <c r="C340" s="519" t="s">
        <v>138</v>
      </c>
      <c r="D340" s="489">
        <v>30</v>
      </c>
      <c r="E340" s="492">
        <v>8</v>
      </c>
      <c r="F340" s="129">
        <v>15</v>
      </c>
      <c r="G340" s="130">
        <f>'Anchor-AI'!L338</f>
        <v>0</v>
      </c>
      <c r="H340" s="131">
        <f>'Anchor-AI'!M338</f>
        <v>0</v>
      </c>
      <c r="I340" s="131">
        <f>'Anchor-AI'!N338</f>
        <v>0</v>
      </c>
      <c r="J340" s="131">
        <f>'Anchor-AI'!O338</f>
        <v>0</v>
      </c>
      <c r="K340" s="131">
        <f>(Summary!$C$58*H340+Summary!$C$59*I340+Summary!$C$60*J340)/Summary!$C$61</f>
        <v>0</v>
      </c>
      <c r="L340" s="131">
        <f>'Anchor-AI'!P338</f>
        <v>0</v>
      </c>
      <c r="M340" s="131">
        <f>'Anchor-AI'!Q338</f>
        <v>0</v>
      </c>
      <c r="N340" s="131">
        <f>'Anchor-AI'!R338</f>
        <v>0</v>
      </c>
      <c r="O340" s="131">
        <f>'Anchor-AI'!S338</f>
        <v>0</v>
      </c>
      <c r="P340" s="131">
        <f>'Anchor-AI'!T338</f>
        <v>0</v>
      </c>
      <c r="Q340" s="131">
        <f>'Anchor-AI'!U338</f>
        <v>0</v>
      </c>
      <c r="R340" s="131">
        <f>'Anchor-AI'!V338</f>
        <v>0</v>
      </c>
      <c r="S340" s="131">
        <f>'Anchor-AI'!W338</f>
        <v>0</v>
      </c>
      <c r="T340" s="131">
        <f>'Anchor-AI'!X338</f>
        <v>0</v>
      </c>
      <c r="U340" s="131">
        <f>10*LOG10(1/((Summary!$C$75/10^(R340/10)+Summary!$C$76/10^(S340/10)+Summary!$C$77/10^(T340/10))/Summary!$C$78))</f>
        <v>0</v>
      </c>
      <c r="V340" s="131">
        <f>'Anchor-AI'!Y338</f>
        <v>0</v>
      </c>
      <c r="W340" s="131">
        <f>'Anchor-AI'!Z338</f>
        <v>0</v>
      </c>
      <c r="X340" s="132">
        <f t="shared" si="23"/>
        <v>0</v>
      </c>
      <c r="Y340" s="133"/>
      <c r="Z340" s="130">
        <f>'Test-AI'!L338</f>
        <v>0</v>
      </c>
      <c r="AA340" s="380">
        <f>'Test-AI'!M338</f>
        <v>0</v>
      </c>
      <c r="AB340" s="380">
        <f>'Test-AI'!N338</f>
        <v>0</v>
      </c>
      <c r="AC340" s="380">
        <f>'Test-AI'!O338</f>
        <v>0</v>
      </c>
      <c r="AD340" s="380">
        <f>(Summary!$C$58*AA340+Summary!$C$59*AB340+Summary!$C$60*AC340)/Summary!$C$61</f>
        <v>0</v>
      </c>
      <c r="AE340" s="380">
        <f>'Test-AI'!P338</f>
        <v>0</v>
      </c>
      <c r="AF340" s="380">
        <f>'Test-AI'!Q338</f>
        <v>0</v>
      </c>
      <c r="AG340" s="380">
        <f>'Test-AI'!R338</f>
        <v>0</v>
      </c>
      <c r="AH340" s="380">
        <f>'Test-AI'!S338</f>
        <v>0</v>
      </c>
      <c r="AI340" s="380">
        <f>'Test-AI'!T338</f>
        <v>0</v>
      </c>
      <c r="AJ340" s="380">
        <f>'Test-AI'!U338</f>
        <v>0</v>
      </c>
      <c r="AK340" s="380">
        <f>'Test-AI'!V338</f>
        <v>0</v>
      </c>
      <c r="AL340" s="380">
        <f>'Test-AI'!W338</f>
        <v>0</v>
      </c>
      <c r="AM340" s="380">
        <f>'Test-AI'!X338</f>
        <v>0</v>
      </c>
      <c r="AN340" s="380">
        <f>10*LOG10(1/((Summary!$C$75/10^(AK340/10)+Summary!$C$76/10^(AL340/10)+Summary!$C$77/10^(AM340/10))/Summary!$C$78))</f>
        <v>0</v>
      </c>
      <c r="AO340" s="131">
        <f>'Test-AI'!Y338</f>
        <v>0</v>
      </c>
      <c r="AP340" s="131">
        <f>'Test-AI'!Z338</f>
        <v>0</v>
      </c>
      <c r="AQ340" s="132">
        <f t="shared" si="24"/>
        <v>0</v>
      </c>
      <c r="AR340" s="134" t="e">
        <f t="shared" si="25"/>
        <v>#DIV/0!</v>
      </c>
      <c r="AS340" s="135" t="e">
        <f t="shared" si="26"/>
        <v>#DIV/0!</v>
      </c>
      <c r="AT340" s="136"/>
      <c r="AU340" s="136"/>
      <c r="AV340" s="495" t="s">
        <v>121</v>
      </c>
      <c r="AW340" s="478" t="e" cm="1">
        <f t="array" ref="AW340">bdRateExtend($G340:$G343,H340:H343,$Z340:$Z343,AA340:AA343)</f>
        <v>#VALUE!</v>
      </c>
      <c r="AX340" s="479" t="e" cm="1">
        <f t="array" ref="AX340">bdRateExtend($G340:$G345,H340:H345,$Z340:$Z345,AA340:AA345)</f>
        <v>#VALUE!</v>
      </c>
      <c r="AY340" s="479" t="e" cm="1">
        <f t="array" ref="AY340">bdRateExtend($G340:$G345,I340:I345,$Z340:$Z345,AB340:AB345)</f>
        <v>#VALUE!</v>
      </c>
      <c r="AZ340" s="496" t="e" cm="1">
        <f t="array" ref="AZ340">bdRateExtend($G340:$G345,J340:J345,$Z340:$Z345,AC340:AC345)</f>
        <v>#VALUE!</v>
      </c>
      <c r="BA340" s="496" t="e" cm="1">
        <f t="array" ref="BA340">bdRateExtend($G340:$G345,K340:K345,$Z340:$Z345,AD340:AD345)</f>
        <v>#VALUE!</v>
      </c>
      <c r="BB340" s="479" t="e">
        <f>(Summary!$C$89*AX340+Summary!$C$90*AY340+Summary!$C$91*AZ340)/Summary!$C$92</f>
        <v>#VALUE!</v>
      </c>
      <c r="BC340" s="478" t="e" cm="1">
        <f t="array" ref="BC340">bdRateExtend($G340:$G343,L340:L343,$Z340:$Z343,AE340:AE343)</f>
        <v>#VALUE!</v>
      </c>
      <c r="BD340" s="475" t="e" cm="1">
        <f t="array" ref="BD340">bdRateExtend($G340:$G345,L340:L345,$Z340:$Z345,AE340:AE345)</f>
        <v>#VALUE!</v>
      </c>
      <c r="BE340" s="478" t="e" cm="1">
        <f t="array" ref="BE340">bdRateExtend($G340:$G343,M340:M343,$Z340:$Z343,AF340:AF343)</f>
        <v>#VALUE!</v>
      </c>
      <c r="BF340" s="475" t="e" cm="1">
        <f t="array" ref="BF340">bdRateExtend($G340:$G345,M340:M345,$Z340:$Z345,AF340:AF345)</f>
        <v>#VALUE!</v>
      </c>
      <c r="BG340" s="474" t="e" cm="1">
        <f t="array" ref="BG340">bdRateExtend($G340:$G343,N340:N343,$Z340:$Z343,AG340:AG343,"None", FALSE,1)</f>
        <v>#VALUE!</v>
      </c>
      <c r="BH340" s="475" t="e" cm="1">
        <f t="array" ref="BH340">bdRateExtend($G340:$G345,N340:N345,$Z340:$Z345,AG340:AG345,"None", FALSE,1)</f>
        <v>#VALUE!</v>
      </c>
      <c r="BI340" s="474" t="e" cm="1">
        <f t="array" ref="BI340">bdRateExtend($G340:$G343,O340:O343,$Z340:$Z343,AH340:AH343,"None", FALSE,1)</f>
        <v>#VALUE!</v>
      </c>
      <c r="BJ340" s="475" t="e" cm="1">
        <f t="array" ref="BJ340">bdRateExtend($G340:$G345,O340:O345,$Z340:$Z345,AH340:AH345,"None", FALSE,1)</f>
        <v>#VALUE!</v>
      </c>
      <c r="BK340" s="478" t="e" cm="1">
        <f t="array" ref="BK340">bdRateExtend($G340:$G343,P340:P343,$Z340:$Z343,AI340:AI343)</f>
        <v>#VALUE!</v>
      </c>
      <c r="BL340" s="475" t="e" cm="1">
        <f t="array" ref="BL340">bdRateExtend($G340:$G345,P340:P345,$Z340:$Z345,AI340:AI345)</f>
        <v>#VALUE!</v>
      </c>
      <c r="BM340" s="478" t="e" cm="1">
        <f t="array" ref="BM340">bdRateExtend($G340:$G343,Q340:Q343,$Z340:$Z343,AJ340:AJ343)</f>
        <v>#VALUE!</v>
      </c>
      <c r="BN340" s="475" t="e" cm="1">
        <f t="array" ref="BN340">bdRateExtend($G340:$G345,Q340:Q345,$Z340:$Z345,AJ340:AJ345)</f>
        <v>#VALUE!</v>
      </c>
      <c r="BO340" s="478" t="e" cm="1">
        <f t="array" ref="BO340">bdRateExtend($G340:$G343,R340:R343,$Z340:$Z343,AK340:AK343)</f>
        <v>#VALUE!</v>
      </c>
      <c r="BP340" s="479" t="e" cm="1">
        <f t="array" ref="BP340">bdRateExtend($G340:$G345,R340:R345,$Z340:$Z345,AK340:AK345)</f>
        <v>#VALUE!</v>
      </c>
      <c r="BQ340" s="479" t="e" cm="1">
        <f t="array" ref="BQ340">bdRateExtend($G340:$G345,S340:S345,$Z340:$Z345,AL340:AL345)</f>
        <v>#VALUE!</v>
      </c>
      <c r="BR340" s="479" t="e" cm="1">
        <f t="array" ref="BR340">bdRateExtend($G340:$G345,T340:T345,$Z340:$Z345,AM340:AM345)</f>
        <v>#VALUE!</v>
      </c>
      <c r="BS340" s="479" t="e" cm="1">
        <f t="array" ref="BS340">bdRateExtend($G340:$G345,U340:U345,$Z340:$Z345,AN340:AN345)</f>
        <v>#VALUE!</v>
      </c>
      <c r="BT340" s="479" t="e">
        <f>(Summary!$C$103*BP340+Summary!$C$104*BQ340+Summary!$C$105*BR340)/Summary!$C$106</f>
        <v>#VALUE!</v>
      </c>
      <c r="BU340" s="462" cm="1">
        <f t="array" ref="BU340">testVMAFRange($G340:$G343,N340:N343,$Z340:$Z343,AG340:AG343)</f>
        <v>0</v>
      </c>
      <c r="BV340" s="464" cm="1">
        <f t="array" ref="BV340">testVMAFRange($G340:$G345,N340:N345,$Z340:$Z345,AG340:AG345)</f>
        <v>0</v>
      </c>
      <c r="BW340" s="462" cm="1">
        <f t="array" ref="BW340">testVMAFRange($G340:$G343,O340:O343,$Z340:$Z343,AH340:AH343)</f>
        <v>0</v>
      </c>
      <c r="BX340" s="464" cm="1">
        <f t="array" ref="BX340">testVMAFRange($G340:$G345,O340:O345,$Z340:$Z345,AH340:AH345)</f>
        <v>0</v>
      </c>
    </row>
    <row r="341" spans="1:76" ht="17" customHeight="1" x14ac:dyDescent="0.35">
      <c r="A341" s="516"/>
      <c r="B341" s="483"/>
      <c r="C341" s="520"/>
      <c r="D341" s="490"/>
      <c r="E341" s="493"/>
      <c r="F341" s="138">
        <v>23</v>
      </c>
      <c r="G341" s="139">
        <f>'Anchor-AI'!L339</f>
        <v>0</v>
      </c>
      <c r="H341" s="140">
        <f>'Anchor-AI'!M339</f>
        <v>0</v>
      </c>
      <c r="I341" s="140">
        <f>'Anchor-AI'!N339</f>
        <v>0</v>
      </c>
      <c r="J341" s="140">
        <f>'Anchor-AI'!O339</f>
        <v>0</v>
      </c>
      <c r="K341" s="140">
        <f>(Summary!$C$58*H341+Summary!$C$59*I341+Summary!$C$60*J341)/Summary!$C$61</f>
        <v>0</v>
      </c>
      <c r="L341" s="140">
        <f>'Anchor-AI'!P339</f>
        <v>0</v>
      </c>
      <c r="M341" s="140">
        <f>'Anchor-AI'!Q339</f>
        <v>0</v>
      </c>
      <c r="N341" s="140">
        <f>'Anchor-AI'!R339</f>
        <v>0</v>
      </c>
      <c r="O341" s="140">
        <f>'Anchor-AI'!S339</f>
        <v>0</v>
      </c>
      <c r="P341" s="140">
        <f>'Anchor-AI'!T339</f>
        <v>0</v>
      </c>
      <c r="Q341" s="140">
        <f>'Anchor-AI'!U339</f>
        <v>0</v>
      </c>
      <c r="R341" s="140">
        <f>'Anchor-AI'!V339</f>
        <v>0</v>
      </c>
      <c r="S341" s="140">
        <f>'Anchor-AI'!W339</f>
        <v>0</v>
      </c>
      <c r="T341" s="140">
        <f>'Anchor-AI'!X339</f>
        <v>0</v>
      </c>
      <c r="U341" s="140">
        <f>10*LOG10(1/((Summary!$C$75/10^(R341/10)+Summary!$C$76/10^(S341/10)+Summary!$C$77/10^(T341/10))/Summary!$C$78))</f>
        <v>0</v>
      </c>
      <c r="V341" s="140">
        <f>'Anchor-AI'!Y339</f>
        <v>0</v>
      </c>
      <c r="W341" s="140">
        <f>'Anchor-AI'!Z339</f>
        <v>0</v>
      </c>
      <c r="X341" s="141">
        <f t="shared" si="23"/>
        <v>0</v>
      </c>
      <c r="Y341" s="133"/>
      <c r="Z341" s="139">
        <f>'Test-AI'!L339</f>
        <v>0</v>
      </c>
      <c r="AA341" s="381">
        <f>'Test-AI'!M339</f>
        <v>0</v>
      </c>
      <c r="AB341" s="381">
        <f>'Test-AI'!N339</f>
        <v>0</v>
      </c>
      <c r="AC341" s="381">
        <f>'Test-AI'!O339</f>
        <v>0</v>
      </c>
      <c r="AD341" s="381">
        <f>(Summary!$C$58*AA341+Summary!$C$59*AB341+Summary!$C$60*AC341)/Summary!$C$61</f>
        <v>0</v>
      </c>
      <c r="AE341" s="381">
        <f>'Test-AI'!P339</f>
        <v>0</v>
      </c>
      <c r="AF341" s="381">
        <f>'Test-AI'!Q339</f>
        <v>0</v>
      </c>
      <c r="AG341" s="381">
        <f>'Test-AI'!R339</f>
        <v>0</v>
      </c>
      <c r="AH341" s="381">
        <f>'Test-AI'!S339</f>
        <v>0</v>
      </c>
      <c r="AI341" s="381">
        <f>'Test-AI'!T339</f>
        <v>0</v>
      </c>
      <c r="AJ341" s="381">
        <f>'Test-AI'!U339</f>
        <v>0</v>
      </c>
      <c r="AK341" s="381">
        <f>'Test-AI'!V339</f>
        <v>0</v>
      </c>
      <c r="AL341" s="381">
        <f>'Test-AI'!W339</f>
        <v>0</v>
      </c>
      <c r="AM341" s="381">
        <f>'Test-AI'!X339</f>
        <v>0</v>
      </c>
      <c r="AN341" s="381">
        <f>10*LOG10(1/((Summary!$C$75/10^(AK341/10)+Summary!$C$76/10^(AL341/10)+Summary!$C$77/10^(AM341/10))/Summary!$C$78))</f>
        <v>0</v>
      </c>
      <c r="AO341" s="140">
        <f>'Test-AI'!Y339</f>
        <v>0</v>
      </c>
      <c r="AP341" s="140">
        <f>'Test-AI'!Z339</f>
        <v>0</v>
      </c>
      <c r="AQ341" s="141">
        <f t="shared" si="24"/>
        <v>0</v>
      </c>
      <c r="AR341" s="142" t="e">
        <f t="shared" si="25"/>
        <v>#DIV/0!</v>
      </c>
      <c r="AS341" s="143" t="e">
        <f t="shared" si="26"/>
        <v>#DIV/0!</v>
      </c>
      <c r="AT341" s="136"/>
      <c r="AU341" s="136"/>
      <c r="AV341" s="467"/>
      <c r="AW341" s="468"/>
      <c r="AX341" s="480"/>
      <c r="AY341" s="480"/>
      <c r="AZ341" s="497"/>
      <c r="BA341" s="497"/>
      <c r="BB341" s="480"/>
      <c r="BC341" s="468"/>
      <c r="BD341" s="476"/>
      <c r="BE341" s="468"/>
      <c r="BF341" s="476"/>
      <c r="BG341" s="469"/>
      <c r="BH341" s="476"/>
      <c r="BI341" s="469"/>
      <c r="BJ341" s="476"/>
      <c r="BK341" s="468"/>
      <c r="BL341" s="476"/>
      <c r="BM341" s="468"/>
      <c r="BN341" s="476"/>
      <c r="BO341" s="468"/>
      <c r="BP341" s="480"/>
      <c r="BQ341" s="480"/>
      <c r="BR341" s="480"/>
      <c r="BS341" s="480"/>
      <c r="BT341" s="480"/>
      <c r="BU341" s="463"/>
      <c r="BV341" s="465"/>
      <c r="BW341" s="463"/>
      <c r="BX341" s="465"/>
    </row>
    <row r="342" spans="1:76" ht="17" customHeight="1" x14ac:dyDescent="0.35">
      <c r="A342" s="516"/>
      <c r="B342" s="483"/>
      <c r="C342" s="520"/>
      <c r="D342" s="490"/>
      <c r="E342" s="493"/>
      <c r="F342" s="138">
        <v>31</v>
      </c>
      <c r="G342" s="139">
        <f>'Anchor-AI'!L340</f>
        <v>0</v>
      </c>
      <c r="H342" s="140">
        <f>'Anchor-AI'!M340</f>
        <v>0</v>
      </c>
      <c r="I342" s="140">
        <f>'Anchor-AI'!N340</f>
        <v>0</v>
      </c>
      <c r="J342" s="140">
        <f>'Anchor-AI'!O340</f>
        <v>0</v>
      </c>
      <c r="K342" s="140">
        <f>(Summary!$C$58*H342+Summary!$C$59*I342+Summary!$C$60*J342)/Summary!$C$61</f>
        <v>0</v>
      </c>
      <c r="L342" s="140">
        <f>'Anchor-AI'!P340</f>
        <v>0</v>
      </c>
      <c r="M342" s="140">
        <f>'Anchor-AI'!Q340</f>
        <v>0</v>
      </c>
      <c r="N342" s="140">
        <f>'Anchor-AI'!R340</f>
        <v>0</v>
      </c>
      <c r="O342" s="140">
        <f>'Anchor-AI'!S340</f>
        <v>0</v>
      </c>
      <c r="P342" s="140">
        <f>'Anchor-AI'!T340</f>
        <v>0</v>
      </c>
      <c r="Q342" s="140">
        <f>'Anchor-AI'!U340</f>
        <v>0</v>
      </c>
      <c r="R342" s="140">
        <f>'Anchor-AI'!V340</f>
        <v>0</v>
      </c>
      <c r="S342" s="140">
        <f>'Anchor-AI'!W340</f>
        <v>0</v>
      </c>
      <c r="T342" s="140">
        <f>'Anchor-AI'!X340</f>
        <v>0</v>
      </c>
      <c r="U342" s="140">
        <f>10*LOG10(1/((Summary!$C$75/10^(R342/10)+Summary!$C$76/10^(S342/10)+Summary!$C$77/10^(T342/10))/Summary!$C$78))</f>
        <v>0</v>
      </c>
      <c r="V342" s="140">
        <f>'Anchor-AI'!Y340</f>
        <v>0</v>
      </c>
      <c r="W342" s="140">
        <f>'Anchor-AI'!Z340</f>
        <v>0</v>
      </c>
      <c r="X342" s="141">
        <f t="shared" si="23"/>
        <v>0</v>
      </c>
      <c r="Y342" s="133"/>
      <c r="Z342" s="139">
        <f>'Test-AI'!L340</f>
        <v>0</v>
      </c>
      <c r="AA342" s="381">
        <f>'Test-AI'!M340</f>
        <v>0</v>
      </c>
      <c r="AB342" s="381">
        <f>'Test-AI'!N340</f>
        <v>0</v>
      </c>
      <c r="AC342" s="381">
        <f>'Test-AI'!O340</f>
        <v>0</v>
      </c>
      <c r="AD342" s="381">
        <f>(Summary!$C$58*AA342+Summary!$C$59*AB342+Summary!$C$60*AC342)/Summary!$C$61</f>
        <v>0</v>
      </c>
      <c r="AE342" s="381">
        <f>'Test-AI'!P340</f>
        <v>0</v>
      </c>
      <c r="AF342" s="381">
        <f>'Test-AI'!Q340</f>
        <v>0</v>
      </c>
      <c r="AG342" s="381">
        <f>'Test-AI'!R340</f>
        <v>0</v>
      </c>
      <c r="AH342" s="381">
        <f>'Test-AI'!S340</f>
        <v>0</v>
      </c>
      <c r="AI342" s="381">
        <f>'Test-AI'!T340</f>
        <v>0</v>
      </c>
      <c r="AJ342" s="381">
        <f>'Test-AI'!U340</f>
        <v>0</v>
      </c>
      <c r="AK342" s="381">
        <f>'Test-AI'!V340</f>
        <v>0</v>
      </c>
      <c r="AL342" s="381">
        <f>'Test-AI'!W340</f>
        <v>0</v>
      </c>
      <c r="AM342" s="381">
        <f>'Test-AI'!X340</f>
        <v>0</v>
      </c>
      <c r="AN342" s="381">
        <f>10*LOG10(1/((Summary!$C$75/10^(AK342/10)+Summary!$C$76/10^(AL342/10)+Summary!$C$77/10^(AM342/10))/Summary!$C$78))</f>
        <v>0</v>
      </c>
      <c r="AO342" s="140">
        <f>'Test-AI'!Y340</f>
        <v>0</v>
      </c>
      <c r="AP342" s="140">
        <f>'Test-AI'!Z340</f>
        <v>0</v>
      </c>
      <c r="AQ342" s="141">
        <f t="shared" si="24"/>
        <v>0</v>
      </c>
      <c r="AR342" s="142" t="e">
        <f t="shared" si="25"/>
        <v>#DIV/0!</v>
      </c>
      <c r="AS342" s="143" t="e">
        <f t="shared" si="26"/>
        <v>#DIV/0!</v>
      </c>
      <c r="AT342" s="136"/>
      <c r="AU342" s="136"/>
      <c r="AV342" s="467" t="s">
        <v>122</v>
      </c>
      <c r="AW342" s="468" t="e" cm="1">
        <f t="array" ref="AW342">bdRateExtend($G341:$G344,H341:H344,$Z341:$Z344,AA341:AA344)</f>
        <v>#VALUE!</v>
      </c>
      <c r="AX342" s="480"/>
      <c r="AY342" s="480"/>
      <c r="AZ342" s="497"/>
      <c r="BA342" s="497"/>
      <c r="BB342" s="480"/>
      <c r="BC342" s="468" t="e" cm="1">
        <f t="array" ref="BC342">bdRateExtend($G341:$G344,L341:L344,$Z341:$Z344,AE341:AE344)</f>
        <v>#VALUE!</v>
      </c>
      <c r="BD342" s="476"/>
      <c r="BE342" s="468" t="e" cm="1">
        <f t="array" ref="BE342">bdRateExtend($G341:$G344,M341:M344,$Z341:$Z344,AF341:AF344)</f>
        <v>#VALUE!</v>
      </c>
      <c r="BF342" s="476"/>
      <c r="BG342" s="469" t="e" cm="1">
        <f t="array" ref="BG342">bdRateExtend($G341:$G344,N341:N344,$Z341:$Z344,AG341:AG344,"None", FALSE,1)</f>
        <v>#VALUE!</v>
      </c>
      <c r="BH342" s="476"/>
      <c r="BI342" s="469" t="e" cm="1">
        <f t="array" ref="BI342">bdRateExtend($G341:$G344,O341:O344,$Z341:$Z344,AH341:AH344,"None", FALSE,1)</f>
        <v>#VALUE!</v>
      </c>
      <c r="BJ342" s="476"/>
      <c r="BK342" s="468" t="e" cm="1">
        <f t="array" ref="BK342">bdRateExtend($G341:$G344,P341:P344,$Z341:$Z344,AI341:AI344)</f>
        <v>#VALUE!</v>
      </c>
      <c r="BL342" s="476"/>
      <c r="BM342" s="468" t="e" cm="1">
        <f t="array" ref="BM342">bdRateExtend($G341:$G344,Q341:Q344,$Z341:$Z344,AJ341:AJ344)</f>
        <v>#VALUE!</v>
      </c>
      <c r="BN342" s="476"/>
      <c r="BO342" s="468" t="e" cm="1">
        <f t="array" ref="BO342">bdRateExtend($G341:$G344,R341:R344,$Z341:$Z344,AK341:AK344)</f>
        <v>#VALUE!</v>
      </c>
      <c r="BP342" s="480"/>
      <c r="BQ342" s="480"/>
      <c r="BR342" s="480"/>
      <c r="BS342" s="480"/>
      <c r="BT342" s="480"/>
      <c r="BU342" s="463" cm="1">
        <f t="array" ref="BU342">testVMAFRange($G341:$G344,N341:N344,$Z341:$Z344,AG341:AG344)</f>
        <v>0</v>
      </c>
      <c r="BV342" s="465"/>
      <c r="BW342" s="463" cm="1">
        <f t="array" ref="BW342">testVMAFRange($G341:$G344,O341:O344,$Z341:$Z344,AH341:AH344)</f>
        <v>0</v>
      </c>
      <c r="BX342" s="465"/>
    </row>
    <row r="343" spans="1:76" ht="17" customHeight="1" x14ac:dyDescent="0.35">
      <c r="A343" s="516"/>
      <c r="B343" s="483"/>
      <c r="C343" s="520"/>
      <c r="D343" s="490"/>
      <c r="E343" s="493"/>
      <c r="F343" s="138">
        <v>39</v>
      </c>
      <c r="G343" s="139">
        <f>'Anchor-AI'!L341</f>
        <v>0</v>
      </c>
      <c r="H343" s="140">
        <f>'Anchor-AI'!M341</f>
        <v>0</v>
      </c>
      <c r="I343" s="140">
        <f>'Anchor-AI'!N341</f>
        <v>0</v>
      </c>
      <c r="J343" s="140">
        <f>'Anchor-AI'!O341</f>
        <v>0</v>
      </c>
      <c r="K343" s="140">
        <f>(Summary!$C$58*H343+Summary!$C$59*I343+Summary!$C$60*J343)/Summary!$C$61</f>
        <v>0</v>
      </c>
      <c r="L343" s="140">
        <f>'Anchor-AI'!P341</f>
        <v>0</v>
      </c>
      <c r="M343" s="140">
        <f>'Anchor-AI'!Q341</f>
        <v>0</v>
      </c>
      <c r="N343" s="140">
        <f>'Anchor-AI'!R341</f>
        <v>0</v>
      </c>
      <c r="O343" s="140">
        <f>'Anchor-AI'!S341</f>
        <v>0</v>
      </c>
      <c r="P343" s="140">
        <f>'Anchor-AI'!T341</f>
        <v>0</v>
      </c>
      <c r="Q343" s="140">
        <f>'Anchor-AI'!U341</f>
        <v>0</v>
      </c>
      <c r="R343" s="140">
        <f>'Anchor-AI'!V341</f>
        <v>0</v>
      </c>
      <c r="S343" s="140">
        <f>'Anchor-AI'!W341</f>
        <v>0</v>
      </c>
      <c r="T343" s="140">
        <f>'Anchor-AI'!X341</f>
        <v>0</v>
      </c>
      <c r="U343" s="140">
        <f>10*LOG10(1/((Summary!$C$75/10^(R343/10)+Summary!$C$76/10^(S343/10)+Summary!$C$77/10^(T343/10))/Summary!$C$78))</f>
        <v>0</v>
      </c>
      <c r="V343" s="140">
        <f>'Anchor-AI'!Y341</f>
        <v>0</v>
      </c>
      <c r="W343" s="140">
        <f>'Anchor-AI'!Z341</f>
        <v>0</v>
      </c>
      <c r="X343" s="141">
        <f t="shared" si="23"/>
        <v>0</v>
      </c>
      <c r="Y343" s="133"/>
      <c r="Z343" s="139">
        <f>'Test-AI'!L341</f>
        <v>0</v>
      </c>
      <c r="AA343" s="381">
        <f>'Test-AI'!M341</f>
        <v>0</v>
      </c>
      <c r="AB343" s="381">
        <f>'Test-AI'!N341</f>
        <v>0</v>
      </c>
      <c r="AC343" s="381">
        <f>'Test-AI'!O341</f>
        <v>0</v>
      </c>
      <c r="AD343" s="381">
        <f>(Summary!$C$58*AA343+Summary!$C$59*AB343+Summary!$C$60*AC343)/Summary!$C$61</f>
        <v>0</v>
      </c>
      <c r="AE343" s="381">
        <f>'Test-AI'!P341</f>
        <v>0</v>
      </c>
      <c r="AF343" s="381">
        <f>'Test-AI'!Q341</f>
        <v>0</v>
      </c>
      <c r="AG343" s="381">
        <f>'Test-AI'!R341</f>
        <v>0</v>
      </c>
      <c r="AH343" s="381">
        <f>'Test-AI'!S341</f>
        <v>0</v>
      </c>
      <c r="AI343" s="381">
        <f>'Test-AI'!T341</f>
        <v>0</v>
      </c>
      <c r="AJ343" s="381">
        <f>'Test-AI'!U341</f>
        <v>0</v>
      </c>
      <c r="AK343" s="381">
        <f>'Test-AI'!V341</f>
        <v>0</v>
      </c>
      <c r="AL343" s="381">
        <f>'Test-AI'!W341</f>
        <v>0</v>
      </c>
      <c r="AM343" s="381">
        <f>'Test-AI'!X341</f>
        <v>0</v>
      </c>
      <c r="AN343" s="381">
        <f>10*LOG10(1/((Summary!$C$75/10^(AK343/10)+Summary!$C$76/10^(AL343/10)+Summary!$C$77/10^(AM343/10))/Summary!$C$78))</f>
        <v>0</v>
      </c>
      <c r="AO343" s="140">
        <f>'Test-AI'!Y341</f>
        <v>0</v>
      </c>
      <c r="AP343" s="140">
        <f>'Test-AI'!Z341</f>
        <v>0</v>
      </c>
      <c r="AQ343" s="141">
        <f t="shared" si="24"/>
        <v>0</v>
      </c>
      <c r="AR343" s="142" t="e">
        <f t="shared" si="25"/>
        <v>#DIV/0!</v>
      </c>
      <c r="AS343" s="143" t="e">
        <f t="shared" si="26"/>
        <v>#DIV/0!</v>
      </c>
      <c r="AT343" s="136"/>
      <c r="AU343" s="136"/>
      <c r="AV343" s="467"/>
      <c r="AW343" s="468"/>
      <c r="AX343" s="480"/>
      <c r="AY343" s="480"/>
      <c r="AZ343" s="497"/>
      <c r="BA343" s="497"/>
      <c r="BB343" s="480"/>
      <c r="BC343" s="468"/>
      <c r="BD343" s="476"/>
      <c r="BE343" s="468"/>
      <c r="BF343" s="476"/>
      <c r="BG343" s="469"/>
      <c r="BH343" s="476"/>
      <c r="BI343" s="469"/>
      <c r="BJ343" s="476"/>
      <c r="BK343" s="468"/>
      <c r="BL343" s="476"/>
      <c r="BM343" s="468"/>
      <c r="BN343" s="476"/>
      <c r="BO343" s="468"/>
      <c r="BP343" s="480"/>
      <c r="BQ343" s="480"/>
      <c r="BR343" s="480"/>
      <c r="BS343" s="480"/>
      <c r="BT343" s="480"/>
      <c r="BU343" s="463"/>
      <c r="BV343" s="465"/>
      <c r="BW343" s="463"/>
      <c r="BX343" s="465"/>
    </row>
    <row r="344" spans="1:76" ht="17" customHeight="1" x14ac:dyDescent="0.35">
      <c r="A344" s="516"/>
      <c r="B344" s="483"/>
      <c r="C344" s="520"/>
      <c r="D344" s="490"/>
      <c r="E344" s="493"/>
      <c r="F344" s="138">
        <v>47</v>
      </c>
      <c r="G344" s="139">
        <f>'Anchor-AI'!L342</f>
        <v>0</v>
      </c>
      <c r="H344" s="140">
        <f>'Anchor-AI'!M342</f>
        <v>0</v>
      </c>
      <c r="I344" s="140">
        <f>'Anchor-AI'!N342</f>
        <v>0</v>
      </c>
      <c r="J344" s="140">
        <f>'Anchor-AI'!O342</f>
        <v>0</v>
      </c>
      <c r="K344" s="140">
        <f>(Summary!$C$58*H344+Summary!$C$59*I344+Summary!$C$60*J344)/Summary!$C$61</f>
        <v>0</v>
      </c>
      <c r="L344" s="140">
        <f>'Anchor-AI'!P342</f>
        <v>0</v>
      </c>
      <c r="M344" s="140">
        <f>'Anchor-AI'!Q342</f>
        <v>0</v>
      </c>
      <c r="N344" s="140">
        <f>'Anchor-AI'!R342</f>
        <v>0</v>
      </c>
      <c r="O344" s="140">
        <f>'Anchor-AI'!S342</f>
        <v>0</v>
      </c>
      <c r="P344" s="140">
        <f>'Anchor-AI'!T342</f>
        <v>0</v>
      </c>
      <c r="Q344" s="140">
        <f>'Anchor-AI'!U342</f>
        <v>0</v>
      </c>
      <c r="R344" s="140">
        <f>'Anchor-AI'!V342</f>
        <v>0</v>
      </c>
      <c r="S344" s="140">
        <f>'Anchor-AI'!W342</f>
        <v>0</v>
      </c>
      <c r="T344" s="140">
        <f>'Anchor-AI'!X342</f>
        <v>0</v>
      </c>
      <c r="U344" s="140">
        <f>10*LOG10(1/((Summary!$C$75/10^(R344/10)+Summary!$C$76/10^(S344/10)+Summary!$C$77/10^(T344/10))/Summary!$C$78))</f>
        <v>0</v>
      </c>
      <c r="V344" s="140">
        <f>'Anchor-AI'!Y342</f>
        <v>0</v>
      </c>
      <c r="W344" s="140">
        <f>'Anchor-AI'!Z342</f>
        <v>0</v>
      </c>
      <c r="X344" s="141">
        <f t="shared" si="23"/>
        <v>0</v>
      </c>
      <c r="Y344" s="133"/>
      <c r="Z344" s="139">
        <f>'Test-AI'!L342</f>
        <v>0</v>
      </c>
      <c r="AA344" s="381">
        <f>'Test-AI'!M342</f>
        <v>0</v>
      </c>
      <c r="AB344" s="381">
        <f>'Test-AI'!N342</f>
        <v>0</v>
      </c>
      <c r="AC344" s="381">
        <f>'Test-AI'!O342</f>
        <v>0</v>
      </c>
      <c r="AD344" s="381">
        <f>(Summary!$C$58*AA344+Summary!$C$59*AB344+Summary!$C$60*AC344)/Summary!$C$61</f>
        <v>0</v>
      </c>
      <c r="AE344" s="381">
        <f>'Test-AI'!P342</f>
        <v>0</v>
      </c>
      <c r="AF344" s="381">
        <f>'Test-AI'!Q342</f>
        <v>0</v>
      </c>
      <c r="AG344" s="381">
        <f>'Test-AI'!R342</f>
        <v>0</v>
      </c>
      <c r="AH344" s="381">
        <f>'Test-AI'!S342</f>
        <v>0</v>
      </c>
      <c r="AI344" s="381">
        <f>'Test-AI'!T342</f>
        <v>0</v>
      </c>
      <c r="AJ344" s="381">
        <f>'Test-AI'!U342</f>
        <v>0</v>
      </c>
      <c r="AK344" s="381">
        <f>'Test-AI'!V342</f>
        <v>0</v>
      </c>
      <c r="AL344" s="381">
        <f>'Test-AI'!W342</f>
        <v>0</v>
      </c>
      <c r="AM344" s="381">
        <f>'Test-AI'!X342</f>
        <v>0</v>
      </c>
      <c r="AN344" s="381">
        <f>10*LOG10(1/((Summary!$C$75/10^(AK344/10)+Summary!$C$76/10^(AL344/10)+Summary!$C$77/10^(AM344/10))/Summary!$C$78))</f>
        <v>0</v>
      </c>
      <c r="AO344" s="140">
        <f>'Test-AI'!Y342</f>
        <v>0</v>
      </c>
      <c r="AP344" s="140">
        <f>'Test-AI'!Z342</f>
        <v>0</v>
      </c>
      <c r="AQ344" s="141">
        <f t="shared" si="24"/>
        <v>0</v>
      </c>
      <c r="AR344" s="142" t="e">
        <f t="shared" si="25"/>
        <v>#DIV/0!</v>
      </c>
      <c r="AS344" s="143" t="e">
        <f t="shared" si="26"/>
        <v>#DIV/0!</v>
      </c>
      <c r="AT344" s="136"/>
      <c r="AU344" s="136"/>
      <c r="AV344" s="467" t="s">
        <v>123</v>
      </c>
      <c r="AW344" s="468" t="e" cm="1">
        <f t="array" ref="AW344">bdRateExtend($G342:$G345,H342:H345,$Z342:$Z345,AA342:AA345)</f>
        <v>#VALUE!</v>
      </c>
      <c r="AX344" s="480"/>
      <c r="AY344" s="480"/>
      <c r="AZ344" s="497"/>
      <c r="BA344" s="497"/>
      <c r="BB344" s="480"/>
      <c r="BC344" s="468" t="e" cm="1">
        <f t="array" ref="BC344">bdRateExtend($G342:$G345,L342:L345,$Z342:$Z345,AE342:AE345)</f>
        <v>#VALUE!</v>
      </c>
      <c r="BD344" s="476"/>
      <c r="BE344" s="468" t="e" cm="1">
        <f t="array" ref="BE344">bdRateExtend($G342:$G345,M342:M345,$Z342:$Z345,AF342:AF345)</f>
        <v>#VALUE!</v>
      </c>
      <c r="BF344" s="476"/>
      <c r="BG344" s="469" t="e" cm="1">
        <f t="array" ref="BG344">bdRateExtend($G342:$G345,N342:N345,$Z342:$Z345,AG342:AG345,"None", FALSE,1)</f>
        <v>#VALUE!</v>
      </c>
      <c r="BH344" s="476"/>
      <c r="BI344" s="469" t="e" cm="1">
        <f t="array" ref="BI344">bdRateExtend($G342:$G345,O342:O345,$Z342:$Z345,AH342:AH345,"None", FALSE,1)</f>
        <v>#VALUE!</v>
      </c>
      <c r="BJ344" s="476"/>
      <c r="BK344" s="468" t="e" cm="1">
        <f t="array" ref="BK344">bdRateExtend($G342:$G345,P342:P345,$Z342:$Z345,AI342:AI345)</f>
        <v>#VALUE!</v>
      </c>
      <c r="BL344" s="476"/>
      <c r="BM344" s="468" t="e" cm="1">
        <f t="array" ref="BM344">bdRateExtend($G342:$G345,Q342:Q345,$Z342:$Z345,AJ342:AJ345)</f>
        <v>#VALUE!</v>
      </c>
      <c r="BN344" s="476"/>
      <c r="BO344" s="468" t="e" cm="1">
        <f t="array" ref="BO344">bdRateExtend($G342:$G345,R342:R345,$Z342:$Z345,AK342:AK345)</f>
        <v>#VALUE!</v>
      </c>
      <c r="BP344" s="480"/>
      <c r="BQ344" s="480"/>
      <c r="BR344" s="480"/>
      <c r="BS344" s="480"/>
      <c r="BT344" s="480"/>
      <c r="BU344" s="463" cm="1">
        <f t="array" ref="BU344">testVMAFRange($G342:$G345,N342:N345,$Z342:$Z345,AG342:AG345)</f>
        <v>0</v>
      </c>
      <c r="BV344" s="465"/>
      <c r="BW344" s="463" cm="1">
        <f t="array" ref="BW344">testVMAFRange($G342:$G345,O342:O345,$Z342:$Z345,AH342:AH345)</f>
        <v>0</v>
      </c>
      <c r="BX344" s="465"/>
    </row>
    <row r="345" spans="1:76" ht="17" customHeight="1" thickBot="1" x14ac:dyDescent="0.4">
      <c r="A345" s="516"/>
      <c r="B345" s="518"/>
      <c r="C345" s="521"/>
      <c r="D345" s="522"/>
      <c r="E345" s="523"/>
      <c r="F345" s="144">
        <v>55</v>
      </c>
      <c r="G345" s="145">
        <f>'Anchor-AI'!L343</f>
        <v>0</v>
      </c>
      <c r="H345" s="146">
        <f>'Anchor-AI'!M343</f>
        <v>0</v>
      </c>
      <c r="I345" s="146">
        <f>'Anchor-AI'!N343</f>
        <v>0</v>
      </c>
      <c r="J345" s="146">
        <f>'Anchor-AI'!O343</f>
        <v>0</v>
      </c>
      <c r="K345" s="146">
        <f>(Summary!$C$58*H345+Summary!$C$59*I345+Summary!$C$60*J345)/Summary!$C$61</f>
        <v>0</v>
      </c>
      <c r="L345" s="146">
        <f>'Anchor-AI'!P343</f>
        <v>0</v>
      </c>
      <c r="M345" s="146">
        <f>'Anchor-AI'!Q343</f>
        <v>0</v>
      </c>
      <c r="N345" s="146">
        <f>'Anchor-AI'!R343</f>
        <v>0</v>
      </c>
      <c r="O345" s="146">
        <f>'Anchor-AI'!S343</f>
        <v>0</v>
      </c>
      <c r="P345" s="146">
        <f>'Anchor-AI'!T343</f>
        <v>0</v>
      </c>
      <c r="Q345" s="146">
        <f>'Anchor-AI'!U343</f>
        <v>0</v>
      </c>
      <c r="R345" s="146">
        <f>'Anchor-AI'!V343</f>
        <v>0</v>
      </c>
      <c r="S345" s="146">
        <f>'Anchor-AI'!W343</f>
        <v>0</v>
      </c>
      <c r="T345" s="146">
        <f>'Anchor-AI'!X343</f>
        <v>0</v>
      </c>
      <c r="U345" s="146">
        <f>10*LOG10(1/((Summary!$C$75/10^(R345/10)+Summary!$C$76/10^(S345/10)+Summary!$C$77/10^(T345/10))/Summary!$C$78))</f>
        <v>0</v>
      </c>
      <c r="V345" s="140">
        <f>'Anchor-AI'!Y343</f>
        <v>0</v>
      </c>
      <c r="W345" s="140">
        <f>'Anchor-AI'!Z343</f>
        <v>0</v>
      </c>
      <c r="X345" s="147">
        <f t="shared" si="23"/>
        <v>0</v>
      </c>
      <c r="Y345" s="133"/>
      <c r="Z345" s="145">
        <f>'Test-AI'!L343</f>
        <v>0</v>
      </c>
      <c r="AA345" s="382">
        <f>'Test-AI'!M343</f>
        <v>0</v>
      </c>
      <c r="AB345" s="382">
        <f>'Test-AI'!N343</f>
        <v>0</v>
      </c>
      <c r="AC345" s="382">
        <f>'Test-AI'!O343</f>
        <v>0</v>
      </c>
      <c r="AD345" s="382">
        <f>(Summary!$C$58*AA345+Summary!$C$59*AB345+Summary!$C$60*AC345)/Summary!$C$61</f>
        <v>0</v>
      </c>
      <c r="AE345" s="382">
        <f>'Test-AI'!P343</f>
        <v>0</v>
      </c>
      <c r="AF345" s="382">
        <f>'Test-AI'!Q343</f>
        <v>0</v>
      </c>
      <c r="AG345" s="382">
        <f>'Test-AI'!R343</f>
        <v>0</v>
      </c>
      <c r="AH345" s="382">
        <f>'Test-AI'!S343</f>
        <v>0</v>
      </c>
      <c r="AI345" s="382">
        <f>'Test-AI'!T343</f>
        <v>0</v>
      </c>
      <c r="AJ345" s="382">
        <f>'Test-AI'!U343</f>
        <v>0</v>
      </c>
      <c r="AK345" s="382">
        <f>'Test-AI'!V343</f>
        <v>0</v>
      </c>
      <c r="AL345" s="382">
        <f>'Test-AI'!W343</f>
        <v>0</v>
      </c>
      <c r="AM345" s="382">
        <f>'Test-AI'!X343</f>
        <v>0</v>
      </c>
      <c r="AN345" s="382">
        <f>10*LOG10(1/((Summary!$C$75/10^(AK345/10)+Summary!$C$76/10^(AL345/10)+Summary!$C$77/10^(AM345/10))/Summary!$C$78))</f>
        <v>0</v>
      </c>
      <c r="AO345" s="140">
        <f>'Test-AI'!Y343</f>
        <v>0</v>
      </c>
      <c r="AP345" s="140">
        <f>'Test-AI'!Z343</f>
        <v>0</v>
      </c>
      <c r="AQ345" s="147">
        <f t="shared" si="24"/>
        <v>0</v>
      </c>
      <c r="AR345" s="148" t="e">
        <f t="shared" si="25"/>
        <v>#DIV/0!</v>
      </c>
      <c r="AS345" s="149" t="e">
        <f t="shared" si="26"/>
        <v>#DIV/0!</v>
      </c>
      <c r="AT345" s="136"/>
      <c r="AU345" s="136"/>
      <c r="AV345" s="470"/>
      <c r="AW345" s="471"/>
      <c r="AX345" s="481"/>
      <c r="AY345" s="481"/>
      <c r="AZ345" s="498"/>
      <c r="BA345" s="498"/>
      <c r="BB345" s="481"/>
      <c r="BC345" s="471"/>
      <c r="BD345" s="477"/>
      <c r="BE345" s="471"/>
      <c r="BF345" s="477"/>
      <c r="BG345" s="472"/>
      <c r="BH345" s="477"/>
      <c r="BI345" s="472"/>
      <c r="BJ345" s="477"/>
      <c r="BK345" s="471"/>
      <c r="BL345" s="477"/>
      <c r="BM345" s="471"/>
      <c r="BN345" s="477"/>
      <c r="BO345" s="471"/>
      <c r="BP345" s="481"/>
      <c r="BQ345" s="481"/>
      <c r="BR345" s="481"/>
      <c r="BS345" s="481"/>
      <c r="BT345" s="481"/>
      <c r="BU345" s="473"/>
      <c r="BV345" s="466"/>
      <c r="BW345" s="473"/>
      <c r="BX345" s="466"/>
    </row>
    <row r="346" spans="1:76" ht="17" customHeight="1" x14ac:dyDescent="0.35">
      <c r="A346" s="516"/>
      <c r="B346" s="482" t="s">
        <v>2</v>
      </c>
      <c r="C346" s="519" t="s">
        <v>76</v>
      </c>
      <c r="D346" s="489">
        <v>24</v>
      </c>
      <c r="E346" s="492">
        <v>10</v>
      </c>
      <c r="F346" s="129">
        <v>15</v>
      </c>
      <c r="G346" s="130">
        <f>'Anchor-AI'!L344</f>
        <v>0</v>
      </c>
      <c r="H346" s="131">
        <f>'Anchor-AI'!M344</f>
        <v>0</v>
      </c>
      <c r="I346" s="131">
        <f>'Anchor-AI'!N344</f>
        <v>0</v>
      </c>
      <c r="J346" s="131">
        <f>'Anchor-AI'!O344</f>
        <v>0</v>
      </c>
      <c r="K346" s="131">
        <f>(Summary!$C$58*H346+Summary!$C$59*I346+Summary!$C$60*J346)/Summary!$C$61</f>
        <v>0</v>
      </c>
      <c r="L346" s="131">
        <f>'Anchor-AI'!P344</f>
        <v>0</v>
      </c>
      <c r="M346" s="131">
        <f>'Anchor-AI'!Q344</f>
        <v>0</v>
      </c>
      <c r="N346" s="131">
        <f>'Anchor-AI'!R344</f>
        <v>0</v>
      </c>
      <c r="O346" s="131">
        <f>'Anchor-AI'!S344</f>
        <v>0</v>
      </c>
      <c r="P346" s="131">
        <f>'Anchor-AI'!T344</f>
        <v>0</v>
      </c>
      <c r="Q346" s="131">
        <f>'Anchor-AI'!U344</f>
        <v>0</v>
      </c>
      <c r="R346" s="131">
        <f>'Anchor-AI'!V344</f>
        <v>0</v>
      </c>
      <c r="S346" s="131">
        <f>'Anchor-AI'!W344</f>
        <v>0</v>
      </c>
      <c r="T346" s="131">
        <f>'Anchor-AI'!X344</f>
        <v>0</v>
      </c>
      <c r="U346" s="131">
        <f>10*LOG10(1/((Summary!$C$75/10^(R346/10)+Summary!$C$76/10^(S346/10)+Summary!$C$77/10^(T346/10))/Summary!$C$78))</f>
        <v>0</v>
      </c>
      <c r="V346" s="131">
        <f>'Anchor-AI'!Y344</f>
        <v>0</v>
      </c>
      <c r="W346" s="131">
        <f>'Anchor-AI'!Z344</f>
        <v>0</v>
      </c>
      <c r="X346" s="132">
        <f t="shared" si="23"/>
        <v>0</v>
      </c>
      <c r="Y346" s="133"/>
      <c r="Z346" s="130">
        <f>'Test-AI'!L344</f>
        <v>0</v>
      </c>
      <c r="AA346" s="380">
        <f>'Test-AI'!M344</f>
        <v>0</v>
      </c>
      <c r="AB346" s="380">
        <f>'Test-AI'!N344</f>
        <v>0</v>
      </c>
      <c r="AC346" s="380">
        <f>'Test-AI'!O344</f>
        <v>0</v>
      </c>
      <c r="AD346" s="380">
        <f>(Summary!$C$58*AA346+Summary!$C$59*AB346+Summary!$C$60*AC346)/Summary!$C$61</f>
        <v>0</v>
      </c>
      <c r="AE346" s="380">
        <f>'Test-AI'!P344</f>
        <v>0</v>
      </c>
      <c r="AF346" s="380">
        <f>'Test-AI'!Q344</f>
        <v>0</v>
      </c>
      <c r="AG346" s="380">
        <f>'Test-AI'!R344</f>
        <v>0</v>
      </c>
      <c r="AH346" s="380">
        <f>'Test-AI'!S344</f>
        <v>0</v>
      </c>
      <c r="AI346" s="380">
        <f>'Test-AI'!T344</f>
        <v>0</v>
      </c>
      <c r="AJ346" s="380">
        <f>'Test-AI'!U344</f>
        <v>0</v>
      </c>
      <c r="AK346" s="380">
        <f>'Test-AI'!V344</f>
        <v>0</v>
      </c>
      <c r="AL346" s="380">
        <f>'Test-AI'!W344</f>
        <v>0</v>
      </c>
      <c r="AM346" s="380">
        <f>'Test-AI'!X344</f>
        <v>0</v>
      </c>
      <c r="AN346" s="380">
        <f>10*LOG10(1/((Summary!$C$75/10^(AK346/10)+Summary!$C$76/10^(AL346/10)+Summary!$C$77/10^(AM346/10))/Summary!$C$78))</f>
        <v>0</v>
      </c>
      <c r="AO346" s="131">
        <f>'Test-AI'!Y344</f>
        <v>0</v>
      </c>
      <c r="AP346" s="131">
        <f>'Test-AI'!Z344</f>
        <v>0</v>
      </c>
      <c r="AQ346" s="132">
        <f t="shared" si="24"/>
        <v>0</v>
      </c>
      <c r="AR346" s="134" t="e">
        <f t="shared" si="25"/>
        <v>#DIV/0!</v>
      </c>
      <c r="AS346" s="135" t="e">
        <f t="shared" si="26"/>
        <v>#DIV/0!</v>
      </c>
      <c r="AT346" s="136"/>
      <c r="AU346" s="136"/>
      <c r="AV346" s="495" t="s">
        <v>121</v>
      </c>
      <c r="AW346" s="478" t="e" cm="1">
        <f t="array" ref="AW346">bdRateExtend($G346:$G349,H346:H349,$Z346:$Z349,AA346:AA349)</f>
        <v>#VALUE!</v>
      </c>
      <c r="AX346" s="479" t="e" cm="1">
        <f t="array" ref="AX346">bdRateExtend($G346:$G351,H346:H351,$Z346:$Z351,AA346:AA351)</f>
        <v>#VALUE!</v>
      </c>
      <c r="AY346" s="479" t="e" cm="1">
        <f t="array" ref="AY346">bdRateExtend($G346:$G351,I346:I351,$Z346:$Z351,AB346:AB351)</f>
        <v>#VALUE!</v>
      </c>
      <c r="AZ346" s="496" t="e" cm="1">
        <f t="array" ref="AZ346">bdRateExtend($G346:$G351,J346:J351,$Z346:$Z351,AC346:AC351)</f>
        <v>#VALUE!</v>
      </c>
      <c r="BA346" s="496" t="e" cm="1">
        <f t="array" ref="BA346">bdRateExtend($G346:$G351,K346:K351,$Z346:$Z351,AD346:AD351)</f>
        <v>#VALUE!</v>
      </c>
      <c r="BB346" s="479" t="e">
        <f>(Summary!$C$89*AX346+Summary!$C$90*AY346+Summary!$C$91*AZ346)/Summary!$C$92</f>
        <v>#VALUE!</v>
      </c>
      <c r="BC346" s="478" t="e" cm="1">
        <f t="array" ref="BC346">bdRateExtend($G346:$G349,L346:L349,$Z346:$Z349,AE346:AE349)</f>
        <v>#VALUE!</v>
      </c>
      <c r="BD346" s="475" t="e" cm="1">
        <f t="array" ref="BD346">bdRateExtend($G346:$G351,L346:L351,$Z346:$Z351,AE346:AE351)</f>
        <v>#VALUE!</v>
      </c>
      <c r="BE346" s="478" t="e" cm="1">
        <f t="array" ref="BE346">bdRateExtend($G346:$G349,M346:M349,$Z346:$Z349,AF346:AF349)</f>
        <v>#VALUE!</v>
      </c>
      <c r="BF346" s="475" t="e" cm="1">
        <f t="array" ref="BF346">bdRateExtend($G346:$G351,M346:M351,$Z346:$Z351,AF346:AF351)</f>
        <v>#VALUE!</v>
      </c>
      <c r="BG346" s="474" t="e" cm="1">
        <f t="array" ref="BG346">bdRateExtend($G346:$G349,N346:N349,$Z346:$Z349,AG346:AG349,"None", FALSE,1)</f>
        <v>#VALUE!</v>
      </c>
      <c r="BH346" s="475" t="e" cm="1">
        <f t="array" ref="BH346">bdRateExtend($G346:$G351,N346:N351,$Z346:$Z351,AG346:AG351,"None", FALSE,1)</f>
        <v>#VALUE!</v>
      </c>
      <c r="BI346" s="474" t="e" cm="1">
        <f t="array" ref="BI346">bdRateExtend($G346:$G349,O346:O349,$Z346:$Z349,AH346:AH349,"None", FALSE,1)</f>
        <v>#VALUE!</v>
      </c>
      <c r="BJ346" s="475" t="e" cm="1">
        <f t="array" ref="BJ346">bdRateExtend($G346:$G351,O346:O351,$Z346:$Z351,AH346:AH351,"None", FALSE,1)</f>
        <v>#VALUE!</v>
      </c>
      <c r="BK346" s="478" t="e" cm="1">
        <f t="array" ref="BK346">bdRateExtend($G346:$G349,P346:P349,$Z346:$Z349,AI346:AI349)</f>
        <v>#VALUE!</v>
      </c>
      <c r="BL346" s="475" t="e" cm="1">
        <f t="array" ref="BL346">bdRateExtend($G346:$G351,P346:P351,$Z346:$Z351,AI346:AI351)</f>
        <v>#VALUE!</v>
      </c>
      <c r="BM346" s="478" t="e" cm="1">
        <f t="array" ref="BM346">bdRateExtend($G346:$G349,Q346:Q349,$Z346:$Z349,AJ346:AJ349)</f>
        <v>#VALUE!</v>
      </c>
      <c r="BN346" s="475" t="e" cm="1">
        <f t="array" ref="BN346">bdRateExtend($G346:$G351,Q346:Q351,$Z346:$Z351,AJ346:AJ351)</f>
        <v>#VALUE!</v>
      </c>
      <c r="BO346" s="478" t="e" cm="1">
        <f t="array" ref="BO346">bdRateExtend($G346:$G349,R346:R349,$Z346:$Z349,AK346:AK349)</f>
        <v>#VALUE!</v>
      </c>
      <c r="BP346" s="479" t="e" cm="1">
        <f t="array" ref="BP346">bdRateExtend($G346:$G351,R346:R351,$Z346:$Z351,AK346:AK351)</f>
        <v>#VALUE!</v>
      </c>
      <c r="BQ346" s="479" t="e" cm="1">
        <f t="array" ref="BQ346">bdRateExtend($G346:$G351,S346:S351,$Z346:$Z351,AL346:AL351)</f>
        <v>#VALUE!</v>
      </c>
      <c r="BR346" s="479" t="e" cm="1">
        <f t="array" ref="BR346">bdRateExtend($G346:$G351,T346:T351,$Z346:$Z351,AM346:AM351)</f>
        <v>#VALUE!</v>
      </c>
      <c r="BS346" s="479" t="e" cm="1">
        <f t="array" ref="BS346">bdRateExtend($G346:$G351,U346:U351,$Z346:$Z351,AN346:AN351)</f>
        <v>#VALUE!</v>
      </c>
      <c r="BT346" s="479" t="e">
        <f>(Summary!$C$103*BP346+Summary!$C$104*BQ346+Summary!$C$105*BR346)/Summary!$C$106</f>
        <v>#VALUE!</v>
      </c>
      <c r="BU346" s="462" cm="1">
        <f t="array" ref="BU346">testVMAFRange($G346:$G349,N346:N349,$Z346:$Z349,AG346:AG349)</f>
        <v>0</v>
      </c>
      <c r="BV346" s="464" cm="1">
        <f t="array" ref="BV346">testVMAFRange($G346:$G351,N346:N351,$Z346:$Z351,AG346:AG351)</f>
        <v>0</v>
      </c>
      <c r="BW346" s="462" cm="1">
        <f t="array" ref="BW346">testVMAFRange($G346:$G349,O346:O349,$Z346:$Z349,AH346:AH349)</f>
        <v>0</v>
      </c>
      <c r="BX346" s="464" cm="1">
        <f t="array" ref="BX346">testVMAFRange($G346:$G351,O346:O351,$Z346:$Z351,AH346:AH351)</f>
        <v>0</v>
      </c>
    </row>
    <row r="347" spans="1:76" ht="17" customHeight="1" x14ac:dyDescent="0.35">
      <c r="A347" s="516"/>
      <c r="B347" s="483"/>
      <c r="C347" s="520"/>
      <c r="D347" s="490"/>
      <c r="E347" s="493"/>
      <c r="F347" s="138">
        <v>23</v>
      </c>
      <c r="G347" s="139">
        <f>'Anchor-AI'!L345</f>
        <v>0</v>
      </c>
      <c r="H347" s="140">
        <f>'Anchor-AI'!M345</f>
        <v>0</v>
      </c>
      <c r="I347" s="140">
        <f>'Anchor-AI'!N345</f>
        <v>0</v>
      </c>
      <c r="J347" s="140">
        <f>'Anchor-AI'!O345</f>
        <v>0</v>
      </c>
      <c r="K347" s="140">
        <f>(Summary!$C$58*H347+Summary!$C$59*I347+Summary!$C$60*J347)/Summary!$C$61</f>
        <v>0</v>
      </c>
      <c r="L347" s="140">
        <f>'Anchor-AI'!P345</f>
        <v>0</v>
      </c>
      <c r="M347" s="140">
        <f>'Anchor-AI'!Q345</f>
        <v>0</v>
      </c>
      <c r="N347" s="140">
        <f>'Anchor-AI'!R345</f>
        <v>0</v>
      </c>
      <c r="O347" s="140">
        <f>'Anchor-AI'!S345</f>
        <v>0</v>
      </c>
      <c r="P347" s="140">
        <f>'Anchor-AI'!T345</f>
        <v>0</v>
      </c>
      <c r="Q347" s="140">
        <f>'Anchor-AI'!U345</f>
        <v>0</v>
      </c>
      <c r="R347" s="140">
        <f>'Anchor-AI'!V345</f>
        <v>0</v>
      </c>
      <c r="S347" s="140">
        <f>'Anchor-AI'!W345</f>
        <v>0</v>
      </c>
      <c r="T347" s="140">
        <f>'Anchor-AI'!X345</f>
        <v>0</v>
      </c>
      <c r="U347" s="140">
        <f>10*LOG10(1/((Summary!$C$75/10^(R347/10)+Summary!$C$76/10^(S347/10)+Summary!$C$77/10^(T347/10))/Summary!$C$78))</f>
        <v>0</v>
      </c>
      <c r="V347" s="140">
        <f>'Anchor-AI'!Y345</f>
        <v>0</v>
      </c>
      <c r="W347" s="140">
        <f>'Anchor-AI'!Z345</f>
        <v>0</v>
      </c>
      <c r="X347" s="141">
        <f t="shared" si="23"/>
        <v>0</v>
      </c>
      <c r="Y347" s="133"/>
      <c r="Z347" s="139">
        <f>'Test-AI'!L345</f>
        <v>0</v>
      </c>
      <c r="AA347" s="381">
        <f>'Test-AI'!M345</f>
        <v>0</v>
      </c>
      <c r="AB347" s="381">
        <f>'Test-AI'!N345</f>
        <v>0</v>
      </c>
      <c r="AC347" s="381">
        <f>'Test-AI'!O345</f>
        <v>0</v>
      </c>
      <c r="AD347" s="381">
        <f>(Summary!$C$58*AA347+Summary!$C$59*AB347+Summary!$C$60*AC347)/Summary!$C$61</f>
        <v>0</v>
      </c>
      <c r="AE347" s="381">
        <f>'Test-AI'!P345</f>
        <v>0</v>
      </c>
      <c r="AF347" s="381">
        <f>'Test-AI'!Q345</f>
        <v>0</v>
      </c>
      <c r="AG347" s="381">
        <f>'Test-AI'!R345</f>
        <v>0</v>
      </c>
      <c r="AH347" s="381">
        <f>'Test-AI'!S345</f>
        <v>0</v>
      </c>
      <c r="AI347" s="381">
        <f>'Test-AI'!T345</f>
        <v>0</v>
      </c>
      <c r="AJ347" s="381">
        <f>'Test-AI'!U345</f>
        <v>0</v>
      </c>
      <c r="AK347" s="381">
        <f>'Test-AI'!V345</f>
        <v>0</v>
      </c>
      <c r="AL347" s="381">
        <f>'Test-AI'!W345</f>
        <v>0</v>
      </c>
      <c r="AM347" s="381">
        <f>'Test-AI'!X345</f>
        <v>0</v>
      </c>
      <c r="AN347" s="381">
        <f>10*LOG10(1/((Summary!$C$75/10^(AK347/10)+Summary!$C$76/10^(AL347/10)+Summary!$C$77/10^(AM347/10))/Summary!$C$78))</f>
        <v>0</v>
      </c>
      <c r="AO347" s="140">
        <f>'Test-AI'!Y345</f>
        <v>0</v>
      </c>
      <c r="AP347" s="140">
        <f>'Test-AI'!Z345</f>
        <v>0</v>
      </c>
      <c r="AQ347" s="141">
        <f t="shared" si="24"/>
        <v>0</v>
      </c>
      <c r="AR347" s="142" t="e">
        <f t="shared" si="25"/>
        <v>#DIV/0!</v>
      </c>
      <c r="AS347" s="143" t="e">
        <f t="shared" si="26"/>
        <v>#DIV/0!</v>
      </c>
      <c r="AT347" s="136"/>
      <c r="AU347" s="136"/>
      <c r="AV347" s="467"/>
      <c r="AW347" s="468"/>
      <c r="AX347" s="480"/>
      <c r="AY347" s="480"/>
      <c r="AZ347" s="497"/>
      <c r="BA347" s="497"/>
      <c r="BB347" s="480"/>
      <c r="BC347" s="468"/>
      <c r="BD347" s="476"/>
      <c r="BE347" s="468"/>
      <c r="BF347" s="476"/>
      <c r="BG347" s="469"/>
      <c r="BH347" s="476"/>
      <c r="BI347" s="469"/>
      <c r="BJ347" s="476"/>
      <c r="BK347" s="468"/>
      <c r="BL347" s="476"/>
      <c r="BM347" s="468"/>
      <c r="BN347" s="476"/>
      <c r="BO347" s="468"/>
      <c r="BP347" s="480"/>
      <c r="BQ347" s="480"/>
      <c r="BR347" s="480"/>
      <c r="BS347" s="480"/>
      <c r="BT347" s="480"/>
      <c r="BU347" s="463"/>
      <c r="BV347" s="465"/>
      <c r="BW347" s="463"/>
      <c r="BX347" s="465"/>
    </row>
    <row r="348" spans="1:76" ht="17" customHeight="1" x14ac:dyDescent="0.35">
      <c r="A348" s="516"/>
      <c r="B348" s="483"/>
      <c r="C348" s="520"/>
      <c r="D348" s="490"/>
      <c r="E348" s="493"/>
      <c r="F348" s="138">
        <v>31</v>
      </c>
      <c r="G348" s="139">
        <f>'Anchor-AI'!L346</f>
        <v>0</v>
      </c>
      <c r="H348" s="140">
        <f>'Anchor-AI'!M346</f>
        <v>0</v>
      </c>
      <c r="I348" s="140">
        <f>'Anchor-AI'!N346</f>
        <v>0</v>
      </c>
      <c r="J348" s="140">
        <f>'Anchor-AI'!O346</f>
        <v>0</v>
      </c>
      <c r="K348" s="140">
        <f>(Summary!$C$58*H348+Summary!$C$59*I348+Summary!$C$60*J348)/Summary!$C$61</f>
        <v>0</v>
      </c>
      <c r="L348" s="140">
        <f>'Anchor-AI'!P346</f>
        <v>0</v>
      </c>
      <c r="M348" s="140">
        <f>'Anchor-AI'!Q346</f>
        <v>0</v>
      </c>
      <c r="N348" s="140">
        <f>'Anchor-AI'!R346</f>
        <v>0</v>
      </c>
      <c r="O348" s="140">
        <f>'Anchor-AI'!S346</f>
        <v>0</v>
      </c>
      <c r="P348" s="140">
        <f>'Anchor-AI'!T346</f>
        <v>0</v>
      </c>
      <c r="Q348" s="140">
        <f>'Anchor-AI'!U346</f>
        <v>0</v>
      </c>
      <c r="R348" s="140">
        <f>'Anchor-AI'!V346</f>
        <v>0</v>
      </c>
      <c r="S348" s="140">
        <f>'Anchor-AI'!W346</f>
        <v>0</v>
      </c>
      <c r="T348" s="140">
        <f>'Anchor-AI'!X346</f>
        <v>0</v>
      </c>
      <c r="U348" s="140">
        <f>10*LOG10(1/((Summary!$C$75/10^(R348/10)+Summary!$C$76/10^(S348/10)+Summary!$C$77/10^(T348/10))/Summary!$C$78))</f>
        <v>0</v>
      </c>
      <c r="V348" s="140">
        <f>'Anchor-AI'!Y346</f>
        <v>0</v>
      </c>
      <c r="W348" s="140">
        <f>'Anchor-AI'!Z346</f>
        <v>0</v>
      </c>
      <c r="X348" s="141">
        <f t="shared" si="23"/>
        <v>0</v>
      </c>
      <c r="Y348" s="133"/>
      <c r="Z348" s="139">
        <f>'Test-AI'!L346</f>
        <v>0</v>
      </c>
      <c r="AA348" s="381">
        <f>'Test-AI'!M346</f>
        <v>0</v>
      </c>
      <c r="AB348" s="381">
        <f>'Test-AI'!N346</f>
        <v>0</v>
      </c>
      <c r="AC348" s="381">
        <f>'Test-AI'!O346</f>
        <v>0</v>
      </c>
      <c r="AD348" s="381">
        <f>(Summary!$C$58*AA348+Summary!$C$59*AB348+Summary!$C$60*AC348)/Summary!$C$61</f>
        <v>0</v>
      </c>
      <c r="AE348" s="381">
        <f>'Test-AI'!P346</f>
        <v>0</v>
      </c>
      <c r="AF348" s="381">
        <f>'Test-AI'!Q346</f>
        <v>0</v>
      </c>
      <c r="AG348" s="381">
        <f>'Test-AI'!R346</f>
        <v>0</v>
      </c>
      <c r="AH348" s="381">
        <f>'Test-AI'!S346</f>
        <v>0</v>
      </c>
      <c r="AI348" s="381">
        <f>'Test-AI'!T346</f>
        <v>0</v>
      </c>
      <c r="AJ348" s="381">
        <f>'Test-AI'!U346</f>
        <v>0</v>
      </c>
      <c r="AK348" s="381">
        <f>'Test-AI'!V346</f>
        <v>0</v>
      </c>
      <c r="AL348" s="381">
        <f>'Test-AI'!W346</f>
        <v>0</v>
      </c>
      <c r="AM348" s="381">
        <f>'Test-AI'!X346</f>
        <v>0</v>
      </c>
      <c r="AN348" s="381">
        <f>10*LOG10(1/((Summary!$C$75/10^(AK348/10)+Summary!$C$76/10^(AL348/10)+Summary!$C$77/10^(AM348/10))/Summary!$C$78))</f>
        <v>0</v>
      </c>
      <c r="AO348" s="140">
        <f>'Test-AI'!Y346</f>
        <v>0</v>
      </c>
      <c r="AP348" s="140">
        <f>'Test-AI'!Z346</f>
        <v>0</v>
      </c>
      <c r="AQ348" s="141">
        <f t="shared" si="24"/>
        <v>0</v>
      </c>
      <c r="AR348" s="142" t="e">
        <f t="shared" si="25"/>
        <v>#DIV/0!</v>
      </c>
      <c r="AS348" s="143" t="e">
        <f t="shared" si="26"/>
        <v>#DIV/0!</v>
      </c>
      <c r="AT348" s="136"/>
      <c r="AU348" s="136"/>
      <c r="AV348" s="467" t="s">
        <v>122</v>
      </c>
      <c r="AW348" s="468" t="e" cm="1">
        <f t="array" ref="AW348">bdRateExtend($G347:$G350,H347:H350,$Z347:$Z350,AA347:AA350)</f>
        <v>#VALUE!</v>
      </c>
      <c r="AX348" s="480"/>
      <c r="AY348" s="480"/>
      <c r="AZ348" s="497"/>
      <c r="BA348" s="497"/>
      <c r="BB348" s="480"/>
      <c r="BC348" s="468" t="e" cm="1">
        <f t="array" ref="BC348">bdRateExtend($G347:$G350,L347:L350,$Z347:$Z350,AE347:AE350)</f>
        <v>#VALUE!</v>
      </c>
      <c r="BD348" s="476"/>
      <c r="BE348" s="468" t="e" cm="1">
        <f t="array" ref="BE348">bdRateExtend($G347:$G350,M347:M350,$Z347:$Z350,AF347:AF350)</f>
        <v>#VALUE!</v>
      </c>
      <c r="BF348" s="476"/>
      <c r="BG348" s="469" t="e" cm="1">
        <f t="array" ref="BG348">bdRateExtend($G347:$G350,N347:N350,$Z347:$Z350,AG347:AG350,"None", FALSE,1)</f>
        <v>#VALUE!</v>
      </c>
      <c r="BH348" s="476"/>
      <c r="BI348" s="469" t="e" cm="1">
        <f t="array" ref="BI348">bdRateExtend($G347:$G350,O347:O350,$Z347:$Z350,AH347:AH350,"None", FALSE,1)</f>
        <v>#VALUE!</v>
      </c>
      <c r="BJ348" s="476"/>
      <c r="BK348" s="468" t="e" cm="1">
        <f t="array" ref="BK348">bdRateExtend($G347:$G350,P347:P350,$Z347:$Z350,AI347:AI350)</f>
        <v>#VALUE!</v>
      </c>
      <c r="BL348" s="476"/>
      <c r="BM348" s="468" t="e" cm="1">
        <f t="array" ref="BM348">bdRateExtend($G347:$G350,Q347:Q350,$Z347:$Z350,AJ347:AJ350)</f>
        <v>#VALUE!</v>
      </c>
      <c r="BN348" s="476"/>
      <c r="BO348" s="468" t="e" cm="1">
        <f t="array" ref="BO348">bdRateExtend($G347:$G350,R347:R350,$Z347:$Z350,AK347:AK350)</f>
        <v>#VALUE!</v>
      </c>
      <c r="BP348" s="480"/>
      <c r="BQ348" s="480"/>
      <c r="BR348" s="480"/>
      <c r="BS348" s="480"/>
      <c r="BT348" s="480"/>
      <c r="BU348" s="463" cm="1">
        <f t="array" ref="BU348">testVMAFRange($G347:$G350,N347:N350,$Z347:$Z350,AG347:AG350)</f>
        <v>0</v>
      </c>
      <c r="BV348" s="465"/>
      <c r="BW348" s="463" cm="1">
        <f t="array" ref="BW348">testVMAFRange($G347:$G350,O347:O350,$Z347:$Z350,AH347:AH350)</f>
        <v>0</v>
      </c>
      <c r="BX348" s="465"/>
    </row>
    <row r="349" spans="1:76" ht="17" customHeight="1" x14ac:dyDescent="0.35">
      <c r="A349" s="516"/>
      <c r="B349" s="483"/>
      <c r="C349" s="520"/>
      <c r="D349" s="490"/>
      <c r="E349" s="493"/>
      <c r="F349" s="138">
        <v>39</v>
      </c>
      <c r="G349" s="139">
        <f>'Anchor-AI'!L347</f>
        <v>0</v>
      </c>
      <c r="H349" s="140">
        <f>'Anchor-AI'!M347</f>
        <v>0</v>
      </c>
      <c r="I349" s="140">
        <f>'Anchor-AI'!N347</f>
        <v>0</v>
      </c>
      <c r="J349" s="140">
        <f>'Anchor-AI'!O347</f>
        <v>0</v>
      </c>
      <c r="K349" s="140">
        <f>(Summary!$C$58*H349+Summary!$C$59*I349+Summary!$C$60*J349)/Summary!$C$61</f>
        <v>0</v>
      </c>
      <c r="L349" s="140">
        <f>'Anchor-AI'!P347</f>
        <v>0</v>
      </c>
      <c r="M349" s="140">
        <f>'Anchor-AI'!Q347</f>
        <v>0</v>
      </c>
      <c r="N349" s="140">
        <f>'Anchor-AI'!R347</f>
        <v>0</v>
      </c>
      <c r="O349" s="140">
        <f>'Anchor-AI'!S347</f>
        <v>0</v>
      </c>
      <c r="P349" s="140">
        <f>'Anchor-AI'!T347</f>
        <v>0</v>
      </c>
      <c r="Q349" s="140">
        <f>'Anchor-AI'!U347</f>
        <v>0</v>
      </c>
      <c r="R349" s="140">
        <f>'Anchor-AI'!V347</f>
        <v>0</v>
      </c>
      <c r="S349" s="140">
        <f>'Anchor-AI'!W347</f>
        <v>0</v>
      </c>
      <c r="T349" s="140">
        <f>'Anchor-AI'!X347</f>
        <v>0</v>
      </c>
      <c r="U349" s="140">
        <f>10*LOG10(1/((Summary!$C$75/10^(R349/10)+Summary!$C$76/10^(S349/10)+Summary!$C$77/10^(T349/10))/Summary!$C$78))</f>
        <v>0</v>
      </c>
      <c r="V349" s="140">
        <f>'Anchor-AI'!Y347</f>
        <v>0</v>
      </c>
      <c r="W349" s="140">
        <f>'Anchor-AI'!Z347</f>
        <v>0</v>
      </c>
      <c r="X349" s="141">
        <f t="shared" si="23"/>
        <v>0</v>
      </c>
      <c r="Y349" s="133"/>
      <c r="Z349" s="139">
        <f>'Test-AI'!L347</f>
        <v>0</v>
      </c>
      <c r="AA349" s="381">
        <f>'Test-AI'!M347</f>
        <v>0</v>
      </c>
      <c r="AB349" s="381">
        <f>'Test-AI'!N347</f>
        <v>0</v>
      </c>
      <c r="AC349" s="381">
        <f>'Test-AI'!O347</f>
        <v>0</v>
      </c>
      <c r="AD349" s="381">
        <f>(Summary!$C$58*AA349+Summary!$C$59*AB349+Summary!$C$60*AC349)/Summary!$C$61</f>
        <v>0</v>
      </c>
      <c r="AE349" s="381">
        <f>'Test-AI'!P347</f>
        <v>0</v>
      </c>
      <c r="AF349" s="381">
        <f>'Test-AI'!Q347</f>
        <v>0</v>
      </c>
      <c r="AG349" s="381">
        <f>'Test-AI'!R347</f>
        <v>0</v>
      </c>
      <c r="AH349" s="381">
        <f>'Test-AI'!S347</f>
        <v>0</v>
      </c>
      <c r="AI349" s="381">
        <f>'Test-AI'!T347</f>
        <v>0</v>
      </c>
      <c r="AJ349" s="381">
        <f>'Test-AI'!U347</f>
        <v>0</v>
      </c>
      <c r="AK349" s="381">
        <f>'Test-AI'!V347</f>
        <v>0</v>
      </c>
      <c r="AL349" s="381">
        <f>'Test-AI'!W347</f>
        <v>0</v>
      </c>
      <c r="AM349" s="381">
        <f>'Test-AI'!X347</f>
        <v>0</v>
      </c>
      <c r="AN349" s="381">
        <f>10*LOG10(1/((Summary!$C$75/10^(AK349/10)+Summary!$C$76/10^(AL349/10)+Summary!$C$77/10^(AM349/10))/Summary!$C$78))</f>
        <v>0</v>
      </c>
      <c r="AO349" s="140">
        <f>'Test-AI'!Y347</f>
        <v>0</v>
      </c>
      <c r="AP349" s="140">
        <f>'Test-AI'!Z347</f>
        <v>0</v>
      </c>
      <c r="AQ349" s="141">
        <f t="shared" si="24"/>
        <v>0</v>
      </c>
      <c r="AR349" s="142" t="e">
        <f t="shared" si="25"/>
        <v>#DIV/0!</v>
      </c>
      <c r="AS349" s="143" t="e">
        <f t="shared" si="26"/>
        <v>#DIV/0!</v>
      </c>
      <c r="AT349" s="136"/>
      <c r="AU349" s="136"/>
      <c r="AV349" s="467"/>
      <c r="AW349" s="468"/>
      <c r="AX349" s="480"/>
      <c r="AY349" s="480"/>
      <c r="AZ349" s="497"/>
      <c r="BA349" s="497"/>
      <c r="BB349" s="480"/>
      <c r="BC349" s="468"/>
      <c r="BD349" s="476"/>
      <c r="BE349" s="468"/>
      <c r="BF349" s="476"/>
      <c r="BG349" s="469"/>
      <c r="BH349" s="476"/>
      <c r="BI349" s="469"/>
      <c r="BJ349" s="476"/>
      <c r="BK349" s="468"/>
      <c r="BL349" s="476"/>
      <c r="BM349" s="468"/>
      <c r="BN349" s="476"/>
      <c r="BO349" s="468"/>
      <c r="BP349" s="480"/>
      <c r="BQ349" s="480"/>
      <c r="BR349" s="480"/>
      <c r="BS349" s="480"/>
      <c r="BT349" s="480"/>
      <c r="BU349" s="463"/>
      <c r="BV349" s="465"/>
      <c r="BW349" s="463"/>
      <c r="BX349" s="465"/>
    </row>
    <row r="350" spans="1:76" ht="17" customHeight="1" x14ac:dyDescent="0.35">
      <c r="A350" s="516"/>
      <c r="B350" s="483"/>
      <c r="C350" s="520"/>
      <c r="D350" s="490"/>
      <c r="E350" s="493"/>
      <c r="F350" s="138">
        <v>47</v>
      </c>
      <c r="G350" s="139">
        <f>'Anchor-AI'!L348</f>
        <v>0</v>
      </c>
      <c r="H350" s="140">
        <f>'Anchor-AI'!M348</f>
        <v>0</v>
      </c>
      <c r="I350" s="140">
        <f>'Anchor-AI'!N348</f>
        <v>0</v>
      </c>
      <c r="J350" s="140">
        <f>'Anchor-AI'!O348</f>
        <v>0</v>
      </c>
      <c r="K350" s="140">
        <f>(Summary!$C$58*H350+Summary!$C$59*I350+Summary!$C$60*J350)/Summary!$C$61</f>
        <v>0</v>
      </c>
      <c r="L350" s="140">
        <f>'Anchor-AI'!P348</f>
        <v>0</v>
      </c>
      <c r="M350" s="140">
        <f>'Anchor-AI'!Q348</f>
        <v>0</v>
      </c>
      <c r="N350" s="140">
        <f>'Anchor-AI'!R348</f>
        <v>0</v>
      </c>
      <c r="O350" s="140">
        <f>'Anchor-AI'!S348</f>
        <v>0</v>
      </c>
      <c r="P350" s="140">
        <f>'Anchor-AI'!T348</f>
        <v>0</v>
      </c>
      <c r="Q350" s="140">
        <f>'Anchor-AI'!U348</f>
        <v>0</v>
      </c>
      <c r="R350" s="140">
        <f>'Anchor-AI'!V348</f>
        <v>0</v>
      </c>
      <c r="S350" s="140">
        <f>'Anchor-AI'!W348</f>
        <v>0</v>
      </c>
      <c r="T350" s="140">
        <f>'Anchor-AI'!X348</f>
        <v>0</v>
      </c>
      <c r="U350" s="140">
        <f>10*LOG10(1/((Summary!$C$75/10^(R350/10)+Summary!$C$76/10^(S350/10)+Summary!$C$77/10^(T350/10))/Summary!$C$78))</f>
        <v>0</v>
      </c>
      <c r="V350" s="140">
        <f>'Anchor-AI'!Y348</f>
        <v>0</v>
      </c>
      <c r="W350" s="140">
        <f>'Anchor-AI'!Z348</f>
        <v>0</v>
      </c>
      <c r="X350" s="141">
        <f t="shared" si="23"/>
        <v>0</v>
      </c>
      <c r="Y350" s="133"/>
      <c r="Z350" s="139">
        <f>'Test-AI'!L348</f>
        <v>0</v>
      </c>
      <c r="AA350" s="381">
        <f>'Test-AI'!M348</f>
        <v>0</v>
      </c>
      <c r="AB350" s="381">
        <f>'Test-AI'!N348</f>
        <v>0</v>
      </c>
      <c r="AC350" s="381">
        <f>'Test-AI'!O348</f>
        <v>0</v>
      </c>
      <c r="AD350" s="381">
        <f>(Summary!$C$58*AA350+Summary!$C$59*AB350+Summary!$C$60*AC350)/Summary!$C$61</f>
        <v>0</v>
      </c>
      <c r="AE350" s="381">
        <f>'Test-AI'!P348</f>
        <v>0</v>
      </c>
      <c r="AF350" s="381">
        <f>'Test-AI'!Q348</f>
        <v>0</v>
      </c>
      <c r="AG350" s="381">
        <f>'Test-AI'!R348</f>
        <v>0</v>
      </c>
      <c r="AH350" s="381">
        <f>'Test-AI'!S348</f>
        <v>0</v>
      </c>
      <c r="AI350" s="381">
        <f>'Test-AI'!T348</f>
        <v>0</v>
      </c>
      <c r="AJ350" s="381">
        <f>'Test-AI'!U348</f>
        <v>0</v>
      </c>
      <c r="AK350" s="381">
        <f>'Test-AI'!V348</f>
        <v>0</v>
      </c>
      <c r="AL350" s="381">
        <f>'Test-AI'!W348</f>
        <v>0</v>
      </c>
      <c r="AM350" s="381">
        <f>'Test-AI'!X348</f>
        <v>0</v>
      </c>
      <c r="AN350" s="381">
        <f>10*LOG10(1/((Summary!$C$75/10^(AK350/10)+Summary!$C$76/10^(AL350/10)+Summary!$C$77/10^(AM350/10))/Summary!$C$78))</f>
        <v>0</v>
      </c>
      <c r="AO350" s="140">
        <f>'Test-AI'!Y348</f>
        <v>0</v>
      </c>
      <c r="AP350" s="140">
        <f>'Test-AI'!Z348</f>
        <v>0</v>
      </c>
      <c r="AQ350" s="141">
        <f t="shared" si="24"/>
        <v>0</v>
      </c>
      <c r="AR350" s="142" t="e">
        <f t="shared" si="25"/>
        <v>#DIV/0!</v>
      </c>
      <c r="AS350" s="143" t="e">
        <f t="shared" si="26"/>
        <v>#DIV/0!</v>
      </c>
      <c r="AT350" s="136"/>
      <c r="AU350" s="136"/>
      <c r="AV350" s="467" t="s">
        <v>123</v>
      </c>
      <c r="AW350" s="468" t="e" cm="1">
        <f t="array" ref="AW350">bdRateExtend($G348:$G351,H348:H351,$Z348:$Z351,AA348:AA351)</f>
        <v>#VALUE!</v>
      </c>
      <c r="AX350" s="480"/>
      <c r="AY350" s="480"/>
      <c r="AZ350" s="497"/>
      <c r="BA350" s="497"/>
      <c r="BB350" s="480"/>
      <c r="BC350" s="468" t="e" cm="1">
        <f t="array" ref="BC350">bdRateExtend($G348:$G351,L348:L351,$Z348:$Z351,AE348:AE351)</f>
        <v>#VALUE!</v>
      </c>
      <c r="BD350" s="476"/>
      <c r="BE350" s="468" t="e" cm="1">
        <f t="array" ref="BE350">bdRateExtend($G348:$G351,M348:M351,$Z348:$Z351,AF348:AF351)</f>
        <v>#VALUE!</v>
      </c>
      <c r="BF350" s="476"/>
      <c r="BG350" s="469" t="e" cm="1">
        <f t="array" ref="BG350">bdRateExtend($G348:$G351,N348:N351,$Z348:$Z351,AG348:AG351,"None", FALSE,1)</f>
        <v>#VALUE!</v>
      </c>
      <c r="BH350" s="476"/>
      <c r="BI350" s="469" t="e" cm="1">
        <f t="array" ref="BI350">bdRateExtend($G348:$G351,O348:O351,$Z348:$Z351,AH348:AH351,"None", FALSE,1)</f>
        <v>#VALUE!</v>
      </c>
      <c r="BJ350" s="476"/>
      <c r="BK350" s="468" t="e" cm="1">
        <f t="array" ref="BK350">bdRateExtend($G348:$G351,P348:P351,$Z348:$Z351,AI348:AI351)</f>
        <v>#VALUE!</v>
      </c>
      <c r="BL350" s="476"/>
      <c r="BM350" s="468" t="e" cm="1">
        <f t="array" ref="BM350">bdRateExtend($G348:$G351,Q348:Q351,$Z348:$Z351,AJ348:AJ351)</f>
        <v>#VALUE!</v>
      </c>
      <c r="BN350" s="476"/>
      <c r="BO350" s="468" t="e" cm="1">
        <f t="array" ref="BO350">bdRateExtend($G348:$G351,R348:R351,$Z348:$Z351,AK348:AK351)</f>
        <v>#VALUE!</v>
      </c>
      <c r="BP350" s="480"/>
      <c r="BQ350" s="480"/>
      <c r="BR350" s="480"/>
      <c r="BS350" s="480"/>
      <c r="BT350" s="480"/>
      <c r="BU350" s="463" cm="1">
        <f t="array" ref="BU350">testVMAFRange($G348:$G351,N348:N351,$Z348:$Z351,AG348:AG351)</f>
        <v>0</v>
      </c>
      <c r="BV350" s="465"/>
      <c r="BW350" s="463" cm="1">
        <f t="array" ref="BW350">testVMAFRange($G348:$G351,O348:O351,$Z348:$Z351,AH348:AH351)</f>
        <v>0</v>
      </c>
      <c r="BX350" s="465"/>
    </row>
    <row r="351" spans="1:76" ht="17" customHeight="1" thickBot="1" x14ac:dyDescent="0.4">
      <c r="A351" s="516"/>
      <c r="B351" s="518"/>
      <c r="C351" s="521"/>
      <c r="D351" s="522"/>
      <c r="E351" s="523"/>
      <c r="F351" s="144">
        <v>55</v>
      </c>
      <c r="G351" s="145">
        <f>'Anchor-AI'!L349</f>
        <v>0</v>
      </c>
      <c r="H351" s="146">
        <f>'Anchor-AI'!M349</f>
        <v>0</v>
      </c>
      <c r="I351" s="146">
        <f>'Anchor-AI'!N349</f>
        <v>0</v>
      </c>
      <c r="J351" s="146">
        <f>'Anchor-AI'!O349</f>
        <v>0</v>
      </c>
      <c r="K351" s="146">
        <f>(Summary!$C$58*H351+Summary!$C$59*I351+Summary!$C$60*J351)/Summary!$C$61</f>
        <v>0</v>
      </c>
      <c r="L351" s="146">
        <f>'Anchor-AI'!P349</f>
        <v>0</v>
      </c>
      <c r="M351" s="146">
        <f>'Anchor-AI'!Q349</f>
        <v>0</v>
      </c>
      <c r="N351" s="146">
        <f>'Anchor-AI'!R349</f>
        <v>0</v>
      </c>
      <c r="O351" s="146">
        <f>'Anchor-AI'!S349</f>
        <v>0</v>
      </c>
      <c r="P351" s="146">
        <f>'Anchor-AI'!T349</f>
        <v>0</v>
      </c>
      <c r="Q351" s="146">
        <f>'Anchor-AI'!U349</f>
        <v>0</v>
      </c>
      <c r="R351" s="146">
        <f>'Anchor-AI'!V349</f>
        <v>0</v>
      </c>
      <c r="S351" s="146">
        <f>'Anchor-AI'!W349</f>
        <v>0</v>
      </c>
      <c r="T351" s="146">
        <f>'Anchor-AI'!X349</f>
        <v>0</v>
      </c>
      <c r="U351" s="146">
        <f>10*LOG10(1/((Summary!$C$75/10^(R351/10)+Summary!$C$76/10^(S351/10)+Summary!$C$77/10^(T351/10))/Summary!$C$78))</f>
        <v>0</v>
      </c>
      <c r="V351" s="140">
        <f>'Anchor-AI'!Y349</f>
        <v>0</v>
      </c>
      <c r="W351" s="140">
        <f>'Anchor-AI'!Z349</f>
        <v>0</v>
      </c>
      <c r="X351" s="147">
        <f t="shared" si="23"/>
        <v>0</v>
      </c>
      <c r="Y351" s="133"/>
      <c r="Z351" s="145">
        <f>'Test-AI'!L349</f>
        <v>0</v>
      </c>
      <c r="AA351" s="382">
        <f>'Test-AI'!M349</f>
        <v>0</v>
      </c>
      <c r="AB351" s="382">
        <f>'Test-AI'!N349</f>
        <v>0</v>
      </c>
      <c r="AC351" s="382">
        <f>'Test-AI'!O349</f>
        <v>0</v>
      </c>
      <c r="AD351" s="382">
        <f>(Summary!$C$58*AA351+Summary!$C$59*AB351+Summary!$C$60*AC351)/Summary!$C$61</f>
        <v>0</v>
      </c>
      <c r="AE351" s="382">
        <f>'Test-AI'!P349</f>
        <v>0</v>
      </c>
      <c r="AF351" s="382">
        <f>'Test-AI'!Q349</f>
        <v>0</v>
      </c>
      <c r="AG351" s="382">
        <f>'Test-AI'!R349</f>
        <v>0</v>
      </c>
      <c r="AH351" s="382">
        <f>'Test-AI'!S349</f>
        <v>0</v>
      </c>
      <c r="AI351" s="382">
        <f>'Test-AI'!T349</f>
        <v>0</v>
      </c>
      <c r="AJ351" s="382">
        <f>'Test-AI'!U349</f>
        <v>0</v>
      </c>
      <c r="AK351" s="382">
        <f>'Test-AI'!V349</f>
        <v>0</v>
      </c>
      <c r="AL351" s="382">
        <f>'Test-AI'!W349</f>
        <v>0</v>
      </c>
      <c r="AM351" s="382">
        <f>'Test-AI'!X349</f>
        <v>0</v>
      </c>
      <c r="AN351" s="382">
        <f>10*LOG10(1/((Summary!$C$75/10^(AK351/10)+Summary!$C$76/10^(AL351/10)+Summary!$C$77/10^(AM351/10))/Summary!$C$78))</f>
        <v>0</v>
      </c>
      <c r="AO351" s="140">
        <f>'Test-AI'!Y349</f>
        <v>0</v>
      </c>
      <c r="AP351" s="140">
        <f>'Test-AI'!Z349</f>
        <v>0</v>
      </c>
      <c r="AQ351" s="147">
        <f t="shared" si="24"/>
        <v>0</v>
      </c>
      <c r="AR351" s="148" t="e">
        <f t="shared" si="25"/>
        <v>#DIV/0!</v>
      </c>
      <c r="AS351" s="149" t="e">
        <f t="shared" si="26"/>
        <v>#DIV/0!</v>
      </c>
      <c r="AT351" s="136"/>
      <c r="AU351" s="136"/>
      <c r="AV351" s="470"/>
      <c r="AW351" s="471"/>
      <c r="AX351" s="481"/>
      <c r="AY351" s="481"/>
      <c r="AZ351" s="498"/>
      <c r="BA351" s="498"/>
      <c r="BB351" s="481"/>
      <c r="BC351" s="471"/>
      <c r="BD351" s="477"/>
      <c r="BE351" s="471"/>
      <c r="BF351" s="477"/>
      <c r="BG351" s="472"/>
      <c r="BH351" s="477"/>
      <c r="BI351" s="472"/>
      <c r="BJ351" s="477"/>
      <c r="BK351" s="471"/>
      <c r="BL351" s="477"/>
      <c r="BM351" s="471"/>
      <c r="BN351" s="477"/>
      <c r="BO351" s="471"/>
      <c r="BP351" s="481"/>
      <c r="BQ351" s="481"/>
      <c r="BR351" s="481"/>
      <c r="BS351" s="481"/>
      <c r="BT351" s="481"/>
      <c r="BU351" s="473"/>
      <c r="BV351" s="466"/>
      <c r="BW351" s="473"/>
      <c r="BX351" s="466"/>
    </row>
    <row r="352" spans="1:76" ht="17" customHeight="1" x14ac:dyDescent="0.35">
      <c r="A352" s="516"/>
      <c r="B352" s="482" t="s">
        <v>2</v>
      </c>
      <c r="C352" s="519" t="s">
        <v>77</v>
      </c>
      <c r="D352" s="489">
        <v>24</v>
      </c>
      <c r="E352" s="492">
        <v>10</v>
      </c>
      <c r="F352" s="129">
        <v>15</v>
      </c>
      <c r="G352" s="130">
        <f>'Anchor-AI'!L350</f>
        <v>0</v>
      </c>
      <c r="H352" s="131">
        <f>'Anchor-AI'!M350</f>
        <v>0</v>
      </c>
      <c r="I352" s="131">
        <f>'Anchor-AI'!N350</f>
        <v>0</v>
      </c>
      <c r="J352" s="131">
        <f>'Anchor-AI'!O350</f>
        <v>0</v>
      </c>
      <c r="K352" s="131">
        <f>(Summary!$C$58*H352+Summary!$C$59*I352+Summary!$C$60*J352)/Summary!$C$61</f>
        <v>0</v>
      </c>
      <c r="L352" s="131">
        <f>'Anchor-AI'!P350</f>
        <v>0</v>
      </c>
      <c r="M352" s="131">
        <f>'Anchor-AI'!Q350</f>
        <v>0</v>
      </c>
      <c r="N352" s="131">
        <f>'Anchor-AI'!R350</f>
        <v>0</v>
      </c>
      <c r="O352" s="131">
        <f>'Anchor-AI'!S350</f>
        <v>0</v>
      </c>
      <c r="P352" s="131">
        <f>'Anchor-AI'!T350</f>
        <v>0</v>
      </c>
      <c r="Q352" s="131">
        <f>'Anchor-AI'!U350</f>
        <v>0</v>
      </c>
      <c r="R352" s="131">
        <f>'Anchor-AI'!V350</f>
        <v>0</v>
      </c>
      <c r="S352" s="131">
        <f>'Anchor-AI'!W350</f>
        <v>0</v>
      </c>
      <c r="T352" s="131">
        <f>'Anchor-AI'!X350</f>
        <v>0</v>
      </c>
      <c r="U352" s="131">
        <f>10*LOG10(1/((Summary!$C$75/10^(R352/10)+Summary!$C$76/10^(S352/10)+Summary!$C$77/10^(T352/10))/Summary!$C$78))</f>
        <v>0</v>
      </c>
      <c r="V352" s="131">
        <f>'Anchor-AI'!Y350</f>
        <v>0</v>
      </c>
      <c r="W352" s="131">
        <f>'Anchor-AI'!Z350</f>
        <v>0</v>
      </c>
      <c r="X352" s="132">
        <f t="shared" si="23"/>
        <v>0</v>
      </c>
      <c r="Y352" s="133"/>
      <c r="Z352" s="130">
        <f>'Test-AI'!L350</f>
        <v>0</v>
      </c>
      <c r="AA352" s="380">
        <f>'Test-AI'!M350</f>
        <v>0</v>
      </c>
      <c r="AB352" s="380">
        <f>'Test-AI'!N350</f>
        <v>0</v>
      </c>
      <c r="AC352" s="380">
        <f>'Test-AI'!O350</f>
        <v>0</v>
      </c>
      <c r="AD352" s="380">
        <f>(Summary!$C$58*AA352+Summary!$C$59*AB352+Summary!$C$60*AC352)/Summary!$C$61</f>
        <v>0</v>
      </c>
      <c r="AE352" s="380">
        <f>'Test-AI'!P350</f>
        <v>0</v>
      </c>
      <c r="AF352" s="380">
        <f>'Test-AI'!Q350</f>
        <v>0</v>
      </c>
      <c r="AG352" s="380">
        <f>'Test-AI'!R350</f>
        <v>0</v>
      </c>
      <c r="AH352" s="380">
        <f>'Test-AI'!S350</f>
        <v>0</v>
      </c>
      <c r="AI352" s="380">
        <f>'Test-AI'!T350</f>
        <v>0</v>
      </c>
      <c r="AJ352" s="380">
        <f>'Test-AI'!U350</f>
        <v>0</v>
      </c>
      <c r="AK352" s="380">
        <f>'Test-AI'!V350</f>
        <v>0</v>
      </c>
      <c r="AL352" s="380">
        <f>'Test-AI'!W350</f>
        <v>0</v>
      </c>
      <c r="AM352" s="380">
        <f>'Test-AI'!X350</f>
        <v>0</v>
      </c>
      <c r="AN352" s="380">
        <f>10*LOG10(1/((Summary!$C$75/10^(AK352/10)+Summary!$C$76/10^(AL352/10)+Summary!$C$77/10^(AM352/10))/Summary!$C$78))</f>
        <v>0</v>
      </c>
      <c r="AO352" s="131">
        <f>'Test-AI'!Y350</f>
        <v>0</v>
      </c>
      <c r="AP352" s="131">
        <f>'Test-AI'!Z350</f>
        <v>0</v>
      </c>
      <c r="AQ352" s="132">
        <f t="shared" si="24"/>
        <v>0</v>
      </c>
      <c r="AR352" s="134" t="e">
        <f t="shared" si="25"/>
        <v>#DIV/0!</v>
      </c>
      <c r="AS352" s="135" t="e">
        <f t="shared" si="26"/>
        <v>#DIV/0!</v>
      </c>
      <c r="AT352" s="136"/>
      <c r="AU352" s="136"/>
      <c r="AV352" s="495" t="s">
        <v>121</v>
      </c>
      <c r="AW352" s="478" t="e" cm="1">
        <f t="array" ref="AW352">bdRateExtend($G352:$G355,H352:H355,$Z352:$Z355,AA352:AA355)</f>
        <v>#VALUE!</v>
      </c>
      <c r="AX352" s="479" t="e" cm="1">
        <f t="array" ref="AX352">bdRateExtend($G352:$G357,H352:H357,$Z352:$Z357,AA352:AA357)</f>
        <v>#VALUE!</v>
      </c>
      <c r="AY352" s="479" t="e" cm="1">
        <f t="array" ref="AY352">bdRateExtend($G352:$G357,I352:I357,$Z352:$Z357,AB352:AB357)</f>
        <v>#VALUE!</v>
      </c>
      <c r="AZ352" s="496" t="e" cm="1">
        <f t="array" ref="AZ352">bdRateExtend($G352:$G357,J352:J357,$Z352:$Z357,AC352:AC357)</f>
        <v>#VALUE!</v>
      </c>
      <c r="BA352" s="496" t="e" cm="1">
        <f t="array" ref="BA352">bdRateExtend($G352:$G357,K352:K357,$Z352:$Z357,AD352:AD357)</f>
        <v>#VALUE!</v>
      </c>
      <c r="BB352" s="479" t="e">
        <f>(Summary!$C$89*AX352+Summary!$C$90*AY352+Summary!$C$91*AZ352)/Summary!$C$92</f>
        <v>#VALUE!</v>
      </c>
      <c r="BC352" s="478" t="e" cm="1">
        <f t="array" ref="BC352">bdRateExtend($G352:$G355,L352:L355,$Z352:$Z355,AE352:AE355)</f>
        <v>#VALUE!</v>
      </c>
      <c r="BD352" s="475" t="e" cm="1">
        <f t="array" ref="BD352">bdRateExtend($G352:$G357,L352:L357,$Z352:$Z357,AE352:AE357)</f>
        <v>#VALUE!</v>
      </c>
      <c r="BE352" s="478" t="e" cm="1">
        <f t="array" ref="BE352">bdRateExtend($G352:$G355,M352:M355,$Z352:$Z355,AF352:AF355)</f>
        <v>#VALUE!</v>
      </c>
      <c r="BF352" s="475" t="e" cm="1">
        <f t="array" ref="BF352">bdRateExtend($G352:$G357,M352:M357,$Z352:$Z357,AF352:AF357)</f>
        <v>#VALUE!</v>
      </c>
      <c r="BG352" s="474" t="e" cm="1">
        <f t="array" ref="BG352">bdRateExtend($G352:$G355,N352:N355,$Z352:$Z355,AG352:AG355,"None", FALSE,1)</f>
        <v>#VALUE!</v>
      </c>
      <c r="BH352" s="475" t="e" cm="1">
        <f t="array" ref="BH352">bdRateExtend($G352:$G357,N352:N357,$Z352:$Z357,AG352:AG357,"None", FALSE,1)</f>
        <v>#VALUE!</v>
      </c>
      <c r="BI352" s="474" t="e" cm="1">
        <f t="array" ref="BI352">bdRateExtend($G352:$G355,O352:O355,$Z352:$Z355,AH352:AH355,"None", FALSE,1)</f>
        <v>#VALUE!</v>
      </c>
      <c r="BJ352" s="475" t="e" cm="1">
        <f t="array" ref="BJ352">bdRateExtend($G352:$G357,O352:O357,$Z352:$Z357,AH352:AH357,"None", FALSE,1)</f>
        <v>#VALUE!</v>
      </c>
      <c r="BK352" s="478" t="e" cm="1">
        <f t="array" ref="BK352">bdRateExtend($G352:$G355,P352:P355,$Z352:$Z355,AI352:AI355)</f>
        <v>#VALUE!</v>
      </c>
      <c r="BL352" s="475" t="e" cm="1">
        <f t="array" ref="BL352">bdRateExtend($G352:$G357,P352:P357,$Z352:$Z357,AI352:AI357)</f>
        <v>#VALUE!</v>
      </c>
      <c r="BM352" s="478" t="e" cm="1">
        <f t="array" ref="BM352">bdRateExtend($G352:$G355,Q352:Q355,$Z352:$Z355,AJ352:AJ355)</f>
        <v>#VALUE!</v>
      </c>
      <c r="BN352" s="475" t="e" cm="1">
        <f t="array" ref="BN352">bdRateExtend($G352:$G357,Q352:Q357,$Z352:$Z357,AJ352:AJ357)</f>
        <v>#VALUE!</v>
      </c>
      <c r="BO352" s="478" t="e" cm="1">
        <f t="array" ref="BO352">bdRateExtend($G352:$G355,R352:R355,$Z352:$Z355,AK352:AK355)</f>
        <v>#VALUE!</v>
      </c>
      <c r="BP352" s="479" t="e" cm="1">
        <f t="array" ref="BP352">bdRateExtend($G352:$G357,R352:R357,$Z352:$Z357,AK352:AK357)</f>
        <v>#VALUE!</v>
      </c>
      <c r="BQ352" s="479" t="e" cm="1">
        <f t="array" ref="BQ352">bdRateExtend($G352:$G357,S352:S357,$Z352:$Z357,AL352:AL357)</f>
        <v>#VALUE!</v>
      </c>
      <c r="BR352" s="479" t="e" cm="1">
        <f t="array" ref="BR352">bdRateExtend($G352:$G357,T352:T357,$Z352:$Z357,AM352:AM357)</f>
        <v>#VALUE!</v>
      </c>
      <c r="BS352" s="479" t="e" cm="1">
        <f t="array" ref="BS352">bdRateExtend($G352:$G357,U352:U357,$Z352:$Z357,AN352:AN357)</f>
        <v>#VALUE!</v>
      </c>
      <c r="BT352" s="479" t="e">
        <f>(Summary!$C$103*BP352+Summary!$C$104*BQ352+Summary!$C$105*BR352)/Summary!$C$106</f>
        <v>#VALUE!</v>
      </c>
      <c r="BU352" s="462" cm="1">
        <f t="array" ref="BU352">testVMAFRange($G352:$G355,N352:N355,$Z352:$Z355,AG352:AG355)</f>
        <v>0</v>
      </c>
      <c r="BV352" s="464" cm="1">
        <f t="array" ref="BV352">testVMAFRange($G352:$G357,N352:N357,$Z352:$Z357,AG352:AG357)</f>
        <v>0</v>
      </c>
      <c r="BW352" s="462" cm="1">
        <f t="array" ref="BW352">testVMAFRange($G352:$G355,O352:O355,$Z352:$Z355,AH352:AH355)</f>
        <v>0</v>
      </c>
      <c r="BX352" s="464" cm="1">
        <f t="array" ref="BX352">testVMAFRange($G352:$G357,O352:O357,$Z352:$Z357,AH352:AH357)</f>
        <v>0</v>
      </c>
    </row>
    <row r="353" spans="1:76" ht="17" customHeight="1" x14ac:dyDescent="0.35">
      <c r="A353" s="516"/>
      <c r="B353" s="483"/>
      <c r="C353" s="520"/>
      <c r="D353" s="490"/>
      <c r="E353" s="493"/>
      <c r="F353" s="138">
        <v>23</v>
      </c>
      <c r="G353" s="139">
        <f>'Anchor-AI'!L351</f>
        <v>0</v>
      </c>
      <c r="H353" s="140">
        <f>'Anchor-AI'!M351</f>
        <v>0</v>
      </c>
      <c r="I353" s="140">
        <f>'Anchor-AI'!N351</f>
        <v>0</v>
      </c>
      <c r="J353" s="140">
        <f>'Anchor-AI'!O351</f>
        <v>0</v>
      </c>
      <c r="K353" s="140">
        <f>(Summary!$C$58*H353+Summary!$C$59*I353+Summary!$C$60*J353)/Summary!$C$61</f>
        <v>0</v>
      </c>
      <c r="L353" s="140">
        <f>'Anchor-AI'!P351</f>
        <v>0</v>
      </c>
      <c r="M353" s="140">
        <f>'Anchor-AI'!Q351</f>
        <v>0</v>
      </c>
      <c r="N353" s="140">
        <f>'Anchor-AI'!R351</f>
        <v>0</v>
      </c>
      <c r="O353" s="140">
        <f>'Anchor-AI'!S351</f>
        <v>0</v>
      </c>
      <c r="P353" s="140">
        <f>'Anchor-AI'!T351</f>
        <v>0</v>
      </c>
      <c r="Q353" s="140">
        <f>'Anchor-AI'!U351</f>
        <v>0</v>
      </c>
      <c r="R353" s="140">
        <f>'Anchor-AI'!V351</f>
        <v>0</v>
      </c>
      <c r="S353" s="140">
        <f>'Anchor-AI'!W351</f>
        <v>0</v>
      </c>
      <c r="T353" s="140">
        <f>'Anchor-AI'!X351</f>
        <v>0</v>
      </c>
      <c r="U353" s="140">
        <f>10*LOG10(1/((Summary!$C$75/10^(R353/10)+Summary!$C$76/10^(S353/10)+Summary!$C$77/10^(T353/10))/Summary!$C$78))</f>
        <v>0</v>
      </c>
      <c r="V353" s="140">
        <f>'Anchor-AI'!Y351</f>
        <v>0</v>
      </c>
      <c r="W353" s="140">
        <f>'Anchor-AI'!Z351</f>
        <v>0</v>
      </c>
      <c r="X353" s="141">
        <f t="shared" si="23"/>
        <v>0</v>
      </c>
      <c r="Y353" s="133"/>
      <c r="Z353" s="139">
        <f>'Test-AI'!L351</f>
        <v>0</v>
      </c>
      <c r="AA353" s="381">
        <f>'Test-AI'!M351</f>
        <v>0</v>
      </c>
      <c r="AB353" s="381">
        <f>'Test-AI'!N351</f>
        <v>0</v>
      </c>
      <c r="AC353" s="381">
        <f>'Test-AI'!O351</f>
        <v>0</v>
      </c>
      <c r="AD353" s="381">
        <f>(Summary!$C$58*AA353+Summary!$C$59*AB353+Summary!$C$60*AC353)/Summary!$C$61</f>
        <v>0</v>
      </c>
      <c r="AE353" s="381">
        <f>'Test-AI'!P351</f>
        <v>0</v>
      </c>
      <c r="AF353" s="381">
        <f>'Test-AI'!Q351</f>
        <v>0</v>
      </c>
      <c r="AG353" s="381">
        <f>'Test-AI'!R351</f>
        <v>0</v>
      </c>
      <c r="AH353" s="381">
        <f>'Test-AI'!S351</f>
        <v>0</v>
      </c>
      <c r="AI353" s="381">
        <f>'Test-AI'!T351</f>
        <v>0</v>
      </c>
      <c r="AJ353" s="381">
        <f>'Test-AI'!U351</f>
        <v>0</v>
      </c>
      <c r="AK353" s="381">
        <f>'Test-AI'!V351</f>
        <v>0</v>
      </c>
      <c r="AL353" s="381">
        <f>'Test-AI'!W351</f>
        <v>0</v>
      </c>
      <c r="AM353" s="381">
        <f>'Test-AI'!X351</f>
        <v>0</v>
      </c>
      <c r="AN353" s="381">
        <f>10*LOG10(1/((Summary!$C$75/10^(AK353/10)+Summary!$C$76/10^(AL353/10)+Summary!$C$77/10^(AM353/10))/Summary!$C$78))</f>
        <v>0</v>
      </c>
      <c r="AO353" s="140">
        <f>'Test-AI'!Y351</f>
        <v>0</v>
      </c>
      <c r="AP353" s="140">
        <f>'Test-AI'!Z351</f>
        <v>0</v>
      </c>
      <c r="AQ353" s="141">
        <f t="shared" si="24"/>
        <v>0</v>
      </c>
      <c r="AR353" s="142" t="e">
        <f t="shared" si="25"/>
        <v>#DIV/0!</v>
      </c>
      <c r="AS353" s="143" t="e">
        <f t="shared" si="26"/>
        <v>#DIV/0!</v>
      </c>
      <c r="AT353" s="136"/>
      <c r="AU353" s="136"/>
      <c r="AV353" s="467"/>
      <c r="AW353" s="468"/>
      <c r="AX353" s="480"/>
      <c r="AY353" s="480"/>
      <c r="AZ353" s="497"/>
      <c r="BA353" s="497"/>
      <c r="BB353" s="480"/>
      <c r="BC353" s="468"/>
      <c r="BD353" s="476"/>
      <c r="BE353" s="468"/>
      <c r="BF353" s="476"/>
      <c r="BG353" s="469"/>
      <c r="BH353" s="476"/>
      <c r="BI353" s="469"/>
      <c r="BJ353" s="476"/>
      <c r="BK353" s="468"/>
      <c r="BL353" s="476"/>
      <c r="BM353" s="468"/>
      <c r="BN353" s="476"/>
      <c r="BO353" s="468"/>
      <c r="BP353" s="480"/>
      <c r="BQ353" s="480"/>
      <c r="BR353" s="480"/>
      <c r="BS353" s="480"/>
      <c r="BT353" s="480"/>
      <c r="BU353" s="463"/>
      <c r="BV353" s="465"/>
      <c r="BW353" s="463"/>
      <c r="BX353" s="465"/>
    </row>
    <row r="354" spans="1:76" ht="17" customHeight="1" x14ac:dyDescent="0.35">
      <c r="A354" s="516"/>
      <c r="B354" s="483"/>
      <c r="C354" s="520"/>
      <c r="D354" s="490"/>
      <c r="E354" s="493"/>
      <c r="F354" s="138">
        <v>31</v>
      </c>
      <c r="G354" s="139">
        <f>'Anchor-AI'!L352</f>
        <v>0</v>
      </c>
      <c r="H354" s="140">
        <f>'Anchor-AI'!M352</f>
        <v>0</v>
      </c>
      <c r="I354" s="140">
        <f>'Anchor-AI'!N352</f>
        <v>0</v>
      </c>
      <c r="J354" s="140">
        <f>'Anchor-AI'!O352</f>
        <v>0</v>
      </c>
      <c r="K354" s="140">
        <f>(Summary!$C$58*H354+Summary!$C$59*I354+Summary!$C$60*J354)/Summary!$C$61</f>
        <v>0</v>
      </c>
      <c r="L354" s="140">
        <f>'Anchor-AI'!P352</f>
        <v>0</v>
      </c>
      <c r="M354" s="140">
        <f>'Anchor-AI'!Q352</f>
        <v>0</v>
      </c>
      <c r="N354" s="140">
        <f>'Anchor-AI'!R352</f>
        <v>0</v>
      </c>
      <c r="O354" s="140">
        <f>'Anchor-AI'!S352</f>
        <v>0</v>
      </c>
      <c r="P354" s="140">
        <f>'Anchor-AI'!T352</f>
        <v>0</v>
      </c>
      <c r="Q354" s="140">
        <f>'Anchor-AI'!U352</f>
        <v>0</v>
      </c>
      <c r="R354" s="140">
        <f>'Anchor-AI'!V352</f>
        <v>0</v>
      </c>
      <c r="S354" s="140">
        <f>'Anchor-AI'!W352</f>
        <v>0</v>
      </c>
      <c r="T354" s="140">
        <f>'Anchor-AI'!X352</f>
        <v>0</v>
      </c>
      <c r="U354" s="140">
        <f>10*LOG10(1/((Summary!$C$75/10^(R354/10)+Summary!$C$76/10^(S354/10)+Summary!$C$77/10^(T354/10))/Summary!$C$78))</f>
        <v>0</v>
      </c>
      <c r="V354" s="140">
        <f>'Anchor-AI'!Y352</f>
        <v>0</v>
      </c>
      <c r="W354" s="140">
        <f>'Anchor-AI'!Z352</f>
        <v>0</v>
      </c>
      <c r="X354" s="141">
        <f t="shared" si="23"/>
        <v>0</v>
      </c>
      <c r="Y354" s="133"/>
      <c r="Z354" s="139">
        <f>'Test-AI'!L352</f>
        <v>0</v>
      </c>
      <c r="AA354" s="381">
        <f>'Test-AI'!M352</f>
        <v>0</v>
      </c>
      <c r="AB354" s="381">
        <f>'Test-AI'!N352</f>
        <v>0</v>
      </c>
      <c r="AC354" s="381">
        <f>'Test-AI'!O352</f>
        <v>0</v>
      </c>
      <c r="AD354" s="381">
        <f>(Summary!$C$58*AA354+Summary!$C$59*AB354+Summary!$C$60*AC354)/Summary!$C$61</f>
        <v>0</v>
      </c>
      <c r="AE354" s="381">
        <f>'Test-AI'!P352</f>
        <v>0</v>
      </c>
      <c r="AF354" s="381">
        <f>'Test-AI'!Q352</f>
        <v>0</v>
      </c>
      <c r="AG354" s="381">
        <f>'Test-AI'!R352</f>
        <v>0</v>
      </c>
      <c r="AH354" s="381">
        <f>'Test-AI'!S352</f>
        <v>0</v>
      </c>
      <c r="AI354" s="381">
        <f>'Test-AI'!T352</f>
        <v>0</v>
      </c>
      <c r="AJ354" s="381">
        <f>'Test-AI'!U352</f>
        <v>0</v>
      </c>
      <c r="AK354" s="381">
        <f>'Test-AI'!V352</f>
        <v>0</v>
      </c>
      <c r="AL354" s="381">
        <f>'Test-AI'!W352</f>
        <v>0</v>
      </c>
      <c r="AM354" s="381">
        <f>'Test-AI'!X352</f>
        <v>0</v>
      </c>
      <c r="AN354" s="381">
        <f>10*LOG10(1/((Summary!$C$75/10^(AK354/10)+Summary!$C$76/10^(AL354/10)+Summary!$C$77/10^(AM354/10))/Summary!$C$78))</f>
        <v>0</v>
      </c>
      <c r="AO354" s="140">
        <f>'Test-AI'!Y352</f>
        <v>0</v>
      </c>
      <c r="AP354" s="140">
        <f>'Test-AI'!Z352</f>
        <v>0</v>
      </c>
      <c r="AQ354" s="141">
        <f t="shared" si="24"/>
        <v>0</v>
      </c>
      <c r="AR354" s="142" t="e">
        <f t="shared" si="25"/>
        <v>#DIV/0!</v>
      </c>
      <c r="AS354" s="143" t="e">
        <f t="shared" si="26"/>
        <v>#DIV/0!</v>
      </c>
      <c r="AT354" s="136"/>
      <c r="AU354" s="136"/>
      <c r="AV354" s="467" t="s">
        <v>122</v>
      </c>
      <c r="AW354" s="468" t="e" cm="1">
        <f t="array" ref="AW354">bdRateExtend($G353:$G356,H353:H356,$Z353:$Z356,AA353:AA356)</f>
        <v>#VALUE!</v>
      </c>
      <c r="AX354" s="480"/>
      <c r="AY354" s="480"/>
      <c r="AZ354" s="497"/>
      <c r="BA354" s="497"/>
      <c r="BB354" s="480"/>
      <c r="BC354" s="468" t="e" cm="1">
        <f t="array" ref="BC354">bdRateExtend($G353:$G356,L353:L356,$Z353:$Z356,AE353:AE356)</f>
        <v>#VALUE!</v>
      </c>
      <c r="BD354" s="476"/>
      <c r="BE354" s="468" t="e" cm="1">
        <f t="array" ref="BE354">bdRateExtend($G353:$G356,M353:M356,$Z353:$Z356,AF353:AF356)</f>
        <v>#VALUE!</v>
      </c>
      <c r="BF354" s="476"/>
      <c r="BG354" s="469" t="e" cm="1">
        <f t="array" ref="BG354">bdRateExtend($G353:$G356,N353:N356,$Z353:$Z356,AG353:AG356,"None", FALSE,1)</f>
        <v>#VALUE!</v>
      </c>
      <c r="BH354" s="476"/>
      <c r="BI354" s="469" t="e" cm="1">
        <f t="array" ref="BI354">bdRateExtend($G353:$G356,O353:O356,$Z353:$Z356,AH353:AH356,"None", FALSE,1)</f>
        <v>#VALUE!</v>
      </c>
      <c r="BJ354" s="476"/>
      <c r="BK354" s="468" t="e" cm="1">
        <f t="array" ref="BK354">bdRateExtend($G353:$G356,P353:P356,$Z353:$Z356,AI353:AI356)</f>
        <v>#VALUE!</v>
      </c>
      <c r="BL354" s="476"/>
      <c r="BM354" s="468" t="e" cm="1">
        <f t="array" ref="BM354">bdRateExtend($G353:$G356,Q353:Q356,$Z353:$Z356,AJ353:AJ356)</f>
        <v>#VALUE!</v>
      </c>
      <c r="BN354" s="476"/>
      <c r="BO354" s="468" t="e" cm="1">
        <f t="array" ref="BO354">bdRateExtend($G353:$G356,R353:R356,$Z353:$Z356,AK353:AK356)</f>
        <v>#VALUE!</v>
      </c>
      <c r="BP354" s="480"/>
      <c r="BQ354" s="480"/>
      <c r="BR354" s="480"/>
      <c r="BS354" s="480"/>
      <c r="BT354" s="480"/>
      <c r="BU354" s="463" cm="1">
        <f t="array" ref="BU354">testVMAFRange($G353:$G356,N353:N356,$Z353:$Z356,AG353:AG356)</f>
        <v>0</v>
      </c>
      <c r="BV354" s="465"/>
      <c r="BW354" s="463" cm="1">
        <f t="array" ref="BW354">testVMAFRange($G353:$G356,O353:O356,$Z353:$Z356,AH353:AH356)</f>
        <v>0</v>
      </c>
      <c r="BX354" s="465"/>
    </row>
    <row r="355" spans="1:76" ht="17" customHeight="1" x14ac:dyDescent="0.35">
      <c r="A355" s="516"/>
      <c r="B355" s="483"/>
      <c r="C355" s="520"/>
      <c r="D355" s="490"/>
      <c r="E355" s="493"/>
      <c r="F355" s="138">
        <v>39</v>
      </c>
      <c r="G355" s="139">
        <f>'Anchor-AI'!L353</f>
        <v>0</v>
      </c>
      <c r="H355" s="140">
        <f>'Anchor-AI'!M353</f>
        <v>0</v>
      </c>
      <c r="I355" s="140">
        <f>'Anchor-AI'!N353</f>
        <v>0</v>
      </c>
      <c r="J355" s="140">
        <f>'Anchor-AI'!O353</f>
        <v>0</v>
      </c>
      <c r="K355" s="140">
        <f>(Summary!$C$58*H355+Summary!$C$59*I355+Summary!$C$60*J355)/Summary!$C$61</f>
        <v>0</v>
      </c>
      <c r="L355" s="140">
        <f>'Anchor-AI'!P353</f>
        <v>0</v>
      </c>
      <c r="M355" s="140">
        <f>'Anchor-AI'!Q353</f>
        <v>0</v>
      </c>
      <c r="N355" s="140">
        <f>'Anchor-AI'!R353</f>
        <v>0</v>
      </c>
      <c r="O355" s="140">
        <f>'Anchor-AI'!S353</f>
        <v>0</v>
      </c>
      <c r="P355" s="140">
        <f>'Anchor-AI'!T353</f>
        <v>0</v>
      </c>
      <c r="Q355" s="140">
        <f>'Anchor-AI'!U353</f>
        <v>0</v>
      </c>
      <c r="R355" s="140">
        <f>'Anchor-AI'!V353</f>
        <v>0</v>
      </c>
      <c r="S355" s="140">
        <f>'Anchor-AI'!W353</f>
        <v>0</v>
      </c>
      <c r="T355" s="140">
        <f>'Anchor-AI'!X353</f>
        <v>0</v>
      </c>
      <c r="U355" s="140">
        <f>10*LOG10(1/((Summary!$C$75/10^(R355/10)+Summary!$C$76/10^(S355/10)+Summary!$C$77/10^(T355/10))/Summary!$C$78))</f>
        <v>0</v>
      </c>
      <c r="V355" s="140">
        <f>'Anchor-AI'!Y353</f>
        <v>0</v>
      </c>
      <c r="W355" s="140">
        <f>'Anchor-AI'!Z353</f>
        <v>0</v>
      </c>
      <c r="X355" s="141">
        <f t="shared" si="23"/>
        <v>0</v>
      </c>
      <c r="Y355" s="133"/>
      <c r="Z355" s="139">
        <f>'Test-AI'!L353</f>
        <v>0</v>
      </c>
      <c r="AA355" s="381">
        <f>'Test-AI'!M353</f>
        <v>0</v>
      </c>
      <c r="AB355" s="381">
        <f>'Test-AI'!N353</f>
        <v>0</v>
      </c>
      <c r="AC355" s="381">
        <f>'Test-AI'!O353</f>
        <v>0</v>
      </c>
      <c r="AD355" s="381">
        <f>(Summary!$C$58*AA355+Summary!$C$59*AB355+Summary!$C$60*AC355)/Summary!$C$61</f>
        <v>0</v>
      </c>
      <c r="AE355" s="381">
        <f>'Test-AI'!P353</f>
        <v>0</v>
      </c>
      <c r="AF355" s="381">
        <f>'Test-AI'!Q353</f>
        <v>0</v>
      </c>
      <c r="AG355" s="381">
        <f>'Test-AI'!R353</f>
        <v>0</v>
      </c>
      <c r="AH355" s="381">
        <f>'Test-AI'!S353</f>
        <v>0</v>
      </c>
      <c r="AI355" s="381">
        <f>'Test-AI'!T353</f>
        <v>0</v>
      </c>
      <c r="AJ355" s="381">
        <f>'Test-AI'!U353</f>
        <v>0</v>
      </c>
      <c r="AK355" s="381">
        <f>'Test-AI'!V353</f>
        <v>0</v>
      </c>
      <c r="AL355" s="381">
        <f>'Test-AI'!W353</f>
        <v>0</v>
      </c>
      <c r="AM355" s="381">
        <f>'Test-AI'!X353</f>
        <v>0</v>
      </c>
      <c r="AN355" s="381">
        <f>10*LOG10(1/((Summary!$C$75/10^(AK355/10)+Summary!$C$76/10^(AL355/10)+Summary!$C$77/10^(AM355/10))/Summary!$C$78))</f>
        <v>0</v>
      </c>
      <c r="AO355" s="140">
        <f>'Test-AI'!Y353</f>
        <v>0</v>
      </c>
      <c r="AP355" s="140">
        <f>'Test-AI'!Z353</f>
        <v>0</v>
      </c>
      <c r="AQ355" s="141">
        <f t="shared" si="24"/>
        <v>0</v>
      </c>
      <c r="AR355" s="142" t="e">
        <f t="shared" si="25"/>
        <v>#DIV/0!</v>
      </c>
      <c r="AS355" s="143" t="e">
        <f t="shared" si="26"/>
        <v>#DIV/0!</v>
      </c>
      <c r="AT355" s="136"/>
      <c r="AU355" s="136"/>
      <c r="AV355" s="467"/>
      <c r="AW355" s="468"/>
      <c r="AX355" s="480"/>
      <c r="AY355" s="480"/>
      <c r="AZ355" s="497"/>
      <c r="BA355" s="497"/>
      <c r="BB355" s="480"/>
      <c r="BC355" s="468"/>
      <c r="BD355" s="476"/>
      <c r="BE355" s="468"/>
      <c r="BF355" s="476"/>
      <c r="BG355" s="469"/>
      <c r="BH355" s="476"/>
      <c r="BI355" s="469"/>
      <c r="BJ355" s="476"/>
      <c r="BK355" s="468"/>
      <c r="BL355" s="476"/>
      <c r="BM355" s="468"/>
      <c r="BN355" s="476"/>
      <c r="BO355" s="468"/>
      <c r="BP355" s="480"/>
      <c r="BQ355" s="480"/>
      <c r="BR355" s="480"/>
      <c r="BS355" s="480"/>
      <c r="BT355" s="480"/>
      <c r="BU355" s="463"/>
      <c r="BV355" s="465"/>
      <c r="BW355" s="463"/>
      <c r="BX355" s="465"/>
    </row>
    <row r="356" spans="1:76" ht="17" customHeight="1" x14ac:dyDescent="0.35">
      <c r="A356" s="516"/>
      <c r="B356" s="483"/>
      <c r="C356" s="520"/>
      <c r="D356" s="490"/>
      <c r="E356" s="493"/>
      <c r="F356" s="138">
        <v>47</v>
      </c>
      <c r="G356" s="139">
        <f>'Anchor-AI'!L354</f>
        <v>0</v>
      </c>
      <c r="H356" s="140">
        <f>'Anchor-AI'!M354</f>
        <v>0</v>
      </c>
      <c r="I356" s="140">
        <f>'Anchor-AI'!N354</f>
        <v>0</v>
      </c>
      <c r="J356" s="140">
        <f>'Anchor-AI'!O354</f>
        <v>0</v>
      </c>
      <c r="K356" s="140">
        <f>(Summary!$C$58*H356+Summary!$C$59*I356+Summary!$C$60*J356)/Summary!$C$61</f>
        <v>0</v>
      </c>
      <c r="L356" s="140">
        <f>'Anchor-AI'!P354</f>
        <v>0</v>
      </c>
      <c r="M356" s="140">
        <f>'Anchor-AI'!Q354</f>
        <v>0</v>
      </c>
      <c r="N356" s="140">
        <f>'Anchor-AI'!R354</f>
        <v>0</v>
      </c>
      <c r="O356" s="140">
        <f>'Anchor-AI'!S354</f>
        <v>0</v>
      </c>
      <c r="P356" s="140">
        <f>'Anchor-AI'!T354</f>
        <v>0</v>
      </c>
      <c r="Q356" s="140">
        <f>'Anchor-AI'!U354</f>
        <v>0</v>
      </c>
      <c r="R356" s="140">
        <f>'Anchor-AI'!V354</f>
        <v>0</v>
      </c>
      <c r="S356" s="140">
        <f>'Anchor-AI'!W354</f>
        <v>0</v>
      </c>
      <c r="T356" s="140">
        <f>'Anchor-AI'!X354</f>
        <v>0</v>
      </c>
      <c r="U356" s="140">
        <f>10*LOG10(1/((Summary!$C$75/10^(R356/10)+Summary!$C$76/10^(S356/10)+Summary!$C$77/10^(T356/10))/Summary!$C$78))</f>
        <v>0</v>
      </c>
      <c r="V356" s="140">
        <f>'Anchor-AI'!Y354</f>
        <v>0</v>
      </c>
      <c r="W356" s="140">
        <f>'Anchor-AI'!Z354</f>
        <v>0</v>
      </c>
      <c r="X356" s="141">
        <f t="shared" si="23"/>
        <v>0</v>
      </c>
      <c r="Y356" s="133"/>
      <c r="Z356" s="139">
        <f>'Test-AI'!L354</f>
        <v>0</v>
      </c>
      <c r="AA356" s="381">
        <f>'Test-AI'!M354</f>
        <v>0</v>
      </c>
      <c r="AB356" s="381">
        <f>'Test-AI'!N354</f>
        <v>0</v>
      </c>
      <c r="AC356" s="381">
        <f>'Test-AI'!O354</f>
        <v>0</v>
      </c>
      <c r="AD356" s="381">
        <f>(Summary!$C$58*AA356+Summary!$C$59*AB356+Summary!$C$60*AC356)/Summary!$C$61</f>
        <v>0</v>
      </c>
      <c r="AE356" s="381">
        <f>'Test-AI'!P354</f>
        <v>0</v>
      </c>
      <c r="AF356" s="381">
        <f>'Test-AI'!Q354</f>
        <v>0</v>
      </c>
      <c r="AG356" s="381">
        <f>'Test-AI'!R354</f>
        <v>0</v>
      </c>
      <c r="AH356" s="381">
        <f>'Test-AI'!S354</f>
        <v>0</v>
      </c>
      <c r="AI356" s="381">
        <f>'Test-AI'!T354</f>
        <v>0</v>
      </c>
      <c r="AJ356" s="381">
        <f>'Test-AI'!U354</f>
        <v>0</v>
      </c>
      <c r="AK356" s="381">
        <f>'Test-AI'!V354</f>
        <v>0</v>
      </c>
      <c r="AL356" s="381">
        <f>'Test-AI'!W354</f>
        <v>0</v>
      </c>
      <c r="AM356" s="381">
        <f>'Test-AI'!X354</f>
        <v>0</v>
      </c>
      <c r="AN356" s="381">
        <f>10*LOG10(1/((Summary!$C$75/10^(AK356/10)+Summary!$C$76/10^(AL356/10)+Summary!$C$77/10^(AM356/10))/Summary!$C$78))</f>
        <v>0</v>
      </c>
      <c r="AO356" s="140">
        <f>'Test-AI'!Y354</f>
        <v>0</v>
      </c>
      <c r="AP356" s="140">
        <f>'Test-AI'!Z354</f>
        <v>0</v>
      </c>
      <c r="AQ356" s="141">
        <f t="shared" si="24"/>
        <v>0</v>
      </c>
      <c r="AR356" s="142" t="e">
        <f t="shared" si="25"/>
        <v>#DIV/0!</v>
      </c>
      <c r="AS356" s="143" t="e">
        <f t="shared" si="26"/>
        <v>#DIV/0!</v>
      </c>
      <c r="AT356" s="136"/>
      <c r="AU356" s="136"/>
      <c r="AV356" s="467" t="s">
        <v>123</v>
      </c>
      <c r="AW356" s="468" t="e" cm="1">
        <f t="array" ref="AW356">bdRateExtend($G354:$G357,H354:H357,$Z354:$Z357,AA354:AA357)</f>
        <v>#VALUE!</v>
      </c>
      <c r="AX356" s="480"/>
      <c r="AY356" s="480"/>
      <c r="AZ356" s="497"/>
      <c r="BA356" s="497"/>
      <c r="BB356" s="480"/>
      <c r="BC356" s="468" t="e" cm="1">
        <f t="array" ref="BC356">bdRateExtend($G354:$G357,L354:L357,$Z354:$Z357,AE354:AE357)</f>
        <v>#VALUE!</v>
      </c>
      <c r="BD356" s="476"/>
      <c r="BE356" s="468" t="e" cm="1">
        <f t="array" ref="BE356">bdRateExtend($G354:$G357,M354:M357,$Z354:$Z357,AF354:AF357)</f>
        <v>#VALUE!</v>
      </c>
      <c r="BF356" s="476"/>
      <c r="BG356" s="469" t="e" cm="1">
        <f t="array" ref="BG356">bdRateExtend($G354:$G357,N354:N357,$Z354:$Z357,AG354:AG357,"None", FALSE,1)</f>
        <v>#VALUE!</v>
      </c>
      <c r="BH356" s="476"/>
      <c r="BI356" s="469" t="e" cm="1">
        <f t="array" ref="BI356">bdRateExtend($G354:$G357,O354:O357,$Z354:$Z357,AH354:AH357,"None", FALSE,1)</f>
        <v>#VALUE!</v>
      </c>
      <c r="BJ356" s="476"/>
      <c r="BK356" s="468" t="e" cm="1">
        <f t="array" ref="BK356">bdRateExtend($G354:$G357,P354:P357,$Z354:$Z357,AI354:AI357)</f>
        <v>#VALUE!</v>
      </c>
      <c r="BL356" s="476"/>
      <c r="BM356" s="468" t="e" cm="1">
        <f t="array" ref="BM356">bdRateExtend($G354:$G357,Q354:Q357,$Z354:$Z357,AJ354:AJ357)</f>
        <v>#VALUE!</v>
      </c>
      <c r="BN356" s="476"/>
      <c r="BO356" s="468" t="e" cm="1">
        <f t="array" ref="BO356">bdRateExtend($G354:$G357,R354:R357,$Z354:$Z357,AK354:AK357)</f>
        <v>#VALUE!</v>
      </c>
      <c r="BP356" s="480"/>
      <c r="BQ356" s="480"/>
      <c r="BR356" s="480"/>
      <c r="BS356" s="480"/>
      <c r="BT356" s="480"/>
      <c r="BU356" s="463" cm="1">
        <f t="array" ref="BU356">testVMAFRange($G354:$G357,N354:N357,$Z354:$Z357,AG354:AG357)</f>
        <v>0</v>
      </c>
      <c r="BV356" s="465"/>
      <c r="BW356" s="463" cm="1">
        <f t="array" ref="BW356">testVMAFRange($G354:$G357,O354:O357,$Z354:$Z357,AH354:AH357)</f>
        <v>0</v>
      </c>
      <c r="BX356" s="465"/>
    </row>
    <row r="357" spans="1:76" ht="17" customHeight="1" thickBot="1" x14ac:dyDescent="0.4">
      <c r="A357" s="516"/>
      <c r="B357" s="518"/>
      <c r="C357" s="521"/>
      <c r="D357" s="522"/>
      <c r="E357" s="523"/>
      <c r="F357" s="144">
        <v>55</v>
      </c>
      <c r="G357" s="145">
        <f>'Anchor-AI'!L355</f>
        <v>0</v>
      </c>
      <c r="H357" s="146">
        <f>'Anchor-AI'!M355</f>
        <v>0</v>
      </c>
      <c r="I357" s="146">
        <f>'Anchor-AI'!N355</f>
        <v>0</v>
      </c>
      <c r="J357" s="146">
        <f>'Anchor-AI'!O355</f>
        <v>0</v>
      </c>
      <c r="K357" s="146">
        <f>(Summary!$C$58*H357+Summary!$C$59*I357+Summary!$C$60*J357)/Summary!$C$61</f>
        <v>0</v>
      </c>
      <c r="L357" s="146">
        <f>'Anchor-AI'!P355</f>
        <v>0</v>
      </c>
      <c r="M357" s="146">
        <f>'Anchor-AI'!Q355</f>
        <v>0</v>
      </c>
      <c r="N357" s="146">
        <f>'Anchor-AI'!R355</f>
        <v>0</v>
      </c>
      <c r="O357" s="146">
        <f>'Anchor-AI'!S355</f>
        <v>0</v>
      </c>
      <c r="P357" s="146">
        <f>'Anchor-AI'!T355</f>
        <v>0</v>
      </c>
      <c r="Q357" s="146">
        <f>'Anchor-AI'!U355</f>
        <v>0</v>
      </c>
      <c r="R357" s="146">
        <f>'Anchor-AI'!V355</f>
        <v>0</v>
      </c>
      <c r="S357" s="146">
        <f>'Anchor-AI'!W355</f>
        <v>0</v>
      </c>
      <c r="T357" s="146">
        <f>'Anchor-AI'!X355</f>
        <v>0</v>
      </c>
      <c r="U357" s="146">
        <f>10*LOG10(1/((Summary!$C$75/10^(R357/10)+Summary!$C$76/10^(S357/10)+Summary!$C$77/10^(T357/10))/Summary!$C$78))</f>
        <v>0</v>
      </c>
      <c r="V357" s="140">
        <f>'Anchor-AI'!Y355</f>
        <v>0</v>
      </c>
      <c r="W357" s="140">
        <f>'Anchor-AI'!Z355</f>
        <v>0</v>
      </c>
      <c r="X357" s="147">
        <f t="shared" si="23"/>
        <v>0</v>
      </c>
      <c r="Y357" s="133"/>
      <c r="Z357" s="145">
        <f>'Test-AI'!L355</f>
        <v>0</v>
      </c>
      <c r="AA357" s="382">
        <f>'Test-AI'!M355</f>
        <v>0</v>
      </c>
      <c r="AB357" s="382">
        <f>'Test-AI'!N355</f>
        <v>0</v>
      </c>
      <c r="AC357" s="382">
        <f>'Test-AI'!O355</f>
        <v>0</v>
      </c>
      <c r="AD357" s="382">
        <f>(Summary!$C$58*AA357+Summary!$C$59*AB357+Summary!$C$60*AC357)/Summary!$C$61</f>
        <v>0</v>
      </c>
      <c r="AE357" s="382">
        <f>'Test-AI'!P355</f>
        <v>0</v>
      </c>
      <c r="AF357" s="382">
        <f>'Test-AI'!Q355</f>
        <v>0</v>
      </c>
      <c r="AG357" s="382">
        <f>'Test-AI'!R355</f>
        <v>0</v>
      </c>
      <c r="AH357" s="382">
        <f>'Test-AI'!S355</f>
        <v>0</v>
      </c>
      <c r="AI357" s="382">
        <f>'Test-AI'!T355</f>
        <v>0</v>
      </c>
      <c r="AJ357" s="382">
        <f>'Test-AI'!U355</f>
        <v>0</v>
      </c>
      <c r="AK357" s="382">
        <f>'Test-AI'!V355</f>
        <v>0</v>
      </c>
      <c r="AL357" s="382">
        <f>'Test-AI'!W355</f>
        <v>0</v>
      </c>
      <c r="AM357" s="382">
        <f>'Test-AI'!X355</f>
        <v>0</v>
      </c>
      <c r="AN357" s="382">
        <f>10*LOG10(1/((Summary!$C$75/10^(AK357/10)+Summary!$C$76/10^(AL357/10)+Summary!$C$77/10^(AM357/10))/Summary!$C$78))</f>
        <v>0</v>
      </c>
      <c r="AO357" s="140">
        <f>'Test-AI'!Y355</f>
        <v>0</v>
      </c>
      <c r="AP357" s="140">
        <f>'Test-AI'!Z355</f>
        <v>0</v>
      </c>
      <c r="AQ357" s="147">
        <f t="shared" si="24"/>
        <v>0</v>
      </c>
      <c r="AR357" s="148" t="e">
        <f t="shared" si="25"/>
        <v>#DIV/0!</v>
      </c>
      <c r="AS357" s="149" t="e">
        <f t="shared" si="26"/>
        <v>#DIV/0!</v>
      </c>
      <c r="AT357" s="136"/>
      <c r="AU357" s="136"/>
      <c r="AV357" s="470"/>
      <c r="AW357" s="471"/>
      <c r="AX357" s="481"/>
      <c r="AY357" s="481"/>
      <c r="AZ357" s="498"/>
      <c r="BA357" s="498"/>
      <c r="BB357" s="481"/>
      <c r="BC357" s="471"/>
      <c r="BD357" s="477"/>
      <c r="BE357" s="471"/>
      <c r="BF357" s="477"/>
      <c r="BG357" s="472"/>
      <c r="BH357" s="477"/>
      <c r="BI357" s="472"/>
      <c r="BJ357" s="477"/>
      <c r="BK357" s="471"/>
      <c r="BL357" s="477"/>
      <c r="BM357" s="471"/>
      <c r="BN357" s="477"/>
      <c r="BO357" s="471"/>
      <c r="BP357" s="481"/>
      <c r="BQ357" s="481"/>
      <c r="BR357" s="481"/>
      <c r="BS357" s="481"/>
      <c r="BT357" s="481"/>
      <c r="BU357" s="473"/>
      <c r="BV357" s="466"/>
      <c r="BW357" s="473"/>
      <c r="BX357" s="466"/>
    </row>
    <row r="358" spans="1:76" ht="17" customHeight="1" x14ac:dyDescent="0.35">
      <c r="A358" s="516"/>
      <c r="B358" s="482" t="s">
        <v>2</v>
      </c>
      <c r="C358" s="519" t="s">
        <v>78</v>
      </c>
      <c r="D358" s="489">
        <v>30</v>
      </c>
      <c r="E358" s="492">
        <v>8</v>
      </c>
      <c r="F358" s="129">
        <v>15</v>
      </c>
      <c r="G358" s="130">
        <f>'Anchor-AI'!L356</f>
        <v>0</v>
      </c>
      <c r="H358" s="131">
        <f>'Anchor-AI'!M356</f>
        <v>0</v>
      </c>
      <c r="I358" s="131">
        <f>'Anchor-AI'!N356</f>
        <v>0</v>
      </c>
      <c r="J358" s="131">
        <f>'Anchor-AI'!O356</f>
        <v>0</v>
      </c>
      <c r="K358" s="131">
        <f>(Summary!$C$58*H358+Summary!$C$59*I358+Summary!$C$60*J358)/Summary!$C$61</f>
        <v>0</v>
      </c>
      <c r="L358" s="131">
        <f>'Anchor-AI'!P356</f>
        <v>0</v>
      </c>
      <c r="M358" s="131">
        <f>'Anchor-AI'!Q356</f>
        <v>0</v>
      </c>
      <c r="N358" s="131">
        <f>'Anchor-AI'!R356</f>
        <v>0</v>
      </c>
      <c r="O358" s="131">
        <f>'Anchor-AI'!S356</f>
        <v>0</v>
      </c>
      <c r="P358" s="131">
        <f>'Anchor-AI'!T356</f>
        <v>0</v>
      </c>
      <c r="Q358" s="131">
        <f>'Anchor-AI'!U356</f>
        <v>0</v>
      </c>
      <c r="R358" s="131">
        <f>'Anchor-AI'!V356</f>
        <v>0</v>
      </c>
      <c r="S358" s="131">
        <f>'Anchor-AI'!W356</f>
        <v>0</v>
      </c>
      <c r="T358" s="131">
        <f>'Anchor-AI'!X356</f>
        <v>0</v>
      </c>
      <c r="U358" s="131">
        <f>10*LOG10(1/((Summary!$C$75/10^(R358/10)+Summary!$C$76/10^(S358/10)+Summary!$C$77/10^(T358/10))/Summary!$C$78))</f>
        <v>0</v>
      </c>
      <c r="V358" s="131">
        <f>'Anchor-AI'!Y356</f>
        <v>0</v>
      </c>
      <c r="W358" s="131">
        <f>'Anchor-AI'!Z356</f>
        <v>0</v>
      </c>
      <c r="X358" s="132">
        <f t="shared" si="23"/>
        <v>0</v>
      </c>
      <c r="Y358" s="133"/>
      <c r="Z358" s="130">
        <f>'Test-AI'!L356</f>
        <v>0</v>
      </c>
      <c r="AA358" s="380">
        <f>'Test-AI'!M356</f>
        <v>0</v>
      </c>
      <c r="AB358" s="380">
        <f>'Test-AI'!N356</f>
        <v>0</v>
      </c>
      <c r="AC358" s="380">
        <f>'Test-AI'!O356</f>
        <v>0</v>
      </c>
      <c r="AD358" s="380">
        <f>(Summary!$C$58*AA358+Summary!$C$59*AB358+Summary!$C$60*AC358)/Summary!$C$61</f>
        <v>0</v>
      </c>
      <c r="AE358" s="380">
        <f>'Test-AI'!P356</f>
        <v>0</v>
      </c>
      <c r="AF358" s="380">
        <f>'Test-AI'!Q356</f>
        <v>0</v>
      </c>
      <c r="AG358" s="380">
        <f>'Test-AI'!R356</f>
        <v>0</v>
      </c>
      <c r="AH358" s="380">
        <f>'Test-AI'!S356</f>
        <v>0</v>
      </c>
      <c r="AI358" s="380">
        <f>'Test-AI'!T356</f>
        <v>0</v>
      </c>
      <c r="AJ358" s="380">
        <f>'Test-AI'!U356</f>
        <v>0</v>
      </c>
      <c r="AK358" s="380">
        <f>'Test-AI'!V356</f>
        <v>0</v>
      </c>
      <c r="AL358" s="380">
        <f>'Test-AI'!W356</f>
        <v>0</v>
      </c>
      <c r="AM358" s="380">
        <f>'Test-AI'!X356</f>
        <v>0</v>
      </c>
      <c r="AN358" s="380">
        <f>10*LOG10(1/((Summary!$C$75/10^(AK358/10)+Summary!$C$76/10^(AL358/10)+Summary!$C$77/10^(AM358/10))/Summary!$C$78))</f>
        <v>0</v>
      </c>
      <c r="AO358" s="131">
        <f>'Test-AI'!Y356</f>
        <v>0</v>
      </c>
      <c r="AP358" s="131">
        <f>'Test-AI'!Z356</f>
        <v>0</v>
      </c>
      <c r="AQ358" s="132">
        <f t="shared" si="24"/>
        <v>0</v>
      </c>
      <c r="AR358" s="134" t="e">
        <f t="shared" si="25"/>
        <v>#DIV/0!</v>
      </c>
      <c r="AS358" s="135" t="e">
        <f t="shared" si="26"/>
        <v>#DIV/0!</v>
      </c>
      <c r="AT358" s="136"/>
      <c r="AU358" s="136"/>
      <c r="AV358" s="495" t="s">
        <v>121</v>
      </c>
      <c r="AW358" s="478" t="e" cm="1">
        <f t="array" ref="AW358">bdRateExtend($G358:$G361,H358:H361,$Z358:$Z361,AA358:AA361)</f>
        <v>#VALUE!</v>
      </c>
      <c r="AX358" s="479" t="e" cm="1">
        <f t="array" ref="AX358">bdRateExtend($G358:$G363,H358:H363,$Z358:$Z363,AA358:AA363)</f>
        <v>#VALUE!</v>
      </c>
      <c r="AY358" s="479" t="e" cm="1">
        <f t="array" ref="AY358">bdRateExtend($G358:$G363,I358:I363,$Z358:$Z363,AB358:AB363)</f>
        <v>#VALUE!</v>
      </c>
      <c r="AZ358" s="496" t="e" cm="1">
        <f t="array" ref="AZ358">bdRateExtend($G358:$G363,J358:J363,$Z358:$Z363,AC358:AC363)</f>
        <v>#VALUE!</v>
      </c>
      <c r="BA358" s="496" t="e" cm="1">
        <f t="array" ref="BA358">bdRateExtend($G358:$G363,K358:K363,$Z358:$Z363,AD358:AD363)</f>
        <v>#VALUE!</v>
      </c>
      <c r="BB358" s="479" t="e">
        <f>(Summary!$C$89*AX358+Summary!$C$90*AY358+Summary!$C$91*AZ358)/Summary!$C$92</f>
        <v>#VALUE!</v>
      </c>
      <c r="BC358" s="478" t="e" cm="1">
        <f t="array" ref="BC358">bdRateExtend($G358:$G361,L358:L361,$Z358:$Z361,AE358:AE361)</f>
        <v>#VALUE!</v>
      </c>
      <c r="BD358" s="475" t="e" cm="1">
        <f t="array" ref="BD358">bdRateExtend($G358:$G363,L358:L363,$Z358:$Z363,AE358:AE363)</f>
        <v>#VALUE!</v>
      </c>
      <c r="BE358" s="478" t="e" cm="1">
        <f t="array" ref="BE358">bdRateExtend($G358:$G361,M358:M361,$Z358:$Z361,AF358:AF361)</f>
        <v>#VALUE!</v>
      </c>
      <c r="BF358" s="475" t="e" cm="1">
        <f t="array" ref="BF358">bdRateExtend($G358:$G363,M358:M363,$Z358:$Z363,AF358:AF363)</f>
        <v>#VALUE!</v>
      </c>
      <c r="BG358" s="474" t="e" cm="1">
        <f t="array" ref="BG358">bdRateExtend($G358:$G361,N358:N361,$Z358:$Z361,AG358:AG361,"None", FALSE,1)</f>
        <v>#VALUE!</v>
      </c>
      <c r="BH358" s="475" t="e" cm="1">
        <f t="array" ref="BH358">bdRateExtend($G358:$G363,N358:N363,$Z358:$Z363,AG358:AG363,"None", FALSE,1)</f>
        <v>#VALUE!</v>
      </c>
      <c r="BI358" s="474" t="e" cm="1">
        <f t="array" ref="BI358">bdRateExtend($G358:$G361,O358:O361,$Z358:$Z361,AH358:AH361,"None", FALSE,1)</f>
        <v>#VALUE!</v>
      </c>
      <c r="BJ358" s="475" t="e" cm="1">
        <f t="array" ref="BJ358">bdRateExtend($G358:$G363,O358:O363,$Z358:$Z363,AH358:AH363,"None", FALSE,1)</f>
        <v>#VALUE!</v>
      </c>
      <c r="BK358" s="478" t="e" cm="1">
        <f t="array" ref="BK358">bdRateExtend($G358:$G361,P358:P361,$Z358:$Z361,AI358:AI361)</f>
        <v>#VALUE!</v>
      </c>
      <c r="BL358" s="475" t="e" cm="1">
        <f t="array" ref="BL358">bdRateExtend($G358:$G363,P358:P363,$Z358:$Z363,AI358:AI363)</f>
        <v>#VALUE!</v>
      </c>
      <c r="BM358" s="478" t="e" cm="1">
        <f t="array" ref="BM358">bdRateExtend($G358:$G361,Q358:Q361,$Z358:$Z361,AJ358:AJ361)</f>
        <v>#VALUE!</v>
      </c>
      <c r="BN358" s="475" t="e" cm="1">
        <f t="array" ref="BN358">bdRateExtend($G358:$G363,Q358:Q363,$Z358:$Z363,AJ358:AJ363)</f>
        <v>#VALUE!</v>
      </c>
      <c r="BO358" s="478" t="e" cm="1">
        <f t="array" ref="BO358">bdRateExtend($G358:$G361,R358:R361,$Z358:$Z361,AK358:AK361)</f>
        <v>#VALUE!</v>
      </c>
      <c r="BP358" s="479" t="e" cm="1">
        <f t="array" ref="BP358">bdRateExtend($G358:$G363,R358:R363,$Z358:$Z363,AK358:AK363)</f>
        <v>#VALUE!</v>
      </c>
      <c r="BQ358" s="479" t="e" cm="1">
        <f t="array" ref="BQ358">bdRateExtend($G358:$G363,S358:S363,$Z358:$Z363,AL358:AL363)</f>
        <v>#VALUE!</v>
      </c>
      <c r="BR358" s="479" t="e" cm="1">
        <f t="array" ref="BR358">bdRateExtend($G358:$G363,T358:T363,$Z358:$Z363,AM358:AM363)</f>
        <v>#VALUE!</v>
      </c>
      <c r="BS358" s="479" t="e" cm="1">
        <f t="array" ref="BS358">bdRateExtend($G358:$G363,U358:U363,$Z358:$Z363,AN358:AN363)</f>
        <v>#VALUE!</v>
      </c>
      <c r="BT358" s="479" t="e">
        <f>(Summary!$C$103*BP358+Summary!$C$104*BQ358+Summary!$C$105*BR358)/Summary!$C$106</f>
        <v>#VALUE!</v>
      </c>
      <c r="BU358" s="462" cm="1">
        <f t="array" ref="BU358">testVMAFRange($G358:$G361,N358:N361,$Z358:$Z361,AG358:AG361)</f>
        <v>0</v>
      </c>
      <c r="BV358" s="464" cm="1">
        <f t="array" ref="BV358">testVMAFRange($G358:$G363,N358:N363,$Z358:$Z363,AG358:AG363)</f>
        <v>0</v>
      </c>
      <c r="BW358" s="462" cm="1">
        <f t="array" ref="BW358">testVMAFRange($G358:$G361,O358:O361,$Z358:$Z361,AH358:AH361)</f>
        <v>0</v>
      </c>
      <c r="BX358" s="464" cm="1">
        <f t="array" ref="BX358">testVMAFRange($G358:$G363,O358:O363,$Z358:$Z363,AH358:AH363)</f>
        <v>0</v>
      </c>
    </row>
    <row r="359" spans="1:76" ht="17" customHeight="1" x14ac:dyDescent="0.35">
      <c r="A359" s="516"/>
      <c r="B359" s="483"/>
      <c r="C359" s="520"/>
      <c r="D359" s="490"/>
      <c r="E359" s="493"/>
      <c r="F359" s="138">
        <v>23</v>
      </c>
      <c r="G359" s="139">
        <f>'Anchor-AI'!L357</f>
        <v>0</v>
      </c>
      <c r="H359" s="140">
        <f>'Anchor-AI'!M357</f>
        <v>0</v>
      </c>
      <c r="I359" s="140">
        <f>'Anchor-AI'!N357</f>
        <v>0</v>
      </c>
      <c r="J359" s="140">
        <f>'Anchor-AI'!O357</f>
        <v>0</v>
      </c>
      <c r="K359" s="140">
        <f>(Summary!$C$58*H359+Summary!$C$59*I359+Summary!$C$60*J359)/Summary!$C$61</f>
        <v>0</v>
      </c>
      <c r="L359" s="140">
        <f>'Anchor-AI'!P357</f>
        <v>0</v>
      </c>
      <c r="M359" s="140">
        <f>'Anchor-AI'!Q357</f>
        <v>0</v>
      </c>
      <c r="N359" s="140">
        <f>'Anchor-AI'!R357</f>
        <v>0</v>
      </c>
      <c r="O359" s="140">
        <f>'Anchor-AI'!S357</f>
        <v>0</v>
      </c>
      <c r="P359" s="140">
        <f>'Anchor-AI'!T357</f>
        <v>0</v>
      </c>
      <c r="Q359" s="140">
        <f>'Anchor-AI'!U357</f>
        <v>0</v>
      </c>
      <c r="R359" s="140">
        <f>'Anchor-AI'!V357</f>
        <v>0</v>
      </c>
      <c r="S359" s="140">
        <f>'Anchor-AI'!W357</f>
        <v>0</v>
      </c>
      <c r="T359" s="140">
        <f>'Anchor-AI'!X357</f>
        <v>0</v>
      </c>
      <c r="U359" s="140">
        <f>10*LOG10(1/((Summary!$C$75/10^(R359/10)+Summary!$C$76/10^(S359/10)+Summary!$C$77/10^(T359/10))/Summary!$C$78))</f>
        <v>0</v>
      </c>
      <c r="V359" s="140">
        <f>'Anchor-AI'!Y357</f>
        <v>0</v>
      </c>
      <c r="W359" s="140">
        <f>'Anchor-AI'!Z357</f>
        <v>0</v>
      </c>
      <c r="X359" s="141">
        <f t="shared" si="23"/>
        <v>0</v>
      </c>
      <c r="Y359" s="133"/>
      <c r="Z359" s="139">
        <f>'Test-AI'!L357</f>
        <v>0</v>
      </c>
      <c r="AA359" s="381">
        <f>'Test-AI'!M357</f>
        <v>0</v>
      </c>
      <c r="AB359" s="381">
        <f>'Test-AI'!N357</f>
        <v>0</v>
      </c>
      <c r="AC359" s="381">
        <f>'Test-AI'!O357</f>
        <v>0</v>
      </c>
      <c r="AD359" s="381">
        <f>(Summary!$C$58*AA359+Summary!$C$59*AB359+Summary!$C$60*AC359)/Summary!$C$61</f>
        <v>0</v>
      </c>
      <c r="AE359" s="381">
        <f>'Test-AI'!P357</f>
        <v>0</v>
      </c>
      <c r="AF359" s="381">
        <f>'Test-AI'!Q357</f>
        <v>0</v>
      </c>
      <c r="AG359" s="381">
        <f>'Test-AI'!R357</f>
        <v>0</v>
      </c>
      <c r="AH359" s="381">
        <f>'Test-AI'!S357</f>
        <v>0</v>
      </c>
      <c r="AI359" s="381">
        <f>'Test-AI'!T357</f>
        <v>0</v>
      </c>
      <c r="AJ359" s="381">
        <f>'Test-AI'!U357</f>
        <v>0</v>
      </c>
      <c r="AK359" s="381">
        <f>'Test-AI'!V357</f>
        <v>0</v>
      </c>
      <c r="AL359" s="381">
        <f>'Test-AI'!W357</f>
        <v>0</v>
      </c>
      <c r="AM359" s="381">
        <f>'Test-AI'!X357</f>
        <v>0</v>
      </c>
      <c r="AN359" s="381">
        <f>10*LOG10(1/((Summary!$C$75/10^(AK359/10)+Summary!$C$76/10^(AL359/10)+Summary!$C$77/10^(AM359/10))/Summary!$C$78))</f>
        <v>0</v>
      </c>
      <c r="AO359" s="140">
        <f>'Test-AI'!Y357</f>
        <v>0</v>
      </c>
      <c r="AP359" s="140">
        <f>'Test-AI'!Z357</f>
        <v>0</v>
      </c>
      <c r="AQ359" s="141">
        <f t="shared" si="24"/>
        <v>0</v>
      </c>
      <c r="AR359" s="142" t="e">
        <f t="shared" si="25"/>
        <v>#DIV/0!</v>
      </c>
      <c r="AS359" s="143" t="e">
        <f t="shared" si="26"/>
        <v>#DIV/0!</v>
      </c>
      <c r="AT359" s="136"/>
      <c r="AU359" s="136"/>
      <c r="AV359" s="467"/>
      <c r="AW359" s="468"/>
      <c r="AX359" s="480"/>
      <c r="AY359" s="480"/>
      <c r="AZ359" s="497"/>
      <c r="BA359" s="497"/>
      <c r="BB359" s="480"/>
      <c r="BC359" s="468"/>
      <c r="BD359" s="476"/>
      <c r="BE359" s="468"/>
      <c r="BF359" s="476"/>
      <c r="BG359" s="469"/>
      <c r="BH359" s="476"/>
      <c r="BI359" s="469"/>
      <c r="BJ359" s="476"/>
      <c r="BK359" s="468"/>
      <c r="BL359" s="476"/>
      <c r="BM359" s="468"/>
      <c r="BN359" s="476"/>
      <c r="BO359" s="468"/>
      <c r="BP359" s="480"/>
      <c r="BQ359" s="480"/>
      <c r="BR359" s="480"/>
      <c r="BS359" s="480"/>
      <c r="BT359" s="480"/>
      <c r="BU359" s="463"/>
      <c r="BV359" s="465"/>
      <c r="BW359" s="463"/>
      <c r="BX359" s="465"/>
    </row>
    <row r="360" spans="1:76" ht="17" customHeight="1" x14ac:dyDescent="0.35">
      <c r="A360" s="516"/>
      <c r="B360" s="483"/>
      <c r="C360" s="520"/>
      <c r="D360" s="490"/>
      <c r="E360" s="493"/>
      <c r="F360" s="138">
        <v>31</v>
      </c>
      <c r="G360" s="139">
        <f>'Anchor-AI'!L358</f>
        <v>0</v>
      </c>
      <c r="H360" s="140">
        <f>'Anchor-AI'!M358</f>
        <v>0</v>
      </c>
      <c r="I360" s="140">
        <f>'Anchor-AI'!N358</f>
        <v>0</v>
      </c>
      <c r="J360" s="140">
        <f>'Anchor-AI'!O358</f>
        <v>0</v>
      </c>
      <c r="K360" s="140">
        <f>(Summary!$C$58*H360+Summary!$C$59*I360+Summary!$C$60*J360)/Summary!$C$61</f>
        <v>0</v>
      </c>
      <c r="L360" s="140">
        <f>'Anchor-AI'!P358</f>
        <v>0</v>
      </c>
      <c r="M360" s="140">
        <f>'Anchor-AI'!Q358</f>
        <v>0</v>
      </c>
      <c r="N360" s="140">
        <f>'Anchor-AI'!R358</f>
        <v>0</v>
      </c>
      <c r="O360" s="140">
        <f>'Anchor-AI'!S358</f>
        <v>0</v>
      </c>
      <c r="P360" s="140">
        <f>'Anchor-AI'!T358</f>
        <v>0</v>
      </c>
      <c r="Q360" s="140">
        <f>'Anchor-AI'!U358</f>
        <v>0</v>
      </c>
      <c r="R360" s="140">
        <f>'Anchor-AI'!V358</f>
        <v>0</v>
      </c>
      <c r="S360" s="140">
        <f>'Anchor-AI'!W358</f>
        <v>0</v>
      </c>
      <c r="T360" s="140">
        <f>'Anchor-AI'!X358</f>
        <v>0</v>
      </c>
      <c r="U360" s="140">
        <f>10*LOG10(1/((Summary!$C$75/10^(R360/10)+Summary!$C$76/10^(S360/10)+Summary!$C$77/10^(T360/10))/Summary!$C$78))</f>
        <v>0</v>
      </c>
      <c r="V360" s="140">
        <f>'Anchor-AI'!Y358</f>
        <v>0</v>
      </c>
      <c r="W360" s="140">
        <f>'Anchor-AI'!Z358</f>
        <v>0</v>
      </c>
      <c r="X360" s="141">
        <f t="shared" si="23"/>
        <v>0</v>
      </c>
      <c r="Y360" s="133"/>
      <c r="Z360" s="139">
        <f>'Test-AI'!L358</f>
        <v>0</v>
      </c>
      <c r="AA360" s="381">
        <f>'Test-AI'!M358</f>
        <v>0</v>
      </c>
      <c r="AB360" s="381">
        <f>'Test-AI'!N358</f>
        <v>0</v>
      </c>
      <c r="AC360" s="381">
        <f>'Test-AI'!O358</f>
        <v>0</v>
      </c>
      <c r="AD360" s="381">
        <f>(Summary!$C$58*AA360+Summary!$C$59*AB360+Summary!$C$60*AC360)/Summary!$C$61</f>
        <v>0</v>
      </c>
      <c r="AE360" s="381">
        <f>'Test-AI'!P358</f>
        <v>0</v>
      </c>
      <c r="AF360" s="381">
        <f>'Test-AI'!Q358</f>
        <v>0</v>
      </c>
      <c r="AG360" s="381">
        <f>'Test-AI'!R358</f>
        <v>0</v>
      </c>
      <c r="AH360" s="381">
        <f>'Test-AI'!S358</f>
        <v>0</v>
      </c>
      <c r="AI360" s="381">
        <f>'Test-AI'!T358</f>
        <v>0</v>
      </c>
      <c r="AJ360" s="381">
        <f>'Test-AI'!U358</f>
        <v>0</v>
      </c>
      <c r="AK360" s="381">
        <f>'Test-AI'!V358</f>
        <v>0</v>
      </c>
      <c r="AL360" s="381">
        <f>'Test-AI'!W358</f>
        <v>0</v>
      </c>
      <c r="AM360" s="381">
        <f>'Test-AI'!X358</f>
        <v>0</v>
      </c>
      <c r="AN360" s="381">
        <f>10*LOG10(1/((Summary!$C$75/10^(AK360/10)+Summary!$C$76/10^(AL360/10)+Summary!$C$77/10^(AM360/10))/Summary!$C$78))</f>
        <v>0</v>
      </c>
      <c r="AO360" s="140">
        <f>'Test-AI'!Y358</f>
        <v>0</v>
      </c>
      <c r="AP360" s="140">
        <f>'Test-AI'!Z358</f>
        <v>0</v>
      </c>
      <c r="AQ360" s="141">
        <f t="shared" si="24"/>
        <v>0</v>
      </c>
      <c r="AR360" s="142" t="e">
        <f t="shared" si="25"/>
        <v>#DIV/0!</v>
      </c>
      <c r="AS360" s="143" t="e">
        <f t="shared" si="26"/>
        <v>#DIV/0!</v>
      </c>
      <c r="AT360" s="136"/>
      <c r="AU360" s="136"/>
      <c r="AV360" s="467" t="s">
        <v>122</v>
      </c>
      <c r="AW360" s="468" t="e" cm="1">
        <f t="array" ref="AW360">bdRateExtend($G359:$G362,H359:H362,$Z359:$Z362,AA359:AA362)</f>
        <v>#VALUE!</v>
      </c>
      <c r="AX360" s="480"/>
      <c r="AY360" s="480"/>
      <c r="AZ360" s="497"/>
      <c r="BA360" s="497"/>
      <c r="BB360" s="480"/>
      <c r="BC360" s="468" t="e" cm="1">
        <f t="array" ref="BC360">bdRateExtend($G359:$G362,L359:L362,$Z359:$Z362,AE359:AE362)</f>
        <v>#VALUE!</v>
      </c>
      <c r="BD360" s="476"/>
      <c r="BE360" s="468" t="e" cm="1">
        <f t="array" ref="BE360">bdRateExtend($G359:$G362,M359:M362,$Z359:$Z362,AF359:AF362)</f>
        <v>#VALUE!</v>
      </c>
      <c r="BF360" s="476"/>
      <c r="BG360" s="469" t="e" cm="1">
        <f t="array" ref="BG360">bdRateExtend($G359:$G362,N359:N362,$Z359:$Z362,AG359:AG362,"None", FALSE,1)</f>
        <v>#VALUE!</v>
      </c>
      <c r="BH360" s="476"/>
      <c r="BI360" s="469" t="e" cm="1">
        <f t="array" ref="BI360">bdRateExtend($G359:$G362,O359:O362,$Z359:$Z362,AH359:AH362,"None", FALSE,1)</f>
        <v>#VALUE!</v>
      </c>
      <c r="BJ360" s="476"/>
      <c r="BK360" s="468" t="e" cm="1">
        <f t="array" ref="BK360">bdRateExtend($G359:$G362,P359:P362,$Z359:$Z362,AI359:AI362)</f>
        <v>#VALUE!</v>
      </c>
      <c r="BL360" s="476"/>
      <c r="BM360" s="468" t="e" cm="1">
        <f t="array" ref="BM360">bdRateExtend($G359:$G362,Q359:Q362,$Z359:$Z362,AJ359:AJ362)</f>
        <v>#VALUE!</v>
      </c>
      <c r="BN360" s="476"/>
      <c r="BO360" s="468" t="e" cm="1">
        <f t="array" ref="BO360">bdRateExtend($G359:$G362,R359:R362,$Z359:$Z362,AK359:AK362)</f>
        <v>#VALUE!</v>
      </c>
      <c r="BP360" s="480"/>
      <c r="BQ360" s="480"/>
      <c r="BR360" s="480"/>
      <c r="BS360" s="480"/>
      <c r="BT360" s="480"/>
      <c r="BU360" s="463" cm="1">
        <f t="array" ref="BU360">testVMAFRange($G359:$G362,N359:N362,$Z359:$Z362,AG359:AG362)</f>
        <v>0</v>
      </c>
      <c r="BV360" s="465"/>
      <c r="BW360" s="463" cm="1">
        <f t="array" ref="BW360">testVMAFRange($G359:$G362,O359:O362,$Z359:$Z362,AH359:AH362)</f>
        <v>0</v>
      </c>
      <c r="BX360" s="465"/>
    </row>
    <row r="361" spans="1:76" ht="17" customHeight="1" x14ac:dyDescent="0.35">
      <c r="A361" s="516"/>
      <c r="B361" s="483"/>
      <c r="C361" s="520"/>
      <c r="D361" s="490"/>
      <c r="E361" s="493"/>
      <c r="F361" s="138">
        <v>39</v>
      </c>
      <c r="G361" s="139">
        <f>'Anchor-AI'!L359</f>
        <v>0</v>
      </c>
      <c r="H361" s="140">
        <f>'Anchor-AI'!M359</f>
        <v>0</v>
      </c>
      <c r="I361" s="140">
        <f>'Anchor-AI'!N359</f>
        <v>0</v>
      </c>
      <c r="J361" s="140">
        <f>'Anchor-AI'!O359</f>
        <v>0</v>
      </c>
      <c r="K361" s="140">
        <f>(Summary!$C$58*H361+Summary!$C$59*I361+Summary!$C$60*J361)/Summary!$C$61</f>
        <v>0</v>
      </c>
      <c r="L361" s="140">
        <f>'Anchor-AI'!P359</f>
        <v>0</v>
      </c>
      <c r="M361" s="140">
        <f>'Anchor-AI'!Q359</f>
        <v>0</v>
      </c>
      <c r="N361" s="140">
        <f>'Anchor-AI'!R359</f>
        <v>0</v>
      </c>
      <c r="O361" s="140">
        <f>'Anchor-AI'!S359</f>
        <v>0</v>
      </c>
      <c r="P361" s="140">
        <f>'Anchor-AI'!T359</f>
        <v>0</v>
      </c>
      <c r="Q361" s="140">
        <f>'Anchor-AI'!U359</f>
        <v>0</v>
      </c>
      <c r="R361" s="140">
        <f>'Anchor-AI'!V359</f>
        <v>0</v>
      </c>
      <c r="S361" s="140">
        <f>'Anchor-AI'!W359</f>
        <v>0</v>
      </c>
      <c r="T361" s="140">
        <f>'Anchor-AI'!X359</f>
        <v>0</v>
      </c>
      <c r="U361" s="140">
        <f>10*LOG10(1/((Summary!$C$75/10^(R361/10)+Summary!$C$76/10^(S361/10)+Summary!$C$77/10^(T361/10))/Summary!$C$78))</f>
        <v>0</v>
      </c>
      <c r="V361" s="140">
        <f>'Anchor-AI'!Y359</f>
        <v>0</v>
      </c>
      <c r="W361" s="140">
        <f>'Anchor-AI'!Z359</f>
        <v>0</v>
      </c>
      <c r="X361" s="141">
        <f t="shared" si="23"/>
        <v>0</v>
      </c>
      <c r="Y361" s="133"/>
      <c r="Z361" s="139">
        <f>'Test-AI'!L359</f>
        <v>0</v>
      </c>
      <c r="AA361" s="381">
        <f>'Test-AI'!M359</f>
        <v>0</v>
      </c>
      <c r="AB361" s="381">
        <f>'Test-AI'!N359</f>
        <v>0</v>
      </c>
      <c r="AC361" s="381">
        <f>'Test-AI'!O359</f>
        <v>0</v>
      </c>
      <c r="AD361" s="381">
        <f>(Summary!$C$58*AA361+Summary!$C$59*AB361+Summary!$C$60*AC361)/Summary!$C$61</f>
        <v>0</v>
      </c>
      <c r="AE361" s="381">
        <f>'Test-AI'!P359</f>
        <v>0</v>
      </c>
      <c r="AF361" s="381">
        <f>'Test-AI'!Q359</f>
        <v>0</v>
      </c>
      <c r="AG361" s="381">
        <f>'Test-AI'!R359</f>
        <v>0</v>
      </c>
      <c r="AH361" s="381">
        <f>'Test-AI'!S359</f>
        <v>0</v>
      </c>
      <c r="AI361" s="381">
        <f>'Test-AI'!T359</f>
        <v>0</v>
      </c>
      <c r="AJ361" s="381">
        <f>'Test-AI'!U359</f>
        <v>0</v>
      </c>
      <c r="AK361" s="381">
        <f>'Test-AI'!V359</f>
        <v>0</v>
      </c>
      <c r="AL361" s="381">
        <f>'Test-AI'!W359</f>
        <v>0</v>
      </c>
      <c r="AM361" s="381">
        <f>'Test-AI'!X359</f>
        <v>0</v>
      </c>
      <c r="AN361" s="381">
        <f>10*LOG10(1/((Summary!$C$75/10^(AK361/10)+Summary!$C$76/10^(AL361/10)+Summary!$C$77/10^(AM361/10))/Summary!$C$78))</f>
        <v>0</v>
      </c>
      <c r="AO361" s="140">
        <f>'Test-AI'!Y359</f>
        <v>0</v>
      </c>
      <c r="AP361" s="140">
        <f>'Test-AI'!Z359</f>
        <v>0</v>
      </c>
      <c r="AQ361" s="141">
        <f t="shared" si="24"/>
        <v>0</v>
      </c>
      <c r="AR361" s="142" t="e">
        <f t="shared" si="25"/>
        <v>#DIV/0!</v>
      </c>
      <c r="AS361" s="143" t="e">
        <f t="shared" si="26"/>
        <v>#DIV/0!</v>
      </c>
      <c r="AT361" s="136"/>
      <c r="AU361" s="136"/>
      <c r="AV361" s="467"/>
      <c r="AW361" s="468"/>
      <c r="AX361" s="480"/>
      <c r="AY361" s="480"/>
      <c r="AZ361" s="497"/>
      <c r="BA361" s="497"/>
      <c r="BB361" s="480"/>
      <c r="BC361" s="468"/>
      <c r="BD361" s="476"/>
      <c r="BE361" s="468"/>
      <c r="BF361" s="476"/>
      <c r="BG361" s="469"/>
      <c r="BH361" s="476"/>
      <c r="BI361" s="469"/>
      <c r="BJ361" s="476"/>
      <c r="BK361" s="468"/>
      <c r="BL361" s="476"/>
      <c r="BM361" s="468"/>
      <c r="BN361" s="476"/>
      <c r="BO361" s="468"/>
      <c r="BP361" s="480"/>
      <c r="BQ361" s="480"/>
      <c r="BR361" s="480"/>
      <c r="BS361" s="480"/>
      <c r="BT361" s="480"/>
      <c r="BU361" s="463"/>
      <c r="BV361" s="465"/>
      <c r="BW361" s="463"/>
      <c r="BX361" s="465"/>
    </row>
    <row r="362" spans="1:76" ht="17" customHeight="1" x14ac:dyDescent="0.35">
      <c r="A362" s="516"/>
      <c r="B362" s="483"/>
      <c r="C362" s="520"/>
      <c r="D362" s="490"/>
      <c r="E362" s="493"/>
      <c r="F362" s="138">
        <v>47</v>
      </c>
      <c r="G362" s="139">
        <f>'Anchor-AI'!L360</f>
        <v>0</v>
      </c>
      <c r="H362" s="140">
        <f>'Anchor-AI'!M360</f>
        <v>0</v>
      </c>
      <c r="I362" s="140">
        <f>'Anchor-AI'!N360</f>
        <v>0</v>
      </c>
      <c r="J362" s="140">
        <f>'Anchor-AI'!O360</f>
        <v>0</v>
      </c>
      <c r="K362" s="140">
        <f>(Summary!$C$58*H362+Summary!$C$59*I362+Summary!$C$60*J362)/Summary!$C$61</f>
        <v>0</v>
      </c>
      <c r="L362" s="140">
        <f>'Anchor-AI'!P360</f>
        <v>0</v>
      </c>
      <c r="M362" s="140">
        <f>'Anchor-AI'!Q360</f>
        <v>0</v>
      </c>
      <c r="N362" s="140">
        <f>'Anchor-AI'!R360</f>
        <v>0</v>
      </c>
      <c r="O362" s="140">
        <f>'Anchor-AI'!S360</f>
        <v>0</v>
      </c>
      <c r="P362" s="140">
        <f>'Anchor-AI'!T360</f>
        <v>0</v>
      </c>
      <c r="Q362" s="140">
        <f>'Anchor-AI'!U360</f>
        <v>0</v>
      </c>
      <c r="R362" s="140">
        <f>'Anchor-AI'!V360</f>
        <v>0</v>
      </c>
      <c r="S362" s="140">
        <f>'Anchor-AI'!W360</f>
        <v>0</v>
      </c>
      <c r="T362" s="140">
        <f>'Anchor-AI'!X360</f>
        <v>0</v>
      </c>
      <c r="U362" s="140">
        <f>10*LOG10(1/((Summary!$C$75/10^(R362/10)+Summary!$C$76/10^(S362/10)+Summary!$C$77/10^(T362/10))/Summary!$C$78))</f>
        <v>0</v>
      </c>
      <c r="V362" s="140">
        <f>'Anchor-AI'!Y360</f>
        <v>0</v>
      </c>
      <c r="W362" s="140">
        <f>'Anchor-AI'!Z360</f>
        <v>0</v>
      </c>
      <c r="X362" s="141">
        <f t="shared" si="23"/>
        <v>0</v>
      </c>
      <c r="Y362" s="133"/>
      <c r="Z362" s="139">
        <f>'Test-AI'!L360</f>
        <v>0</v>
      </c>
      <c r="AA362" s="381">
        <f>'Test-AI'!M360</f>
        <v>0</v>
      </c>
      <c r="AB362" s="381">
        <f>'Test-AI'!N360</f>
        <v>0</v>
      </c>
      <c r="AC362" s="381">
        <f>'Test-AI'!O360</f>
        <v>0</v>
      </c>
      <c r="AD362" s="381">
        <f>(Summary!$C$58*AA362+Summary!$C$59*AB362+Summary!$C$60*AC362)/Summary!$C$61</f>
        <v>0</v>
      </c>
      <c r="AE362" s="381">
        <f>'Test-AI'!P360</f>
        <v>0</v>
      </c>
      <c r="AF362" s="381">
        <f>'Test-AI'!Q360</f>
        <v>0</v>
      </c>
      <c r="AG362" s="381">
        <f>'Test-AI'!R360</f>
        <v>0</v>
      </c>
      <c r="AH362" s="381">
        <f>'Test-AI'!S360</f>
        <v>0</v>
      </c>
      <c r="AI362" s="381">
        <f>'Test-AI'!T360</f>
        <v>0</v>
      </c>
      <c r="AJ362" s="381">
        <f>'Test-AI'!U360</f>
        <v>0</v>
      </c>
      <c r="AK362" s="381">
        <f>'Test-AI'!V360</f>
        <v>0</v>
      </c>
      <c r="AL362" s="381">
        <f>'Test-AI'!W360</f>
        <v>0</v>
      </c>
      <c r="AM362" s="381">
        <f>'Test-AI'!X360</f>
        <v>0</v>
      </c>
      <c r="AN362" s="381">
        <f>10*LOG10(1/((Summary!$C$75/10^(AK362/10)+Summary!$C$76/10^(AL362/10)+Summary!$C$77/10^(AM362/10))/Summary!$C$78))</f>
        <v>0</v>
      </c>
      <c r="AO362" s="140">
        <f>'Test-AI'!Y360</f>
        <v>0</v>
      </c>
      <c r="AP362" s="140">
        <f>'Test-AI'!Z360</f>
        <v>0</v>
      </c>
      <c r="AQ362" s="141">
        <f t="shared" si="24"/>
        <v>0</v>
      </c>
      <c r="AR362" s="142" t="e">
        <f t="shared" si="25"/>
        <v>#DIV/0!</v>
      </c>
      <c r="AS362" s="143" t="e">
        <f t="shared" si="26"/>
        <v>#DIV/0!</v>
      </c>
      <c r="AT362" s="136"/>
      <c r="AU362" s="136"/>
      <c r="AV362" s="467" t="s">
        <v>123</v>
      </c>
      <c r="AW362" s="468" t="e" cm="1">
        <f t="array" ref="AW362">bdRateExtend($G360:$G363,H360:H363,$Z360:$Z363,AA360:AA363)</f>
        <v>#VALUE!</v>
      </c>
      <c r="AX362" s="480"/>
      <c r="AY362" s="480"/>
      <c r="AZ362" s="497"/>
      <c r="BA362" s="497"/>
      <c r="BB362" s="480"/>
      <c r="BC362" s="468" t="e" cm="1">
        <f t="array" ref="BC362">bdRateExtend($G360:$G363,L360:L363,$Z360:$Z363,AE360:AE363)</f>
        <v>#VALUE!</v>
      </c>
      <c r="BD362" s="476"/>
      <c r="BE362" s="468" t="e" cm="1">
        <f t="array" ref="BE362">bdRateExtend($G360:$G363,M360:M363,$Z360:$Z363,AF360:AF363)</f>
        <v>#VALUE!</v>
      </c>
      <c r="BF362" s="476"/>
      <c r="BG362" s="469" t="e" cm="1">
        <f t="array" ref="BG362">bdRateExtend($G360:$G363,N360:N363,$Z360:$Z363,AG360:AG363,"None", FALSE,1)</f>
        <v>#VALUE!</v>
      </c>
      <c r="BH362" s="476"/>
      <c r="BI362" s="469" t="e" cm="1">
        <f t="array" ref="BI362">bdRateExtend($G360:$G363,O360:O363,$Z360:$Z363,AH360:AH363,"None", FALSE,1)</f>
        <v>#VALUE!</v>
      </c>
      <c r="BJ362" s="476"/>
      <c r="BK362" s="468" t="e" cm="1">
        <f t="array" ref="BK362">bdRateExtend($G360:$G363,P360:P363,$Z360:$Z363,AI360:AI363)</f>
        <v>#VALUE!</v>
      </c>
      <c r="BL362" s="476"/>
      <c r="BM362" s="468" t="e" cm="1">
        <f t="array" ref="BM362">bdRateExtend($G360:$G363,Q360:Q363,$Z360:$Z363,AJ360:AJ363)</f>
        <v>#VALUE!</v>
      </c>
      <c r="BN362" s="476"/>
      <c r="BO362" s="468" t="e" cm="1">
        <f t="array" ref="BO362">bdRateExtend($G360:$G363,R360:R363,$Z360:$Z363,AK360:AK363)</f>
        <v>#VALUE!</v>
      </c>
      <c r="BP362" s="480"/>
      <c r="BQ362" s="480"/>
      <c r="BR362" s="480"/>
      <c r="BS362" s="480"/>
      <c r="BT362" s="480"/>
      <c r="BU362" s="463" cm="1">
        <f t="array" ref="BU362">testVMAFRange($G360:$G363,N360:N363,$Z360:$Z363,AG360:AG363)</f>
        <v>0</v>
      </c>
      <c r="BV362" s="465"/>
      <c r="BW362" s="463" cm="1">
        <f t="array" ref="BW362">testVMAFRange($G360:$G363,O360:O363,$Z360:$Z363,AH360:AH363)</f>
        <v>0</v>
      </c>
      <c r="BX362" s="465"/>
    </row>
    <row r="363" spans="1:76" ht="17" customHeight="1" thickBot="1" x14ac:dyDescent="0.4">
      <c r="A363" s="517"/>
      <c r="B363" s="518"/>
      <c r="C363" s="521"/>
      <c r="D363" s="522"/>
      <c r="E363" s="523"/>
      <c r="F363" s="144">
        <v>55</v>
      </c>
      <c r="G363" s="145">
        <f>'Anchor-AI'!L361</f>
        <v>0</v>
      </c>
      <c r="H363" s="146">
        <f>'Anchor-AI'!M361</f>
        <v>0</v>
      </c>
      <c r="I363" s="146">
        <f>'Anchor-AI'!N361</f>
        <v>0</v>
      </c>
      <c r="J363" s="146">
        <f>'Anchor-AI'!O361</f>
        <v>0</v>
      </c>
      <c r="K363" s="146">
        <f>(Summary!$C$58*H363+Summary!$C$59*I363+Summary!$C$60*J363)/Summary!$C$61</f>
        <v>0</v>
      </c>
      <c r="L363" s="146">
        <f>'Anchor-AI'!P361</f>
        <v>0</v>
      </c>
      <c r="M363" s="146">
        <f>'Anchor-AI'!Q361</f>
        <v>0</v>
      </c>
      <c r="N363" s="146">
        <f>'Anchor-AI'!R361</f>
        <v>0</v>
      </c>
      <c r="O363" s="146">
        <f>'Anchor-AI'!S361</f>
        <v>0</v>
      </c>
      <c r="P363" s="146">
        <f>'Anchor-AI'!T361</f>
        <v>0</v>
      </c>
      <c r="Q363" s="146">
        <f>'Anchor-AI'!U361</f>
        <v>0</v>
      </c>
      <c r="R363" s="146">
        <f>'Anchor-AI'!V361</f>
        <v>0</v>
      </c>
      <c r="S363" s="146">
        <f>'Anchor-AI'!W361</f>
        <v>0</v>
      </c>
      <c r="T363" s="146">
        <f>'Anchor-AI'!X361</f>
        <v>0</v>
      </c>
      <c r="U363" s="146">
        <f>10*LOG10(1/((Summary!$C$75/10^(R363/10)+Summary!$C$76/10^(S363/10)+Summary!$C$77/10^(T363/10))/Summary!$C$78))</f>
        <v>0</v>
      </c>
      <c r="V363" s="140">
        <f>'Anchor-AI'!Y361</f>
        <v>0</v>
      </c>
      <c r="W363" s="140">
        <f>'Anchor-AI'!Z361</f>
        <v>0</v>
      </c>
      <c r="X363" s="147">
        <f t="shared" si="23"/>
        <v>0</v>
      </c>
      <c r="Y363" s="133"/>
      <c r="Z363" s="145">
        <f>'Test-AI'!L361</f>
        <v>0</v>
      </c>
      <c r="AA363" s="382">
        <f>'Test-AI'!M361</f>
        <v>0</v>
      </c>
      <c r="AB363" s="382">
        <f>'Test-AI'!N361</f>
        <v>0</v>
      </c>
      <c r="AC363" s="382">
        <f>'Test-AI'!O361</f>
        <v>0</v>
      </c>
      <c r="AD363" s="382">
        <f>(Summary!$C$58*AA363+Summary!$C$59*AB363+Summary!$C$60*AC363)/Summary!$C$61</f>
        <v>0</v>
      </c>
      <c r="AE363" s="382">
        <f>'Test-AI'!P361</f>
        <v>0</v>
      </c>
      <c r="AF363" s="382">
        <f>'Test-AI'!Q361</f>
        <v>0</v>
      </c>
      <c r="AG363" s="382">
        <f>'Test-AI'!R361</f>
        <v>0</v>
      </c>
      <c r="AH363" s="382">
        <f>'Test-AI'!S361</f>
        <v>0</v>
      </c>
      <c r="AI363" s="382">
        <f>'Test-AI'!T361</f>
        <v>0</v>
      </c>
      <c r="AJ363" s="382">
        <f>'Test-AI'!U361</f>
        <v>0</v>
      </c>
      <c r="AK363" s="382">
        <f>'Test-AI'!V361</f>
        <v>0</v>
      </c>
      <c r="AL363" s="382">
        <f>'Test-AI'!W361</f>
        <v>0</v>
      </c>
      <c r="AM363" s="382">
        <f>'Test-AI'!X361</f>
        <v>0</v>
      </c>
      <c r="AN363" s="382">
        <f>10*LOG10(1/((Summary!$C$75/10^(AK363/10)+Summary!$C$76/10^(AL363/10)+Summary!$C$77/10^(AM363/10))/Summary!$C$78))</f>
        <v>0</v>
      </c>
      <c r="AO363" s="140">
        <f>'Test-AI'!Y361</f>
        <v>0</v>
      </c>
      <c r="AP363" s="140">
        <f>'Test-AI'!Z361</f>
        <v>0</v>
      </c>
      <c r="AQ363" s="147">
        <f t="shared" si="24"/>
        <v>0</v>
      </c>
      <c r="AR363" s="148" t="e">
        <f t="shared" si="25"/>
        <v>#DIV/0!</v>
      </c>
      <c r="AS363" s="149" t="e">
        <f t="shared" si="26"/>
        <v>#DIV/0!</v>
      </c>
      <c r="AT363" s="136"/>
      <c r="AU363" s="136"/>
      <c r="AV363" s="470"/>
      <c r="AW363" s="471"/>
      <c r="AX363" s="481"/>
      <c r="AY363" s="481"/>
      <c r="AZ363" s="498"/>
      <c r="BA363" s="498"/>
      <c r="BB363" s="481"/>
      <c r="BC363" s="471"/>
      <c r="BD363" s="477"/>
      <c r="BE363" s="471"/>
      <c r="BF363" s="477"/>
      <c r="BG363" s="472"/>
      <c r="BH363" s="477"/>
      <c r="BI363" s="472"/>
      <c r="BJ363" s="477"/>
      <c r="BK363" s="471"/>
      <c r="BL363" s="477"/>
      <c r="BM363" s="471"/>
      <c r="BN363" s="477"/>
      <c r="BO363" s="471"/>
      <c r="BP363" s="481"/>
      <c r="BQ363" s="481"/>
      <c r="BR363" s="481"/>
      <c r="BS363" s="481"/>
      <c r="BT363" s="481"/>
      <c r="BU363" s="473"/>
      <c r="BV363" s="466"/>
      <c r="BW363" s="473"/>
      <c r="BX363" s="466"/>
    </row>
    <row r="364" spans="1:76" ht="17" customHeight="1" x14ac:dyDescent="0.35">
      <c r="A364" s="488" t="s">
        <v>313</v>
      </c>
      <c r="B364" s="482" t="s">
        <v>18</v>
      </c>
      <c r="C364" s="519" t="s">
        <v>79</v>
      </c>
      <c r="D364" s="489">
        <v>59.94</v>
      </c>
      <c r="E364" s="492">
        <v>10</v>
      </c>
      <c r="F364" s="129">
        <v>15</v>
      </c>
      <c r="G364" s="130">
        <f>'Anchor-AI'!L362</f>
        <v>0</v>
      </c>
      <c r="H364" s="131">
        <f>'Anchor-AI'!M362</f>
        <v>0</v>
      </c>
      <c r="I364" s="131">
        <f>'Anchor-AI'!N362</f>
        <v>0</v>
      </c>
      <c r="J364" s="131">
        <f>'Anchor-AI'!O362</f>
        <v>0</v>
      </c>
      <c r="K364" s="131">
        <f>(Summary!$C$58*H364+Summary!$C$59*I364+Summary!$C$60*J364)/Summary!$C$61</f>
        <v>0</v>
      </c>
      <c r="L364" s="131">
        <f>'Anchor-AI'!P362</f>
        <v>0</v>
      </c>
      <c r="M364" s="131">
        <f>'Anchor-AI'!Q362</f>
        <v>0</v>
      </c>
      <c r="N364" s="131">
        <f>'Anchor-AI'!R362</f>
        <v>0</v>
      </c>
      <c r="O364" s="131">
        <f>'Anchor-AI'!S362</f>
        <v>0</v>
      </c>
      <c r="P364" s="131">
        <f>'Anchor-AI'!T362</f>
        <v>0</v>
      </c>
      <c r="Q364" s="131">
        <f>'Anchor-AI'!U362</f>
        <v>0</v>
      </c>
      <c r="R364" s="131">
        <f>'Anchor-AI'!V362</f>
        <v>0</v>
      </c>
      <c r="S364" s="131">
        <f>'Anchor-AI'!W362</f>
        <v>0</v>
      </c>
      <c r="T364" s="131">
        <f>'Anchor-AI'!X362</f>
        <v>0</v>
      </c>
      <c r="U364" s="131">
        <f>10*LOG10(1/((Summary!$C$75/10^(R364/10)+Summary!$C$76/10^(S364/10)+Summary!$C$77/10^(T364/10))/Summary!$C$78))</f>
        <v>0</v>
      </c>
      <c r="V364" s="131">
        <f>'Anchor-AI'!Y362</f>
        <v>0</v>
      </c>
      <c r="W364" s="131">
        <f>'Anchor-AI'!Z362</f>
        <v>0</v>
      </c>
      <c r="X364" s="132">
        <f t="shared" si="23"/>
        <v>0</v>
      </c>
      <c r="Y364" s="133"/>
      <c r="Z364" s="130">
        <f>'Test-AI'!L362</f>
        <v>0</v>
      </c>
      <c r="AA364" s="380">
        <f>'Test-AI'!M362</f>
        <v>0</v>
      </c>
      <c r="AB364" s="380">
        <f>'Test-AI'!N362</f>
        <v>0</v>
      </c>
      <c r="AC364" s="380">
        <f>'Test-AI'!O362</f>
        <v>0</v>
      </c>
      <c r="AD364" s="380">
        <f>(Summary!$C$58*AA364+Summary!$C$59*AB364+Summary!$C$60*AC364)/Summary!$C$61</f>
        <v>0</v>
      </c>
      <c r="AE364" s="380">
        <f>'Test-AI'!P362</f>
        <v>0</v>
      </c>
      <c r="AF364" s="380">
        <f>'Test-AI'!Q362</f>
        <v>0</v>
      </c>
      <c r="AG364" s="380">
        <f>'Test-AI'!R362</f>
        <v>0</v>
      </c>
      <c r="AH364" s="380">
        <f>'Test-AI'!S362</f>
        <v>0</v>
      </c>
      <c r="AI364" s="380">
        <f>'Test-AI'!T362</f>
        <v>0</v>
      </c>
      <c r="AJ364" s="380">
        <f>'Test-AI'!U362</f>
        <v>0</v>
      </c>
      <c r="AK364" s="380">
        <f>'Test-AI'!V362</f>
        <v>0</v>
      </c>
      <c r="AL364" s="380">
        <f>'Test-AI'!W362</f>
        <v>0</v>
      </c>
      <c r="AM364" s="380">
        <f>'Test-AI'!X362</f>
        <v>0</v>
      </c>
      <c r="AN364" s="380">
        <f>10*LOG10(1/((Summary!$C$75/10^(AK364/10)+Summary!$C$76/10^(AL364/10)+Summary!$C$77/10^(AM364/10))/Summary!$C$78))</f>
        <v>0</v>
      </c>
      <c r="AO364" s="131">
        <f>'Test-AI'!Y362</f>
        <v>0</v>
      </c>
      <c r="AP364" s="131">
        <f>'Test-AI'!Z362</f>
        <v>0</v>
      </c>
      <c r="AQ364" s="132">
        <f t="shared" si="24"/>
        <v>0</v>
      </c>
      <c r="AR364" s="134" t="e">
        <f t="shared" si="25"/>
        <v>#DIV/0!</v>
      </c>
      <c r="AS364" s="135" t="e">
        <f t="shared" si="26"/>
        <v>#DIV/0!</v>
      </c>
      <c r="AT364" s="136"/>
      <c r="AU364" s="136"/>
      <c r="AV364" s="495" t="s">
        <v>121</v>
      </c>
      <c r="AW364" s="478" t="e" cm="1">
        <f t="array" ref="AW364">bdRateExtend($G364:$G367,H364:H367,$Z364:$Z367,AA364:AA367)</f>
        <v>#VALUE!</v>
      </c>
      <c r="AX364" s="479" t="e" cm="1">
        <f t="array" ref="AX364">bdRateExtend($G364:$G369,H364:H369,$Z364:$Z369,AA364:AA369)</f>
        <v>#VALUE!</v>
      </c>
      <c r="AY364" s="479" t="e" cm="1">
        <f t="array" ref="AY364">bdRateExtend($G364:$G369,I364:I369,$Z364:$Z369,AB364:AB369)</f>
        <v>#VALUE!</v>
      </c>
      <c r="AZ364" s="496" t="e" cm="1">
        <f t="array" ref="AZ364">bdRateExtend($G364:$G369,J364:J369,$Z364:$Z369,AC364:AC369)</f>
        <v>#VALUE!</v>
      </c>
      <c r="BA364" s="496" t="e" cm="1">
        <f t="array" ref="BA364">bdRateExtend($G364:$G369,K364:K369,$Z364:$Z369,AD364:AD369)</f>
        <v>#VALUE!</v>
      </c>
      <c r="BB364" s="479" t="e">
        <f>(Summary!$C$89*AX364+Summary!$C$90*AY364+Summary!$C$91*AZ364)/Summary!$C$92</f>
        <v>#VALUE!</v>
      </c>
      <c r="BC364" s="478" t="e" cm="1">
        <f t="array" ref="BC364">bdRateExtend($G364:$G367,L364:L367,$Z364:$Z367,AE364:AE367)</f>
        <v>#VALUE!</v>
      </c>
      <c r="BD364" s="475" t="e" cm="1">
        <f t="array" ref="BD364">bdRateExtend($G364:$G369,L364:L369,$Z364:$Z369,AE364:AE369)</f>
        <v>#VALUE!</v>
      </c>
      <c r="BE364" s="478" t="e" cm="1">
        <f t="array" ref="BE364">bdRateExtend($G364:$G367,M364:M367,$Z364:$Z367,AF364:AF367)</f>
        <v>#VALUE!</v>
      </c>
      <c r="BF364" s="475" t="e" cm="1">
        <f t="array" ref="BF364">bdRateExtend($G364:$G369,M364:M369,$Z364:$Z369,AF364:AF369)</f>
        <v>#VALUE!</v>
      </c>
      <c r="BG364" s="474" t="e" cm="1">
        <f t="array" ref="BG364">bdRateExtend($G364:$G367,N364:N367,$Z364:$Z367,AG364:AG367,"None", FALSE,1)</f>
        <v>#VALUE!</v>
      </c>
      <c r="BH364" s="475" t="e" cm="1">
        <f t="array" ref="BH364">bdRateExtend($G364:$G369,N364:N369,$Z364:$Z369,AG364:AG369,"None", FALSE,1)</f>
        <v>#VALUE!</v>
      </c>
      <c r="BI364" s="474" t="e" cm="1">
        <f t="array" ref="BI364">bdRateExtend($G364:$G367,O364:O367,$Z364:$Z367,AH364:AH367,"None", FALSE,1)</f>
        <v>#VALUE!</v>
      </c>
      <c r="BJ364" s="475" t="e" cm="1">
        <f t="array" ref="BJ364">bdRateExtend($G364:$G369,O364:O369,$Z364:$Z369,AH364:AH369,"None", FALSE,1)</f>
        <v>#VALUE!</v>
      </c>
      <c r="BK364" s="478" t="e" cm="1">
        <f t="array" ref="BK364">bdRateExtend($G364:$G367,P364:P367,$Z364:$Z367,AI364:AI367)</f>
        <v>#VALUE!</v>
      </c>
      <c r="BL364" s="475" t="e" cm="1">
        <f t="array" ref="BL364">bdRateExtend($G364:$G369,P364:P369,$Z364:$Z369,AI364:AI369)</f>
        <v>#VALUE!</v>
      </c>
      <c r="BM364" s="478" t="e" cm="1">
        <f t="array" ref="BM364">bdRateExtend($G364:$G367,Q364:Q367,$Z364:$Z367,AJ364:AJ367)</f>
        <v>#VALUE!</v>
      </c>
      <c r="BN364" s="475" t="e" cm="1">
        <f t="array" ref="BN364">bdRateExtend($G364:$G369,Q364:Q369,$Z364:$Z369,AJ364:AJ369)</f>
        <v>#VALUE!</v>
      </c>
      <c r="BO364" s="478" t="e" cm="1">
        <f t="array" ref="BO364">bdRateExtend($G364:$G367,R364:R367,$Z364:$Z367,AK364:AK367)</f>
        <v>#VALUE!</v>
      </c>
      <c r="BP364" s="479" t="e" cm="1">
        <f t="array" ref="BP364">bdRateExtend($G364:$G369,R364:R369,$Z364:$Z369,AK364:AK369)</f>
        <v>#VALUE!</v>
      </c>
      <c r="BQ364" s="479" t="e" cm="1">
        <f t="array" ref="BQ364">bdRateExtend($G364:$G369,S364:S369,$Z364:$Z369,AL364:AL369)</f>
        <v>#VALUE!</v>
      </c>
      <c r="BR364" s="479" t="e" cm="1">
        <f t="array" ref="BR364">bdRateExtend($G364:$G369,T364:T369,$Z364:$Z369,AM364:AM369)</f>
        <v>#VALUE!</v>
      </c>
      <c r="BS364" s="479" t="e" cm="1">
        <f t="array" ref="BS364">bdRateExtend($G364:$G369,U364:U369,$Z364:$Z369,AN364:AN369)</f>
        <v>#VALUE!</v>
      </c>
      <c r="BT364" s="479" t="e">
        <f>(Summary!$C$103*BP364+Summary!$C$104*BQ364+Summary!$C$105*BR364)/Summary!$C$106</f>
        <v>#VALUE!</v>
      </c>
      <c r="BU364" s="462" cm="1">
        <f t="array" ref="BU364">testVMAFRange($G364:$G367,N364:N367,$Z364:$Z367,AG364:AG367)</f>
        <v>0</v>
      </c>
      <c r="BV364" s="464" cm="1">
        <f t="array" ref="BV364">testVMAFRange($G364:$G369,N364:N369,$Z364:$Z369,AG364:AG369)</f>
        <v>0</v>
      </c>
      <c r="BW364" s="462" cm="1">
        <f t="array" ref="BW364">testVMAFRange($G364:$G367,O364:O367,$Z364:$Z367,AH364:AH367)</f>
        <v>0</v>
      </c>
      <c r="BX364" s="464" cm="1">
        <f t="array" ref="BX364">testVMAFRange($G364:$G369,O364:O369,$Z364:$Z369,AH364:AH369)</f>
        <v>0</v>
      </c>
    </row>
    <row r="365" spans="1:76" ht="17" customHeight="1" x14ac:dyDescent="0.35">
      <c r="A365" s="516"/>
      <c r="B365" s="483"/>
      <c r="C365" s="520"/>
      <c r="D365" s="490"/>
      <c r="E365" s="493"/>
      <c r="F365" s="138">
        <v>23</v>
      </c>
      <c r="G365" s="139">
        <f>'Anchor-AI'!L363</f>
        <v>0</v>
      </c>
      <c r="H365" s="140">
        <f>'Anchor-AI'!M363</f>
        <v>0</v>
      </c>
      <c r="I365" s="140">
        <f>'Anchor-AI'!N363</f>
        <v>0</v>
      </c>
      <c r="J365" s="140">
        <f>'Anchor-AI'!O363</f>
        <v>0</v>
      </c>
      <c r="K365" s="140">
        <f>(Summary!$C$58*H365+Summary!$C$59*I365+Summary!$C$60*J365)/Summary!$C$61</f>
        <v>0</v>
      </c>
      <c r="L365" s="140">
        <f>'Anchor-AI'!P363</f>
        <v>0</v>
      </c>
      <c r="M365" s="140">
        <f>'Anchor-AI'!Q363</f>
        <v>0</v>
      </c>
      <c r="N365" s="140">
        <f>'Anchor-AI'!R363</f>
        <v>0</v>
      </c>
      <c r="O365" s="140">
        <f>'Anchor-AI'!S363</f>
        <v>0</v>
      </c>
      <c r="P365" s="140">
        <f>'Anchor-AI'!T363</f>
        <v>0</v>
      </c>
      <c r="Q365" s="140">
        <f>'Anchor-AI'!U363</f>
        <v>0</v>
      </c>
      <c r="R365" s="140">
        <f>'Anchor-AI'!V363</f>
        <v>0</v>
      </c>
      <c r="S365" s="140">
        <f>'Anchor-AI'!W363</f>
        <v>0</v>
      </c>
      <c r="T365" s="140">
        <f>'Anchor-AI'!X363</f>
        <v>0</v>
      </c>
      <c r="U365" s="140">
        <f>10*LOG10(1/((Summary!$C$75/10^(R365/10)+Summary!$C$76/10^(S365/10)+Summary!$C$77/10^(T365/10))/Summary!$C$78))</f>
        <v>0</v>
      </c>
      <c r="V365" s="140">
        <f>'Anchor-AI'!Y363</f>
        <v>0</v>
      </c>
      <c r="W365" s="140">
        <f>'Anchor-AI'!Z363</f>
        <v>0</v>
      </c>
      <c r="X365" s="141">
        <f t="shared" si="23"/>
        <v>0</v>
      </c>
      <c r="Y365" s="133"/>
      <c r="Z365" s="139">
        <f>'Test-AI'!L363</f>
        <v>0</v>
      </c>
      <c r="AA365" s="381">
        <f>'Test-AI'!M363</f>
        <v>0</v>
      </c>
      <c r="AB365" s="381">
        <f>'Test-AI'!N363</f>
        <v>0</v>
      </c>
      <c r="AC365" s="381">
        <f>'Test-AI'!O363</f>
        <v>0</v>
      </c>
      <c r="AD365" s="381">
        <f>(Summary!$C$58*AA365+Summary!$C$59*AB365+Summary!$C$60*AC365)/Summary!$C$61</f>
        <v>0</v>
      </c>
      <c r="AE365" s="381">
        <f>'Test-AI'!P363</f>
        <v>0</v>
      </c>
      <c r="AF365" s="381">
        <f>'Test-AI'!Q363</f>
        <v>0</v>
      </c>
      <c r="AG365" s="381">
        <f>'Test-AI'!R363</f>
        <v>0</v>
      </c>
      <c r="AH365" s="381">
        <f>'Test-AI'!S363</f>
        <v>0</v>
      </c>
      <c r="AI365" s="381">
        <f>'Test-AI'!T363</f>
        <v>0</v>
      </c>
      <c r="AJ365" s="381">
        <f>'Test-AI'!U363</f>
        <v>0</v>
      </c>
      <c r="AK365" s="381">
        <f>'Test-AI'!V363</f>
        <v>0</v>
      </c>
      <c r="AL365" s="381">
        <f>'Test-AI'!W363</f>
        <v>0</v>
      </c>
      <c r="AM365" s="381">
        <f>'Test-AI'!X363</f>
        <v>0</v>
      </c>
      <c r="AN365" s="381">
        <f>10*LOG10(1/((Summary!$C$75/10^(AK365/10)+Summary!$C$76/10^(AL365/10)+Summary!$C$77/10^(AM365/10))/Summary!$C$78))</f>
        <v>0</v>
      </c>
      <c r="AO365" s="140">
        <f>'Test-AI'!Y363</f>
        <v>0</v>
      </c>
      <c r="AP365" s="140">
        <f>'Test-AI'!Z363</f>
        <v>0</v>
      </c>
      <c r="AQ365" s="141">
        <f t="shared" si="24"/>
        <v>0</v>
      </c>
      <c r="AR365" s="142" t="e">
        <f t="shared" si="25"/>
        <v>#DIV/0!</v>
      </c>
      <c r="AS365" s="143" t="e">
        <f t="shared" si="26"/>
        <v>#DIV/0!</v>
      </c>
      <c r="AT365" s="136"/>
      <c r="AU365" s="136"/>
      <c r="AV365" s="467"/>
      <c r="AW365" s="468"/>
      <c r="AX365" s="480"/>
      <c r="AY365" s="480"/>
      <c r="AZ365" s="497"/>
      <c r="BA365" s="497"/>
      <c r="BB365" s="480"/>
      <c r="BC365" s="468"/>
      <c r="BD365" s="476"/>
      <c r="BE365" s="468"/>
      <c r="BF365" s="476"/>
      <c r="BG365" s="469"/>
      <c r="BH365" s="476"/>
      <c r="BI365" s="469"/>
      <c r="BJ365" s="476"/>
      <c r="BK365" s="468"/>
      <c r="BL365" s="476"/>
      <c r="BM365" s="468"/>
      <c r="BN365" s="476"/>
      <c r="BO365" s="468"/>
      <c r="BP365" s="480"/>
      <c r="BQ365" s="480"/>
      <c r="BR365" s="480"/>
      <c r="BS365" s="480"/>
      <c r="BT365" s="480"/>
      <c r="BU365" s="463"/>
      <c r="BV365" s="465"/>
      <c r="BW365" s="463"/>
      <c r="BX365" s="465"/>
    </row>
    <row r="366" spans="1:76" ht="17" customHeight="1" x14ac:dyDescent="0.35">
      <c r="A366" s="516"/>
      <c r="B366" s="483"/>
      <c r="C366" s="520"/>
      <c r="D366" s="490"/>
      <c r="E366" s="493"/>
      <c r="F366" s="138">
        <v>31</v>
      </c>
      <c r="G366" s="139">
        <f>'Anchor-AI'!L364</f>
        <v>0</v>
      </c>
      <c r="H366" s="140">
        <f>'Anchor-AI'!M364</f>
        <v>0</v>
      </c>
      <c r="I366" s="140">
        <f>'Anchor-AI'!N364</f>
        <v>0</v>
      </c>
      <c r="J366" s="140">
        <f>'Anchor-AI'!O364</f>
        <v>0</v>
      </c>
      <c r="K366" s="140">
        <f>(Summary!$C$58*H366+Summary!$C$59*I366+Summary!$C$60*J366)/Summary!$C$61</f>
        <v>0</v>
      </c>
      <c r="L366" s="140">
        <f>'Anchor-AI'!P364</f>
        <v>0</v>
      </c>
      <c r="M366" s="140">
        <f>'Anchor-AI'!Q364</f>
        <v>0</v>
      </c>
      <c r="N366" s="140">
        <f>'Anchor-AI'!R364</f>
        <v>0</v>
      </c>
      <c r="O366" s="140">
        <f>'Anchor-AI'!S364</f>
        <v>0</v>
      </c>
      <c r="P366" s="140">
        <f>'Anchor-AI'!T364</f>
        <v>0</v>
      </c>
      <c r="Q366" s="140">
        <f>'Anchor-AI'!U364</f>
        <v>0</v>
      </c>
      <c r="R366" s="140">
        <f>'Anchor-AI'!V364</f>
        <v>0</v>
      </c>
      <c r="S366" s="140">
        <f>'Anchor-AI'!W364</f>
        <v>0</v>
      </c>
      <c r="T366" s="140">
        <f>'Anchor-AI'!X364</f>
        <v>0</v>
      </c>
      <c r="U366" s="140">
        <f>10*LOG10(1/((Summary!$C$75/10^(R366/10)+Summary!$C$76/10^(S366/10)+Summary!$C$77/10^(T366/10))/Summary!$C$78))</f>
        <v>0</v>
      </c>
      <c r="V366" s="140">
        <f>'Anchor-AI'!Y364</f>
        <v>0</v>
      </c>
      <c r="W366" s="140">
        <f>'Anchor-AI'!Z364</f>
        <v>0</v>
      </c>
      <c r="X366" s="141">
        <f t="shared" si="23"/>
        <v>0</v>
      </c>
      <c r="Y366" s="133"/>
      <c r="Z366" s="139">
        <f>'Test-AI'!L364</f>
        <v>0</v>
      </c>
      <c r="AA366" s="381">
        <f>'Test-AI'!M364</f>
        <v>0</v>
      </c>
      <c r="AB366" s="381">
        <f>'Test-AI'!N364</f>
        <v>0</v>
      </c>
      <c r="AC366" s="381">
        <f>'Test-AI'!O364</f>
        <v>0</v>
      </c>
      <c r="AD366" s="381">
        <f>(Summary!$C$58*AA366+Summary!$C$59*AB366+Summary!$C$60*AC366)/Summary!$C$61</f>
        <v>0</v>
      </c>
      <c r="AE366" s="381">
        <f>'Test-AI'!P364</f>
        <v>0</v>
      </c>
      <c r="AF366" s="381">
        <f>'Test-AI'!Q364</f>
        <v>0</v>
      </c>
      <c r="AG366" s="381">
        <f>'Test-AI'!R364</f>
        <v>0</v>
      </c>
      <c r="AH366" s="381">
        <f>'Test-AI'!S364</f>
        <v>0</v>
      </c>
      <c r="AI366" s="381">
        <f>'Test-AI'!T364</f>
        <v>0</v>
      </c>
      <c r="AJ366" s="381">
        <f>'Test-AI'!U364</f>
        <v>0</v>
      </c>
      <c r="AK366" s="381">
        <f>'Test-AI'!V364</f>
        <v>0</v>
      </c>
      <c r="AL366" s="381">
        <f>'Test-AI'!W364</f>
        <v>0</v>
      </c>
      <c r="AM366" s="381">
        <f>'Test-AI'!X364</f>
        <v>0</v>
      </c>
      <c r="AN366" s="381">
        <f>10*LOG10(1/((Summary!$C$75/10^(AK366/10)+Summary!$C$76/10^(AL366/10)+Summary!$C$77/10^(AM366/10))/Summary!$C$78))</f>
        <v>0</v>
      </c>
      <c r="AO366" s="140">
        <f>'Test-AI'!Y364</f>
        <v>0</v>
      </c>
      <c r="AP366" s="140">
        <f>'Test-AI'!Z364</f>
        <v>0</v>
      </c>
      <c r="AQ366" s="141">
        <f t="shared" si="24"/>
        <v>0</v>
      </c>
      <c r="AR366" s="142" t="e">
        <f t="shared" si="25"/>
        <v>#DIV/0!</v>
      </c>
      <c r="AS366" s="143" t="e">
        <f t="shared" si="26"/>
        <v>#DIV/0!</v>
      </c>
      <c r="AT366" s="136"/>
      <c r="AU366" s="136"/>
      <c r="AV366" s="467" t="s">
        <v>122</v>
      </c>
      <c r="AW366" s="468" t="e" cm="1">
        <f t="array" ref="AW366">bdRateExtend($G365:$G368,H365:H368,$Z365:$Z368,AA365:AA368)</f>
        <v>#VALUE!</v>
      </c>
      <c r="AX366" s="480"/>
      <c r="AY366" s="480"/>
      <c r="AZ366" s="497"/>
      <c r="BA366" s="497"/>
      <c r="BB366" s="480"/>
      <c r="BC366" s="468" t="e" cm="1">
        <f t="array" ref="BC366">bdRateExtend($G365:$G368,L365:L368,$Z365:$Z368,AE365:AE368)</f>
        <v>#VALUE!</v>
      </c>
      <c r="BD366" s="476"/>
      <c r="BE366" s="468" t="e" cm="1">
        <f t="array" ref="BE366">bdRateExtend($G365:$G368,M365:M368,$Z365:$Z368,AF365:AF368)</f>
        <v>#VALUE!</v>
      </c>
      <c r="BF366" s="476"/>
      <c r="BG366" s="469" t="e" cm="1">
        <f t="array" ref="BG366">bdRateExtend($G365:$G368,N365:N368,$Z365:$Z368,AG365:AG368,"None", FALSE,1)</f>
        <v>#VALUE!</v>
      </c>
      <c r="BH366" s="476"/>
      <c r="BI366" s="469" t="e" cm="1">
        <f t="array" ref="BI366">bdRateExtend($G365:$G368,O365:O368,$Z365:$Z368,AH365:AH368,"None", FALSE,1)</f>
        <v>#VALUE!</v>
      </c>
      <c r="BJ366" s="476"/>
      <c r="BK366" s="468" t="e" cm="1">
        <f t="array" ref="BK366">bdRateExtend($G365:$G368,P365:P368,$Z365:$Z368,AI365:AI368)</f>
        <v>#VALUE!</v>
      </c>
      <c r="BL366" s="476"/>
      <c r="BM366" s="468" t="e" cm="1">
        <f t="array" ref="BM366">bdRateExtend($G365:$G368,Q365:Q368,$Z365:$Z368,AJ365:AJ368)</f>
        <v>#VALUE!</v>
      </c>
      <c r="BN366" s="476"/>
      <c r="BO366" s="468" t="e" cm="1">
        <f t="array" ref="BO366">bdRateExtend($G365:$G368,R365:R368,$Z365:$Z368,AK365:AK368)</f>
        <v>#VALUE!</v>
      </c>
      <c r="BP366" s="480"/>
      <c r="BQ366" s="480"/>
      <c r="BR366" s="480"/>
      <c r="BS366" s="480"/>
      <c r="BT366" s="480"/>
      <c r="BU366" s="463" cm="1">
        <f t="array" ref="BU366">testVMAFRange($G365:$G368,N365:N368,$Z365:$Z368,AG365:AG368)</f>
        <v>0</v>
      </c>
      <c r="BV366" s="465"/>
      <c r="BW366" s="463" cm="1">
        <f t="array" ref="BW366">testVMAFRange($G365:$G368,O365:O368,$Z365:$Z368,AH365:AH368)</f>
        <v>0</v>
      </c>
      <c r="BX366" s="465"/>
    </row>
    <row r="367" spans="1:76" ht="17" customHeight="1" x14ac:dyDescent="0.35">
      <c r="A367" s="516"/>
      <c r="B367" s="483"/>
      <c r="C367" s="520"/>
      <c r="D367" s="490"/>
      <c r="E367" s="493"/>
      <c r="F367" s="138">
        <v>39</v>
      </c>
      <c r="G367" s="139">
        <f>'Anchor-AI'!L365</f>
        <v>0</v>
      </c>
      <c r="H367" s="140">
        <f>'Anchor-AI'!M365</f>
        <v>0</v>
      </c>
      <c r="I367" s="140">
        <f>'Anchor-AI'!N365</f>
        <v>0</v>
      </c>
      <c r="J367" s="140">
        <f>'Anchor-AI'!O365</f>
        <v>0</v>
      </c>
      <c r="K367" s="140">
        <f>(Summary!$C$58*H367+Summary!$C$59*I367+Summary!$C$60*J367)/Summary!$C$61</f>
        <v>0</v>
      </c>
      <c r="L367" s="140">
        <f>'Anchor-AI'!P365</f>
        <v>0</v>
      </c>
      <c r="M367" s="140">
        <f>'Anchor-AI'!Q365</f>
        <v>0</v>
      </c>
      <c r="N367" s="140">
        <f>'Anchor-AI'!R365</f>
        <v>0</v>
      </c>
      <c r="O367" s="140">
        <f>'Anchor-AI'!S365</f>
        <v>0</v>
      </c>
      <c r="P367" s="140">
        <f>'Anchor-AI'!T365</f>
        <v>0</v>
      </c>
      <c r="Q367" s="140">
        <f>'Anchor-AI'!U365</f>
        <v>0</v>
      </c>
      <c r="R367" s="140">
        <f>'Anchor-AI'!V365</f>
        <v>0</v>
      </c>
      <c r="S367" s="140">
        <f>'Anchor-AI'!W365</f>
        <v>0</v>
      </c>
      <c r="T367" s="140">
        <f>'Anchor-AI'!X365</f>
        <v>0</v>
      </c>
      <c r="U367" s="140">
        <f>10*LOG10(1/((Summary!$C$75/10^(R367/10)+Summary!$C$76/10^(S367/10)+Summary!$C$77/10^(T367/10))/Summary!$C$78))</f>
        <v>0</v>
      </c>
      <c r="V367" s="140">
        <f>'Anchor-AI'!Y365</f>
        <v>0</v>
      </c>
      <c r="W367" s="140">
        <f>'Anchor-AI'!Z365</f>
        <v>0</v>
      </c>
      <c r="X367" s="141">
        <f t="shared" si="23"/>
        <v>0</v>
      </c>
      <c r="Y367" s="133"/>
      <c r="Z367" s="139">
        <f>'Test-AI'!L365</f>
        <v>0</v>
      </c>
      <c r="AA367" s="381">
        <f>'Test-AI'!M365</f>
        <v>0</v>
      </c>
      <c r="AB367" s="381">
        <f>'Test-AI'!N365</f>
        <v>0</v>
      </c>
      <c r="AC367" s="381">
        <f>'Test-AI'!O365</f>
        <v>0</v>
      </c>
      <c r="AD367" s="381">
        <f>(Summary!$C$58*AA367+Summary!$C$59*AB367+Summary!$C$60*AC367)/Summary!$C$61</f>
        <v>0</v>
      </c>
      <c r="AE367" s="381">
        <f>'Test-AI'!P365</f>
        <v>0</v>
      </c>
      <c r="AF367" s="381">
        <f>'Test-AI'!Q365</f>
        <v>0</v>
      </c>
      <c r="AG367" s="381">
        <f>'Test-AI'!R365</f>
        <v>0</v>
      </c>
      <c r="AH367" s="381">
        <f>'Test-AI'!S365</f>
        <v>0</v>
      </c>
      <c r="AI367" s="381">
        <f>'Test-AI'!T365</f>
        <v>0</v>
      </c>
      <c r="AJ367" s="381">
        <f>'Test-AI'!U365</f>
        <v>0</v>
      </c>
      <c r="AK367" s="381">
        <f>'Test-AI'!V365</f>
        <v>0</v>
      </c>
      <c r="AL367" s="381">
        <f>'Test-AI'!W365</f>
        <v>0</v>
      </c>
      <c r="AM367" s="381">
        <f>'Test-AI'!X365</f>
        <v>0</v>
      </c>
      <c r="AN367" s="381">
        <f>10*LOG10(1/((Summary!$C$75/10^(AK367/10)+Summary!$C$76/10^(AL367/10)+Summary!$C$77/10^(AM367/10))/Summary!$C$78))</f>
        <v>0</v>
      </c>
      <c r="AO367" s="140">
        <f>'Test-AI'!Y365</f>
        <v>0</v>
      </c>
      <c r="AP367" s="140">
        <f>'Test-AI'!Z365</f>
        <v>0</v>
      </c>
      <c r="AQ367" s="141">
        <f t="shared" si="24"/>
        <v>0</v>
      </c>
      <c r="AR367" s="142" t="e">
        <f t="shared" si="25"/>
        <v>#DIV/0!</v>
      </c>
      <c r="AS367" s="143" t="e">
        <f t="shared" si="26"/>
        <v>#DIV/0!</v>
      </c>
      <c r="AT367" s="136"/>
      <c r="AU367" s="136"/>
      <c r="AV367" s="467"/>
      <c r="AW367" s="468"/>
      <c r="AX367" s="480"/>
      <c r="AY367" s="480"/>
      <c r="AZ367" s="497"/>
      <c r="BA367" s="497"/>
      <c r="BB367" s="480"/>
      <c r="BC367" s="468"/>
      <c r="BD367" s="476"/>
      <c r="BE367" s="468"/>
      <c r="BF367" s="476"/>
      <c r="BG367" s="469"/>
      <c r="BH367" s="476"/>
      <c r="BI367" s="469"/>
      <c r="BJ367" s="476"/>
      <c r="BK367" s="468"/>
      <c r="BL367" s="476"/>
      <c r="BM367" s="468"/>
      <c r="BN367" s="476"/>
      <c r="BO367" s="468"/>
      <c r="BP367" s="480"/>
      <c r="BQ367" s="480"/>
      <c r="BR367" s="480"/>
      <c r="BS367" s="480"/>
      <c r="BT367" s="480"/>
      <c r="BU367" s="463"/>
      <c r="BV367" s="465"/>
      <c r="BW367" s="463"/>
      <c r="BX367" s="465"/>
    </row>
    <row r="368" spans="1:76" ht="17" customHeight="1" x14ac:dyDescent="0.35">
      <c r="A368" s="516"/>
      <c r="B368" s="483"/>
      <c r="C368" s="520"/>
      <c r="D368" s="490"/>
      <c r="E368" s="493"/>
      <c r="F368" s="138">
        <v>47</v>
      </c>
      <c r="G368" s="139">
        <f>'Anchor-AI'!L366</f>
        <v>0</v>
      </c>
      <c r="H368" s="140">
        <f>'Anchor-AI'!M366</f>
        <v>0</v>
      </c>
      <c r="I368" s="140">
        <f>'Anchor-AI'!N366</f>
        <v>0</v>
      </c>
      <c r="J368" s="140">
        <f>'Anchor-AI'!O366</f>
        <v>0</v>
      </c>
      <c r="K368" s="140">
        <f>(Summary!$C$58*H368+Summary!$C$59*I368+Summary!$C$60*J368)/Summary!$C$61</f>
        <v>0</v>
      </c>
      <c r="L368" s="140">
        <f>'Anchor-AI'!P366</f>
        <v>0</v>
      </c>
      <c r="M368" s="140">
        <f>'Anchor-AI'!Q366</f>
        <v>0</v>
      </c>
      <c r="N368" s="140">
        <f>'Anchor-AI'!R366</f>
        <v>0</v>
      </c>
      <c r="O368" s="140">
        <f>'Anchor-AI'!S366</f>
        <v>0</v>
      </c>
      <c r="P368" s="140">
        <f>'Anchor-AI'!T366</f>
        <v>0</v>
      </c>
      <c r="Q368" s="140">
        <f>'Anchor-AI'!U366</f>
        <v>0</v>
      </c>
      <c r="R368" s="140">
        <f>'Anchor-AI'!V366</f>
        <v>0</v>
      </c>
      <c r="S368" s="140">
        <f>'Anchor-AI'!W366</f>
        <v>0</v>
      </c>
      <c r="T368" s="140">
        <f>'Anchor-AI'!X366</f>
        <v>0</v>
      </c>
      <c r="U368" s="140">
        <f>10*LOG10(1/((Summary!$C$75/10^(R368/10)+Summary!$C$76/10^(S368/10)+Summary!$C$77/10^(T368/10))/Summary!$C$78))</f>
        <v>0</v>
      </c>
      <c r="V368" s="140">
        <f>'Anchor-AI'!Y366</f>
        <v>0</v>
      </c>
      <c r="W368" s="140">
        <f>'Anchor-AI'!Z366</f>
        <v>0</v>
      </c>
      <c r="X368" s="141">
        <f t="shared" si="23"/>
        <v>0</v>
      </c>
      <c r="Y368" s="133"/>
      <c r="Z368" s="139">
        <f>'Test-AI'!L366</f>
        <v>0</v>
      </c>
      <c r="AA368" s="381">
        <f>'Test-AI'!M366</f>
        <v>0</v>
      </c>
      <c r="AB368" s="381">
        <f>'Test-AI'!N366</f>
        <v>0</v>
      </c>
      <c r="AC368" s="381">
        <f>'Test-AI'!O366</f>
        <v>0</v>
      </c>
      <c r="AD368" s="381">
        <f>(Summary!$C$58*AA368+Summary!$C$59*AB368+Summary!$C$60*AC368)/Summary!$C$61</f>
        <v>0</v>
      </c>
      <c r="AE368" s="381">
        <f>'Test-AI'!P366</f>
        <v>0</v>
      </c>
      <c r="AF368" s="381">
        <f>'Test-AI'!Q366</f>
        <v>0</v>
      </c>
      <c r="AG368" s="381">
        <f>'Test-AI'!R366</f>
        <v>0</v>
      </c>
      <c r="AH368" s="381">
        <f>'Test-AI'!S366</f>
        <v>0</v>
      </c>
      <c r="AI368" s="381">
        <f>'Test-AI'!T366</f>
        <v>0</v>
      </c>
      <c r="AJ368" s="381">
        <f>'Test-AI'!U366</f>
        <v>0</v>
      </c>
      <c r="AK368" s="381">
        <f>'Test-AI'!V366</f>
        <v>0</v>
      </c>
      <c r="AL368" s="381">
        <f>'Test-AI'!W366</f>
        <v>0</v>
      </c>
      <c r="AM368" s="381">
        <f>'Test-AI'!X366</f>
        <v>0</v>
      </c>
      <c r="AN368" s="381">
        <f>10*LOG10(1/((Summary!$C$75/10^(AK368/10)+Summary!$C$76/10^(AL368/10)+Summary!$C$77/10^(AM368/10))/Summary!$C$78))</f>
        <v>0</v>
      </c>
      <c r="AO368" s="140">
        <f>'Test-AI'!Y366</f>
        <v>0</v>
      </c>
      <c r="AP368" s="140">
        <f>'Test-AI'!Z366</f>
        <v>0</v>
      </c>
      <c r="AQ368" s="141">
        <f t="shared" si="24"/>
        <v>0</v>
      </c>
      <c r="AR368" s="142" t="e">
        <f t="shared" si="25"/>
        <v>#DIV/0!</v>
      </c>
      <c r="AS368" s="143" t="e">
        <f t="shared" si="26"/>
        <v>#DIV/0!</v>
      </c>
      <c r="AT368" s="136"/>
      <c r="AU368" s="136"/>
      <c r="AV368" s="467" t="s">
        <v>123</v>
      </c>
      <c r="AW368" s="468" t="e" cm="1">
        <f t="array" ref="AW368">bdRateExtend($G366:$G369,H366:H369,$Z366:$Z369,AA366:AA369)</f>
        <v>#VALUE!</v>
      </c>
      <c r="AX368" s="480"/>
      <c r="AY368" s="480"/>
      <c r="AZ368" s="497"/>
      <c r="BA368" s="497"/>
      <c r="BB368" s="480"/>
      <c r="BC368" s="468" t="e" cm="1">
        <f t="array" ref="BC368">bdRateExtend($G366:$G369,L366:L369,$Z366:$Z369,AE366:AE369)</f>
        <v>#VALUE!</v>
      </c>
      <c r="BD368" s="476"/>
      <c r="BE368" s="468" t="e" cm="1">
        <f t="array" ref="BE368">bdRateExtend($G366:$G369,M366:M369,$Z366:$Z369,AF366:AF369)</f>
        <v>#VALUE!</v>
      </c>
      <c r="BF368" s="476"/>
      <c r="BG368" s="469" t="e" cm="1">
        <f t="array" ref="BG368">bdRateExtend($G366:$G369,N366:N369,$Z366:$Z369,AG366:AG369,"None", FALSE,1)</f>
        <v>#VALUE!</v>
      </c>
      <c r="BH368" s="476"/>
      <c r="BI368" s="469" t="e" cm="1">
        <f t="array" ref="BI368">bdRateExtend($G366:$G369,O366:O369,$Z366:$Z369,AH366:AH369,"None", FALSE,1)</f>
        <v>#VALUE!</v>
      </c>
      <c r="BJ368" s="476"/>
      <c r="BK368" s="468" t="e" cm="1">
        <f t="array" ref="BK368">bdRateExtend($G366:$G369,P366:P369,$Z366:$Z369,AI366:AI369)</f>
        <v>#VALUE!</v>
      </c>
      <c r="BL368" s="476"/>
      <c r="BM368" s="468" t="e" cm="1">
        <f t="array" ref="BM368">bdRateExtend($G366:$G369,Q366:Q369,$Z366:$Z369,AJ366:AJ369)</f>
        <v>#VALUE!</v>
      </c>
      <c r="BN368" s="476"/>
      <c r="BO368" s="468" t="e" cm="1">
        <f t="array" ref="BO368">bdRateExtend($G366:$G369,R366:R369,$Z366:$Z369,AK366:AK369)</f>
        <v>#VALUE!</v>
      </c>
      <c r="BP368" s="480"/>
      <c r="BQ368" s="480"/>
      <c r="BR368" s="480"/>
      <c r="BS368" s="480"/>
      <c r="BT368" s="480"/>
      <c r="BU368" s="463" cm="1">
        <f t="array" ref="BU368">testVMAFRange($G366:$G369,N366:N369,$Z366:$Z369,AG366:AG369)</f>
        <v>0</v>
      </c>
      <c r="BV368" s="465"/>
      <c r="BW368" s="463" cm="1">
        <f t="array" ref="BW368">testVMAFRange($G366:$G369,O366:O369,$Z366:$Z369,AH366:AH369)</f>
        <v>0</v>
      </c>
      <c r="BX368" s="465"/>
    </row>
    <row r="369" spans="1:76" ht="17" customHeight="1" thickBot="1" x14ac:dyDescent="0.4">
      <c r="A369" s="516"/>
      <c r="B369" s="518"/>
      <c r="C369" s="521"/>
      <c r="D369" s="522"/>
      <c r="E369" s="523"/>
      <c r="F369" s="144">
        <v>55</v>
      </c>
      <c r="G369" s="145">
        <f>'Anchor-AI'!L367</f>
        <v>0</v>
      </c>
      <c r="H369" s="146">
        <f>'Anchor-AI'!M367</f>
        <v>0</v>
      </c>
      <c r="I369" s="146">
        <f>'Anchor-AI'!N367</f>
        <v>0</v>
      </c>
      <c r="J369" s="146">
        <f>'Anchor-AI'!O367</f>
        <v>0</v>
      </c>
      <c r="K369" s="146">
        <f>(Summary!$C$58*H369+Summary!$C$59*I369+Summary!$C$60*J369)/Summary!$C$61</f>
        <v>0</v>
      </c>
      <c r="L369" s="146">
        <f>'Anchor-AI'!P367</f>
        <v>0</v>
      </c>
      <c r="M369" s="146">
        <f>'Anchor-AI'!Q367</f>
        <v>0</v>
      </c>
      <c r="N369" s="146">
        <f>'Anchor-AI'!R367</f>
        <v>0</v>
      </c>
      <c r="O369" s="146">
        <f>'Anchor-AI'!S367</f>
        <v>0</v>
      </c>
      <c r="P369" s="146">
        <f>'Anchor-AI'!T367</f>
        <v>0</v>
      </c>
      <c r="Q369" s="146">
        <f>'Anchor-AI'!U367</f>
        <v>0</v>
      </c>
      <c r="R369" s="146">
        <f>'Anchor-AI'!V367</f>
        <v>0</v>
      </c>
      <c r="S369" s="146">
        <f>'Anchor-AI'!W367</f>
        <v>0</v>
      </c>
      <c r="T369" s="146">
        <f>'Anchor-AI'!X367</f>
        <v>0</v>
      </c>
      <c r="U369" s="146">
        <f>10*LOG10(1/((Summary!$C$75/10^(R369/10)+Summary!$C$76/10^(S369/10)+Summary!$C$77/10^(T369/10))/Summary!$C$78))</f>
        <v>0</v>
      </c>
      <c r="V369" s="140">
        <f>'Anchor-AI'!Y367</f>
        <v>0</v>
      </c>
      <c r="W369" s="140">
        <f>'Anchor-AI'!Z367</f>
        <v>0</v>
      </c>
      <c r="X369" s="147">
        <f t="shared" si="23"/>
        <v>0</v>
      </c>
      <c r="Y369" s="133"/>
      <c r="Z369" s="145">
        <f>'Test-AI'!L367</f>
        <v>0</v>
      </c>
      <c r="AA369" s="382">
        <f>'Test-AI'!M367</f>
        <v>0</v>
      </c>
      <c r="AB369" s="382">
        <f>'Test-AI'!N367</f>
        <v>0</v>
      </c>
      <c r="AC369" s="382">
        <f>'Test-AI'!O367</f>
        <v>0</v>
      </c>
      <c r="AD369" s="382">
        <f>(Summary!$C$58*AA369+Summary!$C$59*AB369+Summary!$C$60*AC369)/Summary!$C$61</f>
        <v>0</v>
      </c>
      <c r="AE369" s="382">
        <f>'Test-AI'!P367</f>
        <v>0</v>
      </c>
      <c r="AF369" s="382">
        <f>'Test-AI'!Q367</f>
        <v>0</v>
      </c>
      <c r="AG369" s="382">
        <f>'Test-AI'!R367</f>
        <v>0</v>
      </c>
      <c r="AH369" s="382">
        <f>'Test-AI'!S367</f>
        <v>0</v>
      </c>
      <c r="AI369" s="382">
        <f>'Test-AI'!T367</f>
        <v>0</v>
      </c>
      <c r="AJ369" s="382">
        <f>'Test-AI'!U367</f>
        <v>0</v>
      </c>
      <c r="AK369" s="382">
        <f>'Test-AI'!V367</f>
        <v>0</v>
      </c>
      <c r="AL369" s="382">
        <f>'Test-AI'!W367</f>
        <v>0</v>
      </c>
      <c r="AM369" s="382">
        <f>'Test-AI'!X367</f>
        <v>0</v>
      </c>
      <c r="AN369" s="382">
        <f>10*LOG10(1/((Summary!$C$75/10^(AK369/10)+Summary!$C$76/10^(AL369/10)+Summary!$C$77/10^(AM369/10))/Summary!$C$78))</f>
        <v>0</v>
      </c>
      <c r="AO369" s="140">
        <f>'Test-AI'!Y367</f>
        <v>0</v>
      </c>
      <c r="AP369" s="140">
        <f>'Test-AI'!Z367</f>
        <v>0</v>
      </c>
      <c r="AQ369" s="147">
        <f t="shared" si="24"/>
        <v>0</v>
      </c>
      <c r="AR369" s="148" t="e">
        <f t="shared" si="25"/>
        <v>#DIV/0!</v>
      </c>
      <c r="AS369" s="149" t="e">
        <f t="shared" si="26"/>
        <v>#DIV/0!</v>
      </c>
      <c r="AT369" s="136"/>
      <c r="AU369" s="136"/>
      <c r="AV369" s="470"/>
      <c r="AW369" s="471"/>
      <c r="AX369" s="481"/>
      <c r="AY369" s="481"/>
      <c r="AZ369" s="498"/>
      <c r="BA369" s="498"/>
      <c r="BB369" s="481"/>
      <c r="BC369" s="471"/>
      <c r="BD369" s="477"/>
      <c r="BE369" s="471"/>
      <c r="BF369" s="477"/>
      <c r="BG369" s="472"/>
      <c r="BH369" s="477"/>
      <c r="BI369" s="472"/>
      <c r="BJ369" s="477"/>
      <c r="BK369" s="471"/>
      <c r="BL369" s="477"/>
      <c r="BM369" s="471"/>
      <c r="BN369" s="477"/>
      <c r="BO369" s="471"/>
      <c r="BP369" s="481"/>
      <c r="BQ369" s="481"/>
      <c r="BR369" s="481"/>
      <c r="BS369" s="481"/>
      <c r="BT369" s="481"/>
      <c r="BU369" s="473"/>
      <c r="BV369" s="466"/>
      <c r="BW369" s="473"/>
      <c r="BX369" s="466"/>
    </row>
    <row r="370" spans="1:76" ht="17" customHeight="1" x14ac:dyDescent="0.35">
      <c r="A370" s="516"/>
      <c r="B370" s="482" t="s">
        <v>18</v>
      </c>
      <c r="C370" s="519" t="s">
        <v>80</v>
      </c>
      <c r="D370" s="489">
        <v>60</v>
      </c>
      <c r="E370" s="492">
        <v>10</v>
      </c>
      <c r="F370" s="129">
        <v>15</v>
      </c>
      <c r="G370" s="130">
        <f>'Anchor-AI'!L368</f>
        <v>0</v>
      </c>
      <c r="H370" s="131">
        <f>'Anchor-AI'!M368</f>
        <v>0</v>
      </c>
      <c r="I370" s="131">
        <f>'Anchor-AI'!N368</f>
        <v>0</v>
      </c>
      <c r="J370" s="131">
        <f>'Anchor-AI'!O368</f>
        <v>0</v>
      </c>
      <c r="K370" s="131">
        <f>(Summary!$C$58*H370+Summary!$C$59*I370+Summary!$C$60*J370)/Summary!$C$61</f>
        <v>0</v>
      </c>
      <c r="L370" s="131">
        <f>'Anchor-AI'!P368</f>
        <v>0</v>
      </c>
      <c r="M370" s="131">
        <f>'Anchor-AI'!Q368</f>
        <v>0</v>
      </c>
      <c r="N370" s="131">
        <f>'Anchor-AI'!R368</f>
        <v>0</v>
      </c>
      <c r="O370" s="131">
        <f>'Anchor-AI'!S368</f>
        <v>0</v>
      </c>
      <c r="P370" s="131">
        <f>'Anchor-AI'!T368</f>
        <v>0</v>
      </c>
      <c r="Q370" s="131">
        <f>'Anchor-AI'!U368</f>
        <v>0</v>
      </c>
      <c r="R370" s="131">
        <f>'Anchor-AI'!V368</f>
        <v>0</v>
      </c>
      <c r="S370" s="131">
        <f>'Anchor-AI'!W368</f>
        <v>0</v>
      </c>
      <c r="T370" s="131">
        <f>'Anchor-AI'!X368</f>
        <v>0</v>
      </c>
      <c r="U370" s="131">
        <f>10*LOG10(1/((Summary!$C$75/10^(R370/10)+Summary!$C$76/10^(S370/10)+Summary!$C$77/10^(T370/10))/Summary!$C$78))</f>
        <v>0</v>
      </c>
      <c r="V370" s="131">
        <f>'Anchor-AI'!Y368</f>
        <v>0</v>
      </c>
      <c r="W370" s="131">
        <f>'Anchor-AI'!Z368</f>
        <v>0</v>
      </c>
      <c r="X370" s="132">
        <f t="shared" si="23"/>
        <v>0</v>
      </c>
      <c r="Y370" s="133"/>
      <c r="Z370" s="130">
        <f>'Test-AI'!L368</f>
        <v>0</v>
      </c>
      <c r="AA370" s="380">
        <f>'Test-AI'!M368</f>
        <v>0</v>
      </c>
      <c r="AB370" s="380">
        <f>'Test-AI'!N368</f>
        <v>0</v>
      </c>
      <c r="AC370" s="380">
        <f>'Test-AI'!O368</f>
        <v>0</v>
      </c>
      <c r="AD370" s="380">
        <f>(Summary!$C$58*AA370+Summary!$C$59*AB370+Summary!$C$60*AC370)/Summary!$C$61</f>
        <v>0</v>
      </c>
      <c r="AE370" s="380">
        <f>'Test-AI'!P368</f>
        <v>0</v>
      </c>
      <c r="AF370" s="380">
        <f>'Test-AI'!Q368</f>
        <v>0</v>
      </c>
      <c r="AG370" s="380">
        <f>'Test-AI'!R368</f>
        <v>0</v>
      </c>
      <c r="AH370" s="380">
        <f>'Test-AI'!S368</f>
        <v>0</v>
      </c>
      <c r="AI370" s="380">
        <f>'Test-AI'!T368</f>
        <v>0</v>
      </c>
      <c r="AJ370" s="380">
        <f>'Test-AI'!U368</f>
        <v>0</v>
      </c>
      <c r="AK370" s="380">
        <f>'Test-AI'!V368</f>
        <v>0</v>
      </c>
      <c r="AL370" s="380">
        <f>'Test-AI'!W368</f>
        <v>0</v>
      </c>
      <c r="AM370" s="380">
        <f>'Test-AI'!X368</f>
        <v>0</v>
      </c>
      <c r="AN370" s="380">
        <f>10*LOG10(1/((Summary!$C$75/10^(AK370/10)+Summary!$C$76/10^(AL370/10)+Summary!$C$77/10^(AM370/10))/Summary!$C$78))</f>
        <v>0</v>
      </c>
      <c r="AO370" s="131">
        <f>'Test-AI'!Y368</f>
        <v>0</v>
      </c>
      <c r="AP370" s="131">
        <f>'Test-AI'!Z368</f>
        <v>0</v>
      </c>
      <c r="AQ370" s="132">
        <f t="shared" si="24"/>
        <v>0</v>
      </c>
      <c r="AR370" s="134" t="e">
        <f t="shared" si="25"/>
        <v>#DIV/0!</v>
      </c>
      <c r="AS370" s="135" t="e">
        <f t="shared" si="26"/>
        <v>#DIV/0!</v>
      </c>
      <c r="AT370" s="136"/>
      <c r="AU370" s="136"/>
      <c r="AV370" s="495" t="s">
        <v>121</v>
      </c>
      <c r="AW370" s="478" t="e" cm="1">
        <f t="array" ref="AW370">bdRateExtend($G370:$G373,H370:H373,$Z370:$Z373,AA370:AA373)</f>
        <v>#VALUE!</v>
      </c>
      <c r="AX370" s="479" t="e" cm="1">
        <f t="array" ref="AX370">bdRateExtend($G370:$G375,H370:H375,$Z370:$Z375,AA370:AA375)</f>
        <v>#VALUE!</v>
      </c>
      <c r="AY370" s="479" t="e" cm="1">
        <f t="array" ref="AY370">bdRateExtend($G370:$G375,I370:I375,$Z370:$Z375,AB370:AB375)</f>
        <v>#VALUE!</v>
      </c>
      <c r="AZ370" s="496" t="e" cm="1">
        <f t="array" ref="AZ370">bdRateExtend($G370:$G375,J370:J375,$Z370:$Z375,AC370:AC375)</f>
        <v>#VALUE!</v>
      </c>
      <c r="BA370" s="496" t="e" cm="1">
        <f t="array" ref="BA370">bdRateExtend($G370:$G375,K370:K375,$Z370:$Z375,AD370:AD375)</f>
        <v>#VALUE!</v>
      </c>
      <c r="BB370" s="479" t="e">
        <f>(Summary!$C$89*AX370+Summary!$C$90*AY370+Summary!$C$91*AZ370)/Summary!$C$92</f>
        <v>#VALUE!</v>
      </c>
      <c r="BC370" s="478" t="e" cm="1">
        <f t="array" ref="BC370">bdRateExtend($G370:$G373,L370:L373,$Z370:$Z373,AE370:AE373)</f>
        <v>#VALUE!</v>
      </c>
      <c r="BD370" s="475" t="e" cm="1">
        <f t="array" ref="BD370">bdRateExtend($G370:$G375,L370:L375,$Z370:$Z375,AE370:AE375)</f>
        <v>#VALUE!</v>
      </c>
      <c r="BE370" s="478" t="e" cm="1">
        <f t="array" ref="BE370">bdRateExtend($G370:$G373,M370:M373,$Z370:$Z373,AF370:AF373)</f>
        <v>#VALUE!</v>
      </c>
      <c r="BF370" s="475" t="e" cm="1">
        <f t="array" ref="BF370">bdRateExtend($G370:$G375,M370:M375,$Z370:$Z375,AF370:AF375)</f>
        <v>#VALUE!</v>
      </c>
      <c r="BG370" s="474" t="e" cm="1">
        <f t="array" ref="BG370">bdRateExtend($G370:$G373,N370:N373,$Z370:$Z373,AG370:AG373,"None", FALSE,1)</f>
        <v>#VALUE!</v>
      </c>
      <c r="BH370" s="475" t="e" cm="1">
        <f t="array" ref="BH370">bdRateExtend($G370:$G375,N370:N375,$Z370:$Z375,AG370:AG375,"None", FALSE,1)</f>
        <v>#VALUE!</v>
      </c>
      <c r="BI370" s="474" t="e" cm="1">
        <f t="array" ref="BI370">bdRateExtend($G370:$G373,O370:O373,$Z370:$Z373,AH370:AH373,"None", FALSE,1)</f>
        <v>#VALUE!</v>
      </c>
      <c r="BJ370" s="475" t="e" cm="1">
        <f t="array" ref="BJ370">bdRateExtend($G370:$G375,O370:O375,$Z370:$Z375,AH370:AH375,"None", FALSE,1)</f>
        <v>#VALUE!</v>
      </c>
      <c r="BK370" s="478" t="e" cm="1">
        <f t="array" ref="BK370">bdRateExtend($G370:$G373,P370:P373,$Z370:$Z373,AI370:AI373)</f>
        <v>#VALUE!</v>
      </c>
      <c r="BL370" s="475" t="e" cm="1">
        <f t="array" ref="BL370">bdRateExtend($G370:$G375,P370:P375,$Z370:$Z375,AI370:AI375)</f>
        <v>#VALUE!</v>
      </c>
      <c r="BM370" s="478" t="e" cm="1">
        <f t="array" ref="BM370">bdRateExtend($G370:$G373,Q370:Q373,$Z370:$Z373,AJ370:AJ373)</f>
        <v>#VALUE!</v>
      </c>
      <c r="BN370" s="475" t="e" cm="1">
        <f t="array" ref="BN370">bdRateExtend($G370:$G375,Q370:Q375,$Z370:$Z375,AJ370:AJ375)</f>
        <v>#VALUE!</v>
      </c>
      <c r="BO370" s="478" t="e" cm="1">
        <f t="array" ref="BO370">bdRateExtend($G370:$G373,R370:R373,$Z370:$Z373,AK370:AK373)</f>
        <v>#VALUE!</v>
      </c>
      <c r="BP370" s="479" t="e" cm="1">
        <f t="array" ref="BP370">bdRateExtend($G370:$G375,R370:R375,$Z370:$Z375,AK370:AK375)</f>
        <v>#VALUE!</v>
      </c>
      <c r="BQ370" s="479" t="e" cm="1">
        <f t="array" ref="BQ370">bdRateExtend($G370:$G375,S370:S375,$Z370:$Z375,AL370:AL375)</f>
        <v>#VALUE!</v>
      </c>
      <c r="BR370" s="479" t="e" cm="1">
        <f t="array" ref="BR370">bdRateExtend($G370:$G375,T370:T375,$Z370:$Z375,AM370:AM375)</f>
        <v>#VALUE!</v>
      </c>
      <c r="BS370" s="479" t="e" cm="1">
        <f t="array" ref="BS370">bdRateExtend($G370:$G375,U370:U375,$Z370:$Z375,AN370:AN375)</f>
        <v>#VALUE!</v>
      </c>
      <c r="BT370" s="479" t="e">
        <f>(Summary!$C$103*BP370+Summary!$C$104*BQ370+Summary!$C$105*BR370)/Summary!$C$106</f>
        <v>#VALUE!</v>
      </c>
      <c r="BU370" s="462" cm="1">
        <f t="array" ref="BU370">testVMAFRange($G370:$G373,N370:N373,$Z370:$Z373,AG370:AG373)</f>
        <v>0</v>
      </c>
      <c r="BV370" s="464" cm="1">
        <f t="array" ref="BV370">testVMAFRange($G370:$G375,N370:N375,$Z370:$Z375,AG370:AG375)</f>
        <v>0</v>
      </c>
      <c r="BW370" s="462" cm="1">
        <f t="array" ref="BW370">testVMAFRange($G370:$G373,O370:O373,$Z370:$Z373,AH370:AH373)</f>
        <v>0</v>
      </c>
      <c r="BX370" s="464" cm="1">
        <f t="array" ref="BX370">testVMAFRange($G370:$G375,O370:O375,$Z370:$Z375,AH370:AH375)</f>
        <v>0</v>
      </c>
    </row>
    <row r="371" spans="1:76" ht="17" customHeight="1" x14ac:dyDescent="0.35">
      <c r="A371" s="516"/>
      <c r="B371" s="483"/>
      <c r="C371" s="520"/>
      <c r="D371" s="490"/>
      <c r="E371" s="493"/>
      <c r="F371" s="138">
        <v>23</v>
      </c>
      <c r="G371" s="139">
        <f>'Anchor-AI'!L369</f>
        <v>0</v>
      </c>
      <c r="H371" s="140">
        <f>'Anchor-AI'!M369</f>
        <v>0</v>
      </c>
      <c r="I371" s="140">
        <f>'Anchor-AI'!N369</f>
        <v>0</v>
      </c>
      <c r="J371" s="140">
        <f>'Anchor-AI'!O369</f>
        <v>0</v>
      </c>
      <c r="K371" s="140">
        <f>(Summary!$C$58*H371+Summary!$C$59*I371+Summary!$C$60*J371)/Summary!$C$61</f>
        <v>0</v>
      </c>
      <c r="L371" s="140">
        <f>'Anchor-AI'!P369</f>
        <v>0</v>
      </c>
      <c r="M371" s="140">
        <f>'Anchor-AI'!Q369</f>
        <v>0</v>
      </c>
      <c r="N371" s="140">
        <f>'Anchor-AI'!R369</f>
        <v>0</v>
      </c>
      <c r="O371" s="140">
        <f>'Anchor-AI'!S369</f>
        <v>0</v>
      </c>
      <c r="P371" s="140">
        <f>'Anchor-AI'!T369</f>
        <v>0</v>
      </c>
      <c r="Q371" s="140">
        <f>'Anchor-AI'!U369</f>
        <v>0</v>
      </c>
      <c r="R371" s="140">
        <f>'Anchor-AI'!V369</f>
        <v>0</v>
      </c>
      <c r="S371" s="140">
        <f>'Anchor-AI'!W369</f>
        <v>0</v>
      </c>
      <c r="T371" s="140">
        <f>'Anchor-AI'!X369</f>
        <v>0</v>
      </c>
      <c r="U371" s="140">
        <f>10*LOG10(1/((Summary!$C$75/10^(R371/10)+Summary!$C$76/10^(S371/10)+Summary!$C$77/10^(T371/10))/Summary!$C$78))</f>
        <v>0</v>
      </c>
      <c r="V371" s="140">
        <f>'Anchor-AI'!Y369</f>
        <v>0</v>
      </c>
      <c r="W371" s="140">
        <f>'Anchor-AI'!Z369</f>
        <v>0</v>
      </c>
      <c r="X371" s="141">
        <f t="shared" si="23"/>
        <v>0</v>
      </c>
      <c r="Y371" s="133"/>
      <c r="Z371" s="139">
        <f>'Test-AI'!L369</f>
        <v>0</v>
      </c>
      <c r="AA371" s="381">
        <f>'Test-AI'!M369</f>
        <v>0</v>
      </c>
      <c r="AB371" s="381">
        <f>'Test-AI'!N369</f>
        <v>0</v>
      </c>
      <c r="AC371" s="381">
        <f>'Test-AI'!O369</f>
        <v>0</v>
      </c>
      <c r="AD371" s="381">
        <f>(Summary!$C$58*AA371+Summary!$C$59*AB371+Summary!$C$60*AC371)/Summary!$C$61</f>
        <v>0</v>
      </c>
      <c r="AE371" s="381">
        <f>'Test-AI'!P369</f>
        <v>0</v>
      </c>
      <c r="AF371" s="381">
        <f>'Test-AI'!Q369</f>
        <v>0</v>
      </c>
      <c r="AG371" s="381">
        <f>'Test-AI'!R369</f>
        <v>0</v>
      </c>
      <c r="AH371" s="381">
        <f>'Test-AI'!S369</f>
        <v>0</v>
      </c>
      <c r="AI371" s="381">
        <f>'Test-AI'!T369</f>
        <v>0</v>
      </c>
      <c r="AJ371" s="381">
        <f>'Test-AI'!U369</f>
        <v>0</v>
      </c>
      <c r="AK371" s="381">
        <f>'Test-AI'!V369</f>
        <v>0</v>
      </c>
      <c r="AL371" s="381">
        <f>'Test-AI'!W369</f>
        <v>0</v>
      </c>
      <c r="AM371" s="381">
        <f>'Test-AI'!X369</f>
        <v>0</v>
      </c>
      <c r="AN371" s="381">
        <f>10*LOG10(1/((Summary!$C$75/10^(AK371/10)+Summary!$C$76/10^(AL371/10)+Summary!$C$77/10^(AM371/10))/Summary!$C$78))</f>
        <v>0</v>
      </c>
      <c r="AO371" s="140">
        <f>'Test-AI'!Y369</f>
        <v>0</v>
      </c>
      <c r="AP371" s="140">
        <f>'Test-AI'!Z369</f>
        <v>0</v>
      </c>
      <c r="AQ371" s="141">
        <f t="shared" si="24"/>
        <v>0</v>
      </c>
      <c r="AR371" s="142" t="e">
        <f t="shared" si="25"/>
        <v>#DIV/0!</v>
      </c>
      <c r="AS371" s="143" t="e">
        <f t="shared" si="26"/>
        <v>#DIV/0!</v>
      </c>
      <c r="AT371" s="136"/>
      <c r="AU371" s="136"/>
      <c r="AV371" s="467"/>
      <c r="AW371" s="468"/>
      <c r="AX371" s="480"/>
      <c r="AY371" s="480"/>
      <c r="AZ371" s="497"/>
      <c r="BA371" s="497"/>
      <c r="BB371" s="480"/>
      <c r="BC371" s="468"/>
      <c r="BD371" s="476"/>
      <c r="BE371" s="468"/>
      <c r="BF371" s="476"/>
      <c r="BG371" s="469"/>
      <c r="BH371" s="476"/>
      <c r="BI371" s="469"/>
      <c r="BJ371" s="476"/>
      <c r="BK371" s="468"/>
      <c r="BL371" s="476"/>
      <c r="BM371" s="468"/>
      <c r="BN371" s="476"/>
      <c r="BO371" s="468"/>
      <c r="BP371" s="480"/>
      <c r="BQ371" s="480"/>
      <c r="BR371" s="480"/>
      <c r="BS371" s="480"/>
      <c r="BT371" s="480"/>
      <c r="BU371" s="463"/>
      <c r="BV371" s="465"/>
      <c r="BW371" s="463"/>
      <c r="BX371" s="465"/>
    </row>
    <row r="372" spans="1:76" ht="17" customHeight="1" x14ac:dyDescent="0.35">
      <c r="A372" s="516"/>
      <c r="B372" s="483"/>
      <c r="C372" s="520"/>
      <c r="D372" s="490"/>
      <c r="E372" s="493"/>
      <c r="F372" s="138">
        <v>31</v>
      </c>
      <c r="G372" s="139">
        <f>'Anchor-AI'!L370</f>
        <v>0</v>
      </c>
      <c r="H372" s="140">
        <f>'Anchor-AI'!M370</f>
        <v>0</v>
      </c>
      <c r="I372" s="140">
        <f>'Anchor-AI'!N370</f>
        <v>0</v>
      </c>
      <c r="J372" s="140">
        <f>'Anchor-AI'!O370</f>
        <v>0</v>
      </c>
      <c r="K372" s="140">
        <f>(Summary!$C$58*H372+Summary!$C$59*I372+Summary!$C$60*J372)/Summary!$C$61</f>
        <v>0</v>
      </c>
      <c r="L372" s="140">
        <f>'Anchor-AI'!P370</f>
        <v>0</v>
      </c>
      <c r="M372" s="140">
        <f>'Anchor-AI'!Q370</f>
        <v>0</v>
      </c>
      <c r="N372" s="140">
        <f>'Anchor-AI'!R370</f>
        <v>0</v>
      </c>
      <c r="O372" s="140">
        <f>'Anchor-AI'!S370</f>
        <v>0</v>
      </c>
      <c r="P372" s="140">
        <f>'Anchor-AI'!T370</f>
        <v>0</v>
      </c>
      <c r="Q372" s="140">
        <f>'Anchor-AI'!U370</f>
        <v>0</v>
      </c>
      <c r="R372" s="140">
        <f>'Anchor-AI'!V370</f>
        <v>0</v>
      </c>
      <c r="S372" s="140">
        <f>'Anchor-AI'!W370</f>
        <v>0</v>
      </c>
      <c r="T372" s="140">
        <f>'Anchor-AI'!X370</f>
        <v>0</v>
      </c>
      <c r="U372" s="140">
        <f>10*LOG10(1/((Summary!$C$75/10^(R372/10)+Summary!$C$76/10^(S372/10)+Summary!$C$77/10^(T372/10))/Summary!$C$78))</f>
        <v>0</v>
      </c>
      <c r="V372" s="140">
        <f>'Anchor-AI'!Y370</f>
        <v>0</v>
      </c>
      <c r="W372" s="140">
        <f>'Anchor-AI'!Z370</f>
        <v>0</v>
      </c>
      <c r="X372" s="141">
        <f t="shared" si="23"/>
        <v>0</v>
      </c>
      <c r="Y372" s="133"/>
      <c r="Z372" s="139">
        <f>'Test-AI'!L370</f>
        <v>0</v>
      </c>
      <c r="AA372" s="381">
        <f>'Test-AI'!M370</f>
        <v>0</v>
      </c>
      <c r="AB372" s="381">
        <f>'Test-AI'!N370</f>
        <v>0</v>
      </c>
      <c r="AC372" s="381">
        <f>'Test-AI'!O370</f>
        <v>0</v>
      </c>
      <c r="AD372" s="381">
        <f>(Summary!$C$58*AA372+Summary!$C$59*AB372+Summary!$C$60*AC372)/Summary!$C$61</f>
        <v>0</v>
      </c>
      <c r="AE372" s="381">
        <f>'Test-AI'!P370</f>
        <v>0</v>
      </c>
      <c r="AF372" s="381">
        <f>'Test-AI'!Q370</f>
        <v>0</v>
      </c>
      <c r="AG372" s="381">
        <f>'Test-AI'!R370</f>
        <v>0</v>
      </c>
      <c r="AH372" s="381">
        <f>'Test-AI'!S370</f>
        <v>0</v>
      </c>
      <c r="AI372" s="381">
        <f>'Test-AI'!T370</f>
        <v>0</v>
      </c>
      <c r="AJ372" s="381">
        <f>'Test-AI'!U370</f>
        <v>0</v>
      </c>
      <c r="AK372" s="381">
        <f>'Test-AI'!V370</f>
        <v>0</v>
      </c>
      <c r="AL372" s="381">
        <f>'Test-AI'!W370</f>
        <v>0</v>
      </c>
      <c r="AM372" s="381">
        <f>'Test-AI'!X370</f>
        <v>0</v>
      </c>
      <c r="AN372" s="381">
        <f>10*LOG10(1/((Summary!$C$75/10^(AK372/10)+Summary!$C$76/10^(AL372/10)+Summary!$C$77/10^(AM372/10))/Summary!$C$78))</f>
        <v>0</v>
      </c>
      <c r="AO372" s="140">
        <f>'Test-AI'!Y370</f>
        <v>0</v>
      </c>
      <c r="AP372" s="140">
        <f>'Test-AI'!Z370</f>
        <v>0</v>
      </c>
      <c r="AQ372" s="141">
        <f t="shared" si="24"/>
        <v>0</v>
      </c>
      <c r="AR372" s="142" t="e">
        <f t="shared" si="25"/>
        <v>#DIV/0!</v>
      </c>
      <c r="AS372" s="143" t="e">
        <f t="shared" si="26"/>
        <v>#DIV/0!</v>
      </c>
      <c r="AT372" s="136"/>
      <c r="AU372" s="136"/>
      <c r="AV372" s="467" t="s">
        <v>122</v>
      </c>
      <c r="AW372" s="468" t="e" cm="1">
        <f t="array" ref="AW372">bdRateExtend($G371:$G374,H371:H374,$Z371:$Z374,AA371:AA374)</f>
        <v>#VALUE!</v>
      </c>
      <c r="AX372" s="480"/>
      <c r="AY372" s="480"/>
      <c r="AZ372" s="497"/>
      <c r="BA372" s="497"/>
      <c r="BB372" s="480"/>
      <c r="BC372" s="468" t="e" cm="1">
        <f t="array" ref="BC372">bdRateExtend($G371:$G374,L371:L374,$Z371:$Z374,AE371:AE374)</f>
        <v>#VALUE!</v>
      </c>
      <c r="BD372" s="476"/>
      <c r="BE372" s="468" t="e" cm="1">
        <f t="array" ref="BE372">bdRateExtend($G371:$G374,M371:M374,$Z371:$Z374,AF371:AF374)</f>
        <v>#VALUE!</v>
      </c>
      <c r="BF372" s="476"/>
      <c r="BG372" s="469" t="e" cm="1">
        <f t="array" ref="BG372">bdRateExtend($G371:$G374,N371:N374,$Z371:$Z374,AG371:AG374,"None", FALSE,1)</f>
        <v>#VALUE!</v>
      </c>
      <c r="BH372" s="476"/>
      <c r="BI372" s="469" t="e" cm="1">
        <f t="array" ref="BI372">bdRateExtend($G371:$G374,O371:O374,$Z371:$Z374,AH371:AH374,"None", FALSE,1)</f>
        <v>#VALUE!</v>
      </c>
      <c r="BJ372" s="476"/>
      <c r="BK372" s="468" t="e" cm="1">
        <f t="array" ref="BK372">bdRateExtend($G371:$G374,P371:P374,$Z371:$Z374,AI371:AI374)</f>
        <v>#VALUE!</v>
      </c>
      <c r="BL372" s="476"/>
      <c r="BM372" s="468" t="e" cm="1">
        <f t="array" ref="BM372">bdRateExtend($G371:$G374,Q371:Q374,$Z371:$Z374,AJ371:AJ374)</f>
        <v>#VALUE!</v>
      </c>
      <c r="BN372" s="476"/>
      <c r="BO372" s="468" t="e" cm="1">
        <f t="array" ref="BO372">bdRateExtend($G371:$G374,R371:R374,$Z371:$Z374,AK371:AK374)</f>
        <v>#VALUE!</v>
      </c>
      <c r="BP372" s="480"/>
      <c r="BQ372" s="480"/>
      <c r="BR372" s="480"/>
      <c r="BS372" s="480"/>
      <c r="BT372" s="480"/>
      <c r="BU372" s="463" cm="1">
        <f t="array" ref="BU372">testVMAFRange($G371:$G374,N371:N374,$Z371:$Z374,AG371:AG374)</f>
        <v>0</v>
      </c>
      <c r="BV372" s="465"/>
      <c r="BW372" s="463" cm="1">
        <f t="array" ref="BW372">testVMAFRange($G371:$G374,O371:O374,$Z371:$Z374,AH371:AH374)</f>
        <v>0</v>
      </c>
      <c r="BX372" s="465"/>
    </row>
    <row r="373" spans="1:76" ht="17" customHeight="1" x14ac:dyDescent="0.35">
      <c r="A373" s="516"/>
      <c r="B373" s="483"/>
      <c r="C373" s="520"/>
      <c r="D373" s="490"/>
      <c r="E373" s="493"/>
      <c r="F373" s="138">
        <v>39</v>
      </c>
      <c r="G373" s="139">
        <f>'Anchor-AI'!L371</f>
        <v>0</v>
      </c>
      <c r="H373" s="140">
        <f>'Anchor-AI'!M371</f>
        <v>0</v>
      </c>
      <c r="I373" s="140">
        <f>'Anchor-AI'!N371</f>
        <v>0</v>
      </c>
      <c r="J373" s="140">
        <f>'Anchor-AI'!O371</f>
        <v>0</v>
      </c>
      <c r="K373" s="140">
        <f>(Summary!$C$58*H373+Summary!$C$59*I373+Summary!$C$60*J373)/Summary!$C$61</f>
        <v>0</v>
      </c>
      <c r="L373" s="140">
        <f>'Anchor-AI'!P371</f>
        <v>0</v>
      </c>
      <c r="M373" s="140">
        <f>'Anchor-AI'!Q371</f>
        <v>0</v>
      </c>
      <c r="N373" s="140">
        <f>'Anchor-AI'!R371</f>
        <v>0</v>
      </c>
      <c r="O373" s="140">
        <f>'Anchor-AI'!S371</f>
        <v>0</v>
      </c>
      <c r="P373" s="140">
        <f>'Anchor-AI'!T371</f>
        <v>0</v>
      </c>
      <c r="Q373" s="140">
        <f>'Anchor-AI'!U371</f>
        <v>0</v>
      </c>
      <c r="R373" s="140">
        <f>'Anchor-AI'!V371</f>
        <v>0</v>
      </c>
      <c r="S373" s="140">
        <f>'Anchor-AI'!W371</f>
        <v>0</v>
      </c>
      <c r="T373" s="140">
        <f>'Anchor-AI'!X371</f>
        <v>0</v>
      </c>
      <c r="U373" s="140">
        <f>10*LOG10(1/((Summary!$C$75/10^(R373/10)+Summary!$C$76/10^(S373/10)+Summary!$C$77/10^(T373/10))/Summary!$C$78))</f>
        <v>0</v>
      </c>
      <c r="V373" s="140">
        <f>'Anchor-AI'!Y371</f>
        <v>0</v>
      </c>
      <c r="W373" s="140">
        <f>'Anchor-AI'!Z371</f>
        <v>0</v>
      </c>
      <c r="X373" s="141">
        <f t="shared" si="23"/>
        <v>0</v>
      </c>
      <c r="Y373" s="133"/>
      <c r="Z373" s="139">
        <f>'Test-AI'!L371</f>
        <v>0</v>
      </c>
      <c r="AA373" s="381">
        <f>'Test-AI'!M371</f>
        <v>0</v>
      </c>
      <c r="AB373" s="381">
        <f>'Test-AI'!N371</f>
        <v>0</v>
      </c>
      <c r="AC373" s="381">
        <f>'Test-AI'!O371</f>
        <v>0</v>
      </c>
      <c r="AD373" s="381">
        <f>(Summary!$C$58*AA373+Summary!$C$59*AB373+Summary!$C$60*AC373)/Summary!$C$61</f>
        <v>0</v>
      </c>
      <c r="AE373" s="381">
        <f>'Test-AI'!P371</f>
        <v>0</v>
      </c>
      <c r="AF373" s="381">
        <f>'Test-AI'!Q371</f>
        <v>0</v>
      </c>
      <c r="AG373" s="381">
        <f>'Test-AI'!R371</f>
        <v>0</v>
      </c>
      <c r="AH373" s="381">
        <f>'Test-AI'!S371</f>
        <v>0</v>
      </c>
      <c r="AI373" s="381">
        <f>'Test-AI'!T371</f>
        <v>0</v>
      </c>
      <c r="AJ373" s="381">
        <f>'Test-AI'!U371</f>
        <v>0</v>
      </c>
      <c r="AK373" s="381">
        <f>'Test-AI'!V371</f>
        <v>0</v>
      </c>
      <c r="AL373" s="381">
        <f>'Test-AI'!W371</f>
        <v>0</v>
      </c>
      <c r="AM373" s="381">
        <f>'Test-AI'!X371</f>
        <v>0</v>
      </c>
      <c r="AN373" s="381">
        <f>10*LOG10(1/((Summary!$C$75/10^(AK373/10)+Summary!$C$76/10^(AL373/10)+Summary!$C$77/10^(AM373/10))/Summary!$C$78))</f>
        <v>0</v>
      </c>
      <c r="AO373" s="140">
        <f>'Test-AI'!Y371</f>
        <v>0</v>
      </c>
      <c r="AP373" s="140">
        <f>'Test-AI'!Z371</f>
        <v>0</v>
      </c>
      <c r="AQ373" s="141">
        <f t="shared" si="24"/>
        <v>0</v>
      </c>
      <c r="AR373" s="142" t="e">
        <f t="shared" si="25"/>
        <v>#DIV/0!</v>
      </c>
      <c r="AS373" s="143" t="e">
        <f t="shared" si="26"/>
        <v>#DIV/0!</v>
      </c>
      <c r="AT373" s="136"/>
      <c r="AU373" s="136"/>
      <c r="AV373" s="467"/>
      <c r="AW373" s="468"/>
      <c r="AX373" s="480"/>
      <c r="AY373" s="480"/>
      <c r="AZ373" s="497"/>
      <c r="BA373" s="497"/>
      <c r="BB373" s="480"/>
      <c r="BC373" s="468"/>
      <c r="BD373" s="476"/>
      <c r="BE373" s="468"/>
      <c r="BF373" s="476"/>
      <c r="BG373" s="469"/>
      <c r="BH373" s="476"/>
      <c r="BI373" s="469"/>
      <c r="BJ373" s="476"/>
      <c r="BK373" s="468"/>
      <c r="BL373" s="476"/>
      <c r="BM373" s="468"/>
      <c r="BN373" s="476"/>
      <c r="BO373" s="468"/>
      <c r="BP373" s="480"/>
      <c r="BQ373" s="480"/>
      <c r="BR373" s="480"/>
      <c r="BS373" s="480"/>
      <c r="BT373" s="480"/>
      <c r="BU373" s="463"/>
      <c r="BV373" s="465"/>
      <c r="BW373" s="463"/>
      <c r="BX373" s="465"/>
    </row>
    <row r="374" spans="1:76" ht="17" customHeight="1" x14ac:dyDescent="0.35">
      <c r="A374" s="516"/>
      <c r="B374" s="483"/>
      <c r="C374" s="520"/>
      <c r="D374" s="490"/>
      <c r="E374" s="493"/>
      <c r="F374" s="138">
        <v>47</v>
      </c>
      <c r="G374" s="139">
        <f>'Anchor-AI'!L372</f>
        <v>0</v>
      </c>
      <c r="H374" s="140">
        <f>'Anchor-AI'!M372</f>
        <v>0</v>
      </c>
      <c r="I374" s="140">
        <f>'Anchor-AI'!N372</f>
        <v>0</v>
      </c>
      <c r="J374" s="140">
        <f>'Anchor-AI'!O372</f>
        <v>0</v>
      </c>
      <c r="K374" s="140">
        <f>(Summary!$C$58*H374+Summary!$C$59*I374+Summary!$C$60*J374)/Summary!$C$61</f>
        <v>0</v>
      </c>
      <c r="L374" s="140">
        <f>'Anchor-AI'!P372</f>
        <v>0</v>
      </c>
      <c r="M374" s="140">
        <f>'Anchor-AI'!Q372</f>
        <v>0</v>
      </c>
      <c r="N374" s="140">
        <f>'Anchor-AI'!R372</f>
        <v>0</v>
      </c>
      <c r="O374" s="140">
        <f>'Anchor-AI'!S372</f>
        <v>0</v>
      </c>
      <c r="P374" s="140">
        <f>'Anchor-AI'!T372</f>
        <v>0</v>
      </c>
      <c r="Q374" s="140">
        <f>'Anchor-AI'!U372</f>
        <v>0</v>
      </c>
      <c r="R374" s="140">
        <f>'Anchor-AI'!V372</f>
        <v>0</v>
      </c>
      <c r="S374" s="140">
        <f>'Anchor-AI'!W372</f>
        <v>0</v>
      </c>
      <c r="T374" s="140">
        <f>'Anchor-AI'!X372</f>
        <v>0</v>
      </c>
      <c r="U374" s="140">
        <f>10*LOG10(1/((Summary!$C$75/10^(R374/10)+Summary!$C$76/10^(S374/10)+Summary!$C$77/10^(T374/10))/Summary!$C$78))</f>
        <v>0</v>
      </c>
      <c r="V374" s="140">
        <f>'Anchor-AI'!Y372</f>
        <v>0</v>
      </c>
      <c r="W374" s="140">
        <f>'Anchor-AI'!Z372</f>
        <v>0</v>
      </c>
      <c r="X374" s="141">
        <f t="shared" si="23"/>
        <v>0</v>
      </c>
      <c r="Y374" s="133"/>
      <c r="Z374" s="139">
        <f>'Test-AI'!L372</f>
        <v>0</v>
      </c>
      <c r="AA374" s="381">
        <f>'Test-AI'!M372</f>
        <v>0</v>
      </c>
      <c r="AB374" s="381">
        <f>'Test-AI'!N372</f>
        <v>0</v>
      </c>
      <c r="AC374" s="381">
        <f>'Test-AI'!O372</f>
        <v>0</v>
      </c>
      <c r="AD374" s="381">
        <f>(Summary!$C$58*AA374+Summary!$C$59*AB374+Summary!$C$60*AC374)/Summary!$C$61</f>
        <v>0</v>
      </c>
      <c r="AE374" s="381">
        <f>'Test-AI'!P372</f>
        <v>0</v>
      </c>
      <c r="AF374" s="381">
        <f>'Test-AI'!Q372</f>
        <v>0</v>
      </c>
      <c r="AG374" s="381">
        <f>'Test-AI'!R372</f>
        <v>0</v>
      </c>
      <c r="AH374" s="381">
        <f>'Test-AI'!S372</f>
        <v>0</v>
      </c>
      <c r="AI374" s="381">
        <f>'Test-AI'!T372</f>
        <v>0</v>
      </c>
      <c r="AJ374" s="381">
        <f>'Test-AI'!U372</f>
        <v>0</v>
      </c>
      <c r="AK374" s="381">
        <f>'Test-AI'!V372</f>
        <v>0</v>
      </c>
      <c r="AL374" s="381">
        <f>'Test-AI'!W372</f>
        <v>0</v>
      </c>
      <c r="AM374" s="381">
        <f>'Test-AI'!X372</f>
        <v>0</v>
      </c>
      <c r="AN374" s="381">
        <f>10*LOG10(1/((Summary!$C$75/10^(AK374/10)+Summary!$C$76/10^(AL374/10)+Summary!$C$77/10^(AM374/10))/Summary!$C$78))</f>
        <v>0</v>
      </c>
      <c r="AO374" s="140">
        <f>'Test-AI'!Y372</f>
        <v>0</v>
      </c>
      <c r="AP374" s="140">
        <f>'Test-AI'!Z372</f>
        <v>0</v>
      </c>
      <c r="AQ374" s="141">
        <f t="shared" si="24"/>
        <v>0</v>
      </c>
      <c r="AR374" s="142" t="e">
        <f t="shared" si="25"/>
        <v>#DIV/0!</v>
      </c>
      <c r="AS374" s="143" t="e">
        <f t="shared" si="26"/>
        <v>#DIV/0!</v>
      </c>
      <c r="AT374" s="136"/>
      <c r="AU374" s="136"/>
      <c r="AV374" s="467" t="s">
        <v>123</v>
      </c>
      <c r="AW374" s="468" t="e" cm="1">
        <f t="array" ref="AW374">bdRateExtend($G372:$G375,H372:H375,$Z372:$Z375,AA372:AA375)</f>
        <v>#VALUE!</v>
      </c>
      <c r="AX374" s="480"/>
      <c r="AY374" s="480"/>
      <c r="AZ374" s="497"/>
      <c r="BA374" s="497"/>
      <c r="BB374" s="480"/>
      <c r="BC374" s="468" t="e" cm="1">
        <f t="array" ref="BC374">bdRateExtend($G372:$G375,L372:L375,$Z372:$Z375,AE372:AE375)</f>
        <v>#VALUE!</v>
      </c>
      <c r="BD374" s="476"/>
      <c r="BE374" s="468" t="e" cm="1">
        <f t="array" ref="BE374">bdRateExtend($G372:$G375,M372:M375,$Z372:$Z375,AF372:AF375)</f>
        <v>#VALUE!</v>
      </c>
      <c r="BF374" s="476"/>
      <c r="BG374" s="469" t="e" cm="1">
        <f t="array" ref="BG374">bdRateExtend($G372:$G375,N372:N375,$Z372:$Z375,AG372:AG375,"None", FALSE,1)</f>
        <v>#VALUE!</v>
      </c>
      <c r="BH374" s="476"/>
      <c r="BI374" s="469" t="e" cm="1">
        <f t="array" ref="BI374">bdRateExtend($G372:$G375,O372:O375,$Z372:$Z375,AH372:AH375,"None", FALSE,1)</f>
        <v>#VALUE!</v>
      </c>
      <c r="BJ374" s="476"/>
      <c r="BK374" s="468" t="e" cm="1">
        <f t="array" ref="BK374">bdRateExtend($G372:$G375,P372:P375,$Z372:$Z375,AI372:AI375)</f>
        <v>#VALUE!</v>
      </c>
      <c r="BL374" s="476"/>
      <c r="BM374" s="468" t="e" cm="1">
        <f t="array" ref="BM374">bdRateExtend($G372:$G375,Q372:Q375,$Z372:$Z375,AJ372:AJ375)</f>
        <v>#VALUE!</v>
      </c>
      <c r="BN374" s="476"/>
      <c r="BO374" s="468" t="e" cm="1">
        <f t="array" ref="BO374">bdRateExtend($G372:$G375,R372:R375,$Z372:$Z375,AK372:AK375)</f>
        <v>#VALUE!</v>
      </c>
      <c r="BP374" s="480"/>
      <c r="BQ374" s="480"/>
      <c r="BR374" s="480"/>
      <c r="BS374" s="480"/>
      <c r="BT374" s="480"/>
      <c r="BU374" s="463" cm="1">
        <f t="array" ref="BU374">testVMAFRange($G372:$G375,N372:N375,$Z372:$Z375,AG372:AG375)</f>
        <v>0</v>
      </c>
      <c r="BV374" s="465"/>
      <c r="BW374" s="463" cm="1">
        <f t="array" ref="BW374">testVMAFRange($G372:$G375,O372:O375,$Z372:$Z375,AH372:AH375)</f>
        <v>0</v>
      </c>
      <c r="BX374" s="465"/>
    </row>
    <row r="375" spans="1:76" ht="17" customHeight="1" thickBot="1" x14ac:dyDescent="0.4">
      <c r="A375" s="516"/>
      <c r="B375" s="518"/>
      <c r="C375" s="521"/>
      <c r="D375" s="522"/>
      <c r="E375" s="523"/>
      <c r="F375" s="144">
        <v>55</v>
      </c>
      <c r="G375" s="145">
        <f>'Anchor-AI'!L373</f>
        <v>0</v>
      </c>
      <c r="H375" s="146">
        <f>'Anchor-AI'!M373</f>
        <v>0</v>
      </c>
      <c r="I375" s="146">
        <f>'Anchor-AI'!N373</f>
        <v>0</v>
      </c>
      <c r="J375" s="146">
        <f>'Anchor-AI'!O373</f>
        <v>0</v>
      </c>
      <c r="K375" s="146">
        <f>(Summary!$C$58*H375+Summary!$C$59*I375+Summary!$C$60*J375)/Summary!$C$61</f>
        <v>0</v>
      </c>
      <c r="L375" s="146">
        <f>'Anchor-AI'!P373</f>
        <v>0</v>
      </c>
      <c r="M375" s="146">
        <f>'Anchor-AI'!Q373</f>
        <v>0</v>
      </c>
      <c r="N375" s="146">
        <f>'Anchor-AI'!R373</f>
        <v>0</v>
      </c>
      <c r="O375" s="146">
        <f>'Anchor-AI'!S373</f>
        <v>0</v>
      </c>
      <c r="P375" s="146">
        <f>'Anchor-AI'!T373</f>
        <v>0</v>
      </c>
      <c r="Q375" s="146">
        <f>'Anchor-AI'!U373</f>
        <v>0</v>
      </c>
      <c r="R375" s="146">
        <f>'Anchor-AI'!V373</f>
        <v>0</v>
      </c>
      <c r="S375" s="146">
        <f>'Anchor-AI'!W373</f>
        <v>0</v>
      </c>
      <c r="T375" s="146">
        <f>'Anchor-AI'!X373</f>
        <v>0</v>
      </c>
      <c r="U375" s="146">
        <f>10*LOG10(1/((Summary!$C$75/10^(R375/10)+Summary!$C$76/10^(S375/10)+Summary!$C$77/10^(T375/10))/Summary!$C$78))</f>
        <v>0</v>
      </c>
      <c r="V375" s="140">
        <f>'Anchor-AI'!Y373</f>
        <v>0</v>
      </c>
      <c r="W375" s="140">
        <f>'Anchor-AI'!Z373</f>
        <v>0</v>
      </c>
      <c r="X375" s="147">
        <f t="shared" si="23"/>
        <v>0</v>
      </c>
      <c r="Y375" s="133"/>
      <c r="Z375" s="145">
        <f>'Test-AI'!L373</f>
        <v>0</v>
      </c>
      <c r="AA375" s="382">
        <f>'Test-AI'!M373</f>
        <v>0</v>
      </c>
      <c r="AB375" s="382">
        <f>'Test-AI'!N373</f>
        <v>0</v>
      </c>
      <c r="AC375" s="382">
        <f>'Test-AI'!O373</f>
        <v>0</v>
      </c>
      <c r="AD375" s="382">
        <f>(Summary!$C$58*AA375+Summary!$C$59*AB375+Summary!$C$60*AC375)/Summary!$C$61</f>
        <v>0</v>
      </c>
      <c r="AE375" s="382">
        <f>'Test-AI'!P373</f>
        <v>0</v>
      </c>
      <c r="AF375" s="382">
        <f>'Test-AI'!Q373</f>
        <v>0</v>
      </c>
      <c r="AG375" s="382">
        <f>'Test-AI'!R373</f>
        <v>0</v>
      </c>
      <c r="AH375" s="382">
        <f>'Test-AI'!S373</f>
        <v>0</v>
      </c>
      <c r="AI375" s="382">
        <f>'Test-AI'!T373</f>
        <v>0</v>
      </c>
      <c r="AJ375" s="382">
        <f>'Test-AI'!U373</f>
        <v>0</v>
      </c>
      <c r="AK375" s="382">
        <f>'Test-AI'!V373</f>
        <v>0</v>
      </c>
      <c r="AL375" s="382">
        <f>'Test-AI'!W373</f>
        <v>0</v>
      </c>
      <c r="AM375" s="382">
        <f>'Test-AI'!X373</f>
        <v>0</v>
      </c>
      <c r="AN375" s="382">
        <f>10*LOG10(1/((Summary!$C$75/10^(AK375/10)+Summary!$C$76/10^(AL375/10)+Summary!$C$77/10^(AM375/10))/Summary!$C$78))</f>
        <v>0</v>
      </c>
      <c r="AO375" s="140">
        <f>'Test-AI'!Y373</f>
        <v>0</v>
      </c>
      <c r="AP375" s="140">
        <f>'Test-AI'!Z373</f>
        <v>0</v>
      </c>
      <c r="AQ375" s="147">
        <f t="shared" si="24"/>
        <v>0</v>
      </c>
      <c r="AR375" s="148" t="e">
        <f t="shared" si="25"/>
        <v>#DIV/0!</v>
      </c>
      <c r="AS375" s="149" t="e">
        <f t="shared" si="26"/>
        <v>#DIV/0!</v>
      </c>
      <c r="AT375" s="136"/>
      <c r="AU375" s="136"/>
      <c r="AV375" s="470"/>
      <c r="AW375" s="471"/>
      <c r="AX375" s="481"/>
      <c r="AY375" s="481"/>
      <c r="AZ375" s="498"/>
      <c r="BA375" s="498"/>
      <c r="BB375" s="481"/>
      <c r="BC375" s="471"/>
      <c r="BD375" s="477"/>
      <c r="BE375" s="471"/>
      <c r="BF375" s="477"/>
      <c r="BG375" s="472"/>
      <c r="BH375" s="477"/>
      <c r="BI375" s="472"/>
      <c r="BJ375" s="477"/>
      <c r="BK375" s="471"/>
      <c r="BL375" s="477"/>
      <c r="BM375" s="471"/>
      <c r="BN375" s="477"/>
      <c r="BO375" s="471"/>
      <c r="BP375" s="481"/>
      <c r="BQ375" s="481"/>
      <c r="BR375" s="481"/>
      <c r="BS375" s="481"/>
      <c r="BT375" s="481"/>
      <c r="BU375" s="473"/>
      <c r="BV375" s="466"/>
      <c r="BW375" s="473"/>
      <c r="BX375" s="466"/>
    </row>
    <row r="376" spans="1:76" ht="17" customHeight="1" x14ac:dyDescent="0.35">
      <c r="A376" s="516"/>
      <c r="B376" s="482" t="s">
        <v>18</v>
      </c>
      <c r="C376" s="519" t="s">
        <v>81</v>
      </c>
      <c r="D376" s="489">
        <v>60</v>
      </c>
      <c r="E376" s="492">
        <v>10</v>
      </c>
      <c r="F376" s="129">
        <v>15</v>
      </c>
      <c r="G376" s="130">
        <f>'Anchor-AI'!L374</f>
        <v>0</v>
      </c>
      <c r="H376" s="131">
        <f>'Anchor-AI'!M374</f>
        <v>0</v>
      </c>
      <c r="I376" s="131">
        <f>'Anchor-AI'!N374</f>
        <v>0</v>
      </c>
      <c r="J376" s="131">
        <f>'Anchor-AI'!O374</f>
        <v>0</v>
      </c>
      <c r="K376" s="131">
        <f>(Summary!$C$58*H376+Summary!$C$59*I376+Summary!$C$60*J376)/Summary!$C$61</f>
        <v>0</v>
      </c>
      <c r="L376" s="131">
        <f>'Anchor-AI'!P374</f>
        <v>0</v>
      </c>
      <c r="M376" s="131">
        <f>'Anchor-AI'!Q374</f>
        <v>0</v>
      </c>
      <c r="N376" s="131">
        <f>'Anchor-AI'!R374</f>
        <v>0</v>
      </c>
      <c r="O376" s="131">
        <f>'Anchor-AI'!S374</f>
        <v>0</v>
      </c>
      <c r="P376" s="131">
        <f>'Anchor-AI'!T374</f>
        <v>0</v>
      </c>
      <c r="Q376" s="131">
        <f>'Anchor-AI'!U374</f>
        <v>0</v>
      </c>
      <c r="R376" s="131">
        <f>'Anchor-AI'!V374</f>
        <v>0</v>
      </c>
      <c r="S376" s="131">
        <f>'Anchor-AI'!W374</f>
        <v>0</v>
      </c>
      <c r="T376" s="131">
        <f>'Anchor-AI'!X374</f>
        <v>0</v>
      </c>
      <c r="U376" s="131">
        <f>10*LOG10(1/((Summary!$C$75/10^(R376/10)+Summary!$C$76/10^(S376/10)+Summary!$C$77/10^(T376/10))/Summary!$C$78))</f>
        <v>0</v>
      </c>
      <c r="V376" s="131">
        <f>'Anchor-AI'!Y374</f>
        <v>0</v>
      </c>
      <c r="W376" s="131">
        <f>'Anchor-AI'!Z374</f>
        <v>0</v>
      </c>
      <c r="X376" s="132">
        <f t="shared" ref="X376:X417" si="27">V376/3600</f>
        <v>0</v>
      </c>
      <c r="Y376" s="133"/>
      <c r="Z376" s="130">
        <f>'Test-AI'!L374</f>
        <v>0</v>
      </c>
      <c r="AA376" s="380">
        <f>'Test-AI'!M374</f>
        <v>0</v>
      </c>
      <c r="AB376" s="380">
        <f>'Test-AI'!N374</f>
        <v>0</v>
      </c>
      <c r="AC376" s="380">
        <f>'Test-AI'!O374</f>
        <v>0</v>
      </c>
      <c r="AD376" s="380">
        <f>(Summary!$C$58*AA376+Summary!$C$59*AB376+Summary!$C$60*AC376)/Summary!$C$61</f>
        <v>0</v>
      </c>
      <c r="AE376" s="380">
        <f>'Test-AI'!P374</f>
        <v>0</v>
      </c>
      <c r="AF376" s="380">
        <f>'Test-AI'!Q374</f>
        <v>0</v>
      </c>
      <c r="AG376" s="380">
        <f>'Test-AI'!R374</f>
        <v>0</v>
      </c>
      <c r="AH376" s="380">
        <f>'Test-AI'!S374</f>
        <v>0</v>
      </c>
      <c r="AI376" s="380">
        <f>'Test-AI'!T374</f>
        <v>0</v>
      </c>
      <c r="AJ376" s="380">
        <f>'Test-AI'!U374</f>
        <v>0</v>
      </c>
      <c r="AK376" s="380">
        <f>'Test-AI'!V374</f>
        <v>0</v>
      </c>
      <c r="AL376" s="380">
        <f>'Test-AI'!W374</f>
        <v>0</v>
      </c>
      <c r="AM376" s="380">
        <f>'Test-AI'!X374</f>
        <v>0</v>
      </c>
      <c r="AN376" s="380">
        <f>10*LOG10(1/((Summary!$C$75/10^(AK376/10)+Summary!$C$76/10^(AL376/10)+Summary!$C$77/10^(AM376/10))/Summary!$C$78))</f>
        <v>0</v>
      </c>
      <c r="AO376" s="131">
        <f>'Test-AI'!Y374</f>
        <v>0</v>
      </c>
      <c r="AP376" s="131">
        <f>'Test-AI'!Z374</f>
        <v>0</v>
      </c>
      <c r="AQ376" s="132">
        <f t="shared" si="24"/>
        <v>0</v>
      </c>
      <c r="AR376" s="134" t="e">
        <f t="shared" si="25"/>
        <v>#DIV/0!</v>
      </c>
      <c r="AS376" s="135" t="e">
        <f t="shared" si="26"/>
        <v>#DIV/0!</v>
      </c>
      <c r="AT376" s="136"/>
      <c r="AU376" s="136"/>
      <c r="AV376" s="495" t="s">
        <v>121</v>
      </c>
      <c r="AW376" s="478" t="e" cm="1">
        <f t="array" ref="AW376">bdRateExtend($G376:$G379,H376:H379,$Z376:$Z379,AA376:AA379)</f>
        <v>#VALUE!</v>
      </c>
      <c r="AX376" s="479" t="e" cm="1">
        <f t="array" ref="AX376">bdRateExtend($G376:$G381,H376:H381,$Z376:$Z381,AA376:AA381)</f>
        <v>#VALUE!</v>
      </c>
      <c r="AY376" s="479" t="e" cm="1">
        <f t="array" ref="AY376">bdRateExtend($G376:$G381,I376:I381,$Z376:$Z381,AB376:AB381)</f>
        <v>#VALUE!</v>
      </c>
      <c r="AZ376" s="496" t="e" cm="1">
        <f t="array" ref="AZ376">bdRateExtend($G376:$G381,J376:J381,$Z376:$Z381,AC376:AC381)</f>
        <v>#VALUE!</v>
      </c>
      <c r="BA376" s="496" t="e" cm="1">
        <f t="array" ref="BA376">bdRateExtend($G376:$G381,K376:K381,$Z376:$Z381,AD376:AD381)</f>
        <v>#VALUE!</v>
      </c>
      <c r="BB376" s="479" t="e">
        <f>(Summary!$C$89*AX376+Summary!$C$90*AY376+Summary!$C$91*AZ376)/Summary!$C$92</f>
        <v>#VALUE!</v>
      </c>
      <c r="BC376" s="478" t="e" cm="1">
        <f t="array" ref="BC376">bdRateExtend($G376:$G379,L376:L379,$Z376:$Z379,AE376:AE379)</f>
        <v>#VALUE!</v>
      </c>
      <c r="BD376" s="475" t="e" cm="1">
        <f t="array" ref="BD376">bdRateExtend($G376:$G381,L376:L381,$Z376:$Z381,AE376:AE381)</f>
        <v>#VALUE!</v>
      </c>
      <c r="BE376" s="478" t="e" cm="1">
        <f t="array" ref="BE376">bdRateExtend($G376:$G379,M376:M379,$Z376:$Z379,AF376:AF379)</f>
        <v>#VALUE!</v>
      </c>
      <c r="BF376" s="475" t="e" cm="1">
        <f t="array" ref="BF376">bdRateExtend($G376:$G381,M376:M381,$Z376:$Z381,AF376:AF381)</f>
        <v>#VALUE!</v>
      </c>
      <c r="BG376" s="474" t="e" cm="1">
        <f t="array" ref="BG376">bdRateExtend($G376:$G379,N376:N379,$Z376:$Z379,AG376:AG379,"None", FALSE,1)</f>
        <v>#VALUE!</v>
      </c>
      <c r="BH376" s="475" t="e" cm="1">
        <f t="array" ref="BH376">bdRateExtend($G376:$G381,N376:N381,$Z376:$Z381,AG376:AG381,"None", FALSE,1)</f>
        <v>#VALUE!</v>
      </c>
      <c r="BI376" s="474" t="e" cm="1">
        <f t="array" ref="BI376">bdRateExtend($G376:$G379,O376:O379,$Z376:$Z379,AH376:AH379,"None", FALSE,1)</f>
        <v>#VALUE!</v>
      </c>
      <c r="BJ376" s="475" t="e" cm="1">
        <f t="array" ref="BJ376">bdRateExtend($G376:$G381,O376:O381,$Z376:$Z381,AH376:AH381,"None", FALSE,1)</f>
        <v>#VALUE!</v>
      </c>
      <c r="BK376" s="478" t="e" cm="1">
        <f t="array" ref="BK376">bdRateExtend($G376:$G379,P376:P379,$Z376:$Z379,AI376:AI379)</f>
        <v>#VALUE!</v>
      </c>
      <c r="BL376" s="475" t="e" cm="1">
        <f t="array" ref="BL376">bdRateExtend($G376:$G381,P376:P381,$Z376:$Z381,AI376:AI381)</f>
        <v>#VALUE!</v>
      </c>
      <c r="BM376" s="478" t="e" cm="1">
        <f t="array" ref="BM376">bdRateExtend($G376:$G379,Q376:Q379,$Z376:$Z379,AJ376:AJ379)</f>
        <v>#VALUE!</v>
      </c>
      <c r="BN376" s="475" t="e" cm="1">
        <f t="array" ref="BN376">bdRateExtend($G376:$G381,Q376:Q381,$Z376:$Z381,AJ376:AJ381)</f>
        <v>#VALUE!</v>
      </c>
      <c r="BO376" s="478" t="e" cm="1">
        <f t="array" ref="BO376">bdRateExtend($G376:$G379,R376:R379,$Z376:$Z379,AK376:AK379)</f>
        <v>#VALUE!</v>
      </c>
      <c r="BP376" s="479" t="e" cm="1">
        <f t="array" ref="BP376">bdRateExtend($G376:$G381,R376:R381,$Z376:$Z381,AK376:AK381)</f>
        <v>#VALUE!</v>
      </c>
      <c r="BQ376" s="479" t="e" cm="1">
        <f t="array" ref="BQ376">bdRateExtend($G376:$G381,S376:S381,$Z376:$Z381,AL376:AL381)</f>
        <v>#VALUE!</v>
      </c>
      <c r="BR376" s="479" t="e" cm="1">
        <f t="array" ref="BR376">bdRateExtend($G376:$G381,T376:T381,$Z376:$Z381,AM376:AM381)</f>
        <v>#VALUE!</v>
      </c>
      <c r="BS376" s="479" t="e" cm="1">
        <f t="array" ref="BS376">bdRateExtend($G376:$G381,U376:U381,$Z376:$Z381,AN376:AN381)</f>
        <v>#VALUE!</v>
      </c>
      <c r="BT376" s="479" t="e">
        <f>(Summary!$C$103*BP376+Summary!$C$104*BQ376+Summary!$C$105*BR376)/Summary!$C$106</f>
        <v>#VALUE!</v>
      </c>
      <c r="BU376" s="462" cm="1">
        <f t="array" ref="BU376">testVMAFRange($G376:$G379,N376:N379,$Z376:$Z379,AG376:AG379)</f>
        <v>0</v>
      </c>
      <c r="BV376" s="464" cm="1">
        <f t="array" ref="BV376">testVMAFRange($G376:$G381,N376:N381,$Z376:$Z381,AG376:AG381)</f>
        <v>0</v>
      </c>
      <c r="BW376" s="462" cm="1">
        <f t="array" ref="BW376">testVMAFRange($G376:$G379,O376:O379,$Z376:$Z379,AH376:AH379)</f>
        <v>0</v>
      </c>
      <c r="BX376" s="464" cm="1">
        <f t="array" ref="BX376">testVMAFRange($G376:$G381,O376:O381,$Z376:$Z381,AH376:AH381)</f>
        <v>0</v>
      </c>
    </row>
    <row r="377" spans="1:76" ht="17" customHeight="1" x14ac:dyDescent="0.35">
      <c r="A377" s="516"/>
      <c r="B377" s="483"/>
      <c r="C377" s="520"/>
      <c r="D377" s="490"/>
      <c r="E377" s="493"/>
      <c r="F377" s="138">
        <v>23</v>
      </c>
      <c r="G377" s="139">
        <f>'Anchor-AI'!L375</f>
        <v>0</v>
      </c>
      <c r="H377" s="140">
        <f>'Anchor-AI'!M375</f>
        <v>0</v>
      </c>
      <c r="I377" s="140">
        <f>'Anchor-AI'!N375</f>
        <v>0</v>
      </c>
      <c r="J377" s="140">
        <f>'Anchor-AI'!O375</f>
        <v>0</v>
      </c>
      <c r="K377" s="140">
        <f>(Summary!$C$58*H377+Summary!$C$59*I377+Summary!$C$60*J377)/Summary!$C$61</f>
        <v>0</v>
      </c>
      <c r="L377" s="140">
        <f>'Anchor-AI'!P375</f>
        <v>0</v>
      </c>
      <c r="M377" s="140">
        <f>'Anchor-AI'!Q375</f>
        <v>0</v>
      </c>
      <c r="N377" s="140">
        <f>'Anchor-AI'!R375</f>
        <v>0</v>
      </c>
      <c r="O377" s="140">
        <f>'Anchor-AI'!S375</f>
        <v>0</v>
      </c>
      <c r="P377" s="140">
        <f>'Anchor-AI'!T375</f>
        <v>0</v>
      </c>
      <c r="Q377" s="140">
        <f>'Anchor-AI'!U375</f>
        <v>0</v>
      </c>
      <c r="R377" s="140">
        <f>'Anchor-AI'!V375</f>
        <v>0</v>
      </c>
      <c r="S377" s="140">
        <f>'Anchor-AI'!W375</f>
        <v>0</v>
      </c>
      <c r="T377" s="140">
        <f>'Anchor-AI'!X375</f>
        <v>0</v>
      </c>
      <c r="U377" s="140">
        <f>10*LOG10(1/((Summary!$C$75/10^(R377/10)+Summary!$C$76/10^(S377/10)+Summary!$C$77/10^(T377/10))/Summary!$C$78))</f>
        <v>0</v>
      </c>
      <c r="V377" s="140">
        <f>'Anchor-AI'!Y375</f>
        <v>0</v>
      </c>
      <c r="W377" s="140">
        <f>'Anchor-AI'!Z375</f>
        <v>0</v>
      </c>
      <c r="X377" s="141">
        <f t="shared" si="27"/>
        <v>0</v>
      </c>
      <c r="Y377" s="133"/>
      <c r="Z377" s="139">
        <f>'Test-AI'!L375</f>
        <v>0</v>
      </c>
      <c r="AA377" s="381">
        <f>'Test-AI'!M375</f>
        <v>0</v>
      </c>
      <c r="AB377" s="381">
        <f>'Test-AI'!N375</f>
        <v>0</v>
      </c>
      <c r="AC377" s="381">
        <f>'Test-AI'!O375</f>
        <v>0</v>
      </c>
      <c r="AD377" s="381">
        <f>(Summary!$C$58*AA377+Summary!$C$59*AB377+Summary!$C$60*AC377)/Summary!$C$61</f>
        <v>0</v>
      </c>
      <c r="AE377" s="381">
        <f>'Test-AI'!P375</f>
        <v>0</v>
      </c>
      <c r="AF377" s="381">
        <f>'Test-AI'!Q375</f>
        <v>0</v>
      </c>
      <c r="AG377" s="381">
        <f>'Test-AI'!R375</f>
        <v>0</v>
      </c>
      <c r="AH377" s="381">
        <f>'Test-AI'!S375</f>
        <v>0</v>
      </c>
      <c r="AI377" s="381">
        <f>'Test-AI'!T375</f>
        <v>0</v>
      </c>
      <c r="AJ377" s="381">
        <f>'Test-AI'!U375</f>
        <v>0</v>
      </c>
      <c r="AK377" s="381">
        <f>'Test-AI'!V375</f>
        <v>0</v>
      </c>
      <c r="AL377" s="381">
        <f>'Test-AI'!W375</f>
        <v>0</v>
      </c>
      <c r="AM377" s="381">
        <f>'Test-AI'!X375</f>
        <v>0</v>
      </c>
      <c r="AN377" s="381">
        <f>10*LOG10(1/((Summary!$C$75/10^(AK377/10)+Summary!$C$76/10^(AL377/10)+Summary!$C$77/10^(AM377/10))/Summary!$C$78))</f>
        <v>0</v>
      </c>
      <c r="AO377" s="140">
        <f>'Test-AI'!Y375</f>
        <v>0</v>
      </c>
      <c r="AP377" s="140">
        <f>'Test-AI'!Z375</f>
        <v>0</v>
      </c>
      <c r="AQ377" s="141">
        <f t="shared" si="24"/>
        <v>0</v>
      </c>
      <c r="AR377" s="142" t="e">
        <f t="shared" si="25"/>
        <v>#DIV/0!</v>
      </c>
      <c r="AS377" s="143" t="e">
        <f t="shared" si="26"/>
        <v>#DIV/0!</v>
      </c>
      <c r="AT377" s="136"/>
      <c r="AU377" s="136"/>
      <c r="AV377" s="467"/>
      <c r="AW377" s="468"/>
      <c r="AX377" s="480"/>
      <c r="AY377" s="480"/>
      <c r="AZ377" s="497"/>
      <c r="BA377" s="497"/>
      <c r="BB377" s="480"/>
      <c r="BC377" s="468"/>
      <c r="BD377" s="476"/>
      <c r="BE377" s="468"/>
      <c r="BF377" s="476"/>
      <c r="BG377" s="469"/>
      <c r="BH377" s="476"/>
      <c r="BI377" s="469"/>
      <c r="BJ377" s="476"/>
      <c r="BK377" s="468"/>
      <c r="BL377" s="476"/>
      <c r="BM377" s="468"/>
      <c r="BN377" s="476"/>
      <c r="BO377" s="468"/>
      <c r="BP377" s="480"/>
      <c r="BQ377" s="480"/>
      <c r="BR377" s="480"/>
      <c r="BS377" s="480"/>
      <c r="BT377" s="480"/>
      <c r="BU377" s="463"/>
      <c r="BV377" s="465"/>
      <c r="BW377" s="463"/>
      <c r="BX377" s="465"/>
    </row>
    <row r="378" spans="1:76" ht="17" customHeight="1" x14ac:dyDescent="0.35">
      <c r="A378" s="516"/>
      <c r="B378" s="483"/>
      <c r="C378" s="520"/>
      <c r="D378" s="490"/>
      <c r="E378" s="493"/>
      <c r="F378" s="138">
        <v>31</v>
      </c>
      <c r="G378" s="139">
        <f>'Anchor-AI'!L376</f>
        <v>0</v>
      </c>
      <c r="H378" s="140">
        <f>'Anchor-AI'!M376</f>
        <v>0</v>
      </c>
      <c r="I378" s="140">
        <f>'Anchor-AI'!N376</f>
        <v>0</v>
      </c>
      <c r="J378" s="140">
        <f>'Anchor-AI'!O376</f>
        <v>0</v>
      </c>
      <c r="K378" s="140">
        <f>(Summary!$C$58*H378+Summary!$C$59*I378+Summary!$C$60*J378)/Summary!$C$61</f>
        <v>0</v>
      </c>
      <c r="L378" s="140">
        <f>'Anchor-AI'!P376</f>
        <v>0</v>
      </c>
      <c r="M378" s="140">
        <f>'Anchor-AI'!Q376</f>
        <v>0</v>
      </c>
      <c r="N378" s="140">
        <f>'Anchor-AI'!R376</f>
        <v>0</v>
      </c>
      <c r="O378" s="140">
        <f>'Anchor-AI'!S376</f>
        <v>0</v>
      </c>
      <c r="P378" s="140">
        <f>'Anchor-AI'!T376</f>
        <v>0</v>
      </c>
      <c r="Q378" s="140">
        <f>'Anchor-AI'!U376</f>
        <v>0</v>
      </c>
      <c r="R378" s="140">
        <f>'Anchor-AI'!V376</f>
        <v>0</v>
      </c>
      <c r="S378" s="140">
        <f>'Anchor-AI'!W376</f>
        <v>0</v>
      </c>
      <c r="T378" s="140">
        <f>'Anchor-AI'!X376</f>
        <v>0</v>
      </c>
      <c r="U378" s="140">
        <f>10*LOG10(1/((Summary!$C$75/10^(R378/10)+Summary!$C$76/10^(S378/10)+Summary!$C$77/10^(T378/10))/Summary!$C$78))</f>
        <v>0</v>
      </c>
      <c r="V378" s="140">
        <f>'Anchor-AI'!Y376</f>
        <v>0</v>
      </c>
      <c r="W378" s="140">
        <f>'Anchor-AI'!Z376</f>
        <v>0</v>
      </c>
      <c r="X378" s="141">
        <f t="shared" si="27"/>
        <v>0</v>
      </c>
      <c r="Y378" s="133"/>
      <c r="Z378" s="139">
        <f>'Test-AI'!L376</f>
        <v>0</v>
      </c>
      <c r="AA378" s="381">
        <f>'Test-AI'!M376</f>
        <v>0</v>
      </c>
      <c r="AB378" s="381">
        <f>'Test-AI'!N376</f>
        <v>0</v>
      </c>
      <c r="AC378" s="381">
        <f>'Test-AI'!O376</f>
        <v>0</v>
      </c>
      <c r="AD378" s="381">
        <f>(Summary!$C$58*AA378+Summary!$C$59*AB378+Summary!$C$60*AC378)/Summary!$C$61</f>
        <v>0</v>
      </c>
      <c r="AE378" s="381">
        <f>'Test-AI'!P376</f>
        <v>0</v>
      </c>
      <c r="AF378" s="381">
        <f>'Test-AI'!Q376</f>
        <v>0</v>
      </c>
      <c r="AG378" s="381">
        <f>'Test-AI'!R376</f>
        <v>0</v>
      </c>
      <c r="AH378" s="381">
        <f>'Test-AI'!S376</f>
        <v>0</v>
      </c>
      <c r="AI378" s="381">
        <f>'Test-AI'!T376</f>
        <v>0</v>
      </c>
      <c r="AJ378" s="381">
        <f>'Test-AI'!U376</f>
        <v>0</v>
      </c>
      <c r="AK378" s="381">
        <f>'Test-AI'!V376</f>
        <v>0</v>
      </c>
      <c r="AL378" s="381">
        <f>'Test-AI'!W376</f>
        <v>0</v>
      </c>
      <c r="AM378" s="381">
        <f>'Test-AI'!X376</f>
        <v>0</v>
      </c>
      <c r="AN378" s="381">
        <f>10*LOG10(1/((Summary!$C$75/10^(AK378/10)+Summary!$C$76/10^(AL378/10)+Summary!$C$77/10^(AM378/10))/Summary!$C$78))</f>
        <v>0</v>
      </c>
      <c r="AO378" s="140">
        <f>'Test-AI'!Y376</f>
        <v>0</v>
      </c>
      <c r="AP378" s="140">
        <f>'Test-AI'!Z376</f>
        <v>0</v>
      </c>
      <c r="AQ378" s="141">
        <f t="shared" si="24"/>
        <v>0</v>
      </c>
      <c r="AR378" s="142" t="e">
        <f t="shared" si="25"/>
        <v>#DIV/0!</v>
      </c>
      <c r="AS378" s="143" t="e">
        <f t="shared" si="26"/>
        <v>#DIV/0!</v>
      </c>
      <c r="AT378" s="136"/>
      <c r="AU378" s="136"/>
      <c r="AV378" s="467" t="s">
        <v>122</v>
      </c>
      <c r="AW378" s="468" t="e" cm="1">
        <f t="array" ref="AW378">bdRateExtend($G377:$G380,H377:H380,$Z377:$Z380,AA377:AA380)</f>
        <v>#VALUE!</v>
      </c>
      <c r="AX378" s="480"/>
      <c r="AY378" s="480"/>
      <c r="AZ378" s="497"/>
      <c r="BA378" s="497"/>
      <c r="BB378" s="480"/>
      <c r="BC378" s="468" t="e" cm="1">
        <f t="array" ref="BC378">bdRateExtend($G377:$G380,L377:L380,$Z377:$Z380,AE377:AE380)</f>
        <v>#VALUE!</v>
      </c>
      <c r="BD378" s="476"/>
      <c r="BE378" s="468" t="e" cm="1">
        <f t="array" ref="BE378">bdRateExtend($G377:$G380,M377:M380,$Z377:$Z380,AF377:AF380)</f>
        <v>#VALUE!</v>
      </c>
      <c r="BF378" s="476"/>
      <c r="BG378" s="469" t="e" cm="1">
        <f t="array" ref="BG378">bdRateExtend($G377:$G380,N377:N380,$Z377:$Z380,AG377:AG380,"None", FALSE,1)</f>
        <v>#VALUE!</v>
      </c>
      <c r="BH378" s="476"/>
      <c r="BI378" s="469" t="e" cm="1">
        <f t="array" ref="BI378">bdRateExtend($G377:$G380,O377:O380,$Z377:$Z380,AH377:AH380,"None", FALSE,1)</f>
        <v>#VALUE!</v>
      </c>
      <c r="BJ378" s="476"/>
      <c r="BK378" s="468" t="e" cm="1">
        <f t="array" ref="BK378">bdRateExtend($G377:$G380,P377:P380,$Z377:$Z380,AI377:AI380)</f>
        <v>#VALUE!</v>
      </c>
      <c r="BL378" s="476"/>
      <c r="BM378" s="468" t="e" cm="1">
        <f t="array" ref="BM378">bdRateExtend($G377:$G380,Q377:Q380,$Z377:$Z380,AJ377:AJ380)</f>
        <v>#VALUE!</v>
      </c>
      <c r="BN378" s="476"/>
      <c r="BO378" s="468" t="e" cm="1">
        <f t="array" ref="BO378">bdRateExtend($G377:$G380,R377:R380,$Z377:$Z380,AK377:AK380)</f>
        <v>#VALUE!</v>
      </c>
      <c r="BP378" s="480"/>
      <c r="BQ378" s="480"/>
      <c r="BR378" s="480"/>
      <c r="BS378" s="480"/>
      <c r="BT378" s="480"/>
      <c r="BU378" s="463" cm="1">
        <f t="array" ref="BU378">testVMAFRange($G377:$G380,N377:N380,$Z377:$Z380,AG377:AG380)</f>
        <v>0</v>
      </c>
      <c r="BV378" s="465"/>
      <c r="BW378" s="463" cm="1">
        <f t="array" ref="BW378">testVMAFRange($G377:$G380,O377:O380,$Z377:$Z380,AH377:AH380)</f>
        <v>0</v>
      </c>
      <c r="BX378" s="465"/>
    </row>
    <row r="379" spans="1:76" ht="17" customHeight="1" x14ac:dyDescent="0.35">
      <c r="A379" s="516"/>
      <c r="B379" s="483"/>
      <c r="C379" s="520"/>
      <c r="D379" s="490"/>
      <c r="E379" s="493"/>
      <c r="F379" s="138">
        <v>39</v>
      </c>
      <c r="G379" s="139">
        <f>'Anchor-AI'!L377</f>
        <v>0</v>
      </c>
      <c r="H379" s="140">
        <f>'Anchor-AI'!M377</f>
        <v>0</v>
      </c>
      <c r="I379" s="140">
        <f>'Anchor-AI'!N377</f>
        <v>0</v>
      </c>
      <c r="J379" s="140">
        <f>'Anchor-AI'!O377</f>
        <v>0</v>
      </c>
      <c r="K379" s="140">
        <f>(Summary!$C$58*H379+Summary!$C$59*I379+Summary!$C$60*J379)/Summary!$C$61</f>
        <v>0</v>
      </c>
      <c r="L379" s="140">
        <f>'Anchor-AI'!P377</f>
        <v>0</v>
      </c>
      <c r="M379" s="140">
        <f>'Anchor-AI'!Q377</f>
        <v>0</v>
      </c>
      <c r="N379" s="140">
        <f>'Anchor-AI'!R377</f>
        <v>0</v>
      </c>
      <c r="O379" s="140">
        <f>'Anchor-AI'!S377</f>
        <v>0</v>
      </c>
      <c r="P379" s="140">
        <f>'Anchor-AI'!T377</f>
        <v>0</v>
      </c>
      <c r="Q379" s="140">
        <f>'Anchor-AI'!U377</f>
        <v>0</v>
      </c>
      <c r="R379" s="140">
        <f>'Anchor-AI'!V377</f>
        <v>0</v>
      </c>
      <c r="S379" s="140">
        <f>'Anchor-AI'!W377</f>
        <v>0</v>
      </c>
      <c r="T379" s="140">
        <f>'Anchor-AI'!X377</f>
        <v>0</v>
      </c>
      <c r="U379" s="140">
        <f>10*LOG10(1/((Summary!$C$75/10^(R379/10)+Summary!$C$76/10^(S379/10)+Summary!$C$77/10^(T379/10))/Summary!$C$78))</f>
        <v>0</v>
      </c>
      <c r="V379" s="140">
        <f>'Anchor-AI'!Y377</f>
        <v>0</v>
      </c>
      <c r="W379" s="140">
        <f>'Anchor-AI'!Z377</f>
        <v>0</v>
      </c>
      <c r="X379" s="141">
        <f t="shared" si="27"/>
        <v>0</v>
      </c>
      <c r="Y379" s="133"/>
      <c r="Z379" s="139">
        <f>'Test-AI'!L377</f>
        <v>0</v>
      </c>
      <c r="AA379" s="381">
        <f>'Test-AI'!M377</f>
        <v>0</v>
      </c>
      <c r="AB379" s="381">
        <f>'Test-AI'!N377</f>
        <v>0</v>
      </c>
      <c r="AC379" s="381">
        <f>'Test-AI'!O377</f>
        <v>0</v>
      </c>
      <c r="AD379" s="381">
        <f>(Summary!$C$58*AA379+Summary!$C$59*AB379+Summary!$C$60*AC379)/Summary!$C$61</f>
        <v>0</v>
      </c>
      <c r="AE379" s="381">
        <f>'Test-AI'!P377</f>
        <v>0</v>
      </c>
      <c r="AF379" s="381">
        <f>'Test-AI'!Q377</f>
        <v>0</v>
      </c>
      <c r="AG379" s="381">
        <f>'Test-AI'!R377</f>
        <v>0</v>
      </c>
      <c r="AH379" s="381">
        <f>'Test-AI'!S377</f>
        <v>0</v>
      </c>
      <c r="AI379" s="381">
        <f>'Test-AI'!T377</f>
        <v>0</v>
      </c>
      <c r="AJ379" s="381">
        <f>'Test-AI'!U377</f>
        <v>0</v>
      </c>
      <c r="AK379" s="381">
        <f>'Test-AI'!V377</f>
        <v>0</v>
      </c>
      <c r="AL379" s="381">
        <f>'Test-AI'!W377</f>
        <v>0</v>
      </c>
      <c r="AM379" s="381">
        <f>'Test-AI'!X377</f>
        <v>0</v>
      </c>
      <c r="AN379" s="381">
        <f>10*LOG10(1/((Summary!$C$75/10^(AK379/10)+Summary!$C$76/10^(AL379/10)+Summary!$C$77/10^(AM379/10))/Summary!$C$78))</f>
        <v>0</v>
      </c>
      <c r="AO379" s="140">
        <f>'Test-AI'!Y377</f>
        <v>0</v>
      </c>
      <c r="AP379" s="140">
        <f>'Test-AI'!Z377</f>
        <v>0</v>
      </c>
      <c r="AQ379" s="141">
        <f t="shared" si="24"/>
        <v>0</v>
      </c>
      <c r="AR379" s="142" t="e">
        <f t="shared" si="25"/>
        <v>#DIV/0!</v>
      </c>
      <c r="AS379" s="143" t="e">
        <f t="shared" si="26"/>
        <v>#DIV/0!</v>
      </c>
      <c r="AT379" s="136"/>
      <c r="AU379" s="136"/>
      <c r="AV379" s="467"/>
      <c r="AW379" s="468"/>
      <c r="AX379" s="480"/>
      <c r="AY379" s="480"/>
      <c r="AZ379" s="497"/>
      <c r="BA379" s="497"/>
      <c r="BB379" s="480"/>
      <c r="BC379" s="468"/>
      <c r="BD379" s="476"/>
      <c r="BE379" s="468"/>
      <c r="BF379" s="476"/>
      <c r="BG379" s="469"/>
      <c r="BH379" s="476"/>
      <c r="BI379" s="469"/>
      <c r="BJ379" s="476"/>
      <c r="BK379" s="468"/>
      <c r="BL379" s="476"/>
      <c r="BM379" s="468"/>
      <c r="BN379" s="476"/>
      <c r="BO379" s="468"/>
      <c r="BP379" s="480"/>
      <c r="BQ379" s="480"/>
      <c r="BR379" s="480"/>
      <c r="BS379" s="480"/>
      <c r="BT379" s="480"/>
      <c r="BU379" s="463"/>
      <c r="BV379" s="465"/>
      <c r="BW379" s="463"/>
      <c r="BX379" s="465"/>
    </row>
    <row r="380" spans="1:76" ht="17" customHeight="1" x14ac:dyDescent="0.35">
      <c r="A380" s="516"/>
      <c r="B380" s="483"/>
      <c r="C380" s="520"/>
      <c r="D380" s="490"/>
      <c r="E380" s="493"/>
      <c r="F380" s="138">
        <v>47</v>
      </c>
      <c r="G380" s="139">
        <f>'Anchor-AI'!L378</f>
        <v>0</v>
      </c>
      <c r="H380" s="140">
        <f>'Anchor-AI'!M378</f>
        <v>0</v>
      </c>
      <c r="I380" s="140">
        <f>'Anchor-AI'!N378</f>
        <v>0</v>
      </c>
      <c r="J380" s="140">
        <f>'Anchor-AI'!O378</f>
        <v>0</v>
      </c>
      <c r="K380" s="140">
        <f>(Summary!$C$58*H380+Summary!$C$59*I380+Summary!$C$60*J380)/Summary!$C$61</f>
        <v>0</v>
      </c>
      <c r="L380" s="140">
        <f>'Anchor-AI'!P378</f>
        <v>0</v>
      </c>
      <c r="M380" s="140">
        <f>'Anchor-AI'!Q378</f>
        <v>0</v>
      </c>
      <c r="N380" s="140">
        <f>'Anchor-AI'!R378</f>
        <v>0</v>
      </c>
      <c r="O380" s="140">
        <f>'Anchor-AI'!S378</f>
        <v>0</v>
      </c>
      <c r="P380" s="140">
        <f>'Anchor-AI'!T378</f>
        <v>0</v>
      </c>
      <c r="Q380" s="140">
        <f>'Anchor-AI'!U378</f>
        <v>0</v>
      </c>
      <c r="R380" s="140">
        <f>'Anchor-AI'!V378</f>
        <v>0</v>
      </c>
      <c r="S380" s="140">
        <f>'Anchor-AI'!W378</f>
        <v>0</v>
      </c>
      <c r="T380" s="140">
        <f>'Anchor-AI'!X378</f>
        <v>0</v>
      </c>
      <c r="U380" s="140">
        <f>10*LOG10(1/((Summary!$C$75/10^(R380/10)+Summary!$C$76/10^(S380/10)+Summary!$C$77/10^(T380/10))/Summary!$C$78))</f>
        <v>0</v>
      </c>
      <c r="V380" s="140">
        <f>'Anchor-AI'!Y378</f>
        <v>0</v>
      </c>
      <c r="W380" s="140">
        <f>'Anchor-AI'!Z378</f>
        <v>0</v>
      </c>
      <c r="X380" s="141">
        <f t="shared" si="27"/>
        <v>0</v>
      </c>
      <c r="Y380" s="133"/>
      <c r="Z380" s="139">
        <f>'Test-AI'!L378</f>
        <v>0</v>
      </c>
      <c r="AA380" s="381">
        <f>'Test-AI'!M378</f>
        <v>0</v>
      </c>
      <c r="AB380" s="381">
        <f>'Test-AI'!N378</f>
        <v>0</v>
      </c>
      <c r="AC380" s="381">
        <f>'Test-AI'!O378</f>
        <v>0</v>
      </c>
      <c r="AD380" s="381">
        <f>(Summary!$C$58*AA380+Summary!$C$59*AB380+Summary!$C$60*AC380)/Summary!$C$61</f>
        <v>0</v>
      </c>
      <c r="AE380" s="381">
        <f>'Test-AI'!P378</f>
        <v>0</v>
      </c>
      <c r="AF380" s="381">
        <f>'Test-AI'!Q378</f>
        <v>0</v>
      </c>
      <c r="AG380" s="381">
        <f>'Test-AI'!R378</f>
        <v>0</v>
      </c>
      <c r="AH380" s="381">
        <f>'Test-AI'!S378</f>
        <v>0</v>
      </c>
      <c r="AI380" s="381">
        <f>'Test-AI'!T378</f>
        <v>0</v>
      </c>
      <c r="AJ380" s="381">
        <f>'Test-AI'!U378</f>
        <v>0</v>
      </c>
      <c r="AK380" s="381">
        <f>'Test-AI'!V378</f>
        <v>0</v>
      </c>
      <c r="AL380" s="381">
        <f>'Test-AI'!W378</f>
        <v>0</v>
      </c>
      <c r="AM380" s="381">
        <f>'Test-AI'!X378</f>
        <v>0</v>
      </c>
      <c r="AN380" s="381">
        <f>10*LOG10(1/((Summary!$C$75/10^(AK380/10)+Summary!$C$76/10^(AL380/10)+Summary!$C$77/10^(AM380/10))/Summary!$C$78))</f>
        <v>0</v>
      </c>
      <c r="AO380" s="140">
        <f>'Test-AI'!Y378</f>
        <v>0</v>
      </c>
      <c r="AP380" s="140">
        <f>'Test-AI'!Z378</f>
        <v>0</v>
      </c>
      <c r="AQ380" s="141">
        <f t="shared" si="24"/>
        <v>0</v>
      </c>
      <c r="AR380" s="142" t="e">
        <f t="shared" si="25"/>
        <v>#DIV/0!</v>
      </c>
      <c r="AS380" s="143" t="e">
        <f t="shared" si="26"/>
        <v>#DIV/0!</v>
      </c>
      <c r="AT380" s="136"/>
      <c r="AU380" s="136"/>
      <c r="AV380" s="467" t="s">
        <v>123</v>
      </c>
      <c r="AW380" s="468" t="e" cm="1">
        <f t="array" ref="AW380">bdRateExtend($G378:$G381,H378:H381,$Z378:$Z381,AA378:AA381)</f>
        <v>#VALUE!</v>
      </c>
      <c r="AX380" s="480"/>
      <c r="AY380" s="480"/>
      <c r="AZ380" s="497"/>
      <c r="BA380" s="497"/>
      <c r="BB380" s="480"/>
      <c r="BC380" s="468" t="e" cm="1">
        <f t="array" ref="BC380">bdRateExtend($G378:$G381,L378:L381,$Z378:$Z381,AE378:AE381)</f>
        <v>#VALUE!</v>
      </c>
      <c r="BD380" s="476"/>
      <c r="BE380" s="468" t="e" cm="1">
        <f t="array" ref="BE380">bdRateExtend($G378:$G381,M378:M381,$Z378:$Z381,AF378:AF381)</f>
        <v>#VALUE!</v>
      </c>
      <c r="BF380" s="476"/>
      <c r="BG380" s="469" t="e" cm="1">
        <f t="array" ref="BG380">bdRateExtend($G378:$G381,N378:N381,$Z378:$Z381,AG378:AG381,"None", FALSE,1)</f>
        <v>#VALUE!</v>
      </c>
      <c r="BH380" s="476"/>
      <c r="BI380" s="469" t="e" cm="1">
        <f t="array" ref="BI380">bdRateExtend($G378:$G381,O378:O381,$Z378:$Z381,AH378:AH381,"None", FALSE,1)</f>
        <v>#VALUE!</v>
      </c>
      <c r="BJ380" s="476"/>
      <c r="BK380" s="468" t="e" cm="1">
        <f t="array" ref="BK380">bdRateExtend($G378:$G381,P378:P381,$Z378:$Z381,AI378:AI381)</f>
        <v>#VALUE!</v>
      </c>
      <c r="BL380" s="476"/>
      <c r="BM380" s="468" t="e" cm="1">
        <f t="array" ref="BM380">bdRateExtend($G378:$G381,Q378:Q381,$Z378:$Z381,AJ378:AJ381)</f>
        <v>#VALUE!</v>
      </c>
      <c r="BN380" s="476"/>
      <c r="BO380" s="468" t="e" cm="1">
        <f t="array" ref="BO380">bdRateExtend($G378:$G381,R378:R381,$Z378:$Z381,AK378:AK381)</f>
        <v>#VALUE!</v>
      </c>
      <c r="BP380" s="480"/>
      <c r="BQ380" s="480"/>
      <c r="BR380" s="480"/>
      <c r="BS380" s="480"/>
      <c r="BT380" s="480"/>
      <c r="BU380" s="463" cm="1">
        <f t="array" ref="BU380">testVMAFRange($G378:$G381,N378:N381,$Z378:$Z381,AG378:AG381)</f>
        <v>0</v>
      </c>
      <c r="BV380" s="465"/>
      <c r="BW380" s="463" cm="1">
        <f t="array" ref="BW380">testVMAFRange($G378:$G381,O378:O381,$Z378:$Z381,AH378:AH381)</f>
        <v>0</v>
      </c>
      <c r="BX380" s="465"/>
    </row>
    <row r="381" spans="1:76" ht="17" customHeight="1" thickBot="1" x14ac:dyDescent="0.4">
      <c r="A381" s="516"/>
      <c r="B381" s="518"/>
      <c r="C381" s="521"/>
      <c r="D381" s="522"/>
      <c r="E381" s="523"/>
      <c r="F381" s="144">
        <v>55</v>
      </c>
      <c r="G381" s="145">
        <f>'Anchor-AI'!L379</f>
        <v>0</v>
      </c>
      <c r="H381" s="146">
        <f>'Anchor-AI'!M379</f>
        <v>0</v>
      </c>
      <c r="I381" s="146">
        <f>'Anchor-AI'!N379</f>
        <v>0</v>
      </c>
      <c r="J381" s="146">
        <f>'Anchor-AI'!O379</f>
        <v>0</v>
      </c>
      <c r="K381" s="146">
        <f>(Summary!$C$58*H381+Summary!$C$59*I381+Summary!$C$60*J381)/Summary!$C$61</f>
        <v>0</v>
      </c>
      <c r="L381" s="146">
        <f>'Anchor-AI'!P379</f>
        <v>0</v>
      </c>
      <c r="M381" s="146">
        <f>'Anchor-AI'!Q379</f>
        <v>0</v>
      </c>
      <c r="N381" s="146">
        <f>'Anchor-AI'!R379</f>
        <v>0</v>
      </c>
      <c r="O381" s="146">
        <f>'Anchor-AI'!S379</f>
        <v>0</v>
      </c>
      <c r="P381" s="146">
        <f>'Anchor-AI'!T379</f>
        <v>0</v>
      </c>
      <c r="Q381" s="146">
        <f>'Anchor-AI'!U379</f>
        <v>0</v>
      </c>
      <c r="R381" s="146">
        <f>'Anchor-AI'!V379</f>
        <v>0</v>
      </c>
      <c r="S381" s="146">
        <f>'Anchor-AI'!W379</f>
        <v>0</v>
      </c>
      <c r="T381" s="146">
        <f>'Anchor-AI'!X379</f>
        <v>0</v>
      </c>
      <c r="U381" s="146">
        <f>10*LOG10(1/((Summary!$C$75/10^(R381/10)+Summary!$C$76/10^(S381/10)+Summary!$C$77/10^(T381/10))/Summary!$C$78))</f>
        <v>0</v>
      </c>
      <c r="V381" s="140">
        <f>'Anchor-AI'!Y379</f>
        <v>0</v>
      </c>
      <c r="W381" s="140">
        <f>'Anchor-AI'!Z379</f>
        <v>0</v>
      </c>
      <c r="X381" s="147">
        <f t="shared" si="27"/>
        <v>0</v>
      </c>
      <c r="Y381" s="133"/>
      <c r="Z381" s="145">
        <f>'Test-AI'!L379</f>
        <v>0</v>
      </c>
      <c r="AA381" s="382">
        <f>'Test-AI'!M379</f>
        <v>0</v>
      </c>
      <c r="AB381" s="382">
        <f>'Test-AI'!N379</f>
        <v>0</v>
      </c>
      <c r="AC381" s="382">
        <f>'Test-AI'!O379</f>
        <v>0</v>
      </c>
      <c r="AD381" s="382">
        <f>(Summary!$C$58*AA381+Summary!$C$59*AB381+Summary!$C$60*AC381)/Summary!$C$61</f>
        <v>0</v>
      </c>
      <c r="AE381" s="382">
        <f>'Test-AI'!P379</f>
        <v>0</v>
      </c>
      <c r="AF381" s="382">
        <f>'Test-AI'!Q379</f>
        <v>0</v>
      </c>
      <c r="AG381" s="382">
        <f>'Test-AI'!R379</f>
        <v>0</v>
      </c>
      <c r="AH381" s="382">
        <f>'Test-AI'!S379</f>
        <v>0</v>
      </c>
      <c r="AI381" s="382">
        <f>'Test-AI'!T379</f>
        <v>0</v>
      </c>
      <c r="AJ381" s="382">
        <f>'Test-AI'!U379</f>
        <v>0</v>
      </c>
      <c r="AK381" s="382">
        <f>'Test-AI'!V379</f>
        <v>0</v>
      </c>
      <c r="AL381" s="382">
        <f>'Test-AI'!W379</f>
        <v>0</v>
      </c>
      <c r="AM381" s="382">
        <f>'Test-AI'!X379</f>
        <v>0</v>
      </c>
      <c r="AN381" s="382">
        <f>10*LOG10(1/((Summary!$C$75/10^(AK381/10)+Summary!$C$76/10^(AL381/10)+Summary!$C$77/10^(AM381/10))/Summary!$C$78))</f>
        <v>0</v>
      </c>
      <c r="AO381" s="140">
        <f>'Test-AI'!Y379</f>
        <v>0</v>
      </c>
      <c r="AP381" s="140">
        <f>'Test-AI'!Z379</f>
        <v>0</v>
      </c>
      <c r="AQ381" s="147">
        <f t="shared" si="24"/>
        <v>0</v>
      </c>
      <c r="AR381" s="148" t="e">
        <f t="shared" si="25"/>
        <v>#DIV/0!</v>
      </c>
      <c r="AS381" s="149" t="e">
        <f t="shared" si="26"/>
        <v>#DIV/0!</v>
      </c>
      <c r="AT381" s="136"/>
      <c r="AU381" s="136"/>
      <c r="AV381" s="470"/>
      <c r="AW381" s="471"/>
      <c r="AX381" s="481"/>
      <c r="AY381" s="481"/>
      <c r="AZ381" s="498"/>
      <c r="BA381" s="498"/>
      <c r="BB381" s="481"/>
      <c r="BC381" s="471"/>
      <c r="BD381" s="477"/>
      <c r="BE381" s="471"/>
      <c r="BF381" s="477"/>
      <c r="BG381" s="472"/>
      <c r="BH381" s="477"/>
      <c r="BI381" s="472"/>
      <c r="BJ381" s="477"/>
      <c r="BK381" s="471"/>
      <c r="BL381" s="477"/>
      <c r="BM381" s="471"/>
      <c r="BN381" s="477"/>
      <c r="BO381" s="471"/>
      <c r="BP381" s="481"/>
      <c r="BQ381" s="481"/>
      <c r="BR381" s="481"/>
      <c r="BS381" s="481"/>
      <c r="BT381" s="481"/>
      <c r="BU381" s="473"/>
      <c r="BV381" s="466"/>
      <c r="BW381" s="473"/>
      <c r="BX381" s="466"/>
    </row>
    <row r="382" spans="1:76" ht="17" customHeight="1" x14ac:dyDescent="0.35">
      <c r="A382" s="516"/>
      <c r="B382" s="482" t="s">
        <v>94</v>
      </c>
      <c r="C382" s="519" t="s">
        <v>82</v>
      </c>
      <c r="D382" s="489">
        <v>59.94</v>
      </c>
      <c r="E382" s="492">
        <v>10</v>
      </c>
      <c r="F382" s="129">
        <v>15</v>
      </c>
      <c r="G382" s="130">
        <f>'Anchor-AI'!L380</f>
        <v>0</v>
      </c>
      <c r="H382" s="131">
        <f>'Anchor-AI'!M380</f>
        <v>0</v>
      </c>
      <c r="I382" s="131">
        <f>'Anchor-AI'!N380</f>
        <v>0</v>
      </c>
      <c r="J382" s="131">
        <f>'Anchor-AI'!O380</f>
        <v>0</v>
      </c>
      <c r="K382" s="131">
        <f>(Summary!$C$58*H382+Summary!$C$59*I382+Summary!$C$60*J382)/Summary!$C$61</f>
        <v>0</v>
      </c>
      <c r="L382" s="131">
        <f>'Anchor-AI'!P380</f>
        <v>0</v>
      </c>
      <c r="M382" s="131">
        <f>'Anchor-AI'!Q380</f>
        <v>0</v>
      </c>
      <c r="N382" s="131">
        <f>'Anchor-AI'!R380</f>
        <v>0</v>
      </c>
      <c r="O382" s="131">
        <f>'Anchor-AI'!S380</f>
        <v>0</v>
      </c>
      <c r="P382" s="131">
        <f>'Anchor-AI'!T380</f>
        <v>0</v>
      </c>
      <c r="Q382" s="131">
        <f>'Anchor-AI'!U380</f>
        <v>0</v>
      </c>
      <c r="R382" s="131">
        <f>'Anchor-AI'!V380</f>
        <v>0</v>
      </c>
      <c r="S382" s="131">
        <f>'Anchor-AI'!W380</f>
        <v>0</v>
      </c>
      <c r="T382" s="131">
        <f>'Anchor-AI'!X380</f>
        <v>0</v>
      </c>
      <c r="U382" s="131">
        <f>10*LOG10(1/((Summary!$C$75/10^(R382/10)+Summary!$C$76/10^(S382/10)+Summary!$C$77/10^(T382/10))/Summary!$C$78))</f>
        <v>0</v>
      </c>
      <c r="V382" s="131">
        <f>'Anchor-AI'!Y380</f>
        <v>0</v>
      </c>
      <c r="W382" s="131">
        <f>'Anchor-AI'!Z380</f>
        <v>0</v>
      </c>
      <c r="X382" s="132">
        <f t="shared" si="27"/>
        <v>0</v>
      </c>
      <c r="Y382" s="133"/>
      <c r="Z382" s="130">
        <f>'Test-AI'!L380</f>
        <v>0</v>
      </c>
      <c r="AA382" s="380">
        <f>'Test-AI'!M380</f>
        <v>0</v>
      </c>
      <c r="AB382" s="380">
        <f>'Test-AI'!N380</f>
        <v>0</v>
      </c>
      <c r="AC382" s="380">
        <f>'Test-AI'!O380</f>
        <v>0</v>
      </c>
      <c r="AD382" s="380">
        <f>(Summary!$C$58*AA382+Summary!$C$59*AB382+Summary!$C$60*AC382)/Summary!$C$61</f>
        <v>0</v>
      </c>
      <c r="AE382" s="380">
        <f>'Test-AI'!P380</f>
        <v>0</v>
      </c>
      <c r="AF382" s="380">
        <f>'Test-AI'!Q380</f>
        <v>0</v>
      </c>
      <c r="AG382" s="380">
        <f>'Test-AI'!R380</f>
        <v>0</v>
      </c>
      <c r="AH382" s="380">
        <f>'Test-AI'!S380</f>
        <v>0</v>
      </c>
      <c r="AI382" s="380">
        <f>'Test-AI'!T380</f>
        <v>0</v>
      </c>
      <c r="AJ382" s="380">
        <f>'Test-AI'!U380</f>
        <v>0</v>
      </c>
      <c r="AK382" s="380">
        <f>'Test-AI'!V380</f>
        <v>0</v>
      </c>
      <c r="AL382" s="380">
        <f>'Test-AI'!W380</f>
        <v>0</v>
      </c>
      <c r="AM382" s="380">
        <f>'Test-AI'!X380</f>
        <v>0</v>
      </c>
      <c r="AN382" s="380">
        <f>10*LOG10(1/((Summary!$C$75/10^(AK382/10)+Summary!$C$76/10^(AL382/10)+Summary!$C$77/10^(AM382/10))/Summary!$C$78))</f>
        <v>0</v>
      </c>
      <c r="AO382" s="131">
        <f>'Test-AI'!Y380</f>
        <v>0</v>
      </c>
      <c r="AP382" s="131">
        <f>'Test-AI'!Z380</f>
        <v>0</v>
      </c>
      <c r="AQ382" s="132">
        <f t="shared" si="24"/>
        <v>0</v>
      </c>
      <c r="AR382" s="134" t="e">
        <f t="shared" si="25"/>
        <v>#DIV/0!</v>
      </c>
      <c r="AS382" s="135" t="e">
        <f t="shared" si="26"/>
        <v>#DIV/0!</v>
      </c>
      <c r="AT382" s="136"/>
      <c r="AU382" s="136"/>
      <c r="AV382" s="495" t="s">
        <v>121</v>
      </c>
      <c r="AW382" s="478" t="e" cm="1">
        <f t="array" ref="AW382">bdRateExtend($G382:$G385,H382:H385,$Z382:$Z385,AA382:AA385)</f>
        <v>#VALUE!</v>
      </c>
      <c r="AX382" s="479" t="e" cm="1">
        <f t="array" ref="AX382">bdRateExtend($G382:$G387,H382:H387,$Z382:$Z387,AA382:AA387)</f>
        <v>#VALUE!</v>
      </c>
      <c r="AY382" s="479" t="e" cm="1">
        <f t="array" ref="AY382">bdRateExtend($G382:$G387,I382:I387,$Z382:$Z387,AB382:AB387)</f>
        <v>#VALUE!</v>
      </c>
      <c r="AZ382" s="496" t="e" cm="1">
        <f t="array" ref="AZ382">bdRateExtend($G382:$G387,J382:J387,$Z382:$Z387,AC382:AC387)</f>
        <v>#VALUE!</v>
      </c>
      <c r="BA382" s="496" t="e" cm="1">
        <f t="array" ref="BA382">bdRateExtend($G382:$G387,K382:K387,$Z382:$Z387,AD382:AD387)</f>
        <v>#VALUE!</v>
      </c>
      <c r="BB382" s="479" t="e">
        <f>(Summary!$C$89*AX382+Summary!$C$90*AY382+Summary!$C$91*AZ382)/Summary!$C$92</f>
        <v>#VALUE!</v>
      </c>
      <c r="BC382" s="478" t="e" cm="1">
        <f t="array" ref="BC382">bdRateExtend($G382:$G385,L382:L385,$Z382:$Z385,AE382:AE385)</f>
        <v>#VALUE!</v>
      </c>
      <c r="BD382" s="475" t="e" cm="1">
        <f t="array" ref="BD382">bdRateExtend($G382:$G387,L382:L387,$Z382:$Z387,AE382:AE387)</f>
        <v>#VALUE!</v>
      </c>
      <c r="BE382" s="478" t="e" cm="1">
        <f t="array" ref="BE382">bdRateExtend($G382:$G385,M382:M385,$Z382:$Z385,AF382:AF385)</f>
        <v>#VALUE!</v>
      </c>
      <c r="BF382" s="475" t="e" cm="1">
        <f t="array" ref="BF382">bdRateExtend($G382:$G387,M382:M387,$Z382:$Z387,AF382:AF387)</f>
        <v>#VALUE!</v>
      </c>
      <c r="BG382" s="474" t="e" cm="1">
        <f t="array" ref="BG382">bdRateExtend($G382:$G385,N382:N385,$Z382:$Z385,AG382:AG385,"None", FALSE,1)</f>
        <v>#VALUE!</v>
      </c>
      <c r="BH382" s="475" t="e" cm="1">
        <f t="array" ref="BH382">bdRateExtend($G382:$G387,N382:N387,$Z382:$Z387,AG382:AG387,"None", FALSE,1)</f>
        <v>#VALUE!</v>
      </c>
      <c r="BI382" s="474" t="e" cm="1">
        <f t="array" ref="BI382">bdRateExtend($G382:$G385,O382:O385,$Z382:$Z385,AH382:AH385,"None", FALSE,1)</f>
        <v>#VALUE!</v>
      </c>
      <c r="BJ382" s="475" t="e" cm="1">
        <f t="array" ref="BJ382">bdRateExtend($G382:$G387,O382:O387,$Z382:$Z387,AH382:AH387,"None", FALSE,1)</f>
        <v>#VALUE!</v>
      </c>
      <c r="BK382" s="478" t="e" cm="1">
        <f t="array" ref="BK382">bdRateExtend($G382:$G385,P382:P385,$Z382:$Z385,AI382:AI385)</f>
        <v>#VALUE!</v>
      </c>
      <c r="BL382" s="475" t="e" cm="1">
        <f t="array" ref="BL382">bdRateExtend($G382:$G387,P382:P387,$Z382:$Z387,AI382:AI387)</f>
        <v>#VALUE!</v>
      </c>
      <c r="BM382" s="478" t="e" cm="1">
        <f t="array" ref="BM382">bdRateExtend($G382:$G385,Q382:Q385,$Z382:$Z385,AJ382:AJ385)</f>
        <v>#VALUE!</v>
      </c>
      <c r="BN382" s="475" t="e" cm="1">
        <f t="array" ref="BN382">bdRateExtend($G382:$G387,Q382:Q387,$Z382:$Z387,AJ382:AJ387)</f>
        <v>#VALUE!</v>
      </c>
      <c r="BO382" s="478" t="e" cm="1">
        <f t="array" ref="BO382">bdRateExtend($G382:$G385,R382:R385,$Z382:$Z385,AK382:AK385)</f>
        <v>#VALUE!</v>
      </c>
      <c r="BP382" s="479" t="e" cm="1">
        <f t="array" ref="BP382">bdRateExtend($G382:$G387,R382:R387,$Z382:$Z387,AK382:AK387)</f>
        <v>#VALUE!</v>
      </c>
      <c r="BQ382" s="479" t="e" cm="1">
        <f t="array" ref="BQ382">bdRateExtend($G382:$G387,S382:S387,$Z382:$Z387,AL382:AL387)</f>
        <v>#VALUE!</v>
      </c>
      <c r="BR382" s="479" t="e" cm="1">
        <f t="array" ref="BR382">bdRateExtend($G382:$G387,T382:T387,$Z382:$Z387,AM382:AM387)</f>
        <v>#VALUE!</v>
      </c>
      <c r="BS382" s="479" t="e" cm="1">
        <f t="array" ref="BS382">bdRateExtend($G382:$G387,U382:U387,$Z382:$Z387,AN382:AN387)</f>
        <v>#VALUE!</v>
      </c>
      <c r="BT382" s="479" t="e">
        <f>(Summary!$C$103*BP382+Summary!$C$104*BQ382+Summary!$C$105*BR382)/Summary!$C$106</f>
        <v>#VALUE!</v>
      </c>
      <c r="BU382" s="462" cm="1">
        <f t="array" ref="BU382">testVMAFRange($G382:$G385,N382:N385,$Z382:$Z385,AG382:AG385)</f>
        <v>0</v>
      </c>
      <c r="BV382" s="464" cm="1">
        <f t="array" ref="BV382">testVMAFRange($G382:$G387,N382:N387,$Z382:$Z387,AG382:AG387)</f>
        <v>0</v>
      </c>
      <c r="BW382" s="462" cm="1">
        <f t="array" ref="BW382">testVMAFRange($G382:$G385,O382:O385,$Z382:$Z385,AH382:AH385)</f>
        <v>0</v>
      </c>
      <c r="BX382" s="464" cm="1">
        <f t="array" ref="BX382">testVMAFRange($G382:$G387,O382:O387,$Z382:$Z387,AH382:AH387)</f>
        <v>0</v>
      </c>
    </row>
    <row r="383" spans="1:76" ht="17" customHeight="1" x14ac:dyDescent="0.35">
      <c r="A383" s="516"/>
      <c r="B383" s="483"/>
      <c r="C383" s="520"/>
      <c r="D383" s="490"/>
      <c r="E383" s="493"/>
      <c r="F383" s="138">
        <v>23</v>
      </c>
      <c r="G383" s="139">
        <f>'Anchor-AI'!L381</f>
        <v>0</v>
      </c>
      <c r="H383" s="140">
        <f>'Anchor-AI'!M381</f>
        <v>0</v>
      </c>
      <c r="I383" s="140">
        <f>'Anchor-AI'!N381</f>
        <v>0</v>
      </c>
      <c r="J383" s="140">
        <f>'Anchor-AI'!O381</f>
        <v>0</v>
      </c>
      <c r="K383" s="140">
        <f>(Summary!$C$58*H383+Summary!$C$59*I383+Summary!$C$60*J383)/Summary!$C$61</f>
        <v>0</v>
      </c>
      <c r="L383" s="140">
        <f>'Anchor-AI'!P381</f>
        <v>0</v>
      </c>
      <c r="M383" s="140">
        <f>'Anchor-AI'!Q381</f>
        <v>0</v>
      </c>
      <c r="N383" s="140">
        <f>'Anchor-AI'!R381</f>
        <v>0</v>
      </c>
      <c r="O383" s="140">
        <f>'Anchor-AI'!S381</f>
        <v>0</v>
      </c>
      <c r="P383" s="140">
        <f>'Anchor-AI'!T381</f>
        <v>0</v>
      </c>
      <c r="Q383" s="140">
        <f>'Anchor-AI'!U381</f>
        <v>0</v>
      </c>
      <c r="R383" s="140">
        <f>'Anchor-AI'!V381</f>
        <v>0</v>
      </c>
      <c r="S383" s="140">
        <f>'Anchor-AI'!W381</f>
        <v>0</v>
      </c>
      <c r="T383" s="140">
        <f>'Anchor-AI'!X381</f>
        <v>0</v>
      </c>
      <c r="U383" s="140">
        <f>10*LOG10(1/((Summary!$C$75/10^(R383/10)+Summary!$C$76/10^(S383/10)+Summary!$C$77/10^(T383/10))/Summary!$C$78))</f>
        <v>0</v>
      </c>
      <c r="V383" s="140">
        <f>'Anchor-AI'!Y381</f>
        <v>0</v>
      </c>
      <c r="W383" s="140">
        <f>'Anchor-AI'!Z381</f>
        <v>0</v>
      </c>
      <c r="X383" s="141">
        <f t="shared" si="27"/>
        <v>0</v>
      </c>
      <c r="Y383" s="133"/>
      <c r="Z383" s="139">
        <f>'Test-AI'!L381</f>
        <v>0</v>
      </c>
      <c r="AA383" s="381">
        <f>'Test-AI'!M381</f>
        <v>0</v>
      </c>
      <c r="AB383" s="381">
        <f>'Test-AI'!N381</f>
        <v>0</v>
      </c>
      <c r="AC383" s="381">
        <f>'Test-AI'!O381</f>
        <v>0</v>
      </c>
      <c r="AD383" s="381">
        <f>(Summary!$C$58*AA383+Summary!$C$59*AB383+Summary!$C$60*AC383)/Summary!$C$61</f>
        <v>0</v>
      </c>
      <c r="AE383" s="381">
        <f>'Test-AI'!P381</f>
        <v>0</v>
      </c>
      <c r="AF383" s="381">
        <f>'Test-AI'!Q381</f>
        <v>0</v>
      </c>
      <c r="AG383" s="381">
        <f>'Test-AI'!R381</f>
        <v>0</v>
      </c>
      <c r="AH383" s="381">
        <f>'Test-AI'!S381</f>
        <v>0</v>
      </c>
      <c r="AI383" s="381">
        <f>'Test-AI'!T381</f>
        <v>0</v>
      </c>
      <c r="AJ383" s="381">
        <f>'Test-AI'!U381</f>
        <v>0</v>
      </c>
      <c r="AK383" s="381">
        <f>'Test-AI'!V381</f>
        <v>0</v>
      </c>
      <c r="AL383" s="381">
        <f>'Test-AI'!W381</f>
        <v>0</v>
      </c>
      <c r="AM383" s="381">
        <f>'Test-AI'!X381</f>
        <v>0</v>
      </c>
      <c r="AN383" s="381">
        <f>10*LOG10(1/((Summary!$C$75/10^(AK383/10)+Summary!$C$76/10^(AL383/10)+Summary!$C$77/10^(AM383/10))/Summary!$C$78))</f>
        <v>0</v>
      </c>
      <c r="AO383" s="140">
        <f>'Test-AI'!Y381</f>
        <v>0</v>
      </c>
      <c r="AP383" s="140">
        <f>'Test-AI'!Z381</f>
        <v>0</v>
      </c>
      <c r="AQ383" s="141">
        <f t="shared" si="24"/>
        <v>0</v>
      </c>
      <c r="AR383" s="142" t="e">
        <f t="shared" si="25"/>
        <v>#DIV/0!</v>
      </c>
      <c r="AS383" s="143" t="e">
        <f t="shared" si="26"/>
        <v>#DIV/0!</v>
      </c>
      <c r="AT383" s="136"/>
      <c r="AU383" s="136"/>
      <c r="AV383" s="467"/>
      <c r="AW383" s="468"/>
      <c r="AX383" s="480"/>
      <c r="AY383" s="480"/>
      <c r="AZ383" s="497"/>
      <c r="BA383" s="497"/>
      <c r="BB383" s="480"/>
      <c r="BC383" s="468"/>
      <c r="BD383" s="476"/>
      <c r="BE383" s="468"/>
      <c r="BF383" s="476"/>
      <c r="BG383" s="469"/>
      <c r="BH383" s="476"/>
      <c r="BI383" s="469"/>
      <c r="BJ383" s="476"/>
      <c r="BK383" s="468"/>
      <c r="BL383" s="476"/>
      <c r="BM383" s="468"/>
      <c r="BN383" s="476"/>
      <c r="BO383" s="468"/>
      <c r="BP383" s="480"/>
      <c r="BQ383" s="480"/>
      <c r="BR383" s="480"/>
      <c r="BS383" s="480"/>
      <c r="BT383" s="480"/>
      <c r="BU383" s="463"/>
      <c r="BV383" s="465"/>
      <c r="BW383" s="463"/>
      <c r="BX383" s="465"/>
    </row>
    <row r="384" spans="1:76" ht="17" customHeight="1" x14ac:dyDescent="0.35">
      <c r="A384" s="516"/>
      <c r="B384" s="483"/>
      <c r="C384" s="520"/>
      <c r="D384" s="490"/>
      <c r="E384" s="493"/>
      <c r="F384" s="138">
        <v>31</v>
      </c>
      <c r="G384" s="139">
        <f>'Anchor-AI'!L382</f>
        <v>0</v>
      </c>
      <c r="H384" s="140">
        <f>'Anchor-AI'!M382</f>
        <v>0</v>
      </c>
      <c r="I384" s="140">
        <f>'Anchor-AI'!N382</f>
        <v>0</v>
      </c>
      <c r="J384" s="140">
        <f>'Anchor-AI'!O382</f>
        <v>0</v>
      </c>
      <c r="K384" s="140">
        <f>(Summary!$C$58*H384+Summary!$C$59*I384+Summary!$C$60*J384)/Summary!$C$61</f>
        <v>0</v>
      </c>
      <c r="L384" s="140">
        <f>'Anchor-AI'!P382</f>
        <v>0</v>
      </c>
      <c r="M384" s="140">
        <f>'Anchor-AI'!Q382</f>
        <v>0</v>
      </c>
      <c r="N384" s="140">
        <f>'Anchor-AI'!R382</f>
        <v>0</v>
      </c>
      <c r="O384" s="140">
        <f>'Anchor-AI'!S382</f>
        <v>0</v>
      </c>
      <c r="P384" s="140">
        <f>'Anchor-AI'!T382</f>
        <v>0</v>
      </c>
      <c r="Q384" s="140">
        <f>'Anchor-AI'!U382</f>
        <v>0</v>
      </c>
      <c r="R384" s="140">
        <f>'Anchor-AI'!V382</f>
        <v>0</v>
      </c>
      <c r="S384" s="140">
        <f>'Anchor-AI'!W382</f>
        <v>0</v>
      </c>
      <c r="T384" s="140">
        <f>'Anchor-AI'!X382</f>
        <v>0</v>
      </c>
      <c r="U384" s="140">
        <f>10*LOG10(1/((Summary!$C$75/10^(R384/10)+Summary!$C$76/10^(S384/10)+Summary!$C$77/10^(T384/10))/Summary!$C$78))</f>
        <v>0</v>
      </c>
      <c r="V384" s="140">
        <f>'Anchor-AI'!Y382</f>
        <v>0</v>
      </c>
      <c r="W384" s="140">
        <f>'Anchor-AI'!Z382</f>
        <v>0</v>
      </c>
      <c r="X384" s="141">
        <f t="shared" si="27"/>
        <v>0</v>
      </c>
      <c r="Y384" s="133"/>
      <c r="Z384" s="139">
        <f>'Test-AI'!L382</f>
        <v>0</v>
      </c>
      <c r="AA384" s="381">
        <f>'Test-AI'!M382</f>
        <v>0</v>
      </c>
      <c r="AB384" s="381">
        <f>'Test-AI'!N382</f>
        <v>0</v>
      </c>
      <c r="AC384" s="381">
        <f>'Test-AI'!O382</f>
        <v>0</v>
      </c>
      <c r="AD384" s="381">
        <f>(Summary!$C$58*AA384+Summary!$C$59*AB384+Summary!$C$60*AC384)/Summary!$C$61</f>
        <v>0</v>
      </c>
      <c r="AE384" s="381">
        <f>'Test-AI'!P382</f>
        <v>0</v>
      </c>
      <c r="AF384" s="381">
        <f>'Test-AI'!Q382</f>
        <v>0</v>
      </c>
      <c r="AG384" s="381">
        <f>'Test-AI'!R382</f>
        <v>0</v>
      </c>
      <c r="AH384" s="381">
        <f>'Test-AI'!S382</f>
        <v>0</v>
      </c>
      <c r="AI384" s="381">
        <f>'Test-AI'!T382</f>
        <v>0</v>
      </c>
      <c r="AJ384" s="381">
        <f>'Test-AI'!U382</f>
        <v>0</v>
      </c>
      <c r="AK384" s="381">
        <f>'Test-AI'!V382</f>
        <v>0</v>
      </c>
      <c r="AL384" s="381">
        <f>'Test-AI'!W382</f>
        <v>0</v>
      </c>
      <c r="AM384" s="381">
        <f>'Test-AI'!X382</f>
        <v>0</v>
      </c>
      <c r="AN384" s="381">
        <f>10*LOG10(1/((Summary!$C$75/10^(AK384/10)+Summary!$C$76/10^(AL384/10)+Summary!$C$77/10^(AM384/10))/Summary!$C$78))</f>
        <v>0</v>
      </c>
      <c r="AO384" s="140">
        <f>'Test-AI'!Y382</f>
        <v>0</v>
      </c>
      <c r="AP384" s="140">
        <f>'Test-AI'!Z382</f>
        <v>0</v>
      </c>
      <c r="AQ384" s="141">
        <f t="shared" si="24"/>
        <v>0</v>
      </c>
      <c r="AR384" s="142" t="e">
        <f t="shared" si="25"/>
        <v>#DIV/0!</v>
      </c>
      <c r="AS384" s="143" t="e">
        <f t="shared" si="26"/>
        <v>#DIV/0!</v>
      </c>
      <c r="AT384" s="136"/>
      <c r="AU384" s="136"/>
      <c r="AV384" s="467" t="s">
        <v>122</v>
      </c>
      <c r="AW384" s="468" t="e" cm="1">
        <f t="array" ref="AW384">bdRateExtend($G383:$G386,H383:H386,$Z383:$Z386,AA383:AA386)</f>
        <v>#VALUE!</v>
      </c>
      <c r="AX384" s="480"/>
      <c r="AY384" s="480"/>
      <c r="AZ384" s="497"/>
      <c r="BA384" s="497"/>
      <c r="BB384" s="480"/>
      <c r="BC384" s="468" t="e" cm="1">
        <f t="array" ref="BC384">bdRateExtend($G383:$G386,L383:L386,$Z383:$Z386,AE383:AE386)</f>
        <v>#VALUE!</v>
      </c>
      <c r="BD384" s="476"/>
      <c r="BE384" s="468" t="e" cm="1">
        <f t="array" ref="BE384">bdRateExtend($G383:$G386,M383:M386,$Z383:$Z386,AF383:AF386)</f>
        <v>#VALUE!</v>
      </c>
      <c r="BF384" s="476"/>
      <c r="BG384" s="469" t="e" cm="1">
        <f t="array" ref="BG384">bdRateExtend($G383:$G386,N383:N386,$Z383:$Z386,AG383:AG386,"None", FALSE,1)</f>
        <v>#VALUE!</v>
      </c>
      <c r="BH384" s="476"/>
      <c r="BI384" s="469" t="e" cm="1">
        <f t="array" ref="BI384">bdRateExtend($G383:$G386,O383:O386,$Z383:$Z386,AH383:AH386,"None", FALSE,1)</f>
        <v>#VALUE!</v>
      </c>
      <c r="BJ384" s="476"/>
      <c r="BK384" s="468" t="e" cm="1">
        <f t="array" ref="BK384">bdRateExtend($G383:$G386,P383:P386,$Z383:$Z386,AI383:AI386)</f>
        <v>#VALUE!</v>
      </c>
      <c r="BL384" s="476"/>
      <c r="BM384" s="468" t="e" cm="1">
        <f t="array" ref="BM384">bdRateExtend($G383:$G386,Q383:Q386,$Z383:$Z386,AJ383:AJ386)</f>
        <v>#VALUE!</v>
      </c>
      <c r="BN384" s="476"/>
      <c r="BO384" s="468" t="e" cm="1">
        <f t="array" ref="BO384">bdRateExtend($G383:$G386,R383:R386,$Z383:$Z386,AK383:AK386)</f>
        <v>#VALUE!</v>
      </c>
      <c r="BP384" s="480"/>
      <c r="BQ384" s="480"/>
      <c r="BR384" s="480"/>
      <c r="BS384" s="480"/>
      <c r="BT384" s="480"/>
      <c r="BU384" s="463" cm="1">
        <f t="array" ref="BU384">testVMAFRange($G383:$G386,N383:N386,$Z383:$Z386,AG383:AG386)</f>
        <v>0</v>
      </c>
      <c r="BV384" s="465"/>
      <c r="BW384" s="463" cm="1">
        <f t="array" ref="BW384">testVMAFRange($G383:$G386,O383:O386,$Z383:$Z386,AH383:AH386)</f>
        <v>0</v>
      </c>
      <c r="BX384" s="465"/>
    </row>
    <row r="385" spans="1:76" ht="17" customHeight="1" x14ac:dyDescent="0.35">
      <c r="A385" s="516"/>
      <c r="B385" s="483"/>
      <c r="C385" s="520"/>
      <c r="D385" s="490"/>
      <c r="E385" s="493"/>
      <c r="F385" s="138">
        <v>39</v>
      </c>
      <c r="G385" s="139">
        <f>'Anchor-AI'!L383</f>
        <v>0</v>
      </c>
      <c r="H385" s="140">
        <f>'Anchor-AI'!M383</f>
        <v>0</v>
      </c>
      <c r="I385" s="140">
        <f>'Anchor-AI'!N383</f>
        <v>0</v>
      </c>
      <c r="J385" s="140">
        <f>'Anchor-AI'!O383</f>
        <v>0</v>
      </c>
      <c r="K385" s="140">
        <f>(Summary!$C$58*H385+Summary!$C$59*I385+Summary!$C$60*J385)/Summary!$C$61</f>
        <v>0</v>
      </c>
      <c r="L385" s="140">
        <f>'Anchor-AI'!P383</f>
        <v>0</v>
      </c>
      <c r="M385" s="140">
        <f>'Anchor-AI'!Q383</f>
        <v>0</v>
      </c>
      <c r="N385" s="140">
        <f>'Anchor-AI'!R383</f>
        <v>0</v>
      </c>
      <c r="O385" s="140">
        <f>'Anchor-AI'!S383</f>
        <v>0</v>
      </c>
      <c r="P385" s="140">
        <f>'Anchor-AI'!T383</f>
        <v>0</v>
      </c>
      <c r="Q385" s="140">
        <f>'Anchor-AI'!U383</f>
        <v>0</v>
      </c>
      <c r="R385" s="140">
        <f>'Anchor-AI'!V383</f>
        <v>0</v>
      </c>
      <c r="S385" s="140">
        <f>'Anchor-AI'!W383</f>
        <v>0</v>
      </c>
      <c r="T385" s="140">
        <f>'Anchor-AI'!X383</f>
        <v>0</v>
      </c>
      <c r="U385" s="140">
        <f>10*LOG10(1/((Summary!$C$75/10^(R385/10)+Summary!$C$76/10^(S385/10)+Summary!$C$77/10^(T385/10))/Summary!$C$78))</f>
        <v>0</v>
      </c>
      <c r="V385" s="140">
        <f>'Anchor-AI'!Y383</f>
        <v>0</v>
      </c>
      <c r="W385" s="140">
        <f>'Anchor-AI'!Z383</f>
        <v>0</v>
      </c>
      <c r="X385" s="141">
        <f t="shared" si="27"/>
        <v>0</v>
      </c>
      <c r="Y385" s="133"/>
      <c r="Z385" s="139">
        <f>'Test-AI'!L383</f>
        <v>0</v>
      </c>
      <c r="AA385" s="381">
        <f>'Test-AI'!M383</f>
        <v>0</v>
      </c>
      <c r="AB385" s="381">
        <f>'Test-AI'!N383</f>
        <v>0</v>
      </c>
      <c r="AC385" s="381">
        <f>'Test-AI'!O383</f>
        <v>0</v>
      </c>
      <c r="AD385" s="381">
        <f>(Summary!$C$58*AA385+Summary!$C$59*AB385+Summary!$C$60*AC385)/Summary!$C$61</f>
        <v>0</v>
      </c>
      <c r="AE385" s="381">
        <f>'Test-AI'!P383</f>
        <v>0</v>
      </c>
      <c r="AF385" s="381">
        <f>'Test-AI'!Q383</f>
        <v>0</v>
      </c>
      <c r="AG385" s="381">
        <f>'Test-AI'!R383</f>
        <v>0</v>
      </c>
      <c r="AH385" s="381">
        <f>'Test-AI'!S383</f>
        <v>0</v>
      </c>
      <c r="AI385" s="381">
        <f>'Test-AI'!T383</f>
        <v>0</v>
      </c>
      <c r="AJ385" s="381">
        <f>'Test-AI'!U383</f>
        <v>0</v>
      </c>
      <c r="AK385" s="381">
        <f>'Test-AI'!V383</f>
        <v>0</v>
      </c>
      <c r="AL385" s="381">
        <f>'Test-AI'!W383</f>
        <v>0</v>
      </c>
      <c r="AM385" s="381">
        <f>'Test-AI'!X383</f>
        <v>0</v>
      </c>
      <c r="AN385" s="381">
        <f>10*LOG10(1/((Summary!$C$75/10^(AK385/10)+Summary!$C$76/10^(AL385/10)+Summary!$C$77/10^(AM385/10))/Summary!$C$78))</f>
        <v>0</v>
      </c>
      <c r="AO385" s="140">
        <f>'Test-AI'!Y383</f>
        <v>0</v>
      </c>
      <c r="AP385" s="140">
        <f>'Test-AI'!Z383</f>
        <v>0</v>
      </c>
      <c r="AQ385" s="141">
        <f t="shared" si="24"/>
        <v>0</v>
      </c>
      <c r="AR385" s="142" t="e">
        <f t="shared" si="25"/>
        <v>#DIV/0!</v>
      </c>
      <c r="AS385" s="143" t="e">
        <f t="shared" si="26"/>
        <v>#DIV/0!</v>
      </c>
      <c r="AT385" s="136"/>
      <c r="AU385" s="136"/>
      <c r="AV385" s="467"/>
      <c r="AW385" s="468"/>
      <c r="AX385" s="480"/>
      <c r="AY385" s="480"/>
      <c r="AZ385" s="497"/>
      <c r="BA385" s="497"/>
      <c r="BB385" s="480"/>
      <c r="BC385" s="468"/>
      <c r="BD385" s="476"/>
      <c r="BE385" s="468"/>
      <c r="BF385" s="476"/>
      <c r="BG385" s="469"/>
      <c r="BH385" s="476"/>
      <c r="BI385" s="469"/>
      <c r="BJ385" s="476"/>
      <c r="BK385" s="468"/>
      <c r="BL385" s="476"/>
      <c r="BM385" s="468"/>
      <c r="BN385" s="476"/>
      <c r="BO385" s="468"/>
      <c r="BP385" s="480"/>
      <c r="BQ385" s="480"/>
      <c r="BR385" s="480"/>
      <c r="BS385" s="480"/>
      <c r="BT385" s="480"/>
      <c r="BU385" s="463"/>
      <c r="BV385" s="465"/>
      <c r="BW385" s="463"/>
      <c r="BX385" s="465"/>
    </row>
    <row r="386" spans="1:76" ht="17" customHeight="1" x14ac:dyDescent="0.35">
      <c r="A386" s="516"/>
      <c r="B386" s="483"/>
      <c r="C386" s="520"/>
      <c r="D386" s="490"/>
      <c r="E386" s="493"/>
      <c r="F386" s="138">
        <v>47</v>
      </c>
      <c r="G386" s="139">
        <f>'Anchor-AI'!L384</f>
        <v>0</v>
      </c>
      <c r="H386" s="140">
        <f>'Anchor-AI'!M384</f>
        <v>0</v>
      </c>
      <c r="I386" s="140">
        <f>'Anchor-AI'!N384</f>
        <v>0</v>
      </c>
      <c r="J386" s="140">
        <f>'Anchor-AI'!O384</f>
        <v>0</v>
      </c>
      <c r="K386" s="140">
        <f>(Summary!$C$58*H386+Summary!$C$59*I386+Summary!$C$60*J386)/Summary!$C$61</f>
        <v>0</v>
      </c>
      <c r="L386" s="140">
        <f>'Anchor-AI'!P384</f>
        <v>0</v>
      </c>
      <c r="M386" s="140">
        <f>'Anchor-AI'!Q384</f>
        <v>0</v>
      </c>
      <c r="N386" s="140">
        <f>'Anchor-AI'!R384</f>
        <v>0</v>
      </c>
      <c r="O386" s="140">
        <f>'Anchor-AI'!S384</f>
        <v>0</v>
      </c>
      <c r="P386" s="140">
        <f>'Anchor-AI'!T384</f>
        <v>0</v>
      </c>
      <c r="Q386" s="140">
        <f>'Anchor-AI'!U384</f>
        <v>0</v>
      </c>
      <c r="R386" s="140">
        <f>'Anchor-AI'!V384</f>
        <v>0</v>
      </c>
      <c r="S386" s="140">
        <f>'Anchor-AI'!W384</f>
        <v>0</v>
      </c>
      <c r="T386" s="140">
        <f>'Anchor-AI'!X384</f>
        <v>0</v>
      </c>
      <c r="U386" s="140">
        <f>10*LOG10(1/((Summary!$C$75/10^(R386/10)+Summary!$C$76/10^(S386/10)+Summary!$C$77/10^(T386/10))/Summary!$C$78))</f>
        <v>0</v>
      </c>
      <c r="V386" s="140">
        <f>'Anchor-AI'!Y384</f>
        <v>0</v>
      </c>
      <c r="W386" s="140">
        <f>'Anchor-AI'!Z384</f>
        <v>0</v>
      </c>
      <c r="X386" s="141">
        <f t="shared" si="27"/>
        <v>0</v>
      </c>
      <c r="Y386" s="133"/>
      <c r="Z386" s="139">
        <f>'Test-AI'!L384</f>
        <v>0</v>
      </c>
      <c r="AA386" s="381">
        <f>'Test-AI'!M384</f>
        <v>0</v>
      </c>
      <c r="AB386" s="381">
        <f>'Test-AI'!N384</f>
        <v>0</v>
      </c>
      <c r="AC386" s="381">
        <f>'Test-AI'!O384</f>
        <v>0</v>
      </c>
      <c r="AD386" s="381">
        <f>(Summary!$C$58*AA386+Summary!$C$59*AB386+Summary!$C$60*AC386)/Summary!$C$61</f>
        <v>0</v>
      </c>
      <c r="AE386" s="381">
        <f>'Test-AI'!P384</f>
        <v>0</v>
      </c>
      <c r="AF386" s="381">
        <f>'Test-AI'!Q384</f>
        <v>0</v>
      </c>
      <c r="AG386" s="381">
        <f>'Test-AI'!R384</f>
        <v>0</v>
      </c>
      <c r="AH386" s="381">
        <f>'Test-AI'!S384</f>
        <v>0</v>
      </c>
      <c r="AI386" s="381">
        <f>'Test-AI'!T384</f>
        <v>0</v>
      </c>
      <c r="AJ386" s="381">
        <f>'Test-AI'!U384</f>
        <v>0</v>
      </c>
      <c r="AK386" s="381">
        <f>'Test-AI'!V384</f>
        <v>0</v>
      </c>
      <c r="AL386" s="381">
        <f>'Test-AI'!W384</f>
        <v>0</v>
      </c>
      <c r="AM386" s="381">
        <f>'Test-AI'!X384</f>
        <v>0</v>
      </c>
      <c r="AN386" s="381">
        <f>10*LOG10(1/((Summary!$C$75/10^(AK386/10)+Summary!$C$76/10^(AL386/10)+Summary!$C$77/10^(AM386/10))/Summary!$C$78))</f>
        <v>0</v>
      </c>
      <c r="AO386" s="140">
        <f>'Test-AI'!Y384</f>
        <v>0</v>
      </c>
      <c r="AP386" s="140">
        <f>'Test-AI'!Z384</f>
        <v>0</v>
      </c>
      <c r="AQ386" s="141">
        <f t="shared" si="24"/>
        <v>0</v>
      </c>
      <c r="AR386" s="142" t="e">
        <f t="shared" si="25"/>
        <v>#DIV/0!</v>
      </c>
      <c r="AS386" s="143" t="e">
        <f t="shared" si="26"/>
        <v>#DIV/0!</v>
      </c>
      <c r="AT386" s="136"/>
      <c r="AU386" s="136"/>
      <c r="AV386" s="467" t="s">
        <v>123</v>
      </c>
      <c r="AW386" s="468" t="e" cm="1">
        <f t="array" ref="AW386">bdRateExtend($G384:$G387,H384:H387,$Z384:$Z387,AA384:AA387)</f>
        <v>#VALUE!</v>
      </c>
      <c r="AX386" s="480"/>
      <c r="AY386" s="480"/>
      <c r="AZ386" s="497"/>
      <c r="BA386" s="497"/>
      <c r="BB386" s="480"/>
      <c r="BC386" s="468" t="e" cm="1">
        <f t="array" ref="BC386">bdRateExtend($G384:$G387,L384:L387,$Z384:$Z387,AE384:AE387)</f>
        <v>#VALUE!</v>
      </c>
      <c r="BD386" s="476"/>
      <c r="BE386" s="468" t="e" cm="1">
        <f t="array" ref="BE386">bdRateExtend($G384:$G387,M384:M387,$Z384:$Z387,AF384:AF387)</f>
        <v>#VALUE!</v>
      </c>
      <c r="BF386" s="476"/>
      <c r="BG386" s="469" t="e" cm="1">
        <f t="array" ref="BG386">bdRateExtend($G384:$G387,N384:N387,$Z384:$Z387,AG384:AG387,"None", FALSE,1)</f>
        <v>#VALUE!</v>
      </c>
      <c r="BH386" s="476"/>
      <c r="BI386" s="469" t="e" cm="1">
        <f t="array" ref="BI386">bdRateExtend($G384:$G387,O384:O387,$Z384:$Z387,AH384:AH387,"None", FALSE,1)</f>
        <v>#VALUE!</v>
      </c>
      <c r="BJ386" s="476"/>
      <c r="BK386" s="468" t="e" cm="1">
        <f t="array" ref="BK386">bdRateExtend($G384:$G387,P384:P387,$Z384:$Z387,AI384:AI387)</f>
        <v>#VALUE!</v>
      </c>
      <c r="BL386" s="476"/>
      <c r="BM386" s="468" t="e" cm="1">
        <f t="array" ref="BM386">bdRateExtend($G384:$G387,Q384:Q387,$Z384:$Z387,AJ384:AJ387)</f>
        <v>#VALUE!</v>
      </c>
      <c r="BN386" s="476"/>
      <c r="BO386" s="468" t="e" cm="1">
        <f t="array" ref="BO386">bdRateExtend($G384:$G387,R384:R387,$Z384:$Z387,AK384:AK387)</f>
        <v>#VALUE!</v>
      </c>
      <c r="BP386" s="480"/>
      <c r="BQ386" s="480"/>
      <c r="BR386" s="480"/>
      <c r="BS386" s="480"/>
      <c r="BT386" s="480"/>
      <c r="BU386" s="463" cm="1">
        <f t="array" ref="BU386">testVMAFRange($G384:$G387,N384:N387,$Z384:$Z387,AG384:AG387)</f>
        <v>0</v>
      </c>
      <c r="BV386" s="465"/>
      <c r="BW386" s="463" cm="1">
        <f t="array" ref="BW386">testVMAFRange($G384:$G387,O384:O387,$Z384:$Z387,AH384:AH387)</f>
        <v>0</v>
      </c>
      <c r="BX386" s="465"/>
    </row>
    <row r="387" spans="1:76" ht="17" customHeight="1" thickBot="1" x14ac:dyDescent="0.4">
      <c r="A387" s="517"/>
      <c r="B387" s="518"/>
      <c r="C387" s="521"/>
      <c r="D387" s="522"/>
      <c r="E387" s="523"/>
      <c r="F387" s="144">
        <v>55</v>
      </c>
      <c r="G387" s="145">
        <f>'Anchor-AI'!L385</f>
        <v>0</v>
      </c>
      <c r="H387" s="146">
        <f>'Anchor-AI'!M385</f>
        <v>0</v>
      </c>
      <c r="I387" s="146">
        <f>'Anchor-AI'!N385</f>
        <v>0</v>
      </c>
      <c r="J387" s="146">
        <f>'Anchor-AI'!O385</f>
        <v>0</v>
      </c>
      <c r="K387" s="146">
        <f>(Summary!$C$58*H387+Summary!$C$59*I387+Summary!$C$60*J387)/Summary!$C$61</f>
        <v>0</v>
      </c>
      <c r="L387" s="146">
        <f>'Anchor-AI'!P385</f>
        <v>0</v>
      </c>
      <c r="M387" s="146">
        <f>'Anchor-AI'!Q385</f>
        <v>0</v>
      </c>
      <c r="N387" s="146">
        <f>'Anchor-AI'!R385</f>
        <v>0</v>
      </c>
      <c r="O387" s="146">
        <f>'Anchor-AI'!S385</f>
        <v>0</v>
      </c>
      <c r="P387" s="146">
        <f>'Anchor-AI'!T385</f>
        <v>0</v>
      </c>
      <c r="Q387" s="146">
        <f>'Anchor-AI'!U385</f>
        <v>0</v>
      </c>
      <c r="R387" s="146">
        <f>'Anchor-AI'!V385</f>
        <v>0</v>
      </c>
      <c r="S387" s="146">
        <f>'Anchor-AI'!W385</f>
        <v>0</v>
      </c>
      <c r="T387" s="146">
        <f>'Anchor-AI'!X385</f>
        <v>0</v>
      </c>
      <c r="U387" s="146">
        <f>10*LOG10(1/((Summary!$C$75/10^(R387/10)+Summary!$C$76/10^(S387/10)+Summary!$C$77/10^(T387/10))/Summary!$C$78))</f>
        <v>0</v>
      </c>
      <c r="V387" s="140">
        <f>'Anchor-AI'!Y385</f>
        <v>0</v>
      </c>
      <c r="W387" s="140">
        <f>'Anchor-AI'!Z385</f>
        <v>0</v>
      </c>
      <c r="X387" s="147">
        <f t="shared" si="27"/>
        <v>0</v>
      </c>
      <c r="Y387" s="133"/>
      <c r="Z387" s="145">
        <f>'Test-AI'!L385</f>
        <v>0</v>
      </c>
      <c r="AA387" s="382">
        <f>'Test-AI'!M385</f>
        <v>0</v>
      </c>
      <c r="AB387" s="382">
        <f>'Test-AI'!N385</f>
        <v>0</v>
      </c>
      <c r="AC387" s="382">
        <f>'Test-AI'!O385</f>
        <v>0</v>
      </c>
      <c r="AD387" s="382">
        <f>(Summary!$C$58*AA387+Summary!$C$59*AB387+Summary!$C$60*AC387)/Summary!$C$61</f>
        <v>0</v>
      </c>
      <c r="AE387" s="382">
        <f>'Test-AI'!P385</f>
        <v>0</v>
      </c>
      <c r="AF387" s="382">
        <f>'Test-AI'!Q385</f>
        <v>0</v>
      </c>
      <c r="AG387" s="382">
        <f>'Test-AI'!R385</f>
        <v>0</v>
      </c>
      <c r="AH387" s="382">
        <f>'Test-AI'!S385</f>
        <v>0</v>
      </c>
      <c r="AI387" s="382">
        <f>'Test-AI'!T385</f>
        <v>0</v>
      </c>
      <c r="AJ387" s="382">
        <f>'Test-AI'!U385</f>
        <v>0</v>
      </c>
      <c r="AK387" s="382">
        <f>'Test-AI'!V385</f>
        <v>0</v>
      </c>
      <c r="AL387" s="382">
        <f>'Test-AI'!W385</f>
        <v>0</v>
      </c>
      <c r="AM387" s="382">
        <f>'Test-AI'!X385</f>
        <v>0</v>
      </c>
      <c r="AN387" s="382">
        <f>10*LOG10(1/((Summary!$C$75/10^(AK387/10)+Summary!$C$76/10^(AL387/10)+Summary!$C$77/10^(AM387/10))/Summary!$C$78))</f>
        <v>0</v>
      </c>
      <c r="AO387" s="140">
        <f>'Test-AI'!Y385</f>
        <v>0</v>
      </c>
      <c r="AP387" s="140">
        <f>'Test-AI'!Z385</f>
        <v>0</v>
      </c>
      <c r="AQ387" s="147">
        <f t="shared" si="24"/>
        <v>0</v>
      </c>
      <c r="AR387" s="148" t="e">
        <f t="shared" si="25"/>
        <v>#DIV/0!</v>
      </c>
      <c r="AS387" s="149" t="e">
        <f t="shared" si="26"/>
        <v>#DIV/0!</v>
      </c>
      <c r="AT387" s="136"/>
      <c r="AU387" s="136"/>
      <c r="AV387" s="470"/>
      <c r="AW387" s="471"/>
      <c r="AX387" s="481"/>
      <c r="AY387" s="481"/>
      <c r="AZ387" s="498"/>
      <c r="BA387" s="498"/>
      <c r="BB387" s="481"/>
      <c r="BC387" s="471"/>
      <c r="BD387" s="477"/>
      <c r="BE387" s="471"/>
      <c r="BF387" s="477"/>
      <c r="BG387" s="472"/>
      <c r="BH387" s="477"/>
      <c r="BI387" s="472"/>
      <c r="BJ387" s="477"/>
      <c r="BK387" s="471"/>
      <c r="BL387" s="477"/>
      <c r="BM387" s="471"/>
      <c r="BN387" s="477"/>
      <c r="BO387" s="471"/>
      <c r="BP387" s="481"/>
      <c r="BQ387" s="481"/>
      <c r="BR387" s="481"/>
      <c r="BS387" s="481"/>
      <c r="BT387" s="481"/>
      <c r="BU387" s="473"/>
      <c r="BV387" s="466"/>
      <c r="BW387" s="473"/>
      <c r="BX387" s="466"/>
    </row>
    <row r="388" spans="1:76" ht="17" customHeight="1" x14ac:dyDescent="0.35">
      <c r="A388" s="488" t="s">
        <v>314</v>
      </c>
      <c r="B388" s="482" t="s">
        <v>90</v>
      </c>
      <c r="C388" s="519" t="s">
        <v>83</v>
      </c>
      <c r="D388" s="489">
        <v>24</v>
      </c>
      <c r="E388" s="492">
        <v>10</v>
      </c>
      <c r="F388" s="129">
        <v>15</v>
      </c>
      <c r="G388" s="130">
        <f>'Anchor-AI'!L386</f>
        <v>0</v>
      </c>
      <c r="H388" s="131">
        <f>'Anchor-AI'!M386</f>
        <v>0</v>
      </c>
      <c r="I388" s="131">
        <f>'Anchor-AI'!N386</f>
        <v>0</v>
      </c>
      <c r="J388" s="131">
        <f>'Anchor-AI'!O386</f>
        <v>0</v>
      </c>
      <c r="K388" s="131">
        <f>(Summary!$C$58*H388+Summary!$C$59*I388+Summary!$C$60*J388)/Summary!$C$61</f>
        <v>0</v>
      </c>
      <c r="L388" s="131">
        <f>'Anchor-AI'!P386</f>
        <v>0</v>
      </c>
      <c r="M388" s="131">
        <f>'Anchor-AI'!Q386</f>
        <v>0</v>
      </c>
      <c r="N388" s="131">
        <f>'Anchor-AI'!R386</f>
        <v>0</v>
      </c>
      <c r="O388" s="131">
        <f>'Anchor-AI'!S386</f>
        <v>0</v>
      </c>
      <c r="P388" s="131">
        <f>'Anchor-AI'!T386</f>
        <v>0</v>
      </c>
      <c r="Q388" s="131">
        <f>'Anchor-AI'!U386</f>
        <v>0</v>
      </c>
      <c r="R388" s="131">
        <f>'Anchor-AI'!V386</f>
        <v>0</v>
      </c>
      <c r="S388" s="131">
        <f>'Anchor-AI'!W386</f>
        <v>0</v>
      </c>
      <c r="T388" s="131">
        <f>'Anchor-AI'!X386</f>
        <v>0</v>
      </c>
      <c r="U388" s="131">
        <f>10*LOG10(1/((Summary!$C$75/10^(R388/10)+Summary!$C$76/10^(S388/10)+Summary!$C$77/10^(T388/10))/Summary!$C$78))</f>
        <v>0</v>
      </c>
      <c r="V388" s="131">
        <f>'Anchor-AI'!Y386</f>
        <v>0</v>
      </c>
      <c r="W388" s="131">
        <f>'Anchor-AI'!Z386</f>
        <v>0</v>
      </c>
      <c r="X388" s="132">
        <f t="shared" si="27"/>
        <v>0</v>
      </c>
      <c r="Y388" s="133"/>
      <c r="Z388" s="130">
        <f>'Test-AI'!L386</f>
        <v>0</v>
      </c>
      <c r="AA388" s="380">
        <f>'Test-AI'!M386</f>
        <v>0</v>
      </c>
      <c r="AB388" s="380">
        <f>'Test-AI'!N386</f>
        <v>0</v>
      </c>
      <c r="AC388" s="380">
        <f>'Test-AI'!O386</f>
        <v>0</v>
      </c>
      <c r="AD388" s="380">
        <f>(Summary!$C$58*AA388+Summary!$C$59*AB388+Summary!$C$60*AC388)/Summary!$C$61</f>
        <v>0</v>
      </c>
      <c r="AE388" s="380">
        <f>'Test-AI'!P386</f>
        <v>0</v>
      </c>
      <c r="AF388" s="380">
        <f>'Test-AI'!Q386</f>
        <v>0</v>
      </c>
      <c r="AG388" s="380">
        <f>'Test-AI'!R386</f>
        <v>0</v>
      </c>
      <c r="AH388" s="380">
        <f>'Test-AI'!S386</f>
        <v>0</v>
      </c>
      <c r="AI388" s="380">
        <f>'Test-AI'!T386</f>
        <v>0</v>
      </c>
      <c r="AJ388" s="380">
        <f>'Test-AI'!U386</f>
        <v>0</v>
      </c>
      <c r="AK388" s="380">
        <f>'Test-AI'!V386</f>
        <v>0</v>
      </c>
      <c r="AL388" s="380">
        <f>'Test-AI'!W386</f>
        <v>0</v>
      </c>
      <c r="AM388" s="380">
        <f>'Test-AI'!X386</f>
        <v>0</v>
      </c>
      <c r="AN388" s="380">
        <f>10*LOG10(1/((Summary!$C$75/10^(AK388/10)+Summary!$C$76/10^(AL388/10)+Summary!$C$77/10^(AM388/10))/Summary!$C$78))</f>
        <v>0</v>
      </c>
      <c r="AO388" s="131">
        <f>'Test-AI'!Y386</f>
        <v>0</v>
      </c>
      <c r="AP388" s="131">
        <f>'Test-AI'!Z386</f>
        <v>0</v>
      </c>
      <c r="AQ388" s="132">
        <f t="shared" ref="AQ388:AQ429" si="28">AO388/3600</f>
        <v>0</v>
      </c>
      <c r="AR388" s="134" t="e">
        <f t="shared" ref="AR388:AR429" si="29">AO388/V388</f>
        <v>#DIV/0!</v>
      </c>
      <c r="AS388" s="135" t="e">
        <f t="shared" ref="AS388:AS429" si="30">AP388/W388</f>
        <v>#DIV/0!</v>
      </c>
      <c r="AT388" s="136"/>
      <c r="AU388" s="136"/>
      <c r="AV388" s="495" t="s">
        <v>121</v>
      </c>
      <c r="AW388" s="478" t="e" cm="1">
        <f t="array" ref="AW388">bdRateExtend($G388:$G391,H388:H391,$Z388:$Z391,AA388:AA391)</f>
        <v>#VALUE!</v>
      </c>
      <c r="AX388" s="479" t="e" cm="1">
        <f t="array" ref="AX388">bdRateExtend($G388:$G393,H388:H393,$Z388:$Z393,AA388:AA393)</f>
        <v>#VALUE!</v>
      </c>
      <c r="AY388" s="479" t="e" cm="1">
        <f t="array" ref="AY388">bdRateExtend($G388:$G393,I388:I393,$Z388:$Z393,AB388:AB393)</f>
        <v>#VALUE!</v>
      </c>
      <c r="AZ388" s="496" t="e" cm="1">
        <f t="array" ref="AZ388">bdRateExtend($G388:$G393,J388:J393,$Z388:$Z393,AC388:AC393)</f>
        <v>#VALUE!</v>
      </c>
      <c r="BA388" s="496" t="e" cm="1">
        <f t="array" ref="BA388">bdRateExtend($G388:$G393,K388:K393,$Z388:$Z393,AD388:AD393)</f>
        <v>#VALUE!</v>
      </c>
      <c r="BB388" s="479" t="e">
        <f>(Summary!$C$89*AX388+Summary!$C$90*AY388+Summary!$C$91*AZ388)/Summary!$C$92</f>
        <v>#VALUE!</v>
      </c>
      <c r="BC388" s="478" t="e" cm="1">
        <f t="array" ref="BC388">bdRateExtend($G388:$G391,L388:L391,$Z388:$Z391,AE388:AE391)</f>
        <v>#VALUE!</v>
      </c>
      <c r="BD388" s="475" t="e" cm="1">
        <f t="array" ref="BD388">bdRateExtend($G388:$G393,L388:L393,$Z388:$Z393,AE388:AE393)</f>
        <v>#VALUE!</v>
      </c>
      <c r="BE388" s="478" t="e" cm="1">
        <f t="array" ref="BE388">bdRateExtend($G388:$G391,M388:M391,$Z388:$Z391,AF388:AF391)</f>
        <v>#VALUE!</v>
      </c>
      <c r="BF388" s="475" t="e" cm="1">
        <f t="array" ref="BF388">bdRateExtend($G388:$G393,M388:M393,$Z388:$Z393,AF388:AF393)</f>
        <v>#VALUE!</v>
      </c>
      <c r="BG388" s="474" t="e" cm="1">
        <f t="array" ref="BG388">bdRateExtend($G388:$G391,N388:N391,$Z388:$Z391,AG388:AG391,"None", FALSE,1)</f>
        <v>#VALUE!</v>
      </c>
      <c r="BH388" s="475" t="e" cm="1">
        <f t="array" ref="BH388">bdRateExtend($G388:$G393,N388:N393,$Z388:$Z393,AG388:AG393,"None", FALSE,1)</f>
        <v>#VALUE!</v>
      </c>
      <c r="BI388" s="474" t="e" cm="1">
        <f t="array" ref="BI388">bdRateExtend($G388:$G391,O388:O391,$Z388:$Z391,AH388:AH391,"None", FALSE,1)</f>
        <v>#VALUE!</v>
      </c>
      <c r="BJ388" s="475" t="e" cm="1">
        <f t="array" ref="BJ388">bdRateExtend($G388:$G393,O388:O393,$Z388:$Z393,AH388:AH393,"None", FALSE,1)</f>
        <v>#VALUE!</v>
      </c>
      <c r="BK388" s="478" t="e" cm="1">
        <f t="array" ref="BK388">bdRateExtend($G388:$G391,P388:P391,$Z388:$Z391,AI388:AI391)</f>
        <v>#VALUE!</v>
      </c>
      <c r="BL388" s="475" t="e" cm="1">
        <f t="array" ref="BL388">bdRateExtend($G388:$G393,P388:P393,$Z388:$Z393,AI388:AI393)</f>
        <v>#VALUE!</v>
      </c>
      <c r="BM388" s="478" t="e" cm="1">
        <f t="array" ref="BM388">bdRateExtend($G388:$G391,Q388:Q391,$Z388:$Z391,AJ388:AJ391)</f>
        <v>#VALUE!</v>
      </c>
      <c r="BN388" s="475" t="e" cm="1">
        <f t="array" ref="BN388">bdRateExtend($G388:$G393,Q388:Q393,$Z388:$Z393,AJ388:AJ393)</f>
        <v>#VALUE!</v>
      </c>
      <c r="BO388" s="478" t="e" cm="1">
        <f t="array" ref="BO388">bdRateExtend($G388:$G391,R388:R391,$Z388:$Z391,AK388:AK391)</f>
        <v>#VALUE!</v>
      </c>
      <c r="BP388" s="479" t="e" cm="1">
        <f t="array" ref="BP388">bdRateExtend($G388:$G393,R388:R393,$Z388:$Z393,AK388:AK393)</f>
        <v>#VALUE!</v>
      </c>
      <c r="BQ388" s="479" t="e" cm="1">
        <f t="array" ref="BQ388">bdRateExtend($G388:$G393,S388:S393,$Z388:$Z393,AL388:AL393)</f>
        <v>#VALUE!</v>
      </c>
      <c r="BR388" s="479" t="e" cm="1">
        <f t="array" ref="BR388">bdRateExtend($G388:$G393,T388:T393,$Z388:$Z393,AM388:AM393)</f>
        <v>#VALUE!</v>
      </c>
      <c r="BS388" s="479" t="e" cm="1">
        <f t="array" ref="BS388">bdRateExtend($G388:$G393,U388:U393,$Z388:$Z393,AN388:AN393)</f>
        <v>#VALUE!</v>
      </c>
      <c r="BT388" s="479" t="e">
        <f>(Summary!$C$103*BP388+Summary!$C$104*BQ388+Summary!$C$105*BR388)/Summary!$C$106</f>
        <v>#VALUE!</v>
      </c>
      <c r="BU388" s="462" cm="1">
        <f t="array" ref="BU388">testVMAFRange($G388:$G391,N388:N391,$Z388:$Z391,AG388:AG391)</f>
        <v>0</v>
      </c>
      <c r="BV388" s="464" cm="1">
        <f t="array" ref="BV388">testVMAFRange($G388:$G393,N388:N393,$Z388:$Z393,AG388:AG393)</f>
        <v>0</v>
      </c>
      <c r="BW388" s="462" cm="1">
        <f t="array" ref="BW388">testVMAFRange($G388:$G391,O388:O391,$Z388:$Z391,AH388:AH391)</f>
        <v>0</v>
      </c>
      <c r="BX388" s="464" cm="1">
        <f t="array" ref="BX388">testVMAFRange($G388:$G393,O388:O393,$Z388:$Z393,AH388:AH393)</f>
        <v>0</v>
      </c>
    </row>
    <row r="389" spans="1:76" ht="17" customHeight="1" x14ac:dyDescent="0.35">
      <c r="A389" s="516"/>
      <c r="B389" s="483"/>
      <c r="C389" s="520"/>
      <c r="D389" s="490"/>
      <c r="E389" s="493"/>
      <c r="F389" s="138">
        <v>23</v>
      </c>
      <c r="G389" s="139">
        <f>'Anchor-AI'!L387</f>
        <v>0</v>
      </c>
      <c r="H389" s="140">
        <f>'Anchor-AI'!M387</f>
        <v>0</v>
      </c>
      <c r="I389" s="140">
        <f>'Anchor-AI'!N387</f>
        <v>0</v>
      </c>
      <c r="J389" s="140">
        <f>'Anchor-AI'!O387</f>
        <v>0</v>
      </c>
      <c r="K389" s="140">
        <f>(Summary!$C$58*H389+Summary!$C$59*I389+Summary!$C$60*J389)/Summary!$C$61</f>
        <v>0</v>
      </c>
      <c r="L389" s="140">
        <f>'Anchor-AI'!P387</f>
        <v>0</v>
      </c>
      <c r="M389" s="140">
        <f>'Anchor-AI'!Q387</f>
        <v>0</v>
      </c>
      <c r="N389" s="140">
        <f>'Anchor-AI'!R387</f>
        <v>0</v>
      </c>
      <c r="O389" s="140">
        <f>'Anchor-AI'!S387</f>
        <v>0</v>
      </c>
      <c r="P389" s="140">
        <f>'Anchor-AI'!T387</f>
        <v>0</v>
      </c>
      <c r="Q389" s="140">
        <f>'Anchor-AI'!U387</f>
        <v>0</v>
      </c>
      <c r="R389" s="140">
        <f>'Anchor-AI'!V387</f>
        <v>0</v>
      </c>
      <c r="S389" s="140">
        <f>'Anchor-AI'!W387</f>
        <v>0</v>
      </c>
      <c r="T389" s="140">
        <f>'Anchor-AI'!X387</f>
        <v>0</v>
      </c>
      <c r="U389" s="140">
        <f>10*LOG10(1/((Summary!$C$75/10^(R389/10)+Summary!$C$76/10^(S389/10)+Summary!$C$77/10^(T389/10))/Summary!$C$78))</f>
        <v>0</v>
      </c>
      <c r="V389" s="140">
        <f>'Anchor-AI'!Y387</f>
        <v>0</v>
      </c>
      <c r="W389" s="140">
        <f>'Anchor-AI'!Z387</f>
        <v>0</v>
      </c>
      <c r="X389" s="141">
        <f t="shared" si="27"/>
        <v>0</v>
      </c>
      <c r="Y389" s="133"/>
      <c r="Z389" s="139">
        <f>'Test-AI'!L387</f>
        <v>0</v>
      </c>
      <c r="AA389" s="381">
        <f>'Test-AI'!M387</f>
        <v>0</v>
      </c>
      <c r="AB389" s="381">
        <f>'Test-AI'!N387</f>
        <v>0</v>
      </c>
      <c r="AC389" s="381">
        <f>'Test-AI'!O387</f>
        <v>0</v>
      </c>
      <c r="AD389" s="381">
        <f>(Summary!$C$58*AA389+Summary!$C$59*AB389+Summary!$C$60*AC389)/Summary!$C$61</f>
        <v>0</v>
      </c>
      <c r="AE389" s="381">
        <f>'Test-AI'!P387</f>
        <v>0</v>
      </c>
      <c r="AF389" s="381">
        <f>'Test-AI'!Q387</f>
        <v>0</v>
      </c>
      <c r="AG389" s="381">
        <f>'Test-AI'!R387</f>
        <v>0</v>
      </c>
      <c r="AH389" s="381">
        <f>'Test-AI'!S387</f>
        <v>0</v>
      </c>
      <c r="AI389" s="381">
        <f>'Test-AI'!T387</f>
        <v>0</v>
      </c>
      <c r="AJ389" s="381">
        <f>'Test-AI'!U387</f>
        <v>0</v>
      </c>
      <c r="AK389" s="381">
        <f>'Test-AI'!V387</f>
        <v>0</v>
      </c>
      <c r="AL389" s="381">
        <f>'Test-AI'!W387</f>
        <v>0</v>
      </c>
      <c r="AM389" s="381">
        <f>'Test-AI'!X387</f>
        <v>0</v>
      </c>
      <c r="AN389" s="381">
        <f>10*LOG10(1/((Summary!$C$75/10^(AK389/10)+Summary!$C$76/10^(AL389/10)+Summary!$C$77/10^(AM389/10))/Summary!$C$78))</f>
        <v>0</v>
      </c>
      <c r="AO389" s="140">
        <f>'Test-AI'!Y387</f>
        <v>0</v>
      </c>
      <c r="AP389" s="140">
        <f>'Test-AI'!Z387</f>
        <v>0</v>
      </c>
      <c r="AQ389" s="141">
        <f t="shared" si="28"/>
        <v>0</v>
      </c>
      <c r="AR389" s="142" t="e">
        <f t="shared" si="29"/>
        <v>#DIV/0!</v>
      </c>
      <c r="AS389" s="143" t="e">
        <f t="shared" si="30"/>
        <v>#DIV/0!</v>
      </c>
      <c r="AT389" s="136"/>
      <c r="AU389" s="136"/>
      <c r="AV389" s="467"/>
      <c r="AW389" s="468"/>
      <c r="AX389" s="480"/>
      <c r="AY389" s="480"/>
      <c r="AZ389" s="497"/>
      <c r="BA389" s="497"/>
      <c r="BB389" s="480"/>
      <c r="BC389" s="468"/>
      <c r="BD389" s="476"/>
      <c r="BE389" s="468"/>
      <c r="BF389" s="476"/>
      <c r="BG389" s="469"/>
      <c r="BH389" s="476"/>
      <c r="BI389" s="469"/>
      <c r="BJ389" s="476"/>
      <c r="BK389" s="468"/>
      <c r="BL389" s="476"/>
      <c r="BM389" s="468"/>
      <c r="BN389" s="476"/>
      <c r="BO389" s="468"/>
      <c r="BP389" s="480"/>
      <c r="BQ389" s="480"/>
      <c r="BR389" s="480"/>
      <c r="BS389" s="480"/>
      <c r="BT389" s="480"/>
      <c r="BU389" s="463"/>
      <c r="BV389" s="465"/>
      <c r="BW389" s="463"/>
      <c r="BX389" s="465"/>
    </row>
    <row r="390" spans="1:76" ht="17" customHeight="1" x14ac:dyDescent="0.35">
      <c r="A390" s="516"/>
      <c r="B390" s="483"/>
      <c r="C390" s="520"/>
      <c r="D390" s="490"/>
      <c r="E390" s="493"/>
      <c r="F390" s="138">
        <v>31</v>
      </c>
      <c r="G390" s="139">
        <f>'Anchor-AI'!L388</f>
        <v>0</v>
      </c>
      <c r="H390" s="140">
        <f>'Anchor-AI'!M388</f>
        <v>0</v>
      </c>
      <c r="I390" s="140">
        <f>'Anchor-AI'!N388</f>
        <v>0</v>
      </c>
      <c r="J390" s="140">
        <f>'Anchor-AI'!O388</f>
        <v>0</v>
      </c>
      <c r="K390" s="140">
        <f>(Summary!$C$58*H390+Summary!$C$59*I390+Summary!$C$60*J390)/Summary!$C$61</f>
        <v>0</v>
      </c>
      <c r="L390" s="140">
        <f>'Anchor-AI'!P388</f>
        <v>0</v>
      </c>
      <c r="M390" s="140">
        <f>'Anchor-AI'!Q388</f>
        <v>0</v>
      </c>
      <c r="N390" s="140">
        <f>'Anchor-AI'!R388</f>
        <v>0</v>
      </c>
      <c r="O390" s="140">
        <f>'Anchor-AI'!S388</f>
        <v>0</v>
      </c>
      <c r="P390" s="140">
        <f>'Anchor-AI'!T388</f>
        <v>0</v>
      </c>
      <c r="Q390" s="140">
        <f>'Anchor-AI'!U388</f>
        <v>0</v>
      </c>
      <c r="R390" s="140">
        <f>'Anchor-AI'!V388</f>
        <v>0</v>
      </c>
      <c r="S390" s="140">
        <f>'Anchor-AI'!W388</f>
        <v>0</v>
      </c>
      <c r="T390" s="140">
        <f>'Anchor-AI'!X388</f>
        <v>0</v>
      </c>
      <c r="U390" s="140">
        <f>10*LOG10(1/((Summary!$C$75/10^(R390/10)+Summary!$C$76/10^(S390/10)+Summary!$C$77/10^(T390/10))/Summary!$C$78))</f>
        <v>0</v>
      </c>
      <c r="V390" s="140">
        <f>'Anchor-AI'!Y388</f>
        <v>0</v>
      </c>
      <c r="W390" s="140">
        <f>'Anchor-AI'!Z388</f>
        <v>0</v>
      </c>
      <c r="X390" s="141">
        <f t="shared" si="27"/>
        <v>0</v>
      </c>
      <c r="Y390" s="133"/>
      <c r="Z390" s="139">
        <f>'Test-AI'!L388</f>
        <v>0</v>
      </c>
      <c r="AA390" s="381">
        <f>'Test-AI'!M388</f>
        <v>0</v>
      </c>
      <c r="AB390" s="381">
        <f>'Test-AI'!N388</f>
        <v>0</v>
      </c>
      <c r="AC390" s="381">
        <f>'Test-AI'!O388</f>
        <v>0</v>
      </c>
      <c r="AD390" s="381">
        <f>(Summary!$C$58*AA390+Summary!$C$59*AB390+Summary!$C$60*AC390)/Summary!$C$61</f>
        <v>0</v>
      </c>
      <c r="AE390" s="381">
        <f>'Test-AI'!P388</f>
        <v>0</v>
      </c>
      <c r="AF390" s="381">
        <f>'Test-AI'!Q388</f>
        <v>0</v>
      </c>
      <c r="AG390" s="381">
        <f>'Test-AI'!R388</f>
        <v>0</v>
      </c>
      <c r="AH390" s="381">
        <f>'Test-AI'!S388</f>
        <v>0</v>
      </c>
      <c r="AI390" s="381">
        <f>'Test-AI'!T388</f>
        <v>0</v>
      </c>
      <c r="AJ390" s="381">
        <f>'Test-AI'!U388</f>
        <v>0</v>
      </c>
      <c r="AK390" s="381">
        <f>'Test-AI'!V388</f>
        <v>0</v>
      </c>
      <c r="AL390" s="381">
        <f>'Test-AI'!W388</f>
        <v>0</v>
      </c>
      <c r="AM390" s="381">
        <f>'Test-AI'!X388</f>
        <v>0</v>
      </c>
      <c r="AN390" s="381">
        <f>10*LOG10(1/((Summary!$C$75/10^(AK390/10)+Summary!$C$76/10^(AL390/10)+Summary!$C$77/10^(AM390/10))/Summary!$C$78))</f>
        <v>0</v>
      </c>
      <c r="AO390" s="140">
        <f>'Test-AI'!Y388</f>
        <v>0</v>
      </c>
      <c r="AP390" s="140">
        <f>'Test-AI'!Z388</f>
        <v>0</v>
      </c>
      <c r="AQ390" s="141">
        <f t="shared" si="28"/>
        <v>0</v>
      </c>
      <c r="AR390" s="142" t="e">
        <f t="shared" si="29"/>
        <v>#DIV/0!</v>
      </c>
      <c r="AS390" s="143" t="e">
        <f t="shared" si="30"/>
        <v>#DIV/0!</v>
      </c>
      <c r="AT390" s="136"/>
      <c r="AU390" s="136"/>
      <c r="AV390" s="467" t="s">
        <v>122</v>
      </c>
      <c r="AW390" s="468" t="e" cm="1">
        <f t="array" ref="AW390">bdRateExtend($G389:$G392,H389:H392,$Z389:$Z392,AA389:AA392)</f>
        <v>#VALUE!</v>
      </c>
      <c r="AX390" s="480"/>
      <c r="AY390" s="480"/>
      <c r="AZ390" s="497"/>
      <c r="BA390" s="497"/>
      <c r="BB390" s="480"/>
      <c r="BC390" s="468" t="e" cm="1">
        <f t="array" ref="BC390">bdRateExtend($G389:$G392,L389:L392,$Z389:$Z392,AE389:AE392)</f>
        <v>#VALUE!</v>
      </c>
      <c r="BD390" s="476"/>
      <c r="BE390" s="468" t="e" cm="1">
        <f t="array" ref="BE390">bdRateExtend($G389:$G392,M389:M392,$Z389:$Z392,AF389:AF392)</f>
        <v>#VALUE!</v>
      </c>
      <c r="BF390" s="476"/>
      <c r="BG390" s="469" t="e" cm="1">
        <f t="array" ref="BG390">bdRateExtend($G389:$G392,N389:N392,$Z389:$Z392,AG389:AG392,"None", FALSE,1)</f>
        <v>#VALUE!</v>
      </c>
      <c r="BH390" s="476"/>
      <c r="BI390" s="469" t="e" cm="1">
        <f t="array" ref="BI390">bdRateExtend($G389:$G392,O389:O392,$Z389:$Z392,AH389:AH392,"None", FALSE,1)</f>
        <v>#VALUE!</v>
      </c>
      <c r="BJ390" s="476"/>
      <c r="BK390" s="468" t="e" cm="1">
        <f t="array" ref="BK390">bdRateExtend($G389:$G392,P389:P392,$Z389:$Z392,AI389:AI392)</f>
        <v>#VALUE!</v>
      </c>
      <c r="BL390" s="476"/>
      <c r="BM390" s="468" t="e" cm="1">
        <f t="array" ref="BM390">bdRateExtend($G389:$G392,Q389:Q392,$Z389:$Z392,AJ389:AJ392)</f>
        <v>#VALUE!</v>
      </c>
      <c r="BN390" s="476"/>
      <c r="BO390" s="468" t="e" cm="1">
        <f t="array" ref="BO390">bdRateExtend($G389:$G392,R389:R392,$Z389:$Z392,AK389:AK392)</f>
        <v>#VALUE!</v>
      </c>
      <c r="BP390" s="480"/>
      <c r="BQ390" s="480"/>
      <c r="BR390" s="480"/>
      <c r="BS390" s="480"/>
      <c r="BT390" s="480"/>
      <c r="BU390" s="463" cm="1">
        <f t="array" ref="BU390">testVMAFRange($G389:$G392,N389:N392,$Z389:$Z392,AG389:AG392)</f>
        <v>0</v>
      </c>
      <c r="BV390" s="465"/>
      <c r="BW390" s="463" cm="1">
        <f t="array" ref="BW390">testVMAFRange($G389:$G392,O389:O392,$Z389:$Z392,AH389:AH392)</f>
        <v>0</v>
      </c>
      <c r="BX390" s="465"/>
    </row>
    <row r="391" spans="1:76" ht="17" customHeight="1" x14ac:dyDescent="0.35">
      <c r="A391" s="516"/>
      <c r="B391" s="483"/>
      <c r="C391" s="520"/>
      <c r="D391" s="490"/>
      <c r="E391" s="493"/>
      <c r="F391" s="138">
        <v>39</v>
      </c>
      <c r="G391" s="139">
        <f>'Anchor-AI'!L389</f>
        <v>0</v>
      </c>
      <c r="H391" s="140">
        <f>'Anchor-AI'!M389</f>
        <v>0</v>
      </c>
      <c r="I391" s="140">
        <f>'Anchor-AI'!N389</f>
        <v>0</v>
      </c>
      <c r="J391" s="140">
        <f>'Anchor-AI'!O389</f>
        <v>0</v>
      </c>
      <c r="K391" s="140">
        <f>(Summary!$C$58*H391+Summary!$C$59*I391+Summary!$C$60*J391)/Summary!$C$61</f>
        <v>0</v>
      </c>
      <c r="L391" s="140">
        <f>'Anchor-AI'!P389</f>
        <v>0</v>
      </c>
      <c r="M391" s="140">
        <f>'Anchor-AI'!Q389</f>
        <v>0</v>
      </c>
      <c r="N391" s="140">
        <f>'Anchor-AI'!R389</f>
        <v>0</v>
      </c>
      <c r="O391" s="140">
        <f>'Anchor-AI'!S389</f>
        <v>0</v>
      </c>
      <c r="P391" s="140">
        <f>'Anchor-AI'!T389</f>
        <v>0</v>
      </c>
      <c r="Q391" s="140">
        <f>'Anchor-AI'!U389</f>
        <v>0</v>
      </c>
      <c r="R391" s="140">
        <f>'Anchor-AI'!V389</f>
        <v>0</v>
      </c>
      <c r="S391" s="140">
        <f>'Anchor-AI'!W389</f>
        <v>0</v>
      </c>
      <c r="T391" s="140">
        <f>'Anchor-AI'!X389</f>
        <v>0</v>
      </c>
      <c r="U391" s="140">
        <f>10*LOG10(1/((Summary!$C$75/10^(R391/10)+Summary!$C$76/10^(S391/10)+Summary!$C$77/10^(T391/10))/Summary!$C$78))</f>
        <v>0</v>
      </c>
      <c r="V391" s="140">
        <f>'Anchor-AI'!Y389</f>
        <v>0</v>
      </c>
      <c r="W391" s="140">
        <f>'Anchor-AI'!Z389</f>
        <v>0</v>
      </c>
      <c r="X391" s="141">
        <f t="shared" si="27"/>
        <v>0</v>
      </c>
      <c r="Y391" s="133"/>
      <c r="Z391" s="139">
        <f>'Test-AI'!L389</f>
        <v>0</v>
      </c>
      <c r="AA391" s="381">
        <f>'Test-AI'!M389</f>
        <v>0</v>
      </c>
      <c r="AB391" s="381">
        <f>'Test-AI'!N389</f>
        <v>0</v>
      </c>
      <c r="AC391" s="381">
        <f>'Test-AI'!O389</f>
        <v>0</v>
      </c>
      <c r="AD391" s="381">
        <f>(Summary!$C$58*AA391+Summary!$C$59*AB391+Summary!$C$60*AC391)/Summary!$C$61</f>
        <v>0</v>
      </c>
      <c r="AE391" s="381">
        <f>'Test-AI'!P389</f>
        <v>0</v>
      </c>
      <c r="AF391" s="381">
        <f>'Test-AI'!Q389</f>
        <v>0</v>
      </c>
      <c r="AG391" s="381">
        <f>'Test-AI'!R389</f>
        <v>0</v>
      </c>
      <c r="AH391" s="381">
        <f>'Test-AI'!S389</f>
        <v>0</v>
      </c>
      <c r="AI391" s="381">
        <f>'Test-AI'!T389</f>
        <v>0</v>
      </c>
      <c r="AJ391" s="381">
        <f>'Test-AI'!U389</f>
        <v>0</v>
      </c>
      <c r="AK391" s="381">
        <f>'Test-AI'!V389</f>
        <v>0</v>
      </c>
      <c r="AL391" s="381">
        <f>'Test-AI'!W389</f>
        <v>0</v>
      </c>
      <c r="AM391" s="381">
        <f>'Test-AI'!X389</f>
        <v>0</v>
      </c>
      <c r="AN391" s="381">
        <f>10*LOG10(1/((Summary!$C$75/10^(AK391/10)+Summary!$C$76/10^(AL391/10)+Summary!$C$77/10^(AM391/10))/Summary!$C$78))</f>
        <v>0</v>
      </c>
      <c r="AO391" s="140">
        <f>'Test-AI'!Y389</f>
        <v>0</v>
      </c>
      <c r="AP391" s="140">
        <f>'Test-AI'!Z389</f>
        <v>0</v>
      </c>
      <c r="AQ391" s="141">
        <f t="shared" si="28"/>
        <v>0</v>
      </c>
      <c r="AR391" s="142" t="e">
        <f t="shared" si="29"/>
        <v>#DIV/0!</v>
      </c>
      <c r="AS391" s="143" t="e">
        <f t="shared" si="30"/>
        <v>#DIV/0!</v>
      </c>
      <c r="AT391" s="136"/>
      <c r="AU391" s="136"/>
      <c r="AV391" s="467"/>
      <c r="AW391" s="468"/>
      <c r="AX391" s="480"/>
      <c r="AY391" s="480"/>
      <c r="AZ391" s="497"/>
      <c r="BA391" s="497"/>
      <c r="BB391" s="480"/>
      <c r="BC391" s="468"/>
      <c r="BD391" s="476"/>
      <c r="BE391" s="468"/>
      <c r="BF391" s="476"/>
      <c r="BG391" s="469"/>
      <c r="BH391" s="476"/>
      <c r="BI391" s="469"/>
      <c r="BJ391" s="476"/>
      <c r="BK391" s="468"/>
      <c r="BL391" s="476"/>
      <c r="BM391" s="468"/>
      <c r="BN391" s="476"/>
      <c r="BO391" s="468"/>
      <c r="BP391" s="480"/>
      <c r="BQ391" s="480"/>
      <c r="BR391" s="480"/>
      <c r="BS391" s="480"/>
      <c r="BT391" s="480"/>
      <c r="BU391" s="463"/>
      <c r="BV391" s="465"/>
      <c r="BW391" s="463"/>
      <c r="BX391" s="465"/>
    </row>
    <row r="392" spans="1:76" ht="17" customHeight="1" x14ac:dyDescent="0.35">
      <c r="A392" s="516"/>
      <c r="B392" s="483"/>
      <c r="C392" s="520"/>
      <c r="D392" s="490"/>
      <c r="E392" s="493"/>
      <c r="F392" s="138">
        <v>47</v>
      </c>
      <c r="G392" s="139">
        <f>'Anchor-AI'!L390</f>
        <v>0</v>
      </c>
      <c r="H392" s="140">
        <f>'Anchor-AI'!M390</f>
        <v>0</v>
      </c>
      <c r="I392" s="140">
        <f>'Anchor-AI'!N390</f>
        <v>0</v>
      </c>
      <c r="J392" s="140">
        <f>'Anchor-AI'!O390</f>
        <v>0</v>
      </c>
      <c r="K392" s="140">
        <f>(Summary!$C$58*H392+Summary!$C$59*I392+Summary!$C$60*J392)/Summary!$C$61</f>
        <v>0</v>
      </c>
      <c r="L392" s="140">
        <f>'Anchor-AI'!P390</f>
        <v>0</v>
      </c>
      <c r="M392" s="140">
        <f>'Anchor-AI'!Q390</f>
        <v>0</v>
      </c>
      <c r="N392" s="140">
        <f>'Anchor-AI'!R390</f>
        <v>0</v>
      </c>
      <c r="O392" s="140">
        <f>'Anchor-AI'!S390</f>
        <v>0</v>
      </c>
      <c r="P392" s="140">
        <f>'Anchor-AI'!T390</f>
        <v>0</v>
      </c>
      <c r="Q392" s="140">
        <f>'Anchor-AI'!U390</f>
        <v>0</v>
      </c>
      <c r="R392" s="140">
        <f>'Anchor-AI'!V390</f>
        <v>0</v>
      </c>
      <c r="S392" s="140">
        <f>'Anchor-AI'!W390</f>
        <v>0</v>
      </c>
      <c r="T392" s="140">
        <f>'Anchor-AI'!X390</f>
        <v>0</v>
      </c>
      <c r="U392" s="140">
        <f>10*LOG10(1/((Summary!$C$75/10^(R392/10)+Summary!$C$76/10^(S392/10)+Summary!$C$77/10^(T392/10))/Summary!$C$78))</f>
        <v>0</v>
      </c>
      <c r="V392" s="140">
        <f>'Anchor-AI'!Y390</f>
        <v>0</v>
      </c>
      <c r="W392" s="140">
        <f>'Anchor-AI'!Z390</f>
        <v>0</v>
      </c>
      <c r="X392" s="141">
        <f t="shared" si="27"/>
        <v>0</v>
      </c>
      <c r="Y392" s="133"/>
      <c r="Z392" s="139">
        <f>'Test-AI'!L390</f>
        <v>0</v>
      </c>
      <c r="AA392" s="381">
        <f>'Test-AI'!M390</f>
        <v>0</v>
      </c>
      <c r="AB392" s="381">
        <f>'Test-AI'!N390</f>
        <v>0</v>
      </c>
      <c r="AC392" s="381">
        <f>'Test-AI'!O390</f>
        <v>0</v>
      </c>
      <c r="AD392" s="381">
        <f>(Summary!$C$58*AA392+Summary!$C$59*AB392+Summary!$C$60*AC392)/Summary!$C$61</f>
        <v>0</v>
      </c>
      <c r="AE392" s="381">
        <f>'Test-AI'!P390</f>
        <v>0</v>
      </c>
      <c r="AF392" s="381">
        <f>'Test-AI'!Q390</f>
        <v>0</v>
      </c>
      <c r="AG392" s="381">
        <f>'Test-AI'!R390</f>
        <v>0</v>
      </c>
      <c r="AH392" s="381">
        <f>'Test-AI'!S390</f>
        <v>0</v>
      </c>
      <c r="AI392" s="381">
        <f>'Test-AI'!T390</f>
        <v>0</v>
      </c>
      <c r="AJ392" s="381">
        <f>'Test-AI'!U390</f>
        <v>0</v>
      </c>
      <c r="AK392" s="381">
        <f>'Test-AI'!V390</f>
        <v>0</v>
      </c>
      <c r="AL392" s="381">
        <f>'Test-AI'!W390</f>
        <v>0</v>
      </c>
      <c r="AM392" s="381">
        <f>'Test-AI'!X390</f>
        <v>0</v>
      </c>
      <c r="AN392" s="381">
        <f>10*LOG10(1/((Summary!$C$75/10^(AK392/10)+Summary!$C$76/10^(AL392/10)+Summary!$C$77/10^(AM392/10))/Summary!$C$78))</f>
        <v>0</v>
      </c>
      <c r="AO392" s="140">
        <f>'Test-AI'!Y390</f>
        <v>0</v>
      </c>
      <c r="AP392" s="140">
        <f>'Test-AI'!Z390</f>
        <v>0</v>
      </c>
      <c r="AQ392" s="141">
        <f t="shared" si="28"/>
        <v>0</v>
      </c>
      <c r="AR392" s="142" t="e">
        <f t="shared" si="29"/>
        <v>#DIV/0!</v>
      </c>
      <c r="AS392" s="143" t="e">
        <f t="shared" si="30"/>
        <v>#DIV/0!</v>
      </c>
      <c r="AT392" s="136"/>
      <c r="AU392" s="136"/>
      <c r="AV392" s="467" t="s">
        <v>123</v>
      </c>
      <c r="AW392" s="468" t="e" cm="1">
        <f t="array" ref="AW392">bdRateExtend($G390:$G393,H390:H393,$Z390:$Z393,AA390:AA393)</f>
        <v>#VALUE!</v>
      </c>
      <c r="AX392" s="480"/>
      <c r="AY392" s="480"/>
      <c r="AZ392" s="497"/>
      <c r="BA392" s="497"/>
      <c r="BB392" s="480"/>
      <c r="BC392" s="468" t="e" cm="1">
        <f t="array" ref="BC392">bdRateExtend($G390:$G393,L390:L393,$Z390:$Z393,AE390:AE393)</f>
        <v>#VALUE!</v>
      </c>
      <c r="BD392" s="476"/>
      <c r="BE392" s="468" t="e" cm="1">
        <f t="array" ref="BE392">bdRateExtend($G390:$G393,M390:M393,$Z390:$Z393,AF390:AF393)</f>
        <v>#VALUE!</v>
      </c>
      <c r="BF392" s="476"/>
      <c r="BG392" s="469" t="e" cm="1">
        <f t="array" ref="BG392">bdRateExtend($G390:$G393,N390:N393,$Z390:$Z393,AG390:AG393,"None", FALSE,1)</f>
        <v>#VALUE!</v>
      </c>
      <c r="BH392" s="476"/>
      <c r="BI392" s="469" t="e" cm="1">
        <f t="array" ref="BI392">bdRateExtend($G390:$G393,O390:O393,$Z390:$Z393,AH390:AH393,"None", FALSE,1)</f>
        <v>#VALUE!</v>
      </c>
      <c r="BJ392" s="476"/>
      <c r="BK392" s="468" t="e" cm="1">
        <f t="array" ref="BK392">bdRateExtend($G390:$G393,P390:P393,$Z390:$Z393,AI390:AI393)</f>
        <v>#VALUE!</v>
      </c>
      <c r="BL392" s="476"/>
      <c r="BM392" s="468" t="e" cm="1">
        <f t="array" ref="BM392">bdRateExtend($G390:$G393,Q390:Q393,$Z390:$Z393,AJ390:AJ393)</f>
        <v>#VALUE!</v>
      </c>
      <c r="BN392" s="476"/>
      <c r="BO392" s="468" t="e" cm="1">
        <f t="array" ref="BO392">bdRateExtend($G390:$G393,R390:R393,$Z390:$Z393,AK390:AK393)</f>
        <v>#VALUE!</v>
      </c>
      <c r="BP392" s="480"/>
      <c r="BQ392" s="480"/>
      <c r="BR392" s="480"/>
      <c r="BS392" s="480"/>
      <c r="BT392" s="480"/>
      <c r="BU392" s="463" cm="1">
        <f t="array" ref="BU392">testVMAFRange($G390:$G393,N390:N393,$Z390:$Z393,AG390:AG393)</f>
        <v>0</v>
      </c>
      <c r="BV392" s="465"/>
      <c r="BW392" s="463" cm="1">
        <f t="array" ref="BW392">testVMAFRange($G390:$G393,O390:O393,$Z390:$Z393,AH390:AH393)</f>
        <v>0</v>
      </c>
      <c r="BX392" s="465"/>
    </row>
    <row r="393" spans="1:76" ht="17" customHeight="1" thickBot="1" x14ac:dyDescent="0.4">
      <c r="A393" s="516"/>
      <c r="B393" s="518"/>
      <c r="C393" s="521"/>
      <c r="D393" s="522"/>
      <c r="E393" s="523"/>
      <c r="F393" s="144">
        <v>55</v>
      </c>
      <c r="G393" s="145">
        <f>'Anchor-AI'!L391</f>
        <v>0</v>
      </c>
      <c r="H393" s="146">
        <f>'Anchor-AI'!M391</f>
        <v>0</v>
      </c>
      <c r="I393" s="146">
        <f>'Anchor-AI'!N391</f>
        <v>0</v>
      </c>
      <c r="J393" s="146">
        <f>'Anchor-AI'!O391</f>
        <v>0</v>
      </c>
      <c r="K393" s="146">
        <f>(Summary!$C$58*H393+Summary!$C$59*I393+Summary!$C$60*J393)/Summary!$C$61</f>
        <v>0</v>
      </c>
      <c r="L393" s="146">
        <f>'Anchor-AI'!P391</f>
        <v>0</v>
      </c>
      <c r="M393" s="146">
        <f>'Anchor-AI'!Q391</f>
        <v>0</v>
      </c>
      <c r="N393" s="146">
        <f>'Anchor-AI'!R391</f>
        <v>0</v>
      </c>
      <c r="O393" s="146">
        <f>'Anchor-AI'!S391</f>
        <v>0</v>
      </c>
      <c r="P393" s="146">
        <f>'Anchor-AI'!T391</f>
        <v>0</v>
      </c>
      <c r="Q393" s="146">
        <f>'Anchor-AI'!U391</f>
        <v>0</v>
      </c>
      <c r="R393" s="146">
        <f>'Anchor-AI'!V391</f>
        <v>0</v>
      </c>
      <c r="S393" s="146">
        <f>'Anchor-AI'!W391</f>
        <v>0</v>
      </c>
      <c r="T393" s="146">
        <f>'Anchor-AI'!X391</f>
        <v>0</v>
      </c>
      <c r="U393" s="146">
        <f>10*LOG10(1/((Summary!$C$75/10^(R393/10)+Summary!$C$76/10^(S393/10)+Summary!$C$77/10^(T393/10))/Summary!$C$78))</f>
        <v>0</v>
      </c>
      <c r="V393" s="140">
        <f>'Anchor-AI'!Y391</f>
        <v>0</v>
      </c>
      <c r="W393" s="140">
        <f>'Anchor-AI'!Z391</f>
        <v>0</v>
      </c>
      <c r="X393" s="147">
        <f t="shared" si="27"/>
        <v>0</v>
      </c>
      <c r="Y393" s="133"/>
      <c r="Z393" s="145">
        <f>'Test-AI'!L391</f>
        <v>0</v>
      </c>
      <c r="AA393" s="382">
        <f>'Test-AI'!M391</f>
        <v>0</v>
      </c>
      <c r="AB393" s="382">
        <f>'Test-AI'!N391</f>
        <v>0</v>
      </c>
      <c r="AC393" s="382">
        <f>'Test-AI'!O391</f>
        <v>0</v>
      </c>
      <c r="AD393" s="382">
        <f>(Summary!$C$58*AA393+Summary!$C$59*AB393+Summary!$C$60*AC393)/Summary!$C$61</f>
        <v>0</v>
      </c>
      <c r="AE393" s="382">
        <f>'Test-AI'!P391</f>
        <v>0</v>
      </c>
      <c r="AF393" s="382">
        <f>'Test-AI'!Q391</f>
        <v>0</v>
      </c>
      <c r="AG393" s="382">
        <f>'Test-AI'!R391</f>
        <v>0</v>
      </c>
      <c r="AH393" s="382">
        <f>'Test-AI'!S391</f>
        <v>0</v>
      </c>
      <c r="AI393" s="382">
        <f>'Test-AI'!T391</f>
        <v>0</v>
      </c>
      <c r="AJ393" s="382">
        <f>'Test-AI'!U391</f>
        <v>0</v>
      </c>
      <c r="AK393" s="382">
        <f>'Test-AI'!V391</f>
        <v>0</v>
      </c>
      <c r="AL393" s="382">
        <f>'Test-AI'!W391</f>
        <v>0</v>
      </c>
      <c r="AM393" s="382">
        <f>'Test-AI'!X391</f>
        <v>0</v>
      </c>
      <c r="AN393" s="382">
        <f>10*LOG10(1/((Summary!$C$75/10^(AK393/10)+Summary!$C$76/10^(AL393/10)+Summary!$C$77/10^(AM393/10))/Summary!$C$78))</f>
        <v>0</v>
      </c>
      <c r="AO393" s="140">
        <f>'Test-AI'!Y391</f>
        <v>0</v>
      </c>
      <c r="AP393" s="140">
        <f>'Test-AI'!Z391</f>
        <v>0</v>
      </c>
      <c r="AQ393" s="147">
        <f t="shared" si="28"/>
        <v>0</v>
      </c>
      <c r="AR393" s="148" t="e">
        <f t="shared" si="29"/>
        <v>#DIV/0!</v>
      </c>
      <c r="AS393" s="149" t="e">
        <f t="shared" si="30"/>
        <v>#DIV/0!</v>
      </c>
      <c r="AT393" s="136"/>
      <c r="AU393" s="136"/>
      <c r="AV393" s="470"/>
      <c r="AW393" s="471"/>
      <c r="AX393" s="481"/>
      <c r="AY393" s="481"/>
      <c r="AZ393" s="498"/>
      <c r="BA393" s="498"/>
      <c r="BB393" s="481"/>
      <c r="BC393" s="471"/>
      <c r="BD393" s="477"/>
      <c r="BE393" s="471"/>
      <c r="BF393" s="477"/>
      <c r="BG393" s="472"/>
      <c r="BH393" s="477"/>
      <c r="BI393" s="472"/>
      <c r="BJ393" s="477"/>
      <c r="BK393" s="471"/>
      <c r="BL393" s="477"/>
      <c r="BM393" s="471"/>
      <c r="BN393" s="477"/>
      <c r="BO393" s="471"/>
      <c r="BP393" s="481"/>
      <c r="BQ393" s="481"/>
      <c r="BR393" s="481"/>
      <c r="BS393" s="481"/>
      <c r="BT393" s="481"/>
      <c r="BU393" s="473"/>
      <c r="BV393" s="466"/>
      <c r="BW393" s="473"/>
      <c r="BX393" s="466"/>
    </row>
    <row r="394" spans="1:76" ht="17" customHeight="1" x14ac:dyDescent="0.35">
      <c r="A394" s="516"/>
      <c r="B394" s="482" t="s">
        <v>90</v>
      </c>
      <c r="C394" s="519" t="s">
        <v>84</v>
      </c>
      <c r="D394" s="489">
        <v>24</v>
      </c>
      <c r="E394" s="492">
        <v>10</v>
      </c>
      <c r="F394" s="129">
        <v>15</v>
      </c>
      <c r="G394" s="130">
        <f>'Anchor-AI'!L392</f>
        <v>0</v>
      </c>
      <c r="H394" s="131">
        <f>'Anchor-AI'!M392</f>
        <v>0</v>
      </c>
      <c r="I394" s="131">
        <f>'Anchor-AI'!N392</f>
        <v>0</v>
      </c>
      <c r="J394" s="131">
        <f>'Anchor-AI'!O392</f>
        <v>0</v>
      </c>
      <c r="K394" s="131">
        <f>(Summary!$C$58*H394+Summary!$C$59*I394+Summary!$C$60*J394)/Summary!$C$61</f>
        <v>0</v>
      </c>
      <c r="L394" s="131">
        <f>'Anchor-AI'!P392</f>
        <v>0</v>
      </c>
      <c r="M394" s="131">
        <f>'Anchor-AI'!Q392</f>
        <v>0</v>
      </c>
      <c r="N394" s="131">
        <f>'Anchor-AI'!R392</f>
        <v>0</v>
      </c>
      <c r="O394" s="131">
        <f>'Anchor-AI'!S392</f>
        <v>0</v>
      </c>
      <c r="P394" s="131">
        <f>'Anchor-AI'!T392</f>
        <v>0</v>
      </c>
      <c r="Q394" s="131">
        <f>'Anchor-AI'!U392</f>
        <v>0</v>
      </c>
      <c r="R394" s="131">
        <f>'Anchor-AI'!V392</f>
        <v>0</v>
      </c>
      <c r="S394" s="131">
        <f>'Anchor-AI'!W392</f>
        <v>0</v>
      </c>
      <c r="T394" s="131">
        <f>'Anchor-AI'!X392</f>
        <v>0</v>
      </c>
      <c r="U394" s="131">
        <f>10*LOG10(1/((Summary!$C$75/10^(R394/10)+Summary!$C$76/10^(S394/10)+Summary!$C$77/10^(T394/10))/Summary!$C$78))</f>
        <v>0</v>
      </c>
      <c r="V394" s="131">
        <f>'Anchor-AI'!Y392</f>
        <v>0</v>
      </c>
      <c r="W394" s="131">
        <f>'Anchor-AI'!Z392</f>
        <v>0</v>
      </c>
      <c r="X394" s="132">
        <f t="shared" si="27"/>
        <v>0</v>
      </c>
      <c r="Y394" s="133"/>
      <c r="Z394" s="130">
        <f>'Test-AI'!L392</f>
        <v>0</v>
      </c>
      <c r="AA394" s="380">
        <f>'Test-AI'!M392</f>
        <v>0</v>
      </c>
      <c r="AB394" s="380">
        <f>'Test-AI'!N392</f>
        <v>0</v>
      </c>
      <c r="AC394" s="380">
        <f>'Test-AI'!O392</f>
        <v>0</v>
      </c>
      <c r="AD394" s="380">
        <f>(Summary!$C$58*AA394+Summary!$C$59*AB394+Summary!$C$60*AC394)/Summary!$C$61</f>
        <v>0</v>
      </c>
      <c r="AE394" s="380">
        <f>'Test-AI'!P392</f>
        <v>0</v>
      </c>
      <c r="AF394" s="380">
        <f>'Test-AI'!Q392</f>
        <v>0</v>
      </c>
      <c r="AG394" s="380">
        <f>'Test-AI'!R392</f>
        <v>0</v>
      </c>
      <c r="AH394" s="380">
        <f>'Test-AI'!S392</f>
        <v>0</v>
      </c>
      <c r="AI394" s="380">
        <f>'Test-AI'!T392</f>
        <v>0</v>
      </c>
      <c r="AJ394" s="380">
        <f>'Test-AI'!U392</f>
        <v>0</v>
      </c>
      <c r="AK394" s="380">
        <f>'Test-AI'!V392</f>
        <v>0</v>
      </c>
      <c r="AL394" s="380">
        <f>'Test-AI'!W392</f>
        <v>0</v>
      </c>
      <c r="AM394" s="380">
        <f>'Test-AI'!X392</f>
        <v>0</v>
      </c>
      <c r="AN394" s="380">
        <f>10*LOG10(1/((Summary!$C$75/10^(AK394/10)+Summary!$C$76/10^(AL394/10)+Summary!$C$77/10^(AM394/10))/Summary!$C$78))</f>
        <v>0</v>
      </c>
      <c r="AO394" s="131">
        <f>'Test-AI'!Y392</f>
        <v>0</v>
      </c>
      <c r="AP394" s="131">
        <f>'Test-AI'!Z392</f>
        <v>0</v>
      </c>
      <c r="AQ394" s="132">
        <f t="shared" si="28"/>
        <v>0</v>
      </c>
      <c r="AR394" s="134" t="e">
        <f t="shared" si="29"/>
        <v>#DIV/0!</v>
      </c>
      <c r="AS394" s="135" t="e">
        <f t="shared" si="30"/>
        <v>#DIV/0!</v>
      </c>
      <c r="AT394" s="136"/>
      <c r="AU394" s="136"/>
      <c r="AV394" s="495" t="s">
        <v>121</v>
      </c>
      <c r="AW394" s="478" t="e" cm="1">
        <f t="array" ref="AW394">bdRateExtend($G394:$G397,H394:H397,$Z394:$Z397,AA394:AA397)</f>
        <v>#VALUE!</v>
      </c>
      <c r="AX394" s="479" t="e" cm="1">
        <f t="array" ref="AX394">bdRateExtend($G394:$G399,H394:H399,$Z394:$Z399,AA394:AA399)</f>
        <v>#VALUE!</v>
      </c>
      <c r="AY394" s="479" t="e" cm="1">
        <f t="array" ref="AY394">bdRateExtend($G394:$G399,I394:I399,$Z394:$Z399,AB394:AB399)</f>
        <v>#VALUE!</v>
      </c>
      <c r="AZ394" s="496" t="e" cm="1">
        <f t="array" ref="AZ394">bdRateExtend($G394:$G399,J394:J399,$Z394:$Z399,AC394:AC399)</f>
        <v>#VALUE!</v>
      </c>
      <c r="BA394" s="496" t="e" cm="1">
        <f t="array" ref="BA394">bdRateExtend($G394:$G399,K394:K399,$Z394:$Z399,AD394:AD399)</f>
        <v>#VALUE!</v>
      </c>
      <c r="BB394" s="479" t="e">
        <f>(Summary!$C$89*AX394+Summary!$C$90*AY394+Summary!$C$91*AZ394)/Summary!$C$92</f>
        <v>#VALUE!</v>
      </c>
      <c r="BC394" s="478" t="e" cm="1">
        <f t="array" ref="BC394">bdRateExtend($G394:$G397,L394:L397,$Z394:$Z397,AE394:AE397)</f>
        <v>#VALUE!</v>
      </c>
      <c r="BD394" s="475" t="e" cm="1">
        <f t="array" ref="BD394">bdRateExtend($G394:$G399,L394:L399,$Z394:$Z399,AE394:AE399)</f>
        <v>#VALUE!</v>
      </c>
      <c r="BE394" s="478" t="e" cm="1">
        <f t="array" ref="BE394">bdRateExtend($G394:$G397,M394:M397,$Z394:$Z397,AF394:AF397)</f>
        <v>#VALUE!</v>
      </c>
      <c r="BF394" s="475" t="e" cm="1">
        <f t="array" ref="BF394">bdRateExtend($G394:$G399,M394:M399,$Z394:$Z399,AF394:AF399)</f>
        <v>#VALUE!</v>
      </c>
      <c r="BG394" s="474" t="e" cm="1">
        <f t="array" ref="BG394">bdRateExtend($G394:$G397,N394:N397,$Z394:$Z397,AG394:AG397,"None", FALSE,1)</f>
        <v>#VALUE!</v>
      </c>
      <c r="BH394" s="475" t="e" cm="1">
        <f t="array" ref="BH394">bdRateExtend($G394:$G399,N394:N399,$Z394:$Z399,AG394:AG399,"None", FALSE,1)</f>
        <v>#VALUE!</v>
      </c>
      <c r="BI394" s="474" t="e" cm="1">
        <f t="array" ref="BI394">bdRateExtend($G394:$G397,O394:O397,$Z394:$Z397,AH394:AH397,"None", FALSE,1)</f>
        <v>#VALUE!</v>
      </c>
      <c r="BJ394" s="475" t="e" cm="1">
        <f t="array" ref="BJ394">bdRateExtend($G394:$G399,O394:O399,$Z394:$Z399,AH394:AH399,"None", FALSE,1)</f>
        <v>#VALUE!</v>
      </c>
      <c r="BK394" s="478" t="e" cm="1">
        <f t="array" ref="BK394">bdRateExtend($G394:$G397,P394:P397,$Z394:$Z397,AI394:AI397)</f>
        <v>#VALUE!</v>
      </c>
      <c r="BL394" s="475" t="e" cm="1">
        <f t="array" ref="BL394">bdRateExtend($G394:$G399,P394:P399,$Z394:$Z399,AI394:AI399)</f>
        <v>#VALUE!</v>
      </c>
      <c r="BM394" s="478" t="e" cm="1">
        <f t="array" ref="BM394">bdRateExtend($G394:$G397,Q394:Q397,$Z394:$Z397,AJ394:AJ397)</f>
        <v>#VALUE!</v>
      </c>
      <c r="BN394" s="475" t="e" cm="1">
        <f t="array" ref="BN394">bdRateExtend($G394:$G399,Q394:Q399,$Z394:$Z399,AJ394:AJ399)</f>
        <v>#VALUE!</v>
      </c>
      <c r="BO394" s="478" t="e" cm="1">
        <f t="array" ref="BO394">bdRateExtend($G394:$G397,R394:R397,$Z394:$Z397,AK394:AK397)</f>
        <v>#VALUE!</v>
      </c>
      <c r="BP394" s="479" t="e" cm="1">
        <f t="array" ref="BP394">bdRateExtend($G394:$G399,R394:R399,$Z394:$Z399,AK394:AK399)</f>
        <v>#VALUE!</v>
      </c>
      <c r="BQ394" s="479" t="e" cm="1">
        <f t="array" ref="BQ394">bdRateExtend($G394:$G399,S394:S399,$Z394:$Z399,AL394:AL399)</f>
        <v>#VALUE!</v>
      </c>
      <c r="BR394" s="479" t="e" cm="1">
        <f t="array" ref="BR394">bdRateExtend($G394:$G399,T394:T399,$Z394:$Z399,AM394:AM399)</f>
        <v>#VALUE!</v>
      </c>
      <c r="BS394" s="479" t="e" cm="1">
        <f t="array" ref="BS394">bdRateExtend($G394:$G399,U394:U399,$Z394:$Z399,AN394:AN399)</f>
        <v>#VALUE!</v>
      </c>
      <c r="BT394" s="479" t="e">
        <f>(Summary!$C$103*BP394+Summary!$C$104*BQ394+Summary!$C$105*BR394)/Summary!$C$106</f>
        <v>#VALUE!</v>
      </c>
      <c r="BU394" s="462" cm="1">
        <f t="array" ref="BU394">testVMAFRange($G394:$G397,N394:N397,$Z394:$Z397,AG394:AG397)</f>
        <v>0</v>
      </c>
      <c r="BV394" s="464" cm="1">
        <f t="array" ref="BV394">testVMAFRange($G394:$G399,N394:N399,$Z394:$Z399,AG394:AG399)</f>
        <v>0</v>
      </c>
      <c r="BW394" s="462" cm="1">
        <f t="array" ref="BW394">testVMAFRange($G394:$G397,O394:O397,$Z394:$Z397,AH394:AH397)</f>
        <v>0</v>
      </c>
      <c r="BX394" s="464" cm="1">
        <f t="array" ref="BX394">testVMAFRange($G394:$G399,O394:O399,$Z394:$Z399,AH394:AH399)</f>
        <v>0</v>
      </c>
    </row>
    <row r="395" spans="1:76" ht="17" customHeight="1" x14ac:dyDescent="0.35">
      <c r="A395" s="516"/>
      <c r="B395" s="483"/>
      <c r="C395" s="520"/>
      <c r="D395" s="490"/>
      <c r="E395" s="493"/>
      <c r="F395" s="138">
        <v>23</v>
      </c>
      <c r="G395" s="139">
        <f>'Anchor-AI'!L393</f>
        <v>0</v>
      </c>
      <c r="H395" s="140">
        <f>'Anchor-AI'!M393</f>
        <v>0</v>
      </c>
      <c r="I395" s="140">
        <f>'Anchor-AI'!N393</f>
        <v>0</v>
      </c>
      <c r="J395" s="140">
        <f>'Anchor-AI'!O393</f>
        <v>0</v>
      </c>
      <c r="K395" s="140">
        <f>(Summary!$C$58*H395+Summary!$C$59*I395+Summary!$C$60*J395)/Summary!$C$61</f>
        <v>0</v>
      </c>
      <c r="L395" s="140">
        <f>'Anchor-AI'!P393</f>
        <v>0</v>
      </c>
      <c r="M395" s="140">
        <f>'Anchor-AI'!Q393</f>
        <v>0</v>
      </c>
      <c r="N395" s="140">
        <f>'Anchor-AI'!R393</f>
        <v>0</v>
      </c>
      <c r="O395" s="140">
        <f>'Anchor-AI'!S393</f>
        <v>0</v>
      </c>
      <c r="P395" s="140">
        <f>'Anchor-AI'!T393</f>
        <v>0</v>
      </c>
      <c r="Q395" s="140">
        <f>'Anchor-AI'!U393</f>
        <v>0</v>
      </c>
      <c r="R395" s="140">
        <f>'Anchor-AI'!V393</f>
        <v>0</v>
      </c>
      <c r="S395" s="140">
        <f>'Anchor-AI'!W393</f>
        <v>0</v>
      </c>
      <c r="T395" s="140">
        <f>'Anchor-AI'!X393</f>
        <v>0</v>
      </c>
      <c r="U395" s="140">
        <f>10*LOG10(1/((Summary!$C$75/10^(R395/10)+Summary!$C$76/10^(S395/10)+Summary!$C$77/10^(T395/10))/Summary!$C$78))</f>
        <v>0</v>
      </c>
      <c r="V395" s="140">
        <f>'Anchor-AI'!Y393</f>
        <v>0</v>
      </c>
      <c r="W395" s="140">
        <f>'Anchor-AI'!Z393</f>
        <v>0</v>
      </c>
      <c r="X395" s="141">
        <f t="shared" si="27"/>
        <v>0</v>
      </c>
      <c r="Y395" s="133"/>
      <c r="Z395" s="139">
        <f>'Test-AI'!L393</f>
        <v>0</v>
      </c>
      <c r="AA395" s="381">
        <f>'Test-AI'!M393</f>
        <v>0</v>
      </c>
      <c r="AB395" s="381">
        <f>'Test-AI'!N393</f>
        <v>0</v>
      </c>
      <c r="AC395" s="381">
        <f>'Test-AI'!O393</f>
        <v>0</v>
      </c>
      <c r="AD395" s="381">
        <f>(Summary!$C$58*AA395+Summary!$C$59*AB395+Summary!$C$60*AC395)/Summary!$C$61</f>
        <v>0</v>
      </c>
      <c r="AE395" s="381">
        <f>'Test-AI'!P393</f>
        <v>0</v>
      </c>
      <c r="AF395" s="381">
        <f>'Test-AI'!Q393</f>
        <v>0</v>
      </c>
      <c r="AG395" s="381">
        <f>'Test-AI'!R393</f>
        <v>0</v>
      </c>
      <c r="AH395" s="381">
        <f>'Test-AI'!S393</f>
        <v>0</v>
      </c>
      <c r="AI395" s="381">
        <f>'Test-AI'!T393</f>
        <v>0</v>
      </c>
      <c r="AJ395" s="381">
        <f>'Test-AI'!U393</f>
        <v>0</v>
      </c>
      <c r="AK395" s="381">
        <f>'Test-AI'!V393</f>
        <v>0</v>
      </c>
      <c r="AL395" s="381">
        <f>'Test-AI'!W393</f>
        <v>0</v>
      </c>
      <c r="AM395" s="381">
        <f>'Test-AI'!X393</f>
        <v>0</v>
      </c>
      <c r="AN395" s="381">
        <f>10*LOG10(1/((Summary!$C$75/10^(AK395/10)+Summary!$C$76/10^(AL395/10)+Summary!$C$77/10^(AM395/10))/Summary!$C$78))</f>
        <v>0</v>
      </c>
      <c r="AO395" s="140">
        <f>'Test-AI'!Y393</f>
        <v>0</v>
      </c>
      <c r="AP395" s="140">
        <f>'Test-AI'!Z393</f>
        <v>0</v>
      </c>
      <c r="AQ395" s="141">
        <f t="shared" si="28"/>
        <v>0</v>
      </c>
      <c r="AR395" s="142" t="e">
        <f t="shared" si="29"/>
        <v>#DIV/0!</v>
      </c>
      <c r="AS395" s="143" t="e">
        <f t="shared" si="30"/>
        <v>#DIV/0!</v>
      </c>
      <c r="AT395" s="136"/>
      <c r="AU395" s="136"/>
      <c r="AV395" s="467"/>
      <c r="AW395" s="468"/>
      <c r="AX395" s="480"/>
      <c r="AY395" s="480"/>
      <c r="AZ395" s="497"/>
      <c r="BA395" s="497"/>
      <c r="BB395" s="480"/>
      <c r="BC395" s="468"/>
      <c r="BD395" s="476"/>
      <c r="BE395" s="468"/>
      <c r="BF395" s="476"/>
      <c r="BG395" s="469"/>
      <c r="BH395" s="476"/>
      <c r="BI395" s="469"/>
      <c r="BJ395" s="476"/>
      <c r="BK395" s="468"/>
      <c r="BL395" s="476"/>
      <c r="BM395" s="468"/>
      <c r="BN395" s="476"/>
      <c r="BO395" s="468"/>
      <c r="BP395" s="480"/>
      <c r="BQ395" s="480"/>
      <c r="BR395" s="480"/>
      <c r="BS395" s="480"/>
      <c r="BT395" s="480"/>
      <c r="BU395" s="463"/>
      <c r="BV395" s="465"/>
      <c r="BW395" s="463"/>
      <c r="BX395" s="465"/>
    </row>
    <row r="396" spans="1:76" ht="17" customHeight="1" x14ac:dyDescent="0.35">
      <c r="A396" s="516"/>
      <c r="B396" s="483"/>
      <c r="C396" s="520"/>
      <c r="D396" s="490"/>
      <c r="E396" s="493"/>
      <c r="F396" s="138">
        <v>31</v>
      </c>
      <c r="G396" s="139">
        <f>'Anchor-AI'!L394</f>
        <v>0</v>
      </c>
      <c r="H396" s="140">
        <f>'Anchor-AI'!M394</f>
        <v>0</v>
      </c>
      <c r="I396" s="140">
        <f>'Anchor-AI'!N394</f>
        <v>0</v>
      </c>
      <c r="J396" s="140">
        <f>'Anchor-AI'!O394</f>
        <v>0</v>
      </c>
      <c r="K396" s="140">
        <f>(Summary!$C$58*H396+Summary!$C$59*I396+Summary!$C$60*J396)/Summary!$C$61</f>
        <v>0</v>
      </c>
      <c r="L396" s="140">
        <f>'Anchor-AI'!P394</f>
        <v>0</v>
      </c>
      <c r="M396" s="140">
        <f>'Anchor-AI'!Q394</f>
        <v>0</v>
      </c>
      <c r="N396" s="140">
        <f>'Anchor-AI'!R394</f>
        <v>0</v>
      </c>
      <c r="O396" s="140">
        <f>'Anchor-AI'!S394</f>
        <v>0</v>
      </c>
      <c r="P396" s="140">
        <f>'Anchor-AI'!T394</f>
        <v>0</v>
      </c>
      <c r="Q396" s="140">
        <f>'Anchor-AI'!U394</f>
        <v>0</v>
      </c>
      <c r="R396" s="140">
        <f>'Anchor-AI'!V394</f>
        <v>0</v>
      </c>
      <c r="S396" s="140">
        <f>'Anchor-AI'!W394</f>
        <v>0</v>
      </c>
      <c r="T396" s="140">
        <f>'Anchor-AI'!X394</f>
        <v>0</v>
      </c>
      <c r="U396" s="140">
        <f>10*LOG10(1/((Summary!$C$75/10^(R396/10)+Summary!$C$76/10^(S396/10)+Summary!$C$77/10^(T396/10))/Summary!$C$78))</f>
        <v>0</v>
      </c>
      <c r="V396" s="140">
        <f>'Anchor-AI'!Y394</f>
        <v>0</v>
      </c>
      <c r="W396" s="140">
        <f>'Anchor-AI'!Z394</f>
        <v>0</v>
      </c>
      <c r="X396" s="141">
        <f t="shared" si="27"/>
        <v>0</v>
      </c>
      <c r="Y396" s="133"/>
      <c r="Z396" s="139">
        <f>'Test-AI'!L394</f>
        <v>0</v>
      </c>
      <c r="AA396" s="381">
        <f>'Test-AI'!M394</f>
        <v>0</v>
      </c>
      <c r="AB396" s="381">
        <f>'Test-AI'!N394</f>
        <v>0</v>
      </c>
      <c r="AC396" s="381">
        <f>'Test-AI'!O394</f>
        <v>0</v>
      </c>
      <c r="AD396" s="381">
        <f>(Summary!$C$58*AA396+Summary!$C$59*AB396+Summary!$C$60*AC396)/Summary!$C$61</f>
        <v>0</v>
      </c>
      <c r="AE396" s="381">
        <f>'Test-AI'!P394</f>
        <v>0</v>
      </c>
      <c r="AF396" s="381">
        <f>'Test-AI'!Q394</f>
        <v>0</v>
      </c>
      <c r="AG396" s="381">
        <f>'Test-AI'!R394</f>
        <v>0</v>
      </c>
      <c r="AH396" s="381">
        <f>'Test-AI'!S394</f>
        <v>0</v>
      </c>
      <c r="AI396" s="381">
        <f>'Test-AI'!T394</f>
        <v>0</v>
      </c>
      <c r="AJ396" s="381">
        <f>'Test-AI'!U394</f>
        <v>0</v>
      </c>
      <c r="AK396" s="381">
        <f>'Test-AI'!V394</f>
        <v>0</v>
      </c>
      <c r="AL396" s="381">
        <f>'Test-AI'!W394</f>
        <v>0</v>
      </c>
      <c r="AM396" s="381">
        <f>'Test-AI'!X394</f>
        <v>0</v>
      </c>
      <c r="AN396" s="381">
        <f>10*LOG10(1/((Summary!$C$75/10^(AK396/10)+Summary!$C$76/10^(AL396/10)+Summary!$C$77/10^(AM396/10))/Summary!$C$78))</f>
        <v>0</v>
      </c>
      <c r="AO396" s="140">
        <f>'Test-AI'!Y394</f>
        <v>0</v>
      </c>
      <c r="AP396" s="140">
        <f>'Test-AI'!Z394</f>
        <v>0</v>
      </c>
      <c r="AQ396" s="141">
        <f t="shared" si="28"/>
        <v>0</v>
      </c>
      <c r="AR396" s="142" t="e">
        <f t="shared" si="29"/>
        <v>#DIV/0!</v>
      </c>
      <c r="AS396" s="143" t="e">
        <f t="shared" si="30"/>
        <v>#DIV/0!</v>
      </c>
      <c r="AT396" s="136"/>
      <c r="AU396" s="136"/>
      <c r="AV396" s="467" t="s">
        <v>122</v>
      </c>
      <c r="AW396" s="468" t="e" cm="1">
        <f t="array" ref="AW396">bdRateExtend($G395:$G398,H395:H398,$Z395:$Z398,AA395:AA398)</f>
        <v>#VALUE!</v>
      </c>
      <c r="AX396" s="480"/>
      <c r="AY396" s="480"/>
      <c r="AZ396" s="497"/>
      <c r="BA396" s="497"/>
      <c r="BB396" s="480"/>
      <c r="BC396" s="468" t="e" cm="1">
        <f t="array" ref="BC396">bdRateExtend($G395:$G398,L395:L398,$Z395:$Z398,AE395:AE398)</f>
        <v>#VALUE!</v>
      </c>
      <c r="BD396" s="476"/>
      <c r="BE396" s="468" t="e" cm="1">
        <f t="array" ref="BE396">bdRateExtend($G395:$G398,M395:M398,$Z395:$Z398,AF395:AF398)</f>
        <v>#VALUE!</v>
      </c>
      <c r="BF396" s="476"/>
      <c r="BG396" s="469" t="e" cm="1">
        <f t="array" ref="BG396">bdRateExtend($G395:$G398,N395:N398,$Z395:$Z398,AG395:AG398,"None", FALSE,1)</f>
        <v>#VALUE!</v>
      </c>
      <c r="BH396" s="476"/>
      <c r="BI396" s="469" t="e" cm="1">
        <f t="array" ref="BI396">bdRateExtend($G395:$G398,O395:O398,$Z395:$Z398,AH395:AH398,"None", FALSE,1)</f>
        <v>#VALUE!</v>
      </c>
      <c r="BJ396" s="476"/>
      <c r="BK396" s="468" t="e" cm="1">
        <f t="array" ref="BK396">bdRateExtend($G395:$G398,P395:P398,$Z395:$Z398,AI395:AI398)</f>
        <v>#VALUE!</v>
      </c>
      <c r="BL396" s="476"/>
      <c r="BM396" s="468" t="e" cm="1">
        <f t="array" ref="BM396">bdRateExtend($G395:$G398,Q395:Q398,$Z395:$Z398,AJ395:AJ398)</f>
        <v>#VALUE!</v>
      </c>
      <c r="BN396" s="476"/>
      <c r="BO396" s="468" t="e" cm="1">
        <f t="array" ref="BO396">bdRateExtend($G395:$G398,R395:R398,$Z395:$Z398,AK395:AK398)</f>
        <v>#VALUE!</v>
      </c>
      <c r="BP396" s="480"/>
      <c r="BQ396" s="480"/>
      <c r="BR396" s="480"/>
      <c r="BS396" s="480"/>
      <c r="BT396" s="480"/>
      <c r="BU396" s="463" cm="1">
        <f t="array" ref="BU396">testVMAFRange($G395:$G398,N395:N398,$Z395:$Z398,AG395:AG398)</f>
        <v>0</v>
      </c>
      <c r="BV396" s="465"/>
      <c r="BW396" s="463" cm="1">
        <f t="array" ref="BW396">testVMAFRange($G395:$G398,O395:O398,$Z395:$Z398,AH395:AH398)</f>
        <v>0</v>
      </c>
      <c r="BX396" s="465"/>
    </row>
    <row r="397" spans="1:76" ht="17" customHeight="1" x14ac:dyDescent="0.35">
      <c r="A397" s="516"/>
      <c r="B397" s="483"/>
      <c r="C397" s="520"/>
      <c r="D397" s="490"/>
      <c r="E397" s="493"/>
      <c r="F397" s="138">
        <v>39</v>
      </c>
      <c r="G397" s="139">
        <f>'Anchor-AI'!L395</f>
        <v>0</v>
      </c>
      <c r="H397" s="140">
        <f>'Anchor-AI'!M395</f>
        <v>0</v>
      </c>
      <c r="I397" s="140">
        <f>'Anchor-AI'!N395</f>
        <v>0</v>
      </c>
      <c r="J397" s="140">
        <f>'Anchor-AI'!O395</f>
        <v>0</v>
      </c>
      <c r="K397" s="140">
        <f>(Summary!$C$58*H397+Summary!$C$59*I397+Summary!$C$60*J397)/Summary!$C$61</f>
        <v>0</v>
      </c>
      <c r="L397" s="140">
        <f>'Anchor-AI'!P395</f>
        <v>0</v>
      </c>
      <c r="M397" s="140">
        <f>'Anchor-AI'!Q395</f>
        <v>0</v>
      </c>
      <c r="N397" s="140">
        <f>'Anchor-AI'!R395</f>
        <v>0</v>
      </c>
      <c r="O397" s="140">
        <f>'Anchor-AI'!S395</f>
        <v>0</v>
      </c>
      <c r="P397" s="140">
        <f>'Anchor-AI'!T395</f>
        <v>0</v>
      </c>
      <c r="Q397" s="140">
        <f>'Anchor-AI'!U395</f>
        <v>0</v>
      </c>
      <c r="R397" s="140">
        <f>'Anchor-AI'!V395</f>
        <v>0</v>
      </c>
      <c r="S397" s="140">
        <f>'Anchor-AI'!W395</f>
        <v>0</v>
      </c>
      <c r="T397" s="140">
        <f>'Anchor-AI'!X395</f>
        <v>0</v>
      </c>
      <c r="U397" s="140">
        <f>10*LOG10(1/((Summary!$C$75/10^(R397/10)+Summary!$C$76/10^(S397/10)+Summary!$C$77/10^(T397/10))/Summary!$C$78))</f>
        <v>0</v>
      </c>
      <c r="V397" s="140">
        <f>'Anchor-AI'!Y395</f>
        <v>0</v>
      </c>
      <c r="W397" s="140">
        <f>'Anchor-AI'!Z395</f>
        <v>0</v>
      </c>
      <c r="X397" s="141">
        <f t="shared" si="27"/>
        <v>0</v>
      </c>
      <c r="Y397" s="133"/>
      <c r="Z397" s="139">
        <f>'Test-AI'!L395</f>
        <v>0</v>
      </c>
      <c r="AA397" s="381">
        <f>'Test-AI'!M395</f>
        <v>0</v>
      </c>
      <c r="AB397" s="381">
        <f>'Test-AI'!N395</f>
        <v>0</v>
      </c>
      <c r="AC397" s="381">
        <f>'Test-AI'!O395</f>
        <v>0</v>
      </c>
      <c r="AD397" s="381">
        <f>(Summary!$C$58*AA397+Summary!$C$59*AB397+Summary!$C$60*AC397)/Summary!$C$61</f>
        <v>0</v>
      </c>
      <c r="AE397" s="381">
        <f>'Test-AI'!P395</f>
        <v>0</v>
      </c>
      <c r="AF397" s="381">
        <f>'Test-AI'!Q395</f>
        <v>0</v>
      </c>
      <c r="AG397" s="381">
        <f>'Test-AI'!R395</f>
        <v>0</v>
      </c>
      <c r="AH397" s="381">
        <f>'Test-AI'!S395</f>
        <v>0</v>
      </c>
      <c r="AI397" s="381">
        <f>'Test-AI'!T395</f>
        <v>0</v>
      </c>
      <c r="AJ397" s="381">
        <f>'Test-AI'!U395</f>
        <v>0</v>
      </c>
      <c r="AK397" s="381">
        <f>'Test-AI'!V395</f>
        <v>0</v>
      </c>
      <c r="AL397" s="381">
        <f>'Test-AI'!W395</f>
        <v>0</v>
      </c>
      <c r="AM397" s="381">
        <f>'Test-AI'!X395</f>
        <v>0</v>
      </c>
      <c r="AN397" s="381">
        <f>10*LOG10(1/((Summary!$C$75/10^(AK397/10)+Summary!$C$76/10^(AL397/10)+Summary!$C$77/10^(AM397/10))/Summary!$C$78))</f>
        <v>0</v>
      </c>
      <c r="AO397" s="140">
        <f>'Test-AI'!Y395</f>
        <v>0</v>
      </c>
      <c r="AP397" s="140">
        <f>'Test-AI'!Z395</f>
        <v>0</v>
      </c>
      <c r="AQ397" s="141">
        <f t="shared" si="28"/>
        <v>0</v>
      </c>
      <c r="AR397" s="142" t="e">
        <f t="shared" si="29"/>
        <v>#DIV/0!</v>
      </c>
      <c r="AS397" s="143" t="e">
        <f t="shared" si="30"/>
        <v>#DIV/0!</v>
      </c>
      <c r="AT397" s="136"/>
      <c r="AU397" s="136"/>
      <c r="AV397" s="467"/>
      <c r="AW397" s="468"/>
      <c r="AX397" s="480"/>
      <c r="AY397" s="480"/>
      <c r="AZ397" s="497"/>
      <c r="BA397" s="497"/>
      <c r="BB397" s="480"/>
      <c r="BC397" s="468"/>
      <c r="BD397" s="476"/>
      <c r="BE397" s="468"/>
      <c r="BF397" s="476"/>
      <c r="BG397" s="469"/>
      <c r="BH397" s="476"/>
      <c r="BI397" s="469"/>
      <c r="BJ397" s="476"/>
      <c r="BK397" s="468"/>
      <c r="BL397" s="476"/>
      <c r="BM397" s="468"/>
      <c r="BN397" s="476"/>
      <c r="BO397" s="468"/>
      <c r="BP397" s="480"/>
      <c r="BQ397" s="480"/>
      <c r="BR397" s="480"/>
      <c r="BS397" s="480"/>
      <c r="BT397" s="480"/>
      <c r="BU397" s="463"/>
      <c r="BV397" s="465"/>
      <c r="BW397" s="463"/>
      <c r="BX397" s="465"/>
    </row>
    <row r="398" spans="1:76" ht="17" customHeight="1" x14ac:dyDescent="0.35">
      <c r="A398" s="516"/>
      <c r="B398" s="483"/>
      <c r="C398" s="520"/>
      <c r="D398" s="490"/>
      <c r="E398" s="493"/>
      <c r="F398" s="138">
        <v>47</v>
      </c>
      <c r="G398" s="139">
        <f>'Anchor-AI'!L396</f>
        <v>0</v>
      </c>
      <c r="H398" s="140">
        <f>'Anchor-AI'!M396</f>
        <v>0</v>
      </c>
      <c r="I398" s="140">
        <f>'Anchor-AI'!N396</f>
        <v>0</v>
      </c>
      <c r="J398" s="140">
        <f>'Anchor-AI'!O396</f>
        <v>0</v>
      </c>
      <c r="K398" s="140">
        <f>(Summary!$C$58*H398+Summary!$C$59*I398+Summary!$C$60*J398)/Summary!$C$61</f>
        <v>0</v>
      </c>
      <c r="L398" s="140">
        <f>'Anchor-AI'!P396</f>
        <v>0</v>
      </c>
      <c r="M398" s="140">
        <f>'Anchor-AI'!Q396</f>
        <v>0</v>
      </c>
      <c r="N398" s="140">
        <f>'Anchor-AI'!R396</f>
        <v>0</v>
      </c>
      <c r="O398" s="140">
        <f>'Anchor-AI'!S396</f>
        <v>0</v>
      </c>
      <c r="P398" s="140">
        <f>'Anchor-AI'!T396</f>
        <v>0</v>
      </c>
      <c r="Q398" s="140">
        <f>'Anchor-AI'!U396</f>
        <v>0</v>
      </c>
      <c r="R398" s="140">
        <f>'Anchor-AI'!V396</f>
        <v>0</v>
      </c>
      <c r="S398" s="140">
        <f>'Anchor-AI'!W396</f>
        <v>0</v>
      </c>
      <c r="T398" s="140">
        <f>'Anchor-AI'!X396</f>
        <v>0</v>
      </c>
      <c r="U398" s="140">
        <f>10*LOG10(1/((Summary!$C$75/10^(R398/10)+Summary!$C$76/10^(S398/10)+Summary!$C$77/10^(T398/10))/Summary!$C$78))</f>
        <v>0</v>
      </c>
      <c r="V398" s="140">
        <f>'Anchor-AI'!Y396</f>
        <v>0</v>
      </c>
      <c r="W398" s="140">
        <f>'Anchor-AI'!Z396</f>
        <v>0</v>
      </c>
      <c r="X398" s="141">
        <f t="shared" si="27"/>
        <v>0</v>
      </c>
      <c r="Y398" s="133"/>
      <c r="Z398" s="139">
        <f>'Test-AI'!L396</f>
        <v>0</v>
      </c>
      <c r="AA398" s="381">
        <f>'Test-AI'!M396</f>
        <v>0</v>
      </c>
      <c r="AB398" s="381">
        <f>'Test-AI'!N396</f>
        <v>0</v>
      </c>
      <c r="AC398" s="381">
        <f>'Test-AI'!O396</f>
        <v>0</v>
      </c>
      <c r="AD398" s="381">
        <f>(Summary!$C$58*AA398+Summary!$C$59*AB398+Summary!$C$60*AC398)/Summary!$C$61</f>
        <v>0</v>
      </c>
      <c r="AE398" s="381">
        <f>'Test-AI'!P396</f>
        <v>0</v>
      </c>
      <c r="AF398" s="381">
        <f>'Test-AI'!Q396</f>
        <v>0</v>
      </c>
      <c r="AG398" s="381">
        <f>'Test-AI'!R396</f>
        <v>0</v>
      </c>
      <c r="AH398" s="381">
        <f>'Test-AI'!S396</f>
        <v>0</v>
      </c>
      <c r="AI398" s="381">
        <f>'Test-AI'!T396</f>
        <v>0</v>
      </c>
      <c r="AJ398" s="381">
        <f>'Test-AI'!U396</f>
        <v>0</v>
      </c>
      <c r="AK398" s="381">
        <f>'Test-AI'!V396</f>
        <v>0</v>
      </c>
      <c r="AL398" s="381">
        <f>'Test-AI'!W396</f>
        <v>0</v>
      </c>
      <c r="AM398" s="381">
        <f>'Test-AI'!X396</f>
        <v>0</v>
      </c>
      <c r="AN398" s="381">
        <f>10*LOG10(1/((Summary!$C$75/10^(AK398/10)+Summary!$C$76/10^(AL398/10)+Summary!$C$77/10^(AM398/10))/Summary!$C$78))</f>
        <v>0</v>
      </c>
      <c r="AO398" s="140">
        <f>'Test-AI'!Y396</f>
        <v>0</v>
      </c>
      <c r="AP398" s="140">
        <f>'Test-AI'!Z396</f>
        <v>0</v>
      </c>
      <c r="AQ398" s="141">
        <f t="shared" si="28"/>
        <v>0</v>
      </c>
      <c r="AR398" s="142" t="e">
        <f t="shared" si="29"/>
        <v>#DIV/0!</v>
      </c>
      <c r="AS398" s="143" t="e">
        <f t="shared" si="30"/>
        <v>#DIV/0!</v>
      </c>
      <c r="AT398" s="136"/>
      <c r="AU398" s="136"/>
      <c r="AV398" s="467" t="s">
        <v>123</v>
      </c>
      <c r="AW398" s="468" t="e" cm="1">
        <f t="array" ref="AW398">bdRateExtend($G396:$G399,H396:H399,$Z396:$Z399,AA396:AA399)</f>
        <v>#VALUE!</v>
      </c>
      <c r="AX398" s="480"/>
      <c r="AY398" s="480"/>
      <c r="AZ398" s="497"/>
      <c r="BA398" s="497"/>
      <c r="BB398" s="480"/>
      <c r="BC398" s="468" t="e" cm="1">
        <f t="array" ref="BC398">bdRateExtend($G396:$G399,L396:L399,$Z396:$Z399,AE396:AE399)</f>
        <v>#VALUE!</v>
      </c>
      <c r="BD398" s="476"/>
      <c r="BE398" s="468" t="e" cm="1">
        <f t="array" ref="BE398">bdRateExtend($G396:$G399,M396:M399,$Z396:$Z399,AF396:AF399)</f>
        <v>#VALUE!</v>
      </c>
      <c r="BF398" s="476"/>
      <c r="BG398" s="469" t="e" cm="1">
        <f t="array" ref="BG398">bdRateExtend($G396:$G399,N396:N399,$Z396:$Z399,AG396:AG399,"None", FALSE,1)</f>
        <v>#VALUE!</v>
      </c>
      <c r="BH398" s="476"/>
      <c r="BI398" s="469" t="e" cm="1">
        <f t="array" ref="BI398">bdRateExtend($G396:$G399,O396:O399,$Z396:$Z399,AH396:AH399,"None", FALSE,1)</f>
        <v>#VALUE!</v>
      </c>
      <c r="BJ398" s="476"/>
      <c r="BK398" s="468" t="e" cm="1">
        <f t="array" ref="BK398">bdRateExtend($G396:$G399,P396:P399,$Z396:$Z399,AI396:AI399)</f>
        <v>#VALUE!</v>
      </c>
      <c r="BL398" s="476"/>
      <c r="BM398" s="468" t="e" cm="1">
        <f t="array" ref="BM398">bdRateExtend($G396:$G399,Q396:Q399,$Z396:$Z399,AJ396:AJ399)</f>
        <v>#VALUE!</v>
      </c>
      <c r="BN398" s="476"/>
      <c r="BO398" s="468" t="e" cm="1">
        <f t="array" ref="BO398">bdRateExtend($G396:$G399,R396:R399,$Z396:$Z399,AK396:AK399)</f>
        <v>#VALUE!</v>
      </c>
      <c r="BP398" s="480"/>
      <c r="BQ398" s="480"/>
      <c r="BR398" s="480"/>
      <c r="BS398" s="480"/>
      <c r="BT398" s="480"/>
      <c r="BU398" s="463" cm="1">
        <f t="array" ref="BU398">testVMAFRange($G396:$G399,N396:N399,$Z396:$Z399,AG396:AG399)</f>
        <v>0</v>
      </c>
      <c r="BV398" s="465"/>
      <c r="BW398" s="463" cm="1">
        <f t="array" ref="BW398">testVMAFRange($G396:$G399,O396:O399,$Z396:$Z399,AH396:AH399)</f>
        <v>0</v>
      </c>
      <c r="BX398" s="465"/>
    </row>
    <row r="399" spans="1:76" ht="17" customHeight="1" thickBot="1" x14ac:dyDescent="0.4">
      <c r="A399" s="516"/>
      <c r="B399" s="518"/>
      <c r="C399" s="521"/>
      <c r="D399" s="522"/>
      <c r="E399" s="523"/>
      <c r="F399" s="144">
        <v>55</v>
      </c>
      <c r="G399" s="145">
        <f>'Anchor-AI'!L397</f>
        <v>0</v>
      </c>
      <c r="H399" s="146">
        <f>'Anchor-AI'!M397</f>
        <v>0</v>
      </c>
      <c r="I399" s="146">
        <f>'Anchor-AI'!N397</f>
        <v>0</v>
      </c>
      <c r="J399" s="146">
        <f>'Anchor-AI'!O397</f>
        <v>0</v>
      </c>
      <c r="K399" s="146">
        <f>(Summary!$C$58*H399+Summary!$C$59*I399+Summary!$C$60*J399)/Summary!$C$61</f>
        <v>0</v>
      </c>
      <c r="L399" s="146">
        <f>'Anchor-AI'!P397</f>
        <v>0</v>
      </c>
      <c r="M399" s="146">
        <f>'Anchor-AI'!Q397</f>
        <v>0</v>
      </c>
      <c r="N399" s="146">
        <f>'Anchor-AI'!R397</f>
        <v>0</v>
      </c>
      <c r="O399" s="146">
        <f>'Anchor-AI'!S397</f>
        <v>0</v>
      </c>
      <c r="P399" s="146">
        <f>'Anchor-AI'!T397</f>
        <v>0</v>
      </c>
      <c r="Q399" s="146">
        <f>'Anchor-AI'!U397</f>
        <v>0</v>
      </c>
      <c r="R399" s="146">
        <f>'Anchor-AI'!V397</f>
        <v>0</v>
      </c>
      <c r="S399" s="146">
        <f>'Anchor-AI'!W397</f>
        <v>0</v>
      </c>
      <c r="T399" s="146">
        <f>'Anchor-AI'!X397</f>
        <v>0</v>
      </c>
      <c r="U399" s="146">
        <f>10*LOG10(1/((Summary!$C$75/10^(R399/10)+Summary!$C$76/10^(S399/10)+Summary!$C$77/10^(T399/10))/Summary!$C$78))</f>
        <v>0</v>
      </c>
      <c r="V399" s="140">
        <f>'Anchor-AI'!Y397</f>
        <v>0</v>
      </c>
      <c r="W399" s="140">
        <f>'Anchor-AI'!Z397</f>
        <v>0</v>
      </c>
      <c r="X399" s="147">
        <f t="shared" si="27"/>
        <v>0</v>
      </c>
      <c r="Y399" s="133"/>
      <c r="Z399" s="145">
        <f>'Test-AI'!L397</f>
        <v>0</v>
      </c>
      <c r="AA399" s="382">
        <f>'Test-AI'!M397</f>
        <v>0</v>
      </c>
      <c r="AB399" s="382">
        <f>'Test-AI'!N397</f>
        <v>0</v>
      </c>
      <c r="AC399" s="382">
        <f>'Test-AI'!O397</f>
        <v>0</v>
      </c>
      <c r="AD399" s="382">
        <f>(Summary!$C$58*AA399+Summary!$C$59*AB399+Summary!$C$60*AC399)/Summary!$C$61</f>
        <v>0</v>
      </c>
      <c r="AE399" s="382">
        <f>'Test-AI'!P397</f>
        <v>0</v>
      </c>
      <c r="AF399" s="382">
        <f>'Test-AI'!Q397</f>
        <v>0</v>
      </c>
      <c r="AG399" s="382">
        <f>'Test-AI'!R397</f>
        <v>0</v>
      </c>
      <c r="AH399" s="382">
        <f>'Test-AI'!S397</f>
        <v>0</v>
      </c>
      <c r="AI399" s="382">
        <f>'Test-AI'!T397</f>
        <v>0</v>
      </c>
      <c r="AJ399" s="382">
        <f>'Test-AI'!U397</f>
        <v>0</v>
      </c>
      <c r="AK399" s="382">
        <f>'Test-AI'!V397</f>
        <v>0</v>
      </c>
      <c r="AL399" s="382">
        <f>'Test-AI'!W397</f>
        <v>0</v>
      </c>
      <c r="AM399" s="382">
        <f>'Test-AI'!X397</f>
        <v>0</v>
      </c>
      <c r="AN399" s="382">
        <f>10*LOG10(1/((Summary!$C$75/10^(AK399/10)+Summary!$C$76/10^(AL399/10)+Summary!$C$77/10^(AM399/10))/Summary!$C$78))</f>
        <v>0</v>
      </c>
      <c r="AO399" s="140">
        <f>'Test-AI'!Y397</f>
        <v>0</v>
      </c>
      <c r="AP399" s="140">
        <f>'Test-AI'!Z397</f>
        <v>0</v>
      </c>
      <c r="AQ399" s="147">
        <f t="shared" si="28"/>
        <v>0</v>
      </c>
      <c r="AR399" s="148" t="e">
        <f t="shared" si="29"/>
        <v>#DIV/0!</v>
      </c>
      <c r="AS399" s="149" t="e">
        <f t="shared" si="30"/>
        <v>#DIV/0!</v>
      </c>
      <c r="AT399" s="136"/>
      <c r="AU399" s="136"/>
      <c r="AV399" s="470"/>
      <c r="AW399" s="471"/>
      <c r="AX399" s="481"/>
      <c r="AY399" s="481"/>
      <c r="AZ399" s="498"/>
      <c r="BA399" s="498"/>
      <c r="BB399" s="481"/>
      <c r="BC399" s="471"/>
      <c r="BD399" s="477"/>
      <c r="BE399" s="471"/>
      <c r="BF399" s="477"/>
      <c r="BG399" s="472"/>
      <c r="BH399" s="477"/>
      <c r="BI399" s="472"/>
      <c r="BJ399" s="477"/>
      <c r="BK399" s="471"/>
      <c r="BL399" s="477"/>
      <c r="BM399" s="471"/>
      <c r="BN399" s="477"/>
      <c r="BO399" s="471"/>
      <c r="BP399" s="481"/>
      <c r="BQ399" s="481"/>
      <c r="BR399" s="481"/>
      <c r="BS399" s="481"/>
      <c r="BT399" s="481"/>
      <c r="BU399" s="473"/>
      <c r="BV399" s="466"/>
      <c r="BW399" s="473"/>
      <c r="BX399" s="466"/>
    </row>
    <row r="400" spans="1:76" ht="17" customHeight="1" x14ac:dyDescent="0.35">
      <c r="A400" s="516"/>
      <c r="B400" s="482" t="s">
        <v>2</v>
      </c>
      <c r="C400" s="519" t="s">
        <v>85</v>
      </c>
      <c r="D400" s="489">
        <v>59.94</v>
      </c>
      <c r="E400" s="492">
        <v>10</v>
      </c>
      <c r="F400" s="129">
        <v>15</v>
      </c>
      <c r="G400" s="130">
        <f>'Anchor-AI'!L398</f>
        <v>0</v>
      </c>
      <c r="H400" s="131">
        <f>'Anchor-AI'!M398</f>
        <v>0</v>
      </c>
      <c r="I400" s="131">
        <f>'Anchor-AI'!N398</f>
        <v>0</v>
      </c>
      <c r="J400" s="131">
        <f>'Anchor-AI'!O398</f>
        <v>0</v>
      </c>
      <c r="K400" s="131">
        <f>(Summary!$C$58*H400+Summary!$C$59*I400+Summary!$C$60*J400)/Summary!$C$61</f>
        <v>0</v>
      </c>
      <c r="L400" s="131">
        <f>'Anchor-AI'!P398</f>
        <v>0</v>
      </c>
      <c r="M400" s="131">
        <f>'Anchor-AI'!Q398</f>
        <v>0</v>
      </c>
      <c r="N400" s="131">
        <f>'Anchor-AI'!R398</f>
        <v>0</v>
      </c>
      <c r="O400" s="131">
        <f>'Anchor-AI'!S398</f>
        <v>0</v>
      </c>
      <c r="P400" s="131">
        <f>'Anchor-AI'!T398</f>
        <v>0</v>
      </c>
      <c r="Q400" s="131">
        <f>'Anchor-AI'!U398</f>
        <v>0</v>
      </c>
      <c r="R400" s="131">
        <f>'Anchor-AI'!V398</f>
        <v>0</v>
      </c>
      <c r="S400" s="131">
        <f>'Anchor-AI'!W398</f>
        <v>0</v>
      </c>
      <c r="T400" s="131">
        <f>'Anchor-AI'!X398</f>
        <v>0</v>
      </c>
      <c r="U400" s="131">
        <f>10*LOG10(1/((Summary!$C$75/10^(R400/10)+Summary!$C$76/10^(S400/10)+Summary!$C$77/10^(T400/10))/Summary!$C$78))</f>
        <v>0</v>
      </c>
      <c r="V400" s="131">
        <f>'Anchor-AI'!Y398</f>
        <v>0</v>
      </c>
      <c r="W400" s="131">
        <f>'Anchor-AI'!Z398</f>
        <v>0</v>
      </c>
      <c r="X400" s="132">
        <f t="shared" si="27"/>
        <v>0</v>
      </c>
      <c r="Y400" s="133"/>
      <c r="Z400" s="130">
        <f>'Test-AI'!L398</f>
        <v>0</v>
      </c>
      <c r="AA400" s="380">
        <f>'Test-AI'!M398</f>
        <v>0</v>
      </c>
      <c r="AB400" s="380">
        <f>'Test-AI'!N398</f>
        <v>0</v>
      </c>
      <c r="AC400" s="380">
        <f>'Test-AI'!O398</f>
        <v>0</v>
      </c>
      <c r="AD400" s="380">
        <f>(Summary!$C$58*AA400+Summary!$C$59*AB400+Summary!$C$60*AC400)/Summary!$C$61</f>
        <v>0</v>
      </c>
      <c r="AE400" s="380">
        <f>'Test-AI'!P398</f>
        <v>0</v>
      </c>
      <c r="AF400" s="380">
        <f>'Test-AI'!Q398</f>
        <v>0</v>
      </c>
      <c r="AG400" s="380">
        <f>'Test-AI'!R398</f>
        <v>0</v>
      </c>
      <c r="AH400" s="380">
        <f>'Test-AI'!S398</f>
        <v>0</v>
      </c>
      <c r="AI400" s="380">
        <f>'Test-AI'!T398</f>
        <v>0</v>
      </c>
      <c r="AJ400" s="380">
        <f>'Test-AI'!U398</f>
        <v>0</v>
      </c>
      <c r="AK400" s="380">
        <f>'Test-AI'!V398</f>
        <v>0</v>
      </c>
      <c r="AL400" s="380">
        <f>'Test-AI'!W398</f>
        <v>0</v>
      </c>
      <c r="AM400" s="380">
        <f>'Test-AI'!X398</f>
        <v>0</v>
      </c>
      <c r="AN400" s="380">
        <f>10*LOG10(1/((Summary!$C$75/10^(AK400/10)+Summary!$C$76/10^(AL400/10)+Summary!$C$77/10^(AM400/10))/Summary!$C$78))</f>
        <v>0</v>
      </c>
      <c r="AO400" s="131">
        <f>'Test-AI'!Y398</f>
        <v>0</v>
      </c>
      <c r="AP400" s="131">
        <f>'Test-AI'!Z398</f>
        <v>0</v>
      </c>
      <c r="AQ400" s="132">
        <f t="shared" si="28"/>
        <v>0</v>
      </c>
      <c r="AR400" s="134" t="e">
        <f t="shared" si="29"/>
        <v>#DIV/0!</v>
      </c>
      <c r="AS400" s="135" t="e">
        <f t="shared" si="30"/>
        <v>#DIV/0!</v>
      </c>
      <c r="AT400" s="136"/>
      <c r="AU400" s="136"/>
      <c r="AV400" s="495" t="s">
        <v>121</v>
      </c>
      <c r="AW400" s="478" t="e" cm="1">
        <f t="array" ref="AW400">bdRateExtend($G400:$G403,H400:H403,$Z400:$Z403,AA400:AA403)</f>
        <v>#VALUE!</v>
      </c>
      <c r="AX400" s="479" t="e" cm="1">
        <f t="array" ref="AX400">bdRateExtend($G400:$G405,H400:H405,$Z400:$Z405,AA400:AA405)</f>
        <v>#VALUE!</v>
      </c>
      <c r="AY400" s="479" t="e" cm="1">
        <f t="array" ref="AY400">bdRateExtend($G400:$G405,I400:I405,$Z400:$Z405,AB400:AB405)</f>
        <v>#VALUE!</v>
      </c>
      <c r="AZ400" s="496" t="e" cm="1">
        <f t="array" ref="AZ400">bdRateExtend($G400:$G405,J400:J405,$Z400:$Z405,AC400:AC405)</f>
        <v>#VALUE!</v>
      </c>
      <c r="BA400" s="496" t="e" cm="1">
        <f t="array" ref="BA400">bdRateExtend($G400:$G405,K400:K405,$Z400:$Z405,AD400:AD405)</f>
        <v>#VALUE!</v>
      </c>
      <c r="BB400" s="479" t="e">
        <f>(Summary!$C$89*AX400+Summary!$C$90*AY400+Summary!$C$91*AZ400)/Summary!$C$92</f>
        <v>#VALUE!</v>
      </c>
      <c r="BC400" s="478" t="e" cm="1">
        <f t="array" ref="BC400">bdRateExtend($G400:$G403,L400:L403,$Z400:$Z403,AE400:AE403)</f>
        <v>#VALUE!</v>
      </c>
      <c r="BD400" s="475" t="e" cm="1">
        <f t="array" ref="BD400">bdRateExtend($G400:$G405,L400:L405,$Z400:$Z405,AE400:AE405)</f>
        <v>#VALUE!</v>
      </c>
      <c r="BE400" s="478" t="e" cm="1">
        <f t="array" ref="BE400">bdRateExtend($G400:$G403,M400:M403,$Z400:$Z403,AF400:AF403)</f>
        <v>#VALUE!</v>
      </c>
      <c r="BF400" s="475" t="e" cm="1">
        <f t="array" ref="BF400">bdRateExtend($G400:$G405,M400:M405,$Z400:$Z405,AF400:AF405)</f>
        <v>#VALUE!</v>
      </c>
      <c r="BG400" s="474" t="e" cm="1">
        <f t="array" ref="BG400">bdRateExtend($G400:$G403,N400:N403,$Z400:$Z403,AG400:AG403,"None", FALSE,1)</f>
        <v>#VALUE!</v>
      </c>
      <c r="BH400" s="475" t="e" cm="1">
        <f t="array" ref="BH400">bdRateExtend($G400:$G405,N400:N405,$Z400:$Z405,AG400:AG405,"None", FALSE,1)</f>
        <v>#VALUE!</v>
      </c>
      <c r="BI400" s="474" t="e" cm="1">
        <f t="array" ref="BI400">bdRateExtend($G400:$G403,O400:O403,$Z400:$Z403,AH400:AH403,"None", FALSE,1)</f>
        <v>#VALUE!</v>
      </c>
      <c r="BJ400" s="475" t="e" cm="1">
        <f t="array" ref="BJ400">bdRateExtend($G400:$G405,O400:O405,$Z400:$Z405,AH400:AH405,"None", FALSE,1)</f>
        <v>#VALUE!</v>
      </c>
      <c r="BK400" s="478" t="e" cm="1">
        <f t="array" ref="BK400">bdRateExtend($G400:$G403,P400:P403,$Z400:$Z403,AI400:AI403)</f>
        <v>#VALUE!</v>
      </c>
      <c r="BL400" s="475" t="e" cm="1">
        <f t="array" ref="BL400">bdRateExtend($G400:$G405,P400:P405,$Z400:$Z405,AI400:AI405)</f>
        <v>#VALUE!</v>
      </c>
      <c r="BM400" s="478" t="e" cm="1">
        <f t="array" ref="BM400">bdRateExtend($G400:$G403,Q400:Q403,$Z400:$Z403,AJ400:AJ403)</f>
        <v>#VALUE!</v>
      </c>
      <c r="BN400" s="475" t="e" cm="1">
        <f t="array" ref="BN400">bdRateExtend($G400:$G405,Q400:Q405,$Z400:$Z405,AJ400:AJ405)</f>
        <v>#VALUE!</v>
      </c>
      <c r="BO400" s="478" t="e" cm="1">
        <f t="array" ref="BO400">bdRateExtend($G400:$G403,R400:R403,$Z400:$Z403,AK400:AK403)</f>
        <v>#VALUE!</v>
      </c>
      <c r="BP400" s="479" t="e" cm="1">
        <f t="array" ref="BP400">bdRateExtend($G400:$G405,R400:R405,$Z400:$Z405,AK400:AK405)</f>
        <v>#VALUE!</v>
      </c>
      <c r="BQ400" s="479" t="e" cm="1">
        <f t="array" ref="BQ400">bdRateExtend($G400:$G405,S400:S405,$Z400:$Z405,AL400:AL405)</f>
        <v>#VALUE!</v>
      </c>
      <c r="BR400" s="479" t="e" cm="1">
        <f t="array" ref="BR400">bdRateExtend($G400:$G405,T400:T405,$Z400:$Z405,AM400:AM405)</f>
        <v>#VALUE!</v>
      </c>
      <c r="BS400" s="479" t="e" cm="1">
        <f t="array" ref="BS400">bdRateExtend($G400:$G405,U400:U405,$Z400:$Z405,AN400:AN405)</f>
        <v>#VALUE!</v>
      </c>
      <c r="BT400" s="479" t="e">
        <f>(Summary!$C$103*BP400+Summary!$C$104*BQ400+Summary!$C$105*BR400)/Summary!$C$106</f>
        <v>#VALUE!</v>
      </c>
      <c r="BU400" s="462" cm="1">
        <f t="array" ref="BU400">testVMAFRange($G400:$G403,N400:N403,$Z400:$Z403,AG400:AG403)</f>
        <v>0</v>
      </c>
      <c r="BV400" s="464" cm="1">
        <f t="array" ref="BV400">testVMAFRange($G400:$G405,N400:N405,$Z400:$Z405,AG400:AG405)</f>
        <v>0</v>
      </c>
      <c r="BW400" s="462" cm="1">
        <f t="array" ref="BW400">testVMAFRange($G400:$G403,O400:O403,$Z400:$Z403,AH400:AH403)</f>
        <v>0</v>
      </c>
      <c r="BX400" s="464" cm="1">
        <f t="array" ref="BX400">testVMAFRange($G400:$G405,O400:O405,$Z400:$Z405,AH400:AH405)</f>
        <v>0</v>
      </c>
    </row>
    <row r="401" spans="1:76" ht="17" customHeight="1" x14ac:dyDescent="0.35">
      <c r="A401" s="516"/>
      <c r="B401" s="483"/>
      <c r="C401" s="520"/>
      <c r="D401" s="490"/>
      <c r="E401" s="493"/>
      <c r="F401" s="138">
        <v>23</v>
      </c>
      <c r="G401" s="139">
        <f>'Anchor-AI'!L399</f>
        <v>0</v>
      </c>
      <c r="H401" s="140">
        <f>'Anchor-AI'!M399</f>
        <v>0</v>
      </c>
      <c r="I401" s="140">
        <f>'Anchor-AI'!N399</f>
        <v>0</v>
      </c>
      <c r="J401" s="140">
        <f>'Anchor-AI'!O399</f>
        <v>0</v>
      </c>
      <c r="K401" s="140">
        <f>(Summary!$C$58*H401+Summary!$C$59*I401+Summary!$C$60*J401)/Summary!$C$61</f>
        <v>0</v>
      </c>
      <c r="L401" s="140">
        <f>'Anchor-AI'!P399</f>
        <v>0</v>
      </c>
      <c r="M401" s="140">
        <f>'Anchor-AI'!Q399</f>
        <v>0</v>
      </c>
      <c r="N401" s="140">
        <f>'Anchor-AI'!R399</f>
        <v>0</v>
      </c>
      <c r="O401" s="140">
        <f>'Anchor-AI'!S399</f>
        <v>0</v>
      </c>
      <c r="P401" s="140">
        <f>'Anchor-AI'!T399</f>
        <v>0</v>
      </c>
      <c r="Q401" s="140">
        <f>'Anchor-AI'!U399</f>
        <v>0</v>
      </c>
      <c r="R401" s="140">
        <f>'Anchor-AI'!V399</f>
        <v>0</v>
      </c>
      <c r="S401" s="140">
        <f>'Anchor-AI'!W399</f>
        <v>0</v>
      </c>
      <c r="T401" s="140">
        <f>'Anchor-AI'!X399</f>
        <v>0</v>
      </c>
      <c r="U401" s="140">
        <f>10*LOG10(1/((Summary!$C$75/10^(R401/10)+Summary!$C$76/10^(S401/10)+Summary!$C$77/10^(T401/10))/Summary!$C$78))</f>
        <v>0</v>
      </c>
      <c r="V401" s="140">
        <f>'Anchor-AI'!Y399</f>
        <v>0</v>
      </c>
      <c r="W401" s="140">
        <f>'Anchor-AI'!Z399</f>
        <v>0</v>
      </c>
      <c r="X401" s="141">
        <f t="shared" si="27"/>
        <v>0</v>
      </c>
      <c r="Y401" s="133"/>
      <c r="Z401" s="139">
        <f>'Test-AI'!L399</f>
        <v>0</v>
      </c>
      <c r="AA401" s="381">
        <f>'Test-AI'!M399</f>
        <v>0</v>
      </c>
      <c r="AB401" s="381">
        <f>'Test-AI'!N399</f>
        <v>0</v>
      </c>
      <c r="AC401" s="381">
        <f>'Test-AI'!O399</f>
        <v>0</v>
      </c>
      <c r="AD401" s="381">
        <f>(Summary!$C$58*AA401+Summary!$C$59*AB401+Summary!$C$60*AC401)/Summary!$C$61</f>
        <v>0</v>
      </c>
      <c r="AE401" s="381">
        <f>'Test-AI'!P399</f>
        <v>0</v>
      </c>
      <c r="AF401" s="381">
        <f>'Test-AI'!Q399</f>
        <v>0</v>
      </c>
      <c r="AG401" s="381">
        <f>'Test-AI'!R399</f>
        <v>0</v>
      </c>
      <c r="AH401" s="381">
        <f>'Test-AI'!S399</f>
        <v>0</v>
      </c>
      <c r="AI401" s="381">
        <f>'Test-AI'!T399</f>
        <v>0</v>
      </c>
      <c r="AJ401" s="381">
        <f>'Test-AI'!U399</f>
        <v>0</v>
      </c>
      <c r="AK401" s="381">
        <f>'Test-AI'!V399</f>
        <v>0</v>
      </c>
      <c r="AL401" s="381">
        <f>'Test-AI'!W399</f>
        <v>0</v>
      </c>
      <c r="AM401" s="381">
        <f>'Test-AI'!X399</f>
        <v>0</v>
      </c>
      <c r="AN401" s="381">
        <f>10*LOG10(1/((Summary!$C$75/10^(AK401/10)+Summary!$C$76/10^(AL401/10)+Summary!$C$77/10^(AM401/10))/Summary!$C$78))</f>
        <v>0</v>
      </c>
      <c r="AO401" s="140">
        <f>'Test-AI'!Y399</f>
        <v>0</v>
      </c>
      <c r="AP401" s="140">
        <f>'Test-AI'!Z399</f>
        <v>0</v>
      </c>
      <c r="AQ401" s="141">
        <f t="shared" si="28"/>
        <v>0</v>
      </c>
      <c r="AR401" s="142" t="e">
        <f t="shared" si="29"/>
        <v>#DIV/0!</v>
      </c>
      <c r="AS401" s="143" t="e">
        <f t="shared" si="30"/>
        <v>#DIV/0!</v>
      </c>
      <c r="AT401" s="136"/>
      <c r="AU401" s="136"/>
      <c r="AV401" s="467"/>
      <c r="AW401" s="468"/>
      <c r="AX401" s="480"/>
      <c r="AY401" s="480"/>
      <c r="AZ401" s="497"/>
      <c r="BA401" s="497"/>
      <c r="BB401" s="480"/>
      <c r="BC401" s="468"/>
      <c r="BD401" s="476"/>
      <c r="BE401" s="468"/>
      <c r="BF401" s="476"/>
      <c r="BG401" s="469"/>
      <c r="BH401" s="476"/>
      <c r="BI401" s="469"/>
      <c r="BJ401" s="476"/>
      <c r="BK401" s="468"/>
      <c r="BL401" s="476"/>
      <c r="BM401" s="468"/>
      <c r="BN401" s="476"/>
      <c r="BO401" s="468"/>
      <c r="BP401" s="480"/>
      <c r="BQ401" s="480"/>
      <c r="BR401" s="480"/>
      <c r="BS401" s="480"/>
      <c r="BT401" s="480"/>
      <c r="BU401" s="463"/>
      <c r="BV401" s="465"/>
      <c r="BW401" s="463"/>
      <c r="BX401" s="465"/>
    </row>
    <row r="402" spans="1:76" ht="17" customHeight="1" x14ac:dyDescent="0.35">
      <c r="A402" s="516"/>
      <c r="B402" s="483"/>
      <c r="C402" s="520"/>
      <c r="D402" s="490"/>
      <c r="E402" s="493"/>
      <c r="F402" s="138">
        <v>31</v>
      </c>
      <c r="G402" s="139">
        <f>'Anchor-AI'!L400</f>
        <v>0</v>
      </c>
      <c r="H402" s="140">
        <f>'Anchor-AI'!M400</f>
        <v>0</v>
      </c>
      <c r="I402" s="140">
        <f>'Anchor-AI'!N400</f>
        <v>0</v>
      </c>
      <c r="J402" s="140">
        <f>'Anchor-AI'!O400</f>
        <v>0</v>
      </c>
      <c r="K402" s="140">
        <f>(Summary!$C$58*H402+Summary!$C$59*I402+Summary!$C$60*J402)/Summary!$C$61</f>
        <v>0</v>
      </c>
      <c r="L402" s="140">
        <f>'Anchor-AI'!P400</f>
        <v>0</v>
      </c>
      <c r="M402" s="140">
        <f>'Anchor-AI'!Q400</f>
        <v>0</v>
      </c>
      <c r="N402" s="140">
        <f>'Anchor-AI'!R400</f>
        <v>0</v>
      </c>
      <c r="O402" s="140">
        <f>'Anchor-AI'!S400</f>
        <v>0</v>
      </c>
      <c r="P402" s="140">
        <f>'Anchor-AI'!T400</f>
        <v>0</v>
      </c>
      <c r="Q402" s="140">
        <f>'Anchor-AI'!U400</f>
        <v>0</v>
      </c>
      <c r="R402" s="140">
        <f>'Anchor-AI'!V400</f>
        <v>0</v>
      </c>
      <c r="S402" s="140">
        <f>'Anchor-AI'!W400</f>
        <v>0</v>
      </c>
      <c r="T402" s="140">
        <f>'Anchor-AI'!X400</f>
        <v>0</v>
      </c>
      <c r="U402" s="140">
        <f>10*LOG10(1/((Summary!$C$75/10^(R402/10)+Summary!$C$76/10^(S402/10)+Summary!$C$77/10^(T402/10))/Summary!$C$78))</f>
        <v>0</v>
      </c>
      <c r="V402" s="140">
        <f>'Anchor-AI'!Y400</f>
        <v>0</v>
      </c>
      <c r="W402" s="140">
        <f>'Anchor-AI'!Z400</f>
        <v>0</v>
      </c>
      <c r="X402" s="141">
        <f t="shared" si="27"/>
        <v>0</v>
      </c>
      <c r="Y402" s="133"/>
      <c r="Z402" s="139">
        <f>'Test-AI'!L400</f>
        <v>0</v>
      </c>
      <c r="AA402" s="381">
        <f>'Test-AI'!M400</f>
        <v>0</v>
      </c>
      <c r="AB402" s="381">
        <f>'Test-AI'!N400</f>
        <v>0</v>
      </c>
      <c r="AC402" s="381">
        <f>'Test-AI'!O400</f>
        <v>0</v>
      </c>
      <c r="AD402" s="381">
        <f>(Summary!$C$58*AA402+Summary!$C$59*AB402+Summary!$C$60*AC402)/Summary!$C$61</f>
        <v>0</v>
      </c>
      <c r="AE402" s="381">
        <f>'Test-AI'!P400</f>
        <v>0</v>
      </c>
      <c r="AF402" s="381">
        <f>'Test-AI'!Q400</f>
        <v>0</v>
      </c>
      <c r="AG402" s="381">
        <f>'Test-AI'!R400</f>
        <v>0</v>
      </c>
      <c r="AH402" s="381">
        <f>'Test-AI'!S400</f>
        <v>0</v>
      </c>
      <c r="AI402" s="381">
        <f>'Test-AI'!T400</f>
        <v>0</v>
      </c>
      <c r="AJ402" s="381">
        <f>'Test-AI'!U400</f>
        <v>0</v>
      </c>
      <c r="AK402" s="381">
        <f>'Test-AI'!V400</f>
        <v>0</v>
      </c>
      <c r="AL402" s="381">
        <f>'Test-AI'!W400</f>
        <v>0</v>
      </c>
      <c r="AM402" s="381">
        <f>'Test-AI'!X400</f>
        <v>0</v>
      </c>
      <c r="AN402" s="381">
        <f>10*LOG10(1/((Summary!$C$75/10^(AK402/10)+Summary!$C$76/10^(AL402/10)+Summary!$C$77/10^(AM402/10))/Summary!$C$78))</f>
        <v>0</v>
      </c>
      <c r="AO402" s="140">
        <f>'Test-AI'!Y400</f>
        <v>0</v>
      </c>
      <c r="AP402" s="140">
        <f>'Test-AI'!Z400</f>
        <v>0</v>
      </c>
      <c r="AQ402" s="141">
        <f t="shared" si="28"/>
        <v>0</v>
      </c>
      <c r="AR402" s="142" t="e">
        <f t="shared" si="29"/>
        <v>#DIV/0!</v>
      </c>
      <c r="AS402" s="143" t="e">
        <f t="shared" si="30"/>
        <v>#DIV/0!</v>
      </c>
      <c r="AT402" s="136"/>
      <c r="AU402" s="136"/>
      <c r="AV402" s="467" t="s">
        <v>122</v>
      </c>
      <c r="AW402" s="468" t="e" cm="1">
        <f t="array" ref="AW402">bdRateExtend($G401:$G404,H401:H404,$Z401:$Z404,AA401:AA404)</f>
        <v>#VALUE!</v>
      </c>
      <c r="AX402" s="480"/>
      <c r="AY402" s="480"/>
      <c r="AZ402" s="497"/>
      <c r="BA402" s="497"/>
      <c r="BB402" s="480"/>
      <c r="BC402" s="468" t="e" cm="1">
        <f t="array" ref="BC402">bdRateExtend($G401:$G404,L401:L404,$Z401:$Z404,AE401:AE404)</f>
        <v>#VALUE!</v>
      </c>
      <c r="BD402" s="476"/>
      <c r="BE402" s="468" t="e" cm="1">
        <f t="array" ref="BE402">bdRateExtend($G401:$G404,M401:M404,$Z401:$Z404,AF401:AF404)</f>
        <v>#VALUE!</v>
      </c>
      <c r="BF402" s="476"/>
      <c r="BG402" s="469" t="e" cm="1">
        <f t="array" ref="BG402">bdRateExtend($G401:$G404,N401:N404,$Z401:$Z404,AG401:AG404,"None", FALSE,1)</f>
        <v>#VALUE!</v>
      </c>
      <c r="BH402" s="476"/>
      <c r="BI402" s="469" t="e" cm="1">
        <f t="array" ref="BI402">bdRateExtend($G401:$G404,O401:O404,$Z401:$Z404,AH401:AH404,"None", FALSE,1)</f>
        <v>#VALUE!</v>
      </c>
      <c r="BJ402" s="476"/>
      <c r="BK402" s="468" t="e" cm="1">
        <f t="array" ref="BK402">bdRateExtend($G401:$G404,P401:P404,$Z401:$Z404,AI401:AI404)</f>
        <v>#VALUE!</v>
      </c>
      <c r="BL402" s="476"/>
      <c r="BM402" s="468" t="e" cm="1">
        <f t="array" ref="BM402">bdRateExtend($G401:$G404,Q401:Q404,$Z401:$Z404,AJ401:AJ404)</f>
        <v>#VALUE!</v>
      </c>
      <c r="BN402" s="476"/>
      <c r="BO402" s="468" t="e" cm="1">
        <f t="array" ref="BO402">bdRateExtend($G401:$G404,R401:R404,$Z401:$Z404,AK401:AK404)</f>
        <v>#VALUE!</v>
      </c>
      <c r="BP402" s="480"/>
      <c r="BQ402" s="480"/>
      <c r="BR402" s="480"/>
      <c r="BS402" s="480"/>
      <c r="BT402" s="480"/>
      <c r="BU402" s="463" cm="1">
        <f t="array" ref="BU402">testVMAFRange($G401:$G404,N401:N404,$Z401:$Z404,AG401:AG404)</f>
        <v>0</v>
      </c>
      <c r="BV402" s="465"/>
      <c r="BW402" s="463" cm="1">
        <f t="array" ref="BW402">testVMAFRange($G401:$G404,O401:O404,$Z401:$Z404,AH401:AH404)</f>
        <v>0</v>
      </c>
      <c r="BX402" s="465"/>
    </row>
    <row r="403" spans="1:76" ht="17" customHeight="1" x14ac:dyDescent="0.35">
      <c r="A403" s="516"/>
      <c r="B403" s="483"/>
      <c r="C403" s="520"/>
      <c r="D403" s="490"/>
      <c r="E403" s="493"/>
      <c r="F403" s="138">
        <v>39</v>
      </c>
      <c r="G403" s="139">
        <f>'Anchor-AI'!L401</f>
        <v>0</v>
      </c>
      <c r="H403" s="140">
        <f>'Anchor-AI'!M401</f>
        <v>0</v>
      </c>
      <c r="I403" s="140">
        <f>'Anchor-AI'!N401</f>
        <v>0</v>
      </c>
      <c r="J403" s="140">
        <f>'Anchor-AI'!O401</f>
        <v>0</v>
      </c>
      <c r="K403" s="140">
        <f>(Summary!$C$58*H403+Summary!$C$59*I403+Summary!$C$60*J403)/Summary!$C$61</f>
        <v>0</v>
      </c>
      <c r="L403" s="140">
        <f>'Anchor-AI'!P401</f>
        <v>0</v>
      </c>
      <c r="M403" s="140">
        <f>'Anchor-AI'!Q401</f>
        <v>0</v>
      </c>
      <c r="N403" s="140">
        <f>'Anchor-AI'!R401</f>
        <v>0</v>
      </c>
      <c r="O403" s="140">
        <f>'Anchor-AI'!S401</f>
        <v>0</v>
      </c>
      <c r="P403" s="140">
        <f>'Anchor-AI'!T401</f>
        <v>0</v>
      </c>
      <c r="Q403" s="140">
        <f>'Anchor-AI'!U401</f>
        <v>0</v>
      </c>
      <c r="R403" s="140">
        <f>'Anchor-AI'!V401</f>
        <v>0</v>
      </c>
      <c r="S403" s="140">
        <f>'Anchor-AI'!W401</f>
        <v>0</v>
      </c>
      <c r="T403" s="140">
        <f>'Anchor-AI'!X401</f>
        <v>0</v>
      </c>
      <c r="U403" s="140">
        <f>10*LOG10(1/((Summary!$C$75/10^(R403/10)+Summary!$C$76/10^(S403/10)+Summary!$C$77/10^(T403/10))/Summary!$C$78))</f>
        <v>0</v>
      </c>
      <c r="V403" s="140">
        <f>'Anchor-AI'!Y401</f>
        <v>0</v>
      </c>
      <c r="W403" s="140">
        <f>'Anchor-AI'!Z401</f>
        <v>0</v>
      </c>
      <c r="X403" s="141">
        <f t="shared" si="27"/>
        <v>0</v>
      </c>
      <c r="Y403" s="133"/>
      <c r="Z403" s="139">
        <f>'Test-AI'!L401</f>
        <v>0</v>
      </c>
      <c r="AA403" s="381">
        <f>'Test-AI'!M401</f>
        <v>0</v>
      </c>
      <c r="AB403" s="381">
        <f>'Test-AI'!N401</f>
        <v>0</v>
      </c>
      <c r="AC403" s="381">
        <f>'Test-AI'!O401</f>
        <v>0</v>
      </c>
      <c r="AD403" s="381">
        <f>(Summary!$C$58*AA403+Summary!$C$59*AB403+Summary!$C$60*AC403)/Summary!$C$61</f>
        <v>0</v>
      </c>
      <c r="AE403" s="381">
        <f>'Test-AI'!P401</f>
        <v>0</v>
      </c>
      <c r="AF403" s="381">
        <f>'Test-AI'!Q401</f>
        <v>0</v>
      </c>
      <c r="AG403" s="381">
        <f>'Test-AI'!R401</f>
        <v>0</v>
      </c>
      <c r="AH403" s="381">
        <f>'Test-AI'!S401</f>
        <v>0</v>
      </c>
      <c r="AI403" s="381">
        <f>'Test-AI'!T401</f>
        <v>0</v>
      </c>
      <c r="AJ403" s="381">
        <f>'Test-AI'!U401</f>
        <v>0</v>
      </c>
      <c r="AK403" s="381">
        <f>'Test-AI'!V401</f>
        <v>0</v>
      </c>
      <c r="AL403" s="381">
        <f>'Test-AI'!W401</f>
        <v>0</v>
      </c>
      <c r="AM403" s="381">
        <f>'Test-AI'!X401</f>
        <v>0</v>
      </c>
      <c r="AN403" s="381">
        <f>10*LOG10(1/((Summary!$C$75/10^(AK403/10)+Summary!$C$76/10^(AL403/10)+Summary!$C$77/10^(AM403/10))/Summary!$C$78))</f>
        <v>0</v>
      </c>
      <c r="AO403" s="140">
        <f>'Test-AI'!Y401</f>
        <v>0</v>
      </c>
      <c r="AP403" s="140">
        <f>'Test-AI'!Z401</f>
        <v>0</v>
      </c>
      <c r="AQ403" s="141">
        <f t="shared" si="28"/>
        <v>0</v>
      </c>
      <c r="AR403" s="142" t="e">
        <f t="shared" si="29"/>
        <v>#DIV/0!</v>
      </c>
      <c r="AS403" s="143" t="e">
        <f t="shared" si="30"/>
        <v>#DIV/0!</v>
      </c>
      <c r="AT403" s="136"/>
      <c r="AU403" s="136"/>
      <c r="AV403" s="467"/>
      <c r="AW403" s="468"/>
      <c r="AX403" s="480"/>
      <c r="AY403" s="480"/>
      <c r="AZ403" s="497"/>
      <c r="BA403" s="497"/>
      <c r="BB403" s="480"/>
      <c r="BC403" s="468"/>
      <c r="BD403" s="476"/>
      <c r="BE403" s="468"/>
      <c r="BF403" s="476"/>
      <c r="BG403" s="469"/>
      <c r="BH403" s="476"/>
      <c r="BI403" s="469"/>
      <c r="BJ403" s="476"/>
      <c r="BK403" s="468"/>
      <c r="BL403" s="476"/>
      <c r="BM403" s="468"/>
      <c r="BN403" s="476"/>
      <c r="BO403" s="468"/>
      <c r="BP403" s="480"/>
      <c r="BQ403" s="480"/>
      <c r="BR403" s="480"/>
      <c r="BS403" s="480"/>
      <c r="BT403" s="480"/>
      <c r="BU403" s="463"/>
      <c r="BV403" s="465"/>
      <c r="BW403" s="463"/>
      <c r="BX403" s="465"/>
    </row>
    <row r="404" spans="1:76" ht="17" customHeight="1" x14ac:dyDescent="0.35">
      <c r="A404" s="516"/>
      <c r="B404" s="483"/>
      <c r="C404" s="520"/>
      <c r="D404" s="490"/>
      <c r="E404" s="493"/>
      <c r="F404" s="138">
        <v>47</v>
      </c>
      <c r="G404" s="139">
        <f>'Anchor-AI'!L402</f>
        <v>0</v>
      </c>
      <c r="H404" s="140">
        <f>'Anchor-AI'!M402</f>
        <v>0</v>
      </c>
      <c r="I404" s="140">
        <f>'Anchor-AI'!N402</f>
        <v>0</v>
      </c>
      <c r="J404" s="140">
        <f>'Anchor-AI'!O402</f>
        <v>0</v>
      </c>
      <c r="K404" s="140">
        <f>(Summary!$C$58*H404+Summary!$C$59*I404+Summary!$C$60*J404)/Summary!$C$61</f>
        <v>0</v>
      </c>
      <c r="L404" s="140">
        <f>'Anchor-AI'!P402</f>
        <v>0</v>
      </c>
      <c r="M404" s="140">
        <f>'Anchor-AI'!Q402</f>
        <v>0</v>
      </c>
      <c r="N404" s="140">
        <f>'Anchor-AI'!R402</f>
        <v>0</v>
      </c>
      <c r="O404" s="140">
        <f>'Anchor-AI'!S402</f>
        <v>0</v>
      </c>
      <c r="P404" s="140">
        <f>'Anchor-AI'!T402</f>
        <v>0</v>
      </c>
      <c r="Q404" s="140">
        <f>'Anchor-AI'!U402</f>
        <v>0</v>
      </c>
      <c r="R404" s="140">
        <f>'Anchor-AI'!V402</f>
        <v>0</v>
      </c>
      <c r="S404" s="140">
        <f>'Anchor-AI'!W402</f>
        <v>0</v>
      </c>
      <c r="T404" s="140">
        <f>'Anchor-AI'!X402</f>
        <v>0</v>
      </c>
      <c r="U404" s="140">
        <f>10*LOG10(1/((Summary!$C$75/10^(R404/10)+Summary!$C$76/10^(S404/10)+Summary!$C$77/10^(T404/10))/Summary!$C$78))</f>
        <v>0</v>
      </c>
      <c r="V404" s="140">
        <f>'Anchor-AI'!Y402</f>
        <v>0</v>
      </c>
      <c r="W404" s="140">
        <f>'Anchor-AI'!Z402</f>
        <v>0</v>
      </c>
      <c r="X404" s="141">
        <f t="shared" si="27"/>
        <v>0</v>
      </c>
      <c r="Y404" s="133"/>
      <c r="Z404" s="139">
        <f>'Test-AI'!L402</f>
        <v>0</v>
      </c>
      <c r="AA404" s="381">
        <f>'Test-AI'!M402</f>
        <v>0</v>
      </c>
      <c r="AB404" s="381">
        <f>'Test-AI'!N402</f>
        <v>0</v>
      </c>
      <c r="AC404" s="381">
        <f>'Test-AI'!O402</f>
        <v>0</v>
      </c>
      <c r="AD404" s="381">
        <f>(Summary!$C$58*AA404+Summary!$C$59*AB404+Summary!$C$60*AC404)/Summary!$C$61</f>
        <v>0</v>
      </c>
      <c r="AE404" s="381">
        <f>'Test-AI'!P402</f>
        <v>0</v>
      </c>
      <c r="AF404" s="381">
        <f>'Test-AI'!Q402</f>
        <v>0</v>
      </c>
      <c r="AG404" s="381">
        <f>'Test-AI'!R402</f>
        <v>0</v>
      </c>
      <c r="AH404" s="381">
        <f>'Test-AI'!S402</f>
        <v>0</v>
      </c>
      <c r="AI404" s="381">
        <f>'Test-AI'!T402</f>
        <v>0</v>
      </c>
      <c r="AJ404" s="381">
        <f>'Test-AI'!U402</f>
        <v>0</v>
      </c>
      <c r="AK404" s="381">
        <f>'Test-AI'!V402</f>
        <v>0</v>
      </c>
      <c r="AL404" s="381">
        <f>'Test-AI'!W402</f>
        <v>0</v>
      </c>
      <c r="AM404" s="381">
        <f>'Test-AI'!X402</f>
        <v>0</v>
      </c>
      <c r="AN404" s="381">
        <f>10*LOG10(1/((Summary!$C$75/10^(AK404/10)+Summary!$C$76/10^(AL404/10)+Summary!$C$77/10^(AM404/10))/Summary!$C$78))</f>
        <v>0</v>
      </c>
      <c r="AO404" s="140">
        <f>'Test-AI'!Y402</f>
        <v>0</v>
      </c>
      <c r="AP404" s="140">
        <f>'Test-AI'!Z402</f>
        <v>0</v>
      </c>
      <c r="AQ404" s="141">
        <f t="shared" si="28"/>
        <v>0</v>
      </c>
      <c r="AR404" s="142" t="e">
        <f t="shared" si="29"/>
        <v>#DIV/0!</v>
      </c>
      <c r="AS404" s="143" t="e">
        <f t="shared" si="30"/>
        <v>#DIV/0!</v>
      </c>
      <c r="AT404" s="136"/>
      <c r="AU404" s="136"/>
      <c r="AV404" s="467" t="s">
        <v>123</v>
      </c>
      <c r="AW404" s="468" t="e" cm="1">
        <f t="array" ref="AW404">bdRateExtend($G402:$G405,H402:H405,$Z402:$Z405,AA402:AA405)</f>
        <v>#VALUE!</v>
      </c>
      <c r="AX404" s="480"/>
      <c r="AY404" s="480"/>
      <c r="AZ404" s="497"/>
      <c r="BA404" s="497"/>
      <c r="BB404" s="480"/>
      <c r="BC404" s="468" t="e" cm="1">
        <f t="array" ref="BC404">bdRateExtend($G402:$G405,L402:L405,$Z402:$Z405,AE402:AE405)</f>
        <v>#VALUE!</v>
      </c>
      <c r="BD404" s="476"/>
      <c r="BE404" s="468" t="e" cm="1">
        <f t="array" ref="BE404">bdRateExtend($G402:$G405,M402:M405,$Z402:$Z405,AF402:AF405)</f>
        <v>#VALUE!</v>
      </c>
      <c r="BF404" s="476"/>
      <c r="BG404" s="469" t="e" cm="1">
        <f t="array" ref="BG404">bdRateExtend($G402:$G405,N402:N405,$Z402:$Z405,AG402:AG405,"None", FALSE,1)</f>
        <v>#VALUE!</v>
      </c>
      <c r="BH404" s="476"/>
      <c r="BI404" s="469" t="e" cm="1">
        <f t="array" ref="BI404">bdRateExtend($G402:$G405,O402:O405,$Z402:$Z405,AH402:AH405,"None", FALSE,1)</f>
        <v>#VALUE!</v>
      </c>
      <c r="BJ404" s="476"/>
      <c r="BK404" s="468" t="e" cm="1">
        <f t="array" ref="BK404">bdRateExtend($G402:$G405,P402:P405,$Z402:$Z405,AI402:AI405)</f>
        <v>#VALUE!</v>
      </c>
      <c r="BL404" s="476"/>
      <c r="BM404" s="468" t="e" cm="1">
        <f t="array" ref="BM404">bdRateExtend($G402:$G405,Q402:Q405,$Z402:$Z405,AJ402:AJ405)</f>
        <v>#VALUE!</v>
      </c>
      <c r="BN404" s="476"/>
      <c r="BO404" s="468" t="e" cm="1">
        <f t="array" ref="BO404">bdRateExtend($G402:$G405,R402:R405,$Z402:$Z405,AK402:AK405)</f>
        <v>#VALUE!</v>
      </c>
      <c r="BP404" s="480"/>
      <c r="BQ404" s="480"/>
      <c r="BR404" s="480"/>
      <c r="BS404" s="480"/>
      <c r="BT404" s="480"/>
      <c r="BU404" s="463" cm="1">
        <f t="array" ref="BU404">testVMAFRange($G402:$G405,N402:N405,$Z402:$Z405,AG402:AG405)</f>
        <v>0</v>
      </c>
      <c r="BV404" s="465"/>
      <c r="BW404" s="463" cm="1">
        <f t="array" ref="BW404">testVMAFRange($G402:$G405,O402:O405,$Z402:$Z405,AH402:AH405)</f>
        <v>0</v>
      </c>
      <c r="BX404" s="465"/>
    </row>
    <row r="405" spans="1:76" ht="17" customHeight="1" thickBot="1" x14ac:dyDescent="0.4">
      <c r="A405" s="516"/>
      <c r="B405" s="518"/>
      <c r="C405" s="521"/>
      <c r="D405" s="522"/>
      <c r="E405" s="523"/>
      <c r="F405" s="144">
        <v>55</v>
      </c>
      <c r="G405" s="145">
        <f>'Anchor-AI'!L403</f>
        <v>0</v>
      </c>
      <c r="H405" s="146">
        <f>'Anchor-AI'!M403</f>
        <v>0</v>
      </c>
      <c r="I405" s="146">
        <f>'Anchor-AI'!N403</f>
        <v>0</v>
      </c>
      <c r="J405" s="146">
        <f>'Anchor-AI'!O403</f>
        <v>0</v>
      </c>
      <c r="K405" s="146">
        <f>(Summary!$C$58*H405+Summary!$C$59*I405+Summary!$C$60*J405)/Summary!$C$61</f>
        <v>0</v>
      </c>
      <c r="L405" s="146">
        <f>'Anchor-AI'!P403</f>
        <v>0</v>
      </c>
      <c r="M405" s="146">
        <f>'Anchor-AI'!Q403</f>
        <v>0</v>
      </c>
      <c r="N405" s="146">
        <f>'Anchor-AI'!R403</f>
        <v>0</v>
      </c>
      <c r="O405" s="146">
        <f>'Anchor-AI'!S403</f>
        <v>0</v>
      </c>
      <c r="P405" s="146">
        <f>'Anchor-AI'!T403</f>
        <v>0</v>
      </c>
      <c r="Q405" s="146">
        <f>'Anchor-AI'!U403</f>
        <v>0</v>
      </c>
      <c r="R405" s="146">
        <f>'Anchor-AI'!V403</f>
        <v>0</v>
      </c>
      <c r="S405" s="146">
        <f>'Anchor-AI'!W403</f>
        <v>0</v>
      </c>
      <c r="T405" s="146">
        <f>'Anchor-AI'!X403</f>
        <v>0</v>
      </c>
      <c r="U405" s="146">
        <f>10*LOG10(1/((Summary!$C$75/10^(R405/10)+Summary!$C$76/10^(S405/10)+Summary!$C$77/10^(T405/10))/Summary!$C$78))</f>
        <v>0</v>
      </c>
      <c r="V405" s="140">
        <f>'Anchor-AI'!Y403</f>
        <v>0</v>
      </c>
      <c r="W405" s="140">
        <f>'Anchor-AI'!Z403</f>
        <v>0</v>
      </c>
      <c r="X405" s="147">
        <f t="shared" si="27"/>
        <v>0</v>
      </c>
      <c r="Y405" s="133"/>
      <c r="Z405" s="145">
        <f>'Test-AI'!L403</f>
        <v>0</v>
      </c>
      <c r="AA405" s="382">
        <f>'Test-AI'!M403</f>
        <v>0</v>
      </c>
      <c r="AB405" s="382">
        <f>'Test-AI'!N403</f>
        <v>0</v>
      </c>
      <c r="AC405" s="382">
        <f>'Test-AI'!O403</f>
        <v>0</v>
      </c>
      <c r="AD405" s="382">
        <f>(Summary!$C$58*AA405+Summary!$C$59*AB405+Summary!$C$60*AC405)/Summary!$C$61</f>
        <v>0</v>
      </c>
      <c r="AE405" s="382">
        <f>'Test-AI'!P403</f>
        <v>0</v>
      </c>
      <c r="AF405" s="382">
        <f>'Test-AI'!Q403</f>
        <v>0</v>
      </c>
      <c r="AG405" s="382">
        <f>'Test-AI'!R403</f>
        <v>0</v>
      </c>
      <c r="AH405" s="382">
        <f>'Test-AI'!S403</f>
        <v>0</v>
      </c>
      <c r="AI405" s="382">
        <f>'Test-AI'!T403</f>
        <v>0</v>
      </c>
      <c r="AJ405" s="382">
        <f>'Test-AI'!U403</f>
        <v>0</v>
      </c>
      <c r="AK405" s="382">
        <f>'Test-AI'!V403</f>
        <v>0</v>
      </c>
      <c r="AL405" s="382">
        <f>'Test-AI'!W403</f>
        <v>0</v>
      </c>
      <c r="AM405" s="382">
        <f>'Test-AI'!X403</f>
        <v>0</v>
      </c>
      <c r="AN405" s="382">
        <f>10*LOG10(1/((Summary!$C$75/10^(AK405/10)+Summary!$C$76/10^(AL405/10)+Summary!$C$77/10^(AM405/10))/Summary!$C$78))</f>
        <v>0</v>
      </c>
      <c r="AO405" s="140">
        <f>'Test-AI'!Y403</f>
        <v>0</v>
      </c>
      <c r="AP405" s="140">
        <f>'Test-AI'!Z403</f>
        <v>0</v>
      </c>
      <c r="AQ405" s="147">
        <f t="shared" si="28"/>
        <v>0</v>
      </c>
      <c r="AR405" s="148" t="e">
        <f t="shared" si="29"/>
        <v>#DIV/0!</v>
      </c>
      <c r="AS405" s="149" t="e">
        <f t="shared" si="30"/>
        <v>#DIV/0!</v>
      </c>
      <c r="AT405" s="136"/>
      <c r="AU405" s="136"/>
      <c r="AV405" s="470"/>
      <c r="AW405" s="471"/>
      <c r="AX405" s="481"/>
      <c r="AY405" s="481"/>
      <c r="AZ405" s="498"/>
      <c r="BA405" s="498"/>
      <c r="BB405" s="481"/>
      <c r="BC405" s="471"/>
      <c r="BD405" s="477"/>
      <c r="BE405" s="471"/>
      <c r="BF405" s="477"/>
      <c r="BG405" s="472"/>
      <c r="BH405" s="477"/>
      <c r="BI405" s="472"/>
      <c r="BJ405" s="477"/>
      <c r="BK405" s="471"/>
      <c r="BL405" s="477"/>
      <c r="BM405" s="471"/>
      <c r="BN405" s="477"/>
      <c r="BO405" s="471"/>
      <c r="BP405" s="481"/>
      <c r="BQ405" s="481"/>
      <c r="BR405" s="481"/>
      <c r="BS405" s="481"/>
      <c r="BT405" s="481"/>
      <c r="BU405" s="473"/>
      <c r="BV405" s="466"/>
      <c r="BW405" s="473"/>
      <c r="BX405" s="466"/>
    </row>
    <row r="406" spans="1:76" ht="17" customHeight="1" x14ac:dyDescent="0.35">
      <c r="A406" s="516"/>
      <c r="B406" s="482" t="s">
        <v>2</v>
      </c>
      <c r="C406" s="519" t="s">
        <v>86</v>
      </c>
      <c r="D406" s="489">
        <v>59.94</v>
      </c>
      <c r="E406" s="492">
        <v>10</v>
      </c>
      <c r="F406" s="129">
        <v>15</v>
      </c>
      <c r="G406" s="130">
        <f>'Anchor-AI'!L404</f>
        <v>0</v>
      </c>
      <c r="H406" s="131">
        <f>'Anchor-AI'!M404</f>
        <v>0</v>
      </c>
      <c r="I406" s="131">
        <f>'Anchor-AI'!N404</f>
        <v>0</v>
      </c>
      <c r="J406" s="131">
        <f>'Anchor-AI'!O404</f>
        <v>0</v>
      </c>
      <c r="K406" s="131">
        <f>(Summary!$C$58*H406+Summary!$C$59*I406+Summary!$C$60*J406)/Summary!$C$61</f>
        <v>0</v>
      </c>
      <c r="L406" s="131">
        <f>'Anchor-AI'!P404</f>
        <v>0</v>
      </c>
      <c r="M406" s="131">
        <f>'Anchor-AI'!Q404</f>
        <v>0</v>
      </c>
      <c r="N406" s="131">
        <f>'Anchor-AI'!R404</f>
        <v>0</v>
      </c>
      <c r="O406" s="131">
        <f>'Anchor-AI'!S404</f>
        <v>0</v>
      </c>
      <c r="P406" s="131">
        <f>'Anchor-AI'!T404</f>
        <v>0</v>
      </c>
      <c r="Q406" s="131">
        <f>'Anchor-AI'!U404</f>
        <v>0</v>
      </c>
      <c r="R406" s="131">
        <f>'Anchor-AI'!V404</f>
        <v>0</v>
      </c>
      <c r="S406" s="131">
        <f>'Anchor-AI'!W404</f>
        <v>0</v>
      </c>
      <c r="T406" s="131">
        <f>'Anchor-AI'!X404</f>
        <v>0</v>
      </c>
      <c r="U406" s="131">
        <f>10*LOG10(1/((Summary!$C$75/10^(R406/10)+Summary!$C$76/10^(S406/10)+Summary!$C$77/10^(T406/10))/Summary!$C$78))</f>
        <v>0</v>
      </c>
      <c r="V406" s="131">
        <f>'Anchor-AI'!Y404</f>
        <v>0</v>
      </c>
      <c r="W406" s="131">
        <f>'Anchor-AI'!Z404</f>
        <v>0</v>
      </c>
      <c r="X406" s="132">
        <f t="shared" si="27"/>
        <v>0</v>
      </c>
      <c r="Y406" s="133"/>
      <c r="Z406" s="130">
        <f>'Test-AI'!L404</f>
        <v>0</v>
      </c>
      <c r="AA406" s="380">
        <f>'Test-AI'!M404</f>
        <v>0</v>
      </c>
      <c r="AB406" s="380">
        <f>'Test-AI'!N404</f>
        <v>0</v>
      </c>
      <c r="AC406" s="380">
        <f>'Test-AI'!O404</f>
        <v>0</v>
      </c>
      <c r="AD406" s="380">
        <f>(Summary!$C$58*AA406+Summary!$C$59*AB406+Summary!$C$60*AC406)/Summary!$C$61</f>
        <v>0</v>
      </c>
      <c r="AE406" s="380">
        <f>'Test-AI'!P404</f>
        <v>0</v>
      </c>
      <c r="AF406" s="380">
        <f>'Test-AI'!Q404</f>
        <v>0</v>
      </c>
      <c r="AG406" s="380">
        <f>'Test-AI'!R404</f>
        <v>0</v>
      </c>
      <c r="AH406" s="380">
        <f>'Test-AI'!S404</f>
        <v>0</v>
      </c>
      <c r="AI406" s="380">
        <f>'Test-AI'!T404</f>
        <v>0</v>
      </c>
      <c r="AJ406" s="380">
        <f>'Test-AI'!U404</f>
        <v>0</v>
      </c>
      <c r="AK406" s="380">
        <f>'Test-AI'!V404</f>
        <v>0</v>
      </c>
      <c r="AL406" s="380">
        <f>'Test-AI'!W404</f>
        <v>0</v>
      </c>
      <c r="AM406" s="380">
        <f>'Test-AI'!X404</f>
        <v>0</v>
      </c>
      <c r="AN406" s="380">
        <f>10*LOG10(1/((Summary!$C$75/10^(AK406/10)+Summary!$C$76/10^(AL406/10)+Summary!$C$77/10^(AM406/10))/Summary!$C$78))</f>
        <v>0</v>
      </c>
      <c r="AO406" s="131">
        <f>'Test-AI'!Y404</f>
        <v>0</v>
      </c>
      <c r="AP406" s="131">
        <f>'Test-AI'!Z404</f>
        <v>0</v>
      </c>
      <c r="AQ406" s="132">
        <f t="shared" si="28"/>
        <v>0</v>
      </c>
      <c r="AR406" s="134" t="e">
        <f t="shared" si="29"/>
        <v>#DIV/0!</v>
      </c>
      <c r="AS406" s="135" t="e">
        <f t="shared" si="30"/>
        <v>#DIV/0!</v>
      </c>
      <c r="AT406" s="136"/>
      <c r="AU406" s="136"/>
      <c r="AV406" s="495" t="s">
        <v>121</v>
      </c>
      <c r="AW406" s="478" t="e" cm="1">
        <f t="array" ref="AW406">bdRateExtend($G406:$G409,H406:H409,$Z406:$Z409,AA406:AA409)</f>
        <v>#VALUE!</v>
      </c>
      <c r="AX406" s="479" t="e" cm="1">
        <f t="array" ref="AX406">bdRateExtend($G406:$G411,H406:H411,$Z406:$Z411,AA406:AA411)</f>
        <v>#VALUE!</v>
      </c>
      <c r="AY406" s="479" t="e" cm="1">
        <f t="array" ref="AY406">bdRateExtend($G406:$G411,I406:I411,$Z406:$Z411,AB406:AB411)</f>
        <v>#VALUE!</v>
      </c>
      <c r="AZ406" s="496" t="e" cm="1">
        <f t="array" ref="AZ406">bdRateExtend($G406:$G411,J406:J411,$Z406:$Z411,AC406:AC411)</f>
        <v>#VALUE!</v>
      </c>
      <c r="BA406" s="496" t="e" cm="1">
        <f t="array" ref="BA406">bdRateExtend($G406:$G411,K406:K411,$Z406:$Z411,AD406:AD411)</f>
        <v>#VALUE!</v>
      </c>
      <c r="BB406" s="479" t="e">
        <f>(Summary!$C$89*AX406+Summary!$C$90*AY406+Summary!$C$91*AZ406)/Summary!$C$92</f>
        <v>#VALUE!</v>
      </c>
      <c r="BC406" s="478" t="e" cm="1">
        <f t="array" ref="BC406">bdRateExtend($G406:$G409,L406:L409,$Z406:$Z409,AE406:AE409)</f>
        <v>#VALUE!</v>
      </c>
      <c r="BD406" s="475" t="e" cm="1">
        <f t="array" ref="BD406">bdRateExtend($G406:$G411,L406:L411,$Z406:$Z411,AE406:AE411)</f>
        <v>#VALUE!</v>
      </c>
      <c r="BE406" s="478" t="e" cm="1">
        <f t="array" ref="BE406">bdRateExtend($G406:$G409,M406:M409,$Z406:$Z409,AF406:AF409)</f>
        <v>#VALUE!</v>
      </c>
      <c r="BF406" s="475" t="e" cm="1">
        <f t="array" ref="BF406">bdRateExtend($G406:$G411,M406:M411,$Z406:$Z411,AF406:AF411)</f>
        <v>#VALUE!</v>
      </c>
      <c r="BG406" s="474" t="e" cm="1">
        <f t="array" ref="BG406">bdRateExtend($G406:$G409,N406:N409,$Z406:$Z409,AG406:AG409,"None", FALSE,1)</f>
        <v>#VALUE!</v>
      </c>
      <c r="BH406" s="475" t="e" cm="1">
        <f t="array" ref="BH406">bdRateExtend($G406:$G411,N406:N411,$Z406:$Z411,AG406:AG411,"None", FALSE,1)</f>
        <v>#VALUE!</v>
      </c>
      <c r="BI406" s="474" t="e" cm="1">
        <f t="array" ref="BI406">bdRateExtend($G406:$G409,O406:O409,$Z406:$Z409,AH406:AH409,"None", FALSE,1)</f>
        <v>#VALUE!</v>
      </c>
      <c r="BJ406" s="475" t="e" cm="1">
        <f t="array" ref="BJ406">bdRateExtend($G406:$G411,O406:O411,$Z406:$Z411,AH406:AH411,"None", FALSE,1)</f>
        <v>#VALUE!</v>
      </c>
      <c r="BK406" s="478" t="e" cm="1">
        <f t="array" ref="BK406">bdRateExtend($G406:$G409,P406:P409,$Z406:$Z409,AI406:AI409)</f>
        <v>#VALUE!</v>
      </c>
      <c r="BL406" s="475" t="e" cm="1">
        <f t="array" ref="BL406">bdRateExtend($G406:$G411,P406:P411,$Z406:$Z411,AI406:AI411)</f>
        <v>#VALUE!</v>
      </c>
      <c r="BM406" s="478" t="e" cm="1">
        <f t="array" ref="BM406">bdRateExtend($G406:$G409,Q406:Q409,$Z406:$Z409,AJ406:AJ409)</f>
        <v>#VALUE!</v>
      </c>
      <c r="BN406" s="475" t="e" cm="1">
        <f t="array" ref="BN406">bdRateExtend($G406:$G411,Q406:Q411,$Z406:$Z411,AJ406:AJ411)</f>
        <v>#VALUE!</v>
      </c>
      <c r="BO406" s="478" t="e" cm="1">
        <f t="array" ref="BO406">bdRateExtend($G406:$G409,R406:R409,$Z406:$Z409,AK406:AK409)</f>
        <v>#VALUE!</v>
      </c>
      <c r="BP406" s="479" t="e" cm="1">
        <f t="array" ref="BP406">bdRateExtend($G406:$G411,R406:R411,$Z406:$Z411,AK406:AK411)</f>
        <v>#VALUE!</v>
      </c>
      <c r="BQ406" s="479" t="e" cm="1">
        <f t="array" ref="BQ406">bdRateExtend($G406:$G411,S406:S411,$Z406:$Z411,AL406:AL411)</f>
        <v>#VALUE!</v>
      </c>
      <c r="BR406" s="479" t="e" cm="1">
        <f t="array" ref="BR406">bdRateExtend($G406:$G411,T406:T411,$Z406:$Z411,AM406:AM411)</f>
        <v>#VALUE!</v>
      </c>
      <c r="BS406" s="479" t="e" cm="1">
        <f t="array" ref="BS406">bdRateExtend($G406:$G411,U406:U411,$Z406:$Z411,AN406:AN411)</f>
        <v>#VALUE!</v>
      </c>
      <c r="BT406" s="479" t="e">
        <f>(Summary!$C$103*BP406+Summary!$C$104*BQ406+Summary!$C$105*BR406)/Summary!$C$106</f>
        <v>#VALUE!</v>
      </c>
      <c r="BU406" s="462" cm="1">
        <f t="array" ref="BU406">testVMAFRange($G406:$G409,N406:N409,$Z406:$Z409,AG406:AG409)</f>
        <v>0</v>
      </c>
      <c r="BV406" s="464" cm="1">
        <f t="array" ref="BV406">testVMAFRange($G406:$G411,N406:N411,$Z406:$Z411,AG406:AG411)</f>
        <v>0</v>
      </c>
      <c r="BW406" s="462" cm="1">
        <f t="array" ref="BW406">testVMAFRange($G406:$G409,O406:O409,$Z406:$Z409,AH406:AH409)</f>
        <v>0</v>
      </c>
      <c r="BX406" s="464" cm="1">
        <f t="array" ref="BX406">testVMAFRange($G406:$G411,O406:O411,$Z406:$Z411,AH406:AH411)</f>
        <v>0</v>
      </c>
    </row>
    <row r="407" spans="1:76" ht="17" customHeight="1" x14ac:dyDescent="0.35">
      <c r="A407" s="516"/>
      <c r="B407" s="483"/>
      <c r="C407" s="520"/>
      <c r="D407" s="490"/>
      <c r="E407" s="493"/>
      <c r="F407" s="138">
        <v>23</v>
      </c>
      <c r="G407" s="139">
        <f>'Anchor-AI'!L405</f>
        <v>0</v>
      </c>
      <c r="H407" s="140">
        <f>'Anchor-AI'!M405</f>
        <v>0</v>
      </c>
      <c r="I407" s="140">
        <f>'Anchor-AI'!N405</f>
        <v>0</v>
      </c>
      <c r="J407" s="140">
        <f>'Anchor-AI'!O405</f>
        <v>0</v>
      </c>
      <c r="K407" s="140">
        <f>(Summary!$C$58*H407+Summary!$C$59*I407+Summary!$C$60*J407)/Summary!$C$61</f>
        <v>0</v>
      </c>
      <c r="L407" s="140">
        <f>'Anchor-AI'!P405</f>
        <v>0</v>
      </c>
      <c r="M407" s="140">
        <f>'Anchor-AI'!Q405</f>
        <v>0</v>
      </c>
      <c r="N407" s="140">
        <f>'Anchor-AI'!R405</f>
        <v>0</v>
      </c>
      <c r="O407" s="140">
        <f>'Anchor-AI'!S405</f>
        <v>0</v>
      </c>
      <c r="P407" s="140">
        <f>'Anchor-AI'!T405</f>
        <v>0</v>
      </c>
      <c r="Q407" s="140">
        <f>'Anchor-AI'!U405</f>
        <v>0</v>
      </c>
      <c r="R407" s="140">
        <f>'Anchor-AI'!V405</f>
        <v>0</v>
      </c>
      <c r="S407" s="140">
        <f>'Anchor-AI'!W405</f>
        <v>0</v>
      </c>
      <c r="T407" s="140">
        <f>'Anchor-AI'!X405</f>
        <v>0</v>
      </c>
      <c r="U407" s="140">
        <f>10*LOG10(1/((Summary!$C$75/10^(R407/10)+Summary!$C$76/10^(S407/10)+Summary!$C$77/10^(T407/10))/Summary!$C$78))</f>
        <v>0</v>
      </c>
      <c r="V407" s="140">
        <f>'Anchor-AI'!Y405</f>
        <v>0</v>
      </c>
      <c r="W407" s="140">
        <f>'Anchor-AI'!Z405</f>
        <v>0</v>
      </c>
      <c r="X407" s="141">
        <f t="shared" si="27"/>
        <v>0</v>
      </c>
      <c r="Y407" s="133"/>
      <c r="Z407" s="139">
        <f>'Test-AI'!L405</f>
        <v>0</v>
      </c>
      <c r="AA407" s="381">
        <f>'Test-AI'!M405</f>
        <v>0</v>
      </c>
      <c r="AB407" s="381">
        <f>'Test-AI'!N405</f>
        <v>0</v>
      </c>
      <c r="AC407" s="381">
        <f>'Test-AI'!O405</f>
        <v>0</v>
      </c>
      <c r="AD407" s="381">
        <f>(Summary!$C$58*AA407+Summary!$C$59*AB407+Summary!$C$60*AC407)/Summary!$C$61</f>
        <v>0</v>
      </c>
      <c r="AE407" s="381">
        <f>'Test-AI'!P405</f>
        <v>0</v>
      </c>
      <c r="AF407" s="381">
        <f>'Test-AI'!Q405</f>
        <v>0</v>
      </c>
      <c r="AG407" s="381">
        <f>'Test-AI'!R405</f>
        <v>0</v>
      </c>
      <c r="AH407" s="381">
        <f>'Test-AI'!S405</f>
        <v>0</v>
      </c>
      <c r="AI407" s="381">
        <f>'Test-AI'!T405</f>
        <v>0</v>
      </c>
      <c r="AJ407" s="381">
        <f>'Test-AI'!U405</f>
        <v>0</v>
      </c>
      <c r="AK407" s="381">
        <f>'Test-AI'!V405</f>
        <v>0</v>
      </c>
      <c r="AL407" s="381">
        <f>'Test-AI'!W405</f>
        <v>0</v>
      </c>
      <c r="AM407" s="381">
        <f>'Test-AI'!X405</f>
        <v>0</v>
      </c>
      <c r="AN407" s="381">
        <f>10*LOG10(1/((Summary!$C$75/10^(AK407/10)+Summary!$C$76/10^(AL407/10)+Summary!$C$77/10^(AM407/10))/Summary!$C$78))</f>
        <v>0</v>
      </c>
      <c r="AO407" s="140">
        <f>'Test-AI'!Y405</f>
        <v>0</v>
      </c>
      <c r="AP407" s="140">
        <f>'Test-AI'!Z405</f>
        <v>0</v>
      </c>
      <c r="AQ407" s="141">
        <f t="shared" si="28"/>
        <v>0</v>
      </c>
      <c r="AR407" s="142" t="e">
        <f t="shared" si="29"/>
        <v>#DIV/0!</v>
      </c>
      <c r="AS407" s="143" t="e">
        <f t="shared" si="30"/>
        <v>#DIV/0!</v>
      </c>
      <c r="AT407" s="136"/>
      <c r="AU407" s="136"/>
      <c r="AV407" s="467"/>
      <c r="AW407" s="468"/>
      <c r="AX407" s="480"/>
      <c r="AY407" s="480"/>
      <c r="AZ407" s="497"/>
      <c r="BA407" s="497"/>
      <c r="BB407" s="480"/>
      <c r="BC407" s="468"/>
      <c r="BD407" s="476"/>
      <c r="BE407" s="468"/>
      <c r="BF407" s="476"/>
      <c r="BG407" s="469"/>
      <c r="BH407" s="476"/>
      <c r="BI407" s="469"/>
      <c r="BJ407" s="476"/>
      <c r="BK407" s="468"/>
      <c r="BL407" s="476"/>
      <c r="BM407" s="468"/>
      <c r="BN407" s="476"/>
      <c r="BO407" s="468"/>
      <c r="BP407" s="480"/>
      <c r="BQ407" s="480"/>
      <c r="BR407" s="480"/>
      <c r="BS407" s="480"/>
      <c r="BT407" s="480"/>
      <c r="BU407" s="463"/>
      <c r="BV407" s="465"/>
      <c r="BW407" s="463"/>
      <c r="BX407" s="465"/>
    </row>
    <row r="408" spans="1:76" ht="17" customHeight="1" x14ac:dyDescent="0.35">
      <c r="A408" s="516"/>
      <c r="B408" s="483"/>
      <c r="C408" s="520"/>
      <c r="D408" s="490"/>
      <c r="E408" s="493"/>
      <c r="F408" s="138">
        <v>31</v>
      </c>
      <c r="G408" s="139">
        <f>'Anchor-AI'!L406</f>
        <v>0</v>
      </c>
      <c r="H408" s="140">
        <f>'Anchor-AI'!M406</f>
        <v>0</v>
      </c>
      <c r="I408" s="140">
        <f>'Anchor-AI'!N406</f>
        <v>0</v>
      </c>
      <c r="J408" s="140">
        <f>'Anchor-AI'!O406</f>
        <v>0</v>
      </c>
      <c r="K408" s="140">
        <f>(Summary!$C$58*H408+Summary!$C$59*I408+Summary!$C$60*J408)/Summary!$C$61</f>
        <v>0</v>
      </c>
      <c r="L408" s="140">
        <f>'Anchor-AI'!P406</f>
        <v>0</v>
      </c>
      <c r="M408" s="140">
        <f>'Anchor-AI'!Q406</f>
        <v>0</v>
      </c>
      <c r="N408" s="140">
        <f>'Anchor-AI'!R406</f>
        <v>0</v>
      </c>
      <c r="O408" s="140">
        <f>'Anchor-AI'!S406</f>
        <v>0</v>
      </c>
      <c r="P408" s="140">
        <f>'Anchor-AI'!T406</f>
        <v>0</v>
      </c>
      <c r="Q408" s="140">
        <f>'Anchor-AI'!U406</f>
        <v>0</v>
      </c>
      <c r="R408" s="140">
        <f>'Anchor-AI'!V406</f>
        <v>0</v>
      </c>
      <c r="S408" s="140">
        <f>'Anchor-AI'!W406</f>
        <v>0</v>
      </c>
      <c r="T408" s="140">
        <f>'Anchor-AI'!X406</f>
        <v>0</v>
      </c>
      <c r="U408" s="140">
        <f>10*LOG10(1/((Summary!$C$75/10^(R408/10)+Summary!$C$76/10^(S408/10)+Summary!$C$77/10^(T408/10))/Summary!$C$78))</f>
        <v>0</v>
      </c>
      <c r="V408" s="140">
        <f>'Anchor-AI'!Y406</f>
        <v>0</v>
      </c>
      <c r="W408" s="140">
        <f>'Anchor-AI'!Z406</f>
        <v>0</v>
      </c>
      <c r="X408" s="141">
        <f t="shared" si="27"/>
        <v>0</v>
      </c>
      <c r="Y408" s="133"/>
      <c r="Z408" s="139">
        <f>'Test-AI'!L406</f>
        <v>0</v>
      </c>
      <c r="AA408" s="381">
        <f>'Test-AI'!M406</f>
        <v>0</v>
      </c>
      <c r="AB408" s="381">
        <f>'Test-AI'!N406</f>
        <v>0</v>
      </c>
      <c r="AC408" s="381">
        <f>'Test-AI'!O406</f>
        <v>0</v>
      </c>
      <c r="AD408" s="381">
        <f>(Summary!$C$58*AA408+Summary!$C$59*AB408+Summary!$C$60*AC408)/Summary!$C$61</f>
        <v>0</v>
      </c>
      <c r="AE408" s="381">
        <f>'Test-AI'!P406</f>
        <v>0</v>
      </c>
      <c r="AF408" s="381">
        <f>'Test-AI'!Q406</f>
        <v>0</v>
      </c>
      <c r="AG408" s="381">
        <f>'Test-AI'!R406</f>
        <v>0</v>
      </c>
      <c r="AH408" s="381">
        <f>'Test-AI'!S406</f>
        <v>0</v>
      </c>
      <c r="AI408" s="381">
        <f>'Test-AI'!T406</f>
        <v>0</v>
      </c>
      <c r="AJ408" s="381">
        <f>'Test-AI'!U406</f>
        <v>0</v>
      </c>
      <c r="AK408" s="381">
        <f>'Test-AI'!V406</f>
        <v>0</v>
      </c>
      <c r="AL408" s="381">
        <f>'Test-AI'!W406</f>
        <v>0</v>
      </c>
      <c r="AM408" s="381">
        <f>'Test-AI'!X406</f>
        <v>0</v>
      </c>
      <c r="AN408" s="381">
        <f>10*LOG10(1/((Summary!$C$75/10^(AK408/10)+Summary!$C$76/10^(AL408/10)+Summary!$C$77/10^(AM408/10))/Summary!$C$78))</f>
        <v>0</v>
      </c>
      <c r="AO408" s="140">
        <f>'Test-AI'!Y406</f>
        <v>0</v>
      </c>
      <c r="AP408" s="140">
        <f>'Test-AI'!Z406</f>
        <v>0</v>
      </c>
      <c r="AQ408" s="141">
        <f t="shared" si="28"/>
        <v>0</v>
      </c>
      <c r="AR408" s="142" t="e">
        <f t="shared" si="29"/>
        <v>#DIV/0!</v>
      </c>
      <c r="AS408" s="143" t="e">
        <f t="shared" si="30"/>
        <v>#DIV/0!</v>
      </c>
      <c r="AT408" s="136"/>
      <c r="AU408" s="136"/>
      <c r="AV408" s="467" t="s">
        <v>122</v>
      </c>
      <c r="AW408" s="468" t="e" cm="1">
        <f t="array" ref="AW408">bdRateExtend($G407:$G410,H407:H410,$Z407:$Z410,AA407:AA410)</f>
        <v>#VALUE!</v>
      </c>
      <c r="AX408" s="480"/>
      <c r="AY408" s="480"/>
      <c r="AZ408" s="497"/>
      <c r="BA408" s="497"/>
      <c r="BB408" s="480"/>
      <c r="BC408" s="468" t="e" cm="1">
        <f t="array" ref="BC408">bdRateExtend($G407:$G410,L407:L410,$Z407:$Z410,AE407:AE410)</f>
        <v>#VALUE!</v>
      </c>
      <c r="BD408" s="476"/>
      <c r="BE408" s="468" t="e" cm="1">
        <f t="array" ref="BE408">bdRateExtend($G407:$G410,M407:M410,$Z407:$Z410,AF407:AF410)</f>
        <v>#VALUE!</v>
      </c>
      <c r="BF408" s="476"/>
      <c r="BG408" s="469" t="e" cm="1">
        <f t="array" ref="BG408">bdRateExtend($G407:$G410,N407:N410,$Z407:$Z410,AG407:AG410,"None", FALSE,1)</f>
        <v>#VALUE!</v>
      </c>
      <c r="BH408" s="476"/>
      <c r="BI408" s="469" t="e" cm="1">
        <f t="array" ref="BI408">bdRateExtend($G407:$G410,O407:O410,$Z407:$Z410,AH407:AH410,"None", FALSE,1)</f>
        <v>#VALUE!</v>
      </c>
      <c r="BJ408" s="476"/>
      <c r="BK408" s="468" t="e" cm="1">
        <f t="array" ref="BK408">bdRateExtend($G407:$G410,P407:P410,$Z407:$Z410,AI407:AI410)</f>
        <v>#VALUE!</v>
      </c>
      <c r="BL408" s="476"/>
      <c r="BM408" s="468" t="e" cm="1">
        <f t="array" ref="BM408">bdRateExtend($G407:$G410,Q407:Q410,$Z407:$Z410,AJ407:AJ410)</f>
        <v>#VALUE!</v>
      </c>
      <c r="BN408" s="476"/>
      <c r="BO408" s="468" t="e" cm="1">
        <f t="array" ref="BO408">bdRateExtend($G407:$G410,R407:R410,$Z407:$Z410,AK407:AK410)</f>
        <v>#VALUE!</v>
      </c>
      <c r="BP408" s="480"/>
      <c r="BQ408" s="480"/>
      <c r="BR408" s="480"/>
      <c r="BS408" s="480"/>
      <c r="BT408" s="480"/>
      <c r="BU408" s="463" cm="1">
        <f t="array" ref="BU408">testVMAFRange($G407:$G410,N407:N410,$Z407:$Z410,AG407:AG410)</f>
        <v>0</v>
      </c>
      <c r="BV408" s="465"/>
      <c r="BW408" s="463" cm="1">
        <f t="array" ref="BW408">testVMAFRange($G407:$G410,O407:O410,$Z407:$Z410,AH407:AH410)</f>
        <v>0</v>
      </c>
      <c r="BX408" s="465"/>
    </row>
    <row r="409" spans="1:76" ht="17" customHeight="1" x14ac:dyDescent="0.35">
      <c r="A409" s="516"/>
      <c r="B409" s="483"/>
      <c r="C409" s="520"/>
      <c r="D409" s="490"/>
      <c r="E409" s="493"/>
      <c r="F409" s="138">
        <v>39</v>
      </c>
      <c r="G409" s="139">
        <f>'Anchor-AI'!L407</f>
        <v>0</v>
      </c>
      <c r="H409" s="140">
        <f>'Anchor-AI'!M407</f>
        <v>0</v>
      </c>
      <c r="I409" s="140">
        <f>'Anchor-AI'!N407</f>
        <v>0</v>
      </c>
      <c r="J409" s="140">
        <f>'Anchor-AI'!O407</f>
        <v>0</v>
      </c>
      <c r="K409" s="140">
        <f>(Summary!$C$58*H409+Summary!$C$59*I409+Summary!$C$60*J409)/Summary!$C$61</f>
        <v>0</v>
      </c>
      <c r="L409" s="140">
        <f>'Anchor-AI'!P407</f>
        <v>0</v>
      </c>
      <c r="M409" s="140">
        <f>'Anchor-AI'!Q407</f>
        <v>0</v>
      </c>
      <c r="N409" s="140">
        <f>'Anchor-AI'!R407</f>
        <v>0</v>
      </c>
      <c r="O409" s="140">
        <f>'Anchor-AI'!S407</f>
        <v>0</v>
      </c>
      <c r="P409" s="140">
        <f>'Anchor-AI'!T407</f>
        <v>0</v>
      </c>
      <c r="Q409" s="140">
        <f>'Anchor-AI'!U407</f>
        <v>0</v>
      </c>
      <c r="R409" s="140">
        <f>'Anchor-AI'!V407</f>
        <v>0</v>
      </c>
      <c r="S409" s="140">
        <f>'Anchor-AI'!W407</f>
        <v>0</v>
      </c>
      <c r="T409" s="140">
        <f>'Anchor-AI'!X407</f>
        <v>0</v>
      </c>
      <c r="U409" s="140">
        <f>10*LOG10(1/((Summary!$C$75/10^(R409/10)+Summary!$C$76/10^(S409/10)+Summary!$C$77/10^(T409/10))/Summary!$C$78))</f>
        <v>0</v>
      </c>
      <c r="V409" s="140">
        <f>'Anchor-AI'!Y407</f>
        <v>0</v>
      </c>
      <c r="W409" s="140">
        <f>'Anchor-AI'!Z407</f>
        <v>0</v>
      </c>
      <c r="X409" s="141">
        <f t="shared" si="27"/>
        <v>0</v>
      </c>
      <c r="Y409" s="133"/>
      <c r="Z409" s="139">
        <f>'Test-AI'!L407</f>
        <v>0</v>
      </c>
      <c r="AA409" s="381">
        <f>'Test-AI'!M407</f>
        <v>0</v>
      </c>
      <c r="AB409" s="381">
        <f>'Test-AI'!N407</f>
        <v>0</v>
      </c>
      <c r="AC409" s="381">
        <f>'Test-AI'!O407</f>
        <v>0</v>
      </c>
      <c r="AD409" s="381">
        <f>(Summary!$C$58*AA409+Summary!$C$59*AB409+Summary!$C$60*AC409)/Summary!$C$61</f>
        <v>0</v>
      </c>
      <c r="AE409" s="381">
        <f>'Test-AI'!P407</f>
        <v>0</v>
      </c>
      <c r="AF409" s="381">
        <f>'Test-AI'!Q407</f>
        <v>0</v>
      </c>
      <c r="AG409" s="381">
        <f>'Test-AI'!R407</f>
        <v>0</v>
      </c>
      <c r="AH409" s="381">
        <f>'Test-AI'!S407</f>
        <v>0</v>
      </c>
      <c r="AI409" s="381">
        <f>'Test-AI'!T407</f>
        <v>0</v>
      </c>
      <c r="AJ409" s="381">
        <f>'Test-AI'!U407</f>
        <v>0</v>
      </c>
      <c r="AK409" s="381">
        <f>'Test-AI'!V407</f>
        <v>0</v>
      </c>
      <c r="AL409" s="381">
        <f>'Test-AI'!W407</f>
        <v>0</v>
      </c>
      <c r="AM409" s="381">
        <f>'Test-AI'!X407</f>
        <v>0</v>
      </c>
      <c r="AN409" s="381">
        <f>10*LOG10(1/((Summary!$C$75/10^(AK409/10)+Summary!$C$76/10^(AL409/10)+Summary!$C$77/10^(AM409/10))/Summary!$C$78))</f>
        <v>0</v>
      </c>
      <c r="AO409" s="140">
        <f>'Test-AI'!Y407</f>
        <v>0</v>
      </c>
      <c r="AP409" s="140">
        <f>'Test-AI'!Z407</f>
        <v>0</v>
      </c>
      <c r="AQ409" s="141">
        <f t="shared" si="28"/>
        <v>0</v>
      </c>
      <c r="AR409" s="142" t="e">
        <f t="shared" si="29"/>
        <v>#DIV/0!</v>
      </c>
      <c r="AS409" s="143" t="e">
        <f t="shared" si="30"/>
        <v>#DIV/0!</v>
      </c>
      <c r="AT409" s="136"/>
      <c r="AU409" s="136"/>
      <c r="AV409" s="467"/>
      <c r="AW409" s="468"/>
      <c r="AX409" s="480"/>
      <c r="AY409" s="480"/>
      <c r="AZ409" s="497"/>
      <c r="BA409" s="497"/>
      <c r="BB409" s="480"/>
      <c r="BC409" s="468"/>
      <c r="BD409" s="476"/>
      <c r="BE409" s="468"/>
      <c r="BF409" s="476"/>
      <c r="BG409" s="469"/>
      <c r="BH409" s="476"/>
      <c r="BI409" s="469"/>
      <c r="BJ409" s="476"/>
      <c r="BK409" s="468"/>
      <c r="BL409" s="476"/>
      <c r="BM409" s="468"/>
      <c r="BN409" s="476"/>
      <c r="BO409" s="468"/>
      <c r="BP409" s="480"/>
      <c r="BQ409" s="480"/>
      <c r="BR409" s="480"/>
      <c r="BS409" s="480"/>
      <c r="BT409" s="480"/>
      <c r="BU409" s="463"/>
      <c r="BV409" s="465"/>
      <c r="BW409" s="463"/>
      <c r="BX409" s="465"/>
    </row>
    <row r="410" spans="1:76" ht="17" customHeight="1" x14ac:dyDescent="0.35">
      <c r="A410" s="516"/>
      <c r="B410" s="483"/>
      <c r="C410" s="520"/>
      <c r="D410" s="490"/>
      <c r="E410" s="493"/>
      <c r="F410" s="138">
        <v>47</v>
      </c>
      <c r="G410" s="139">
        <f>'Anchor-AI'!L408</f>
        <v>0</v>
      </c>
      <c r="H410" s="140">
        <f>'Anchor-AI'!M408</f>
        <v>0</v>
      </c>
      <c r="I410" s="140">
        <f>'Anchor-AI'!N408</f>
        <v>0</v>
      </c>
      <c r="J410" s="140">
        <f>'Anchor-AI'!O408</f>
        <v>0</v>
      </c>
      <c r="K410" s="140">
        <f>(Summary!$C$58*H410+Summary!$C$59*I410+Summary!$C$60*J410)/Summary!$C$61</f>
        <v>0</v>
      </c>
      <c r="L410" s="140">
        <f>'Anchor-AI'!P408</f>
        <v>0</v>
      </c>
      <c r="M410" s="140">
        <f>'Anchor-AI'!Q408</f>
        <v>0</v>
      </c>
      <c r="N410" s="140">
        <f>'Anchor-AI'!R408</f>
        <v>0</v>
      </c>
      <c r="O410" s="140">
        <f>'Anchor-AI'!S408</f>
        <v>0</v>
      </c>
      <c r="P410" s="140">
        <f>'Anchor-AI'!T408</f>
        <v>0</v>
      </c>
      <c r="Q410" s="140">
        <f>'Anchor-AI'!U408</f>
        <v>0</v>
      </c>
      <c r="R410" s="140">
        <f>'Anchor-AI'!V408</f>
        <v>0</v>
      </c>
      <c r="S410" s="140">
        <f>'Anchor-AI'!W408</f>
        <v>0</v>
      </c>
      <c r="T410" s="140">
        <f>'Anchor-AI'!X408</f>
        <v>0</v>
      </c>
      <c r="U410" s="140">
        <f>10*LOG10(1/((Summary!$C$75/10^(R410/10)+Summary!$C$76/10^(S410/10)+Summary!$C$77/10^(T410/10))/Summary!$C$78))</f>
        <v>0</v>
      </c>
      <c r="V410" s="140">
        <f>'Anchor-AI'!Y408</f>
        <v>0</v>
      </c>
      <c r="W410" s="140">
        <f>'Anchor-AI'!Z408</f>
        <v>0</v>
      </c>
      <c r="X410" s="141">
        <f t="shared" si="27"/>
        <v>0</v>
      </c>
      <c r="Y410" s="133"/>
      <c r="Z410" s="139">
        <f>'Test-AI'!L408</f>
        <v>0</v>
      </c>
      <c r="AA410" s="381">
        <f>'Test-AI'!M408</f>
        <v>0</v>
      </c>
      <c r="AB410" s="381">
        <f>'Test-AI'!N408</f>
        <v>0</v>
      </c>
      <c r="AC410" s="381">
        <f>'Test-AI'!O408</f>
        <v>0</v>
      </c>
      <c r="AD410" s="381">
        <f>(Summary!$C$58*AA410+Summary!$C$59*AB410+Summary!$C$60*AC410)/Summary!$C$61</f>
        <v>0</v>
      </c>
      <c r="AE410" s="381">
        <f>'Test-AI'!P408</f>
        <v>0</v>
      </c>
      <c r="AF410" s="381">
        <f>'Test-AI'!Q408</f>
        <v>0</v>
      </c>
      <c r="AG410" s="381">
        <f>'Test-AI'!R408</f>
        <v>0</v>
      </c>
      <c r="AH410" s="381">
        <f>'Test-AI'!S408</f>
        <v>0</v>
      </c>
      <c r="AI410" s="381">
        <f>'Test-AI'!T408</f>
        <v>0</v>
      </c>
      <c r="AJ410" s="381">
        <f>'Test-AI'!U408</f>
        <v>0</v>
      </c>
      <c r="AK410" s="381">
        <f>'Test-AI'!V408</f>
        <v>0</v>
      </c>
      <c r="AL410" s="381">
        <f>'Test-AI'!W408</f>
        <v>0</v>
      </c>
      <c r="AM410" s="381">
        <f>'Test-AI'!X408</f>
        <v>0</v>
      </c>
      <c r="AN410" s="381">
        <f>10*LOG10(1/((Summary!$C$75/10^(AK410/10)+Summary!$C$76/10^(AL410/10)+Summary!$C$77/10^(AM410/10))/Summary!$C$78))</f>
        <v>0</v>
      </c>
      <c r="AO410" s="140">
        <f>'Test-AI'!Y408</f>
        <v>0</v>
      </c>
      <c r="AP410" s="140">
        <f>'Test-AI'!Z408</f>
        <v>0</v>
      </c>
      <c r="AQ410" s="141">
        <f t="shared" si="28"/>
        <v>0</v>
      </c>
      <c r="AR410" s="142" t="e">
        <f t="shared" si="29"/>
        <v>#DIV/0!</v>
      </c>
      <c r="AS410" s="143" t="e">
        <f t="shared" si="30"/>
        <v>#DIV/0!</v>
      </c>
      <c r="AT410" s="136"/>
      <c r="AU410" s="136"/>
      <c r="AV410" s="467" t="s">
        <v>123</v>
      </c>
      <c r="AW410" s="468" t="e" cm="1">
        <f t="array" ref="AW410">bdRateExtend($G408:$G411,H408:H411,$Z408:$Z411,AA408:AA411)</f>
        <v>#VALUE!</v>
      </c>
      <c r="AX410" s="480"/>
      <c r="AY410" s="480"/>
      <c r="AZ410" s="497"/>
      <c r="BA410" s="497"/>
      <c r="BB410" s="480"/>
      <c r="BC410" s="468" t="e" cm="1">
        <f t="array" ref="BC410">bdRateExtend($G408:$G411,L408:L411,$Z408:$Z411,AE408:AE411)</f>
        <v>#VALUE!</v>
      </c>
      <c r="BD410" s="476"/>
      <c r="BE410" s="468" t="e" cm="1">
        <f t="array" ref="BE410">bdRateExtend($G408:$G411,M408:M411,$Z408:$Z411,AF408:AF411)</f>
        <v>#VALUE!</v>
      </c>
      <c r="BF410" s="476"/>
      <c r="BG410" s="469" t="e" cm="1">
        <f t="array" ref="BG410">bdRateExtend($G408:$G411,N408:N411,$Z408:$Z411,AG408:AG411,"None", FALSE,1)</f>
        <v>#VALUE!</v>
      </c>
      <c r="BH410" s="476"/>
      <c r="BI410" s="469" t="e" cm="1">
        <f t="array" ref="BI410">bdRateExtend($G408:$G411,O408:O411,$Z408:$Z411,AH408:AH411,"None", FALSE,1)</f>
        <v>#VALUE!</v>
      </c>
      <c r="BJ410" s="476"/>
      <c r="BK410" s="468" t="e" cm="1">
        <f t="array" ref="BK410">bdRateExtend($G408:$G411,P408:P411,$Z408:$Z411,AI408:AI411)</f>
        <v>#VALUE!</v>
      </c>
      <c r="BL410" s="476"/>
      <c r="BM410" s="468" t="e" cm="1">
        <f t="array" ref="BM410">bdRateExtend($G408:$G411,Q408:Q411,$Z408:$Z411,AJ408:AJ411)</f>
        <v>#VALUE!</v>
      </c>
      <c r="BN410" s="476"/>
      <c r="BO410" s="468" t="e" cm="1">
        <f t="array" ref="BO410">bdRateExtend($G408:$G411,R408:R411,$Z408:$Z411,AK408:AK411)</f>
        <v>#VALUE!</v>
      </c>
      <c r="BP410" s="480"/>
      <c r="BQ410" s="480"/>
      <c r="BR410" s="480"/>
      <c r="BS410" s="480"/>
      <c r="BT410" s="480"/>
      <c r="BU410" s="463" cm="1">
        <f t="array" ref="BU410">testVMAFRange($G408:$G411,N408:N411,$Z408:$Z411,AG408:AG411)</f>
        <v>0</v>
      </c>
      <c r="BV410" s="465"/>
      <c r="BW410" s="463" cm="1">
        <f t="array" ref="BW410">testVMAFRange($G408:$G411,O408:O411,$Z408:$Z411,AH408:AH411)</f>
        <v>0</v>
      </c>
      <c r="BX410" s="465"/>
    </row>
    <row r="411" spans="1:76" ht="17" customHeight="1" thickBot="1" x14ac:dyDescent="0.4">
      <c r="A411" s="516"/>
      <c r="B411" s="518"/>
      <c r="C411" s="521"/>
      <c r="D411" s="522"/>
      <c r="E411" s="523"/>
      <c r="F411" s="144">
        <v>55</v>
      </c>
      <c r="G411" s="145">
        <f>'Anchor-AI'!L409</f>
        <v>0</v>
      </c>
      <c r="H411" s="146">
        <f>'Anchor-AI'!M409</f>
        <v>0</v>
      </c>
      <c r="I411" s="146">
        <f>'Anchor-AI'!N409</f>
        <v>0</v>
      </c>
      <c r="J411" s="146">
        <f>'Anchor-AI'!O409</f>
        <v>0</v>
      </c>
      <c r="K411" s="146">
        <f>(Summary!$C$58*H411+Summary!$C$59*I411+Summary!$C$60*J411)/Summary!$C$61</f>
        <v>0</v>
      </c>
      <c r="L411" s="146">
        <f>'Anchor-AI'!P409</f>
        <v>0</v>
      </c>
      <c r="M411" s="146">
        <f>'Anchor-AI'!Q409</f>
        <v>0</v>
      </c>
      <c r="N411" s="146">
        <f>'Anchor-AI'!R409</f>
        <v>0</v>
      </c>
      <c r="O411" s="146">
        <f>'Anchor-AI'!S409</f>
        <v>0</v>
      </c>
      <c r="P411" s="146">
        <f>'Anchor-AI'!T409</f>
        <v>0</v>
      </c>
      <c r="Q411" s="146">
        <f>'Anchor-AI'!U409</f>
        <v>0</v>
      </c>
      <c r="R411" s="146">
        <f>'Anchor-AI'!V409</f>
        <v>0</v>
      </c>
      <c r="S411" s="146">
        <f>'Anchor-AI'!W409</f>
        <v>0</v>
      </c>
      <c r="T411" s="146">
        <f>'Anchor-AI'!X409</f>
        <v>0</v>
      </c>
      <c r="U411" s="146">
        <f>10*LOG10(1/((Summary!$C$75/10^(R411/10)+Summary!$C$76/10^(S411/10)+Summary!$C$77/10^(T411/10))/Summary!$C$78))</f>
        <v>0</v>
      </c>
      <c r="V411" s="140">
        <f>'Anchor-AI'!Y409</f>
        <v>0</v>
      </c>
      <c r="W411" s="140">
        <f>'Anchor-AI'!Z409</f>
        <v>0</v>
      </c>
      <c r="X411" s="147">
        <f t="shared" si="27"/>
        <v>0</v>
      </c>
      <c r="Y411" s="133"/>
      <c r="Z411" s="145">
        <f>'Test-AI'!L409</f>
        <v>0</v>
      </c>
      <c r="AA411" s="382">
        <f>'Test-AI'!M409</f>
        <v>0</v>
      </c>
      <c r="AB411" s="382">
        <f>'Test-AI'!N409</f>
        <v>0</v>
      </c>
      <c r="AC411" s="382">
        <f>'Test-AI'!O409</f>
        <v>0</v>
      </c>
      <c r="AD411" s="382">
        <f>(Summary!$C$58*AA411+Summary!$C$59*AB411+Summary!$C$60*AC411)/Summary!$C$61</f>
        <v>0</v>
      </c>
      <c r="AE411" s="382">
        <f>'Test-AI'!P409</f>
        <v>0</v>
      </c>
      <c r="AF411" s="382">
        <f>'Test-AI'!Q409</f>
        <v>0</v>
      </c>
      <c r="AG411" s="382">
        <f>'Test-AI'!R409</f>
        <v>0</v>
      </c>
      <c r="AH411" s="382">
        <f>'Test-AI'!S409</f>
        <v>0</v>
      </c>
      <c r="AI411" s="382">
        <f>'Test-AI'!T409</f>
        <v>0</v>
      </c>
      <c r="AJ411" s="382">
        <f>'Test-AI'!U409</f>
        <v>0</v>
      </c>
      <c r="AK411" s="382">
        <f>'Test-AI'!V409</f>
        <v>0</v>
      </c>
      <c r="AL411" s="382">
        <f>'Test-AI'!W409</f>
        <v>0</v>
      </c>
      <c r="AM411" s="382">
        <f>'Test-AI'!X409</f>
        <v>0</v>
      </c>
      <c r="AN411" s="382">
        <f>10*LOG10(1/((Summary!$C$75/10^(AK411/10)+Summary!$C$76/10^(AL411/10)+Summary!$C$77/10^(AM411/10))/Summary!$C$78))</f>
        <v>0</v>
      </c>
      <c r="AO411" s="140">
        <f>'Test-AI'!Y409</f>
        <v>0</v>
      </c>
      <c r="AP411" s="140">
        <f>'Test-AI'!Z409</f>
        <v>0</v>
      </c>
      <c r="AQ411" s="147">
        <f t="shared" si="28"/>
        <v>0</v>
      </c>
      <c r="AR411" s="148" t="e">
        <f t="shared" si="29"/>
        <v>#DIV/0!</v>
      </c>
      <c r="AS411" s="149" t="e">
        <f t="shared" si="30"/>
        <v>#DIV/0!</v>
      </c>
      <c r="AT411" s="136"/>
      <c r="AU411" s="136"/>
      <c r="AV411" s="470"/>
      <c r="AW411" s="471"/>
      <c r="AX411" s="481"/>
      <c r="AY411" s="481"/>
      <c r="AZ411" s="498"/>
      <c r="BA411" s="498"/>
      <c r="BB411" s="481"/>
      <c r="BC411" s="471"/>
      <c r="BD411" s="477"/>
      <c r="BE411" s="471"/>
      <c r="BF411" s="477"/>
      <c r="BG411" s="472"/>
      <c r="BH411" s="477"/>
      <c r="BI411" s="472"/>
      <c r="BJ411" s="477"/>
      <c r="BK411" s="471"/>
      <c r="BL411" s="477"/>
      <c r="BM411" s="471"/>
      <c r="BN411" s="477"/>
      <c r="BO411" s="471"/>
      <c r="BP411" s="481"/>
      <c r="BQ411" s="481"/>
      <c r="BR411" s="481"/>
      <c r="BS411" s="481"/>
      <c r="BT411" s="481"/>
      <c r="BU411" s="473"/>
      <c r="BV411" s="466"/>
      <c r="BW411" s="473"/>
      <c r="BX411" s="466"/>
    </row>
    <row r="412" spans="1:76" ht="17" customHeight="1" x14ac:dyDescent="0.35">
      <c r="A412" s="516"/>
      <c r="B412" s="482" t="s">
        <v>2</v>
      </c>
      <c r="C412" s="519" t="s">
        <v>87</v>
      </c>
      <c r="D412" s="489">
        <v>24</v>
      </c>
      <c r="E412" s="492">
        <v>10</v>
      </c>
      <c r="F412" s="129">
        <v>15</v>
      </c>
      <c r="G412" s="130">
        <f>'Anchor-AI'!L410</f>
        <v>0</v>
      </c>
      <c r="H412" s="131">
        <f>'Anchor-AI'!M410</f>
        <v>0</v>
      </c>
      <c r="I412" s="131">
        <f>'Anchor-AI'!N410</f>
        <v>0</v>
      </c>
      <c r="J412" s="131">
        <f>'Anchor-AI'!O410</f>
        <v>0</v>
      </c>
      <c r="K412" s="131">
        <f>(Summary!$C$58*H412+Summary!$C$59*I412+Summary!$C$60*J412)/Summary!$C$61</f>
        <v>0</v>
      </c>
      <c r="L412" s="131">
        <f>'Anchor-AI'!P410</f>
        <v>0</v>
      </c>
      <c r="M412" s="131">
        <f>'Anchor-AI'!Q410</f>
        <v>0</v>
      </c>
      <c r="N412" s="131">
        <f>'Anchor-AI'!R410</f>
        <v>0</v>
      </c>
      <c r="O412" s="131">
        <f>'Anchor-AI'!S410</f>
        <v>0</v>
      </c>
      <c r="P412" s="131">
        <f>'Anchor-AI'!T410</f>
        <v>0</v>
      </c>
      <c r="Q412" s="131">
        <f>'Anchor-AI'!U410</f>
        <v>0</v>
      </c>
      <c r="R412" s="131">
        <f>'Anchor-AI'!V410</f>
        <v>0</v>
      </c>
      <c r="S412" s="131">
        <f>'Anchor-AI'!W410</f>
        <v>0</v>
      </c>
      <c r="T412" s="131">
        <f>'Anchor-AI'!X410</f>
        <v>0</v>
      </c>
      <c r="U412" s="131">
        <f>10*LOG10(1/((Summary!$C$75/10^(R412/10)+Summary!$C$76/10^(S412/10)+Summary!$C$77/10^(T412/10))/Summary!$C$78))</f>
        <v>0</v>
      </c>
      <c r="V412" s="131">
        <f>'Anchor-AI'!Y410</f>
        <v>0</v>
      </c>
      <c r="W412" s="131">
        <f>'Anchor-AI'!Z410</f>
        <v>0</v>
      </c>
      <c r="X412" s="132">
        <f t="shared" si="27"/>
        <v>0</v>
      </c>
      <c r="Y412" s="133"/>
      <c r="Z412" s="130">
        <f>'Test-AI'!L410</f>
        <v>0</v>
      </c>
      <c r="AA412" s="380">
        <f>'Test-AI'!M410</f>
        <v>0</v>
      </c>
      <c r="AB412" s="380">
        <f>'Test-AI'!N410</f>
        <v>0</v>
      </c>
      <c r="AC412" s="380">
        <f>'Test-AI'!O410</f>
        <v>0</v>
      </c>
      <c r="AD412" s="380">
        <f>(Summary!$C$58*AA412+Summary!$C$59*AB412+Summary!$C$60*AC412)/Summary!$C$61</f>
        <v>0</v>
      </c>
      <c r="AE412" s="380">
        <f>'Test-AI'!P410</f>
        <v>0</v>
      </c>
      <c r="AF412" s="380">
        <f>'Test-AI'!Q410</f>
        <v>0</v>
      </c>
      <c r="AG412" s="380">
        <f>'Test-AI'!R410</f>
        <v>0</v>
      </c>
      <c r="AH412" s="380">
        <f>'Test-AI'!S410</f>
        <v>0</v>
      </c>
      <c r="AI412" s="380">
        <f>'Test-AI'!T410</f>
        <v>0</v>
      </c>
      <c r="AJ412" s="380">
        <f>'Test-AI'!U410</f>
        <v>0</v>
      </c>
      <c r="AK412" s="380">
        <f>'Test-AI'!V410</f>
        <v>0</v>
      </c>
      <c r="AL412" s="380">
        <f>'Test-AI'!W410</f>
        <v>0</v>
      </c>
      <c r="AM412" s="380">
        <f>'Test-AI'!X410</f>
        <v>0</v>
      </c>
      <c r="AN412" s="380">
        <f>10*LOG10(1/((Summary!$C$75/10^(AK412/10)+Summary!$C$76/10^(AL412/10)+Summary!$C$77/10^(AM412/10))/Summary!$C$78))</f>
        <v>0</v>
      </c>
      <c r="AO412" s="131">
        <f>'Test-AI'!Y410</f>
        <v>0</v>
      </c>
      <c r="AP412" s="131">
        <f>'Test-AI'!Z410</f>
        <v>0</v>
      </c>
      <c r="AQ412" s="132">
        <f t="shared" si="28"/>
        <v>0</v>
      </c>
      <c r="AR412" s="134" t="e">
        <f t="shared" si="29"/>
        <v>#DIV/0!</v>
      </c>
      <c r="AS412" s="135" t="e">
        <f t="shared" si="30"/>
        <v>#DIV/0!</v>
      </c>
      <c r="AT412" s="136"/>
      <c r="AU412" s="136"/>
      <c r="AV412" s="495" t="s">
        <v>121</v>
      </c>
      <c r="AW412" s="478" t="e" cm="1">
        <f t="array" ref="AW412">bdRateExtend($G412:$G415,H412:H415,$Z412:$Z415,AA412:AA415)</f>
        <v>#VALUE!</v>
      </c>
      <c r="AX412" s="479" t="e" cm="1">
        <f t="array" ref="AX412">bdRateExtend($G412:$G417,H412:H417,$Z412:$Z417,AA412:AA417)</f>
        <v>#VALUE!</v>
      </c>
      <c r="AY412" s="479" t="e" cm="1">
        <f t="array" ref="AY412">bdRateExtend($G412:$G417,I412:I417,$Z412:$Z417,AB412:AB417)</f>
        <v>#VALUE!</v>
      </c>
      <c r="AZ412" s="496" t="e" cm="1">
        <f t="array" ref="AZ412">bdRateExtend($G412:$G417,J412:J417,$Z412:$Z417,AC412:AC417)</f>
        <v>#VALUE!</v>
      </c>
      <c r="BA412" s="496" t="e" cm="1">
        <f t="array" ref="BA412">bdRateExtend($G412:$G417,K412:K417,$Z412:$Z417,AD412:AD417)</f>
        <v>#VALUE!</v>
      </c>
      <c r="BB412" s="479" t="e">
        <f>(Summary!$C$89*AX412+Summary!$C$90*AY412+Summary!$C$91*AZ412)/Summary!$C$92</f>
        <v>#VALUE!</v>
      </c>
      <c r="BC412" s="478" t="e" cm="1">
        <f t="array" ref="BC412">bdRateExtend($G412:$G415,L412:L415,$Z412:$Z415,AE412:AE415)</f>
        <v>#VALUE!</v>
      </c>
      <c r="BD412" s="475" t="e" cm="1">
        <f t="array" ref="BD412">bdRateExtend($G412:$G417,L412:L417,$Z412:$Z417,AE412:AE417)</f>
        <v>#VALUE!</v>
      </c>
      <c r="BE412" s="478" t="e" cm="1">
        <f t="array" ref="BE412">bdRateExtend($G412:$G415,M412:M415,$Z412:$Z415,AF412:AF415)</f>
        <v>#VALUE!</v>
      </c>
      <c r="BF412" s="475" t="e" cm="1">
        <f t="array" ref="BF412">bdRateExtend($G412:$G417,M412:M417,$Z412:$Z417,AF412:AF417)</f>
        <v>#VALUE!</v>
      </c>
      <c r="BG412" s="474" t="e" cm="1">
        <f t="array" ref="BG412">bdRateExtend($G412:$G415,N412:N415,$Z412:$Z415,AG412:AG415,"None", FALSE,1)</f>
        <v>#VALUE!</v>
      </c>
      <c r="BH412" s="475" t="e" cm="1">
        <f t="array" ref="BH412">bdRateExtend($G412:$G417,N412:N417,$Z412:$Z417,AG412:AG417,"None", FALSE,1)</f>
        <v>#VALUE!</v>
      </c>
      <c r="BI412" s="474" t="e" cm="1">
        <f t="array" ref="BI412">bdRateExtend($G412:$G415,O412:O415,$Z412:$Z415,AH412:AH415,"None", FALSE,1)</f>
        <v>#VALUE!</v>
      </c>
      <c r="BJ412" s="475" t="e" cm="1">
        <f t="array" ref="BJ412">bdRateExtend($G412:$G417,O412:O417,$Z412:$Z417,AH412:AH417,"None", FALSE,1)</f>
        <v>#VALUE!</v>
      </c>
      <c r="BK412" s="478" t="e" cm="1">
        <f t="array" ref="BK412">bdRateExtend($G412:$G415,P412:P415,$Z412:$Z415,AI412:AI415)</f>
        <v>#VALUE!</v>
      </c>
      <c r="BL412" s="475" t="e" cm="1">
        <f t="array" ref="BL412">bdRateExtend($G412:$G417,P412:P417,$Z412:$Z417,AI412:AI417)</f>
        <v>#VALUE!</v>
      </c>
      <c r="BM412" s="478" t="e" cm="1">
        <f t="array" ref="BM412">bdRateExtend($G412:$G415,Q412:Q415,$Z412:$Z415,AJ412:AJ415)</f>
        <v>#VALUE!</v>
      </c>
      <c r="BN412" s="475" t="e" cm="1">
        <f t="array" ref="BN412">bdRateExtend($G412:$G417,Q412:Q417,$Z412:$Z417,AJ412:AJ417)</f>
        <v>#VALUE!</v>
      </c>
      <c r="BO412" s="478" t="e" cm="1">
        <f t="array" ref="BO412">bdRateExtend($G412:$G415,R412:R415,$Z412:$Z415,AK412:AK415)</f>
        <v>#VALUE!</v>
      </c>
      <c r="BP412" s="479" t="e" cm="1">
        <f t="array" ref="BP412">bdRateExtend($G412:$G417,R412:R417,$Z412:$Z417,AK412:AK417)</f>
        <v>#VALUE!</v>
      </c>
      <c r="BQ412" s="479" t="e" cm="1">
        <f t="array" ref="BQ412">bdRateExtend($G412:$G417,S412:S417,$Z412:$Z417,AL412:AL417)</f>
        <v>#VALUE!</v>
      </c>
      <c r="BR412" s="479" t="e" cm="1">
        <f t="array" ref="BR412">bdRateExtend($G412:$G417,T412:T417,$Z412:$Z417,AM412:AM417)</f>
        <v>#VALUE!</v>
      </c>
      <c r="BS412" s="479" t="e" cm="1">
        <f t="array" ref="BS412">bdRateExtend($G412:$G417,U412:U417,$Z412:$Z417,AN412:AN417)</f>
        <v>#VALUE!</v>
      </c>
      <c r="BT412" s="479" t="e">
        <f>(Summary!$C$103*BP412+Summary!$C$104*BQ412+Summary!$C$105*BR412)/Summary!$C$106</f>
        <v>#VALUE!</v>
      </c>
      <c r="BU412" s="462" cm="1">
        <f t="array" ref="BU412">testVMAFRange($G412:$G415,N412:N415,$Z412:$Z415,AG412:AG415)</f>
        <v>0</v>
      </c>
      <c r="BV412" s="464" cm="1">
        <f t="array" ref="BV412">testVMAFRange($G412:$G417,N412:N417,$Z412:$Z417,AG412:AG417)</f>
        <v>0</v>
      </c>
      <c r="BW412" s="462" cm="1">
        <f t="array" ref="BW412">testVMAFRange($G412:$G415,O412:O415,$Z412:$Z415,AH412:AH415)</f>
        <v>0</v>
      </c>
      <c r="BX412" s="464" cm="1">
        <f t="array" ref="BX412">testVMAFRange($G412:$G417,O412:O417,$Z412:$Z417,AH412:AH417)</f>
        <v>0</v>
      </c>
    </row>
    <row r="413" spans="1:76" ht="17" customHeight="1" x14ac:dyDescent="0.35">
      <c r="A413" s="516"/>
      <c r="B413" s="483"/>
      <c r="C413" s="520"/>
      <c r="D413" s="490"/>
      <c r="E413" s="493"/>
      <c r="F413" s="138">
        <v>23</v>
      </c>
      <c r="G413" s="139">
        <f>'Anchor-AI'!L411</f>
        <v>0</v>
      </c>
      <c r="H413" s="140">
        <f>'Anchor-AI'!M411</f>
        <v>0</v>
      </c>
      <c r="I413" s="140">
        <f>'Anchor-AI'!N411</f>
        <v>0</v>
      </c>
      <c r="J413" s="140">
        <f>'Anchor-AI'!O411</f>
        <v>0</v>
      </c>
      <c r="K413" s="140">
        <f>(Summary!$C$58*H413+Summary!$C$59*I413+Summary!$C$60*J413)/Summary!$C$61</f>
        <v>0</v>
      </c>
      <c r="L413" s="140">
        <f>'Anchor-AI'!P411</f>
        <v>0</v>
      </c>
      <c r="M413" s="140">
        <f>'Anchor-AI'!Q411</f>
        <v>0</v>
      </c>
      <c r="N413" s="140">
        <f>'Anchor-AI'!R411</f>
        <v>0</v>
      </c>
      <c r="O413" s="140">
        <f>'Anchor-AI'!S411</f>
        <v>0</v>
      </c>
      <c r="P413" s="140">
        <f>'Anchor-AI'!T411</f>
        <v>0</v>
      </c>
      <c r="Q413" s="140">
        <f>'Anchor-AI'!U411</f>
        <v>0</v>
      </c>
      <c r="R413" s="140">
        <f>'Anchor-AI'!V411</f>
        <v>0</v>
      </c>
      <c r="S413" s="140">
        <f>'Anchor-AI'!W411</f>
        <v>0</v>
      </c>
      <c r="T413" s="140">
        <f>'Anchor-AI'!X411</f>
        <v>0</v>
      </c>
      <c r="U413" s="140">
        <f>10*LOG10(1/((Summary!$C$75/10^(R413/10)+Summary!$C$76/10^(S413/10)+Summary!$C$77/10^(T413/10))/Summary!$C$78))</f>
        <v>0</v>
      </c>
      <c r="V413" s="140">
        <f>'Anchor-AI'!Y411</f>
        <v>0</v>
      </c>
      <c r="W413" s="140">
        <f>'Anchor-AI'!Z411</f>
        <v>0</v>
      </c>
      <c r="X413" s="141">
        <f t="shared" si="27"/>
        <v>0</v>
      </c>
      <c r="Y413" s="133"/>
      <c r="Z413" s="139">
        <f>'Test-AI'!L411</f>
        <v>0</v>
      </c>
      <c r="AA413" s="381">
        <f>'Test-AI'!M411</f>
        <v>0</v>
      </c>
      <c r="AB413" s="381">
        <f>'Test-AI'!N411</f>
        <v>0</v>
      </c>
      <c r="AC413" s="381">
        <f>'Test-AI'!O411</f>
        <v>0</v>
      </c>
      <c r="AD413" s="381">
        <f>(Summary!$C$58*AA413+Summary!$C$59*AB413+Summary!$C$60*AC413)/Summary!$C$61</f>
        <v>0</v>
      </c>
      <c r="AE413" s="381">
        <f>'Test-AI'!P411</f>
        <v>0</v>
      </c>
      <c r="AF413" s="381">
        <f>'Test-AI'!Q411</f>
        <v>0</v>
      </c>
      <c r="AG413" s="381">
        <f>'Test-AI'!R411</f>
        <v>0</v>
      </c>
      <c r="AH413" s="381">
        <f>'Test-AI'!S411</f>
        <v>0</v>
      </c>
      <c r="AI413" s="381">
        <f>'Test-AI'!T411</f>
        <v>0</v>
      </c>
      <c r="AJ413" s="381">
        <f>'Test-AI'!U411</f>
        <v>0</v>
      </c>
      <c r="AK413" s="381">
        <f>'Test-AI'!V411</f>
        <v>0</v>
      </c>
      <c r="AL413" s="381">
        <f>'Test-AI'!W411</f>
        <v>0</v>
      </c>
      <c r="AM413" s="381">
        <f>'Test-AI'!X411</f>
        <v>0</v>
      </c>
      <c r="AN413" s="381">
        <f>10*LOG10(1/((Summary!$C$75/10^(AK413/10)+Summary!$C$76/10^(AL413/10)+Summary!$C$77/10^(AM413/10))/Summary!$C$78))</f>
        <v>0</v>
      </c>
      <c r="AO413" s="140">
        <f>'Test-AI'!Y411</f>
        <v>0</v>
      </c>
      <c r="AP413" s="140">
        <f>'Test-AI'!Z411</f>
        <v>0</v>
      </c>
      <c r="AQ413" s="141">
        <f t="shared" si="28"/>
        <v>0</v>
      </c>
      <c r="AR413" s="142" t="e">
        <f t="shared" si="29"/>
        <v>#DIV/0!</v>
      </c>
      <c r="AS413" s="143" t="e">
        <f t="shared" si="30"/>
        <v>#DIV/0!</v>
      </c>
      <c r="AT413" s="136"/>
      <c r="AU413" s="136"/>
      <c r="AV413" s="467"/>
      <c r="AW413" s="468"/>
      <c r="AX413" s="480"/>
      <c r="AY413" s="480"/>
      <c r="AZ413" s="497"/>
      <c r="BA413" s="497"/>
      <c r="BB413" s="480"/>
      <c r="BC413" s="468"/>
      <c r="BD413" s="476"/>
      <c r="BE413" s="468"/>
      <c r="BF413" s="476"/>
      <c r="BG413" s="469"/>
      <c r="BH413" s="476"/>
      <c r="BI413" s="469"/>
      <c r="BJ413" s="476"/>
      <c r="BK413" s="468"/>
      <c r="BL413" s="476"/>
      <c r="BM413" s="468"/>
      <c r="BN413" s="476"/>
      <c r="BO413" s="468"/>
      <c r="BP413" s="480"/>
      <c r="BQ413" s="480"/>
      <c r="BR413" s="480"/>
      <c r="BS413" s="480"/>
      <c r="BT413" s="480"/>
      <c r="BU413" s="463"/>
      <c r="BV413" s="465"/>
      <c r="BW413" s="463"/>
      <c r="BX413" s="465"/>
    </row>
    <row r="414" spans="1:76" ht="17" customHeight="1" x14ac:dyDescent="0.35">
      <c r="A414" s="516"/>
      <c r="B414" s="483"/>
      <c r="C414" s="520"/>
      <c r="D414" s="490"/>
      <c r="E414" s="493"/>
      <c r="F414" s="138">
        <v>31</v>
      </c>
      <c r="G414" s="139">
        <f>'Anchor-AI'!L412</f>
        <v>0</v>
      </c>
      <c r="H414" s="140">
        <f>'Anchor-AI'!M412</f>
        <v>0</v>
      </c>
      <c r="I414" s="140">
        <f>'Anchor-AI'!N412</f>
        <v>0</v>
      </c>
      <c r="J414" s="140">
        <f>'Anchor-AI'!O412</f>
        <v>0</v>
      </c>
      <c r="K414" s="140">
        <f>(Summary!$C$58*H414+Summary!$C$59*I414+Summary!$C$60*J414)/Summary!$C$61</f>
        <v>0</v>
      </c>
      <c r="L414" s="140">
        <f>'Anchor-AI'!P412</f>
        <v>0</v>
      </c>
      <c r="M414" s="140">
        <f>'Anchor-AI'!Q412</f>
        <v>0</v>
      </c>
      <c r="N414" s="140">
        <f>'Anchor-AI'!R412</f>
        <v>0</v>
      </c>
      <c r="O414" s="140">
        <f>'Anchor-AI'!S412</f>
        <v>0</v>
      </c>
      <c r="P414" s="140">
        <f>'Anchor-AI'!T412</f>
        <v>0</v>
      </c>
      <c r="Q414" s="140">
        <f>'Anchor-AI'!U412</f>
        <v>0</v>
      </c>
      <c r="R414" s="140">
        <f>'Anchor-AI'!V412</f>
        <v>0</v>
      </c>
      <c r="S414" s="140">
        <f>'Anchor-AI'!W412</f>
        <v>0</v>
      </c>
      <c r="T414" s="140">
        <f>'Anchor-AI'!X412</f>
        <v>0</v>
      </c>
      <c r="U414" s="140">
        <f>10*LOG10(1/((Summary!$C$75/10^(R414/10)+Summary!$C$76/10^(S414/10)+Summary!$C$77/10^(T414/10))/Summary!$C$78))</f>
        <v>0</v>
      </c>
      <c r="V414" s="140">
        <f>'Anchor-AI'!Y412</f>
        <v>0</v>
      </c>
      <c r="W414" s="140">
        <f>'Anchor-AI'!Z412</f>
        <v>0</v>
      </c>
      <c r="X414" s="141">
        <f t="shared" si="27"/>
        <v>0</v>
      </c>
      <c r="Y414" s="133"/>
      <c r="Z414" s="139">
        <f>'Test-AI'!L412</f>
        <v>0</v>
      </c>
      <c r="AA414" s="381">
        <f>'Test-AI'!M412</f>
        <v>0</v>
      </c>
      <c r="AB414" s="381">
        <f>'Test-AI'!N412</f>
        <v>0</v>
      </c>
      <c r="AC414" s="381">
        <f>'Test-AI'!O412</f>
        <v>0</v>
      </c>
      <c r="AD414" s="381">
        <f>(Summary!$C$58*AA414+Summary!$C$59*AB414+Summary!$C$60*AC414)/Summary!$C$61</f>
        <v>0</v>
      </c>
      <c r="AE414" s="381">
        <f>'Test-AI'!P412</f>
        <v>0</v>
      </c>
      <c r="AF414" s="381">
        <f>'Test-AI'!Q412</f>
        <v>0</v>
      </c>
      <c r="AG414" s="381">
        <f>'Test-AI'!R412</f>
        <v>0</v>
      </c>
      <c r="AH414" s="381">
        <f>'Test-AI'!S412</f>
        <v>0</v>
      </c>
      <c r="AI414" s="381">
        <f>'Test-AI'!T412</f>
        <v>0</v>
      </c>
      <c r="AJ414" s="381">
        <f>'Test-AI'!U412</f>
        <v>0</v>
      </c>
      <c r="AK414" s="381">
        <f>'Test-AI'!V412</f>
        <v>0</v>
      </c>
      <c r="AL414" s="381">
        <f>'Test-AI'!W412</f>
        <v>0</v>
      </c>
      <c r="AM414" s="381">
        <f>'Test-AI'!X412</f>
        <v>0</v>
      </c>
      <c r="AN414" s="381">
        <f>10*LOG10(1/((Summary!$C$75/10^(AK414/10)+Summary!$C$76/10^(AL414/10)+Summary!$C$77/10^(AM414/10))/Summary!$C$78))</f>
        <v>0</v>
      </c>
      <c r="AO414" s="140">
        <f>'Test-AI'!Y412</f>
        <v>0</v>
      </c>
      <c r="AP414" s="140">
        <f>'Test-AI'!Z412</f>
        <v>0</v>
      </c>
      <c r="AQ414" s="141">
        <f t="shared" si="28"/>
        <v>0</v>
      </c>
      <c r="AR414" s="142" t="e">
        <f t="shared" si="29"/>
        <v>#DIV/0!</v>
      </c>
      <c r="AS414" s="143" t="e">
        <f t="shared" si="30"/>
        <v>#DIV/0!</v>
      </c>
      <c r="AT414" s="136"/>
      <c r="AU414" s="136"/>
      <c r="AV414" s="467" t="s">
        <v>122</v>
      </c>
      <c r="AW414" s="468" t="e" cm="1">
        <f t="array" ref="AW414">bdRateExtend($G413:$G416,H413:H416,$Z413:$Z416,AA413:AA416)</f>
        <v>#VALUE!</v>
      </c>
      <c r="AX414" s="480"/>
      <c r="AY414" s="480"/>
      <c r="AZ414" s="497"/>
      <c r="BA414" s="497"/>
      <c r="BB414" s="480"/>
      <c r="BC414" s="468" t="e" cm="1">
        <f t="array" ref="BC414">bdRateExtend($G413:$G416,L413:L416,$Z413:$Z416,AE413:AE416)</f>
        <v>#VALUE!</v>
      </c>
      <c r="BD414" s="476"/>
      <c r="BE414" s="468" t="e" cm="1">
        <f t="array" ref="BE414">bdRateExtend($G413:$G416,M413:M416,$Z413:$Z416,AF413:AF416)</f>
        <v>#VALUE!</v>
      </c>
      <c r="BF414" s="476"/>
      <c r="BG414" s="469" t="e" cm="1">
        <f t="array" ref="BG414">bdRateExtend($G413:$G416,N413:N416,$Z413:$Z416,AG413:AG416,"None", FALSE,1)</f>
        <v>#VALUE!</v>
      </c>
      <c r="BH414" s="476"/>
      <c r="BI414" s="469" t="e" cm="1">
        <f t="array" ref="BI414">bdRateExtend($G413:$G416,O413:O416,$Z413:$Z416,AH413:AH416,"None", FALSE,1)</f>
        <v>#VALUE!</v>
      </c>
      <c r="BJ414" s="476"/>
      <c r="BK414" s="468" t="e" cm="1">
        <f t="array" ref="BK414">bdRateExtend($G413:$G416,P413:P416,$Z413:$Z416,AI413:AI416)</f>
        <v>#VALUE!</v>
      </c>
      <c r="BL414" s="476"/>
      <c r="BM414" s="468" t="e" cm="1">
        <f t="array" ref="BM414">bdRateExtend($G413:$G416,Q413:Q416,$Z413:$Z416,AJ413:AJ416)</f>
        <v>#VALUE!</v>
      </c>
      <c r="BN414" s="476"/>
      <c r="BO414" s="468" t="e" cm="1">
        <f t="array" ref="BO414">bdRateExtend($G413:$G416,R413:R416,$Z413:$Z416,AK413:AK416)</f>
        <v>#VALUE!</v>
      </c>
      <c r="BP414" s="480"/>
      <c r="BQ414" s="480"/>
      <c r="BR414" s="480"/>
      <c r="BS414" s="480"/>
      <c r="BT414" s="480"/>
      <c r="BU414" s="463" cm="1">
        <f t="array" ref="BU414">testVMAFRange($G413:$G416,N413:N416,$Z413:$Z416,AG413:AG416)</f>
        <v>0</v>
      </c>
      <c r="BV414" s="465"/>
      <c r="BW414" s="463" cm="1">
        <f t="array" ref="BW414">testVMAFRange($G413:$G416,O413:O416,$Z413:$Z416,AH413:AH416)</f>
        <v>0</v>
      </c>
      <c r="BX414" s="465"/>
    </row>
    <row r="415" spans="1:76" ht="17" customHeight="1" x14ac:dyDescent="0.35">
      <c r="A415" s="516"/>
      <c r="B415" s="483"/>
      <c r="C415" s="520"/>
      <c r="D415" s="490"/>
      <c r="E415" s="493"/>
      <c r="F415" s="138">
        <v>39</v>
      </c>
      <c r="G415" s="139">
        <f>'Anchor-AI'!L413</f>
        <v>0</v>
      </c>
      <c r="H415" s="140">
        <f>'Anchor-AI'!M413</f>
        <v>0</v>
      </c>
      <c r="I415" s="140">
        <f>'Anchor-AI'!N413</f>
        <v>0</v>
      </c>
      <c r="J415" s="140">
        <f>'Anchor-AI'!O413</f>
        <v>0</v>
      </c>
      <c r="K415" s="140">
        <f>(Summary!$C$58*H415+Summary!$C$59*I415+Summary!$C$60*J415)/Summary!$C$61</f>
        <v>0</v>
      </c>
      <c r="L415" s="140">
        <f>'Anchor-AI'!P413</f>
        <v>0</v>
      </c>
      <c r="M415" s="140">
        <f>'Anchor-AI'!Q413</f>
        <v>0</v>
      </c>
      <c r="N415" s="140">
        <f>'Anchor-AI'!R413</f>
        <v>0</v>
      </c>
      <c r="O415" s="140">
        <f>'Anchor-AI'!S413</f>
        <v>0</v>
      </c>
      <c r="P415" s="140">
        <f>'Anchor-AI'!T413</f>
        <v>0</v>
      </c>
      <c r="Q415" s="140">
        <f>'Anchor-AI'!U413</f>
        <v>0</v>
      </c>
      <c r="R415" s="140">
        <f>'Anchor-AI'!V413</f>
        <v>0</v>
      </c>
      <c r="S415" s="140">
        <f>'Anchor-AI'!W413</f>
        <v>0</v>
      </c>
      <c r="T415" s="140">
        <f>'Anchor-AI'!X413</f>
        <v>0</v>
      </c>
      <c r="U415" s="140">
        <f>10*LOG10(1/((Summary!$C$75/10^(R415/10)+Summary!$C$76/10^(S415/10)+Summary!$C$77/10^(T415/10))/Summary!$C$78))</f>
        <v>0</v>
      </c>
      <c r="V415" s="140">
        <f>'Anchor-AI'!Y413</f>
        <v>0</v>
      </c>
      <c r="W415" s="140">
        <f>'Anchor-AI'!Z413</f>
        <v>0</v>
      </c>
      <c r="X415" s="141">
        <f t="shared" si="27"/>
        <v>0</v>
      </c>
      <c r="Y415" s="133"/>
      <c r="Z415" s="139">
        <f>'Test-AI'!L413</f>
        <v>0</v>
      </c>
      <c r="AA415" s="381">
        <f>'Test-AI'!M413</f>
        <v>0</v>
      </c>
      <c r="AB415" s="381">
        <f>'Test-AI'!N413</f>
        <v>0</v>
      </c>
      <c r="AC415" s="381">
        <f>'Test-AI'!O413</f>
        <v>0</v>
      </c>
      <c r="AD415" s="381">
        <f>(Summary!$C$58*AA415+Summary!$C$59*AB415+Summary!$C$60*AC415)/Summary!$C$61</f>
        <v>0</v>
      </c>
      <c r="AE415" s="381">
        <f>'Test-AI'!P413</f>
        <v>0</v>
      </c>
      <c r="AF415" s="381">
        <f>'Test-AI'!Q413</f>
        <v>0</v>
      </c>
      <c r="AG415" s="381">
        <f>'Test-AI'!R413</f>
        <v>0</v>
      </c>
      <c r="AH415" s="381">
        <f>'Test-AI'!S413</f>
        <v>0</v>
      </c>
      <c r="AI415" s="381">
        <f>'Test-AI'!T413</f>
        <v>0</v>
      </c>
      <c r="AJ415" s="381">
        <f>'Test-AI'!U413</f>
        <v>0</v>
      </c>
      <c r="AK415" s="381">
        <f>'Test-AI'!V413</f>
        <v>0</v>
      </c>
      <c r="AL415" s="381">
        <f>'Test-AI'!W413</f>
        <v>0</v>
      </c>
      <c r="AM415" s="381">
        <f>'Test-AI'!X413</f>
        <v>0</v>
      </c>
      <c r="AN415" s="381">
        <f>10*LOG10(1/((Summary!$C$75/10^(AK415/10)+Summary!$C$76/10^(AL415/10)+Summary!$C$77/10^(AM415/10))/Summary!$C$78))</f>
        <v>0</v>
      </c>
      <c r="AO415" s="140">
        <f>'Test-AI'!Y413</f>
        <v>0</v>
      </c>
      <c r="AP415" s="140">
        <f>'Test-AI'!Z413</f>
        <v>0</v>
      </c>
      <c r="AQ415" s="141">
        <f t="shared" si="28"/>
        <v>0</v>
      </c>
      <c r="AR415" s="142" t="e">
        <f t="shared" si="29"/>
        <v>#DIV/0!</v>
      </c>
      <c r="AS415" s="143" t="e">
        <f t="shared" si="30"/>
        <v>#DIV/0!</v>
      </c>
      <c r="AT415" s="136"/>
      <c r="AU415" s="136"/>
      <c r="AV415" s="467"/>
      <c r="AW415" s="468"/>
      <c r="AX415" s="480"/>
      <c r="AY415" s="480"/>
      <c r="AZ415" s="497"/>
      <c r="BA415" s="497"/>
      <c r="BB415" s="480"/>
      <c r="BC415" s="468"/>
      <c r="BD415" s="476"/>
      <c r="BE415" s="468"/>
      <c r="BF415" s="476"/>
      <c r="BG415" s="469"/>
      <c r="BH415" s="476"/>
      <c r="BI415" s="469"/>
      <c r="BJ415" s="476"/>
      <c r="BK415" s="468"/>
      <c r="BL415" s="476"/>
      <c r="BM415" s="468"/>
      <c r="BN415" s="476"/>
      <c r="BO415" s="468"/>
      <c r="BP415" s="480"/>
      <c r="BQ415" s="480"/>
      <c r="BR415" s="480"/>
      <c r="BS415" s="480"/>
      <c r="BT415" s="480"/>
      <c r="BU415" s="463"/>
      <c r="BV415" s="465"/>
      <c r="BW415" s="463"/>
      <c r="BX415" s="465"/>
    </row>
    <row r="416" spans="1:76" ht="17" customHeight="1" x14ac:dyDescent="0.35">
      <c r="A416" s="516"/>
      <c r="B416" s="483"/>
      <c r="C416" s="520"/>
      <c r="D416" s="490"/>
      <c r="E416" s="493"/>
      <c r="F416" s="138">
        <v>47</v>
      </c>
      <c r="G416" s="139">
        <f>'Anchor-AI'!L414</f>
        <v>0</v>
      </c>
      <c r="H416" s="140">
        <f>'Anchor-AI'!M414</f>
        <v>0</v>
      </c>
      <c r="I416" s="140">
        <f>'Anchor-AI'!N414</f>
        <v>0</v>
      </c>
      <c r="J416" s="140">
        <f>'Anchor-AI'!O414</f>
        <v>0</v>
      </c>
      <c r="K416" s="140">
        <f>(Summary!$C$58*H416+Summary!$C$59*I416+Summary!$C$60*J416)/Summary!$C$61</f>
        <v>0</v>
      </c>
      <c r="L416" s="140">
        <f>'Anchor-AI'!P414</f>
        <v>0</v>
      </c>
      <c r="M416" s="140">
        <f>'Anchor-AI'!Q414</f>
        <v>0</v>
      </c>
      <c r="N416" s="140">
        <f>'Anchor-AI'!R414</f>
        <v>0</v>
      </c>
      <c r="O416" s="140">
        <f>'Anchor-AI'!S414</f>
        <v>0</v>
      </c>
      <c r="P416" s="140">
        <f>'Anchor-AI'!T414</f>
        <v>0</v>
      </c>
      <c r="Q416" s="140">
        <f>'Anchor-AI'!U414</f>
        <v>0</v>
      </c>
      <c r="R416" s="140">
        <f>'Anchor-AI'!V414</f>
        <v>0</v>
      </c>
      <c r="S416" s="140">
        <f>'Anchor-AI'!W414</f>
        <v>0</v>
      </c>
      <c r="T416" s="140">
        <f>'Anchor-AI'!X414</f>
        <v>0</v>
      </c>
      <c r="U416" s="140">
        <f>10*LOG10(1/((Summary!$C$75/10^(R416/10)+Summary!$C$76/10^(S416/10)+Summary!$C$77/10^(T416/10))/Summary!$C$78))</f>
        <v>0</v>
      </c>
      <c r="V416" s="140">
        <f>'Anchor-AI'!Y414</f>
        <v>0</v>
      </c>
      <c r="W416" s="140">
        <f>'Anchor-AI'!Z414</f>
        <v>0</v>
      </c>
      <c r="X416" s="141">
        <f t="shared" si="27"/>
        <v>0</v>
      </c>
      <c r="Y416" s="133"/>
      <c r="Z416" s="139">
        <f>'Test-AI'!L414</f>
        <v>0</v>
      </c>
      <c r="AA416" s="381">
        <f>'Test-AI'!M414</f>
        <v>0</v>
      </c>
      <c r="AB416" s="381">
        <f>'Test-AI'!N414</f>
        <v>0</v>
      </c>
      <c r="AC416" s="381">
        <f>'Test-AI'!O414</f>
        <v>0</v>
      </c>
      <c r="AD416" s="381">
        <f>(Summary!$C$58*AA416+Summary!$C$59*AB416+Summary!$C$60*AC416)/Summary!$C$61</f>
        <v>0</v>
      </c>
      <c r="AE416" s="381">
        <f>'Test-AI'!P414</f>
        <v>0</v>
      </c>
      <c r="AF416" s="381">
        <f>'Test-AI'!Q414</f>
        <v>0</v>
      </c>
      <c r="AG416" s="381">
        <f>'Test-AI'!R414</f>
        <v>0</v>
      </c>
      <c r="AH416" s="381">
        <f>'Test-AI'!S414</f>
        <v>0</v>
      </c>
      <c r="AI416" s="381">
        <f>'Test-AI'!T414</f>
        <v>0</v>
      </c>
      <c r="AJ416" s="381">
        <f>'Test-AI'!U414</f>
        <v>0</v>
      </c>
      <c r="AK416" s="381">
        <f>'Test-AI'!V414</f>
        <v>0</v>
      </c>
      <c r="AL416" s="381">
        <f>'Test-AI'!W414</f>
        <v>0</v>
      </c>
      <c r="AM416" s="381">
        <f>'Test-AI'!X414</f>
        <v>0</v>
      </c>
      <c r="AN416" s="381">
        <f>10*LOG10(1/((Summary!$C$75/10^(AK416/10)+Summary!$C$76/10^(AL416/10)+Summary!$C$77/10^(AM416/10))/Summary!$C$78))</f>
        <v>0</v>
      </c>
      <c r="AO416" s="140">
        <f>'Test-AI'!Y414</f>
        <v>0</v>
      </c>
      <c r="AP416" s="140">
        <f>'Test-AI'!Z414</f>
        <v>0</v>
      </c>
      <c r="AQ416" s="141">
        <f t="shared" si="28"/>
        <v>0</v>
      </c>
      <c r="AR416" s="142" t="e">
        <f t="shared" si="29"/>
        <v>#DIV/0!</v>
      </c>
      <c r="AS416" s="143" t="e">
        <f t="shared" si="30"/>
        <v>#DIV/0!</v>
      </c>
      <c r="AT416" s="136"/>
      <c r="AU416" s="136"/>
      <c r="AV416" s="467" t="s">
        <v>123</v>
      </c>
      <c r="AW416" s="468" t="e" cm="1">
        <f t="array" ref="AW416">bdRateExtend($G414:$G417,H414:H417,$Z414:$Z417,AA414:AA417)</f>
        <v>#VALUE!</v>
      </c>
      <c r="AX416" s="480"/>
      <c r="AY416" s="480"/>
      <c r="AZ416" s="497"/>
      <c r="BA416" s="497"/>
      <c r="BB416" s="480"/>
      <c r="BC416" s="468" t="e" cm="1">
        <f t="array" ref="BC416">bdRateExtend($G414:$G417,L414:L417,$Z414:$Z417,AE414:AE417)</f>
        <v>#VALUE!</v>
      </c>
      <c r="BD416" s="476"/>
      <c r="BE416" s="468" t="e" cm="1">
        <f t="array" ref="BE416">bdRateExtend($G414:$G417,M414:M417,$Z414:$Z417,AF414:AF417)</f>
        <v>#VALUE!</v>
      </c>
      <c r="BF416" s="476"/>
      <c r="BG416" s="469" t="e" cm="1">
        <f t="array" ref="BG416">bdRateExtend($G414:$G417,N414:N417,$Z414:$Z417,AG414:AG417,"None", FALSE,1)</f>
        <v>#VALUE!</v>
      </c>
      <c r="BH416" s="476"/>
      <c r="BI416" s="469" t="e" cm="1">
        <f t="array" ref="BI416">bdRateExtend($G414:$G417,O414:O417,$Z414:$Z417,AH414:AH417,"None", FALSE,1)</f>
        <v>#VALUE!</v>
      </c>
      <c r="BJ416" s="476"/>
      <c r="BK416" s="468" t="e" cm="1">
        <f t="array" ref="BK416">bdRateExtend($G414:$G417,P414:P417,$Z414:$Z417,AI414:AI417)</f>
        <v>#VALUE!</v>
      </c>
      <c r="BL416" s="476"/>
      <c r="BM416" s="468" t="e" cm="1">
        <f t="array" ref="BM416">bdRateExtend($G414:$G417,Q414:Q417,$Z414:$Z417,AJ414:AJ417)</f>
        <v>#VALUE!</v>
      </c>
      <c r="BN416" s="476"/>
      <c r="BO416" s="468" t="e" cm="1">
        <f t="array" ref="BO416">bdRateExtend($G414:$G417,R414:R417,$Z414:$Z417,AK414:AK417)</f>
        <v>#VALUE!</v>
      </c>
      <c r="BP416" s="480"/>
      <c r="BQ416" s="480"/>
      <c r="BR416" s="480"/>
      <c r="BS416" s="480"/>
      <c r="BT416" s="480"/>
      <c r="BU416" s="463" cm="1">
        <f t="array" ref="BU416">testVMAFRange($G414:$G417,N414:N417,$Z414:$Z417,AG414:AG417)</f>
        <v>0</v>
      </c>
      <c r="BV416" s="465"/>
      <c r="BW416" s="463" cm="1">
        <f t="array" ref="BW416">testVMAFRange($G414:$G417,O414:O417,$Z414:$Z417,AH414:AH417)</f>
        <v>0</v>
      </c>
      <c r="BX416" s="465"/>
    </row>
    <row r="417" spans="1:76" ht="17" customHeight="1" thickBot="1" x14ac:dyDescent="0.4">
      <c r="A417" s="516"/>
      <c r="B417" s="518"/>
      <c r="C417" s="521"/>
      <c r="D417" s="522"/>
      <c r="E417" s="523"/>
      <c r="F417" s="144">
        <v>55</v>
      </c>
      <c r="G417" s="145">
        <f>'Anchor-AI'!L415</f>
        <v>0</v>
      </c>
      <c r="H417" s="146">
        <f>'Anchor-AI'!M415</f>
        <v>0</v>
      </c>
      <c r="I417" s="146">
        <f>'Anchor-AI'!N415</f>
        <v>0</v>
      </c>
      <c r="J417" s="146">
        <f>'Anchor-AI'!O415</f>
        <v>0</v>
      </c>
      <c r="K417" s="146">
        <f>(Summary!$C$58*H417+Summary!$C$59*I417+Summary!$C$60*J417)/Summary!$C$61</f>
        <v>0</v>
      </c>
      <c r="L417" s="146">
        <f>'Anchor-AI'!P415</f>
        <v>0</v>
      </c>
      <c r="M417" s="146">
        <f>'Anchor-AI'!Q415</f>
        <v>0</v>
      </c>
      <c r="N417" s="146">
        <f>'Anchor-AI'!R415</f>
        <v>0</v>
      </c>
      <c r="O417" s="146">
        <f>'Anchor-AI'!S415</f>
        <v>0</v>
      </c>
      <c r="P417" s="146">
        <f>'Anchor-AI'!T415</f>
        <v>0</v>
      </c>
      <c r="Q417" s="146">
        <f>'Anchor-AI'!U415</f>
        <v>0</v>
      </c>
      <c r="R417" s="146">
        <f>'Anchor-AI'!V415</f>
        <v>0</v>
      </c>
      <c r="S417" s="146">
        <f>'Anchor-AI'!W415</f>
        <v>0</v>
      </c>
      <c r="T417" s="146">
        <f>'Anchor-AI'!X415</f>
        <v>0</v>
      </c>
      <c r="U417" s="146">
        <f>10*LOG10(1/((Summary!$C$75/10^(R417/10)+Summary!$C$76/10^(S417/10)+Summary!$C$77/10^(T417/10))/Summary!$C$78))</f>
        <v>0</v>
      </c>
      <c r="V417" s="140">
        <f>'Anchor-AI'!Y415</f>
        <v>0</v>
      </c>
      <c r="W417" s="140">
        <f>'Anchor-AI'!Z415</f>
        <v>0</v>
      </c>
      <c r="X417" s="147">
        <f t="shared" si="27"/>
        <v>0</v>
      </c>
      <c r="Y417" s="133"/>
      <c r="Z417" s="145">
        <f>'Test-AI'!L415</f>
        <v>0</v>
      </c>
      <c r="AA417" s="382">
        <f>'Test-AI'!M415</f>
        <v>0</v>
      </c>
      <c r="AB417" s="382">
        <f>'Test-AI'!N415</f>
        <v>0</v>
      </c>
      <c r="AC417" s="382">
        <f>'Test-AI'!O415</f>
        <v>0</v>
      </c>
      <c r="AD417" s="382">
        <f>(Summary!$C$58*AA417+Summary!$C$59*AB417+Summary!$C$60*AC417)/Summary!$C$61</f>
        <v>0</v>
      </c>
      <c r="AE417" s="382">
        <f>'Test-AI'!P415</f>
        <v>0</v>
      </c>
      <c r="AF417" s="382">
        <f>'Test-AI'!Q415</f>
        <v>0</v>
      </c>
      <c r="AG417" s="382">
        <f>'Test-AI'!R415</f>
        <v>0</v>
      </c>
      <c r="AH417" s="382">
        <f>'Test-AI'!S415</f>
        <v>0</v>
      </c>
      <c r="AI417" s="382">
        <f>'Test-AI'!T415</f>
        <v>0</v>
      </c>
      <c r="AJ417" s="382">
        <f>'Test-AI'!U415</f>
        <v>0</v>
      </c>
      <c r="AK417" s="382">
        <f>'Test-AI'!V415</f>
        <v>0</v>
      </c>
      <c r="AL417" s="382">
        <f>'Test-AI'!W415</f>
        <v>0</v>
      </c>
      <c r="AM417" s="382">
        <f>'Test-AI'!X415</f>
        <v>0</v>
      </c>
      <c r="AN417" s="382">
        <f>10*LOG10(1/((Summary!$C$75/10^(AK417/10)+Summary!$C$76/10^(AL417/10)+Summary!$C$77/10^(AM417/10))/Summary!$C$78))</f>
        <v>0</v>
      </c>
      <c r="AO417" s="140">
        <f>'Test-AI'!Y415</f>
        <v>0</v>
      </c>
      <c r="AP417" s="140">
        <f>'Test-AI'!Z415</f>
        <v>0</v>
      </c>
      <c r="AQ417" s="147">
        <f t="shared" si="28"/>
        <v>0</v>
      </c>
      <c r="AR417" s="148" t="e">
        <f t="shared" si="29"/>
        <v>#DIV/0!</v>
      </c>
      <c r="AS417" s="149" t="e">
        <f t="shared" si="30"/>
        <v>#DIV/0!</v>
      </c>
      <c r="AT417" s="136"/>
      <c r="AU417" s="136"/>
      <c r="AV417" s="470"/>
      <c r="AW417" s="471"/>
      <c r="AX417" s="481"/>
      <c r="AY417" s="481"/>
      <c r="AZ417" s="498"/>
      <c r="BA417" s="498"/>
      <c r="BB417" s="481"/>
      <c r="BC417" s="471"/>
      <c r="BD417" s="477"/>
      <c r="BE417" s="471"/>
      <c r="BF417" s="477"/>
      <c r="BG417" s="472"/>
      <c r="BH417" s="477"/>
      <c r="BI417" s="472"/>
      <c r="BJ417" s="477"/>
      <c r="BK417" s="471"/>
      <c r="BL417" s="477"/>
      <c r="BM417" s="471"/>
      <c r="BN417" s="477"/>
      <c r="BO417" s="471"/>
      <c r="BP417" s="481"/>
      <c r="BQ417" s="481"/>
      <c r="BR417" s="481"/>
      <c r="BS417" s="481"/>
      <c r="BT417" s="481"/>
      <c r="BU417" s="473"/>
      <c r="BV417" s="466"/>
      <c r="BW417" s="473"/>
      <c r="BX417" s="466"/>
    </row>
    <row r="418" spans="1:76" ht="17" customHeight="1" x14ac:dyDescent="0.35">
      <c r="A418" s="516"/>
      <c r="B418" s="482" t="s">
        <v>2</v>
      </c>
      <c r="C418" s="519" t="s">
        <v>88</v>
      </c>
      <c r="D418" s="489">
        <v>24</v>
      </c>
      <c r="E418" s="492">
        <v>10</v>
      </c>
      <c r="F418" s="129">
        <v>15</v>
      </c>
      <c r="G418" s="130">
        <f>'Anchor-AI'!L416</f>
        <v>0</v>
      </c>
      <c r="H418" s="131">
        <f>'Anchor-AI'!M416</f>
        <v>0</v>
      </c>
      <c r="I418" s="131">
        <f>'Anchor-AI'!N416</f>
        <v>0</v>
      </c>
      <c r="J418" s="131">
        <f>'Anchor-AI'!O416</f>
        <v>0</v>
      </c>
      <c r="K418" s="131">
        <f>(Summary!$C$58*H418+Summary!$C$59*I418+Summary!$C$60*J418)/Summary!$C$61</f>
        <v>0</v>
      </c>
      <c r="L418" s="131">
        <f>'Anchor-AI'!P416</f>
        <v>0</v>
      </c>
      <c r="M418" s="131">
        <f>'Anchor-AI'!Q416</f>
        <v>0</v>
      </c>
      <c r="N418" s="131">
        <f>'Anchor-AI'!R416</f>
        <v>0</v>
      </c>
      <c r="O418" s="131">
        <f>'Anchor-AI'!S416</f>
        <v>0</v>
      </c>
      <c r="P418" s="131">
        <f>'Anchor-AI'!T416</f>
        <v>0</v>
      </c>
      <c r="Q418" s="131">
        <f>'Anchor-AI'!U416</f>
        <v>0</v>
      </c>
      <c r="R418" s="131">
        <f>'Anchor-AI'!V416</f>
        <v>0</v>
      </c>
      <c r="S418" s="131">
        <f>'Anchor-AI'!W416</f>
        <v>0</v>
      </c>
      <c r="T418" s="131">
        <f>'Anchor-AI'!X416</f>
        <v>0</v>
      </c>
      <c r="U418" s="131">
        <f>10*LOG10(1/((Summary!$C$75/10^(R418/10)+Summary!$C$76/10^(S418/10)+Summary!$C$77/10^(T418/10))/Summary!$C$78))</f>
        <v>0</v>
      </c>
      <c r="V418" s="131">
        <f>'Anchor-AI'!Y416</f>
        <v>0</v>
      </c>
      <c r="W418" s="131">
        <f>'Anchor-AI'!Z416</f>
        <v>0</v>
      </c>
      <c r="X418" s="132">
        <f t="shared" ref="X418:X429" si="31">V418/3600</f>
        <v>0</v>
      </c>
      <c r="Y418" s="133"/>
      <c r="Z418" s="130">
        <f>'Test-AI'!L416</f>
        <v>0</v>
      </c>
      <c r="AA418" s="380">
        <f>'Test-AI'!M416</f>
        <v>0</v>
      </c>
      <c r="AB418" s="380">
        <f>'Test-AI'!N416</f>
        <v>0</v>
      </c>
      <c r="AC418" s="380">
        <f>'Test-AI'!O416</f>
        <v>0</v>
      </c>
      <c r="AD418" s="380">
        <f>(Summary!$C$58*AA418+Summary!$C$59*AB418+Summary!$C$60*AC418)/Summary!$C$61</f>
        <v>0</v>
      </c>
      <c r="AE418" s="380">
        <f>'Test-AI'!P416</f>
        <v>0</v>
      </c>
      <c r="AF418" s="380">
        <f>'Test-AI'!Q416</f>
        <v>0</v>
      </c>
      <c r="AG418" s="380">
        <f>'Test-AI'!R416</f>
        <v>0</v>
      </c>
      <c r="AH418" s="380">
        <f>'Test-AI'!S416</f>
        <v>0</v>
      </c>
      <c r="AI418" s="380">
        <f>'Test-AI'!T416</f>
        <v>0</v>
      </c>
      <c r="AJ418" s="380">
        <f>'Test-AI'!U416</f>
        <v>0</v>
      </c>
      <c r="AK418" s="380">
        <f>'Test-AI'!V416</f>
        <v>0</v>
      </c>
      <c r="AL418" s="380">
        <f>'Test-AI'!W416</f>
        <v>0</v>
      </c>
      <c r="AM418" s="380">
        <f>'Test-AI'!X416</f>
        <v>0</v>
      </c>
      <c r="AN418" s="380">
        <f>10*LOG10(1/((Summary!$C$75/10^(AK418/10)+Summary!$C$76/10^(AL418/10)+Summary!$C$77/10^(AM418/10))/Summary!$C$78))</f>
        <v>0</v>
      </c>
      <c r="AO418" s="131">
        <f>'Test-AI'!Y416</f>
        <v>0</v>
      </c>
      <c r="AP418" s="131">
        <f>'Test-AI'!Z416</f>
        <v>0</v>
      </c>
      <c r="AQ418" s="132">
        <f t="shared" si="28"/>
        <v>0</v>
      </c>
      <c r="AR418" s="134" t="e">
        <f t="shared" si="29"/>
        <v>#DIV/0!</v>
      </c>
      <c r="AS418" s="135" t="e">
        <f t="shared" si="30"/>
        <v>#DIV/0!</v>
      </c>
      <c r="AT418" s="136"/>
      <c r="AU418" s="136"/>
      <c r="AV418" s="495" t="s">
        <v>121</v>
      </c>
      <c r="AW418" s="478" t="e" cm="1">
        <f t="array" ref="AW418">bdRateExtend($G418:$G421,H418:H421,$Z418:$Z421,AA418:AA421)</f>
        <v>#VALUE!</v>
      </c>
      <c r="AX418" s="479" t="e" cm="1">
        <f t="array" ref="AX418">bdRateExtend($G418:$G423,H418:H423,$Z418:$Z423,AA418:AA423)</f>
        <v>#VALUE!</v>
      </c>
      <c r="AY418" s="479" t="e" cm="1">
        <f t="array" ref="AY418">bdRateExtend($G418:$G423,I418:I423,$Z418:$Z423,AB418:AB423)</f>
        <v>#VALUE!</v>
      </c>
      <c r="AZ418" s="496" t="e" cm="1">
        <f t="array" ref="AZ418">bdRateExtend($G418:$G423,J418:J423,$Z418:$Z423,AC418:AC423)</f>
        <v>#VALUE!</v>
      </c>
      <c r="BA418" s="496" t="e" cm="1">
        <f t="array" ref="BA418">bdRateExtend($G418:$G423,K418:K423,$Z418:$Z423,AD418:AD423)</f>
        <v>#VALUE!</v>
      </c>
      <c r="BB418" s="479" t="e">
        <f>(Summary!$C$89*AX418+Summary!$C$90*AY418+Summary!$C$91*AZ418)/Summary!$C$92</f>
        <v>#VALUE!</v>
      </c>
      <c r="BC418" s="478" t="e" cm="1">
        <f t="array" ref="BC418">bdRateExtend($G418:$G421,L418:L421,$Z418:$Z421,AE418:AE421)</f>
        <v>#VALUE!</v>
      </c>
      <c r="BD418" s="475" t="e" cm="1">
        <f t="array" ref="BD418">bdRateExtend($G418:$G423,L418:L423,$Z418:$Z423,AE418:AE423)</f>
        <v>#VALUE!</v>
      </c>
      <c r="BE418" s="478" t="e" cm="1">
        <f t="array" ref="BE418">bdRateExtend($G418:$G421,M418:M421,$Z418:$Z421,AF418:AF421)</f>
        <v>#VALUE!</v>
      </c>
      <c r="BF418" s="475" t="e" cm="1">
        <f t="array" ref="BF418">bdRateExtend($G418:$G423,M418:M423,$Z418:$Z423,AF418:AF423)</f>
        <v>#VALUE!</v>
      </c>
      <c r="BG418" s="474" t="e" cm="1">
        <f t="array" ref="BG418">bdRateExtend($G418:$G421,N418:N421,$Z418:$Z421,AG418:AG421,"None", FALSE,1)</f>
        <v>#VALUE!</v>
      </c>
      <c r="BH418" s="475" t="e" cm="1">
        <f t="array" ref="BH418">bdRateExtend($G418:$G423,N418:N423,$Z418:$Z423,AG418:AG423,"None", FALSE,1)</f>
        <v>#VALUE!</v>
      </c>
      <c r="BI418" s="474" t="e" cm="1">
        <f t="array" ref="BI418">bdRateExtend($G418:$G421,O418:O421,$Z418:$Z421,AH418:AH421,"None", FALSE,1)</f>
        <v>#VALUE!</v>
      </c>
      <c r="BJ418" s="475" t="e" cm="1">
        <f t="array" ref="BJ418">bdRateExtend($G418:$G423,O418:O423,$Z418:$Z423,AH418:AH423,"None", FALSE,1)</f>
        <v>#VALUE!</v>
      </c>
      <c r="BK418" s="478" t="e" cm="1">
        <f t="array" ref="BK418">bdRateExtend($G418:$G421,P418:P421,$Z418:$Z421,AI418:AI421)</f>
        <v>#VALUE!</v>
      </c>
      <c r="BL418" s="475" t="e" cm="1">
        <f t="array" ref="BL418">bdRateExtend($G418:$G423,P418:P423,$Z418:$Z423,AI418:AI423)</f>
        <v>#VALUE!</v>
      </c>
      <c r="BM418" s="478" t="e" cm="1">
        <f t="array" ref="BM418">bdRateExtend($G418:$G421,Q418:Q421,$Z418:$Z421,AJ418:AJ421)</f>
        <v>#VALUE!</v>
      </c>
      <c r="BN418" s="475" t="e" cm="1">
        <f t="array" ref="BN418">bdRateExtend($G418:$G423,Q418:Q423,$Z418:$Z423,AJ418:AJ423)</f>
        <v>#VALUE!</v>
      </c>
      <c r="BO418" s="478" t="e" cm="1">
        <f t="array" ref="BO418">bdRateExtend($G418:$G421,R418:R421,$Z418:$Z421,AK418:AK421)</f>
        <v>#VALUE!</v>
      </c>
      <c r="BP418" s="479" t="e" cm="1">
        <f t="array" ref="BP418">bdRateExtend($G418:$G423,R418:R423,$Z418:$Z423,AK418:AK423)</f>
        <v>#VALUE!</v>
      </c>
      <c r="BQ418" s="479" t="e" cm="1">
        <f t="array" ref="BQ418">bdRateExtend($G418:$G423,S418:S423,$Z418:$Z423,AL418:AL423)</f>
        <v>#VALUE!</v>
      </c>
      <c r="BR418" s="479" t="e" cm="1">
        <f t="array" ref="BR418">bdRateExtend($G418:$G423,T418:T423,$Z418:$Z423,AM418:AM423)</f>
        <v>#VALUE!</v>
      </c>
      <c r="BS418" s="479" t="e" cm="1">
        <f t="array" ref="BS418">bdRateExtend($G418:$G423,U418:U423,$Z418:$Z423,AN418:AN423)</f>
        <v>#VALUE!</v>
      </c>
      <c r="BT418" s="479" t="e">
        <f>(Summary!$C$103*BP418+Summary!$C$104*BQ418+Summary!$C$105*BR418)/Summary!$C$106</f>
        <v>#VALUE!</v>
      </c>
      <c r="BU418" s="462" cm="1">
        <f t="array" ref="BU418">testVMAFRange($G418:$G421,N418:N421,$Z418:$Z421,AG418:AG421)</f>
        <v>0</v>
      </c>
      <c r="BV418" s="464" cm="1">
        <f t="array" ref="BV418">testVMAFRange($G418:$G423,N418:N423,$Z418:$Z423,AG418:AG423)</f>
        <v>0</v>
      </c>
      <c r="BW418" s="462" cm="1">
        <f t="array" ref="BW418">testVMAFRange($G418:$G421,O418:O421,$Z418:$Z421,AH418:AH421)</f>
        <v>0</v>
      </c>
      <c r="BX418" s="464" cm="1">
        <f t="array" ref="BX418">testVMAFRange($G418:$G423,O418:O423,$Z418:$Z423,AH418:AH423)</f>
        <v>0</v>
      </c>
    </row>
    <row r="419" spans="1:76" ht="17" customHeight="1" x14ac:dyDescent="0.35">
      <c r="A419" s="516"/>
      <c r="B419" s="483"/>
      <c r="C419" s="520"/>
      <c r="D419" s="490"/>
      <c r="E419" s="493"/>
      <c r="F419" s="138">
        <v>23</v>
      </c>
      <c r="G419" s="139">
        <f>'Anchor-AI'!L417</f>
        <v>0</v>
      </c>
      <c r="H419" s="140">
        <f>'Anchor-AI'!M417</f>
        <v>0</v>
      </c>
      <c r="I419" s="140">
        <f>'Anchor-AI'!N417</f>
        <v>0</v>
      </c>
      <c r="J419" s="140">
        <f>'Anchor-AI'!O417</f>
        <v>0</v>
      </c>
      <c r="K419" s="140">
        <f>(Summary!$C$58*H419+Summary!$C$59*I419+Summary!$C$60*J419)/Summary!$C$61</f>
        <v>0</v>
      </c>
      <c r="L419" s="140">
        <f>'Anchor-AI'!P417</f>
        <v>0</v>
      </c>
      <c r="M419" s="140">
        <f>'Anchor-AI'!Q417</f>
        <v>0</v>
      </c>
      <c r="N419" s="140">
        <f>'Anchor-AI'!R417</f>
        <v>0</v>
      </c>
      <c r="O419" s="140">
        <f>'Anchor-AI'!S417</f>
        <v>0</v>
      </c>
      <c r="P419" s="140">
        <f>'Anchor-AI'!T417</f>
        <v>0</v>
      </c>
      <c r="Q419" s="140">
        <f>'Anchor-AI'!U417</f>
        <v>0</v>
      </c>
      <c r="R419" s="140">
        <f>'Anchor-AI'!V417</f>
        <v>0</v>
      </c>
      <c r="S419" s="140">
        <f>'Anchor-AI'!W417</f>
        <v>0</v>
      </c>
      <c r="T419" s="140">
        <f>'Anchor-AI'!X417</f>
        <v>0</v>
      </c>
      <c r="U419" s="140">
        <f>10*LOG10(1/((Summary!$C$75/10^(R419/10)+Summary!$C$76/10^(S419/10)+Summary!$C$77/10^(T419/10))/Summary!$C$78))</f>
        <v>0</v>
      </c>
      <c r="V419" s="140">
        <f>'Anchor-AI'!Y417</f>
        <v>0</v>
      </c>
      <c r="W419" s="140">
        <f>'Anchor-AI'!Z417</f>
        <v>0</v>
      </c>
      <c r="X419" s="141">
        <f t="shared" si="31"/>
        <v>0</v>
      </c>
      <c r="Y419" s="133"/>
      <c r="Z419" s="139">
        <f>'Test-AI'!L417</f>
        <v>0</v>
      </c>
      <c r="AA419" s="381">
        <f>'Test-AI'!M417</f>
        <v>0</v>
      </c>
      <c r="AB419" s="381">
        <f>'Test-AI'!N417</f>
        <v>0</v>
      </c>
      <c r="AC419" s="381">
        <f>'Test-AI'!O417</f>
        <v>0</v>
      </c>
      <c r="AD419" s="381">
        <f>(Summary!$C$58*AA419+Summary!$C$59*AB419+Summary!$C$60*AC419)/Summary!$C$61</f>
        <v>0</v>
      </c>
      <c r="AE419" s="381">
        <f>'Test-AI'!P417</f>
        <v>0</v>
      </c>
      <c r="AF419" s="381">
        <f>'Test-AI'!Q417</f>
        <v>0</v>
      </c>
      <c r="AG419" s="381">
        <f>'Test-AI'!R417</f>
        <v>0</v>
      </c>
      <c r="AH419" s="381">
        <f>'Test-AI'!S417</f>
        <v>0</v>
      </c>
      <c r="AI419" s="381">
        <f>'Test-AI'!T417</f>
        <v>0</v>
      </c>
      <c r="AJ419" s="381">
        <f>'Test-AI'!U417</f>
        <v>0</v>
      </c>
      <c r="AK419" s="381">
        <f>'Test-AI'!V417</f>
        <v>0</v>
      </c>
      <c r="AL419" s="381">
        <f>'Test-AI'!W417</f>
        <v>0</v>
      </c>
      <c r="AM419" s="381">
        <f>'Test-AI'!X417</f>
        <v>0</v>
      </c>
      <c r="AN419" s="381">
        <f>10*LOG10(1/((Summary!$C$75/10^(AK419/10)+Summary!$C$76/10^(AL419/10)+Summary!$C$77/10^(AM419/10))/Summary!$C$78))</f>
        <v>0</v>
      </c>
      <c r="AO419" s="140">
        <f>'Test-AI'!Y417</f>
        <v>0</v>
      </c>
      <c r="AP419" s="140">
        <f>'Test-AI'!Z417</f>
        <v>0</v>
      </c>
      <c r="AQ419" s="141">
        <f t="shared" si="28"/>
        <v>0</v>
      </c>
      <c r="AR419" s="142" t="e">
        <f t="shared" si="29"/>
        <v>#DIV/0!</v>
      </c>
      <c r="AS419" s="143" t="e">
        <f t="shared" si="30"/>
        <v>#DIV/0!</v>
      </c>
      <c r="AT419" s="136"/>
      <c r="AU419" s="136"/>
      <c r="AV419" s="467"/>
      <c r="AW419" s="468"/>
      <c r="AX419" s="480"/>
      <c r="AY419" s="480"/>
      <c r="AZ419" s="497"/>
      <c r="BA419" s="497"/>
      <c r="BB419" s="480"/>
      <c r="BC419" s="468"/>
      <c r="BD419" s="476"/>
      <c r="BE419" s="468"/>
      <c r="BF419" s="476"/>
      <c r="BG419" s="469"/>
      <c r="BH419" s="476"/>
      <c r="BI419" s="469"/>
      <c r="BJ419" s="476"/>
      <c r="BK419" s="468"/>
      <c r="BL419" s="476"/>
      <c r="BM419" s="468"/>
      <c r="BN419" s="476"/>
      <c r="BO419" s="468"/>
      <c r="BP419" s="480"/>
      <c r="BQ419" s="480"/>
      <c r="BR419" s="480"/>
      <c r="BS419" s="480"/>
      <c r="BT419" s="480"/>
      <c r="BU419" s="463"/>
      <c r="BV419" s="465"/>
      <c r="BW419" s="463"/>
      <c r="BX419" s="465"/>
    </row>
    <row r="420" spans="1:76" ht="17" customHeight="1" x14ac:dyDescent="0.35">
      <c r="A420" s="516"/>
      <c r="B420" s="483"/>
      <c r="C420" s="520"/>
      <c r="D420" s="490"/>
      <c r="E420" s="493"/>
      <c r="F420" s="138">
        <v>31</v>
      </c>
      <c r="G420" s="139">
        <f>'Anchor-AI'!L418</f>
        <v>0</v>
      </c>
      <c r="H420" s="140">
        <f>'Anchor-AI'!M418</f>
        <v>0</v>
      </c>
      <c r="I420" s="140">
        <f>'Anchor-AI'!N418</f>
        <v>0</v>
      </c>
      <c r="J420" s="140">
        <f>'Anchor-AI'!O418</f>
        <v>0</v>
      </c>
      <c r="K420" s="140">
        <f>(Summary!$C$58*H420+Summary!$C$59*I420+Summary!$C$60*J420)/Summary!$C$61</f>
        <v>0</v>
      </c>
      <c r="L420" s="140">
        <f>'Anchor-AI'!P418</f>
        <v>0</v>
      </c>
      <c r="M420" s="140">
        <f>'Anchor-AI'!Q418</f>
        <v>0</v>
      </c>
      <c r="N420" s="140">
        <f>'Anchor-AI'!R418</f>
        <v>0</v>
      </c>
      <c r="O420" s="140">
        <f>'Anchor-AI'!S418</f>
        <v>0</v>
      </c>
      <c r="P420" s="140">
        <f>'Anchor-AI'!T418</f>
        <v>0</v>
      </c>
      <c r="Q420" s="140">
        <f>'Anchor-AI'!U418</f>
        <v>0</v>
      </c>
      <c r="R420" s="140">
        <f>'Anchor-AI'!V418</f>
        <v>0</v>
      </c>
      <c r="S420" s="140">
        <f>'Anchor-AI'!W418</f>
        <v>0</v>
      </c>
      <c r="T420" s="140">
        <f>'Anchor-AI'!X418</f>
        <v>0</v>
      </c>
      <c r="U420" s="140">
        <f>10*LOG10(1/((Summary!$C$75/10^(R420/10)+Summary!$C$76/10^(S420/10)+Summary!$C$77/10^(T420/10))/Summary!$C$78))</f>
        <v>0</v>
      </c>
      <c r="V420" s="140">
        <f>'Anchor-AI'!Y418</f>
        <v>0</v>
      </c>
      <c r="W420" s="140">
        <f>'Anchor-AI'!Z418</f>
        <v>0</v>
      </c>
      <c r="X420" s="141">
        <f t="shared" si="31"/>
        <v>0</v>
      </c>
      <c r="Y420" s="133"/>
      <c r="Z420" s="139">
        <f>'Test-AI'!L418</f>
        <v>0</v>
      </c>
      <c r="AA420" s="381">
        <f>'Test-AI'!M418</f>
        <v>0</v>
      </c>
      <c r="AB420" s="381">
        <f>'Test-AI'!N418</f>
        <v>0</v>
      </c>
      <c r="AC420" s="381">
        <f>'Test-AI'!O418</f>
        <v>0</v>
      </c>
      <c r="AD420" s="381">
        <f>(Summary!$C$58*AA420+Summary!$C$59*AB420+Summary!$C$60*AC420)/Summary!$C$61</f>
        <v>0</v>
      </c>
      <c r="AE420" s="381">
        <f>'Test-AI'!P418</f>
        <v>0</v>
      </c>
      <c r="AF420" s="381">
        <f>'Test-AI'!Q418</f>
        <v>0</v>
      </c>
      <c r="AG420" s="381">
        <f>'Test-AI'!R418</f>
        <v>0</v>
      </c>
      <c r="AH420" s="381">
        <f>'Test-AI'!S418</f>
        <v>0</v>
      </c>
      <c r="AI420" s="381">
        <f>'Test-AI'!T418</f>
        <v>0</v>
      </c>
      <c r="AJ420" s="381">
        <f>'Test-AI'!U418</f>
        <v>0</v>
      </c>
      <c r="AK420" s="381">
        <f>'Test-AI'!V418</f>
        <v>0</v>
      </c>
      <c r="AL420" s="381">
        <f>'Test-AI'!W418</f>
        <v>0</v>
      </c>
      <c r="AM420" s="381">
        <f>'Test-AI'!X418</f>
        <v>0</v>
      </c>
      <c r="AN420" s="381">
        <f>10*LOG10(1/((Summary!$C$75/10^(AK420/10)+Summary!$C$76/10^(AL420/10)+Summary!$C$77/10^(AM420/10))/Summary!$C$78))</f>
        <v>0</v>
      </c>
      <c r="AO420" s="140">
        <f>'Test-AI'!Y418</f>
        <v>0</v>
      </c>
      <c r="AP420" s="140">
        <f>'Test-AI'!Z418</f>
        <v>0</v>
      </c>
      <c r="AQ420" s="141">
        <f t="shared" si="28"/>
        <v>0</v>
      </c>
      <c r="AR420" s="142" t="e">
        <f t="shared" si="29"/>
        <v>#DIV/0!</v>
      </c>
      <c r="AS420" s="143" t="e">
        <f t="shared" si="30"/>
        <v>#DIV/0!</v>
      </c>
      <c r="AT420" s="136"/>
      <c r="AU420" s="136"/>
      <c r="AV420" s="467" t="s">
        <v>122</v>
      </c>
      <c r="AW420" s="468" t="e" cm="1">
        <f t="array" ref="AW420">bdRateExtend($G419:$G422,H419:H422,$Z419:$Z422,AA419:AA422)</f>
        <v>#VALUE!</v>
      </c>
      <c r="AX420" s="480"/>
      <c r="AY420" s="480"/>
      <c r="AZ420" s="497"/>
      <c r="BA420" s="497"/>
      <c r="BB420" s="480"/>
      <c r="BC420" s="468" t="e" cm="1">
        <f t="array" ref="BC420">bdRateExtend($G419:$G422,L419:L422,$Z419:$Z422,AE419:AE422)</f>
        <v>#VALUE!</v>
      </c>
      <c r="BD420" s="476"/>
      <c r="BE420" s="468" t="e" cm="1">
        <f t="array" ref="BE420">bdRateExtend($G419:$G422,M419:M422,$Z419:$Z422,AF419:AF422)</f>
        <v>#VALUE!</v>
      </c>
      <c r="BF420" s="476"/>
      <c r="BG420" s="469" t="e" cm="1">
        <f t="array" ref="BG420">bdRateExtend($G419:$G422,N419:N422,$Z419:$Z422,AG419:AG422,"None", FALSE,1)</f>
        <v>#VALUE!</v>
      </c>
      <c r="BH420" s="476"/>
      <c r="BI420" s="469" t="e" cm="1">
        <f t="array" ref="BI420">bdRateExtend($G419:$G422,O419:O422,$Z419:$Z422,AH419:AH422,"None", FALSE,1)</f>
        <v>#VALUE!</v>
      </c>
      <c r="BJ420" s="476"/>
      <c r="BK420" s="468" t="e" cm="1">
        <f t="array" ref="BK420">bdRateExtend($G419:$G422,P419:P422,$Z419:$Z422,AI419:AI422)</f>
        <v>#VALUE!</v>
      </c>
      <c r="BL420" s="476"/>
      <c r="BM420" s="468" t="e" cm="1">
        <f t="array" ref="BM420">bdRateExtend($G419:$G422,Q419:Q422,$Z419:$Z422,AJ419:AJ422)</f>
        <v>#VALUE!</v>
      </c>
      <c r="BN420" s="476"/>
      <c r="BO420" s="468" t="e" cm="1">
        <f t="array" ref="BO420">bdRateExtend($G419:$G422,R419:R422,$Z419:$Z422,AK419:AK422)</f>
        <v>#VALUE!</v>
      </c>
      <c r="BP420" s="480"/>
      <c r="BQ420" s="480"/>
      <c r="BR420" s="480"/>
      <c r="BS420" s="480"/>
      <c r="BT420" s="480"/>
      <c r="BU420" s="463" cm="1">
        <f t="array" ref="BU420">testVMAFRange($G419:$G422,N419:N422,$Z419:$Z422,AG419:AG422)</f>
        <v>0</v>
      </c>
      <c r="BV420" s="465"/>
      <c r="BW420" s="463" cm="1">
        <f t="array" ref="BW420">testVMAFRange($G419:$G422,O419:O422,$Z419:$Z422,AH419:AH422)</f>
        <v>0</v>
      </c>
      <c r="BX420" s="465"/>
    </row>
    <row r="421" spans="1:76" ht="17" customHeight="1" x14ac:dyDescent="0.35">
      <c r="A421" s="516"/>
      <c r="B421" s="483"/>
      <c r="C421" s="520"/>
      <c r="D421" s="490"/>
      <c r="E421" s="493"/>
      <c r="F421" s="138">
        <v>39</v>
      </c>
      <c r="G421" s="139">
        <f>'Anchor-AI'!L419</f>
        <v>0</v>
      </c>
      <c r="H421" s="140">
        <f>'Anchor-AI'!M419</f>
        <v>0</v>
      </c>
      <c r="I421" s="140">
        <f>'Anchor-AI'!N419</f>
        <v>0</v>
      </c>
      <c r="J421" s="140">
        <f>'Anchor-AI'!O419</f>
        <v>0</v>
      </c>
      <c r="K421" s="140">
        <f>(Summary!$C$58*H421+Summary!$C$59*I421+Summary!$C$60*J421)/Summary!$C$61</f>
        <v>0</v>
      </c>
      <c r="L421" s="140">
        <f>'Anchor-AI'!P419</f>
        <v>0</v>
      </c>
      <c r="M421" s="140">
        <f>'Anchor-AI'!Q419</f>
        <v>0</v>
      </c>
      <c r="N421" s="140">
        <f>'Anchor-AI'!R419</f>
        <v>0</v>
      </c>
      <c r="O421" s="140">
        <f>'Anchor-AI'!S419</f>
        <v>0</v>
      </c>
      <c r="P421" s="140">
        <f>'Anchor-AI'!T419</f>
        <v>0</v>
      </c>
      <c r="Q421" s="140">
        <f>'Anchor-AI'!U419</f>
        <v>0</v>
      </c>
      <c r="R421" s="140">
        <f>'Anchor-AI'!V419</f>
        <v>0</v>
      </c>
      <c r="S421" s="140">
        <f>'Anchor-AI'!W419</f>
        <v>0</v>
      </c>
      <c r="T421" s="140">
        <f>'Anchor-AI'!X419</f>
        <v>0</v>
      </c>
      <c r="U421" s="140">
        <f>10*LOG10(1/((Summary!$C$75/10^(R421/10)+Summary!$C$76/10^(S421/10)+Summary!$C$77/10^(T421/10))/Summary!$C$78))</f>
        <v>0</v>
      </c>
      <c r="V421" s="140">
        <f>'Anchor-AI'!Y419</f>
        <v>0</v>
      </c>
      <c r="W421" s="140">
        <f>'Anchor-AI'!Z419</f>
        <v>0</v>
      </c>
      <c r="X421" s="141">
        <f t="shared" si="31"/>
        <v>0</v>
      </c>
      <c r="Y421" s="133"/>
      <c r="Z421" s="139">
        <f>'Test-AI'!L419</f>
        <v>0</v>
      </c>
      <c r="AA421" s="381">
        <f>'Test-AI'!M419</f>
        <v>0</v>
      </c>
      <c r="AB421" s="381">
        <f>'Test-AI'!N419</f>
        <v>0</v>
      </c>
      <c r="AC421" s="381">
        <f>'Test-AI'!O419</f>
        <v>0</v>
      </c>
      <c r="AD421" s="381">
        <f>(Summary!$C$58*AA421+Summary!$C$59*AB421+Summary!$C$60*AC421)/Summary!$C$61</f>
        <v>0</v>
      </c>
      <c r="AE421" s="381">
        <f>'Test-AI'!P419</f>
        <v>0</v>
      </c>
      <c r="AF421" s="381">
        <f>'Test-AI'!Q419</f>
        <v>0</v>
      </c>
      <c r="AG421" s="381">
        <f>'Test-AI'!R419</f>
        <v>0</v>
      </c>
      <c r="AH421" s="381">
        <f>'Test-AI'!S419</f>
        <v>0</v>
      </c>
      <c r="AI421" s="381">
        <f>'Test-AI'!T419</f>
        <v>0</v>
      </c>
      <c r="AJ421" s="381">
        <f>'Test-AI'!U419</f>
        <v>0</v>
      </c>
      <c r="AK421" s="381">
        <f>'Test-AI'!V419</f>
        <v>0</v>
      </c>
      <c r="AL421" s="381">
        <f>'Test-AI'!W419</f>
        <v>0</v>
      </c>
      <c r="AM421" s="381">
        <f>'Test-AI'!X419</f>
        <v>0</v>
      </c>
      <c r="AN421" s="381">
        <f>10*LOG10(1/((Summary!$C$75/10^(AK421/10)+Summary!$C$76/10^(AL421/10)+Summary!$C$77/10^(AM421/10))/Summary!$C$78))</f>
        <v>0</v>
      </c>
      <c r="AO421" s="140">
        <f>'Test-AI'!Y419</f>
        <v>0</v>
      </c>
      <c r="AP421" s="140">
        <f>'Test-AI'!Z419</f>
        <v>0</v>
      </c>
      <c r="AQ421" s="141">
        <f t="shared" si="28"/>
        <v>0</v>
      </c>
      <c r="AR421" s="142" t="e">
        <f t="shared" si="29"/>
        <v>#DIV/0!</v>
      </c>
      <c r="AS421" s="143" t="e">
        <f t="shared" si="30"/>
        <v>#DIV/0!</v>
      </c>
      <c r="AT421" s="136"/>
      <c r="AU421" s="136"/>
      <c r="AV421" s="467"/>
      <c r="AW421" s="468"/>
      <c r="AX421" s="480"/>
      <c r="AY421" s="480"/>
      <c r="AZ421" s="497"/>
      <c r="BA421" s="497"/>
      <c r="BB421" s="480"/>
      <c r="BC421" s="468"/>
      <c r="BD421" s="476"/>
      <c r="BE421" s="468"/>
      <c r="BF421" s="476"/>
      <c r="BG421" s="469"/>
      <c r="BH421" s="476"/>
      <c r="BI421" s="469"/>
      <c r="BJ421" s="476"/>
      <c r="BK421" s="468"/>
      <c r="BL421" s="476"/>
      <c r="BM421" s="468"/>
      <c r="BN421" s="476"/>
      <c r="BO421" s="468"/>
      <c r="BP421" s="480"/>
      <c r="BQ421" s="480"/>
      <c r="BR421" s="480"/>
      <c r="BS421" s="480"/>
      <c r="BT421" s="480"/>
      <c r="BU421" s="463"/>
      <c r="BV421" s="465"/>
      <c r="BW421" s="463"/>
      <c r="BX421" s="465"/>
    </row>
    <row r="422" spans="1:76" ht="17" customHeight="1" x14ac:dyDescent="0.35">
      <c r="A422" s="516"/>
      <c r="B422" s="483"/>
      <c r="C422" s="520"/>
      <c r="D422" s="490"/>
      <c r="E422" s="493"/>
      <c r="F422" s="138">
        <v>47</v>
      </c>
      <c r="G422" s="139">
        <f>'Anchor-AI'!L420</f>
        <v>0</v>
      </c>
      <c r="H422" s="140">
        <f>'Anchor-AI'!M420</f>
        <v>0</v>
      </c>
      <c r="I422" s="140">
        <f>'Anchor-AI'!N420</f>
        <v>0</v>
      </c>
      <c r="J422" s="140">
        <f>'Anchor-AI'!O420</f>
        <v>0</v>
      </c>
      <c r="K422" s="140">
        <f>(Summary!$C$58*H422+Summary!$C$59*I422+Summary!$C$60*J422)/Summary!$C$61</f>
        <v>0</v>
      </c>
      <c r="L422" s="140">
        <f>'Anchor-AI'!P420</f>
        <v>0</v>
      </c>
      <c r="M422" s="140">
        <f>'Anchor-AI'!Q420</f>
        <v>0</v>
      </c>
      <c r="N422" s="140">
        <f>'Anchor-AI'!R420</f>
        <v>0</v>
      </c>
      <c r="O422" s="140">
        <f>'Anchor-AI'!S420</f>
        <v>0</v>
      </c>
      <c r="P422" s="140">
        <f>'Anchor-AI'!T420</f>
        <v>0</v>
      </c>
      <c r="Q422" s="140">
        <f>'Anchor-AI'!U420</f>
        <v>0</v>
      </c>
      <c r="R422" s="140">
        <f>'Anchor-AI'!V420</f>
        <v>0</v>
      </c>
      <c r="S422" s="140">
        <f>'Anchor-AI'!W420</f>
        <v>0</v>
      </c>
      <c r="T422" s="140">
        <f>'Anchor-AI'!X420</f>
        <v>0</v>
      </c>
      <c r="U422" s="140">
        <f>10*LOG10(1/((Summary!$C$75/10^(R422/10)+Summary!$C$76/10^(S422/10)+Summary!$C$77/10^(T422/10))/Summary!$C$78))</f>
        <v>0</v>
      </c>
      <c r="V422" s="140">
        <f>'Anchor-AI'!Y420</f>
        <v>0</v>
      </c>
      <c r="W422" s="140">
        <f>'Anchor-AI'!Z420</f>
        <v>0</v>
      </c>
      <c r="X422" s="141">
        <f t="shared" si="31"/>
        <v>0</v>
      </c>
      <c r="Y422" s="133"/>
      <c r="Z422" s="139">
        <f>'Test-AI'!L420</f>
        <v>0</v>
      </c>
      <c r="AA422" s="381">
        <f>'Test-AI'!M420</f>
        <v>0</v>
      </c>
      <c r="AB422" s="381">
        <f>'Test-AI'!N420</f>
        <v>0</v>
      </c>
      <c r="AC422" s="381">
        <f>'Test-AI'!O420</f>
        <v>0</v>
      </c>
      <c r="AD422" s="381">
        <f>(Summary!$C$58*AA422+Summary!$C$59*AB422+Summary!$C$60*AC422)/Summary!$C$61</f>
        <v>0</v>
      </c>
      <c r="AE422" s="381">
        <f>'Test-AI'!P420</f>
        <v>0</v>
      </c>
      <c r="AF422" s="381">
        <f>'Test-AI'!Q420</f>
        <v>0</v>
      </c>
      <c r="AG422" s="381">
        <f>'Test-AI'!R420</f>
        <v>0</v>
      </c>
      <c r="AH422" s="381">
        <f>'Test-AI'!S420</f>
        <v>0</v>
      </c>
      <c r="AI422" s="381">
        <f>'Test-AI'!T420</f>
        <v>0</v>
      </c>
      <c r="AJ422" s="381">
        <f>'Test-AI'!U420</f>
        <v>0</v>
      </c>
      <c r="AK422" s="381">
        <f>'Test-AI'!V420</f>
        <v>0</v>
      </c>
      <c r="AL422" s="381">
        <f>'Test-AI'!W420</f>
        <v>0</v>
      </c>
      <c r="AM422" s="381">
        <f>'Test-AI'!X420</f>
        <v>0</v>
      </c>
      <c r="AN422" s="381">
        <f>10*LOG10(1/((Summary!$C$75/10^(AK422/10)+Summary!$C$76/10^(AL422/10)+Summary!$C$77/10^(AM422/10))/Summary!$C$78))</f>
        <v>0</v>
      </c>
      <c r="AO422" s="140">
        <f>'Test-AI'!Y420</f>
        <v>0</v>
      </c>
      <c r="AP422" s="140">
        <f>'Test-AI'!Z420</f>
        <v>0</v>
      </c>
      <c r="AQ422" s="141">
        <f t="shared" si="28"/>
        <v>0</v>
      </c>
      <c r="AR422" s="142" t="e">
        <f t="shared" si="29"/>
        <v>#DIV/0!</v>
      </c>
      <c r="AS422" s="143" t="e">
        <f t="shared" si="30"/>
        <v>#DIV/0!</v>
      </c>
      <c r="AT422" s="136"/>
      <c r="AU422" s="136"/>
      <c r="AV422" s="467" t="s">
        <v>123</v>
      </c>
      <c r="AW422" s="468" t="e" cm="1">
        <f t="array" ref="AW422">bdRateExtend($G420:$G423,H420:H423,$Z420:$Z423,AA420:AA423)</f>
        <v>#VALUE!</v>
      </c>
      <c r="AX422" s="480"/>
      <c r="AY422" s="480"/>
      <c r="AZ422" s="497"/>
      <c r="BA422" s="497"/>
      <c r="BB422" s="480"/>
      <c r="BC422" s="468" t="e" cm="1">
        <f t="array" ref="BC422">bdRateExtend($G420:$G423,L420:L423,$Z420:$Z423,AE420:AE423)</f>
        <v>#VALUE!</v>
      </c>
      <c r="BD422" s="476"/>
      <c r="BE422" s="468" t="e" cm="1">
        <f t="array" ref="BE422">bdRateExtend($G420:$G423,M420:M423,$Z420:$Z423,AF420:AF423)</f>
        <v>#VALUE!</v>
      </c>
      <c r="BF422" s="476"/>
      <c r="BG422" s="469" t="e" cm="1">
        <f t="array" ref="BG422">bdRateExtend($G420:$G423,N420:N423,$Z420:$Z423,AG420:AG423,"None", FALSE,1)</f>
        <v>#VALUE!</v>
      </c>
      <c r="BH422" s="476"/>
      <c r="BI422" s="469" t="e" cm="1">
        <f t="array" ref="BI422">bdRateExtend($G420:$G423,O420:O423,$Z420:$Z423,AH420:AH423,"None", FALSE,1)</f>
        <v>#VALUE!</v>
      </c>
      <c r="BJ422" s="476"/>
      <c r="BK422" s="468" t="e" cm="1">
        <f t="array" ref="BK422">bdRateExtend($G420:$G423,P420:P423,$Z420:$Z423,AI420:AI423)</f>
        <v>#VALUE!</v>
      </c>
      <c r="BL422" s="476"/>
      <c r="BM422" s="468" t="e" cm="1">
        <f t="array" ref="BM422">bdRateExtend($G420:$G423,Q420:Q423,$Z420:$Z423,AJ420:AJ423)</f>
        <v>#VALUE!</v>
      </c>
      <c r="BN422" s="476"/>
      <c r="BO422" s="468" t="e" cm="1">
        <f t="array" ref="BO422">bdRateExtend($G420:$G423,R420:R423,$Z420:$Z423,AK420:AK423)</f>
        <v>#VALUE!</v>
      </c>
      <c r="BP422" s="480"/>
      <c r="BQ422" s="480"/>
      <c r="BR422" s="480"/>
      <c r="BS422" s="480"/>
      <c r="BT422" s="480"/>
      <c r="BU422" s="463" cm="1">
        <f t="array" ref="BU422">testVMAFRange($G420:$G423,N420:N423,$Z420:$Z423,AG420:AG423)</f>
        <v>0</v>
      </c>
      <c r="BV422" s="465"/>
      <c r="BW422" s="463" cm="1">
        <f t="array" ref="BW422">testVMAFRange($G420:$G423,O420:O423,$Z420:$Z423,AH420:AH423)</f>
        <v>0</v>
      </c>
      <c r="BX422" s="465"/>
    </row>
    <row r="423" spans="1:76" ht="17" customHeight="1" thickBot="1" x14ac:dyDescent="0.4">
      <c r="A423" s="516"/>
      <c r="B423" s="518"/>
      <c r="C423" s="521"/>
      <c r="D423" s="522"/>
      <c r="E423" s="523"/>
      <c r="F423" s="144">
        <v>55</v>
      </c>
      <c r="G423" s="145">
        <f>'Anchor-AI'!L421</f>
        <v>0</v>
      </c>
      <c r="H423" s="146">
        <f>'Anchor-AI'!M421</f>
        <v>0</v>
      </c>
      <c r="I423" s="146">
        <f>'Anchor-AI'!N421</f>
        <v>0</v>
      </c>
      <c r="J423" s="146">
        <f>'Anchor-AI'!O421</f>
        <v>0</v>
      </c>
      <c r="K423" s="146">
        <f>(Summary!$C$58*H423+Summary!$C$59*I423+Summary!$C$60*J423)/Summary!$C$61</f>
        <v>0</v>
      </c>
      <c r="L423" s="146">
        <f>'Anchor-AI'!P421</f>
        <v>0</v>
      </c>
      <c r="M423" s="146">
        <f>'Anchor-AI'!Q421</f>
        <v>0</v>
      </c>
      <c r="N423" s="146">
        <f>'Anchor-AI'!R421</f>
        <v>0</v>
      </c>
      <c r="O423" s="146">
        <f>'Anchor-AI'!S421</f>
        <v>0</v>
      </c>
      <c r="P423" s="146">
        <f>'Anchor-AI'!T421</f>
        <v>0</v>
      </c>
      <c r="Q423" s="146">
        <f>'Anchor-AI'!U421</f>
        <v>0</v>
      </c>
      <c r="R423" s="146">
        <f>'Anchor-AI'!V421</f>
        <v>0</v>
      </c>
      <c r="S423" s="146">
        <f>'Anchor-AI'!W421</f>
        <v>0</v>
      </c>
      <c r="T423" s="146">
        <f>'Anchor-AI'!X421</f>
        <v>0</v>
      </c>
      <c r="U423" s="146">
        <f>10*LOG10(1/((Summary!$C$75/10^(R423/10)+Summary!$C$76/10^(S423/10)+Summary!$C$77/10^(T423/10))/Summary!$C$78))</f>
        <v>0</v>
      </c>
      <c r="V423" s="140">
        <f>'Anchor-AI'!Y421</f>
        <v>0</v>
      </c>
      <c r="W423" s="140">
        <f>'Anchor-AI'!Z421</f>
        <v>0</v>
      </c>
      <c r="X423" s="147">
        <f t="shared" si="31"/>
        <v>0</v>
      </c>
      <c r="Y423" s="133"/>
      <c r="Z423" s="145">
        <f>'Test-AI'!L421</f>
        <v>0</v>
      </c>
      <c r="AA423" s="382">
        <f>'Test-AI'!M421</f>
        <v>0</v>
      </c>
      <c r="AB423" s="382">
        <f>'Test-AI'!N421</f>
        <v>0</v>
      </c>
      <c r="AC423" s="382">
        <f>'Test-AI'!O421</f>
        <v>0</v>
      </c>
      <c r="AD423" s="382">
        <f>(Summary!$C$58*AA423+Summary!$C$59*AB423+Summary!$C$60*AC423)/Summary!$C$61</f>
        <v>0</v>
      </c>
      <c r="AE423" s="382">
        <f>'Test-AI'!P421</f>
        <v>0</v>
      </c>
      <c r="AF423" s="382">
        <f>'Test-AI'!Q421</f>
        <v>0</v>
      </c>
      <c r="AG423" s="382">
        <f>'Test-AI'!R421</f>
        <v>0</v>
      </c>
      <c r="AH423" s="382">
        <f>'Test-AI'!S421</f>
        <v>0</v>
      </c>
      <c r="AI423" s="382">
        <f>'Test-AI'!T421</f>
        <v>0</v>
      </c>
      <c r="AJ423" s="382">
        <f>'Test-AI'!U421</f>
        <v>0</v>
      </c>
      <c r="AK423" s="382">
        <f>'Test-AI'!V421</f>
        <v>0</v>
      </c>
      <c r="AL423" s="382">
        <f>'Test-AI'!W421</f>
        <v>0</v>
      </c>
      <c r="AM423" s="382">
        <f>'Test-AI'!X421</f>
        <v>0</v>
      </c>
      <c r="AN423" s="382">
        <f>10*LOG10(1/((Summary!$C$75/10^(AK423/10)+Summary!$C$76/10^(AL423/10)+Summary!$C$77/10^(AM423/10))/Summary!$C$78))</f>
        <v>0</v>
      </c>
      <c r="AO423" s="140">
        <f>'Test-AI'!Y421</f>
        <v>0</v>
      </c>
      <c r="AP423" s="140">
        <f>'Test-AI'!Z421</f>
        <v>0</v>
      </c>
      <c r="AQ423" s="147">
        <f t="shared" si="28"/>
        <v>0</v>
      </c>
      <c r="AR423" s="148" t="e">
        <f t="shared" si="29"/>
        <v>#DIV/0!</v>
      </c>
      <c r="AS423" s="149" t="e">
        <f t="shared" si="30"/>
        <v>#DIV/0!</v>
      </c>
      <c r="AT423" s="136"/>
      <c r="AU423" s="136"/>
      <c r="AV423" s="470"/>
      <c r="AW423" s="471"/>
      <c r="AX423" s="481"/>
      <c r="AY423" s="481"/>
      <c r="AZ423" s="498"/>
      <c r="BA423" s="498"/>
      <c r="BB423" s="481"/>
      <c r="BC423" s="471"/>
      <c r="BD423" s="477"/>
      <c r="BE423" s="471"/>
      <c r="BF423" s="477"/>
      <c r="BG423" s="472"/>
      <c r="BH423" s="477"/>
      <c r="BI423" s="472"/>
      <c r="BJ423" s="477"/>
      <c r="BK423" s="471"/>
      <c r="BL423" s="477"/>
      <c r="BM423" s="471"/>
      <c r="BN423" s="477"/>
      <c r="BO423" s="471"/>
      <c r="BP423" s="481"/>
      <c r="BQ423" s="481"/>
      <c r="BR423" s="481"/>
      <c r="BS423" s="481"/>
      <c r="BT423" s="481"/>
      <c r="BU423" s="473"/>
      <c r="BV423" s="466"/>
      <c r="BW423" s="473"/>
      <c r="BX423" s="466"/>
    </row>
    <row r="424" spans="1:76" ht="17" customHeight="1" x14ac:dyDescent="0.35">
      <c r="A424" s="516"/>
      <c r="B424" s="482" t="s">
        <v>93</v>
      </c>
      <c r="C424" s="519" t="s">
        <v>89</v>
      </c>
      <c r="D424" s="489">
        <v>59.94</v>
      </c>
      <c r="E424" s="492">
        <v>10</v>
      </c>
      <c r="F424" s="129">
        <v>15</v>
      </c>
      <c r="G424" s="130">
        <f>'Anchor-AI'!L422</f>
        <v>0</v>
      </c>
      <c r="H424" s="131">
        <f>'Anchor-AI'!M422</f>
        <v>0</v>
      </c>
      <c r="I424" s="131">
        <f>'Anchor-AI'!N422</f>
        <v>0</v>
      </c>
      <c r="J424" s="131">
        <f>'Anchor-AI'!O422</f>
        <v>0</v>
      </c>
      <c r="K424" s="131">
        <f>(Summary!$C$58*H424+Summary!$C$59*I424+Summary!$C$60*J424)/Summary!$C$61</f>
        <v>0</v>
      </c>
      <c r="L424" s="131">
        <f>'Anchor-AI'!P422</f>
        <v>0</v>
      </c>
      <c r="M424" s="131">
        <f>'Anchor-AI'!Q422</f>
        <v>0</v>
      </c>
      <c r="N424" s="131">
        <f>'Anchor-AI'!R422</f>
        <v>0</v>
      </c>
      <c r="O424" s="131">
        <f>'Anchor-AI'!S422</f>
        <v>0</v>
      </c>
      <c r="P424" s="131">
        <f>'Anchor-AI'!T422</f>
        <v>0</v>
      </c>
      <c r="Q424" s="131">
        <f>'Anchor-AI'!U422</f>
        <v>0</v>
      </c>
      <c r="R424" s="131">
        <f>'Anchor-AI'!V422</f>
        <v>0</v>
      </c>
      <c r="S424" s="131">
        <f>'Anchor-AI'!W422</f>
        <v>0</v>
      </c>
      <c r="T424" s="131">
        <f>'Anchor-AI'!X422</f>
        <v>0</v>
      </c>
      <c r="U424" s="131">
        <f>10*LOG10(1/((Summary!$C$75/10^(R424/10)+Summary!$C$76/10^(S424/10)+Summary!$C$77/10^(T424/10))/Summary!$C$78))</f>
        <v>0</v>
      </c>
      <c r="V424" s="131">
        <f>'Anchor-AI'!Y422</f>
        <v>0</v>
      </c>
      <c r="W424" s="131">
        <f>'Anchor-AI'!Z422</f>
        <v>0</v>
      </c>
      <c r="X424" s="132">
        <f t="shared" si="31"/>
        <v>0</v>
      </c>
      <c r="Y424" s="133"/>
      <c r="Z424" s="130">
        <f>'Test-AI'!L422</f>
        <v>0</v>
      </c>
      <c r="AA424" s="380">
        <f>'Test-AI'!M422</f>
        <v>0</v>
      </c>
      <c r="AB424" s="380">
        <f>'Test-AI'!N422</f>
        <v>0</v>
      </c>
      <c r="AC424" s="380">
        <f>'Test-AI'!O422</f>
        <v>0</v>
      </c>
      <c r="AD424" s="380">
        <f>(Summary!$C$58*AA424+Summary!$C$59*AB424+Summary!$C$60*AC424)/Summary!$C$61</f>
        <v>0</v>
      </c>
      <c r="AE424" s="380">
        <f>'Test-AI'!P422</f>
        <v>0</v>
      </c>
      <c r="AF424" s="380">
        <f>'Test-AI'!Q422</f>
        <v>0</v>
      </c>
      <c r="AG424" s="380">
        <f>'Test-AI'!R422</f>
        <v>0</v>
      </c>
      <c r="AH424" s="380">
        <f>'Test-AI'!S422</f>
        <v>0</v>
      </c>
      <c r="AI424" s="380">
        <f>'Test-AI'!T422</f>
        <v>0</v>
      </c>
      <c r="AJ424" s="380">
        <f>'Test-AI'!U422</f>
        <v>0</v>
      </c>
      <c r="AK424" s="380">
        <f>'Test-AI'!V422</f>
        <v>0</v>
      </c>
      <c r="AL424" s="380">
        <f>'Test-AI'!W422</f>
        <v>0</v>
      </c>
      <c r="AM424" s="380">
        <f>'Test-AI'!X422</f>
        <v>0</v>
      </c>
      <c r="AN424" s="380">
        <f>10*LOG10(1/((Summary!$C$75/10^(AK424/10)+Summary!$C$76/10^(AL424/10)+Summary!$C$77/10^(AM424/10))/Summary!$C$78))</f>
        <v>0</v>
      </c>
      <c r="AO424" s="131">
        <f>'Test-AI'!Y422</f>
        <v>0</v>
      </c>
      <c r="AP424" s="131">
        <f>'Test-AI'!Z422</f>
        <v>0</v>
      </c>
      <c r="AQ424" s="132">
        <f t="shared" si="28"/>
        <v>0</v>
      </c>
      <c r="AR424" s="134" t="e">
        <f t="shared" si="29"/>
        <v>#DIV/0!</v>
      </c>
      <c r="AS424" s="135" t="e">
        <f t="shared" si="30"/>
        <v>#DIV/0!</v>
      </c>
      <c r="AT424" s="136"/>
      <c r="AU424" s="136"/>
      <c r="AV424" s="495" t="s">
        <v>121</v>
      </c>
      <c r="AW424" s="478" t="e" cm="1">
        <f t="array" ref="AW424">bdRateExtend($G424:$G427,H424:H427,$Z424:$Z427,AA424:AA427)</f>
        <v>#VALUE!</v>
      </c>
      <c r="AX424" s="479" t="e" cm="1">
        <f t="array" ref="AX424">bdRateExtend($G424:$G429,H424:H429,$Z424:$Z429,AA424:AA429)</f>
        <v>#VALUE!</v>
      </c>
      <c r="AY424" s="479" t="e" cm="1">
        <f t="array" ref="AY424">bdRateExtend($G424:$G429,I424:I429,$Z424:$Z429,AB424:AB429)</f>
        <v>#VALUE!</v>
      </c>
      <c r="AZ424" s="496" t="e" cm="1">
        <f t="array" ref="AZ424">bdRateExtend($G424:$G429,J424:J429,$Z424:$Z429,AC424:AC429)</f>
        <v>#VALUE!</v>
      </c>
      <c r="BA424" s="496" t="e" cm="1">
        <f t="array" ref="BA424">bdRateExtend($G424:$G429,K424:K429,$Z424:$Z429,AD424:AD429)</f>
        <v>#VALUE!</v>
      </c>
      <c r="BB424" s="479" t="e">
        <f>(Summary!$C$89*AX424+Summary!$C$90*AY424+Summary!$C$91*AZ424)/Summary!$C$92</f>
        <v>#VALUE!</v>
      </c>
      <c r="BC424" s="478" t="e" cm="1">
        <f t="array" ref="BC424">bdRateExtend($G424:$G427,L424:L427,$Z424:$Z427,AE424:AE427)</f>
        <v>#VALUE!</v>
      </c>
      <c r="BD424" s="475" t="e" cm="1">
        <f t="array" ref="BD424">bdRateExtend($G424:$G429,L424:L429,$Z424:$Z429,AE424:AE429)</f>
        <v>#VALUE!</v>
      </c>
      <c r="BE424" s="478" t="e" cm="1">
        <f t="array" ref="BE424">bdRateExtend($G424:$G427,M424:M427,$Z424:$Z427,AF424:AF427)</f>
        <v>#VALUE!</v>
      </c>
      <c r="BF424" s="475" t="e" cm="1">
        <f t="array" ref="BF424">bdRateExtend($G424:$G429,M424:M429,$Z424:$Z429,AF424:AF429)</f>
        <v>#VALUE!</v>
      </c>
      <c r="BG424" s="474" t="e" cm="1">
        <f t="array" ref="BG424">bdRateExtend($G424:$G427,N424:N427,$Z424:$Z427,AG424:AG427,"None", FALSE,1)</f>
        <v>#VALUE!</v>
      </c>
      <c r="BH424" s="475" t="e" cm="1">
        <f t="array" ref="BH424">bdRateExtend($G424:$G429,N424:N429,$Z424:$Z429,AG424:AG429,"None", FALSE,1)</f>
        <v>#VALUE!</v>
      </c>
      <c r="BI424" s="474" t="e" cm="1">
        <f t="array" ref="BI424">bdRateExtend($G424:$G427,O424:O427,$Z424:$Z427,AH424:AH427,"None", FALSE,1)</f>
        <v>#VALUE!</v>
      </c>
      <c r="BJ424" s="475" t="e" cm="1">
        <f t="array" ref="BJ424">bdRateExtend($G424:$G429,O424:O429,$Z424:$Z429,AH424:AH429,"None", FALSE,1)</f>
        <v>#VALUE!</v>
      </c>
      <c r="BK424" s="478" t="e" cm="1">
        <f t="array" ref="BK424">bdRateExtend($G424:$G427,P424:P427,$Z424:$Z427,AI424:AI427)</f>
        <v>#VALUE!</v>
      </c>
      <c r="BL424" s="475" t="e" cm="1">
        <f t="array" ref="BL424">bdRateExtend($G424:$G429,P424:P429,$Z424:$Z429,AI424:AI429)</f>
        <v>#VALUE!</v>
      </c>
      <c r="BM424" s="478" t="e" cm="1">
        <f t="array" ref="BM424">bdRateExtend($G424:$G427,Q424:Q427,$Z424:$Z427,AJ424:AJ427)</f>
        <v>#VALUE!</v>
      </c>
      <c r="BN424" s="475" t="e" cm="1">
        <f t="array" ref="BN424">bdRateExtend($G424:$G429,Q424:Q429,$Z424:$Z429,AJ424:AJ429)</f>
        <v>#VALUE!</v>
      </c>
      <c r="BO424" s="478" t="e" cm="1">
        <f t="array" ref="BO424">bdRateExtend($G424:$G427,R424:R427,$Z424:$Z427,AK424:AK427)</f>
        <v>#VALUE!</v>
      </c>
      <c r="BP424" s="479" t="e" cm="1">
        <f t="array" ref="BP424">bdRateExtend($G424:$G429,R424:R429,$Z424:$Z429,AK424:AK429)</f>
        <v>#VALUE!</v>
      </c>
      <c r="BQ424" s="479" t="e" cm="1">
        <f t="array" ref="BQ424">bdRateExtend($G424:$G429,S424:S429,$Z424:$Z429,AL424:AL429)</f>
        <v>#VALUE!</v>
      </c>
      <c r="BR424" s="479" t="e" cm="1">
        <f t="array" ref="BR424">bdRateExtend($G424:$G429,T424:T429,$Z424:$Z429,AM424:AM429)</f>
        <v>#VALUE!</v>
      </c>
      <c r="BS424" s="479" t="e" cm="1">
        <f t="array" ref="BS424">bdRateExtend($G424:$G429,U424:U429,$Z424:$Z429,AN424:AN429)</f>
        <v>#VALUE!</v>
      </c>
      <c r="BT424" s="479" t="e">
        <f>(Summary!$C$103*BP424+Summary!$C$104*BQ424+Summary!$C$105*BR424)/Summary!$C$106</f>
        <v>#VALUE!</v>
      </c>
      <c r="BU424" s="462" cm="1">
        <f t="array" ref="BU424">testVMAFRange($G424:$G427,N424:N427,$Z424:$Z427,AG424:AG427)</f>
        <v>0</v>
      </c>
      <c r="BV424" s="464" cm="1">
        <f t="array" ref="BV424">testVMAFRange($G424:$G429,N424:N429,$Z424:$Z429,AG424:AG429)</f>
        <v>0</v>
      </c>
      <c r="BW424" s="462" cm="1">
        <f t="array" ref="BW424">testVMAFRange($G424:$G427,O424:O427,$Z424:$Z427,AH424:AH427)</f>
        <v>0</v>
      </c>
      <c r="BX424" s="464" cm="1">
        <f t="array" ref="BX424">testVMAFRange($G424:$G429,O424:O429,$Z424:$Z429,AH424:AH429)</f>
        <v>0</v>
      </c>
    </row>
    <row r="425" spans="1:76" ht="17" customHeight="1" x14ac:dyDescent="0.35">
      <c r="A425" s="516"/>
      <c r="B425" s="483"/>
      <c r="C425" s="520"/>
      <c r="D425" s="490"/>
      <c r="E425" s="493"/>
      <c r="F425" s="138">
        <v>23</v>
      </c>
      <c r="G425" s="139">
        <f>'Anchor-AI'!L423</f>
        <v>0</v>
      </c>
      <c r="H425" s="140">
        <f>'Anchor-AI'!M423</f>
        <v>0</v>
      </c>
      <c r="I425" s="140">
        <f>'Anchor-AI'!N423</f>
        <v>0</v>
      </c>
      <c r="J425" s="140">
        <f>'Anchor-AI'!O423</f>
        <v>0</v>
      </c>
      <c r="K425" s="140">
        <f>(Summary!$C$58*H425+Summary!$C$59*I425+Summary!$C$60*J425)/Summary!$C$61</f>
        <v>0</v>
      </c>
      <c r="L425" s="140">
        <f>'Anchor-AI'!P423</f>
        <v>0</v>
      </c>
      <c r="M425" s="140">
        <f>'Anchor-AI'!Q423</f>
        <v>0</v>
      </c>
      <c r="N425" s="140">
        <f>'Anchor-AI'!R423</f>
        <v>0</v>
      </c>
      <c r="O425" s="140">
        <f>'Anchor-AI'!S423</f>
        <v>0</v>
      </c>
      <c r="P425" s="140">
        <f>'Anchor-AI'!T423</f>
        <v>0</v>
      </c>
      <c r="Q425" s="140">
        <f>'Anchor-AI'!U423</f>
        <v>0</v>
      </c>
      <c r="R425" s="140">
        <f>'Anchor-AI'!V423</f>
        <v>0</v>
      </c>
      <c r="S425" s="140">
        <f>'Anchor-AI'!W423</f>
        <v>0</v>
      </c>
      <c r="T425" s="140">
        <f>'Anchor-AI'!X423</f>
        <v>0</v>
      </c>
      <c r="U425" s="140">
        <f>10*LOG10(1/((Summary!$C$75/10^(R425/10)+Summary!$C$76/10^(S425/10)+Summary!$C$77/10^(T425/10))/Summary!$C$78))</f>
        <v>0</v>
      </c>
      <c r="V425" s="140">
        <f>'Anchor-AI'!Y423</f>
        <v>0</v>
      </c>
      <c r="W425" s="140">
        <f>'Anchor-AI'!Z423</f>
        <v>0</v>
      </c>
      <c r="X425" s="141">
        <f t="shared" si="31"/>
        <v>0</v>
      </c>
      <c r="Y425" s="133"/>
      <c r="Z425" s="139">
        <f>'Test-AI'!L423</f>
        <v>0</v>
      </c>
      <c r="AA425" s="381">
        <f>'Test-AI'!M423</f>
        <v>0</v>
      </c>
      <c r="AB425" s="381">
        <f>'Test-AI'!N423</f>
        <v>0</v>
      </c>
      <c r="AC425" s="381">
        <f>'Test-AI'!O423</f>
        <v>0</v>
      </c>
      <c r="AD425" s="381">
        <f>(Summary!$C$58*AA425+Summary!$C$59*AB425+Summary!$C$60*AC425)/Summary!$C$61</f>
        <v>0</v>
      </c>
      <c r="AE425" s="381">
        <f>'Test-AI'!P423</f>
        <v>0</v>
      </c>
      <c r="AF425" s="381">
        <f>'Test-AI'!Q423</f>
        <v>0</v>
      </c>
      <c r="AG425" s="381">
        <f>'Test-AI'!R423</f>
        <v>0</v>
      </c>
      <c r="AH425" s="381">
        <f>'Test-AI'!S423</f>
        <v>0</v>
      </c>
      <c r="AI425" s="381">
        <f>'Test-AI'!T423</f>
        <v>0</v>
      </c>
      <c r="AJ425" s="381">
        <f>'Test-AI'!U423</f>
        <v>0</v>
      </c>
      <c r="AK425" s="381">
        <f>'Test-AI'!V423</f>
        <v>0</v>
      </c>
      <c r="AL425" s="381">
        <f>'Test-AI'!W423</f>
        <v>0</v>
      </c>
      <c r="AM425" s="381">
        <f>'Test-AI'!X423</f>
        <v>0</v>
      </c>
      <c r="AN425" s="381">
        <f>10*LOG10(1/((Summary!$C$75/10^(AK425/10)+Summary!$C$76/10^(AL425/10)+Summary!$C$77/10^(AM425/10))/Summary!$C$78))</f>
        <v>0</v>
      </c>
      <c r="AO425" s="140">
        <f>'Test-AI'!Y423</f>
        <v>0</v>
      </c>
      <c r="AP425" s="140">
        <f>'Test-AI'!Z423</f>
        <v>0</v>
      </c>
      <c r="AQ425" s="141">
        <f t="shared" si="28"/>
        <v>0</v>
      </c>
      <c r="AR425" s="142" t="e">
        <f t="shared" si="29"/>
        <v>#DIV/0!</v>
      </c>
      <c r="AS425" s="143" t="e">
        <f t="shared" si="30"/>
        <v>#DIV/0!</v>
      </c>
      <c r="AT425" s="136"/>
      <c r="AU425" s="136"/>
      <c r="AV425" s="467"/>
      <c r="AW425" s="468"/>
      <c r="AX425" s="480"/>
      <c r="AY425" s="480"/>
      <c r="AZ425" s="497"/>
      <c r="BA425" s="497"/>
      <c r="BB425" s="480"/>
      <c r="BC425" s="468"/>
      <c r="BD425" s="476"/>
      <c r="BE425" s="468"/>
      <c r="BF425" s="476"/>
      <c r="BG425" s="469"/>
      <c r="BH425" s="476"/>
      <c r="BI425" s="469"/>
      <c r="BJ425" s="476"/>
      <c r="BK425" s="468"/>
      <c r="BL425" s="476"/>
      <c r="BM425" s="468"/>
      <c r="BN425" s="476"/>
      <c r="BO425" s="468"/>
      <c r="BP425" s="480"/>
      <c r="BQ425" s="480"/>
      <c r="BR425" s="480"/>
      <c r="BS425" s="480"/>
      <c r="BT425" s="480"/>
      <c r="BU425" s="463"/>
      <c r="BV425" s="465"/>
      <c r="BW425" s="463"/>
      <c r="BX425" s="465"/>
    </row>
    <row r="426" spans="1:76" ht="17" customHeight="1" x14ac:dyDescent="0.35">
      <c r="A426" s="516"/>
      <c r="B426" s="483"/>
      <c r="C426" s="520"/>
      <c r="D426" s="490"/>
      <c r="E426" s="493"/>
      <c r="F426" s="138">
        <v>31</v>
      </c>
      <c r="G426" s="139">
        <f>'Anchor-AI'!L424</f>
        <v>0</v>
      </c>
      <c r="H426" s="140">
        <f>'Anchor-AI'!M424</f>
        <v>0</v>
      </c>
      <c r="I426" s="140">
        <f>'Anchor-AI'!N424</f>
        <v>0</v>
      </c>
      <c r="J426" s="140">
        <f>'Anchor-AI'!O424</f>
        <v>0</v>
      </c>
      <c r="K426" s="140">
        <f>(Summary!$C$58*H426+Summary!$C$59*I426+Summary!$C$60*J426)/Summary!$C$61</f>
        <v>0</v>
      </c>
      <c r="L426" s="140">
        <f>'Anchor-AI'!P424</f>
        <v>0</v>
      </c>
      <c r="M426" s="140">
        <f>'Anchor-AI'!Q424</f>
        <v>0</v>
      </c>
      <c r="N426" s="140">
        <f>'Anchor-AI'!R424</f>
        <v>0</v>
      </c>
      <c r="O426" s="140">
        <f>'Anchor-AI'!S424</f>
        <v>0</v>
      </c>
      <c r="P426" s="140">
        <f>'Anchor-AI'!T424</f>
        <v>0</v>
      </c>
      <c r="Q426" s="140">
        <f>'Anchor-AI'!U424</f>
        <v>0</v>
      </c>
      <c r="R426" s="140">
        <f>'Anchor-AI'!V424</f>
        <v>0</v>
      </c>
      <c r="S426" s="140">
        <f>'Anchor-AI'!W424</f>
        <v>0</v>
      </c>
      <c r="T426" s="140">
        <f>'Anchor-AI'!X424</f>
        <v>0</v>
      </c>
      <c r="U426" s="140">
        <f>10*LOG10(1/((Summary!$C$75/10^(R426/10)+Summary!$C$76/10^(S426/10)+Summary!$C$77/10^(T426/10))/Summary!$C$78))</f>
        <v>0</v>
      </c>
      <c r="V426" s="140">
        <f>'Anchor-AI'!Y424</f>
        <v>0</v>
      </c>
      <c r="W426" s="140">
        <f>'Anchor-AI'!Z424</f>
        <v>0</v>
      </c>
      <c r="X426" s="141">
        <f t="shared" si="31"/>
        <v>0</v>
      </c>
      <c r="Y426" s="133"/>
      <c r="Z426" s="139">
        <f>'Test-AI'!L424</f>
        <v>0</v>
      </c>
      <c r="AA426" s="381">
        <f>'Test-AI'!M424</f>
        <v>0</v>
      </c>
      <c r="AB426" s="381">
        <f>'Test-AI'!N424</f>
        <v>0</v>
      </c>
      <c r="AC426" s="381">
        <f>'Test-AI'!O424</f>
        <v>0</v>
      </c>
      <c r="AD426" s="381">
        <f>(Summary!$C$58*AA426+Summary!$C$59*AB426+Summary!$C$60*AC426)/Summary!$C$61</f>
        <v>0</v>
      </c>
      <c r="AE426" s="381">
        <f>'Test-AI'!P424</f>
        <v>0</v>
      </c>
      <c r="AF426" s="381">
        <f>'Test-AI'!Q424</f>
        <v>0</v>
      </c>
      <c r="AG426" s="381">
        <f>'Test-AI'!R424</f>
        <v>0</v>
      </c>
      <c r="AH426" s="381">
        <f>'Test-AI'!S424</f>
        <v>0</v>
      </c>
      <c r="AI426" s="381">
        <f>'Test-AI'!T424</f>
        <v>0</v>
      </c>
      <c r="AJ426" s="381">
        <f>'Test-AI'!U424</f>
        <v>0</v>
      </c>
      <c r="AK426" s="381">
        <f>'Test-AI'!V424</f>
        <v>0</v>
      </c>
      <c r="AL426" s="381">
        <f>'Test-AI'!W424</f>
        <v>0</v>
      </c>
      <c r="AM426" s="381">
        <f>'Test-AI'!X424</f>
        <v>0</v>
      </c>
      <c r="AN426" s="381">
        <f>10*LOG10(1/((Summary!$C$75/10^(AK426/10)+Summary!$C$76/10^(AL426/10)+Summary!$C$77/10^(AM426/10))/Summary!$C$78))</f>
        <v>0</v>
      </c>
      <c r="AO426" s="140">
        <f>'Test-AI'!Y424</f>
        <v>0</v>
      </c>
      <c r="AP426" s="140">
        <f>'Test-AI'!Z424</f>
        <v>0</v>
      </c>
      <c r="AQ426" s="141">
        <f t="shared" si="28"/>
        <v>0</v>
      </c>
      <c r="AR426" s="142" t="e">
        <f t="shared" si="29"/>
        <v>#DIV/0!</v>
      </c>
      <c r="AS426" s="143" t="e">
        <f t="shared" si="30"/>
        <v>#DIV/0!</v>
      </c>
      <c r="AT426" s="136"/>
      <c r="AU426" s="136"/>
      <c r="AV426" s="467" t="s">
        <v>122</v>
      </c>
      <c r="AW426" s="468" t="e" cm="1">
        <f t="array" ref="AW426">bdRateExtend($G425:$G428,H425:H428,$Z425:$Z428,AA425:AA428)</f>
        <v>#VALUE!</v>
      </c>
      <c r="AX426" s="480"/>
      <c r="AY426" s="480"/>
      <c r="AZ426" s="497"/>
      <c r="BA426" s="497"/>
      <c r="BB426" s="480"/>
      <c r="BC426" s="468" t="e" cm="1">
        <f t="array" ref="BC426">bdRateExtend($G425:$G428,L425:L428,$Z425:$Z428,AE425:AE428)</f>
        <v>#VALUE!</v>
      </c>
      <c r="BD426" s="476"/>
      <c r="BE426" s="468" t="e" cm="1">
        <f t="array" ref="BE426">bdRateExtend($G425:$G428,M425:M428,$Z425:$Z428,AF425:AF428)</f>
        <v>#VALUE!</v>
      </c>
      <c r="BF426" s="476"/>
      <c r="BG426" s="469" t="e" cm="1">
        <f t="array" ref="BG426">bdRateExtend($G425:$G428,N425:N428,$Z425:$Z428,AG425:AG428,"None", FALSE,1)</f>
        <v>#VALUE!</v>
      </c>
      <c r="BH426" s="476"/>
      <c r="BI426" s="469" t="e" cm="1">
        <f t="array" ref="BI426">bdRateExtend($G425:$G428,O425:O428,$Z425:$Z428,AH425:AH428,"None", FALSE,1)</f>
        <v>#VALUE!</v>
      </c>
      <c r="BJ426" s="476"/>
      <c r="BK426" s="468" t="e" cm="1">
        <f t="array" ref="BK426">bdRateExtend($G425:$G428,P425:P428,$Z425:$Z428,AI425:AI428)</f>
        <v>#VALUE!</v>
      </c>
      <c r="BL426" s="476"/>
      <c r="BM426" s="468" t="e" cm="1">
        <f t="array" ref="BM426">bdRateExtend($G425:$G428,Q425:Q428,$Z425:$Z428,AJ425:AJ428)</f>
        <v>#VALUE!</v>
      </c>
      <c r="BN426" s="476"/>
      <c r="BO426" s="468" t="e" cm="1">
        <f t="array" ref="BO426">bdRateExtend($G425:$G428,R425:R428,$Z425:$Z428,AK425:AK428)</f>
        <v>#VALUE!</v>
      </c>
      <c r="BP426" s="480"/>
      <c r="BQ426" s="480"/>
      <c r="BR426" s="480"/>
      <c r="BS426" s="480"/>
      <c r="BT426" s="480"/>
      <c r="BU426" s="463" cm="1">
        <f t="array" ref="BU426">testVMAFRange($G425:$G428,N425:N428,$Z425:$Z428,AG425:AG428)</f>
        <v>0</v>
      </c>
      <c r="BV426" s="465"/>
      <c r="BW426" s="463" cm="1">
        <f t="array" ref="BW426">testVMAFRange($G425:$G428,O425:O428,$Z425:$Z428,AH425:AH428)</f>
        <v>0</v>
      </c>
      <c r="BX426" s="465"/>
    </row>
    <row r="427" spans="1:76" ht="17" customHeight="1" x14ac:dyDescent="0.35">
      <c r="A427" s="516"/>
      <c r="B427" s="483"/>
      <c r="C427" s="520"/>
      <c r="D427" s="490"/>
      <c r="E427" s="493"/>
      <c r="F427" s="138">
        <v>39</v>
      </c>
      <c r="G427" s="139">
        <f>'Anchor-AI'!L425</f>
        <v>0</v>
      </c>
      <c r="H427" s="140">
        <f>'Anchor-AI'!M425</f>
        <v>0</v>
      </c>
      <c r="I427" s="140">
        <f>'Anchor-AI'!N425</f>
        <v>0</v>
      </c>
      <c r="J427" s="140">
        <f>'Anchor-AI'!O425</f>
        <v>0</v>
      </c>
      <c r="K427" s="140">
        <f>(Summary!$C$58*H427+Summary!$C$59*I427+Summary!$C$60*J427)/Summary!$C$61</f>
        <v>0</v>
      </c>
      <c r="L427" s="140">
        <f>'Anchor-AI'!P425</f>
        <v>0</v>
      </c>
      <c r="M427" s="140">
        <f>'Anchor-AI'!Q425</f>
        <v>0</v>
      </c>
      <c r="N427" s="140">
        <f>'Anchor-AI'!R425</f>
        <v>0</v>
      </c>
      <c r="O427" s="140">
        <f>'Anchor-AI'!S425</f>
        <v>0</v>
      </c>
      <c r="P427" s="140">
        <f>'Anchor-AI'!T425</f>
        <v>0</v>
      </c>
      <c r="Q427" s="140">
        <f>'Anchor-AI'!U425</f>
        <v>0</v>
      </c>
      <c r="R427" s="140">
        <f>'Anchor-AI'!V425</f>
        <v>0</v>
      </c>
      <c r="S427" s="140">
        <f>'Anchor-AI'!W425</f>
        <v>0</v>
      </c>
      <c r="T427" s="140">
        <f>'Anchor-AI'!X425</f>
        <v>0</v>
      </c>
      <c r="U427" s="140">
        <f>10*LOG10(1/((Summary!$C$75/10^(R427/10)+Summary!$C$76/10^(S427/10)+Summary!$C$77/10^(T427/10))/Summary!$C$78))</f>
        <v>0</v>
      </c>
      <c r="V427" s="140">
        <f>'Anchor-AI'!Y425</f>
        <v>0</v>
      </c>
      <c r="W427" s="140">
        <f>'Anchor-AI'!Z425</f>
        <v>0</v>
      </c>
      <c r="X427" s="141">
        <f t="shared" si="31"/>
        <v>0</v>
      </c>
      <c r="Y427" s="133"/>
      <c r="Z427" s="139">
        <f>'Test-AI'!L425</f>
        <v>0</v>
      </c>
      <c r="AA427" s="381">
        <f>'Test-AI'!M425</f>
        <v>0</v>
      </c>
      <c r="AB427" s="381">
        <f>'Test-AI'!N425</f>
        <v>0</v>
      </c>
      <c r="AC427" s="381">
        <f>'Test-AI'!O425</f>
        <v>0</v>
      </c>
      <c r="AD427" s="381">
        <f>(Summary!$C$58*AA427+Summary!$C$59*AB427+Summary!$C$60*AC427)/Summary!$C$61</f>
        <v>0</v>
      </c>
      <c r="AE427" s="381">
        <f>'Test-AI'!P425</f>
        <v>0</v>
      </c>
      <c r="AF427" s="381">
        <f>'Test-AI'!Q425</f>
        <v>0</v>
      </c>
      <c r="AG427" s="381">
        <f>'Test-AI'!R425</f>
        <v>0</v>
      </c>
      <c r="AH427" s="381">
        <f>'Test-AI'!S425</f>
        <v>0</v>
      </c>
      <c r="AI427" s="381">
        <f>'Test-AI'!T425</f>
        <v>0</v>
      </c>
      <c r="AJ427" s="381">
        <f>'Test-AI'!U425</f>
        <v>0</v>
      </c>
      <c r="AK427" s="381">
        <f>'Test-AI'!V425</f>
        <v>0</v>
      </c>
      <c r="AL427" s="381">
        <f>'Test-AI'!W425</f>
        <v>0</v>
      </c>
      <c r="AM427" s="381">
        <f>'Test-AI'!X425</f>
        <v>0</v>
      </c>
      <c r="AN427" s="381">
        <f>10*LOG10(1/((Summary!$C$75/10^(AK427/10)+Summary!$C$76/10^(AL427/10)+Summary!$C$77/10^(AM427/10))/Summary!$C$78))</f>
        <v>0</v>
      </c>
      <c r="AO427" s="140">
        <f>'Test-AI'!Y425</f>
        <v>0</v>
      </c>
      <c r="AP427" s="140">
        <f>'Test-AI'!Z425</f>
        <v>0</v>
      </c>
      <c r="AQ427" s="141">
        <f t="shared" si="28"/>
        <v>0</v>
      </c>
      <c r="AR427" s="142" t="e">
        <f t="shared" si="29"/>
        <v>#DIV/0!</v>
      </c>
      <c r="AS427" s="143" t="e">
        <f t="shared" si="30"/>
        <v>#DIV/0!</v>
      </c>
      <c r="AT427" s="136"/>
      <c r="AU427" s="136"/>
      <c r="AV427" s="467"/>
      <c r="AW427" s="468"/>
      <c r="AX427" s="480"/>
      <c r="AY427" s="480"/>
      <c r="AZ427" s="497"/>
      <c r="BA427" s="497"/>
      <c r="BB427" s="480"/>
      <c r="BC427" s="468"/>
      <c r="BD427" s="476"/>
      <c r="BE427" s="468"/>
      <c r="BF427" s="476"/>
      <c r="BG427" s="469"/>
      <c r="BH427" s="476"/>
      <c r="BI427" s="469"/>
      <c r="BJ427" s="476"/>
      <c r="BK427" s="468"/>
      <c r="BL427" s="476"/>
      <c r="BM427" s="468"/>
      <c r="BN427" s="476"/>
      <c r="BO427" s="468"/>
      <c r="BP427" s="480"/>
      <c r="BQ427" s="480"/>
      <c r="BR427" s="480"/>
      <c r="BS427" s="480"/>
      <c r="BT427" s="480"/>
      <c r="BU427" s="463"/>
      <c r="BV427" s="465"/>
      <c r="BW427" s="463"/>
      <c r="BX427" s="465"/>
    </row>
    <row r="428" spans="1:76" ht="17" customHeight="1" x14ac:dyDescent="0.35">
      <c r="A428" s="516"/>
      <c r="B428" s="483"/>
      <c r="C428" s="520"/>
      <c r="D428" s="490"/>
      <c r="E428" s="493"/>
      <c r="F428" s="138">
        <v>47</v>
      </c>
      <c r="G428" s="139">
        <f>'Anchor-AI'!L426</f>
        <v>0</v>
      </c>
      <c r="H428" s="140">
        <f>'Anchor-AI'!M426</f>
        <v>0</v>
      </c>
      <c r="I428" s="140">
        <f>'Anchor-AI'!N426</f>
        <v>0</v>
      </c>
      <c r="J428" s="140">
        <f>'Anchor-AI'!O426</f>
        <v>0</v>
      </c>
      <c r="K428" s="140">
        <f>(Summary!$C$58*H428+Summary!$C$59*I428+Summary!$C$60*J428)/Summary!$C$61</f>
        <v>0</v>
      </c>
      <c r="L428" s="140">
        <f>'Anchor-AI'!P426</f>
        <v>0</v>
      </c>
      <c r="M428" s="140">
        <f>'Anchor-AI'!Q426</f>
        <v>0</v>
      </c>
      <c r="N428" s="140">
        <f>'Anchor-AI'!R426</f>
        <v>0</v>
      </c>
      <c r="O428" s="140">
        <f>'Anchor-AI'!S426</f>
        <v>0</v>
      </c>
      <c r="P428" s="140">
        <f>'Anchor-AI'!T426</f>
        <v>0</v>
      </c>
      <c r="Q428" s="140">
        <f>'Anchor-AI'!U426</f>
        <v>0</v>
      </c>
      <c r="R428" s="140">
        <f>'Anchor-AI'!V426</f>
        <v>0</v>
      </c>
      <c r="S428" s="140">
        <f>'Anchor-AI'!W426</f>
        <v>0</v>
      </c>
      <c r="T428" s="140">
        <f>'Anchor-AI'!X426</f>
        <v>0</v>
      </c>
      <c r="U428" s="140">
        <f>10*LOG10(1/((Summary!$C$75/10^(R428/10)+Summary!$C$76/10^(S428/10)+Summary!$C$77/10^(T428/10))/Summary!$C$78))</f>
        <v>0</v>
      </c>
      <c r="V428" s="140">
        <f>'Anchor-AI'!Y426</f>
        <v>0</v>
      </c>
      <c r="W428" s="140">
        <f>'Anchor-AI'!Z426</f>
        <v>0</v>
      </c>
      <c r="X428" s="141">
        <f t="shared" si="31"/>
        <v>0</v>
      </c>
      <c r="Y428" s="133"/>
      <c r="Z428" s="139">
        <f>'Test-AI'!L426</f>
        <v>0</v>
      </c>
      <c r="AA428" s="381">
        <f>'Test-AI'!M426</f>
        <v>0</v>
      </c>
      <c r="AB428" s="381">
        <f>'Test-AI'!N426</f>
        <v>0</v>
      </c>
      <c r="AC428" s="381">
        <f>'Test-AI'!O426</f>
        <v>0</v>
      </c>
      <c r="AD428" s="381">
        <f>(Summary!$C$58*AA428+Summary!$C$59*AB428+Summary!$C$60*AC428)/Summary!$C$61</f>
        <v>0</v>
      </c>
      <c r="AE428" s="381">
        <f>'Test-AI'!P426</f>
        <v>0</v>
      </c>
      <c r="AF428" s="381">
        <f>'Test-AI'!Q426</f>
        <v>0</v>
      </c>
      <c r="AG428" s="381">
        <f>'Test-AI'!R426</f>
        <v>0</v>
      </c>
      <c r="AH428" s="381">
        <f>'Test-AI'!S426</f>
        <v>0</v>
      </c>
      <c r="AI428" s="381">
        <f>'Test-AI'!T426</f>
        <v>0</v>
      </c>
      <c r="AJ428" s="381">
        <f>'Test-AI'!U426</f>
        <v>0</v>
      </c>
      <c r="AK428" s="381">
        <f>'Test-AI'!V426</f>
        <v>0</v>
      </c>
      <c r="AL428" s="381">
        <f>'Test-AI'!W426</f>
        <v>0</v>
      </c>
      <c r="AM428" s="381">
        <f>'Test-AI'!X426</f>
        <v>0</v>
      </c>
      <c r="AN428" s="381">
        <f>10*LOG10(1/((Summary!$C$75/10^(AK428/10)+Summary!$C$76/10^(AL428/10)+Summary!$C$77/10^(AM428/10))/Summary!$C$78))</f>
        <v>0</v>
      </c>
      <c r="AO428" s="140">
        <f>'Test-AI'!Y426</f>
        <v>0</v>
      </c>
      <c r="AP428" s="140">
        <f>'Test-AI'!Z426</f>
        <v>0</v>
      </c>
      <c r="AQ428" s="141">
        <f t="shared" si="28"/>
        <v>0</v>
      </c>
      <c r="AR428" s="142" t="e">
        <f t="shared" si="29"/>
        <v>#DIV/0!</v>
      </c>
      <c r="AS428" s="143" t="e">
        <f t="shared" si="30"/>
        <v>#DIV/0!</v>
      </c>
      <c r="AT428" s="136"/>
      <c r="AU428" s="136"/>
      <c r="AV428" s="467" t="s">
        <v>123</v>
      </c>
      <c r="AW428" s="468" t="e" cm="1">
        <f t="array" ref="AW428">bdRateExtend($G426:$G429,H426:H429,$Z426:$Z429,AA426:AA429)</f>
        <v>#VALUE!</v>
      </c>
      <c r="AX428" s="480"/>
      <c r="AY428" s="480"/>
      <c r="AZ428" s="497"/>
      <c r="BA428" s="497"/>
      <c r="BB428" s="480"/>
      <c r="BC428" s="468" t="e" cm="1">
        <f t="array" ref="BC428">bdRateExtend($G426:$G429,L426:L429,$Z426:$Z429,AE426:AE429)</f>
        <v>#VALUE!</v>
      </c>
      <c r="BD428" s="476"/>
      <c r="BE428" s="468" t="e" cm="1">
        <f t="array" ref="BE428">bdRateExtend($G426:$G429,M426:M429,$Z426:$Z429,AF426:AF429)</f>
        <v>#VALUE!</v>
      </c>
      <c r="BF428" s="476"/>
      <c r="BG428" s="469" t="e" cm="1">
        <f t="array" ref="BG428">bdRateExtend($G426:$G429,N426:N429,$Z426:$Z429,AG426:AG429,"None", FALSE,1)</f>
        <v>#VALUE!</v>
      </c>
      <c r="BH428" s="476"/>
      <c r="BI428" s="469" t="e" cm="1">
        <f t="array" ref="BI428">bdRateExtend($G426:$G429,O426:O429,$Z426:$Z429,AH426:AH429,"None", FALSE,1)</f>
        <v>#VALUE!</v>
      </c>
      <c r="BJ428" s="476"/>
      <c r="BK428" s="468" t="e" cm="1">
        <f t="array" ref="BK428">bdRateExtend($G426:$G429,P426:P429,$Z426:$Z429,AI426:AI429)</f>
        <v>#VALUE!</v>
      </c>
      <c r="BL428" s="476"/>
      <c r="BM428" s="468" t="e" cm="1">
        <f t="array" ref="BM428">bdRateExtend($G426:$G429,Q426:Q429,$Z426:$Z429,AJ426:AJ429)</f>
        <v>#VALUE!</v>
      </c>
      <c r="BN428" s="476"/>
      <c r="BO428" s="468" t="e" cm="1">
        <f t="array" ref="BO428">bdRateExtend($G426:$G429,R426:R429,$Z426:$Z429,AK426:AK429)</f>
        <v>#VALUE!</v>
      </c>
      <c r="BP428" s="480"/>
      <c r="BQ428" s="480"/>
      <c r="BR428" s="480"/>
      <c r="BS428" s="480"/>
      <c r="BT428" s="480"/>
      <c r="BU428" s="463" cm="1">
        <f t="array" ref="BU428">testVMAFRange($G426:$G429,N426:N429,$Z426:$Z429,AG426:AG429)</f>
        <v>0</v>
      </c>
      <c r="BV428" s="465"/>
      <c r="BW428" s="463" cm="1">
        <f t="array" ref="BW428">testVMAFRange($G426:$G429,O426:O429,$Z426:$Z429,AH426:AH429)</f>
        <v>0</v>
      </c>
      <c r="BX428" s="465"/>
    </row>
    <row r="429" spans="1:76" ht="17" customHeight="1" thickBot="1" x14ac:dyDescent="0.4">
      <c r="A429" s="517"/>
      <c r="B429" s="484"/>
      <c r="C429" s="521"/>
      <c r="D429" s="491"/>
      <c r="E429" s="494"/>
      <c r="F429" s="144">
        <v>55</v>
      </c>
      <c r="G429" s="139">
        <f>'Anchor-AI'!L427</f>
        <v>0</v>
      </c>
      <c r="H429" s="140">
        <f>'Anchor-AI'!M427</f>
        <v>0</v>
      </c>
      <c r="I429" s="140">
        <f>'Anchor-AI'!N427</f>
        <v>0</v>
      </c>
      <c r="J429" s="140">
        <f>'Anchor-AI'!O427</f>
        <v>0</v>
      </c>
      <c r="K429" s="140">
        <f>(Summary!$C$58*H429+Summary!$C$59*I429+Summary!$C$60*J429)/Summary!$C$61</f>
        <v>0</v>
      </c>
      <c r="L429" s="140">
        <f>'Anchor-AI'!P427</f>
        <v>0</v>
      </c>
      <c r="M429" s="140">
        <f>'Anchor-AI'!Q427</f>
        <v>0</v>
      </c>
      <c r="N429" s="140">
        <f>'Anchor-AI'!R427</f>
        <v>0</v>
      </c>
      <c r="O429" s="140">
        <f>'Anchor-AI'!S427</f>
        <v>0</v>
      </c>
      <c r="P429" s="140">
        <f>'Anchor-AI'!T427</f>
        <v>0</v>
      </c>
      <c r="Q429" s="140">
        <f>'Anchor-AI'!U427</f>
        <v>0</v>
      </c>
      <c r="R429" s="140">
        <f>'Anchor-AI'!V427</f>
        <v>0</v>
      </c>
      <c r="S429" s="140">
        <f>'Anchor-AI'!W427</f>
        <v>0</v>
      </c>
      <c r="T429" s="140">
        <f>'Anchor-AI'!X427</f>
        <v>0</v>
      </c>
      <c r="U429" s="140">
        <f>10*LOG10(1/((Summary!$C$75/10^(R429/10)+Summary!$C$76/10^(S429/10)+Summary!$C$77/10^(T429/10))/Summary!$C$78))</f>
        <v>0</v>
      </c>
      <c r="V429" s="140">
        <f>'Anchor-AI'!Y427</f>
        <v>0</v>
      </c>
      <c r="W429" s="140">
        <f>'Anchor-AI'!Z427</f>
        <v>0</v>
      </c>
      <c r="X429" s="141">
        <f t="shared" si="31"/>
        <v>0</v>
      </c>
      <c r="Y429" s="151"/>
      <c r="Z429" s="145">
        <f>'Test-AI'!L427</f>
        <v>0</v>
      </c>
      <c r="AA429" s="382">
        <f>'Test-AI'!M427</f>
        <v>0</v>
      </c>
      <c r="AB429" s="382">
        <f>'Test-AI'!N427</f>
        <v>0</v>
      </c>
      <c r="AC429" s="382">
        <f>'Test-AI'!O427</f>
        <v>0</v>
      </c>
      <c r="AD429" s="382">
        <f>(Summary!$C$58*AA429+Summary!$C$59*AB429+Summary!$C$60*AC429)/Summary!$C$61</f>
        <v>0</v>
      </c>
      <c r="AE429" s="382">
        <f>'Test-AI'!P427</f>
        <v>0</v>
      </c>
      <c r="AF429" s="382">
        <f>'Test-AI'!Q427</f>
        <v>0</v>
      </c>
      <c r="AG429" s="382">
        <f>'Test-AI'!R427</f>
        <v>0</v>
      </c>
      <c r="AH429" s="382">
        <f>'Test-AI'!S427</f>
        <v>0</v>
      </c>
      <c r="AI429" s="382">
        <f>'Test-AI'!T427</f>
        <v>0</v>
      </c>
      <c r="AJ429" s="382">
        <f>'Test-AI'!U427</f>
        <v>0</v>
      </c>
      <c r="AK429" s="382">
        <f>'Test-AI'!V427</f>
        <v>0</v>
      </c>
      <c r="AL429" s="382">
        <f>'Test-AI'!W427</f>
        <v>0</v>
      </c>
      <c r="AM429" s="382">
        <f>'Test-AI'!X427</f>
        <v>0</v>
      </c>
      <c r="AN429" s="382">
        <f>10*LOG10(1/((Summary!$C$75/10^(AK429/10)+Summary!$C$76/10^(AL429/10)+Summary!$C$77/10^(AM429/10))/Summary!$C$78))</f>
        <v>0</v>
      </c>
      <c r="AO429" s="386">
        <f>'Test-AI'!Y427</f>
        <v>0</v>
      </c>
      <c r="AP429" s="386">
        <f>'Test-AI'!Z427</f>
        <v>0</v>
      </c>
      <c r="AQ429" s="147">
        <f t="shared" si="28"/>
        <v>0</v>
      </c>
      <c r="AR429" s="148" t="e">
        <f t="shared" si="29"/>
        <v>#DIV/0!</v>
      </c>
      <c r="AS429" s="149" t="e">
        <f t="shared" si="30"/>
        <v>#DIV/0!</v>
      </c>
      <c r="AT429" s="136"/>
      <c r="AU429" s="136"/>
      <c r="AV429" s="470"/>
      <c r="AW429" s="471"/>
      <c r="AX429" s="481"/>
      <c r="AY429" s="481"/>
      <c r="AZ429" s="498"/>
      <c r="BA429" s="498"/>
      <c r="BB429" s="481"/>
      <c r="BC429" s="471"/>
      <c r="BD429" s="477"/>
      <c r="BE429" s="471"/>
      <c r="BF429" s="477"/>
      <c r="BG429" s="472"/>
      <c r="BH429" s="477"/>
      <c r="BI429" s="472"/>
      <c r="BJ429" s="477"/>
      <c r="BK429" s="471"/>
      <c r="BL429" s="477"/>
      <c r="BM429" s="471"/>
      <c r="BN429" s="477"/>
      <c r="BO429" s="471"/>
      <c r="BP429" s="481"/>
      <c r="BQ429" s="481"/>
      <c r="BR429" s="481"/>
      <c r="BS429" s="481"/>
      <c r="BT429" s="481"/>
      <c r="BU429" s="473"/>
      <c r="BV429" s="466"/>
      <c r="BW429" s="473"/>
      <c r="BX429" s="466"/>
    </row>
    <row r="430" spans="1:76" ht="17" customHeight="1" x14ac:dyDescent="0.35">
      <c r="A430" s="488" t="s">
        <v>312</v>
      </c>
      <c r="B430" s="482" t="s">
        <v>2</v>
      </c>
      <c r="C430" s="485" t="s">
        <v>316</v>
      </c>
      <c r="D430" s="489">
        <v>25</v>
      </c>
      <c r="E430" s="492">
        <v>8</v>
      </c>
      <c r="F430" s="345">
        <v>23</v>
      </c>
      <c r="G430" s="130">
        <f>'Anchor-AI'!L428</f>
        <v>0</v>
      </c>
      <c r="H430" s="131">
        <f>'Anchor-AI'!M428</f>
        <v>0</v>
      </c>
      <c r="I430" s="131">
        <f>'Anchor-AI'!N428</f>
        <v>0</v>
      </c>
      <c r="J430" s="131">
        <f>'Anchor-AI'!O428</f>
        <v>0</v>
      </c>
      <c r="K430" s="131">
        <f>(Summary!$C$58*H430+Summary!$C$59*I430+Summary!$C$60*J430)/Summary!$C$61</f>
        <v>0</v>
      </c>
      <c r="L430" s="131">
        <f>'Anchor-AI'!P428</f>
        <v>0</v>
      </c>
      <c r="M430" s="131">
        <f>'Anchor-AI'!Q428</f>
        <v>0</v>
      </c>
      <c r="N430" s="131">
        <f>'Anchor-AI'!R428</f>
        <v>0</v>
      </c>
      <c r="O430" s="131">
        <f>'Anchor-AI'!S428</f>
        <v>0</v>
      </c>
      <c r="P430" s="131">
        <f>'Anchor-AI'!T428</f>
        <v>0</v>
      </c>
      <c r="Q430" s="131">
        <f>'Anchor-AI'!U428</f>
        <v>0</v>
      </c>
      <c r="R430" s="131">
        <f>'Anchor-AI'!V428</f>
        <v>0</v>
      </c>
      <c r="S430" s="131">
        <f>'Anchor-AI'!W428</f>
        <v>0</v>
      </c>
      <c r="T430" s="131">
        <f>'Anchor-AI'!X428</f>
        <v>0</v>
      </c>
      <c r="U430" s="131">
        <f>10*LOG10(1/((Summary!$C$75/10^(R430/10)+Summary!$C$76/10^(S430/10)+Summary!$C$77/10^(T430/10))/Summary!$C$78))</f>
        <v>0</v>
      </c>
      <c r="V430" s="131">
        <f>'Anchor-AI'!Y428</f>
        <v>0</v>
      </c>
      <c r="W430" s="131">
        <f>'Anchor-AI'!Z428</f>
        <v>0</v>
      </c>
      <c r="X430" s="132">
        <f t="shared" ref="X430:X493" si="32">V430/3600</f>
        <v>0</v>
      </c>
      <c r="Y430" s="133"/>
      <c r="Z430" s="130">
        <f>'Test-AI'!L428</f>
        <v>0</v>
      </c>
      <c r="AA430" s="380">
        <f>'Test-AI'!M428</f>
        <v>0</v>
      </c>
      <c r="AB430" s="380">
        <f>'Test-AI'!N428</f>
        <v>0</v>
      </c>
      <c r="AC430" s="380">
        <f>'Test-AI'!O428</f>
        <v>0</v>
      </c>
      <c r="AD430" s="380">
        <f>(Summary!$C$58*AA430+Summary!$C$59*AB430+Summary!$C$60*AC430)/Summary!$C$61</f>
        <v>0</v>
      </c>
      <c r="AE430" s="380">
        <f>'Test-AI'!P428</f>
        <v>0</v>
      </c>
      <c r="AF430" s="380">
        <f>'Test-AI'!Q428</f>
        <v>0</v>
      </c>
      <c r="AG430" s="380">
        <f>'Test-AI'!R428</f>
        <v>0</v>
      </c>
      <c r="AH430" s="380">
        <f>'Test-AI'!S428</f>
        <v>0</v>
      </c>
      <c r="AI430" s="380">
        <f>'Test-AI'!T428</f>
        <v>0</v>
      </c>
      <c r="AJ430" s="380">
        <f>'Test-AI'!U428</f>
        <v>0</v>
      </c>
      <c r="AK430" s="380">
        <f>'Test-AI'!V428</f>
        <v>0</v>
      </c>
      <c r="AL430" s="380">
        <f>'Test-AI'!W428</f>
        <v>0</v>
      </c>
      <c r="AM430" s="380">
        <f>'Test-AI'!X428</f>
        <v>0</v>
      </c>
      <c r="AN430" s="380">
        <f>10*LOG10(1/((Summary!$C$75/10^(AK430/10)+Summary!$C$76/10^(AL430/10)+Summary!$C$77/10^(AM430/10))/Summary!$C$78))</f>
        <v>0</v>
      </c>
      <c r="AO430" s="131">
        <f>'Test-AI'!Y428</f>
        <v>0</v>
      </c>
      <c r="AP430" s="131">
        <f>'Test-AI'!Z428</f>
        <v>0</v>
      </c>
      <c r="AQ430" s="132">
        <f t="shared" ref="AQ430:AQ493" si="33">AO430/3600</f>
        <v>0</v>
      </c>
      <c r="AR430" s="134" t="e">
        <f t="shared" ref="AR430:AR493" si="34">AO430/V430</f>
        <v>#DIV/0!</v>
      </c>
      <c r="AS430" s="135" t="e">
        <f t="shared" ref="AS430:AS493" si="35">AP430/W430</f>
        <v>#DIV/0!</v>
      </c>
      <c r="AT430" s="136"/>
      <c r="AU430" s="136"/>
      <c r="AV430" s="495" t="s">
        <v>121</v>
      </c>
      <c r="AW430" s="478" t="e" cm="1">
        <f t="array" ref="AW430">bdRateExtend($G430:$G433,H430:H433,$Z430:$Z433,AA430:AA433)</f>
        <v>#VALUE!</v>
      </c>
      <c r="AX430" s="479" t="e" cm="1">
        <f t="array" ref="AX430">bdRateExtend($G430:$G435,H430:H435,$Z430:$Z435,AA430:AA435)</f>
        <v>#VALUE!</v>
      </c>
      <c r="AY430" s="479" t="e" cm="1">
        <f t="array" ref="AY430">bdRateExtend($G430:$G435,I430:I435,$Z430:$Z435,AB430:AB435)</f>
        <v>#VALUE!</v>
      </c>
      <c r="AZ430" s="496" t="e" cm="1">
        <f t="array" ref="AZ430">bdRateExtend($G430:$G435,J430:J435,$Z430:$Z435,AC430:AC435)</f>
        <v>#VALUE!</v>
      </c>
      <c r="BA430" s="496" t="e" cm="1">
        <f t="array" ref="BA430">bdRateExtend($G430:$G435,K430:K435,$Z430:$Z435,AD430:AD435)</f>
        <v>#VALUE!</v>
      </c>
      <c r="BB430" s="479" t="e">
        <f>(Summary!$C$89*AX430+Summary!$C$90*AY430+Summary!$C$91*AZ430)/Summary!$C$92</f>
        <v>#VALUE!</v>
      </c>
      <c r="BC430" s="478" t="e" cm="1">
        <f t="array" ref="BC430">bdRateExtend($G430:$G433,L430:L433,$Z430:$Z433,AE430:AE433)</f>
        <v>#VALUE!</v>
      </c>
      <c r="BD430" s="475" t="e" cm="1">
        <f t="array" ref="BD430">bdRateExtend($G430:$G435,L430:L435,$Z430:$Z435,AE430:AE435)</f>
        <v>#VALUE!</v>
      </c>
      <c r="BE430" s="478" t="e" cm="1">
        <f t="array" ref="BE430">bdRateExtend($G430:$G433,M430:M433,$Z430:$Z433,AF430:AF433)</f>
        <v>#VALUE!</v>
      </c>
      <c r="BF430" s="475" t="e" cm="1">
        <f t="array" ref="BF430">bdRateExtend($G430:$G435,M430:M435,$Z430:$Z435,AF430:AF435)</f>
        <v>#VALUE!</v>
      </c>
      <c r="BG430" s="474" t="e" cm="1">
        <f t="array" ref="BG430">bdRateExtend($G430:$G433,N430:N433,$Z430:$Z433,AG430:AG433,"None", FALSE,1)</f>
        <v>#VALUE!</v>
      </c>
      <c r="BH430" s="475" t="e" cm="1">
        <f t="array" ref="BH430">bdRateExtend($G430:$G435,N430:N435,$Z430:$Z435,AG430:AG435,"None", FALSE,1)</f>
        <v>#VALUE!</v>
      </c>
      <c r="BI430" s="474" t="e" cm="1">
        <f t="array" ref="BI430">bdRateExtend($G430:$G433,O430:O433,$Z430:$Z433,AH430:AH433,"None", FALSE,1)</f>
        <v>#VALUE!</v>
      </c>
      <c r="BJ430" s="475" t="e" cm="1">
        <f t="array" ref="BJ430">bdRateExtend($G430:$G435,O430:O435,$Z430:$Z435,AH430:AH435,"None", FALSE,1)</f>
        <v>#VALUE!</v>
      </c>
      <c r="BK430" s="478" t="e" cm="1">
        <f t="array" ref="BK430">bdRateExtend($G430:$G433,P430:P433,$Z430:$Z433,AI430:AI433)</f>
        <v>#VALUE!</v>
      </c>
      <c r="BL430" s="475" t="e" cm="1">
        <f t="array" ref="BL430">bdRateExtend($G430:$G435,P430:P435,$Z430:$Z435,AI430:AI435)</f>
        <v>#VALUE!</v>
      </c>
      <c r="BM430" s="478" t="e" cm="1">
        <f t="array" ref="BM430">bdRateExtend($G430:$G433,Q430:Q433,$Z430:$Z433,AJ430:AJ433)</f>
        <v>#VALUE!</v>
      </c>
      <c r="BN430" s="475" t="e" cm="1">
        <f t="array" ref="BN430">bdRateExtend($G430:$G435,Q430:Q435,$Z430:$Z435,AJ430:AJ435)</f>
        <v>#VALUE!</v>
      </c>
      <c r="BO430" s="478" t="e" cm="1">
        <f t="array" ref="BO430">bdRateExtend($G430:$G433,R430:R433,$Z430:$Z433,AK430:AK433)</f>
        <v>#VALUE!</v>
      </c>
      <c r="BP430" s="479" t="e" cm="1">
        <f t="array" ref="BP430">bdRateExtend($G430:$G435,R430:R435,$Z430:$Z435,AK430:AK435)</f>
        <v>#VALUE!</v>
      </c>
      <c r="BQ430" s="479" t="e" cm="1">
        <f t="array" ref="BQ430">bdRateExtend($G430:$G435,S430:S435,$Z430:$Z435,AL430:AL435)</f>
        <v>#VALUE!</v>
      </c>
      <c r="BR430" s="479" t="e" cm="1">
        <f t="array" ref="BR430">bdRateExtend($G430:$G435,T430:T435,$Z430:$Z435,AM430:AM435)</f>
        <v>#VALUE!</v>
      </c>
      <c r="BS430" s="479" t="e" cm="1">
        <f t="array" ref="BS430">bdRateExtend($G430:$G435,U430:U435,$Z430:$Z435,AN430:AN435)</f>
        <v>#VALUE!</v>
      </c>
      <c r="BT430" s="479" t="e">
        <f>(Summary!$C$103*BP430+Summary!$C$104*BQ430+Summary!$C$105*BR430)/Summary!$C$106</f>
        <v>#VALUE!</v>
      </c>
      <c r="BU430" s="462" cm="1">
        <f t="array" ref="BU430">testVMAFRange($G430:$G433,N430:N433,$Z430:$Z433,AG430:AG433)</f>
        <v>0</v>
      </c>
      <c r="BV430" s="464" cm="1">
        <f t="array" ref="BV430">testVMAFRange($G430:$G435,N430:N435,$Z430:$Z435,AG430:AG435)</f>
        <v>0</v>
      </c>
      <c r="BW430" s="462" cm="1">
        <f t="array" ref="BW430">testVMAFRange($G430:$G433,O430:O433,$Z430:$Z433,AH430:AH433)</f>
        <v>0</v>
      </c>
      <c r="BX430" s="464" cm="1">
        <f t="array" ref="BX430">testVMAFRange($G430:$G435,O430:O435,$Z430:$Z435,AH430:AH435)</f>
        <v>0</v>
      </c>
    </row>
    <row r="431" spans="1:76" ht="17" customHeight="1" x14ac:dyDescent="0.35">
      <c r="A431" s="419"/>
      <c r="B431" s="483"/>
      <c r="C431" s="486"/>
      <c r="D431" s="490"/>
      <c r="E431" s="493"/>
      <c r="F431" s="346">
        <v>31</v>
      </c>
      <c r="G431" s="139">
        <f>'Anchor-AI'!L429</f>
        <v>0</v>
      </c>
      <c r="H431" s="140">
        <f>'Anchor-AI'!M429</f>
        <v>0</v>
      </c>
      <c r="I431" s="140">
        <f>'Anchor-AI'!N429</f>
        <v>0</v>
      </c>
      <c r="J431" s="140">
        <f>'Anchor-AI'!O429</f>
        <v>0</v>
      </c>
      <c r="K431" s="140">
        <f>(Summary!$C$58*H431+Summary!$C$59*I431+Summary!$C$60*J431)/Summary!$C$61</f>
        <v>0</v>
      </c>
      <c r="L431" s="140">
        <f>'Anchor-AI'!P429</f>
        <v>0</v>
      </c>
      <c r="M431" s="140">
        <f>'Anchor-AI'!Q429</f>
        <v>0</v>
      </c>
      <c r="N431" s="140">
        <f>'Anchor-AI'!R429</f>
        <v>0</v>
      </c>
      <c r="O431" s="140">
        <f>'Anchor-AI'!S429</f>
        <v>0</v>
      </c>
      <c r="P431" s="140">
        <f>'Anchor-AI'!T429</f>
        <v>0</v>
      </c>
      <c r="Q431" s="140">
        <f>'Anchor-AI'!U429</f>
        <v>0</v>
      </c>
      <c r="R431" s="140">
        <f>'Anchor-AI'!V429</f>
        <v>0</v>
      </c>
      <c r="S431" s="140">
        <f>'Anchor-AI'!W429</f>
        <v>0</v>
      </c>
      <c r="T431" s="140">
        <f>'Anchor-AI'!X429</f>
        <v>0</v>
      </c>
      <c r="U431" s="140">
        <f>10*LOG10(1/((Summary!$C$75/10^(R431/10)+Summary!$C$76/10^(S431/10)+Summary!$C$77/10^(T431/10))/Summary!$C$78))</f>
        <v>0</v>
      </c>
      <c r="V431" s="140">
        <f>'Anchor-AI'!Y429</f>
        <v>0</v>
      </c>
      <c r="W431" s="140">
        <f>'Anchor-AI'!Z429</f>
        <v>0</v>
      </c>
      <c r="X431" s="141">
        <f t="shared" si="32"/>
        <v>0</v>
      </c>
      <c r="Y431" s="133"/>
      <c r="Z431" s="139">
        <f>'Test-AI'!L429</f>
        <v>0</v>
      </c>
      <c r="AA431" s="381">
        <f>'Test-AI'!M429</f>
        <v>0</v>
      </c>
      <c r="AB431" s="381">
        <f>'Test-AI'!N429</f>
        <v>0</v>
      </c>
      <c r="AC431" s="381">
        <f>'Test-AI'!O429</f>
        <v>0</v>
      </c>
      <c r="AD431" s="381">
        <f>(Summary!$C$58*AA431+Summary!$C$59*AB431+Summary!$C$60*AC431)/Summary!$C$61</f>
        <v>0</v>
      </c>
      <c r="AE431" s="381">
        <f>'Test-AI'!P429</f>
        <v>0</v>
      </c>
      <c r="AF431" s="381">
        <f>'Test-AI'!Q429</f>
        <v>0</v>
      </c>
      <c r="AG431" s="381">
        <f>'Test-AI'!R429</f>
        <v>0</v>
      </c>
      <c r="AH431" s="381">
        <f>'Test-AI'!S429</f>
        <v>0</v>
      </c>
      <c r="AI431" s="381">
        <f>'Test-AI'!T429</f>
        <v>0</v>
      </c>
      <c r="AJ431" s="381">
        <f>'Test-AI'!U429</f>
        <v>0</v>
      </c>
      <c r="AK431" s="381">
        <f>'Test-AI'!V429</f>
        <v>0</v>
      </c>
      <c r="AL431" s="381">
        <f>'Test-AI'!W429</f>
        <v>0</v>
      </c>
      <c r="AM431" s="381">
        <f>'Test-AI'!X429</f>
        <v>0</v>
      </c>
      <c r="AN431" s="381">
        <f>10*LOG10(1/((Summary!$C$75/10^(AK431/10)+Summary!$C$76/10^(AL431/10)+Summary!$C$77/10^(AM431/10))/Summary!$C$78))</f>
        <v>0</v>
      </c>
      <c r="AO431" s="140">
        <f>'Test-AI'!Y429</f>
        <v>0</v>
      </c>
      <c r="AP431" s="140">
        <f>'Test-AI'!Z429</f>
        <v>0</v>
      </c>
      <c r="AQ431" s="141">
        <f t="shared" si="33"/>
        <v>0</v>
      </c>
      <c r="AR431" s="142" t="e">
        <f t="shared" si="34"/>
        <v>#DIV/0!</v>
      </c>
      <c r="AS431" s="143" t="e">
        <f t="shared" si="35"/>
        <v>#DIV/0!</v>
      </c>
      <c r="AT431" s="136"/>
      <c r="AU431" s="136"/>
      <c r="AV431" s="467"/>
      <c r="AW431" s="468"/>
      <c r="AX431" s="480"/>
      <c r="AY431" s="480"/>
      <c r="AZ431" s="497"/>
      <c r="BA431" s="497"/>
      <c r="BB431" s="480"/>
      <c r="BC431" s="468"/>
      <c r="BD431" s="476"/>
      <c r="BE431" s="468"/>
      <c r="BF431" s="476"/>
      <c r="BG431" s="469"/>
      <c r="BH431" s="476"/>
      <c r="BI431" s="469"/>
      <c r="BJ431" s="476"/>
      <c r="BK431" s="468"/>
      <c r="BL431" s="476"/>
      <c r="BM431" s="468"/>
      <c r="BN431" s="476"/>
      <c r="BO431" s="468"/>
      <c r="BP431" s="480"/>
      <c r="BQ431" s="480"/>
      <c r="BR431" s="480"/>
      <c r="BS431" s="480"/>
      <c r="BT431" s="480"/>
      <c r="BU431" s="463"/>
      <c r="BV431" s="465"/>
      <c r="BW431" s="463"/>
      <c r="BX431" s="465"/>
    </row>
    <row r="432" spans="1:76" ht="17" customHeight="1" x14ac:dyDescent="0.35">
      <c r="A432" s="419"/>
      <c r="B432" s="483"/>
      <c r="C432" s="486"/>
      <c r="D432" s="490"/>
      <c r="E432" s="493"/>
      <c r="F432" s="346">
        <v>39</v>
      </c>
      <c r="G432" s="139">
        <f>'Anchor-AI'!L430</f>
        <v>0</v>
      </c>
      <c r="H432" s="140">
        <f>'Anchor-AI'!M430</f>
        <v>0</v>
      </c>
      <c r="I432" s="140">
        <f>'Anchor-AI'!N430</f>
        <v>0</v>
      </c>
      <c r="J432" s="140">
        <f>'Anchor-AI'!O430</f>
        <v>0</v>
      </c>
      <c r="K432" s="140">
        <f>(Summary!$C$58*H432+Summary!$C$59*I432+Summary!$C$60*J432)/Summary!$C$61</f>
        <v>0</v>
      </c>
      <c r="L432" s="140">
        <f>'Anchor-AI'!P430</f>
        <v>0</v>
      </c>
      <c r="M432" s="140">
        <f>'Anchor-AI'!Q430</f>
        <v>0</v>
      </c>
      <c r="N432" s="140">
        <f>'Anchor-AI'!R430</f>
        <v>0</v>
      </c>
      <c r="O432" s="140">
        <f>'Anchor-AI'!S430</f>
        <v>0</v>
      </c>
      <c r="P432" s="140">
        <f>'Anchor-AI'!T430</f>
        <v>0</v>
      </c>
      <c r="Q432" s="140">
        <f>'Anchor-AI'!U430</f>
        <v>0</v>
      </c>
      <c r="R432" s="140">
        <f>'Anchor-AI'!V430</f>
        <v>0</v>
      </c>
      <c r="S432" s="140">
        <f>'Anchor-AI'!W430</f>
        <v>0</v>
      </c>
      <c r="T432" s="140">
        <f>'Anchor-AI'!X430</f>
        <v>0</v>
      </c>
      <c r="U432" s="140">
        <f>10*LOG10(1/((Summary!$C$75/10^(R432/10)+Summary!$C$76/10^(S432/10)+Summary!$C$77/10^(T432/10))/Summary!$C$78))</f>
        <v>0</v>
      </c>
      <c r="V432" s="140">
        <f>'Anchor-AI'!Y430</f>
        <v>0</v>
      </c>
      <c r="W432" s="140">
        <f>'Anchor-AI'!Z430</f>
        <v>0</v>
      </c>
      <c r="X432" s="141">
        <f t="shared" si="32"/>
        <v>0</v>
      </c>
      <c r="Y432" s="133"/>
      <c r="Z432" s="139">
        <f>'Test-AI'!L430</f>
        <v>0</v>
      </c>
      <c r="AA432" s="381">
        <f>'Test-AI'!M430</f>
        <v>0</v>
      </c>
      <c r="AB432" s="381">
        <f>'Test-AI'!N430</f>
        <v>0</v>
      </c>
      <c r="AC432" s="381">
        <f>'Test-AI'!O430</f>
        <v>0</v>
      </c>
      <c r="AD432" s="381">
        <f>(Summary!$C$58*AA432+Summary!$C$59*AB432+Summary!$C$60*AC432)/Summary!$C$61</f>
        <v>0</v>
      </c>
      <c r="AE432" s="381">
        <f>'Test-AI'!P430</f>
        <v>0</v>
      </c>
      <c r="AF432" s="381">
        <f>'Test-AI'!Q430</f>
        <v>0</v>
      </c>
      <c r="AG432" s="381">
        <f>'Test-AI'!R430</f>
        <v>0</v>
      </c>
      <c r="AH432" s="381">
        <f>'Test-AI'!S430</f>
        <v>0</v>
      </c>
      <c r="AI432" s="381">
        <f>'Test-AI'!T430</f>
        <v>0</v>
      </c>
      <c r="AJ432" s="381">
        <f>'Test-AI'!U430</f>
        <v>0</v>
      </c>
      <c r="AK432" s="381">
        <f>'Test-AI'!V430</f>
        <v>0</v>
      </c>
      <c r="AL432" s="381">
        <f>'Test-AI'!W430</f>
        <v>0</v>
      </c>
      <c r="AM432" s="381">
        <f>'Test-AI'!X430</f>
        <v>0</v>
      </c>
      <c r="AN432" s="381">
        <f>10*LOG10(1/((Summary!$C$75/10^(AK432/10)+Summary!$C$76/10^(AL432/10)+Summary!$C$77/10^(AM432/10))/Summary!$C$78))</f>
        <v>0</v>
      </c>
      <c r="AO432" s="140">
        <f>'Test-AI'!Y430</f>
        <v>0</v>
      </c>
      <c r="AP432" s="140">
        <f>'Test-AI'!Z430</f>
        <v>0</v>
      </c>
      <c r="AQ432" s="141">
        <f t="shared" si="33"/>
        <v>0</v>
      </c>
      <c r="AR432" s="142" t="e">
        <f t="shared" si="34"/>
        <v>#DIV/0!</v>
      </c>
      <c r="AS432" s="143" t="e">
        <f t="shared" si="35"/>
        <v>#DIV/0!</v>
      </c>
      <c r="AT432" s="136"/>
      <c r="AU432" s="136"/>
      <c r="AV432" s="467" t="s">
        <v>122</v>
      </c>
      <c r="AW432" s="468" t="e" cm="1">
        <f t="array" ref="AW432">bdRateExtend($G431:$G434,H431:H434,$Z431:$Z434,AA431:AA434)</f>
        <v>#VALUE!</v>
      </c>
      <c r="AX432" s="480"/>
      <c r="AY432" s="480"/>
      <c r="AZ432" s="497"/>
      <c r="BA432" s="497"/>
      <c r="BB432" s="480"/>
      <c r="BC432" s="468" t="e" cm="1">
        <f t="array" ref="BC432">bdRateExtend($G431:$G434,L431:L434,$Z431:$Z434,AE431:AE434)</f>
        <v>#VALUE!</v>
      </c>
      <c r="BD432" s="476"/>
      <c r="BE432" s="468" t="e" cm="1">
        <f t="array" ref="BE432">bdRateExtend($G431:$G434,M431:M434,$Z431:$Z434,AF431:AF434)</f>
        <v>#VALUE!</v>
      </c>
      <c r="BF432" s="476"/>
      <c r="BG432" s="469" t="e" cm="1">
        <f t="array" ref="BG432">bdRateExtend($G431:$G434,N431:N434,$Z431:$Z434,AG431:AG434,"None", FALSE,1)</f>
        <v>#VALUE!</v>
      </c>
      <c r="BH432" s="476"/>
      <c r="BI432" s="469" t="e" cm="1">
        <f t="array" ref="BI432">bdRateExtend($G431:$G434,O431:O434,$Z431:$Z434,AH431:AH434,"None", FALSE,1)</f>
        <v>#VALUE!</v>
      </c>
      <c r="BJ432" s="476"/>
      <c r="BK432" s="468" t="e" cm="1">
        <f t="array" ref="BK432">bdRateExtend($G431:$G434,P431:P434,$Z431:$Z434,AI431:AI434)</f>
        <v>#VALUE!</v>
      </c>
      <c r="BL432" s="476"/>
      <c r="BM432" s="468" t="e" cm="1">
        <f t="array" ref="BM432">bdRateExtend($G431:$G434,Q431:Q434,$Z431:$Z434,AJ431:AJ434)</f>
        <v>#VALUE!</v>
      </c>
      <c r="BN432" s="476"/>
      <c r="BO432" s="468" t="e" cm="1">
        <f t="array" ref="BO432">bdRateExtend($G431:$G434,R431:R434,$Z431:$Z434,AK431:AK434)</f>
        <v>#VALUE!</v>
      </c>
      <c r="BP432" s="480"/>
      <c r="BQ432" s="480"/>
      <c r="BR432" s="480"/>
      <c r="BS432" s="480"/>
      <c r="BT432" s="480"/>
      <c r="BU432" s="463" cm="1">
        <f t="array" ref="BU432">testVMAFRange($G431:$G434,N431:N434,$Z431:$Z434,AG431:AG434)</f>
        <v>0</v>
      </c>
      <c r="BV432" s="465"/>
      <c r="BW432" s="463" cm="1">
        <f t="array" ref="BW432">testVMAFRange($G431:$G434,O431:O434,$Z431:$Z434,AH431:AH434)</f>
        <v>0</v>
      </c>
      <c r="BX432" s="465"/>
    </row>
    <row r="433" spans="1:76" ht="17" customHeight="1" x14ac:dyDescent="0.35">
      <c r="A433" s="419"/>
      <c r="B433" s="483"/>
      <c r="C433" s="486"/>
      <c r="D433" s="490"/>
      <c r="E433" s="493"/>
      <c r="F433" s="346">
        <v>47</v>
      </c>
      <c r="G433" s="139">
        <f>'Anchor-AI'!L431</f>
        <v>0</v>
      </c>
      <c r="H433" s="140">
        <f>'Anchor-AI'!M431</f>
        <v>0</v>
      </c>
      <c r="I433" s="140">
        <f>'Anchor-AI'!N431</f>
        <v>0</v>
      </c>
      <c r="J433" s="140">
        <f>'Anchor-AI'!O431</f>
        <v>0</v>
      </c>
      <c r="K433" s="140">
        <f>(Summary!$C$58*H433+Summary!$C$59*I433+Summary!$C$60*J433)/Summary!$C$61</f>
        <v>0</v>
      </c>
      <c r="L433" s="140">
        <f>'Anchor-AI'!P431</f>
        <v>0</v>
      </c>
      <c r="M433" s="140">
        <f>'Anchor-AI'!Q431</f>
        <v>0</v>
      </c>
      <c r="N433" s="140">
        <f>'Anchor-AI'!R431</f>
        <v>0</v>
      </c>
      <c r="O433" s="140">
        <f>'Anchor-AI'!S431</f>
        <v>0</v>
      </c>
      <c r="P433" s="140">
        <f>'Anchor-AI'!T431</f>
        <v>0</v>
      </c>
      <c r="Q433" s="140">
        <f>'Anchor-AI'!U431</f>
        <v>0</v>
      </c>
      <c r="R433" s="140">
        <f>'Anchor-AI'!V431</f>
        <v>0</v>
      </c>
      <c r="S433" s="140">
        <f>'Anchor-AI'!W431</f>
        <v>0</v>
      </c>
      <c r="T433" s="140">
        <f>'Anchor-AI'!X431</f>
        <v>0</v>
      </c>
      <c r="U433" s="140">
        <f>10*LOG10(1/((Summary!$C$75/10^(R433/10)+Summary!$C$76/10^(S433/10)+Summary!$C$77/10^(T433/10))/Summary!$C$78))</f>
        <v>0</v>
      </c>
      <c r="V433" s="140">
        <f>'Anchor-AI'!Y431</f>
        <v>0</v>
      </c>
      <c r="W433" s="140">
        <f>'Anchor-AI'!Z431</f>
        <v>0</v>
      </c>
      <c r="X433" s="141">
        <f t="shared" si="32"/>
        <v>0</v>
      </c>
      <c r="Y433" s="133"/>
      <c r="Z433" s="139">
        <f>'Test-AI'!L431</f>
        <v>0</v>
      </c>
      <c r="AA433" s="381">
        <f>'Test-AI'!M431</f>
        <v>0</v>
      </c>
      <c r="AB433" s="381">
        <f>'Test-AI'!N431</f>
        <v>0</v>
      </c>
      <c r="AC433" s="381">
        <f>'Test-AI'!O431</f>
        <v>0</v>
      </c>
      <c r="AD433" s="381">
        <f>(Summary!$C$58*AA433+Summary!$C$59*AB433+Summary!$C$60*AC433)/Summary!$C$61</f>
        <v>0</v>
      </c>
      <c r="AE433" s="381">
        <f>'Test-AI'!P431</f>
        <v>0</v>
      </c>
      <c r="AF433" s="381">
        <f>'Test-AI'!Q431</f>
        <v>0</v>
      </c>
      <c r="AG433" s="381">
        <f>'Test-AI'!R431</f>
        <v>0</v>
      </c>
      <c r="AH433" s="381">
        <f>'Test-AI'!S431</f>
        <v>0</v>
      </c>
      <c r="AI433" s="381">
        <f>'Test-AI'!T431</f>
        <v>0</v>
      </c>
      <c r="AJ433" s="381">
        <f>'Test-AI'!U431</f>
        <v>0</v>
      </c>
      <c r="AK433" s="381">
        <f>'Test-AI'!V431</f>
        <v>0</v>
      </c>
      <c r="AL433" s="381">
        <f>'Test-AI'!W431</f>
        <v>0</v>
      </c>
      <c r="AM433" s="381">
        <f>'Test-AI'!X431</f>
        <v>0</v>
      </c>
      <c r="AN433" s="381">
        <f>10*LOG10(1/((Summary!$C$75/10^(AK433/10)+Summary!$C$76/10^(AL433/10)+Summary!$C$77/10^(AM433/10))/Summary!$C$78))</f>
        <v>0</v>
      </c>
      <c r="AO433" s="140">
        <f>'Test-AI'!Y431</f>
        <v>0</v>
      </c>
      <c r="AP433" s="140">
        <f>'Test-AI'!Z431</f>
        <v>0</v>
      </c>
      <c r="AQ433" s="141">
        <f t="shared" si="33"/>
        <v>0</v>
      </c>
      <c r="AR433" s="142" t="e">
        <f t="shared" si="34"/>
        <v>#DIV/0!</v>
      </c>
      <c r="AS433" s="143" t="e">
        <f t="shared" si="35"/>
        <v>#DIV/0!</v>
      </c>
      <c r="AT433" s="136"/>
      <c r="AU433" s="136"/>
      <c r="AV433" s="467"/>
      <c r="AW433" s="468"/>
      <c r="AX433" s="480"/>
      <c r="AY433" s="480"/>
      <c r="AZ433" s="497"/>
      <c r="BA433" s="497"/>
      <c r="BB433" s="480"/>
      <c r="BC433" s="468"/>
      <c r="BD433" s="476"/>
      <c r="BE433" s="468"/>
      <c r="BF433" s="476"/>
      <c r="BG433" s="469"/>
      <c r="BH433" s="476"/>
      <c r="BI433" s="469"/>
      <c r="BJ433" s="476"/>
      <c r="BK433" s="468"/>
      <c r="BL433" s="476"/>
      <c r="BM433" s="468"/>
      <c r="BN433" s="476"/>
      <c r="BO433" s="468"/>
      <c r="BP433" s="480"/>
      <c r="BQ433" s="480"/>
      <c r="BR433" s="480"/>
      <c r="BS433" s="480"/>
      <c r="BT433" s="480"/>
      <c r="BU433" s="463"/>
      <c r="BV433" s="465"/>
      <c r="BW433" s="463"/>
      <c r="BX433" s="465"/>
    </row>
    <row r="434" spans="1:76" ht="17" customHeight="1" x14ac:dyDescent="0.35">
      <c r="A434" s="419"/>
      <c r="B434" s="483"/>
      <c r="C434" s="486"/>
      <c r="D434" s="490"/>
      <c r="E434" s="493"/>
      <c r="F434" s="346">
        <v>55</v>
      </c>
      <c r="G434" s="139">
        <f>'Anchor-AI'!L432</f>
        <v>0</v>
      </c>
      <c r="H434" s="140">
        <f>'Anchor-AI'!M432</f>
        <v>0</v>
      </c>
      <c r="I434" s="140">
        <f>'Anchor-AI'!N432</f>
        <v>0</v>
      </c>
      <c r="J434" s="140">
        <f>'Anchor-AI'!O432</f>
        <v>0</v>
      </c>
      <c r="K434" s="140">
        <f>(Summary!$C$58*H434+Summary!$C$59*I434+Summary!$C$60*J434)/Summary!$C$61</f>
        <v>0</v>
      </c>
      <c r="L434" s="140">
        <f>'Anchor-AI'!P432</f>
        <v>0</v>
      </c>
      <c r="M434" s="140">
        <f>'Anchor-AI'!Q432</f>
        <v>0</v>
      </c>
      <c r="N434" s="140">
        <f>'Anchor-AI'!R432</f>
        <v>0</v>
      </c>
      <c r="O434" s="140">
        <f>'Anchor-AI'!S432</f>
        <v>0</v>
      </c>
      <c r="P434" s="140">
        <f>'Anchor-AI'!T432</f>
        <v>0</v>
      </c>
      <c r="Q434" s="140">
        <f>'Anchor-AI'!U432</f>
        <v>0</v>
      </c>
      <c r="R434" s="140">
        <f>'Anchor-AI'!V432</f>
        <v>0</v>
      </c>
      <c r="S434" s="140">
        <f>'Anchor-AI'!W432</f>
        <v>0</v>
      </c>
      <c r="T434" s="140">
        <f>'Anchor-AI'!X432</f>
        <v>0</v>
      </c>
      <c r="U434" s="140">
        <f>10*LOG10(1/((Summary!$C$75/10^(R434/10)+Summary!$C$76/10^(S434/10)+Summary!$C$77/10^(T434/10))/Summary!$C$78))</f>
        <v>0</v>
      </c>
      <c r="V434" s="140">
        <f>'Anchor-AI'!Y432</f>
        <v>0</v>
      </c>
      <c r="W434" s="140">
        <f>'Anchor-AI'!Z432</f>
        <v>0</v>
      </c>
      <c r="X434" s="141">
        <f t="shared" si="32"/>
        <v>0</v>
      </c>
      <c r="Y434" s="133"/>
      <c r="Z434" s="139">
        <f>'Test-AI'!L432</f>
        <v>0</v>
      </c>
      <c r="AA434" s="381">
        <f>'Test-AI'!M432</f>
        <v>0</v>
      </c>
      <c r="AB434" s="381">
        <f>'Test-AI'!N432</f>
        <v>0</v>
      </c>
      <c r="AC434" s="381">
        <f>'Test-AI'!O432</f>
        <v>0</v>
      </c>
      <c r="AD434" s="381">
        <f>(Summary!$C$58*AA434+Summary!$C$59*AB434+Summary!$C$60*AC434)/Summary!$C$61</f>
        <v>0</v>
      </c>
      <c r="AE434" s="381">
        <f>'Test-AI'!P432</f>
        <v>0</v>
      </c>
      <c r="AF434" s="381">
        <f>'Test-AI'!Q432</f>
        <v>0</v>
      </c>
      <c r="AG434" s="381">
        <f>'Test-AI'!R432</f>
        <v>0</v>
      </c>
      <c r="AH434" s="381">
        <f>'Test-AI'!S432</f>
        <v>0</v>
      </c>
      <c r="AI434" s="381">
        <f>'Test-AI'!T432</f>
        <v>0</v>
      </c>
      <c r="AJ434" s="381">
        <f>'Test-AI'!U432</f>
        <v>0</v>
      </c>
      <c r="AK434" s="381">
        <f>'Test-AI'!V432</f>
        <v>0</v>
      </c>
      <c r="AL434" s="381">
        <f>'Test-AI'!W432</f>
        <v>0</v>
      </c>
      <c r="AM434" s="381">
        <f>'Test-AI'!X432</f>
        <v>0</v>
      </c>
      <c r="AN434" s="381">
        <f>10*LOG10(1/((Summary!$C$75/10^(AK434/10)+Summary!$C$76/10^(AL434/10)+Summary!$C$77/10^(AM434/10))/Summary!$C$78))</f>
        <v>0</v>
      </c>
      <c r="AO434" s="140">
        <f>'Test-AI'!Y432</f>
        <v>0</v>
      </c>
      <c r="AP434" s="140">
        <f>'Test-AI'!Z432</f>
        <v>0</v>
      </c>
      <c r="AQ434" s="141">
        <f t="shared" si="33"/>
        <v>0</v>
      </c>
      <c r="AR434" s="142" t="e">
        <f t="shared" si="34"/>
        <v>#DIV/0!</v>
      </c>
      <c r="AS434" s="143" t="e">
        <f t="shared" si="35"/>
        <v>#DIV/0!</v>
      </c>
      <c r="AT434" s="136"/>
      <c r="AU434" s="136"/>
      <c r="AV434" s="467" t="s">
        <v>123</v>
      </c>
      <c r="AW434" s="468" t="e" cm="1">
        <f t="array" ref="AW434">bdRateExtend($G432:$G435,H432:H435,$Z432:$Z435,AA432:AA435)</f>
        <v>#VALUE!</v>
      </c>
      <c r="AX434" s="480"/>
      <c r="AY434" s="480"/>
      <c r="AZ434" s="497"/>
      <c r="BA434" s="497"/>
      <c r="BB434" s="480"/>
      <c r="BC434" s="468" t="e" cm="1">
        <f t="array" ref="BC434">bdRateExtend($G432:$G435,L432:L435,$Z432:$Z435,AE432:AE435)</f>
        <v>#VALUE!</v>
      </c>
      <c r="BD434" s="476"/>
      <c r="BE434" s="468" t="e" cm="1">
        <f t="array" ref="BE434">bdRateExtend($G432:$G435,M432:M435,$Z432:$Z435,AF432:AF435)</f>
        <v>#VALUE!</v>
      </c>
      <c r="BF434" s="476"/>
      <c r="BG434" s="469" t="e" cm="1">
        <f t="array" ref="BG434">bdRateExtend($G432:$G435,N432:N435,$Z432:$Z435,AG432:AG435,"None", FALSE,1)</f>
        <v>#VALUE!</v>
      </c>
      <c r="BH434" s="476"/>
      <c r="BI434" s="469" t="e" cm="1">
        <f t="array" ref="BI434">bdRateExtend($G432:$G435,O432:O435,$Z432:$Z435,AH432:AH435,"None", FALSE,1)</f>
        <v>#VALUE!</v>
      </c>
      <c r="BJ434" s="476"/>
      <c r="BK434" s="468" t="e" cm="1">
        <f t="array" ref="BK434">bdRateExtend($G432:$G435,P432:P435,$Z432:$Z435,AI432:AI435)</f>
        <v>#VALUE!</v>
      </c>
      <c r="BL434" s="476"/>
      <c r="BM434" s="468" t="e" cm="1">
        <f t="array" ref="BM434">bdRateExtend($G432:$G435,Q432:Q435,$Z432:$Z435,AJ432:AJ435)</f>
        <v>#VALUE!</v>
      </c>
      <c r="BN434" s="476"/>
      <c r="BO434" s="468" t="e" cm="1">
        <f t="array" ref="BO434">bdRateExtend($G432:$G435,R432:R435,$Z432:$Z435,AK432:AK435)</f>
        <v>#VALUE!</v>
      </c>
      <c r="BP434" s="480"/>
      <c r="BQ434" s="480"/>
      <c r="BR434" s="480"/>
      <c r="BS434" s="480"/>
      <c r="BT434" s="480"/>
      <c r="BU434" s="463" cm="1">
        <f t="array" ref="BU434">testVMAFRange($G432:$G435,N432:N435,$Z432:$Z435,AG432:AG435)</f>
        <v>0</v>
      </c>
      <c r="BV434" s="465"/>
      <c r="BW434" s="463" cm="1">
        <f t="array" ref="BW434">testVMAFRange($G432:$G435,O432:O435,$Z432:$Z435,AH432:AH435)</f>
        <v>0</v>
      </c>
      <c r="BX434" s="465"/>
    </row>
    <row r="435" spans="1:76" ht="17" customHeight="1" thickBot="1" x14ac:dyDescent="0.4">
      <c r="A435" s="419"/>
      <c r="B435" s="484"/>
      <c r="C435" s="487"/>
      <c r="D435" s="491"/>
      <c r="E435" s="494"/>
      <c r="F435" s="347">
        <v>63</v>
      </c>
      <c r="G435" s="145">
        <f>'Anchor-AI'!L433</f>
        <v>0</v>
      </c>
      <c r="H435" s="146">
        <f>'Anchor-AI'!M433</f>
        <v>0</v>
      </c>
      <c r="I435" s="146">
        <f>'Anchor-AI'!N433</f>
        <v>0</v>
      </c>
      <c r="J435" s="146">
        <f>'Anchor-AI'!O433</f>
        <v>0</v>
      </c>
      <c r="K435" s="146">
        <f>(Summary!$C$58*H435+Summary!$C$59*I435+Summary!$C$60*J435)/Summary!$C$61</f>
        <v>0</v>
      </c>
      <c r="L435" s="146">
        <f>'Anchor-AI'!P433</f>
        <v>0</v>
      </c>
      <c r="M435" s="146">
        <f>'Anchor-AI'!Q433</f>
        <v>0</v>
      </c>
      <c r="N435" s="146">
        <f>'Anchor-AI'!R433</f>
        <v>0</v>
      </c>
      <c r="O435" s="146">
        <f>'Anchor-AI'!S433</f>
        <v>0</v>
      </c>
      <c r="P435" s="146">
        <f>'Anchor-AI'!T433</f>
        <v>0</v>
      </c>
      <c r="Q435" s="146">
        <f>'Anchor-AI'!U433</f>
        <v>0</v>
      </c>
      <c r="R435" s="146">
        <f>'Anchor-AI'!V433</f>
        <v>0</v>
      </c>
      <c r="S435" s="146">
        <f>'Anchor-AI'!W433</f>
        <v>0</v>
      </c>
      <c r="T435" s="146">
        <f>'Anchor-AI'!X433</f>
        <v>0</v>
      </c>
      <c r="U435" s="146">
        <f>10*LOG10(1/((Summary!$C$75/10^(R435/10)+Summary!$C$76/10^(S435/10)+Summary!$C$77/10^(T435/10))/Summary!$C$78))</f>
        <v>0</v>
      </c>
      <c r="V435" s="146">
        <f>'Anchor-AI'!Y433</f>
        <v>0</v>
      </c>
      <c r="W435" s="146">
        <f>'Anchor-AI'!Z433</f>
        <v>0</v>
      </c>
      <c r="X435" s="147">
        <f t="shared" si="32"/>
        <v>0</v>
      </c>
      <c r="Y435" s="151"/>
      <c r="Z435" s="145">
        <f>'Test-AI'!L433</f>
        <v>0</v>
      </c>
      <c r="AA435" s="382">
        <f>'Test-AI'!M433</f>
        <v>0</v>
      </c>
      <c r="AB435" s="382">
        <f>'Test-AI'!N433</f>
        <v>0</v>
      </c>
      <c r="AC435" s="382">
        <f>'Test-AI'!O433</f>
        <v>0</v>
      </c>
      <c r="AD435" s="382">
        <f>(Summary!$C$58*AA435+Summary!$C$59*AB435+Summary!$C$60*AC435)/Summary!$C$61</f>
        <v>0</v>
      </c>
      <c r="AE435" s="382">
        <f>'Test-AI'!P433</f>
        <v>0</v>
      </c>
      <c r="AF435" s="382">
        <f>'Test-AI'!Q433</f>
        <v>0</v>
      </c>
      <c r="AG435" s="382">
        <f>'Test-AI'!R433</f>
        <v>0</v>
      </c>
      <c r="AH435" s="382">
        <f>'Test-AI'!S433</f>
        <v>0</v>
      </c>
      <c r="AI435" s="382">
        <f>'Test-AI'!T433</f>
        <v>0</v>
      </c>
      <c r="AJ435" s="382">
        <f>'Test-AI'!U433</f>
        <v>0</v>
      </c>
      <c r="AK435" s="382">
        <f>'Test-AI'!V433</f>
        <v>0</v>
      </c>
      <c r="AL435" s="382">
        <f>'Test-AI'!W433</f>
        <v>0</v>
      </c>
      <c r="AM435" s="382">
        <f>'Test-AI'!X433</f>
        <v>0</v>
      </c>
      <c r="AN435" s="382">
        <f>10*LOG10(1/((Summary!$C$75/10^(AK435/10)+Summary!$C$76/10^(AL435/10)+Summary!$C$77/10^(AM435/10))/Summary!$C$78))</f>
        <v>0</v>
      </c>
      <c r="AO435" s="386">
        <f>'Test-AI'!Y433</f>
        <v>0</v>
      </c>
      <c r="AP435" s="386">
        <f>'Test-AI'!Z433</f>
        <v>0</v>
      </c>
      <c r="AQ435" s="147">
        <f t="shared" si="33"/>
        <v>0</v>
      </c>
      <c r="AR435" s="148" t="e">
        <f t="shared" si="34"/>
        <v>#DIV/0!</v>
      </c>
      <c r="AS435" s="149" t="e">
        <f t="shared" si="35"/>
        <v>#DIV/0!</v>
      </c>
      <c r="AT435" s="136"/>
      <c r="AU435" s="136"/>
      <c r="AV435" s="470"/>
      <c r="AW435" s="471"/>
      <c r="AX435" s="481"/>
      <c r="AY435" s="481"/>
      <c r="AZ435" s="498"/>
      <c r="BA435" s="498"/>
      <c r="BB435" s="481"/>
      <c r="BC435" s="471"/>
      <c r="BD435" s="477"/>
      <c r="BE435" s="471"/>
      <c r="BF435" s="477"/>
      <c r="BG435" s="472"/>
      <c r="BH435" s="477"/>
      <c r="BI435" s="472"/>
      <c r="BJ435" s="477"/>
      <c r="BK435" s="471"/>
      <c r="BL435" s="477"/>
      <c r="BM435" s="471"/>
      <c r="BN435" s="477"/>
      <c r="BO435" s="471"/>
      <c r="BP435" s="481"/>
      <c r="BQ435" s="481"/>
      <c r="BR435" s="481"/>
      <c r="BS435" s="481"/>
      <c r="BT435" s="481"/>
      <c r="BU435" s="473"/>
      <c r="BV435" s="466"/>
      <c r="BW435" s="473"/>
      <c r="BX435" s="466"/>
    </row>
    <row r="436" spans="1:76" ht="17" customHeight="1" x14ac:dyDescent="0.35">
      <c r="A436" s="419"/>
      <c r="B436" s="482" t="s">
        <v>2</v>
      </c>
      <c r="C436" s="485" t="s">
        <v>317</v>
      </c>
      <c r="D436" s="489">
        <v>29.97</v>
      </c>
      <c r="E436" s="492">
        <v>8</v>
      </c>
      <c r="F436" s="345">
        <v>23</v>
      </c>
      <c r="G436" s="130">
        <f>'Anchor-AI'!L434</f>
        <v>0</v>
      </c>
      <c r="H436" s="131">
        <f>'Anchor-AI'!M434</f>
        <v>0</v>
      </c>
      <c r="I436" s="131">
        <f>'Anchor-AI'!N434</f>
        <v>0</v>
      </c>
      <c r="J436" s="131">
        <f>'Anchor-AI'!O434</f>
        <v>0</v>
      </c>
      <c r="K436" s="131">
        <f>(Summary!$C$58*H436+Summary!$C$59*I436+Summary!$C$60*J436)/Summary!$C$61</f>
        <v>0</v>
      </c>
      <c r="L436" s="131">
        <f>'Anchor-AI'!P434</f>
        <v>0</v>
      </c>
      <c r="M436" s="131">
        <f>'Anchor-AI'!Q434</f>
        <v>0</v>
      </c>
      <c r="N436" s="131">
        <f>'Anchor-AI'!R434</f>
        <v>0</v>
      </c>
      <c r="O436" s="131">
        <f>'Anchor-AI'!S434</f>
        <v>0</v>
      </c>
      <c r="P436" s="131">
        <f>'Anchor-AI'!T434</f>
        <v>0</v>
      </c>
      <c r="Q436" s="131">
        <f>'Anchor-AI'!U434</f>
        <v>0</v>
      </c>
      <c r="R436" s="131">
        <f>'Anchor-AI'!V434</f>
        <v>0</v>
      </c>
      <c r="S436" s="131">
        <f>'Anchor-AI'!W434</f>
        <v>0</v>
      </c>
      <c r="T436" s="131">
        <f>'Anchor-AI'!X434</f>
        <v>0</v>
      </c>
      <c r="U436" s="131">
        <f>10*LOG10(1/((Summary!$C$75/10^(R436/10)+Summary!$C$76/10^(S436/10)+Summary!$C$77/10^(T436/10))/Summary!$C$78))</f>
        <v>0</v>
      </c>
      <c r="V436" s="131">
        <f>'Anchor-AI'!Y434</f>
        <v>0</v>
      </c>
      <c r="W436" s="131">
        <f>'Anchor-AI'!Z434</f>
        <v>0</v>
      </c>
      <c r="X436" s="132">
        <f t="shared" si="32"/>
        <v>0</v>
      </c>
      <c r="Y436" s="133"/>
      <c r="Z436" s="130">
        <f>'Test-AI'!L434</f>
        <v>0</v>
      </c>
      <c r="AA436" s="380">
        <f>'Test-AI'!M434</f>
        <v>0</v>
      </c>
      <c r="AB436" s="380">
        <f>'Test-AI'!N434</f>
        <v>0</v>
      </c>
      <c r="AC436" s="380">
        <f>'Test-AI'!O434</f>
        <v>0</v>
      </c>
      <c r="AD436" s="380">
        <f>(Summary!$C$58*AA436+Summary!$C$59*AB436+Summary!$C$60*AC436)/Summary!$C$61</f>
        <v>0</v>
      </c>
      <c r="AE436" s="380">
        <f>'Test-AI'!P434</f>
        <v>0</v>
      </c>
      <c r="AF436" s="380">
        <f>'Test-AI'!Q434</f>
        <v>0</v>
      </c>
      <c r="AG436" s="380">
        <f>'Test-AI'!R434</f>
        <v>0</v>
      </c>
      <c r="AH436" s="380">
        <f>'Test-AI'!S434</f>
        <v>0</v>
      </c>
      <c r="AI436" s="380">
        <f>'Test-AI'!T434</f>
        <v>0</v>
      </c>
      <c r="AJ436" s="380">
        <f>'Test-AI'!U434</f>
        <v>0</v>
      </c>
      <c r="AK436" s="380">
        <f>'Test-AI'!V434</f>
        <v>0</v>
      </c>
      <c r="AL436" s="380">
        <f>'Test-AI'!W434</f>
        <v>0</v>
      </c>
      <c r="AM436" s="380">
        <f>'Test-AI'!X434</f>
        <v>0</v>
      </c>
      <c r="AN436" s="380">
        <f>10*LOG10(1/((Summary!$C$75/10^(AK436/10)+Summary!$C$76/10^(AL436/10)+Summary!$C$77/10^(AM436/10))/Summary!$C$78))</f>
        <v>0</v>
      </c>
      <c r="AO436" s="131">
        <f>'Test-AI'!Y434</f>
        <v>0</v>
      </c>
      <c r="AP436" s="131">
        <f>'Test-AI'!Z434</f>
        <v>0</v>
      </c>
      <c r="AQ436" s="132">
        <f t="shared" si="33"/>
        <v>0</v>
      </c>
      <c r="AR436" s="134" t="e">
        <f t="shared" si="34"/>
        <v>#DIV/0!</v>
      </c>
      <c r="AS436" s="135" t="e">
        <f t="shared" si="35"/>
        <v>#DIV/0!</v>
      </c>
      <c r="AT436" s="136"/>
      <c r="AU436" s="136"/>
      <c r="AV436" s="495" t="s">
        <v>121</v>
      </c>
      <c r="AW436" s="478" t="e" cm="1">
        <f t="array" ref="AW436">bdRateExtend($G436:$G439,H436:H439,$Z436:$Z439,AA436:AA439)</f>
        <v>#VALUE!</v>
      </c>
      <c r="AX436" s="479" t="e" cm="1">
        <f t="array" ref="AX436">bdRateExtend($G436:$G441,H436:H441,$Z436:$Z441,AA436:AA441)</f>
        <v>#VALUE!</v>
      </c>
      <c r="AY436" s="479" t="e" cm="1">
        <f t="array" ref="AY436">bdRateExtend($G436:$G441,I436:I441,$Z436:$Z441,AB436:AB441)</f>
        <v>#VALUE!</v>
      </c>
      <c r="AZ436" s="496" t="e" cm="1">
        <f t="array" ref="AZ436">bdRateExtend($G436:$G441,J436:J441,$Z436:$Z441,AC436:AC441)</f>
        <v>#VALUE!</v>
      </c>
      <c r="BA436" s="496" t="e" cm="1">
        <f t="array" ref="BA436">bdRateExtend($G436:$G441,K436:K441,$Z436:$Z441,AD436:AD441)</f>
        <v>#VALUE!</v>
      </c>
      <c r="BB436" s="479" t="e">
        <f>(Summary!$C$89*AX436+Summary!$C$90*AY436+Summary!$C$91*AZ436)/Summary!$C$92</f>
        <v>#VALUE!</v>
      </c>
      <c r="BC436" s="478" t="e" cm="1">
        <f t="array" ref="BC436">bdRateExtend($G436:$G439,L436:L439,$Z436:$Z439,AE436:AE439)</f>
        <v>#VALUE!</v>
      </c>
      <c r="BD436" s="475" t="e" cm="1">
        <f t="array" ref="BD436">bdRateExtend($G436:$G441,L436:L441,$Z436:$Z441,AE436:AE441)</f>
        <v>#VALUE!</v>
      </c>
      <c r="BE436" s="478" t="e" cm="1">
        <f t="array" ref="BE436">bdRateExtend($G436:$G439,M436:M439,$Z436:$Z439,AF436:AF439)</f>
        <v>#VALUE!</v>
      </c>
      <c r="BF436" s="475" t="e" cm="1">
        <f t="array" ref="BF436">bdRateExtend($G436:$G441,M436:M441,$Z436:$Z441,AF436:AF441)</f>
        <v>#VALUE!</v>
      </c>
      <c r="BG436" s="474" t="e" cm="1">
        <f t="array" ref="BG436">bdRateExtend($G436:$G439,N436:N439,$Z436:$Z439,AG436:AG439,"None", FALSE,1)</f>
        <v>#VALUE!</v>
      </c>
      <c r="BH436" s="475" t="e" cm="1">
        <f t="array" ref="BH436">bdRateExtend($G436:$G441,N436:N441,$Z436:$Z441,AG436:AG441,"None", FALSE,1)</f>
        <v>#VALUE!</v>
      </c>
      <c r="BI436" s="474" t="e" cm="1">
        <f t="array" ref="BI436">bdRateExtend($G436:$G439,O436:O439,$Z436:$Z439,AH436:AH439,"None", FALSE,1)</f>
        <v>#VALUE!</v>
      </c>
      <c r="BJ436" s="475" t="e" cm="1">
        <f t="array" ref="BJ436">bdRateExtend($G436:$G441,O436:O441,$Z436:$Z441,AH436:AH441,"None", FALSE,1)</f>
        <v>#VALUE!</v>
      </c>
      <c r="BK436" s="478" t="e" cm="1">
        <f t="array" ref="BK436">bdRateExtend($G436:$G439,P436:P439,$Z436:$Z439,AI436:AI439)</f>
        <v>#VALUE!</v>
      </c>
      <c r="BL436" s="475" t="e" cm="1">
        <f t="array" ref="BL436">bdRateExtend($G436:$G441,P436:P441,$Z436:$Z441,AI436:AI441)</f>
        <v>#VALUE!</v>
      </c>
      <c r="BM436" s="478" t="e" cm="1">
        <f t="array" ref="BM436">bdRateExtend($G436:$G439,Q436:Q439,$Z436:$Z439,AJ436:AJ439)</f>
        <v>#VALUE!</v>
      </c>
      <c r="BN436" s="475" t="e" cm="1">
        <f t="array" ref="BN436">bdRateExtend($G436:$G441,Q436:Q441,$Z436:$Z441,AJ436:AJ441)</f>
        <v>#VALUE!</v>
      </c>
      <c r="BO436" s="478" t="e" cm="1">
        <f t="array" ref="BO436">bdRateExtend($G436:$G439,R436:R439,$Z436:$Z439,AK436:AK439)</f>
        <v>#VALUE!</v>
      </c>
      <c r="BP436" s="479" t="e" cm="1">
        <f t="array" ref="BP436">bdRateExtend($G436:$G441,R436:R441,$Z436:$Z441,AK436:AK441)</f>
        <v>#VALUE!</v>
      </c>
      <c r="BQ436" s="479" t="e" cm="1">
        <f t="array" ref="BQ436">bdRateExtend($G436:$G441,S436:S441,$Z436:$Z441,AL436:AL441)</f>
        <v>#VALUE!</v>
      </c>
      <c r="BR436" s="479" t="e" cm="1">
        <f t="array" ref="BR436">bdRateExtend($G436:$G441,T436:T441,$Z436:$Z441,AM436:AM441)</f>
        <v>#VALUE!</v>
      </c>
      <c r="BS436" s="479" t="e" cm="1">
        <f t="array" ref="BS436">bdRateExtend($G436:$G441,U436:U441,$Z436:$Z441,AN436:AN441)</f>
        <v>#VALUE!</v>
      </c>
      <c r="BT436" s="479" t="e">
        <f>(Summary!$C$103*BP436+Summary!$C$104*BQ436+Summary!$C$105*BR436)/Summary!$C$106</f>
        <v>#VALUE!</v>
      </c>
      <c r="BU436" s="462" cm="1">
        <f t="array" ref="BU436">testVMAFRange($G436:$G439,N436:N439,$Z436:$Z439,AG436:AG439)</f>
        <v>0</v>
      </c>
      <c r="BV436" s="464" cm="1">
        <f t="array" ref="BV436">testVMAFRange($G436:$G441,N436:N441,$Z436:$Z441,AG436:AG441)</f>
        <v>0</v>
      </c>
      <c r="BW436" s="462" cm="1">
        <f t="array" ref="BW436">testVMAFRange($G436:$G439,O436:O439,$Z436:$Z439,AH436:AH439)</f>
        <v>0</v>
      </c>
      <c r="BX436" s="464" cm="1">
        <f t="array" ref="BX436">testVMAFRange($G436:$G441,O436:O441,$Z436:$Z441,AH436:AH441)</f>
        <v>0</v>
      </c>
    </row>
    <row r="437" spans="1:76" ht="17" customHeight="1" x14ac:dyDescent="0.35">
      <c r="A437" s="419"/>
      <c r="B437" s="483"/>
      <c r="C437" s="486"/>
      <c r="D437" s="490"/>
      <c r="E437" s="493"/>
      <c r="F437" s="346">
        <v>31</v>
      </c>
      <c r="G437" s="139">
        <f>'Anchor-AI'!L435</f>
        <v>0</v>
      </c>
      <c r="H437" s="140">
        <f>'Anchor-AI'!M435</f>
        <v>0</v>
      </c>
      <c r="I437" s="140">
        <f>'Anchor-AI'!N435</f>
        <v>0</v>
      </c>
      <c r="J437" s="140">
        <f>'Anchor-AI'!O435</f>
        <v>0</v>
      </c>
      <c r="K437" s="140">
        <f>(Summary!$C$58*H437+Summary!$C$59*I437+Summary!$C$60*J437)/Summary!$C$61</f>
        <v>0</v>
      </c>
      <c r="L437" s="140">
        <f>'Anchor-AI'!P435</f>
        <v>0</v>
      </c>
      <c r="M437" s="140">
        <f>'Anchor-AI'!Q435</f>
        <v>0</v>
      </c>
      <c r="N437" s="140">
        <f>'Anchor-AI'!R435</f>
        <v>0</v>
      </c>
      <c r="O437" s="140">
        <f>'Anchor-AI'!S435</f>
        <v>0</v>
      </c>
      <c r="P437" s="140">
        <f>'Anchor-AI'!T435</f>
        <v>0</v>
      </c>
      <c r="Q437" s="140">
        <f>'Anchor-AI'!U435</f>
        <v>0</v>
      </c>
      <c r="R437" s="140">
        <f>'Anchor-AI'!V435</f>
        <v>0</v>
      </c>
      <c r="S437" s="140">
        <f>'Anchor-AI'!W435</f>
        <v>0</v>
      </c>
      <c r="T437" s="140">
        <f>'Anchor-AI'!X435</f>
        <v>0</v>
      </c>
      <c r="U437" s="140">
        <f>10*LOG10(1/((Summary!$C$75/10^(R437/10)+Summary!$C$76/10^(S437/10)+Summary!$C$77/10^(T437/10))/Summary!$C$78))</f>
        <v>0</v>
      </c>
      <c r="V437" s="140">
        <f>'Anchor-AI'!Y435</f>
        <v>0</v>
      </c>
      <c r="W437" s="140">
        <f>'Anchor-AI'!Z435</f>
        <v>0</v>
      </c>
      <c r="X437" s="141">
        <f t="shared" si="32"/>
        <v>0</v>
      </c>
      <c r="Y437" s="133"/>
      <c r="Z437" s="139">
        <f>'Test-AI'!L435</f>
        <v>0</v>
      </c>
      <c r="AA437" s="381">
        <f>'Test-AI'!M435</f>
        <v>0</v>
      </c>
      <c r="AB437" s="381">
        <f>'Test-AI'!N435</f>
        <v>0</v>
      </c>
      <c r="AC437" s="381">
        <f>'Test-AI'!O435</f>
        <v>0</v>
      </c>
      <c r="AD437" s="381">
        <f>(Summary!$C$58*AA437+Summary!$C$59*AB437+Summary!$C$60*AC437)/Summary!$C$61</f>
        <v>0</v>
      </c>
      <c r="AE437" s="381">
        <f>'Test-AI'!P435</f>
        <v>0</v>
      </c>
      <c r="AF437" s="381">
        <f>'Test-AI'!Q435</f>
        <v>0</v>
      </c>
      <c r="AG437" s="381">
        <f>'Test-AI'!R435</f>
        <v>0</v>
      </c>
      <c r="AH437" s="381">
        <f>'Test-AI'!S435</f>
        <v>0</v>
      </c>
      <c r="AI437" s="381">
        <f>'Test-AI'!T435</f>
        <v>0</v>
      </c>
      <c r="AJ437" s="381">
        <f>'Test-AI'!U435</f>
        <v>0</v>
      </c>
      <c r="AK437" s="381">
        <f>'Test-AI'!V435</f>
        <v>0</v>
      </c>
      <c r="AL437" s="381">
        <f>'Test-AI'!W435</f>
        <v>0</v>
      </c>
      <c r="AM437" s="381">
        <f>'Test-AI'!X435</f>
        <v>0</v>
      </c>
      <c r="AN437" s="381">
        <f>10*LOG10(1/((Summary!$C$75/10^(AK437/10)+Summary!$C$76/10^(AL437/10)+Summary!$C$77/10^(AM437/10))/Summary!$C$78))</f>
        <v>0</v>
      </c>
      <c r="AO437" s="140">
        <f>'Test-AI'!Y435</f>
        <v>0</v>
      </c>
      <c r="AP437" s="140">
        <f>'Test-AI'!Z435</f>
        <v>0</v>
      </c>
      <c r="AQ437" s="141">
        <f t="shared" si="33"/>
        <v>0</v>
      </c>
      <c r="AR437" s="142" t="e">
        <f t="shared" si="34"/>
        <v>#DIV/0!</v>
      </c>
      <c r="AS437" s="143" t="e">
        <f t="shared" si="35"/>
        <v>#DIV/0!</v>
      </c>
      <c r="AT437" s="136"/>
      <c r="AU437" s="136"/>
      <c r="AV437" s="467"/>
      <c r="AW437" s="468"/>
      <c r="AX437" s="480"/>
      <c r="AY437" s="480"/>
      <c r="AZ437" s="497"/>
      <c r="BA437" s="497"/>
      <c r="BB437" s="480"/>
      <c r="BC437" s="468"/>
      <c r="BD437" s="476"/>
      <c r="BE437" s="468"/>
      <c r="BF437" s="476"/>
      <c r="BG437" s="469"/>
      <c r="BH437" s="476"/>
      <c r="BI437" s="469"/>
      <c r="BJ437" s="476"/>
      <c r="BK437" s="468"/>
      <c r="BL437" s="476"/>
      <c r="BM437" s="468"/>
      <c r="BN437" s="476"/>
      <c r="BO437" s="468"/>
      <c r="BP437" s="480"/>
      <c r="BQ437" s="480"/>
      <c r="BR437" s="480"/>
      <c r="BS437" s="480"/>
      <c r="BT437" s="480"/>
      <c r="BU437" s="463"/>
      <c r="BV437" s="465"/>
      <c r="BW437" s="463"/>
      <c r="BX437" s="465"/>
    </row>
    <row r="438" spans="1:76" ht="17" customHeight="1" x14ac:dyDescent="0.35">
      <c r="A438" s="419"/>
      <c r="B438" s="483"/>
      <c r="C438" s="486"/>
      <c r="D438" s="490"/>
      <c r="E438" s="493"/>
      <c r="F438" s="346">
        <v>39</v>
      </c>
      <c r="G438" s="139">
        <f>'Anchor-AI'!L436</f>
        <v>0</v>
      </c>
      <c r="H438" s="140">
        <f>'Anchor-AI'!M436</f>
        <v>0</v>
      </c>
      <c r="I438" s="140">
        <f>'Anchor-AI'!N436</f>
        <v>0</v>
      </c>
      <c r="J438" s="140">
        <f>'Anchor-AI'!O436</f>
        <v>0</v>
      </c>
      <c r="K438" s="140">
        <f>(Summary!$C$58*H438+Summary!$C$59*I438+Summary!$C$60*J438)/Summary!$C$61</f>
        <v>0</v>
      </c>
      <c r="L438" s="140">
        <f>'Anchor-AI'!P436</f>
        <v>0</v>
      </c>
      <c r="M438" s="140">
        <f>'Anchor-AI'!Q436</f>
        <v>0</v>
      </c>
      <c r="N438" s="140">
        <f>'Anchor-AI'!R436</f>
        <v>0</v>
      </c>
      <c r="O438" s="140">
        <f>'Anchor-AI'!S436</f>
        <v>0</v>
      </c>
      <c r="P438" s="140">
        <f>'Anchor-AI'!T436</f>
        <v>0</v>
      </c>
      <c r="Q438" s="140">
        <f>'Anchor-AI'!U436</f>
        <v>0</v>
      </c>
      <c r="R438" s="140">
        <f>'Anchor-AI'!V436</f>
        <v>0</v>
      </c>
      <c r="S438" s="140">
        <f>'Anchor-AI'!W436</f>
        <v>0</v>
      </c>
      <c r="T438" s="140">
        <f>'Anchor-AI'!X436</f>
        <v>0</v>
      </c>
      <c r="U438" s="140">
        <f>10*LOG10(1/((Summary!$C$75/10^(R438/10)+Summary!$C$76/10^(S438/10)+Summary!$C$77/10^(T438/10))/Summary!$C$78))</f>
        <v>0</v>
      </c>
      <c r="V438" s="140">
        <f>'Anchor-AI'!Y436</f>
        <v>0</v>
      </c>
      <c r="W438" s="140">
        <f>'Anchor-AI'!Z436</f>
        <v>0</v>
      </c>
      <c r="X438" s="141">
        <f t="shared" si="32"/>
        <v>0</v>
      </c>
      <c r="Y438" s="133"/>
      <c r="Z438" s="139">
        <f>'Test-AI'!L436</f>
        <v>0</v>
      </c>
      <c r="AA438" s="381">
        <f>'Test-AI'!M436</f>
        <v>0</v>
      </c>
      <c r="AB438" s="381">
        <f>'Test-AI'!N436</f>
        <v>0</v>
      </c>
      <c r="AC438" s="381">
        <f>'Test-AI'!O436</f>
        <v>0</v>
      </c>
      <c r="AD438" s="381">
        <f>(Summary!$C$58*AA438+Summary!$C$59*AB438+Summary!$C$60*AC438)/Summary!$C$61</f>
        <v>0</v>
      </c>
      <c r="AE438" s="381">
        <f>'Test-AI'!P436</f>
        <v>0</v>
      </c>
      <c r="AF438" s="381">
        <f>'Test-AI'!Q436</f>
        <v>0</v>
      </c>
      <c r="AG438" s="381">
        <f>'Test-AI'!R436</f>
        <v>0</v>
      </c>
      <c r="AH438" s="381">
        <f>'Test-AI'!S436</f>
        <v>0</v>
      </c>
      <c r="AI438" s="381">
        <f>'Test-AI'!T436</f>
        <v>0</v>
      </c>
      <c r="AJ438" s="381">
        <f>'Test-AI'!U436</f>
        <v>0</v>
      </c>
      <c r="AK438" s="381">
        <f>'Test-AI'!V436</f>
        <v>0</v>
      </c>
      <c r="AL438" s="381">
        <f>'Test-AI'!W436</f>
        <v>0</v>
      </c>
      <c r="AM438" s="381">
        <f>'Test-AI'!X436</f>
        <v>0</v>
      </c>
      <c r="AN438" s="381">
        <f>10*LOG10(1/((Summary!$C$75/10^(AK438/10)+Summary!$C$76/10^(AL438/10)+Summary!$C$77/10^(AM438/10))/Summary!$C$78))</f>
        <v>0</v>
      </c>
      <c r="AO438" s="140">
        <f>'Test-AI'!Y436</f>
        <v>0</v>
      </c>
      <c r="AP438" s="140">
        <f>'Test-AI'!Z436</f>
        <v>0</v>
      </c>
      <c r="AQ438" s="141">
        <f t="shared" si="33"/>
        <v>0</v>
      </c>
      <c r="AR438" s="142" t="e">
        <f t="shared" si="34"/>
        <v>#DIV/0!</v>
      </c>
      <c r="AS438" s="143" t="e">
        <f t="shared" si="35"/>
        <v>#DIV/0!</v>
      </c>
      <c r="AT438" s="136"/>
      <c r="AU438" s="136"/>
      <c r="AV438" s="467" t="s">
        <v>122</v>
      </c>
      <c r="AW438" s="468" t="e" cm="1">
        <f t="array" ref="AW438">bdRateExtend($G437:$G440,H437:H440,$Z437:$Z440,AA437:AA440)</f>
        <v>#VALUE!</v>
      </c>
      <c r="AX438" s="480"/>
      <c r="AY438" s="480"/>
      <c r="AZ438" s="497"/>
      <c r="BA438" s="497"/>
      <c r="BB438" s="480"/>
      <c r="BC438" s="468" t="e" cm="1">
        <f t="array" ref="BC438">bdRateExtend($G437:$G440,L437:L440,$Z437:$Z440,AE437:AE440)</f>
        <v>#VALUE!</v>
      </c>
      <c r="BD438" s="476"/>
      <c r="BE438" s="468" t="e" cm="1">
        <f t="array" ref="BE438">bdRateExtend($G437:$G440,M437:M440,$Z437:$Z440,AF437:AF440)</f>
        <v>#VALUE!</v>
      </c>
      <c r="BF438" s="476"/>
      <c r="BG438" s="469" t="e" cm="1">
        <f t="array" ref="BG438">bdRateExtend($G437:$G440,N437:N440,$Z437:$Z440,AG437:AG440,"None", FALSE,1)</f>
        <v>#VALUE!</v>
      </c>
      <c r="BH438" s="476"/>
      <c r="BI438" s="469" t="e" cm="1">
        <f t="array" ref="BI438">bdRateExtend($G437:$G440,O437:O440,$Z437:$Z440,AH437:AH440,"None", FALSE,1)</f>
        <v>#VALUE!</v>
      </c>
      <c r="BJ438" s="476"/>
      <c r="BK438" s="468" t="e" cm="1">
        <f t="array" ref="BK438">bdRateExtend($G437:$G440,P437:P440,$Z437:$Z440,AI437:AI440)</f>
        <v>#VALUE!</v>
      </c>
      <c r="BL438" s="476"/>
      <c r="BM438" s="468" t="e" cm="1">
        <f t="array" ref="BM438">bdRateExtend($G437:$G440,Q437:Q440,$Z437:$Z440,AJ437:AJ440)</f>
        <v>#VALUE!</v>
      </c>
      <c r="BN438" s="476"/>
      <c r="BO438" s="468" t="e" cm="1">
        <f t="array" ref="BO438">bdRateExtend($G437:$G440,R437:R440,$Z437:$Z440,AK437:AK440)</f>
        <v>#VALUE!</v>
      </c>
      <c r="BP438" s="480"/>
      <c r="BQ438" s="480"/>
      <c r="BR438" s="480"/>
      <c r="BS438" s="480"/>
      <c r="BT438" s="480"/>
      <c r="BU438" s="463" cm="1">
        <f t="array" ref="BU438">testVMAFRange($G437:$G440,N437:N440,$Z437:$Z440,AG437:AG440)</f>
        <v>0</v>
      </c>
      <c r="BV438" s="465"/>
      <c r="BW438" s="463" cm="1">
        <f t="array" ref="BW438">testVMAFRange($G437:$G440,O437:O440,$Z437:$Z440,AH437:AH440)</f>
        <v>0</v>
      </c>
      <c r="BX438" s="465"/>
    </row>
    <row r="439" spans="1:76" ht="17" customHeight="1" x14ac:dyDescent="0.35">
      <c r="A439" s="419"/>
      <c r="B439" s="483"/>
      <c r="C439" s="486"/>
      <c r="D439" s="490"/>
      <c r="E439" s="493"/>
      <c r="F439" s="346">
        <v>47</v>
      </c>
      <c r="G439" s="139">
        <f>'Anchor-AI'!L437</f>
        <v>0</v>
      </c>
      <c r="H439" s="140">
        <f>'Anchor-AI'!M437</f>
        <v>0</v>
      </c>
      <c r="I439" s="140">
        <f>'Anchor-AI'!N437</f>
        <v>0</v>
      </c>
      <c r="J439" s="140">
        <f>'Anchor-AI'!O437</f>
        <v>0</v>
      </c>
      <c r="K439" s="140">
        <f>(Summary!$C$58*H439+Summary!$C$59*I439+Summary!$C$60*J439)/Summary!$C$61</f>
        <v>0</v>
      </c>
      <c r="L439" s="140">
        <f>'Anchor-AI'!P437</f>
        <v>0</v>
      </c>
      <c r="M439" s="140">
        <f>'Anchor-AI'!Q437</f>
        <v>0</v>
      </c>
      <c r="N439" s="140">
        <f>'Anchor-AI'!R437</f>
        <v>0</v>
      </c>
      <c r="O439" s="140">
        <f>'Anchor-AI'!S437</f>
        <v>0</v>
      </c>
      <c r="P439" s="140">
        <f>'Anchor-AI'!T437</f>
        <v>0</v>
      </c>
      <c r="Q439" s="140">
        <f>'Anchor-AI'!U437</f>
        <v>0</v>
      </c>
      <c r="R439" s="140">
        <f>'Anchor-AI'!V437</f>
        <v>0</v>
      </c>
      <c r="S439" s="140">
        <f>'Anchor-AI'!W437</f>
        <v>0</v>
      </c>
      <c r="T439" s="140">
        <f>'Anchor-AI'!X437</f>
        <v>0</v>
      </c>
      <c r="U439" s="140">
        <f>10*LOG10(1/((Summary!$C$75/10^(R439/10)+Summary!$C$76/10^(S439/10)+Summary!$C$77/10^(T439/10))/Summary!$C$78))</f>
        <v>0</v>
      </c>
      <c r="V439" s="140">
        <f>'Anchor-AI'!Y437</f>
        <v>0</v>
      </c>
      <c r="W439" s="140">
        <f>'Anchor-AI'!Z437</f>
        <v>0</v>
      </c>
      <c r="X439" s="141">
        <f t="shared" si="32"/>
        <v>0</v>
      </c>
      <c r="Y439" s="133"/>
      <c r="Z439" s="139">
        <f>'Test-AI'!L437</f>
        <v>0</v>
      </c>
      <c r="AA439" s="381">
        <f>'Test-AI'!M437</f>
        <v>0</v>
      </c>
      <c r="AB439" s="381">
        <f>'Test-AI'!N437</f>
        <v>0</v>
      </c>
      <c r="AC439" s="381">
        <f>'Test-AI'!O437</f>
        <v>0</v>
      </c>
      <c r="AD439" s="381">
        <f>(Summary!$C$58*AA439+Summary!$C$59*AB439+Summary!$C$60*AC439)/Summary!$C$61</f>
        <v>0</v>
      </c>
      <c r="AE439" s="381">
        <f>'Test-AI'!P437</f>
        <v>0</v>
      </c>
      <c r="AF439" s="381">
        <f>'Test-AI'!Q437</f>
        <v>0</v>
      </c>
      <c r="AG439" s="381">
        <f>'Test-AI'!R437</f>
        <v>0</v>
      </c>
      <c r="AH439" s="381">
        <f>'Test-AI'!S437</f>
        <v>0</v>
      </c>
      <c r="AI439" s="381">
        <f>'Test-AI'!T437</f>
        <v>0</v>
      </c>
      <c r="AJ439" s="381">
        <f>'Test-AI'!U437</f>
        <v>0</v>
      </c>
      <c r="AK439" s="381">
        <f>'Test-AI'!V437</f>
        <v>0</v>
      </c>
      <c r="AL439" s="381">
        <f>'Test-AI'!W437</f>
        <v>0</v>
      </c>
      <c r="AM439" s="381">
        <f>'Test-AI'!X437</f>
        <v>0</v>
      </c>
      <c r="AN439" s="381">
        <f>10*LOG10(1/((Summary!$C$75/10^(AK439/10)+Summary!$C$76/10^(AL439/10)+Summary!$C$77/10^(AM439/10))/Summary!$C$78))</f>
        <v>0</v>
      </c>
      <c r="AO439" s="140">
        <f>'Test-AI'!Y437</f>
        <v>0</v>
      </c>
      <c r="AP439" s="140">
        <f>'Test-AI'!Z437</f>
        <v>0</v>
      </c>
      <c r="AQ439" s="141">
        <f t="shared" si="33"/>
        <v>0</v>
      </c>
      <c r="AR439" s="142" t="e">
        <f t="shared" si="34"/>
        <v>#DIV/0!</v>
      </c>
      <c r="AS439" s="143" t="e">
        <f t="shared" si="35"/>
        <v>#DIV/0!</v>
      </c>
      <c r="AT439" s="136"/>
      <c r="AU439" s="136"/>
      <c r="AV439" s="467"/>
      <c r="AW439" s="468"/>
      <c r="AX439" s="480"/>
      <c r="AY439" s="480"/>
      <c r="AZ439" s="497"/>
      <c r="BA439" s="497"/>
      <c r="BB439" s="480"/>
      <c r="BC439" s="468"/>
      <c r="BD439" s="476"/>
      <c r="BE439" s="468"/>
      <c r="BF439" s="476"/>
      <c r="BG439" s="469"/>
      <c r="BH439" s="476"/>
      <c r="BI439" s="469"/>
      <c r="BJ439" s="476"/>
      <c r="BK439" s="468"/>
      <c r="BL439" s="476"/>
      <c r="BM439" s="468"/>
      <c r="BN439" s="476"/>
      <c r="BO439" s="468"/>
      <c r="BP439" s="480"/>
      <c r="BQ439" s="480"/>
      <c r="BR439" s="480"/>
      <c r="BS439" s="480"/>
      <c r="BT439" s="480"/>
      <c r="BU439" s="463"/>
      <c r="BV439" s="465"/>
      <c r="BW439" s="463"/>
      <c r="BX439" s="465"/>
    </row>
    <row r="440" spans="1:76" ht="17" customHeight="1" x14ac:dyDescent="0.35">
      <c r="A440" s="419"/>
      <c r="B440" s="483"/>
      <c r="C440" s="486"/>
      <c r="D440" s="490"/>
      <c r="E440" s="493"/>
      <c r="F440" s="346">
        <v>55</v>
      </c>
      <c r="G440" s="139">
        <f>'Anchor-AI'!L438</f>
        <v>0</v>
      </c>
      <c r="H440" s="140">
        <f>'Anchor-AI'!M438</f>
        <v>0</v>
      </c>
      <c r="I440" s="140">
        <f>'Anchor-AI'!N438</f>
        <v>0</v>
      </c>
      <c r="J440" s="140">
        <f>'Anchor-AI'!O438</f>
        <v>0</v>
      </c>
      <c r="K440" s="140">
        <f>(Summary!$C$58*H440+Summary!$C$59*I440+Summary!$C$60*J440)/Summary!$C$61</f>
        <v>0</v>
      </c>
      <c r="L440" s="140">
        <f>'Anchor-AI'!P438</f>
        <v>0</v>
      </c>
      <c r="M440" s="140">
        <f>'Anchor-AI'!Q438</f>
        <v>0</v>
      </c>
      <c r="N440" s="140">
        <f>'Anchor-AI'!R438</f>
        <v>0</v>
      </c>
      <c r="O440" s="140">
        <f>'Anchor-AI'!S438</f>
        <v>0</v>
      </c>
      <c r="P440" s="140">
        <f>'Anchor-AI'!T438</f>
        <v>0</v>
      </c>
      <c r="Q440" s="140">
        <f>'Anchor-AI'!U438</f>
        <v>0</v>
      </c>
      <c r="R440" s="140">
        <f>'Anchor-AI'!V438</f>
        <v>0</v>
      </c>
      <c r="S440" s="140">
        <f>'Anchor-AI'!W438</f>
        <v>0</v>
      </c>
      <c r="T440" s="140">
        <f>'Anchor-AI'!X438</f>
        <v>0</v>
      </c>
      <c r="U440" s="140">
        <f>10*LOG10(1/((Summary!$C$75/10^(R440/10)+Summary!$C$76/10^(S440/10)+Summary!$C$77/10^(T440/10))/Summary!$C$78))</f>
        <v>0</v>
      </c>
      <c r="V440" s="140">
        <f>'Anchor-AI'!Y438</f>
        <v>0</v>
      </c>
      <c r="W440" s="140">
        <f>'Anchor-AI'!Z438</f>
        <v>0</v>
      </c>
      <c r="X440" s="141">
        <f t="shared" si="32"/>
        <v>0</v>
      </c>
      <c r="Y440" s="133"/>
      <c r="Z440" s="139">
        <f>'Test-AI'!L438</f>
        <v>0</v>
      </c>
      <c r="AA440" s="381">
        <f>'Test-AI'!M438</f>
        <v>0</v>
      </c>
      <c r="AB440" s="381">
        <f>'Test-AI'!N438</f>
        <v>0</v>
      </c>
      <c r="AC440" s="381">
        <f>'Test-AI'!O438</f>
        <v>0</v>
      </c>
      <c r="AD440" s="381">
        <f>(Summary!$C$58*AA440+Summary!$C$59*AB440+Summary!$C$60*AC440)/Summary!$C$61</f>
        <v>0</v>
      </c>
      <c r="AE440" s="381">
        <f>'Test-AI'!P438</f>
        <v>0</v>
      </c>
      <c r="AF440" s="381">
        <f>'Test-AI'!Q438</f>
        <v>0</v>
      </c>
      <c r="AG440" s="381">
        <f>'Test-AI'!R438</f>
        <v>0</v>
      </c>
      <c r="AH440" s="381">
        <f>'Test-AI'!S438</f>
        <v>0</v>
      </c>
      <c r="AI440" s="381">
        <f>'Test-AI'!T438</f>
        <v>0</v>
      </c>
      <c r="AJ440" s="381">
        <f>'Test-AI'!U438</f>
        <v>0</v>
      </c>
      <c r="AK440" s="381">
        <f>'Test-AI'!V438</f>
        <v>0</v>
      </c>
      <c r="AL440" s="381">
        <f>'Test-AI'!W438</f>
        <v>0</v>
      </c>
      <c r="AM440" s="381">
        <f>'Test-AI'!X438</f>
        <v>0</v>
      </c>
      <c r="AN440" s="381">
        <f>10*LOG10(1/((Summary!$C$75/10^(AK440/10)+Summary!$C$76/10^(AL440/10)+Summary!$C$77/10^(AM440/10))/Summary!$C$78))</f>
        <v>0</v>
      </c>
      <c r="AO440" s="140">
        <f>'Test-AI'!Y438</f>
        <v>0</v>
      </c>
      <c r="AP440" s="140">
        <f>'Test-AI'!Z438</f>
        <v>0</v>
      </c>
      <c r="AQ440" s="141">
        <f t="shared" si="33"/>
        <v>0</v>
      </c>
      <c r="AR440" s="142" t="e">
        <f t="shared" si="34"/>
        <v>#DIV/0!</v>
      </c>
      <c r="AS440" s="143" t="e">
        <f t="shared" si="35"/>
        <v>#DIV/0!</v>
      </c>
      <c r="AT440" s="136"/>
      <c r="AU440" s="136"/>
      <c r="AV440" s="467" t="s">
        <v>123</v>
      </c>
      <c r="AW440" s="468" t="e" cm="1">
        <f t="array" ref="AW440">bdRateExtend($G438:$G441,H438:H441,$Z438:$Z441,AA438:AA441)</f>
        <v>#VALUE!</v>
      </c>
      <c r="AX440" s="480"/>
      <c r="AY440" s="480"/>
      <c r="AZ440" s="497"/>
      <c r="BA440" s="497"/>
      <c r="BB440" s="480"/>
      <c r="BC440" s="468" t="e" cm="1">
        <f t="array" ref="BC440">bdRateExtend($G438:$G441,L438:L441,$Z438:$Z441,AE438:AE441)</f>
        <v>#VALUE!</v>
      </c>
      <c r="BD440" s="476"/>
      <c r="BE440" s="468" t="e" cm="1">
        <f t="array" ref="BE440">bdRateExtend($G438:$G441,M438:M441,$Z438:$Z441,AF438:AF441)</f>
        <v>#VALUE!</v>
      </c>
      <c r="BF440" s="476"/>
      <c r="BG440" s="469" t="e" cm="1">
        <f t="array" ref="BG440">bdRateExtend($G438:$G441,N438:N441,$Z438:$Z441,AG438:AG441,"None", FALSE,1)</f>
        <v>#VALUE!</v>
      </c>
      <c r="BH440" s="476"/>
      <c r="BI440" s="469" t="e" cm="1">
        <f t="array" ref="BI440">bdRateExtend($G438:$G441,O438:O441,$Z438:$Z441,AH438:AH441,"None", FALSE,1)</f>
        <v>#VALUE!</v>
      </c>
      <c r="BJ440" s="476"/>
      <c r="BK440" s="468" t="e" cm="1">
        <f t="array" ref="BK440">bdRateExtend($G438:$G441,P438:P441,$Z438:$Z441,AI438:AI441)</f>
        <v>#VALUE!</v>
      </c>
      <c r="BL440" s="476"/>
      <c r="BM440" s="468" t="e" cm="1">
        <f t="array" ref="BM440">bdRateExtend($G438:$G441,Q438:Q441,$Z438:$Z441,AJ438:AJ441)</f>
        <v>#VALUE!</v>
      </c>
      <c r="BN440" s="476"/>
      <c r="BO440" s="468" t="e" cm="1">
        <f t="array" ref="BO440">bdRateExtend($G438:$G441,R438:R441,$Z438:$Z441,AK438:AK441)</f>
        <v>#VALUE!</v>
      </c>
      <c r="BP440" s="480"/>
      <c r="BQ440" s="480"/>
      <c r="BR440" s="480"/>
      <c r="BS440" s="480"/>
      <c r="BT440" s="480"/>
      <c r="BU440" s="463" cm="1">
        <f t="array" ref="BU440">testVMAFRange($G438:$G441,N438:N441,$Z438:$Z441,AG438:AG441)</f>
        <v>0</v>
      </c>
      <c r="BV440" s="465"/>
      <c r="BW440" s="463" cm="1">
        <f t="array" ref="BW440">testVMAFRange($G438:$G441,O438:O441,$Z438:$Z441,AH438:AH441)</f>
        <v>0</v>
      </c>
      <c r="BX440" s="465"/>
    </row>
    <row r="441" spans="1:76" ht="17" customHeight="1" thickBot="1" x14ac:dyDescent="0.4">
      <c r="A441" s="419"/>
      <c r="B441" s="484"/>
      <c r="C441" s="487"/>
      <c r="D441" s="491"/>
      <c r="E441" s="494"/>
      <c r="F441" s="347">
        <v>63</v>
      </c>
      <c r="G441" s="145">
        <f>'Anchor-AI'!L439</f>
        <v>0</v>
      </c>
      <c r="H441" s="146">
        <f>'Anchor-AI'!M439</f>
        <v>0</v>
      </c>
      <c r="I441" s="146">
        <f>'Anchor-AI'!N439</f>
        <v>0</v>
      </c>
      <c r="J441" s="146">
        <f>'Anchor-AI'!O439</f>
        <v>0</v>
      </c>
      <c r="K441" s="146">
        <f>(Summary!$C$58*H441+Summary!$C$59*I441+Summary!$C$60*J441)/Summary!$C$61</f>
        <v>0</v>
      </c>
      <c r="L441" s="146">
        <f>'Anchor-AI'!P439</f>
        <v>0</v>
      </c>
      <c r="M441" s="146">
        <f>'Anchor-AI'!Q439</f>
        <v>0</v>
      </c>
      <c r="N441" s="146">
        <f>'Anchor-AI'!R439</f>
        <v>0</v>
      </c>
      <c r="O441" s="146">
        <f>'Anchor-AI'!S439</f>
        <v>0</v>
      </c>
      <c r="P441" s="146">
        <f>'Anchor-AI'!T439</f>
        <v>0</v>
      </c>
      <c r="Q441" s="146">
        <f>'Anchor-AI'!U439</f>
        <v>0</v>
      </c>
      <c r="R441" s="146">
        <f>'Anchor-AI'!V439</f>
        <v>0</v>
      </c>
      <c r="S441" s="146">
        <f>'Anchor-AI'!W439</f>
        <v>0</v>
      </c>
      <c r="T441" s="146">
        <f>'Anchor-AI'!X439</f>
        <v>0</v>
      </c>
      <c r="U441" s="146">
        <f>10*LOG10(1/((Summary!$C$75/10^(R441/10)+Summary!$C$76/10^(S441/10)+Summary!$C$77/10^(T441/10))/Summary!$C$78))</f>
        <v>0</v>
      </c>
      <c r="V441" s="146">
        <f>'Anchor-AI'!Y439</f>
        <v>0</v>
      </c>
      <c r="W441" s="146">
        <f>'Anchor-AI'!Z439</f>
        <v>0</v>
      </c>
      <c r="X441" s="147">
        <f t="shared" si="32"/>
        <v>0</v>
      </c>
      <c r="Y441" s="151"/>
      <c r="Z441" s="145">
        <f>'Test-AI'!L439</f>
        <v>0</v>
      </c>
      <c r="AA441" s="382">
        <f>'Test-AI'!M439</f>
        <v>0</v>
      </c>
      <c r="AB441" s="382">
        <f>'Test-AI'!N439</f>
        <v>0</v>
      </c>
      <c r="AC441" s="382">
        <f>'Test-AI'!O439</f>
        <v>0</v>
      </c>
      <c r="AD441" s="382">
        <f>(Summary!$C$58*AA441+Summary!$C$59*AB441+Summary!$C$60*AC441)/Summary!$C$61</f>
        <v>0</v>
      </c>
      <c r="AE441" s="382">
        <f>'Test-AI'!P439</f>
        <v>0</v>
      </c>
      <c r="AF441" s="382">
        <f>'Test-AI'!Q439</f>
        <v>0</v>
      </c>
      <c r="AG441" s="382">
        <f>'Test-AI'!R439</f>
        <v>0</v>
      </c>
      <c r="AH441" s="382">
        <f>'Test-AI'!S439</f>
        <v>0</v>
      </c>
      <c r="AI441" s="382">
        <f>'Test-AI'!T439</f>
        <v>0</v>
      </c>
      <c r="AJ441" s="382">
        <f>'Test-AI'!U439</f>
        <v>0</v>
      </c>
      <c r="AK441" s="382">
        <f>'Test-AI'!V439</f>
        <v>0</v>
      </c>
      <c r="AL441" s="382">
        <f>'Test-AI'!W439</f>
        <v>0</v>
      </c>
      <c r="AM441" s="382">
        <f>'Test-AI'!X439</f>
        <v>0</v>
      </c>
      <c r="AN441" s="382">
        <f>10*LOG10(1/((Summary!$C$75/10^(AK441/10)+Summary!$C$76/10^(AL441/10)+Summary!$C$77/10^(AM441/10))/Summary!$C$78))</f>
        <v>0</v>
      </c>
      <c r="AO441" s="386">
        <f>'Test-AI'!Y439</f>
        <v>0</v>
      </c>
      <c r="AP441" s="386">
        <f>'Test-AI'!Z439</f>
        <v>0</v>
      </c>
      <c r="AQ441" s="147">
        <f t="shared" si="33"/>
        <v>0</v>
      </c>
      <c r="AR441" s="148" t="e">
        <f t="shared" si="34"/>
        <v>#DIV/0!</v>
      </c>
      <c r="AS441" s="149" t="e">
        <f t="shared" si="35"/>
        <v>#DIV/0!</v>
      </c>
      <c r="AT441" s="136"/>
      <c r="AU441" s="136"/>
      <c r="AV441" s="470"/>
      <c r="AW441" s="471"/>
      <c r="AX441" s="481"/>
      <c r="AY441" s="481"/>
      <c r="AZ441" s="498"/>
      <c r="BA441" s="498"/>
      <c r="BB441" s="481"/>
      <c r="BC441" s="471"/>
      <c r="BD441" s="477"/>
      <c r="BE441" s="471"/>
      <c r="BF441" s="477"/>
      <c r="BG441" s="472"/>
      <c r="BH441" s="477"/>
      <c r="BI441" s="472"/>
      <c r="BJ441" s="477"/>
      <c r="BK441" s="471"/>
      <c r="BL441" s="477"/>
      <c r="BM441" s="471"/>
      <c r="BN441" s="477"/>
      <c r="BO441" s="471"/>
      <c r="BP441" s="481"/>
      <c r="BQ441" s="481"/>
      <c r="BR441" s="481"/>
      <c r="BS441" s="481"/>
      <c r="BT441" s="481"/>
      <c r="BU441" s="473"/>
      <c r="BV441" s="466"/>
      <c r="BW441" s="473"/>
      <c r="BX441" s="466"/>
    </row>
    <row r="442" spans="1:76" ht="17" customHeight="1" x14ac:dyDescent="0.35">
      <c r="A442" s="419"/>
      <c r="B442" s="482" t="s">
        <v>22</v>
      </c>
      <c r="C442" s="485" t="s">
        <v>318</v>
      </c>
      <c r="D442" s="489">
        <v>29.97</v>
      </c>
      <c r="E442" s="492">
        <v>8</v>
      </c>
      <c r="F442" s="345">
        <v>23</v>
      </c>
      <c r="G442" s="130">
        <f>'Anchor-AI'!L440</f>
        <v>0</v>
      </c>
      <c r="H442" s="131">
        <f>'Anchor-AI'!M440</f>
        <v>0</v>
      </c>
      <c r="I442" s="131">
        <f>'Anchor-AI'!N440</f>
        <v>0</v>
      </c>
      <c r="J442" s="131">
        <f>'Anchor-AI'!O440</f>
        <v>0</v>
      </c>
      <c r="K442" s="131">
        <f>(Summary!$C$58*H442+Summary!$C$59*I442+Summary!$C$60*J442)/Summary!$C$61</f>
        <v>0</v>
      </c>
      <c r="L442" s="131">
        <f>'Anchor-AI'!P440</f>
        <v>0</v>
      </c>
      <c r="M442" s="131">
        <f>'Anchor-AI'!Q440</f>
        <v>0</v>
      </c>
      <c r="N442" s="131">
        <f>'Anchor-AI'!R440</f>
        <v>0</v>
      </c>
      <c r="O442" s="131">
        <f>'Anchor-AI'!S440</f>
        <v>0</v>
      </c>
      <c r="P442" s="131">
        <f>'Anchor-AI'!T440</f>
        <v>0</v>
      </c>
      <c r="Q442" s="131">
        <f>'Anchor-AI'!U440</f>
        <v>0</v>
      </c>
      <c r="R442" s="131">
        <f>'Anchor-AI'!V440</f>
        <v>0</v>
      </c>
      <c r="S442" s="131">
        <f>'Anchor-AI'!W440</f>
        <v>0</v>
      </c>
      <c r="T442" s="131">
        <f>'Anchor-AI'!X440</f>
        <v>0</v>
      </c>
      <c r="U442" s="131">
        <f>10*LOG10(1/((Summary!$C$75/10^(R442/10)+Summary!$C$76/10^(S442/10)+Summary!$C$77/10^(T442/10))/Summary!$C$78))</f>
        <v>0</v>
      </c>
      <c r="V442" s="131">
        <f>'Anchor-AI'!Y440</f>
        <v>0</v>
      </c>
      <c r="W442" s="131">
        <f>'Anchor-AI'!Z440</f>
        <v>0</v>
      </c>
      <c r="X442" s="132">
        <f t="shared" si="32"/>
        <v>0</v>
      </c>
      <c r="Y442" s="133"/>
      <c r="Z442" s="130">
        <f>'Test-AI'!L440</f>
        <v>0</v>
      </c>
      <c r="AA442" s="380">
        <f>'Test-AI'!M440</f>
        <v>0</v>
      </c>
      <c r="AB442" s="380">
        <f>'Test-AI'!N440</f>
        <v>0</v>
      </c>
      <c r="AC442" s="380">
        <f>'Test-AI'!O440</f>
        <v>0</v>
      </c>
      <c r="AD442" s="380">
        <f>(Summary!$C$58*AA442+Summary!$C$59*AB442+Summary!$C$60*AC442)/Summary!$C$61</f>
        <v>0</v>
      </c>
      <c r="AE442" s="380">
        <f>'Test-AI'!P440</f>
        <v>0</v>
      </c>
      <c r="AF442" s="380">
        <f>'Test-AI'!Q440</f>
        <v>0</v>
      </c>
      <c r="AG442" s="380">
        <f>'Test-AI'!R440</f>
        <v>0</v>
      </c>
      <c r="AH442" s="380">
        <f>'Test-AI'!S440</f>
        <v>0</v>
      </c>
      <c r="AI442" s="380">
        <f>'Test-AI'!T440</f>
        <v>0</v>
      </c>
      <c r="AJ442" s="380">
        <f>'Test-AI'!U440</f>
        <v>0</v>
      </c>
      <c r="AK442" s="380">
        <f>'Test-AI'!V440</f>
        <v>0</v>
      </c>
      <c r="AL442" s="380">
        <f>'Test-AI'!W440</f>
        <v>0</v>
      </c>
      <c r="AM442" s="380">
        <f>'Test-AI'!X440</f>
        <v>0</v>
      </c>
      <c r="AN442" s="380">
        <f>10*LOG10(1/((Summary!$C$75/10^(AK442/10)+Summary!$C$76/10^(AL442/10)+Summary!$C$77/10^(AM442/10))/Summary!$C$78))</f>
        <v>0</v>
      </c>
      <c r="AO442" s="131">
        <f>'Test-AI'!Y440</f>
        <v>0</v>
      </c>
      <c r="AP442" s="131">
        <f>'Test-AI'!Z440</f>
        <v>0</v>
      </c>
      <c r="AQ442" s="132">
        <f t="shared" si="33"/>
        <v>0</v>
      </c>
      <c r="AR442" s="134" t="e">
        <f t="shared" si="34"/>
        <v>#DIV/0!</v>
      </c>
      <c r="AS442" s="135" t="e">
        <f t="shared" si="35"/>
        <v>#DIV/0!</v>
      </c>
      <c r="AT442" s="136"/>
      <c r="AU442" s="136"/>
      <c r="AV442" s="495" t="s">
        <v>121</v>
      </c>
      <c r="AW442" s="478" t="e" cm="1">
        <f t="array" ref="AW442">bdRateExtend($G442:$G445,H442:H445,$Z442:$Z445,AA442:AA445)</f>
        <v>#VALUE!</v>
      </c>
      <c r="AX442" s="479" t="e" cm="1">
        <f t="array" ref="AX442">bdRateExtend($G442:$G447,H442:H447,$Z442:$Z447,AA442:AA447)</f>
        <v>#VALUE!</v>
      </c>
      <c r="AY442" s="479" t="e" cm="1">
        <f t="array" ref="AY442">bdRateExtend($G442:$G447,I442:I447,$Z442:$Z447,AB442:AB447)</f>
        <v>#VALUE!</v>
      </c>
      <c r="AZ442" s="496" t="e" cm="1">
        <f t="array" ref="AZ442">bdRateExtend($G442:$G447,J442:J447,$Z442:$Z447,AC442:AC447)</f>
        <v>#VALUE!</v>
      </c>
      <c r="BA442" s="496" t="e" cm="1">
        <f t="array" ref="BA442">bdRateExtend($G442:$G447,K442:K447,$Z442:$Z447,AD442:AD447)</f>
        <v>#VALUE!</v>
      </c>
      <c r="BB442" s="479" t="e">
        <f>(Summary!$C$89*AX442+Summary!$C$90*AY442+Summary!$C$91*AZ442)/Summary!$C$92</f>
        <v>#VALUE!</v>
      </c>
      <c r="BC442" s="478" t="e" cm="1">
        <f t="array" ref="BC442">bdRateExtend($G442:$G445,L442:L445,$Z442:$Z445,AE442:AE445)</f>
        <v>#VALUE!</v>
      </c>
      <c r="BD442" s="475" t="e" cm="1">
        <f t="array" ref="BD442">bdRateExtend($G442:$G447,L442:L447,$Z442:$Z447,AE442:AE447)</f>
        <v>#VALUE!</v>
      </c>
      <c r="BE442" s="478" t="e" cm="1">
        <f t="array" ref="BE442">bdRateExtend($G442:$G445,M442:M445,$Z442:$Z445,AF442:AF445)</f>
        <v>#VALUE!</v>
      </c>
      <c r="BF442" s="475" t="e" cm="1">
        <f t="array" ref="BF442">bdRateExtend($G442:$G447,M442:M447,$Z442:$Z447,AF442:AF447)</f>
        <v>#VALUE!</v>
      </c>
      <c r="BG442" s="474" t="e" cm="1">
        <f t="array" ref="BG442">bdRateExtend($G442:$G445,N442:N445,$Z442:$Z445,AG442:AG445,"None", FALSE,1)</f>
        <v>#VALUE!</v>
      </c>
      <c r="BH442" s="475" t="e" cm="1">
        <f t="array" ref="BH442">bdRateExtend($G442:$G447,N442:N447,$Z442:$Z447,AG442:AG447,"None", FALSE,1)</f>
        <v>#VALUE!</v>
      </c>
      <c r="BI442" s="474" t="e" cm="1">
        <f t="array" ref="BI442">bdRateExtend($G442:$G445,O442:O445,$Z442:$Z445,AH442:AH445,"None", FALSE,1)</f>
        <v>#VALUE!</v>
      </c>
      <c r="BJ442" s="475" t="e" cm="1">
        <f t="array" ref="BJ442">bdRateExtend($G442:$G447,O442:O447,$Z442:$Z447,AH442:AH447,"None", FALSE,1)</f>
        <v>#VALUE!</v>
      </c>
      <c r="BK442" s="478" t="e" cm="1">
        <f t="array" ref="BK442">bdRateExtend($G442:$G445,P442:P445,$Z442:$Z445,AI442:AI445)</f>
        <v>#VALUE!</v>
      </c>
      <c r="BL442" s="475" t="e" cm="1">
        <f t="array" ref="BL442">bdRateExtend($G442:$G447,P442:P447,$Z442:$Z447,AI442:AI447)</f>
        <v>#VALUE!</v>
      </c>
      <c r="BM442" s="478" t="e" cm="1">
        <f t="array" ref="BM442">bdRateExtend($G442:$G445,Q442:Q445,$Z442:$Z445,AJ442:AJ445)</f>
        <v>#VALUE!</v>
      </c>
      <c r="BN442" s="475" t="e" cm="1">
        <f t="array" ref="BN442">bdRateExtend($G442:$G447,Q442:Q447,$Z442:$Z447,AJ442:AJ447)</f>
        <v>#VALUE!</v>
      </c>
      <c r="BO442" s="478" t="e" cm="1">
        <f t="array" ref="BO442">bdRateExtend($G442:$G445,R442:R445,$Z442:$Z445,AK442:AK445)</f>
        <v>#VALUE!</v>
      </c>
      <c r="BP442" s="479" t="e" cm="1">
        <f t="array" ref="BP442">bdRateExtend($G442:$G447,R442:R447,$Z442:$Z447,AK442:AK447)</f>
        <v>#VALUE!</v>
      </c>
      <c r="BQ442" s="479" t="e" cm="1">
        <f t="array" ref="BQ442">bdRateExtend($G442:$G447,S442:S447,$Z442:$Z447,AL442:AL447)</f>
        <v>#VALUE!</v>
      </c>
      <c r="BR442" s="479" t="e" cm="1">
        <f t="array" ref="BR442">bdRateExtend($G442:$G447,T442:T447,$Z442:$Z447,AM442:AM447)</f>
        <v>#VALUE!</v>
      </c>
      <c r="BS442" s="479" t="e" cm="1">
        <f t="array" ref="BS442">bdRateExtend($G442:$G447,U442:U447,$Z442:$Z447,AN442:AN447)</f>
        <v>#VALUE!</v>
      </c>
      <c r="BT442" s="479" t="e">
        <f>(Summary!$C$103*BP442+Summary!$C$104*BQ442+Summary!$C$105*BR442)/Summary!$C$106</f>
        <v>#VALUE!</v>
      </c>
      <c r="BU442" s="462" cm="1">
        <f t="array" ref="BU442">testVMAFRange($G442:$G445,N442:N445,$Z442:$Z445,AG442:AG445)</f>
        <v>0</v>
      </c>
      <c r="BV442" s="464" cm="1">
        <f t="array" ref="BV442">testVMAFRange($G442:$G447,N442:N447,$Z442:$Z447,AG442:AG447)</f>
        <v>0</v>
      </c>
      <c r="BW442" s="462" cm="1">
        <f t="array" ref="BW442">testVMAFRange($G442:$G445,O442:O445,$Z442:$Z445,AH442:AH445)</f>
        <v>0</v>
      </c>
      <c r="BX442" s="464" cm="1">
        <f t="array" ref="BX442">testVMAFRange($G442:$G447,O442:O447,$Z442:$Z447,AH442:AH447)</f>
        <v>0</v>
      </c>
    </row>
    <row r="443" spans="1:76" ht="17" customHeight="1" x14ac:dyDescent="0.35">
      <c r="A443" s="419"/>
      <c r="B443" s="483"/>
      <c r="C443" s="486"/>
      <c r="D443" s="490"/>
      <c r="E443" s="493"/>
      <c r="F443" s="346">
        <v>31</v>
      </c>
      <c r="G443" s="139">
        <f>'Anchor-AI'!L441</f>
        <v>0</v>
      </c>
      <c r="H443" s="140">
        <f>'Anchor-AI'!M441</f>
        <v>0</v>
      </c>
      <c r="I443" s="140">
        <f>'Anchor-AI'!N441</f>
        <v>0</v>
      </c>
      <c r="J443" s="140">
        <f>'Anchor-AI'!O441</f>
        <v>0</v>
      </c>
      <c r="K443" s="140">
        <f>(Summary!$C$58*H443+Summary!$C$59*I443+Summary!$C$60*J443)/Summary!$C$61</f>
        <v>0</v>
      </c>
      <c r="L443" s="140">
        <f>'Anchor-AI'!P441</f>
        <v>0</v>
      </c>
      <c r="M443" s="140">
        <f>'Anchor-AI'!Q441</f>
        <v>0</v>
      </c>
      <c r="N443" s="140">
        <f>'Anchor-AI'!R441</f>
        <v>0</v>
      </c>
      <c r="O443" s="140">
        <f>'Anchor-AI'!S441</f>
        <v>0</v>
      </c>
      <c r="P443" s="140">
        <f>'Anchor-AI'!T441</f>
        <v>0</v>
      </c>
      <c r="Q443" s="140">
        <f>'Anchor-AI'!U441</f>
        <v>0</v>
      </c>
      <c r="R443" s="140">
        <f>'Anchor-AI'!V441</f>
        <v>0</v>
      </c>
      <c r="S443" s="140">
        <f>'Anchor-AI'!W441</f>
        <v>0</v>
      </c>
      <c r="T443" s="140">
        <f>'Anchor-AI'!X441</f>
        <v>0</v>
      </c>
      <c r="U443" s="140">
        <f>10*LOG10(1/((Summary!$C$75/10^(R443/10)+Summary!$C$76/10^(S443/10)+Summary!$C$77/10^(T443/10))/Summary!$C$78))</f>
        <v>0</v>
      </c>
      <c r="V443" s="140">
        <f>'Anchor-AI'!Y441</f>
        <v>0</v>
      </c>
      <c r="W443" s="140">
        <f>'Anchor-AI'!Z441</f>
        <v>0</v>
      </c>
      <c r="X443" s="141">
        <f t="shared" si="32"/>
        <v>0</v>
      </c>
      <c r="Y443" s="133"/>
      <c r="Z443" s="139">
        <f>'Test-AI'!L441</f>
        <v>0</v>
      </c>
      <c r="AA443" s="381">
        <f>'Test-AI'!M441</f>
        <v>0</v>
      </c>
      <c r="AB443" s="381">
        <f>'Test-AI'!N441</f>
        <v>0</v>
      </c>
      <c r="AC443" s="381">
        <f>'Test-AI'!O441</f>
        <v>0</v>
      </c>
      <c r="AD443" s="381">
        <f>(Summary!$C$58*AA443+Summary!$C$59*AB443+Summary!$C$60*AC443)/Summary!$C$61</f>
        <v>0</v>
      </c>
      <c r="AE443" s="381">
        <f>'Test-AI'!P441</f>
        <v>0</v>
      </c>
      <c r="AF443" s="381">
        <f>'Test-AI'!Q441</f>
        <v>0</v>
      </c>
      <c r="AG443" s="381">
        <f>'Test-AI'!R441</f>
        <v>0</v>
      </c>
      <c r="AH443" s="381">
        <f>'Test-AI'!S441</f>
        <v>0</v>
      </c>
      <c r="AI443" s="381">
        <f>'Test-AI'!T441</f>
        <v>0</v>
      </c>
      <c r="AJ443" s="381">
        <f>'Test-AI'!U441</f>
        <v>0</v>
      </c>
      <c r="AK443" s="381">
        <f>'Test-AI'!V441</f>
        <v>0</v>
      </c>
      <c r="AL443" s="381">
        <f>'Test-AI'!W441</f>
        <v>0</v>
      </c>
      <c r="AM443" s="381">
        <f>'Test-AI'!X441</f>
        <v>0</v>
      </c>
      <c r="AN443" s="381">
        <f>10*LOG10(1/((Summary!$C$75/10^(AK443/10)+Summary!$C$76/10^(AL443/10)+Summary!$C$77/10^(AM443/10))/Summary!$C$78))</f>
        <v>0</v>
      </c>
      <c r="AO443" s="140">
        <f>'Test-AI'!Y441</f>
        <v>0</v>
      </c>
      <c r="AP443" s="140">
        <f>'Test-AI'!Z441</f>
        <v>0</v>
      </c>
      <c r="AQ443" s="141">
        <f t="shared" si="33"/>
        <v>0</v>
      </c>
      <c r="AR443" s="142" t="e">
        <f t="shared" si="34"/>
        <v>#DIV/0!</v>
      </c>
      <c r="AS443" s="143" t="e">
        <f t="shared" si="35"/>
        <v>#DIV/0!</v>
      </c>
      <c r="AT443" s="136"/>
      <c r="AU443" s="136"/>
      <c r="AV443" s="467"/>
      <c r="AW443" s="468"/>
      <c r="AX443" s="480"/>
      <c r="AY443" s="480"/>
      <c r="AZ443" s="497"/>
      <c r="BA443" s="497"/>
      <c r="BB443" s="480"/>
      <c r="BC443" s="468"/>
      <c r="BD443" s="476"/>
      <c r="BE443" s="468"/>
      <c r="BF443" s="476"/>
      <c r="BG443" s="469"/>
      <c r="BH443" s="476"/>
      <c r="BI443" s="469"/>
      <c r="BJ443" s="476"/>
      <c r="BK443" s="468"/>
      <c r="BL443" s="476"/>
      <c r="BM443" s="468"/>
      <c r="BN443" s="476"/>
      <c r="BO443" s="468"/>
      <c r="BP443" s="480"/>
      <c r="BQ443" s="480"/>
      <c r="BR443" s="480"/>
      <c r="BS443" s="480"/>
      <c r="BT443" s="480"/>
      <c r="BU443" s="463"/>
      <c r="BV443" s="465"/>
      <c r="BW443" s="463"/>
      <c r="BX443" s="465"/>
    </row>
    <row r="444" spans="1:76" ht="17" customHeight="1" x14ac:dyDescent="0.35">
      <c r="A444" s="419"/>
      <c r="B444" s="483"/>
      <c r="C444" s="486"/>
      <c r="D444" s="490"/>
      <c r="E444" s="493"/>
      <c r="F444" s="346">
        <v>39</v>
      </c>
      <c r="G444" s="139">
        <f>'Anchor-AI'!L442</f>
        <v>0</v>
      </c>
      <c r="H444" s="140">
        <f>'Anchor-AI'!M442</f>
        <v>0</v>
      </c>
      <c r="I444" s="140">
        <f>'Anchor-AI'!N442</f>
        <v>0</v>
      </c>
      <c r="J444" s="140">
        <f>'Anchor-AI'!O442</f>
        <v>0</v>
      </c>
      <c r="K444" s="140">
        <f>(Summary!$C$58*H444+Summary!$C$59*I444+Summary!$C$60*J444)/Summary!$C$61</f>
        <v>0</v>
      </c>
      <c r="L444" s="140">
        <f>'Anchor-AI'!P442</f>
        <v>0</v>
      </c>
      <c r="M444" s="140">
        <f>'Anchor-AI'!Q442</f>
        <v>0</v>
      </c>
      <c r="N444" s="140">
        <f>'Anchor-AI'!R442</f>
        <v>0</v>
      </c>
      <c r="O444" s="140">
        <f>'Anchor-AI'!S442</f>
        <v>0</v>
      </c>
      <c r="P444" s="140">
        <f>'Anchor-AI'!T442</f>
        <v>0</v>
      </c>
      <c r="Q444" s="140">
        <f>'Anchor-AI'!U442</f>
        <v>0</v>
      </c>
      <c r="R444" s="140">
        <f>'Anchor-AI'!V442</f>
        <v>0</v>
      </c>
      <c r="S444" s="140">
        <f>'Anchor-AI'!W442</f>
        <v>0</v>
      </c>
      <c r="T444" s="140">
        <f>'Anchor-AI'!X442</f>
        <v>0</v>
      </c>
      <c r="U444" s="140">
        <f>10*LOG10(1/((Summary!$C$75/10^(R444/10)+Summary!$C$76/10^(S444/10)+Summary!$C$77/10^(T444/10))/Summary!$C$78))</f>
        <v>0</v>
      </c>
      <c r="V444" s="140">
        <f>'Anchor-AI'!Y442</f>
        <v>0</v>
      </c>
      <c r="W444" s="140">
        <f>'Anchor-AI'!Z442</f>
        <v>0</v>
      </c>
      <c r="X444" s="141">
        <f t="shared" si="32"/>
        <v>0</v>
      </c>
      <c r="Y444" s="133"/>
      <c r="Z444" s="139">
        <f>'Test-AI'!L442</f>
        <v>0</v>
      </c>
      <c r="AA444" s="381">
        <f>'Test-AI'!M442</f>
        <v>0</v>
      </c>
      <c r="AB444" s="381">
        <f>'Test-AI'!N442</f>
        <v>0</v>
      </c>
      <c r="AC444" s="381">
        <f>'Test-AI'!O442</f>
        <v>0</v>
      </c>
      <c r="AD444" s="381">
        <f>(Summary!$C$58*AA444+Summary!$C$59*AB444+Summary!$C$60*AC444)/Summary!$C$61</f>
        <v>0</v>
      </c>
      <c r="AE444" s="381">
        <f>'Test-AI'!P442</f>
        <v>0</v>
      </c>
      <c r="AF444" s="381">
        <f>'Test-AI'!Q442</f>
        <v>0</v>
      </c>
      <c r="AG444" s="381">
        <f>'Test-AI'!R442</f>
        <v>0</v>
      </c>
      <c r="AH444" s="381">
        <f>'Test-AI'!S442</f>
        <v>0</v>
      </c>
      <c r="AI444" s="381">
        <f>'Test-AI'!T442</f>
        <v>0</v>
      </c>
      <c r="AJ444" s="381">
        <f>'Test-AI'!U442</f>
        <v>0</v>
      </c>
      <c r="AK444" s="381">
        <f>'Test-AI'!V442</f>
        <v>0</v>
      </c>
      <c r="AL444" s="381">
        <f>'Test-AI'!W442</f>
        <v>0</v>
      </c>
      <c r="AM444" s="381">
        <f>'Test-AI'!X442</f>
        <v>0</v>
      </c>
      <c r="AN444" s="381">
        <f>10*LOG10(1/((Summary!$C$75/10^(AK444/10)+Summary!$C$76/10^(AL444/10)+Summary!$C$77/10^(AM444/10))/Summary!$C$78))</f>
        <v>0</v>
      </c>
      <c r="AO444" s="140">
        <f>'Test-AI'!Y442</f>
        <v>0</v>
      </c>
      <c r="AP444" s="140">
        <f>'Test-AI'!Z442</f>
        <v>0</v>
      </c>
      <c r="AQ444" s="141">
        <f t="shared" si="33"/>
        <v>0</v>
      </c>
      <c r="AR444" s="142" t="e">
        <f t="shared" si="34"/>
        <v>#DIV/0!</v>
      </c>
      <c r="AS444" s="143" t="e">
        <f t="shared" si="35"/>
        <v>#DIV/0!</v>
      </c>
      <c r="AT444" s="136"/>
      <c r="AU444" s="136"/>
      <c r="AV444" s="467" t="s">
        <v>122</v>
      </c>
      <c r="AW444" s="468" t="e" cm="1">
        <f t="array" ref="AW444">bdRateExtend($G443:$G446,H443:H446,$Z443:$Z446,AA443:AA446)</f>
        <v>#VALUE!</v>
      </c>
      <c r="AX444" s="480"/>
      <c r="AY444" s="480"/>
      <c r="AZ444" s="497"/>
      <c r="BA444" s="497"/>
      <c r="BB444" s="480"/>
      <c r="BC444" s="468" t="e" cm="1">
        <f t="array" ref="BC444">bdRateExtend($G443:$G446,L443:L446,$Z443:$Z446,AE443:AE446)</f>
        <v>#VALUE!</v>
      </c>
      <c r="BD444" s="476"/>
      <c r="BE444" s="468" t="e" cm="1">
        <f t="array" ref="BE444">bdRateExtend($G443:$G446,M443:M446,$Z443:$Z446,AF443:AF446)</f>
        <v>#VALUE!</v>
      </c>
      <c r="BF444" s="476"/>
      <c r="BG444" s="469" t="e" cm="1">
        <f t="array" ref="BG444">bdRateExtend($G443:$G446,N443:N446,$Z443:$Z446,AG443:AG446,"None", FALSE,1)</f>
        <v>#VALUE!</v>
      </c>
      <c r="BH444" s="476"/>
      <c r="BI444" s="469" t="e" cm="1">
        <f t="array" ref="BI444">bdRateExtend($G443:$G446,O443:O446,$Z443:$Z446,AH443:AH446,"None", FALSE,1)</f>
        <v>#VALUE!</v>
      </c>
      <c r="BJ444" s="476"/>
      <c r="BK444" s="468" t="e" cm="1">
        <f t="array" ref="BK444">bdRateExtend($G443:$G446,P443:P446,$Z443:$Z446,AI443:AI446)</f>
        <v>#VALUE!</v>
      </c>
      <c r="BL444" s="476"/>
      <c r="BM444" s="468" t="e" cm="1">
        <f t="array" ref="BM444">bdRateExtend($G443:$G446,Q443:Q446,$Z443:$Z446,AJ443:AJ446)</f>
        <v>#VALUE!</v>
      </c>
      <c r="BN444" s="476"/>
      <c r="BO444" s="468" t="e" cm="1">
        <f t="array" ref="BO444">bdRateExtend($G443:$G446,R443:R446,$Z443:$Z446,AK443:AK446)</f>
        <v>#VALUE!</v>
      </c>
      <c r="BP444" s="480"/>
      <c r="BQ444" s="480"/>
      <c r="BR444" s="480"/>
      <c r="BS444" s="480"/>
      <c r="BT444" s="480"/>
      <c r="BU444" s="463" cm="1">
        <f t="array" ref="BU444">testVMAFRange($G443:$G446,N443:N446,$Z443:$Z446,AG443:AG446)</f>
        <v>0</v>
      </c>
      <c r="BV444" s="465"/>
      <c r="BW444" s="463" cm="1">
        <f t="array" ref="BW444">testVMAFRange($G443:$G446,O443:O446,$Z443:$Z446,AH443:AH446)</f>
        <v>0</v>
      </c>
      <c r="BX444" s="465"/>
    </row>
    <row r="445" spans="1:76" ht="17" customHeight="1" x14ac:dyDescent="0.35">
      <c r="A445" s="419"/>
      <c r="B445" s="483"/>
      <c r="C445" s="486"/>
      <c r="D445" s="490"/>
      <c r="E445" s="493"/>
      <c r="F445" s="346">
        <v>47</v>
      </c>
      <c r="G445" s="139">
        <f>'Anchor-AI'!L443</f>
        <v>0</v>
      </c>
      <c r="H445" s="140">
        <f>'Anchor-AI'!M443</f>
        <v>0</v>
      </c>
      <c r="I445" s="140">
        <f>'Anchor-AI'!N443</f>
        <v>0</v>
      </c>
      <c r="J445" s="140">
        <f>'Anchor-AI'!O443</f>
        <v>0</v>
      </c>
      <c r="K445" s="140">
        <f>(Summary!$C$58*H445+Summary!$C$59*I445+Summary!$C$60*J445)/Summary!$C$61</f>
        <v>0</v>
      </c>
      <c r="L445" s="140">
        <f>'Anchor-AI'!P443</f>
        <v>0</v>
      </c>
      <c r="M445" s="140">
        <f>'Anchor-AI'!Q443</f>
        <v>0</v>
      </c>
      <c r="N445" s="140">
        <f>'Anchor-AI'!R443</f>
        <v>0</v>
      </c>
      <c r="O445" s="140">
        <f>'Anchor-AI'!S443</f>
        <v>0</v>
      </c>
      <c r="P445" s="140">
        <f>'Anchor-AI'!T443</f>
        <v>0</v>
      </c>
      <c r="Q445" s="140">
        <f>'Anchor-AI'!U443</f>
        <v>0</v>
      </c>
      <c r="R445" s="140">
        <f>'Anchor-AI'!V443</f>
        <v>0</v>
      </c>
      <c r="S445" s="140">
        <f>'Anchor-AI'!W443</f>
        <v>0</v>
      </c>
      <c r="T445" s="140">
        <f>'Anchor-AI'!X443</f>
        <v>0</v>
      </c>
      <c r="U445" s="140">
        <f>10*LOG10(1/((Summary!$C$75/10^(R445/10)+Summary!$C$76/10^(S445/10)+Summary!$C$77/10^(T445/10))/Summary!$C$78))</f>
        <v>0</v>
      </c>
      <c r="V445" s="140">
        <f>'Anchor-AI'!Y443</f>
        <v>0</v>
      </c>
      <c r="W445" s="140">
        <f>'Anchor-AI'!Z443</f>
        <v>0</v>
      </c>
      <c r="X445" s="141">
        <f t="shared" si="32"/>
        <v>0</v>
      </c>
      <c r="Y445" s="133"/>
      <c r="Z445" s="139">
        <f>'Test-AI'!L443</f>
        <v>0</v>
      </c>
      <c r="AA445" s="381">
        <f>'Test-AI'!M443</f>
        <v>0</v>
      </c>
      <c r="AB445" s="381">
        <f>'Test-AI'!N443</f>
        <v>0</v>
      </c>
      <c r="AC445" s="381">
        <f>'Test-AI'!O443</f>
        <v>0</v>
      </c>
      <c r="AD445" s="381">
        <f>(Summary!$C$58*AA445+Summary!$C$59*AB445+Summary!$C$60*AC445)/Summary!$C$61</f>
        <v>0</v>
      </c>
      <c r="AE445" s="381">
        <f>'Test-AI'!P443</f>
        <v>0</v>
      </c>
      <c r="AF445" s="381">
        <f>'Test-AI'!Q443</f>
        <v>0</v>
      </c>
      <c r="AG445" s="381">
        <f>'Test-AI'!R443</f>
        <v>0</v>
      </c>
      <c r="AH445" s="381">
        <f>'Test-AI'!S443</f>
        <v>0</v>
      </c>
      <c r="AI445" s="381">
        <f>'Test-AI'!T443</f>
        <v>0</v>
      </c>
      <c r="AJ445" s="381">
        <f>'Test-AI'!U443</f>
        <v>0</v>
      </c>
      <c r="AK445" s="381">
        <f>'Test-AI'!V443</f>
        <v>0</v>
      </c>
      <c r="AL445" s="381">
        <f>'Test-AI'!W443</f>
        <v>0</v>
      </c>
      <c r="AM445" s="381">
        <f>'Test-AI'!X443</f>
        <v>0</v>
      </c>
      <c r="AN445" s="381">
        <f>10*LOG10(1/((Summary!$C$75/10^(AK445/10)+Summary!$C$76/10^(AL445/10)+Summary!$C$77/10^(AM445/10))/Summary!$C$78))</f>
        <v>0</v>
      </c>
      <c r="AO445" s="140">
        <f>'Test-AI'!Y443</f>
        <v>0</v>
      </c>
      <c r="AP445" s="140">
        <f>'Test-AI'!Z443</f>
        <v>0</v>
      </c>
      <c r="AQ445" s="141">
        <f t="shared" si="33"/>
        <v>0</v>
      </c>
      <c r="AR445" s="142" t="e">
        <f t="shared" si="34"/>
        <v>#DIV/0!</v>
      </c>
      <c r="AS445" s="143" t="e">
        <f t="shared" si="35"/>
        <v>#DIV/0!</v>
      </c>
      <c r="AT445" s="136"/>
      <c r="AU445" s="136"/>
      <c r="AV445" s="467"/>
      <c r="AW445" s="468"/>
      <c r="AX445" s="480"/>
      <c r="AY445" s="480"/>
      <c r="AZ445" s="497"/>
      <c r="BA445" s="497"/>
      <c r="BB445" s="480"/>
      <c r="BC445" s="468"/>
      <c r="BD445" s="476"/>
      <c r="BE445" s="468"/>
      <c r="BF445" s="476"/>
      <c r="BG445" s="469"/>
      <c r="BH445" s="476"/>
      <c r="BI445" s="469"/>
      <c r="BJ445" s="476"/>
      <c r="BK445" s="468"/>
      <c r="BL445" s="476"/>
      <c r="BM445" s="468"/>
      <c r="BN445" s="476"/>
      <c r="BO445" s="468"/>
      <c r="BP445" s="480"/>
      <c r="BQ445" s="480"/>
      <c r="BR445" s="480"/>
      <c r="BS445" s="480"/>
      <c r="BT445" s="480"/>
      <c r="BU445" s="463"/>
      <c r="BV445" s="465"/>
      <c r="BW445" s="463"/>
      <c r="BX445" s="465"/>
    </row>
    <row r="446" spans="1:76" ht="17" customHeight="1" x14ac:dyDescent="0.35">
      <c r="A446" s="419"/>
      <c r="B446" s="483"/>
      <c r="C446" s="486"/>
      <c r="D446" s="490"/>
      <c r="E446" s="493"/>
      <c r="F446" s="346">
        <v>55</v>
      </c>
      <c r="G446" s="139">
        <f>'Anchor-AI'!L444</f>
        <v>0</v>
      </c>
      <c r="H446" s="140">
        <f>'Anchor-AI'!M444</f>
        <v>0</v>
      </c>
      <c r="I446" s="140">
        <f>'Anchor-AI'!N444</f>
        <v>0</v>
      </c>
      <c r="J446" s="140">
        <f>'Anchor-AI'!O444</f>
        <v>0</v>
      </c>
      <c r="K446" s="140">
        <f>(Summary!$C$58*H446+Summary!$C$59*I446+Summary!$C$60*J446)/Summary!$C$61</f>
        <v>0</v>
      </c>
      <c r="L446" s="140">
        <f>'Anchor-AI'!P444</f>
        <v>0</v>
      </c>
      <c r="M446" s="140">
        <f>'Anchor-AI'!Q444</f>
        <v>0</v>
      </c>
      <c r="N446" s="140">
        <f>'Anchor-AI'!R444</f>
        <v>0</v>
      </c>
      <c r="O446" s="140">
        <f>'Anchor-AI'!S444</f>
        <v>0</v>
      </c>
      <c r="P446" s="140">
        <f>'Anchor-AI'!T444</f>
        <v>0</v>
      </c>
      <c r="Q446" s="140">
        <f>'Anchor-AI'!U444</f>
        <v>0</v>
      </c>
      <c r="R446" s="140">
        <f>'Anchor-AI'!V444</f>
        <v>0</v>
      </c>
      <c r="S446" s="140">
        <f>'Anchor-AI'!W444</f>
        <v>0</v>
      </c>
      <c r="T446" s="140">
        <f>'Anchor-AI'!X444</f>
        <v>0</v>
      </c>
      <c r="U446" s="140">
        <f>10*LOG10(1/((Summary!$C$75/10^(R446/10)+Summary!$C$76/10^(S446/10)+Summary!$C$77/10^(T446/10))/Summary!$C$78))</f>
        <v>0</v>
      </c>
      <c r="V446" s="140">
        <f>'Anchor-AI'!Y444</f>
        <v>0</v>
      </c>
      <c r="W446" s="140">
        <f>'Anchor-AI'!Z444</f>
        <v>0</v>
      </c>
      <c r="X446" s="141">
        <f t="shared" si="32"/>
        <v>0</v>
      </c>
      <c r="Y446" s="133"/>
      <c r="Z446" s="139">
        <f>'Test-AI'!L444</f>
        <v>0</v>
      </c>
      <c r="AA446" s="381">
        <f>'Test-AI'!M444</f>
        <v>0</v>
      </c>
      <c r="AB446" s="381">
        <f>'Test-AI'!N444</f>
        <v>0</v>
      </c>
      <c r="AC446" s="381">
        <f>'Test-AI'!O444</f>
        <v>0</v>
      </c>
      <c r="AD446" s="381">
        <f>(Summary!$C$58*AA446+Summary!$C$59*AB446+Summary!$C$60*AC446)/Summary!$C$61</f>
        <v>0</v>
      </c>
      <c r="AE446" s="381">
        <f>'Test-AI'!P444</f>
        <v>0</v>
      </c>
      <c r="AF446" s="381">
        <f>'Test-AI'!Q444</f>
        <v>0</v>
      </c>
      <c r="AG446" s="381">
        <f>'Test-AI'!R444</f>
        <v>0</v>
      </c>
      <c r="AH446" s="381">
        <f>'Test-AI'!S444</f>
        <v>0</v>
      </c>
      <c r="AI446" s="381">
        <f>'Test-AI'!T444</f>
        <v>0</v>
      </c>
      <c r="AJ446" s="381">
        <f>'Test-AI'!U444</f>
        <v>0</v>
      </c>
      <c r="AK446" s="381">
        <f>'Test-AI'!V444</f>
        <v>0</v>
      </c>
      <c r="AL446" s="381">
        <f>'Test-AI'!W444</f>
        <v>0</v>
      </c>
      <c r="AM446" s="381">
        <f>'Test-AI'!X444</f>
        <v>0</v>
      </c>
      <c r="AN446" s="381">
        <f>10*LOG10(1/((Summary!$C$75/10^(AK446/10)+Summary!$C$76/10^(AL446/10)+Summary!$C$77/10^(AM446/10))/Summary!$C$78))</f>
        <v>0</v>
      </c>
      <c r="AO446" s="140">
        <f>'Test-AI'!Y444</f>
        <v>0</v>
      </c>
      <c r="AP446" s="140">
        <f>'Test-AI'!Z444</f>
        <v>0</v>
      </c>
      <c r="AQ446" s="141">
        <f t="shared" si="33"/>
        <v>0</v>
      </c>
      <c r="AR446" s="142" t="e">
        <f t="shared" si="34"/>
        <v>#DIV/0!</v>
      </c>
      <c r="AS446" s="143" t="e">
        <f t="shared" si="35"/>
        <v>#DIV/0!</v>
      </c>
      <c r="AT446" s="136"/>
      <c r="AU446" s="136"/>
      <c r="AV446" s="467" t="s">
        <v>123</v>
      </c>
      <c r="AW446" s="468" t="e" cm="1">
        <f t="array" ref="AW446">bdRateExtend($G444:$G447,H444:H447,$Z444:$Z447,AA444:AA447)</f>
        <v>#VALUE!</v>
      </c>
      <c r="AX446" s="480"/>
      <c r="AY446" s="480"/>
      <c r="AZ446" s="497"/>
      <c r="BA446" s="497"/>
      <c r="BB446" s="480"/>
      <c r="BC446" s="468" t="e" cm="1">
        <f t="array" ref="BC446">bdRateExtend($G444:$G447,L444:L447,$Z444:$Z447,AE444:AE447)</f>
        <v>#VALUE!</v>
      </c>
      <c r="BD446" s="476"/>
      <c r="BE446" s="468" t="e" cm="1">
        <f t="array" ref="BE446">bdRateExtend($G444:$G447,M444:M447,$Z444:$Z447,AF444:AF447)</f>
        <v>#VALUE!</v>
      </c>
      <c r="BF446" s="476"/>
      <c r="BG446" s="469" t="e" cm="1">
        <f t="array" ref="BG446">bdRateExtend($G444:$G447,N444:N447,$Z444:$Z447,AG444:AG447,"None", FALSE,1)</f>
        <v>#VALUE!</v>
      </c>
      <c r="BH446" s="476"/>
      <c r="BI446" s="469" t="e" cm="1">
        <f t="array" ref="BI446">bdRateExtend($G444:$G447,O444:O447,$Z444:$Z447,AH444:AH447,"None", FALSE,1)</f>
        <v>#VALUE!</v>
      </c>
      <c r="BJ446" s="476"/>
      <c r="BK446" s="468" t="e" cm="1">
        <f t="array" ref="BK446">bdRateExtend($G444:$G447,P444:P447,$Z444:$Z447,AI444:AI447)</f>
        <v>#VALUE!</v>
      </c>
      <c r="BL446" s="476"/>
      <c r="BM446" s="468" t="e" cm="1">
        <f t="array" ref="BM446">bdRateExtend($G444:$G447,Q444:Q447,$Z444:$Z447,AJ444:AJ447)</f>
        <v>#VALUE!</v>
      </c>
      <c r="BN446" s="476"/>
      <c r="BO446" s="468" t="e" cm="1">
        <f t="array" ref="BO446">bdRateExtend($G444:$G447,R444:R447,$Z444:$Z447,AK444:AK447)</f>
        <v>#VALUE!</v>
      </c>
      <c r="BP446" s="480"/>
      <c r="BQ446" s="480"/>
      <c r="BR446" s="480"/>
      <c r="BS446" s="480"/>
      <c r="BT446" s="480"/>
      <c r="BU446" s="463" cm="1">
        <f t="array" ref="BU446">testVMAFRange($G444:$G447,N444:N447,$Z444:$Z447,AG444:AG447)</f>
        <v>0</v>
      </c>
      <c r="BV446" s="465"/>
      <c r="BW446" s="463" cm="1">
        <f t="array" ref="BW446">testVMAFRange($G444:$G447,O444:O447,$Z444:$Z447,AH444:AH447)</f>
        <v>0</v>
      </c>
      <c r="BX446" s="465"/>
    </row>
    <row r="447" spans="1:76" ht="17" customHeight="1" thickBot="1" x14ac:dyDescent="0.4">
      <c r="A447" s="419"/>
      <c r="B447" s="484"/>
      <c r="C447" s="487"/>
      <c r="D447" s="491"/>
      <c r="E447" s="494"/>
      <c r="F447" s="347">
        <v>63</v>
      </c>
      <c r="G447" s="145">
        <f>'Anchor-AI'!L445</f>
        <v>0</v>
      </c>
      <c r="H447" s="146">
        <f>'Anchor-AI'!M445</f>
        <v>0</v>
      </c>
      <c r="I447" s="146">
        <f>'Anchor-AI'!N445</f>
        <v>0</v>
      </c>
      <c r="J447" s="146">
        <f>'Anchor-AI'!O445</f>
        <v>0</v>
      </c>
      <c r="K447" s="146">
        <f>(Summary!$C$58*H447+Summary!$C$59*I447+Summary!$C$60*J447)/Summary!$C$61</f>
        <v>0</v>
      </c>
      <c r="L447" s="146">
        <f>'Anchor-AI'!P445</f>
        <v>0</v>
      </c>
      <c r="M447" s="146">
        <f>'Anchor-AI'!Q445</f>
        <v>0</v>
      </c>
      <c r="N447" s="146">
        <f>'Anchor-AI'!R445</f>
        <v>0</v>
      </c>
      <c r="O447" s="146">
        <f>'Anchor-AI'!S445</f>
        <v>0</v>
      </c>
      <c r="P447" s="146">
        <f>'Anchor-AI'!T445</f>
        <v>0</v>
      </c>
      <c r="Q447" s="146">
        <f>'Anchor-AI'!U445</f>
        <v>0</v>
      </c>
      <c r="R447" s="146">
        <f>'Anchor-AI'!V445</f>
        <v>0</v>
      </c>
      <c r="S447" s="146">
        <f>'Anchor-AI'!W445</f>
        <v>0</v>
      </c>
      <c r="T447" s="146">
        <f>'Anchor-AI'!X445</f>
        <v>0</v>
      </c>
      <c r="U447" s="146">
        <f>10*LOG10(1/((Summary!$C$75/10^(R447/10)+Summary!$C$76/10^(S447/10)+Summary!$C$77/10^(T447/10))/Summary!$C$78))</f>
        <v>0</v>
      </c>
      <c r="V447" s="146">
        <f>'Anchor-AI'!Y445</f>
        <v>0</v>
      </c>
      <c r="W447" s="146">
        <f>'Anchor-AI'!Z445</f>
        <v>0</v>
      </c>
      <c r="X447" s="147">
        <f t="shared" si="32"/>
        <v>0</v>
      </c>
      <c r="Y447" s="151"/>
      <c r="Z447" s="145">
        <f>'Test-AI'!L445</f>
        <v>0</v>
      </c>
      <c r="AA447" s="382">
        <f>'Test-AI'!M445</f>
        <v>0</v>
      </c>
      <c r="AB447" s="382">
        <f>'Test-AI'!N445</f>
        <v>0</v>
      </c>
      <c r="AC447" s="382">
        <f>'Test-AI'!O445</f>
        <v>0</v>
      </c>
      <c r="AD447" s="382">
        <f>(Summary!$C$58*AA447+Summary!$C$59*AB447+Summary!$C$60*AC447)/Summary!$C$61</f>
        <v>0</v>
      </c>
      <c r="AE447" s="382">
        <f>'Test-AI'!P445</f>
        <v>0</v>
      </c>
      <c r="AF447" s="382">
        <f>'Test-AI'!Q445</f>
        <v>0</v>
      </c>
      <c r="AG447" s="382">
        <f>'Test-AI'!R445</f>
        <v>0</v>
      </c>
      <c r="AH447" s="382">
        <f>'Test-AI'!S445</f>
        <v>0</v>
      </c>
      <c r="AI447" s="382">
        <f>'Test-AI'!T445</f>
        <v>0</v>
      </c>
      <c r="AJ447" s="382">
        <f>'Test-AI'!U445</f>
        <v>0</v>
      </c>
      <c r="AK447" s="382">
        <f>'Test-AI'!V445</f>
        <v>0</v>
      </c>
      <c r="AL447" s="382">
        <f>'Test-AI'!W445</f>
        <v>0</v>
      </c>
      <c r="AM447" s="382">
        <f>'Test-AI'!X445</f>
        <v>0</v>
      </c>
      <c r="AN447" s="382">
        <f>10*LOG10(1/((Summary!$C$75/10^(AK447/10)+Summary!$C$76/10^(AL447/10)+Summary!$C$77/10^(AM447/10))/Summary!$C$78))</f>
        <v>0</v>
      </c>
      <c r="AO447" s="386">
        <f>'Test-AI'!Y445</f>
        <v>0</v>
      </c>
      <c r="AP447" s="386">
        <f>'Test-AI'!Z445</f>
        <v>0</v>
      </c>
      <c r="AQ447" s="147">
        <f t="shared" si="33"/>
        <v>0</v>
      </c>
      <c r="AR447" s="148" t="e">
        <f t="shared" si="34"/>
        <v>#DIV/0!</v>
      </c>
      <c r="AS447" s="149" t="e">
        <f t="shared" si="35"/>
        <v>#DIV/0!</v>
      </c>
      <c r="AT447" s="136"/>
      <c r="AU447" s="136"/>
      <c r="AV447" s="470"/>
      <c r="AW447" s="471"/>
      <c r="AX447" s="481"/>
      <c r="AY447" s="481"/>
      <c r="AZ447" s="498"/>
      <c r="BA447" s="498"/>
      <c r="BB447" s="481"/>
      <c r="BC447" s="471"/>
      <c r="BD447" s="477"/>
      <c r="BE447" s="471"/>
      <c r="BF447" s="477"/>
      <c r="BG447" s="472"/>
      <c r="BH447" s="477"/>
      <c r="BI447" s="472"/>
      <c r="BJ447" s="477"/>
      <c r="BK447" s="471"/>
      <c r="BL447" s="477"/>
      <c r="BM447" s="471"/>
      <c r="BN447" s="477"/>
      <c r="BO447" s="471"/>
      <c r="BP447" s="481"/>
      <c r="BQ447" s="481"/>
      <c r="BR447" s="481"/>
      <c r="BS447" s="481"/>
      <c r="BT447" s="481"/>
      <c r="BU447" s="473"/>
      <c r="BV447" s="466"/>
      <c r="BW447" s="473"/>
      <c r="BX447" s="466"/>
    </row>
    <row r="448" spans="1:76" ht="17" customHeight="1" x14ac:dyDescent="0.35">
      <c r="A448" s="419"/>
      <c r="B448" s="482" t="s">
        <v>22</v>
      </c>
      <c r="C448" s="485" t="s">
        <v>319</v>
      </c>
      <c r="D448" s="489">
        <v>29.97</v>
      </c>
      <c r="E448" s="492">
        <v>8</v>
      </c>
      <c r="F448" s="345">
        <v>23</v>
      </c>
      <c r="G448" s="130">
        <f>'Anchor-AI'!L446</f>
        <v>0</v>
      </c>
      <c r="H448" s="131">
        <f>'Anchor-AI'!M446</f>
        <v>0</v>
      </c>
      <c r="I448" s="131">
        <f>'Anchor-AI'!N446</f>
        <v>0</v>
      </c>
      <c r="J448" s="131">
        <f>'Anchor-AI'!O446</f>
        <v>0</v>
      </c>
      <c r="K448" s="131">
        <f>(Summary!$C$58*H448+Summary!$C$59*I448+Summary!$C$60*J448)/Summary!$C$61</f>
        <v>0</v>
      </c>
      <c r="L448" s="131">
        <f>'Anchor-AI'!P446</f>
        <v>0</v>
      </c>
      <c r="M448" s="131">
        <f>'Anchor-AI'!Q446</f>
        <v>0</v>
      </c>
      <c r="N448" s="131">
        <f>'Anchor-AI'!R446</f>
        <v>0</v>
      </c>
      <c r="O448" s="131">
        <f>'Anchor-AI'!S446</f>
        <v>0</v>
      </c>
      <c r="P448" s="131">
        <f>'Anchor-AI'!T446</f>
        <v>0</v>
      </c>
      <c r="Q448" s="131">
        <f>'Anchor-AI'!U446</f>
        <v>0</v>
      </c>
      <c r="R448" s="131">
        <f>'Anchor-AI'!V446</f>
        <v>0</v>
      </c>
      <c r="S448" s="131">
        <f>'Anchor-AI'!W446</f>
        <v>0</v>
      </c>
      <c r="T448" s="131">
        <f>'Anchor-AI'!X446</f>
        <v>0</v>
      </c>
      <c r="U448" s="131">
        <f>10*LOG10(1/((Summary!$C$75/10^(R448/10)+Summary!$C$76/10^(S448/10)+Summary!$C$77/10^(T448/10))/Summary!$C$78))</f>
        <v>0</v>
      </c>
      <c r="V448" s="131">
        <f>'Anchor-AI'!Y446</f>
        <v>0</v>
      </c>
      <c r="W448" s="131">
        <f>'Anchor-AI'!Z446</f>
        <v>0</v>
      </c>
      <c r="X448" s="132">
        <f t="shared" si="32"/>
        <v>0</v>
      </c>
      <c r="Y448" s="133"/>
      <c r="Z448" s="130">
        <f>'Test-AI'!L446</f>
        <v>0</v>
      </c>
      <c r="AA448" s="380">
        <f>'Test-AI'!M446</f>
        <v>0</v>
      </c>
      <c r="AB448" s="380">
        <f>'Test-AI'!N446</f>
        <v>0</v>
      </c>
      <c r="AC448" s="380">
        <f>'Test-AI'!O446</f>
        <v>0</v>
      </c>
      <c r="AD448" s="380">
        <f>(Summary!$C$58*AA448+Summary!$C$59*AB448+Summary!$C$60*AC448)/Summary!$C$61</f>
        <v>0</v>
      </c>
      <c r="AE448" s="380">
        <f>'Test-AI'!P446</f>
        <v>0</v>
      </c>
      <c r="AF448" s="380">
        <f>'Test-AI'!Q446</f>
        <v>0</v>
      </c>
      <c r="AG448" s="380">
        <f>'Test-AI'!R446</f>
        <v>0</v>
      </c>
      <c r="AH448" s="380">
        <f>'Test-AI'!S446</f>
        <v>0</v>
      </c>
      <c r="AI448" s="380">
        <f>'Test-AI'!T446</f>
        <v>0</v>
      </c>
      <c r="AJ448" s="380">
        <f>'Test-AI'!U446</f>
        <v>0</v>
      </c>
      <c r="AK448" s="380">
        <f>'Test-AI'!V446</f>
        <v>0</v>
      </c>
      <c r="AL448" s="380">
        <f>'Test-AI'!W446</f>
        <v>0</v>
      </c>
      <c r="AM448" s="380">
        <f>'Test-AI'!X446</f>
        <v>0</v>
      </c>
      <c r="AN448" s="380">
        <f>10*LOG10(1/((Summary!$C$75/10^(AK448/10)+Summary!$C$76/10^(AL448/10)+Summary!$C$77/10^(AM448/10))/Summary!$C$78))</f>
        <v>0</v>
      </c>
      <c r="AO448" s="131">
        <f>'Test-AI'!Y446</f>
        <v>0</v>
      </c>
      <c r="AP448" s="131">
        <f>'Test-AI'!Z446</f>
        <v>0</v>
      </c>
      <c r="AQ448" s="132">
        <f t="shared" si="33"/>
        <v>0</v>
      </c>
      <c r="AR448" s="134" t="e">
        <f t="shared" si="34"/>
        <v>#DIV/0!</v>
      </c>
      <c r="AS448" s="135" t="e">
        <f t="shared" si="35"/>
        <v>#DIV/0!</v>
      </c>
      <c r="AT448" s="136"/>
      <c r="AU448" s="136"/>
      <c r="AV448" s="495" t="s">
        <v>121</v>
      </c>
      <c r="AW448" s="478" t="e" cm="1">
        <f t="array" ref="AW448">bdRateExtend($G448:$G451,H448:H451,$Z448:$Z451,AA448:AA451)</f>
        <v>#VALUE!</v>
      </c>
      <c r="AX448" s="479" t="e" cm="1">
        <f t="array" ref="AX448">bdRateExtend($G448:$G453,H448:H453,$Z448:$Z453,AA448:AA453)</f>
        <v>#VALUE!</v>
      </c>
      <c r="AY448" s="479" t="e" cm="1">
        <f t="array" ref="AY448">bdRateExtend($G448:$G453,I448:I453,$Z448:$Z453,AB448:AB453)</f>
        <v>#VALUE!</v>
      </c>
      <c r="AZ448" s="496" t="e" cm="1">
        <f t="array" ref="AZ448">bdRateExtend($G448:$G453,J448:J453,$Z448:$Z453,AC448:AC453)</f>
        <v>#VALUE!</v>
      </c>
      <c r="BA448" s="496" t="e" cm="1">
        <f t="array" ref="BA448">bdRateExtend($G448:$G453,K448:K453,$Z448:$Z453,AD448:AD453)</f>
        <v>#VALUE!</v>
      </c>
      <c r="BB448" s="479" t="e">
        <f>(Summary!$C$89*AX448+Summary!$C$90*AY448+Summary!$C$91*AZ448)/Summary!$C$92</f>
        <v>#VALUE!</v>
      </c>
      <c r="BC448" s="478" t="e" cm="1">
        <f t="array" ref="BC448">bdRateExtend($G448:$G451,L448:L451,$Z448:$Z451,AE448:AE451)</f>
        <v>#VALUE!</v>
      </c>
      <c r="BD448" s="475" t="e" cm="1">
        <f t="array" ref="BD448">bdRateExtend($G448:$G453,L448:L453,$Z448:$Z453,AE448:AE453)</f>
        <v>#VALUE!</v>
      </c>
      <c r="BE448" s="478" t="e" cm="1">
        <f t="array" ref="BE448">bdRateExtend($G448:$G451,M448:M451,$Z448:$Z451,AF448:AF451)</f>
        <v>#VALUE!</v>
      </c>
      <c r="BF448" s="475" t="e" cm="1">
        <f t="array" ref="BF448">bdRateExtend($G448:$G453,M448:M453,$Z448:$Z453,AF448:AF453)</f>
        <v>#VALUE!</v>
      </c>
      <c r="BG448" s="474" t="e" cm="1">
        <f t="array" ref="BG448">bdRateExtend($G448:$G451,N448:N451,$Z448:$Z451,AG448:AG451,"None", FALSE,1)</f>
        <v>#VALUE!</v>
      </c>
      <c r="BH448" s="475" t="e" cm="1">
        <f t="array" ref="BH448">bdRateExtend($G448:$G453,N448:N453,$Z448:$Z453,AG448:AG453,"None", FALSE,1)</f>
        <v>#VALUE!</v>
      </c>
      <c r="BI448" s="474" t="e" cm="1">
        <f t="array" ref="BI448">bdRateExtend($G448:$G451,O448:O451,$Z448:$Z451,AH448:AH451,"None", FALSE,1)</f>
        <v>#VALUE!</v>
      </c>
      <c r="BJ448" s="475" t="e" cm="1">
        <f t="array" ref="BJ448">bdRateExtend($G448:$G453,O448:O453,$Z448:$Z453,AH448:AH453,"None", FALSE,1)</f>
        <v>#VALUE!</v>
      </c>
      <c r="BK448" s="478" t="e" cm="1">
        <f t="array" ref="BK448">bdRateExtend($G448:$G451,P448:P451,$Z448:$Z451,AI448:AI451)</f>
        <v>#VALUE!</v>
      </c>
      <c r="BL448" s="475" t="e" cm="1">
        <f t="array" ref="BL448">bdRateExtend($G448:$G453,P448:P453,$Z448:$Z453,AI448:AI453)</f>
        <v>#VALUE!</v>
      </c>
      <c r="BM448" s="478" t="e" cm="1">
        <f t="array" ref="BM448">bdRateExtend($G448:$G451,Q448:Q451,$Z448:$Z451,AJ448:AJ451)</f>
        <v>#VALUE!</v>
      </c>
      <c r="BN448" s="475" t="e" cm="1">
        <f t="array" ref="BN448">bdRateExtend($G448:$G453,Q448:Q453,$Z448:$Z453,AJ448:AJ453)</f>
        <v>#VALUE!</v>
      </c>
      <c r="BO448" s="478" t="e" cm="1">
        <f t="array" ref="BO448">bdRateExtend($G448:$G451,R448:R451,$Z448:$Z451,AK448:AK451)</f>
        <v>#VALUE!</v>
      </c>
      <c r="BP448" s="479" t="e" cm="1">
        <f t="array" ref="BP448">bdRateExtend($G448:$G453,R448:R453,$Z448:$Z453,AK448:AK453)</f>
        <v>#VALUE!</v>
      </c>
      <c r="BQ448" s="479" t="e" cm="1">
        <f t="array" ref="BQ448">bdRateExtend($G448:$G453,S448:S453,$Z448:$Z453,AL448:AL453)</f>
        <v>#VALUE!</v>
      </c>
      <c r="BR448" s="479" t="e" cm="1">
        <f t="array" ref="BR448">bdRateExtend($G448:$G453,T448:T453,$Z448:$Z453,AM448:AM453)</f>
        <v>#VALUE!</v>
      </c>
      <c r="BS448" s="479" t="e" cm="1">
        <f t="array" ref="BS448">bdRateExtend($G448:$G453,U448:U453,$Z448:$Z453,AN448:AN453)</f>
        <v>#VALUE!</v>
      </c>
      <c r="BT448" s="479" t="e">
        <f>(Summary!$C$103*BP448+Summary!$C$104*BQ448+Summary!$C$105*BR448)/Summary!$C$106</f>
        <v>#VALUE!</v>
      </c>
      <c r="BU448" s="462" cm="1">
        <f t="array" ref="BU448">testVMAFRange($G448:$G451,N448:N451,$Z448:$Z451,AG448:AG451)</f>
        <v>0</v>
      </c>
      <c r="BV448" s="464" cm="1">
        <f t="array" ref="BV448">testVMAFRange($G448:$G453,N448:N453,$Z448:$Z453,AG448:AG453)</f>
        <v>0</v>
      </c>
      <c r="BW448" s="462" cm="1">
        <f t="array" ref="BW448">testVMAFRange($G448:$G451,O448:O451,$Z448:$Z451,AH448:AH451)</f>
        <v>0</v>
      </c>
      <c r="BX448" s="464" cm="1">
        <f t="array" ref="BX448">testVMAFRange($G448:$G453,O448:O453,$Z448:$Z453,AH448:AH453)</f>
        <v>0</v>
      </c>
    </row>
    <row r="449" spans="1:76" ht="17" customHeight="1" x14ac:dyDescent="0.35">
      <c r="A449" s="419"/>
      <c r="B449" s="483"/>
      <c r="C449" s="486"/>
      <c r="D449" s="490"/>
      <c r="E449" s="493"/>
      <c r="F449" s="346">
        <v>31</v>
      </c>
      <c r="G449" s="139">
        <f>'Anchor-AI'!L447</f>
        <v>0</v>
      </c>
      <c r="H449" s="140">
        <f>'Anchor-AI'!M447</f>
        <v>0</v>
      </c>
      <c r="I449" s="140">
        <f>'Anchor-AI'!N447</f>
        <v>0</v>
      </c>
      <c r="J449" s="140">
        <f>'Anchor-AI'!O447</f>
        <v>0</v>
      </c>
      <c r="K449" s="140">
        <f>(Summary!$C$58*H449+Summary!$C$59*I449+Summary!$C$60*J449)/Summary!$C$61</f>
        <v>0</v>
      </c>
      <c r="L449" s="140">
        <f>'Anchor-AI'!P447</f>
        <v>0</v>
      </c>
      <c r="M449" s="140">
        <f>'Anchor-AI'!Q447</f>
        <v>0</v>
      </c>
      <c r="N449" s="140">
        <f>'Anchor-AI'!R447</f>
        <v>0</v>
      </c>
      <c r="O449" s="140">
        <f>'Anchor-AI'!S447</f>
        <v>0</v>
      </c>
      <c r="P449" s="140">
        <f>'Anchor-AI'!T447</f>
        <v>0</v>
      </c>
      <c r="Q449" s="140">
        <f>'Anchor-AI'!U447</f>
        <v>0</v>
      </c>
      <c r="R449" s="140">
        <f>'Anchor-AI'!V447</f>
        <v>0</v>
      </c>
      <c r="S449" s="140">
        <f>'Anchor-AI'!W447</f>
        <v>0</v>
      </c>
      <c r="T449" s="140">
        <f>'Anchor-AI'!X447</f>
        <v>0</v>
      </c>
      <c r="U449" s="140">
        <f>10*LOG10(1/((Summary!$C$75/10^(R449/10)+Summary!$C$76/10^(S449/10)+Summary!$C$77/10^(T449/10))/Summary!$C$78))</f>
        <v>0</v>
      </c>
      <c r="V449" s="140">
        <f>'Anchor-AI'!Y447</f>
        <v>0</v>
      </c>
      <c r="W449" s="140">
        <f>'Anchor-AI'!Z447</f>
        <v>0</v>
      </c>
      <c r="X449" s="141">
        <f t="shared" si="32"/>
        <v>0</v>
      </c>
      <c r="Y449" s="133"/>
      <c r="Z449" s="139">
        <f>'Test-AI'!L447</f>
        <v>0</v>
      </c>
      <c r="AA449" s="381">
        <f>'Test-AI'!M447</f>
        <v>0</v>
      </c>
      <c r="AB449" s="381">
        <f>'Test-AI'!N447</f>
        <v>0</v>
      </c>
      <c r="AC449" s="381">
        <f>'Test-AI'!O447</f>
        <v>0</v>
      </c>
      <c r="AD449" s="381">
        <f>(Summary!$C$58*AA449+Summary!$C$59*AB449+Summary!$C$60*AC449)/Summary!$C$61</f>
        <v>0</v>
      </c>
      <c r="AE449" s="381">
        <f>'Test-AI'!P447</f>
        <v>0</v>
      </c>
      <c r="AF449" s="381">
        <f>'Test-AI'!Q447</f>
        <v>0</v>
      </c>
      <c r="AG449" s="381">
        <f>'Test-AI'!R447</f>
        <v>0</v>
      </c>
      <c r="AH449" s="381">
        <f>'Test-AI'!S447</f>
        <v>0</v>
      </c>
      <c r="AI449" s="381">
        <f>'Test-AI'!T447</f>
        <v>0</v>
      </c>
      <c r="AJ449" s="381">
        <f>'Test-AI'!U447</f>
        <v>0</v>
      </c>
      <c r="AK449" s="381">
        <f>'Test-AI'!V447</f>
        <v>0</v>
      </c>
      <c r="AL449" s="381">
        <f>'Test-AI'!W447</f>
        <v>0</v>
      </c>
      <c r="AM449" s="381">
        <f>'Test-AI'!X447</f>
        <v>0</v>
      </c>
      <c r="AN449" s="381">
        <f>10*LOG10(1/((Summary!$C$75/10^(AK449/10)+Summary!$C$76/10^(AL449/10)+Summary!$C$77/10^(AM449/10))/Summary!$C$78))</f>
        <v>0</v>
      </c>
      <c r="AO449" s="140">
        <f>'Test-AI'!Y447</f>
        <v>0</v>
      </c>
      <c r="AP449" s="140">
        <f>'Test-AI'!Z447</f>
        <v>0</v>
      </c>
      <c r="AQ449" s="141">
        <f t="shared" si="33"/>
        <v>0</v>
      </c>
      <c r="AR449" s="142" t="e">
        <f t="shared" si="34"/>
        <v>#DIV/0!</v>
      </c>
      <c r="AS449" s="143" t="e">
        <f t="shared" si="35"/>
        <v>#DIV/0!</v>
      </c>
      <c r="AT449" s="136"/>
      <c r="AU449" s="136"/>
      <c r="AV449" s="467"/>
      <c r="AW449" s="468"/>
      <c r="AX449" s="480"/>
      <c r="AY449" s="480"/>
      <c r="AZ449" s="497"/>
      <c r="BA449" s="497"/>
      <c r="BB449" s="480"/>
      <c r="BC449" s="468"/>
      <c r="BD449" s="476"/>
      <c r="BE449" s="468"/>
      <c r="BF449" s="476"/>
      <c r="BG449" s="469"/>
      <c r="BH449" s="476"/>
      <c r="BI449" s="469"/>
      <c r="BJ449" s="476"/>
      <c r="BK449" s="468"/>
      <c r="BL449" s="476"/>
      <c r="BM449" s="468"/>
      <c r="BN449" s="476"/>
      <c r="BO449" s="468"/>
      <c r="BP449" s="480"/>
      <c r="BQ449" s="480"/>
      <c r="BR449" s="480"/>
      <c r="BS449" s="480"/>
      <c r="BT449" s="480"/>
      <c r="BU449" s="463"/>
      <c r="BV449" s="465"/>
      <c r="BW449" s="463"/>
      <c r="BX449" s="465"/>
    </row>
    <row r="450" spans="1:76" ht="17" customHeight="1" x14ac:dyDescent="0.35">
      <c r="A450" s="419"/>
      <c r="B450" s="483"/>
      <c r="C450" s="486"/>
      <c r="D450" s="490"/>
      <c r="E450" s="493"/>
      <c r="F450" s="346">
        <v>39</v>
      </c>
      <c r="G450" s="139">
        <f>'Anchor-AI'!L448</f>
        <v>0</v>
      </c>
      <c r="H450" s="140">
        <f>'Anchor-AI'!M448</f>
        <v>0</v>
      </c>
      <c r="I450" s="140">
        <f>'Anchor-AI'!N448</f>
        <v>0</v>
      </c>
      <c r="J450" s="140">
        <f>'Anchor-AI'!O448</f>
        <v>0</v>
      </c>
      <c r="K450" s="140">
        <f>(Summary!$C$58*H450+Summary!$C$59*I450+Summary!$C$60*J450)/Summary!$C$61</f>
        <v>0</v>
      </c>
      <c r="L450" s="140">
        <f>'Anchor-AI'!P448</f>
        <v>0</v>
      </c>
      <c r="M450" s="140">
        <f>'Anchor-AI'!Q448</f>
        <v>0</v>
      </c>
      <c r="N450" s="140">
        <f>'Anchor-AI'!R448</f>
        <v>0</v>
      </c>
      <c r="O450" s="140">
        <f>'Anchor-AI'!S448</f>
        <v>0</v>
      </c>
      <c r="P450" s="140">
        <f>'Anchor-AI'!T448</f>
        <v>0</v>
      </c>
      <c r="Q450" s="140">
        <f>'Anchor-AI'!U448</f>
        <v>0</v>
      </c>
      <c r="R450" s="140">
        <f>'Anchor-AI'!V448</f>
        <v>0</v>
      </c>
      <c r="S450" s="140">
        <f>'Anchor-AI'!W448</f>
        <v>0</v>
      </c>
      <c r="T450" s="140">
        <f>'Anchor-AI'!X448</f>
        <v>0</v>
      </c>
      <c r="U450" s="140">
        <f>10*LOG10(1/((Summary!$C$75/10^(R450/10)+Summary!$C$76/10^(S450/10)+Summary!$C$77/10^(T450/10))/Summary!$C$78))</f>
        <v>0</v>
      </c>
      <c r="V450" s="140">
        <f>'Anchor-AI'!Y448</f>
        <v>0</v>
      </c>
      <c r="W450" s="140">
        <f>'Anchor-AI'!Z448</f>
        <v>0</v>
      </c>
      <c r="X450" s="141">
        <f t="shared" si="32"/>
        <v>0</v>
      </c>
      <c r="Y450" s="133"/>
      <c r="Z450" s="139">
        <f>'Test-AI'!L448</f>
        <v>0</v>
      </c>
      <c r="AA450" s="381">
        <f>'Test-AI'!M448</f>
        <v>0</v>
      </c>
      <c r="AB450" s="381">
        <f>'Test-AI'!N448</f>
        <v>0</v>
      </c>
      <c r="AC450" s="381">
        <f>'Test-AI'!O448</f>
        <v>0</v>
      </c>
      <c r="AD450" s="381">
        <f>(Summary!$C$58*AA450+Summary!$C$59*AB450+Summary!$C$60*AC450)/Summary!$C$61</f>
        <v>0</v>
      </c>
      <c r="AE450" s="381">
        <f>'Test-AI'!P448</f>
        <v>0</v>
      </c>
      <c r="AF450" s="381">
        <f>'Test-AI'!Q448</f>
        <v>0</v>
      </c>
      <c r="AG450" s="381">
        <f>'Test-AI'!R448</f>
        <v>0</v>
      </c>
      <c r="AH450" s="381">
        <f>'Test-AI'!S448</f>
        <v>0</v>
      </c>
      <c r="AI450" s="381">
        <f>'Test-AI'!T448</f>
        <v>0</v>
      </c>
      <c r="AJ450" s="381">
        <f>'Test-AI'!U448</f>
        <v>0</v>
      </c>
      <c r="AK450" s="381">
        <f>'Test-AI'!V448</f>
        <v>0</v>
      </c>
      <c r="AL450" s="381">
        <f>'Test-AI'!W448</f>
        <v>0</v>
      </c>
      <c r="AM450" s="381">
        <f>'Test-AI'!X448</f>
        <v>0</v>
      </c>
      <c r="AN450" s="381">
        <f>10*LOG10(1/((Summary!$C$75/10^(AK450/10)+Summary!$C$76/10^(AL450/10)+Summary!$C$77/10^(AM450/10))/Summary!$C$78))</f>
        <v>0</v>
      </c>
      <c r="AO450" s="140">
        <f>'Test-AI'!Y448</f>
        <v>0</v>
      </c>
      <c r="AP450" s="140">
        <f>'Test-AI'!Z448</f>
        <v>0</v>
      </c>
      <c r="AQ450" s="141">
        <f t="shared" si="33"/>
        <v>0</v>
      </c>
      <c r="AR450" s="142" t="e">
        <f t="shared" si="34"/>
        <v>#DIV/0!</v>
      </c>
      <c r="AS450" s="143" t="e">
        <f t="shared" si="35"/>
        <v>#DIV/0!</v>
      </c>
      <c r="AT450" s="136"/>
      <c r="AU450" s="136"/>
      <c r="AV450" s="467" t="s">
        <v>122</v>
      </c>
      <c r="AW450" s="468" t="e" cm="1">
        <f t="array" ref="AW450">bdRateExtend($G449:$G452,H449:H452,$Z449:$Z452,AA449:AA452)</f>
        <v>#VALUE!</v>
      </c>
      <c r="AX450" s="480"/>
      <c r="AY450" s="480"/>
      <c r="AZ450" s="497"/>
      <c r="BA450" s="497"/>
      <c r="BB450" s="480"/>
      <c r="BC450" s="468" t="e" cm="1">
        <f t="array" ref="BC450">bdRateExtend($G449:$G452,L449:L452,$Z449:$Z452,AE449:AE452)</f>
        <v>#VALUE!</v>
      </c>
      <c r="BD450" s="476"/>
      <c r="BE450" s="468" t="e" cm="1">
        <f t="array" ref="BE450">bdRateExtend($G449:$G452,M449:M452,$Z449:$Z452,AF449:AF452)</f>
        <v>#VALUE!</v>
      </c>
      <c r="BF450" s="476"/>
      <c r="BG450" s="469" t="e" cm="1">
        <f t="array" ref="BG450">bdRateExtend($G449:$G452,N449:N452,$Z449:$Z452,AG449:AG452,"None", FALSE,1)</f>
        <v>#VALUE!</v>
      </c>
      <c r="BH450" s="476"/>
      <c r="BI450" s="469" t="e" cm="1">
        <f t="array" ref="BI450">bdRateExtend($G449:$G452,O449:O452,$Z449:$Z452,AH449:AH452,"None", FALSE,1)</f>
        <v>#VALUE!</v>
      </c>
      <c r="BJ450" s="476"/>
      <c r="BK450" s="468" t="e" cm="1">
        <f t="array" ref="BK450">bdRateExtend($G449:$G452,P449:P452,$Z449:$Z452,AI449:AI452)</f>
        <v>#VALUE!</v>
      </c>
      <c r="BL450" s="476"/>
      <c r="BM450" s="468" t="e" cm="1">
        <f t="array" ref="BM450">bdRateExtend($G449:$G452,Q449:Q452,$Z449:$Z452,AJ449:AJ452)</f>
        <v>#VALUE!</v>
      </c>
      <c r="BN450" s="476"/>
      <c r="BO450" s="468" t="e" cm="1">
        <f t="array" ref="BO450">bdRateExtend($G449:$G452,R449:R452,$Z449:$Z452,AK449:AK452)</f>
        <v>#VALUE!</v>
      </c>
      <c r="BP450" s="480"/>
      <c r="BQ450" s="480"/>
      <c r="BR450" s="480"/>
      <c r="BS450" s="480"/>
      <c r="BT450" s="480"/>
      <c r="BU450" s="463" cm="1">
        <f t="array" ref="BU450">testVMAFRange($G449:$G452,N449:N452,$Z449:$Z452,AG449:AG452)</f>
        <v>0</v>
      </c>
      <c r="BV450" s="465"/>
      <c r="BW450" s="463" cm="1">
        <f t="array" ref="BW450">testVMAFRange($G449:$G452,O449:O452,$Z449:$Z452,AH449:AH452)</f>
        <v>0</v>
      </c>
      <c r="BX450" s="465"/>
    </row>
    <row r="451" spans="1:76" ht="17" customHeight="1" x14ac:dyDescent="0.35">
      <c r="A451" s="419"/>
      <c r="B451" s="483"/>
      <c r="C451" s="486"/>
      <c r="D451" s="490"/>
      <c r="E451" s="493"/>
      <c r="F451" s="346">
        <v>47</v>
      </c>
      <c r="G451" s="139">
        <f>'Anchor-AI'!L449</f>
        <v>0</v>
      </c>
      <c r="H451" s="140">
        <f>'Anchor-AI'!M449</f>
        <v>0</v>
      </c>
      <c r="I451" s="140">
        <f>'Anchor-AI'!N449</f>
        <v>0</v>
      </c>
      <c r="J451" s="140">
        <f>'Anchor-AI'!O449</f>
        <v>0</v>
      </c>
      <c r="K451" s="140">
        <f>(Summary!$C$58*H451+Summary!$C$59*I451+Summary!$C$60*J451)/Summary!$C$61</f>
        <v>0</v>
      </c>
      <c r="L451" s="140">
        <f>'Anchor-AI'!P449</f>
        <v>0</v>
      </c>
      <c r="M451" s="140">
        <f>'Anchor-AI'!Q449</f>
        <v>0</v>
      </c>
      <c r="N451" s="140">
        <f>'Anchor-AI'!R449</f>
        <v>0</v>
      </c>
      <c r="O451" s="140">
        <f>'Anchor-AI'!S449</f>
        <v>0</v>
      </c>
      <c r="P451" s="140">
        <f>'Anchor-AI'!T449</f>
        <v>0</v>
      </c>
      <c r="Q451" s="140">
        <f>'Anchor-AI'!U449</f>
        <v>0</v>
      </c>
      <c r="R451" s="140">
        <f>'Anchor-AI'!V449</f>
        <v>0</v>
      </c>
      <c r="S451" s="140">
        <f>'Anchor-AI'!W449</f>
        <v>0</v>
      </c>
      <c r="T451" s="140">
        <f>'Anchor-AI'!X449</f>
        <v>0</v>
      </c>
      <c r="U451" s="140">
        <f>10*LOG10(1/((Summary!$C$75/10^(R451/10)+Summary!$C$76/10^(S451/10)+Summary!$C$77/10^(T451/10))/Summary!$C$78))</f>
        <v>0</v>
      </c>
      <c r="V451" s="140">
        <f>'Anchor-AI'!Y449</f>
        <v>0</v>
      </c>
      <c r="W451" s="140">
        <f>'Anchor-AI'!Z449</f>
        <v>0</v>
      </c>
      <c r="X451" s="141">
        <f t="shared" si="32"/>
        <v>0</v>
      </c>
      <c r="Y451" s="133"/>
      <c r="Z451" s="139">
        <f>'Test-AI'!L449</f>
        <v>0</v>
      </c>
      <c r="AA451" s="381">
        <f>'Test-AI'!M449</f>
        <v>0</v>
      </c>
      <c r="AB451" s="381">
        <f>'Test-AI'!N449</f>
        <v>0</v>
      </c>
      <c r="AC451" s="381">
        <f>'Test-AI'!O449</f>
        <v>0</v>
      </c>
      <c r="AD451" s="381">
        <f>(Summary!$C$58*AA451+Summary!$C$59*AB451+Summary!$C$60*AC451)/Summary!$C$61</f>
        <v>0</v>
      </c>
      <c r="AE451" s="381">
        <f>'Test-AI'!P449</f>
        <v>0</v>
      </c>
      <c r="AF451" s="381">
        <f>'Test-AI'!Q449</f>
        <v>0</v>
      </c>
      <c r="AG451" s="381">
        <f>'Test-AI'!R449</f>
        <v>0</v>
      </c>
      <c r="AH451" s="381">
        <f>'Test-AI'!S449</f>
        <v>0</v>
      </c>
      <c r="AI451" s="381">
        <f>'Test-AI'!T449</f>
        <v>0</v>
      </c>
      <c r="AJ451" s="381">
        <f>'Test-AI'!U449</f>
        <v>0</v>
      </c>
      <c r="AK451" s="381">
        <f>'Test-AI'!V449</f>
        <v>0</v>
      </c>
      <c r="AL451" s="381">
        <f>'Test-AI'!W449</f>
        <v>0</v>
      </c>
      <c r="AM451" s="381">
        <f>'Test-AI'!X449</f>
        <v>0</v>
      </c>
      <c r="AN451" s="381">
        <f>10*LOG10(1/((Summary!$C$75/10^(AK451/10)+Summary!$C$76/10^(AL451/10)+Summary!$C$77/10^(AM451/10))/Summary!$C$78))</f>
        <v>0</v>
      </c>
      <c r="AO451" s="140">
        <f>'Test-AI'!Y449</f>
        <v>0</v>
      </c>
      <c r="AP451" s="140">
        <f>'Test-AI'!Z449</f>
        <v>0</v>
      </c>
      <c r="AQ451" s="141">
        <f t="shared" si="33"/>
        <v>0</v>
      </c>
      <c r="AR451" s="142" t="e">
        <f t="shared" si="34"/>
        <v>#DIV/0!</v>
      </c>
      <c r="AS451" s="143" t="e">
        <f t="shared" si="35"/>
        <v>#DIV/0!</v>
      </c>
      <c r="AT451" s="136"/>
      <c r="AU451" s="136"/>
      <c r="AV451" s="467"/>
      <c r="AW451" s="468"/>
      <c r="AX451" s="480"/>
      <c r="AY451" s="480"/>
      <c r="AZ451" s="497"/>
      <c r="BA451" s="497"/>
      <c r="BB451" s="480"/>
      <c r="BC451" s="468"/>
      <c r="BD451" s="476"/>
      <c r="BE451" s="468"/>
      <c r="BF451" s="476"/>
      <c r="BG451" s="469"/>
      <c r="BH451" s="476"/>
      <c r="BI451" s="469"/>
      <c r="BJ451" s="476"/>
      <c r="BK451" s="468"/>
      <c r="BL451" s="476"/>
      <c r="BM451" s="468"/>
      <c r="BN451" s="476"/>
      <c r="BO451" s="468"/>
      <c r="BP451" s="480"/>
      <c r="BQ451" s="480"/>
      <c r="BR451" s="480"/>
      <c r="BS451" s="480"/>
      <c r="BT451" s="480"/>
      <c r="BU451" s="463"/>
      <c r="BV451" s="465"/>
      <c r="BW451" s="463"/>
      <c r="BX451" s="465"/>
    </row>
    <row r="452" spans="1:76" ht="17" customHeight="1" x14ac:dyDescent="0.35">
      <c r="A452" s="419"/>
      <c r="B452" s="483"/>
      <c r="C452" s="486"/>
      <c r="D452" s="490"/>
      <c r="E452" s="493"/>
      <c r="F452" s="346">
        <v>55</v>
      </c>
      <c r="G452" s="139">
        <f>'Anchor-AI'!L450</f>
        <v>0</v>
      </c>
      <c r="H452" s="140">
        <f>'Anchor-AI'!M450</f>
        <v>0</v>
      </c>
      <c r="I452" s="140">
        <f>'Anchor-AI'!N450</f>
        <v>0</v>
      </c>
      <c r="J452" s="140">
        <f>'Anchor-AI'!O450</f>
        <v>0</v>
      </c>
      <c r="K452" s="140">
        <f>(Summary!$C$58*H452+Summary!$C$59*I452+Summary!$C$60*J452)/Summary!$C$61</f>
        <v>0</v>
      </c>
      <c r="L452" s="140">
        <f>'Anchor-AI'!P450</f>
        <v>0</v>
      </c>
      <c r="M452" s="140">
        <f>'Anchor-AI'!Q450</f>
        <v>0</v>
      </c>
      <c r="N452" s="140">
        <f>'Anchor-AI'!R450</f>
        <v>0</v>
      </c>
      <c r="O452" s="140">
        <f>'Anchor-AI'!S450</f>
        <v>0</v>
      </c>
      <c r="P452" s="140">
        <f>'Anchor-AI'!T450</f>
        <v>0</v>
      </c>
      <c r="Q452" s="140">
        <f>'Anchor-AI'!U450</f>
        <v>0</v>
      </c>
      <c r="R452" s="140">
        <f>'Anchor-AI'!V450</f>
        <v>0</v>
      </c>
      <c r="S452" s="140">
        <f>'Anchor-AI'!W450</f>
        <v>0</v>
      </c>
      <c r="T452" s="140">
        <f>'Anchor-AI'!X450</f>
        <v>0</v>
      </c>
      <c r="U452" s="140">
        <f>10*LOG10(1/((Summary!$C$75/10^(R452/10)+Summary!$C$76/10^(S452/10)+Summary!$C$77/10^(T452/10))/Summary!$C$78))</f>
        <v>0</v>
      </c>
      <c r="V452" s="140">
        <f>'Anchor-AI'!Y450</f>
        <v>0</v>
      </c>
      <c r="W452" s="140">
        <f>'Anchor-AI'!Z450</f>
        <v>0</v>
      </c>
      <c r="X452" s="141">
        <f t="shared" si="32"/>
        <v>0</v>
      </c>
      <c r="Y452" s="133"/>
      <c r="Z452" s="139">
        <f>'Test-AI'!L450</f>
        <v>0</v>
      </c>
      <c r="AA452" s="381">
        <f>'Test-AI'!M450</f>
        <v>0</v>
      </c>
      <c r="AB452" s="381">
        <f>'Test-AI'!N450</f>
        <v>0</v>
      </c>
      <c r="AC452" s="381">
        <f>'Test-AI'!O450</f>
        <v>0</v>
      </c>
      <c r="AD452" s="381">
        <f>(Summary!$C$58*AA452+Summary!$C$59*AB452+Summary!$C$60*AC452)/Summary!$C$61</f>
        <v>0</v>
      </c>
      <c r="AE452" s="381">
        <f>'Test-AI'!P450</f>
        <v>0</v>
      </c>
      <c r="AF452" s="381">
        <f>'Test-AI'!Q450</f>
        <v>0</v>
      </c>
      <c r="AG452" s="381">
        <f>'Test-AI'!R450</f>
        <v>0</v>
      </c>
      <c r="AH452" s="381">
        <f>'Test-AI'!S450</f>
        <v>0</v>
      </c>
      <c r="AI452" s="381">
        <f>'Test-AI'!T450</f>
        <v>0</v>
      </c>
      <c r="AJ452" s="381">
        <f>'Test-AI'!U450</f>
        <v>0</v>
      </c>
      <c r="AK452" s="381">
        <f>'Test-AI'!V450</f>
        <v>0</v>
      </c>
      <c r="AL452" s="381">
        <f>'Test-AI'!W450</f>
        <v>0</v>
      </c>
      <c r="AM452" s="381">
        <f>'Test-AI'!X450</f>
        <v>0</v>
      </c>
      <c r="AN452" s="381">
        <f>10*LOG10(1/((Summary!$C$75/10^(AK452/10)+Summary!$C$76/10^(AL452/10)+Summary!$C$77/10^(AM452/10))/Summary!$C$78))</f>
        <v>0</v>
      </c>
      <c r="AO452" s="140">
        <f>'Test-AI'!Y450</f>
        <v>0</v>
      </c>
      <c r="AP452" s="140">
        <f>'Test-AI'!Z450</f>
        <v>0</v>
      </c>
      <c r="AQ452" s="141">
        <f t="shared" si="33"/>
        <v>0</v>
      </c>
      <c r="AR452" s="142" t="e">
        <f t="shared" si="34"/>
        <v>#DIV/0!</v>
      </c>
      <c r="AS452" s="143" t="e">
        <f t="shared" si="35"/>
        <v>#DIV/0!</v>
      </c>
      <c r="AT452" s="136"/>
      <c r="AU452" s="136"/>
      <c r="AV452" s="467" t="s">
        <v>123</v>
      </c>
      <c r="AW452" s="468" t="e" cm="1">
        <f t="array" ref="AW452">bdRateExtend($G450:$G453,H450:H453,$Z450:$Z453,AA450:AA453)</f>
        <v>#VALUE!</v>
      </c>
      <c r="AX452" s="480"/>
      <c r="AY452" s="480"/>
      <c r="AZ452" s="497"/>
      <c r="BA452" s="497"/>
      <c r="BB452" s="480"/>
      <c r="BC452" s="468" t="e" cm="1">
        <f t="array" ref="BC452">bdRateExtend($G450:$G453,L450:L453,$Z450:$Z453,AE450:AE453)</f>
        <v>#VALUE!</v>
      </c>
      <c r="BD452" s="476"/>
      <c r="BE452" s="468" t="e" cm="1">
        <f t="array" ref="BE452">bdRateExtend($G450:$G453,M450:M453,$Z450:$Z453,AF450:AF453)</f>
        <v>#VALUE!</v>
      </c>
      <c r="BF452" s="476"/>
      <c r="BG452" s="469" t="e" cm="1">
        <f t="array" ref="BG452">bdRateExtend($G450:$G453,N450:N453,$Z450:$Z453,AG450:AG453,"None", FALSE,1)</f>
        <v>#VALUE!</v>
      </c>
      <c r="BH452" s="476"/>
      <c r="BI452" s="469" t="e" cm="1">
        <f t="array" ref="BI452">bdRateExtend($G450:$G453,O450:O453,$Z450:$Z453,AH450:AH453,"None", FALSE,1)</f>
        <v>#VALUE!</v>
      </c>
      <c r="BJ452" s="476"/>
      <c r="BK452" s="468" t="e" cm="1">
        <f t="array" ref="BK452">bdRateExtend($G450:$G453,P450:P453,$Z450:$Z453,AI450:AI453)</f>
        <v>#VALUE!</v>
      </c>
      <c r="BL452" s="476"/>
      <c r="BM452" s="468" t="e" cm="1">
        <f t="array" ref="BM452">bdRateExtend($G450:$G453,Q450:Q453,$Z450:$Z453,AJ450:AJ453)</f>
        <v>#VALUE!</v>
      </c>
      <c r="BN452" s="476"/>
      <c r="BO452" s="468" t="e" cm="1">
        <f t="array" ref="BO452">bdRateExtend($G450:$G453,R450:R453,$Z450:$Z453,AK450:AK453)</f>
        <v>#VALUE!</v>
      </c>
      <c r="BP452" s="480"/>
      <c r="BQ452" s="480"/>
      <c r="BR452" s="480"/>
      <c r="BS452" s="480"/>
      <c r="BT452" s="480"/>
      <c r="BU452" s="463" cm="1">
        <f t="array" ref="BU452">testVMAFRange($G450:$G453,N450:N453,$Z450:$Z453,AG450:AG453)</f>
        <v>0</v>
      </c>
      <c r="BV452" s="465"/>
      <c r="BW452" s="463" cm="1">
        <f t="array" ref="BW452">testVMAFRange($G450:$G453,O450:O453,$Z450:$Z453,AH450:AH453)</f>
        <v>0</v>
      </c>
      <c r="BX452" s="465"/>
    </row>
    <row r="453" spans="1:76" ht="17" customHeight="1" thickBot="1" x14ac:dyDescent="0.4">
      <c r="A453" s="419"/>
      <c r="B453" s="484"/>
      <c r="C453" s="487"/>
      <c r="D453" s="491"/>
      <c r="E453" s="494"/>
      <c r="F453" s="347">
        <v>63</v>
      </c>
      <c r="G453" s="145">
        <f>'Anchor-AI'!L451</f>
        <v>0</v>
      </c>
      <c r="H453" s="146">
        <f>'Anchor-AI'!M451</f>
        <v>0</v>
      </c>
      <c r="I453" s="146">
        <f>'Anchor-AI'!N451</f>
        <v>0</v>
      </c>
      <c r="J453" s="146">
        <f>'Anchor-AI'!O451</f>
        <v>0</v>
      </c>
      <c r="K453" s="146">
        <f>(Summary!$C$58*H453+Summary!$C$59*I453+Summary!$C$60*J453)/Summary!$C$61</f>
        <v>0</v>
      </c>
      <c r="L453" s="146">
        <f>'Anchor-AI'!P451</f>
        <v>0</v>
      </c>
      <c r="M453" s="146">
        <f>'Anchor-AI'!Q451</f>
        <v>0</v>
      </c>
      <c r="N453" s="146">
        <f>'Anchor-AI'!R451</f>
        <v>0</v>
      </c>
      <c r="O453" s="146">
        <f>'Anchor-AI'!S451</f>
        <v>0</v>
      </c>
      <c r="P453" s="146">
        <f>'Anchor-AI'!T451</f>
        <v>0</v>
      </c>
      <c r="Q453" s="146">
        <f>'Anchor-AI'!U451</f>
        <v>0</v>
      </c>
      <c r="R453" s="146">
        <f>'Anchor-AI'!V451</f>
        <v>0</v>
      </c>
      <c r="S453" s="146">
        <f>'Anchor-AI'!W451</f>
        <v>0</v>
      </c>
      <c r="T453" s="146">
        <f>'Anchor-AI'!X451</f>
        <v>0</v>
      </c>
      <c r="U453" s="146">
        <f>10*LOG10(1/((Summary!$C$75/10^(R453/10)+Summary!$C$76/10^(S453/10)+Summary!$C$77/10^(T453/10))/Summary!$C$78))</f>
        <v>0</v>
      </c>
      <c r="V453" s="146">
        <f>'Anchor-AI'!Y451</f>
        <v>0</v>
      </c>
      <c r="W453" s="146">
        <f>'Anchor-AI'!Z451</f>
        <v>0</v>
      </c>
      <c r="X453" s="147">
        <f t="shared" si="32"/>
        <v>0</v>
      </c>
      <c r="Y453" s="151"/>
      <c r="Z453" s="145">
        <f>'Test-AI'!L451</f>
        <v>0</v>
      </c>
      <c r="AA453" s="382">
        <f>'Test-AI'!M451</f>
        <v>0</v>
      </c>
      <c r="AB453" s="382">
        <f>'Test-AI'!N451</f>
        <v>0</v>
      </c>
      <c r="AC453" s="382">
        <f>'Test-AI'!O451</f>
        <v>0</v>
      </c>
      <c r="AD453" s="382">
        <f>(Summary!$C$58*AA453+Summary!$C$59*AB453+Summary!$C$60*AC453)/Summary!$C$61</f>
        <v>0</v>
      </c>
      <c r="AE453" s="382">
        <f>'Test-AI'!P451</f>
        <v>0</v>
      </c>
      <c r="AF453" s="382">
        <f>'Test-AI'!Q451</f>
        <v>0</v>
      </c>
      <c r="AG453" s="382">
        <f>'Test-AI'!R451</f>
        <v>0</v>
      </c>
      <c r="AH453" s="382">
        <f>'Test-AI'!S451</f>
        <v>0</v>
      </c>
      <c r="AI453" s="382">
        <f>'Test-AI'!T451</f>
        <v>0</v>
      </c>
      <c r="AJ453" s="382">
        <f>'Test-AI'!U451</f>
        <v>0</v>
      </c>
      <c r="AK453" s="382">
        <f>'Test-AI'!V451</f>
        <v>0</v>
      </c>
      <c r="AL453" s="382">
        <f>'Test-AI'!W451</f>
        <v>0</v>
      </c>
      <c r="AM453" s="382">
        <f>'Test-AI'!X451</f>
        <v>0</v>
      </c>
      <c r="AN453" s="382">
        <f>10*LOG10(1/((Summary!$C$75/10^(AK453/10)+Summary!$C$76/10^(AL453/10)+Summary!$C$77/10^(AM453/10))/Summary!$C$78))</f>
        <v>0</v>
      </c>
      <c r="AO453" s="386">
        <f>'Test-AI'!Y451</f>
        <v>0</v>
      </c>
      <c r="AP453" s="386">
        <f>'Test-AI'!Z451</f>
        <v>0</v>
      </c>
      <c r="AQ453" s="147">
        <f t="shared" si="33"/>
        <v>0</v>
      </c>
      <c r="AR453" s="148" t="e">
        <f t="shared" si="34"/>
        <v>#DIV/0!</v>
      </c>
      <c r="AS453" s="149" t="e">
        <f t="shared" si="35"/>
        <v>#DIV/0!</v>
      </c>
      <c r="AT453" s="136"/>
      <c r="AU453" s="136"/>
      <c r="AV453" s="470"/>
      <c r="AW453" s="471"/>
      <c r="AX453" s="481"/>
      <c r="AY453" s="481"/>
      <c r="AZ453" s="498"/>
      <c r="BA453" s="498"/>
      <c r="BB453" s="481"/>
      <c r="BC453" s="471"/>
      <c r="BD453" s="477"/>
      <c r="BE453" s="471"/>
      <c r="BF453" s="477"/>
      <c r="BG453" s="472"/>
      <c r="BH453" s="477"/>
      <c r="BI453" s="472"/>
      <c r="BJ453" s="477"/>
      <c r="BK453" s="471"/>
      <c r="BL453" s="477"/>
      <c r="BM453" s="471"/>
      <c r="BN453" s="477"/>
      <c r="BO453" s="471"/>
      <c r="BP453" s="481"/>
      <c r="BQ453" s="481"/>
      <c r="BR453" s="481"/>
      <c r="BS453" s="481"/>
      <c r="BT453" s="481"/>
      <c r="BU453" s="473"/>
      <c r="BV453" s="466"/>
      <c r="BW453" s="473"/>
      <c r="BX453" s="466"/>
    </row>
    <row r="454" spans="1:76" ht="17" customHeight="1" x14ac:dyDescent="0.35">
      <c r="A454" s="419"/>
      <c r="B454" s="482" t="s">
        <v>2</v>
      </c>
      <c r="C454" s="485" t="s">
        <v>315</v>
      </c>
      <c r="D454" s="489">
        <v>23.98</v>
      </c>
      <c r="E454" s="492">
        <v>8</v>
      </c>
      <c r="F454" s="345">
        <v>23</v>
      </c>
      <c r="G454" s="130">
        <f>'Anchor-AI'!L452</f>
        <v>0</v>
      </c>
      <c r="H454" s="131">
        <f>'Anchor-AI'!M452</f>
        <v>0</v>
      </c>
      <c r="I454" s="131">
        <f>'Anchor-AI'!N452</f>
        <v>0</v>
      </c>
      <c r="J454" s="131">
        <f>'Anchor-AI'!O452</f>
        <v>0</v>
      </c>
      <c r="K454" s="131">
        <f>(Summary!$C$58*H454+Summary!$C$59*I454+Summary!$C$60*J454)/Summary!$C$61</f>
        <v>0</v>
      </c>
      <c r="L454" s="131">
        <f>'Anchor-AI'!P452</f>
        <v>0</v>
      </c>
      <c r="M454" s="131">
        <f>'Anchor-AI'!Q452</f>
        <v>0</v>
      </c>
      <c r="N454" s="131">
        <f>'Anchor-AI'!R452</f>
        <v>0</v>
      </c>
      <c r="O454" s="131">
        <f>'Anchor-AI'!S452</f>
        <v>0</v>
      </c>
      <c r="P454" s="131">
        <f>'Anchor-AI'!T452</f>
        <v>0</v>
      </c>
      <c r="Q454" s="131">
        <f>'Anchor-AI'!U452</f>
        <v>0</v>
      </c>
      <c r="R454" s="131">
        <f>'Anchor-AI'!V452</f>
        <v>0</v>
      </c>
      <c r="S454" s="131">
        <f>'Anchor-AI'!W452</f>
        <v>0</v>
      </c>
      <c r="T454" s="131">
        <f>'Anchor-AI'!X452</f>
        <v>0</v>
      </c>
      <c r="U454" s="131">
        <f>10*LOG10(1/((Summary!$C$75/10^(R454/10)+Summary!$C$76/10^(S454/10)+Summary!$C$77/10^(T454/10))/Summary!$C$78))</f>
        <v>0</v>
      </c>
      <c r="V454" s="131">
        <f>'Anchor-AI'!Y452</f>
        <v>0</v>
      </c>
      <c r="W454" s="131">
        <f>'Anchor-AI'!Z452</f>
        <v>0</v>
      </c>
      <c r="X454" s="132">
        <f t="shared" si="32"/>
        <v>0</v>
      </c>
      <c r="Y454" s="133"/>
      <c r="Z454" s="130">
        <f>'Test-AI'!L452</f>
        <v>0</v>
      </c>
      <c r="AA454" s="380">
        <f>'Test-AI'!M452</f>
        <v>0</v>
      </c>
      <c r="AB454" s="380">
        <f>'Test-AI'!N452</f>
        <v>0</v>
      </c>
      <c r="AC454" s="380">
        <f>'Test-AI'!O452</f>
        <v>0</v>
      </c>
      <c r="AD454" s="380">
        <f>(Summary!$C$58*AA454+Summary!$C$59*AB454+Summary!$C$60*AC454)/Summary!$C$61</f>
        <v>0</v>
      </c>
      <c r="AE454" s="380">
        <f>'Test-AI'!P452</f>
        <v>0</v>
      </c>
      <c r="AF454" s="380">
        <f>'Test-AI'!Q452</f>
        <v>0</v>
      </c>
      <c r="AG454" s="380">
        <f>'Test-AI'!R452</f>
        <v>0</v>
      </c>
      <c r="AH454" s="380">
        <f>'Test-AI'!S452</f>
        <v>0</v>
      </c>
      <c r="AI454" s="380">
        <f>'Test-AI'!T452</f>
        <v>0</v>
      </c>
      <c r="AJ454" s="380">
        <f>'Test-AI'!U452</f>
        <v>0</v>
      </c>
      <c r="AK454" s="380">
        <f>'Test-AI'!V452</f>
        <v>0</v>
      </c>
      <c r="AL454" s="380">
        <f>'Test-AI'!W452</f>
        <v>0</v>
      </c>
      <c r="AM454" s="380">
        <f>'Test-AI'!X452</f>
        <v>0</v>
      </c>
      <c r="AN454" s="380">
        <f>10*LOG10(1/((Summary!$C$75/10^(AK454/10)+Summary!$C$76/10^(AL454/10)+Summary!$C$77/10^(AM454/10))/Summary!$C$78))</f>
        <v>0</v>
      </c>
      <c r="AO454" s="131">
        <f>'Test-AI'!Y452</f>
        <v>0</v>
      </c>
      <c r="AP454" s="131">
        <f>'Test-AI'!Z452</f>
        <v>0</v>
      </c>
      <c r="AQ454" s="132">
        <f t="shared" si="33"/>
        <v>0</v>
      </c>
      <c r="AR454" s="134" t="e">
        <f t="shared" si="34"/>
        <v>#DIV/0!</v>
      </c>
      <c r="AS454" s="135" t="e">
        <f t="shared" si="35"/>
        <v>#DIV/0!</v>
      </c>
      <c r="AT454" s="136"/>
      <c r="AU454" s="136"/>
      <c r="AV454" s="495" t="s">
        <v>121</v>
      </c>
      <c r="AW454" s="478" t="e" cm="1">
        <f t="array" ref="AW454">bdRateExtend($G454:$G457,H454:H457,$Z454:$Z457,AA454:AA457)</f>
        <v>#VALUE!</v>
      </c>
      <c r="AX454" s="479" t="e" cm="1">
        <f t="array" ref="AX454">bdRateExtend($G454:$G459,H454:H459,$Z454:$Z459,AA454:AA459)</f>
        <v>#VALUE!</v>
      </c>
      <c r="AY454" s="479" t="e" cm="1">
        <f t="array" ref="AY454">bdRateExtend($G454:$G459,I454:I459,$Z454:$Z459,AB454:AB459)</f>
        <v>#VALUE!</v>
      </c>
      <c r="AZ454" s="496" t="e" cm="1">
        <f t="array" ref="AZ454">bdRateExtend($G454:$G459,J454:J459,$Z454:$Z459,AC454:AC459)</f>
        <v>#VALUE!</v>
      </c>
      <c r="BA454" s="496" t="e" cm="1">
        <f t="array" ref="BA454">bdRateExtend($G454:$G459,K454:K459,$Z454:$Z459,AD454:AD459)</f>
        <v>#VALUE!</v>
      </c>
      <c r="BB454" s="479" t="e">
        <f>(Summary!$C$89*AX454+Summary!$C$90*AY454+Summary!$C$91*AZ454)/Summary!$C$92</f>
        <v>#VALUE!</v>
      </c>
      <c r="BC454" s="478" t="e" cm="1">
        <f t="array" ref="BC454">bdRateExtend($G454:$G457,L454:L457,$Z454:$Z457,AE454:AE457)</f>
        <v>#VALUE!</v>
      </c>
      <c r="BD454" s="475" t="e" cm="1">
        <f t="array" ref="BD454">bdRateExtend($G454:$G459,L454:L459,$Z454:$Z459,AE454:AE459)</f>
        <v>#VALUE!</v>
      </c>
      <c r="BE454" s="478" t="e" cm="1">
        <f t="array" ref="BE454">bdRateExtend($G454:$G457,M454:M457,$Z454:$Z457,AF454:AF457)</f>
        <v>#VALUE!</v>
      </c>
      <c r="BF454" s="475" t="e" cm="1">
        <f t="array" ref="BF454">bdRateExtend($G454:$G459,M454:M459,$Z454:$Z459,AF454:AF459)</f>
        <v>#VALUE!</v>
      </c>
      <c r="BG454" s="474" t="e" cm="1">
        <f t="array" ref="BG454">bdRateExtend($G454:$G457,N454:N457,$Z454:$Z457,AG454:AG457,"None", FALSE,1)</f>
        <v>#VALUE!</v>
      </c>
      <c r="BH454" s="475" t="e" cm="1">
        <f t="array" ref="BH454">bdRateExtend($G454:$G459,N454:N459,$Z454:$Z459,AG454:AG459,"None", FALSE,1)</f>
        <v>#VALUE!</v>
      </c>
      <c r="BI454" s="474" t="e" cm="1">
        <f t="array" ref="BI454">bdRateExtend($G454:$G457,O454:O457,$Z454:$Z457,AH454:AH457,"None", FALSE,1)</f>
        <v>#VALUE!</v>
      </c>
      <c r="BJ454" s="475" t="e" cm="1">
        <f t="array" ref="BJ454">bdRateExtend($G454:$G459,O454:O459,$Z454:$Z459,AH454:AH459,"None", FALSE,1)</f>
        <v>#VALUE!</v>
      </c>
      <c r="BK454" s="478" t="e" cm="1">
        <f t="array" ref="BK454">bdRateExtend($G454:$G457,P454:P457,$Z454:$Z457,AI454:AI457)</f>
        <v>#VALUE!</v>
      </c>
      <c r="BL454" s="475" t="e" cm="1">
        <f t="array" ref="BL454">bdRateExtend($G454:$G459,P454:P459,$Z454:$Z459,AI454:AI459)</f>
        <v>#VALUE!</v>
      </c>
      <c r="BM454" s="478" t="e" cm="1">
        <f t="array" ref="BM454">bdRateExtend($G454:$G457,Q454:Q457,$Z454:$Z457,AJ454:AJ457)</f>
        <v>#VALUE!</v>
      </c>
      <c r="BN454" s="475" t="e" cm="1">
        <f t="array" ref="BN454">bdRateExtend($G454:$G459,Q454:Q459,$Z454:$Z459,AJ454:AJ459)</f>
        <v>#VALUE!</v>
      </c>
      <c r="BO454" s="478" t="e" cm="1">
        <f t="array" ref="BO454">bdRateExtend($G454:$G457,R454:R457,$Z454:$Z457,AK454:AK457)</f>
        <v>#VALUE!</v>
      </c>
      <c r="BP454" s="479" t="e" cm="1">
        <f t="array" ref="BP454">bdRateExtend($G454:$G459,R454:R459,$Z454:$Z459,AK454:AK459)</f>
        <v>#VALUE!</v>
      </c>
      <c r="BQ454" s="479" t="e" cm="1">
        <f t="array" ref="BQ454">bdRateExtend($G454:$G459,S454:S459,$Z454:$Z459,AL454:AL459)</f>
        <v>#VALUE!</v>
      </c>
      <c r="BR454" s="479" t="e" cm="1">
        <f t="array" ref="BR454">bdRateExtend($G454:$G459,T454:T459,$Z454:$Z459,AM454:AM459)</f>
        <v>#VALUE!</v>
      </c>
      <c r="BS454" s="479" t="e" cm="1">
        <f t="array" ref="BS454">bdRateExtend($G454:$G459,U454:U459,$Z454:$Z459,AN454:AN459)</f>
        <v>#VALUE!</v>
      </c>
      <c r="BT454" s="479" t="e">
        <f>(Summary!$C$103*BP454+Summary!$C$104*BQ454+Summary!$C$105*BR454)/Summary!$C$106</f>
        <v>#VALUE!</v>
      </c>
      <c r="BU454" s="462" cm="1">
        <f t="array" ref="BU454">testVMAFRange($G454:$G457,N454:N457,$Z454:$Z457,AG454:AG457)</f>
        <v>0</v>
      </c>
      <c r="BV454" s="464" cm="1">
        <f t="array" ref="BV454">testVMAFRange($G454:$G459,N454:N459,$Z454:$Z459,AG454:AG459)</f>
        <v>0</v>
      </c>
      <c r="BW454" s="462" cm="1">
        <f t="array" ref="BW454">testVMAFRange($G454:$G457,O454:O457,$Z454:$Z457,AH454:AH457)</f>
        <v>0</v>
      </c>
      <c r="BX454" s="464" cm="1">
        <f t="array" ref="BX454">testVMAFRange($G454:$G459,O454:O459,$Z454:$Z459,AH454:AH459)</f>
        <v>0</v>
      </c>
    </row>
    <row r="455" spans="1:76" ht="17" customHeight="1" x14ac:dyDescent="0.35">
      <c r="A455" s="419"/>
      <c r="B455" s="483"/>
      <c r="C455" s="486"/>
      <c r="D455" s="490"/>
      <c r="E455" s="493"/>
      <c r="F455" s="346">
        <v>31</v>
      </c>
      <c r="G455" s="139">
        <f>'Anchor-AI'!L453</f>
        <v>0</v>
      </c>
      <c r="H455" s="140">
        <f>'Anchor-AI'!M453</f>
        <v>0</v>
      </c>
      <c r="I455" s="140">
        <f>'Anchor-AI'!N453</f>
        <v>0</v>
      </c>
      <c r="J455" s="140">
        <f>'Anchor-AI'!O453</f>
        <v>0</v>
      </c>
      <c r="K455" s="140">
        <f>(Summary!$C$58*H455+Summary!$C$59*I455+Summary!$C$60*J455)/Summary!$C$61</f>
        <v>0</v>
      </c>
      <c r="L455" s="140">
        <f>'Anchor-AI'!P453</f>
        <v>0</v>
      </c>
      <c r="M455" s="140">
        <f>'Anchor-AI'!Q453</f>
        <v>0</v>
      </c>
      <c r="N455" s="140">
        <f>'Anchor-AI'!R453</f>
        <v>0</v>
      </c>
      <c r="O455" s="140">
        <f>'Anchor-AI'!S453</f>
        <v>0</v>
      </c>
      <c r="P455" s="140">
        <f>'Anchor-AI'!T453</f>
        <v>0</v>
      </c>
      <c r="Q455" s="140">
        <f>'Anchor-AI'!U453</f>
        <v>0</v>
      </c>
      <c r="R455" s="140">
        <f>'Anchor-AI'!V453</f>
        <v>0</v>
      </c>
      <c r="S455" s="140">
        <f>'Anchor-AI'!W453</f>
        <v>0</v>
      </c>
      <c r="T455" s="140">
        <f>'Anchor-AI'!X453</f>
        <v>0</v>
      </c>
      <c r="U455" s="140">
        <f>10*LOG10(1/((Summary!$C$75/10^(R455/10)+Summary!$C$76/10^(S455/10)+Summary!$C$77/10^(T455/10))/Summary!$C$78))</f>
        <v>0</v>
      </c>
      <c r="V455" s="140">
        <f>'Anchor-AI'!Y453</f>
        <v>0</v>
      </c>
      <c r="W455" s="140">
        <f>'Anchor-AI'!Z453</f>
        <v>0</v>
      </c>
      <c r="X455" s="141">
        <f t="shared" si="32"/>
        <v>0</v>
      </c>
      <c r="Y455" s="133"/>
      <c r="Z455" s="139">
        <f>'Test-AI'!L453</f>
        <v>0</v>
      </c>
      <c r="AA455" s="381">
        <f>'Test-AI'!M453</f>
        <v>0</v>
      </c>
      <c r="AB455" s="381">
        <f>'Test-AI'!N453</f>
        <v>0</v>
      </c>
      <c r="AC455" s="381">
        <f>'Test-AI'!O453</f>
        <v>0</v>
      </c>
      <c r="AD455" s="381">
        <f>(Summary!$C$58*AA455+Summary!$C$59*AB455+Summary!$C$60*AC455)/Summary!$C$61</f>
        <v>0</v>
      </c>
      <c r="AE455" s="381">
        <f>'Test-AI'!P453</f>
        <v>0</v>
      </c>
      <c r="AF455" s="381">
        <f>'Test-AI'!Q453</f>
        <v>0</v>
      </c>
      <c r="AG455" s="381">
        <f>'Test-AI'!R453</f>
        <v>0</v>
      </c>
      <c r="AH455" s="381">
        <f>'Test-AI'!S453</f>
        <v>0</v>
      </c>
      <c r="AI455" s="381">
        <f>'Test-AI'!T453</f>
        <v>0</v>
      </c>
      <c r="AJ455" s="381">
        <f>'Test-AI'!U453</f>
        <v>0</v>
      </c>
      <c r="AK455" s="381">
        <f>'Test-AI'!V453</f>
        <v>0</v>
      </c>
      <c r="AL455" s="381">
        <f>'Test-AI'!W453</f>
        <v>0</v>
      </c>
      <c r="AM455" s="381">
        <f>'Test-AI'!X453</f>
        <v>0</v>
      </c>
      <c r="AN455" s="381">
        <f>10*LOG10(1/((Summary!$C$75/10^(AK455/10)+Summary!$C$76/10^(AL455/10)+Summary!$C$77/10^(AM455/10))/Summary!$C$78))</f>
        <v>0</v>
      </c>
      <c r="AO455" s="140">
        <f>'Test-AI'!Y453</f>
        <v>0</v>
      </c>
      <c r="AP455" s="140">
        <f>'Test-AI'!Z453</f>
        <v>0</v>
      </c>
      <c r="AQ455" s="141">
        <f t="shared" si="33"/>
        <v>0</v>
      </c>
      <c r="AR455" s="142" t="e">
        <f t="shared" si="34"/>
        <v>#DIV/0!</v>
      </c>
      <c r="AS455" s="143" t="e">
        <f t="shared" si="35"/>
        <v>#DIV/0!</v>
      </c>
      <c r="AT455" s="136"/>
      <c r="AU455" s="136"/>
      <c r="AV455" s="467"/>
      <c r="AW455" s="468"/>
      <c r="AX455" s="480"/>
      <c r="AY455" s="480"/>
      <c r="AZ455" s="497"/>
      <c r="BA455" s="497"/>
      <c r="BB455" s="480"/>
      <c r="BC455" s="468"/>
      <c r="BD455" s="476"/>
      <c r="BE455" s="468"/>
      <c r="BF455" s="476"/>
      <c r="BG455" s="469"/>
      <c r="BH455" s="476"/>
      <c r="BI455" s="469"/>
      <c r="BJ455" s="476"/>
      <c r="BK455" s="468"/>
      <c r="BL455" s="476"/>
      <c r="BM455" s="468"/>
      <c r="BN455" s="476"/>
      <c r="BO455" s="468"/>
      <c r="BP455" s="480"/>
      <c r="BQ455" s="480"/>
      <c r="BR455" s="480"/>
      <c r="BS455" s="480"/>
      <c r="BT455" s="480"/>
      <c r="BU455" s="463"/>
      <c r="BV455" s="465"/>
      <c r="BW455" s="463"/>
      <c r="BX455" s="465"/>
    </row>
    <row r="456" spans="1:76" ht="17" customHeight="1" x14ac:dyDescent="0.35">
      <c r="A456" s="419"/>
      <c r="B456" s="483"/>
      <c r="C456" s="486"/>
      <c r="D456" s="490"/>
      <c r="E456" s="493"/>
      <c r="F456" s="346">
        <v>39</v>
      </c>
      <c r="G456" s="139">
        <f>'Anchor-AI'!L454</f>
        <v>0</v>
      </c>
      <c r="H456" s="140">
        <f>'Anchor-AI'!M454</f>
        <v>0</v>
      </c>
      <c r="I456" s="140">
        <f>'Anchor-AI'!N454</f>
        <v>0</v>
      </c>
      <c r="J456" s="140">
        <f>'Anchor-AI'!O454</f>
        <v>0</v>
      </c>
      <c r="K456" s="140">
        <f>(Summary!$C$58*H456+Summary!$C$59*I456+Summary!$C$60*J456)/Summary!$C$61</f>
        <v>0</v>
      </c>
      <c r="L456" s="140">
        <f>'Anchor-AI'!P454</f>
        <v>0</v>
      </c>
      <c r="M456" s="140">
        <f>'Anchor-AI'!Q454</f>
        <v>0</v>
      </c>
      <c r="N456" s="140">
        <f>'Anchor-AI'!R454</f>
        <v>0</v>
      </c>
      <c r="O456" s="140">
        <f>'Anchor-AI'!S454</f>
        <v>0</v>
      </c>
      <c r="P456" s="140">
        <f>'Anchor-AI'!T454</f>
        <v>0</v>
      </c>
      <c r="Q456" s="140">
        <f>'Anchor-AI'!U454</f>
        <v>0</v>
      </c>
      <c r="R456" s="140">
        <f>'Anchor-AI'!V454</f>
        <v>0</v>
      </c>
      <c r="S456" s="140">
        <f>'Anchor-AI'!W454</f>
        <v>0</v>
      </c>
      <c r="T456" s="140">
        <f>'Anchor-AI'!X454</f>
        <v>0</v>
      </c>
      <c r="U456" s="140">
        <f>10*LOG10(1/((Summary!$C$75/10^(R456/10)+Summary!$C$76/10^(S456/10)+Summary!$C$77/10^(T456/10))/Summary!$C$78))</f>
        <v>0</v>
      </c>
      <c r="V456" s="140">
        <f>'Anchor-AI'!Y454</f>
        <v>0</v>
      </c>
      <c r="W456" s="140">
        <f>'Anchor-AI'!Z454</f>
        <v>0</v>
      </c>
      <c r="X456" s="141">
        <f t="shared" si="32"/>
        <v>0</v>
      </c>
      <c r="Y456" s="133"/>
      <c r="Z456" s="139">
        <f>'Test-AI'!L454</f>
        <v>0</v>
      </c>
      <c r="AA456" s="381">
        <f>'Test-AI'!M454</f>
        <v>0</v>
      </c>
      <c r="AB456" s="381">
        <f>'Test-AI'!N454</f>
        <v>0</v>
      </c>
      <c r="AC456" s="381">
        <f>'Test-AI'!O454</f>
        <v>0</v>
      </c>
      <c r="AD456" s="381">
        <f>(Summary!$C$58*AA456+Summary!$C$59*AB456+Summary!$C$60*AC456)/Summary!$C$61</f>
        <v>0</v>
      </c>
      <c r="AE456" s="381">
        <f>'Test-AI'!P454</f>
        <v>0</v>
      </c>
      <c r="AF456" s="381">
        <f>'Test-AI'!Q454</f>
        <v>0</v>
      </c>
      <c r="AG456" s="381">
        <f>'Test-AI'!R454</f>
        <v>0</v>
      </c>
      <c r="AH456" s="381">
        <f>'Test-AI'!S454</f>
        <v>0</v>
      </c>
      <c r="AI456" s="381">
        <f>'Test-AI'!T454</f>
        <v>0</v>
      </c>
      <c r="AJ456" s="381">
        <f>'Test-AI'!U454</f>
        <v>0</v>
      </c>
      <c r="AK456" s="381">
        <f>'Test-AI'!V454</f>
        <v>0</v>
      </c>
      <c r="AL456" s="381">
        <f>'Test-AI'!W454</f>
        <v>0</v>
      </c>
      <c r="AM456" s="381">
        <f>'Test-AI'!X454</f>
        <v>0</v>
      </c>
      <c r="AN456" s="381">
        <f>10*LOG10(1/((Summary!$C$75/10^(AK456/10)+Summary!$C$76/10^(AL456/10)+Summary!$C$77/10^(AM456/10))/Summary!$C$78))</f>
        <v>0</v>
      </c>
      <c r="AO456" s="140">
        <f>'Test-AI'!Y454</f>
        <v>0</v>
      </c>
      <c r="AP456" s="140">
        <f>'Test-AI'!Z454</f>
        <v>0</v>
      </c>
      <c r="AQ456" s="141">
        <f t="shared" si="33"/>
        <v>0</v>
      </c>
      <c r="AR456" s="142" t="e">
        <f t="shared" si="34"/>
        <v>#DIV/0!</v>
      </c>
      <c r="AS456" s="143" t="e">
        <f t="shared" si="35"/>
        <v>#DIV/0!</v>
      </c>
      <c r="AT456" s="136"/>
      <c r="AU456" s="136"/>
      <c r="AV456" s="467" t="s">
        <v>122</v>
      </c>
      <c r="AW456" s="468" t="e" cm="1">
        <f t="array" ref="AW456">bdRateExtend($G455:$G458,H455:H458,$Z455:$Z458,AA455:AA458)</f>
        <v>#VALUE!</v>
      </c>
      <c r="AX456" s="480"/>
      <c r="AY456" s="480"/>
      <c r="AZ456" s="497"/>
      <c r="BA456" s="497"/>
      <c r="BB456" s="480"/>
      <c r="BC456" s="468" t="e" cm="1">
        <f t="array" ref="BC456">bdRateExtend($G455:$G458,L455:L458,$Z455:$Z458,AE455:AE458)</f>
        <v>#VALUE!</v>
      </c>
      <c r="BD456" s="476"/>
      <c r="BE456" s="468" t="e" cm="1">
        <f t="array" ref="BE456">bdRateExtend($G455:$G458,M455:M458,$Z455:$Z458,AF455:AF458)</f>
        <v>#VALUE!</v>
      </c>
      <c r="BF456" s="476"/>
      <c r="BG456" s="469" t="e" cm="1">
        <f t="array" ref="BG456">bdRateExtend($G455:$G458,N455:N458,$Z455:$Z458,AG455:AG458,"None", FALSE,1)</f>
        <v>#VALUE!</v>
      </c>
      <c r="BH456" s="476"/>
      <c r="BI456" s="469" t="e" cm="1">
        <f t="array" ref="BI456">bdRateExtend($G455:$G458,O455:O458,$Z455:$Z458,AH455:AH458,"None", FALSE,1)</f>
        <v>#VALUE!</v>
      </c>
      <c r="BJ456" s="476"/>
      <c r="BK456" s="468" t="e" cm="1">
        <f t="array" ref="BK456">bdRateExtend($G455:$G458,P455:P458,$Z455:$Z458,AI455:AI458)</f>
        <v>#VALUE!</v>
      </c>
      <c r="BL456" s="476"/>
      <c r="BM456" s="468" t="e" cm="1">
        <f t="array" ref="BM456">bdRateExtend($G455:$G458,Q455:Q458,$Z455:$Z458,AJ455:AJ458)</f>
        <v>#VALUE!</v>
      </c>
      <c r="BN456" s="476"/>
      <c r="BO456" s="468" t="e" cm="1">
        <f t="array" ref="BO456">bdRateExtend($G455:$G458,R455:R458,$Z455:$Z458,AK455:AK458)</f>
        <v>#VALUE!</v>
      </c>
      <c r="BP456" s="480"/>
      <c r="BQ456" s="480"/>
      <c r="BR456" s="480"/>
      <c r="BS456" s="480"/>
      <c r="BT456" s="480"/>
      <c r="BU456" s="463" cm="1">
        <f t="array" ref="BU456">testVMAFRange($G455:$G458,N455:N458,$Z455:$Z458,AG455:AG458)</f>
        <v>0</v>
      </c>
      <c r="BV456" s="465"/>
      <c r="BW456" s="463" cm="1">
        <f t="array" ref="BW456">testVMAFRange($G455:$G458,O455:O458,$Z455:$Z458,AH455:AH458)</f>
        <v>0</v>
      </c>
      <c r="BX456" s="465"/>
    </row>
    <row r="457" spans="1:76" ht="17" customHeight="1" x14ac:dyDescent="0.35">
      <c r="A457" s="419"/>
      <c r="B457" s="483"/>
      <c r="C457" s="486"/>
      <c r="D457" s="490"/>
      <c r="E457" s="493"/>
      <c r="F457" s="346">
        <v>47</v>
      </c>
      <c r="G457" s="139">
        <f>'Anchor-AI'!L455</f>
        <v>0</v>
      </c>
      <c r="H457" s="140">
        <f>'Anchor-AI'!M455</f>
        <v>0</v>
      </c>
      <c r="I457" s="140">
        <f>'Anchor-AI'!N455</f>
        <v>0</v>
      </c>
      <c r="J457" s="140">
        <f>'Anchor-AI'!O455</f>
        <v>0</v>
      </c>
      <c r="K457" s="140">
        <f>(Summary!$C$58*H457+Summary!$C$59*I457+Summary!$C$60*J457)/Summary!$C$61</f>
        <v>0</v>
      </c>
      <c r="L457" s="140">
        <f>'Anchor-AI'!P455</f>
        <v>0</v>
      </c>
      <c r="M457" s="140">
        <f>'Anchor-AI'!Q455</f>
        <v>0</v>
      </c>
      <c r="N457" s="140">
        <f>'Anchor-AI'!R455</f>
        <v>0</v>
      </c>
      <c r="O457" s="140">
        <f>'Anchor-AI'!S455</f>
        <v>0</v>
      </c>
      <c r="P457" s="140">
        <f>'Anchor-AI'!T455</f>
        <v>0</v>
      </c>
      <c r="Q457" s="140">
        <f>'Anchor-AI'!U455</f>
        <v>0</v>
      </c>
      <c r="R457" s="140">
        <f>'Anchor-AI'!V455</f>
        <v>0</v>
      </c>
      <c r="S457" s="140">
        <f>'Anchor-AI'!W455</f>
        <v>0</v>
      </c>
      <c r="T457" s="140">
        <f>'Anchor-AI'!X455</f>
        <v>0</v>
      </c>
      <c r="U457" s="140">
        <f>10*LOG10(1/((Summary!$C$75/10^(R457/10)+Summary!$C$76/10^(S457/10)+Summary!$C$77/10^(T457/10))/Summary!$C$78))</f>
        <v>0</v>
      </c>
      <c r="V457" s="140">
        <f>'Anchor-AI'!Y455</f>
        <v>0</v>
      </c>
      <c r="W457" s="140">
        <f>'Anchor-AI'!Z455</f>
        <v>0</v>
      </c>
      <c r="X457" s="141">
        <f t="shared" si="32"/>
        <v>0</v>
      </c>
      <c r="Y457" s="133"/>
      <c r="Z457" s="139">
        <f>'Test-AI'!L455</f>
        <v>0</v>
      </c>
      <c r="AA457" s="381">
        <f>'Test-AI'!M455</f>
        <v>0</v>
      </c>
      <c r="AB457" s="381">
        <f>'Test-AI'!N455</f>
        <v>0</v>
      </c>
      <c r="AC457" s="381">
        <f>'Test-AI'!O455</f>
        <v>0</v>
      </c>
      <c r="AD457" s="381">
        <f>(Summary!$C$58*AA457+Summary!$C$59*AB457+Summary!$C$60*AC457)/Summary!$C$61</f>
        <v>0</v>
      </c>
      <c r="AE457" s="381">
        <f>'Test-AI'!P455</f>
        <v>0</v>
      </c>
      <c r="AF457" s="381">
        <f>'Test-AI'!Q455</f>
        <v>0</v>
      </c>
      <c r="AG457" s="381">
        <f>'Test-AI'!R455</f>
        <v>0</v>
      </c>
      <c r="AH457" s="381">
        <f>'Test-AI'!S455</f>
        <v>0</v>
      </c>
      <c r="AI457" s="381">
        <f>'Test-AI'!T455</f>
        <v>0</v>
      </c>
      <c r="AJ457" s="381">
        <f>'Test-AI'!U455</f>
        <v>0</v>
      </c>
      <c r="AK457" s="381">
        <f>'Test-AI'!V455</f>
        <v>0</v>
      </c>
      <c r="AL457" s="381">
        <f>'Test-AI'!W455</f>
        <v>0</v>
      </c>
      <c r="AM457" s="381">
        <f>'Test-AI'!X455</f>
        <v>0</v>
      </c>
      <c r="AN457" s="381">
        <f>10*LOG10(1/((Summary!$C$75/10^(AK457/10)+Summary!$C$76/10^(AL457/10)+Summary!$C$77/10^(AM457/10))/Summary!$C$78))</f>
        <v>0</v>
      </c>
      <c r="AO457" s="140">
        <f>'Test-AI'!Y455</f>
        <v>0</v>
      </c>
      <c r="AP457" s="140">
        <f>'Test-AI'!Z455</f>
        <v>0</v>
      </c>
      <c r="AQ457" s="141">
        <f t="shared" si="33"/>
        <v>0</v>
      </c>
      <c r="AR457" s="142" t="e">
        <f t="shared" si="34"/>
        <v>#DIV/0!</v>
      </c>
      <c r="AS457" s="143" t="e">
        <f t="shared" si="35"/>
        <v>#DIV/0!</v>
      </c>
      <c r="AT457" s="136"/>
      <c r="AU457" s="136"/>
      <c r="AV457" s="467"/>
      <c r="AW457" s="468"/>
      <c r="AX457" s="480"/>
      <c r="AY457" s="480"/>
      <c r="AZ457" s="497"/>
      <c r="BA457" s="497"/>
      <c r="BB457" s="480"/>
      <c r="BC457" s="468"/>
      <c r="BD457" s="476"/>
      <c r="BE457" s="468"/>
      <c r="BF457" s="476"/>
      <c r="BG457" s="469"/>
      <c r="BH457" s="476"/>
      <c r="BI457" s="469"/>
      <c r="BJ457" s="476"/>
      <c r="BK457" s="468"/>
      <c r="BL457" s="476"/>
      <c r="BM457" s="468"/>
      <c r="BN457" s="476"/>
      <c r="BO457" s="468"/>
      <c r="BP457" s="480"/>
      <c r="BQ457" s="480"/>
      <c r="BR457" s="480"/>
      <c r="BS457" s="480"/>
      <c r="BT457" s="480"/>
      <c r="BU457" s="463"/>
      <c r="BV457" s="465"/>
      <c r="BW457" s="463"/>
      <c r="BX457" s="465"/>
    </row>
    <row r="458" spans="1:76" ht="17" customHeight="1" x14ac:dyDescent="0.35">
      <c r="A458" s="419"/>
      <c r="B458" s="483"/>
      <c r="C458" s="486"/>
      <c r="D458" s="490"/>
      <c r="E458" s="493"/>
      <c r="F458" s="346">
        <v>55</v>
      </c>
      <c r="G458" s="139">
        <f>'Anchor-AI'!L456</f>
        <v>0</v>
      </c>
      <c r="H458" s="140">
        <f>'Anchor-AI'!M456</f>
        <v>0</v>
      </c>
      <c r="I458" s="140">
        <f>'Anchor-AI'!N456</f>
        <v>0</v>
      </c>
      <c r="J458" s="140">
        <f>'Anchor-AI'!O456</f>
        <v>0</v>
      </c>
      <c r="K458" s="140">
        <f>(Summary!$C$58*H458+Summary!$C$59*I458+Summary!$C$60*J458)/Summary!$C$61</f>
        <v>0</v>
      </c>
      <c r="L458" s="140">
        <f>'Anchor-AI'!P456</f>
        <v>0</v>
      </c>
      <c r="M458" s="140">
        <f>'Anchor-AI'!Q456</f>
        <v>0</v>
      </c>
      <c r="N458" s="140">
        <f>'Anchor-AI'!R456</f>
        <v>0</v>
      </c>
      <c r="O458" s="140">
        <f>'Anchor-AI'!S456</f>
        <v>0</v>
      </c>
      <c r="P458" s="140">
        <f>'Anchor-AI'!T456</f>
        <v>0</v>
      </c>
      <c r="Q458" s="140">
        <f>'Anchor-AI'!U456</f>
        <v>0</v>
      </c>
      <c r="R458" s="140">
        <f>'Anchor-AI'!V456</f>
        <v>0</v>
      </c>
      <c r="S458" s="140">
        <f>'Anchor-AI'!W456</f>
        <v>0</v>
      </c>
      <c r="T458" s="140">
        <f>'Anchor-AI'!X456</f>
        <v>0</v>
      </c>
      <c r="U458" s="140">
        <f>10*LOG10(1/((Summary!$C$75/10^(R458/10)+Summary!$C$76/10^(S458/10)+Summary!$C$77/10^(T458/10))/Summary!$C$78))</f>
        <v>0</v>
      </c>
      <c r="V458" s="140">
        <f>'Anchor-AI'!Y456</f>
        <v>0</v>
      </c>
      <c r="W458" s="140">
        <f>'Anchor-AI'!Z456</f>
        <v>0</v>
      </c>
      <c r="X458" s="141">
        <f t="shared" si="32"/>
        <v>0</v>
      </c>
      <c r="Y458" s="133"/>
      <c r="Z458" s="139">
        <f>'Test-AI'!L456</f>
        <v>0</v>
      </c>
      <c r="AA458" s="381">
        <f>'Test-AI'!M456</f>
        <v>0</v>
      </c>
      <c r="AB458" s="381">
        <f>'Test-AI'!N456</f>
        <v>0</v>
      </c>
      <c r="AC458" s="381">
        <f>'Test-AI'!O456</f>
        <v>0</v>
      </c>
      <c r="AD458" s="381">
        <f>(Summary!$C$58*AA458+Summary!$C$59*AB458+Summary!$C$60*AC458)/Summary!$C$61</f>
        <v>0</v>
      </c>
      <c r="AE458" s="381">
        <f>'Test-AI'!P456</f>
        <v>0</v>
      </c>
      <c r="AF458" s="381">
        <f>'Test-AI'!Q456</f>
        <v>0</v>
      </c>
      <c r="AG458" s="381">
        <f>'Test-AI'!R456</f>
        <v>0</v>
      </c>
      <c r="AH458" s="381">
        <f>'Test-AI'!S456</f>
        <v>0</v>
      </c>
      <c r="AI458" s="381">
        <f>'Test-AI'!T456</f>
        <v>0</v>
      </c>
      <c r="AJ458" s="381">
        <f>'Test-AI'!U456</f>
        <v>0</v>
      </c>
      <c r="AK458" s="381">
        <f>'Test-AI'!V456</f>
        <v>0</v>
      </c>
      <c r="AL458" s="381">
        <f>'Test-AI'!W456</f>
        <v>0</v>
      </c>
      <c r="AM458" s="381">
        <f>'Test-AI'!X456</f>
        <v>0</v>
      </c>
      <c r="AN458" s="381">
        <f>10*LOG10(1/((Summary!$C$75/10^(AK458/10)+Summary!$C$76/10^(AL458/10)+Summary!$C$77/10^(AM458/10))/Summary!$C$78))</f>
        <v>0</v>
      </c>
      <c r="AO458" s="140">
        <f>'Test-AI'!Y456</f>
        <v>0</v>
      </c>
      <c r="AP458" s="140">
        <f>'Test-AI'!Z456</f>
        <v>0</v>
      </c>
      <c r="AQ458" s="141">
        <f t="shared" si="33"/>
        <v>0</v>
      </c>
      <c r="AR458" s="142" t="e">
        <f t="shared" si="34"/>
        <v>#DIV/0!</v>
      </c>
      <c r="AS458" s="143" t="e">
        <f t="shared" si="35"/>
        <v>#DIV/0!</v>
      </c>
      <c r="AT458" s="136"/>
      <c r="AU458" s="136"/>
      <c r="AV458" s="467" t="s">
        <v>123</v>
      </c>
      <c r="AW458" s="468" t="e" cm="1">
        <f t="array" ref="AW458">bdRateExtend($G456:$G459,H456:H459,$Z456:$Z459,AA456:AA459)</f>
        <v>#VALUE!</v>
      </c>
      <c r="AX458" s="480"/>
      <c r="AY458" s="480"/>
      <c r="AZ458" s="497"/>
      <c r="BA458" s="497"/>
      <c r="BB458" s="480"/>
      <c r="BC458" s="468" t="e" cm="1">
        <f t="array" ref="BC458">bdRateExtend($G456:$G459,L456:L459,$Z456:$Z459,AE456:AE459)</f>
        <v>#VALUE!</v>
      </c>
      <c r="BD458" s="476"/>
      <c r="BE458" s="468" t="e" cm="1">
        <f t="array" ref="BE458">bdRateExtend($G456:$G459,M456:M459,$Z456:$Z459,AF456:AF459)</f>
        <v>#VALUE!</v>
      </c>
      <c r="BF458" s="476"/>
      <c r="BG458" s="469" t="e" cm="1">
        <f t="array" ref="BG458">bdRateExtend($G456:$G459,N456:N459,$Z456:$Z459,AG456:AG459,"None", FALSE,1)</f>
        <v>#VALUE!</v>
      </c>
      <c r="BH458" s="476"/>
      <c r="BI458" s="469" t="e" cm="1">
        <f t="array" ref="BI458">bdRateExtend($G456:$G459,O456:O459,$Z456:$Z459,AH456:AH459,"None", FALSE,1)</f>
        <v>#VALUE!</v>
      </c>
      <c r="BJ458" s="476"/>
      <c r="BK458" s="468" t="e" cm="1">
        <f t="array" ref="BK458">bdRateExtend($G456:$G459,P456:P459,$Z456:$Z459,AI456:AI459)</f>
        <v>#VALUE!</v>
      </c>
      <c r="BL458" s="476"/>
      <c r="BM458" s="468" t="e" cm="1">
        <f t="array" ref="BM458">bdRateExtend($G456:$G459,Q456:Q459,$Z456:$Z459,AJ456:AJ459)</f>
        <v>#VALUE!</v>
      </c>
      <c r="BN458" s="476"/>
      <c r="BO458" s="468" t="e" cm="1">
        <f t="array" ref="BO458">bdRateExtend($G456:$G459,R456:R459,$Z456:$Z459,AK456:AK459)</f>
        <v>#VALUE!</v>
      </c>
      <c r="BP458" s="480"/>
      <c r="BQ458" s="480"/>
      <c r="BR458" s="480"/>
      <c r="BS458" s="480"/>
      <c r="BT458" s="480"/>
      <c r="BU458" s="463" cm="1">
        <f t="array" ref="BU458">testVMAFRange($G456:$G459,N456:N459,$Z456:$Z459,AG456:AG459)</f>
        <v>0</v>
      </c>
      <c r="BV458" s="465"/>
      <c r="BW458" s="463" cm="1">
        <f t="array" ref="BW458">testVMAFRange($G456:$G459,O456:O459,$Z456:$Z459,AH456:AH459)</f>
        <v>0</v>
      </c>
      <c r="BX458" s="465"/>
    </row>
    <row r="459" spans="1:76" ht="17" customHeight="1" thickBot="1" x14ac:dyDescent="0.4">
      <c r="A459" s="419"/>
      <c r="B459" s="484"/>
      <c r="C459" s="487"/>
      <c r="D459" s="491"/>
      <c r="E459" s="494"/>
      <c r="F459" s="347">
        <v>63</v>
      </c>
      <c r="G459" s="145">
        <f>'Anchor-AI'!L457</f>
        <v>0</v>
      </c>
      <c r="H459" s="146">
        <f>'Anchor-AI'!M457</f>
        <v>0</v>
      </c>
      <c r="I459" s="146">
        <f>'Anchor-AI'!N457</f>
        <v>0</v>
      </c>
      <c r="J459" s="146">
        <f>'Anchor-AI'!O457</f>
        <v>0</v>
      </c>
      <c r="K459" s="146">
        <f>(Summary!$C$58*H459+Summary!$C$59*I459+Summary!$C$60*J459)/Summary!$C$61</f>
        <v>0</v>
      </c>
      <c r="L459" s="146">
        <f>'Anchor-AI'!P457</f>
        <v>0</v>
      </c>
      <c r="M459" s="146">
        <f>'Anchor-AI'!Q457</f>
        <v>0</v>
      </c>
      <c r="N459" s="146">
        <f>'Anchor-AI'!R457</f>
        <v>0</v>
      </c>
      <c r="O459" s="146">
        <f>'Anchor-AI'!S457</f>
        <v>0</v>
      </c>
      <c r="P459" s="146">
        <f>'Anchor-AI'!T457</f>
        <v>0</v>
      </c>
      <c r="Q459" s="146">
        <f>'Anchor-AI'!U457</f>
        <v>0</v>
      </c>
      <c r="R459" s="146">
        <f>'Anchor-AI'!V457</f>
        <v>0</v>
      </c>
      <c r="S459" s="146">
        <f>'Anchor-AI'!W457</f>
        <v>0</v>
      </c>
      <c r="T459" s="146">
        <f>'Anchor-AI'!X457</f>
        <v>0</v>
      </c>
      <c r="U459" s="146">
        <f>10*LOG10(1/((Summary!$C$75/10^(R459/10)+Summary!$C$76/10^(S459/10)+Summary!$C$77/10^(T459/10))/Summary!$C$78))</f>
        <v>0</v>
      </c>
      <c r="V459" s="146">
        <f>'Anchor-AI'!Y457</f>
        <v>0</v>
      </c>
      <c r="W459" s="146">
        <f>'Anchor-AI'!Z457</f>
        <v>0</v>
      </c>
      <c r="X459" s="147">
        <f t="shared" si="32"/>
        <v>0</v>
      </c>
      <c r="Y459" s="151"/>
      <c r="Z459" s="145">
        <f>'Test-AI'!L457</f>
        <v>0</v>
      </c>
      <c r="AA459" s="382">
        <f>'Test-AI'!M457</f>
        <v>0</v>
      </c>
      <c r="AB459" s="382">
        <f>'Test-AI'!N457</f>
        <v>0</v>
      </c>
      <c r="AC459" s="382">
        <f>'Test-AI'!O457</f>
        <v>0</v>
      </c>
      <c r="AD459" s="382">
        <f>(Summary!$C$58*AA459+Summary!$C$59*AB459+Summary!$C$60*AC459)/Summary!$C$61</f>
        <v>0</v>
      </c>
      <c r="AE459" s="382">
        <f>'Test-AI'!P457</f>
        <v>0</v>
      </c>
      <c r="AF459" s="382">
        <f>'Test-AI'!Q457</f>
        <v>0</v>
      </c>
      <c r="AG459" s="382">
        <f>'Test-AI'!R457</f>
        <v>0</v>
      </c>
      <c r="AH459" s="382">
        <f>'Test-AI'!S457</f>
        <v>0</v>
      </c>
      <c r="AI459" s="382">
        <f>'Test-AI'!T457</f>
        <v>0</v>
      </c>
      <c r="AJ459" s="382">
        <f>'Test-AI'!U457</f>
        <v>0</v>
      </c>
      <c r="AK459" s="382">
        <f>'Test-AI'!V457</f>
        <v>0</v>
      </c>
      <c r="AL459" s="382">
        <f>'Test-AI'!W457</f>
        <v>0</v>
      </c>
      <c r="AM459" s="382">
        <f>'Test-AI'!X457</f>
        <v>0</v>
      </c>
      <c r="AN459" s="382">
        <f>10*LOG10(1/((Summary!$C$75/10^(AK459/10)+Summary!$C$76/10^(AL459/10)+Summary!$C$77/10^(AM459/10))/Summary!$C$78))</f>
        <v>0</v>
      </c>
      <c r="AO459" s="386">
        <f>'Test-AI'!Y457</f>
        <v>0</v>
      </c>
      <c r="AP459" s="386">
        <f>'Test-AI'!Z457</f>
        <v>0</v>
      </c>
      <c r="AQ459" s="147">
        <f t="shared" si="33"/>
        <v>0</v>
      </c>
      <c r="AR459" s="148" t="e">
        <f t="shared" si="34"/>
        <v>#DIV/0!</v>
      </c>
      <c r="AS459" s="149" t="e">
        <f t="shared" si="35"/>
        <v>#DIV/0!</v>
      </c>
      <c r="AT459" s="136"/>
      <c r="AU459" s="136"/>
      <c r="AV459" s="470"/>
      <c r="AW459" s="471"/>
      <c r="AX459" s="481"/>
      <c r="AY459" s="481"/>
      <c r="AZ459" s="498"/>
      <c r="BA459" s="498"/>
      <c r="BB459" s="481"/>
      <c r="BC459" s="471"/>
      <c r="BD459" s="477"/>
      <c r="BE459" s="471"/>
      <c r="BF459" s="477"/>
      <c r="BG459" s="472"/>
      <c r="BH459" s="477"/>
      <c r="BI459" s="472"/>
      <c r="BJ459" s="477"/>
      <c r="BK459" s="471"/>
      <c r="BL459" s="477"/>
      <c r="BM459" s="471"/>
      <c r="BN459" s="477"/>
      <c r="BO459" s="471"/>
      <c r="BP459" s="481"/>
      <c r="BQ459" s="481"/>
      <c r="BR459" s="481"/>
      <c r="BS459" s="481"/>
      <c r="BT459" s="481"/>
      <c r="BU459" s="473"/>
      <c r="BV459" s="466"/>
      <c r="BW459" s="473"/>
      <c r="BX459" s="466"/>
    </row>
    <row r="460" spans="1:76" ht="17" customHeight="1" x14ac:dyDescent="0.35">
      <c r="A460" s="419"/>
      <c r="B460" s="482" t="s">
        <v>22</v>
      </c>
      <c r="C460" s="485" t="s">
        <v>320</v>
      </c>
      <c r="D460" s="489">
        <v>23.98</v>
      </c>
      <c r="E460" s="492">
        <v>8</v>
      </c>
      <c r="F460" s="345">
        <v>23</v>
      </c>
      <c r="G460" s="130">
        <f>'Anchor-AI'!L458</f>
        <v>0</v>
      </c>
      <c r="H460" s="131">
        <f>'Anchor-AI'!M458</f>
        <v>0</v>
      </c>
      <c r="I460" s="131">
        <f>'Anchor-AI'!N458</f>
        <v>0</v>
      </c>
      <c r="J460" s="131">
        <f>'Anchor-AI'!O458</f>
        <v>0</v>
      </c>
      <c r="K460" s="131">
        <f>(Summary!$C$58*H460+Summary!$C$59*I460+Summary!$C$60*J460)/Summary!$C$61</f>
        <v>0</v>
      </c>
      <c r="L460" s="131">
        <f>'Anchor-AI'!P458</f>
        <v>0</v>
      </c>
      <c r="M460" s="131">
        <f>'Anchor-AI'!Q458</f>
        <v>0</v>
      </c>
      <c r="N460" s="131">
        <f>'Anchor-AI'!R458</f>
        <v>0</v>
      </c>
      <c r="O460" s="131">
        <f>'Anchor-AI'!S458</f>
        <v>0</v>
      </c>
      <c r="P460" s="131">
        <f>'Anchor-AI'!T458</f>
        <v>0</v>
      </c>
      <c r="Q460" s="131">
        <f>'Anchor-AI'!U458</f>
        <v>0</v>
      </c>
      <c r="R460" s="131">
        <f>'Anchor-AI'!V458</f>
        <v>0</v>
      </c>
      <c r="S460" s="131">
        <f>'Anchor-AI'!W458</f>
        <v>0</v>
      </c>
      <c r="T460" s="131">
        <f>'Anchor-AI'!X458</f>
        <v>0</v>
      </c>
      <c r="U460" s="131">
        <f>10*LOG10(1/((Summary!$C$75/10^(R460/10)+Summary!$C$76/10^(S460/10)+Summary!$C$77/10^(T460/10))/Summary!$C$78))</f>
        <v>0</v>
      </c>
      <c r="V460" s="131">
        <f>'Anchor-AI'!Y458</f>
        <v>0</v>
      </c>
      <c r="W460" s="131">
        <f>'Anchor-AI'!Z458</f>
        <v>0</v>
      </c>
      <c r="X460" s="132">
        <f t="shared" si="32"/>
        <v>0</v>
      </c>
      <c r="Y460" s="133"/>
      <c r="Z460" s="130">
        <f>'Test-AI'!L458</f>
        <v>0</v>
      </c>
      <c r="AA460" s="380">
        <f>'Test-AI'!M458</f>
        <v>0</v>
      </c>
      <c r="AB460" s="380">
        <f>'Test-AI'!N458</f>
        <v>0</v>
      </c>
      <c r="AC460" s="380">
        <f>'Test-AI'!O458</f>
        <v>0</v>
      </c>
      <c r="AD460" s="380">
        <f>(Summary!$C$58*AA460+Summary!$C$59*AB460+Summary!$C$60*AC460)/Summary!$C$61</f>
        <v>0</v>
      </c>
      <c r="AE460" s="380">
        <f>'Test-AI'!P458</f>
        <v>0</v>
      </c>
      <c r="AF460" s="380">
        <f>'Test-AI'!Q458</f>
        <v>0</v>
      </c>
      <c r="AG460" s="380">
        <f>'Test-AI'!R458</f>
        <v>0</v>
      </c>
      <c r="AH460" s="380">
        <f>'Test-AI'!S458</f>
        <v>0</v>
      </c>
      <c r="AI460" s="380">
        <f>'Test-AI'!T458</f>
        <v>0</v>
      </c>
      <c r="AJ460" s="380">
        <f>'Test-AI'!U458</f>
        <v>0</v>
      </c>
      <c r="AK460" s="380">
        <f>'Test-AI'!V458</f>
        <v>0</v>
      </c>
      <c r="AL460" s="380">
        <f>'Test-AI'!W458</f>
        <v>0</v>
      </c>
      <c r="AM460" s="380">
        <f>'Test-AI'!X458</f>
        <v>0</v>
      </c>
      <c r="AN460" s="380">
        <f>10*LOG10(1/((Summary!$C$75/10^(AK460/10)+Summary!$C$76/10^(AL460/10)+Summary!$C$77/10^(AM460/10))/Summary!$C$78))</f>
        <v>0</v>
      </c>
      <c r="AO460" s="131">
        <f>'Test-AI'!Y458</f>
        <v>0</v>
      </c>
      <c r="AP460" s="131">
        <f>'Test-AI'!Z458</f>
        <v>0</v>
      </c>
      <c r="AQ460" s="132">
        <f t="shared" si="33"/>
        <v>0</v>
      </c>
      <c r="AR460" s="134" t="e">
        <f t="shared" si="34"/>
        <v>#DIV/0!</v>
      </c>
      <c r="AS460" s="135" t="e">
        <f t="shared" si="35"/>
        <v>#DIV/0!</v>
      </c>
      <c r="AT460" s="136"/>
      <c r="AU460" s="136"/>
      <c r="AV460" s="495" t="s">
        <v>121</v>
      </c>
      <c r="AW460" s="478" t="e" cm="1">
        <f t="array" ref="AW460">bdRateExtend($G460:$G463,H460:H463,$Z460:$Z463,AA460:AA463)</f>
        <v>#VALUE!</v>
      </c>
      <c r="AX460" s="479" t="e" cm="1">
        <f t="array" ref="AX460">bdRateExtend($G460:$G465,H460:H465,$Z460:$Z465,AA460:AA465)</f>
        <v>#VALUE!</v>
      </c>
      <c r="AY460" s="479" t="e" cm="1">
        <f t="array" ref="AY460">bdRateExtend($G460:$G465,I460:I465,$Z460:$Z465,AB460:AB465)</f>
        <v>#VALUE!</v>
      </c>
      <c r="AZ460" s="496" t="e" cm="1">
        <f t="array" ref="AZ460">bdRateExtend($G460:$G465,J460:J465,$Z460:$Z465,AC460:AC465)</f>
        <v>#VALUE!</v>
      </c>
      <c r="BA460" s="496" t="e" cm="1">
        <f t="array" ref="BA460">bdRateExtend($G460:$G465,K460:K465,$Z460:$Z465,AD460:AD465)</f>
        <v>#VALUE!</v>
      </c>
      <c r="BB460" s="479" t="e">
        <f>(Summary!$C$89*AX460+Summary!$C$90*AY460+Summary!$C$91*AZ460)/Summary!$C$92</f>
        <v>#VALUE!</v>
      </c>
      <c r="BC460" s="478" t="e" cm="1">
        <f t="array" ref="BC460">bdRateExtend($G460:$G463,L460:L463,$Z460:$Z463,AE460:AE463)</f>
        <v>#VALUE!</v>
      </c>
      <c r="BD460" s="475" t="e" cm="1">
        <f t="array" ref="BD460">bdRateExtend($G460:$G465,L460:L465,$Z460:$Z465,AE460:AE465)</f>
        <v>#VALUE!</v>
      </c>
      <c r="BE460" s="478" t="e" cm="1">
        <f t="array" ref="BE460">bdRateExtend($G460:$G463,M460:M463,$Z460:$Z463,AF460:AF463)</f>
        <v>#VALUE!</v>
      </c>
      <c r="BF460" s="475" t="e" cm="1">
        <f t="array" ref="BF460">bdRateExtend($G460:$G465,M460:M465,$Z460:$Z465,AF460:AF465)</f>
        <v>#VALUE!</v>
      </c>
      <c r="BG460" s="474" t="e" cm="1">
        <f t="array" ref="BG460">bdRateExtend($G460:$G463,N460:N463,$Z460:$Z463,AG460:AG463,"None", FALSE,1)</f>
        <v>#VALUE!</v>
      </c>
      <c r="BH460" s="475" t="e" cm="1">
        <f t="array" ref="BH460">bdRateExtend($G460:$G465,N460:N465,$Z460:$Z465,AG460:AG465,"None", FALSE,1)</f>
        <v>#VALUE!</v>
      </c>
      <c r="BI460" s="474" t="e" cm="1">
        <f t="array" ref="BI460">bdRateExtend($G460:$G463,O460:O463,$Z460:$Z463,AH460:AH463,"None", FALSE,1)</f>
        <v>#VALUE!</v>
      </c>
      <c r="BJ460" s="475" t="e" cm="1">
        <f t="array" ref="BJ460">bdRateExtend($G460:$G465,O460:O465,$Z460:$Z465,AH460:AH465,"None", FALSE,1)</f>
        <v>#VALUE!</v>
      </c>
      <c r="BK460" s="478" t="e" cm="1">
        <f t="array" ref="BK460">bdRateExtend($G460:$G463,P460:P463,$Z460:$Z463,AI460:AI463)</f>
        <v>#VALUE!</v>
      </c>
      <c r="BL460" s="475" t="e" cm="1">
        <f t="array" ref="BL460">bdRateExtend($G460:$G465,P460:P465,$Z460:$Z465,AI460:AI465)</f>
        <v>#VALUE!</v>
      </c>
      <c r="BM460" s="478" t="e" cm="1">
        <f t="array" ref="BM460">bdRateExtend($G460:$G463,Q460:Q463,$Z460:$Z463,AJ460:AJ463)</f>
        <v>#VALUE!</v>
      </c>
      <c r="BN460" s="475" t="e" cm="1">
        <f t="array" ref="BN460">bdRateExtend($G460:$G465,Q460:Q465,$Z460:$Z465,AJ460:AJ465)</f>
        <v>#VALUE!</v>
      </c>
      <c r="BO460" s="478" t="e" cm="1">
        <f t="array" ref="BO460">bdRateExtend($G460:$G463,R460:R463,$Z460:$Z463,AK460:AK463)</f>
        <v>#VALUE!</v>
      </c>
      <c r="BP460" s="479" t="e" cm="1">
        <f t="array" ref="BP460">bdRateExtend($G460:$G465,R460:R465,$Z460:$Z465,AK460:AK465)</f>
        <v>#VALUE!</v>
      </c>
      <c r="BQ460" s="479" t="e" cm="1">
        <f t="array" ref="BQ460">bdRateExtend($G460:$G465,S460:S465,$Z460:$Z465,AL460:AL465)</f>
        <v>#VALUE!</v>
      </c>
      <c r="BR460" s="479" t="e" cm="1">
        <f t="array" ref="BR460">bdRateExtend($G460:$G465,T460:T465,$Z460:$Z465,AM460:AM465)</f>
        <v>#VALUE!</v>
      </c>
      <c r="BS460" s="479" t="e" cm="1">
        <f t="array" ref="BS460">bdRateExtend($G460:$G465,U460:U465,$Z460:$Z465,AN460:AN465)</f>
        <v>#VALUE!</v>
      </c>
      <c r="BT460" s="479" t="e">
        <f>(Summary!$C$103*BP460+Summary!$C$104*BQ460+Summary!$C$105*BR460)/Summary!$C$106</f>
        <v>#VALUE!</v>
      </c>
      <c r="BU460" s="462" cm="1">
        <f t="array" ref="BU460">testVMAFRange($G460:$G463,N460:N463,$Z460:$Z463,AG460:AG463)</f>
        <v>0</v>
      </c>
      <c r="BV460" s="464" cm="1">
        <f t="array" ref="BV460">testVMAFRange($G460:$G465,N460:N465,$Z460:$Z465,AG460:AG465)</f>
        <v>0</v>
      </c>
      <c r="BW460" s="462" cm="1">
        <f t="array" ref="BW460">testVMAFRange($G460:$G463,O460:O463,$Z460:$Z463,AH460:AH463)</f>
        <v>0</v>
      </c>
      <c r="BX460" s="464" cm="1">
        <f t="array" ref="BX460">testVMAFRange($G460:$G465,O460:O465,$Z460:$Z465,AH460:AH465)</f>
        <v>0</v>
      </c>
    </row>
    <row r="461" spans="1:76" ht="17" customHeight="1" x14ac:dyDescent="0.35">
      <c r="A461" s="419"/>
      <c r="B461" s="483"/>
      <c r="C461" s="486"/>
      <c r="D461" s="490"/>
      <c r="E461" s="493"/>
      <c r="F461" s="346">
        <v>31</v>
      </c>
      <c r="G461" s="139">
        <f>'Anchor-AI'!L459</f>
        <v>0</v>
      </c>
      <c r="H461" s="140">
        <f>'Anchor-AI'!M459</f>
        <v>0</v>
      </c>
      <c r="I461" s="140">
        <f>'Anchor-AI'!N459</f>
        <v>0</v>
      </c>
      <c r="J461" s="140">
        <f>'Anchor-AI'!O459</f>
        <v>0</v>
      </c>
      <c r="K461" s="140">
        <f>(Summary!$C$58*H461+Summary!$C$59*I461+Summary!$C$60*J461)/Summary!$C$61</f>
        <v>0</v>
      </c>
      <c r="L461" s="140">
        <f>'Anchor-AI'!P459</f>
        <v>0</v>
      </c>
      <c r="M461" s="140">
        <f>'Anchor-AI'!Q459</f>
        <v>0</v>
      </c>
      <c r="N461" s="140">
        <f>'Anchor-AI'!R459</f>
        <v>0</v>
      </c>
      <c r="O461" s="140">
        <f>'Anchor-AI'!S459</f>
        <v>0</v>
      </c>
      <c r="P461" s="140">
        <f>'Anchor-AI'!T459</f>
        <v>0</v>
      </c>
      <c r="Q461" s="140">
        <f>'Anchor-AI'!U459</f>
        <v>0</v>
      </c>
      <c r="R461" s="140">
        <f>'Anchor-AI'!V459</f>
        <v>0</v>
      </c>
      <c r="S461" s="140">
        <f>'Anchor-AI'!W459</f>
        <v>0</v>
      </c>
      <c r="T461" s="140">
        <f>'Anchor-AI'!X459</f>
        <v>0</v>
      </c>
      <c r="U461" s="140">
        <f>10*LOG10(1/((Summary!$C$75/10^(R461/10)+Summary!$C$76/10^(S461/10)+Summary!$C$77/10^(T461/10))/Summary!$C$78))</f>
        <v>0</v>
      </c>
      <c r="V461" s="140">
        <f>'Anchor-AI'!Y459</f>
        <v>0</v>
      </c>
      <c r="W461" s="140">
        <f>'Anchor-AI'!Z459</f>
        <v>0</v>
      </c>
      <c r="X461" s="141">
        <f t="shared" si="32"/>
        <v>0</v>
      </c>
      <c r="Y461" s="133"/>
      <c r="Z461" s="139">
        <f>'Test-AI'!L459</f>
        <v>0</v>
      </c>
      <c r="AA461" s="381">
        <f>'Test-AI'!M459</f>
        <v>0</v>
      </c>
      <c r="AB461" s="381">
        <f>'Test-AI'!N459</f>
        <v>0</v>
      </c>
      <c r="AC461" s="381">
        <f>'Test-AI'!O459</f>
        <v>0</v>
      </c>
      <c r="AD461" s="381">
        <f>(Summary!$C$58*AA461+Summary!$C$59*AB461+Summary!$C$60*AC461)/Summary!$C$61</f>
        <v>0</v>
      </c>
      <c r="AE461" s="381">
        <f>'Test-AI'!P459</f>
        <v>0</v>
      </c>
      <c r="AF461" s="381">
        <f>'Test-AI'!Q459</f>
        <v>0</v>
      </c>
      <c r="AG461" s="381">
        <f>'Test-AI'!R459</f>
        <v>0</v>
      </c>
      <c r="AH461" s="381">
        <f>'Test-AI'!S459</f>
        <v>0</v>
      </c>
      <c r="AI461" s="381">
        <f>'Test-AI'!T459</f>
        <v>0</v>
      </c>
      <c r="AJ461" s="381">
        <f>'Test-AI'!U459</f>
        <v>0</v>
      </c>
      <c r="AK461" s="381">
        <f>'Test-AI'!V459</f>
        <v>0</v>
      </c>
      <c r="AL461" s="381">
        <f>'Test-AI'!W459</f>
        <v>0</v>
      </c>
      <c r="AM461" s="381">
        <f>'Test-AI'!X459</f>
        <v>0</v>
      </c>
      <c r="AN461" s="381">
        <f>10*LOG10(1/((Summary!$C$75/10^(AK461/10)+Summary!$C$76/10^(AL461/10)+Summary!$C$77/10^(AM461/10))/Summary!$C$78))</f>
        <v>0</v>
      </c>
      <c r="AO461" s="140">
        <f>'Test-AI'!Y459</f>
        <v>0</v>
      </c>
      <c r="AP461" s="140">
        <f>'Test-AI'!Z459</f>
        <v>0</v>
      </c>
      <c r="AQ461" s="141">
        <f t="shared" si="33"/>
        <v>0</v>
      </c>
      <c r="AR461" s="142" t="e">
        <f t="shared" si="34"/>
        <v>#DIV/0!</v>
      </c>
      <c r="AS461" s="143" t="e">
        <f t="shared" si="35"/>
        <v>#DIV/0!</v>
      </c>
      <c r="AT461" s="136"/>
      <c r="AU461" s="136"/>
      <c r="AV461" s="467"/>
      <c r="AW461" s="468"/>
      <c r="AX461" s="480"/>
      <c r="AY461" s="480"/>
      <c r="AZ461" s="497"/>
      <c r="BA461" s="497"/>
      <c r="BB461" s="480"/>
      <c r="BC461" s="468"/>
      <c r="BD461" s="476"/>
      <c r="BE461" s="468"/>
      <c r="BF461" s="476"/>
      <c r="BG461" s="469"/>
      <c r="BH461" s="476"/>
      <c r="BI461" s="469"/>
      <c r="BJ461" s="476"/>
      <c r="BK461" s="468"/>
      <c r="BL461" s="476"/>
      <c r="BM461" s="468"/>
      <c r="BN461" s="476"/>
      <c r="BO461" s="468"/>
      <c r="BP461" s="480"/>
      <c r="BQ461" s="480"/>
      <c r="BR461" s="480"/>
      <c r="BS461" s="480"/>
      <c r="BT461" s="480"/>
      <c r="BU461" s="463"/>
      <c r="BV461" s="465"/>
      <c r="BW461" s="463"/>
      <c r="BX461" s="465"/>
    </row>
    <row r="462" spans="1:76" ht="17" customHeight="1" x14ac:dyDescent="0.35">
      <c r="A462" s="419"/>
      <c r="B462" s="483"/>
      <c r="C462" s="486"/>
      <c r="D462" s="490"/>
      <c r="E462" s="493"/>
      <c r="F462" s="346">
        <v>39</v>
      </c>
      <c r="G462" s="139">
        <f>'Anchor-AI'!L460</f>
        <v>0</v>
      </c>
      <c r="H462" s="140">
        <f>'Anchor-AI'!M460</f>
        <v>0</v>
      </c>
      <c r="I462" s="140">
        <f>'Anchor-AI'!N460</f>
        <v>0</v>
      </c>
      <c r="J462" s="140">
        <f>'Anchor-AI'!O460</f>
        <v>0</v>
      </c>
      <c r="K462" s="140">
        <f>(Summary!$C$58*H462+Summary!$C$59*I462+Summary!$C$60*J462)/Summary!$C$61</f>
        <v>0</v>
      </c>
      <c r="L462" s="140">
        <f>'Anchor-AI'!P460</f>
        <v>0</v>
      </c>
      <c r="M462" s="140">
        <f>'Anchor-AI'!Q460</f>
        <v>0</v>
      </c>
      <c r="N462" s="140">
        <f>'Anchor-AI'!R460</f>
        <v>0</v>
      </c>
      <c r="O462" s="140">
        <f>'Anchor-AI'!S460</f>
        <v>0</v>
      </c>
      <c r="P462" s="140">
        <f>'Anchor-AI'!T460</f>
        <v>0</v>
      </c>
      <c r="Q462" s="140">
        <f>'Anchor-AI'!U460</f>
        <v>0</v>
      </c>
      <c r="R462" s="140">
        <f>'Anchor-AI'!V460</f>
        <v>0</v>
      </c>
      <c r="S462" s="140">
        <f>'Anchor-AI'!W460</f>
        <v>0</v>
      </c>
      <c r="T462" s="140">
        <f>'Anchor-AI'!X460</f>
        <v>0</v>
      </c>
      <c r="U462" s="140">
        <f>10*LOG10(1/((Summary!$C$75/10^(R462/10)+Summary!$C$76/10^(S462/10)+Summary!$C$77/10^(T462/10))/Summary!$C$78))</f>
        <v>0</v>
      </c>
      <c r="V462" s="140">
        <f>'Anchor-AI'!Y460</f>
        <v>0</v>
      </c>
      <c r="W462" s="140">
        <f>'Anchor-AI'!Z460</f>
        <v>0</v>
      </c>
      <c r="X462" s="141">
        <f t="shared" si="32"/>
        <v>0</v>
      </c>
      <c r="Y462" s="133"/>
      <c r="Z462" s="139">
        <f>'Test-AI'!L460</f>
        <v>0</v>
      </c>
      <c r="AA462" s="381">
        <f>'Test-AI'!M460</f>
        <v>0</v>
      </c>
      <c r="AB462" s="381">
        <f>'Test-AI'!N460</f>
        <v>0</v>
      </c>
      <c r="AC462" s="381">
        <f>'Test-AI'!O460</f>
        <v>0</v>
      </c>
      <c r="AD462" s="381">
        <f>(Summary!$C$58*AA462+Summary!$C$59*AB462+Summary!$C$60*AC462)/Summary!$C$61</f>
        <v>0</v>
      </c>
      <c r="AE462" s="381">
        <f>'Test-AI'!P460</f>
        <v>0</v>
      </c>
      <c r="AF462" s="381">
        <f>'Test-AI'!Q460</f>
        <v>0</v>
      </c>
      <c r="AG462" s="381">
        <f>'Test-AI'!R460</f>
        <v>0</v>
      </c>
      <c r="AH462" s="381">
        <f>'Test-AI'!S460</f>
        <v>0</v>
      </c>
      <c r="AI462" s="381">
        <f>'Test-AI'!T460</f>
        <v>0</v>
      </c>
      <c r="AJ462" s="381">
        <f>'Test-AI'!U460</f>
        <v>0</v>
      </c>
      <c r="AK462" s="381">
        <f>'Test-AI'!V460</f>
        <v>0</v>
      </c>
      <c r="AL462" s="381">
        <f>'Test-AI'!W460</f>
        <v>0</v>
      </c>
      <c r="AM462" s="381">
        <f>'Test-AI'!X460</f>
        <v>0</v>
      </c>
      <c r="AN462" s="381">
        <f>10*LOG10(1/((Summary!$C$75/10^(AK462/10)+Summary!$C$76/10^(AL462/10)+Summary!$C$77/10^(AM462/10))/Summary!$C$78))</f>
        <v>0</v>
      </c>
      <c r="AO462" s="140">
        <f>'Test-AI'!Y460</f>
        <v>0</v>
      </c>
      <c r="AP462" s="140">
        <f>'Test-AI'!Z460</f>
        <v>0</v>
      </c>
      <c r="AQ462" s="141">
        <f t="shared" si="33"/>
        <v>0</v>
      </c>
      <c r="AR462" s="142" t="e">
        <f t="shared" si="34"/>
        <v>#DIV/0!</v>
      </c>
      <c r="AS462" s="143" t="e">
        <f t="shared" si="35"/>
        <v>#DIV/0!</v>
      </c>
      <c r="AT462" s="136"/>
      <c r="AU462" s="136"/>
      <c r="AV462" s="467" t="s">
        <v>122</v>
      </c>
      <c r="AW462" s="468" t="e" cm="1">
        <f t="array" ref="AW462">bdRateExtend($G461:$G464,H461:H464,$Z461:$Z464,AA461:AA464)</f>
        <v>#VALUE!</v>
      </c>
      <c r="AX462" s="480"/>
      <c r="AY462" s="480"/>
      <c r="AZ462" s="497"/>
      <c r="BA462" s="497"/>
      <c r="BB462" s="480"/>
      <c r="BC462" s="468" t="e" cm="1">
        <f t="array" ref="BC462">bdRateExtend($G461:$G464,L461:L464,$Z461:$Z464,AE461:AE464)</f>
        <v>#VALUE!</v>
      </c>
      <c r="BD462" s="476"/>
      <c r="BE462" s="468" t="e" cm="1">
        <f t="array" ref="BE462">bdRateExtend($G461:$G464,M461:M464,$Z461:$Z464,AF461:AF464)</f>
        <v>#VALUE!</v>
      </c>
      <c r="BF462" s="476"/>
      <c r="BG462" s="469" t="e" cm="1">
        <f t="array" ref="BG462">bdRateExtend($G461:$G464,N461:N464,$Z461:$Z464,AG461:AG464,"None", FALSE,1)</f>
        <v>#VALUE!</v>
      </c>
      <c r="BH462" s="476"/>
      <c r="BI462" s="469" t="e" cm="1">
        <f t="array" ref="BI462">bdRateExtend($G461:$G464,O461:O464,$Z461:$Z464,AH461:AH464,"None", FALSE,1)</f>
        <v>#VALUE!</v>
      </c>
      <c r="BJ462" s="476"/>
      <c r="BK462" s="468" t="e" cm="1">
        <f t="array" ref="BK462">bdRateExtend($G461:$G464,P461:P464,$Z461:$Z464,AI461:AI464)</f>
        <v>#VALUE!</v>
      </c>
      <c r="BL462" s="476"/>
      <c r="BM462" s="468" t="e" cm="1">
        <f t="array" ref="BM462">bdRateExtend($G461:$G464,Q461:Q464,$Z461:$Z464,AJ461:AJ464)</f>
        <v>#VALUE!</v>
      </c>
      <c r="BN462" s="476"/>
      <c r="BO462" s="468" t="e" cm="1">
        <f t="array" ref="BO462">bdRateExtend($G461:$G464,R461:R464,$Z461:$Z464,AK461:AK464)</f>
        <v>#VALUE!</v>
      </c>
      <c r="BP462" s="480"/>
      <c r="BQ462" s="480"/>
      <c r="BR462" s="480"/>
      <c r="BS462" s="480"/>
      <c r="BT462" s="480"/>
      <c r="BU462" s="463" cm="1">
        <f t="array" ref="BU462">testVMAFRange($G461:$G464,N461:N464,$Z461:$Z464,AG461:AG464)</f>
        <v>0</v>
      </c>
      <c r="BV462" s="465"/>
      <c r="BW462" s="463" cm="1">
        <f t="array" ref="BW462">testVMAFRange($G461:$G464,O461:O464,$Z461:$Z464,AH461:AH464)</f>
        <v>0</v>
      </c>
      <c r="BX462" s="465"/>
    </row>
    <row r="463" spans="1:76" ht="17" customHeight="1" x14ac:dyDescent="0.35">
      <c r="A463" s="419"/>
      <c r="B463" s="483"/>
      <c r="C463" s="486"/>
      <c r="D463" s="490"/>
      <c r="E463" s="493"/>
      <c r="F463" s="346">
        <v>47</v>
      </c>
      <c r="G463" s="139">
        <f>'Anchor-AI'!L461</f>
        <v>0</v>
      </c>
      <c r="H463" s="140">
        <f>'Anchor-AI'!M461</f>
        <v>0</v>
      </c>
      <c r="I463" s="140">
        <f>'Anchor-AI'!N461</f>
        <v>0</v>
      </c>
      <c r="J463" s="140">
        <f>'Anchor-AI'!O461</f>
        <v>0</v>
      </c>
      <c r="K463" s="140">
        <f>(Summary!$C$58*H463+Summary!$C$59*I463+Summary!$C$60*J463)/Summary!$C$61</f>
        <v>0</v>
      </c>
      <c r="L463" s="140">
        <f>'Anchor-AI'!P461</f>
        <v>0</v>
      </c>
      <c r="M463" s="140">
        <f>'Anchor-AI'!Q461</f>
        <v>0</v>
      </c>
      <c r="N463" s="140">
        <f>'Anchor-AI'!R461</f>
        <v>0</v>
      </c>
      <c r="O463" s="140">
        <f>'Anchor-AI'!S461</f>
        <v>0</v>
      </c>
      <c r="P463" s="140">
        <f>'Anchor-AI'!T461</f>
        <v>0</v>
      </c>
      <c r="Q463" s="140">
        <f>'Anchor-AI'!U461</f>
        <v>0</v>
      </c>
      <c r="R463" s="140">
        <f>'Anchor-AI'!V461</f>
        <v>0</v>
      </c>
      <c r="S463" s="140">
        <f>'Anchor-AI'!W461</f>
        <v>0</v>
      </c>
      <c r="T463" s="140">
        <f>'Anchor-AI'!X461</f>
        <v>0</v>
      </c>
      <c r="U463" s="140">
        <f>10*LOG10(1/((Summary!$C$75/10^(R463/10)+Summary!$C$76/10^(S463/10)+Summary!$C$77/10^(T463/10))/Summary!$C$78))</f>
        <v>0</v>
      </c>
      <c r="V463" s="140">
        <f>'Anchor-AI'!Y461</f>
        <v>0</v>
      </c>
      <c r="W463" s="140">
        <f>'Anchor-AI'!Z461</f>
        <v>0</v>
      </c>
      <c r="X463" s="141">
        <f t="shared" si="32"/>
        <v>0</v>
      </c>
      <c r="Y463" s="133"/>
      <c r="Z463" s="139">
        <f>'Test-AI'!L461</f>
        <v>0</v>
      </c>
      <c r="AA463" s="381">
        <f>'Test-AI'!M461</f>
        <v>0</v>
      </c>
      <c r="AB463" s="381">
        <f>'Test-AI'!N461</f>
        <v>0</v>
      </c>
      <c r="AC463" s="381">
        <f>'Test-AI'!O461</f>
        <v>0</v>
      </c>
      <c r="AD463" s="381">
        <f>(Summary!$C$58*AA463+Summary!$C$59*AB463+Summary!$C$60*AC463)/Summary!$C$61</f>
        <v>0</v>
      </c>
      <c r="AE463" s="381">
        <f>'Test-AI'!P461</f>
        <v>0</v>
      </c>
      <c r="AF463" s="381">
        <f>'Test-AI'!Q461</f>
        <v>0</v>
      </c>
      <c r="AG463" s="381">
        <f>'Test-AI'!R461</f>
        <v>0</v>
      </c>
      <c r="AH463" s="381">
        <f>'Test-AI'!S461</f>
        <v>0</v>
      </c>
      <c r="AI463" s="381">
        <f>'Test-AI'!T461</f>
        <v>0</v>
      </c>
      <c r="AJ463" s="381">
        <f>'Test-AI'!U461</f>
        <v>0</v>
      </c>
      <c r="AK463" s="381">
        <f>'Test-AI'!V461</f>
        <v>0</v>
      </c>
      <c r="AL463" s="381">
        <f>'Test-AI'!W461</f>
        <v>0</v>
      </c>
      <c r="AM463" s="381">
        <f>'Test-AI'!X461</f>
        <v>0</v>
      </c>
      <c r="AN463" s="381">
        <f>10*LOG10(1/((Summary!$C$75/10^(AK463/10)+Summary!$C$76/10^(AL463/10)+Summary!$C$77/10^(AM463/10))/Summary!$C$78))</f>
        <v>0</v>
      </c>
      <c r="AO463" s="140">
        <f>'Test-AI'!Y461</f>
        <v>0</v>
      </c>
      <c r="AP463" s="140">
        <f>'Test-AI'!Z461</f>
        <v>0</v>
      </c>
      <c r="AQ463" s="141">
        <f t="shared" si="33"/>
        <v>0</v>
      </c>
      <c r="AR463" s="142" t="e">
        <f t="shared" si="34"/>
        <v>#DIV/0!</v>
      </c>
      <c r="AS463" s="143" t="e">
        <f t="shared" si="35"/>
        <v>#DIV/0!</v>
      </c>
      <c r="AT463" s="136"/>
      <c r="AU463" s="136"/>
      <c r="AV463" s="467"/>
      <c r="AW463" s="468"/>
      <c r="AX463" s="480"/>
      <c r="AY463" s="480"/>
      <c r="AZ463" s="497"/>
      <c r="BA463" s="497"/>
      <c r="BB463" s="480"/>
      <c r="BC463" s="468"/>
      <c r="BD463" s="476"/>
      <c r="BE463" s="468"/>
      <c r="BF463" s="476"/>
      <c r="BG463" s="469"/>
      <c r="BH463" s="476"/>
      <c r="BI463" s="469"/>
      <c r="BJ463" s="476"/>
      <c r="BK463" s="468"/>
      <c r="BL463" s="476"/>
      <c r="BM463" s="468"/>
      <c r="BN463" s="476"/>
      <c r="BO463" s="468"/>
      <c r="BP463" s="480"/>
      <c r="BQ463" s="480"/>
      <c r="BR463" s="480"/>
      <c r="BS463" s="480"/>
      <c r="BT463" s="480"/>
      <c r="BU463" s="463"/>
      <c r="BV463" s="465"/>
      <c r="BW463" s="463"/>
      <c r="BX463" s="465"/>
    </row>
    <row r="464" spans="1:76" ht="17" customHeight="1" x14ac:dyDescent="0.35">
      <c r="A464" s="419"/>
      <c r="B464" s="483"/>
      <c r="C464" s="486"/>
      <c r="D464" s="490"/>
      <c r="E464" s="493"/>
      <c r="F464" s="346">
        <v>55</v>
      </c>
      <c r="G464" s="139">
        <f>'Anchor-AI'!L462</f>
        <v>0</v>
      </c>
      <c r="H464" s="140">
        <f>'Anchor-AI'!M462</f>
        <v>0</v>
      </c>
      <c r="I464" s="140">
        <f>'Anchor-AI'!N462</f>
        <v>0</v>
      </c>
      <c r="J464" s="140">
        <f>'Anchor-AI'!O462</f>
        <v>0</v>
      </c>
      <c r="K464" s="140">
        <f>(Summary!$C$58*H464+Summary!$C$59*I464+Summary!$C$60*J464)/Summary!$C$61</f>
        <v>0</v>
      </c>
      <c r="L464" s="140">
        <f>'Anchor-AI'!P462</f>
        <v>0</v>
      </c>
      <c r="M464" s="140">
        <f>'Anchor-AI'!Q462</f>
        <v>0</v>
      </c>
      <c r="N464" s="140">
        <f>'Anchor-AI'!R462</f>
        <v>0</v>
      </c>
      <c r="O464" s="140">
        <f>'Anchor-AI'!S462</f>
        <v>0</v>
      </c>
      <c r="P464" s="140">
        <f>'Anchor-AI'!T462</f>
        <v>0</v>
      </c>
      <c r="Q464" s="140">
        <f>'Anchor-AI'!U462</f>
        <v>0</v>
      </c>
      <c r="R464" s="140">
        <f>'Anchor-AI'!V462</f>
        <v>0</v>
      </c>
      <c r="S464" s="140">
        <f>'Anchor-AI'!W462</f>
        <v>0</v>
      </c>
      <c r="T464" s="140">
        <f>'Anchor-AI'!X462</f>
        <v>0</v>
      </c>
      <c r="U464" s="140">
        <f>10*LOG10(1/((Summary!$C$75/10^(R464/10)+Summary!$C$76/10^(S464/10)+Summary!$C$77/10^(T464/10))/Summary!$C$78))</f>
        <v>0</v>
      </c>
      <c r="V464" s="140">
        <f>'Anchor-AI'!Y462</f>
        <v>0</v>
      </c>
      <c r="W464" s="140">
        <f>'Anchor-AI'!Z462</f>
        <v>0</v>
      </c>
      <c r="X464" s="141">
        <f t="shared" si="32"/>
        <v>0</v>
      </c>
      <c r="Y464" s="133"/>
      <c r="Z464" s="139">
        <f>'Test-AI'!L462</f>
        <v>0</v>
      </c>
      <c r="AA464" s="381">
        <f>'Test-AI'!M462</f>
        <v>0</v>
      </c>
      <c r="AB464" s="381">
        <f>'Test-AI'!N462</f>
        <v>0</v>
      </c>
      <c r="AC464" s="381">
        <f>'Test-AI'!O462</f>
        <v>0</v>
      </c>
      <c r="AD464" s="381">
        <f>(Summary!$C$58*AA464+Summary!$C$59*AB464+Summary!$C$60*AC464)/Summary!$C$61</f>
        <v>0</v>
      </c>
      <c r="AE464" s="381">
        <f>'Test-AI'!P462</f>
        <v>0</v>
      </c>
      <c r="AF464" s="381">
        <f>'Test-AI'!Q462</f>
        <v>0</v>
      </c>
      <c r="AG464" s="381">
        <f>'Test-AI'!R462</f>
        <v>0</v>
      </c>
      <c r="AH464" s="381">
        <f>'Test-AI'!S462</f>
        <v>0</v>
      </c>
      <c r="AI464" s="381">
        <f>'Test-AI'!T462</f>
        <v>0</v>
      </c>
      <c r="AJ464" s="381">
        <f>'Test-AI'!U462</f>
        <v>0</v>
      </c>
      <c r="AK464" s="381">
        <f>'Test-AI'!V462</f>
        <v>0</v>
      </c>
      <c r="AL464" s="381">
        <f>'Test-AI'!W462</f>
        <v>0</v>
      </c>
      <c r="AM464" s="381">
        <f>'Test-AI'!X462</f>
        <v>0</v>
      </c>
      <c r="AN464" s="381">
        <f>10*LOG10(1/((Summary!$C$75/10^(AK464/10)+Summary!$C$76/10^(AL464/10)+Summary!$C$77/10^(AM464/10))/Summary!$C$78))</f>
        <v>0</v>
      </c>
      <c r="AO464" s="140">
        <f>'Test-AI'!Y462</f>
        <v>0</v>
      </c>
      <c r="AP464" s="140">
        <f>'Test-AI'!Z462</f>
        <v>0</v>
      </c>
      <c r="AQ464" s="141">
        <f t="shared" si="33"/>
        <v>0</v>
      </c>
      <c r="AR464" s="142" t="e">
        <f t="shared" si="34"/>
        <v>#DIV/0!</v>
      </c>
      <c r="AS464" s="143" t="e">
        <f t="shared" si="35"/>
        <v>#DIV/0!</v>
      </c>
      <c r="AT464" s="136"/>
      <c r="AU464" s="136"/>
      <c r="AV464" s="467" t="s">
        <v>123</v>
      </c>
      <c r="AW464" s="468" t="e" cm="1">
        <f t="array" ref="AW464">bdRateExtend($G462:$G465,H462:H465,$Z462:$Z465,AA462:AA465)</f>
        <v>#VALUE!</v>
      </c>
      <c r="AX464" s="480"/>
      <c r="AY464" s="480"/>
      <c r="AZ464" s="497"/>
      <c r="BA464" s="497"/>
      <c r="BB464" s="480"/>
      <c r="BC464" s="468" t="e" cm="1">
        <f t="array" ref="BC464">bdRateExtend($G462:$G465,L462:L465,$Z462:$Z465,AE462:AE465)</f>
        <v>#VALUE!</v>
      </c>
      <c r="BD464" s="476"/>
      <c r="BE464" s="468" t="e" cm="1">
        <f t="array" ref="BE464">bdRateExtend($G462:$G465,M462:M465,$Z462:$Z465,AF462:AF465)</f>
        <v>#VALUE!</v>
      </c>
      <c r="BF464" s="476"/>
      <c r="BG464" s="469" t="e" cm="1">
        <f t="array" ref="BG464">bdRateExtend($G462:$G465,N462:N465,$Z462:$Z465,AG462:AG465,"None", FALSE,1)</f>
        <v>#VALUE!</v>
      </c>
      <c r="BH464" s="476"/>
      <c r="BI464" s="469" t="e" cm="1">
        <f t="array" ref="BI464">bdRateExtend($G462:$G465,O462:O465,$Z462:$Z465,AH462:AH465,"None", FALSE,1)</f>
        <v>#VALUE!</v>
      </c>
      <c r="BJ464" s="476"/>
      <c r="BK464" s="468" t="e" cm="1">
        <f t="array" ref="BK464">bdRateExtend($G462:$G465,P462:P465,$Z462:$Z465,AI462:AI465)</f>
        <v>#VALUE!</v>
      </c>
      <c r="BL464" s="476"/>
      <c r="BM464" s="468" t="e" cm="1">
        <f t="array" ref="BM464">bdRateExtend($G462:$G465,Q462:Q465,$Z462:$Z465,AJ462:AJ465)</f>
        <v>#VALUE!</v>
      </c>
      <c r="BN464" s="476"/>
      <c r="BO464" s="468" t="e" cm="1">
        <f t="array" ref="BO464">bdRateExtend($G462:$G465,R462:R465,$Z462:$Z465,AK462:AK465)</f>
        <v>#VALUE!</v>
      </c>
      <c r="BP464" s="480"/>
      <c r="BQ464" s="480"/>
      <c r="BR464" s="480"/>
      <c r="BS464" s="480"/>
      <c r="BT464" s="480"/>
      <c r="BU464" s="463" cm="1">
        <f t="array" ref="BU464">testVMAFRange($G462:$G465,N462:N465,$Z462:$Z465,AG462:AG465)</f>
        <v>0</v>
      </c>
      <c r="BV464" s="465"/>
      <c r="BW464" s="463" cm="1">
        <f t="array" ref="BW464">testVMAFRange($G462:$G465,O462:O465,$Z462:$Z465,AH462:AH465)</f>
        <v>0</v>
      </c>
      <c r="BX464" s="465"/>
    </row>
    <row r="465" spans="1:76" ht="17" customHeight="1" thickBot="1" x14ac:dyDescent="0.4">
      <c r="A465" s="419"/>
      <c r="B465" s="484"/>
      <c r="C465" s="487"/>
      <c r="D465" s="491"/>
      <c r="E465" s="494"/>
      <c r="F465" s="347">
        <v>63</v>
      </c>
      <c r="G465" s="145">
        <f>'Anchor-AI'!L463</f>
        <v>0</v>
      </c>
      <c r="H465" s="146">
        <f>'Anchor-AI'!M463</f>
        <v>0</v>
      </c>
      <c r="I465" s="146">
        <f>'Anchor-AI'!N463</f>
        <v>0</v>
      </c>
      <c r="J465" s="146">
        <f>'Anchor-AI'!O463</f>
        <v>0</v>
      </c>
      <c r="K465" s="146">
        <f>(Summary!$C$58*H465+Summary!$C$59*I465+Summary!$C$60*J465)/Summary!$C$61</f>
        <v>0</v>
      </c>
      <c r="L465" s="146">
        <f>'Anchor-AI'!P463</f>
        <v>0</v>
      </c>
      <c r="M465" s="146">
        <f>'Anchor-AI'!Q463</f>
        <v>0</v>
      </c>
      <c r="N465" s="146">
        <f>'Anchor-AI'!R463</f>
        <v>0</v>
      </c>
      <c r="O465" s="146">
        <f>'Anchor-AI'!S463</f>
        <v>0</v>
      </c>
      <c r="P465" s="146">
        <f>'Anchor-AI'!T463</f>
        <v>0</v>
      </c>
      <c r="Q465" s="146">
        <f>'Anchor-AI'!U463</f>
        <v>0</v>
      </c>
      <c r="R465" s="146">
        <f>'Anchor-AI'!V463</f>
        <v>0</v>
      </c>
      <c r="S465" s="146">
        <f>'Anchor-AI'!W463</f>
        <v>0</v>
      </c>
      <c r="T465" s="146">
        <f>'Anchor-AI'!X463</f>
        <v>0</v>
      </c>
      <c r="U465" s="146">
        <f>10*LOG10(1/((Summary!$C$75/10^(R465/10)+Summary!$C$76/10^(S465/10)+Summary!$C$77/10^(T465/10))/Summary!$C$78))</f>
        <v>0</v>
      </c>
      <c r="V465" s="146">
        <f>'Anchor-AI'!Y463</f>
        <v>0</v>
      </c>
      <c r="W465" s="146">
        <f>'Anchor-AI'!Z463</f>
        <v>0</v>
      </c>
      <c r="X465" s="147">
        <f t="shared" si="32"/>
        <v>0</v>
      </c>
      <c r="Y465" s="151"/>
      <c r="Z465" s="145">
        <f>'Test-AI'!L463</f>
        <v>0</v>
      </c>
      <c r="AA465" s="382">
        <f>'Test-AI'!M463</f>
        <v>0</v>
      </c>
      <c r="AB465" s="382">
        <f>'Test-AI'!N463</f>
        <v>0</v>
      </c>
      <c r="AC465" s="382">
        <f>'Test-AI'!O463</f>
        <v>0</v>
      </c>
      <c r="AD465" s="382">
        <f>(Summary!$C$58*AA465+Summary!$C$59*AB465+Summary!$C$60*AC465)/Summary!$C$61</f>
        <v>0</v>
      </c>
      <c r="AE465" s="382">
        <f>'Test-AI'!P463</f>
        <v>0</v>
      </c>
      <c r="AF465" s="382">
        <f>'Test-AI'!Q463</f>
        <v>0</v>
      </c>
      <c r="AG465" s="382">
        <f>'Test-AI'!R463</f>
        <v>0</v>
      </c>
      <c r="AH465" s="382">
        <f>'Test-AI'!S463</f>
        <v>0</v>
      </c>
      <c r="AI465" s="382">
        <f>'Test-AI'!T463</f>
        <v>0</v>
      </c>
      <c r="AJ465" s="382">
        <f>'Test-AI'!U463</f>
        <v>0</v>
      </c>
      <c r="AK465" s="382">
        <f>'Test-AI'!V463</f>
        <v>0</v>
      </c>
      <c r="AL465" s="382">
        <f>'Test-AI'!W463</f>
        <v>0</v>
      </c>
      <c r="AM465" s="382">
        <f>'Test-AI'!X463</f>
        <v>0</v>
      </c>
      <c r="AN465" s="382">
        <f>10*LOG10(1/((Summary!$C$75/10^(AK465/10)+Summary!$C$76/10^(AL465/10)+Summary!$C$77/10^(AM465/10))/Summary!$C$78))</f>
        <v>0</v>
      </c>
      <c r="AO465" s="386">
        <f>'Test-AI'!Y463</f>
        <v>0</v>
      </c>
      <c r="AP465" s="386">
        <f>'Test-AI'!Z463</f>
        <v>0</v>
      </c>
      <c r="AQ465" s="147">
        <f t="shared" si="33"/>
        <v>0</v>
      </c>
      <c r="AR465" s="148" t="e">
        <f t="shared" si="34"/>
        <v>#DIV/0!</v>
      </c>
      <c r="AS465" s="149" t="e">
        <f t="shared" si="35"/>
        <v>#DIV/0!</v>
      </c>
      <c r="AT465" s="136"/>
      <c r="AU465" s="136"/>
      <c r="AV465" s="470"/>
      <c r="AW465" s="471"/>
      <c r="AX465" s="481"/>
      <c r="AY465" s="481"/>
      <c r="AZ465" s="498"/>
      <c r="BA465" s="498"/>
      <c r="BB465" s="481"/>
      <c r="BC465" s="471"/>
      <c r="BD465" s="477"/>
      <c r="BE465" s="471"/>
      <c r="BF465" s="477"/>
      <c r="BG465" s="472"/>
      <c r="BH465" s="477"/>
      <c r="BI465" s="472"/>
      <c r="BJ465" s="477"/>
      <c r="BK465" s="471"/>
      <c r="BL465" s="477"/>
      <c r="BM465" s="471"/>
      <c r="BN465" s="477"/>
      <c r="BO465" s="471"/>
      <c r="BP465" s="481"/>
      <c r="BQ465" s="481"/>
      <c r="BR465" s="481"/>
      <c r="BS465" s="481"/>
      <c r="BT465" s="481"/>
      <c r="BU465" s="473"/>
      <c r="BV465" s="466"/>
      <c r="BW465" s="473"/>
      <c r="BX465" s="466"/>
    </row>
    <row r="466" spans="1:76" ht="17" customHeight="1" x14ac:dyDescent="0.35">
      <c r="A466" s="419"/>
      <c r="B466" s="482" t="s">
        <v>2</v>
      </c>
      <c r="C466" s="485" t="s">
        <v>321</v>
      </c>
      <c r="D466" s="489">
        <v>60</v>
      </c>
      <c r="E466" s="492">
        <v>8</v>
      </c>
      <c r="F466" s="345">
        <v>23</v>
      </c>
      <c r="G466" s="130">
        <f>'Anchor-AI'!L464</f>
        <v>0</v>
      </c>
      <c r="H466" s="131">
        <f>'Anchor-AI'!M464</f>
        <v>0</v>
      </c>
      <c r="I466" s="131">
        <f>'Anchor-AI'!N464</f>
        <v>0</v>
      </c>
      <c r="J466" s="131">
        <f>'Anchor-AI'!O464</f>
        <v>0</v>
      </c>
      <c r="K466" s="131">
        <f>(Summary!$C$58*H466+Summary!$C$59*I466+Summary!$C$60*J466)/Summary!$C$61</f>
        <v>0</v>
      </c>
      <c r="L466" s="131">
        <f>'Anchor-AI'!P464</f>
        <v>0</v>
      </c>
      <c r="M466" s="131">
        <f>'Anchor-AI'!Q464</f>
        <v>0</v>
      </c>
      <c r="N466" s="131">
        <f>'Anchor-AI'!R464</f>
        <v>0</v>
      </c>
      <c r="O466" s="131">
        <f>'Anchor-AI'!S464</f>
        <v>0</v>
      </c>
      <c r="P466" s="131">
        <f>'Anchor-AI'!T464</f>
        <v>0</v>
      </c>
      <c r="Q466" s="131">
        <f>'Anchor-AI'!U464</f>
        <v>0</v>
      </c>
      <c r="R466" s="131">
        <f>'Anchor-AI'!V464</f>
        <v>0</v>
      </c>
      <c r="S466" s="131">
        <f>'Anchor-AI'!W464</f>
        <v>0</v>
      </c>
      <c r="T466" s="131">
        <f>'Anchor-AI'!X464</f>
        <v>0</v>
      </c>
      <c r="U466" s="131">
        <f>10*LOG10(1/((Summary!$C$75/10^(R466/10)+Summary!$C$76/10^(S466/10)+Summary!$C$77/10^(T466/10))/Summary!$C$78))</f>
        <v>0</v>
      </c>
      <c r="V466" s="131">
        <f>'Anchor-AI'!Y464</f>
        <v>0</v>
      </c>
      <c r="W466" s="131">
        <f>'Anchor-AI'!Z464</f>
        <v>0</v>
      </c>
      <c r="X466" s="132">
        <f t="shared" si="32"/>
        <v>0</v>
      </c>
      <c r="Y466" s="133"/>
      <c r="Z466" s="130">
        <f>'Test-AI'!L464</f>
        <v>0</v>
      </c>
      <c r="AA466" s="380">
        <f>'Test-AI'!M464</f>
        <v>0</v>
      </c>
      <c r="AB466" s="380">
        <f>'Test-AI'!N464</f>
        <v>0</v>
      </c>
      <c r="AC466" s="380">
        <f>'Test-AI'!O464</f>
        <v>0</v>
      </c>
      <c r="AD466" s="380">
        <f>(Summary!$C$58*AA466+Summary!$C$59*AB466+Summary!$C$60*AC466)/Summary!$C$61</f>
        <v>0</v>
      </c>
      <c r="AE466" s="380">
        <f>'Test-AI'!P464</f>
        <v>0</v>
      </c>
      <c r="AF466" s="380">
        <f>'Test-AI'!Q464</f>
        <v>0</v>
      </c>
      <c r="AG466" s="380">
        <f>'Test-AI'!R464</f>
        <v>0</v>
      </c>
      <c r="AH466" s="380">
        <f>'Test-AI'!S464</f>
        <v>0</v>
      </c>
      <c r="AI466" s="380">
        <f>'Test-AI'!T464</f>
        <v>0</v>
      </c>
      <c r="AJ466" s="380">
        <f>'Test-AI'!U464</f>
        <v>0</v>
      </c>
      <c r="AK466" s="380">
        <f>'Test-AI'!V464</f>
        <v>0</v>
      </c>
      <c r="AL466" s="380">
        <f>'Test-AI'!W464</f>
        <v>0</v>
      </c>
      <c r="AM466" s="380">
        <f>'Test-AI'!X464</f>
        <v>0</v>
      </c>
      <c r="AN466" s="380">
        <f>10*LOG10(1/((Summary!$C$75/10^(AK466/10)+Summary!$C$76/10^(AL466/10)+Summary!$C$77/10^(AM466/10))/Summary!$C$78))</f>
        <v>0</v>
      </c>
      <c r="AO466" s="131">
        <f>'Test-AI'!Y464</f>
        <v>0</v>
      </c>
      <c r="AP466" s="131">
        <f>'Test-AI'!Z464</f>
        <v>0</v>
      </c>
      <c r="AQ466" s="132">
        <f t="shared" si="33"/>
        <v>0</v>
      </c>
      <c r="AR466" s="134" t="e">
        <f t="shared" si="34"/>
        <v>#DIV/0!</v>
      </c>
      <c r="AS466" s="135" t="e">
        <f t="shared" si="35"/>
        <v>#DIV/0!</v>
      </c>
      <c r="AT466" s="136"/>
      <c r="AU466" s="136"/>
      <c r="AV466" s="495" t="s">
        <v>121</v>
      </c>
      <c r="AW466" s="478" t="e" cm="1">
        <f t="array" ref="AW466">bdRateExtend($G466:$G469,H466:H469,$Z466:$Z469,AA466:AA469)</f>
        <v>#VALUE!</v>
      </c>
      <c r="AX466" s="479" t="e" cm="1">
        <f t="array" ref="AX466">bdRateExtend($G466:$G471,H466:H471,$Z466:$Z471,AA466:AA471)</f>
        <v>#VALUE!</v>
      </c>
      <c r="AY466" s="479" t="e" cm="1">
        <f t="array" ref="AY466">bdRateExtend($G466:$G471,I466:I471,$Z466:$Z471,AB466:AB471)</f>
        <v>#VALUE!</v>
      </c>
      <c r="AZ466" s="496" t="e" cm="1">
        <f t="array" ref="AZ466">bdRateExtend($G466:$G471,J466:J471,$Z466:$Z471,AC466:AC471)</f>
        <v>#VALUE!</v>
      </c>
      <c r="BA466" s="496" t="e" cm="1">
        <f t="array" ref="BA466">bdRateExtend($G466:$G471,K466:K471,$Z466:$Z471,AD466:AD471)</f>
        <v>#VALUE!</v>
      </c>
      <c r="BB466" s="479" t="e">
        <f>(Summary!$C$89*AX466+Summary!$C$90*AY466+Summary!$C$91*AZ466)/Summary!$C$92</f>
        <v>#VALUE!</v>
      </c>
      <c r="BC466" s="478" t="e" cm="1">
        <f t="array" ref="BC466">bdRateExtend($G466:$G469,L466:L469,$Z466:$Z469,AE466:AE469)</f>
        <v>#VALUE!</v>
      </c>
      <c r="BD466" s="475" t="e" cm="1">
        <f t="array" ref="BD466">bdRateExtend($G466:$G471,L466:L471,$Z466:$Z471,AE466:AE471)</f>
        <v>#VALUE!</v>
      </c>
      <c r="BE466" s="478" t="e" cm="1">
        <f t="array" ref="BE466">bdRateExtend($G466:$G469,M466:M469,$Z466:$Z469,AF466:AF469)</f>
        <v>#VALUE!</v>
      </c>
      <c r="BF466" s="475" t="e" cm="1">
        <f t="array" ref="BF466">bdRateExtend($G466:$G471,M466:M471,$Z466:$Z471,AF466:AF471)</f>
        <v>#VALUE!</v>
      </c>
      <c r="BG466" s="474" t="e" cm="1">
        <f t="array" ref="BG466">bdRateExtend($G466:$G469,N466:N469,$Z466:$Z469,AG466:AG469,"None", FALSE,1)</f>
        <v>#VALUE!</v>
      </c>
      <c r="BH466" s="475" t="e" cm="1">
        <f t="array" ref="BH466">bdRateExtend($G466:$G471,N466:N471,$Z466:$Z471,AG466:AG471,"None", FALSE,1)</f>
        <v>#VALUE!</v>
      </c>
      <c r="BI466" s="474" t="e" cm="1">
        <f t="array" ref="BI466">bdRateExtend($G466:$G469,O466:O469,$Z466:$Z469,AH466:AH469,"None", FALSE,1)</f>
        <v>#VALUE!</v>
      </c>
      <c r="BJ466" s="475" t="e" cm="1">
        <f t="array" ref="BJ466">bdRateExtend($G466:$G471,O466:O471,$Z466:$Z471,AH466:AH471,"None", FALSE,1)</f>
        <v>#VALUE!</v>
      </c>
      <c r="BK466" s="478" t="e" cm="1">
        <f t="array" ref="BK466">bdRateExtend($G466:$G469,P466:P469,$Z466:$Z469,AI466:AI469)</f>
        <v>#VALUE!</v>
      </c>
      <c r="BL466" s="475" t="e" cm="1">
        <f t="array" ref="BL466">bdRateExtend($G466:$G471,P466:P471,$Z466:$Z471,AI466:AI471)</f>
        <v>#VALUE!</v>
      </c>
      <c r="BM466" s="478" t="e" cm="1">
        <f t="array" ref="BM466">bdRateExtend($G466:$G469,Q466:Q469,$Z466:$Z469,AJ466:AJ469)</f>
        <v>#VALUE!</v>
      </c>
      <c r="BN466" s="475" t="e" cm="1">
        <f t="array" ref="BN466">bdRateExtend($G466:$G471,Q466:Q471,$Z466:$Z471,AJ466:AJ471)</f>
        <v>#VALUE!</v>
      </c>
      <c r="BO466" s="478" t="e" cm="1">
        <f t="array" ref="BO466">bdRateExtend($G466:$G469,R466:R469,$Z466:$Z469,AK466:AK469)</f>
        <v>#VALUE!</v>
      </c>
      <c r="BP466" s="479" t="e" cm="1">
        <f t="array" ref="BP466">bdRateExtend($G466:$G471,R466:R471,$Z466:$Z471,AK466:AK471)</f>
        <v>#VALUE!</v>
      </c>
      <c r="BQ466" s="479" t="e" cm="1">
        <f t="array" ref="BQ466">bdRateExtend($G466:$G471,S466:S471,$Z466:$Z471,AL466:AL471)</f>
        <v>#VALUE!</v>
      </c>
      <c r="BR466" s="479" t="e" cm="1">
        <f t="array" ref="BR466">bdRateExtend($G466:$G471,T466:T471,$Z466:$Z471,AM466:AM471)</f>
        <v>#VALUE!</v>
      </c>
      <c r="BS466" s="479" t="e" cm="1">
        <f t="array" ref="BS466">bdRateExtend($G466:$G471,U466:U471,$Z466:$Z471,AN466:AN471)</f>
        <v>#VALUE!</v>
      </c>
      <c r="BT466" s="479" t="e">
        <f>(Summary!$C$103*BP466+Summary!$C$104*BQ466+Summary!$C$105*BR466)/Summary!$C$106</f>
        <v>#VALUE!</v>
      </c>
      <c r="BU466" s="462" cm="1">
        <f t="array" ref="BU466">testVMAFRange($G466:$G469,N466:N469,$Z466:$Z469,AG466:AG469)</f>
        <v>0</v>
      </c>
      <c r="BV466" s="464" cm="1">
        <f t="array" ref="BV466">testVMAFRange($G466:$G471,N466:N471,$Z466:$Z471,AG466:AG471)</f>
        <v>0</v>
      </c>
      <c r="BW466" s="462" cm="1">
        <f t="array" ref="BW466">testVMAFRange($G466:$G469,O466:O469,$Z466:$Z469,AH466:AH469)</f>
        <v>0</v>
      </c>
      <c r="BX466" s="464" cm="1">
        <f t="array" ref="BX466">testVMAFRange($G466:$G471,O466:O471,$Z466:$Z471,AH466:AH471)</f>
        <v>0</v>
      </c>
    </row>
    <row r="467" spans="1:76" ht="17" customHeight="1" x14ac:dyDescent="0.35">
      <c r="A467" s="419"/>
      <c r="B467" s="483"/>
      <c r="C467" s="486"/>
      <c r="D467" s="490"/>
      <c r="E467" s="493"/>
      <c r="F467" s="346">
        <v>31</v>
      </c>
      <c r="G467" s="139">
        <f>'Anchor-AI'!L465</f>
        <v>0</v>
      </c>
      <c r="H467" s="140">
        <f>'Anchor-AI'!M465</f>
        <v>0</v>
      </c>
      <c r="I467" s="140">
        <f>'Anchor-AI'!N465</f>
        <v>0</v>
      </c>
      <c r="J467" s="140">
        <f>'Anchor-AI'!O465</f>
        <v>0</v>
      </c>
      <c r="K467" s="140">
        <f>(Summary!$C$58*H467+Summary!$C$59*I467+Summary!$C$60*J467)/Summary!$C$61</f>
        <v>0</v>
      </c>
      <c r="L467" s="140">
        <f>'Anchor-AI'!P465</f>
        <v>0</v>
      </c>
      <c r="M467" s="140">
        <f>'Anchor-AI'!Q465</f>
        <v>0</v>
      </c>
      <c r="N467" s="140">
        <f>'Anchor-AI'!R465</f>
        <v>0</v>
      </c>
      <c r="O467" s="140">
        <f>'Anchor-AI'!S465</f>
        <v>0</v>
      </c>
      <c r="P467" s="140">
        <f>'Anchor-AI'!T465</f>
        <v>0</v>
      </c>
      <c r="Q467" s="140">
        <f>'Anchor-AI'!U465</f>
        <v>0</v>
      </c>
      <c r="R467" s="140">
        <f>'Anchor-AI'!V465</f>
        <v>0</v>
      </c>
      <c r="S467" s="140">
        <f>'Anchor-AI'!W465</f>
        <v>0</v>
      </c>
      <c r="T467" s="140">
        <f>'Anchor-AI'!X465</f>
        <v>0</v>
      </c>
      <c r="U467" s="140">
        <f>10*LOG10(1/((Summary!$C$75/10^(R467/10)+Summary!$C$76/10^(S467/10)+Summary!$C$77/10^(T467/10))/Summary!$C$78))</f>
        <v>0</v>
      </c>
      <c r="V467" s="140">
        <f>'Anchor-AI'!Y465</f>
        <v>0</v>
      </c>
      <c r="W467" s="140">
        <f>'Anchor-AI'!Z465</f>
        <v>0</v>
      </c>
      <c r="X467" s="141">
        <f t="shared" si="32"/>
        <v>0</v>
      </c>
      <c r="Y467" s="133"/>
      <c r="Z467" s="139">
        <f>'Test-AI'!L465</f>
        <v>0</v>
      </c>
      <c r="AA467" s="381">
        <f>'Test-AI'!M465</f>
        <v>0</v>
      </c>
      <c r="AB467" s="381">
        <f>'Test-AI'!N465</f>
        <v>0</v>
      </c>
      <c r="AC467" s="381">
        <f>'Test-AI'!O465</f>
        <v>0</v>
      </c>
      <c r="AD467" s="381">
        <f>(Summary!$C$58*AA467+Summary!$C$59*AB467+Summary!$C$60*AC467)/Summary!$C$61</f>
        <v>0</v>
      </c>
      <c r="AE467" s="381">
        <f>'Test-AI'!P465</f>
        <v>0</v>
      </c>
      <c r="AF467" s="381">
        <f>'Test-AI'!Q465</f>
        <v>0</v>
      </c>
      <c r="AG467" s="381">
        <f>'Test-AI'!R465</f>
        <v>0</v>
      </c>
      <c r="AH467" s="381">
        <f>'Test-AI'!S465</f>
        <v>0</v>
      </c>
      <c r="AI467" s="381">
        <f>'Test-AI'!T465</f>
        <v>0</v>
      </c>
      <c r="AJ467" s="381">
        <f>'Test-AI'!U465</f>
        <v>0</v>
      </c>
      <c r="AK467" s="381">
        <f>'Test-AI'!V465</f>
        <v>0</v>
      </c>
      <c r="AL467" s="381">
        <f>'Test-AI'!W465</f>
        <v>0</v>
      </c>
      <c r="AM467" s="381">
        <f>'Test-AI'!X465</f>
        <v>0</v>
      </c>
      <c r="AN467" s="381">
        <f>10*LOG10(1/((Summary!$C$75/10^(AK467/10)+Summary!$C$76/10^(AL467/10)+Summary!$C$77/10^(AM467/10))/Summary!$C$78))</f>
        <v>0</v>
      </c>
      <c r="AO467" s="140">
        <f>'Test-AI'!Y465</f>
        <v>0</v>
      </c>
      <c r="AP467" s="140">
        <f>'Test-AI'!Z465</f>
        <v>0</v>
      </c>
      <c r="AQ467" s="141">
        <f t="shared" si="33"/>
        <v>0</v>
      </c>
      <c r="AR467" s="142" t="e">
        <f t="shared" si="34"/>
        <v>#DIV/0!</v>
      </c>
      <c r="AS467" s="143" t="e">
        <f t="shared" si="35"/>
        <v>#DIV/0!</v>
      </c>
      <c r="AT467" s="136"/>
      <c r="AU467" s="136"/>
      <c r="AV467" s="467"/>
      <c r="AW467" s="468"/>
      <c r="AX467" s="480"/>
      <c r="AY467" s="480"/>
      <c r="AZ467" s="497"/>
      <c r="BA467" s="497"/>
      <c r="BB467" s="480"/>
      <c r="BC467" s="468"/>
      <c r="BD467" s="476"/>
      <c r="BE467" s="468"/>
      <c r="BF467" s="476"/>
      <c r="BG467" s="469"/>
      <c r="BH467" s="476"/>
      <c r="BI467" s="469"/>
      <c r="BJ467" s="476"/>
      <c r="BK467" s="468"/>
      <c r="BL467" s="476"/>
      <c r="BM467" s="468"/>
      <c r="BN467" s="476"/>
      <c r="BO467" s="468"/>
      <c r="BP467" s="480"/>
      <c r="BQ467" s="480"/>
      <c r="BR467" s="480"/>
      <c r="BS467" s="480"/>
      <c r="BT467" s="480"/>
      <c r="BU467" s="463"/>
      <c r="BV467" s="465"/>
      <c r="BW467" s="463"/>
      <c r="BX467" s="465"/>
    </row>
    <row r="468" spans="1:76" ht="17" customHeight="1" x14ac:dyDescent="0.35">
      <c r="A468" s="419"/>
      <c r="B468" s="483"/>
      <c r="C468" s="486"/>
      <c r="D468" s="490"/>
      <c r="E468" s="493"/>
      <c r="F468" s="346">
        <v>39</v>
      </c>
      <c r="G468" s="139">
        <f>'Anchor-AI'!L466</f>
        <v>0</v>
      </c>
      <c r="H468" s="140">
        <f>'Anchor-AI'!M466</f>
        <v>0</v>
      </c>
      <c r="I468" s="140">
        <f>'Anchor-AI'!N466</f>
        <v>0</v>
      </c>
      <c r="J468" s="140">
        <f>'Anchor-AI'!O466</f>
        <v>0</v>
      </c>
      <c r="K468" s="140">
        <f>(Summary!$C$58*H468+Summary!$C$59*I468+Summary!$C$60*J468)/Summary!$C$61</f>
        <v>0</v>
      </c>
      <c r="L468" s="140">
        <f>'Anchor-AI'!P466</f>
        <v>0</v>
      </c>
      <c r="M468" s="140">
        <f>'Anchor-AI'!Q466</f>
        <v>0</v>
      </c>
      <c r="N468" s="140">
        <f>'Anchor-AI'!R466</f>
        <v>0</v>
      </c>
      <c r="O468" s="140">
        <f>'Anchor-AI'!S466</f>
        <v>0</v>
      </c>
      <c r="P468" s="140">
        <f>'Anchor-AI'!T466</f>
        <v>0</v>
      </c>
      <c r="Q468" s="140">
        <f>'Anchor-AI'!U466</f>
        <v>0</v>
      </c>
      <c r="R468" s="140">
        <f>'Anchor-AI'!V466</f>
        <v>0</v>
      </c>
      <c r="S468" s="140">
        <f>'Anchor-AI'!W466</f>
        <v>0</v>
      </c>
      <c r="T468" s="140">
        <f>'Anchor-AI'!X466</f>
        <v>0</v>
      </c>
      <c r="U468" s="140">
        <f>10*LOG10(1/((Summary!$C$75/10^(R468/10)+Summary!$C$76/10^(S468/10)+Summary!$C$77/10^(T468/10))/Summary!$C$78))</f>
        <v>0</v>
      </c>
      <c r="V468" s="140">
        <f>'Anchor-AI'!Y466</f>
        <v>0</v>
      </c>
      <c r="W468" s="140">
        <f>'Anchor-AI'!Z466</f>
        <v>0</v>
      </c>
      <c r="X468" s="141">
        <f t="shared" si="32"/>
        <v>0</v>
      </c>
      <c r="Y468" s="133"/>
      <c r="Z468" s="139">
        <f>'Test-AI'!L466</f>
        <v>0</v>
      </c>
      <c r="AA468" s="381">
        <f>'Test-AI'!M466</f>
        <v>0</v>
      </c>
      <c r="AB468" s="381">
        <f>'Test-AI'!N466</f>
        <v>0</v>
      </c>
      <c r="AC468" s="381">
        <f>'Test-AI'!O466</f>
        <v>0</v>
      </c>
      <c r="AD468" s="381">
        <f>(Summary!$C$58*AA468+Summary!$C$59*AB468+Summary!$C$60*AC468)/Summary!$C$61</f>
        <v>0</v>
      </c>
      <c r="AE468" s="381">
        <f>'Test-AI'!P466</f>
        <v>0</v>
      </c>
      <c r="AF468" s="381">
        <f>'Test-AI'!Q466</f>
        <v>0</v>
      </c>
      <c r="AG468" s="381">
        <f>'Test-AI'!R466</f>
        <v>0</v>
      </c>
      <c r="AH468" s="381">
        <f>'Test-AI'!S466</f>
        <v>0</v>
      </c>
      <c r="AI468" s="381">
        <f>'Test-AI'!T466</f>
        <v>0</v>
      </c>
      <c r="AJ468" s="381">
        <f>'Test-AI'!U466</f>
        <v>0</v>
      </c>
      <c r="AK468" s="381">
        <f>'Test-AI'!V466</f>
        <v>0</v>
      </c>
      <c r="AL468" s="381">
        <f>'Test-AI'!W466</f>
        <v>0</v>
      </c>
      <c r="AM468" s="381">
        <f>'Test-AI'!X466</f>
        <v>0</v>
      </c>
      <c r="AN468" s="381">
        <f>10*LOG10(1/((Summary!$C$75/10^(AK468/10)+Summary!$C$76/10^(AL468/10)+Summary!$C$77/10^(AM468/10))/Summary!$C$78))</f>
        <v>0</v>
      </c>
      <c r="AO468" s="140">
        <f>'Test-AI'!Y466</f>
        <v>0</v>
      </c>
      <c r="AP468" s="140">
        <f>'Test-AI'!Z466</f>
        <v>0</v>
      </c>
      <c r="AQ468" s="141">
        <f t="shared" si="33"/>
        <v>0</v>
      </c>
      <c r="AR468" s="142" t="e">
        <f t="shared" si="34"/>
        <v>#DIV/0!</v>
      </c>
      <c r="AS468" s="143" t="e">
        <f t="shared" si="35"/>
        <v>#DIV/0!</v>
      </c>
      <c r="AT468" s="136"/>
      <c r="AU468" s="136"/>
      <c r="AV468" s="467" t="s">
        <v>122</v>
      </c>
      <c r="AW468" s="468" t="e" cm="1">
        <f t="array" ref="AW468">bdRateExtend($G467:$G470,H467:H470,$Z467:$Z470,AA467:AA470)</f>
        <v>#VALUE!</v>
      </c>
      <c r="AX468" s="480"/>
      <c r="AY468" s="480"/>
      <c r="AZ468" s="497"/>
      <c r="BA468" s="497"/>
      <c r="BB468" s="480"/>
      <c r="BC468" s="468" t="e" cm="1">
        <f t="array" ref="BC468">bdRateExtend($G467:$G470,L467:L470,$Z467:$Z470,AE467:AE470)</f>
        <v>#VALUE!</v>
      </c>
      <c r="BD468" s="476"/>
      <c r="BE468" s="468" t="e" cm="1">
        <f t="array" ref="BE468">bdRateExtend($G467:$G470,M467:M470,$Z467:$Z470,AF467:AF470)</f>
        <v>#VALUE!</v>
      </c>
      <c r="BF468" s="476"/>
      <c r="BG468" s="469" t="e" cm="1">
        <f t="array" ref="BG468">bdRateExtend($G467:$G470,N467:N470,$Z467:$Z470,AG467:AG470,"None", FALSE,1)</f>
        <v>#VALUE!</v>
      </c>
      <c r="BH468" s="476"/>
      <c r="BI468" s="469" t="e" cm="1">
        <f t="array" ref="BI468">bdRateExtend($G467:$G470,O467:O470,$Z467:$Z470,AH467:AH470,"None", FALSE,1)</f>
        <v>#VALUE!</v>
      </c>
      <c r="BJ468" s="476"/>
      <c r="BK468" s="468" t="e" cm="1">
        <f t="array" ref="BK468">bdRateExtend($G467:$G470,P467:P470,$Z467:$Z470,AI467:AI470)</f>
        <v>#VALUE!</v>
      </c>
      <c r="BL468" s="476"/>
      <c r="BM468" s="468" t="e" cm="1">
        <f t="array" ref="BM468">bdRateExtend($G467:$G470,Q467:Q470,$Z467:$Z470,AJ467:AJ470)</f>
        <v>#VALUE!</v>
      </c>
      <c r="BN468" s="476"/>
      <c r="BO468" s="468" t="e" cm="1">
        <f t="array" ref="BO468">bdRateExtend($G467:$G470,R467:R470,$Z467:$Z470,AK467:AK470)</f>
        <v>#VALUE!</v>
      </c>
      <c r="BP468" s="480"/>
      <c r="BQ468" s="480"/>
      <c r="BR468" s="480"/>
      <c r="BS468" s="480"/>
      <c r="BT468" s="480"/>
      <c r="BU468" s="463" cm="1">
        <f t="array" ref="BU468">testVMAFRange($G467:$G470,N467:N470,$Z467:$Z470,AG467:AG470)</f>
        <v>0</v>
      </c>
      <c r="BV468" s="465"/>
      <c r="BW468" s="463" cm="1">
        <f t="array" ref="BW468">testVMAFRange($G467:$G470,O467:O470,$Z467:$Z470,AH467:AH470)</f>
        <v>0</v>
      </c>
      <c r="BX468" s="465"/>
    </row>
    <row r="469" spans="1:76" ht="17" customHeight="1" x14ac:dyDescent="0.35">
      <c r="A469" s="419"/>
      <c r="B469" s="483"/>
      <c r="C469" s="486"/>
      <c r="D469" s="490"/>
      <c r="E469" s="493"/>
      <c r="F469" s="346">
        <v>47</v>
      </c>
      <c r="G469" s="139">
        <f>'Anchor-AI'!L467</f>
        <v>0</v>
      </c>
      <c r="H469" s="140">
        <f>'Anchor-AI'!M467</f>
        <v>0</v>
      </c>
      <c r="I469" s="140">
        <f>'Anchor-AI'!N467</f>
        <v>0</v>
      </c>
      <c r="J469" s="140">
        <f>'Anchor-AI'!O467</f>
        <v>0</v>
      </c>
      <c r="K469" s="140">
        <f>(Summary!$C$58*H469+Summary!$C$59*I469+Summary!$C$60*J469)/Summary!$C$61</f>
        <v>0</v>
      </c>
      <c r="L469" s="140">
        <f>'Anchor-AI'!P467</f>
        <v>0</v>
      </c>
      <c r="M469" s="140">
        <f>'Anchor-AI'!Q467</f>
        <v>0</v>
      </c>
      <c r="N469" s="140">
        <f>'Anchor-AI'!R467</f>
        <v>0</v>
      </c>
      <c r="O469" s="140">
        <f>'Anchor-AI'!S467</f>
        <v>0</v>
      </c>
      <c r="P469" s="140">
        <f>'Anchor-AI'!T467</f>
        <v>0</v>
      </c>
      <c r="Q469" s="140">
        <f>'Anchor-AI'!U467</f>
        <v>0</v>
      </c>
      <c r="R469" s="140">
        <f>'Anchor-AI'!V467</f>
        <v>0</v>
      </c>
      <c r="S469" s="140">
        <f>'Anchor-AI'!W467</f>
        <v>0</v>
      </c>
      <c r="T469" s="140">
        <f>'Anchor-AI'!X467</f>
        <v>0</v>
      </c>
      <c r="U469" s="140">
        <f>10*LOG10(1/((Summary!$C$75/10^(R469/10)+Summary!$C$76/10^(S469/10)+Summary!$C$77/10^(T469/10))/Summary!$C$78))</f>
        <v>0</v>
      </c>
      <c r="V469" s="140">
        <f>'Anchor-AI'!Y467</f>
        <v>0</v>
      </c>
      <c r="W469" s="140">
        <f>'Anchor-AI'!Z467</f>
        <v>0</v>
      </c>
      <c r="X469" s="141">
        <f t="shared" si="32"/>
        <v>0</v>
      </c>
      <c r="Y469" s="133"/>
      <c r="Z469" s="139">
        <f>'Test-AI'!L467</f>
        <v>0</v>
      </c>
      <c r="AA469" s="381">
        <f>'Test-AI'!M467</f>
        <v>0</v>
      </c>
      <c r="AB469" s="381">
        <f>'Test-AI'!N467</f>
        <v>0</v>
      </c>
      <c r="AC469" s="381">
        <f>'Test-AI'!O467</f>
        <v>0</v>
      </c>
      <c r="AD469" s="381">
        <f>(Summary!$C$58*AA469+Summary!$C$59*AB469+Summary!$C$60*AC469)/Summary!$C$61</f>
        <v>0</v>
      </c>
      <c r="AE469" s="381">
        <f>'Test-AI'!P467</f>
        <v>0</v>
      </c>
      <c r="AF469" s="381">
        <f>'Test-AI'!Q467</f>
        <v>0</v>
      </c>
      <c r="AG469" s="381">
        <f>'Test-AI'!R467</f>
        <v>0</v>
      </c>
      <c r="AH469" s="381">
        <f>'Test-AI'!S467</f>
        <v>0</v>
      </c>
      <c r="AI469" s="381">
        <f>'Test-AI'!T467</f>
        <v>0</v>
      </c>
      <c r="AJ469" s="381">
        <f>'Test-AI'!U467</f>
        <v>0</v>
      </c>
      <c r="AK469" s="381">
        <f>'Test-AI'!V467</f>
        <v>0</v>
      </c>
      <c r="AL469" s="381">
        <f>'Test-AI'!W467</f>
        <v>0</v>
      </c>
      <c r="AM469" s="381">
        <f>'Test-AI'!X467</f>
        <v>0</v>
      </c>
      <c r="AN469" s="381">
        <f>10*LOG10(1/((Summary!$C$75/10^(AK469/10)+Summary!$C$76/10^(AL469/10)+Summary!$C$77/10^(AM469/10))/Summary!$C$78))</f>
        <v>0</v>
      </c>
      <c r="AO469" s="140">
        <f>'Test-AI'!Y467</f>
        <v>0</v>
      </c>
      <c r="AP469" s="140">
        <f>'Test-AI'!Z467</f>
        <v>0</v>
      </c>
      <c r="AQ469" s="141">
        <f t="shared" si="33"/>
        <v>0</v>
      </c>
      <c r="AR469" s="142" t="e">
        <f t="shared" si="34"/>
        <v>#DIV/0!</v>
      </c>
      <c r="AS469" s="143" t="e">
        <f t="shared" si="35"/>
        <v>#DIV/0!</v>
      </c>
      <c r="AT469" s="136"/>
      <c r="AU469" s="136"/>
      <c r="AV469" s="467"/>
      <c r="AW469" s="468"/>
      <c r="AX469" s="480"/>
      <c r="AY469" s="480"/>
      <c r="AZ469" s="497"/>
      <c r="BA469" s="497"/>
      <c r="BB469" s="480"/>
      <c r="BC469" s="468"/>
      <c r="BD469" s="476"/>
      <c r="BE469" s="468"/>
      <c r="BF469" s="476"/>
      <c r="BG469" s="469"/>
      <c r="BH469" s="476"/>
      <c r="BI469" s="469"/>
      <c r="BJ469" s="476"/>
      <c r="BK469" s="468"/>
      <c r="BL469" s="476"/>
      <c r="BM469" s="468"/>
      <c r="BN469" s="476"/>
      <c r="BO469" s="468"/>
      <c r="BP469" s="480"/>
      <c r="BQ469" s="480"/>
      <c r="BR469" s="480"/>
      <c r="BS469" s="480"/>
      <c r="BT469" s="480"/>
      <c r="BU469" s="463"/>
      <c r="BV469" s="465"/>
      <c r="BW469" s="463"/>
      <c r="BX469" s="465"/>
    </row>
    <row r="470" spans="1:76" ht="17" customHeight="1" x14ac:dyDescent="0.35">
      <c r="A470" s="419"/>
      <c r="B470" s="483"/>
      <c r="C470" s="486"/>
      <c r="D470" s="490"/>
      <c r="E470" s="493"/>
      <c r="F470" s="346">
        <v>55</v>
      </c>
      <c r="G470" s="139">
        <f>'Anchor-AI'!L468</f>
        <v>0</v>
      </c>
      <c r="H470" s="140">
        <f>'Anchor-AI'!M468</f>
        <v>0</v>
      </c>
      <c r="I470" s="140">
        <f>'Anchor-AI'!N468</f>
        <v>0</v>
      </c>
      <c r="J470" s="140">
        <f>'Anchor-AI'!O468</f>
        <v>0</v>
      </c>
      <c r="K470" s="140">
        <f>(Summary!$C$58*H470+Summary!$C$59*I470+Summary!$C$60*J470)/Summary!$C$61</f>
        <v>0</v>
      </c>
      <c r="L470" s="140">
        <f>'Anchor-AI'!P468</f>
        <v>0</v>
      </c>
      <c r="M470" s="140">
        <f>'Anchor-AI'!Q468</f>
        <v>0</v>
      </c>
      <c r="N470" s="140">
        <f>'Anchor-AI'!R468</f>
        <v>0</v>
      </c>
      <c r="O470" s="140">
        <f>'Anchor-AI'!S468</f>
        <v>0</v>
      </c>
      <c r="P470" s="140">
        <f>'Anchor-AI'!T468</f>
        <v>0</v>
      </c>
      <c r="Q470" s="140">
        <f>'Anchor-AI'!U468</f>
        <v>0</v>
      </c>
      <c r="R470" s="140">
        <f>'Anchor-AI'!V468</f>
        <v>0</v>
      </c>
      <c r="S470" s="140">
        <f>'Anchor-AI'!W468</f>
        <v>0</v>
      </c>
      <c r="T470" s="140">
        <f>'Anchor-AI'!X468</f>
        <v>0</v>
      </c>
      <c r="U470" s="140">
        <f>10*LOG10(1/((Summary!$C$75/10^(R470/10)+Summary!$C$76/10^(S470/10)+Summary!$C$77/10^(T470/10))/Summary!$C$78))</f>
        <v>0</v>
      </c>
      <c r="V470" s="140">
        <f>'Anchor-AI'!Y468</f>
        <v>0</v>
      </c>
      <c r="W470" s="140">
        <f>'Anchor-AI'!Z468</f>
        <v>0</v>
      </c>
      <c r="X470" s="141">
        <f t="shared" si="32"/>
        <v>0</v>
      </c>
      <c r="Y470" s="133"/>
      <c r="Z470" s="139">
        <f>'Test-AI'!L468</f>
        <v>0</v>
      </c>
      <c r="AA470" s="381">
        <f>'Test-AI'!M468</f>
        <v>0</v>
      </c>
      <c r="AB470" s="381">
        <f>'Test-AI'!N468</f>
        <v>0</v>
      </c>
      <c r="AC470" s="381">
        <f>'Test-AI'!O468</f>
        <v>0</v>
      </c>
      <c r="AD470" s="381">
        <f>(Summary!$C$58*AA470+Summary!$C$59*AB470+Summary!$C$60*AC470)/Summary!$C$61</f>
        <v>0</v>
      </c>
      <c r="AE470" s="381">
        <f>'Test-AI'!P468</f>
        <v>0</v>
      </c>
      <c r="AF470" s="381">
        <f>'Test-AI'!Q468</f>
        <v>0</v>
      </c>
      <c r="AG470" s="381">
        <f>'Test-AI'!R468</f>
        <v>0</v>
      </c>
      <c r="AH470" s="381">
        <f>'Test-AI'!S468</f>
        <v>0</v>
      </c>
      <c r="AI470" s="381">
        <f>'Test-AI'!T468</f>
        <v>0</v>
      </c>
      <c r="AJ470" s="381">
        <f>'Test-AI'!U468</f>
        <v>0</v>
      </c>
      <c r="AK470" s="381">
        <f>'Test-AI'!V468</f>
        <v>0</v>
      </c>
      <c r="AL470" s="381">
        <f>'Test-AI'!W468</f>
        <v>0</v>
      </c>
      <c r="AM470" s="381">
        <f>'Test-AI'!X468</f>
        <v>0</v>
      </c>
      <c r="AN470" s="381">
        <f>10*LOG10(1/((Summary!$C$75/10^(AK470/10)+Summary!$C$76/10^(AL470/10)+Summary!$C$77/10^(AM470/10))/Summary!$C$78))</f>
        <v>0</v>
      </c>
      <c r="AO470" s="140">
        <f>'Test-AI'!Y468</f>
        <v>0</v>
      </c>
      <c r="AP470" s="140">
        <f>'Test-AI'!Z468</f>
        <v>0</v>
      </c>
      <c r="AQ470" s="141">
        <f t="shared" si="33"/>
        <v>0</v>
      </c>
      <c r="AR470" s="142" t="e">
        <f t="shared" si="34"/>
        <v>#DIV/0!</v>
      </c>
      <c r="AS470" s="143" t="e">
        <f t="shared" si="35"/>
        <v>#DIV/0!</v>
      </c>
      <c r="AT470" s="136"/>
      <c r="AU470" s="136"/>
      <c r="AV470" s="467" t="s">
        <v>123</v>
      </c>
      <c r="AW470" s="468" t="e" cm="1">
        <f t="array" ref="AW470">bdRateExtend($G468:$G471,H468:H471,$Z468:$Z471,AA468:AA471)</f>
        <v>#VALUE!</v>
      </c>
      <c r="AX470" s="480"/>
      <c r="AY470" s="480"/>
      <c r="AZ470" s="497"/>
      <c r="BA470" s="497"/>
      <c r="BB470" s="480"/>
      <c r="BC470" s="468" t="e" cm="1">
        <f t="array" ref="BC470">bdRateExtend($G468:$G471,L468:L471,$Z468:$Z471,AE468:AE471)</f>
        <v>#VALUE!</v>
      </c>
      <c r="BD470" s="476"/>
      <c r="BE470" s="468" t="e" cm="1">
        <f t="array" ref="BE470">bdRateExtend($G468:$G471,M468:M471,$Z468:$Z471,AF468:AF471)</f>
        <v>#VALUE!</v>
      </c>
      <c r="BF470" s="476"/>
      <c r="BG470" s="469" t="e" cm="1">
        <f t="array" ref="BG470">bdRateExtend($G468:$G471,N468:N471,$Z468:$Z471,AG468:AG471,"None", FALSE,1)</f>
        <v>#VALUE!</v>
      </c>
      <c r="BH470" s="476"/>
      <c r="BI470" s="469" t="e" cm="1">
        <f t="array" ref="BI470">bdRateExtend($G468:$G471,O468:O471,$Z468:$Z471,AH468:AH471,"None", FALSE,1)</f>
        <v>#VALUE!</v>
      </c>
      <c r="BJ470" s="476"/>
      <c r="BK470" s="468" t="e" cm="1">
        <f t="array" ref="BK470">bdRateExtend($G468:$G471,P468:P471,$Z468:$Z471,AI468:AI471)</f>
        <v>#VALUE!</v>
      </c>
      <c r="BL470" s="476"/>
      <c r="BM470" s="468" t="e" cm="1">
        <f t="array" ref="BM470">bdRateExtend($G468:$G471,Q468:Q471,$Z468:$Z471,AJ468:AJ471)</f>
        <v>#VALUE!</v>
      </c>
      <c r="BN470" s="476"/>
      <c r="BO470" s="468" t="e" cm="1">
        <f t="array" ref="BO470">bdRateExtend($G468:$G471,R468:R471,$Z468:$Z471,AK468:AK471)</f>
        <v>#VALUE!</v>
      </c>
      <c r="BP470" s="480"/>
      <c r="BQ470" s="480"/>
      <c r="BR470" s="480"/>
      <c r="BS470" s="480"/>
      <c r="BT470" s="480"/>
      <c r="BU470" s="463" cm="1">
        <f t="array" ref="BU470">testVMAFRange($G468:$G471,N468:N471,$Z468:$Z471,AG468:AG471)</f>
        <v>0</v>
      </c>
      <c r="BV470" s="465"/>
      <c r="BW470" s="463" cm="1">
        <f t="array" ref="BW470">testVMAFRange($G468:$G471,O468:O471,$Z468:$Z471,AH468:AH471)</f>
        <v>0</v>
      </c>
      <c r="BX470" s="465"/>
    </row>
    <row r="471" spans="1:76" ht="17" customHeight="1" thickBot="1" x14ac:dyDescent="0.4">
      <c r="A471" s="419"/>
      <c r="B471" s="484"/>
      <c r="C471" s="487"/>
      <c r="D471" s="491"/>
      <c r="E471" s="494"/>
      <c r="F471" s="347">
        <v>63</v>
      </c>
      <c r="G471" s="145">
        <f>'Anchor-AI'!L469</f>
        <v>0</v>
      </c>
      <c r="H471" s="146">
        <f>'Anchor-AI'!M469</f>
        <v>0</v>
      </c>
      <c r="I471" s="146">
        <f>'Anchor-AI'!N469</f>
        <v>0</v>
      </c>
      <c r="J471" s="146">
        <f>'Anchor-AI'!O469</f>
        <v>0</v>
      </c>
      <c r="K471" s="146">
        <f>(Summary!$C$58*H471+Summary!$C$59*I471+Summary!$C$60*J471)/Summary!$C$61</f>
        <v>0</v>
      </c>
      <c r="L471" s="146">
        <f>'Anchor-AI'!P469</f>
        <v>0</v>
      </c>
      <c r="M471" s="146">
        <f>'Anchor-AI'!Q469</f>
        <v>0</v>
      </c>
      <c r="N471" s="146">
        <f>'Anchor-AI'!R469</f>
        <v>0</v>
      </c>
      <c r="O471" s="146">
        <f>'Anchor-AI'!S469</f>
        <v>0</v>
      </c>
      <c r="P471" s="146">
        <f>'Anchor-AI'!T469</f>
        <v>0</v>
      </c>
      <c r="Q471" s="146">
        <f>'Anchor-AI'!U469</f>
        <v>0</v>
      </c>
      <c r="R471" s="146">
        <f>'Anchor-AI'!V469</f>
        <v>0</v>
      </c>
      <c r="S471" s="146">
        <f>'Anchor-AI'!W469</f>
        <v>0</v>
      </c>
      <c r="T471" s="146">
        <f>'Anchor-AI'!X469</f>
        <v>0</v>
      </c>
      <c r="U471" s="146">
        <f>10*LOG10(1/((Summary!$C$75/10^(R471/10)+Summary!$C$76/10^(S471/10)+Summary!$C$77/10^(T471/10))/Summary!$C$78))</f>
        <v>0</v>
      </c>
      <c r="V471" s="146">
        <f>'Anchor-AI'!Y469</f>
        <v>0</v>
      </c>
      <c r="W471" s="146">
        <f>'Anchor-AI'!Z469</f>
        <v>0</v>
      </c>
      <c r="X471" s="147">
        <f t="shared" si="32"/>
        <v>0</v>
      </c>
      <c r="Y471" s="151"/>
      <c r="Z471" s="145">
        <f>'Test-AI'!L469</f>
        <v>0</v>
      </c>
      <c r="AA471" s="382">
        <f>'Test-AI'!M469</f>
        <v>0</v>
      </c>
      <c r="AB471" s="382">
        <f>'Test-AI'!N469</f>
        <v>0</v>
      </c>
      <c r="AC471" s="382">
        <f>'Test-AI'!O469</f>
        <v>0</v>
      </c>
      <c r="AD471" s="382">
        <f>(Summary!$C$58*AA471+Summary!$C$59*AB471+Summary!$C$60*AC471)/Summary!$C$61</f>
        <v>0</v>
      </c>
      <c r="AE471" s="382">
        <f>'Test-AI'!P469</f>
        <v>0</v>
      </c>
      <c r="AF471" s="382">
        <f>'Test-AI'!Q469</f>
        <v>0</v>
      </c>
      <c r="AG471" s="382">
        <f>'Test-AI'!R469</f>
        <v>0</v>
      </c>
      <c r="AH471" s="382">
        <f>'Test-AI'!S469</f>
        <v>0</v>
      </c>
      <c r="AI471" s="382">
        <f>'Test-AI'!T469</f>
        <v>0</v>
      </c>
      <c r="AJ471" s="382">
        <f>'Test-AI'!U469</f>
        <v>0</v>
      </c>
      <c r="AK471" s="382">
        <f>'Test-AI'!V469</f>
        <v>0</v>
      </c>
      <c r="AL471" s="382">
        <f>'Test-AI'!W469</f>
        <v>0</v>
      </c>
      <c r="AM471" s="382">
        <f>'Test-AI'!X469</f>
        <v>0</v>
      </c>
      <c r="AN471" s="382">
        <f>10*LOG10(1/((Summary!$C$75/10^(AK471/10)+Summary!$C$76/10^(AL471/10)+Summary!$C$77/10^(AM471/10))/Summary!$C$78))</f>
        <v>0</v>
      </c>
      <c r="AO471" s="386">
        <f>'Test-AI'!Y469</f>
        <v>0</v>
      </c>
      <c r="AP471" s="386">
        <f>'Test-AI'!Z469</f>
        <v>0</v>
      </c>
      <c r="AQ471" s="147">
        <f t="shared" si="33"/>
        <v>0</v>
      </c>
      <c r="AR471" s="148" t="e">
        <f t="shared" si="34"/>
        <v>#DIV/0!</v>
      </c>
      <c r="AS471" s="149" t="e">
        <f t="shared" si="35"/>
        <v>#DIV/0!</v>
      </c>
      <c r="AT471" s="136"/>
      <c r="AU471" s="136"/>
      <c r="AV471" s="470"/>
      <c r="AW471" s="471"/>
      <c r="AX471" s="481"/>
      <c r="AY471" s="481"/>
      <c r="AZ471" s="498"/>
      <c r="BA471" s="498"/>
      <c r="BB471" s="481"/>
      <c r="BC471" s="471"/>
      <c r="BD471" s="477"/>
      <c r="BE471" s="471"/>
      <c r="BF471" s="477"/>
      <c r="BG471" s="472"/>
      <c r="BH471" s="477"/>
      <c r="BI471" s="472"/>
      <c r="BJ471" s="477"/>
      <c r="BK471" s="471"/>
      <c r="BL471" s="477"/>
      <c r="BM471" s="471"/>
      <c r="BN471" s="477"/>
      <c r="BO471" s="471"/>
      <c r="BP471" s="481"/>
      <c r="BQ471" s="481"/>
      <c r="BR471" s="481"/>
      <c r="BS471" s="481"/>
      <c r="BT471" s="481"/>
      <c r="BU471" s="473"/>
      <c r="BV471" s="466"/>
      <c r="BW471" s="473"/>
      <c r="BX471" s="466"/>
    </row>
    <row r="472" spans="1:76" ht="17" customHeight="1" x14ac:dyDescent="0.35">
      <c r="A472" s="419"/>
      <c r="B472" s="482" t="s">
        <v>2</v>
      </c>
      <c r="C472" s="485" t="s">
        <v>322</v>
      </c>
      <c r="D472" s="489">
        <v>50</v>
      </c>
      <c r="E472" s="492">
        <v>8</v>
      </c>
      <c r="F472" s="345">
        <v>23</v>
      </c>
      <c r="G472" s="130">
        <f>'Anchor-AI'!L470</f>
        <v>0</v>
      </c>
      <c r="H472" s="131">
        <f>'Anchor-AI'!M470</f>
        <v>0</v>
      </c>
      <c r="I472" s="131">
        <f>'Anchor-AI'!N470</f>
        <v>0</v>
      </c>
      <c r="J472" s="131">
        <f>'Anchor-AI'!O470</f>
        <v>0</v>
      </c>
      <c r="K472" s="131">
        <f>(Summary!$C$58*H472+Summary!$C$59*I472+Summary!$C$60*J472)/Summary!$C$61</f>
        <v>0</v>
      </c>
      <c r="L472" s="131">
        <f>'Anchor-AI'!P470</f>
        <v>0</v>
      </c>
      <c r="M472" s="131">
        <f>'Anchor-AI'!Q470</f>
        <v>0</v>
      </c>
      <c r="N472" s="131">
        <f>'Anchor-AI'!R470</f>
        <v>0</v>
      </c>
      <c r="O472" s="131">
        <f>'Anchor-AI'!S470</f>
        <v>0</v>
      </c>
      <c r="P472" s="131">
        <f>'Anchor-AI'!T470</f>
        <v>0</v>
      </c>
      <c r="Q472" s="131">
        <f>'Anchor-AI'!U470</f>
        <v>0</v>
      </c>
      <c r="R472" s="131">
        <f>'Anchor-AI'!V470</f>
        <v>0</v>
      </c>
      <c r="S472" s="131">
        <f>'Anchor-AI'!W470</f>
        <v>0</v>
      </c>
      <c r="T472" s="131">
        <f>'Anchor-AI'!X470</f>
        <v>0</v>
      </c>
      <c r="U472" s="131">
        <f>10*LOG10(1/((Summary!$C$75/10^(R472/10)+Summary!$C$76/10^(S472/10)+Summary!$C$77/10^(T472/10))/Summary!$C$78))</f>
        <v>0</v>
      </c>
      <c r="V472" s="131">
        <f>'Anchor-AI'!Y470</f>
        <v>0</v>
      </c>
      <c r="W472" s="131">
        <f>'Anchor-AI'!Z470</f>
        <v>0</v>
      </c>
      <c r="X472" s="132">
        <f t="shared" si="32"/>
        <v>0</v>
      </c>
      <c r="Y472" s="133"/>
      <c r="Z472" s="130">
        <f>'Test-AI'!L470</f>
        <v>0</v>
      </c>
      <c r="AA472" s="380">
        <f>'Test-AI'!M470</f>
        <v>0</v>
      </c>
      <c r="AB472" s="380">
        <f>'Test-AI'!N470</f>
        <v>0</v>
      </c>
      <c r="AC472" s="380">
        <f>'Test-AI'!O470</f>
        <v>0</v>
      </c>
      <c r="AD472" s="380">
        <f>(Summary!$C$58*AA472+Summary!$C$59*AB472+Summary!$C$60*AC472)/Summary!$C$61</f>
        <v>0</v>
      </c>
      <c r="AE472" s="380">
        <f>'Test-AI'!P470</f>
        <v>0</v>
      </c>
      <c r="AF472" s="380">
        <f>'Test-AI'!Q470</f>
        <v>0</v>
      </c>
      <c r="AG472" s="380">
        <f>'Test-AI'!R470</f>
        <v>0</v>
      </c>
      <c r="AH472" s="380">
        <f>'Test-AI'!S470</f>
        <v>0</v>
      </c>
      <c r="AI472" s="380">
        <f>'Test-AI'!T470</f>
        <v>0</v>
      </c>
      <c r="AJ472" s="380">
        <f>'Test-AI'!U470</f>
        <v>0</v>
      </c>
      <c r="AK472" s="380">
        <f>'Test-AI'!V470</f>
        <v>0</v>
      </c>
      <c r="AL472" s="380">
        <f>'Test-AI'!W470</f>
        <v>0</v>
      </c>
      <c r="AM472" s="380">
        <f>'Test-AI'!X470</f>
        <v>0</v>
      </c>
      <c r="AN472" s="380">
        <f>10*LOG10(1/((Summary!$C$75/10^(AK472/10)+Summary!$C$76/10^(AL472/10)+Summary!$C$77/10^(AM472/10))/Summary!$C$78))</f>
        <v>0</v>
      </c>
      <c r="AO472" s="131">
        <f>'Test-AI'!Y470</f>
        <v>0</v>
      </c>
      <c r="AP472" s="131">
        <f>'Test-AI'!Z470</f>
        <v>0</v>
      </c>
      <c r="AQ472" s="132">
        <f t="shared" si="33"/>
        <v>0</v>
      </c>
      <c r="AR472" s="134" t="e">
        <f t="shared" si="34"/>
        <v>#DIV/0!</v>
      </c>
      <c r="AS472" s="135" t="e">
        <f t="shared" si="35"/>
        <v>#DIV/0!</v>
      </c>
      <c r="AT472" s="136"/>
      <c r="AU472" s="136"/>
      <c r="AV472" s="495" t="s">
        <v>121</v>
      </c>
      <c r="AW472" s="478" t="e" cm="1">
        <f t="array" ref="AW472">bdRateExtend($G472:$G475,H472:H475,$Z472:$Z475,AA472:AA475)</f>
        <v>#VALUE!</v>
      </c>
      <c r="AX472" s="479" t="e" cm="1">
        <f t="array" ref="AX472">bdRateExtend($G472:$G477,H472:H477,$Z472:$Z477,AA472:AA477)</f>
        <v>#VALUE!</v>
      </c>
      <c r="AY472" s="479" t="e" cm="1">
        <f t="array" ref="AY472">bdRateExtend($G472:$G477,I472:I477,$Z472:$Z477,AB472:AB477)</f>
        <v>#VALUE!</v>
      </c>
      <c r="AZ472" s="496" t="e" cm="1">
        <f t="array" ref="AZ472">bdRateExtend($G472:$G477,J472:J477,$Z472:$Z477,AC472:AC477)</f>
        <v>#VALUE!</v>
      </c>
      <c r="BA472" s="496" t="e" cm="1">
        <f t="array" ref="BA472">bdRateExtend($G472:$G477,K472:K477,$Z472:$Z477,AD472:AD477)</f>
        <v>#VALUE!</v>
      </c>
      <c r="BB472" s="479" t="e">
        <f>(Summary!$C$89*AX472+Summary!$C$90*AY472+Summary!$C$91*AZ472)/Summary!$C$92</f>
        <v>#VALUE!</v>
      </c>
      <c r="BC472" s="478" t="e" cm="1">
        <f t="array" ref="BC472">bdRateExtend($G472:$G475,L472:L475,$Z472:$Z475,AE472:AE475)</f>
        <v>#VALUE!</v>
      </c>
      <c r="BD472" s="475" t="e" cm="1">
        <f t="array" ref="BD472">bdRateExtend($G472:$G477,L472:L477,$Z472:$Z477,AE472:AE477)</f>
        <v>#VALUE!</v>
      </c>
      <c r="BE472" s="478" t="e" cm="1">
        <f t="array" ref="BE472">bdRateExtend($G472:$G475,M472:M475,$Z472:$Z475,AF472:AF475)</f>
        <v>#VALUE!</v>
      </c>
      <c r="BF472" s="475" t="e" cm="1">
        <f t="array" ref="BF472">bdRateExtend($G472:$G477,M472:M477,$Z472:$Z477,AF472:AF477)</f>
        <v>#VALUE!</v>
      </c>
      <c r="BG472" s="474" t="e" cm="1">
        <f t="array" ref="BG472">bdRateExtend($G472:$G475,N472:N475,$Z472:$Z475,AG472:AG475,"None", FALSE,1)</f>
        <v>#VALUE!</v>
      </c>
      <c r="BH472" s="475" t="e" cm="1">
        <f t="array" ref="BH472">bdRateExtend($G472:$G477,N472:N477,$Z472:$Z477,AG472:AG477,"None", FALSE,1)</f>
        <v>#VALUE!</v>
      </c>
      <c r="BI472" s="474" t="e" cm="1">
        <f t="array" ref="BI472">bdRateExtend($G472:$G475,O472:O475,$Z472:$Z475,AH472:AH475,"None", FALSE,1)</f>
        <v>#VALUE!</v>
      </c>
      <c r="BJ472" s="475" t="e" cm="1">
        <f t="array" ref="BJ472">bdRateExtend($G472:$G477,O472:O477,$Z472:$Z477,AH472:AH477,"None", FALSE,1)</f>
        <v>#VALUE!</v>
      </c>
      <c r="BK472" s="478" t="e" cm="1">
        <f t="array" ref="BK472">bdRateExtend($G472:$G475,P472:P475,$Z472:$Z475,AI472:AI475)</f>
        <v>#VALUE!</v>
      </c>
      <c r="BL472" s="475" t="e" cm="1">
        <f t="array" ref="BL472">bdRateExtend($G472:$G477,P472:P477,$Z472:$Z477,AI472:AI477)</f>
        <v>#VALUE!</v>
      </c>
      <c r="BM472" s="478" t="e" cm="1">
        <f t="array" ref="BM472">bdRateExtend($G472:$G475,Q472:Q475,$Z472:$Z475,AJ472:AJ475)</f>
        <v>#VALUE!</v>
      </c>
      <c r="BN472" s="475" t="e" cm="1">
        <f t="array" ref="BN472">bdRateExtend($G472:$G477,Q472:Q477,$Z472:$Z477,AJ472:AJ477)</f>
        <v>#VALUE!</v>
      </c>
      <c r="BO472" s="478" t="e" cm="1">
        <f t="array" ref="BO472">bdRateExtend($G472:$G475,R472:R475,$Z472:$Z475,AK472:AK475)</f>
        <v>#VALUE!</v>
      </c>
      <c r="BP472" s="479" t="e" cm="1">
        <f t="array" ref="BP472">bdRateExtend($G472:$G477,R472:R477,$Z472:$Z477,AK472:AK477)</f>
        <v>#VALUE!</v>
      </c>
      <c r="BQ472" s="479" t="e" cm="1">
        <f t="array" ref="BQ472">bdRateExtend($G472:$G477,S472:S477,$Z472:$Z477,AL472:AL477)</f>
        <v>#VALUE!</v>
      </c>
      <c r="BR472" s="479" t="e" cm="1">
        <f t="array" ref="BR472">bdRateExtend($G472:$G477,T472:T477,$Z472:$Z477,AM472:AM477)</f>
        <v>#VALUE!</v>
      </c>
      <c r="BS472" s="479" t="e" cm="1">
        <f t="array" ref="BS472">bdRateExtend($G472:$G477,U472:U477,$Z472:$Z477,AN472:AN477)</f>
        <v>#VALUE!</v>
      </c>
      <c r="BT472" s="479" t="e">
        <f>(Summary!$C$103*BP472+Summary!$C$104*BQ472+Summary!$C$105*BR472)/Summary!$C$106</f>
        <v>#VALUE!</v>
      </c>
      <c r="BU472" s="462" cm="1">
        <f t="array" ref="BU472">testVMAFRange($G472:$G475,N472:N475,$Z472:$Z475,AG472:AG475)</f>
        <v>0</v>
      </c>
      <c r="BV472" s="464" cm="1">
        <f t="array" ref="BV472">testVMAFRange($G472:$G477,N472:N477,$Z472:$Z477,AG472:AG477)</f>
        <v>0</v>
      </c>
      <c r="BW472" s="462" cm="1">
        <f t="array" ref="BW472">testVMAFRange($G472:$G475,O472:O475,$Z472:$Z475,AH472:AH475)</f>
        <v>0</v>
      </c>
      <c r="BX472" s="464" cm="1">
        <f t="array" ref="BX472">testVMAFRange($G472:$G477,O472:O477,$Z472:$Z477,AH472:AH477)</f>
        <v>0</v>
      </c>
    </row>
    <row r="473" spans="1:76" ht="17" customHeight="1" x14ac:dyDescent="0.35">
      <c r="A473" s="419"/>
      <c r="B473" s="483"/>
      <c r="C473" s="486"/>
      <c r="D473" s="490"/>
      <c r="E473" s="493"/>
      <c r="F473" s="346">
        <v>31</v>
      </c>
      <c r="G473" s="139">
        <f>'Anchor-AI'!L471</f>
        <v>0</v>
      </c>
      <c r="H473" s="140">
        <f>'Anchor-AI'!M471</f>
        <v>0</v>
      </c>
      <c r="I473" s="140">
        <f>'Anchor-AI'!N471</f>
        <v>0</v>
      </c>
      <c r="J473" s="140">
        <f>'Anchor-AI'!O471</f>
        <v>0</v>
      </c>
      <c r="K473" s="140">
        <f>(Summary!$C$58*H473+Summary!$C$59*I473+Summary!$C$60*J473)/Summary!$C$61</f>
        <v>0</v>
      </c>
      <c r="L473" s="140">
        <f>'Anchor-AI'!P471</f>
        <v>0</v>
      </c>
      <c r="M473" s="140">
        <f>'Anchor-AI'!Q471</f>
        <v>0</v>
      </c>
      <c r="N473" s="140">
        <f>'Anchor-AI'!R471</f>
        <v>0</v>
      </c>
      <c r="O473" s="140">
        <f>'Anchor-AI'!S471</f>
        <v>0</v>
      </c>
      <c r="P473" s="140">
        <f>'Anchor-AI'!T471</f>
        <v>0</v>
      </c>
      <c r="Q473" s="140">
        <f>'Anchor-AI'!U471</f>
        <v>0</v>
      </c>
      <c r="R473" s="140">
        <f>'Anchor-AI'!V471</f>
        <v>0</v>
      </c>
      <c r="S473" s="140">
        <f>'Anchor-AI'!W471</f>
        <v>0</v>
      </c>
      <c r="T473" s="140">
        <f>'Anchor-AI'!X471</f>
        <v>0</v>
      </c>
      <c r="U473" s="140">
        <f>10*LOG10(1/((Summary!$C$75/10^(R473/10)+Summary!$C$76/10^(S473/10)+Summary!$C$77/10^(T473/10))/Summary!$C$78))</f>
        <v>0</v>
      </c>
      <c r="V473" s="140">
        <f>'Anchor-AI'!Y471</f>
        <v>0</v>
      </c>
      <c r="W473" s="140">
        <f>'Anchor-AI'!Z471</f>
        <v>0</v>
      </c>
      <c r="X473" s="141">
        <f t="shared" si="32"/>
        <v>0</v>
      </c>
      <c r="Y473" s="133"/>
      <c r="Z473" s="139">
        <f>'Test-AI'!L471</f>
        <v>0</v>
      </c>
      <c r="AA473" s="381">
        <f>'Test-AI'!M471</f>
        <v>0</v>
      </c>
      <c r="AB473" s="381">
        <f>'Test-AI'!N471</f>
        <v>0</v>
      </c>
      <c r="AC473" s="381">
        <f>'Test-AI'!O471</f>
        <v>0</v>
      </c>
      <c r="AD473" s="381">
        <f>(Summary!$C$58*AA473+Summary!$C$59*AB473+Summary!$C$60*AC473)/Summary!$C$61</f>
        <v>0</v>
      </c>
      <c r="AE473" s="381">
        <f>'Test-AI'!P471</f>
        <v>0</v>
      </c>
      <c r="AF473" s="381">
        <f>'Test-AI'!Q471</f>
        <v>0</v>
      </c>
      <c r="AG473" s="381">
        <f>'Test-AI'!R471</f>
        <v>0</v>
      </c>
      <c r="AH473" s="381">
        <f>'Test-AI'!S471</f>
        <v>0</v>
      </c>
      <c r="AI473" s="381">
        <f>'Test-AI'!T471</f>
        <v>0</v>
      </c>
      <c r="AJ473" s="381">
        <f>'Test-AI'!U471</f>
        <v>0</v>
      </c>
      <c r="AK473" s="381">
        <f>'Test-AI'!V471</f>
        <v>0</v>
      </c>
      <c r="AL473" s="381">
        <f>'Test-AI'!W471</f>
        <v>0</v>
      </c>
      <c r="AM473" s="381">
        <f>'Test-AI'!X471</f>
        <v>0</v>
      </c>
      <c r="AN473" s="381">
        <f>10*LOG10(1/((Summary!$C$75/10^(AK473/10)+Summary!$C$76/10^(AL473/10)+Summary!$C$77/10^(AM473/10))/Summary!$C$78))</f>
        <v>0</v>
      </c>
      <c r="AO473" s="140">
        <f>'Test-AI'!Y471</f>
        <v>0</v>
      </c>
      <c r="AP473" s="140">
        <f>'Test-AI'!Z471</f>
        <v>0</v>
      </c>
      <c r="AQ473" s="141">
        <f t="shared" si="33"/>
        <v>0</v>
      </c>
      <c r="AR473" s="142" t="e">
        <f t="shared" si="34"/>
        <v>#DIV/0!</v>
      </c>
      <c r="AS473" s="143" t="e">
        <f t="shared" si="35"/>
        <v>#DIV/0!</v>
      </c>
      <c r="AT473" s="136"/>
      <c r="AU473" s="136"/>
      <c r="AV473" s="467"/>
      <c r="AW473" s="468"/>
      <c r="AX473" s="480"/>
      <c r="AY473" s="480"/>
      <c r="AZ473" s="497"/>
      <c r="BA473" s="497"/>
      <c r="BB473" s="480"/>
      <c r="BC473" s="468"/>
      <c r="BD473" s="476"/>
      <c r="BE473" s="468"/>
      <c r="BF473" s="476"/>
      <c r="BG473" s="469"/>
      <c r="BH473" s="476"/>
      <c r="BI473" s="469"/>
      <c r="BJ473" s="476"/>
      <c r="BK473" s="468"/>
      <c r="BL473" s="476"/>
      <c r="BM473" s="468"/>
      <c r="BN473" s="476"/>
      <c r="BO473" s="468"/>
      <c r="BP473" s="480"/>
      <c r="BQ473" s="480"/>
      <c r="BR473" s="480"/>
      <c r="BS473" s="480"/>
      <c r="BT473" s="480"/>
      <c r="BU473" s="463"/>
      <c r="BV473" s="465"/>
      <c r="BW473" s="463"/>
      <c r="BX473" s="465"/>
    </row>
    <row r="474" spans="1:76" ht="17" customHeight="1" x14ac:dyDescent="0.35">
      <c r="A474" s="419"/>
      <c r="B474" s="483"/>
      <c r="C474" s="486"/>
      <c r="D474" s="490"/>
      <c r="E474" s="493"/>
      <c r="F474" s="346">
        <v>39</v>
      </c>
      <c r="G474" s="139">
        <f>'Anchor-AI'!L472</f>
        <v>0</v>
      </c>
      <c r="H474" s="140">
        <f>'Anchor-AI'!M472</f>
        <v>0</v>
      </c>
      <c r="I474" s="140">
        <f>'Anchor-AI'!N472</f>
        <v>0</v>
      </c>
      <c r="J474" s="140">
        <f>'Anchor-AI'!O472</f>
        <v>0</v>
      </c>
      <c r="K474" s="140">
        <f>(Summary!$C$58*H474+Summary!$C$59*I474+Summary!$C$60*J474)/Summary!$C$61</f>
        <v>0</v>
      </c>
      <c r="L474" s="140">
        <f>'Anchor-AI'!P472</f>
        <v>0</v>
      </c>
      <c r="M474" s="140">
        <f>'Anchor-AI'!Q472</f>
        <v>0</v>
      </c>
      <c r="N474" s="140">
        <f>'Anchor-AI'!R472</f>
        <v>0</v>
      </c>
      <c r="O474" s="140">
        <f>'Anchor-AI'!S472</f>
        <v>0</v>
      </c>
      <c r="P474" s="140">
        <f>'Anchor-AI'!T472</f>
        <v>0</v>
      </c>
      <c r="Q474" s="140">
        <f>'Anchor-AI'!U472</f>
        <v>0</v>
      </c>
      <c r="R474" s="140">
        <f>'Anchor-AI'!V472</f>
        <v>0</v>
      </c>
      <c r="S474" s="140">
        <f>'Anchor-AI'!W472</f>
        <v>0</v>
      </c>
      <c r="T474" s="140">
        <f>'Anchor-AI'!X472</f>
        <v>0</v>
      </c>
      <c r="U474" s="140">
        <f>10*LOG10(1/((Summary!$C$75/10^(R474/10)+Summary!$C$76/10^(S474/10)+Summary!$C$77/10^(T474/10))/Summary!$C$78))</f>
        <v>0</v>
      </c>
      <c r="V474" s="140">
        <f>'Anchor-AI'!Y472</f>
        <v>0</v>
      </c>
      <c r="W474" s="140">
        <f>'Anchor-AI'!Z472</f>
        <v>0</v>
      </c>
      <c r="X474" s="141">
        <f t="shared" si="32"/>
        <v>0</v>
      </c>
      <c r="Y474" s="133"/>
      <c r="Z474" s="139">
        <f>'Test-AI'!L472</f>
        <v>0</v>
      </c>
      <c r="AA474" s="381">
        <f>'Test-AI'!M472</f>
        <v>0</v>
      </c>
      <c r="AB474" s="381">
        <f>'Test-AI'!N472</f>
        <v>0</v>
      </c>
      <c r="AC474" s="381">
        <f>'Test-AI'!O472</f>
        <v>0</v>
      </c>
      <c r="AD474" s="381">
        <f>(Summary!$C$58*AA474+Summary!$C$59*AB474+Summary!$C$60*AC474)/Summary!$C$61</f>
        <v>0</v>
      </c>
      <c r="AE474" s="381">
        <f>'Test-AI'!P472</f>
        <v>0</v>
      </c>
      <c r="AF474" s="381">
        <f>'Test-AI'!Q472</f>
        <v>0</v>
      </c>
      <c r="AG474" s="381">
        <f>'Test-AI'!R472</f>
        <v>0</v>
      </c>
      <c r="AH474" s="381">
        <f>'Test-AI'!S472</f>
        <v>0</v>
      </c>
      <c r="AI474" s="381">
        <f>'Test-AI'!T472</f>
        <v>0</v>
      </c>
      <c r="AJ474" s="381">
        <f>'Test-AI'!U472</f>
        <v>0</v>
      </c>
      <c r="AK474" s="381">
        <f>'Test-AI'!V472</f>
        <v>0</v>
      </c>
      <c r="AL474" s="381">
        <f>'Test-AI'!W472</f>
        <v>0</v>
      </c>
      <c r="AM474" s="381">
        <f>'Test-AI'!X472</f>
        <v>0</v>
      </c>
      <c r="AN474" s="381">
        <f>10*LOG10(1/((Summary!$C$75/10^(AK474/10)+Summary!$C$76/10^(AL474/10)+Summary!$C$77/10^(AM474/10))/Summary!$C$78))</f>
        <v>0</v>
      </c>
      <c r="AO474" s="140">
        <f>'Test-AI'!Y472</f>
        <v>0</v>
      </c>
      <c r="AP474" s="140">
        <f>'Test-AI'!Z472</f>
        <v>0</v>
      </c>
      <c r="AQ474" s="141">
        <f t="shared" si="33"/>
        <v>0</v>
      </c>
      <c r="AR474" s="142" t="e">
        <f t="shared" si="34"/>
        <v>#DIV/0!</v>
      </c>
      <c r="AS474" s="143" t="e">
        <f t="shared" si="35"/>
        <v>#DIV/0!</v>
      </c>
      <c r="AT474" s="136"/>
      <c r="AU474" s="136"/>
      <c r="AV474" s="467" t="s">
        <v>122</v>
      </c>
      <c r="AW474" s="468" t="e" cm="1">
        <f t="array" ref="AW474">bdRateExtend($G473:$G476,H473:H476,$Z473:$Z476,AA473:AA476)</f>
        <v>#VALUE!</v>
      </c>
      <c r="AX474" s="480"/>
      <c r="AY474" s="480"/>
      <c r="AZ474" s="497"/>
      <c r="BA474" s="497"/>
      <c r="BB474" s="480"/>
      <c r="BC474" s="468" t="e" cm="1">
        <f t="array" ref="BC474">bdRateExtend($G473:$G476,L473:L476,$Z473:$Z476,AE473:AE476)</f>
        <v>#VALUE!</v>
      </c>
      <c r="BD474" s="476"/>
      <c r="BE474" s="468" t="e" cm="1">
        <f t="array" ref="BE474">bdRateExtend($G473:$G476,M473:M476,$Z473:$Z476,AF473:AF476)</f>
        <v>#VALUE!</v>
      </c>
      <c r="BF474" s="476"/>
      <c r="BG474" s="469" t="e" cm="1">
        <f t="array" ref="BG474">bdRateExtend($G473:$G476,N473:N476,$Z473:$Z476,AG473:AG476,"None", FALSE,1)</f>
        <v>#VALUE!</v>
      </c>
      <c r="BH474" s="476"/>
      <c r="BI474" s="469" t="e" cm="1">
        <f t="array" ref="BI474">bdRateExtend($G473:$G476,O473:O476,$Z473:$Z476,AH473:AH476,"None", FALSE,1)</f>
        <v>#VALUE!</v>
      </c>
      <c r="BJ474" s="476"/>
      <c r="BK474" s="468" t="e" cm="1">
        <f t="array" ref="BK474">bdRateExtend($G473:$G476,P473:P476,$Z473:$Z476,AI473:AI476)</f>
        <v>#VALUE!</v>
      </c>
      <c r="BL474" s="476"/>
      <c r="BM474" s="468" t="e" cm="1">
        <f t="array" ref="BM474">bdRateExtend($G473:$G476,Q473:Q476,$Z473:$Z476,AJ473:AJ476)</f>
        <v>#VALUE!</v>
      </c>
      <c r="BN474" s="476"/>
      <c r="BO474" s="468" t="e" cm="1">
        <f t="array" ref="BO474">bdRateExtend($G473:$G476,R473:R476,$Z473:$Z476,AK473:AK476)</f>
        <v>#VALUE!</v>
      </c>
      <c r="BP474" s="480"/>
      <c r="BQ474" s="480"/>
      <c r="BR474" s="480"/>
      <c r="BS474" s="480"/>
      <c r="BT474" s="480"/>
      <c r="BU474" s="463" cm="1">
        <f t="array" ref="BU474">testVMAFRange($G473:$G476,N473:N476,$Z473:$Z476,AG473:AG476)</f>
        <v>0</v>
      </c>
      <c r="BV474" s="465"/>
      <c r="BW474" s="463" cm="1">
        <f t="array" ref="BW474">testVMAFRange($G473:$G476,O473:O476,$Z473:$Z476,AH473:AH476)</f>
        <v>0</v>
      </c>
      <c r="BX474" s="465"/>
    </row>
    <row r="475" spans="1:76" ht="17" customHeight="1" x14ac:dyDescent="0.35">
      <c r="A475" s="419"/>
      <c r="B475" s="483"/>
      <c r="C475" s="486"/>
      <c r="D475" s="490"/>
      <c r="E475" s="493"/>
      <c r="F475" s="346">
        <v>47</v>
      </c>
      <c r="G475" s="139">
        <f>'Anchor-AI'!L473</f>
        <v>0</v>
      </c>
      <c r="H475" s="140">
        <f>'Anchor-AI'!M473</f>
        <v>0</v>
      </c>
      <c r="I475" s="140">
        <f>'Anchor-AI'!N473</f>
        <v>0</v>
      </c>
      <c r="J475" s="140">
        <f>'Anchor-AI'!O473</f>
        <v>0</v>
      </c>
      <c r="K475" s="140">
        <f>(Summary!$C$58*H475+Summary!$C$59*I475+Summary!$C$60*J475)/Summary!$C$61</f>
        <v>0</v>
      </c>
      <c r="L475" s="140">
        <f>'Anchor-AI'!P473</f>
        <v>0</v>
      </c>
      <c r="M475" s="140">
        <f>'Anchor-AI'!Q473</f>
        <v>0</v>
      </c>
      <c r="N475" s="140">
        <f>'Anchor-AI'!R473</f>
        <v>0</v>
      </c>
      <c r="O475" s="140">
        <f>'Anchor-AI'!S473</f>
        <v>0</v>
      </c>
      <c r="P475" s="140">
        <f>'Anchor-AI'!T473</f>
        <v>0</v>
      </c>
      <c r="Q475" s="140">
        <f>'Anchor-AI'!U473</f>
        <v>0</v>
      </c>
      <c r="R475" s="140">
        <f>'Anchor-AI'!V473</f>
        <v>0</v>
      </c>
      <c r="S475" s="140">
        <f>'Anchor-AI'!W473</f>
        <v>0</v>
      </c>
      <c r="T475" s="140">
        <f>'Anchor-AI'!X473</f>
        <v>0</v>
      </c>
      <c r="U475" s="140">
        <f>10*LOG10(1/((Summary!$C$75/10^(R475/10)+Summary!$C$76/10^(S475/10)+Summary!$C$77/10^(T475/10))/Summary!$C$78))</f>
        <v>0</v>
      </c>
      <c r="V475" s="140">
        <f>'Anchor-AI'!Y473</f>
        <v>0</v>
      </c>
      <c r="W475" s="140">
        <f>'Anchor-AI'!Z473</f>
        <v>0</v>
      </c>
      <c r="X475" s="141">
        <f t="shared" si="32"/>
        <v>0</v>
      </c>
      <c r="Y475" s="133"/>
      <c r="Z475" s="139">
        <f>'Test-AI'!L473</f>
        <v>0</v>
      </c>
      <c r="AA475" s="381">
        <f>'Test-AI'!M473</f>
        <v>0</v>
      </c>
      <c r="AB475" s="381">
        <f>'Test-AI'!N473</f>
        <v>0</v>
      </c>
      <c r="AC475" s="381">
        <f>'Test-AI'!O473</f>
        <v>0</v>
      </c>
      <c r="AD475" s="381">
        <f>(Summary!$C$58*AA475+Summary!$C$59*AB475+Summary!$C$60*AC475)/Summary!$C$61</f>
        <v>0</v>
      </c>
      <c r="AE475" s="381">
        <f>'Test-AI'!P473</f>
        <v>0</v>
      </c>
      <c r="AF475" s="381">
        <f>'Test-AI'!Q473</f>
        <v>0</v>
      </c>
      <c r="AG475" s="381">
        <f>'Test-AI'!R473</f>
        <v>0</v>
      </c>
      <c r="AH475" s="381">
        <f>'Test-AI'!S473</f>
        <v>0</v>
      </c>
      <c r="AI475" s="381">
        <f>'Test-AI'!T473</f>
        <v>0</v>
      </c>
      <c r="AJ475" s="381">
        <f>'Test-AI'!U473</f>
        <v>0</v>
      </c>
      <c r="AK475" s="381">
        <f>'Test-AI'!V473</f>
        <v>0</v>
      </c>
      <c r="AL475" s="381">
        <f>'Test-AI'!W473</f>
        <v>0</v>
      </c>
      <c r="AM475" s="381">
        <f>'Test-AI'!X473</f>
        <v>0</v>
      </c>
      <c r="AN475" s="381">
        <f>10*LOG10(1/((Summary!$C$75/10^(AK475/10)+Summary!$C$76/10^(AL475/10)+Summary!$C$77/10^(AM475/10))/Summary!$C$78))</f>
        <v>0</v>
      </c>
      <c r="AO475" s="140">
        <f>'Test-AI'!Y473</f>
        <v>0</v>
      </c>
      <c r="AP475" s="140">
        <f>'Test-AI'!Z473</f>
        <v>0</v>
      </c>
      <c r="AQ475" s="141">
        <f t="shared" si="33"/>
        <v>0</v>
      </c>
      <c r="AR475" s="142" t="e">
        <f t="shared" si="34"/>
        <v>#DIV/0!</v>
      </c>
      <c r="AS475" s="143" t="e">
        <f t="shared" si="35"/>
        <v>#DIV/0!</v>
      </c>
      <c r="AT475" s="136"/>
      <c r="AU475" s="136"/>
      <c r="AV475" s="467"/>
      <c r="AW475" s="468"/>
      <c r="AX475" s="480"/>
      <c r="AY475" s="480"/>
      <c r="AZ475" s="497"/>
      <c r="BA475" s="497"/>
      <c r="BB475" s="480"/>
      <c r="BC475" s="468"/>
      <c r="BD475" s="476"/>
      <c r="BE475" s="468"/>
      <c r="BF475" s="476"/>
      <c r="BG475" s="469"/>
      <c r="BH475" s="476"/>
      <c r="BI475" s="469"/>
      <c r="BJ475" s="476"/>
      <c r="BK475" s="468"/>
      <c r="BL475" s="476"/>
      <c r="BM475" s="468"/>
      <c r="BN475" s="476"/>
      <c r="BO475" s="468"/>
      <c r="BP475" s="480"/>
      <c r="BQ475" s="480"/>
      <c r="BR475" s="480"/>
      <c r="BS475" s="480"/>
      <c r="BT475" s="480"/>
      <c r="BU475" s="463"/>
      <c r="BV475" s="465"/>
      <c r="BW475" s="463"/>
      <c r="BX475" s="465"/>
    </row>
    <row r="476" spans="1:76" ht="17" customHeight="1" x14ac:dyDescent="0.35">
      <c r="A476" s="419"/>
      <c r="B476" s="483"/>
      <c r="C476" s="486"/>
      <c r="D476" s="490"/>
      <c r="E476" s="493"/>
      <c r="F476" s="346">
        <v>55</v>
      </c>
      <c r="G476" s="139">
        <f>'Anchor-AI'!L474</f>
        <v>0</v>
      </c>
      <c r="H476" s="140">
        <f>'Anchor-AI'!M474</f>
        <v>0</v>
      </c>
      <c r="I476" s="140">
        <f>'Anchor-AI'!N474</f>
        <v>0</v>
      </c>
      <c r="J476" s="140">
        <f>'Anchor-AI'!O474</f>
        <v>0</v>
      </c>
      <c r="K476" s="140">
        <f>(Summary!$C$58*H476+Summary!$C$59*I476+Summary!$C$60*J476)/Summary!$C$61</f>
        <v>0</v>
      </c>
      <c r="L476" s="140">
        <f>'Anchor-AI'!P474</f>
        <v>0</v>
      </c>
      <c r="M476" s="140">
        <f>'Anchor-AI'!Q474</f>
        <v>0</v>
      </c>
      <c r="N476" s="140">
        <f>'Anchor-AI'!R474</f>
        <v>0</v>
      </c>
      <c r="O476" s="140">
        <f>'Anchor-AI'!S474</f>
        <v>0</v>
      </c>
      <c r="P476" s="140">
        <f>'Anchor-AI'!T474</f>
        <v>0</v>
      </c>
      <c r="Q476" s="140">
        <f>'Anchor-AI'!U474</f>
        <v>0</v>
      </c>
      <c r="R476" s="140">
        <f>'Anchor-AI'!V474</f>
        <v>0</v>
      </c>
      <c r="S476" s="140">
        <f>'Anchor-AI'!W474</f>
        <v>0</v>
      </c>
      <c r="T476" s="140">
        <f>'Anchor-AI'!X474</f>
        <v>0</v>
      </c>
      <c r="U476" s="140">
        <f>10*LOG10(1/((Summary!$C$75/10^(R476/10)+Summary!$C$76/10^(S476/10)+Summary!$C$77/10^(T476/10))/Summary!$C$78))</f>
        <v>0</v>
      </c>
      <c r="V476" s="140">
        <f>'Anchor-AI'!Y474</f>
        <v>0</v>
      </c>
      <c r="W476" s="140">
        <f>'Anchor-AI'!Z474</f>
        <v>0</v>
      </c>
      <c r="X476" s="141">
        <f t="shared" si="32"/>
        <v>0</v>
      </c>
      <c r="Y476" s="133"/>
      <c r="Z476" s="139">
        <f>'Test-AI'!L474</f>
        <v>0</v>
      </c>
      <c r="AA476" s="381">
        <f>'Test-AI'!M474</f>
        <v>0</v>
      </c>
      <c r="AB476" s="381">
        <f>'Test-AI'!N474</f>
        <v>0</v>
      </c>
      <c r="AC476" s="381">
        <f>'Test-AI'!O474</f>
        <v>0</v>
      </c>
      <c r="AD476" s="381">
        <f>(Summary!$C$58*AA476+Summary!$C$59*AB476+Summary!$C$60*AC476)/Summary!$C$61</f>
        <v>0</v>
      </c>
      <c r="AE476" s="381">
        <f>'Test-AI'!P474</f>
        <v>0</v>
      </c>
      <c r="AF476" s="381">
        <f>'Test-AI'!Q474</f>
        <v>0</v>
      </c>
      <c r="AG476" s="381">
        <f>'Test-AI'!R474</f>
        <v>0</v>
      </c>
      <c r="AH476" s="381">
        <f>'Test-AI'!S474</f>
        <v>0</v>
      </c>
      <c r="AI476" s="381">
        <f>'Test-AI'!T474</f>
        <v>0</v>
      </c>
      <c r="AJ476" s="381">
        <f>'Test-AI'!U474</f>
        <v>0</v>
      </c>
      <c r="AK476" s="381">
        <f>'Test-AI'!V474</f>
        <v>0</v>
      </c>
      <c r="AL476" s="381">
        <f>'Test-AI'!W474</f>
        <v>0</v>
      </c>
      <c r="AM476" s="381">
        <f>'Test-AI'!X474</f>
        <v>0</v>
      </c>
      <c r="AN476" s="381">
        <f>10*LOG10(1/((Summary!$C$75/10^(AK476/10)+Summary!$C$76/10^(AL476/10)+Summary!$C$77/10^(AM476/10))/Summary!$C$78))</f>
        <v>0</v>
      </c>
      <c r="AO476" s="140">
        <f>'Test-AI'!Y474</f>
        <v>0</v>
      </c>
      <c r="AP476" s="140">
        <f>'Test-AI'!Z474</f>
        <v>0</v>
      </c>
      <c r="AQ476" s="141">
        <f t="shared" si="33"/>
        <v>0</v>
      </c>
      <c r="AR476" s="142" t="e">
        <f t="shared" si="34"/>
        <v>#DIV/0!</v>
      </c>
      <c r="AS476" s="143" t="e">
        <f t="shared" si="35"/>
        <v>#DIV/0!</v>
      </c>
      <c r="AT476" s="136"/>
      <c r="AU476" s="136"/>
      <c r="AV476" s="467" t="s">
        <v>123</v>
      </c>
      <c r="AW476" s="468" t="e" cm="1">
        <f t="array" ref="AW476">bdRateExtend($G474:$G477,H474:H477,$Z474:$Z477,AA474:AA477)</f>
        <v>#VALUE!</v>
      </c>
      <c r="AX476" s="480"/>
      <c r="AY476" s="480"/>
      <c r="AZ476" s="497"/>
      <c r="BA476" s="497"/>
      <c r="BB476" s="480"/>
      <c r="BC476" s="468" t="e" cm="1">
        <f t="array" ref="BC476">bdRateExtend($G474:$G477,L474:L477,$Z474:$Z477,AE474:AE477)</f>
        <v>#VALUE!</v>
      </c>
      <c r="BD476" s="476"/>
      <c r="BE476" s="468" t="e" cm="1">
        <f t="array" ref="BE476">bdRateExtend($G474:$G477,M474:M477,$Z474:$Z477,AF474:AF477)</f>
        <v>#VALUE!</v>
      </c>
      <c r="BF476" s="476"/>
      <c r="BG476" s="469" t="e" cm="1">
        <f t="array" ref="BG476">bdRateExtend($G474:$G477,N474:N477,$Z474:$Z477,AG474:AG477,"None", FALSE,1)</f>
        <v>#VALUE!</v>
      </c>
      <c r="BH476" s="476"/>
      <c r="BI476" s="469" t="e" cm="1">
        <f t="array" ref="BI476">bdRateExtend($G474:$G477,O474:O477,$Z474:$Z477,AH474:AH477,"None", FALSE,1)</f>
        <v>#VALUE!</v>
      </c>
      <c r="BJ476" s="476"/>
      <c r="BK476" s="468" t="e" cm="1">
        <f t="array" ref="BK476">bdRateExtend($G474:$G477,P474:P477,$Z474:$Z477,AI474:AI477)</f>
        <v>#VALUE!</v>
      </c>
      <c r="BL476" s="476"/>
      <c r="BM476" s="468" t="e" cm="1">
        <f t="array" ref="BM476">bdRateExtend($G474:$G477,Q474:Q477,$Z474:$Z477,AJ474:AJ477)</f>
        <v>#VALUE!</v>
      </c>
      <c r="BN476" s="476"/>
      <c r="BO476" s="468" t="e" cm="1">
        <f t="array" ref="BO476">bdRateExtend($G474:$G477,R474:R477,$Z474:$Z477,AK474:AK477)</f>
        <v>#VALUE!</v>
      </c>
      <c r="BP476" s="480"/>
      <c r="BQ476" s="480"/>
      <c r="BR476" s="480"/>
      <c r="BS476" s="480"/>
      <c r="BT476" s="480"/>
      <c r="BU476" s="463" cm="1">
        <f t="array" ref="BU476">testVMAFRange($G474:$G477,N474:N477,$Z474:$Z477,AG474:AG477)</f>
        <v>0</v>
      </c>
      <c r="BV476" s="465"/>
      <c r="BW476" s="463" cm="1">
        <f t="array" ref="BW476">testVMAFRange($G474:$G477,O474:O477,$Z474:$Z477,AH474:AH477)</f>
        <v>0</v>
      </c>
      <c r="BX476" s="465"/>
    </row>
    <row r="477" spans="1:76" ht="17" customHeight="1" thickBot="1" x14ac:dyDescent="0.4">
      <c r="A477" s="419"/>
      <c r="B477" s="484"/>
      <c r="C477" s="487"/>
      <c r="D477" s="491"/>
      <c r="E477" s="494"/>
      <c r="F477" s="347">
        <v>63</v>
      </c>
      <c r="G477" s="145">
        <f>'Anchor-AI'!L475</f>
        <v>0</v>
      </c>
      <c r="H477" s="146">
        <f>'Anchor-AI'!M475</f>
        <v>0</v>
      </c>
      <c r="I477" s="146">
        <f>'Anchor-AI'!N475</f>
        <v>0</v>
      </c>
      <c r="J477" s="146">
        <f>'Anchor-AI'!O475</f>
        <v>0</v>
      </c>
      <c r="K477" s="146">
        <f>(Summary!$C$58*H477+Summary!$C$59*I477+Summary!$C$60*J477)/Summary!$C$61</f>
        <v>0</v>
      </c>
      <c r="L477" s="146">
        <f>'Anchor-AI'!P475</f>
        <v>0</v>
      </c>
      <c r="M477" s="146">
        <f>'Anchor-AI'!Q475</f>
        <v>0</v>
      </c>
      <c r="N477" s="146">
        <f>'Anchor-AI'!R475</f>
        <v>0</v>
      </c>
      <c r="O477" s="146">
        <f>'Anchor-AI'!S475</f>
        <v>0</v>
      </c>
      <c r="P477" s="146">
        <f>'Anchor-AI'!T475</f>
        <v>0</v>
      </c>
      <c r="Q477" s="146">
        <f>'Anchor-AI'!U475</f>
        <v>0</v>
      </c>
      <c r="R477" s="146">
        <f>'Anchor-AI'!V475</f>
        <v>0</v>
      </c>
      <c r="S477" s="146">
        <f>'Anchor-AI'!W475</f>
        <v>0</v>
      </c>
      <c r="T477" s="146">
        <f>'Anchor-AI'!X475</f>
        <v>0</v>
      </c>
      <c r="U477" s="146">
        <f>10*LOG10(1/((Summary!$C$75/10^(R477/10)+Summary!$C$76/10^(S477/10)+Summary!$C$77/10^(T477/10))/Summary!$C$78))</f>
        <v>0</v>
      </c>
      <c r="V477" s="146">
        <f>'Anchor-AI'!Y475</f>
        <v>0</v>
      </c>
      <c r="W477" s="146">
        <f>'Anchor-AI'!Z475</f>
        <v>0</v>
      </c>
      <c r="X477" s="147">
        <f t="shared" si="32"/>
        <v>0</v>
      </c>
      <c r="Y477" s="151"/>
      <c r="Z477" s="145">
        <f>'Test-AI'!L475</f>
        <v>0</v>
      </c>
      <c r="AA477" s="382">
        <f>'Test-AI'!M475</f>
        <v>0</v>
      </c>
      <c r="AB477" s="382">
        <f>'Test-AI'!N475</f>
        <v>0</v>
      </c>
      <c r="AC477" s="382">
        <f>'Test-AI'!O475</f>
        <v>0</v>
      </c>
      <c r="AD477" s="382">
        <f>(Summary!$C$58*AA477+Summary!$C$59*AB477+Summary!$C$60*AC477)/Summary!$C$61</f>
        <v>0</v>
      </c>
      <c r="AE477" s="382">
        <f>'Test-AI'!P475</f>
        <v>0</v>
      </c>
      <c r="AF477" s="382">
        <f>'Test-AI'!Q475</f>
        <v>0</v>
      </c>
      <c r="AG477" s="382">
        <f>'Test-AI'!R475</f>
        <v>0</v>
      </c>
      <c r="AH477" s="382">
        <f>'Test-AI'!S475</f>
        <v>0</v>
      </c>
      <c r="AI477" s="382">
        <f>'Test-AI'!T475</f>
        <v>0</v>
      </c>
      <c r="AJ477" s="382">
        <f>'Test-AI'!U475</f>
        <v>0</v>
      </c>
      <c r="AK477" s="382">
        <f>'Test-AI'!V475</f>
        <v>0</v>
      </c>
      <c r="AL477" s="382">
        <f>'Test-AI'!W475</f>
        <v>0</v>
      </c>
      <c r="AM477" s="382">
        <f>'Test-AI'!X475</f>
        <v>0</v>
      </c>
      <c r="AN477" s="382">
        <f>10*LOG10(1/((Summary!$C$75/10^(AK477/10)+Summary!$C$76/10^(AL477/10)+Summary!$C$77/10^(AM477/10))/Summary!$C$78))</f>
        <v>0</v>
      </c>
      <c r="AO477" s="386">
        <f>'Test-AI'!Y475</f>
        <v>0</v>
      </c>
      <c r="AP477" s="386">
        <f>'Test-AI'!Z475</f>
        <v>0</v>
      </c>
      <c r="AQ477" s="147">
        <f t="shared" si="33"/>
        <v>0</v>
      </c>
      <c r="AR477" s="148" t="e">
        <f t="shared" si="34"/>
        <v>#DIV/0!</v>
      </c>
      <c r="AS477" s="149" t="e">
        <f t="shared" si="35"/>
        <v>#DIV/0!</v>
      </c>
      <c r="AT477" s="136"/>
      <c r="AU477" s="136"/>
      <c r="AV477" s="470"/>
      <c r="AW477" s="471"/>
      <c r="AX477" s="481"/>
      <c r="AY477" s="481"/>
      <c r="AZ477" s="498"/>
      <c r="BA477" s="498"/>
      <c r="BB477" s="481"/>
      <c r="BC477" s="471"/>
      <c r="BD477" s="477"/>
      <c r="BE477" s="471"/>
      <c r="BF477" s="477"/>
      <c r="BG477" s="472"/>
      <c r="BH477" s="477"/>
      <c r="BI477" s="472"/>
      <c r="BJ477" s="477"/>
      <c r="BK477" s="471"/>
      <c r="BL477" s="477"/>
      <c r="BM477" s="471"/>
      <c r="BN477" s="477"/>
      <c r="BO477" s="471"/>
      <c r="BP477" s="481"/>
      <c r="BQ477" s="481"/>
      <c r="BR477" s="481"/>
      <c r="BS477" s="481"/>
      <c r="BT477" s="481"/>
      <c r="BU477" s="473"/>
      <c r="BV477" s="466"/>
      <c r="BW477" s="473"/>
      <c r="BX477" s="466"/>
    </row>
    <row r="478" spans="1:76" ht="17" customHeight="1" x14ac:dyDescent="0.35">
      <c r="A478" s="419"/>
      <c r="B478" s="482" t="s">
        <v>18</v>
      </c>
      <c r="C478" s="485" t="s">
        <v>323</v>
      </c>
      <c r="D478" s="489">
        <v>59.94</v>
      </c>
      <c r="E478" s="492">
        <v>8</v>
      </c>
      <c r="F478" s="345">
        <v>23</v>
      </c>
      <c r="G478" s="130">
        <f>'Anchor-AI'!L476</f>
        <v>0</v>
      </c>
      <c r="H478" s="131">
        <f>'Anchor-AI'!M476</f>
        <v>0</v>
      </c>
      <c r="I478" s="131">
        <f>'Anchor-AI'!N476</f>
        <v>0</v>
      </c>
      <c r="J478" s="131">
        <f>'Anchor-AI'!O476</f>
        <v>0</v>
      </c>
      <c r="K478" s="131">
        <f>(Summary!$C$58*H478+Summary!$C$59*I478+Summary!$C$60*J478)/Summary!$C$61</f>
        <v>0</v>
      </c>
      <c r="L478" s="131">
        <f>'Anchor-AI'!P476</f>
        <v>0</v>
      </c>
      <c r="M478" s="131">
        <f>'Anchor-AI'!Q476</f>
        <v>0</v>
      </c>
      <c r="N478" s="131">
        <f>'Anchor-AI'!R476</f>
        <v>0</v>
      </c>
      <c r="O478" s="131">
        <f>'Anchor-AI'!S476</f>
        <v>0</v>
      </c>
      <c r="P478" s="131">
        <f>'Anchor-AI'!T476</f>
        <v>0</v>
      </c>
      <c r="Q478" s="131">
        <f>'Anchor-AI'!U476</f>
        <v>0</v>
      </c>
      <c r="R478" s="131">
        <f>'Anchor-AI'!V476</f>
        <v>0</v>
      </c>
      <c r="S478" s="131">
        <f>'Anchor-AI'!W476</f>
        <v>0</v>
      </c>
      <c r="T478" s="131">
        <f>'Anchor-AI'!X476</f>
        <v>0</v>
      </c>
      <c r="U478" s="131">
        <f>10*LOG10(1/((Summary!$C$75/10^(R478/10)+Summary!$C$76/10^(S478/10)+Summary!$C$77/10^(T478/10))/Summary!$C$78))</f>
        <v>0</v>
      </c>
      <c r="V478" s="131">
        <f>'Anchor-AI'!Y476</f>
        <v>0</v>
      </c>
      <c r="W478" s="131">
        <f>'Anchor-AI'!Z476</f>
        <v>0</v>
      </c>
      <c r="X478" s="132">
        <f t="shared" si="32"/>
        <v>0</v>
      </c>
      <c r="Y478" s="133"/>
      <c r="Z478" s="130">
        <f>'Test-AI'!L476</f>
        <v>0</v>
      </c>
      <c r="AA478" s="380">
        <f>'Test-AI'!M476</f>
        <v>0</v>
      </c>
      <c r="AB478" s="380">
        <f>'Test-AI'!N476</f>
        <v>0</v>
      </c>
      <c r="AC478" s="380">
        <f>'Test-AI'!O476</f>
        <v>0</v>
      </c>
      <c r="AD478" s="380">
        <f>(Summary!$C$58*AA478+Summary!$C$59*AB478+Summary!$C$60*AC478)/Summary!$C$61</f>
        <v>0</v>
      </c>
      <c r="AE478" s="380">
        <f>'Test-AI'!P476</f>
        <v>0</v>
      </c>
      <c r="AF478" s="380">
        <f>'Test-AI'!Q476</f>
        <v>0</v>
      </c>
      <c r="AG478" s="380">
        <f>'Test-AI'!R476</f>
        <v>0</v>
      </c>
      <c r="AH478" s="380">
        <f>'Test-AI'!S476</f>
        <v>0</v>
      </c>
      <c r="AI478" s="380">
        <f>'Test-AI'!T476</f>
        <v>0</v>
      </c>
      <c r="AJ478" s="380">
        <f>'Test-AI'!U476</f>
        <v>0</v>
      </c>
      <c r="AK478" s="380">
        <f>'Test-AI'!V476</f>
        <v>0</v>
      </c>
      <c r="AL478" s="380">
        <f>'Test-AI'!W476</f>
        <v>0</v>
      </c>
      <c r="AM478" s="380">
        <f>'Test-AI'!X476</f>
        <v>0</v>
      </c>
      <c r="AN478" s="380">
        <f>10*LOG10(1/((Summary!$C$75/10^(AK478/10)+Summary!$C$76/10^(AL478/10)+Summary!$C$77/10^(AM478/10))/Summary!$C$78))</f>
        <v>0</v>
      </c>
      <c r="AO478" s="131">
        <f>'Test-AI'!Y476</f>
        <v>0</v>
      </c>
      <c r="AP478" s="131">
        <f>'Test-AI'!Z476</f>
        <v>0</v>
      </c>
      <c r="AQ478" s="132">
        <f t="shared" si="33"/>
        <v>0</v>
      </c>
      <c r="AR478" s="134" t="e">
        <f t="shared" si="34"/>
        <v>#DIV/0!</v>
      </c>
      <c r="AS478" s="135" t="e">
        <f t="shared" si="35"/>
        <v>#DIV/0!</v>
      </c>
      <c r="AT478" s="136"/>
      <c r="AU478" s="136"/>
      <c r="AV478" s="495" t="s">
        <v>121</v>
      </c>
      <c r="AW478" s="478" t="e" cm="1">
        <f t="array" ref="AW478">bdRateExtend($G478:$G481,H478:H481,$Z478:$Z481,AA478:AA481)</f>
        <v>#VALUE!</v>
      </c>
      <c r="AX478" s="479" t="e" cm="1">
        <f t="array" ref="AX478">bdRateExtend($G478:$G483,H478:H483,$Z478:$Z483,AA478:AA483)</f>
        <v>#VALUE!</v>
      </c>
      <c r="AY478" s="479" t="e" cm="1">
        <f t="array" ref="AY478">bdRateExtend($G478:$G483,I478:I483,$Z478:$Z483,AB478:AB483)</f>
        <v>#VALUE!</v>
      </c>
      <c r="AZ478" s="496" t="e" cm="1">
        <f t="array" ref="AZ478">bdRateExtend($G478:$G483,J478:J483,$Z478:$Z483,AC478:AC483)</f>
        <v>#VALUE!</v>
      </c>
      <c r="BA478" s="496" t="e" cm="1">
        <f t="array" ref="BA478">bdRateExtend($G478:$G483,K478:K483,$Z478:$Z483,AD478:AD483)</f>
        <v>#VALUE!</v>
      </c>
      <c r="BB478" s="479" t="e">
        <f>(Summary!$C$89*AX478+Summary!$C$90*AY478+Summary!$C$91*AZ478)/Summary!$C$92</f>
        <v>#VALUE!</v>
      </c>
      <c r="BC478" s="478" t="e" cm="1">
        <f t="array" ref="BC478">bdRateExtend($G478:$G481,L478:L481,$Z478:$Z481,AE478:AE481)</f>
        <v>#VALUE!</v>
      </c>
      <c r="BD478" s="475" t="e" cm="1">
        <f t="array" ref="BD478">bdRateExtend($G478:$G483,L478:L483,$Z478:$Z483,AE478:AE483)</f>
        <v>#VALUE!</v>
      </c>
      <c r="BE478" s="478" t="e" cm="1">
        <f t="array" ref="BE478">bdRateExtend($G478:$G481,M478:M481,$Z478:$Z481,AF478:AF481)</f>
        <v>#VALUE!</v>
      </c>
      <c r="BF478" s="475" t="e" cm="1">
        <f t="array" ref="BF478">bdRateExtend($G478:$G483,M478:M483,$Z478:$Z483,AF478:AF483)</f>
        <v>#VALUE!</v>
      </c>
      <c r="BG478" s="474" t="e" cm="1">
        <f t="array" ref="BG478">bdRateExtend($G478:$G481,N478:N481,$Z478:$Z481,AG478:AG481,"None", FALSE,1)</f>
        <v>#VALUE!</v>
      </c>
      <c r="BH478" s="475" t="e" cm="1">
        <f t="array" ref="BH478">bdRateExtend($G478:$G483,N478:N483,$Z478:$Z483,AG478:AG483,"None", FALSE,1)</f>
        <v>#VALUE!</v>
      </c>
      <c r="BI478" s="474" t="e" cm="1">
        <f t="array" ref="BI478">bdRateExtend($G478:$G481,O478:O481,$Z478:$Z481,AH478:AH481,"None", FALSE,1)</f>
        <v>#VALUE!</v>
      </c>
      <c r="BJ478" s="475" t="e" cm="1">
        <f t="array" ref="BJ478">bdRateExtend($G478:$G483,O478:O483,$Z478:$Z483,AH478:AH483,"None", FALSE,1)</f>
        <v>#VALUE!</v>
      </c>
      <c r="BK478" s="478" t="e" cm="1">
        <f t="array" ref="BK478">bdRateExtend($G478:$G481,P478:P481,$Z478:$Z481,AI478:AI481)</f>
        <v>#VALUE!</v>
      </c>
      <c r="BL478" s="475" t="e" cm="1">
        <f t="array" ref="BL478">bdRateExtend($G478:$G483,P478:P483,$Z478:$Z483,AI478:AI483)</f>
        <v>#VALUE!</v>
      </c>
      <c r="BM478" s="478" t="e" cm="1">
        <f t="array" ref="BM478">bdRateExtend($G478:$G481,Q478:Q481,$Z478:$Z481,AJ478:AJ481)</f>
        <v>#VALUE!</v>
      </c>
      <c r="BN478" s="475" t="e" cm="1">
        <f t="array" ref="BN478">bdRateExtend($G478:$G483,Q478:Q483,$Z478:$Z483,AJ478:AJ483)</f>
        <v>#VALUE!</v>
      </c>
      <c r="BO478" s="478" t="e" cm="1">
        <f t="array" ref="BO478">bdRateExtend($G478:$G481,R478:R481,$Z478:$Z481,AK478:AK481)</f>
        <v>#VALUE!</v>
      </c>
      <c r="BP478" s="479" t="e" cm="1">
        <f t="array" ref="BP478">bdRateExtend($G478:$G483,R478:R483,$Z478:$Z483,AK478:AK483)</f>
        <v>#VALUE!</v>
      </c>
      <c r="BQ478" s="479" t="e" cm="1">
        <f t="array" ref="BQ478">bdRateExtend($G478:$G483,S478:S483,$Z478:$Z483,AL478:AL483)</f>
        <v>#VALUE!</v>
      </c>
      <c r="BR478" s="479" t="e" cm="1">
        <f t="array" ref="BR478">bdRateExtend($G478:$G483,T478:T483,$Z478:$Z483,AM478:AM483)</f>
        <v>#VALUE!</v>
      </c>
      <c r="BS478" s="479" t="e" cm="1">
        <f t="array" ref="BS478">bdRateExtend($G478:$G483,U478:U483,$Z478:$Z483,AN478:AN483)</f>
        <v>#VALUE!</v>
      </c>
      <c r="BT478" s="479" t="e">
        <f>(Summary!$C$103*BP478+Summary!$C$104*BQ478+Summary!$C$105*BR478)/Summary!$C$106</f>
        <v>#VALUE!</v>
      </c>
      <c r="BU478" s="462" cm="1">
        <f t="array" ref="BU478">testVMAFRange($G478:$G481,N478:N481,$Z478:$Z481,AG478:AG481)</f>
        <v>0</v>
      </c>
      <c r="BV478" s="464" cm="1">
        <f t="array" ref="BV478">testVMAFRange($G478:$G483,N478:N483,$Z478:$Z483,AG478:AG483)</f>
        <v>0</v>
      </c>
      <c r="BW478" s="462" cm="1">
        <f t="array" ref="BW478">testVMAFRange($G478:$G481,O478:O481,$Z478:$Z481,AH478:AH481)</f>
        <v>0</v>
      </c>
      <c r="BX478" s="464" cm="1">
        <f t="array" ref="BX478">testVMAFRange($G478:$G483,O478:O483,$Z478:$Z483,AH478:AH483)</f>
        <v>0</v>
      </c>
    </row>
    <row r="479" spans="1:76" ht="17" customHeight="1" x14ac:dyDescent="0.35">
      <c r="A479" s="419"/>
      <c r="B479" s="483"/>
      <c r="C479" s="486"/>
      <c r="D479" s="490"/>
      <c r="E479" s="493"/>
      <c r="F479" s="346">
        <v>31</v>
      </c>
      <c r="G479" s="139">
        <f>'Anchor-AI'!L477</f>
        <v>0</v>
      </c>
      <c r="H479" s="140">
        <f>'Anchor-AI'!M477</f>
        <v>0</v>
      </c>
      <c r="I479" s="140">
        <f>'Anchor-AI'!N477</f>
        <v>0</v>
      </c>
      <c r="J479" s="140">
        <f>'Anchor-AI'!O477</f>
        <v>0</v>
      </c>
      <c r="K479" s="140">
        <f>(Summary!$C$58*H479+Summary!$C$59*I479+Summary!$C$60*J479)/Summary!$C$61</f>
        <v>0</v>
      </c>
      <c r="L479" s="140">
        <f>'Anchor-AI'!P477</f>
        <v>0</v>
      </c>
      <c r="M479" s="140">
        <f>'Anchor-AI'!Q477</f>
        <v>0</v>
      </c>
      <c r="N479" s="140">
        <f>'Anchor-AI'!R477</f>
        <v>0</v>
      </c>
      <c r="O479" s="140">
        <f>'Anchor-AI'!S477</f>
        <v>0</v>
      </c>
      <c r="P479" s="140">
        <f>'Anchor-AI'!T477</f>
        <v>0</v>
      </c>
      <c r="Q479" s="140">
        <f>'Anchor-AI'!U477</f>
        <v>0</v>
      </c>
      <c r="R479" s="140">
        <f>'Anchor-AI'!V477</f>
        <v>0</v>
      </c>
      <c r="S479" s="140">
        <f>'Anchor-AI'!W477</f>
        <v>0</v>
      </c>
      <c r="T479" s="140">
        <f>'Anchor-AI'!X477</f>
        <v>0</v>
      </c>
      <c r="U479" s="140">
        <f>10*LOG10(1/((Summary!$C$75/10^(R479/10)+Summary!$C$76/10^(S479/10)+Summary!$C$77/10^(T479/10))/Summary!$C$78))</f>
        <v>0</v>
      </c>
      <c r="V479" s="140">
        <f>'Anchor-AI'!Y477</f>
        <v>0</v>
      </c>
      <c r="W479" s="140">
        <f>'Anchor-AI'!Z477</f>
        <v>0</v>
      </c>
      <c r="X479" s="141">
        <f t="shared" si="32"/>
        <v>0</v>
      </c>
      <c r="Y479" s="133"/>
      <c r="Z479" s="139">
        <f>'Test-AI'!L477</f>
        <v>0</v>
      </c>
      <c r="AA479" s="381">
        <f>'Test-AI'!M477</f>
        <v>0</v>
      </c>
      <c r="AB479" s="381">
        <f>'Test-AI'!N477</f>
        <v>0</v>
      </c>
      <c r="AC479" s="381">
        <f>'Test-AI'!O477</f>
        <v>0</v>
      </c>
      <c r="AD479" s="381">
        <f>(Summary!$C$58*AA479+Summary!$C$59*AB479+Summary!$C$60*AC479)/Summary!$C$61</f>
        <v>0</v>
      </c>
      <c r="AE479" s="381">
        <f>'Test-AI'!P477</f>
        <v>0</v>
      </c>
      <c r="AF479" s="381">
        <f>'Test-AI'!Q477</f>
        <v>0</v>
      </c>
      <c r="AG479" s="381">
        <f>'Test-AI'!R477</f>
        <v>0</v>
      </c>
      <c r="AH479" s="381">
        <f>'Test-AI'!S477</f>
        <v>0</v>
      </c>
      <c r="AI479" s="381">
        <f>'Test-AI'!T477</f>
        <v>0</v>
      </c>
      <c r="AJ479" s="381">
        <f>'Test-AI'!U477</f>
        <v>0</v>
      </c>
      <c r="AK479" s="381">
        <f>'Test-AI'!V477</f>
        <v>0</v>
      </c>
      <c r="AL479" s="381">
        <f>'Test-AI'!W477</f>
        <v>0</v>
      </c>
      <c r="AM479" s="381">
        <f>'Test-AI'!X477</f>
        <v>0</v>
      </c>
      <c r="AN479" s="381">
        <f>10*LOG10(1/((Summary!$C$75/10^(AK479/10)+Summary!$C$76/10^(AL479/10)+Summary!$C$77/10^(AM479/10))/Summary!$C$78))</f>
        <v>0</v>
      </c>
      <c r="AO479" s="140">
        <f>'Test-AI'!Y477</f>
        <v>0</v>
      </c>
      <c r="AP479" s="140">
        <f>'Test-AI'!Z477</f>
        <v>0</v>
      </c>
      <c r="AQ479" s="141">
        <f t="shared" si="33"/>
        <v>0</v>
      </c>
      <c r="AR479" s="142" t="e">
        <f t="shared" si="34"/>
        <v>#DIV/0!</v>
      </c>
      <c r="AS479" s="143" t="e">
        <f t="shared" si="35"/>
        <v>#DIV/0!</v>
      </c>
      <c r="AT479" s="136"/>
      <c r="AU479" s="136"/>
      <c r="AV479" s="467"/>
      <c r="AW479" s="468"/>
      <c r="AX479" s="480"/>
      <c r="AY479" s="480"/>
      <c r="AZ479" s="497"/>
      <c r="BA479" s="497"/>
      <c r="BB479" s="480"/>
      <c r="BC479" s="468"/>
      <c r="BD479" s="476"/>
      <c r="BE479" s="468"/>
      <c r="BF479" s="476"/>
      <c r="BG479" s="469"/>
      <c r="BH479" s="476"/>
      <c r="BI479" s="469"/>
      <c r="BJ479" s="476"/>
      <c r="BK479" s="468"/>
      <c r="BL479" s="476"/>
      <c r="BM479" s="468"/>
      <c r="BN479" s="476"/>
      <c r="BO479" s="468"/>
      <c r="BP479" s="480"/>
      <c r="BQ479" s="480"/>
      <c r="BR479" s="480"/>
      <c r="BS479" s="480"/>
      <c r="BT479" s="480"/>
      <c r="BU479" s="463"/>
      <c r="BV479" s="465"/>
      <c r="BW479" s="463"/>
      <c r="BX479" s="465"/>
    </row>
    <row r="480" spans="1:76" ht="17" customHeight="1" x14ac:dyDescent="0.35">
      <c r="A480" s="419"/>
      <c r="B480" s="483"/>
      <c r="C480" s="486"/>
      <c r="D480" s="490"/>
      <c r="E480" s="493"/>
      <c r="F480" s="346">
        <v>39</v>
      </c>
      <c r="G480" s="139">
        <f>'Anchor-AI'!L478</f>
        <v>0</v>
      </c>
      <c r="H480" s="140">
        <f>'Anchor-AI'!M478</f>
        <v>0</v>
      </c>
      <c r="I480" s="140">
        <f>'Anchor-AI'!N478</f>
        <v>0</v>
      </c>
      <c r="J480" s="140">
        <f>'Anchor-AI'!O478</f>
        <v>0</v>
      </c>
      <c r="K480" s="140">
        <f>(Summary!$C$58*H480+Summary!$C$59*I480+Summary!$C$60*J480)/Summary!$C$61</f>
        <v>0</v>
      </c>
      <c r="L480" s="140">
        <f>'Anchor-AI'!P478</f>
        <v>0</v>
      </c>
      <c r="M480" s="140">
        <f>'Anchor-AI'!Q478</f>
        <v>0</v>
      </c>
      <c r="N480" s="140">
        <f>'Anchor-AI'!R478</f>
        <v>0</v>
      </c>
      <c r="O480" s="140">
        <f>'Anchor-AI'!S478</f>
        <v>0</v>
      </c>
      <c r="P480" s="140">
        <f>'Anchor-AI'!T478</f>
        <v>0</v>
      </c>
      <c r="Q480" s="140">
        <f>'Anchor-AI'!U478</f>
        <v>0</v>
      </c>
      <c r="R480" s="140">
        <f>'Anchor-AI'!V478</f>
        <v>0</v>
      </c>
      <c r="S480" s="140">
        <f>'Anchor-AI'!W478</f>
        <v>0</v>
      </c>
      <c r="T480" s="140">
        <f>'Anchor-AI'!X478</f>
        <v>0</v>
      </c>
      <c r="U480" s="140">
        <f>10*LOG10(1/((Summary!$C$75/10^(R480/10)+Summary!$C$76/10^(S480/10)+Summary!$C$77/10^(T480/10))/Summary!$C$78))</f>
        <v>0</v>
      </c>
      <c r="V480" s="140">
        <f>'Anchor-AI'!Y478</f>
        <v>0</v>
      </c>
      <c r="W480" s="140">
        <f>'Anchor-AI'!Z478</f>
        <v>0</v>
      </c>
      <c r="X480" s="141">
        <f t="shared" si="32"/>
        <v>0</v>
      </c>
      <c r="Y480" s="133"/>
      <c r="Z480" s="139">
        <f>'Test-AI'!L478</f>
        <v>0</v>
      </c>
      <c r="AA480" s="381">
        <f>'Test-AI'!M478</f>
        <v>0</v>
      </c>
      <c r="AB480" s="381">
        <f>'Test-AI'!N478</f>
        <v>0</v>
      </c>
      <c r="AC480" s="381">
        <f>'Test-AI'!O478</f>
        <v>0</v>
      </c>
      <c r="AD480" s="381">
        <f>(Summary!$C$58*AA480+Summary!$C$59*AB480+Summary!$C$60*AC480)/Summary!$C$61</f>
        <v>0</v>
      </c>
      <c r="AE480" s="381">
        <f>'Test-AI'!P478</f>
        <v>0</v>
      </c>
      <c r="AF480" s="381">
        <f>'Test-AI'!Q478</f>
        <v>0</v>
      </c>
      <c r="AG480" s="381">
        <f>'Test-AI'!R478</f>
        <v>0</v>
      </c>
      <c r="AH480" s="381">
        <f>'Test-AI'!S478</f>
        <v>0</v>
      </c>
      <c r="AI480" s="381">
        <f>'Test-AI'!T478</f>
        <v>0</v>
      </c>
      <c r="AJ480" s="381">
        <f>'Test-AI'!U478</f>
        <v>0</v>
      </c>
      <c r="AK480" s="381">
        <f>'Test-AI'!V478</f>
        <v>0</v>
      </c>
      <c r="AL480" s="381">
        <f>'Test-AI'!W478</f>
        <v>0</v>
      </c>
      <c r="AM480" s="381">
        <f>'Test-AI'!X478</f>
        <v>0</v>
      </c>
      <c r="AN480" s="381">
        <f>10*LOG10(1/((Summary!$C$75/10^(AK480/10)+Summary!$C$76/10^(AL480/10)+Summary!$C$77/10^(AM480/10))/Summary!$C$78))</f>
        <v>0</v>
      </c>
      <c r="AO480" s="140">
        <f>'Test-AI'!Y478</f>
        <v>0</v>
      </c>
      <c r="AP480" s="140">
        <f>'Test-AI'!Z478</f>
        <v>0</v>
      </c>
      <c r="AQ480" s="141">
        <f t="shared" si="33"/>
        <v>0</v>
      </c>
      <c r="AR480" s="142" t="e">
        <f t="shared" si="34"/>
        <v>#DIV/0!</v>
      </c>
      <c r="AS480" s="143" t="e">
        <f t="shared" si="35"/>
        <v>#DIV/0!</v>
      </c>
      <c r="AT480" s="136"/>
      <c r="AU480" s="136"/>
      <c r="AV480" s="467" t="s">
        <v>122</v>
      </c>
      <c r="AW480" s="468" t="e" cm="1">
        <f t="array" ref="AW480">bdRateExtend($G479:$G482,H479:H482,$Z479:$Z482,AA479:AA482)</f>
        <v>#VALUE!</v>
      </c>
      <c r="AX480" s="480"/>
      <c r="AY480" s="480"/>
      <c r="AZ480" s="497"/>
      <c r="BA480" s="497"/>
      <c r="BB480" s="480"/>
      <c r="BC480" s="468" t="e" cm="1">
        <f t="array" ref="BC480">bdRateExtend($G479:$G482,L479:L482,$Z479:$Z482,AE479:AE482)</f>
        <v>#VALUE!</v>
      </c>
      <c r="BD480" s="476"/>
      <c r="BE480" s="468" t="e" cm="1">
        <f t="array" ref="BE480">bdRateExtend($G479:$G482,M479:M482,$Z479:$Z482,AF479:AF482)</f>
        <v>#VALUE!</v>
      </c>
      <c r="BF480" s="476"/>
      <c r="BG480" s="469" t="e" cm="1">
        <f t="array" ref="BG480">bdRateExtend($G479:$G482,N479:N482,$Z479:$Z482,AG479:AG482,"None", FALSE,1)</f>
        <v>#VALUE!</v>
      </c>
      <c r="BH480" s="476"/>
      <c r="BI480" s="469" t="e" cm="1">
        <f t="array" ref="BI480">bdRateExtend($G479:$G482,O479:O482,$Z479:$Z482,AH479:AH482,"None", FALSE,1)</f>
        <v>#VALUE!</v>
      </c>
      <c r="BJ480" s="476"/>
      <c r="BK480" s="468" t="e" cm="1">
        <f t="array" ref="BK480">bdRateExtend($G479:$G482,P479:P482,$Z479:$Z482,AI479:AI482)</f>
        <v>#VALUE!</v>
      </c>
      <c r="BL480" s="476"/>
      <c r="BM480" s="468" t="e" cm="1">
        <f t="array" ref="BM480">bdRateExtend($G479:$G482,Q479:Q482,$Z479:$Z482,AJ479:AJ482)</f>
        <v>#VALUE!</v>
      </c>
      <c r="BN480" s="476"/>
      <c r="BO480" s="468" t="e" cm="1">
        <f t="array" ref="BO480">bdRateExtend($G479:$G482,R479:R482,$Z479:$Z482,AK479:AK482)</f>
        <v>#VALUE!</v>
      </c>
      <c r="BP480" s="480"/>
      <c r="BQ480" s="480"/>
      <c r="BR480" s="480"/>
      <c r="BS480" s="480"/>
      <c r="BT480" s="480"/>
      <c r="BU480" s="463" cm="1">
        <f t="array" ref="BU480">testVMAFRange($G479:$G482,N479:N482,$Z479:$Z482,AG479:AG482)</f>
        <v>0</v>
      </c>
      <c r="BV480" s="465"/>
      <c r="BW480" s="463" cm="1">
        <f t="array" ref="BW480">testVMAFRange($G479:$G482,O479:O482,$Z479:$Z482,AH479:AH482)</f>
        <v>0</v>
      </c>
      <c r="BX480" s="465"/>
    </row>
    <row r="481" spans="1:76" ht="17" customHeight="1" x14ac:dyDescent="0.35">
      <c r="A481" s="419"/>
      <c r="B481" s="483"/>
      <c r="C481" s="486"/>
      <c r="D481" s="490"/>
      <c r="E481" s="493"/>
      <c r="F481" s="346">
        <v>47</v>
      </c>
      <c r="G481" s="139">
        <f>'Anchor-AI'!L479</f>
        <v>0</v>
      </c>
      <c r="H481" s="140">
        <f>'Anchor-AI'!M479</f>
        <v>0</v>
      </c>
      <c r="I481" s="140">
        <f>'Anchor-AI'!N479</f>
        <v>0</v>
      </c>
      <c r="J481" s="140">
        <f>'Anchor-AI'!O479</f>
        <v>0</v>
      </c>
      <c r="K481" s="140">
        <f>(Summary!$C$58*H481+Summary!$C$59*I481+Summary!$C$60*J481)/Summary!$C$61</f>
        <v>0</v>
      </c>
      <c r="L481" s="140">
        <f>'Anchor-AI'!P479</f>
        <v>0</v>
      </c>
      <c r="M481" s="140">
        <f>'Anchor-AI'!Q479</f>
        <v>0</v>
      </c>
      <c r="N481" s="140">
        <f>'Anchor-AI'!R479</f>
        <v>0</v>
      </c>
      <c r="O481" s="140">
        <f>'Anchor-AI'!S479</f>
        <v>0</v>
      </c>
      <c r="P481" s="140">
        <f>'Anchor-AI'!T479</f>
        <v>0</v>
      </c>
      <c r="Q481" s="140">
        <f>'Anchor-AI'!U479</f>
        <v>0</v>
      </c>
      <c r="R481" s="140">
        <f>'Anchor-AI'!V479</f>
        <v>0</v>
      </c>
      <c r="S481" s="140">
        <f>'Anchor-AI'!W479</f>
        <v>0</v>
      </c>
      <c r="T481" s="140">
        <f>'Anchor-AI'!X479</f>
        <v>0</v>
      </c>
      <c r="U481" s="140">
        <f>10*LOG10(1/((Summary!$C$75/10^(R481/10)+Summary!$C$76/10^(S481/10)+Summary!$C$77/10^(T481/10))/Summary!$C$78))</f>
        <v>0</v>
      </c>
      <c r="V481" s="140">
        <f>'Anchor-AI'!Y479</f>
        <v>0</v>
      </c>
      <c r="W481" s="140">
        <f>'Anchor-AI'!Z479</f>
        <v>0</v>
      </c>
      <c r="X481" s="141">
        <f t="shared" si="32"/>
        <v>0</v>
      </c>
      <c r="Y481" s="133"/>
      <c r="Z481" s="139">
        <f>'Test-AI'!L479</f>
        <v>0</v>
      </c>
      <c r="AA481" s="381">
        <f>'Test-AI'!M479</f>
        <v>0</v>
      </c>
      <c r="AB481" s="381">
        <f>'Test-AI'!N479</f>
        <v>0</v>
      </c>
      <c r="AC481" s="381">
        <f>'Test-AI'!O479</f>
        <v>0</v>
      </c>
      <c r="AD481" s="381">
        <f>(Summary!$C$58*AA481+Summary!$C$59*AB481+Summary!$C$60*AC481)/Summary!$C$61</f>
        <v>0</v>
      </c>
      <c r="AE481" s="381">
        <f>'Test-AI'!P479</f>
        <v>0</v>
      </c>
      <c r="AF481" s="381">
        <f>'Test-AI'!Q479</f>
        <v>0</v>
      </c>
      <c r="AG481" s="381">
        <f>'Test-AI'!R479</f>
        <v>0</v>
      </c>
      <c r="AH481" s="381">
        <f>'Test-AI'!S479</f>
        <v>0</v>
      </c>
      <c r="AI481" s="381">
        <f>'Test-AI'!T479</f>
        <v>0</v>
      </c>
      <c r="AJ481" s="381">
        <f>'Test-AI'!U479</f>
        <v>0</v>
      </c>
      <c r="AK481" s="381">
        <f>'Test-AI'!V479</f>
        <v>0</v>
      </c>
      <c r="AL481" s="381">
        <f>'Test-AI'!W479</f>
        <v>0</v>
      </c>
      <c r="AM481" s="381">
        <f>'Test-AI'!X479</f>
        <v>0</v>
      </c>
      <c r="AN481" s="381">
        <f>10*LOG10(1/((Summary!$C$75/10^(AK481/10)+Summary!$C$76/10^(AL481/10)+Summary!$C$77/10^(AM481/10))/Summary!$C$78))</f>
        <v>0</v>
      </c>
      <c r="AO481" s="140">
        <f>'Test-AI'!Y479</f>
        <v>0</v>
      </c>
      <c r="AP481" s="140">
        <f>'Test-AI'!Z479</f>
        <v>0</v>
      </c>
      <c r="AQ481" s="141">
        <f t="shared" si="33"/>
        <v>0</v>
      </c>
      <c r="AR481" s="142" t="e">
        <f t="shared" si="34"/>
        <v>#DIV/0!</v>
      </c>
      <c r="AS481" s="143" t="e">
        <f t="shared" si="35"/>
        <v>#DIV/0!</v>
      </c>
      <c r="AT481" s="136"/>
      <c r="AU481" s="136"/>
      <c r="AV481" s="467"/>
      <c r="AW481" s="468"/>
      <c r="AX481" s="480"/>
      <c r="AY481" s="480"/>
      <c r="AZ481" s="497"/>
      <c r="BA481" s="497"/>
      <c r="BB481" s="480"/>
      <c r="BC481" s="468"/>
      <c r="BD481" s="476"/>
      <c r="BE481" s="468"/>
      <c r="BF481" s="476"/>
      <c r="BG481" s="469"/>
      <c r="BH481" s="476"/>
      <c r="BI481" s="469"/>
      <c r="BJ481" s="476"/>
      <c r="BK481" s="468"/>
      <c r="BL481" s="476"/>
      <c r="BM481" s="468"/>
      <c r="BN481" s="476"/>
      <c r="BO481" s="468"/>
      <c r="BP481" s="480"/>
      <c r="BQ481" s="480"/>
      <c r="BR481" s="480"/>
      <c r="BS481" s="480"/>
      <c r="BT481" s="480"/>
      <c r="BU481" s="463"/>
      <c r="BV481" s="465"/>
      <c r="BW481" s="463"/>
      <c r="BX481" s="465"/>
    </row>
    <row r="482" spans="1:76" ht="17" customHeight="1" x14ac:dyDescent="0.35">
      <c r="A482" s="419"/>
      <c r="B482" s="483"/>
      <c r="C482" s="486"/>
      <c r="D482" s="490"/>
      <c r="E482" s="493"/>
      <c r="F482" s="346">
        <v>55</v>
      </c>
      <c r="G482" s="139">
        <f>'Anchor-AI'!L480</f>
        <v>0</v>
      </c>
      <c r="H482" s="140">
        <f>'Anchor-AI'!M480</f>
        <v>0</v>
      </c>
      <c r="I482" s="140">
        <f>'Anchor-AI'!N480</f>
        <v>0</v>
      </c>
      <c r="J482" s="140">
        <f>'Anchor-AI'!O480</f>
        <v>0</v>
      </c>
      <c r="K482" s="140">
        <f>(Summary!$C$58*H482+Summary!$C$59*I482+Summary!$C$60*J482)/Summary!$C$61</f>
        <v>0</v>
      </c>
      <c r="L482" s="140">
        <f>'Anchor-AI'!P480</f>
        <v>0</v>
      </c>
      <c r="M482" s="140">
        <f>'Anchor-AI'!Q480</f>
        <v>0</v>
      </c>
      <c r="N482" s="140">
        <f>'Anchor-AI'!R480</f>
        <v>0</v>
      </c>
      <c r="O482" s="140">
        <f>'Anchor-AI'!S480</f>
        <v>0</v>
      </c>
      <c r="P482" s="140">
        <f>'Anchor-AI'!T480</f>
        <v>0</v>
      </c>
      <c r="Q482" s="140">
        <f>'Anchor-AI'!U480</f>
        <v>0</v>
      </c>
      <c r="R482" s="140">
        <f>'Anchor-AI'!V480</f>
        <v>0</v>
      </c>
      <c r="S482" s="140">
        <f>'Anchor-AI'!W480</f>
        <v>0</v>
      </c>
      <c r="T482" s="140">
        <f>'Anchor-AI'!X480</f>
        <v>0</v>
      </c>
      <c r="U482" s="140">
        <f>10*LOG10(1/((Summary!$C$75/10^(R482/10)+Summary!$C$76/10^(S482/10)+Summary!$C$77/10^(T482/10))/Summary!$C$78))</f>
        <v>0</v>
      </c>
      <c r="V482" s="140">
        <f>'Anchor-AI'!Y480</f>
        <v>0</v>
      </c>
      <c r="W482" s="140">
        <f>'Anchor-AI'!Z480</f>
        <v>0</v>
      </c>
      <c r="X482" s="141">
        <f t="shared" si="32"/>
        <v>0</v>
      </c>
      <c r="Y482" s="133"/>
      <c r="Z482" s="139">
        <f>'Test-AI'!L480</f>
        <v>0</v>
      </c>
      <c r="AA482" s="381">
        <f>'Test-AI'!M480</f>
        <v>0</v>
      </c>
      <c r="AB482" s="381">
        <f>'Test-AI'!N480</f>
        <v>0</v>
      </c>
      <c r="AC482" s="381">
        <f>'Test-AI'!O480</f>
        <v>0</v>
      </c>
      <c r="AD482" s="381">
        <f>(Summary!$C$58*AA482+Summary!$C$59*AB482+Summary!$C$60*AC482)/Summary!$C$61</f>
        <v>0</v>
      </c>
      <c r="AE482" s="381">
        <f>'Test-AI'!P480</f>
        <v>0</v>
      </c>
      <c r="AF482" s="381">
        <f>'Test-AI'!Q480</f>
        <v>0</v>
      </c>
      <c r="AG482" s="381">
        <f>'Test-AI'!R480</f>
        <v>0</v>
      </c>
      <c r="AH482" s="381">
        <f>'Test-AI'!S480</f>
        <v>0</v>
      </c>
      <c r="AI482" s="381">
        <f>'Test-AI'!T480</f>
        <v>0</v>
      </c>
      <c r="AJ482" s="381">
        <f>'Test-AI'!U480</f>
        <v>0</v>
      </c>
      <c r="AK482" s="381">
        <f>'Test-AI'!V480</f>
        <v>0</v>
      </c>
      <c r="AL482" s="381">
        <f>'Test-AI'!W480</f>
        <v>0</v>
      </c>
      <c r="AM482" s="381">
        <f>'Test-AI'!X480</f>
        <v>0</v>
      </c>
      <c r="AN482" s="381">
        <f>10*LOG10(1/((Summary!$C$75/10^(AK482/10)+Summary!$C$76/10^(AL482/10)+Summary!$C$77/10^(AM482/10))/Summary!$C$78))</f>
        <v>0</v>
      </c>
      <c r="AO482" s="140">
        <f>'Test-AI'!Y480</f>
        <v>0</v>
      </c>
      <c r="AP482" s="140">
        <f>'Test-AI'!Z480</f>
        <v>0</v>
      </c>
      <c r="AQ482" s="141">
        <f t="shared" si="33"/>
        <v>0</v>
      </c>
      <c r="AR482" s="142" t="e">
        <f t="shared" si="34"/>
        <v>#DIV/0!</v>
      </c>
      <c r="AS482" s="143" t="e">
        <f t="shared" si="35"/>
        <v>#DIV/0!</v>
      </c>
      <c r="AT482" s="136"/>
      <c r="AU482" s="136"/>
      <c r="AV482" s="467" t="s">
        <v>123</v>
      </c>
      <c r="AW482" s="468" t="e" cm="1">
        <f t="array" ref="AW482">bdRateExtend($G480:$G483,H480:H483,$Z480:$Z483,AA480:AA483)</f>
        <v>#VALUE!</v>
      </c>
      <c r="AX482" s="480"/>
      <c r="AY482" s="480"/>
      <c r="AZ482" s="497"/>
      <c r="BA482" s="497"/>
      <c r="BB482" s="480"/>
      <c r="BC482" s="468" t="e" cm="1">
        <f t="array" ref="BC482">bdRateExtend($G480:$G483,L480:L483,$Z480:$Z483,AE480:AE483)</f>
        <v>#VALUE!</v>
      </c>
      <c r="BD482" s="476"/>
      <c r="BE482" s="468" t="e" cm="1">
        <f t="array" ref="BE482">bdRateExtend($G480:$G483,M480:M483,$Z480:$Z483,AF480:AF483)</f>
        <v>#VALUE!</v>
      </c>
      <c r="BF482" s="476"/>
      <c r="BG482" s="469" t="e" cm="1">
        <f t="array" ref="BG482">bdRateExtend($G480:$G483,N480:N483,$Z480:$Z483,AG480:AG483,"None", FALSE,1)</f>
        <v>#VALUE!</v>
      </c>
      <c r="BH482" s="476"/>
      <c r="BI482" s="469" t="e" cm="1">
        <f t="array" ref="BI482">bdRateExtend($G480:$G483,O480:O483,$Z480:$Z483,AH480:AH483,"None", FALSE,1)</f>
        <v>#VALUE!</v>
      </c>
      <c r="BJ482" s="476"/>
      <c r="BK482" s="468" t="e" cm="1">
        <f t="array" ref="BK482">bdRateExtend($G480:$G483,P480:P483,$Z480:$Z483,AI480:AI483)</f>
        <v>#VALUE!</v>
      </c>
      <c r="BL482" s="476"/>
      <c r="BM482" s="468" t="e" cm="1">
        <f t="array" ref="BM482">bdRateExtend($G480:$G483,Q480:Q483,$Z480:$Z483,AJ480:AJ483)</f>
        <v>#VALUE!</v>
      </c>
      <c r="BN482" s="476"/>
      <c r="BO482" s="468" t="e" cm="1">
        <f t="array" ref="BO482">bdRateExtend($G480:$G483,R480:R483,$Z480:$Z483,AK480:AK483)</f>
        <v>#VALUE!</v>
      </c>
      <c r="BP482" s="480"/>
      <c r="BQ482" s="480"/>
      <c r="BR482" s="480"/>
      <c r="BS482" s="480"/>
      <c r="BT482" s="480"/>
      <c r="BU482" s="463" cm="1">
        <f t="array" ref="BU482">testVMAFRange($G480:$G483,N480:N483,$Z480:$Z483,AG480:AG483)</f>
        <v>0</v>
      </c>
      <c r="BV482" s="465"/>
      <c r="BW482" s="463" cm="1">
        <f t="array" ref="BW482">testVMAFRange($G480:$G483,O480:O483,$Z480:$Z483,AH480:AH483)</f>
        <v>0</v>
      </c>
      <c r="BX482" s="465"/>
    </row>
    <row r="483" spans="1:76" ht="17" customHeight="1" thickBot="1" x14ac:dyDescent="0.4">
      <c r="A483" s="419"/>
      <c r="B483" s="484"/>
      <c r="C483" s="487"/>
      <c r="D483" s="491"/>
      <c r="E483" s="494"/>
      <c r="F483" s="347">
        <v>63</v>
      </c>
      <c r="G483" s="145">
        <f>'Anchor-AI'!L481</f>
        <v>0</v>
      </c>
      <c r="H483" s="146">
        <f>'Anchor-AI'!M481</f>
        <v>0</v>
      </c>
      <c r="I483" s="146">
        <f>'Anchor-AI'!N481</f>
        <v>0</v>
      </c>
      <c r="J483" s="146">
        <f>'Anchor-AI'!O481</f>
        <v>0</v>
      </c>
      <c r="K483" s="146">
        <f>(Summary!$C$58*H483+Summary!$C$59*I483+Summary!$C$60*J483)/Summary!$C$61</f>
        <v>0</v>
      </c>
      <c r="L483" s="146">
        <f>'Anchor-AI'!P481</f>
        <v>0</v>
      </c>
      <c r="M483" s="146">
        <f>'Anchor-AI'!Q481</f>
        <v>0</v>
      </c>
      <c r="N483" s="146">
        <f>'Anchor-AI'!R481</f>
        <v>0</v>
      </c>
      <c r="O483" s="146">
        <f>'Anchor-AI'!S481</f>
        <v>0</v>
      </c>
      <c r="P483" s="146">
        <f>'Anchor-AI'!T481</f>
        <v>0</v>
      </c>
      <c r="Q483" s="146">
        <f>'Anchor-AI'!U481</f>
        <v>0</v>
      </c>
      <c r="R483" s="146">
        <f>'Anchor-AI'!V481</f>
        <v>0</v>
      </c>
      <c r="S483" s="146">
        <f>'Anchor-AI'!W481</f>
        <v>0</v>
      </c>
      <c r="T483" s="146">
        <f>'Anchor-AI'!X481</f>
        <v>0</v>
      </c>
      <c r="U483" s="146">
        <f>10*LOG10(1/((Summary!$C$75/10^(R483/10)+Summary!$C$76/10^(S483/10)+Summary!$C$77/10^(T483/10))/Summary!$C$78))</f>
        <v>0</v>
      </c>
      <c r="V483" s="146">
        <f>'Anchor-AI'!Y481</f>
        <v>0</v>
      </c>
      <c r="W483" s="146">
        <f>'Anchor-AI'!Z481</f>
        <v>0</v>
      </c>
      <c r="X483" s="147">
        <f t="shared" si="32"/>
        <v>0</v>
      </c>
      <c r="Y483" s="151"/>
      <c r="Z483" s="145">
        <f>'Test-AI'!L481</f>
        <v>0</v>
      </c>
      <c r="AA483" s="382">
        <f>'Test-AI'!M481</f>
        <v>0</v>
      </c>
      <c r="AB483" s="382">
        <f>'Test-AI'!N481</f>
        <v>0</v>
      </c>
      <c r="AC483" s="382">
        <f>'Test-AI'!O481</f>
        <v>0</v>
      </c>
      <c r="AD483" s="382">
        <f>(Summary!$C$58*AA483+Summary!$C$59*AB483+Summary!$C$60*AC483)/Summary!$C$61</f>
        <v>0</v>
      </c>
      <c r="AE483" s="382">
        <f>'Test-AI'!P481</f>
        <v>0</v>
      </c>
      <c r="AF483" s="382">
        <f>'Test-AI'!Q481</f>
        <v>0</v>
      </c>
      <c r="AG483" s="382">
        <f>'Test-AI'!R481</f>
        <v>0</v>
      </c>
      <c r="AH483" s="382">
        <f>'Test-AI'!S481</f>
        <v>0</v>
      </c>
      <c r="AI483" s="382">
        <f>'Test-AI'!T481</f>
        <v>0</v>
      </c>
      <c r="AJ483" s="382">
        <f>'Test-AI'!U481</f>
        <v>0</v>
      </c>
      <c r="AK483" s="382">
        <f>'Test-AI'!V481</f>
        <v>0</v>
      </c>
      <c r="AL483" s="382">
        <f>'Test-AI'!W481</f>
        <v>0</v>
      </c>
      <c r="AM483" s="382">
        <f>'Test-AI'!X481</f>
        <v>0</v>
      </c>
      <c r="AN483" s="382">
        <f>10*LOG10(1/((Summary!$C$75/10^(AK483/10)+Summary!$C$76/10^(AL483/10)+Summary!$C$77/10^(AM483/10))/Summary!$C$78))</f>
        <v>0</v>
      </c>
      <c r="AO483" s="386">
        <f>'Test-AI'!Y481</f>
        <v>0</v>
      </c>
      <c r="AP483" s="386">
        <f>'Test-AI'!Z481</f>
        <v>0</v>
      </c>
      <c r="AQ483" s="147">
        <f t="shared" si="33"/>
        <v>0</v>
      </c>
      <c r="AR483" s="148" t="e">
        <f t="shared" si="34"/>
        <v>#DIV/0!</v>
      </c>
      <c r="AS483" s="149" t="e">
        <f t="shared" si="35"/>
        <v>#DIV/0!</v>
      </c>
      <c r="AT483" s="136"/>
      <c r="AU483" s="136"/>
      <c r="AV483" s="470"/>
      <c r="AW483" s="471"/>
      <c r="AX483" s="481"/>
      <c r="AY483" s="481"/>
      <c r="AZ483" s="498"/>
      <c r="BA483" s="498"/>
      <c r="BB483" s="481"/>
      <c r="BC483" s="471"/>
      <c r="BD483" s="477"/>
      <c r="BE483" s="471"/>
      <c r="BF483" s="477"/>
      <c r="BG483" s="472"/>
      <c r="BH483" s="477"/>
      <c r="BI483" s="472"/>
      <c r="BJ483" s="477"/>
      <c r="BK483" s="471"/>
      <c r="BL483" s="477"/>
      <c r="BM483" s="471"/>
      <c r="BN483" s="477"/>
      <c r="BO483" s="471"/>
      <c r="BP483" s="481"/>
      <c r="BQ483" s="481"/>
      <c r="BR483" s="481"/>
      <c r="BS483" s="481"/>
      <c r="BT483" s="481"/>
      <c r="BU483" s="473"/>
      <c r="BV483" s="466"/>
      <c r="BW483" s="473"/>
      <c r="BX483" s="466"/>
    </row>
    <row r="484" spans="1:76" ht="17" customHeight="1" x14ac:dyDescent="0.35">
      <c r="A484" s="419"/>
      <c r="B484" s="482" t="s">
        <v>18</v>
      </c>
      <c r="C484" s="485" t="s">
        <v>324</v>
      </c>
      <c r="D484" s="489">
        <v>29.97</v>
      </c>
      <c r="E484" s="492">
        <v>8</v>
      </c>
      <c r="F484" s="345">
        <v>23</v>
      </c>
      <c r="G484" s="130">
        <f>'Anchor-AI'!L482</f>
        <v>0</v>
      </c>
      <c r="H484" s="131">
        <f>'Anchor-AI'!M482</f>
        <v>0</v>
      </c>
      <c r="I484" s="131">
        <f>'Anchor-AI'!N482</f>
        <v>0</v>
      </c>
      <c r="J484" s="131">
        <f>'Anchor-AI'!O482</f>
        <v>0</v>
      </c>
      <c r="K484" s="131">
        <f>(Summary!$C$58*H484+Summary!$C$59*I484+Summary!$C$60*J484)/Summary!$C$61</f>
        <v>0</v>
      </c>
      <c r="L484" s="131">
        <f>'Anchor-AI'!P482</f>
        <v>0</v>
      </c>
      <c r="M484" s="131">
        <f>'Anchor-AI'!Q482</f>
        <v>0</v>
      </c>
      <c r="N484" s="131">
        <f>'Anchor-AI'!R482</f>
        <v>0</v>
      </c>
      <c r="O484" s="131">
        <f>'Anchor-AI'!S482</f>
        <v>0</v>
      </c>
      <c r="P484" s="131">
        <f>'Anchor-AI'!T482</f>
        <v>0</v>
      </c>
      <c r="Q484" s="131">
        <f>'Anchor-AI'!U482</f>
        <v>0</v>
      </c>
      <c r="R484" s="131">
        <f>'Anchor-AI'!V482</f>
        <v>0</v>
      </c>
      <c r="S484" s="131">
        <f>'Anchor-AI'!W482</f>
        <v>0</v>
      </c>
      <c r="T484" s="131">
        <f>'Anchor-AI'!X482</f>
        <v>0</v>
      </c>
      <c r="U484" s="131">
        <f>10*LOG10(1/((Summary!$C$75/10^(R484/10)+Summary!$C$76/10^(S484/10)+Summary!$C$77/10^(T484/10))/Summary!$C$78))</f>
        <v>0</v>
      </c>
      <c r="V484" s="131">
        <f>'Anchor-AI'!Y482</f>
        <v>0</v>
      </c>
      <c r="W484" s="131">
        <f>'Anchor-AI'!Z482</f>
        <v>0</v>
      </c>
      <c r="X484" s="132">
        <f t="shared" si="32"/>
        <v>0</v>
      </c>
      <c r="Y484" s="133"/>
      <c r="Z484" s="130">
        <f>'Test-AI'!L482</f>
        <v>0</v>
      </c>
      <c r="AA484" s="380">
        <f>'Test-AI'!M482</f>
        <v>0</v>
      </c>
      <c r="AB484" s="380">
        <f>'Test-AI'!N482</f>
        <v>0</v>
      </c>
      <c r="AC484" s="380">
        <f>'Test-AI'!O482</f>
        <v>0</v>
      </c>
      <c r="AD484" s="380">
        <f>(Summary!$C$58*AA484+Summary!$C$59*AB484+Summary!$C$60*AC484)/Summary!$C$61</f>
        <v>0</v>
      </c>
      <c r="AE484" s="380">
        <f>'Test-AI'!P482</f>
        <v>0</v>
      </c>
      <c r="AF484" s="380">
        <f>'Test-AI'!Q482</f>
        <v>0</v>
      </c>
      <c r="AG484" s="380">
        <f>'Test-AI'!R482</f>
        <v>0</v>
      </c>
      <c r="AH484" s="380">
        <f>'Test-AI'!S482</f>
        <v>0</v>
      </c>
      <c r="AI484" s="380">
        <f>'Test-AI'!T482</f>
        <v>0</v>
      </c>
      <c r="AJ484" s="380">
        <f>'Test-AI'!U482</f>
        <v>0</v>
      </c>
      <c r="AK484" s="380">
        <f>'Test-AI'!V482</f>
        <v>0</v>
      </c>
      <c r="AL484" s="380">
        <f>'Test-AI'!W482</f>
        <v>0</v>
      </c>
      <c r="AM484" s="380">
        <f>'Test-AI'!X482</f>
        <v>0</v>
      </c>
      <c r="AN484" s="380">
        <f>10*LOG10(1/((Summary!$C$75/10^(AK484/10)+Summary!$C$76/10^(AL484/10)+Summary!$C$77/10^(AM484/10))/Summary!$C$78))</f>
        <v>0</v>
      </c>
      <c r="AO484" s="131">
        <f>'Test-AI'!Y482</f>
        <v>0</v>
      </c>
      <c r="AP484" s="131">
        <f>'Test-AI'!Z482</f>
        <v>0</v>
      </c>
      <c r="AQ484" s="132">
        <f t="shared" si="33"/>
        <v>0</v>
      </c>
      <c r="AR484" s="134" t="e">
        <f t="shared" si="34"/>
        <v>#DIV/0!</v>
      </c>
      <c r="AS484" s="135" t="e">
        <f t="shared" si="35"/>
        <v>#DIV/0!</v>
      </c>
      <c r="AT484" s="136"/>
      <c r="AU484" s="136"/>
      <c r="AV484" s="495" t="s">
        <v>121</v>
      </c>
      <c r="AW484" s="478" t="e" cm="1">
        <f t="array" ref="AW484">bdRateExtend($G484:$G487,H484:H487,$Z484:$Z487,AA484:AA487)</f>
        <v>#VALUE!</v>
      </c>
      <c r="AX484" s="479" t="e" cm="1">
        <f t="array" ref="AX484">bdRateExtend($G484:$G489,H484:H489,$Z484:$Z489,AA484:AA489)</f>
        <v>#VALUE!</v>
      </c>
      <c r="AY484" s="479" t="e" cm="1">
        <f t="array" ref="AY484">bdRateExtend($G484:$G489,I484:I489,$Z484:$Z489,AB484:AB489)</f>
        <v>#VALUE!</v>
      </c>
      <c r="AZ484" s="496" t="e" cm="1">
        <f t="array" ref="AZ484">bdRateExtend($G484:$G489,J484:J489,$Z484:$Z489,AC484:AC489)</f>
        <v>#VALUE!</v>
      </c>
      <c r="BA484" s="496" t="e" cm="1">
        <f t="array" ref="BA484">bdRateExtend($G484:$G489,K484:K489,$Z484:$Z489,AD484:AD489)</f>
        <v>#VALUE!</v>
      </c>
      <c r="BB484" s="479" t="e">
        <f>(Summary!$C$89*AX484+Summary!$C$90*AY484+Summary!$C$91*AZ484)/Summary!$C$92</f>
        <v>#VALUE!</v>
      </c>
      <c r="BC484" s="478" t="e" cm="1">
        <f t="array" ref="BC484">bdRateExtend($G484:$G487,L484:L487,$Z484:$Z487,AE484:AE487)</f>
        <v>#VALUE!</v>
      </c>
      <c r="BD484" s="475" t="e" cm="1">
        <f t="array" ref="BD484">bdRateExtend($G484:$G489,L484:L489,$Z484:$Z489,AE484:AE489)</f>
        <v>#VALUE!</v>
      </c>
      <c r="BE484" s="478" t="e" cm="1">
        <f t="array" ref="BE484">bdRateExtend($G484:$G487,M484:M487,$Z484:$Z487,AF484:AF487)</f>
        <v>#VALUE!</v>
      </c>
      <c r="BF484" s="475" t="e" cm="1">
        <f t="array" ref="BF484">bdRateExtend($G484:$G489,M484:M489,$Z484:$Z489,AF484:AF489)</f>
        <v>#VALUE!</v>
      </c>
      <c r="BG484" s="474" t="e" cm="1">
        <f t="array" ref="BG484">bdRateExtend($G484:$G487,N484:N487,$Z484:$Z487,AG484:AG487,"None", FALSE,1)</f>
        <v>#VALUE!</v>
      </c>
      <c r="BH484" s="475" t="e" cm="1">
        <f t="array" ref="BH484">bdRateExtend($G484:$G489,N484:N489,$Z484:$Z489,AG484:AG489,"None", FALSE,1)</f>
        <v>#VALUE!</v>
      </c>
      <c r="BI484" s="474" t="e" cm="1">
        <f t="array" ref="BI484">bdRateExtend($G484:$G487,O484:O487,$Z484:$Z487,AH484:AH487,"None", FALSE,1)</f>
        <v>#VALUE!</v>
      </c>
      <c r="BJ484" s="475" t="e" cm="1">
        <f t="array" ref="BJ484">bdRateExtend($G484:$G489,O484:O489,$Z484:$Z489,AH484:AH489,"None", FALSE,1)</f>
        <v>#VALUE!</v>
      </c>
      <c r="BK484" s="478" t="e" cm="1">
        <f t="array" ref="BK484">bdRateExtend($G484:$G487,P484:P487,$Z484:$Z487,AI484:AI487)</f>
        <v>#VALUE!</v>
      </c>
      <c r="BL484" s="475" t="e" cm="1">
        <f t="array" ref="BL484">bdRateExtend($G484:$G489,P484:P489,$Z484:$Z489,AI484:AI489)</f>
        <v>#VALUE!</v>
      </c>
      <c r="BM484" s="478" t="e" cm="1">
        <f t="array" ref="BM484">bdRateExtend($G484:$G487,Q484:Q487,$Z484:$Z487,AJ484:AJ487)</f>
        <v>#VALUE!</v>
      </c>
      <c r="BN484" s="475" t="e" cm="1">
        <f t="array" ref="BN484">bdRateExtend($G484:$G489,Q484:Q489,$Z484:$Z489,AJ484:AJ489)</f>
        <v>#VALUE!</v>
      </c>
      <c r="BO484" s="478" t="e" cm="1">
        <f t="array" ref="BO484">bdRateExtend($G484:$G487,R484:R487,$Z484:$Z487,AK484:AK487)</f>
        <v>#VALUE!</v>
      </c>
      <c r="BP484" s="479" t="e" cm="1">
        <f t="array" ref="BP484">bdRateExtend($G484:$G489,R484:R489,$Z484:$Z489,AK484:AK489)</f>
        <v>#VALUE!</v>
      </c>
      <c r="BQ484" s="479" t="e" cm="1">
        <f t="array" ref="BQ484">bdRateExtend($G484:$G489,S484:S489,$Z484:$Z489,AL484:AL489)</f>
        <v>#VALUE!</v>
      </c>
      <c r="BR484" s="479" t="e" cm="1">
        <f t="array" ref="BR484">bdRateExtend($G484:$G489,T484:T489,$Z484:$Z489,AM484:AM489)</f>
        <v>#VALUE!</v>
      </c>
      <c r="BS484" s="479" t="e" cm="1">
        <f t="array" ref="BS484">bdRateExtend($G484:$G489,U484:U489,$Z484:$Z489,AN484:AN489)</f>
        <v>#VALUE!</v>
      </c>
      <c r="BT484" s="479" t="e">
        <f>(Summary!$C$103*BP484+Summary!$C$104*BQ484+Summary!$C$105*BR484)/Summary!$C$106</f>
        <v>#VALUE!</v>
      </c>
      <c r="BU484" s="462" cm="1">
        <f t="array" ref="BU484">testVMAFRange($G484:$G487,N484:N487,$Z484:$Z487,AG484:AG487)</f>
        <v>0</v>
      </c>
      <c r="BV484" s="464" cm="1">
        <f t="array" ref="BV484">testVMAFRange($G484:$G489,N484:N489,$Z484:$Z489,AG484:AG489)</f>
        <v>0</v>
      </c>
      <c r="BW484" s="462" cm="1">
        <f t="array" ref="BW484">testVMAFRange($G484:$G487,O484:O487,$Z484:$Z487,AH484:AH487)</f>
        <v>0</v>
      </c>
      <c r="BX484" s="464" cm="1">
        <f t="array" ref="BX484">testVMAFRange($G484:$G489,O484:O489,$Z484:$Z489,AH484:AH489)</f>
        <v>0</v>
      </c>
    </row>
    <row r="485" spans="1:76" ht="17" customHeight="1" x14ac:dyDescent="0.35">
      <c r="A485" s="419"/>
      <c r="B485" s="483"/>
      <c r="C485" s="486"/>
      <c r="D485" s="490"/>
      <c r="E485" s="493"/>
      <c r="F485" s="346">
        <v>31</v>
      </c>
      <c r="G485" s="139">
        <f>'Anchor-AI'!L483</f>
        <v>0</v>
      </c>
      <c r="H485" s="140">
        <f>'Anchor-AI'!M483</f>
        <v>0</v>
      </c>
      <c r="I485" s="140">
        <f>'Anchor-AI'!N483</f>
        <v>0</v>
      </c>
      <c r="J485" s="140">
        <f>'Anchor-AI'!O483</f>
        <v>0</v>
      </c>
      <c r="K485" s="140">
        <f>(Summary!$C$58*H485+Summary!$C$59*I485+Summary!$C$60*J485)/Summary!$C$61</f>
        <v>0</v>
      </c>
      <c r="L485" s="140">
        <f>'Anchor-AI'!P483</f>
        <v>0</v>
      </c>
      <c r="M485" s="140">
        <f>'Anchor-AI'!Q483</f>
        <v>0</v>
      </c>
      <c r="N485" s="140">
        <f>'Anchor-AI'!R483</f>
        <v>0</v>
      </c>
      <c r="O485" s="140">
        <f>'Anchor-AI'!S483</f>
        <v>0</v>
      </c>
      <c r="P485" s="140">
        <f>'Anchor-AI'!T483</f>
        <v>0</v>
      </c>
      <c r="Q485" s="140">
        <f>'Anchor-AI'!U483</f>
        <v>0</v>
      </c>
      <c r="R485" s="140">
        <f>'Anchor-AI'!V483</f>
        <v>0</v>
      </c>
      <c r="S485" s="140">
        <f>'Anchor-AI'!W483</f>
        <v>0</v>
      </c>
      <c r="T485" s="140">
        <f>'Anchor-AI'!X483</f>
        <v>0</v>
      </c>
      <c r="U485" s="140">
        <f>10*LOG10(1/((Summary!$C$75/10^(R485/10)+Summary!$C$76/10^(S485/10)+Summary!$C$77/10^(T485/10))/Summary!$C$78))</f>
        <v>0</v>
      </c>
      <c r="V485" s="140">
        <f>'Anchor-AI'!Y483</f>
        <v>0</v>
      </c>
      <c r="W485" s="140">
        <f>'Anchor-AI'!Z483</f>
        <v>0</v>
      </c>
      <c r="X485" s="141">
        <f t="shared" si="32"/>
        <v>0</v>
      </c>
      <c r="Y485" s="133"/>
      <c r="Z485" s="139">
        <f>'Test-AI'!L483</f>
        <v>0</v>
      </c>
      <c r="AA485" s="381">
        <f>'Test-AI'!M483</f>
        <v>0</v>
      </c>
      <c r="AB485" s="381">
        <f>'Test-AI'!N483</f>
        <v>0</v>
      </c>
      <c r="AC485" s="381">
        <f>'Test-AI'!O483</f>
        <v>0</v>
      </c>
      <c r="AD485" s="381">
        <f>(Summary!$C$58*AA485+Summary!$C$59*AB485+Summary!$C$60*AC485)/Summary!$C$61</f>
        <v>0</v>
      </c>
      <c r="AE485" s="381">
        <f>'Test-AI'!P483</f>
        <v>0</v>
      </c>
      <c r="AF485" s="381">
        <f>'Test-AI'!Q483</f>
        <v>0</v>
      </c>
      <c r="AG485" s="381">
        <f>'Test-AI'!R483</f>
        <v>0</v>
      </c>
      <c r="AH485" s="381">
        <f>'Test-AI'!S483</f>
        <v>0</v>
      </c>
      <c r="AI485" s="381">
        <f>'Test-AI'!T483</f>
        <v>0</v>
      </c>
      <c r="AJ485" s="381">
        <f>'Test-AI'!U483</f>
        <v>0</v>
      </c>
      <c r="AK485" s="381">
        <f>'Test-AI'!V483</f>
        <v>0</v>
      </c>
      <c r="AL485" s="381">
        <f>'Test-AI'!W483</f>
        <v>0</v>
      </c>
      <c r="AM485" s="381">
        <f>'Test-AI'!X483</f>
        <v>0</v>
      </c>
      <c r="AN485" s="381">
        <f>10*LOG10(1/((Summary!$C$75/10^(AK485/10)+Summary!$C$76/10^(AL485/10)+Summary!$C$77/10^(AM485/10))/Summary!$C$78))</f>
        <v>0</v>
      </c>
      <c r="AO485" s="140">
        <f>'Test-AI'!Y483</f>
        <v>0</v>
      </c>
      <c r="AP485" s="140">
        <f>'Test-AI'!Z483</f>
        <v>0</v>
      </c>
      <c r="AQ485" s="141">
        <f t="shared" si="33"/>
        <v>0</v>
      </c>
      <c r="AR485" s="142" t="e">
        <f t="shared" si="34"/>
        <v>#DIV/0!</v>
      </c>
      <c r="AS485" s="143" t="e">
        <f t="shared" si="35"/>
        <v>#DIV/0!</v>
      </c>
      <c r="AT485" s="136"/>
      <c r="AU485" s="136"/>
      <c r="AV485" s="467"/>
      <c r="AW485" s="468"/>
      <c r="AX485" s="480"/>
      <c r="AY485" s="480"/>
      <c r="AZ485" s="497"/>
      <c r="BA485" s="497"/>
      <c r="BB485" s="480"/>
      <c r="BC485" s="468"/>
      <c r="BD485" s="476"/>
      <c r="BE485" s="468"/>
      <c r="BF485" s="476"/>
      <c r="BG485" s="469"/>
      <c r="BH485" s="476"/>
      <c r="BI485" s="469"/>
      <c r="BJ485" s="476"/>
      <c r="BK485" s="468"/>
      <c r="BL485" s="476"/>
      <c r="BM485" s="468"/>
      <c r="BN485" s="476"/>
      <c r="BO485" s="468"/>
      <c r="BP485" s="480"/>
      <c r="BQ485" s="480"/>
      <c r="BR485" s="480"/>
      <c r="BS485" s="480"/>
      <c r="BT485" s="480"/>
      <c r="BU485" s="463"/>
      <c r="BV485" s="465"/>
      <c r="BW485" s="463"/>
      <c r="BX485" s="465"/>
    </row>
    <row r="486" spans="1:76" ht="17" customHeight="1" x14ac:dyDescent="0.35">
      <c r="A486" s="419"/>
      <c r="B486" s="483"/>
      <c r="C486" s="486"/>
      <c r="D486" s="490"/>
      <c r="E486" s="493"/>
      <c r="F486" s="346">
        <v>39</v>
      </c>
      <c r="G486" s="139">
        <f>'Anchor-AI'!L484</f>
        <v>0</v>
      </c>
      <c r="H486" s="140">
        <f>'Anchor-AI'!M484</f>
        <v>0</v>
      </c>
      <c r="I486" s="140">
        <f>'Anchor-AI'!N484</f>
        <v>0</v>
      </c>
      <c r="J486" s="140">
        <f>'Anchor-AI'!O484</f>
        <v>0</v>
      </c>
      <c r="K486" s="140">
        <f>(Summary!$C$58*H486+Summary!$C$59*I486+Summary!$C$60*J486)/Summary!$C$61</f>
        <v>0</v>
      </c>
      <c r="L486" s="140">
        <f>'Anchor-AI'!P484</f>
        <v>0</v>
      </c>
      <c r="M486" s="140">
        <f>'Anchor-AI'!Q484</f>
        <v>0</v>
      </c>
      <c r="N486" s="140">
        <f>'Anchor-AI'!R484</f>
        <v>0</v>
      </c>
      <c r="O486" s="140">
        <f>'Anchor-AI'!S484</f>
        <v>0</v>
      </c>
      <c r="P486" s="140">
        <f>'Anchor-AI'!T484</f>
        <v>0</v>
      </c>
      <c r="Q486" s="140">
        <f>'Anchor-AI'!U484</f>
        <v>0</v>
      </c>
      <c r="R486" s="140">
        <f>'Anchor-AI'!V484</f>
        <v>0</v>
      </c>
      <c r="S486" s="140">
        <f>'Anchor-AI'!W484</f>
        <v>0</v>
      </c>
      <c r="T486" s="140">
        <f>'Anchor-AI'!X484</f>
        <v>0</v>
      </c>
      <c r="U486" s="140">
        <f>10*LOG10(1/((Summary!$C$75/10^(R486/10)+Summary!$C$76/10^(S486/10)+Summary!$C$77/10^(T486/10))/Summary!$C$78))</f>
        <v>0</v>
      </c>
      <c r="V486" s="140">
        <f>'Anchor-AI'!Y484</f>
        <v>0</v>
      </c>
      <c r="W486" s="140">
        <f>'Anchor-AI'!Z484</f>
        <v>0</v>
      </c>
      <c r="X486" s="141">
        <f t="shared" si="32"/>
        <v>0</v>
      </c>
      <c r="Y486" s="133"/>
      <c r="Z486" s="139">
        <f>'Test-AI'!L484</f>
        <v>0</v>
      </c>
      <c r="AA486" s="381">
        <f>'Test-AI'!M484</f>
        <v>0</v>
      </c>
      <c r="AB486" s="381">
        <f>'Test-AI'!N484</f>
        <v>0</v>
      </c>
      <c r="AC486" s="381">
        <f>'Test-AI'!O484</f>
        <v>0</v>
      </c>
      <c r="AD486" s="381">
        <f>(Summary!$C$58*AA486+Summary!$C$59*AB486+Summary!$C$60*AC486)/Summary!$C$61</f>
        <v>0</v>
      </c>
      <c r="AE486" s="381">
        <f>'Test-AI'!P484</f>
        <v>0</v>
      </c>
      <c r="AF486" s="381">
        <f>'Test-AI'!Q484</f>
        <v>0</v>
      </c>
      <c r="AG486" s="381">
        <f>'Test-AI'!R484</f>
        <v>0</v>
      </c>
      <c r="AH486" s="381">
        <f>'Test-AI'!S484</f>
        <v>0</v>
      </c>
      <c r="AI486" s="381">
        <f>'Test-AI'!T484</f>
        <v>0</v>
      </c>
      <c r="AJ486" s="381">
        <f>'Test-AI'!U484</f>
        <v>0</v>
      </c>
      <c r="AK486" s="381">
        <f>'Test-AI'!V484</f>
        <v>0</v>
      </c>
      <c r="AL486" s="381">
        <f>'Test-AI'!W484</f>
        <v>0</v>
      </c>
      <c r="AM486" s="381">
        <f>'Test-AI'!X484</f>
        <v>0</v>
      </c>
      <c r="AN486" s="381">
        <f>10*LOG10(1/((Summary!$C$75/10^(AK486/10)+Summary!$C$76/10^(AL486/10)+Summary!$C$77/10^(AM486/10))/Summary!$C$78))</f>
        <v>0</v>
      </c>
      <c r="AO486" s="140">
        <f>'Test-AI'!Y484</f>
        <v>0</v>
      </c>
      <c r="AP486" s="140">
        <f>'Test-AI'!Z484</f>
        <v>0</v>
      </c>
      <c r="AQ486" s="141">
        <f t="shared" si="33"/>
        <v>0</v>
      </c>
      <c r="AR486" s="142" t="e">
        <f t="shared" si="34"/>
        <v>#DIV/0!</v>
      </c>
      <c r="AS486" s="143" t="e">
        <f t="shared" si="35"/>
        <v>#DIV/0!</v>
      </c>
      <c r="AT486" s="136"/>
      <c r="AU486" s="136"/>
      <c r="AV486" s="467" t="s">
        <v>122</v>
      </c>
      <c r="AW486" s="468" t="e" cm="1">
        <f t="array" ref="AW486">bdRateExtend($G485:$G488,H485:H488,$Z485:$Z488,AA485:AA488)</f>
        <v>#VALUE!</v>
      </c>
      <c r="AX486" s="480"/>
      <c r="AY486" s="480"/>
      <c r="AZ486" s="497"/>
      <c r="BA486" s="497"/>
      <c r="BB486" s="480"/>
      <c r="BC486" s="468" t="e" cm="1">
        <f t="array" ref="BC486">bdRateExtend($G485:$G488,L485:L488,$Z485:$Z488,AE485:AE488)</f>
        <v>#VALUE!</v>
      </c>
      <c r="BD486" s="476"/>
      <c r="BE486" s="468" t="e" cm="1">
        <f t="array" ref="BE486">bdRateExtend($G485:$G488,M485:M488,$Z485:$Z488,AF485:AF488)</f>
        <v>#VALUE!</v>
      </c>
      <c r="BF486" s="476"/>
      <c r="BG486" s="469" t="e" cm="1">
        <f t="array" ref="BG486">bdRateExtend($G485:$G488,N485:N488,$Z485:$Z488,AG485:AG488,"None", FALSE,1)</f>
        <v>#VALUE!</v>
      </c>
      <c r="BH486" s="476"/>
      <c r="BI486" s="469" t="e" cm="1">
        <f t="array" ref="BI486">bdRateExtend($G485:$G488,O485:O488,$Z485:$Z488,AH485:AH488,"None", FALSE,1)</f>
        <v>#VALUE!</v>
      </c>
      <c r="BJ486" s="476"/>
      <c r="BK486" s="468" t="e" cm="1">
        <f t="array" ref="BK486">bdRateExtend($G485:$G488,P485:P488,$Z485:$Z488,AI485:AI488)</f>
        <v>#VALUE!</v>
      </c>
      <c r="BL486" s="476"/>
      <c r="BM486" s="468" t="e" cm="1">
        <f t="array" ref="BM486">bdRateExtend($G485:$G488,Q485:Q488,$Z485:$Z488,AJ485:AJ488)</f>
        <v>#VALUE!</v>
      </c>
      <c r="BN486" s="476"/>
      <c r="BO486" s="468" t="e" cm="1">
        <f t="array" ref="BO486">bdRateExtend($G485:$G488,R485:R488,$Z485:$Z488,AK485:AK488)</f>
        <v>#VALUE!</v>
      </c>
      <c r="BP486" s="480"/>
      <c r="BQ486" s="480"/>
      <c r="BR486" s="480"/>
      <c r="BS486" s="480"/>
      <c r="BT486" s="480"/>
      <c r="BU486" s="463" cm="1">
        <f t="array" ref="BU486">testVMAFRange($G485:$G488,N485:N488,$Z485:$Z488,AG485:AG488)</f>
        <v>0</v>
      </c>
      <c r="BV486" s="465"/>
      <c r="BW486" s="463" cm="1">
        <f t="array" ref="BW486">testVMAFRange($G485:$G488,O485:O488,$Z485:$Z488,AH485:AH488)</f>
        <v>0</v>
      </c>
      <c r="BX486" s="465"/>
    </row>
    <row r="487" spans="1:76" ht="17" customHeight="1" x14ac:dyDescent="0.35">
      <c r="A487" s="419"/>
      <c r="B487" s="483"/>
      <c r="C487" s="486"/>
      <c r="D487" s="490"/>
      <c r="E487" s="493"/>
      <c r="F487" s="346">
        <v>47</v>
      </c>
      <c r="G487" s="139">
        <f>'Anchor-AI'!L485</f>
        <v>0</v>
      </c>
      <c r="H487" s="140">
        <f>'Anchor-AI'!M485</f>
        <v>0</v>
      </c>
      <c r="I487" s="140">
        <f>'Anchor-AI'!N485</f>
        <v>0</v>
      </c>
      <c r="J487" s="140">
        <f>'Anchor-AI'!O485</f>
        <v>0</v>
      </c>
      <c r="K487" s="140">
        <f>(Summary!$C$58*H487+Summary!$C$59*I487+Summary!$C$60*J487)/Summary!$C$61</f>
        <v>0</v>
      </c>
      <c r="L487" s="140">
        <f>'Anchor-AI'!P485</f>
        <v>0</v>
      </c>
      <c r="M487" s="140">
        <f>'Anchor-AI'!Q485</f>
        <v>0</v>
      </c>
      <c r="N487" s="140">
        <f>'Anchor-AI'!R485</f>
        <v>0</v>
      </c>
      <c r="O487" s="140">
        <f>'Anchor-AI'!S485</f>
        <v>0</v>
      </c>
      <c r="P487" s="140">
        <f>'Anchor-AI'!T485</f>
        <v>0</v>
      </c>
      <c r="Q487" s="140">
        <f>'Anchor-AI'!U485</f>
        <v>0</v>
      </c>
      <c r="R487" s="140">
        <f>'Anchor-AI'!V485</f>
        <v>0</v>
      </c>
      <c r="S487" s="140">
        <f>'Anchor-AI'!W485</f>
        <v>0</v>
      </c>
      <c r="T487" s="140">
        <f>'Anchor-AI'!X485</f>
        <v>0</v>
      </c>
      <c r="U487" s="140">
        <f>10*LOG10(1/((Summary!$C$75/10^(R487/10)+Summary!$C$76/10^(S487/10)+Summary!$C$77/10^(T487/10))/Summary!$C$78))</f>
        <v>0</v>
      </c>
      <c r="V487" s="140">
        <f>'Anchor-AI'!Y485</f>
        <v>0</v>
      </c>
      <c r="W487" s="140">
        <f>'Anchor-AI'!Z485</f>
        <v>0</v>
      </c>
      <c r="X487" s="141">
        <f t="shared" si="32"/>
        <v>0</v>
      </c>
      <c r="Y487" s="133"/>
      <c r="Z487" s="139">
        <f>'Test-AI'!L485</f>
        <v>0</v>
      </c>
      <c r="AA487" s="381">
        <f>'Test-AI'!M485</f>
        <v>0</v>
      </c>
      <c r="AB487" s="381">
        <f>'Test-AI'!N485</f>
        <v>0</v>
      </c>
      <c r="AC487" s="381">
        <f>'Test-AI'!O485</f>
        <v>0</v>
      </c>
      <c r="AD487" s="381">
        <f>(Summary!$C$58*AA487+Summary!$C$59*AB487+Summary!$C$60*AC487)/Summary!$C$61</f>
        <v>0</v>
      </c>
      <c r="AE487" s="381">
        <f>'Test-AI'!P485</f>
        <v>0</v>
      </c>
      <c r="AF487" s="381">
        <f>'Test-AI'!Q485</f>
        <v>0</v>
      </c>
      <c r="AG487" s="381">
        <f>'Test-AI'!R485</f>
        <v>0</v>
      </c>
      <c r="AH487" s="381">
        <f>'Test-AI'!S485</f>
        <v>0</v>
      </c>
      <c r="AI487" s="381">
        <f>'Test-AI'!T485</f>
        <v>0</v>
      </c>
      <c r="AJ487" s="381">
        <f>'Test-AI'!U485</f>
        <v>0</v>
      </c>
      <c r="AK487" s="381">
        <f>'Test-AI'!V485</f>
        <v>0</v>
      </c>
      <c r="AL487" s="381">
        <f>'Test-AI'!W485</f>
        <v>0</v>
      </c>
      <c r="AM487" s="381">
        <f>'Test-AI'!X485</f>
        <v>0</v>
      </c>
      <c r="AN487" s="381">
        <f>10*LOG10(1/((Summary!$C$75/10^(AK487/10)+Summary!$C$76/10^(AL487/10)+Summary!$C$77/10^(AM487/10))/Summary!$C$78))</f>
        <v>0</v>
      </c>
      <c r="AO487" s="140">
        <f>'Test-AI'!Y485</f>
        <v>0</v>
      </c>
      <c r="AP487" s="140">
        <f>'Test-AI'!Z485</f>
        <v>0</v>
      </c>
      <c r="AQ487" s="141">
        <f t="shared" si="33"/>
        <v>0</v>
      </c>
      <c r="AR487" s="142" t="e">
        <f t="shared" si="34"/>
        <v>#DIV/0!</v>
      </c>
      <c r="AS487" s="143" t="e">
        <f t="shared" si="35"/>
        <v>#DIV/0!</v>
      </c>
      <c r="AT487" s="136"/>
      <c r="AU487" s="136"/>
      <c r="AV487" s="467"/>
      <c r="AW487" s="468"/>
      <c r="AX487" s="480"/>
      <c r="AY487" s="480"/>
      <c r="AZ487" s="497"/>
      <c r="BA487" s="497"/>
      <c r="BB487" s="480"/>
      <c r="BC487" s="468"/>
      <c r="BD487" s="476"/>
      <c r="BE487" s="468"/>
      <c r="BF487" s="476"/>
      <c r="BG487" s="469"/>
      <c r="BH487" s="476"/>
      <c r="BI487" s="469"/>
      <c r="BJ487" s="476"/>
      <c r="BK487" s="468"/>
      <c r="BL487" s="476"/>
      <c r="BM487" s="468"/>
      <c r="BN487" s="476"/>
      <c r="BO487" s="468"/>
      <c r="BP487" s="480"/>
      <c r="BQ487" s="480"/>
      <c r="BR487" s="480"/>
      <c r="BS487" s="480"/>
      <c r="BT487" s="480"/>
      <c r="BU487" s="463"/>
      <c r="BV487" s="465"/>
      <c r="BW487" s="463"/>
      <c r="BX487" s="465"/>
    </row>
    <row r="488" spans="1:76" ht="17" customHeight="1" x14ac:dyDescent="0.35">
      <c r="A488" s="419"/>
      <c r="B488" s="483"/>
      <c r="C488" s="486"/>
      <c r="D488" s="490"/>
      <c r="E488" s="493"/>
      <c r="F488" s="346">
        <v>55</v>
      </c>
      <c r="G488" s="139">
        <f>'Anchor-AI'!L486</f>
        <v>0</v>
      </c>
      <c r="H488" s="140">
        <f>'Anchor-AI'!M486</f>
        <v>0</v>
      </c>
      <c r="I488" s="140">
        <f>'Anchor-AI'!N486</f>
        <v>0</v>
      </c>
      <c r="J488" s="140">
        <f>'Anchor-AI'!O486</f>
        <v>0</v>
      </c>
      <c r="K488" s="140">
        <f>(Summary!$C$58*H488+Summary!$C$59*I488+Summary!$C$60*J488)/Summary!$C$61</f>
        <v>0</v>
      </c>
      <c r="L488" s="140">
        <f>'Anchor-AI'!P486</f>
        <v>0</v>
      </c>
      <c r="M488" s="140">
        <f>'Anchor-AI'!Q486</f>
        <v>0</v>
      </c>
      <c r="N488" s="140">
        <f>'Anchor-AI'!R486</f>
        <v>0</v>
      </c>
      <c r="O488" s="140">
        <f>'Anchor-AI'!S486</f>
        <v>0</v>
      </c>
      <c r="P488" s="140">
        <f>'Anchor-AI'!T486</f>
        <v>0</v>
      </c>
      <c r="Q488" s="140">
        <f>'Anchor-AI'!U486</f>
        <v>0</v>
      </c>
      <c r="R488" s="140">
        <f>'Anchor-AI'!V486</f>
        <v>0</v>
      </c>
      <c r="S488" s="140">
        <f>'Anchor-AI'!W486</f>
        <v>0</v>
      </c>
      <c r="T488" s="140">
        <f>'Anchor-AI'!X486</f>
        <v>0</v>
      </c>
      <c r="U488" s="140">
        <f>10*LOG10(1/((Summary!$C$75/10^(R488/10)+Summary!$C$76/10^(S488/10)+Summary!$C$77/10^(T488/10))/Summary!$C$78))</f>
        <v>0</v>
      </c>
      <c r="V488" s="140">
        <f>'Anchor-AI'!Y486</f>
        <v>0</v>
      </c>
      <c r="W488" s="140">
        <f>'Anchor-AI'!Z486</f>
        <v>0</v>
      </c>
      <c r="X488" s="141">
        <f t="shared" si="32"/>
        <v>0</v>
      </c>
      <c r="Y488" s="133"/>
      <c r="Z488" s="139">
        <f>'Test-AI'!L486</f>
        <v>0</v>
      </c>
      <c r="AA488" s="381">
        <f>'Test-AI'!M486</f>
        <v>0</v>
      </c>
      <c r="AB488" s="381">
        <f>'Test-AI'!N486</f>
        <v>0</v>
      </c>
      <c r="AC488" s="381">
        <f>'Test-AI'!O486</f>
        <v>0</v>
      </c>
      <c r="AD488" s="381">
        <f>(Summary!$C$58*AA488+Summary!$C$59*AB488+Summary!$C$60*AC488)/Summary!$C$61</f>
        <v>0</v>
      </c>
      <c r="AE488" s="381">
        <f>'Test-AI'!P486</f>
        <v>0</v>
      </c>
      <c r="AF488" s="381">
        <f>'Test-AI'!Q486</f>
        <v>0</v>
      </c>
      <c r="AG488" s="381">
        <f>'Test-AI'!R486</f>
        <v>0</v>
      </c>
      <c r="AH488" s="381">
        <f>'Test-AI'!S486</f>
        <v>0</v>
      </c>
      <c r="AI488" s="381">
        <f>'Test-AI'!T486</f>
        <v>0</v>
      </c>
      <c r="AJ488" s="381">
        <f>'Test-AI'!U486</f>
        <v>0</v>
      </c>
      <c r="AK488" s="381">
        <f>'Test-AI'!V486</f>
        <v>0</v>
      </c>
      <c r="AL488" s="381">
        <f>'Test-AI'!W486</f>
        <v>0</v>
      </c>
      <c r="AM488" s="381">
        <f>'Test-AI'!X486</f>
        <v>0</v>
      </c>
      <c r="AN488" s="381">
        <f>10*LOG10(1/((Summary!$C$75/10^(AK488/10)+Summary!$C$76/10^(AL488/10)+Summary!$C$77/10^(AM488/10))/Summary!$C$78))</f>
        <v>0</v>
      </c>
      <c r="AO488" s="140">
        <f>'Test-AI'!Y486</f>
        <v>0</v>
      </c>
      <c r="AP488" s="140">
        <f>'Test-AI'!Z486</f>
        <v>0</v>
      </c>
      <c r="AQ488" s="141">
        <f t="shared" si="33"/>
        <v>0</v>
      </c>
      <c r="AR488" s="142" t="e">
        <f t="shared" si="34"/>
        <v>#DIV/0!</v>
      </c>
      <c r="AS488" s="143" t="e">
        <f t="shared" si="35"/>
        <v>#DIV/0!</v>
      </c>
      <c r="AT488" s="136"/>
      <c r="AU488" s="136"/>
      <c r="AV488" s="467" t="s">
        <v>123</v>
      </c>
      <c r="AW488" s="468" t="e" cm="1">
        <f t="array" ref="AW488">bdRateExtend($G486:$G489,H486:H489,$Z486:$Z489,AA486:AA489)</f>
        <v>#VALUE!</v>
      </c>
      <c r="AX488" s="480"/>
      <c r="AY488" s="480"/>
      <c r="AZ488" s="497"/>
      <c r="BA488" s="497"/>
      <c r="BB488" s="480"/>
      <c r="BC488" s="468" t="e" cm="1">
        <f t="array" ref="BC488">bdRateExtend($G486:$G489,L486:L489,$Z486:$Z489,AE486:AE489)</f>
        <v>#VALUE!</v>
      </c>
      <c r="BD488" s="476"/>
      <c r="BE488" s="468" t="e" cm="1">
        <f t="array" ref="BE488">bdRateExtend($G486:$G489,M486:M489,$Z486:$Z489,AF486:AF489)</f>
        <v>#VALUE!</v>
      </c>
      <c r="BF488" s="476"/>
      <c r="BG488" s="469" t="e" cm="1">
        <f t="array" ref="BG488">bdRateExtend($G486:$G489,N486:N489,$Z486:$Z489,AG486:AG489,"None", FALSE,1)</f>
        <v>#VALUE!</v>
      </c>
      <c r="BH488" s="476"/>
      <c r="BI488" s="469" t="e" cm="1">
        <f t="array" ref="BI488">bdRateExtend($G486:$G489,O486:O489,$Z486:$Z489,AH486:AH489,"None", FALSE,1)</f>
        <v>#VALUE!</v>
      </c>
      <c r="BJ488" s="476"/>
      <c r="BK488" s="468" t="e" cm="1">
        <f t="array" ref="BK488">bdRateExtend($G486:$G489,P486:P489,$Z486:$Z489,AI486:AI489)</f>
        <v>#VALUE!</v>
      </c>
      <c r="BL488" s="476"/>
      <c r="BM488" s="468" t="e" cm="1">
        <f t="array" ref="BM488">bdRateExtend($G486:$G489,Q486:Q489,$Z486:$Z489,AJ486:AJ489)</f>
        <v>#VALUE!</v>
      </c>
      <c r="BN488" s="476"/>
      <c r="BO488" s="468" t="e" cm="1">
        <f t="array" ref="BO488">bdRateExtend($G486:$G489,R486:R489,$Z486:$Z489,AK486:AK489)</f>
        <v>#VALUE!</v>
      </c>
      <c r="BP488" s="480"/>
      <c r="BQ488" s="480"/>
      <c r="BR488" s="480"/>
      <c r="BS488" s="480"/>
      <c r="BT488" s="480"/>
      <c r="BU488" s="463" cm="1">
        <f t="array" ref="BU488">testVMAFRange($G486:$G489,N486:N489,$Z486:$Z489,AG486:AG489)</f>
        <v>0</v>
      </c>
      <c r="BV488" s="465"/>
      <c r="BW488" s="463" cm="1">
        <f t="array" ref="BW488">testVMAFRange($G486:$G489,O486:O489,$Z486:$Z489,AH486:AH489)</f>
        <v>0</v>
      </c>
      <c r="BX488" s="465"/>
    </row>
    <row r="489" spans="1:76" ht="17" customHeight="1" thickBot="1" x14ac:dyDescent="0.4">
      <c r="A489" s="419"/>
      <c r="B489" s="484"/>
      <c r="C489" s="487"/>
      <c r="D489" s="491"/>
      <c r="E489" s="494"/>
      <c r="F489" s="347">
        <v>63</v>
      </c>
      <c r="G489" s="139">
        <f>'Anchor-AI'!L487</f>
        <v>0</v>
      </c>
      <c r="H489" s="140">
        <f>'Anchor-AI'!M487</f>
        <v>0</v>
      </c>
      <c r="I489" s="140">
        <f>'Anchor-AI'!N487</f>
        <v>0</v>
      </c>
      <c r="J489" s="140">
        <f>'Anchor-AI'!O487</f>
        <v>0</v>
      </c>
      <c r="K489" s="140">
        <f>(Summary!$C$58*H489+Summary!$C$59*I489+Summary!$C$60*J489)/Summary!$C$61</f>
        <v>0</v>
      </c>
      <c r="L489" s="140">
        <f>'Anchor-AI'!P487</f>
        <v>0</v>
      </c>
      <c r="M489" s="140">
        <f>'Anchor-AI'!Q487</f>
        <v>0</v>
      </c>
      <c r="N489" s="140">
        <f>'Anchor-AI'!R487</f>
        <v>0</v>
      </c>
      <c r="O489" s="140">
        <f>'Anchor-AI'!S487</f>
        <v>0</v>
      </c>
      <c r="P489" s="140">
        <f>'Anchor-AI'!T487</f>
        <v>0</v>
      </c>
      <c r="Q489" s="140">
        <f>'Anchor-AI'!U487</f>
        <v>0</v>
      </c>
      <c r="R489" s="140">
        <f>'Anchor-AI'!V487</f>
        <v>0</v>
      </c>
      <c r="S489" s="140">
        <f>'Anchor-AI'!W487</f>
        <v>0</v>
      </c>
      <c r="T489" s="140">
        <f>'Anchor-AI'!X487</f>
        <v>0</v>
      </c>
      <c r="U489" s="140">
        <f>10*LOG10(1/((Summary!$C$75/10^(R489/10)+Summary!$C$76/10^(S489/10)+Summary!$C$77/10^(T489/10))/Summary!$C$78))</f>
        <v>0</v>
      </c>
      <c r="V489" s="140">
        <f>'Anchor-AI'!Y487</f>
        <v>0</v>
      </c>
      <c r="W489" s="140">
        <f>'Anchor-AI'!Z487</f>
        <v>0</v>
      </c>
      <c r="X489" s="141">
        <f t="shared" si="32"/>
        <v>0</v>
      </c>
      <c r="Y489" s="151"/>
      <c r="Z489" s="145">
        <f>'Test-AI'!L487</f>
        <v>0</v>
      </c>
      <c r="AA489" s="382">
        <f>'Test-AI'!M487</f>
        <v>0</v>
      </c>
      <c r="AB489" s="382">
        <f>'Test-AI'!N487</f>
        <v>0</v>
      </c>
      <c r="AC489" s="382">
        <f>'Test-AI'!O487</f>
        <v>0</v>
      </c>
      <c r="AD489" s="382">
        <f>(Summary!$C$58*AA489+Summary!$C$59*AB489+Summary!$C$60*AC489)/Summary!$C$61</f>
        <v>0</v>
      </c>
      <c r="AE489" s="382">
        <f>'Test-AI'!P487</f>
        <v>0</v>
      </c>
      <c r="AF489" s="382">
        <f>'Test-AI'!Q487</f>
        <v>0</v>
      </c>
      <c r="AG489" s="382">
        <f>'Test-AI'!R487</f>
        <v>0</v>
      </c>
      <c r="AH489" s="382">
        <f>'Test-AI'!S487</f>
        <v>0</v>
      </c>
      <c r="AI489" s="382">
        <f>'Test-AI'!T487</f>
        <v>0</v>
      </c>
      <c r="AJ489" s="382">
        <f>'Test-AI'!U487</f>
        <v>0</v>
      </c>
      <c r="AK489" s="382">
        <f>'Test-AI'!V487</f>
        <v>0</v>
      </c>
      <c r="AL489" s="382">
        <f>'Test-AI'!W487</f>
        <v>0</v>
      </c>
      <c r="AM489" s="382">
        <f>'Test-AI'!X487</f>
        <v>0</v>
      </c>
      <c r="AN489" s="382">
        <f>10*LOG10(1/((Summary!$C$75/10^(AK489/10)+Summary!$C$76/10^(AL489/10)+Summary!$C$77/10^(AM489/10))/Summary!$C$78))</f>
        <v>0</v>
      </c>
      <c r="AO489" s="386">
        <f>'Test-AI'!Y487</f>
        <v>0</v>
      </c>
      <c r="AP489" s="386">
        <f>'Test-AI'!Z487</f>
        <v>0</v>
      </c>
      <c r="AQ489" s="147">
        <f t="shared" si="33"/>
        <v>0</v>
      </c>
      <c r="AR489" s="148" t="e">
        <f t="shared" si="34"/>
        <v>#DIV/0!</v>
      </c>
      <c r="AS489" s="149" t="e">
        <f t="shared" si="35"/>
        <v>#DIV/0!</v>
      </c>
      <c r="AT489" s="136"/>
      <c r="AU489" s="136"/>
      <c r="AV489" s="470"/>
      <c r="AW489" s="471"/>
      <c r="AX489" s="481"/>
      <c r="AY489" s="481"/>
      <c r="AZ489" s="498"/>
      <c r="BA489" s="498"/>
      <c r="BB489" s="481"/>
      <c r="BC489" s="471"/>
      <c r="BD489" s="477"/>
      <c r="BE489" s="471"/>
      <c r="BF489" s="477"/>
      <c r="BG489" s="472"/>
      <c r="BH489" s="477"/>
      <c r="BI489" s="472"/>
      <c r="BJ489" s="477"/>
      <c r="BK489" s="471"/>
      <c r="BL489" s="477"/>
      <c r="BM489" s="471"/>
      <c r="BN489" s="477"/>
      <c r="BO489" s="471"/>
      <c r="BP489" s="481"/>
      <c r="BQ489" s="481"/>
      <c r="BR489" s="481"/>
      <c r="BS489" s="481"/>
      <c r="BT489" s="481"/>
      <c r="BU489" s="473"/>
      <c r="BV489" s="466"/>
      <c r="BW489" s="473"/>
      <c r="BX489" s="466"/>
    </row>
    <row r="490" spans="1:76" ht="17" customHeight="1" x14ac:dyDescent="0.35">
      <c r="A490" s="419"/>
      <c r="B490" s="482" t="s">
        <v>2</v>
      </c>
      <c r="C490" s="485" t="s">
        <v>325</v>
      </c>
      <c r="D490" s="489">
        <v>30</v>
      </c>
      <c r="E490" s="492">
        <v>8</v>
      </c>
      <c r="F490" s="345">
        <v>23</v>
      </c>
      <c r="G490" s="130">
        <f>'Anchor-AI'!L488</f>
        <v>0</v>
      </c>
      <c r="H490" s="131">
        <f>'Anchor-AI'!M488</f>
        <v>0</v>
      </c>
      <c r="I490" s="131">
        <f>'Anchor-AI'!N488</f>
        <v>0</v>
      </c>
      <c r="J490" s="131">
        <f>'Anchor-AI'!O488</f>
        <v>0</v>
      </c>
      <c r="K490" s="131">
        <f>(Summary!$C$58*H490+Summary!$C$59*I490+Summary!$C$60*J490)/Summary!$C$61</f>
        <v>0</v>
      </c>
      <c r="L490" s="131">
        <f>'Anchor-AI'!P488</f>
        <v>0</v>
      </c>
      <c r="M490" s="131">
        <f>'Anchor-AI'!Q488</f>
        <v>0</v>
      </c>
      <c r="N490" s="131">
        <f>'Anchor-AI'!R488</f>
        <v>0</v>
      </c>
      <c r="O490" s="131">
        <f>'Anchor-AI'!S488</f>
        <v>0</v>
      </c>
      <c r="P490" s="131">
        <f>'Anchor-AI'!T488</f>
        <v>0</v>
      </c>
      <c r="Q490" s="131">
        <f>'Anchor-AI'!U488</f>
        <v>0</v>
      </c>
      <c r="R490" s="131">
        <f>'Anchor-AI'!V488</f>
        <v>0</v>
      </c>
      <c r="S490" s="131">
        <f>'Anchor-AI'!W488</f>
        <v>0</v>
      </c>
      <c r="T490" s="131">
        <f>'Anchor-AI'!X488</f>
        <v>0</v>
      </c>
      <c r="U490" s="131">
        <f>10*LOG10(1/((Summary!$C$75/10^(R490/10)+Summary!$C$76/10^(S490/10)+Summary!$C$77/10^(T490/10))/Summary!$C$78))</f>
        <v>0</v>
      </c>
      <c r="V490" s="131">
        <f>'Anchor-AI'!Y488</f>
        <v>0</v>
      </c>
      <c r="W490" s="131">
        <f>'Anchor-AI'!Z488</f>
        <v>0</v>
      </c>
      <c r="X490" s="132">
        <f t="shared" si="32"/>
        <v>0</v>
      </c>
      <c r="Y490" s="133"/>
      <c r="Z490" s="130">
        <f>'Test-AI'!L488</f>
        <v>0</v>
      </c>
      <c r="AA490" s="380">
        <f>'Test-AI'!M488</f>
        <v>0</v>
      </c>
      <c r="AB490" s="380">
        <f>'Test-AI'!N488</f>
        <v>0</v>
      </c>
      <c r="AC490" s="380">
        <f>'Test-AI'!O488</f>
        <v>0</v>
      </c>
      <c r="AD490" s="380">
        <f>(Summary!$C$58*AA490+Summary!$C$59*AB490+Summary!$C$60*AC490)/Summary!$C$61</f>
        <v>0</v>
      </c>
      <c r="AE490" s="380">
        <f>'Test-AI'!P488</f>
        <v>0</v>
      </c>
      <c r="AF490" s="380">
        <f>'Test-AI'!Q488</f>
        <v>0</v>
      </c>
      <c r="AG490" s="380">
        <f>'Test-AI'!R488</f>
        <v>0</v>
      </c>
      <c r="AH490" s="380">
        <f>'Test-AI'!S488</f>
        <v>0</v>
      </c>
      <c r="AI490" s="380">
        <f>'Test-AI'!T488</f>
        <v>0</v>
      </c>
      <c r="AJ490" s="380">
        <f>'Test-AI'!U488</f>
        <v>0</v>
      </c>
      <c r="AK490" s="380">
        <f>'Test-AI'!V488</f>
        <v>0</v>
      </c>
      <c r="AL490" s="380">
        <f>'Test-AI'!W488</f>
        <v>0</v>
      </c>
      <c r="AM490" s="380">
        <f>'Test-AI'!X488</f>
        <v>0</v>
      </c>
      <c r="AN490" s="380">
        <f>10*LOG10(1/((Summary!$C$75/10^(AK490/10)+Summary!$C$76/10^(AL490/10)+Summary!$C$77/10^(AM490/10))/Summary!$C$78))</f>
        <v>0</v>
      </c>
      <c r="AO490" s="131">
        <f>'Test-AI'!Y488</f>
        <v>0</v>
      </c>
      <c r="AP490" s="131">
        <f>'Test-AI'!Z488</f>
        <v>0</v>
      </c>
      <c r="AQ490" s="132">
        <f t="shared" si="33"/>
        <v>0</v>
      </c>
      <c r="AR490" s="134" t="e">
        <f t="shared" si="34"/>
        <v>#DIV/0!</v>
      </c>
      <c r="AS490" s="135" t="e">
        <f t="shared" si="35"/>
        <v>#DIV/0!</v>
      </c>
      <c r="AT490" s="136"/>
      <c r="AU490" s="136"/>
      <c r="AV490" s="495" t="s">
        <v>121</v>
      </c>
      <c r="AW490" s="478" t="e" cm="1">
        <f t="array" ref="AW490">bdRateExtend($G490:$G493,H490:H493,$Z490:$Z493,AA490:AA493)</f>
        <v>#VALUE!</v>
      </c>
      <c r="AX490" s="479" t="e" cm="1">
        <f t="array" ref="AX490">bdRateExtend($G490:$G495,H490:H495,$Z490:$Z495,AA490:AA495)</f>
        <v>#VALUE!</v>
      </c>
      <c r="AY490" s="479" t="e" cm="1">
        <f t="array" ref="AY490">bdRateExtend($G490:$G495,I490:I495,$Z490:$Z495,AB490:AB495)</f>
        <v>#VALUE!</v>
      </c>
      <c r="AZ490" s="496" t="e" cm="1">
        <f t="array" ref="AZ490">bdRateExtend($G490:$G495,J490:J495,$Z490:$Z495,AC490:AC495)</f>
        <v>#VALUE!</v>
      </c>
      <c r="BA490" s="496" t="e" cm="1">
        <f t="array" ref="BA490">bdRateExtend($G490:$G495,K490:K495,$Z490:$Z495,AD490:AD495)</f>
        <v>#VALUE!</v>
      </c>
      <c r="BB490" s="479" t="e">
        <f>(Summary!$C$89*AX490+Summary!$C$90*AY490+Summary!$C$91*AZ490)/Summary!$C$92</f>
        <v>#VALUE!</v>
      </c>
      <c r="BC490" s="478" t="e" cm="1">
        <f t="array" ref="BC490">bdRateExtend($G490:$G493,L490:L493,$Z490:$Z493,AE490:AE493)</f>
        <v>#VALUE!</v>
      </c>
      <c r="BD490" s="475" t="e" cm="1">
        <f t="array" ref="BD490">bdRateExtend($G490:$G495,L490:L495,$Z490:$Z495,AE490:AE495)</f>
        <v>#VALUE!</v>
      </c>
      <c r="BE490" s="478" t="e" cm="1">
        <f t="array" ref="BE490">bdRateExtend($G490:$G493,M490:M493,$Z490:$Z493,AF490:AF493)</f>
        <v>#VALUE!</v>
      </c>
      <c r="BF490" s="475" t="e" cm="1">
        <f t="array" ref="BF490">bdRateExtend($G490:$G495,M490:M495,$Z490:$Z495,AF490:AF495)</f>
        <v>#VALUE!</v>
      </c>
      <c r="BG490" s="474" t="e" cm="1">
        <f t="array" ref="BG490">bdRateExtend($G490:$G493,N490:N493,$Z490:$Z493,AG490:AG493,"None", FALSE,1)</f>
        <v>#VALUE!</v>
      </c>
      <c r="BH490" s="475" t="e" cm="1">
        <f t="array" ref="BH490">bdRateExtend($G490:$G495,N490:N495,$Z490:$Z495,AG490:AG495,"None", FALSE,1)</f>
        <v>#VALUE!</v>
      </c>
      <c r="BI490" s="474" t="e" cm="1">
        <f t="array" ref="BI490">bdRateExtend($G490:$G493,O490:O493,$Z490:$Z493,AH490:AH493,"None", FALSE,1)</f>
        <v>#VALUE!</v>
      </c>
      <c r="BJ490" s="475" t="e" cm="1">
        <f t="array" ref="BJ490">bdRateExtend($G490:$G495,O490:O495,$Z490:$Z495,AH490:AH495,"None", FALSE,1)</f>
        <v>#VALUE!</v>
      </c>
      <c r="BK490" s="478" t="e" cm="1">
        <f t="array" ref="BK490">bdRateExtend($G490:$G493,P490:P493,$Z490:$Z493,AI490:AI493)</f>
        <v>#VALUE!</v>
      </c>
      <c r="BL490" s="475" t="e" cm="1">
        <f t="array" ref="BL490">bdRateExtend($G490:$G495,P490:P495,$Z490:$Z495,AI490:AI495)</f>
        <v>#VALUE!</v>
      </c>
      <c r="BM490" s="478" t="e" cm="1">
        <f t="array" ref="BM490">bdRateExtend($G490:$G493,Q490:Q493,$Z490:$Z493,AJ490:AJ493)</f>
        <v>#VALUE!</v>
      </c>
      <c r="BN490" s="475" t="e" cm="1">
        <f t="array" ref="BN490">bdRateExtend($G490:$G495,Q490:Q495,$Z490:$Z495,AJ490:AJ495)</f>
        <v>#VALUE!</v>
      </c>
      <c r="BO490" s="478" t="e" cm="1">
        <f t="array" ref="BO490">bdRateExtend($G490:$G493,R490:R493,$Z490:$Z493,AK490:AK493)</f>
        <v>#VALUE!</v>
      </c>
      <c r="BP490" s="479" t="e" cm="1">
        <f t="array" ref="BP490">bdRateExtend($G490:$G495,R490:R495,$Z490:$Z495,AK490:AK495)</f>
        <v>#VALUE!</v>
      </c>
      <c r="BQ490" s="479" t="e" cm="1">
        <f t="array" ref="BQ490">bdRateExtend($G490:$G495,S490:S495,$Z490:$Z495,AL490:AL495)</f>
        <v>#VALUE!</v>
      </c>
      <c r="BR490" s="479" t="e" cm="1">
        <f t="array" ref="BR490">bdRateExtend($G490:$G495,T490:T495,$Z490:$Z495,AM490:AM495)</f>
        <v>#VALUE!</v>
      </c>
      <c r="BS490" s="479" t="e" cm="1">
        <f t="array" ref="BS490">bdRateExtend($G490:$G495,U490:U495,$Z490:$Z495,AN490:AN495)</f>
        <v>#VALUE!</v>
      </c>
      <c r="BT490" s="479" t="e">
        <f>(Summary!$C$103*BP490+Summary!$C$104*BQ490+Summary!$C$105*BR490)/Summary!$C$106</f>
        <v>#VALUE!</v>
      </c>
      <c r="BU490" s="462" cm="1">
        <f t="array" ref="BU490">testVMAFRange($G490:$G493,N490:N493,$Z490:$Z493,AG490:AG493)</f>
        <v>0</v>
      </c>
      <c r="BV490" s="464" cm="1">
        <f t="array" ref="BV490">testVMAFRange($G490:$G495,N490:N495,$Z490:$Z495,AG490:AG495)</f>
        <v>0</v>
      </c>
      <c r="BW490" s="462" cm="1">
        <f t="array" ref="BW490">testVMAFRange($G490:$G493,O490:O493,$Z490:$Z493,AH490:AH493)</f>
        <v>0</v>
      </c>
      <c r="BX490" s="464" cm="1">
        <f t="array" ref="BX490">testVMAFRange($G490:$G495,O490:O495,$Z490:$Z495,AH490:AH495)</f>
        <v>0</v>
      </c>
    </row>
    <row r="491" spans="1:76" ht="17" customHeight="1" x14ac:dyDescent="0.35">
      <c r="A491" s="419"/>
      <c r="B491" s="483"/>
      <c r="C491" s="486"/>
      <c r="D491" s="490"/>
      <c r="E491" s="493"/>
      <c r="F491" s="346">
        <v>31</v>
      </c>
      <c r="G491" s="139">
        <f>'Anchor-AI'!L489</f>
        <v>0</v>
      </c>
      <c r="H491" s="140">
        <f>'Anchor-AI'!M489</f>
        <v>0</v>
      </c>
      <c r="I491" s="140">
        <f>'Anchor-AI'!N489</f>
        <v>0</v>
      </c>
      <c r="J491" s="140">
        <f>'Anchor-AI'!O489</f>
        <v>0</v>
      </c>
      <c r="K491" s="140">
        <f>(Summary!$C$58*H491+Summary!$C$59*I491+Summary!$C$60*J491)/Summary!$C$61</f>
        <v>0</v>
      </c>
      <c r="L491" s="140">
        <f>'Anchor-AI'!P489</f>
        <v>0</v>
      </c>
      <c r="M491" s="140">
        <f>'Anchor-AI'!Q489</f>
        <v>0</v>
      </c>
      <c r="N491" s="140">
        <f>'Anchor-AI'!R489</f>
        <v>0</v>
      </c>
      <c r="O491" s="140">
        <f>'Anchor-AI'!S489</f>
        <v>0</v>
      </c>
      <c r="P491" s="140">
        <f>'Anchor-AI'!T489</f>
        <v>0</v>
      </c>
      <c r="Q491" s="140">
        <f>'Anchor-AI'!U489</f>
        <v>0</v>
      </c>
      <c r="R491" s="140">
        <f>'Anchor-AI'!V489</f>
        <v>0</v>
      </c>
      <c r="S491" s="140">
        <f>'Anchor-AI'!W489</f>
        <v>0</v>
      </c>
      <c r="T491" s="140">
        <f>'Anchor-AI'!X489</f>
        <v>0</v>
      </c>
      <c r="U491" s="140">
        <f>10*LOG10(1/((Summary!$C$75/10^(R491/10)+Summary!$C$76/10^(S491/10)+Summary!$C$77/10^(T491/10))/Summary!$C$78))</f>
        <v>0</v>
      </c>
      <c r="V491" s="140">
        <f>'Anchor-AI'!Y489</f>
        <v>0</v>
      </c>
      <c r="W491" s="140">
        <f>'Anchor-AI'!Z489</f>
        <v>0</v>
      </c>
      <c r="X491" s="141">
        <f t="shared" si="32"/>
        <v>0</v>
      </c>
      <c r="Y491" s="133"/>
      <c r="Z491" s="139">
        <f>'Test-AI'!L489</f>
        <v>0</v>
      </c>
      <c r="AA491" s="381">
        <f>'Test-AI'!M489</f>
        <v>0</v>
      </c>
      <c r="AB491" s="381">
        <f>'Test-AI'!N489</f>
        <v>0</v>
      </c>
      <c r="AC491" s="381">
        <f>'Test-AI'!O489</f>
        <v>0</v>
      </c>
      <c r="AD491" s="381">
        <f>(Summary!$C$58*AA491+Summary!$C$59*AB491+Summary!$C$60*AC491)/Summary!$C$61</f>
        <v>0</v>
      </c>
      <c r="AE491" s="381">
        <f>'Test-AI'!P489</f>
        <v>0</v>
      </c>
      <c r="AF491" s="381">
        <f>'Test-AI'!Q489</f>
        <v>0</v>
      </c>
      <c r="AG491" s="381">
        <f>'Test-AI'!R489</f>
        <v>0</v>
      </c>
      <c r="AH491" s="381">
        <f>'Test-AI'!S489</f>
        <v>0</v>
      </c>
      <c r="AI491" s="381">
        <f>'Test-AI'!T489</f>
        <v>0</v>
      </c>
      <c r="AJ491" s="381">
        <f>'Test-AI'!U489</f>
        <v>0</v>
      </c>
      <c r="AK491" s="381">
        <f>'Test-AI'!V489</f>
        <v>0</v>
      </c>
      <c r="AL491" s="381">
        <f>'Test-AI'!W489</f>
        <v>0</v>
      </c>
      <c r="AM491" s="381">
        <f>'Test-AI'!X489</f>
        <v>0</v>
      </c>
      <c r="AN491" s="381">
        <f>10*LOG10(1/((Summary!$C$75/10^(AK491/10)+Summary!$C$76/10^(AL491/10)+Summary!$C$77/10^(AM491/10))/Summary!$C$78))</f>
        <v>0</v>
      </c>
      <c r="AO491" s="140">
        <f>'Test-AI'!Y489</f>
        <v>0</v>
      </c>
      <c r="AP491" s="140">
        <f>'Test-AI'!Z489</f>
        <v>0</v>
      </c>
      <c r="AQ491" s="141">
        <f t="shared" si="33"/>
        <v>0</v>
      </c>
      <c r="AR491" s="142" t="e">
        <f t="shared" si="34"/>
        <v>#DIV/0!</v>
      </c>
      <c r="AS491" s="143" t="e">
        <f t="shared" si="35"/>
        <v>#DIV/0!</v>
      </c>
      <c r="AT491" s="136"/>
      <c r="AU491" s="136"/>
      <c r="AV491" s="467"/>
      <c r="AW491" s="468"/>
      <c r="AX491" s="480"/>
      <c r="AY491" s="480"/>
      <c r="AZ491" s="497"/>
      <c r="BA491" s="497"/>
      <c r="BB491" s="480"/>
      <c r="BC491" s="468"/>
      <c r="BD491" s="476"/>
      <c r="BE491" s="468"/>
      <c r="BF491" s="476"/>
      <c r="BG491" s="469"/>
      <c r="BH491" s="476"/>
      <c r="BI491" s="469"/>
      <c r="BJ491" s="476"/>
      <c r="BK491" s="468"/>
      <c r="BL491" s="476"/>
      <c r="BM491" s="468"/>
      <c r="BN491" s="476"/>
      <c r="BO491" s="468"/>
      <c r="BP491" s="480"/>
      <c r="BQ491" s="480"/>
      <c r="BR491" s="480"/>
      <c r="BS491" s="480"/>
      <c r="BT491" s="480"/>
      <c r="BU491" s="463"/>
      <c r="BV491" s="465"/>
      <c r="BW491" s="463"/>
      <c r="BX491" s="465"/>
    </row>
    <row r="492" spans="1:76" ht="17" customHeight="1" x14ac:dyDescent="0.35">
      <c r="A492" s="419"/>
      <c r="B492" s="483"/>
      <c r="C492" s="486"/>
      <c r="D492" s="490"/>
      <c r="E492" s="493"/>
      <c r="F492" s="346">
        <v>39</v>
      </c>
      <c r="G492" s="139">
        <f>'Anchor-AI'!L490</f>
        <v>0</v>
      </c>
      <c r="H492" s="140">
        <f>'Anchor-AI'!M490</f>
        <v>0</v>
      </c>
      <c r="I492" s="140">
        <f>'Anchor-AI'!N490</f>
        <v>0</v>
      </c>
      <c r="J492" s="140">
        <f>'Anchor-AI'!O490</f>
        <v>0</v>
      </c>
      <c r="K492" s="140">
        <f>(Summary!$C$58*H492+Summary!$C$59*I492+Summary!$C$60*J492)/Summary!$C$61</f>
        <v>0</v>
      </c>
      <c r="L492" s="140">
        <f>'Anchor-AI'!P490</f>
        <v>0</v>
      </c>
      <c r="M492" s="140">
        <f>'Anchor-AI'!Q490</f>
        <v>0</v>
      </c>
      <c r="N492" s="140">
        <f>'Anchor-AI'!R490</f>
        <v>0</v>
      </c>
      <c r="O492" s="140">
        <f>'Anchor-AI'!S490</f>
        <v>0</v>
      </c>
      <c r="P492" s="140">
        <f>'Anchor-AI'!T490</f>
        <v>0</v>
      </c>
      <c r="Q492" s="140">
        <f>'Anchor-AI'!U490</f>
        <v>0</v>
      </c>
      <c r="R492" s="140">
        <f>'Anchor-AI'!V490</f>
        <v>0</v>
      </c>
      <c r="S492" s="140">
        <f>'Anchor-AI'!W490</f>
        <v>0</v>
      </c>
      <c r="T492" s="140">
        <f>'Anchor-AI'!X490</f>
        <v>0</v>
      </c>
      <c r="U492" s="140">
        <f>10*LOG10(1/((Summary!$C$75/10^(R492/10)+Summary!$C$76/10^(S492/10)+Summary!$C$77/10^(T492/10))/Summary!$C$78))</f>
        <v>0</v>
      </c>
      <c r="V492" s="140">
        <f>'Anchor-AI'!Y490</f>
        <v>0</v>
      </c>
      <c r="W492" s="140">
        <f>'Anchor-AI'!Z490</f>
        <v>0</v>
      </c>
      <c r="X492" s="141">
        <f t="shared" si="32"/>
        <v>0</v>
      </c>
      <c r="Y492" s="133"/>
      <c r="Z492" s="139">
        <f>'Test-AI'!L490</f>
        <v>0</v>
      </c>
      <c r="AA492" s="381">
        <f>'Test-AI'!M490</f>
        <v>0</v>
      </c>
      <c r="AB492" s="381">
        <f>'Test-AI'!N490</f>
        <v>0</v>
      </c>
      <c r="AC492" s="381">
        <f>'Test-AI'!O490</f>
        <v>0</v>
      </c>
      <c r="AD492" s="381">
        <f>(Summary!$C$58*AA492+Summary!$C$59*AB492+Summary!$C$60*AC492)/Summary!$C$61</f>
        <v>0</v>
      </c>
      <c r="AE492" s="381">
        <f>'Test-AI'!P490</f>
        <v>0</v>
      </c>
      <c r="AF492" s="381">
        <f>'Test-AI'!Q490</f>
        <v>0</v>
      </c>
      <c r="AG492" s="381">
        <f>'Test-AI'!R490</f>
        <v>0</v>
      </c>
      <c r="AH492" s="381">
        <f>'Test-AI'!S490</f>
        <v>0</v>
      </c>
      <c r="AI492" s="381">
        <f>'Test-AI'!T490</f>
        <v>0</v>
      </c>
      <c r="AJ492" s="381">
        <f>'Test-AI'!U490</f>
        <v>0</v>
      </c>
      <c r="AK492" s="381">
        <f>'Test-AI'!V490</f>
        <v>0</v>
      </c>
      <c r="AL492" s="381">
        <f>'Test-AI'!W490</f>
        <v>0</v>
      </c>
      <c r="AM492" s="381">
        <f>'Test-AI'!X490</f>
        <v>0</v>
      </c>
      <c r="AN492" s="381">
        <f>10*LOG10(1/((Summary!$C$75/10^(AK492/10)+Summary!$C$76/10^(AL492/10)+Summary!$C$77/10^(AM492/10))/Summary!$C$78))</f>
        <v>0</v>
      </c>
      <c r="AO492" s="140">
        <f>'Test-AI'!Y490</f>
        <v>0</v>
      </c>
      <c r="AP492" s="140">
        <f>'Test-AI'!Z490</f>
        <v>0</v>
      </c>
      <c r="AQ492" s="141">
        <f t="shared" si="33"/>
        <v>0</v>
      </c>
      <c r="AR492" s="142" t="e">
        <f t="shared" si="34"/>
        <v>#DIV/0!</v>
      </c>
      <c r="AS492" s="143" t="e">
        <f t="shared" si="35"/>
        <v>#DIV/0!</v>
      </c>
      <c r="AT492" s="136"/>
      <c r="AU492" s="136"/>
      <c r="AV492" s="467" t="s">
        <v>122</v>
      </c>
      <c r="AW492" s="468" t="e" cm="1">
        <f t="array" ref="AW492">bdRateExtend($G491:$G494,H491:H494,$Z491:$Z494,AA491:AA494)</f>
        <v>#VALUE!</v>
      </c>
      <c r="AX492" s="480"/>
      <c r="AY492" s="480"/>
      <c r="AZ492" s="497"/>
      <c r="BA492" s="497"/>
      <c r="BB492" s="480"/>
      <c r="BC492" s="468" t="e" cm="1">
        <f t="array" ref="BC492">bdRateExtend($G491:$G494,L491:L494,$Z491:$Z494,AE491:AE494)</f>
        <v>#VALUE!</v>
      </c>
      <c r="BD492" s="476"/>
      <c r="BE492" s="468" t="e" cm="1">
        <f t="array" ref="BE492">bdRateExtend($G491:$G494,M491:M494,$Z491:$Z494,AF491:AF494)</f>
        <v>#VALUE!</v>
      </c>
      <c r="BF492" s="476"/>
      <c r="BG492" s="469" t="e" cm="1">
        <f t="array" ref="BG492">bdRateExtend($G491:$G494,N491:N494,$Z491:$Z494,AG491:AG494,"None", FALSE,1)</f>
        <v>#VALUE!</v>
      </c>
      <c r="BH492" s="476"/>
      <c r="BI492" s="469" t="e" cm="1">
        <f t="array" ref="BI492">bdRateExtend($G491:$G494,O491:O494,$Z491:$Z494,AH491:AH494,"None", FALSE,1)</f>
        <v>#VALUE!</v>
      </c>
      <c r="BJ492" s="476"/>
      <c r="BK492" s="468" t="e" cm="1">
        <f t="array" ref="BK492">bdRateExtend($G491:$G494,P491:P494,$Z491:$Z494,AI491:AI494)</f>
        <v>#VALUE!</v>
      </c>
      <c r="BL492" s="476"/>
      <c r="BM492" s="468" t="e" cm="1">
        <f t="array" ref="BM492">bdRateExtend($G491:$G494,Q491:Q494,$Z491:$Z494,AJ491:AJ494)</f>
        <v>#VALUE!</v>
      </c>
      <c r="BN492" s="476"/>
      <c r="BO492" s="468" t="e" cm="1">
        <f t="array" ref="BO492">bdRateExtend($G491:$G494,R491:R494,$Z491:$Z494,AK491:AK494)</f>
        <v>#VALUE!</v>
      </c>
      <c r="BP492" s="480"/>
      <c r="BQ492" s="480"/>
      <c r="BR492" s="480"/>
      <c r="BS492" s="480"/>
      <c r="BT492" s="480"/>
      <c r="BU492" s="463" cm="1">
        <f t="array" ref="BU492">testVMAFRange($G491:$G494,N491:N494,$Z491:$Z494,AG491:AG494)</f>
        <v>0</v>
      </c>
      <c r="BV492" s="465"/>
      <c r="BW492" s="463" cm="1">
        <f t="array" ref="BW492">testVMAFRange($G491:$G494,O491:O494,$Z491:$Z494,AH491:AH494)</f>
        <v>0</v>
      </c>
      <c r="BX492" s="465"/>
    </row>
    <row r="493" spans="1:76" ht="17" customHeight="1" x14ac:dyDescent="0.35">
      <c r="A493" s="419"/>
      <c r="B493" s="483"/>
      <c r="C493" s="486"/>
      <c r="D493" s="490"/>
      <c r="E493" s="493"/>
      <c r="F493" s="346">
        <v>47</v>
      </c>
      <c r="G493" s="139">
        <f>'Anchor-AI'!L491</f>
        <v>0</v>
      </c>
      <c r="H493" s="140">
        <f>'Anchor-AI'!M491</f>
        <v>0</v>
      </c>
      <c r="I493" s="140">
        <f>'Anchor-AI'!N491</f>
        <v>0</v>
      </c>
      <c r="J493" s="140">
        <f>'Anchor-AI'!O491</f>
        <v>0</v>
      </c>
      <c r="K493" s="140">
        <f>(Summary!$C$58*H493+Summary!$C$59*I493+Summary!$C$60*J493)/Summary!$C$61</f>
        <v>0</v>
      </c>
      <c r="L493" s="140">
        <f>'Anchor-AI'!P491</f>
        <v>0</v>
      </c>
      <c r="M493" s="140">
        <f>'Anchor-AI'!Q491</f>
        <v>0</v>
      </c>
      <c r="N493" s="140">
        <f>'Anchor-AI'!R491</f>
        <v>0</v>
      </c>
      <c r="O493" s="140">
        <f>'Anchor-AI'!S491</f>
        <v>0</v>
      </c>
      <c r="P493" s="140">
        <f>'Anchor-AI'!T491</f>
        <v>0</v>
      </c>
      <c r="Q493" s="140">
        <f>'Anchor-AI'!U491</f>
        <v>0</v>
      </c>
      <c r="R493" s="140">
        <f>'Anchor-AI'!V491</f>
        <v>0</v>
      </c>
      <c r="S493" s="140">
        <f>'Anchor-AI'!W491</f>
        <v>0</v>
      </c>
      <c r="T493" s="140">
        <f>'Anchor-AI'!X491</f>
        <v>0</v>
      </c>
      <c r="U493" s="140">
        <f>10*LOG10(1/((Summary!$C$75/10^(R493/10)+Summary!$C$76/10^(S493/10)+Summary!$C$77/10^(T493/10))/Summary!$C$78))</f>
        <v>0</v>
      </c>
      <c r="V493" s="140">
        <f>'Anchor-AI'!Y491</f>
        <v>0</v>
      </c>
      <c r="W493" s="140">
        <f>'Anchor-AI'!Z491</f>
        <v>0</v>
      </c>
      <c r="X493" s="141">
        <f t="shared" si="32"/>
        <v>0</v>
      </c>
      <c r="Y493" s="133"/>
      <c r="Z493" s="139">
        <f>'Test-AI'!L491</f>
        <v>0</v>
      </c>
      <c r="AA493" s="381">
        <f>'Test-AI'!M491</f>
        <v>0</v>
      </c>
      <c r="AB493" s="381">
        <f>'Test-AI'!N491</f>
        <v>0</v>
      </c>
      <c r="AC493" s="381">
        <f>'Test-AI'!O491</f>
        <v>0</v>
      </c>
      <c r="AD493" s="381">
        <f>(Summary!$C$58*AA493+Summary!$C$59*AB493+Summary!$C$60*AC493)/Summary!$C$61</f>
        <v>0</v>
      </c>
      <c r="AE493" s="381">
        <f>'Test-AI'!P491</f>
        <v>0</v>
      </c>
      <c r="AF493" s="381">
        <f>'Test-AI'!Q491</f>
        <v>0</v>
      </c>
      <c r="AG493" s="381">
        <f>'Test-AI'!R491</f>
        <v>0</v>
      </c>
      <c r="AH493" s="381">
        <f>'Test-AI'!S491</f>
        <v>0</v>
      </c>
      <c r="AI493" s="381">
        <f>'Test-AI'!T491</f>
        <v>0</v>
      </c>
      <c r="AJ493" s="381">
        <f>'Test-AI'!U491</f>
        <v>0</v>
      </c>
      <c r="AK493" s="381">
        <f>'Test-AI'!V491</f>
        <v>0</v>
      </c>
      <c r="AL493" s="381">
        <f>'Test-AI'!W491</f>
        <v>0</v>
      </c>
      <c r="AM493" s="381">
        <f>'Test-AI'!X491</f>
        <v>0</v>
      </c>
      <c r="AN493" s="381">
        <f>10*LOG10(1/((Summary!$C$75/10^(AK493/10)+Summary!$C$76/10^(AL493/10)+Summary!$C$77/10^(AM493/10))/Summary!$C$78))</f>
        <v>0</v>
      </c>
      <c r="AO493" s="140">
        <f>'Test-AI'!Y491</f>
        <v>0</v>
      </c>
      <c r="AP493" s="140">
        <f>'Test-AI'!Z491</f>
        <v>0</v>
      </c>
      <c r="AQ493" s="141">
        <f t="shared" si="33"/>
        <v>0</v>
      </c>
      <c r="AR493" s="142" t="e">
        <f t="shared" si="34"/>
        <v>#DIV/0!</v>
      </c>
      <c r="AS493" s="143" t="e">
        <f t="shared" si="35"/>
        <v>#DIV/0!</v>
      </c>
      <c r="AT493" s="136"/>
      <c r="AU493" s="136"/>
      <c r="AV493" s="467"/>
      <c r="AW493" s="468"/>
      <c r="AX493" s="480"/>
      <c r="AY493" s="480"/>
      <c r="AZ493" s="497"/>
      <c r="BA493" s="497"/>
      <c r="BB493" s="480"/>
      <c r="BC493" s="468"/>
      <c r="BD493" s="476"/>
      <c r="BE493" s="468"/>
      <c r="BF493" s="476"/>
      <c r="BG493" s="469"/>
      <c r="BH493" s="476"/>
      <c r="BI493" s="469"/>
      <c r="BJ493" s="476"/>
      <c r="BK493" s="468"/>
      <c r="BL493" s="476"/>
      <c r="BM493" s="468"/>
      <c r="BN493" s="476"/>
      <c r="BO493" s="468"/>
      <c r="BP493" s="480"/>
      <c r="BQ493" s="480"/>
      <c r="BR493" s="480"/>
      <c r="BS493" s="480"/>
      <c r="BT493" s="480"/>
      <c r="BU493" s="463"/>
      <c r="BV493" s="465"/>
      <c r="BW493" s="463"/>
      <c r="BX493" s="465"/>
    </row>
    <row r="494" spans="1:76" ht="17" customHeight="1" x14ac:dyDescent="0.35">
      <c r="A494" s="419"/>
      <c r="B494" s="483"/>
      <c r="C494" s="486"/>
      <c r="D494" s="490"/>
      <c r="E494" s="493"/>
      <c r="F494" s="346">
        <v>55</v>
      </c>
      <c r="G494" s="139">
        <f>'Anchor-AI'!L492</f>
        <v>0</v>
      </c>
      <c r="H494" s="140">
        <f>'Anchor-AI'!M492</f>
        <v>0</v>
      </c>
      <c r="I494" s="140">
        <f>'Anchor-AI'!N492</f>
        <v>0</v>
      </c>
      <c r="J494" s="140">
        <f>'Anchor-AI'!O492</f>
        <v>0</v>
      </c>
      <c r="K494" s="140">
        <f>(Summary!$C$58*H494+Summary!$C$59*I494+Summary!$C$60*J494)/Summary!$C$61</f>
        <v>0</v>
      </c>
      <c r="L494" s="140">
        <f>'Anchor-AI'!P492</f>
        <v>0</v>
      </c>
      <c r="M494" s="140">
        <f>'Anchor-AI'!Q492</f>
        <v>0</v>
      </c>
      <c r="N494" s="140">
        <f>'Anchor-AI'!R492</f>
        <v>0</v>
      </c>
      <c r="O494" s="140">
        <f>'Anchor-AI'!S492</f>
        <v>0</v>
      </c>
      <c r="P494" s="140">
        <f>'Anchor-AI'!T492</f>
        <v>0</v>
      </c>
      <c r="Q494" s="140">
        <f>'Anchor-AI'!U492</f>
        <v>0</v>
      </c>
      <c r="R494" s="140">
        <f>'Anchor-AI'!V492</f>
        <v>0</v>
      </c>
      <c r="S494" s="140">
        <f>'Anchor-AI'!W492</f>
        <v>0</v>
      </c>
      <c r="T494" s="140">
        <f>'Anchor-AI'!X492</f>
        <v>0</v>
      </c>
      <c r="U494" s="140">
        <f>10*LOG10(1/((Summary!$C$75/10^(R494/10)+Summary!$C$76/10^(S494/10)+Summary!$C$77/10^(T494/10))/Summary!$C$78))</f>
        <v>0</v>
      </c>
      <c r="V494" s="140">
        <f>'Anchor-AI'!Y492</f>
        <v>0</v>
      </c>
      <c r="W494" s="140">
        <f>'Anchor-AI'!Z492</f>
        <v>0</v>
      </c>
      <c r="X494" s="141">
        <f t="shared" ref="X494:X501" si="36">V494/3600</f>
        <v>0</v>
      </c>
      <c r="Y494" s="133"/>
      <c r="Z494" s="139">
        <f>'Test-AI'!L492</f>
        <v>0</v>
      </c>
      <c r="AA494" s="381">
        <f>'Test-AI'!M492</f>
        <v>0</v>
      </c>
      <c r="AB494" s="381">
        <f>'Test-AI'!N492</f>
        <v>0</v>
      </c>
      <c r="AC494" s="381">
        <f>'Test-AI'!O492</f>
        <v>0</v>
      </c>
      <c r="AD494" s="381">
        <f>(Summary!$C$58*AA494+Summary!$C$59*AB494+Summary!$C$60*AC494)/Summary!$C$61</f>
        <v>0</v>
      </c>
      <c r="AE494" s="381">
        <f>'Test-AI'!P492</f>
        <v>0</v>
      </c>
      <c r="AF494" s="381">
        <f>'Test-AI'!Q492</f>
        <v>0</v>
      </c>
      <c r="AG494" s="381">
        <f>'Test-AI'!R492</f>
        <v>0</v>
      </c>
      <c r="AH494" s="381">
        <f>'Test-AI'!S492</f>
        <v>0</v>
      </c>
      <c r="AI494" s="381">
        <f>'Test-AI'!T492</f>
        <v>0</v>
      </c>
      <c r="AJ494" s="381">
        <f>'Test-AI'!U492</f>
        <v>0</v>
      </c>
      <c r="AK494" s="381">
        <f>'Test-AI'!V492</f>
        <v>0</v>
      </c>
      <c r="AL494" s="381">
        <f>'Test-AI'!W492</f>
        <v>0</v>
      </c>
      <c r="AM494" s="381">
        <f>'Test-AI'!X492</f>
        <v>0</v>
      </c>
      <c r="AN494" s="381">
        <f>10*LOG10(1/((Summary!$C$75/10^(AK494/10)+Summary!$C$76/10^(AL494/10)+Summary!$C$77/10^(AM494/10))/Summary!$C$78))</f>
        <v>0</v>
      </c>
      <c r="AO494" s="140">
        <f>'Test-AI'!Y492</f>
        <v>0</v>
      </c>
      <c r="AP494" s="140">
        <f>'Test-AI'!Z492</f>
        <v>0</v>
      </c>
      <c r="AQ494" s="141">
        <f t="shared" ref="AQ494:AQ501" si="37">AO494/3600</f>
        <v>0</v>
      </c>
      <c r="AR494" s="142" t="e">
        <f t="shared" ref="AR494:AR501" si="38">AO494/V494</f>
        <v>#DIV/0!</v>
      </c>
      <c r="AS494" s="143" t="e">
        <f t="shared" ref="AS494:AS501" si="39">AP494/W494</f>
        <v>#DIV/0!</v>
      </c>
      <c r="AT494" s="136"/>
      <c r="AU494" s="136"/>
      <c r="AV494" s="467" t="s">
        <v>123</v>
      </c>
      <c r="AW494" s="468" t="e" cm="1">
        <f t="array" ref="AW494">bdRateExtend($G492:$G495,H492:H495,$Z492:$Z495,AA492:AA495)</f>
        <v>#VALUE!</v>
      </c>
      <c r="AX494" s="480"/>
      <c r="AY494" s="480"/>
      <c r="AZ494" s="497"/>
      <c r="BA494" s="497"/>
      <c r="BB494" s="480"/>
      <c r="BC494" s="468" t="e" cm="1">
        <f t="array" ref="BC494">bdRateExtend($G492:$G495,L492:L495,$Z492:$Z495,AE492:AE495)</f>
        <v>#VALUE!</v>
      </c>
      <c r="BD494" s="476"/>
      <c r="BE494" s="468" t="e" cm="1">
        <f t="array" ref="BE494">bdRateExtend($G492:$G495,M492:M495,$Z492:$Z495,AF492:AF495)</f>
        <v>#VALUE!</v>
      </c>
      <c r="BF494" s="476"/>
      <c r="BG494" s="469" t="e" cm="1">
        <f t="array" ref="BG494">bdRateExtend($G492:$G495,N492:N495,$Z492:$Z495,AG492:AG495,"None", FALSE,1)</f>
        <v>#VALUE!</v>
      </c>
      <c r="BH494" s="476"/>
      <c r="BI494" s="469" t="e" cm="1">
        <f t="array" ref="BI494">bdRateExtend($G492:$G495,O492:O495,$Z492:$Z495,AH492:AH495,"None", FALSE,1)</f>
        <v>#VALUE!</v>
      </c>
      <c r="BJ494" s="476"/>
      <c r="BK494" s="468" t="e" cm="1">
        <f t="array" ref="BK494">bdRateExtend($G492:$G495,P492:P495,$Z492:$Z495,AI492:AI495)</f>
        <v>#VALUE!</v>
      </c>
      <c r="BL494" s="476"/>
      <c r="BM494" s="468" t="e" cm="1">
        <f t="array" ref="BM494">bdRateExtend($G492:$G495,Q492:Q495,$Z492:$Z495,AJ492:AJ495)</f>
        <v>#VALUE!</v>
      </c>
      <c r="BN494" s="476"/>
      <c r="BO494" s="468" t="e" cm="1">
        <f t="array" ref="BO494">bdRateExtend($G492:$G495,R492:R495,$Z492:$Z495,AK492:AK495)</f>
        <v>#VALUE!</v>
      </c>
      <c r="BP494" s="480"/>
      <c r="BQ494" s="480"/>
      <c r="BR494" s="480"/>
      <c r="BS494" s="480"/>
      <c r="BT494" s="480"/>
      <c r="BU494" s="463" cm="1">
        <f t="array" ref="BU494">testVMAFRange($G492:$G495,N492:N495,$Z492:$Z495,AG492:AG495)</f>
        <v>0</v>
      </c>
      <c r="BV494" s="465"/>
      <c r="BW494" s="463" cm="1">
        <f t="array" ref="BW494">testVMAFRange($G492:$G495,O492:O495,$Z492:$Z495,AH492:AH495)</f>
        <v>0</v>
      </c>
      <c r="BX494" s="465"/>
    </row>
    <row r="495" spans="1:76" ht="17" customHeight="1" thickBot="1" x14ac:dyDescent="0.4">
      <c r="A495" s="419"/>
      <c r="B495" s="484"/>
      <c r="C495" s="487"/>
      <c r="D495" s="491"/>
      <c r="E495" s="494"/>
      <c r="F495" s="347">
        <v>63</v>
      </c>
      <c r="G495" s="145">
        <f>'Anchor-AI'!L493</f>
        <v>0</v>
      </c>
      <c r="H495" s="146">
        <f>'Anchor-AI'!M493</f>
        <v>0</v>
      </c>
      <c r="I495" s="146">
        <f>'Anchor-AI'!N493</f>
        <v>0</v>
      </c>
      <c r="J495" s="146">
        <f>'Anchor-AI'!O493</f>
        <v>0</v>
      </c>
      <c r="K495" s="146">
        <f>(Summary!$C$58*H495+Summary!$C$59*I495+Summary!$C$60*J495)/Summary!$C$61</f>
        <v>0</v>
      </c>
      <c r="L495" s="146">
        <f>'Anchor-AI'!P493</f>
        <v>0</v>
      </c>
      <c r="M495" s="146">
        <f>'Anchor-AI'!Q493</f>
        <v>0</v>
      </c>
      <c r="N495" s="146">
        <f>'Anchor-AI'!R493</f>
        <v>0</v>
      </c>
      <c r="O495" s="146">
        <f>'Anchor-AI'!S493</f>
        <v>0</v>
      </c>
      <c r="P495" s="146">
        <f>'Anchor-AI'!T493</f>
        <v>0</v>
      </c>
      <c r="Q495" s="146">
        <f>'Anchor-AI'!U493</f>
        <v>0</v>
      </c>
      <c r="R495" s="146">
        <f>'Anchor-AI'!V493</f>
        <v>0</v>
      </c>
      <c r="S495" s="146">
        <f>'Anchor-AI'!W493</f>
        <v>0</v>
      </c>
      <c r="T495" s="146">
        <f>'Anchor-AI'!X493</f>
        <v>0</v>
      </c>
      <c r="U495" s="146">
        <f>10*LOG10(1/((Summary!$C$75/10^(R495/10)+Summary!$C$76/10^(S495/10)+Summary!$C$77/10^(T495/10))/Summary!$C$78))</f>
        <v>0</v>
      </c>
      <c r="V495" s="146">
        <f>'Anchor-AI'!Y493</f>
        <v>0</v>
      </c>
      <c r="W495" s="146">
        <f>'Anchor-AI'!Z493</f>
        <v>0</v>
      </c>
      <c r="X495" s="147">
        <f t="shared" si="36"/>
        <v>0</v>
      </c>
      <c r="Y495" s="151"/>
      <c r="Z495" s="145">
        <f>'Test-AI'!L493</f>
        <v>0</v>
      </c>
      <c r="AA495" s="382">
        <f>'Test-AI'!M493</f>
        <v>0</v>
      </c>
      <c r="AB495" s="382">
        <f>'Test-AI'!N493</f>
        <v>0</v>
      </c>
      <c r="AC495" s="382">
        <f>'Test-AI'!O493</f>
        <v>0</v>
      </c>
      <c r="AD495" s="382">
        <f>(Summary!$C$58*AA495+Summary!$C$59*AB495+Summary!$C$60*AC495)/Summary!$C$61</f>
        <v>0</v>
      </c>
      <c r="AE495" s="382">
        <f>'Test-AI'!P493</f>
        <v>0</v>
      </c>
      <c r="AF495" s="382">
        <f>'Test-AI'!Q493</f>
        <v>0</v>
      </c>
      <c r="AG495" s="382">
        <f>'Test-AI'!R493</f>
        <v>0</v>
      </c>
      <c r="AH495" s="382">
        <f>'Test-AI'!S493</f>
        <v>0</v>
      </c>
      <c r="AI495" s="382">
        <f>'Test-AI'!T493</f>
        <v>0</v>
      </c>
      <c r="AJ495" s="382">
        <f>'Test-AI'!U493</f>
        <v>0</v>
      </c>
      <c r="AK495" s="382">
        <f>'Test-AI'!V493</f>
        <v>0</v>
      </c>
      <c r="AL495" s="382">
        <f>'Test-AI'!W493</f>
        <v>0</v>
      </c>
      <c r="AM495" s="382">
        <f>'Test-AI'!X493</f>
        <v>0</v>
      </c>
      <c r="AN495" s="382">
        <f>10*LOG10(1/((Summary!$C$75/10^(AK495/10)+Summary!$C$76/10^(AL495/10)+Summary!$C$77/10^(AM495/10))/Summary!$C$78))</f>
        <v>0</v>
      </c>
      <c r="AO495" s="386">
        <f>'Test-AI'!Y493</f>
        <v>0</v>
      </c>
      <c r="AP495" s="386">
        <f>'Test-AI'!Z493</f>
        <v>0</v>
      </c>
      <c r="AQ495" s="147">
        <f t="shared" si="37"/>
        <v>0</v>
      </c>
      <c r="AR495" s="148" t="e">
        <f t="shared" si="38"/>
        <v>#DIV/0!</v>
      </c>
      <c r="AS495" s="149" t="e">
        <f t="shared" si="39"/>
        <v>#DIV/0!</v>
      </c>
      <c r="AT495" s="136"/>
      <c r="AU495" s="136"/>
      <c r="AV495" s="470"/>
      <c r="AW495" s="471"/>
      <c r="AX495" s="481"/>
      <c r="AY495" s="481"/>
      <c r="AZ495" s="498"/>
      <c r="BA495" s="498"/>
      <c r="BB495" s="481"/>
      <c r="BC495" s="471"/>
      <c r="BD495" s="477"/>
      <c r="BE495" s="471"/>
      <c r="BF495" s="477"/>
      <c r="BG495" s="472"/>
      <c r="BH495" s="477"/>
      <c r="BI495" s="472"/>
      <c r="BJ495" s="477"/>
      <c r="BK495" s="471"/>
      <c r="BL495" s="477"/>
      <c r="BM495" s="471"/>
      <c r="BN495" s="477"/>
      <c r="BO495" s="471"/>
      <c r="BP495" s="481"/>
      <c r="BQ495" s="481"/>
      <c r="BR495" s="481"/>
      <c r="BS495" s="481"/>
      <c r="BT495" s="481"/>
      <c r="BU495" s="473"/>
      <c r="BV495" s="466"/>
      <c r="BW495" s="473"/>
      <c r="BX495" s="466"/>
    </row>
    <row r="496" spans="1:76" ht="17" customHeight="1" x14ac:dyDescent="0.35">
      <c r="A496" s="419"/>
      <c r="B496" s="482" t="s">
        <v>2</v>
      </c>
      <c r="C496" s="485" t="s">
        <v>326</v>
      </c>
      <c r="D496" s="489">
        <v>25</v>
      </c>
      <c r="E496" s="492">
        <v>8</v>
      </c>
      <c r="F496" s="345">
        <v>23</v>
      </c>
      <c r="G496" s="130">
        <f>'Anchor-AI'!L494</f>
        <v>0</v>
      </c>
      <c r="H496" s="131">
        <f>'Anchor-AI'!M494</f>
        <v>0</v>
      </c>
      <c r="I496" s="131">
        <f>'Anchor-AI'!N494</f>
        <v>0</v>
      </c>
      <c r="J496" s="131">
        <f>'Anchor-AI'!O494</f>
        <v>0</v>
      </c>
      <c r="K496" s="131">
        <f>(Summary!$C$58*H496+Summary!$C$59*I496+Summary!$C$60*J496)/Summary!$C$61</f>
        <v>0</v>
      </c>
      <c r="L496" s="131">
        <f>'Anchor-AI'!P494</f>
        <v>0</v>
      </c>
      <c r="M496" s="131">
        <f>'Anchor-AI'!Q494</f>
        <v>0</v>
      </c>
      <c r="N496" s="131">
        <f>'Anchor-AI'!R494</f>
        <v>0</v>
      </c>
      <c r="O496" s="131">
        <f>'Anchor-AI'!S494</f>
        <v>0</v>
      </c>
      <c r="P496" s="131">
        <f>'Anchor-AI'!T494</f>
        <v>0</v>
      </c>
      <c r="Q496" s="131">
        <f>'Anchor-AI'!U494</f>
        <v>0</v>
      </c>
      <c r="R496" s="131">
        <f>'Anchor-AI'!V494</f>
        <v>0</v>
      </c>
      <c r="S496" s="131">
        <f>'Anchor-AI'!W494</f>
        <v>0</v>
      </c>
      <c r="T496" s="131">
        <f>'Anchor-AI'!X494</f>
        <v>0</v>
      </c>
      <c r="U496" s="131">
        <f>10*LOG10(1/((Summary!$C$75/10^(R496/10)+Summary!$C$76/10^(S496/10)+Summary!$C$77/10^(T496/10))/Summary!$C$78))</f>
        <v>0</v>
      </c>
      <c r="V496" s="131">
        <f>'Anchor-AI'!Y494</f>
        <v>0</v>
      </c>
      <c r="W496" s="131">
        <f>'Anchor-AI'!Z494</f>
        <v>0</v>
      </c>
      <c r="X496" s="132">
        <f t="shared" si="36"/>
        <v>0</v>
      </c>
      <c r="Y496" s="133"/>
      <c r="Z496" s="130">
        <f>'Test-AI'!L494</f>
        <v>0</v>
      </c>
      <c r="AA496" s="380">
        <f>'Test-AI'!M494</f>
        <v>0</v>
      </c>
      <c r="AB496" s="380">
        <f>'Test-AI'!N494</f>
        <v>0</v>
      </c>
      <c r="AC496" s="380">
        <f>'Test-AI'!O494</f>
        <v>0</v>
      </c>
      <c r="AD496" s="380">
        <f>(Summary!$C$58*AA496+Summary!$C$59*AB496+Summary!$C$60*AC496)/Summary!$C$61</f>
        <v>0</v>
      </c>
      <c r="AE496" s="380">
        <f>'Test-AI'!P494</f>
        <v>0</v>
      </c>
      <c r="AF496" s="380">
        <f>'Test-AI'!Q494</f>
        <v>0</v>
      </c>
      <c r="AG496" s="380">
        <f>'Test-AI'!R494</f>
        <v>0</v>
      </c>
      <c r="AH496" s="380">
        <f>'Test-AI'!S494</f>
        <v>0</v>
      </c>
      <c r="AI496" s="380">
        <f>'Test-AI'!T494</f>
        <v>0</v>
      </c>
      <c r="AJ496" s="380">
        <f>'Test-AI'!U494</f>
        <v>0</v>
      </c>
      <c r="AK496" s="380">
        <f>'Test-AI'!V494</f>
        <v>0</v>
      </c>
      <c r="AL496" s="380">
        <f>'Test-AI'!W494</f>
        <v>0</v>
      </c>
      <c r="AM496" s="380">
        <f>'Test-AI'!X494</f>
        <v>0</v>
      </c>
      <c r="AN496" s="380">
        <f>10*LOG10(1/((Summary!$C$75/10^(AK496/10)+Summary!$C$76/10^(AL496/10)+Summary!$C$77/10^(AM496/10))/Summary!$C$78))</f>
        <v>0</v>
      </c>
      <c r="AO496" s="131">
        <f>'Test-AI'!Y494</f>
        <v>0</v>
      </c>
      <c r="AP496" s="131">
        <f>'Test-AI'!Z494</f>
        <v>0</v>
      </c>
      <c r="AQ496" s="132">
        <f t="shared" si="37"/>
        <v>0</v>
      </c>
      <c r="AR496" s="134" t="e">
        <f t="shared" si="38"/>
        <v>#DIV/0!</v>
      </c>
      <c r="AS496" s="135" t="e">
        <f t="shared" si="39"/>
        <v>#DIV/0!</v>
      </c>
      <c r="AT496" s="136"/>
      <c r="AU496" s="136"/>
      <c r="AV496" s="495" t="s">
        <v>121</v>
      </c>
      <c r="AW496" s="478" t="e" cm="1">
        <f t="array" ref="AW496">bdRateExtend($G496:$G499,H496:H499,$Z496:$Z499,AA496:AA499)</f>
        <v>#VALUE!</v>
      </c>
      <c r="AX496" s="479" t="e" cm="1">
        <f t="array" ref="AX496">bdRateExtend($G496:$G501,H496:H501,$Z496:$Z501,AA496:AA501)</f>
        <v>#VALUE!</v>
      </c>
      <c r="AY496" s="479" t="e" cm="1">
        <f t="array" ref="AY496">bdRateExtend($G496:$G501,I496:I501,$Z496:$Z501,AB496:AB501)</f>
        <v>#VALUE!</v>
      </c>
      <c r="AZ496" s="496" t="e" cm="1">
        <f t="array" ref="AZ496">bdRateExtend($G496:$G501,J496:J501,$Z496:$Z501,AC496:AC501)</f>
        <v>#VALUE!</v>
      </c>
      <c r="BA496" s="496" t="e" cm="1">
        <f t="array" ref="BA496">bdRateExtend($G496:$G501,K496:K501,$Z496:$Z501,AD496:AD501)</f>
        <v>#VALUE!</v>
      </c>
      <c r="BB496" s="479" t="e">
        <f>(Summary!$C$89*AX496+Summary!$C$90*AY496+Summary!$C$91*AZ496)/Summary!$C$92</f>
        <v>#VALUE!</v>
      </c>
      <c r="BC496" s="478" t="e" cm="1">
        <f t="array" ref="BC496">bdRateExtend($G496:$G499,L496:L499,$Z496:$Z499,AE496:AE499)</f>
        <v>#VALUE!</v>
      </c>
      <c r="BD496" s="475" t="e" cm="1">
        <f t="array" ref="BD496">bdRateExtend($G496:$G501,L496:L501,$Z496:$Z501,AE496:AE501)</f>
        <v>#VALUE!</v>
      </c>
      <c r="BE496" s="478" t="e" cm="1">
        <f t="array" ref="BE496">bdRateExtend($G496:$G499,M496:M499,$Z496:$Z499,AF496:AF499)</f>
        <v>#VALUE!</v>
      </c>
      <c r="BF496" s="475" t="e" cm="1">
        <f t="array" ref="BF496">bdRateExtend($G496:$G501,M496:M501,$Z496:$Z501,AF496:AF501)</f>
        <v>#VALUE!</v>
      </c>
      <c r="BG496" s="474" t="e" cm="1">
        <f t="array" ref="BG496">bdRateExtend($G496:$G499,N496:N499,$Z496:$Z499,AG496:AG499,"None", FALSE,1)</f>
        <v>#VALUE!</v>
      </c>
      <c r="BH496" s="475" t="e" cm="1">
        <f t="array" ref="BH496">bdRateExtend($G496:$G501,N496:N501,$Z496:$Z501,AG496:AG501,"None", FALSE,1)</f>
        <v>#VALUE!</v>
      </c>
      <c r="BI496" s="474" t="e" cm="1">
        <f t="array" ref="BI496">bdRateExtend($G496:$G499,O496:O499,$Z496:$Z499,AH496:AH499,"None", FALSE,1)</f>
        <v>#VALUE!</v>
      </c>
      <c r="BJ496" s="475" t="e" cm="1">
        <f t="array" ref="BJ496">bdRateExtend($G496:$G501,O496:O501,$Z496:$Z501,AH496:AH501,"None", FALSE,1)</f>
        <v>#VALUE!</v>
      </c>
      <c r="BK496" s="478" t="e" cm="1">
        <f t="array" ref="BK496">bdRateExtend($G496:$G499,P496:P499,$Z496:$Z499,AI496:AI499)</f>
        <v>#VALUE!</v>
      </c>
      <c r="BL496" s="475" t="e" cm="1">
        <f t="array" ref="BL496">bdRateExtend($G496:$G501,P496:P501,$Z496:$Z501,AI496:AI501)</f>
        <v>#VALUE!</v>
      </c>
      <c r="BM496" s="478" t="e" cm="1">
        <f t="array" ref="BM496">bdRateExtend($G496:$G499,Q496:Q499,$Z496:$Z499,AJ496:AJ499)</f>
        <v>#VALUE!</v>
      </c>
      <c r="BN496" s="475" t="e" cm="1">
        <f t="array" ref="BN496">bdRateExtend($G496:$G501,Q496:Q501,$Z496:$Z501,AJ496:AJ501)</f>
        <v>#VALUE!</v>
      </c>
      <c r="BO496" s="478" t="e" cm="1">
        <f t="array" ref="BO496">bdRateExtend($G496:$G499,R496:R499,$Z496:$Z499,AK496:AK499)</f>
        <v>#VALUE!</v>
      </c>
      <c r="BP496" s="479" t="e" cm="1">
        <f t="array" ref="BP496">bdRateExtend($G496:$G501,R496:R501,$Z496:$Z501,AK496:AK501)</f>
        <v>#VALUE!</v>
      </c>
      <c r="BQ496" s="479" t="e" cm="1">
        <f t="array" ref="BQ496">bdRateExtend($G496:$G501,S496:S501,$Z496:$Z501,AL496:AL501)</f>
        <v>#VALUE!</v>
      </c>
      <c r="BR496" s="479" t="e" cm="1">
        <f t="array" ref="BR496">bdRateExtend($G496:$G501,T496:T501,$Z496:$Z501,AM496:AM501)</f>
        <v>#VALUE!</v>
      </c>
      <c r="BS496" s="479" t="e" cm="1">
        <f t="array" ref="BS496">bdRateExtend($G496:$G501,U496:U501,$Z496:$Z501,AN496:AN501)</f>
        <v>#VALUE!</v>
      </c>
      <c r="BT496" s="479" t="e">
        <f>(Summary!$C$103*BP496+Summary!$C$104*BQ496+Summary!$C$105*BR496)/Summary!$C$106</f>
        <v>#VALUE!</v>
      </c>
      <c r="BU496" s="462" cm="1">
        <f t="array" ref="BU496">testVMAFRange($G496:$G499,N496:N499,$Z496:$Z499,AG496:AG499)</f>
        <v>0</v>
      </c>
      <c r="BV496" s="464" cm="1">
        <f t="array" ref="BV496">testVMAFRange($G496:$G501,N496:N501,$Z496:$Z501,AG496:AG501)</f>
        <v>0</v>
      </c>
      <c r="BW496" s="462" cm="1">
        <f t="array" ref="BW496">testVMAFRange($G496:$G499,O496:O499,$Z496:$Z499,AH496:AH499)</f>
        <v>0</v>
      </c>
      <c r="BX496" s="464" cm="1">
        <f t="array" ref="BX496">testVMAFRange($G496:$G501,O496:O501,$Z496:$Z501,AH496:AH501)</f>
        <v>0</v>
      </c>
    </row>
    <row r="497" spans="1:76" ht="17" customHeight="1" x14ac:dyDescent="0.35">
      <c r="A497" s="419"/>
      <c r="B497" s="483"/>
      <c r="C497" s="486"/>
      <c r="D497" s="490"/>
      <c r="E497" s="493"/>
      <c r="F497" s="346">
        <v>31</v>
      </c>
      <c r="G497" s="139">
        <f>'Anchor-AI'!L495</f>
        <v>0</v>
      </c>
      <c r="H497" s="140">
        <f>'Anchor-AI'!M495</f>
        <v>0</v>
      </c>
      <c r="I497" s="140">
        <f>'Anchor-AI'!N495</f>
        <v>0</v>
      </c>
      <c r="J497" s="140">
        <f>'Anchor-AI'!O495</f>
        <v>0</v>
      </c>
      <c r="K497" s="140">
        <f>(Summary!$C$58*H497+Summary!$C$59*I497+Summary!$C$60*J497)/Summary!$C$61</f>
        <v>0</v>
      </c>
      <c r="L497" s="140">
        <f>'Anchor-AI'!P495</f>
        <v>0</v>
      </c>
      <c r="M497" s="140">
        <f>'Anchor-AI'!Q495</f>
        <v>0</v>
      </c>
      <c r="N497" s="140">
        <f>'Anchor-AI'!R495</f>
        <v>0</v>
      </c>
      <c r="O497" s="140">
        <f>'Anchor-AI'!S495</f>
        <v>0</v>
      </c>
      <c r="P497" s="140">
        <f>'Anchor-AI'!T495</f>
        <v>0</v>
      </c>
      <c r="Q497" s="140">
        <f>'Anchor-AI'!U495</f>
        <v>0</v>
      </c>
      <c r="R497" s="140">
        <f>'Anchor-AI'!V495</f>
        <v>0</v>
      </c>
      <c r="S497" s="140">
        <f>'Anchor-AI'!W495</f>
        <v>0</v>
      </c>
      <c r="T497" s="140">
        <f>'Anchor-AI'!X495</f>
        <v>0</v>
      </c>
      <c r="U497" s="140">
        <f>10*LOG10(1/((Summary!$C$75/10^(R497/10)+Summary!$C$76/10^(S497/10)+Summary!$C$77/10^(T497/10))/Summary!$C$78))</f>
        <v>0</v>
      </c>
      <c r="V497" s="140">
        <f>'Anchor-AI'!Y495</f>
        <v>0</v>
      </c>
      <c r="W497" s="140">
        <f>'Anchor-AI'!Z495</f>
        <v>0</v>
      </c>
      <c r="X497" s="141">
        <f t="shared" si="36"/>
        <v>0</v>
      </c>
      <c r="Y497" s="133"/>
      <c r="Z497" s="139">
        <f>'Test-AI'!L495</f>
        <v>0</v>
      </c>
      <c r="AA497" s="381">
        <f>'Test-AI'!M495</f>
        <v>0</v>
      </c>
      <c r="AB497" s="381">
        <f>'Test-AI'!N495</f>
        <v>0</v>
      </c>
      <c r="AC497" s="381">
        <f>'Test-AI'!O495</f>
        <v>0</v>
      </c>
      <c r="AD497" s="381">
        <f>(Summary!$C$58*AA497+Summary!$C$59*AB497+Summary!$C$60*AC497)/Summary!$C$61</f>
        <v>0</v>
      </c>
      <c r="AE497" s="381">
        <f>'Test-AI'!P495</f>
        <v>0</v>
      </c>
      <c r="AF497" s="381">
        <f>'Test-AI'!Q495</f>
        <v>0</v>
      </c>
      <c r="AG497" s="381">
        <f>'Test-AI'!R495</f>
        <v>0</v>
      </c>
      <c r="AH497" s="381">
        <f>'Test-AI'!S495</f>
        <v>0</v>
      </c>
      <c r="AI497" s="381">
        <f>'Test-AI'!T495</f>
        <v>0</v>
      </c>
      <c r="AJ497" s="381">
        <f>'Test-AI'!U495</f>
        <v>0</v>
      </c>
      <c r="AK497" s="381">
        <f>'Test-AI'!V495</f>
        <v>0</v>
      </c>
      <c r="AL497" s="381">
        <f>'Test-AI'!W495</f>
        <v>0</v>
      </c>
      <c r="AM497" s="381">
        <f>'Test-AI'!X495</f>
        <v>0</v>
      </c>
      <c r="AN497" s="381">
        <f>10*LOG10(1/((Summary!$C$75/10^(AK497/10)+Summary!$C$76/10^(AL497/10)+Summary!$C$77/10^(AM497/10))/Summary!$C$78))</f>
        <v>0</v>
      </c>
      <c r="AO497" s="140">
        <f>'Test-AI'!Y495</f>
        <v>0</v>
      </c>
      <c r="AP497" s="140">
        <f>'Test-AI'!Z495</f>
        <v>0</v>
      </c>
      <c r="AQ497" s="141">
        <f t="shared" si="37"/>
        <v>0</v>
      </c>
      <c r="AR497" s="142" t="e">
        <f t="shared" si="38"/>
        <v>#DIV/0!</v>
      </c>
      <c r="AS497" s="143" t="e">
        <f t="shared" si="39"/>
        <v>#DIV/0!</v>
      </c>
      <c r="AT497" s="136"/>
      <c r="AU497" s="136"/>
      <c r="AV497" s="467"/>
      <c r="AW497" s="468"/>
      <c r="AX497" s="480"/>
      <c r="AY497" s="480"/>
      <c r="AZ497" s="497"/>
      <c r="BA497" s="497"/>
      <c r="BB497" s="480"/>
      <c r="BC497" s="468"/>
      <c r="BD497" s="476"/>
      <c r="BE497" s="468"/>
      <c r="BF497" s="476"/>
      <c r="BG497" s="469"/>
      <c r="BH497" s="476"/>
      <c r="BI497" s="469"/>
      <c r="BJ497" s="476"/>
      <c r="BK497" s="468"/>
      <c r="BL497" s="476"/>
      <c r="BM497" s="468"/>
      <c r="BN497" s="476"/>
      <c r="BO497" s="468"/>
      <c r="BP497" s="480"/>
      <c r="BQ497" s="480"/>
      <c r="BR497" s="480"/>
      <c r="BS497" s="480"/>
      <c r="BT497" s="480"/>
      <c r="BU497" s="463"/>
      <c r="BV497" s="465"/>
      <c r="BW497" s="463"/>
      <c r="BX497" s="465"/>
    </row>
    <row r="498" spans="1:76" ht="17" customHeight="1" x14ac:dyDescent="0.35">
      <c r="A498" s="419"/>
      <c r="B498" s="483"/>
      <c r="C498" s="486"/>
      <c r="D498" s="490"/>
      <c r="E498" s="493"/>
      <c r="F498" s="346">
        <v>39</v>
      </c>
      <c r="G498" s="139">
        <f>'Anchor-AI'!L496</f>
        <v>0</v>
      </c>
      <c r="H498" s="140">
        <f>'Anchor-AI'!M496</f>
        <v>0</v>
      </c>
      <c r="I498" s="140">
        <f>'Anchor-AI'!N496</f>
        <v>0</v>
      </c>
      <c r="J498" s="140">
        <f>'Anchor-AI'!O496</f>
        <v>0</v>
      </c>
      <c r="K498" s="140">
        <f>(Summary!$C$58*H498+Summary!$C$59*I498+Summary!$C$60*J498)/Summary!$C$61</f>
        <v>0</v>
      </c>
      <c r="L498" s="140">
        <f>'Anchor-AI'!P496</f>
        <v>0</v>
      </c>
      <c r="M498" s="140">
        <f>'Anchor-AI'!Q496</f>
        <v>0</v>
      </c>
      <c r="N498" s="140">
        <f>'Anchor-AI'!R496</f>
        <v>0</v>
      </c>
      <c r="O498" s="140">
        <f>'Anchor-AI'!S496</f>
        <v>0</v>
      </c>
      <c r="P498" s="140">
        <f>'Anchor-AI'!T496</f>
        <v>0</v>
      </c>
      <c r="Q498" s="140">
        <f>'Anchor-AI'!U496</f>
        <v>0</v>
      </c>
      <c r="R498" s="140">
        <f>'Anchor-AI'!V496</f>
        <v>0</v>
      </c>
      <c r="S498" s="140">
        <f>'Anchor-AI'!W496</f>
        <v>0</v>
      </c>
      <c r="T498" s="140">
        <f>'Anchor-AI'!X496</f>
        <v>0</v>
      </c>
      <c r="U498" s="140">
        <f>10*LOG10(1/((Summary!$C$75/10^(R498/10)+Summary!$C$76/10^(S498/10)+Summary!$C$77/10^(T498/10))/Summary!$C$78))</f>
        <v>0</v>
      </c>
      <c r="V498" s="140">
        <f>'Anchor-AI'!Y496</f>
        <v>0</v>
      </c>
      <c r="W498" s="140">
        <f>'Anchor-AI'!Z496</f>
        <v>0</v>
      </c>
      <c r="X498" s="141">
        <f t="shared" si="36"/>
        <v>0</v>
      </c>
      <c r="Y498" s="133"/>
      <c r="Z498" s="139">
        <f>'Test-AI'!L496</f>
        <v>0</v>
      </c>
      <c r="AA498" s="381">
        <f>'Test-AI'!M496</f>
        <v>0</v>
      </c>
      <c r="AB498" s="381">
        <f>'Test-AI'!N496</f>
        <v>0</v>
      </c>
      <c r="AC498" s="381">
        <f>'Test-AI'!O496</f>
        <v>0</v>
      </c>
      <c r="AD498" s="381">
        <f>(Summary!$C$58*AA498+Summary!$C$59*AB498+Summary!$C$60*AC498)/Summary!$C$61</f>
        <v>0</v>
      </c>
      <c r="AE498" s="381">
        <f>'Test-AI'!P496</f>
        <v>0</v>
      </c>
      <c r="AF498" s="381">
        <f>'Test-AI'!Q496</f>
        <v>0</v>
      </c>
      <c r="AG498" s="381">
        <f>'Test-AI'!R496</f>
        <v>0</v>
      </c>
      <c r="AH498" s="381">
        <f>'Test-AI'!S496</f>
        <v>0</v>
      </c>
      <c r="AI498" s="381">
        <f>'Test-AI'!T496</f>
        <v>0</v>
      </c>
      <c r="AJ498" s="381">
        <f>'Test-AI'!U496</f>
        <v>0</v>
      </c>
      <c r="AK498" s="381">
        <f>'Test-AI'!V496</f>
        <v>0</v>
      </c>
      <c r="AL498" s="381">
        <f>'Test-AI'!W496</f>
        <v>0</v>
      </c>
      <c r="AM498" s="381">
        <f>'Test-AI'!X496</f>
        <v>0</v>
      </c>
      <c r="AN498" s="381">
        <f>10*LOG10(1/((Summary!$C$75/10^(AK498/10)+Summary!$C$76/10^(AL498/10)+Summary!$C$77/10^(AM498/10))/Summary!$C$78))</f>
        <v>0</v>
      </c>
      <c r="AO498" s="140">
        <f>'Test-AI'!Y496</f>
        <v>0</v>
      </c>
      <c r="AP498" s="140">
        <f>'Test-AI'!Z496</f>
        <v>0</v>
      </c>
      <c r="AQ498" s="141">
        <f t="shared" si="37"/>
        <v>0</v>
      </c>
      <c r="AR498" s="142" t="e">
        <f t="shared" si="38"/>
        <v>#DIV/0!</v>
      </c>
      <c r="AS498" s="143" t="e">
        <f t="shared" si="39"/>
        <v>#DIV/0!</v>
      </c>
      <c r="AT498" s="136"/>
      <c r="AU498" s="136"/>
      <c r="AV498" s="467" t="s">
        <v>122</v>
      </c>
      <c r="AW498" s="468" t="e" cm="1">
        <f t="array" ref="AW498">bdRateExtend($G497:$G500,H497:H500,$Z497:$Z500,AA497:AA500)</f>
        <v>#VALUE!</v>
      </c>
      <c r="AX498" s="480"/>
      <c r="AY498" s="480"/>
      <c r="AZ498" s="497"/>
      <c r="BA498" s="497"/>
      <c r="BB498" s="480"/>
      <c r="BC498" s="468" t="e" cm="1">
        <f t="array" ref="BC498">bdRateExtend($G497:$G500,L497:L500,$Z497:$Z500,AE497:AE500)</f>
        <v>#VALUE!</v>
      </c>
      <c r="BD498" s="476"/>
      <c r="BE498" s="468" t="e" cm="1">
        <f t="array" ref="BE498">bdRateExtend($G497:$G500,M497:M500,$Z497:$Z500,AF497:AF500)</f>
        <v>#VALUE!</v>
      </c>
      <c r="BF498" s="476"/>
      <c r="BG498" s="469" t="e" cm="1">
        <f t="array" ref="BG498">bdRateExtend($G497:$G500,N497:N500,$Z497:$Z500,AG497:AG500,"None", FALSE,1)</f>
        <v>#VALUE!</v>
      </c>
      <c r="BH498" s="476"/>
      <c r="BI498" s="469" t="e" cm="1">
        <f t="array" ref="BI498">bdRateExtend($G497:$G500,O497:O500,$Z497:$Z500,AH497:AH500,"None", FALSE,1)</f>
        <v>#VALUE!</v>
      </c>
      <c r="BJ498" s="476"/>
      <c r="BK498" s="468" t="e" cm="1">
        <f t="array" ref="BK498">bdRateExtend($G497:$G500,P497:P500,$Z497:$Z500,AI497:AI500)</f>
        <v>#VALUE!</v>
      </c>
      <c r="BL498" s="476"/>
      <c r="BM498" s="468" t="e" cm="1">
        <f t="array" ref="BM498">bdRateExtend($G497:$G500,Q497:Q500,$Z497:$Z500,AJ497:AJ500)</f>
        <v>#VALUE!</v>
      </c>
      <c r="BN498" s="476"/>
      <c r="BO498" s="468" t="e" cm="1">
        <f t="array" ref="BO498">bdRateExtend($G497:$G500,R497:R500,$Z497:$Z500,AK497:AK500)</f>
        <v>#VALUE!</v>
      </c>
      <c r="BP498" s="480"/>
      <c r="BQ498" s="480"/>
      <c r="BR498" s="480"/>
      <c r="BS498" s="480"/>
      <c r="BT498" s="480"/>
      <c r="BU498" s="463" cm="1">
        <f t="array" ref="BU498">testVMAFRange($G497:$G500,N497:N500,$Z497:$Z500,AG497:AG500)</f>
        <v>0</v>
      </c>
      <c r="BV498" s="465"/>
      <c r="BW498" s="463" cm="1">
        <f t="array" ref="BW498">testVMAFRange($G497:$G500,O497:O500,$Z497:$Z500,AH497:AH500)</f>
        <v>0</v>
      </c>
      <c r="BX498" s="465"/>
    </row>
    <row r="499" spans="1:76" ht="17" customHeight="1" x14ac:dyDescent="0.35">
      <c r="A499" s="419"/>
      <c r="B499" s="483"/>
      <c r="C499" s="486"/>
      <c r="D499" s="490"/>
      <c r="E499" s="493"/>
      <c r="F499" s="346">
        <v>47</v>
      </c>
      <c r="G499" s="139">
        <f>'Anchor-AI'!L497</f>
        <v>0</v>
      </c>
      <c r="H499" s="140">
        <f>'Anchor-AI'!M497</f>
        <v>0</v>
      </c>
      <c r="I499" s="140">
        <f>'Anchor-AI'!N497</f>
        <v>0</v>
      </c>
      <c r="J499" s="140">
        <f>'Anchor-AI'!O497</f>
        <v>0</v>
      </c>
      <c r="K499" s="140">
        <f>(Summary!$C$58*H499+Summary!$C$59*I499+Summary!$C$60*J499)/Summary!$C$61</f>
        <v>0</v>
      </c>
      <c r="L499" s="140">
        <f>'Anchor-AI'!P497</f>
        <v>0</v>
      </c>
      <c r="M499" s="140">
        <f>'Anchor-AI'!Q497</f>
        <v>0</v>
      </c>
      <c r="N499" s="140">
        <f>'Anchor-AI'!R497</f>
        <v>0</v>
      </c>
      <c r="O499" s="140">
        <f>'Anchor-AI'!S497</f>
        <v>0</v>
      </c>
      <c r="P499" s="140">
        <f>'Anchor-AI'!T497</f>
        <v>0</v>
      </c>
      <c r="Q499" s="140">
        <f>'Anchor-AI'!U497</f>
        <v>0</v>
      </c>
      <c r="R499" s="140">
        <f>'Anchor-AI'!V497</f>
        <v>0</v>
      </c>
      <c r="S499" s="140">
        <f>'Anchor-AI'!W497</f>
        <v>0</v>
      </c>
      <c r="T499" s="140">
        <f>'Anchor-AI'!X497</f>
        <v>0</v>
      </c>
      <c r="U499" s="140">
        <f>10*LOG10(1/((Summary!$C$75/10^(R499/10)+Summary!$C$76/10^(S499/10)+Summary!$C$77/10^(T499/10))/Summary!$C$78))</f>
        <v>0</v>
      </c>
      <c r="V499" s="140">
        <f>'Anchor-AI'!Y497</f>
        <v>0</v>
      </c>
      <c r="W499" s="140">
        <f>'Anchor-AI'!Z497</f>
        <v>0</v>
      </c>
      <c r="X499" s="141">
        <f t="shared" si="36"/>
        <v>0</v>
      </c>
      <c r="Y499" s="133"/>
      <c r="Z499" s="139">
        <f>'Test-AI'!L497</f>
        <v>0</v>
      </c>
      <c r="AA499" s="381">
        <f>'Test-AI'!M497</f>
        <v>0</v>
      </c>
      <c r="AB499" s="381">
        <f>'Test-AI'!N497</f>
        <v>0</v>
      </c>
      <c r="AC499" s="381">
        <f>'Test-AI'!O497</f>
        <v>0</v>
      </c>
      <c r="AD499" s="381">
        <f>(Summary!$C$58*AA499+Summary!$C$59*AB499+Summary!$C$60*AC499)/Summary!$C$61</f>
        <v>0</v>
      </c>
      <c r="AE499" s="381">
        <f>'Test-AI'!P497</f>
        <v>0</v>
      </c>
      <c r="AF499" s="381">
        <f>'Test-AI'!Q497</f>
        <v>0</v>
      </c>
      <c r="AG499" s="381">
        <f>'Test-AI'!R497</f>
        <v>0</v>
      </c>
      <c r="AH499" s="381">
        <f>'Test-AI'!S497</f>
        <v>0</v>
      </c>
      <c r="AI499" s="381">
        <f>'Test-AI'!T497</f>
        <v>0</v>
      </c>
      <c r="AJ499" s="381">
        <f>'Test-AI'!U497</f>
        <v>0</v>
      </c>
      <c r="AK499" s="381">
        <f>'Test-AI'!V497</f>
        <v>0</v>
      </c>
      <c r="AL499" s="381">
        <f>'Test-AI'!W497</f>
        <v>0</v>
      </c>
      <c r="AM499" s="381">
        <f>'Test-AI'!X497</f>
        <v>0</v>
      </c>
      <c r="AN499" s="381">
        <f>10*LOG10(1/((Summary!$C$75/10^(AK499/10)+Summary!$C$76/10^(AL499/10)+Summary!$C$77/10^(AM499/10))/Summary!$C$78))</f>
        <v>0</v>
      </c>
      <c r="AO499" s="140">
        <f>'Test-AI'!Y497</f>
        <v>0</v>
      </c>
      <c r="AP499" s="140">
        <f>'Test-AI'!Z497</f>
        <v>0</v>
      </c>
      <c r="AQ499" s="141">
        <f t="shared" si="37"/>
        <v>0</v>
      </c>
      <c r="AR499" s="142" t="e">
        <f t="shared" si="38"/>
        <v>#DIV/0!</v>
      </c>
      <c r="AS499" s="143" t="e">
        <f t="shared" si="39"/>
        <v>#DIV/0!</v>
      </c>
      <c r="AT499" s="136"/>
      <c r="AU499" s="136"/>
      <c r="AV499" s="467"/>
      <c r="AW499" s="468"/>
      <c r="AX499" s="480"/>
      <c r="AY499" s="480"/>
      <c r="AZ499" s="497"/>
      <c r="BA499" s="497"/>
      <c r="BB499" s="480"/>
      <c r="BC499" s="468"/>
      <c r="BD499" s="476"/>
      <c r="BE499" s="468"/>
      <c r="BF499" s="476"/>
      <c r="BG499" s="469"/>
      <c r="BH499" s="476"/>
      <c r="BI499" s="469"/>
      <c r="BJ499" s="476"/>
      <c r="BK499" s="468"/>
      <c r="BL499" s="476"/>
      <c r="BM499" s="468"/>
      <c r="BN499" s="476"/>
      <c r="BO499" s="468"/>
      <c r="BP499" s="480"/>
      <c r="BQ499" s="480"/>
      <c r="BR499" s="480"/>
      <c r="BS499" s="480"/>
      <c r="BT499" s="480"/>
      <c r="BU499" s="463"/>
      <c r="BV499" s="465"/>
      <c r="BW499" s="463"/>
      <c r="BX499" s="465"/>
    </row>
    <row r="500" spans="1:76" ht="17" customHeight="1" x14ac:dyDescent="0.35">
      <c r="A500" s="419"/>
      <c r="B500" s="483"/>
      <c r="C500" s="486"/>
      <c r="D500" s="490"/>
      <c r="E500" s="493"/>
      <c r="F500" s="346">
        <v>55</v>
      </c>
      <c r="G500" s="139">
        <f>'Anchor-AI'!L498</f>
        <v>0</v>
      </c>
      <c r="H500" s="140">
        <f>'Anchor-AI'!M498</f>
        <v>0</v>
      </c>
      <c r="I500" s="140">
        <f>'Anchor-AI'!N498</f>
        <v>0</v>
      </c>
      <c r="J500" s="140">
        <f>'Anchor-AI'!O498</f>
        <v>0</v>
      </c>
      <c r="K500" s="140">
        <f>(Summary!$C$58*H500+Summary!$C$59*I500+Summary!$C$60*J500)/Summary!$C$61</f>
        <v>0</v>
      </c>
      <c r="L500" s="140">
        <f>'Anchor-AI'!P498</f>
        <v>0</v>
      </c>
      <c r="M500" s="140">
        <f>'Anchor-AI'!Q498</f>
        <v>0</v>
      </c>
      <c r="N500" s="140">
        <f>'Anchor-AI'!R498</f>
        <v>0</v>
      </c>
      <c r="O500" s="140">
        <f>'Anchor-AI'!S498</f>
        <v>0</v>
      </c>
      <c r="P500" s="140">
        <f>'Anchor-AI'!T498</f>
        <v>0</v>
      </c>
      <c r="Q500" s="140">
        <f>'Anchor-AI'!U498</f>
        <v>0</v>
      </c>
      <c r="R500" s="140">
        <f>'Anchor-AI'!V498</f>
        <v>0</v>
      </c>
      <c r="S500" s="140">
        <f>'Anchor-AI'!W498</f>
        <v>0</v>
      </c>
      <c r="T500" s="140">
        <f>'Anchor-AI'!X498</f>
        <v>0</v>
      </c>
      <c r="U500" s="140">
        <f>10*LOG10(1/((Summary!$C$75/10^(R500/10)+Summary!$C$76/10^(S500/10)+Summary!$C$77/10^(T500/10))/Summary!$C$78))</f>
        <v>0</v>
      </c>
      <c r="V500" s="140">
        <f>'Anchor-AI'!Y498</f>
        <v>0</v>
      </c>
      <c r="W500" s="140">
        <f>'Anchor-AI'!Z498</f>
        <v>0</v>
      </c>
      <c r="X500" s="141">
        <f t="shared" si="36"/>
        <v>0</v>
      </c>
      <c r="Y500" s="133"/>
      <c r="Z500" s="139">
        <f>'Test-AI'!L498</f>
        <v>0</v>
      </c>
      <c r="AA500" s="381">
        <f>'Test-AI'!M498</f>
        <v>0</v>
      </c>
      <c r="AB500" s="381">
        <f>'Test-AI'!N498</f>
        <v>0</v>
      </c>
      <c r="AC500" s="381">
        <f>'Test-AI'!O498</f>
        <v>0</v>
      </c>
      <c r="AD500" s="381">
        <f>(Summary!$C$58*AA500+Summary!$C$59*AB500+Summary!$C$60*AC500)/Summary!$C$61</f>
        <v>0</v>
      </c>
      <c r="AE500" s="381">
        <f>'Test-AI'!P498</f>
        <v>0</v>
      </c>
      <c r="AF500" s="381">
        <f>'Test-AI'!Q498</f>
        <v>0</v>
      </c>
      <c r="AG500" s="381">
        <f>'Test-AI'!R498</f>
        <v>0</v>
      </c>
      <c r="AH500" s="381">
        <f>'Test-AI'!S498</f>
        <v>0</v>
      </c>
      <c r="AI500" s="381">
        <f>'Test-AI'!T498</f>
        <v>0</v>
      </c>
      <c r="AJ500" s="381">
        <f>'Test-AI'!U498</f>
        <v>0</v>
      </c>
      <c r="AK500" s="381">
        <f>'Test-AI'!V498</f>
        <v>0</v>
      </c>
      <c r="AL500" s="381">
        <f>'Test-AI'!W498</f>
        <v>0</v>
      </c>
      <c r="AM500" s="381">
        <f>'Test-AI'!X498</f>
        <v>0</v>
      </c>
      <c r="AN500" s="381">
        <f>10*LOG10(1/((Summary!$C$75/10^(AK500/10)+Summary!$C$76/10^(AL500/10)+Summary!$C$77/10^(AM500/10))/Summary!$C$78))</f>
        <v>0</v>
      </c>
      <c r="AO500" s="140">
        <f>'Test-AI'!Y498</f>
        <v>0</v>
      </c>
      <c r="AP500" s="140">
        <f>'Test-AI'!Z498</f>
        <v>0</v>
      </c>
      <c r="AQ500" s="141">
        <f t="shared" si="37"/>
        <v>0</v>
      </c>
      <c r="AR500" s="142" t="e">
        <f t="shared" si="38"/>
        <v>#DIV/0!</v>
      </c>
      <c r="AS500" s="143" t="e">
        <f t="shared" si="39"/>
        <v>#DIV/0!</v>
      </c>
      <c r="AT500" s="136"/>
      <c r="AU500" s="136"/>
      <c r="AV500" s="467" t="s">
        <v>123</v>
      </c>
      <c r="AW500" s="468" t="e" cm="1">
        <f t="array" ref="AW500">bdRateExtend($G498:$G501,H498:H501,$Z498:$Z501,AA498:AA501)</f>
        <v>#VALUE!</v>
      </c>
      <c r="AX500" s="480"/>
      <c r="AY500" s="480"/>
      <c r="AZ500" s="497"/>
      <c r="BA500" s="497"/>
      <c r="BB500" s="480"/>
      <c r="BC500" s="468" t="e" cm="1">
        <f t="array" ref="BC500">bdRateExtend($G498:$G501,L498:L501,$Z498:$Z501,AE498:AE501)</f>
        <v>#VALUE!</v>
      </c>
      <c r="BD500" s="476"/>
      <c r="BE500" s="468" t="e" cm="1">
        <f t="array" ref="BE500">bdRateExtend($G498:$G501,M498:M501,$Z498:$Z501,AF498:AF501)</f>
        <v>#VALUE!</v>
      </c>
      <c r="BF500" s="476"/>
      <c r="BG500" s="469" t="e" cm="1">
        <f t="array" ref="BG500">bdRateExtend($G498:$G501,N498:N501,$Z498:$Z501,AG498:AG501,"None", FALSE,1)</f>
        <v>#VALUE!</v>
      </c>
      <c r="BH500" s="476"/>
      <c r="BI500" s="469" t="e" cm="1">
        <f t="array" ref="BI500">bdRateExtend($G498:$G501,O498:O501,$Z498:$Z501,AH498:AH501,"None", FALSE,1)</f>
        <v>#VALUE!</v>
      </c>
      <c r="BJ500" s="476"/>
      <c r="BK500" s="468" t="e" cm="1">
        <f t="array" ref="BK500">bdRateExtend($G498:$G501,P498:P501,$Z498:$Z501,AI498:AI501)</f>
        <v>#VALUE!</v>
      </c>
      <c r="BL500" s="476"/>
      <c r="BM500" s="468" t="e" cm="1">
        <f t="array" ref="BM500">bdRateExtend($G498:$G501,Q498:Q501,$Z498:$Z501,AJ498:AJ501)</f>
        <v>#VALUE!</v>
      </c>
      <c r="BN500" s="476"/>
      <c r="BO500" s="468" t="e" cm="1">
        <f t="array" ref="BO500">bdRateExtend($G498:$G501,R498:R501,$Z498:$Z501,AK498:AK501)</f>
        <v>#VALUE!</v>
      </c>
      <c r="BP500" s="480"/>
      <c r="BQ500" s="480"/>
      <c r="BR500" s="480"/>
      <c r="BS500" s="480"/>
      <c r="BT500" s="480"/>
      <c r="BU500" s="463" cm="1">
        <f t="array" ref="BU500">testVMAFRange($G498:$G501,N498:N501,$Z498:$Z501,AG498:AG501)</f>
        <v>0</v>
      </c>
      <c r="BV500" s="465"/>
      <c r="BW500" s="463" cm="1">
        <f t="array" ref="BW500">testVMAFRange($G498:$G501,O498:O501,$Z498:$Z501,AH498:AH501)</f>
        <v>0</v>
      </c>
      <c r="BX500" s="465"/>
    </row>
    <row r="501" spans="1:76" ht="17" customHeight="1" thickBot="1" x14ac:dyDescent="0.4">
      <c r="A501" s="420"/>
      <c r="B501" s="484"/>
      <c r="C501" s="487"/>
      <c r="D501" s="491"/>
      <c r="E501" s="494"/>
      <c r="F501" s="347">
        <v>63</v>
      </c>
      <c r="G501" s="145">
        <f>'Anchor-AI'!L499</f>
        <v>0</v>
      </c>
      <c r="H501" s="146">
        <f>'Anchor-AI'!M499</f>
        <v>0</v>
      </c>
      <c r="I501" s="146">
        <f>'Anchor-AI'!N499</f>
        <v>0</v>
      </c>
      <c r="J501" s="146">
        <f>'Anchor-AI'!O499</f>
        <v>0</v>
      </c>
      <c r="K501" s="146">
        <f>(Summary!$C$58*H501+Summary!$C$59*I501+Summary!$C$60*J501)/Summary!$C$61</f>
        <v>0</v>
      </c>
      <c r="L501" s="146">
        <f>'Anchor-AI'!P499</f>
        <v>0</v>
      </c>
      <c r="M501" s="146">
        <f>'Anchor-AI'!Q499</f>
        <v>0</v>
      </c>
      <c r="N501" s="146">
        <f>'Anchor-AI'!R499</f>
        <v>0</v>
      </c>
      <c r="O501" s="146">
        <f>'Anchor-AI'!S499</f>
        <v>0</v>
      </c>
      <c r="P501" s="146">
        <f>'Anchor-AI'!T499</f>
        <v>0</v>
      </c>
      <c r="Q501" s="146">
        <f>'Anchor-AI'!U499</f>
        <v>0</v>
      </c>
      <c r="R501" s="146">
        <f>'Anchor-AI'!V499</f>
        <v>0</v>
      </c>
      <c r="S501" s="146">
        <f>'Anchor-AI'!W499</f>
        <v>0</v>
      </c>
      <c r="T501" s="146">
        <f>'Anchor-AI'!X499</f>
        <v>0</v>
      </c>
      <c r="U501" s="146">
        <f>10*LOG10(1/((Summary!$C$75/10^(R501/10)+Summary!$C$76/10^(S501/10)+Summary!$C$77/10^(T501/10))/Summary!$C$78))</f>
        <v>0</v>
      </c>
      <c r="V501" s="146">
        <f>'Anchor-AI'!Y499</f>
        <v>0</v>
      </c>
      <c r="W501" s="146">
        <f>'Anchor-AI'!Z499</f>
        <v>0</v>
      </c>
      <c r="X501" s="147">
        <f t="shared" si="36"/>
        <v>0</v>
      </c>
      <c r="Y501" s="151"/>
      <c r="Z501" s="145">
        <f>'Test-AI'!L499</f>
        <v>0</v>
      </c>
      <c r="AA501" s="382">
        <f>'Test-AI'!M499</f>
        <v>0</v>
      </c>
      <c r="AB501" s="382">
        <f>'Test-AI'!N499</f>
        <v>0</v>
      </c>
      <c r="AC501" s="382">
        <f>'Test-AI'!O499</f>
        <v>0</v>
      </c>
      <c r="AD501" s="382">
        <f>(Summary!$C$58*AA501+Summary!$C$59*AB501+Summary!$C$60*AC501)/Summary!$C$61</f>
        <v>0</v>
      </c>
      <c r="AE501" s="382">
        <f>'Test-AI'!P499</f>
        <v>0</v>
      </c>
      <c r="AF501" s="382">
        <f>'Test-AI'!Q499</f>
        <v>0</v>
      </c>
      <c r="AG501" s="382">
        <f>'Test-AI'!R499</f>
        <v>0</v>
      </c>
      <c r="AH501" s="382">
        <f>'Test-AI'!S499</f>
        <v>0</v>
      </c>
      <c r="AI501" s="382">
        <f>'Test-AI'!T499</f>
        <v>0</v>
      </c>
      <c r="AJ501" s="382">
        <f>'Test-AI'!U499</f>
        <v>0</v>
      </c>
      <c r="AK501" s="382">
        <f>'Test-AI'!V499</f>
        <v>0</v>
      </c>
      <c r="AL501" s="382">
        <f>'Test-AI'!W499</f>
        <v>0</v>
      </c>
      <c r="AM501" s="382">
        <f>'Test-AI'!X499</f>
        <v>0</v>
      </c>
      <c r="AN501" s="382">
        <f>10*LOG10(1/((Summary!$C$75/10^(AK501/10)+Summary!$C$76/10^(AL501/10)+Summary!$C$77/10^(AM501/10))/Summary!$C$78))</f>
        <v>0</v>
      </c>
      <c r="AO501" s="386">
        <f>'Test-AI'!Y499</f>
        <v>0</v>
      </c>
      <c r="AP501" s="386">
        <f>'Test-AI'!Z499</f>
        <v>0</v>
      </c>
      <c r="AQ501" s="147">
        <f t="shared" si="37"/>
        <v>0</v>
      </c>
      <c r="AR501" s="148" t="e">
        <f t="shared" si="38"/>
        <v>#DIV/0!</v>
      </c>
      <c r="AS501" s="149" t="e">
        <f t="shared" si="39"/>
        <v>#DIV/0!</v>
      </c>
      <c r="AT501" s="136"/>
      <c r="AU501" s="136"/>
      <c r="AV501" s="470"/>
      <c r="AW501" s="471"/>
      <c r="AX501" s="481"/>
      <c r="AY501" s="481"/>
      <c r="AZ501" s="498"/>
      <c r="BA501" s="498"/>
      <c r="BB501" s="481"/>
      <c r="BC501" s="471"/>
      <c r="BD501" s="477"/>
      <c r="BE501" s="471"/>
      <c r="BF501" s="477"/>
      <c r="BG501" s="472"/>
      <c r="BH501" s="477"/>
      <c r="BI501" s="472"/>
      <c r="BJ501" s="477"/>
      <c r="BK501" s="471"/>
      <c r="BL501" s="477"/>
      <c r="BM501" s="471"/>
      <c r="BN501" s="477"/>
      <c r="BO501" s="471"/>
      <c r="BP501" s="481"/>
      <c r="BQ501" s="481"/>
      <c r="BR501" s="481"/>
      <c r="BS501" s="481"/>
      <c r="BT501" s="481"/>
      <c r="BU501" s="473"/>
      <c r="BV501" s="466"/>
      <c r="BW501" s="473"/>
      <c r="BX501" s="466"/>
    </row>
    <row r="502" spans="1:76" ht="17" customHeight="1" thickBot="1" x14ac:dyDescent="0.4">
      <c r="A502" s="152"/>
      <c r="B502" s="153"/>
      <c r="C502" s="154"/>
      <c r="D502" s="153"/>
      <c r="E502" s="153"/>
      <c r="F502" s="153"/>
      <c r="G502" s="155"/>
      <c r="H502" s="155"/>
      <c r="I502" s="155"/>
      <c r="J502" s="155"/>
      <c r="K502" s="155"/>
      <c r="L502" s="155"/>
      <c r="M502" s="155"/>
      <c r="N502" s="155"/>
      <c r="O502" s="155"/>
      <c r="P502" s="155"/>
      <c r="Q502" s="155"/>
      <c r="R502" s="155"/>
      <c r="S502" s="155"/>
      <c r="T502" s="155"/>
      <c r="U502" s="155"/>
      <c r="V502" s="155"/>
      <c r="W502" s="155"/>
      <c r="X502" s="155">
        <f>SUM(X4:X501)</f>
        <v>0</v>
      </c>
      <c r="Y502" s="156"/>
      <c r="Z502" s="155"/>
      <c r="AA502" s="155"/>
      <c r="AB502" s="155"/>
      <c r="AC502" s="155"/>
      <c r="AD502" s="155"/>
      <c r="AE502" s="155"/>
      <c r="AF502" s="155"/>
      <c r="AG502" s="155"/>
      <c r="AH502" s="155"/>
      <c r="AI502" s="155"/>
      <c r="AJ502" s="155"/>
      <c r="AK502" s="155"/>
      <c r="AL502" s="155"/>
      <c r="AM502" s="155"/>
      <c r="AN502" s="155"/>
      <c r="AO502" s="155"/>
      <c r="AP502" s="155"/>
      <c r="AQ502" s="155"/>
      <c r="AR502" s="157"/>
      <c r="AS502" s="157"/>
      <c r="AT502" s="136"/>
      <c r="AU502" s="136"/>
      <c r="AV502" s="136"/>
      <c r="AW502" s="107"/>
      <c r="AX502" s="107"/>
      <c r="AY502" s="107"/>
      <c r="AZ502" s="107"/>
      <c r="BA502" s="107"/>
      <c r="BB502" s="107"/>
      <c r="BC502" s="107"/>
      <c r="BD502" s="107"/>
      <c r="BE502" s="107"/>
      <c r="BF502" s="107"/>
      <c r="BG502" s="107"/>
      <c r="BH502" s="107"/>
      <c r="BI502" s="107"/>
      <c r="BJ502" s="107"/>
      <c r="BK502" s="107"/>
      <c r="BL502" s="107"/>
      <c r="BM502" s="107"/>
      <c r="BN502" s="107"/>
      <c r="BO502" s="107"/>
      <c r="BP502" s="107"/>
      <c r="BQ502" s="107"/>
      <c r="BR502" s="107"/>
      <c r="BS502" s="107"/>
      <c r="BT502" s="107"/>
      <c r="BU502" s="292"/>
      <c r="BV502" s="292"/>
      <c r="BW502" s="292"/>
      <c r="BX502" s="292"/>
    </row>
    <row r="503" spans="1:76" ht="17" customHeight="1" x14ac:dyDescent="0.35">
      <c r="A503" s="152"/>
      <c r="B503" s="153"/>
      <c r="C503" s="154"/>
      <c r="D503" s="153"/>
      <c r="E503" s="153"/>
      <c r="F503" s="153"/>
      <c r="G503" s="155"/>
      <c r="H503" s="155"/>
      <c r="I503" s="155"/>
      <c r="J503" s="155"/>
      <c r="K503" s="155"/>
      <c r="L503" s="155"/>
      <c r="M503" s="155"/>
      <c r="N503" s="155"/>
      <c r="O503" s="155"/>
      <c r="P503" s="155"/>
      <c r="Q503" s="155"/>
      <c r="R503" s="155"/>
      <c r="S503" s="155"/>
      <c r="T503" s="155"/>
      <c r="U503" s="155"/>
      <c r="V503" s="155"/>
      <c r="W503" s="547" t="s">
        <v>116</v>
      </c>
      <c r="X503" s="547"/>
      <c r="Y503" s="158"/>
      <c r="Z503" s="159"/>
      <c r="AA503" s="159"/>
      <c r="AB503" s="159"/>
      <c r="AC503" s="159"/>
      <c r="AD503" s="155"/>
      <c r="AE503" s="159"/>
      <c r="AF503" s="159"/>
      <c r="AG503" s="159"/>
      <c r="AH503" s="159"/>
      <c r="AI503" s="159"/>
      <c r="AJ503" s="159"/>
      <c r="AK503" s="159"/>
      <c r="AL503" s="159"/>
      <c r="AM503" s="159"/>
      <c r="AN503" s="159"/>
      <c r="AO503" s="159"/>
      <c r="AP503" s="547" t="s">
        <v>116</v>
      </c>
      <c r="AQ503" s="547"/>
      <c r="AR503" s="160"/>
      <c r="AS503" s="157"/>
      <c r="AT503" s="161"/>
      <c r="AU503" s="162"/>
      <c r="AV503" s="163"/>
      <c r="AW503" s="545" t="s">
        <v>3</v>
      </c>
      <c r="AX503" s="545"/>
      <c r="AY503" s="545"/>
      <c r="AZ503" s="545"/>
      <c r="BA503" s="545"/>
      <c r="BB503" s="545"/>
      <c r="BC503" s="545" t="s">
        <v>1</v>
      </c>
      <c r="BD503" s="545"/>
      <c r="BE503" s="545" t="s">
        <v>111</v>
      </c>
      <c r="BF503" s="545"/>
      <c r="BG503" s="545" t="str">
        <f>BG2</f>
        <v>VMAF</v>
      </c>
      <c r="BH503" s="546"/>
      <c r="BI503" s="545" t="str">
        <f>BI2</f>
        <v>nVMAF</v>
      </c>
      <c r="BJ503" s="546"/>
      <c r="BK503" s="545" t="str">
        <f>BK2</f>
        <v>PSNR-HVS</v>
      </c>
      <c r="BL503" s="546"/>
      <c r="BM503" s="545" t="str">
        <f>BM2</f>
        <v>DE-2K</v>
      </c>
      <c r="BN503" s="546"/>
      <c r="BO503" s="515" t="str">
        <f>BO2</f>
        <v>APSNR</v>
      </c>
      <c r="BP503" s="515"/>
      <c r="BQ503" s="515"/>
      <c r="BR503" s="515"/>
      <c r="BS503" s="515"/>
      <c r="BT503" s="515"/>
      <c r="BU503" s="569" t="str">
        <f>BU2</f>
        <v>VMAF</v>
      </c>
      <c r="BV503" s="570"/>
      <c r="BW503" s="569" t="str">
        <f>BW2</f>
        <v>nVMAF</v>
      </c>
      <c r="BX503" s="570"/>
    </row>
    <row r="504" spans="1:76" ht="17" customHeight="1" thickBot="1" x14ac:dyDescent="0.4">
      <c r="A504" s="152"/>
      <c r="B504" s="153"/>
      <c r="C504" s="154"/>
      <c r="D504" s="153"/>
      <c r="E504" s="153"/>
      <c r="F504" s="155">
        <f>COUNTIFS(F4:F51, "&lt;&gt;",F4:F51, "&lt;&gt;0")</f>
        <v>48</v>
      </c>
      <c r="G504" s="155">
        <f>COUNTIFS(G4:G51, "&lt;&gt;",G4:G51, "&lt;&gt;0")</f>
        <v>0</v>
      </c>
      <c r="H504" s="155"/>
      <c r="I504" s="155"/>
      <c r="J504" s="155"/>
      <c r="K504" s="155"/>
      <c r="L504" s="155"/>
      <c r="M504" s="155"/>
      <c r="N504" s="155"/>
      <c r="O504" s="155"/>
      <c r="P504" s="155"/>
      <c r="Q504" s="155"/>
      <c r="R504" s="155"/>
      <c r="S504" s="155"/>
      <c r="T504" s="155"/>
      <c r="U504" s="155"/>
      <c r="V504" s="155"/>
      <c r="W504" s="114" t="s">
        <v>124</v>
      </c>
      <c r="X504" s="114" t="s">
        <v>125</v>
      </c>
      <c r="Z504" s="155">
        <f>COUNTIFS(Z4:Z51, "&lt;&gt;",Z4:Z51, "&lt;&gt;0")</f>
        <v>0</v>
      </c>
      <c r="AD504" s="155"/>
      <c r="AP504" s="114" t="s">
        <v>124</v>
      </c>
      <c r="AQ504" s="114" t="s">
        <v>125</v>
      </c>
      <c r="AR504" s="112">
        <f>Z504/F504</f>
        <v>0</v>
      </c>
      <c r="AS504" s="157"/>
      <c r="AT504" s="165"/>
      <c r="AU504" s="166"/>
      <c r="AV504" s="515" t="s">
        <v>95</v>
      </c>
      <c r="AW504" s="515"/>
      <c r="AX504" s="167" t="s">
        <v>15</v>
      </c>
      <c r="AY504" s="167" t="s">
        <v>16</v>
      </c>
      <c r="AZ504" s="167" t="s">
        <v>17</v>
      </c>
      <c r="BA504" s="167" t="s">
        <v>157</v>
      </c>
      <c r="BB504" s="167" t="str">
        <f>BB3</f>
        <v>wAverage</v>
      </c>
      <c r="BC504" s="167" t="s">
        <v>95</v>
      </c>
      <c r="BD504" s="167" t="s">
        <v>15</v>
      </c>
      <c r="BE504" s="167" t="s">
        <v>95</v>
      </c>
      <c r="BF504" s="167" t="s">
        <v>15</v>
      </c>
      <c r="BG504" s="167" t="s">
        <v>95</v>
      </c>
      <c r="BH504" s="168" t="s">
        <v>15</v>
      </c>
      <c r="BI504" s="167" t="s">
        <v>95</v>
      </c>
      <c r="BJ504" s="168" t="s">
        <v>15</v>
      </c>
      <c r="BK504" s="167" t="s">
        <v>95</v>
      </c>
      <c r="BL504" s="167" t="s">
        <v>15</v>
      </c>
      <c r="BM504" s="167" t="s">
        <v>95</v>
      </c>
      <c r="BN504" s="167" t="s">
        <v>15</v>
      </c>
      <c r="BO504" s="167" t="s">
        <v>95</v>
      </c>
      <c r="BP504" s="167" t="s">
        <v>15</v>
      </c>
      <c r="BQ504" s="167" t="s">
        <v>16</v>
      </c>
      <c r="BR504" s="167" t="s">
        <v>17</v>
      </c>
      <c r="BS504" s="167" t="s">
        <v>157</v>
      </c>
      <c r="BT504" s="167" t="str">
        <f>BT3</f>
        <v>wAverage</v>
      </c>
      <c r="BU504" s="293" t="s">
        <v>95</v>
      </c>
      <c r="BV504" s="294" t="s">
        <v>15</v>
      </c>
      <c r="BW504" s="293" t="s">
        <v>95</v>
      </c>
      <c r="BX504" s="294" t="s">
        <v>15</v>
      </c>
    </row>
    <row r="505" spans="1:76" ht="17" customHeight="1" x14ac:dyDescent="0.35">
      <c r="C505" s="112" t="s">
        <v>96</v>
      </c>
      <c r="K505" s="155"/>
      <c r="V505" s="113" t="s">
        <v>127</v>
      </c>
      <c r="W505" s="169" t="e">
        <f>GEOMEAN(W4:W51)</f>
        <v>#NUM!</v>
      </c>
      <c r="X505" s="169" t="e">
        <f>GEOMEAN(X4:X51)</f>
        <v>#NUM!</v>
      </c>
      <c r="Z505" s="113"/>
      <c r="AD505" s="155"/>
      <c r="AP505" s="169" t="e">
        <f>GEOMEAN(AP4:AP51)</f>
        <v>#NUM!</v>
      </c>
      <c r="AQ505" s="169" t="e">
        <f>GEOMEAN(AQ4:AQ51)</f>
        <v>#NUM!</v>
      </c>
      <c r="AR505" s="169" t="e">
        <f>GEOMEAN(AR4:AR51)</f>
        <v>#DIV/0!</v>
      </c>
      <c r="AS505" s="169" t="e">
        <f>GEOMEAN(AS4:AS51)</f>
        <v>#DIV/0!</v>
      </c>
      <c r="AT505" s="535" t="str">
        <f>C505</f>
        <v>Class A1_4K</v>
      </c>
      <c r="AU505" s="170" t="s">
        <v>118</v>
      </c>
      <c r="AV505" s="536" t="s">
        <v>121</v>
      </c>
      <c r="AW505" s="171" t="e">
        <f>AVERAGE(AW4,AW10,AW16,AW22,AW28,AW34,AW40,AW46)</f>
        <v>#VALUE!</v>
      </c>
      <c r="AX505" s="172" t="e">
        <f>AVERAGE(AX4:AX51)</f>
        <v>#VALUE!</v>
      </c>
      <c r="AY505" s="172" t="e">
        <f>AVERAGE(AY4:AY51)</f>
        <v>#VALUE!</v>
      </c>
      <c r="AZ505" s="173" t="e">
        <f>AVERAGE(AZ4:AZ51)</f>
        <v>#VALUE!</v>
      </c>
      <c r="BA505" s="173" t="e">
        <f>AVERAGE(BA4:BA51)</f>
        <v>#VALUE!</v>
      </c>
      <c r="BB505" s="173" t="e">
        <f>AVERAGE(BB4:BB51)</f>
        <v>#VALUE!</v>
      </c>
      <c r="BC505" s="171" t="e">
        <f>AVERAGE(BC4,BC10,BC16,BC22,BC28,BC34,BC40,BC46)</f>
        <v>#VALUE!</v>
      </c>
      <c r="BD505" s="173" t="e">
        <f>AVERAGE(BD4:BD51)</f>
        <v>#VALUE!</v>
      </c>
      <c r="BE505" s="171" t="e">
        <f>AVERAGE(BE4,BE10,BE16,BE22,BE28,BE34,BE40,BE46)</f>
        <v>#VALUE!</v>
      </c>
      <c r="BF505" s="173" t="e">
        <f>AVERAGE(BF4:BF51)</f>
        <v>#VALUE!</v>
      </c>
      <c r="BG505" s="171" t="e">
        <f>AVERAGE(BG4,BG10,BG16,BG22,BG28,BG34,BG40,BG46)</f>
        <v>#VALUE!</v>
      </c>
      <c r="BH505" s="173" t="e">
        <f>AVERAGE(BH4:BH51)</f>
        <v>#VALUE!</v>
      </c>
      <c r="BI505" s="171" t="e">
        <f>AVERAGE(BI4,BI10,BI16,BI22,BI28,BI34,BI40,BI46)</f>
        <v>#VALUE!</v>
      </c>
      <c r="BJ505" s="173" t="e">
        <f>AVERAGE(BJ4:BJ51)</f>
        <v>#VALUE!</v>
      </c>
      <c r="BK505" s="171" t="e">
        <f>AVERAGE(BK4,BK10,BK16,BK22,BK28,BK34,BK40,BK46)</f>
        <v>#VALUE!</v>
      </c>
      <c r="BL505" s="173" t="e">
        <f>AVERAGE(BL4:BL51)</f>
        <v>#VALUE!</v>
      </c>
      <c r="BM505" s="171" t="e">
        <f>AVERAGE(BM4,BM10,BM16,BM22,BM28,BM34,BM40,BM46)</f>
        <v>#VALUE!</v>
      </c>
      <c r="BN505" s="173" t="e">
        <f>AVERAGE(BN4:BN51)</f>
        <v>#VALUE!</v>
      </c>
      <c r="BO505" s="174" t="e">
        <f>AVERAGE(BO4,BO10,BO16,BO22,BO28,BO34,BO40,BO46)</f>
        <v>#VALUE!</v>
      </c>
      <c r="BP505" s="175" t="e">
        <f>AVERAGE(BP4:BP51)</f>
        <v>#VALUE!</v>
      </c>
      <c r="BQ505" s="176" t="e">
        <f>AVERAGE(BQ4:BQ51)</f>
        <v>#VALUE!</v>
      </c>
      <c r="BR505" s="176" t="e">
        <f>AVERAGE(BR4:BR51)</f>
        <v>#VALUE!</v>
      </c>
      <c r="BS505" s="177" t="e">
        <f>AVERAGE(BS4:BS51)</f>
        <v>#VALUE!</v>
      </c>
      <c r="BT505" s="177" t="e">
        <f>AVERAGE(BT4:BT51)</f>
        <v>#VALUE!</v>
      </c>
      <c r="BU505" s="295">
        <f>SUM(BU4,BU10,BU16,BU22,BU28,BU34,BU40,BU46)</f>
        <v>0</v>
      </c>
      <c r="BV505" s="296">
        <f>SUM(BV4:BV51)</f>
        <v>0</v>
      </c>
      <c r="BW505" s="295">
        <f>SUM(BW4,BW10,BW16,BW22,BW28,BW34,BW40,BW46)</f>
        <v>0</v>
      </c>
      <c r="BX505" s="296">
        <f>SUM(BX4:BX51)</f>
        <v>0</v>
      </c>
    </row>
    <row r="506" spans="1:76" ht="17" customHeight="1" x14ac:dyDescent="0.35">
      <c r="K506" s="155"/>
      <c r="V506" s="113" t="s">
        <v>128</v>
      </c>
      <c r="W506" s="169">
        <f>SUM(W4:W51)</f>
        <v>0</v>
      </c>
      <c r="X506" s="169">
        <f>SUM(X4:X51)</f>
        <v>0</v>
      </c>
      <c r="Z506" s="113"/>
      <c r="AD506" s="155"/>
      <c r="AP506" s="169">
        <f>SUM(AP4:AP51)</f>
        <v>0</v>
      </c>
      <c r="AQ506" s="169">
        <f>SUM(AQ4:AQ51)</f>
        <v>0</v>
      </c>
      <c r="AR506" s="169" t="e">
        <f>SUM(AR4:AR51)</f>
        <v>#DIV/0!</v>
      </c>
      <c r="AS506" s="169" t="e">
        <f>SUM(AS4:AS51)</f>
        <v>#DIV/0!</v>
      </c>
      <c r="AT506" s="535"/>
      <c r="AU506" s="178" t="s">
        <v>119</v>
      </c>
      <c r="AV506" s="537"/>
      <c r="AW506" s="179" t="e">
        <f>MIN(AW4,AW10,AW16,AW22,AW28,AW34,AW40,AW46)</f>
        <v>#VALUE!</v>
      </c>
      <c r="AX506" s="96" t="e">
        <f>MIN(AX4:AX51)</f>
        <v>#VALUE!</v>
      </c>
      <c r="AY506" s="96" t="e">
        <f>MIN(AY4:AY51)</f>
        <v>#VALUE!</v>
      </c>
      <c r="AZ506" s="97" t="e">
        <f>MIN(AZ4:AZ51)</f>
        <v>#VALUE!</v>
      </c>
      <c r="BA506" s="97" t="e">
        <f>MIN(BA4:BA51)</f>
        <v>#VALUE!</v>
      </c>
      <c r="BB506" s="97" t="e">
        <f>MIN(BB4:BB51)</f>
        <v>#VALUE!</v>
      </c>
      <c r="BC506" s="179" t="e">
        <f>MIN(BC4,BC10,BC16,BC22,BC28,BC34,BC40,BC46)</f>
        <v>#VALUE!</v>
      </c>
      <c r="BD506" s="97" t="e">
        <f>MIN(BD4:BD51)</f>
        <v>#VALUE!</v>
      </c>
      <c r="BE506" s="179" t="e">
        <f>MIN(BE4,BE10,BE16,BE22,BE28,BE34,BE40,BE46)</f>
        <v>#VALUE!</v>
      </c>
      <c r="BF506" s="97" t="e">
        <f>MIN(BF4:BF51)</f>
        <v>#VALUE!</v>
      </c>
      <c r="BG506" s="179" t="e">
        <f>MIN(BG4,BG10,BG16,BG22,BG28,BG34,BG40,BG46)</f>
        <v>#VALUE!</v>
      </c>
      <c r="BH506" s="97" t="e">
        <f>MIN(BH4:BH51)</f>
        <v>#VALUE!</v>
      </c>
      <c r="BI506" s="179" t="e">
        <f>MIN(BI4,BI10,BI16,BI22,BI28,BI34,BI40,BI46)</f>
        <v>#VALUE!</v>
      </c>
      <c r="BJ506" s="97" t="e">
        <f>MIN(BJ4:BJ51)</f>
        <v>#VALUE!</v>
      </c>
      <c r="BK506" s="179" t="e">
        <f>MIN(BK4,BK10,BK16,BK22,BK28,BK34,BK40,BK46)</f>
        <v>#VALUE!</v>
      </c>
      <c r="BL506" s="97" t="e">
        <f>MIN(BL4:BL51)</f>
        <v>#VALUE!</v>
      </c>
      <c r="BM506" s="179" t="e">
        <f>MIN(BM4,BM10,BM16,BM22,BM28,BM34,BM40,BM46)</f>
        <v>#VALUE!</v>
      </c>
      <c r="BN506" s="97" t="e">
        <f>MIN(BN4:BN51)</f>
        <v>#VALUE!</v>
      </c>
      <c r="BO506" s="180" t="e">
        <f>MIN(BO4,BO10,BO16,BO22,BO28,BO34,BO40,BO46)</f>
        <v>#VALUE!</v>
      </c>
      <c r="BP506" s="179" t="e">
        <f>MIN(BP4:BP51)</f>
        <v>#VALUE!</v>
      </c>
      <c r="BQ506" s="96" t="e">
        <f>MIN(BQ4:BQ51)</f>
        <v>#VALUE!</v>
      </c>
      <c r="BR506" s="96" t="e">
        <f>MIN(BR4:BR51)</f>
        <v>#VALUE!</v>
      </c>
      <c r="BS506" s="97" t="e">
        <f>MIN(BS4:BS51)</f>
        <v>#VALUE!</v>
      </c>
      <c r="BT506" s="97" t="e">
        <f>MIN(BT4:BT51)</f>
        <v>#VALUE!</v>
      </c>
      <c r="BU506" s="297">
        <f>MIN(BU4,BU10,BU16,BU22,BU28,BU34,BU40,BU46)</f>
        <v>0</v>
      </c>
      <c r="BV506" s="298">
        <f>MIN(BV4:BV51)</f>
        <v>0</v>
      </c>
      <c r="BW506" s="297">
        <f>MIN(BW4,BW10,BW16,BW22,BW28,BW34,BW40,BW46)</f>
        <v>0</v>
      </c>
      <c r="BX506" s="298">
        <f>MIN(BX4:BX51)</f>
        <v>0</v>
      </c>
    </row>
    <row r="507" spans="1:76" ht="17" customHeight="1" thickBot="1" x14ac:dyDescent="0.4">
      <c r="K507" s="155"/>
      <c r="V507" s="113" t="s">
        <v>120</v>
      </c>
      <c r="W507" s="169">
        <f>MAX(W4:W51)</f>
        <v>0</v>
      </c>
      <c r="X507" s="169">
        <f>MAX(X4:X51)</f>
        <v>0</v>
      </c>
      <c r="Z507" s="113"/>
      <c r="AD507" s="155"/>
      <c r="AP507" s="169">
        <f>MAX(AP4:AP51)</f>
        <v>0</v>
      </c>
      <c r="AQ507" s="169">
        <f>MAX(AQ4:AQ51)</f>
        <v>0</v>
      </c>
      <c r="AR507" s="169" t="e">
        <f>MAX(AR4:AR51)</f>
        <v>#DIV/0!</v>
      </c>
      <c r="AS507" s="169" t="e">
        <f>MAX(AS4:AS51)</f>
        <v>#DIV/0!</v>
      </c>
      <c r="AT507" s="535"/>
      <c r="AU507" s="178" t="s">
        <v>120</v>
      </c>
      <c r="AV507" s="538"/>
      <c r="AW507" s="181" t="e">
        <f>MAX(AW4,AW10,AW16,AW22,AW28,AW34,AW40,AW46)</f>
        <v>#VALUE!</v>
      </c>
      <c r="AX507" s="98" t="e">
        <f>MAX(AX4:AX51)</f>
        <v>#VALUE!</v>
      </c>
      <c r="AY507" s="98" t="e">
        <f>MAX(AY4:AY51)</f>
        <v>#VALUE!</v>
      </c>
      <c r="AZ507" s="99" t="e">
        <f>MAX(AZ4:AZ51)</f>
        <v>#VALUE!</v>
      </c>
      <c r="BA507" s="99" t="e">
        <f>MAX(BA4:BA51)</f>
        <v>#VALUE!</v>
      </c>
      <c r="BB507" s="99" t="e">
        <f>MAX(BB4:BB51)</f>
        <v>#VALUE!</v>
      </c>
      <c r="BC507" s="181" t="e">
        <f>MAX(BC4,BC10,BC16,BC22,BC28,BC34,BC40,BC46)</f>
        <v>#VALUE!</v>
      </c>
      <c r="BD507" s="99" t="e">
        <f>MAX(BD4:BD51)</f>
        <v>#VALUE!</v>
      </c>
      <c r="BE507" s="181" t="e">
        <f>MAX(BE4,BE10,BE16,BE22,BE28,BE34,BE40,BE46)</f>
        <v>#VALUE!</v>
      </c>
      <c r="BF507" s="99" t="e">
        <f>MAX(BF4:BF51)</f>
        <v>#VALUE!</v>
      </c>
      <c r="BG507" s="181" t="e">
        <f>MAX(BG4,BG10,BG16,BG22,BG28,BG34,BG40,BG46)</f>
        <v>#VALUE!</v>
      </c>
      <c r="BH507" s="99" t="e">
        <f>MAX(BH4:BH51)</f>
        <v>#VALUE!</v>
      </c>
      <c r="BI507" s="181" t="e">
        <f>MAX(BI4,BI10,BI16,BI22,BI28,BI34,BI40,BI46)</f>
        <v>#VALUE!</v>
      </c>
      <c r="BJ507" s="99" t="e">
        <f>MAX(BJ4:BJ51)</f>
        <v>#VALUE!</v>
      </c>
      <c r="BK507" s="181" t="e">
        <f>MAX(BK4,BK10,BK16,BK22,BK28,BK34,BK40,BK46)</f>
        <v>#VALUE!</v>
      </c>
      <c r="BL507" s="99" t="e">
        <f>MAX(BL4:BL51)</f>
        <v>#VALUE!</v>
      </c>
      <c r="BM507" s="181" t="e">
        <f>MAX(BM4,BM10,BM16,BM22,BM28,BM34,BM40,BM46)</f>
        <v>#VALUE!</v>
      </c>
      <c r="BN507" s="99" t="e">
        <f>MAX(BN4:BN51)</f>
        <v>#VALUE!</v>
      </c>
      <c r="BO507" s="182" t="e">
        <f>MAX(BO4,BO10,BO16,BO22,BO28,BO34,BO40,BO46)</f>
        <v>#VALUE!</v>
      </c>
      <c r="BP507" s="181" t="e">
        <f>MAX(BP4:BP51)</f>
        <v>#VALUE!</v>
      </c>
      <c r="BQ507" s="98" t="e">
        <f>MAX(BQ4:BQ51)</f>
        <v>#VALUE!</v>
      </c>
      <c r="BR507" s="98" t="e">
        <f>MAX(BR4:BR51)</f>
        <v>#VALUE!</v>
      </c>
      <c r="BS507" s="99" t="e">
        <f>MAX(BS4:BS51)</f>
        <v>#VALUE!</v>
      </c>
      <c r="BT507" s="99" t="e">
        <f>MAX(BT4:BT51)</f>
        <v>#VALUE!</v>
      </c>
      <c r="BU507" s="299">
        <f>MAX(BU4,BU10,BU16,BU22,BU28,BU34,BU40,BU46)</f>
        <v>0</v>
      </c>
      <c r="BV507" s="300">
        <f>MAX(BV4:BV51)</f>
        <v>0</v>
      </c>
      <c r="BW507" s="299">
        <f>MAX(BW4,BW10,BW16,BW22,BW28,BW34,BW40,BW46)</f>
        <v>0</v>
      </c>
      <c r="BX507" s="300">
        <f>MAX(BX4:BX51)</f>
        <v>0</v>
      </c>
    </row>
    <row r="508" spans="1:76" ht="17" customHeight="1" x14ac:dyDescent="0.35">
      <c r="K508" s="155"/>
      <c r="V508" s="113" t="s">
        <v>119</v>
      </c>
      <c r="W508" s="169">
        <f>MIN(W4:W51)</f>
        <v>0</v>
      </c>
      <c r="X508" s="169">
        <f>MIN(X4:X51)</f>
        <v>0</v>
      </c>
      <c r="Z508" s="113"/>
      <c r="AD508" s="155"/>
      <c r="AP508" s="169">
        <f>MIN(AP4:AP51)</f>
        <v>0</v>
      </c>
      <c r="AQ508" s="169">
        <f>MIN(AQ4:AQ51)</f>
        <v>0</v>
      </c>
      <c r="AR508" s="169" t="e">
        <f>MIN(AR4:AR51)</f>
        <v>#DIV/0!</v>
      </c>
      <c r="AS508" s="169" t="e">
        <f>MIN(AS4:AS51)</f>
        <v>#DIV/0!</v>
      </c>
      <c r="AT508" s="535"/>
      <c r="AU508" s="178" t="s">
        <v>118</v>
      </c>
      <c r="AV508" s="539" t="s">
        <v>122</v>
      </c>
      <c r="AW508" s="171" t="e">
        <f>AVERAGE(AW6,AW12,AW18,AW24,AW30,AW36,AW42,AW48)</f>
        <v>#VALUE!</v>
      </c>
      <c r="AX508" s="558"/>
      <c r="AY508" s="500"/>
      <c r="AZ508" s="500"/>
      <c r="BA508" s="500"/>
      <c r="BB508" s="183"/>
      <c r="BC508" s="171" t="e">
        <f>AVERAGE(BC6,BC12,BC18,BC24,BC30,BC36,BC42,BC48)</f>
        <v>#VALUE!</v>
      </c>
      <c r="BD508" s="548"/>
      <c r="BE508" s="171" t="e">
        <f>AVERAGE(BE6,BE12,BE18,BE24,BE30,BE36,BE42,BE48)</f>
        <v>#VALUE!</v>
      </c>
      <c r="BF508" s="548"/>
      <c r="BG508" s="171" t="e">
        <f>AVERAGE(BG6,BG12,BG18,BG24,BG30,BG36,BG42,BG48)</f>
        <v>#VALUE!</v>
      </c>
      <c r="BH508" s="548"/>
      <c r="BI508" s="171" t="e">
        <f>AVERAGE(BI6,BI12,BI18,BI24,BI30,BI36,BI42,BI48)</f>
        <v>#VALUE!</v>
      </c>
      <c r="BJ508" s="548"/>
      <c r="BK508" s="171" t="e">
        <f>AVERAGE(BK6,BK12,BK18,BK24,BK30,BK36,BK42,BK48)</f>
        <v>#VALUE!</v>
      </c>
      <c r="BL508" s="548"/>
      <c r="BM508" s="171" t="e">
        <f>AVERAGE(BM6,BM12,BM18,BM24,BM30,BM36,BM42,BM48)</f>
        <v>#VALUE!</v>
      </c>
      <c r="BN508" s="548"/>
      <c r="BO508" s="174" t="e">
        <f>AVERAGE(BO6,BO12,BO18,BO24,BO30,BO36,BO42,BO48)</f>
        <v>#VALUE!</v>
      </c>
      <c r="BP508" s="499"/>
      <c r="BQ508" s="500"/>
      <c r="BR508" s="500"/>
      <c r="BS508" s="500"/>
      <c r="BT508" s="500"/>
      <c r="BU508" s="295">
        <f>SUM(BU6,BU12,BU18,BU24,BU30,BU36,BU42,BU48)</f>
        <v>0</v>
      </c>
      <c r="BV508" s="566"/>
      <c r="BW508" s="295">
        <f>SUM(BW6,BW12,BW18,BW24,BW30,BW36,BW42,BW48)</f>
        <v>0</v>
      </c>
      <c r="BX508" s="566"/>
    </row>
    <row r="509" spans="1:76" ht="17" customHeight="1" x14ac:dyDescent="0.35">
      <c r="K509" s="155"/>
      <c r="V509" s="113" t="s">
        <v>129</v>
      </c>
      <c r="W509" s="169"/>
      <c r="X509" s="169"/>
      <c r="Z509" s="113"/>
      <c r="AD509" s="155"/>
      <c r="AP509" s="184" t="e">
        <f>AP505/W505</f>
        <v>#NUM!</v>
      </c>
      <c r="AQ509" s="184" t="e">
        <f>AQ505/X505</f>
        <v>#NUM!</v>
      </c>
      <c r="AR509" s="169"/>
      <c r="AS509" s="169"/>
      <c r="AT509" s="535"/>
      <c r="AU509" s="178" t="s">
        <v>119</v>
      </c>
      <c r="AV509" s="540"/>
      <c r="AW509" s="179" t="e">
        <f>MIN(AW6,AW12,AW18,AW24,AW30,AW36,AW42,AW48)</f>
        <v>#VALUE!</v>
      </c>
      <c r="AX509" s="559"/>
      <c r="AY509" s="502"/>
      <c r="AZ509" s="502"/>
      <c r="BA509" s="502"/>
      <c r="BB509" s="185"/>
      <c r="BC509" s="179" t="e">
        <f>MIN(BC6,BC12,BC18,BC24,BC30,BC36,BC42,BC48)</f>
        <v>#VALUE!</v>
      </c>
      <c r="BD509" s="549"/>
      <c r="BE509" s="179" t="e">
        <f>MIN(BE6,BE12,BE18,BE24,BE30,BE36,BE42,BE48)</f>
        <v>#VALUE!</v>
      </c>
      <c r="BF509" s="549"/>
      <c r="BG509" s="179" t="e">
        <f>MIN(BG6,BG12,BG18,BG24,BG30,BG36,BG42,BG48)</f>
        <v>#VALUE!</v>
      </c>
      <c r="BH509" s="549"/>
      <c r="BI509" s="179" t="e">
        <f>MIN(BI6,BI12,BI18,BI24,BI30,BI36,BI42,BI48)</f>
        <v>#VALUE!</v>
      </c>
      <c r="BJ509" s="549"/>
      <c r="BK509" s="179" t="e">
        <f>MIN(BK6,BK12,BK18,BK24,BK30,BK36,BK42,BK48)</f>
        <v>#VALUE!</v>
      </c>
      <c r="BL509" s="549"/>
      <c r="BM509" s="179" t="e">
        <f>MIN(BM6,BM12,BM18,BM24,BM30,BM36,BM42,BM48)</f>
        <v>#VALUE!</v>
      </c>
      <c r="BN509" s="549"/>
      <c r="BO509" s="180" t="e">
        <f>MIN(BO6,BO12,BO18,BO24,BO30,BO36,BO42,BO48)</f>
        <v>#VALUE!</v>
      </c>
      <c r="BP509" s="501"/>
      <c r="BQ509" s="502"/>
      <c r="BR509" s="502"/>
      <c r="BS509" s="502"/>
      <c r="BT509" s="502"/>
      <c r="BU509" s="297">
        <f>MIN(BU6,BU12,BU18,BU24,BU30,BU36,BU42,BU48)</f>
        <v>0</v>
      </c>
      <c r="BV509" s="567"/>
      <c r="BW509" s="297">
        <f>MIN(BW6,BW12,BW18,BW24,BW30,BW36,BW42,BW48)</f>
        <v>0</v>
      </c>
      <c r="BX509" s="567"/>
    </row>
    <row r="510" spans="1:76" ht="17" customHeight="1" thickBot="1" x14ac:dyDescent="0.4">
      <c r="W510" s="169"/>
      <c r="X510" s="169"/>
      <c r="Z510" s="113"/>
      <c r="AP510" s="169"/>
      <c r="AQ510" s="169"/>
      <c r="AR510" s="169"/>
      <c r="AS510" s="169"/>
      <c r="AT510" s="535"/>
      <c r="AU510" s="178" t="s">
        <v>120</v>
      </c>
      <c r="AV510" s="541"/>
      <c r="AW510" s="181" t="e">
        <f>MAX(AW6,AW12,AW18,AW24,AW30,AW36,AW42,AW48)</f>
        <v>#VALUE!</v>
      </c>
      <c r="AX510" s="559"/>
      <c r="AY510" s="502"/>
      <c r="AZ510" s="502"/>
      <c r="BA510" s="502"/>
      <c r="BB510" s="185"/>
      <c r="BC510" s="181" t="e">
        <f>MAX(BC6,BC12,BC18,BC24,BC30,BC36,BC42,BC48)</f>
        <v>#VALUE!</v>
      </c>
      <c r="BD510" s="549"/>
      <c r="BE510" s="181" t="e">
        <f>MAX(BE6,BE12,BE18,BE24,BE30,BE36,BE42,BE48)</f>
        <v>#VALUE!</v>
      </c>
      <c r="BF510" s="549"/>
      <c r="BG510" s="181" t="e">
        <f>MAX(BG6,BG12,BG18,BG24,BG30,BG36,BG42,BG48)</f>
        <v>#VALUE!</v>
      </c>
      <c r="BH510" s="549"/>
      <c r="BI510" s="181" t="e">
        <f>MAX(BI6,BI12,BI18,BI24,BI30,BI36,BI42,BI48)</f>
        <v>#VALUE!</v>
      </c>
      <c r="BJ510" s="549"/>
      <c r="BK510" s="181" t="e">
        <f>MAX(BK6,BK12,BK18,BK24,BK30,BK36,BK42,BK48)</f>
        <v>#VALUE!</v>
      </c>
      <c r="BL510" s="549"/>
      <c r="BM510" s="181" t="e">
        <f>MAX(BM6,BM12,BM18,BM24,BM30,BM36,BM42,BM48)</f>
        <v>#VALUE!</v>
      </c>
      <c r="BN510" s="549"/>
      <c r="BO510" s="182" t="e">
        <f>MAX(BO6,BO12,BO18,BO24,BO30,BO36,BO42,BO48)</f>
        <v>#VALUE!</v>
      </c>
      <c r="BP510" s="501"/>
      <c r="BQ510" s="502"/>
      <c r="BR510" s="502"/>
      <c r="BS510" s="502"/>
      <c r="BT510" s="502"/>
      <c r="BU510" s="299">
        <f>MAX(BU6,BU12,BU18,BU24,BU30,BU36,BU42,BU48)</f>
        <v>0</v>
      </c>
      <c r="BV510" s="567"/>
      <c r="BW510" s="299">
        <f>MAX(BW6,BW12,BW18,BW24,BW30,BW36,BW42,BW48)</f>
        <v>0</v>
      </c>
      <c r="BX510" s="567"/>
    </row>
    <row r="511" spans="1:76" ht="17" customHeight="1" x14ac:dyDescent="0.35">
      <c r="W511" s="169"/>
      <c r="X511" s="169"/>
      <c r="Z511" s="113"/>
      <c r="AP511" s="169"/>
      <c r="AQ511" s="169"/>
      <c r="AR511" s="169"/>
      <c r="AS511" s="169"/>
      <c r="AT511" s="535"/>
      <c r="AU511" s="186" t="s">
        <v>118</v>
      </c>
      <c r="AV511" s="542" t="s">
        <v>123</v>
      </c>
      <c r="AW511" s="187" t="e">
        <f>AVERAGE(AW8,AW14,AW20,AW26,AW32,AW38,AW44,AW50)</f>
        <v>#VALUE!</v>
      </c>
      <c r="AX511" s="559"/>
      <c r="AY511" s="502"/>
      <c r="AZ511" s="502"/>
      <c r="BA511" s="502"/>
      <c r="BB511" s="185"/>
      <c r="BC511" s="187" t="e">
        <f>AVERAGE(BC8,BC14,BC20,BC26,BC32,BC38,BC44,BC50)</f>
        <v>#VALUE!</v>
      </c>
      <c r="BD511" s="549"/>
      <c r="BE511" s="187" t="e">
        <f>AVERAGE(BE8,BE14,BE20,BE26,BE32,BE38,BE44,BE50)</f>
        <v>#VALUE!</v>
      </c>
      <c r="BF511" s="549"/>
      <c r="BG511" s="187" t="e">
        <f>AVERAGE(BG8,BG14,BG20,BG26,BG32,BG38,BG44,BG50)</f>
        <v>#VALUE!</v>
      </c>
      <c r="BH511" s="549"/>
      <c r="BI511" s="187" t="e">
        <f>AVERAGE(BI8,BI14,BI20,BI26,BI32,BI38,BI44,BI50)</f>
        <v>#VALUE!</v>
      </c>
      <c r="BJ511" s="549"/>
      <c r="BK511" s="187" t="e">
        <f>AVERAGE(BK8,BK14,BK20,BK26,BK32,BK38,BK44,BK50)</f>
        <v>#VALUE!</v>
      </c>
      <c r="BL511" s="549"/>
      <c r="BM511" s="187" t="e">
        <f>AVERAGE(BM8,BM14,BM20,BM26,BM32,BM38,BM44,BM50)</f>
        <v>#VALUE!</v>
      </c>
      <c r="BN511" s="549"/>
      <c r="BO511" s="188" t="e">
        <f>AVERAGE(BO8,BO14,BO20,BO26,BO32,BO38,BO44,BO50)</f>
        <v>#VALUE!</v>
      </c>
      <c r="BP511" s="501"/>
      <c r="BQ511" s="502"/>
      <c r="BR511" s="502"/>
      <c r="BS511" s="502"/>
      <c r="BT511" s="502"/>
      <c r="BU511" s="301">
        <f>SUM(BU8,BU14,BU20,BU26,BU32,BU38,BU44,BU50)</f>
        <v>0</v>
      </c>
      <c r="BV511" s="567"/>
      <c r="BW511" s="301">
        <f>SUM(BW8,BW14,BW20,BW26,BW32,BW38,BW44,BW50)</f>
        <v>0</v>
      </c>
      <c r="BX511" s="567"/>
    </row>
    <row r="512" spans="1:76" ht="17" customHeight="1" x14ac:dyDescent="0.35">
      <c r="W512" s="169"/>
      <c r="X512" s="169"/>
      <c r="Z512" s="113"/>
      <c r="AP512" s="169"/>
      <c r="AQ512" s="169"/>
      <c r="AR512" s="169"/>
      <c r="AS512" s="169"/>
      <c r="AT512" s="535"/>
      <c r="AU512" s="186" t="s">
        <v>119</v>
      </c>
      <c r="AV512" s="543"/>
      <c r="AW512" s="179" t="e">
        <f>MIN(AW8,AW14,AW20,AW26,AW32,AW38,AW44,AW50)</f>
        <v>#VALUE!</v>
      </c>
      <c r="AX512" s="559"/>
      <c r="AY512" s="502"/>
      <c r="AZ512" s="502"/>
      <c r="BA512" s="502"/>
      <c r="BB512" s="185"/>
      <c r="BC512" s="179" t="e">
        <f>MIN(BC8,BC14,BC20,BC26,BC32,BC38,BC44,BC50)</f>
        <v>#VALUE!</v>
      </c>
      <c r="BD512" s="549"/>
      <c r="BE512" s="179" t="e">
        <f>MIN(BE8,BE14,BE20,BE26,BE32,BE38,BE44,BE50)</f>
        <v>#VALUE!</v>
      </c>
      <c r="BF512" s="549"/>
      <c r="BG512" s="179" t="e">
        <f>MIN(BG8,BG14,BG20,BG26,BG32,BG38,BG44,BG50)</f>
        <v>#VALUE!</v>
      </c>
      <c r="BH512" s="549"/>
      <c r="BI512" s="179" t="e">
        <f>MIN(BI8,BI14,BI20,BI26,BI32,BI38,BI44,BI50)</f>
        <v>#VALUE!</v>
      </c>
      <c r="BJ512" s="549"/>
      <c r="BK512" s="179" t="e">
        <f>MIN(BK8,BK14,BK20,BK26,BK32,BK38,BK44,BK50)</f>
        <v>#VALUE!</v>
      </c>
      <c r="BL512" s="549"/>
      <c r="BM512" s="179" t="e">
        <f>MIN(BM8,BM14,BM20,BM26,BM32,BM38,BM44,BM50)</f>
        <v>#VALUE!</v>
      </c>
      <c r="BN512" s="549"/>
      <c r="BO512" s="180" t="e">
        <f>MIN(BO8,BO14,BO20,BO26,BO32,BO38,BO44,BO50)</f>
        <v>#VALUE!</v>
      </c>
      <c r="BP512" s="501"/>
      <c r="BQ512" s="502"/>
      <c r="BR512" s="502"/>
      <c r="BS512" s="502"/>
      <c r="BT512" s="502"/>
      <c r="BU512" s="297">
        <f>MIN(BU8,BU14,BU20,BU26,BU32,BU38,BU44,BU50)</f>
        <v>0</v>
      </c>
      <c r="BV512" s="567"/>
      <c r="BW512" s="297">
        <f>MIN(BW8,BW14,BW20,BW26,BW32,BW38,BW44,BW50)</f>
        <v>0</v>
      </c>
      <c r="BX512" s="567"/>
    </row>
    <row r="513" spans="3:76" ht="17" customHeight="1" thickBot="1" x14ac:dyDescent="0.4">
      <c r="F513" s="169">
        <f>COUNTIFS(F52:F183,"&lt;&gt;",F52:F183,"&lt;&gt;0")</f>
        <v>132</v>
      </c>
      <c r="G513" s="169">
        <f>COUNTIFS(G52:G183,"&lt;&gt;",G52:G183,"&lt;&gt;0")</f>
        <v>0</v>
      </c>
      <c r="W513" s="169"/>
      <c r="X513" s="169"/>
      <c r="Z513" s="169">
        <f>COUNTIFS(Z52:Z183,"&lt;&gt;",Z52:Z183,"&lt;&gt;0")</f>
        <v>0</v>
      </c>
      <c r="AP513" s="169"/>
      <c r="AQ513" s="169"/>
      <c r="AR513" s="112">
        <f>Z513/F513</f>
        <v>0</v>
      </c>
      <c r="AS513" s="169"/>
      <c r="AT513" s="535"/>
      <c r="AU513" s="189" t="s">
        <v>120</v>
      </c>
      <c r="AV513" s="544"/>
      <c r="AW513" s="181" t="e">
        <f>MAX(AW6,AW12,AW18,AW24,AW30,AW36,AW42,AW48)</f>
        <v>#VALUE!</v>
      </c>
      <c r="AX513" s="560"/>
      <c r="AY513" s="504"/>
      <c r="AZ513" s="504"/>
      <c r="BA513" s="504"/>
      <c r="BB513" s="190"/>
      <c r="BC513" s="181" t="e">
        <f>MAX(BC6,BC12,BC18,BC24,BC30,BC36,BC42,BC48)</f>
        <v>#VALUE!</v>
      </c>
      <c r="BD513" s="550"/>
      <c r="BE513" s="181" t="e">
        <f>MAX(BE6,BE12,BE18,BE24,BE30,BE36,BE42,BE48)</f>
        <v>#VALUE!</v>
      </c>
      <c r="BF513" s="550"/>
      <c r="BG513" s="181" t="e">
        <f>MAX(BG6,BG12,BG18,BG24,BG30,BG36,BG42,BG48)</f>
        <v>#VALUE!</v>
      </c>
      <c r="BH513" s="550"/>
      <c r="BI513" s="181" t="e">
        <f>MAX(BI6,BI12,BI18,BI24,BI30,BI36,BI42,BI48)</f>
        <v>#VALUE!</v>
      </c>
      <c r="BJ513" s="550"/>
      <c r="BK513" s="181" t="e">
        <f>MAX(BK6,BK12,BK18,BK24,BK30,BK36,BK42,BK48)</f>
        <v>#VALUE!</v>
      </c>
      <c r="BL513" s="550"/>
      <c r="BM513" s="181" t="e">
        <f>MAX(BM6,BM12,BM18,BM24,BM30,BM36,BM42,BM48)</f>
        <v>#VALUE!</v>
      </c>
      <c r="BN513" s="550"/>
      <c r="BO513" s="182" t="e">
        <f>MAX(BO6,BO12,BO18,BO24,BO30,BO36,BO42,BO48)</f>
        <v>#VALUE!</v>
      </c>
      <c r="BP513" s="503"/>
      <c r="BQ513" s="504"/>
      <c r="BR513" s="504"/>
      <c r="BS513" s="504"/>
      <c r="BT513" s="504"/>
      <c r="BU513" s="299">
        <f>MAX(BU6,BU12,BU18,BU24,BU30,BU36,BU42,BU48)</f>
        <v>0</v>
      </c>
      <c r="BV513" s="568"/>
      <c r="BW513" s="299">
        <f>MAX(BW6,BW12,BW18,BW24,BW30,BW36,BW42,BW48)</f>
        <v>0</v>
      </c>
      <c r="BX513" s="568"/>
    </row>
    <row r="514" spans="3:76" ht="17" customHeight="1" x14ac:dyDescent="0.35">
      <c r="C514" s="112" t="s">
        <v>97</v>
      </c>
      <c r="V514" s="113" t="s">
        <v>127</v>
      </c>
      <c r="W514" s="169" t="e">
        <f>GEOMEAN(W52:W183)</f>
        <v>#NUM!</v>
      </c>
      <c r="X514" s="169" t="e">
        <f>GEOMEAN(X52:X183)</f>
        <v>#NUM!</v>
      </c>
      <c r="Z514" s="113"/>
      <c r="AP514" s="169" t="e">
        <f>GEOMEAN(AP52:AP183)</f>
        <v>#NUM!</v>
      </c>
      <c r="AQ514" s="169" t="e">
        <f>GEOMEAN(AQ52:AQ183)</f>
        <v>#NUM!</v>
      </c>
      <c r="AR514" s="169" t="e">
        <f>GEOMEAN(AR52:AR183)</f>
        <v>#DIV/0!</v>
      </c>
      <c r="AS514" s="169" t="e">
        <f>GEOMEAN(AS52:AS183)</f>
        <v>#DIV/0!</v>
      </c>
      <c r="AT514" s="535" t="str">
        <f>C514</f>
        <v>Class A1_2K</v>
      </c>
      <c r="AU514" s="170" t="s">
        <v>118</v>
      </c>
      <c r="AV514" s="536" t="s">
        <v>121</v>
      </c>
      <c r="AW514" s="171" t="e">
        <f>AVERAGE(AW52,AW58,AW64,AW70,AW76,AW82,AW88,AW94,AW100,AW106,AW112,AW118,AW124,AW130,AW136,AW142,AW148,AW154,AW160,AW166,AW172,AW178)</f>
        <v>#VALUE!</v>
      </c>
      <c r="AX514" s="172" t="e">
        <f>AVERAGE(AX52:AX183)</f>
        <v>#VALUE!</v>
      </c>
      <c r="AY514" s="172" t="e">
        <f>AVERAGE(AY52:AY183)</f>
        <v>#VALUE!</v>
      </c>
      <c r="AZ514" s="172" t="e">
        <f>AVERAGE(AZ52:AZ183)</f>
        <v>#VALUE!</v>
      </c>
      <c r="BA514" s="172" t="e">
        <f>AVERAGE(BA52:BA183)</f>
        <v>#VALUE!</v>
      </c>
      <c r="BB514" s="172" t="e">
        <f>AVERAGE(BB52:BB183)</f>
        <v>#VALUE!</v>
      </c>
      <c r="BC514" s="171" t="e">
        <f>AVERAGE(BC52,BC58,BC64,BC70,BC76,BC82,BC88,BC94,BC100,BC106,BC112,BC118,BC124,BC130,BC136,BC142,BC148,BC154,BC160)</f>
        <v>#VALUE!</v>
      </c>
      <c r="BD514" s="172" t="e">
        <f>AVERAGE(BD52:BD183)</f>
        <v>#VALUE!</v>
      </c>
      <c r="BE514" s="171" t="e">
        <f>AVERAGE(BE52,BE58,BE64,BE70,BE76,BE82,BE88,BE94,BE100,BE106,BE112,BE118,BE124,BE130,BE136,BE142,BE148,BE154,BE160,BE166,BE172,BE178)</f>
        <v>#VALUE!</v>
      </c>
      <c r="BF514" s="172" t="e">
        <f>AVERAGE(BF52:BF183)</f>
        <v>#VALUE!</v>
      </c>
      <c r="BG514" s="171" t="e">
        <f>AVERAGE(BG52,BG58,BG64,BG70,BG76,BG82,BG88,BG94,BG100,BG106,BG112,BG118,BG124,BG130,BG136,BG142,BG148,BG154,BG160,BG166,BG172,BG178)</f>
        <v>#VALUE!</v>
      </c>
      <c r="BH514" s="172" t="e">
        <f>AVERAGE(BH52:BH183)</f>
        <v>#VALUE!</v>
      </c>
      <c r="BI514" s="171" t="e">
        <f>AVERAGE(BI52,BI58,BI64,BI70,BI76,BI82,BI88,BI94,BI100,BI106,BI112,BI118,BI124,BI130,BI136,BI142,BI148,BI154,BI160,BI166,BI172,BI178)</f>
        <v>#VALUE!</v>
      </c>
      <c r="BJ514" s="172" t="e">
        <f>AVERAGE(BJ52:BJ183)</f>
        <v>#VALUE!</v>
      </c>
      <c r="BK514" s="171" t="e">
        <f>AVERAGE(BK52,BK58,BK64,BK70,BK76,BK82,BK88,BK94,BK100,BK106,BK112,BK118,BK124,BK130,BK136,BK142,BK148,BK154,BK160,BK166,BK172,BK178)</f>
        <v>#VALUE!</v>
      </c>
      <c r="BL514" s="172" t="e">
        <f>AVERAGE(BL52:BL183)</f>
        <v>#VALUE!</v>
      </c>
      <c r="BM514" s="171" t="e">
        <f>AVERAGE(BM52,BM58,BM64,BM70,BM76,BM82,BM88,BM94,BM100,BM106,BM112,BM118,BM124,BM130,BM136,BM142,BM148,BM154,BM160,BM166,BM172,BM178)</f>
        <v>#VALUE!</v>
      </c>
      <c r="BN514" s="172" t="e">
        <f>AVERAGE(BN52:BN183)</f>
        <v>#VALUE!</v>
      </c>
      <c r="BO514" s="174" t="e">
        <f>AVERAGE(BO52,BO58,BO64,BO70,BO76,BO82,BO88,BO94,BO100,BO106,BO112,BO118,BO124,BO130,BO136,BO142,BO148,BO154,BO160,BO166,BO172,BO178)</f>
        <v>#VALUE!</v>
      </c>
      <c r="BP514" s="172" t="e">
        <f>AVERAGE(BP52:BP183)</f>
        <v>#VALUE!</v>
      </c>
      <c r="BQ514" s="172" t="e">
        <f>AVERAGE(BQ52:BQ183)</f>
        <v>#VALUE!</v>
      </c>
      <c r="BR514" s="172" t="e">
        <f>AVERAGE(BR52:BR183)</f>
        <v>#VALUE!</v>
      </c>
      <c r="BS514" s="172" t="e">
        <f>AVERAGE(BS52:BS183)</f>
        <v>#VALUE!</v>
      </c>
      <c r="BT514" s="172" t="e">
        <f>AVERAGE(BT52:BT183)</f>
        <v>#VALUE!</v>
      </c>
      <c r="BU514" s="295">
        <f>SUM(BU52,BU58,BU64,BU70,BU76,BU82,BU88,BU94,BU100,BU106,BU112,BU118,BU124,BU130,BU136,BU142,BU148,BU154,BU160,BU166,BU172,BU178)</f>
        <v>0</v>
      </c>
      <c r="BV514" s="302">
        <f>SUM(BV52:BV183)</f>
        <v>0</v>
      </c>
      <c r="BW514" s="295">
        <f>SUM(BW52,BW58,BW64,BW70,BW76,BW82,BW88,BW94,BW100,BW106,BW112,BW118,BW124,BW130,BW136,BW142,BW148,BW154,BW160,BW166,BW172,BW178)</f>
        <v>0</v>
      </c>
      <c r="BX514" s="302">
        <f>SUM(BX52:BX183)</f>
        <v>0</v>
      </c>
    </row>
    <row r="515" spans="3:76" ht="17" customHeight="1" x14ac:dyDescent="0.35">
      <c r="V515" s="113" t="s">
        <v>128</v>
      </c>
      <c r="W515" s="169">
        <f>SUM(W52:W183)</f>
        <v>0</v>
      </c>
      <c r="X515" s="169">
        <f>SUM(X52:X183)</f>
        <v>0</v>
      </c>
      <c r="Z515" s="113"/>
      <c r="AP515" s="169">
        <f>SUM(AP52:AP183)</f>
        <v>0</v>
      </c>
      <c r="AQ515" s="169">
        <f>SUM(AQ52:AQ183)</f>
        <v>0</v>
      </c>
      <c r="AR515" s="169" t="e">
        <f>SUM(AR52:AR183)</f>
        <v>#DIV/0!</v>
      </c>
      <c r="AS515" s="169" t="e">
        <f>SUM(AS52:AS183)</f>
        <v>#DIV/0!</v>
      </c>
      <c r="AT515" s="535"/>
      <c r="AU515" s="178" t="s">
        <v>119</v>
      </c>
      <c r="AV515" s="537"/>
      <c r="AW515" s="179" t="e">
        <f>MIN(AW52,AW58,AW64,AW70,AW76,AW82,AW88,AW94,AW100,AW106,AW112,AW118,AW124,AW130,AW136,AW142,AW148,AW154,AW160,AW166,AW172,AW178)</f>
        <v>#VALUE!</v>
      </c>
      <c r="AX515" s="96" t="e">
        <f>MIN(AX52:AX183)</f>
        <v>#VALUE!</v>
      </c>
      <c r="AY515" s="96" t="e">
        <f>MIN(AY52:AY183)</f>
        <v>#VALUE!</v>
      </c>
      <c r="AZ515" s="96" t="e">
        <f>MIN(AZ52:AZ183)</f>
        <v>#VALUE!</v>
      </c>
      <c r="BA515" s="96" t="e">
        <f>MIN(BA52:BA183)</f>
        <v>#VALUE!</v>
      </c>
      <c r="BB515" s="96" t="e">
        <f>MIN(BB52:BB183)</f>
        <v>#VALUE!</v>
      </c>
      <c r="BC515" s="179" t="e">
        <f>MIN(BC52,BC58,BC64,BC70,BC76,BC82,BC88,BC94,BC100,BC106,BC112,BC118,BC124,BC130,BC136,BC142,BC148,BC154,BC160)</f>
        <v>#VALUE!</v>
      </c>
      <c r="BD515" s="96" t="e">
        <f>MIN(BD52:BD183)</f>
        <v>#VALUE!</v>
      </c>
      <c r="BE515" s="179" t="e">
        <f>MIN(BE52,BE58,BE64,BE70,BE76,BE82,BE88,BE94,BE100,BE106,BE112,BE118,BE124,BE130,BE136,BE142,BE148,BE154,BE160,BE166,BE172,BE178)</f>
        <v>#VALUE!</v>
      </c>
      <c r="BF515" s="96" t="e">
        <f>MIN(BF52:BF183)</f>
        <v>#VALUE!</v>
      </c>
      <c r="BG515" s="179" t="e">
        <f>MIN(BG52,BG58,BG64,BG70,BG76,BG82,BG88,BG94,BG100,BG106,BG112,BG118,BG124,BG130,BG136,BG142,BG148,BG154,BG160,BG166,BG172,BG178)</f>
        <v>#VALUE!</v>
      </c>
      <c r="BH515" s="96" t="e">
        <f>MIN(BH52:BH183)</f>
        <v>#VALUE!</v>
      </c>
      <c r="BI515" s="179" t="e">
        <f>MIN(BI52,BI58,BI64,BI70,BI76,BI82,BI88,BI94,BI100,BI106,BI112,BI118,BI124,BI130,BI136,BI142,BI148,BI154,BI160,BI166,BI172,BI178)</f>
        <v>#VALUE!</v>
      </c>
      <c r="BJ515" s="96" t="e">
        <f>MIN(BJ52:BJ183)</f>
        <v>#VALUE!</v>
      </c>
      <c r="BK515" s="179" t="e">
        <f>MIN(BK52,BK58,BK64,BK70,BK76,BK82,BK88,BK94,BK100,BK106,BK112,BK118,BK124,BK130,BK136,BK142,BK148,BK154,BK160,BK166,BK172,BK178)</f>
        <v>#VALUE!</v>
      </c>
      <c r="BL515" s="96" t="e">
        <f>MIN(BL52:BL183)</f>
        <v>#VALUE!</v>
      </c>
      <c r="BM515" s="179" t="e">
        <f>MIN(BM52,BM58,BM64,BM70,BM76,BM82,BM88,BM94,BM100,BM106,BM112,BM118,BM124,BM130,BM136,BM142,BM148,BM154,BM160,BM166,BM172,BM178)</f>
        <v>#VALUE!</v>
      </c>
      <c r="BN515" s="96" t="e">
        <f>MIN(BN52:BN183)</f>
        <v>#VALUE!</v>
      </c>
      <c r="BO515" s="180" t="e">
        <f>MIN(BO52,BO58,BO64,BO70,BO76,BO82,BO88,BO94,BO100,BO106,BO112,BO118,BO124,BO130,BO136,BO142,BO148,BO154,BO160,BO166,BO172,BO178)</f>
        <v>#VALUE!</v>
      </c>
      <c r="BP515" s="96" t="e">
        <f>MIN(BP52:BP183)</f>
        <v>#VALUE!</v>
      </c>
      <c r="BQ515" s="96" t="e">
        <f>MIN(BQ52:BQ183)</f>
        <v>#VALUE!</v>
      </c>
      <c r="BR515" s="96" t="e">
        <f>MIN(BR52:BR183)</f>
        <v>#VALUE!</v>
      </c>
      <c r="BS515" s="96" t="e">
        <f>MIN(BS52:BS183)</f>
        <v>#VALUE!</v>
      </c>
      <c r="BT515" s="96" t="e">
        <f>MIN(BT52:BT183)</f>
        <v>#VALUE!</v>
      </c>
      <c r="BU515" s="297">
        <f>MIN(BU52,BU58,BU64,BU70,BU76,BU82,BU88,BU94,BU100,BU106,BU112,BU118,BU124,BU130,BU136,BU142,BU148,BU154,BU160,BU166,BU172,BU178)</f>
        <v>0</v>
      </c>
      <c r="BV515" s="303">
        <f>MIN(BV52:BV183)</f>
        <v>0</v>
      </c>
      <c r="BW515" s="297">
        <f>MIN(BW52,BW58,BW64,BW70,BW76,BW82,BW88,BW94,BW100,BW106,BW112,BW118,BW124,BW130,BW136,BW142,BW148,BW154,BW160,BW166,BW172,BW178)</f>
        <v>0</v>
      </c>
      <c r="BX515" s="303">
        <f>MIN(BX52:BX183)</f>
        <v>0</v>
      </c>
    </row>
    <row r="516" spans="3:76" ht="17" customHeight="1" thickBot="1" x14ac:dyDescent="0.4">
      <c r="V516" s="113" t="s">
        <v>120</v>
      </c>
      <c r="W516" s="169">
        <f>MAX(W52:W183)</f>
        <v>0</v>
      </c>
      <c r="X516" s="169">
        <f>MAX(X52:X183)</f>
        <v>0</v>
      </c>
      <c r="Z516" s="113"/>
      <c r="AP516" s="169">
        <f>MAX(AP52:AP183)</f>
        <v>0</v>
      </c>
      <c r="AQ516" s="169">
        <f>MAX(AQ52:AQ183)</f>
        <v>0</v>
      </c>
      <c r="AR516" s="169" t="e">
        <f>MAX(AR52:AR183)</f>
        <v>#DIV/0!</v>
      </c>
      <c r="AS516" s="169" t="e">
        <f>MAX(AS52:AS183)</f>
        <v>#DIV/0!</v>
      </c>
      <c r="AT516" s="535"/>
      <c r="AU516" s="178" t="s">
        <v>120</v>
      </c>
      <c r="AV516" s="538"/>
      <c r="AW516" s="181" t="e">
        <f>MAX(AW52,AW58,AW64,AW70,AW76,AW82,AW88,AW94,AW100,AW106,AW112,AW118,AW124,AW130,AW136,AW142,AW148,AW154,AW160,AW166,AW172,AW178)</f>
        <v>#VALUE!</v>
      </c>
      <c r="AX516" s="98" t="e">
        <f>MAX(AX52:AX183)</f>
        <v>#VALUE!</v>
      </c>
      <c r="AY516" s="98" t="e">
        <f>MAX(AY52:AY183)</f>
        <v>#VALUE!</v>
      </c>
      <c r="AZ516" s="98" t="e">
        <f>MAX(AZ52:AZ183)</f>
        <v>#VALUE!</v>
      </c>
      <c r="BA516" s="98" t="e">
        <f>MAX(BA52:BA183)</f>
        <v>#VALUE!</v>
      </c>
      <c r="BB516" s="98" t="e">
        <f>MAX(BB52:BB183)</f>
        <v>#VALUE!</v>
      </c>
      <c r="BC516" s="181" t="e">
        <f>MAX(BC52,BC58,BC64,BC70,BC76,BC82,BC88,BC94,BC100,BC106,BC112,BC118,BC124,BC130,BC136,BC142,BC148,BC154,BC160)</f>
        <v>#VALUE!</v>
      </c>
      <c r="BD516" s="98" t="e">
        <f>MAX(BD52:BD183)</f>
        <v>#VALUE!</v>
      </c>
      <c r="BE516" s="181" t="e">
        <f>MAX(BE52,BE58,BE64,BE70,BE76,BE82,BE88,BE94,BE100,BE106,BE112,BE118,BE124,BE130,BE136,BE142,BE148,BE154,BE160,BE166,BE172,BE178)</f>
        <v>#VALUE!</v>
      </c>
      <c r="BF516" s="98" t="e">
        <f>MAX(BF52:BF183)</f>
        <v>#VALUE!</v>
      </c>
      <c r="BG516" s="181" t="e">
        <f>MAX(BG52,BG58,BG64,BG70,BG76,BG82,BG88,BG94,BG100,BG106,BG112,BG118,BG124,BG130,BG136,BG142,BG148,BG154,BG160,BG166,BG172,BG178)</f>
        <v>#VALUE!</v>
      </c>
      <c r="BH516" s="98" t="e">
        <f>MAX(BH52:BH183)</f>
        <v>#VALUE!</v>
      </c>
      <c r="BI516" s="181" t="e">
        <f>MAX(BI52,BI58,BI64,BI70,BI76,BI82,BI88,BI94,BI100,BI106,BI112,BI118,BI124,BI130,BI136,BI142,BI148,BI154,BI160,BI166,BI172,BI178)</f>
        <v>#VALUE!</v>
      </c>
      <c r="BJ516" s="98" t="e">
        <f>MAX(BJ52:BJ183)</f>
        <v>#VALUE!</v>
      </c>
      <c r="BK516" s="181" t="e">
        <f>MAX(BK52,BK58,BK64,BK70,BK76,BK82,BK88,BK94,BK100,BK106,BK112,BK118,BK124,BK130,BK136,BK142,BK148,BK154,BK160,BK166,BK172,BK178)</f>
        <v>#VALUE!</v>
      </c>
      <c r="BL516" s="98" t="e">
        <f>MAX(BL52:BL183)</f>
        <v>#VALUE!</v>
      </c>
      <c r="BM516" s="181" t="e">
        <f>MAX(BM52,BM58,BM64,BM70,BM76,BM82,BM88,BM94,BM100,BM106,BM112,BM118,BM124,BM130,BM136,BM142,BM148,BM154,BM160,BM166,BM172,BM178)</f>
        <v>#VALUE!</v>
      </c>
      <c r="BN516" s="98" t="e">
        <f>MAX(BN52:BN183)</f>
        <v>#VALUE!</v>
      </c>
      <c r="BO516" s="182" t="e">
        <f>MAX(BO52,BO58,BO64,BO70,BO76,BO82,BO88,BO94,BO100,BO106,BO112,BO118,BO124,BO130,BO136,BO142,BO148,BO154,BO160,BO166,BO172,BO178)</f>
        <v>#VALUE!</v>
      </c>
      <c r="BP516" s="98" t="e">
        <f>MAX(BP52:BP183)</f>
        <v>#VALUE!</v>
      </c>
      <c r="BQ516" s="98" t="e">
        <f>MAX(BQ52:BQ183)</f>
        <v>#VALUE!</v>
      </c>
      <c r="BR516" s="98" t="e">
        <f>MAX(BR52:BR183)</f>
        <v>#VALUE!</v>
      </c>
      <c r="BS516" s="98" t="e">
        <f>MAX(BS52:BS183)</f>
        <v>#VALUE!</v>
      </c>
      <c r="BT516" s="98" t="e">
        <f>MAX(BT52:BT183)</f>
        <v>#VALUE!</v>
      </c>
      <c r="BU516" s="299">
        <f>MAX(BU52,BU58,BU64,BU70,BU76,BU82,BU88,BU94,BU100,BU106,BU112,BU118,BU124,BU130,BU136,BU142,BU148,BU154,BU160,BU166,BU172,BU178)</f>
        <v>0</v>
      </c>
      <c r="BV516" s="304">
        <f>MAX(BV52:BV183)</f>
        <v>0</v>
      </c>
      <c r="BW516" s="299">
        <f>MAX(BW52,BW58,BW64,BW70,BW76,BW82,BW88,BW94,BW100,BW106,BW112,BW118,BW124,BW130,BW136,BW142,BW148,BW154,BW160,BW166,BW172,BW178)</f>
        <v>0</v>
      </c>
      <c r="BX516" s="304">
        <f>MAX(BX52:BX183)</f>
        <v>0</v>
      </c>
    </row>
    <row r="517" spans="3:76" ht="17" customHeight="1" x14ac:dyDescent="0.35">
      <c r="V517" s="113" t="s">
        <v>119</v>
      </c>
      <c r="W517" s="169">
        <f>MIN(W52:W183)</f>
        <v>0</v>
      </c>
      <c r="X517" s="169">
        <f>MIN(X52:X183)</f>
        <v>0</v>
      </c>
      <c r="Z517" s="113"/>
      <c r="AP517" s="169">
        <f>MIN(AP52:AP183)</f>
        <v>0</v>
      </c>
      <c r="AQ517" s="169">
        <f>MIN(AQ52:AQ183)</f>
        <v>0</v>
      </c>
      <c r="AR517" s="169" t="e">
        <f>MIN(AR52:AR183)</f>
        <v>#DIV/0!</v>
      </c>
      <c r="AS517" s="169" t="e">
        <f>MIN(AS52:AS183)</f>
        <v>#DIV/0!</v>
      </c>
      <c r="AT517" s="535"/>
      <c r="AU517" s="178" t="s">
        <v>118</v>
      </c>
      <c r="AV517" s="539" t="s">
        <v>122</v>
      </c>
      <c r="AW517" s="171" t="e">
        <f>AVERAGE(AW54,AW60,AW66,AW72,AW78,AW84,AW90,AW96,AW102,AW108,AW114,AW120,AW126,AW132,AW138,AW144,AW150,AW156,AW162,AW168,AW174,AW180)</f>
        <v>#VALUE!</v>
      </c>
      <c r="AX517" s="558"/>
      <c r="AY517" s="500"/>
      <c r="AZ517" s="500"/>
      <c r="BA517" s="500"/>
      <c r="BB517" s="183"/>
      <c r="BC517" s="171" t="e">
        <f>AVERAGE(BC54,BC60,BC66,BC72,BC78,BC84,BC90,BC96,BC102,BC108,BC114,BC120,BC126,BC132,BC138,BC144,BC150,BC156,BC162,BC168,BC174,BC180)</f>
        <v>#VALUE!</v>
      </c>
      <c r="BD517" s="548"/>
      <c r="BE517" s="171" t="e">
        <f>AVERAGE(BE54,BE60,BE66,BE72,BE78,BE84,BE90,BE96,BE102,BE108,BE114,BE120,BE126,BE132,BE138,BE144,BE150,BE156,BE162)</f>
        <v>#VALUE!</v>
      </c>
      <c r="BF517" s="548"/>
      <c r="BG517" s="171" t="e">
        <f>AVERAGE(BG54,BG60,BG66,BG72,BG78,BG84,BG90,BG96,BG102,BG108,BG114,BG120,BG126,BG132,BG138,BG144,BG150,BG156,BG162, BG168,BG174,BG180)</f>
        <v>#VALUE!</v>
      </c>
      <c r="BH517" s="548"/>
      <c r="BI517" s="171" t="e">
        <f>AVERAGE(BI54,BI60,BI66,BI72,BI78,BI84,BI90,BI96,BI102,BI108,BI114,BI120,BI126,BI132,BI138,BI144,BI150,BI156,BI162, BI168,BI174,BI180)</f>
        <v>#VALUE!</v>
      </c>
      <c r="BJ517" s="548"/>
      <c r="BK517" s="171" t="e">
        <f>AVERAGE(BK54,BK60,BK66,BK72,BK78,BK84,BK90,BK96,BK102,BK108,BK114,BK120,BK126,BK132,BK138,BK144,BK150,BK156,BK162)</f>
        <v>#VALUE!</v>
      </c>
      <c r="BL517" s="548"/>
      <c r="BM517" s="171" t="e">
        <f>AVERAGE(BM54,BM60,BM66,BM72,BM78,BM84,BM90,BM96,BM102,BM108,BM114,BM120,BM126,BM132,BM138,BM144,BM150,BM156,BM162)</f>
        <v>#VALUE!</v>
      </c>
      <c r="BN517" s="548"/>
      <c r="BO517" s="174" t="e">
        <f>AVERAGE(BO54,BO60,BO66,BO72,BO78,BO84,BO90,BO96,BO102,BO108,BO114,BO120,BO126,BO132,BO138,BO144,BO150,BO156,BO162,BO168,BO174,BO180)</f>
        <v>#VALUE!</v>
      </c>
      <c r="BP517" s="499"/>
      <c r="BQ517" s="500"/>
      <c r="BR517" s="500"/>
      <c r="BS517" s="500"/>
      <c r="BT517" s="500"/>
      <c r="BU517" s="295">
        <f>SUM(BU54,BU60,BU66,BU72,BU78,BU84,BU90,BU96,BU102,BU108,BU114,BU120,BU126,BU132,BU138,BU144,BU150,BU156,BU162, BU168,BU174,BU180)</f>
        <v>0</v>
      </c>
      <c r="BV517" s="566"/>
      <c r="BW517" s="295">
        <f>SUM(BW54,BW60,BW66,BW72,BW78,BW84,BW90,BW96,BW102,BW108,BW114,BW120,BW126,BW132,BW138,BW144,BW150,BW156,BW162, BW168,BW174,BW180)</f>
        <v>0</v>
      </c>
      <c r="BX517" s="566"/>
    </row>
    <row r="518" spans="3:76" ht="17" customHeight="1" x14ac:dyDescent="0.35">
      <c r="V518" s="113" t="s">
        <v>129</v>
      </c>
      <c r="W518" s="169"/>
      <c r="X518" s="169"/>
      <c r="Z518" s="113"/>
      <c r="AP518" s="184" t="e">
        <f>AP514/W514</f>
        <v>#NUM!</v>
      </c>
      <c r="AQ518" s="184" t="e">
        <f>AQ514/X514</f>
        <v>#NUM!</v>
      </c>
      <c r="AR518" s="169"/>
      <c r="AS518" s="169"/>
      <c r="AT518" s="535"/>
      <c r="AU518" s="178" t="s">
        <v>119</v>
      </c>
      <c r="AV518" s="540"/>
      <c r="AW518" s="179" t="e">
        <f>MIN(AW54,AW60,AW66,AW72,AW78,AW84,AW90,AW96,AW102,AW108,AW114,AW120,AW126,AW132,AW138,AW144,AW150,AW156,AW162,AW168,AW174,AW180)</f>
        <v>#VALUE!</v>
      </c>
      <c r="AX518" s="559"/>
      <c r="AY518" s="502"/>
      <c r="AZ518" s="502"/>
      <c r="BA518" s="502"/>
      <c r="BB518" s="185"/>
      <c r="BC518" s="179" t="e">
        <f>MIN(BC54,BC60,BC66,BC72,BC78,BC84,BC90,BC96,BC102,BC108,BC114,BC120,BC126,BC132,BC138,BC144,BC150,BC156,BC162,BC168,BC174,BC180)</f>
        <v>#VALUE!</v>
      </c>
      <c r="BD518" s="549"/>
      <c r="BE518" s="179" t="e">
        <f>MIN(BE54,BE60,BE66,BE72,BE78,BE84,BE90,BE96,BE102,BE108,BE114,BE120,BE126,BE132,BE138,BE144,BE150,BE156,BE162)</f>
        <v>#VALUE!</v>
      </c>
      <c r="BF518" s="549"/>
      <c r="BG518" s="179" t="e">
        <f>MIN(BG54,BG60,BG66,BG72,BG78,BG84,BG90,BG96,BG102,BG108,BG114,BG120,BG126,BG132,BG138,BG144,BG150,BG156,BG162, BG168,BG174,BG180)</f>
        <v>#VALUE!</v>
      </c>
      <c r="BH518" s="549"/>
      <c r="BI518" s="179" t="e">
        <f>MIN(BI54,BI60,BI66,BI72,BI78,BI84,BI90,BI96,BI102,BI108,BI114,BI120,BI126,BI132,BI138,BI144,BI150,BI156,BI162, BI168,BI174,BI180)</f>
        <v>#VALUE!</v>
      </c>
      <c r="BJ518" s="549"/>
      <c r="BK518" s="179" t="e">
        <f>MIN(BK54,BK60,BK66,BK72,BK78,BK84,BK90,BK96,BK102,BK108,BK114,BK120,BK126,BK132,BK138,BK144,BK150,BK156,BK162)</f>
        <v>#VALUE!</v>
      </c>
      <c r="BL518" s="549"/>
      <c r="BM518" s="179" t="e">
        <f>MIN(BM54,BM60,BM66,BM72,BM78,BM84,BM90,BM96,BM102,BM108,BM114,BM120,BM126,BM132,BM138,BM144,BM150,BM156,BM162)</f>
        <v>#VALUE!</v>
      </c>
      <c r="BN518" s="549"/>
      <c r="BO518" s="180" t="e">
        <f>MIN(BO54,BO60,BO66,BO72,BO78,BO84,BO90,BO96,BO102,BO108,BO114,BO120,BO126,BO132,BO138,BO144,BO150,BO156,BO162,BO168,BO174,BO180)</f>
        <v>#VALUE!</v>
      </c>
      <c r="BP518" s="501"/>
      <c r="BQ518" s="502"/>
      <c r="BR518" s="502"/>
      <c r="BS518" s="502"/>
      <c r="BT518" s="502"/>
      <c r="BU518" s="297">
        <f>MIN(BU54,BU60,BU66,BU72,BU78,BU84,BU90,BU96,BU102,BU108,BU114,BU120,BU126,BU132,BU138,BU144,BU150,BU156,BU162, BU168,BU174,BU180)</f>
        <v>0</v>
      </c>
      <c r="BV518" s="567"/>
      <c r="BW518" s="297">
        <f>MIN(BW54,BW60,BW66,BW72,BW78,BW84,BW90,BW96,BW102,BW108,BW114,BW120,BW126,BW132,BW138,BW144,BW150,BW156,BW162, BW168,BW174,BW180)</f>
        <v>0</v>
      </c>
      <c r="BX518" s="567"/>
    </row>
    <row r="519" spans="3:76" ht="17" customHeight="1" thickBot="1" x14ac:dyDescent="0.4">
      <c r="W519" s="169"/>
      <c r="X519" s="169"/>
      <c r="Z519" s="113"/>
      <c r="AP519" s="169"/>
      <c r="AQ519" s="169"/>
      <c r="AR519" s="169"/>
      <c r="AS519" s="169"/>
      <c r="AT519" s="535"/>
      <c r="AU519" s="178" t="s">
        <v>120</v>
      </c>
      <c r="AV519" s="541"/>
      <c r="AW519" s="181" t="e">
        <f>MAX(AW54,AW60,AW66,AW72,AW78,AW84,AW90,AW96,AW102,AW108,AW114,AW120,AW126,AW132,AW138,AW144,AW150,AW156,AW162,AW168,AW174,AW180)</f>
        <v>#VALUE!</v>
      </c>
      <c r="AX519" s="559"/>
      <c r="AY519" s="502"/>
      <c r="AZ519" s="502"/>
      <c r="BA519" s="502"/>
      <c r="BB519" s="185"/>
      <c r="BC519" s="181" t="e">
        <f>MAX(BC54,BC60,BC66,BC72,BC78,BC84,BC90,BC96,BC102,BC108,BC114,BC120,BC126,BC132,BC138,BC144,BC150,BC156,BC162,BC168,BC174,BC180)</f>
        <v>#VALUE!</v>
      </c>
      <c r="BD519" s="549"/>
      <c r="BE519" s="181" t="e">
        <f>MAX(BE54,BE60,BE66,BE72,BE78,BE84,BE90,BE96,BE102,BE108,BE114,BE120,BE126,BE132,BE138,BE144,BE150,BE156,BE162)</f>
        <v>#VALUE!</v>
      </c>
      <c r="BF519" s="549"/>
      <c r="BG519" s="181" t="e">
        <f>MAX(BG54,BG60,BG66,BG72,BG78,BG84,BG90,BG96,BG102,BG108,BG114,BG120,BG126,BG132,BG138,BG144,BG150,BG156,BG162, BG168,BG174,BG180)</f>
        <v>#VALUE!</v>
      </c>
      <c r="BH519" s="549"/>
      <c r="BI519" s="181" t="e">
        <f>MAX(BI54,BI60,BI66,BI72,BI78,BI84,BI90,BI96,BI102,BI108,BI114,BI120,BI126,BI132,BI138,BI144,BI150,BI156,BI162, BI168,BI174,BI180)</f>
        <v>#VALUE!</v>
      </c>
      <c r="BJ519" s="549"/>
      <c r="BK519" s="181" t="e">
        <f>MAX(BK54,BK60,BK66,BK72,BK78,BK84,BK90,BK96,BK102,BK108,BK114,BK120,BK126,BK132,BK138,BK144,BK150,BK156,BK162)</f>
        <v>#VALUE!</v>
      </c>
      <c r="BL519" s="549"/>
      <c r="BM519" s="181" t="e">
        <f>MAX(BM54,BM60,BM66,BM72,BM78,BM84,BM90,BM96,BM102,BM108,BM114,BM120,BM126,BM132,BM138,BM144,BM150,BM156,BM162)</f>
        <v>#VALUE!</v>
      </c>
      <c r="BN519" s="549"/>
      <c r="BO519" s="182" t="e">
        <f>MAX(BO54,BO60,BO66,BO72,BO78,BO84,BO90,BO96,BO102,BO108,BO114,BO120,BO126,BO132,BO138,BO144,BO150,BO156,BO162,BO168,BO174,BO180)</f>
        <v>#VALUE!</v>
      </c>
      <c r="BP519" s="501"/>
      <c r="BQ519" s="502"/>
      <c r="BR519" s="502"/>
      <c r="BS519" s="502"/>
      <c r="BT519" s="502"/>
      <c r="BU519" s="299">
        <f>MAX(BU54,BU60,BU66,BU72,BU78,BU84,BU90,BU96,BU102,BU108,BU114,BU120,BU126,BU132,BU138,BU144,BU150,BU156,BU162, BU168,BU174,BU180)</f>
        <v>0</v>
      </c>
      <c r="BV519" s="567"/>
      <c r="BW519" s="299">
        <f>MAX(BW54,BW60,BW66,BW72,BW78,BW84,BW90,BW96,BW102,BW108,BW114,BW120,BW126,BW132,BW138,BW144,BW150,BW156,BW162, BW168,BW174,BW180)</f>
        <v>0</v>
      </c>
      <c r="BX519" s="567"/>
    </row>
    <row r="520" spans="3:76" ht="17" customHeight="1" x14ac:dyDescent="0.35">
      <c r="W520" s="169"/>
      <c r="X520" s="169"/>
      <c r="Z520" s="113"/>
      <c r="AP520" s="169"/>
      <c r="AQ520" s="169"/>
      <c r="AR520" s="169"/>
      <c r="AS520" s="169"/>
      <c r="AT520" s="535"/>
      <c r="AU520" s="186" t="s">
        <v>118</v>
      </c>
      <c r="AV520" s="542" t="s">
        <v>123</v>
      </c>
      <c r="AW520" s="187" t="e">
        <f>AVERAGE(AW56,AW62,AW68,AW74,AW80,AW86,AW92,AW98,AW104,AW110,AW116,AW122,AW128,AW134,AW140,AW146,AW152,AW158,AW164,AW170,AW176,AW182)</f>
        <v>#VALUE!</v>
      </c>
      <c r="AX520" s="559"/>
      <c r="AY520" s="502"/>
      <c r="AZ520" s="502"/>
      <c r="BA520" s="502"/>
      <c r="BB520" s="185"/>
      <c r="BC520" s="187" t="e">
        <f>AVERAGE(BC56,BC62,BC68,BC74,BC80,BC86,BC92,BC98,BC104,BC110,BC116,BC122,BC128,BC134,BC140,BC146,BC152,BC158,BC164,BC170,BC176,BC182)</f>
        <v>#VALUE!</v>
      </c>
      <c r="BD520" s="549"/>
      <c r="BE520" s="187" t="e">
        <f>AVERAGE(BE56,BE62,BE68,BE74,BE80,BE86,BE92,BE98,BE104,BE110,BE116,BE122,BE128,BE134,BE140,BE146,BE152,BE158,BE164,BE170,BE176,BE182)</f>
        <v>#VALUE!</v>
      </c>
      <c r="BF520" s="549"/>
      <c r="BG520" s="187" t="e">
        <f>AVERAGE(BG56,BG62,BG68,BG74,BG80,BG86,BG92,BG98,BG104,BG110,BG116,BG122,BG128,BG134,BG140,BG146,BG152,BG158,BG164,BG170,BG176,BG182)</f>
        <v>#VALUE!</v>
      </c>
      <c r="BH520" s="549"/>
      <c r="BI520" s="187" t="e">
        <f>AVERAGE(BI56,BI62,BI68,BI74,BI80,BI86,BI92,BI98,BI104,BI110,BI116,BI122,BI128,BI134,BI140,BI146,BI152,BI158,BI164,BI170,BI176,BI182)</f>
        <v>#VALUE!</v>
      </c>
      <c r="BJ520" s="549"/>
      <c r="BK520" s="187" t="e">
        <f>AVERAGE(BK56,BK62,BK68,BK74,BK80,BK86,BK92,BK98,BK104,BK110,BK116,BK122,BK128,BK134,BK140,BK146,BK152,BK158,BK164,BK170,BK176,BK182)</f>
        <v>#VALUE!</v>
      </c>
      <c r="BL520" s="549"/>
      <c r="BM520" s="187" t="e">
        <f>AVERAGE(BM56,BM62,BM68,BM74,BM80,BM86,BM92,BM98,BM104,BM110,BM116,BM122,BM128,BM134,BM140,BM146,BM152,BM158,BM164,BM170,BM176,BM182)</f>
        <v>#VALUE!</v>
      </c>
      <c r="BN520" s="549"/>
      <c r="BO520" s="188" t="e">
        <f>AVERAGE(BO56,BO62,BO68,BO74,BO80,BO86,BO92,BO98,BO104,BO110,BO116,BO122,BO128,BO134,BO140,BO146,BO152,BO158,BO164,BO170,BO176,BO182)</f>
        <v>#VALUE!</v>
      </c>
      <c r="BP520" s="501"/>
      <c r="BQ520" s="502"/>
      <c r="BR520" s="502"/>
      <c r="BS520" s="502"/>
      <c r="BT520" s="502"/>
      <c r="BU520" s="301">
        <f>SUM(BU56,BU62,BU68,BU74,BU80,BU86,BU92,BU98,BU104,BU110,BU116,BU122,BU128,BU134,BU140,BU146,BU152,BU158,BU164,BU170,BU176,BU182)</f>
        <v>0</v>
      </c>
      <c r="BV520" s="567"/>
      <c r="BW520" s="301">
        <f>SUM(BW56,BW62,BW68,BW74,BW80,BW86,BW92,BW98,BW104,BW110,BW116,BW122,BW128,BW134,BW140,BW146,BW152,BW158,BW164,BW170,BW176,BW182)</f>
        <v>0</v>
      </c>
      <c r="BX520" s="567"/>
    </row>
    <row r="521" spans="3:76" ht="17" customHeight="1" x14ac:dyDescent="0.35">
      <c r="W521" s="169"/>
      <c r="X521" s="169"/>
      <c r="Z521" s="113"/>
      <c r="AP521" s="169"/>
      <c r="AQ521" s="169"/>
      <c r="AR521" s="169"/>
      <c r="AS521" s="169"/>
      <c r="AT521" s="535"/>
      <c r="AU521" s="186" t="s">
        <v>119</v>
      </c>
      <c r="AV521" s="543"/>
      <c r="AW521" s="179" t="e">
        <f>MIN(AW56,AW62,AW68,AW74,AW80,AW86,AW92,AW98,AW104,AW110,AW116,AW122,AW128,AW134,AW140,AW146,AW152,AW158,AW164,AW170,AW176,AW182)</f>
        <v>#VALUE!</v>
      </c>
      <c r="AX521" s="559"/>
      <c r="AY521" s="502"/>
      <c r="AZ521" s="502"/>
      <c r="BA521" s="502"/>
      <c r="BB521" s="185"/>
      <c r="BC521" s="179" t="e">
        <f>MIN(BC56,BC62,BC68,BC74,BC80,BC86,BC92,BC98,BC104,BC110,BC116,BC122,BC128,BC134,BC140,BC146,BC152,BC158,BC164,BC170,BC176,BC182)</f>
        <v>#VALUE!</v>
      </c>
      <c r="BD521" s="549"/>
      <c r="BE521" s="179" t="e">
        <f>MIN(BE56,BE62,BE68,BE74,BE80,BE86,BE92,BE98,BE104,BE110,BE116,BE122,BE128,BE134,BE140,BE146,BE152,BE158,BE164,BE170,BE176,BE182)</f>
        <v>#VALUE!</v>
      </c>
      <c r="BF521" s="549"/>
      <c r="BG521" s="179" t="e">
        <f>MIN(BG56,BG62,BG68,BG74,BG80,BG86,BG92,BG98,BG104,BG110,BG116,BG122,BG128,BG134,BG140,BG146,BG152,BG158,BG164,BG170,BG176,BG182)</f>
        <v>#VALUE!</v>
      </c>
      <c r="BH521" s="549"/>
      <c r="BI521" s="179" t="e">
        <f>MIN(BI56,BI62,BI68,BI74,BI80,BI86,BI92,BI98,BI104,BI110,BI116,BI122,BI128,BI134,BI140,BI146,BI152,BI158,BI164,BI170,BI176,BI182)</f>
        <v>#VALUE!</v>
      </c>
      <c r="BJ521" s="549"/>
      <c r="BK521" s="179" t="e">
        <f>MIN(BK56,BK62,BK68,BK74,BK80,BK86,BK92,BK98,BK104,BK110,BK116,BK122,BK128,BK134,BK140,BK146,BK152,BK158,BK164,BK170,BK176,BK182)</f>
        <v>#VALUE!</v>
      </c>
      <c r="BL521" s="549"/>
      <c r="BM521" s="179" t="e">
        <f>MIN(BM56,BM62,BM68,BM74,BM80,BM86,BM92,BM98,BM104,BM110,BM116,BM122,BM128,BM134,BM140,BM146,BM152,BM158,BM164,BM170,BM176,BM182)</f>
        <v>#VALUE!</v>
      </c>
      <c r="BN521" s="549"/>
      <c r="BO521" s="180" t="e">
        <f>MIN(BO56,BO62,BO68,BO74,BO80,BO86,BO92,BO98,BO104,BO110,BO116,BO122,BO128,BO134,BO140,BO146,BO152,BO158,BO164,BO170,BO176,BO182)</f>
        <v>#VALUE!</v>
      </c>
      <c r="BP521" s="501"/>
      <c r="BQ521" s="502"/>
      <c r="BR521" s="502"/>
      <c r="BS521" s="502"/>
      <c r="BT521" s="502"/>
      <c r="BU521" s="297">
        <f>MIN(BU56,BU62,BU68,BU74,BU80,BU86,BU92,BU98,BU104,BU110,BU116,BU122,BU128,BU134,BU140,BU146,BU152,BU158,BU164,BU170,BU176,BU182)</f>
        <v>0</v>
      </c>
      <c r="BV521" s="567"/>
      <c r="BW521" s="297">
        <f>MIN(BW56,BW62,BW68,BW74,BW80,BW86,BW92,BW98,BW104,BW110,BW116,BW122,BW128,BW134,BW140,BW146,BW152,BW158,BW164,BW170,BW176,BW182)</f>
        <v>0</v>
      </c>
      <c r="BX521" s="567"/>
    </row>
    <row r="522" spans="3:76" ht="17" customHeight="1" thickBot="1" x14ac:dyDescent="0.4">
      <c r="F522" s="169">
        <f>COUNTIFS(F184:F231,"&lt;&gt;",F184:F231,"&lt;&gt;0")</f>
        <v>48</v>
      </c>
      <c r="G522" s="169">
        <f>COUNTIFS(G184:G231,"&lt;&gt;",G184:G231,"&lt;&gt;0")</f>
        <v>0</v>
      </c>
      <c r="W522" s="169"/>
      <c r="X522" s="169"/>
      <c r="Z522" s="169">
        <f>COUNTIFS(Z184:Z231,"&lt;&gt;",Z184:Z231,"&lt;&gt;0")</f>
        <v>0</v>
      </c>
      <c r="AP522" s="169"/>
      <c r="AQ522" s="169"/>
      <c r="AR522" s="112">
        <f>Z522/F522</f>
        <v>0</v>
      </c>
      <c r="AS522" s="169"/>
      <c r="AT522" s="535"/>
      <c r="AU522" s="189" t="s">
        <v>120</v>
      </c>
      <c r="AV522" s="544"/>
      <c r="AW522" s="181" t="e">
        <f>MAX(AW56,AW62,AW68,AW74,AW80,AW86,AW92,AW98,AW104,AW110,AW116,AW122,AW128,AW134,AW140,AW146,AW152,AW158,AW164,AW170,AW176,AW182)</f>
        <v>#VALUE!</v>
      </c>
      <c r="AX522" s="560"/>
      <c r="AY522" s="504"/>
      <c r="AZ522" s="504"/>
      <c r="BA522" s="504"/>
      <c r="BB522" s="190"/>
      <c r="BC522" s="181" t="e">
        <f>MAX(BC56,BC62,BC68,BC74,BC80,BC86,BC92,BC98,BC104,BC110,BC116,BC122,BC128,BC134,BC140,BC146,BC152,BC158,BC164,BC170,BC176,BC182)</f>
        <v>#VALUE!</v>
      </c>
      <c r="BD522" s="550"/>
      <c r="BE522" s="181" t="e">
        <f>MAX(BE56,BE62,BE68,BE74,BE80,BE86,BE92,BE98,BE104,BE110,BE116,BE122,BE128,BE134,BE140,BE146,BE152,BE158,BE164,BE170,BE176,BE182)</f>
        <v>#VALUE!</v>
      </c>
      <c r="BF522" s="550"/>
      <c r="BG522" s="181" t="e">
        <f>MAX(BG56,BG62,BG68,BG74,BG80,BG86,BG92,BG98,BG104,BG110,BG116,BG122,BG128,BG134,BG140,BG146,BG152,BG158,BG164,BG170,BG176,BG182)</f>
        <v>#VALUE!</v>
      </c>
      <c r="BH522" s="550"/>
      <c r="BI522" s="181" t="e">
        <f>MAX(BI56,BI62,BI68,BI74,BI80,BI86,BI92,BI98,BI104,BI110,BI116,BI122,BI128,BI134,BI140,BI146,BI152,BI158,BI164,BI170,BI176,BI182)</f>
        <v>#VALUE!</v>
      </c>
      <c r="BJ522" s="550"/>
      <c r="BK522" s="181" t="e">
        <f>MAX(BK56,BK62,BK68,BK74,BK80,BK86,BK92,BK98,BK104,BK110,BK116,BK122,BK128,BK134,BK140,BK146,BK152,BK158,BK164,BK170,BK176,BK182)</f>
        <v>#VALUE!</v>
      </c>
      <c r="BL522" s="550"/>
      <c r="BM522" s="181" t="e">
        <f>MAX(BM56,BM62,BM68,BM74,BM80,BM86,BM92,BM98,BM104,BM110,BM116,BM122,BM128,BM134,BM140,BM146,BM152,BM158,BM164,BM170,BM176,BM182)</f>
        <v>#VALUE!</v>
      </c>
      <c r="BN522" s="550"/>
      <c r="BO522" s="182" t="e">
        <f>MAX(BO56,BO62,BO68,BO74,BO80,BO86,BO92,BO98,BO104,BO110,BO116,BO122,BO128,BO134,BO140,BO146,BO152,BO158,BO164,BO170,BO176,BO182)</f>
        <v>#VALUE!</v>
      </c>
      <c r="BP522" s="503"/>
      <c r="BQ522" s="504"/>
      <c r="BR522" s="504"/>
      <c r="BS522" s="504"/>
      <c r="BT522" s="504"/>
      <c r="BU522" s="299">
        <f>MAX(BU56,BU62,BU68,BU74,BU80,BU86,BU92,BU98,BU104,BU110,BU116,BU122,BU128,BU134,BU140,BU146,BU152,BU158,BU164,BU170,BU176,BU182)</f>
        <v>0</v>
      </c>
      <c r="BV522" s="568"/>
      <c r="BW522" s="299">
        <f>MAX(BW56,BW62,BW68,BW74,BW80,BW86,BW92,BW98,BW104,BW110,BW116,BW122,BW128,BW134,BW140,BW146,BW152,BW158,BW164,BW170,BW176,BW182)</f>
        <v>0</v>
      </c>
      <c r="BX522" s="568"/>
    </row>
    <row r="523" spans="3:76" ht="17" customHeight="1" x14ac:dyDescent="0.35">
      <c r="C523" s="112" t="s">
        <v>98</v>
      </c>
      <c r="V523" s="113" t="s">
        <v>127</v>
      </c>
      <c r="W523" s="169" t="e">
        <f>GEOMEAN(W184:W231)</f>
        <v>#NUM!</v>
      </c>
      <c r="X523" s="169" t="e">
        <f>GEOMEAN(X184:X231)</f>
        <v>#NUM!</v>
      </c>
      <c r="Z523" s="113"/>
      <c r="AP523" s="169" t="e">
        <f>GEOMEAN(AP184:AP231)</f>
        <v>#NUM!</v>
      </c>
      <c r="AQ523" s="169" t="e">
        <f>GEOMEAN(AQ184:AQ231)</f>
        <v>#NUM!</v>
      </c>
      <c r="AR523" s="169" t="e">
        <f>GEOMEAN(AR184:AR231)</f>
        <v>#DIV/0!</v>
      </c>
      <c r="AS523" s="169" t="e">
        <f>GEOMEAN(AS184:AS231)</f>
        <v>#DIV/0!</v>
      </c>
      <c r="AT523" s="535" t="str">
        <f>C523</f>
        <v>Class A3_720p</v>
      </c>
      <c r="AU523" s="170" t="s">
        <v>118</v>
      </c>
      <c r="AV523" s="536" t="s">
        <v>121</v>
      </c>
      <c r="AW523" s="171" t="e">
        <f>AVERAGE(AW184,AW190,AW196,AW202,AW208,AW214,AW220,AW226)</f>
        <v>#VALUE!</v>
      </c>
      <c r="AX523" s="172" t="e">
        <f>AVERAGE(AX184:AX231)</f>
        <v>#VALUE!</v>
      </c>
      <c r="AY523" s="172" t="e">
        <f>AVERAGE(AY184:AY231)</f>
        <v>#VALUE!</v>
      </c>
      <c r="AZ523" s="172" t="e">
        <f>AVERAGE(AZ184:AZ231)</f>
        <v>#VALUE!</v>
      </c>
      <c r="BA523" s="172" t="e">
        <f>AVERAGE(BA184:BA231)</f>
        <v>#VALUE!</v>
      </c>
      <c r="BB523" s="172" t="e">
        <f>AVERAGE(BB184:BB231)</f>
        <v>#VALUE!</v>
      </c>
      <c r="BC523" s="171" t="e">
        <f>AVERAGE(BC184,BC190,BC196,BC202,BC208,BC214,BC220,BC226)</f>
        <v>#VALUE!</v>
      </c>
      <c r="BD523" s="172" t="e">
        <f>AVERAGE(BD184:BD231)</f>
        <v>#VALUE!</v>
      </c>
      <c r="BE523" s="171" t="e">
        <f>AVERAGE(BE184,BE190,BE196,BE202,BE208,BE214,BE220,BE226)</f>
        <v>#VALUE!</v>
      </c>
      <c r="BF523" s="172" t="e">
        <f>AVERAGE(BF184:BF231)</f>
        <v>#VALUE!</v>
      </c>
      <c r="BG523" s="171" t="e">
        <f>AVERAGE(BG184,BG190,BG196,BG202,BG208,BG214,BG220,BG226)</f>
        <v>#VALUE!</v>
      </c>
      <c r="BH523" s="173" t="e">
        <f>AVERAGE(BH184:BH231)</f>
        <v>#VALUE!</v>
      </c>
      <c r="BI523" s="171" t="e">
        <f>AVERAGE(BI184,BI190,BI196,BI202,BI208,BI214,BI220,BI226)</f>
        <v>#VALUE!</v>
      </c>
      <c r="BJ523" s="173" t="e">
        <f>AVERAGE(BJ184:BJ231)</f>
        <v>#VALUE!</v>
      </c>
      <c r="BK523" s="171" t="e">
        <f>AVERAGE(BK184,BK190,BK196,BK202,BK208,BK214,BK220,BK226)</f>
        <v>#VALUE!</v>
      </c>
      <c r="BL523" s="172" t="e">
        <f>AVERAGE(BL184:BL231)</f>
        <v>#VALUE!</v>
      </c>
      <c r="BM523" s="171" t="e">
        <f>AVERAGE(BM184,BM190,BM196,BM202,BM208,BM214,BM220,BM226)</f>
        <v>#VALUE!</v>
      </c>
      <c r="BN523" s="172" t="e">
        <f>AVERAGE(BN184:BN231)</f>
        <v>#VALUE!</v>
      </c>
      <c r="BO523" s="174" t="e">
        <f>AVERAGE(BO184,BO190,BO196,BO202,BO208,BO214,BO220,BO226)</f>
        <v>#VALUE!</v>
      </c>
      <c r="BP523" s="175" t="e">
        <f>AVERAGE(BP184:BP231)</f>
        <v>#VALUE!</v>
      </c>
      <c r="BQ523" s="176" t="e">
        <f>AVERAGE(BQ184:BQ231)</f>
        <v>#VALUE!</v>
      </c>
      <c r="BR523" s="176" t="e">
        <f>AVERAGE(BR184:BR231)</f>
        <v>#VALUE!</v>
      </c>
      <c r="BS523" s="177" t="e">
        <f>AVERAGE(BS184:BS231)</f>
        <v>#VALUE!</v>
      </c>
      <c r="BT523" s="177" t="e">
        <f>AVERAGE(BT184:BT231)</f>
        <v>#VALUE!</v>
      </c>
      <c r="BU523" s="295">
        <f>SUM(BU184,BU190,BU196,BU202,BU208,BU214,BU220,BU226)</f>
        <v>0</v>
      </c>
      <c r="BV523" s="296">
        <f>SUM(BV184:BV231)</f>
        <v>0</v>
      </c>
      <c r="BW523" s="295">
        <f>SUM(BW184,BW190,BW196,BW202,BW208,BW214,BW220,BW226)</f>
        <v>0</v>
      </c>
      <c r="BX523" s="296">
        <f>SUM(BX184:BX231)</f>
        <v>0</v>
      </c>
    </row>
    <row r="524" spans="3:76" ht="17" customHeight="1" x14ac:dyDescent="0.35">
      <c r="V524" s="113" t="s">
        <v>128</v>
      </c>
      <c r="W524" s="169">
        <f>SUM(W184:W231)</f>
        <v>0</v>
      </c>
      <c r="X524" s="169">
        <f>SUM(X184:X231)</f>
        <v>0</v>
      </c>
      <c r="Z524" s="113"/>
      <c r="AP524" s="169">
        <f>SUM(AP184:AP231)</f>
        <v>0</v>
      </c>
      <c r="AQ524" s="169">
        <f>SUM(AQ184:AQ231)</f>
        <v>0</v>
      </c>
      <c r="AR524" s="169" t="e">
        <f>SUM(AR184:AR231)</f>
        <v>#DIV/0!</v>
      </c>
      <c r="AS524" s="169" t="e">
        <f>SUM(AS184:AS231)</f>
        <v>#DIV/0!</v>
      </c>
      <c r="AT524" s="535"/>
      <c r="AU524" s="178" t="s">
        <v>119</v>
      </c>
      <c r="AV524" s="537"/>
      <c r="AW524" s="179" t="e">
        <f>MIN(AW184,AW190,AW196,AW202,AW208,AW214,AW220,AW226)</f>
        <v>#VALUE!</v>
      </c>
      <c r="AX524" s="96" t="e">
        <f>MIN(AX184:AX231)</f>
        <v>#VALUE!</v>
      </c>
      <c r="AY524" s="96" t="e">
        <f>MIN(AY184:AY231)</f>
        <v>#VALUE!</v>
      </c>
      <c r="AZ524" s="96" t="e">
        <f>MIN(AZ184:AZ231)</f>
        <v>#VALUE!</v>
      </c>
      <c r="BA524" s="96" t="e">
        <f>MIN(BA184:BA231)</f>
        <v>#VALUE!</v>
      </c>
      <c r="BB524" s="96" t="e">
        <f>MIN(BB184:BB231)</f>
        <v>#VALUE!</v>
      </c>
      <c r="BC524" s="179" t="e">
        <f>MIN(BC184,BC190,BC196,BC202,BC208,BC214,BC220,BC226)</f>
        <v>#VALUE!</v>
      </c>
      <c r="BD524" s="96" t="e">
        <f>MIN(BD184:BD231)</f>
        <v>#VALUE!</v>
      </c>
      <c r="BE524" s="179" t="e">
        <f>MIN(BE184,BE190,BE196,BE202,BE208,BE214,BE220,BE226)</f>
        <v>#VALUE!</v>
      </c>
      <c r="BF524" s="96" t="e">
        <f>MIN(BF184:BF231)</f>
        <v>#VALUE!</v>
      </c>
      <c r="BG524" s="179" t="e">
        <f>MIN(BG184,BG190,BG196,BG202,BG208,BG214,BG220,BG226)</f>
        <v>#VALUE!</v>
      </c>
      <c r="BH524" s="97" t="e">
        <f>MIN(BH184:BH231)</f>
        <v>#VALUE!</v>
      </c>
      <c r="BI524" s="179" t="e">
        <f>MIN(BI184,BI190,BI196,BI202,BI208,BI214,BI220,BI226)</f>
        <v>#VALUE!</v>
      </c>
      <c r="BJ524" s="97" t="e">
        <f>MIN(BJ184:BJ231)</f>
        <v>#VALUE!</v>
      </c>
      <c r="BK524" s="179" t="e">
        <f>MIN(BK184,BK190,BK196,BK202,BK208,BK214,BK220,BK226)</f>
        <v>#VALUE!</v>
      </c>
      <c r="BL524" s="96" t="e">
        <f>MIN(BL184:BL231)</f>
        <v>#VALUE!</v>
      </c>
      <c r="BM524" s="179" t="e">
        <f>MIN(BM184,BM190,BM196,BM202,BM208,BM214,BM220,BM226)</f>
        <v>#VALUE!</v>
      </c>
      <c r="BN524" s="96" t="e">
        <f>MIN(BN184:BN231)</f>
        <v>#VALUE!</v>
      </c>
      <c r="BO524" s="180" t="e">
        <f>MIN(BO184,BO190,BO196,BO202,BO208,BO214,BO220,BO226)</f>
        <v>#VALUE!</v>
      </c>
      <c r="BP524" s="179" t="e">
        <f>MIN(BP184:BP231)</f>
        <v>#VALUE!</v>
      </c>
      <c r="BQ524" s="96" t="e">
        <f>MIN(BQ184:BQ231)</f>
        <v>#VALUE!</v>
      </c>
      <c r="BR524" s="96" t="e">
        <f>MIN(BR184:BR231)</f>
        <v>#VALUE!</v>
      </c>
      <c r="BS524" s="97" t="e">
        <f>MIN(BS184:BS231)</f>
        <v>#VALUE!</v>
      </c>
      <c r="BT524" s="97" t="e">
        <f>MIN(BT184:BT231)</f>
        <v>#VALUE!</v>
      </c>
      <c r="BU524" s="297">
        <f>MIN(BU184,BU190,BU196,BU202,BU208,BU214,BU220,BU226)</f>
        <v>0</v>
      </c>
      <c r="BV524" s="298">
        <f>MIN(BV184:BV231)</f>
        <v>0</v>
      </c>
      <c r="BW524" s="297">
        <f>MIN(BW184,BW190,BW196,BW202,BW208,BW214,BW220,BW226)</f>
        <v>0</v>
      </c>
      <c r="BX524" s="298">
        <f>MIN(BX184:BX231)</f>
        <v>0</v>
      </c>
    </row>
    <row r="525" spans="3:76" ht="17" customHeight="1" thickBot="1" x14ac:dyDescent="0.4">
      <c r="V525" s="113" t="s">
        <v>120</v>
      </c>
      <c r="W525" s="169">
        <f>MAX(W184:W231)</f>
        <v>0</v>
      </c>
      <c r="X525" s="169">
        <f>MAX(X184:X231)</f>
        <v>0</v>
      </c>
      <c r="Z525" s="113"/>
      <c r="AP525" s="169">
        <f>MAX(AP184:AP231)</f>
        <v>0</v>
      </c>
      <c r="AQ525" s="169">
        <f>MAX(AQ184:AQ231)</f>
        <v>0</v>
      </c>
      <c r="AR525" s="169" t="e">
        <f>MAX(AR184:AR231)</f>
        <v>#DIV/0!</v>
      </c>
      <c r="AS525" s="169" t="e">
        <f>MAX(AS184:AS231)</f>
        <v>#DIV/0!</v>
      </c>
      <c r="AT525" s="535"/>
      <c r="AU525" s="178" t="s">
        <v>120</v>
      </c>
      <c r="AV525" s="538"/>
      <c r="AW525" s="181" t="e">
        <f>MAX(AW184,AW190,AW196,AW202,AW208,AW214,AW220,AW226)</f>
        <v>#VALUE!</v>
      </c>
      <c r="AX525" s="98" t="e">
        <f>MAX(AX184:AX231)</f>
        <v>#VALUE!</v>
      </c>
      <c r="AY525" s="98" t="e">
        <f>MAX(AY184:AY231)</f>
        <v>#VALUE!</v>
      </c>
      <c r="AZ525" s="98" t="e">
        <f>MAX(AZ184:AZ231)</f>
        <v>#VALUE!</v>
      </c>
      <c r="BA525" s="98" t="e">
        <f>MAX(BA184:BA231)</f>
        <v>#VALUE!</v>
      </c>
      <c r="BB525" s="98" t="e">
        <f>MAX(BB184:BB231)</f>
        <v>#VALUE!</v>
      </c>
      <c r="BC525" s="181" t="e">
        <f>MAX(BC184,BC190,BC196,BC202,BC208,BC214,BC220,BC226)</f>
        <v>#VALUE!</v>
      </c>
      <c r="BD525" s="98" t="e">
        <f>MAX(BD184:BD231)</f>
        <v>#VALUE!</v>
      </c>
      <c r="BE525" s="181" t="e">
        <f>MAX(BE184,BE190,BE196,BE202,BE208,BE214,BE220,BE226)</f>
        <v>#VALUE!</v>
      </c>
      <c r="BF525" s="98" t="e">
        <f>MAX(BF184:BF231)</f>
        <v>#VALUE!</v>
      </c>
      <c r="BG525" s="181" t="e">
        <f>MAX(BG184,BG190,BG196,BG202,BG208,BG214,BG220,BG226)</f>
        <v>#VALUE!</v>
      </c>
      <c r="BH525" s="99" t="e">
        <f>MAX(BH184:BH231)</f>
        <v>#VALUE!</v>
      </c>
      <c r="BI525" s="181" t="e">
        <f>MAX(BI184,BI190,BI196,BI202,BI208,BI214,BI220,BI226)</f>
        <v>#VALUE!</v>
      </c>
      <c r="BJ525" s="99" t="e">
        <f>MAX(BJ184:BJ231)</f>
        <v>#VALUE!</v>
      </c>
      <c r="BK525" s="181" t="e">
        <f>MAX(BK184,BK190,BK196,BK202,BK208,BK214,BK220,BK226)</f>
        <v>#VALUE!</v>
      </c>
      <c r="BL525" s="98" t="e">
        <f>MAX(BL184:BL231)</f>
        <v>#VALUE!</v>
      </c>
      <c r="BM525" s="181" t="e">
        <f>MAX(BM184,BM190,BM196,BM202,BM208,BM214,BM220,BM226)</f>
        <v>#VALUE!</v>
      </c>
      <c r="BN525" s="98" t="e">
        <f>MAX(BN184:BN231)</f>
        <v>#VALUE!</v>
      </c>
      <c r="BO525" s="182" t="e">
        <f>MAX(BO184,BO190,BO196,BO202,BO208,BO214,BO220,BO226)</f>
        <v>#VALUE!</v>
      </c>
      <c r="BP525" s="181" t="e">
        <f>MAX(BP184:BP231)</f>
        <v>#VALUE!</v>
      </c>
      <c r="BQ525" s="98" t="e">
        <f>MAX(BQ184:BQ231)</f>
        <v>#VALUE!</v>
      </c>
      <c r="BR525" s="98" t="e">
        <f>MAX(BR184:BR231)</f>
        <v>#VALUE!</v>
      </c>
      <c r="BS525" s="99" t="e">
        <f>MAX(BS184:BS231)</f>
        <v>#VALUE!</v>
      </c>
      <c r="BT525" s="99" t="e">
        <f>MAX(BT184:BT231)</f>
        <v>#VALUE!</v>
      </c>
      <c r="BU525" s="299">
        <f>MAX(BU184,BU190,BU196,BU202,BU208,BU214,BU220,BU226)</f>
        <v>0</v>
      </c>
      <c r="BV525" s="300">
        <f>MAX(BV184:BV231)</f>
        <v>0</v>
      </c>
      <c r="BW525" s="299">
        <f>MAX(BW184,BW190,BW196,BW202,BW208,BW214,BW220,BW226)</f>
        <v>0</v>
      </c>
      <c r="BX525" s="300">
        <f>MAX(BX184:BX231)</f>
        <v>0</v>
      </c>
    </row>
    <row r="526" spans="3:76" ht="17" customHeight="1" x14ac:dyDescent="0.35">
      <c r="V526" s="113" t="s">
        <v>119</v>
      </c>
      <c r="W526" s="169">
        <f>MIN(W184:W231)</f>
        <v>0</v>
      </c>
      <c r="X526" s="169">
        <f>MIN(X184:X231)</f>
        <v>0</v>
      </c>
      <c r="Z526" s="113"/>
      <c r="AP526" s="169">
        <f>MIN(AP184:AP231)</f>
        <v>0</v>
      </c>
      <c r="AQ526" s="169">
        <f>MIN(AQ184:AQ231)</f>
        <v>0</v>
      </c>
      <c r="AR526" s="169" t="e">
        <f>MIN(AR184:AR231)</f>
        <v>#DIV/0!</v>
      </c>
      <c r="AS526" s="169" t="e">
        <f>MIN(AS184:AS231)</f>
        <v>#DIV/0!</v>
      </c>
      <c r="AT526" s="535"/>
      <c r="AU526" s="178" t="s">
        <v>118</v>
      </c>
      <c r="AV526" s="539" t="s">
        <v>122</v>
      </c>
      <c r="AW526" s="171" t="e">
        <f>AVERAGE(AW186,AW192,AW198,AW204,AW210,AW216,AW222,AW228)</f>
        <v>#VALUE!</v>
      </c>
      <c r="AX526" s="558"/>
      <c r="AY526" s="500"/>
      <c r="AZ526" s="500"/>
      <c r="BA526" s="500"/>
      <c r="BB526" s="183"/>
      <c r="BC526" s="171" t="e">
        <f>AVERAGE(BC186,BC192,BC198,BC204,BC210,BC216,BC222,BC228)</f>
        <v>#VALUE!</v>
      </c>
      <c r="BD526" s="548"/>
      <c r="BE526" s="171" t="e">
        <f>AVERAGE(BE186,BE192,BE198,BE204,BE210,BE216,BE222,BE228)</f>
        <v>#VALUE!</v>
      </c>
      <c r="BF526" s="548"/>
      <c r="BG526" s="171" t="e">
        <f>AVERAGE(BG186,BG192,BG198,BG204,BG210,BG216,BG222,BG228)</f>
        <v>#VALUE!</v>
      </c>
      <c r="BH526" s="548"/>
      <c r="BI526" s="171" t="e">
        <f>AVERAGE(BI186,BI192,BI198,BI204,BI210,BI216,BI222,BI228)</f>
        <v>#VALUE!</v>
      </c>
      <c r="BJ526" s="548"/>
      <c r="BK526" s="171" t="e">
        <f>AVERAGE(BK186,BK192,BK198,BK204,BK210,BK216,BK222,BK228)</f>
        <v>#VALUE!</v>
      </c>
      <c r="BL526" s="548"/>
      <c r="BM526" s="171" t="e">
        <f>AVERAGE(BM186,BM192,BM198,BM204,BM210,BM216,BM222,BM228)</f>
        <v>#VALUE!</v>
      </c>
      <c r="BN526" s="548"/>
      <c r="BO526" s="174" t="e">
        <f>AVERAGE(BO186,BO192,BO198,BO204,BO210,BO216,BO222,BO228)</f>
        <v>#VALUE!</v>
      </c>
      <c r="BP526" s="499"/>
      <c r="BQ526" s="500"/>
      <c r="BR526" s="500"/>
      <c r="BS526" s="500"/>
      <c r="BT526" s="500"/>
      <c r="BU526" s="295">
        <f>SUM(BU186,BU192,BU198,BU204,BU210,BU216,BU222,BU228)</f>
        <v>0</v>
      </c>
      <c r="BV526" s="566"/>
      <c r="BW526" s="295">
        <f>SUM(BW186,BW192,BW198,BW204,BW210,BW216,BW222,BW228)</f>
        <v>0</v>
      </c>
      <c r="BX526" s="566"/>
    </row>
    <row r="527" spans="3:76" ht="17" customHeight="1" x14ac:dyDescent="0.35">
      <c r="V527" s="113" t="s">
        <v>129</v>
      </c>
      <c r="W527" s="169"/>
      <c r="X527" s="169"/>
      <c r="Z527" s="113"/>
      <c r="AP527" s="184" t="e">
        <f>AP523/W523</f>
        <v>#NUM!</v>
      </c>
      <c r="AQ527" s="184" t="e">
        <f>AQ523/X523</f>
        <v>#NUM!</v>
      </c>
      <c r="AR527" s="169"/>
      <c r="AS527" s="169"/>
      <c r="AT527" s="535"/>
      <c r="AU527" s="178" t="s">
        <v>119</v>
      </c>
      <c r="AV527" s="540"/>
      <c r="AW527" s="179" t="e">
        <f>MIN(AW186,AW192,AW198,AW204,AW210,AW216,AW222,AW228)</f>
        <v>#VALUE!</v>
      </c>
      <c r="AX527" s="559"/>
      <c r="AY527" s="502"/>
      <c r="AZ527" s="502"/>
      <c r="BA527" s="502"/>
      <c r="BB527" s="185"/>
      <c r="BC527" s="179" t="e">
        <f>MIN(BC186,BC192,BC198,BC204,BC210,BC216,BC222,BC228)</f>
        <v>#VALUE!</v>
      </c>
      <c r="BD527" s="549"/>
      <c r="BE527" s="179" t="e">
        <f>MIN(BE186,BE192,BE198,BE204,BE210,BE216,BE222,BE228)</f>
        <v>#VALUE!</v>
      </c>
      <c r="BF527" s="549"/>
      <c r="BG527" s="179" t="e">
        <f>MIN(BG186,BG192,BG198,BG204,BG210,BG216,BG222,BG228)</f>
        <v>#VALUE!</v>
      </c>
      <c r="BH527" s="549"/>
      <c r="BI527" s="179" t="e">
        <f>MIN(BI186,BI192,BI198,BI204,BI210,BI216,BI222,BI228)</f>
        <v>#VALUE!</v>
      </c>
      <c r="BJ527" s="549"/>
      <c r="BK527" s="179" t="e">
        <f>MIN(BK186,BK192,BK198,BK204,BK210,BK216,BK222,BK228)</f>
        <v>#VALUE!</v>
      </c>
      <c r="BL527" s="549"/>
      <c r="BM527" s="179" t="e">
        <f>MIN(BM186,BM192,BM198,BM204,BM210,BM216,BM222,BM228)</f>
        <v>#VALUE!</v>
      </c>
      <c r="BN527" s="549"/>
      <c r="BO527" s="180" t="e">
        <f>MIN(BO186,BO192,BO198,BO204,BO210,BO216,BO222,BO228)</f>
        <v>#VALUE!</v>
      </c>
      <c r="BP527" s="501"/>
      <c r="BQ527" s="502"/>
      <c r="BR527" s="502"/>
      <c r="BS527" s="502"/>
      <c r="BT527" s="502"/>
      <c r="BU527" s="297">
        <f>MIN(BU186,BU192,BU198,BU204,BU210,BU216,BU222,BU228)</f>
        <v>0</v>
      </c>
      <c r="BV527" s="567"/>
      <c r="BW527" s="297">
        <f>MIN(BW186,BW192,BW198,BW204,BW210,BW216,BW222,BW228)</f>
        <v>0</v>
      </c>
      <c r="BX527" s="567"/>
    </row>
    <row r="528" spans="3:76" ht="17" customHeight="1" thickBot="1" x14ac:dyDescent="0.4">
      <c r="W528" s="169"/>
      <c r="X528" s="169"/>
      <c r="Z528" s="113"/>
      <c r="AP528" s="169"/>
      <c r="AQ528" s="169"/>
      <c r="AR528" s="169"/>
      <c r="AS528" s="169"/>
      <c r="AT528" s="535"/>
      <c r="AU528" s="178" t="s">
        <v>120</v>
      </c>
      <c r="AV528" s="541"/>
      <c r="AW528" s="181" t="e">
        <f>MAX(AW186,AW192,AW198,AW204,AW210,AW216,AW222,AW228)</f>
        <v>#VALUE!</v>
      </c>
      <c r="AX528" s="559"/>
      <c r="AY528" s="502"/>
      <c r="AZ528" s="502"/>
      <c r="BA528" s="502"/>
      <c r="BB528" s="185"/>
      <c r="BC528" s="181" t="e">
        <f>MAX(BC186,BC192,BC198,BC204,BC210,BC216,BC222,BC228)</f>
        <v>#VALUE!</v>
      </c>
      <c r="BD528" s="549"/>
      <c r="BE528" s="181" t="e">
        <f>MAX(BE186,BE192,BE198,BE204,BE210,BE216,BE222,BE228)</f>
        <v>#VALUE!</v>
      </c>
      <c r="BF528" s="549"/>
      <c r="BG528" s="181" t="e">
        <f>MAX(BG186,BG192,BG198,BG204,BG210,BG216,BG222,BG228)</f>
        <v>#VALUE!</v>
      </c>
      <c r="BH528" s="549"/>
      <c r="BI528" s="181" t="e">
        <f>MAX(BI186,BI192,BI198,BI204,BI210,BI216,BI222,BI228)</f>
        <v>#VALUE!</v>
      </c>
      <c r="BJ528" s="549"/>
      <c r="BK528" s="181" t="e">
        <f>MAX(BK186,BK192,BK198,BK204,BK210,BK216,BK222,BK228)</f>
        <v>#VALUE!</v>
      </c>
      <c r="BL528" s="549"/>
      <c r="BM528" s="181" t="e">
        <f>MAX(BM186,BM192,BM198,BM204,BM210,BM216,BM222,BM228)</f>
        <v>#VALUE!</v>
      </c>
      <c r="BN528" s="549"/>
      <c r="BO528" s="182" t="e">
        <f>MAX(BO186,BO192,BO198,BO204,BO210,BO216,BO222,BO228)</f>
        <v>#VALUE!</v>
      </c>
      <c r="BP528" s="501"/>
      <c r="BQ528" s="502"/>
      <c r="BR528" s="502"/>
      <c r="BS528" s="502"/>
      <c r="BT528" s="502"/>
      <c r="BU528" s="299">
        <f>MAX(BU186,BU192,BU198,BU204,BU210,BU216,BU222,BU228)</f>
        <v>0</v>
      </c>
      <c r="BV528" s="567"/>
      <c r="BW528" s="299">
        <f>MAX(BW186,BW192,BW198,BW204,BW210,BW216,BW222,BW228)</f>
        <v>0</v>
      </c>
      <c r="BX528" s="567"/>
    </row>
    <row r="529" spans="3:76" ht="17" customHeight="1" x14ac:dyDescent="0.35">
      <c r="W529" s="169"/>
      <c r="X529" s="169"/>
      <c r="Z529" s="113"/>
      <c r="AP529" s="169"/>
      <c r="AQ529" s="169"/>
      <c r="AR529" s="169"/>
      <c r="AS529" s="169"/>
      <c r="AT529" s="535"/>
      <c r="AU529" s="186" t="s">
        <v>118</v>
      </c>
      <c r="AV529" s="542" t="s">
        <v>123</v>
      </c>
      <c r="AW529" s="187" t="e">
        <f>AVERAGE(AW188,AW194,AW200,AW206,AW212,AW218,AW224,AW230)</f>
        <v>#VALUE!</v>
      </c>
      <c r="AX529" s="559"/>
      <c r="AY529" s="502"/>
      <c r="AZ529" s="502"/>
      <c r="BA529" s="502"/>
      <c r="BB529" s="185"/>
      <c r="BC529" s="187" t="e">
        <f>AVERAGE(BC188,BC194,BC200,BC206,BC212,BC218,BC224,BC230)</f>
        <v>#VALUE!</v>
      </c>
      <c r="BD529" s="549"/>
      <c r="BE529" s="187" t="e">
        <f>AVERAGE(BE188,BE194,BE200,BE206,BE212,BE218,BE224,BE230)</f>
        <v>#VALUE!</v>
      </c>
      <c r="BF529" s="549"/>
      <c r="BG529" s="187" t="e">
        <f>AVERAGE(BG188,BG194,BG200,BG206,BG212,BG218,BG224,BG230)</f>
        <v>#VALUE!</v>
      </c>
      <c r="BH529" s="549"/>
      <c r="BI529" s="187" t="e">
        <f>AVERAGE(BI188,BI194,BI200,BI206,BI212,BI218,BI224,BI230)</f>
        <v>#VALUE!</v>
      </c>
      <c r="BJ529" s="549"/>
      <c r="BK529" s="187" t="e">
        <f>AVERAGE(BK188,BK194,BK200,BK206,BK212,BK218,BK224,BK230)</f>
        <v>#VALUE!</v>
      </c>
      <c r="BL529" s="549"/>
      <c r="BM529" s="187" t="e">
        <f>AVERAGE(BM188,BM194,BM200,BM206,BM212,BM218,BM224,BM230)</f>
        <v>#VALUE!</v>
      </c>
      <c r="BN529" s="549"/>
      <c r="BO529" s="188" t="e">
        <f>AVERAGE(BO188,BO194,BO200,BO206,BO212,BO218,BO224,BO230)</f>
        <v>#VALUE!</v>
      </c>
      <c r="BP529" s="501"/>
      <c r="BQ529" s="502"/>
      <c r="BR529" s="502"/>
      <c r="BS529" s="502"/>
      <c r="BT529" s="502"/>
      <c r="BU529" s="301">
        <f>SUM(BU188,BU194,BU200,BU206,BU212,BU218,BU224,BU230)</f>
        <v>0</v>
      </c>
      <c r="BV529" s="567"/>
      <c r="BW529" s="301">
        <f>SUM(BW188,BW194,BW200,BW206,BW212,BW218,BW224,BW230)</f>
        <v>0</v>
      </c>
      <c r="BX529" s="567"/>
    </row>
    <row r="530" spans="3:76" ht="17" customHeight="1" x14ac:dyDescent="0.35">
      <c r="W530" s="169"/>
      <c r="X530" s="169"/>
      <c r="Z530" s="113"/>
      <c r="AP530" s="169"/>
      <c r="AQ530" s="169"/>
      <c r="AR530" s="169"/>
      <c r="AS530" s="169"/>
      <c r="AT530" s="535"/>
      <c r="AU530" s="186" t="s">
        <v>119</v>
      </c>
      <c r="AV530" s="543"/>
      <c r="AW530" s="179" t="e">
        <f>MIN(AW188,AW194,AW200,AW206,AW212,AW218,AW224,AW230)</f>
        <v>#VALUE!</v>
      </c>
      <c r="AX530" s="559"/>
      <c r="AY530" s="502"/>
      <c r="AZ530" s="502"/>
      <c r="BA530" s="502"/>
      <c r="BB530" s="185"/>
      <c r="BC530" s="179" t="e">
        <f>MIN(BC188,BC194,BC200,BC206,BC212,BC218,BC224,BC230)</f>
        <v>#VALUE!</v>
      </c>
      <c r="BD530" s="549"/>
      <c r="BE530" s="179" t="e">
        <f>MIN(BE188,BE194,BE200,BE206,BE212,BE218,BE224,BE230)</f>
        <v>#VALUE!</v>
      </c>
      <c r="BF530" s="549"/>
      <c r="BG530" s="179" t="e">
        <f>MIN(BG188,BG194,BG200,BG206,BG212,BG218,BG224,BG230)</f>
        <v>#VALUE!</v>
      </c>
      <c r="BH530" s="549"/>
      <c r="BI530" s="179" t="e">
        <f>MIN(BI188,BI194,BI200,BI206,BI212,BI218,BI224,BI230)</f>
        <v>#VALUE!</v>
      </c>
      <c r="BJ530" s="549"/>
      <c r="BK530" s="179" t="e">
        <f>MIN(BK188,BK194,BK200,BK206,BK212,BK218,BK224,BK230)</f>
        <v>#VALUE!</v>
      </c>
      <c r="BL530" s="549"/>
      <c r="BM530" s="179" t="e">
        <f>MIN(BM188,BM194,BM200,BM206,BM212,BM218,BM224,BM230)</f>
        <v>#VALUE!</v>
      </c>
      <c r="BN530" s="549"/>
      <c r="BO530" s="180" t="e">
        <f>MIN(BO188,BO194,BO200,BO206,BO212,BO218,BO224,BO230)</f>
        <v>#VALUE!</v>
      </c>
      <c r="BP530" s="501"/>
      <c r="BQ530" s="502"/>
      <c r="BR530" s="502"/>
      <c r="BS530" s="502"/>
      <c r="BT530" s="502"/>
      <c r="BU530" s="297">
        <f>MIN(BU188,BU194,BU200,BU206,BU212,BU218,BU224,BU230)</f>
        <v>0</v>
      </c>
      <c r="BV530" s="567"/>
      <c r="BW530" s="297">
        <f>MIN(BW188,BW194,BW200,BW206,BW212,BW218,BW224,BW230)</f>
        <v>0</v>
      </c>
      <c r="BX530" s="567"/>
    </row>
    <row r="531" spans="3:76" ht="17" customHeight="1" thickBot="1" x14ac:dyDescent="0.4">
      <c r="F531" s="169">
        <f>COUNTIFS(F232:F267,"&lt;&gt;",F232:F267,"&lt;&gt;0")</f>
        <v>36</v>
      </c>
      <c r="G531" s="169">
        <f>COUNTIFS(G232:G267,"&lt;&gt;",G232:G267,"&lt;&gt;0")</f>
        <v>0</v>
      </c>
      <c r="W531" s="169"/>
      <c r="X531" s="169"/>
      <c r="Z531" s="169">
        <f>COUNTIFS(Z232:Z267,"&lt;&gt;",Z232:Z267,"&lt;&gt;0")</f>
        <v>0</v>
      </c>
      <c r="AP531" s="169"/>
      <c r="AQ531" s="169"/>
      <c r="AR531" s="112">
        <f>Z531/F531</f>
        <v>0</v>
      </c>
      <c r="AS531" s="169"/>
      <c r="AT531" s="535"/>
      <c r="AU531" s="189" t="s">
        <v>120</v>
      </c>
      <c r="AV531" s="544"/>
      <c r="AW531" s="181" t="e">
        <f>MAX(AW188,AW194,AW200,AW206,AW212,AW218,AW224,AW230)</f>
        <v>#VALUE!</v>
      </c>
      <c r="AX531" s="560"/>
      <c r="AY531" s="504"/>
      <c r="AZ531" s="504"/>
      <c r="BA531" s="504"/>
      <c r="BB531" s="190"/>
      <c r="BC531" s="181" t="e">
        <f>MAX(BC188,BC194,BC200,BC206,BC212,BC218,BC224,BC230)</f>
        <v>#VALUE!</v>
      </c>
      <c r="BD531" s="550"/>
      <c r="BE531" s="181" t="e">
        <f>MAX(BE188,BE194,BE200,BE206,BE212,BE218,BE224,BE230)</f>
        <v>#VALUE!</v>
      </c>
      <c r="BF531" s="550"/>
      <c r="BG531" s="181" t="e">
        <f>MAX(BG188,BG194,BG200,BG206,BG212,BG218,BG224,BG230)</f>
        <v>#VALUE!</v>
      </c>
      <c r="BH531" s="550"/>
      <c r="BI531" s="181" t="e">
        <f>MAX(BI188,BI194,BI200,BI206,BI212,BI218,BI224,BI230)</f>
        <v>#VALUE!</v>
      </c>
      <c r="BJ531" s="550"/>
      <c r="BK531" s="181" t="e">
        <f>MAX(BK188,BK194,BK200,BK206,BK212,BK218,BK224,BK230)</f>
        <v>#VALUE!</v>
      </c>
      <c r="BL531" s="550"/>
      <c r="BM531" s="181" t="e">
        <f>MAX(BM188,BM194,BM200,BM206,BM212,BM218,BM224,BM230)</f>
        <v>#VALUE!</v>
      </c>
      <c r="BN531" s="550"/>
      <c r="BO531" s="182" t="e">
        <f>MAX(BO188,BO194,BO200,BO206,BO212,BO218,BO224,BO230)</f>
        <v>#VALUE!</v>
      </c>
      <c r="BP531" s="503"/>
      <c r="BQ531" s="504"/>
      <c r="BR531" s="504"/>
      <c r="BS531" s="504"/>
      <c r="BT531" s="504"/>
      <c r="BU531" s="299">
        <f>MAX(BU188,BU194,BU200,BU206,BU212,BU218,BU224,BU230)</f>
        <v>0</v>
      </c>
      <c r="BV531" s="568"/>
      <c r="BW531" s="299">
        <f>MAX(BW188,BW194,BW200,BW206,BW212,BW218,BW224,BW230)</f>
        <v>0</v>
      </c>
      <c r="BX531" s="568"/>
    </row>
    <row r="532" spans="3:76" ht="17" customHeight="1" x14ac:dyDescent="0.35">
      <c r="C532" s="112" t="s">
        <v>99</v>
      </c>
      <c r="V532" s="113" t="s">
        <v>127</v>
      </c>
      <c r="W532" s="169" t="e">
        <f>GEOMEAN(W232:W267)</f>
        <v>#NUM!</v>
      </c>
      <c r="X532" s="169" t="e">
        <f>GEOMEAN(X232:X267)</f>
        <v>#NUM!</v>
      </c>
      <c r="Z532" s="113"/>
      <c r="AP532" s="169" t="e">
        <f>GEOMEAN(AP232:AP267)</f>
        <v>#NUM!</v>
      </c>
      <c r="AQ532" s="169" t="e">
        <f>GEOMEAN(AQ232:AQ267)</f>
        <v>#NUM!</v>
      </c>
      <c r="AR532" s="169" t="e">
        <f>GEOMEAN(AR232:AR267)</f>
        <v>#DIV/0!</v>
      </c>
      <c r="AS532" s="169" t="e">
        <f>GEOMEAN(AS232:AS267)</f>
        <v>#DIV/0!</v>
      </c>
      <c r="AT532" s="535" t="str">
        <f>C532</f>
        <v>Class A4_360p</v>
      </c>
      <c r="AU532" s="170" t="s">
        <v>118</v>
      </c>
      <c r="AV532" s="536" t="s">
        <v>121</v>
      </c>
      <c r="AW532" s="171" t="e">
        <f>AVERAGE(AW232,AW238,AW244,AW250,AW256,AW262)</f>
        <v>#VALUE!</v>
      </c>
      <c r="AX532" s="172" t="e">
        <f>AVERAGE(AX232:AX267)</f>
        <v>#VALUE!</v>
      </c>
      <c r="AY532" s="172" t="e">
        <f>AVERAGE(AY232:AY267)</f>
        <v>#VALUE!</v>
      </c>
      <c r="AZ532" s="172" t="e">
        <f>AVERAGE(AZ232:AZ267)</f>
        <v>#VALUE!</v>
      </c>
      <c r="BA532" s="172" t="e">
        <f>AVERAGE(BA232:BA267)</f>
        <v>#VALUE!</v>
      </c>
      <c r="BB532" s="172" t="e">
        <f>AVERAGE(BB232:BB267)</f>
        <v>#VALUE!</v>
      </c>
      <c r="BC532" s="171" t="e">
        <f>AVERAGE(BC232,BC238,BC244,BC250,BC256,BC262)</f>
        <v>#VALUE!</v>
      </c>
      <c r="BD532" s="172" t="e">
        <f>AVERAGE(BD232:BD267)</f>
        <v>#VALUE!</v>
      </c>
      <c r="BE532" s="171" t="e">
        <f>AVERAGE(BE232,BE238,BE244,BE250,BE256,BE262)</f>
        <v>#VALUE!</v>
      </c>
      <c r="BF532" s="172" t="e">
        <f>AVERAGE(BF232:BF267)</f>
        <v>#VALUE!</v>
      </c>
      <c r="BG532" s="171" t="e">
        <f>AVERAGE(BG232,BG238,BG244,BG250,BG256,BG262)</f>
        <v>#VALUE!</v>
      </c>
      <c r="BH532" s="173" t="e">
        <f>AVERAGE(BH232:BH267)</f>
        <v>#VALUE!</v>
      </c>
      <c r="BI532" s="171" t="e">
        <f>AVERAGE(BI232,BI238,BI244,BI250,BI256,BI262)</f>
        <v>#VALUE!</v>
      </c>
      <c r="BJ532" s="173" t="e">
        <f>AVERAGE(BJ232:BJ267)</f>
        <v>#VALUE!</v>
      </c>
      <c r="BK532" s="171" t="e">
        <f>AVERAGE(BK232,BK238,BK244,BK250,BK256,BK262)</f>
        <v>#VALUE!</v>
      </c>
      <c r="BL532" s="172" t="e">
        <f>AVERAGE(BL232:BL267)</f>
        <v>#VALUE!</v>
      </c>
      <c r="BM532" s="171" t="e">
        <f>AVERAGE(BM232,BM238,BM244,BM250,BM256,BM262)</f>
        <v>#VALUE!</v>
      </c>
      <c r="BN532" s="172" t="e">
        <f>AVERAGE(BN232:BN267)</f>
        <v>#VALUE!</v>
      </c>
      <c r="BO532" s="174" t="e">
        <f>AVERAGE(BO232,BO238,BO244,BO250,BO256,BO262)</f>
        <v>#VALUE!</v>
      </c>
      <c r="BP532" s="175" t="e">
        <f>AVERAGE(BP232:BP267)</f>
        <v>#VALUE!</v>
      </c>
      <c r="BQ532" s="176" t="e">
        <f>AVERAGE(BQ232:BQ267)</f>
        <v>#VALUE!</v>
      </c>
      <c r="BR532" s="176" t="e">
        <f>AVERAGE(BR232:BR267)</f>
        <v>#VALUE!</v>
      </c>
      <c r="BS532" s="177" t="e">
        <f>AVERAGE(BS232:BS267)</f>
        <v>#VALUE!</v>
      </c>
      <c r="BT532" s="177" t="e">
        <f>AVERAGE(BT232:BT267)</f>
        <v>#VALUE!</v>
      </c>
      <c r="BU532" s="295">
        <f>SUM(BU232,BU238,BU244,BU250,BU256,BU262)</f>
        <v>0</v>
      </c>
      <c r="BV532" s="296">
        <f>SUM(BV232:BV267)</f>
        <v>0</v>
      </c>
      <c r="BW532" s="295">
        <f>SUM(BW232,BW238,BW244,BW250,BW256,BW262)</f>
        <v>0</v>
      </c>
      <c r="BX532" s="296">
        <f>SUM(BX232:BX267)</f>
        <v>0</v>
      </c>
    </row>
    <row r="533" spans="3:76" ht="17" customHeight="1" x14ac:dyDescent="0.35">
      <c r="V533" s="113" t="s">
        <v>128</v>
      </c>
      <c r="W533" s="169">
        <f>SUM(W232:W267)</f>
        <v>0</v>
      </c>
      <c r="X533" s="169">
        <f>SUM(X232:X267)</f>
        <v>0</v>
      </c>
      <c r="Z533" s="113"/>
      <c r="AP533" s="169">
        <f>SUM(AP232:AP267)</f>
        <v>0</v>
      </c>
      <c r="AQ533" s="169">
        <f>SUM(AQ232:AQ267)</f>
        <v>0</v>
      </c>
      <c r="AR533" s="169" t="e">
        <f>SUM(AR232:AR267)</f>
        <v>#DIV/0!</v>
      </c>
      <c r="AS533" s="169" t="e">
        <f>SUM(AS232:AS267)</f>
        <v>#DIV/0!</v>
      </c>
      <c r="AT533" s="535"/>
      <c r="AU533" s="178" t="s">
        <v>119</v>
      </c>
      <c r="AV533" s="537"/>
      <c r="AW533" s="179" t="e">
        <f>MIN(AW232,AW238,AW244,AW250,AW256,AW262)</f>
        <v>#VALUE!</v>
      </c>
      <c r="AX533" s="96" t="e">
        <f>MIN(AX232:AX267)</f>
        <v>#VALUE!</v>
      </c>
      <c r="AY533" s="96" t="e">
        <f>MIN(AY232:AY267)</f>
        <v>#VALUE!</v>
      </c>
      <c r="AZ533" s="96" t="e">
        <f>MIN(AZ232:AZ267)</f>
        <v>#VALUE!</v>
      </c>
      <c r="BA533" s="96" t="e">
        <f>MIN(BA232:BA267)</f>
        <v>#VALUE!</v>
      </c>
      <c r="BB533" s="96" t="e">
        <f>MIN(BB232:BB267)</f>
        <v>#VALUE!</v>
      </c>
      <c r="BC533" s="179" t="e">
        <f>MIN(BC232,BC238,BC244,BC250,BC256,BC262)</f>
        <v>#VALUE!</v>
      </c>
      <c r="BD533" s="96" t="e">
        <f>MIN(BD232:BD267)</f>
        <v>#VALUE!</v>
      </c>
      <c r="BE533" s="179" t="e">
        <f>MIN(BE232,BE238,BE244,BE250,BE256,BE262)</f>
        <v>#VALUE!</v>
      </c>
      <c r="BF533" s="96" t="e">
        <f>MIN(BF232:BF267)</f>
        <v>#VALUE!</v>
      </c>
      <c r="BG533" s="179" t="e">
        <f>MIN(BG232,BG238,BG244,BG250,BG256,BG262)</f>
        <v>#VALUE!</v>
      </c>
      <c r="BH533" s="97" t="e">
        <f>MIN(BH232:BH267)</f>
        <v>#VALUE!</v>
      </c>
      <c r="BI533" s="179" t="e">
        <f>MIN(BI232,BI238,BI244,BI250,BI256,BI262)</f>
        <v>#VALUE!</v>
      </c>
      <c r="BJ533" s="97" t="e">
        <f>MIN(BJ232:BJ267)</f>
        <v>#VALUE!</v>
      </c>
      <c r="BK533" s="179" t="e">
        <f>MIN(BK232,BK238,BK244,BK250,BK256,BK262)</f>
        <v>#VALUE!</v>
      </c>
      <c r="BL533" s="96" t="e">
        <f>MIN(BL232:BL267)</f>
        <v>#VALUE!</v>
      </c>
      <c r="BM533" s="179" t="e">
        <f>MIN(BM232,BM238,BM244,BM250,BM256,BM262)</f>
        <v>#VALUE!</v>
      </c>
      <c r="BN533" s="96" t="e">
        <f>MIN(BN232:BN267)</f>
        <v>#VALUE!</v>
      </c>
      <c r="BO533" s="180" t="e">
        <f>MIN(BO232,BO238,BO244,BO250,BO256,BO262)</f>
        <v>#VALUE!</v>
      </c>
      <c r="BP533" s="179" t="e">
        <f>MIN(BP232:BP267)</f>
        <v>#VALUE!</v>
      </c>
      <c r="BQ533" s="96" t="e">
        <f>MIN(BQ232:BQ267)</f>
        <v>#VALUE!</v>
      </c>
      <c r="BR533" s="96" t="e">
        <f>MIN(BR232:BR267)</f>
        <v>#VALUE!</v>
      </c>
      <c r="BS533" s="97" t="e">
        <f>MIN(BS232:BS267)</f>
        <v>#VALUE!</v>
      </c>
      <c r="BT533" s="97" t="e">
        <f>MIN(BT232:BT267)</f>
        <v>#VALUE!</v>
      </c>
      <c r="BU533" s="297">
        <f>MIN(BU232,BU238,BU244,BU250,BU256,BU262)</f>
        <v>0</v>
      </c>
      <c r="BV533" s="298">
        <f>MIN(BV232:BV267)</f>
        <v>0</v>
      </c>
      <c r="BW533" s="297">
        <f>MIN(BW232,BW238,BW244,BW250,BW256,BW262)</f>
        <v>0</v>
      </c>
      <c r="BX533" s="298">
        <f>MIN(BX232:BX267)</f>
        <v>0</v>
      </c>
    </row>
    <row r="534" spans="3:76" ht="17" customHeight="1" thickBot="1" x14ac:dyDescent="0.4">
      <c r="V534" s="113" t="s">
        <v>120</v>
      </c>
      <c r="W534" s="169">
        <f>MAX(W232:W267)</f>
        <v>0</v>
      </c>
      <c r="X534" s="169">
        <f>MAX(X232:X267)</f>
        <v>0</v>
      </c>
      <c r="Z534" s="113"/>
      <c r="AP534" s="169">
        <f>MAX(AP232:AP267)</f>
        <v>0</v>
      </c>
      <c r="AQ534" s="169">
        <f>MAX(AQ232:AQ267)</f>
        <v>0</v>
      </c>
      <c r="AR534" s="169" t="e">
        <f>MAX(AR232:AR267)</f>
        <v>#DIV/0!</v>
      </c>
      <c r="AS534" s="169" t="e">
        <f>MAX(AS232:AS267)</f>
        <v>#DIV/0!</v>
      </c>
      <c r="AT534" s="535"/>
      <c r="AU534" s="178" t="s">
        <v>120</v>
      </c>
      <c r="AV534" s="538"/>
      <c r="AW534" s="181" t="e">
        <f>MAX(AW232,AW238,AW244,AW250,AW256,AW262)</f>
        <v>#VALUE!</v>
      </c>
      <c r="AX534" s="98" t="e">
        <f>MAX(AX232:AX267)</f>
        <v>#VALUE!</v>
      </c>
      <c r="AY534" s="98" t="e">
        <f>MAX(AY232:AY267)</f>
        <v>#VALUE!</v>
      </c>
      <c r="AZ534" s="98" t="e">
        <f>MAX(AZ232:AZ267)</f>
        <v>#VALUE!</v>
      </c>
      <c r="BA534" s="98" t="e">
        <f>MAX(BA232:BA267)</f>
        <v>#VALUE!</v>
      </c>
      <c r="BB534" s="98" t="e">
        <f>MAX(BB232:BB267)</f>
        <v>#VALUE!</v>
      </c>
      <c r="BC534" s="181" t="e">
        <f>MAX(BC232,BC238,BC244,BC250,BC256,BC262)</f>
        <v>#VALUE!</v>
      </c>
      <c r="BD534" s="98" t="e">
        <f>MAX(BD232:BD267)</f>
        <v>#VALUE!</v>
      </c>
      <c r="BE534" s="181" t="e">
        <f>MAX(BE232,BE238,BE244,BE250,BE256,BE262)</f>
        <v>#VALUE!</v>
      </c>
      <c r="BF534" s="98" t="e">
        <f>MAX(BF232:BF267)</f>
        <v>#VALUE!</v>
      </c>
      <c r="BG534" s="181" t="e">
        <f>MAX(BG232,BG238,BG244,BG250,BG256,BG262)</f>
        <v>#VALUE!</v>
      </c>
      <c r="BH534" s="99" t="e">
        <f>MAX(BH232:BH267)</f>
        <v>#VALUE!</v>
      </c>
      <c r="BI534" s="181" t="e">
        <f>MAX(BI232,BI238,BI244,BI250,BI256,BI262)</f>
        <v>#VALUE!</v>
      </c>
      <c r="BJ534" s="99" t="e">
        <f>MAX(BJ232:BJ267)</f>
        <v>#VALUE!</v>
      </c>
      <c r="BK534" s="181" t="e">
        <f>MAX(BK232,BK238,BK244,BK250,BK256,BK262)</f>
        <v>#VALUE!</v>
      </c>
      <c r="BL534" s="98" t="e">
        <f>MAX(BL232:BL267)</f>
        <v>#VALUE!</v>
      </c>
      <c r="BM534" s="181" t="e">
        <f>MAX(BM232,BM238,BM244,BM250,BM256,BM262)</f>
        <v>#VALUE!</v>
      </c>
      <c r="BN534" s="98" t="e">
        <f>MAX(BN232:BN267)</f>
        <v>#VALUE!</v>
      </c>
      <c r="BO534" s="182" t="e">
        <f>MAX(BO232,BO238,BO244,BO250,BO256,BO262)</f>
        <v>#VALUE!</v>
      </c>
      <c r="BP534" s="181" t="e">
        <f>MAX(BP232:BP267)</f>
        <v>#VALUE!</v>
      </c>
      <c r="BQ534" s="98" t="e">
        <f>MAX(BQ232:BQ267)</f>
        <v>#VALUE!</v>
      </c>
      <c r="BR534" s="98" t="e">
        <f>MAX(BR232:BR267)</f>
        <v>#VALUE!</v>
      </c>
      <c r="BS534" s="99" t="e">
        <f>MAX(BS232:BS267)</f>
        <v>#VALUE!</v>
      </c>
      <c r="BT534" s="99" t="e">
        <f>MAX(BT232:BT267)</f>
        <v>#VALUE!</v>
      </c>
      <c r="BU534" s="299">
        <f>MAX(BU232,BU238,BU244,BU250,BU256,BU262)</f>
        <v>0</v>
      </c>
      <c r="BV534" s="300">
        <f>MAX(BV232:BV267)</f>
        <v>0</v>
      </c>
      <c r="BW534" s="299">
        <f>MAX(BW232,BW238,BW244,BW250,BW256,BW262)</f>
        <v>0</v>
      </c>
      <c r="BX534" s="300">
        <f>MAX(BX232:BX267)</f>
        <v>0</v>
      </c>
    </row>
    <row r="535" spans="3:76" ht="17" customHeight="1" x14ac:dyDescent="0.35">
      <c r="V535" s="113" t="s">
        <v>119</v>
      </c>
      <c r="W535" s="169">
        <f>MIN(W232:W267)</f>
        <v>0</v>
      </c>
      <c r="X535" s="169">
        <f>MIN(X232:X267)</f>
        <v>0</v>
      </c>
      <c r="Z535" s="113"/>
      <c r="AP535" s="169">
        <f>MIN(AP232:AP267)</f>
        <v>0</v>
      </c>
      <c r="AQ535" s="169">
        <f>MIN(AQ232:AQ267)</f>
        <v>0</v>
      </c>
      <c r="AR535" s="169" t="e">
        <f>MIN(AR232:AR267)</f>
        <v>#DIV/0!</v>
      </c>
      <c r="AS535" s="169" t="e">
        <f>MIN(AS232:AS267)</f>
        <v>#DIV/0!</v>
      </c>
      <c r="AT535" s="535"/>
      <c r="AU535" s="178" t="s">
        <v>118</v>
      </c>
      <c r="AV535" s="539" t="s">
        <v>122</v>
      </c>
      <c r="AW535" s="171" t="e">
        <f>AVERAGE(AW234,AW240,AW246,AW252,AW258,AW264)</f>
        <v>#VALUE!</v>
      </c>
      <c r="AX535" s="558"/>
      <c r="AY535" s="500"/>
      <c r="AZ535" s="500"/>
      <c r="BA535" s="500"/>
      <c r="BB535" s="183"/>
      <c r="BC535" s="171" t="e">
        <f>AVERAGE(BC234,BC240,BC246,BC252,BC258,BC264)</f>
        <v>#VALUE!</v>
      </c>
      <c r="BD535" s="548"/>
      <c r="BE535" s="171" t="e">
        <f>AVERAGE(BE234,BE240,BE246,BE252,BE258,BE264)</f>
        <v>#VALUE!</v>
      </c>
      <c r="BF535" s="548"/>
      <c r="BG535" s="171" t="e">
        <f>AVERAGE(BG234,BG240,BG246,BG252,BG258,BG264)</f>
        <v>#VALUE!</v>
      </c>
      <c r="BH535" s="548"/>
      <c r="BI535" s="171" t="e">
        <f>AVERAGE(BI234,BI240,BI246,BI252,BI258,BI264)</f>
        <v>#VALUE!</v>
      </c>
      <c r="BJ535" s="548"/>
      <c r="BK535" s="171" t="e">
        <f>AVERAGE(BK234,BK240,BK246,BK252,BK258,BK264)</f>
        <v>#VALUE!</v>
      </c>
      <c r="BL535" s="548"/>
      <c r="BM535" s="171" t="e">
        <f>AVERAGE(BM234,BM240,BM246,BM252,BM258,BM264)</f>
        <v>#VALUE!</v>
      </c>
      <c r="BN535" s="548"/>
      <c r="BO535" s="174" t="e">
        <f>AVERAGE(BO234,BO240,BO246,BO252,BO258,BO264)</f>
        <v>#VALUE!</v>
      </c>
      <c r="BP535" s="499"/>
      <c r="BQ535" s="500"/>
      <c r="BR535" s="500"/>
      <c r="BS535" s="500"/>
      <c r="BT535" s="500"/>
      <c r="BU535" s="295">
        <f>SUM(BU234,BU240,BU246,BU252,BU258,BU264)</f>
        <v>0</v>
      </c>
      <c r="BV535" s="566"/>
      <c r="BW535" s="295">
        <f>SUM(BW234,BW240,BW246,BW252,BW258,BW264)</f>
        <v>0</v>
      </c>
      <c r="BX535" s="566"/>
    </row>
    <row r="536" spans="3:76" ht="17" customHeight="1" x14ac:dyDescent="0.35">
      <c r="V536" s="113" t="s">
        <v>129</v>
      </c>
      <c r="W536" s="169"/>
      <c r="X536" s="169"/>
      <c r="Z536" s="113"/>
      <c r="AP536" s="184" t="e">
        <f>AP532/W532</f>
        <v>#NUM!</v>
      </c>
      <c r="AQ536" s="184" t="e">
        <f>AQ532/X532</f>
        <v>#NUM!</v>
      </c>
      <c r="AR536" s="169"/>
      <c r="AS536" s="169"/>
      <c r="AT536" s="535"/>
      <c r="AU536" s="178" t="s">
        <v>119</v>
      </c>
      <c r="AV536" s="540"/>
      <c r="AW536" s="179" t="e">
        <f>MIN(AW234,AW240,AW246,AW252,AW258,AW264)</f>
        <v>#VALUE!</v>
      </c>
      <c r="AX536" s="559"/>
      <c r="AY536" s="502"/>
      <c r="AZ536" s="502"/>
      <c r="BA536" s="502"/>
      <c r="BB536" s="185"/>
      <c r="BC536" s="179" t="e">
        <f>MIN(BC234,BC240,BC246,BC252,BC258,BC264)</f>
        <v>#VALUE!</v>
      </c>
      <c r="BD536" s="549"/>
      <c r="BE536" s="179" t="e">
        <f>MIN(BE234,BE240,BE246,BE252,BE258,BE264)</f>
        <v>#VALUE!</v>
      </c>
      <c r="BF536" s="549"/>
      <c r="BG536" s="179" t="e">
        <f>MIN(BG234,BG240,BG246,BG252,BG258,BG264)</f>
        <v>#VALUE!</v>
      </c>
      <c r="BH536" s="549"/>
      <c r="BI536" s="179" t="e">
        <f>MIN(BI234,BI240,BI246,BI252,BI258,BI264)</f>
        <v>#VALUE!</v>
      </c>
      <c r="BJ536" s="549"/>
      <c r="BK536" s="179" t="e">
        <f>MIN(BK234,BK240,BK246,BK252,BK258,BK264)</f>
        <v>#VALUE!</v>
      </c>
      <c r="BL536" s="549"/>
      <c r="BM536" s="179" t="e">
        <f>MIN(BM234,BM240,BM246,BM252,BM258,BM264)</f>
        <v>#VALUE!</v>
      </c>
      <c r="BN536" s="549"/>
      <c r="BO536" s="180" t="e">
        <f>MIN(BO234,BO240,BO246,BO252,BO258,BO264)</f>
        <v>#VALUE!</v>
      </c>
      <c r="BP536" s="501"/>
      <c r="BQ536" s="502"/>
      <c r="BR536" s="502"/>
      <c r="BS536" s="502"/>
      <c r="BT536" s="502"/>
      <c r="BU536" s="297">
        <f>MIN(BU234,BU240,BU246,BU252,BU258,BU264)</f>
        <v>0</v>
      </c>
      <c r="BV536" s="567"/>
      <c r="BW536" s="297">
        <f>MIN(BW234,BW240,BW246,BW252,BW258,BW264)</f>
        <v>0</v>
      </c>
      <c r="BX536" s="567"/>
    </row>
    <row r="537" spans="3:76" ht="17" customHeight="1" thickBot="1" x14ac:dyDescent="0.4">
      <c r="W537" s="169"/>
      <c r="X537" s="169"/>
      <c r="Z537" s="113"/>
      <c r="AP537" s="169"/>
      <c r="AQ537" s="169"/>
      <c r="AR537" s="169"/>
      <c r="AS537" s="169"/>
      <c r="AT537" s="535"/>
      <c r="AU537" s="178" t="s">
        <v>120</v>
      </c>
      <c r="AV537" s="541"/>
      <c r="AW537" s="181" t="e">
        <f>MAX(AW234,AW240,AW246,AW252,AW258,AW264)</f>
        <v>#VALUE!</v>
      </c>
      <c r="AX537" s="559"/>
      <c r="AY537" s="502"/>
      <c r="AZ537" s="502"/>
      <c r="BA537" s="502"/>
      <c r="BB537" s="185"/>
      <c r="BC537" s="181" t="e">
        <f>MAX(BC234,BC240,BC246,BC252,BC258,BC264)</f>
        <v>#VALUE!</v>
      </c>
      <c r="BD537" s="549"/>
      <c r="BE537" s="181" t="e">
        <f>MAX(BE234,BE240,BE246,BE252,BE258,BE264)</f>
        <v>#VALUE!</v>
      </c>
      <c r="BF537" s="549"/>
      <c r="BG537" s="181" t="e">
        <f>MAX(BG234,BG240,BG246,BG252,BG258,BG264)</f>
        <v>#VALUE!</v>
      </c>
      <c r="BH537" s="549"/>
      <c r="BI537" s="181" t="e">
        <f>MAX(BI234,BI240,BI246,BI252,BI258,BI264)</f>
        <v>#VALUE!</v>
      </c>
      <c r="BJ537" s="549"/>
      <c r="BK537" s="181" t="e">
        <f>MAX(BK234,BK240,BK246,BK252,BK258,BK264)</f>
        <v>#VALUE!</v>
      </c>
      <c r="BL537" s="549"/>
      <c r="BM537" s="181" t="e">
        <f>MAX(BM234,BM240,BM246,BM252,BM258,BM264)</f>
        <v>#VALUE!</v>
      </c>
      <c r="BN537" s="549"/>
      <c r="BO537" s="182" t="e">
        <f>MAX(BO234,BO240,BO246,BO252,BO258,BO264)</f>
        <v>#VALUE!</v>
      </c>
      <c r="BP537" s="501"/>
      <c r="BQ537" s="502"/>
      <c r="BR537" s="502"/>
      <c r="BS537" s="502"/>
      <c r="BT537" s="502"/>
      <c r="BU537" s="299">
        <f>MAX(BU234,BU240,BU246,BU252,BU258,BU264)</f>
        <v>0</v>
      </c>
      <c r="BV537" s="567"/>
      <c r="BW537" s="299">
        <f>MAX(BW234,BW240,BW246,BW252,BW258,BW264)</f>
        <v>0</v>
      </c>
      <c r="BX537" s="567"/>
    </row>
    <row r="538" spans="3:76" ht="17" customHeight="1" x14ac:dyDescent="0.35">
      <c r="W538" s="169"/>
      <c r="X538" s="169"/>
      <c r="Z538" s="113"/>
      <c r="AP538" s="169"/>
      <c r="AQ538" s="169"/>
      <c r="AR538" s="169"/>
      <c r="AS538" s="169"/>
      <c r="AT538" s="535"/>
      <c r="AU538" s="186" t="s">
        <v>118</v>
      </c>
      <c r="AV538" s="542" t="s">
        <v>123</v>
      </c>
      <c r="AW538" s="187" t="e">
        <f>AVERAGE(AW236,AW242,AW248,AW254,AW260,AW266)</f>
        <v>#VALUE!</v>
      </c>
      <c r="AX538" s="559"/>
      <c r="AY538" s="502"/>
      <c r="AZ538" s="502"/>
      <c r="BA538" s="502"/>
      <c r="BB538" s="185"/>
      <c r="BC538" s="187" t="e">
        <f>AVERAGE(BC236,BC242,BC248,BC254,BC260,BC266)</f>
        <v>#VALUE!</v>
      </c>
      <c r="BD538" s="549"/>
      <c r="BE538" s="187" t="e">
        <f>AVERAGE(BE236,BE242,BE248,BE254,BE260,BE266)</f>
        <v>#VALUE!</v>
      </c>
      <c r="BF538" s="549"/>
      <c r="BG538" s="187" t="e">
        <f>AVERAGE(BG236,BG242,BG248,BG254,BG260,BG266)</f>
        <v>#VALUE!</v>
      </c>
      <c r="BH538" s="549"/>
      <c r="BI538" s="187" t="e">
        <f>AVERAGE(BI236,BI242,BI248,BI254,BI260,BI266)</f>
        <v>#VALUE!</v>
      </c>
      <c r="BJ538" s="549"/>
      <c r="BK538" s="187" t="e">
        <f>AVERAGE(BK236,BK242,BK248,BK254,BK260,BK266)</f>
        <v>#VALUE!</v>
      </c>
      <c r="BL538" s="549"/>
      <c r="BM538" s="187" t="e">
        <f>AVERAGE(BM236,BM242,BM248,BM254,BM260,BM266)</f>
        <v>#VALUE!</v>
      </c>
      <c r="BN538" s="549"/>
      <c r="BO538" s="188" t="e">
        <f>AVERAGE(BO236,BO242,BO248,BO254,BO260,BO266)</f>
        <v>#VALUE!</v>
      </c>
      <c r="BP538" s="501"/>
      <c r="BQ538" s="502"/>
      <c r="BR538" s="502"/>
      <c r="BS538" s="502"/>
      <c r="BT538" s="502"/>
      <c r="BU538" s="301">
        <f>SUM(BU236,BU242,BU248,BU254,BU260,BU266)</f>
        <v>0</v>
      </c>
      <c r="BV538" s="567"/>
      <c r="BW538" s="301">
        <f>SUM(BW236,BW242,BW248,BW254,BW260,BW266)</f>
        <v>0</v>
      </c>
      <c r="BX538" s="567"/>
    </row>
    <row r="539" spans="3:76" ht="17" customHeight="1" x14ac:dyDescent="0.35">
      <c r="W539" s="169"/>
      <c r="X539" s="169"/>
      <c r="Z539" s="113"/>
      <c r="AP539" s="169"/>
      <c r="AQ539" s="169"/>
      <c r="AR539" s="169"/>
      <c r="AS539" s="169"/>
      <c r="AT539" s="535"/>
      <c r="AU539" s="186" t="s">
        <v>119</v>
      </c>
      <c r="AV539" s="543"/>
      <c r="AW539" s="179" t="e">
        <f>MIN(AW236,AW242,AW248,AW254,AW260,AW266)</f>
        <v>#VALUE!</v>
      </c>
      <c r="AX539" s="559"/>
      <c r="AY539" s="502"/>
      <c r="AZ539" s="502"/>
      <c r="BA539" s="502"/>
      <c r="BB539" s="185"/>
      <c r="BC539" s="179" t="e">
        <f>MIN(BC236,BC242,BC248,BC254,BC260,BC266)</f>
        <v>#VALUE!</v>
      </c>
      <c r="BD539" s="549"/>
      <c r="BE539" s="179" t="e">
        <f>MIN(BE236,BE242,BE248,BE254,BE260,BE266)</f>
        <v>#VALUE!</v>
      </c>
      <c r="BF539" s="549"/>
      <c r="BG539" s="179" t="e">
        <f>MIN(BG236,BG242,BG248,BG254,BG260,BG266)</f>
        <v>#VALUE!</v>
      </c>
      <c r="BH539" s="549"/>
      <c r="BI539" s="179" t="e">
        <f>MIN(BI236,BI242,BI248,BI254,BI260,BI266)</f>
        <v>#VALUE!</v>
      </c>
      <c r="BJ539" s="549"/>
      <c r="BK539" s="179" t="e">
        <f>MIN(BK236,BK242,BK248,BK254,BK260,BK266)</f>
        <v>#VALUE!</v>
      </c>
      <c r="BL539" s="549"/>
      <c r="BM539" s="179" t="e">
        <f>MIN(BM236,BM242,BM248,BM254,BM260,BM266)</f>
        <v>#VALUE!</v>
      </c>
      <c r="BN539" s="549"/>
      <c r="BO539" s="180" t="e">
        <f>MIN(BO236,BO242,BO248,BO254,BO260,BO266)</f>
        <v>#VALUE!</v>
      </c>
      <c r="BP539" s="501"/>
      <c r="BQ539" s="502"/>
      <c r="BR539" s="502"/>
      <c r="BS539" s="502"/>
      <c r="BT539" s="502"/>
      <c r="BU539" s="297">
        <f>MIN(BU236,BU242,BU248,BU254,BU260,BU266)</f>
        <v>0</v>
      </c>
      <c r="BV539" s="567"/>
      <c r="BW539" s="297">
        <f>MIN(BW236,BW242,BW248,BW254,BW260,BW266)</f>
        <v>0</v>
      </c>
      <c r="BX539" s="567"/>
    </row>
    <row r="540" spans="3:76" ht="17" customHeight="1" thickBot="1" x14ac:dyDescent="0.4">
      <c r="F540" s="169">
        <f>COUNTIFS(F268:F291,"&lt;&gt;",F268:F291,"&lt;&gt;0")</f>
        <v>24</v>
      </c>
      <c r="G540" s="169">
        <f>COUNTIFS(G268:G291,"&lt;&gt;",G268:G291,"&lt;&gt;0")</f>
        <v>0</v>
      </c>
      <c r="W540" s="169"/>
      <c r="X540" s="169"/>
      <c r="Z540" s="169">
        <f>COUNTIFS(Z268:Z291,"&lt;&gt;",Z268:Z291,"&lt;&gt;0")</f>
        <v>0</v>
      </c>
      <c r="AP540" s="169"/>
      <c r="AQ540" s="169"/>
      <c r="AR540" s="112">
        <f>Z540/F540</f>
        <v>0</v>
      </c>
      <c r="AS540" s="169"/>
      <c r="AT540" s="535"/>
      <c r="AU540" s="189" t="s">
        <v>120</v>
      </c>
      <c r="AV540" s="544"/>
      <c r="AW540" s="181" t="e">
        <f>MAX(AW236,AW242,AW248,AW254,AW260,AW266)</f>
        <v>#VALUE!</v>
      </c>
      <c r="AX540" s="560"/>
      <c r="AY540" s="504"/>
      <c r="AZ540" s="504"/>
      <c r="BA540" s="504"/>
      <c r="BB540" s="190"/>
      <c r="BC540" s="181" t="e">
        <f>MAX(BC236,BC242,BC248,BC254,BC260,BC266)</f>
        <v>#VALUE!</v>
      </c>
      <c r="BD540" s="550"/>
      <c r="BE540" s="181" t="e">
        <f>MAX(BE236,BE242,BE248,BE254,BE260,BE266)</f>
        <v>#VALUE!</v>
      </c>
      <c r="BF540" s="550"/>
      <c r="BG540" s="181" t="e">
        <f>MAX(BG236,BG242,BG248,BG254,BG260,BG266)</f>
        <v>#VALUE!</v>
      </c>
      <c r="BH540" s="550"/>
      <c r="BI540" s="181" t="e">
        <f>MAX(BI236,BI242,BI248,BI254,BI260,BI266)</f>
        <v>#VALUE!</v>
      </c>
      <c r="BJ540" s="550"/>
      <c r="BK540" s="181" t="e">
        <f>MAX(BK236,BK242,BK248,BK254,BK260,BK266)</f>
        <v>#VALUE!</v>
      </c>
      <c r="BL540" s="550"/>
      <c r="BM540" s="181" t="e">
        <f>MAX(BM236,BM242,BM248,BM254,BM260,BM266)</f>
        <v>#VALUE!</v>
      </c>
      <c r="BN540" s="550"/>
      <c r="BO540" s="182" t="e">
        <f>MAX(BO236,BO242,BO248,BO254,BO260,BO266)</f>
        <v>#VALUE!</v>
      </c>
      <c r="BP540" s="503"/>
      <c r="BQ540" s="504"/>
      <c r="BR540" s="504"/>
      <c r="BS540" s="504"/>
      <c r="BT540" s="504"/>
      <c r="BU540" s="299">
        <f>MAX(BU236,BU242,BU248,BU254,BU260,BU266)</f>
        <v>0</v>
      </c>
      <c r="BV540" s="568"/>
      <c r="BW540" s="299">
        <f>MAX(BW236,BW242,BW248,BW254,BW260,BW266)</f>
        <v>0</v>
      </c>
      <c r="BX540" s="568"/>
    </row>
    <row r="541" spans="3:76" ht="17" customHeight="1" x14ac:dyDescent="0.35">
      <c r="C541" s="112" t="s">
        <v>110</v>
      </c>
      <c r="V541" s="113" t="s">
        <v>127</v>
      </c>
      <c r="W541" s="169" t="e">
        <f>GEOMEAN(W268:W291)</f>
        <v>#NUM!</v>
      </c>
      <c r="X541" s="169" t="e">
        <f>GEOMEAN(X268:X291)</f>
        <v>#NUM!</v>
      </c>
      <c r="Z541" s="113"/>
      <c r="AP541" s="169" t="e">
        <f>GEOMEAN(AP268:AP291)</f>
        <v>#NUM!</v>
      </c>
      <c r="AQ541" s="169" t="e">
        <f>GEOMEAN(AQ268:AQ291)</f>
        <v>#NUM!</v>
      </c>
      <c r="AR541" s="169" t="e">
        <f>GEOMEAN(AR268:AR291)</f>
        <v>#DIV/0!</v>
      </c>
      <c r="AS541" s="169" t="e">
        <f>GEOMEAN(AS268:AS291)</f>
        <v>#DIV/0!</v>
      </c>
      <c r="AT541" s="535" t="str">
        <f>C541</f>
        <v>Class A5_270p</v>
      </c>
      <c r="AU541" s="170" t="s">
        <v>118</v>
      </c>
      <c r="AV541" s="536" t="s">
        <v>121</v>
      </c>
      <c r="AW541" s="171" t="e">
        <f>AVERAGE(AW268,AW274,AW280,AW286)</f>
        <v>#VALUE!</v>
      </c>
      <c r="AX541" s="172" t="e">
        <f>AVERAGE(AX268:AX291)</f>
        <v>#VALUE!</v>
      </c>
      <c r="AY541" s="172" t="e">
        <f>AVERAGE(AY268:AY291)</f>
        <v>#VALUE!</v>
      </c>
      <c r="AZ541" s="172" t="e">
        <f>AVERAGE(AZ268:AZ291)</f>
        <v>#VALUE!</v>
      </c>
      <c r="BA541" s="172" t="e">
        <f>AVERAGE(BA268:BA291)</f>
        <v>#VALUE!</v>
      </c>
      <c r="BB541" s="172" t="e">
        <f>AVERAGE(BB268:BB291)</f>
        <v>#VALUE!</v>
      </c>
      <c r="BC541" s="171" t="e">
        <f>AVERAGE(BC268,BC274,BC280,BC286)</f>
        <v>#VALUE!</v>
      </c>
      <c r="BD541" s="172" t="e">
        <f>AVERAGE(BD268:BD291)</f>
        <v>#VALUE!</v>
      </c>
      <c r="BE541" s="171" t="e">
        <f>AVERAGE(BE268,BE274,BE280,BE286)</f>
        <v>#VALUE!</v>
      </c>
      <c r="BF541" s="172" t="e">
        <f>AVERAGE(BF268:BF291)</f>
        <v>#VALUE!</v>
      </c>
      <c r="BG541" s="171" t="e">
        <f>AVERAGE(BG268,BG274,BG280,BG286)</f>
        <v>#VALUE!</v>
      </c>
      <c r="BH541" s="173" t="e">
        <f>AVERAGE(BH268:BH291)</f>
        <v>#VALUE!</v>
      </c>
      <c r="BI541" s="171" t="e">
        <f>AVERAGE(BI268,BI274,BI280,BI286)</f>
        <v>#VALUE!</v>
      </c>
      <c r="BJ541" s="173" t="e">
        <f>AVERAGE(BJ268:BJ291)</f>
        <v>#VALUE!</v>
      </c>
      <c r="BK541" s="171" t="e">
        <f>AVERAGE(BK268,BK274,BK280,BK286)</f>
        <v>#VALUE!</v>
      </c>
      <c r="BL541" s="172" t="e">
        <f>AVERAGE(BL268:BL291)</f>
        <v>#VALUE!</v>
      </c>
      <c r="BM541" s="171" t="e">
        <f>AVERAGE(BM268,BM274,BM280,BM286)</f>
        <v>#VALUE!</v>
      </c>
      <c r="BN541" s="172" t="e">
        <f>AVERAGE(BN268:BN291)</f>
        <v>#VALUE!</v>
      </c>
      <c r="BO541" s="174" t="e">
        <f>AVERAGE(BO268,BO274,BO280,BO286)</f>
        <v>#VALUE!</v>
      </c>
      <c r="BP541" s="175" t="e">
        <f>AVERAGE(BP268:BP291)</f>
        <v>#VALUE!</v>
      </c>
      <c r="BQ541" s="176" t="e">
        <f>AVERAGE(BQ268:BQ291)</f>
        <v>#VALUE!</v>
      </c>
      <c r="BR541" s="176" t="e">
        <f>AVERAGE(BR268:BR291)</f>
        <v>#VALUE!</v>
      </c>
      <c r="BS541" s="177" t="e">
        <f>AVERAGE(BS268:BS291)</f>
        <v>#VALUE!</v>
      </c>
      <c r="BT541" s="177" t="e">
        <f>AVERAGE(BT268:BT291)</f>
        <v>#VALUE!</v>
      </c>
      <c r="BU541" s="295">
        <f>SUM(BU268,BU274,BU280,BU286)</f>
        <v>0</v>
      </c>
      <c r="BV541" s="296">
        <f>SUM(BV268:BV291)</f>
        <v>0</v>
      </c>
      <c r="BW541" s="295">
        <f>SUM(BW268,BW274,BW280,BW286)</f>
        <v>0</v>
      </c>
      <c r="BX541" s="296">
        <f>SUM(BX268:BX291)</f>
        <v>0</v>
      </c>
    </row>
    <row r="542" spans="3:76" ht="17" customHeight="1" x14ac:dyDescent="0.35">
      <c r="V542" s="113" t="s">
        <v>128</v>
      </c>
      <c r="W542" s="169">
        <f>SUM(W268:W291)</f>
        <v>0</v>
      </c>
      <c r="X542" s="169">
        <f>SUM(X268:X291)</f>
        <v>0</v>
      </c>
      <c r="Z542" s="113"/>
      <c r="AP542" s="169">
        <f>SUM(AP268:AP291)</f>
        <v>0</v>
      </c>
      <c r="AQ542" s="169">
        <f>SUM(AQ268:AQ291)</f>
        <v>0</v>
      </c>
      <c r="AR542" s="169" t="e">
        <f>SUM(AR268:AR291)</f>
        <v>#DIV/0!</v>
      </c>
      <c r="AS542" s="169" t="e">
        <f>SUM(AS268:AS291)</f>
        <v>#DIV/0!</v>
      </c>
      <c r="AT542" s="535"/>
      <c r="AU542" s="178" t="s">
        <v>119</v>
      </c>
      <c r="AV542" s="537"/>
      <c r="AW542" s="179" t="e">
        <f>MIN(AW268,AW274,AW280,AW286)</f>
        <v>#VALUE!</v>
      </c>
      <c r="AX542" s="96" t="e">
        <f>MIN(AX268:AX291)</f>
        <v>#VALUE!</v>
      </c>
      <c r="AY542" s="96" t="e">
        <f>MIN(AY268:AY291)</f>
        <v>#VALUE!</v>
      </c>
      <c r="AZ542" s="96" t="e">
        <f>MIN(AZ268:AZ291)</f>
        <v>#VALUE!</v>
      </c>
      <c r="BA542" s="96" t="e">
        <f>MIN(BA268:BA291)</f>
        <v>#VALUE!</v>
      </c>
      <c r="BB542" s="96" t="e">
        <f>MIN(BB268:BB291)</f>
        <v>#VALUE!</v>
      </c>
      <c r="BC542" s="179" t="e">
        <f>MIN(BC268,BC274,BC280,BC286)</f>
        <v>#VALUE!</v>
      </c>
      <c r="BD542" s="96" t="e">
        <f>MIN(BD268:BD291)</f>
        <v>#VALUE!</v>
      </c>
      <c r="BE542" s="179" t="e">
        <f>MIN(BE268,BE274,BE280,BE286)</f>
        <v>#VALUE!</v>
      </c>
      <c r="BF542" s="96" t="e">
        <f>MIN(BF268:BF291)</f>
        <v>#VALUE!</v>
      </c>
      <c r="BG542" s="179" t="e">
        <f>MIN(BG268,BG274,BG280,BG286)</f>
        <v>#VALUE!</v>
      </c>
      <c r="BH542" s="97" t="e">
        <f>MIN(BH268:BH291)</f>
        <v>#VALUE!</v>
      </c>
      <c r="BI542" s="179" t="e">
        <f>MIN(BI268,BI274,BI280,BI286)</f>
        <v>#VALUE!</v>
      </c>
      <c r="BJ542" s="97" t="e">
        <f>MIN(BJ268:BJ291)</f>
        <v>#VALUE!</v>
      </c>
      <c r="BK542" s="179" t="e">
        <f>MIN(BK268,BK274,BK280,BK286)</f>
        <v>#VALUE!</v>
      </c>
      <c r="BL542" s="96" t="e">
        <f>MIN(BL268:BL291)</f>
        <v>#VALUE!</v>
      </c>
      <c r="BM542" s="179" t="e">
        <f>MIN(BM268,BM274,BM280,BM286)</f>
        <v>#VALUE!</v>
      </c>
      <c r="BN542" s="96" t="e">
        <f>MIN(BN268:BN291)</f>
        <v>#VALUE!</v>
      </c>
      <c r="BO542" s="180" t="e">
        <f>MIN(BO268,BO274,BO280,BO286)</f>
        <v>#VALUE!</v>
      </c>
      <c r="BP542" s="179" t="e">
        <f>MIN(BP268:BP291)</f>
        <v>#VALUE!</v>
      </c>
      <c r="BQ542" s="96" t="e">
        <f>MIN(BQ268:BQ291)</f>
        <v>#VALUE!</v>
      </c>
      <c r="BR542" s="96" t="e">
        <f>MIN(BR268:BR291)</f>
        <v>#VALUE!</v>
      </c>
      <c r="BS542" s="97" t="e">
        <f>MIN(BS268:BS291)</f>
        <v>#VALUE!</v>
      </c>
      <c r="BT542" s="97" t="e">
        <f>MIN(BT268:BT291)</f>
        <v>#VALUE!</v>
      </c>
      <c r="BU542" s="297">
        <f>MIN(BU268,BU274,BU280,BU286)</f>
        <v>0</v>
      </c>
      <c r="BV542" s="298">
        <f>MIN(BV268:BV291)</f>
        <v>0</v>
      </c>
      <c r="BW542" s="297">
        <f>MIN(BW268,BW274,BW280,BW286)</f>
        <v>0</v>
      </c>
      <c r="BX542" s="298">
        <f>MIN(BX268:BX291)</f>
        <v>0</v>
      </c>
    </row>
    <row r="543" spans="3:76" ht="17" customHeight="1" thickBot="1" x14ac:dyDescent="0.4">
      <c r="V543" s="113" t="s">
        <v>120</v>
      </c>
      <c r="W543" s="169">
        <f>MAX(W268:W291)</f>
        <v>0</v>
      </c>
      <c r="X543" s="169">
        <f>MAX(X268:X291)</f>
        <v>0</v>
      </c>
      <c r="Z543" s="113"/>
      <c r="AP543" s="169">
        <f>MAX(AP268:AP291)</f>
        <v>0</v>
      </c>
      <c r="AQ543" s="169">
        <f>MAX(AQ268:AQ291)</f>
        <v>0</v>
      </c>
      <c r="AR543" s="169" t="e">
        <f>MAX(AR268:AR291)</f>
        <v>#DIV/0!</v>
      </c>
      <c r="AS543" s="169" t="e">
        <f>MAX(AS268:AS291)</f>
        <v>#DIV/0!</v>
      </c>
      <c r="AT543" s="535"/>
      <c r="AU543" s="178" t="s">
        <v>120</v>
      </c>
      <c r="AV543" s="538"/>
      <c r="AW543" s="181" t="e">
        <f>MAX(AW268,AW274,AW280,AW286)</f>
        <v>#VALUE!</v>
      </c>
      <c r="AX543" s="98" t="e">
        <f>MAX(AX268:AX291)</f>
        <v>#VALUE!</v>
      </c>
      <c r="AY543" s="98" t="e">
        <f>MAX(AY268:AY291)</f>
        <v>#VALUE!</v>
      </c>
      <c r="AZ543" s="98" t="e">
        <f>MAX(AZ268:AZ291)</f>
        <v>#VALUE!</v>
      </c>
      <c r="BA543" s="98" t="e">
        <f>MAX(BA268:BA291)</f>
        <v>#VALUE!</v>
      </c>
      <c r="BB543" s="98" t="e">
        <f>MAX(BB268:BB291)</f>
        <v>#VALUE!</v>
      </c>
      <c r="BC543" s="181" t="e">
        <f>MAX(BC268,BC274,BC280,BC286)</f>
        <v>#VALUE!</v>
      </c>
      <c r="BD543" s="98" t="e">
        <f>MAX(BD268:BD291)</f>
        <v>#VALUE!</v>
      </c>
      <c r="BE543" s="181" t="e">
        <f>MAX(BE268,BE274,BE280,BE286)</f>
        <v>#VALUE!</v>
      </c>
      <c r="BF543" s="98" t="e">
        <f>MAX(BF268:BF291)</f>
        <v>#VALUE!</v>
      </c>
      <c r="BG543" s="181" t="e">
        <f>MAX(BG268,BG274,BG280,BG286)</f>
        <v>#VALUE!</v>
      </c>
      <c r="BH543" s="99" t="e">
        <f>MAX(BH268:BH291)</f>
        <v>#VALUE!</v>
      </c>
      <c r="BI543" s="181" t="e">
        <f>MAX(BI268,BI274,BI280,BI286)</f>
        <v>#VALUE!</v>
      </c>
      <c r="BJ543" s="99" t="e">
        <f>MAX(BJ268:BJ291)</f>
        <v>#VALUE!</v>
      </c>
      <c r="BK543" s="181" t="e">
        <f>MAX(BK268,BK274,BK280,BK286)</f>
        <v>#VALUE!</v>
      </c>
      <c r="BL543" s="98" t="e">
        <f>MAX(BL268:BL291)</f>
        <v>#VALUE!</v>
      </c>
      <c r="BM543" s="181" t="e">
        <f>MAX(BM268,BM274,BM280,BM286)</f>
        <v>#VALUE!</v>
      </c>
      <c r="BN543" s="98" t="e">
        <f>MAX(BN268:BN291)</f>
        <v>#VALUE!</v>
      </c>
      <c r="BO543" s="182" t="e">
        <f>MAX(BO268,BO274,BO280,BO286)</f>
        <v>#VALUE!</v>
      </c>
      <c r="BP543" s="181" t="e">
        <f>MAX(BP268:BP291)</f>
        <v>#VALUE!</v>
      </c>
      <c r="BQ543" s="98" t="e">
        <f>MAX(BQ268:BQ291)</f>
        <v>#VALUE!</v>
      </c>
      <c r="BR543" s="98" t="e">
        <f>MAX(BR268:BR291)</f>
        <v>#VALUE!</v>
      </c>
      <c r="BS543" s="99" t="e">
        <f>MAX(BS268:BS291)</f>
        <v>#VALUE!</v>
      </c>
      <c r="BT543" s="99" t="e">
        <f>MAX(BT268:BT291)</f>
        <v>#VALUE!</v>
      </c>
      <c r="BU543" s="299">
        <f>MAX(BU268,BU274,BU280,BU286)</f>
        <v>0</v>
      </c>
      <c r="BV543" s="300">
        <f>MAX(BV268:BV291)</f>
        <v>0</v>
      </c>
      <c r="BW543" s="299">
        <f>MAX(BW268,BW274,BW280,BW286)</f>
        <v>0</v>
      </c>
      <c r="BX543" s="300">
        <f>MAX(BX268:BX291)</f>
        <v>0</v>
      </c>
    </row>
    <row r="544" spans="3:76" ht="17" customHeight="1" x14ac:dyDescent="0.35">
      <c r="V544" s="113" t="s">
        <v>119</v>
      </c>
      <c r="W544" s="169">
        <f>MIN(W268:W291)</f>
        <v>0</v>
      </c>
      <c r="X544" s="169">
        <f>MIN(X268:X291)</f>
        <v>0</v>
      </c>
      <c r="Z544" s="113"/>
      <c r="AP544" s="169">
        <f>MIN(AP268:AP291)</f>
        <v>0</v>
      </c>
      <c r="AQ544" s="169">
        <f>MIN(AQ268:AQ291)</f>
        <v>0</v>
      </c>
      <c r="AR544" s="169" t="e">
        <f>MIN(AR268:AR291)</f>
        <v>#DIV/0!</v>
      </c>
      <c r="AS544" s="169" t="e">
        <f>MIN(AS268:AS291)</f>
        <v>#DIV/0!</v>
      </c>
      <c r="AT544" s="535"/>
      <c r="AU544" s="178" t="s">
        <v>118</v>
      </c>
      <c r="AV544" s="539" t="s">
        <v>122</v>
      </c>
      <c r="AW544" s="171" t="e">
        <f>AVERAGE(AW270,AW276,AW282,AW288)</f>
        <v>#VALUE!</v>
      </c>
      <c r="AX544" s="558"/>
      <c r="AY544" s="500"/>
      <c r="AZ544" s="500"/>
      <c r="BA544" s="500"/>
      <c r="BB544" s="183"/>
      <c r="BC544" s="171" t="e">
        <f>AVERAGE(BC270,BC276,BC282,BC288)</f>
        <v>#VALUE!</v>
      </c>
      <c r="BD544" s="548"/>
      <c r="BE544" s="171" t="e">
        <f>AVERAGE(BE270,BE276,BE282,BE288)</f>
        <v>#VALUE!</v>
      </c>
      <c r="BF544" s="548"/>
      <c r="BG544" s="171" t="e">
        <f>AVERAGE(BG270,BG276,BG282,BG288)</f>
        <v>#VALUE!</v>
      </c>
      <c r="BH544" s="548"/>
      <c r="BI544" s="171" t="e">
        <f>AVERAGE(BI270,BI276,BI282,BI288)</f>
        <v>#VALUE!</v>
      </c>
      <c r="BJ544" s="548"/>
      <c r="BK544" s="171" t="e">
        <f>AVERAGE(BK270,BK276,BK282,BK288)</f>
        <v>#VALUE!</v>
      </c>
      <c r="BL544" s="548"/>
      <c r="BM544" s="171" t="e">
        <f>AVERAGE(BM270,BM276,BM282,BM288)</f>
        <v>#VALUE!</v>
      </c>
      <c r="BN544" s="548"/>
      <c r="BO544" s="174" t="e">
        <f>AVERAGE(BO270,BO276,BO282,BO288)</f>
        <v>#VALUE!</v>
      </c>
      <c r="BP544" s="499"/>
      <c r="BQ544" s="500"/>
      <c r="BR544" s="500"/>
      <c r="BS544" s="500"/>
      <c r="BT544" s="500"/>
      <c r="BU544" s="295">
        <f>SUM(BU270,BU276,BU282,BU288)</f>
        <v>0</v>
      </c>
      <c r="BV544" s="566"/>
      <c r="BW544" s="295">
        <f>SUM(BW270,BW276,BW282,BW288)</f>
        <v>0</v>
      </c>
      <c r="BX544" s="566"/>
    </row>
    <row r="545" spans="1:76" ht="17" customHeight="1" x14ac:dyDescent="0.35">
      <c r="V545" s="113" t="s">
        <v>129</v>
      </c>
      <c r="W545" s="169"/>
      <c r="X545" s="169"/>
      <c r="Z545" s="113"/>
      <c r="AP545" s="184" t="e">
        <f>AP541/W541</f>
        <v>#NUM!</v>
      </c>
      <c r="AQ545" s="184" t="e">
        <f>AQ541/X541</f>
        <v>#NUM!</v>
      </c>
      <c r="AR545" s="169"/>
      <c r="AS545" s="169"/>
      <c r="AT545" s="535"/>
      <c r="AU545" s="178" t="s">
        <v>119</v>
      </c>
      <c r="AV545" s="540"/>
      <c r="AW545" s="179" t="e">
        <f>MIN(AW270,AW276,AW282,AW288)</f>
        <v>#VALUE!</v>
      </c>
      <c r="AX545" s="559"/>
      <c r="AY545" s="502"/>
      <c r="AZ545" s="502"/>
      <c r="BA545" s="502"/>
      <c r="BB545" s="185"/>
      <c r="BC545" s="179" t="e">
        <f>MIN(BC270,BC276,BC282,BC288)</f>
        <v>#VALUE!</v>
      </c>
      <c r="BD545" s="549"/>
      <c r="BE545" s="179" t="e">
        <f>MIN(BE270,BE276,BE282,BE288)</f>
        <v>#VALUE!</v>
      </c>
      <c r="BF545" s="549"/>
      <c r="BG545" s="179" t="e">
        <f>MIN(BG270,BG276,BG282,BG288)</f>
        <v>#VALUE!</v>
      </c>
      <c r="BH545" s="549"/>
      <c r="BI545" s="179" t="e">
        <f>MIN(BI270,BI276,BI282,BI288)</f>
        <v>#VALUE!</v>
      </c>
      <c r="BJ545" s="549"/>
      <c r="BK545" s="179" t="e">
        <f>MIN(BK270,BK276,BK282,BK288)</f>
        <v>#VALUE!</v>
      </c>
      <c r="BL545" s="549"/>
      <c r="BM545" s="179" t="e">
        <f>MIN(BM270,BM276,BM282,BM288)</f>
        <v>#VALUE!</v>
      </c>
      <c r="BN545" s="549"/>
      <c r="BO545" s="180" t="e">
        <f>MIN(BO270,BO276,BO282,BO288)</f>
        <v>#VALUE!</v>
      </c>
      <c r="BP545" s="501"/>
      <c r="BQ545" s="502"/>
      <c r="BR545" s="502"/>
      <c r="BS545" s="502"/>
      <c r="BT545" s="502"/>
      <c r="BU545" s="297">
        <f>MIN(BU270,BU276,BU282,BU288)</f>
        <v>0</v>
      </c>
      <c r="BV545" s="567"/>
      <c r="BW545" s="297">
        <f>MIN(BW270,BW276,BW282,BW288)</f>
        <v>0</v>
      </c>
      <c r="BX545" s="567"/>
    </row>
    <row r="546" spans="1:76" ht="17" customHeight="1" thickBot="1" x14ac:dyDescent="0.4">
      <c r="W546" s="169"/>
      <c r="X546" s="169"/>
      <c r="Z546" s="113"/>
      <c r="AP546" s="169"/>
      <c r="AQ546" s="169"/>
      <c r="AR546" s="169"/>
      <c r="AS546" s="169"/>
      <c r="AT546" s="535"/>
      <c r="AU546" s="178" t="s">
        <v>120</v>
      </c>
      <c r="AV546" s="541"/>
      <c r="AW546" s="181" t="e">
        <f>MAX(AW270,AW276,AW282,AW288)</f>
        <v>#VALUE!</v>
      </c>
      <c r="AX546" s="559"/>
      <c r="AY546" s="502"/>
      <c r="AZ546" s="502"/>
      <c r="BA546" s="502"/>
      <c r="BB546" s="185"/>
      <c r="BC546" s="181" t="e">
        <f>MAX(BC270,BC276,BC282,BC288)</f>
        <v>#VALUE!</v>
      </c>
      <c r="BD546" s="549"/>
      <c r="BE546" s="181" t="e">
        <f>MAX(BE270,BE276,BE282,BE288)</f>
        <v>#VALUE!</v>
      </c>
      <c r="BF546" s="549"/>
      <c r="BG546" s="181" t="e">
        <f>MAX(BG270,BG276,BG282,BG288)</f>
        <v>#VALUE!</v>
      </c>
      <c r="BH546" s="549"/>
      <c r="BI546" s="181" t="e">
        <f>MAX(BI270,BI276,BI282,BI288)</f>
        <v>#VALUE!</v>
      </c>
      <c r="BJ546" s="549"/>
      <c r="BK546" s="181" t="e">
        <f>MAX(BK270,BK276,BK282,BK288)</f>
        <v>#VALUE!</v>
      </c>
      <c r="BL546" s="549"/>
      <c r="BM546" s="181" t="e">
        <f>MAX(BM270,BM276,BM282,BM288)</f>
        <v>#VALUE!</v>
      </c>
      <c r="BN546" s="549"/>
      <c r="BO546" s="182" t="e">
        <f>MAX(BO270,BO276,BO282,BO288)</f>
        <v>#VALUE!</v>
      </c>
      <c r="BP546" s="501"/>
      <c r="BQ546" s="502"/>
      <c r="BR546" s="502"/>
      <c r="BS546" s="502"/>
      <c r="BT546" s="502"/>
      <c r="BU546" s="299">
        <f>MAX(BU270,BU276,BU282,BU288)</f>
        <v>0</v>
      </c>
      <c r="BV546" s="567"/>
      <c r="BW546" s="299">
        <f>MAX(BW270,BW276,BW282,BW288)</f>
        <v>0</v>
      </c>
      <c r="BX546" s="567"/>
    </row>
    <row r="547" spans="1:76" ht="17" customHeight="1" x14ac:dyDescent="0.35">
      <c r="W547" s="169"/>
      <c r="X547" s="169"/>
      <c r="Z547" s="113"/>
      <c r="AP547" s="169"/>
      <c r="AQ547" s="169"/>
      <c r="AR547" s="169"/>
      <c r="AS547" s="169"/>
      <c r="AT547" s="535"/>
      <c r="AU547" s="186" t="s">
        <v>118</v>
      </c>
      <c r="AV547" s="542" t="s">
        <v>123</v>
      </c>
      <c r="AW547" s="187" t="e">
        <f>AVERAGE(AW272,AW278,AW284,AW290)</f>
        <v>#VALUE!</v>
      </c>
      <c r="AX547" s="559"/>
      <c r="AY547" s="502"/>
      <c r="AZ547" s="502"/>
      <c r="BA547" s="502"/>
      <c r="BB547" s="185"/>
      <c r="BC547" s="187" t="e">
        <f>AVERAGE(BC272,BC278,BC284,BC290)</f>
        <v>#VALUE!</v>
      </c>
      <c r="BD547" s="549"/>
      <c r="BE547" s="187" t="e">
        <f>AVERAGE(BE272,BE278,BE284,BE290)</f>
        <v>#VALUE!</v>
      </c>
      <c r="BF547" s="549"/>
      <c r="BG547" s="187" t="e">
        <f>AVERAGE(BG272,BG278,BG284,BG290)</f>
        <v>#VALUE!</v>
      </c>
      <c r="BH547" s="549"/>
      <c r="BI547" s="187" t="e">
        <f>AVERAGE(BI272,BI278,BI284,BI290)</f>
        <v>#VALUE!</v>
      </c>
      <c r="BJ547" s="549"/>
      <c r="BK547" s="187" t="e">
        <f>AVERAGE(BK272,BK278,BK284,BK290)</f>
        <v>#VALUE!</v>
      </c>
      <c r="BL547" s="549"/>
      <c r="BM547" s="187" t="e">
        <f>AVERAGE(BM272,BM278,BM284,BM290)</f>
        <v>#VALUE!</v>
      </c>
      <c r="BN547" s="549"/>
      <c r="BO547" s="188" t="e">
        <f>AVERAGE(BO272,BO278,BO284,BO290)</f>
        <v>#VALUE!</v>
      </c>
      <c r="BP547" s="501"/>
      <c r="BQ547" s="502"/>
      <c r="BR547" s="502"/>
      <c r="BS547" s="502"/>
      <c r="BT547" s="502"/>
      <c r="BU547" s="301">
        <f>SUM(BU272,BU278,BU284,BU290)</f>
        <v>0</v>
      </c>
      <c r="BV547" s="567"/>
      <c r="BW547" s="301">
        <f>SUM(BW272,BW278,BW284,BW290)</f>
        <v>0</v>
      </c>
      <c r="BX547" s="567"/>
    </row>
    <row r="548" spans="1:76" ht="17" customHeight="1" x14ac:dyDescent="0.35">
      <c r="W548" s="169"/>
      <c r="X548" s="169"/>
      <c r="Z548" s="113"/>
      <c r="AP548" s="169"/>
      <c r="AQ548" s="169"/>
      <c r="AR548" s="169"/>
      <c r="AS548" s="169"/>
      <c r="AT548" s="535"/>
      <c r="AU548" s="186" t="s">
        <v>119</v>
      </c>
      <c r="AV548" s="543"/>
      <c r="AW548" s="179" t="e">
        <f>MIN(AW272,AW278,AW284,AW290)</f>
        <v>#VALUE!</v>
      </c>
      <c r="AX548" s="559"/>
      <c r="AY548" s="502"/>
      <c r="AZ548" s="502"/>
      <c r="BA548" s="502"/>
      <c r="BB548" s="185"/>
      <c r="BC548" s="179" t="e">
        <f>MIN(BC272,BC278,BC284,BC290)</f>
        <v>#VALUE!</v>
      </c>
      <c r="BD548" s="549"/>
      <c r="BE548" s="179" t="e">
        <f>MIN(BE272,BE278,BE284,BE290)</f>
        <v>#VALUE!</v>
      </c>
      <c r="BF548" s="549"/>
      <c r="BG548" s="179" t="e">
        <f>MIN(BG272,BG278,BG284,BG290)</f>
        <v>#VALUE!</v>
      </c>
      <c r="BH548" s="549"/>
      <c r="BI548" s="179" t="e">
        <f>MIN(BI272,BI278,BI284,BI290)</f>
        <v>#VALUE!</v>
      </c>
      <c r="BJ548" s="549"/>
      <c r="BK548" s="179" t="e">
        <f>MIN(BK272,BK278,BK284,BK290)</f>
        <v>#VALUE!</v>
      </c>
      <c r="BL548" s="549"/>
      <c r="BM548" s="179" t="e">
        <f>MIN(BM272,BM278,BM284,BM290)</f>
        <v>#VALUE!</v>
      </c>
      <c r="BN548" s="549"/>
      <c r="BO548" s="180" t="e">
        <f>MIN(BO272,BO278,BO284,BO290)</f>
        <v>#VALUE!</v>
      </c>
      <c r="BP548" s="501"/>
      <c r="BQ548" s="502"/>
      <c r="BR548" s="502"/>
      <c r="BS548" s="502"/>
      <c r="BT548" s="502"/>
      <c r="BU548" s="297">
        <f>MIN(BU272,BU278,BU284,BU290)</f>
        <v>0</v>
      </c>
      <c r="BV548" s="567"/>
      <c r="BW548" s="297">
        <f>MIN(BW272,BW278,BW284,BW290)</f>
        <v>0</v>
      </c>
      <c r="BX548" s="567"/>
    </row>
    <row r="549" spans="1:76" ht="17" customHeight="1" thickBot="1" x14ac:dyDescent="0.4">
      <c r="F549" s="169">
        <f>COUNTIFS(F292:F363,"&lt;&gt;",F292:F363,"&lt;&gt;0")</f>
        <v>72</v>
      </c>
      <c r="G549" s="169">
        <f>COUNTIFS(G292:G363,"&lt;&gt;",G292:G363,"&lt;&gt;0")</f>
        <v>0</v>
      </c>
      <c r="W549" s="169"/>
      <c r="X549" s="169"/>
      <c r="Z549" s="169">
        <f>COUNTIFS(Z292:Z363,"&lt;&gt;",Z292:Z363,"&lt;&gt;0")</f>
        <v>0</v>
      </c>
      <c r="AP549" s="169"/>
      <c r="AQ549" s="169"/>
      <c r="AR549" s="112">
        <f>Z549/F549</f>
        <v>0</v>
      </c>
      <c r="AS549" s="169"/>
      <c r="AT549" s="535"/>
      <c r="AU549" s="189" t="s">
        <v>120</v>
      </c>
      <c r="AV549" s="544"/>
      <c r="AW549" s="181" t="e">
        <f>MAX(AW272,AW278,AW284,AW290)</f>
        <v>#VALUE!</v>
      </c>
      <c r="AX549" s="560"/>
      <c r="AY549" s="504"/>
      <c r="AZ549" s="504"/>
      <c r="BA549" s="504"/>
      <c r="BB549" s="190"/>
      <c r="BC549" s="181" t="e">
        <f>MAX(BC272,BC278,BC284,BC290)</f>
        <v>#VALUE!</v>
      </c>
      <c r="BD549" s="550"/>
      <c r="BE549" s="181" t="e">
        <f>MAX(BE272,BE278,BE284,BE290)</f>
        <v>#VALUE!</v>
      </c>
      <c r="BF549" s="550"/>
      <c r="BG549" s="181" t="e">
        <f>MAX(BG272,BG278,BG284,BG290)</f>
        <v>#VALUE!</v>
      </c>
      <c r="BH549" s="550"/>
      <c r="BI549" s="181" t="e">
        <f>MAX(BI272,BI278,BI284,BI290)</f>
        <v>#VALUE!</v>
      </c>
      <c r="BJ549" s="550"/>
      <c r="BK549" s="181" t="e">
        <f>MAX(BK272,BK278,BK284,BK290)</f>
        <v>#VALUE!</v>
      </c>
      <c r="BL549" s="550"/>
      <c r="BM549" s="181" t="e">
        <f>MAX(BM272,BM278,BM284,BM290)</f>
        <v>#VALUE!</v>
      </c>
      <c r="BN549" s="550"/>
      <c r="BO549" s="182" t="e">
        <f>MAX(BO272,BO278,BO284,BO290)</f>
        <v>#VALUE!</v>
      </c>
      <c r="BP549" s="503"/>
      <c r="BQ549" s="504"/>
      <c r="BR549" s="504"/>
      <c r="BS549" s="504"/>
      <c r="BT549" s="504"/>
      <c r="BU549" s="299">
        <f>MAX(BU272,BU278,BU284,BU290)</f>
        <v>0</v>
      </c>
      <c r="BV549" s="568"/>
      <c r="BW549" s="299">
        <f>MAX(BW272,BW278,BW284,BW290)</f>
        <v>0</v>
      </c>
      <c r="BX549" s="568"/>
    </row>
    <row r="550" spans="1:76" ht="17" customHeight="1" x14ac:dyDescent="0.35">
      <c r="C550" s="112" t="s">
        <v>100</v>
      </c>
      <c r="V550" s="113" t="s">
        <v>127</v>
      </c>
      <c r="W550" s="169" t="e">
        <f>GEOMEAN(W292:W363)</f>
        <v>#NUM!</v>
      </c>
      <c r="X550" s="169" t="e">
        <f>GEOMEAN(X292:X363)</f>
        <v>#NUM!</v>
      </c>
      <c r="Z550" s="113"/>
      <c r="AP550" s="169" t="e">
        <f>GEOMEAN(AP292:AP363)</f>
        <v>#NUM!</v>
      </c>
      <c r="AQ550" s="169" t="e">
        <f>GEOMEAN(AQ292:AQ363)</f>
        <v>#NUM!</v>
      </c>
      <c r="AR550" s="169" t="e">
        <f>GEOMEAN(AR292:AR363)</f>
        <v>#DIV/0!</v>
      </c>
      <c r="AS550" s="169" t="e">
        <f>GEOMEAN(AS292:AS363)</f>
        <v>#DIV/0!</v>
      </c>
      <c r="AT550" s="535" t="str">
        <f>C550</f>
        <v>Class B1_SYN</v>
      </c>
      <c r="AU550" s="170" t="s">
        <v>118</v>
      </c>
      <c r="AV550" s="536" t="s">
        <v>121</v>
      </c>
      <c r="AW550" s="171" t="e">
        <f>AVERAGE(AW292,AW298,AW304,AW310,AW316,AW322,AW328,AW334,AW340,AW346,AW352,AW358)</f>
        <v>#VALUE!</v>
      </c>
      <c r="AX550" s="172" t="e">
        <f>AVERAGE(AX292:AX363)</f>
        <v>#VALUE!</v>
      </c>
      <c r="AY550" s="172" t="e">
        <f>AVERAGE(AY292:AY363)</f>
        <v>#VALUE!</v>
      </c>
      <c r="AZ550" s="172" t="e">
        <f>AVERAGE(AZ292:AZ363)</f>
        <v>#VALUE!</v>
      </c>
      <c r="BA550" s="172" t="e">
        <f>AVERAGE(BA292:BA363)</f>
        <v>#VALUE!</v>
      </c>
      <c r="BB550" s="172" t="e">
        <f>AVERAGE(BB292:BB363)</f>
        <v>#VALUE!</v>
      </c>
      <c r="BC550" s="171" t="e">
        <f>AVERAGE(BC292,BC298,BC304,BC310,BC316,BC322,BC328,BC334,BC340,BC346,BC352,BC358)</f>
        <v>#VALUE!</v>
      </c>
      <c r="BD550" s="172" t="e">
        <f>AVERAGE(BD292:BD363)</f>
        <v>#VALUE!</v>
      </c>
      <c r="BE550" s="171" t="e">
        <f>AVERAGE(BE292,BE298,BE304,BE310,BE316,BE322,BE328,BE334,BE340,BE346,BE352,BE358)</f>
        <v>#VALUE!</v>
      </c>
      <c r="BF550" s="172" t="e">
        <f>AVERAGE(BF292:BF363)</f>
        <v>#VALUE!</v>
      </c>
      <c r="BG550" s="171" t="e">
        <f>AVERAGE(BG292,BG298,BG304,BG310,BG316,BG322,BG328,BG334,BG340,BG346,BG352,BG358)</f>
        <v>#VALUE!</v>
      </c>
      <c r="BH550" s="173" t="e">
        <f>AVERAGE(BH292:BH363)</f>
        <v>#VALUE!</v>
      </c>
      <c r="BI550" s="171" t="e">
        <f>AVERAGE(BI292,BI298,BI304,BI310,BI316,BI322,BI328,BI334,BI340,BI346,BI352,BI358)</f>
        <v>#VALUE!</v>
      </c>
      <c r="BJ550" s="173" t="e">
        <f>AVERAGE(BJ292:BJ363)</f>
        <v>#VALUE!</v>
      </c>
      <c r="BK550" s="171" t="e">
        <f>AVERAGE(BK292,BK298,BK304,BK310,BK316,BK322,BK328,BK334,BK340,BK346,BK352,BK358)</f>
        <v>#VALUE!</v>
      </c>
      <c r="BL550" s="172" t="e">
        <f>AVERAGE(BL292:BL363)</f>
        <v>#VALUE!</v>
      </c>
      <c r="BM550" s="171" t="e">
        <f>AVERAGE(BM292,BM298,BM304,BM310,BM316,BM322,BM328,BM334,BM340,BM346,BM352,BM358)</f>
        <v>#VALUE!</v>
      </c>
      <c r="BN550" s="172" t="e">
        <f>AVERAGE(BN292:BN363)</f>
        <v>#VALUE!</v>
      </c>
      <c r="BO550" s="174" t="e">
        <f>AVERAGE(BO292,BO298,BO304,BO310,BO316,BO322,BO328,BO334,BO340,BO346,BO352,BO358)</f>
        <v>#VALUE!</v>
      </c>
      <c r="BP550" s="175" t="e">
        <f>AVERAGE(BP292:BP363)</f>
        <v>#VALUE!</v>
      </c>
      <c r="BQ550" s="176" t="e">
        <f>AVERAGE(BQ292:BQ363)</f>
        <v>#VALUE!</v>
      </c>
      <c r="BR550" s="176" t="e">
        <f>AVERAGE(BR292:BR363)</f>
        <v>#VALUE!</v>
      </c>
      <c r="BS550" s="177" t="e">
        <f>AVERAGE(BS292:BS363)</f>
        <v>#VALUE!</v>
      </c>
      <c r="BT550" s="177" t="e">
        <f>AVERAGE(BT292:BT363)</f>
        <v>#VALUE!</v>
      </c>
      <c r="BU550" s="295">
        <f>SUM(BU292,BU298,BU304,BU310,BU316,BU322,BU328,BU334,BU340,BU346,BU352,BU358)</f>
        <v>0</v>
      </c>
      <c r="BV550" s="296">
        <f>SUM(BV292:BV363)</f>
        <v>0</v>
      </c>
      <c r="BW550" s="295">
        <f>SUM(BW292,BW298,BW304,BW310,BW316,BW322,BW328,BW334,BW340,BW346,BW352,BW358)</f>
        <v>0</v>
      </c>
      <c r="BX550" s="296">
        <f>SUM(BX292:BX363)</f>
        <v>0</v>
      </c>
    </row>
    <row r="551" spans="1:76" ht="17" customHeight="1" x14ac:dyDescent="0.35">
      <c r="V551" s="113" t="s">
        <v>128</v>
      </c>
      <c r="W551" s="169">
        <f>SUM(W292:W363)</f>
        <v>0</v>
      </c>
      <c r="X551" s="169">
        <f>SUM(X292:X363)</f>
        <v>0</v>
      </c>
      <c r="Z551" s="113"/>
      <c r="AP551" s="169">
        <f>SUM(AP292:AP363)</f>
        <v>0</v>
      </c>
      <c r="AQ551" s="169">
        <f>SUM(AQ292:AQ363)</f>
        <v>0</v>
      </c>
      <c r="AR551" s="169" t="e">
        <f>SUM(AR292:AR363)</f>
        <v>#DIV/0!</v>
      </c>
      <c r="AS551" s="169" t="e">
        <f>SUM(AS292:AS363)</f>
        <v>#DIV/0!</v>
      </c>
      <c r="AT551" s="535"/>
      <c r="AU551" s="178" t="s">
        <v>119</v>
      </c>
      <c r="AV551" s="537"/>
      <c r="AW551" s="179" t="e">
        <f>MIN(AW292,AW298,AW304,AW310,AW316,AW322,AW328,AW334,AW340,AW346,AW352,AW358)</f>
        <v>#VALUE!</v>
      </c>
      <c r="AX551" s="96" t="e">
        <f>MIN(AX292:AX363)</f>
        <v>#VALUE!</v>
      </c>
      <c r="AY551" s="96" t="e">
        <f>MIN(AY292:AY363)</f>
        <v>#VALUE!</v>
      </c>
      <c r="AZ551" s="96" t="e">
        <f>MIN(AZ292:AZ363)</f>
        <v>#VALUE!</v>
      </c>
      <c r="BA551" s="96" t="e">
        <f>MIN(BA292:BA363)</f>
        <v>#VALUE!</v>
      </c>
      <c r="BB551" s="96" t="e">
        <f>MIN(BB292:BB363)</f>
        <v>#VALUE!</v>
      </c>
      <c r="BC551" s="179" t="e">
        <f>MIN(BC292,BC298,BC304,BC310,BC316,BC322,BC328,BC334,BC340,BC346,BC352,BC358)</f>
        <v>#VALUE!</v>
      </c>
      <c r="BD551" s="96" t="e">
        <f>MIN(BD292:BD363)</f>
        <v>#VALUE!</v>
      </c>
      <c r="BE551" s="179" t="e">
        <f>MIN(BE292,BE298,BE304,BE310,BE316,BE322,BE328,BE334,BE340,BE346,BE352,BE358)</f>
        <v>#VALUE!</v>
      </c>
      <c r="BF551" s="96" t="e">
        <f>MIN(BF292:BF363)</f>
        <v>#VALUE!</v>
      </c>
      <c r="BG551" s="179" t="e">
        <f>MIN(BG292,BG298,BG304,BG310,BG316,BG322,BG328,BG334,BG340,BG346,BG352,BG358)</f>
        <v>#VALUE!</v>
      </c>
      <c r="BH551" s="97" t="e">
        <f>MIN(BH292:BH363)</f>
        <v>#VALUE!</v>
      </c>
      <c r="BI551" s="179" t="e">
        <f>MIN(BI292,BI298,BI304,BI310,BI316,BI322,BI328,BI334,BI340,BI346,BI352,BI358)</f>
        <v>#VALUE!</v>
      </c>
      <c r="BJ551" s="97" t="e">
        <f>MIN(BJ292:BJ363)</f>
        <v>#VALUE!</v>
      </c>
      <c r="BK551" s="179" t="e">
        <f>MIN(BK292,BK298,BK304,BK310,BK316,BK322,BK328,BK334,BK340,BK346,BK352,BK358)</f>
        <v>#VALUE!</v>
      </c>
      <c r="BL551" s="96" t="e">
        <f>MIN(BL292:BL363)</f>
        <v>#VALUE!</v>
      </c>
      <c r="BM551" s="179" t="e">
        <f>MIN(BM292,BM298,BM304,BM310,BM316,BM322,BM328,BM334,BM340,BM346,BM352,BM358)</f>
        <v>#VALUE!</v>
      </c>
      <c r="BN551" s="96" t="e">
        <f>MIN(BN292:BN363)</f>
        <v>#VALUE!</v>
      </c>
      <c r="BO551" s="180" t="e">
        <f>MIN(BO292,BO298,BO304,BO310,BO316,BO322,BO328,BO334,BO340,BO346,BO352,BO358)</f>
        <v>#VALUE!</v>
      </c>
      <c r="BP551" s="179" t="e">
        <f>MIN(BP292:BP363)</f>
        <v>#VALUE!</v>
      </c>
      <c r="BQ551" s="96" t="e">
        <f>MIN(BQ292:BQ363)</f>
        <v>#VALUE!</v>
      </c>
      <c r="BR551" s="96" t="e">
        <f>MIN(BR292:BR363)</f>
        <v>#VALUE!</v>
      </c>
      <c r="BS551" s="97" t="e">
        <f>MIN(BS292:BS363)</f>
        <v>#VALUE!</v>
      </c>
      <c r="BT551" s="97" t="e">
        <f>MIN(BT292:BT363)</f>
        <v>#VALUE!</v>
      </c>
      <c r="BU551" s="297">
        <f>MIN(BU292,BU298,BU304,BU310,BU316,BU322,BU328,BU334,BU340,BU346,BU352,BU358)</f>
        <v>0</v>
      </c>
      <c r="BV551" s="298">
        <f>MIN(BV292:BV363)</f>
        <v>0</v>
      </c>
      <c r="BW551" s="297">
        <f>MIN(BW292,BW298,BW304,BW310,BW316,BW322,BW328,BW334,BW340,BW346,BW352,BW358)</f>
        <v>0</v>
      </c>
      <c r="BX551" s="298">
        <f>MIN(BX292:BX363)</f>
        <v>0</v>
      </c>
    </row>
    <row r="552" spans="1:76" ht="17" customHeight="1" thickBot="1" x14ac:dyDescent="0.4">
      <c r="V552" s="113" t="s">
        <v>120</v>
      </c>
      <c r="W552" s="169">
        <f>MAX(W292:W363)</f>
        <v>0</v>
      </c>
      <c r="X552" s="169">
        <f>MAX(X292:X363)</f>
        <v>0</v>
      </c>
      <c r="Z552" s="113"/>
      <c r="AP552" s="169">
        <f>MAX(AP292:AP363)</f>
        <v>0</v>
      </c>
      <c r="AQ552" s="169">
        <f>MAX(AQ292:AQ363)</f>
        <v>0</v>
      </c>
      <c r="AR552" s="169" t="e">
        <f>MAX(AR292:AR363)</f>
        <v>#DIV/0!</v>
      </c>
      <c r="AS552" s="169" t="e">
        <f>MAX(AS292:AS363)</f>
        <v>#DIV/0!</v>
      </c>
      <c r="AT552" s="535"/>
      <c r="AU552" s="178" t="s">
        <v>120</v>
      </c>
      <c r="AV552" s="538"/>
      <c r="AW552" s="181" t="e">
        <f>MAX(AW292,AW298,AW304,AW310,AW316,AW322,AW328,AW334,AW340,AW346,AW352,AW358)</f>
        <v>#VALUE!</v>
      </c>
      <c r="AX552" s="98" t="e">
        <f>MAX(AX292:AX363)</f>
        <v>#VALUE!</v>
      </c>
      <c r="AY552" s="98" t="e">
        <f>MAX(AY292:AY363)</f>
        <v>#VALUE!</v>
      </c>
      <c r="AZ552" s="98" t="e">
        <f>MAX(AZ292:AZ363)</f>
        <v>#VALUE!</v>
      </c>
      <c r="BA552" s="98" t="e">
        <f>MAX(BA292:BA363)</f>
        <v>#VALUE!</v>
      </c>
      <c r="BB552" s="98" t="e">
        <f>MAX(BB292:BB363)</f>
        <v>#VALUE!</v>
      </c>
      <c r="BC552" s="181" t="e">
        <f>MAX(BC292,BC298,BC304,BC310,BC316,BC322,BC328,BC334,BC340,BC346,BC352,BC358)</f>
        <v>#VALUE!</v>
      </c>
      <c r="BD552" s="98" t="e">
        <f>MAX(BD292:BD363)</f>
        <v>#VALUE!</v>
      </c>
      <c r="BE552" s="181" t="e">
        <f>MAX(BE292,BE298,BE304,BE310,BE316,BE322,BE328,BE334,BE340,BE346,BE352,BE358)</f>
        <v>#VALUE!</v>
      </c>
      <c r="BF552" s="98" t="e">
        <f>MAX(BF292:BF363)</f>
        <v>#VALUE!</v>
      </c>
      <c r="BG552" s="181" t="e">
        <f>MAX(BG292,BG298,BG304,BG310,BG316,BG322,BG328,BG334,BG340,BG346,BG352,BG358)</f>
        <v>#VALUE!</v>
      </c>
      <c r="BH552" s="99" t="e">
        <f>MAX(BH292:BH363)</f>
        <v>#VALUE!</v>
      </c>
      <c r="BI552" s="181" t="e">
        <f>MAX(BI292,BI298,BI304,BI310,BI316,BI322,BI328,BI334,BI340,BI346,BI352,BI358)</f>
        <v>#VALUE!</v>
      </c>
      <c r="BJ552" s="99" t="e">
        <f>MAX(BJ292:BJ363)</f>
        <v>#VALUE!</v>
      </c>
      <c r="BK552" s="181" t="e">
        <f>MAX(BK292,BK298,BK304,BK310,BK316,BK322,BK328,BK334,BK340,BK346,BK352,BK358)</f>
        <v>#VALUE!</v>
      </c>
      <c r="BL552" s="98" t="e">
        <f>MAX(BL292:BL363)</f>
        <v>#VALUE!</v>
      </c>
      <c r="BM552" s="181" t="e">
        <f>MAX(BM292,BM298,BM304,BM310,BM316,BM322,BM328,BM334,BM340,BM346,BM352,BM358)</f>
        <v>#VALUE!</v>
      </c>
      <c r="BN552" s="98" t="e">
        <f>MAX(BN292:BN363)</f>
        <v>#VALUE!</v>
      </c>
      <c r="BO552" s="182" t="e">
        <f>MAX(BO292,BO298,BO304,BO310,BO316,BO322,BO328,BO334,BO340,BO346,BO352,BO358)</f>
        <v>#VALUE!</v>
      </c>
      <c r="BP552" s="181" t="e">
        <f>MAX(BP292:BP363)</f>
        <v>#VALUE!</v>
      </c>
      <c r="BQ552" s="98" t="e">
        <f>MAX(BQ292:BQ363)</f>
        <v>#VALUE!</v>
      </c>
      <c r="BR552" s="98" t="e">
        <f>MAX(BR292:BR363)</f>
        <v>#VALUE!</v>
      </c>
      <c r="BS552" s="99" t="e">
        <f>MAX(BS292:BS363)</f>
        <v>#VALUE!</v>
      </c>
      <c r="BT552" s="99" t="e">
        <f>MAX(BT292:BT363)</f>
        <v>#VALUE!</v>
      </c>
      <c r="BU552" s="299">
        <f>MAX(BU292,BU298,BU304,BU310,BU316,BU322,BU328,BU334,BU340,BU346,BU352,BU358)</f>
        <v>0</v>
      </c>
      <c r="BV552" s="300">
        <f>MAX(BV292:BV363)</f>
        <v>0</v>
      </c>
      <c r="BW552" s="299">
        <f>MAX(BW292,BW298,BW304,BW310,BW316,BW322,BW328,BW334,BW340,BW346,BW352,BW358)</f>
        <v>0</v>
      </c>
      <c r="BX552" s="300">
        <f>MAX(BX292:BX363)</f>
        <v>0</v>
      </c>
    </row>
    <row r="553" spans="1:76" s="191" customFormat="1" ht="17" customHeight="1" x14ac:dyDescent="0.35">
      <c r="A553" s="112"/>
      <c r="B553" s="112"/>
      <c r="C553" s="112"/>
      <c r="D553" s="113"/>
      <c r="E553" s="112"/>
      <c r="F553" s="113"/>
      <c r="G553" s="113"/>
      <c r="H553" s="113"/>
      <c r="I553" s="113"/>
      <c r="J553" s="113"/>
      <c r="K553" s="113"/>
      <c r="L553" s="113"/>
      <c r="M553" s="113"/>
      <c r="N553" s="113"/>
      <c r="O553" s="113"/>
      <c r="P553" s="113"/>
      <c r="Q553" s="113"/>
      <c r="R553" s="113"/>
      <c r="S553" s="113"/>
      <c r="T553" s="113"/>
      <c r="U553" s="113"/>
      <c r="V553" s="113" t="s">
        <v>119</v>
      </c>
      <c r="W553" s="169">
        <f>MIN(W292:W363)</f>
        <v>0</v>
      </c>
      <c r="X553" s="169">
        <f>MIN(X292:X363)</f>
        <v>0</v>
      </c>
      <c r="Y553" s="112"/>
      <c r="Z553" s="113"/>
      <c r="AA553" s="112"/>
      <c r="AB553" s="112"/>
      <c r="AC553" s="112"/>
      <c r="AD553" s="112"/>
      <c r="AE553" s="112"/>
      <c r="AF553" s="112"/>
      <c r="AG553" s="112"/>
      <c r="AH553" s="112"/>
      <c r="AI553" s="112"/>
      <c r="AJ553" s="112"/>
      <c r="AK553" s="112"/>
      <c r="AL553" s="112"/>
      <c r="AM553" s="112"/>
      <c r="AN553" s="112"/>
      <c r="AO553" s="112"/>
      <c r="AP553" s="169">
        <f>MIN(AP292:AP363)</f>
        <v>0</v>
      </c>
      <c r="AQ553" s="169">
        <f>MIN(AQ292:AQ363)</f>
        <v>0</v>
      </c>
      <c r="AR553" s="169" t="e">
        <f>MIN(AR292:AR363)</f>
        <v>#DIV/0!</v>
      </c>
      <c r="AS553" s="169" t="e">
        <f>MIN(AS292:AS363)</f>
        <v>#DIV/0!</v>
      </c>
      <c r="AT553" s="535"/>
      <c r="AU553" s="178" t="s">
        <v>118</v>
      </c>
      <c r="AV553" s="539" t="s">
        <v>122</v>
      </c>
      <c r="AW553" s="171" t="e">
        <f>AVERAGE(AW294,AW300,AW306,AW312,AW318,AW324,AW330,AW336,AW342,AW348,AW354,AW360)</f>
        <v>#VALUE!</v>
      </c>
      <c r="AX553" s="558"/>
      <c r="AY553" s="500"/>
      <c r="AZ553" s="500"/>
      <c r="BA553" s="500"/>
      <c r="BB553" s="183"/>
      <c r="BC553" s="171" t="e">
        <f>AVERAGE(BC294,BC300,BC306,BC312,BC318,BC324,BC330,BC336,BC342,BC348,BC354,BC360)</f>
        <v>#VALUE!</v>
      </c>
      <c r="BD553" s="548"/>
      <c r="BE553" s="171" t="e">
        <f>AVERAGE(BE294,BE300,BE306,BE312,BE318,BE324,BE330,BE336,BE342,BE348,BE354,BE360)</f>
        <v>#VALUE!</v>
      </c>
      <c r="BF553" s="548"/>
      <c r="BG553" s="171" t="e">
        <f>AVERAGE(BG294,BG300,BG306,BG312,BG318,BG324,BG330,BG336,BG342,BG348,BG354,BG360)</f>
        <v>#VALUE!</v>
      </c>
      <c r="BH553" s="548"/>
      <c r="BI553" s="171" t="e">
        <f>AVERAGE(BI294,BI300,BI306,BI312,BI318,BI324,BI330,BI336,BI342,BI348,BI354,BI360)</f>
        <v>#VALUE!</v>
      </c>
      <c r="BJ553" s="548"/>
      <c r="BK553" s="171" t="e">
        <f>AVERAGE(BK294,BK300,BK306,BK312,BK318,BK324,BK330,BK336,BK342,BK348,BK354,BK360)</f>
        <v>#VALUE!</v>
      </c>
      <c r="BL553" s="548"/>
      <c r="BM553" s="171" t="e">
        <f>AVERAGE(BM294,BM300,BM306,BM312,BM318,BM324,BM330,BM336,BM342,BM348,BM354,BM360)</f>
        <v>#VALUE!</v>
      </c>
      <c r="BN553" s="548"/>
      <c r="BO553" s="174" t="e">
        <f>AVERAGE(BO294,BO300,BO306,BO312,BO318,BO324,BO330,BO336,BO342,BO348,BO354,BO360)</f>
        <v>#VALUE!</v>
      </c>
      <c r="BP553" s="499"/>
      <c r="BQ553" s="500"/>
      <c r="BR553" s="500"/>
      <c r="BS553" s="500"/>
      <c r="BT553" s="500"/>
      <c r="BU553" s="295">
        <f>SUM(BU294,BU300,BU306,BU312,BU318,BU324,BU330,BU336,BU342,BU348,BU354,BU360)</f>
        <v>0</v>
      </c>
      <c r="BV553" s="566"/>
      <c r="BW553" s="295">
        <f>SUM(BW294,BW300,BW306,BW312,BW318,BW324,BW330,BW336,BW342,BW348,BW354,BW360)</f>
        <v>0</v>
      </c>
      <c r="BX553" s="566"/>
    </row>
    <row r="554" spans="1:76" s="191" customFormat="1" ht="17" customHeight="1" x14ac:dyDescent="0.35">
      <c r="A554" s="112"/>
      <c r="B554" s="112"/>
      <c r="C554" s="112"/>
      <c r="D554" s="113"/>
      <c r="E554" s="112"/>
      <c r="F554" s="113"/>
      <c r="G554" s="113"/>
      <c r="H554" s="113"/>
      <c r="I554" s="113"/>
      <c r="J554" s="113"/>
      <c r="K554" s="113"/>
      <c r="L554" s="113"/>
      <c r="M554" s="113"/>
      <c r="N554" s="113"/>
      <c r="O554" s="113"/>
      <c r="P554" s="113"/>
      <c r="Q554" s="113"/>
      <c r="R554" s="113"/>
      <c r="S554" s="113"/>
      <c r="T554" s="113"/>
      <c r="U554" s="113"/>
      <c r="V554" s="113" t="s">
        <v>129</v>
      </c>
      <c r="W554" s="169"/>
      <c r="X554" s="169"/>
      <c r="Y554" s="112"/>
      <c r="Z554" s="113"/>
      <c r="AA554" s="112"/>
      <c r="AB554" s="112"/>
      <c r="AC554" s="112"/>
      <c r="AD554" s="112"/>
      <c r="AE554" s="112"/>
      <c r="AF554" s="112"/>
      <c r="AG554" s="112"/>
      <c r="AH554" s="112"/>
      <c r="AI554" s="112"/>
      <c r="AJ554" s="112"/>
      <c r="AK554" s="112"/>
      <c r="AL554" s="112"/>
      <c r="AM554" s="112"/>
      <c r="AN554" s="112"/>
      <c r="AO554" s="112"/>
      <c r="AP554" s="184" t="e">
        <f>AP550/W550</f>
        <v>#NUM!</v>
      </c>
      <c r="AQ554" s="184" t="e">
        <f>AQ550/X550</f>
        <v>#NUM!</v>
      </c>
      <c r="AR554" s="169"/>
      <c r="AS554" s="169"/>
      <c r="AT554" s="535"/>
      <c r="AU554" s="178" t="s">
        <v>119</v>
      </c>
      <c r="AV554" s="540"/>
      <c r="AW554" s="179" t="e">
        <f>MIN(AW294,AW300,AW306,AW312,AW318,AW324,AW330,AW336,AW342,AW348,AW354,AW360)</f>
        <v>#VALUE!</v>
      </c>
      <c r="AX554" s="559"/>
      <c r="AY554" s="502"/>
      <c r="AZ554" s="502"/>
      <c r="BA554" s="502"/>
      <c r="BB554" s="185"/>
      <c r="BC554" s="179" t="e">
        <f>MIN(BC294,BC300,BC306,BC312,BC318,BC324,BC330,BC336,BC342,BC348,BC354,BC360)</f>
        <v>#VALUE!</v>
      </c>
      <c r="BD554" s="549"/>
      <c r="BE554" s="179" t="e">
        <f>MIN(BE294,BE300,BE306,BE312,BE318,BE324,BE330,BE336,BE342,BE348,BE354,BE360)</f>
        <v>#VALUE!</v>
      </c>
      <c r="BF554" s="549"/>
      <c r="BG554" s="179" t="e">
        <f>MIN(BG294,BG300,BG306,BG312,BG318,BG324,BG330,BG336,BG342,BG348,BG354,BG360)</f>
        <v>#VALUE!</v>
      </c>
      <c r="BH554" s="549"/>
      <c r="BI554" s="179" t="e">
        <f>MIN(BI294,BI300,BI306,BI312,BI318,BI324,BI330,BI336,BI342,BI348,BI354,BI360)</f>
        <v>#VALUE!</v>
      </c>
      <c r="BJ554" s="549"/>
      <c r="BK554" s="179" t="e">
        <f>MIN(BK294,BK300,BK306,BK312,BK318,BK324,BK330,BK336,BK342,BK348,BK354,BK360)</f>
        <v>#VALUE!</v>
      </c>
      <c r="BL554" s="549"/>
      <c r="BM554" s="179" t="e">
        <f>MIN(BM294,BM300,BM306,BM312,BM318,BM324,BM330,BM336,BM342,BM348,BM354,BM360)</f>
        <v>#VALUE!</v>
      </c>
      <c r="BN554" s="549"/>
      <c r="BO554" s="180" t="e">
        <f>MIN(BO294,BO300,BO306,BO312,BO318,BO324,BO330,BO336,BO342,BO348,BO354,BO360)</f>
        <v>#VALUE!</v>
      </c>
      <c r="BP554" s="501"/>
      <c r="BQ554" s="502"/>
      <c r="BR554" s="502"/>
      <c r="BS554" s="502"/>
      <c r="BT554" s="502"/>
      <c r="BU554" s="297">
        <f>MIN(BU294,BU300,BU306,BU312,BU318,BU324,BU330,BU336,BU342,BU348,BU354,BU360)</f>
        <v>0</v>
      </c>
      <c r="BV554" s="567"/>
      <c r="BW554" s="297">
        <f>MIN(BW294,BW300,BW306,BW312,BW318,BW324,BW330,BW336,BW342,BW348,BW354,BW360)</f>
        <v>0</v>
      </c>
      <c r="BX554" s="567"/>
    </row>
    <row r="555" spans="1:76" ht="17" customHeight="1" thickBot="1" x14ac:dyDescent="0.4">
      <c r="W555" s="169"/>
      <c r="X555" s="169"/>
      <c r="Z555" s="113"/>
      <c r="AP555" s="169"/>
      <c r="AQ555" s="169"/>
      <c r="AR555" s="169"/>
      <c r="AS555" s="169"/>
      <c r="AT555" s="535"/>
      <c r="AU555" s="178" t="s">
        <v>120</v>
      </c>
      <c r="AV555" s="541"/>
      <c r="AW555" s="181" t="e">
        <f>MAX(AW294,AW300,AW306,AW312,AW318,AW324,AW330,AW336,AW342,AW348,AW354,AW360)</f>
        <v>#VALUE!</v>
      </c>
      <c r="AX555" s="559"/>
      <c r="AY555" s="502"/>
      <c r="AZ555" s="502"/>
      <c r="BA555" s="502"/>
      <c r="BB555" s="185"/>
      <c r="BC555" s="181" t="e">
        <f>MAX(BC294,BC300,BC306,BC312,BC318,BC324,BC330,BC336,BC342,BC348,BC354,BC360)</f>
        <v>#VALUE!</v>
      </c>
      <c r="BD555" s="549"/>
      <c r="BE555" s="181" t="e">
        <f>MAX(BE294,BE300,BE306,BE312,BE318,BE324,BE330,BE336,BE342,BE348,BE354,BE360)</f>
        <v>#VALUE!</v>
      </c>
      <c r="BF555" s="549"/>
      <c r="BG555" s="181" t="e">
        <f>MAX(BG294,BG300,BG306,BG312,BG318,BG324,BG330,BG336,BG342,BG348,BG354,BG360)</f>
        <v>#VALUE!</v>
      </c>
      <c r="BH555" s="549"/>
      <c r="BI555" s="181" t="e">
        <f>MAX(BI294,BI300,BI306,BI312,BI318,BI324,BI330,BI336,BI342,BI348,BI354,BI360)</f>
        <v>#VALUE!</v>
      </c>
      <c r="BJ555" s="549"/>
      <c r="BK555" s="181" t="e">
        <f>MAX(BK294,BK300,BK306,BK312,BK318,BK324,BK330,BK336,BK342,BK348,BK354,BK360)</f>
        <v>#VALUE!</v>
      </c>
      <c r="BL555" s="549"/>
      <c r="BM555" s="181" t="e">
        <f>MAX(BM294,BM300,BM306,BM312,BM318,BM324,BM330,BM336,BM342,BM348,BM354,BM360)</f>
        <v>#VALUE!</v>
      </c>
      <c r="BN555" s="549"/>
      <c r="BO555" s="182" t="e">
        <f>MAX(BO294,BO300,BO306,BO312,BO318,BO324,BO330,BO336,BO342,BO348,BO354,BO360)</f>
        <v>#VALUE!</v>
      </c>
      <c r="BP555" s="501"/>
      <c r="BQ555" s="502"/>
      <c r="BR555" s="502"/>
      <c r="BS555" s="502"/>
      <c r="BT555" s="502"/>
      <c r="BU555" s="299">
        <f>MAX(BU294,BU300,BU306,BU312,BU318,BU324,BU330,BU336,BU342,BU348,BU354,BU360)</f>
        <v>0</v>
      </c>
      <c r="BV555" s="567"/>
      <c r="BW555" s="299">
        <f>MAX(BW294,BW300,BW306,BW312,BW318,BW324,BW330,BW336,BW342,BW348,BW354,BW360)</f>
        <v>0</v>
      </c>
      <c r="BX555" s="567"/>
    </row>
    <row r="556" spans="1:76" ht="17" customHeight="1" x14ac:dyDescent="0.35">
      <c r="W556" s="169"/>
      <c r="X556" s="169"/>
      <c r="Z556" s="113"/>
      <c r="AP556" s="169"/>
      <c r="AQ556" s="169"/>
      <c r="AR556" s="169"/>
      <c r="AS556" s="169"/>
      <c r="AT556" s="535"/>
      <c r="AU556" s="186" t="s">
        <v>118</v>
      </c>
      <c r="AV556" s="542" t="s">
        <v>123</v>
      </c>
      <c r="AW556" s="187" t="e">
        <f>AVERAGE(AW296,AW302,AW308,AW314,AW320,AW326,AW332,AW338,AW344,AW350,AW356,AW362)</f>
        <v>#VALUE!</v>
      </c>
      <c r="AX556" s="559"/>
      <c r="AY556" s="502"/>
      <c r="AZ556" s="502"/>
      <c r="BA556" s="502"/>
      <c r="BB556" s="185"/>
      <c r="BC556" s="187" t="e">
        <f>AVERAGE(BC296,BC302,BC308,BC314,BC320,BC326,BC332,BC338,BC344,BC350,BC356,BC362)</f>
        <v>#VALUE!</v>
      </c>
      <c r="BD556" s="549"/>
      <c r="BE556" s="187" t="e">
        <f>AVERAGE(BE296,BE302,BE308,BE314,BE320,BE326,BE332,BE338,BE344,BE350,BE356,BE362)</f>
        <v>#VALUE!</v>
      </c>
      <c r="BF556" s="549"/>
      <c r="BG556" s="187" t="e">
        <f>AVERAGE(BG296,BG302,BG308,BG314,BG320,BG326,BG332,BG338,BG344,BG350,BG356,BG362)</f>
        <v>#VALUE!</v>
      </c>
      <c r="BH556" s="549"/>
      <c r="BI556" s="187" t="e">
        <f>AVERAGE(BI296,BI302,BI308,BI314,BI320,BI326,BI332,BI338,BI344,BI350,BI356,BI362)</f>
        <v>#VALUE!</v>
      </c>
      <c r="BJ556" s="549"/>
      <c r="BK556" s="187" t="e">
        <f>AVERAGE(BK296,BK302,BK308,BK314,BK320,BK326,BK332,BK338,BK344,BK350,BK356,BK362)</f>
        <v>#VALUE!</v>
      </c>
      <c r="BL556" s="549"/>
      <c r="BM556" s="187" t="e">
        <f>AVERAGE(BM296,BM302,BM308,BM314,BM320,BM326,BM332,BM338,BM344,BM350,BM356,BM362)</f>
        <v>#VALUE!</v>
      </c>
      <c r="BN556" s="549"/>
      <c r="BO556" s="188" t="e">
        <f>AVERAGE(BO296,BO302,BO308,BO314,BO320,BO326,BO332,BO338,BO344,BO350,BO356,BO362)</f>
        <v>#VALUE!</v>
      </c>
      <c r="BP556" s="501"/>
      <c r="BQ556" s="502"/>
      <c r="BR556" s="502"/>
      <c r="BS556" s="502"/>
      <c r="BT556" s="502"/>
      <c r="BU556" s="301">
        <f>SUM(BU296,BU302,BU308,BU314,BU320,BU326,BU332,BU338,BU344,BU350,BU356,BU362)</f>
        <v>0</v>
      </c>
      <c r="BV556" s="567"/>
      <c r="BW556" s="301">
        <f>SUM(BW296,BW302,BW308,BW314,BW320,BW326,BW332,BW338,BW344,BW350,BW356,BW362)</f>
        <v>0</v>
      </c>
      <c r="BX556" s="567"/>
    </row>
    <row r="557" spans="1:76" ht="17" customHeight="1" x14ac:dyDescent="0.35">
      <c r="W557" s="169"/>
      <c r="X557" s="169"/>
      <c r="Z557" s="113"/>
      <c r="AP557" s="169"/>
      <c r="AQ557" s="169"/>
      <c r="AR557" s="169"/>
      <c r="AS557" s="169"/>
      <c r="AT557" s="535"/>
      <c r="AU557" s="186" t="s">
        <v>119</v>
      </c>
      <c r="AV557" s="543"/>
      <c r="AW557" s="179" t="e">
        <f>MIN(AW296,AW302,AW308,AW314,AW320,AW326,AW332,AW338,AW344,AW350,AW356,AW362)</f>
        <v>#VALUE!</v>
      </c>
      <c r="AX557" s="559"/>
      <c r="AY557" s="502"/>
      <c r="AZ557" s="502"/>
      <c r="BA557" s="502"/>
      <c r="BB557" s="185"/>
      <c r="BC557" s="179" t="e">
        <f>MIN(BC296,BC302,BC308,BC314,BC320,BC326,BC332,BC338,BC344,BC350,BC356,BC362)</f>
        <v>#VALUE!</v>
      </c>
      <c r="BD557" s="549"/>
      <c r="BE557" s="179" t="e">
        <f>MIN(BE296,BE302,BE308,BE314,BE320,BE326,BE332,BE338,BE344,BE350,BE356,BE362)</f>
        <v>#VALUE!</v>
      </c>
      <c r="BF557" s="549"/>
      <c r="BG557" s="179" t="e">
        <f>MIN(BG296,BG302,BG308,BG314,BG320,BG326,BG332,BG338,BG344,BG350,BG356,BG362)</f>
        <v>#VALUE!</v>
      </c>
      <c r="BH557" s="549"/>
      <c r="BI557" s="179" t="e">
        <f>MIN(BI296,BI302,BI308,BI314,BI320,BI326,BI332,BI338,BI344,BI350,BI356,BI362)</f>
        <v>#VALUE!</v>
      </c>
      <c r="BJ557" s="549"/>
      <c r="BK557" s="179" t="e">
        <f>MIN(BK296,BK302,BK308,BK314,BK320,BK326,BK332,BK338,BK344,BK350,BK356,BK362)</f>
        <v>#VALUE!</v>
      </c>
      <c r="BL557" s="549"/>
      <c r="BM557" s="179" t="e">
        <f>MIN(BM296,BM302,BM308,BM314,BM320,BM326,BM332,BM338,BM344,BM350,BM356,BM362)</f>
        <v>#VALUE!</v>
      </c>
      <c r="BN557" s="549"/>
      <c r="BO557" s="180" t="e">
        <f>MIN(BO296,BO302,BO308,BO314,BO320,BO326,BO332,BO338,BO344,BO350,BO356,BO362)</f>
        <v>#VALUE!</v>
      </c>
      <c r="BP557" s="501"/>
      <c r="BQ557" s="502"/>
      <c r="BR557" s="502"/>
      <c r="BS557" s="502"/>
      <c r="BT557" s="502"/>
      <c r="BU557" s="297">
        <f>MIN(BU296,BU302,BU308,BU314,BU320,BU326,BU332,BU338,BU344,BU350,BU356,BU362)</f>
        <v>0</v>
      </c>
      <c r="BV557" s="567"/>
      <c r="BW557" s="297">
        <f>MIN(BW296,BW302,BW308,BW314,BW320,BW326,BW332,BW338,BW344,BW350,BW356,BW362)</f>
        <v>0</v>
      </c>
      <c r="BX557" s="567"/>
    </row>
    <row r="558" spans="1:76" ht="17" customHeight="1" thickBot="1" x14ac:dyDescent="0.4">
      <c r="F558" s="169">
        <f>COUNTIFS(F364:F387,"&lt;&gt;",F364:F387,"&lt;&gt;0")</f>
        <v>24</v>
      </c>
      <c r="G558" s="169">
        <f>COUNTIFS(G364:G387,"&lt;&gt;",G364:G387,"&lt;&gt;0")</f>
        <v>0</v>
      </c>
      <c r="W558" s="169"/>
      <c r="X558" s="169"/>
      <c r="Z558" s="169">
        <f>COUNTIFS(Z364:Z387,"&lt;&gt;",Z364:Z387,"&lt;&gt;0")</f>
        <v>0</v>
      </c>
      <c r="AP558" s="169"/>
      <c r="AQ558" s="169"/>
      <c r="AR558" s="112">
        <f>Z558/F558</f>
        <v>0</v>
      </c>
      <c r="AS558" s="169"/>
      <c r="AT558" s="535"/>
      <c r="AU558" s="189" t="s">
        <v>120</v>
      </c>
      <c r="AV558" s="544"/>
      <c r="AW558" s="181" t="e">
        <f>MAX(AW296,AW302,AW308,AW314,AW320,AW326,AW332,AW338,AW344,AW350,AW356,AW362)</f>
        <v>#VALUE!</v>
      </c>
      <c r="AX558" s="560"/>
      <c r="AY558" s="504"/>
      <c r="AZ558" s="504"/>
      <c r="BA558" s="504"/>
      <c r="BB558" s="190"/>
      <c r="BC558" s="181" t="e">
        <f>MAX(BC296,BC302,BC308,BC314,BC320,BC326,BC332,BC338,BC344,BC350,BC356,BC362)</f>
        <v>#VALUE!</v>
      </c>
      <c r="BD558" s="550"/>
      <c r="BE558" s="181" t="e">
        <f>MAX(BE296,BE302,BE308,BE314,BE320,BE326,BE332,BE338,BE344,BE350,BE356,BE362)</f>
        <v>#VALUE!</v>
      </c>
      <c r="BF558" s="550"/>
      <c r="BG558" s="181" t="e">
        <f>MAX(BG296,BG302,BG308,BG314,BG320,BG326,BG332,BG338,BG344,BG350,BG356,BG362)</f>
        <v>#VALUE!</v>
      </c>
      <c r="BH558" s="550"/>
      <c r="BI558" s="181" t="e">
        <f>MAX(BI296,BI302,BI308,BI314,BI320,BI326,BI332,BI338,BI344,BI350,BI356,BI362)</f>
        <v>#VALUE!</v>
      </c>
      <c r="BJ558" s="550"/>
      <c r="BK558" s="181" t="e">
        <f>MAX(BK296,BK302,BK308,BK314,BK320,BK326,BK332,BK338,BK344,BK350,BK356,BK362)</f>
        <v>#VALUE!</v>
      </c>
      <c r="BL558" s="550"/>
      <c r="BM558" s="181" t="e">
        <f>MAX(BM296,BM302,BM308,BM314,BM320,BM326,BM332,BM338,BM344,BM350,BM356,BM362)</f>
        <v>#VALUE!</v>
      </c>
      <c r="BN558" s="550"/>
      <c r="BO558" s="182" t="e">
        <f>MAX(BO296,BO302,BO308,BO314,BO320,BO326,BO332,BO338,BO344,BO350,BO356,BO362)</f>
        <v>#VALUE!</v>
      </c>
      <c r="BP558" s="503"/>
      <c r="BQ558" s="504"/>
      <c r="BR558" s="504"/>
      <c r="BS558" s="504"/>
      <c r="BT558" s="504"/>
      <c r="BU558" s="299">
        <f>MAX(BU296,BU302,BU308,BU314,BU320,BU326,BU332,BU338,BU344,BU350,BU356,BU362)</f>
        <v>0</v>
      </c>
      <c r="BV558" s="568"/>
      <c r="BW558" s="299">
        <f>MAX(BW296,BW302,BW308,BW314,BW320,BW326,BW332,BW338,BW344,BW350,BW356,BW362)</f>
        <v>0</v>
      </c>
      <c r="BX558" s="568"/>
    </row>
    <row r="559" spans="1:76" ht="17" customHeight="1" x14ac:dyDescent="0.35">
      <c r="C559" s="112" t="s">
        <v>101</v>
      </c>
      <c r="V559" s="113" t="s">
        <v>127</v>
      </c>
      <c r="W559" s="169" t="e">
        <f>GEOMEAN(W364:W387)</f>
        <v>#NUM!</v>
      </c>
      <c r="X559" s="169" t="e">
        <f>GEOMEAN(X364:X387)</f>
        <v>#NUM!</v>
      </c>
      <c r="Z559" s="113"/>
      <c r="AP559" s="169" t="e">
        <f>GEOMEAN(AP364:AP387)</f>
        <v>#NUM!</v>
      </c>
      <c r="AQ559" s="169" t="e">
        <f>GEOMEAN(AQ364:AQ387)</f>
        <v>#NUM!</v>
      </c>
      <c r="AR559" s="169" t="e">
        <f>GEOMEAN(AR364:AR387)</f>
        <v>#DIV/0!</v>
      </c>
      <c r="AS559" s="169" t="e">
        <f>GEOMEAN(AS364:AS387)</f>
        <v>#DIV/0!</v>
      </c>
      <c r="AT559" s="535" t="str">
        <f>C559</f>
        <v>Class HDR1_4K</v>
      </c>
      <c r="AU559" s="170" t="s">
        <v>118</v>
      </c>
      <c r="AV559" s="536" t="s">
        <v>121</v>
      </c>
      <c r="AW559" s="171" t="e">
        <f>AVERAGE(AW364,AW370,AW376,AW382)</f>
        <v>#VALUE!</v>
      </c>
      <c r="AX559" s="172" t="e">
        <f>AVERAGE(AX364:AX387)</f>
        <v>#VALUE!</v>
      </c>
      <c r="AY559" s="172" t="e">
        <f>AVERAGE(AY364:AY387)</f>
        <v>#VALUE!</v>
      </c>
      <c r="AZ559" s="172" t="e">
        <f>AVERAGE(AZ364:AZ387)</f>
        <v>#VALUE!</v>
      </c>
      <c r="BA559" s="172" t="e">
        <f>AVERAGE(BA364:BA387)</f>
        <v>#VALUE!</v>
      </c>
      <c r="BB559" s="172" t="e">
        <f>AVERAGE(BB364:BB387)</f>
        <v>#VALUE!</v>
      </c>
      <c r="BC559" s="171" t="e">
        <f>AVERAGE(BC364,BC370,BC376,BC382)</f>
        <v>#VALUE!</v>
      </c>
      <c r="BD559" s="172" t="e">
        <f>AVERAGE(BD364:BD387)</f>
        <v>#VALUE!</v>
      </c>
      <c r="BE559" s="171" t="e">
        <f>AVERAGE(BE364,BE370,BE376,BE382)</f>
        <v>#VALUE!</v>
      </c>
      <c r="BF559" s="172" t="e">
        <f>AVERAGE(BF364:BF387)</f>
        <v>#VALUE!</v>
      </c>
      <c r="BG559" s="171" t="e">
        <f>AVERAGE(BG364,BG370,BG376,BG382)</f>
        <v>#VALUE!</v>
      </c>
      <c r="BH559" s="173" t="e">
        <f>AVERAGE(BH364:BH387)</f>
        <v>#VALUE!</v>
      </c>
      <c r="BI559" s="171" t="e">
        <f>AVERAGE(BI364,BI370,BI376,BI382)</f>
        <v>#VALUE!</v>
      </c>
      <c r="BJ559" s="173" t="e">
        <f>AVERAGE(BJ364:BJ387)</f>
        <v>#VALUE!</v>
      </c>
      <c r="BK559" s="171" t="e">
        <f>AVERAGE(BK364,BK370,BK376,BK382)</f>
        <v>#VALUE!</v>
      </c>
      <c r="BL559" s="172" t="e">
        <f>AVERAGE(BL364:BL387)</f>
        <v>#VALUE!</v>
      </c>
      <c r="BM559" s="171" t="e">
        <f>AVERAGE(BM364,BM370,BM376,BM382)</f>
        <v>#VALUE!</v>
      </c>
      <c r="BN559" s="172" t="e">
        <f>AVERAGE(BN364:BN387)</f>
        <v>#VALUE!</v>
      </c>
      <c r="BO559" s="174" t="e">
        <f>AVERAGE(BO364,BO370,BO376,BO382)</f>
        <v>#VALUE!</v>
      </c>
      <c r="BP559" s="175" t="e">
        <f>AVERAGE(BP364:BP387)</f>
        <v>#VALUE!</v>
      </c>
      <c r="BQ559" s="176" t="e">
        <f>AVERAGE(BQ364:BQ387)</f>
        <v>#VALUE!</v>
      </c>
      <c r="BR559" s="176" t="e">
        <f>AVERAGE(BR364:BR387)</f>
        <v>#VALUE!</v>
      </c>
      <c r="BS559" s="177" t="e">
        <f>AVERAGE(BS364:BS387)</f>
        <v>#VALUE!</v>
      </c>
      <c r="BT559" s="177" t="e">
        <f>AVERAGE(BT364:BT387)</f>
        <v>#VALUE!</v>
      </c>
      <c r="BU559" s="295">
        <f>SUM(BU364,BU370,BU376,BU382)</f>
        <v>0</v>
      </c>
      <c r="BV559" s="296">
        <f>SUM(BV364:BV387)</f>
        <v>0</v>
      </c>
      <c r="BW559" s="295">
        <f>SUM(BW364,BW370,BW376,BW382)</f>
        <v>0</v>
      </c>
      <c r="BX559" s="296">
        <f>SUM(BX364:BX387)</f>
        <v>0</v>
      </c>
    </row>
    <row r="560" spans="1:76" ht="17" customHeight="1" x14ac:dyDescent="0.35">
      <c r="V560" s="113" t="s">
        <v>128</v>
      </c>
      <c r="W560" s="169">
        <f>SUM(W364:W387)</f>
        <v>0</v>
      </c>
      <c r="X560" s="169">
        <f>SUM(X364:X387)</f>
        <v>0</v>
      </c>
      <c r="Z560" s="113"/>
      <c r="AP560" s="169">
        <f>SUM(AP364:AP387)</f>
        <v>0</v>
      </c>
      <c r="AQ560" s="169">
        <f>SUM(AQ364:AQ387)</f>
        <v>0</v>
      </c>
      <c r="AR560" s="169" t="e">
        <f>SUM(AR364:AR387)</f>
        <v>#DIV/0!</v>
      </c>
      <c r="AS560" s="169" t="e">
        <f>SUM(AS364:AS387)</f>
        <v>#DIV/0!</v>
      </c>
      <c r="AT560" s="535"/>
      <c r="AU560" s="178" t="s">
        <v>119</v>
      </c>
      <c r="AV560" s="537"/>
      <c r="AW560" s="179" t="e">
        <f>MIN(AW364,AW370,AW376,AW382)</f>
        <v>#VALUE!</v>
      </c>
      <c r="AX560" s="96" t="e">
        <f>MIN(AX364:AX387)</f>
        <v>#VALUE!</v>
      </c>
      <c r="AY560" s="96" t="e">
        <f>MIN(AY364:AY387)</f>
        <v>#VALUE!</v>
      </c>
      <c r="AZ560" s="96" t="e">
        <f>MIN(AZ364:AZ387)</f>
        <v>#VALUE!</v>
      </c>
      <c r="BA560" s="96" t="e">
        <f>MIN(BA364:BA387)</f>
        <v>#VALUE!</v>
      </c>
      <c r="BB560" s="96" t="e">
        <f>MIN(BB364:BB387)</f>
        <v>#VALUE!</v>
      </c>
      <c r="BC560" s="179" t="e">
        <f>MIN(BC364,BC370,BC376,BC382)</f>
        <v>#VALUE!</v>
      </c>
      <c r="BD560" s="96" t="e">
        <f>MIN(BD364:BD387)</f>
        <v>#VALUE!</v>
      </c>
      <c r="BE560" s="179" t="e">
        <f>MIN(BE364,BE370,BE376,BE382)</f>
        <v>#VALUE!</v>
      </c>
      <c r="BF560" s="96" t="e">
        <f>MIN(BF364:BF387)</f>
        <v>#VALUE!</v>
      </c>
      <c r="BG560" s="179" t="e">
        <f>MIN(BG364,BG370,BG376,BG382)</f>
        <v>#VALUE!</v>
      </c>
      <c r="BH560" s="97" t="e">
        <f>MIN(BH364:BH387)</f>
        <v>#VALUE!</v>
      </c>
      <c r="BI560" s="179" t="e">
        <f>MIN(BI364,BI370,BI376,BI382)</f>
        <v>#VALUE!</v>
      </c>
      <c r="BJ560" s="97" t="e">
        <f>MIN(BJ364:BJ387)</f>
        <v>#VALUE!</v>
      </c>
      <c r="BK560" s="179" t="e">
        <f>MIN(BK364,BK370,BK376,BK382)</f>
        <v>#VALUE!</v>
      </c>
      <c r="BL560" s="96" t="e">
        <f>MIN(BL364:BL387)</f>
        <v>#VALUE!</v>
      </c>
      <c r="BM560" s="179" t="e">
        <f>MIN(BM364,BM370,BM376,BM382)</f>
        <v>#VALUE!</v>
      </c>
      <c r="BN560" s="96" t="e">
        <f>MIN(BN364:BN387)</f>
        <v>#VALUE!</v>
      </c>
      <c r="BO560" s="180" t="e">
        <f>MIN(BO364,BO370,BO376,BO382)</f>
        <v>#VALUE!</v>
      </c>
      <c r="BP560" s="179" t="e">
        <f>MIN(BP364:BP387)</f>
        <v>#VALUE!</v>
      </c>
      <c r="BQ560" s="96" t="e">
        <f>MIN(BQ364:BQ387)</f>
        <v>#VALUE!</v>
      </c>
      <c r="BR560" s="96" t="e">
        <f>MIN(BR364:BR387)</f>
        <v>#VALUE!</v>
      </c>
      <c r="BS560" s="97" t="e">
        <f>MIN(BS364:BS387)</f>
        <v>#VALUE!</v>
      </c>
      <c r="BT560" s="97" t="e">
        <f>MIN(BT364:BT387)</f>
        <v>#VALUE!</v>
      </c>
      <c r="BU560" s="297">
        <f>MIN(BU364,BU370,BU376,BU382)</f>
        <v>0</v>
      </c>
      <c r="BV560" s="298">
        <f>MIN(BV364:BV387)</f>
        <v>0</v>
      </c>
      <c r="BW560" s="297">
        <f>MIN(BW364,BW370,BW376,BW382)</f>
        <v>0</v>
      </c>
      <c r="BX560" s="298">
        <f>MIN(BX364:BX387)</f>
        <v>0</v>
      </c>
    </row>
    <row r="561" spans="1:76" ht="17" customHeight="1" thickBot="1" x14ac:dyDescent="0.4">
      <c r="V561" s="113" t="s">
        <v>120</v>
      </c>
      <c r="W561" s="169">
        <f>MAX(W364:W387)</f>
        <v>0</v>
      </c>
      <c r="X561" s="169">
        <f>MAX(X364:X387)</f>
        <v>0</v>
      </c>
      <c r="Z561" s="113"/>
      <c r="AP561" s="169">
        <f>MAX(AP364:AP387)</f>
        <v>0</v>
      </c>
      <c r="AQ561" s="169">
        <f>MAX(AQ364:AQ387)</f>
        <v>0</v>
      </c>
      <c r="AR561" s="169" t="e">
        <f>MAX(AR364:AR387)</f>
        <v>#DIV/0!</v>
      </c>
      <c r="AS561" s="169" t="e">
        <f>MAX(AS364:AS387)</f>
        <v>#DIV/0!</v>
      </c>
      <c r="AT561" s="535"/>
      <c r="AU561" s="178" t="s">
        <v>120</v>
      </c>
      <c r="AV561" s="538"/>
      <c r="AW561" s="181" t="e">
        <f>MAX(AW364,AW370,AW376,AW382)</f>
        <v>#VALUE!</v>
      </c>
      <c r="AX561" s="98" t="e">
        <f>MAX(AX364:AX387)</f>
        <v>#VALUE!</v>
      </c>
      <c r="AY561" s="98" t="e">
        <f>MAX(AY364:AY387)</f>
        <v>#VALUE!</v>
      </c>
      <c r="AZ561" s="98" t="e">
        <f>MAX(AZ364:AZ387)</f>
        <v>#VALUE!</v>
      </c>
      <c r="BA561" s="98" t="e">
        <f>MAX(BA364:BA387)</f>
        <v>#VALUE!</v>
      </c>
      <c r="BB561" s="98" t="e">
        <f>MAX(BB364:BB387)</f>
        <v>#VALUE!</v>
      </c>
      <c r="BC561" s="181" t="e">
        <f>MAX(BC364,BC370,BC376,BC382)</f>
        <v>#VALUE!</v>
      </c>
      <c r="BD561" s="98" t="e">
        <f>MAX(BD364:BD387)</f>
        <v>#VALUE!</v>
      </c>
      <c r="BE561" s="181" t="e">
        <f>MAX(BE364,BE370,BE376,BE382)</f>
        <v>#VALUE!</v>
      </c>
      <c r="BF561" s="98" t="e">
        <f>MAX(BF364:BF387)</f>
        <v>#VALUE!</v>
      </c>
      <c r="BG561" s="181" t="e">
        <f>MAX(BG364,BG370,BG376,BG382)</f>
        <v>#VALUE!</v>
      </c>
      <c r="BH561" s="99" t="e">
        <f>MAX(BH364:BH387)</f>
        <v>#VALUE!</v>
      </c>
      <c r="BI561" s="181" t="e">
        <f>MAX(BI364,BI370,BI376,BI382)</f>
        <v>#VALUE!</v>
      </c>
      <c r="BJ561" s="99" t="e">
        <f>MAX(BJ364:BJ387)</f>
        <v>#VALUE!</v>
      </c>
      <c r="BK561" s="181" t="e">
        <f>MAX(BK364,BK370,BK376,BK382)</f>
        <v>#VALUE!</v>
      </c>
      <c r="BL561" s="98" t="e">
        <f>MAX(BL364:BL387)</f>
        <v>#VALUE!</v>
      </c>
      <c r="BM561" s="181" t="e">
        <f>MAX(BM364,BM370,BM376,BM382)</f>
        <v>#VALUE!</v>
      </c>
      <c r="BN561" s="98" t="e">
        <f>MAX(BN364:BN387)</f>
        <v>#VALUE!</v>
      </c>
      <c r="BO561" s="182" t="e">
        <f>MAX(BO364,BO370,BO376,BO382)</f>
        <v>#VALUE!</v>
      </c>
      <c r="BP561" s="181" t="e">
        <f>MAX(BP364:BP387)</f>
        <v>#VALUE!</v>
      </c>
      <c r="BQ561" s="98" t="e">
        <f>MAX(BQ364:BQ387)</f>
        <v>#VALUE!</v>
      </c>
      <c r="BR561" s="98" t="e">
        <f>MAX(BR364:BR387)</f>
        <v>#VALUE!</v>
      </c>
      <c r="BS561" s="99" t="e">
        <f>MAX(BS364:BS387)</f>
        <v>#VALUE!</v>
      </c>
      <c r="BT561" s="99" t="e">
        <f>MAX(BT364:BT387)</f>
        <v>#VALUE!</v>
      </c>
      <c r="BU561" s="299">
        <f>MAX(BU364,BU370,BU376,BU382)</f>
        <v>0</v>
      </c>
      <c r="BV561" s="300">
        <f>MAX(BV364:BV387)</f>
        <v>0</v>
      </c>
      <c r="BW561" s="299">
        <f>MAX(BW364,BW370,BW376,BW382)</f>
        <v>0</v>
      </c>
      <c r="BX561" s="300">
        <f>MAX(BX364:BX387)</f>
        <v>0</v>
      </c>
    </row>
    <row r="562" spans="1:76" ht="17" customHeight="1" x14ac:dyDescent="0.35">
      <c r="V562" s="113" t="s">
        <v>119</v>
      </c>
      <c r="W562" s="169">
        <f>MIN(W364:W387)</f>
        <v>0</v>
      </c>
      <c r="X562" s="169">
        <f>MIN(X364:X387)</f>
        <v>0</v>
      </c>
      <c r="Z562" s="113"/>
      <c r="AP562" s="169">
        <f>MIN(AP364:AP387)</f>
        <v>0</v>
      </c>
      <c r="AQ562" s="169">
        <f>MIN(AQ364:AQ387)</f>
        <v>0</v>
      </c>
      <c r="AR562" s="169" t="e">
        <f>MIN(AR364:AR387)</f>
        <v>#DIV/0!</v>
      </c>
      <c r="AS562" s="169" t="e">
        <f>MIN(AS364:AS387)</f>
        <v>#DIV/0!</v>
      </c>
      <c r="AT562" s="535"/>
      <c r="AU562" s="178" t="s">
        <v>118</v>
      </c>
      <c r="AV562" s="539" t="s">
        <v>122</v>
      </c>
      <c r="AW562" s="171" t="e">
        <f>AVERAGE(AW366,AW372,AW378,AW384)</f>
        <v>#VALUE!</v>
      </c>
      <c r="AX562" s="558"/>
      <c r="AY562" s="500"/>
      <c r="AZ562" s="500"/>
      <c r="BA562" s="500"/>
      <c r="BB562" s="183"/>
      <c r="BC562" s="171" t="e">
        <f>AVERAGE(BC366,BC372,BC378,BC384)</f>
        <v>#VALUE!</v>
      </c>
      <c r="BD562" s="548"/>
      <c r="BE562" s="171" t="e">
        <f>AVERAGE(BE366,BE372,BE378,BE384)</f>
        <v>#VALUE!</v>
      </c>
      <c r="BF562" s="548"/>
      <c r="BG562" s="171" t="e">
        <f>AVERAGE(BG366,BG372,BG378,BG384)</f>
        <v>#VALUE!</v>
      </c>
      <c r="BH562" s="548"/>
      <c r="BI562" s="171" t="e">
        <f>AVERAGE(BI366,BI372,BI378,BI384)</f>
        <v>#VALUE!</v>
      </c>
      <c r="BJ562" s="548"/>
      <c r="BK562" s="171" t="e">
        <f>AVERAGE(BK366,BK372,BK378,BK384)</f>
        <v>#VALUE!</v>
      </c>
      <c r="BL562" s="548"/>
      <c r="BM562" s="171" t="e">
        <f>AVERAGE(BM366,BM372,BM378,BM384)</f>
        <v>#VALUE!</v>
      </c>
      <c r="BN562" s="548"/>
      <c r="BO562" s="174" t="e">
        <f>AVERAGE(BO366,BO372,BO378,BO384)</f>
        <v>#VALUE!</v>
      </c>
      <c r="BP562" s="499"/>
      <c r="BQ562" s="500"/>
      <c r="BR562" s="500"/>
      <c r="BS562" s="500"/>
      <c r="BT562" s="500"/>
      <c r="BU562" s="295">
        <f>SUM(BU366,BU372,BU378,BU384)</f>
        <v>0</v>
      </c>
      <c r="BV562" s="566"/>
      <c r="BW562" s="295">
        <f>SUM(BW366,BW372,BW378,BW384)</f>
        <v>0</v>
      </c>
      <c r="BX562" s="566"/>
    </row>
    <row r="563" spans="1:76" ht="17" customHeight="1" x14ac:dyDescent="0.35">
      <c r="V563" s="113" t="s">
        <v>129</v>
      </c>
      <c r="W563" s="169"/>
      <c r="X563" s="169"/>
      <c r="Z563" s="113"/>
      <c r="AP563" s="184" t="e">
        <f>AP559/W559</f>
        <v>#NUM!</v>
      </c>
      <c r="AQ563" s="184" t="e">
        <f>AQ559/X559</f>
        <v>#NUM!</v>
      </c>
      <c r="AR563" s="169"/>
      <c r="AS563" s="169"/>
      <c r="AT563" s="535"/>
      <c r="AU563" s="178" t="s">
        <v>119</v>
      </c>
      <c r="AV563" s="540"/>
      <c r="AW563" s="179" t="e">
        <f>MIN(AW366,AW372,AW378,AW384)</f>
        <v>#VALUE!</v>
      </c>
      <c r="AX563" s="559"/>
      <c r="AY563" s="502"/>
      <c r="AZ563" s="502"/>
      <c r="BA563" s="502"/>
      <c r="BB563" s="185"/>
      <c r="BC563" s="179" t="e">
        <f>MIN(BC366,BC372,BC378,BC384)</f>
        <v>#VALUE!</v>
      </c>
      <c r="BD563" s="549"/>
      <c r="BE563" s="179" t="e">
        <f>MIN(BE366,BE372,BE378,BE384)</f>
        <v>#VALUE!</v>
      </c>
      <c r="BF563" s="549"/>
      <c r="BG563" s="179" t="e">
        <f>MIN(BG366,BG372,BG378,BG384)</f>
        <v>#VALUE!</v>
      </c>
      <c r="BH563" s="549"/>
      <c r="BI563" s="179" t="e">
        <f>MIN(BI366,BI372,BI378,BI384)</f>
        <v>#VALUE!</v>
      </c>
      <c r="BJ563" s="549"/>
      <c r="BK563" s="179" t="e">
        <f>MIN(BK366,BK372,BK378,BK384)</f>
        <v>#VALUE!</v>
      </c>
      <c r="BL563" s="549"/>
      <c r="BM563" s="179" t="e">
        <f>MIN(BM366,BM372,BM378,BM384)</f>
        <v>#VALUE!</v>
      </c>
      <c r="BN563" s="549"/>
      <c r="BO563" s="180" t="e">
        <f>MIN(BO366,BO372,BO378,BO384)</f>
        <v>#VALUE!</v>
      </c>
      <c r="BP563" s="501"/>
      <c r="BQ563" s="502"/>
      <c r="BR563" s="502"/>
      <c r="BS563" s="502"/>
      <c r="BT563" s="502"/>
      <c r="BU563" s="297">
        <f>MIN(BU366,BU372,BU378,BU384)</f>
        <v>0</v>
      </c>
      <c r="BV563" s="567"/>
      <c r="BW563" s="297">
        <f>MIN(BW366,BW372,BW378,BW384)</f>
        <v>0</v>
      </c>
      <c r="BX563" s="567"/>
    </row>
    <row r="564" spans="1:76" s="191" customFormat="1" ht="17" customHeight="1" thickBot="1" x14ac:dyDescent="0.4">
      <c r="A564" s="112"/>
      <c r="B564" s="112"/>
      <c r="C564" s="112"/>
      <c r="D564" s="113"/>
      <c r="E564" s="112"/>
      <c r="F564" s="113"/>
      <c r="G564" s="113"/>
      <c r="H564" s="113"/>
      <c r="I564" s="113"/>
      <c r="J564" s="113"/>
      <c r="K564" s="113"/>
      <c r="L564" s="113"/>
      <c r="M564" s="113"/>
      <c r="N564" s="113"/>
      <c r="O564" s="113"/>
      <c r="P564" s="113"/>
      <c r="Q564" s="113"/>
      <c r="R564" s="113"/>
      <c r="S564" s="113"/>
      <c r="T564" s="113"/>
      <c r="U564" s="113"/>
      <c r="V564" s="113"/>
      <c r="W564" s="169"/>
      <c r="X564" s="169"/>
      <c r="Y564" s="112"/>
      <c r="Z564" s="113"/>
      <c r="AA564" s="112"/>
      <c r="AB564" s="112"/>
      <c r="AC564" s="112"/>
      <c r="AD564" s="112"/>
      <c r="AE564" s="112"/>
      <c r="AF564" s="112"/>
      <c r="AG564" s="112"/>
      <c r="AH564" s="112"/>
      <c r="AI564" s="112"/>
      <c r="AJ564" s="112"/>
      <c r="AK564" s="112"/>
      <c r="AL564" s="112"/>
      <c r="AM564" s="112"/>
      <c r="AN564" s="112"/>
      <c r="AO564" s="112"/>
      <c r="AP564" s="169"/>
      <c r="AQ564" s="169"/>
      <c r="AR564" s="169"/>
      <c r="AS564" s="169"/>
      <c r="AT564" s="535"/>
      <c r="AU564" s="178" t="s">
        <v>120</v>
      </c>
      <c r="AV564" s="541"/>
      <c r="AW564" s="181" t="e">
        <f>MAX(AW366,AW372,AW378,AW384)</f>
        <v>#VALUE!</v>
      </c>
      <c r="AX564" s="559"/>
      <c r="AY564" s="502"/>
      <c r="AZ564" s="502"/>
      <c r="BA564" s="502"/>
      <c r="BB564" s="185"/>
      <c r="BC564" s="181" t="e">
        <f>MAX(BC366,BC372,BC378,BC384)</f>
        <v>#VALUE!</v>
      </c>
      <c r="BD564" s="549"/>
      <c r="BE564" s="181" t="e">
        <f>MAX(BE366,BE372,BE378,BE384)</f>
        <v>#VALUE!</v>
      </c>
      <c r="BF564" s="549"/>
      <c r="BG564" s="181" t="e">
        <f>MAX(BG366,BG372,BG378,BG384)</f>
        <v>#VALUE!</v>
      </c>
      <c r="BH564" s="549"/>
      <c r="BI564" s="181" t="e">
        <f>MAX(BI366,BI372,BI378,BI384)</f>
        <v>#VALUE!</v>
      </c>
      <c r="BJ564" s="549"/>
      <c r="BK564" s="181" t="e">
        <f>MAX(BK366,BK372,BK378,BK384)</f>
        <v>#VALUE!</v>
      </c>
      <c r="BL564" s="549"/>
      <c r="BM564" s="181" t="e">
        <f>MAX(BM366,BM372,BM378,BM384)</f>
        <v>#VALUE!</v>
      </c>
      <c r="BN564" s="549"/>
      <c r="BO564" s="182" t="e">
        <f>MAX(BO366,BO372,BO378,BO384)</f>
        <v>#VALUE!</v>
      </c>
      <c r="BP564" s="501"/>
      <c r="BQ564" s="502"/>
      <c r="BR564" s="502"/>
      <c r="BS564" s="502"/>
      <c r="BT564" s="502"/>
      <c r="BU564" s="299">
        <f>MAX(BU366,BU372,BU378,BU384)</f>
        <v>0</v>
      </c>
      <c r="BV564" s="567"/>
      <c r="BW564" s="299">
        <f>MAX(BW366,BW372,BW378,BW384)</f>
        <v>0</v>
      </c>
      <c r="BX564" s="567"/>
    </row>
    <row r="565" spans="1:76" s="191" customFormat="1" ht="17" customHeight="1" x14ac:dyDescent="0.35">
      <c r="A565" s="112"/>
      <c r="B565" s="112"/>
      <c r="C565" s="112"/>
      <c r="D565" s="113"/>
      <c r="E565" s="112"/>
      <c r="F565" s="113"/>
      <c r="G565" s="113"/>
      <c r="H565" s="113"/>
      <c r="I565" s="113"/>
      <c r="J565" s="113"/>
      <c r="K565" s="113"/>
      <c r="L565" s="113"/>
      <c r="M565" s="113"/>
      <c r="N565" s="113"/>
      <c r="O565" s="113"/>
      <c r="P565" s="113"/>
      <c r="Q565" s="113"/>
      <c r="R565" s="113"/>
      <c r="S565" s="113"/>
      <c r="T565" s="113"/>
      <c r="U565" s="113"/>
      <c r="V565" s="113"/>
      <c r="W565" s="169"/>
      <c r="X565" s="169"/>
      <c r="Y565" s="112"/>
      <c r="Z565" s="113"/>
      <c r="AA565" s="112"/>
      <c r="AB565" s="112"/>
      <c r="AC565" s="112"/>
      <c r="AD565" s="112"/>
      <c r="AE565" s="112"/>
      <c r="AF565" s="112"/>
      <c r="AG565" s="112"/>
      <c r="AH565" s="112"/>
      <c r="AI565" s="112"/>
      <c r="AJ565" s="112"/>
      <c r="AK565" s="112"/>
      <c r="AL565" s="112"/>
      <c r="AM565" s="112"/>
      <c r="AN565" s="112"/>
      <c r="AO565" s="112"/>
      <c r="AP565" s="169"/>
      <c r="AQ565" s="169"/>
      <c r="AR565" s="169"/>
      <c r="AS565" s="169"/>
      <c r="AT565" s="535"/>
      <c r="AU565" s="186" t="s">
        <v>118</v>
      </c>
      <c r="AV565" s="542" t="s">
        <v>123</v>
      </c>
      <c r="AW565" s="187" t="e">
        <f>AVERAGE(AW368,AW374,AW380,AW386)</f>
        <v>#VALUE!</v>
      </c>
      <c r="AX565" s="559"/>
      <c r="AY565" s="502"/>
      <c r="AZ565" s="502"/>
      <c r="BA565" s="502"/>
      <c r="BB565" s="185"/>
      <c r="BC565" s="187" t="e">
        <f>AVERAGE(BC368,BC374,BC380,BC386)</f>
        <v>#VALUE!</v>
      </c>
      <c r="BD565" s="549"/>
      <c r="BE565" s="187" t="e">
        <f>AVERAGE(BE368,BE374,BE380,BE386)</f>
        <v>#VALUE!</v>
      </c>
      <c r="BF565" s="549"/>
      <c r="BG565" s="187" t="e">
        <f>AVERAGE(BG368,BG374,BG380,BG386)</f>
        <v>#VALUE!</v>
      </c>
      <c r="BH565" s="549"/>
      <c r="BI565" s="187" t="e">
        <f>AVERAGE(BI368,BI374,BI380,BI386)</f>
        <v>#VALUE!</v>
      </c>
      <c r="BJ565" s="549"/>
      <c r="BK565" s="187" t="e">
        <f>AVERAGE(BK368,BK374,BK380,BK386)</f>
        <v>#VALUE!</v>
      </c>
      <c r="BL565" s="549"/>
      <c r="BM565" s="187" t="e">
        <f>AVERAGE(BM368,BM374,BM380,BM386)</f>
        <v>#VALUE!</v>
      </c>
      <c r="BN565" s="549"/>
      <c r="BO565" s="188" t="e">
        <f>AVERAGE(BO368,BO374,BO380,BO386)</f>
        <v>#VALUE!</v>
      </c>
      <c r="BP565" s="501"/>
      <c r="BQ565" s="502"/>
      <c r="BR565" s="502"/>
      <c r="BS565" s="502"/>
      <c r="BT565" s="502"/>
      <c r="BU565" s="301">
        <f>SUM(BU368,BU374,BU380,BU386)</f>
        <v>0</v>
      </c>
      <c r="BV565" s="567"/>
      <c r="BW565" s="301">
        <f>SUM(BW368,BW374,BW380,BW386)</f>
        <v>0</v>
      </c>
      <c r="BX565" s="567"/>
    </row>
    <row r="566" spans="1:76" ht="17" customHeight="1" x14ac:dyDescent="0.35">
      <c r="W566" s="169"/>
      <c r="X566" s="169"/>
      <c r="Z566" s="113"/>
      <c r="AP566" s="169"/>
      <c r="AQ566" s="169"/>
      <c r="AR566" s="169"/>
      <c r="AS566" s="169"/>
      <c r="AT566" s="535"/>
      <c r="AU566" s="186" t="s">
        <v>119</v>
      </c>
      <c r="AV566" s="543"/>
      <c r="AW566" s="179" t="e">
        <f>MIN(AW368,AW374,AW380,AW386)</f>
        <v>#VALUE!</v>
      </c>
      <c r="AX566" s="559"/>
      <c r="AY566" s="502"/>
      <c r="AZ566" s="502"/>
      <c r="BA566" s="502"/>
      <c r="BB566" s="185"/>
      <c r="BC566" s="179" t="e">
        <f>MIN(BC368,BC374,BC380,BC386)</f>
        <v>#VALUE!</v>
      </c>
      <c r="BD566" s="549"/>
      <c r="BE566" s="179" t="e">
        <f>MIN(BE368,BE374,BE380,BE386)</f>
        <v>#VALUE!</v>
      </c>
      <c r="BF566" s="549"/>
      <c r="BG566" s="179" t="e">
        <f>MIN(BG368,BG374,BG380,BG386)</f>
        <v>#VALUE!</v>
      </c>
      <c r="BH566" s="549"/>
      <c r="BI566" s="179" t="e">
        <f>MIN(BI368,BI374,BI380,BI386)</f>
        <v>#VALUE!</v>
      </c>
      <c r="BJ566" s="549"/>
      <c r="BK566" s="179" t="e">
        <f>MIN(BK368,BK374,BK380,BK386)</f>
        <v>#VALUE!</v>
      </c>
      <c r="BL566" s="549"/>
      <c r="BM566" s="179" t="e">
        <f>MIN(BM368,BM374,BM380,BM386)</f>
        <v>#VALUE!</v>
      </c>
      <c r="BN566" s="549"/>
      <c r="BO566" s="180" t="e">
        <f>MIN(BO368,BO374,BO380,BO386)</f>
        <v>#VALUE!</v>
      </c>
      <c r="BP566" s="501"/>
      <c r="BQ566" s="502"/>
      <c r="BR566" s="502"/>
      <c r="BS566" s="502"/>
      <c r="BT566" s="502"/>
      <c r="BU566" s="297">
        <f>MIN(BU368,BU374,BU380,BU386)</f>
        <v>0</v>
      </c>
      <c r="BV566" s="567"/>
      <c r="BW566" s="297">
        <f>MIN(BW368,BW374,BW380,BW386)</f>
        <v>0</v>
      </c>
      <c r="BX566" s="567"/>
    </row>
    <row r="567" spans="1:76" ht="17" customHeight="1" thickBot="1" x14ac:dyDescent="0.4">
      <c r="F567" s="169">
        <f>COUNTIFS(F388:F429,"&lt;&gt;",F388:F429,"&lt;&gt;0")</f>
        <v>42</v>
      </c>
      <c r="G567" s="169">
        <f>COUNTIFS(G388:G429,"&lt;&gt;",G388:G429,"&lt;&gt;0")</f>
        <v>0</v>
      </c>
      <c r="W567" s="169"/>
      <c r="X567" s="169"/>
      <c r="Z567" s="169">
        <f>COUNTIFS(Z388:Z429,"&lt;&gt;",Z388:Z429,"&lt;&gt;0")</f>
        <v>0</v>
      </c>
      <c r="AP567" s="169"/>
      <c r="AQ567" s="169"/>
      <c r="AR567" s="112">
        <f>Z567/F567</f>
        <v>0</v>
      </c>
      <c r="AS567" s="169"/>
      <c r="AT567" s="535"/>
      <c r="AU567" s="189" t="s">
        <v>120</v>
      </c>
      <c r="AV567" s="544"/>
      <c r="AW567" s="181" t="e">
        <f>MAX(AW368,AW374,AW380,AW386)</f>
        <v>#VALUE!</v>
      </c>
      <c r="AX567" s="560"/>
      <c r="AY567" s="504"/>
      <c r="AZ567" s="504"/>
      <c r="BA567" s="504"/>
      <c r="BB567" s="190"/>
      <c r="BC567" s="181" t="e">
        <f>MAX(BC368,BC374,BC380,BC386)</f>
        <v>#VALUE!</v>
      </c>
      <c r="BD567" s="550"/>
      <c r="BE567" s="181" t="e">
        <f>MAX(BE368,BE374,BE380,BE386)</f>
        <v>#VALUE!</v>
      </c>
      <c r="BF567" s="550"/>
      <c r="BG567" s="181" t="e">
        <f>MAX(BG368,BG374,BG380,BG386)</f>
        <v>#VALUE!</v>
      </c>
      <c r="BH567" s="550"/>
      <c r="BI567" s="181" t="e">
        <f>MAX(BI368,BI374,BI380,BI386)</f>
        <v>#VALUE!</v>
      </c>
      <c r="BJ567" s="550"/>
      <c r="BK567" s="181" t="e">
        <f>MAX(BK368,BK374,BK380,BK386)</f>
        <v>#VALUE!</v>
      </c>
      <c r="BL567" s="550"/>
      <c r="BM567" s="181" t="e">
        <f>MAX(BM368,BM374,BM380,BM386)</f>
        <v>#VALUE!</v>
      </c>
      <c r="BN567" s="550"/>
      <c r="BO567" s="182" t="e">
        <f>MAX(BO368,BO374,BO380,BO386)</f>
        <v>#VALUE!</v>
      </c>
      <c r="BP567" s="503"/>
      <c r="BQ567" s="504"/>
      <c r="BR567" s="504"/>
      <c r="BS567" s="504"/>
      <c r="BT567" s="504"/>
      <c r="BU567" s="299">
        <f>MAX(BU368,BU374,BU380,BU386)</f>
        <v>0</v>
      </c>
      <c r="BV567" s="568"/>
      <c r="BW567" s="299">
        <f>MAX(BW368,BW374,BW380,BW386)</f>
        <v>0</v>
      </c>
      <c r="BX567" s="568"/>
    </row>
    <row r="568" spans="1:76" ht="17" customHeight="1" x14ac:dyDescent="0.35">
      <c r="C568" s="112" t="s">
        <v>102</v>
      </c>
      <c r="V568" s="113" t="s">
        <v>127</v>
      </c>
      <c r="W568" s="169" t="e">
        <f>GEOMEAN(W388:W429)</f>
        <v>#NUM!</v>
      </c>
      <c r="X568" s="169" t="e">
        <f>GEOMEAN(X388:X429)</f>
        <v>#NUM!</v>
      </c>
      <c r="AP568" s="169" t="e">
        <f>GEOMEAN(AP388:AP429)</f>
        <v>#NUM!</v>
      </c>
      <c r="AQ568" s="169" t="e">
        <f>GEOMEAN(AQ388:AQ429)</f>
        <v>#NUM!</v>
      </c>
      <c r="AR568" s="169" t="e">
        <f>GEOMEAN(AR388:AR429)</f>
        <v>#DIV/0!</v>
      </c>
      <c r="AS568" s="169" t="e">
        <f>GEOMEAN(AS388:AS429)</f>
        <v>#DIV/0!</v>
      </c>
      <c r="AT568" s="535" t="str">
        <f>C568</f>
        <v>Class HDR2_2K</v>
      </c>
      <c r="AU568" s="170" t="s">
        <v>118</v>
      </c>
      <c r="AV568" s="536" t="s">
        <v>121</v>
      </c>
      <c r="AW568" s="171" t="e">
        <f>AVERAGE(AW388,AW394,AW400,AW406,AW412,AW418,AW424)</f>
        <v>#VALUE!</v>
      </c>
      <c r="AX568" s="172" t="e">
        <f>AVERAGE(AX388:AX429)</f>
        <v>#VALUE!</v>
      </c>
      <c r="AY568" s="172" t="e">
        <f>AVERAGE(AY388:AY429)</f>
        <v>#VALUE!</v>
      </c>
      <c r="AZ568" s="172" t="e">
        <f>AVERAGE(AZ388:AZ429)</f>
        <v>#VALUE!</v>
      </c>
      <c r="BA568" s="172" t="e">
        <f>AVERAGE(BA388:BA429)</f>
        <v>#VALUE!</v>
      </c>
      <c r="BB568" s="172" t="e">
        <f>AVERAGE(BB388:BB429)</f>
        <v>#VALUE!</v>
      </c>
      <c r="BC568" s="171" t="e">
        <f>AVERAGE(BC388,BC394,BC400,BC406,BC412,BC418,BC424)</f>
        <v>#VALUE!</v>
      </c>
      <c r="BD568" s="172" t="e">
        <f>AVERAGE(BD388:BD429)</f>
        <v>#VALUE!</v>
      </c>
      <c r="BE568" s="171" t="e">
        <f>AVERAGE(BE388,BE394,BE400,BE406,BE412,BE418,BE424)</f>
        <v>#VALUE!</v>
      </c>
      <c r="BF568" s="172" t="e">
        <f>AVERAGE(BF388:BF429)</f>
        <v>#VALUE!</v>
      </c>
      <c r="BG568" s="171" t="e">
        <f>AVERAGE(BG388,BG394,BG400,BG406,BG412,BG418,BG424)</f>
        <v>#VALUE!</v>
      </c>
      <c r="BH568" s="173" t="e">
        <f>AVERAGE(BH388:BH429)</f>
        <v>#VALUE!</v>
      </c>
      <c r="BI568" s="171" t="e">
        <f>AVERAGE(BI388,BI394,BI400,BI406,BI412,BI418,BI424)</f>
        <v>#VALUE!</v>
      </c>
      <c r="BJ568" s="173" t="e">
        <f>AVERAGE(BJ388:BJ429)</f>
        <v>#VALUE!</v>
      </c>
      <c r="BK568" s="171" t="e">
        <f>AVERAGE(BK388,BK394,BK400,BK406,BK412,BK418,BK424)</f>
        <v>#VALUE!</v>
      </c>
      <c r="BL568" s="172" t="e">
        <f>AVERAGE(BL388:BL429)</f>
        <v>#VALUE!</v>
      </c>
      <c r="BM568" s="171" t="e">
        <f>AVERAGE(BM388,BM394,BM400,BM406,BM412,BM418,BM424)</f>
        <v>#VALUE!</v>
      </c>
      <c r="BN568" s="172" t="e">
        <f>AVERAGE(BN388:BN429)</f>
        <v>#VALUE!</v>
      </c>
      <c r="BO568" s="174" t="e">
        <f>AVERAGE(BO388,BO394,BO400,BO406,BO412,BO418,BO424)</f>
        <v>#VALUE!</v>
      </c>
      <c r="BP568" s="175" t="e">
        <f>AVERAGE(BP388:BP429)</f>
        <v>#VALUE!</v>
      </c>
      <c r="BQ568" s="176" t="e">
        <f>AVERAGE(BQ388:BQ429)</f>
        <v>#VALUE!</v>
      </c>
      <c r="BR568" s="176" t="e">
        <f>AVERAGE(BR388:BR429)</f>
        <v>#VALUE!</v>
      </c>
      <c r="BS568" s="177" t="e">
        <f>AVERAGE(BS388:BS429)</f>
        <v>#VALUE!</v>
      </c>
      <c r="BT568" s="177" t="e">
        <f>AVERAGE(BT388:BT429)</f>
        <v>#VALUE!</v>
      </c>
      <c r="BU568" s="295">
        <f>SUM(BU388,BU394,BU400,BU406,BU412,BU418,BU424)</f>
        <v>0</v>
      </c>
      <c r="BV568" s="296">
        <f>SUM(BV388:BV429)</f>
        <v>0</v>
      </c>
      <c r="BW568" s="295">
        <f>SUM(BW388,BW394,BW400,BW406,BW412,BW418,BW424)</f>
        <v>0</v>
      </c>
      <c r="BX568" s="296">
        <f>SUM(BX388:BX429)</f>
        <v>0</v>
      </c>
    </row>
    <row r="569" spans="1:76" ht="17" customHeight="1" x14ac:dyDescent="0.35">
      <c r="V569" s="113" t="s">
        <v>128</v>
      </c>
      <c r="W569" s="169">
        <f>SUM(W388:W429)</f>
        <v>0</v>
      </c>
      <c r="X569" s="169">
        <f>SUM(X388:X429)</f>
        <v>0</v>
      </c>
      <c r="Z569" s="113"/>
      <c r="AP569" s="169">
        <f>SUM(AP388:AP429)</f>
        <v>0</v>
      </c>
      <c r="AQ569" s="169">
        <f>SUM(AQ388:AQ429)</f>
        <v>0</v>
      </c>
      <c r="AR569" s="169" t="e">
        <f>SUM(AR388:AR429)</f>
        <v>#DIV/0!</v>
      </c>
      <c r="AS569" s="169" t="e">
        <f>SUM(AS388:AS429)</f>
        <v>#DIV/0!</v>
      </c>
      <c r="AT569" s="535"/>
      <c r="AU569" s="178" t="s">
        <v>119</v>
      </c>
      <c r="AV569" s="537"/>
      <c r="AW569" s="179" t="e">
        <f>MIN(AW388,AW394,AW400,AW406,AW412,AW418,AW424)</f>
        <v>#VALUE!</v>
      </c>
      <c r="AX569" s="96" t="e">
        <f>MIN(AX388:AX429)</f>
        <v>#VALUE!</v>
      </c>
      <c r="AY569" s="96" t="e">
        <f>MIN(AY388:AY429)</f>
        <v>#VALUE!</v>
      </c>
      <c r="AZ569" s="96" t="e">
        <f>MIN(AZ388:AZ429)</f>
        <v>#VALUE!</v>
      </c>
      <c r="BA569" s="96" t="e">
        <f>MIN(BA388:BA429)</f>
        <v>#VALUE!</v>
      </c>
      <c r="BB569" s="96" t="e">
        <f>MIN(BB388:BB429)</f>
        <v>#VALUE!</v>
      </c>
      <c r="BC569" s="179" t="e">
        <f>MIN(BC388,BC394,BC400,BC406,BC412,BC418,BC424)</f>
        <v>#VALUE!</v>
      </c>
      <c r="BD569" s="96" t="e">
        <f>MIN(BD388:BD429)</f>
        <v>#VALUE!</v>
      </c>
      <c r="BE569" s="179" t="e">
        <f>MIN(BE388,BE394,BE400,BE406,BE412,BE418,BE424)</f>
        <v>#VALUE!</v>
      </c>
      <c r="BF569" s="96" t="e">
        <f>MIN(BF388:BF429)</f>
        <v>#VALUE!</v>
      </c>
      <c r="BG569" s="179" t="e">
        <f>MIN(BG388,BG394,BG400,BG406,BG412,BG418,BG424)</f>
        <v>#VALUE!</v>
      </c>
      <c r="BH569" s="97" t="e">
        <f>MIN(BH388:BH429)</f>
        <v>#VALUE!</v>
      </c>
      <c r="BI569" s="179" t="e">
        <f>MIN(BI388,BI394,BI400,BI406,BI412,BI418,BI424)</f>
        <v>#VALUE!</v>
      </c>
      <c r="BJ569" s="97" t="e">
        <f>MIN(BJ388:BJ429)</f>
        <v>#VALUE!</v>
      </c>
      <c r="BK569" s="179" t="e">
        <f>MIN(BK388,BK394,BK400,BK406,BK412,BK418,BK424)</f>
        <v>#VALUE!</v>
      </c>
      <c r="BL569" s="96" t="e">
        <f>MIN(BL388:BL429)</f>
        <v>#VALUE!</v>
      </c>
      <c r="BM569" s="179" t="e">
        <f>MIN(BM388,BM394,BM400,BM406,BM412,BM418,BM424)</f>
        <v>#VALUE!</v>
      </c>
      <c r="BN569" s="96" t="e">
        <f>MIN(BN388:BN429)</f>
        <v>#VALUE!</v>
      </c>
      <c r="BO569" s="180" t="e">
        <f>MIN(BO388,BO394,BO400,BO406,BO412,BO418,BO424)</f>
        <v>#VALUE!</v>
      </c>
      <c r="BP569" s="179" t="e">
        <f>MIN(BP388:BP429)</f>
        <v>#VALUE!</v>
      </c>
      <c r="BQ569" s="96" t="e">
        <f>MIN(BQ388:BQ429)</f>
        <v>#VALUE!</v>
      </c>
      <c r="BR569" s="96" t="e">
        <f>MIN(BR388:BR429)</f>
        <v>#VALUE!</v>
      </c>
      <c r="BS569" s="97" t="e">
        <f>MIN(BS388:BS429)</f>
        <v>#VALUE!</v>
      </c>
      <c r="BT569" s="97" t="e">
        <f>MIN(BT388:BT429)</f>
        <v>#VALUE!</v>
      </c>
      <c r="BU569" s="297">
        <f>MIN(BU388,BU394,BU400,BU406,BU412,BU418,BU424)</f>
        <v>0</v>
      </c>
      <c r="BV569" s="298">
        <f>MIN(BV388:BV429)</f>
        <v>0</v>
      </c>
      <c r="BW569" s="297">
        <f>MIN(BW388,BW394,BW400,BW406,BW412,BW418,BW424)</f>
        <v>0</v>
      </c>
      <c r="BX569" s="298">
        <f>MIN(BX388:BX429)</f>
        <v>0</v>
      </c>
    </row>
    <row r="570" spans="1:76" ht="17" customHeight="1" thickBot="1" x14ac:dyDescent="0.4">
      <c r="V570" s="113" t="s">
        <v>120</v>
      </c>
      <c r="W570" s="169">
        <f>MAX(W388:W429)</f>
        <v>0</v>
      </c>
      <c r="X570" s="169">
        <f>MAX(X388:X429)</f>
        <v>0</v>
      </c>
      <c r="Z570" s="113"/>
      <c r="AP570" s="169">
        <f>MAX(AP388:AP429)</f>
        <v>0</v>
      </c>
      <c r="AQ570" s="169">
        <f>MAX(AQ388:AQ429)</f>
        <v>0</v>
      </c>
      <c r="AR570" s="169" t="e">
        <f>MAX(AR388:AR429)</f>
        <v>#DIV/0!</v>
      </c>
      <c r="AS570" s="169" t="e">
        <f>MAX(AS388:AS429)</f>
        <v>#DIV/0!</v>
      </c>
      <c r="AT570" s="535"/>
      <c r="AU570" s="178" t="s">
        <v>120</v>
      </c>
      <c r="AV570" s="538"/>
      <c r="AW570" s="181" t="e">
        <f>MAX(AW388,AW394,AW400,AW406,AW412,AW418,AW424)</f>
        <v>#VALUE!</v>
      </c>
      <c r="AX570" s="98" t="e">
        <f>MAX(AX388:AX429)</f>
        <v>#VALUE!</v>
      </c>
      <c r="AY570" s="98" t="e">
        <f>MAX(AY388:AY429)</f>
        <v>#VALUE!</v>
      </c>
      <c r="AZ570" s="98" t="e">
        <f>MAX(AZ388:AZ429)</f>
        <v>#VALUE!</v>
      </c>
      <c r="BA570" s="98" t="e">
        <f>MAX(BA388:BA429)</f>
        <v>#VALUE!</v>
      </c>
      <c r="BB570" s="98" t="e">
        <f>MAX(BB388:BB429)</f>
        <v>#VALUE!</v>
      </c>
      <c r="BC570" s="181" t="e">
        <f>MAX(BC388,BC394,BC400,BC406,BC412,BC418,BC424)</f>
        <v>#VALUE!</v>
      </c>
      <c r="BD570" s="98" t="e">
        <f>MAX(BD388:BD429)</f>
        <v>#VALUE!</v>
      </c>
      <c r="BE570" s="181" t="e">
        <f>MAX(BE388,BE394,BE400,BE406,BE412,BE418,BE424)</f>
        <v>#VALUE!</v>
      </c>
      <c r="BF570" s="98" t="e">
        <f>MAX(BF388:BF429)</f>
        <v>#VALUE!</v>
      </c>
      <c r="BG570" s="181" t="e">
        <f>MAX(BG388,BG394,BG400,BG406,BG412,BG418,BG424)</f>
        <v>#VALUE!</v>
      </c>
      <c r="BH570" s="99" t="e">
        <f>MAX(BH388:BH429)</f>
        <v>#VALUE!</v>
      </c>
      <c r="BI570" s="181" t="e">
        <f>MAX(BI388,BI394,BI400,BI406,BI412,BI418,BI424)</f>
        <v>#VALUE!</v>
      </c>
      <c r="BJ570" s="99" t="e">
        <f>MAX(BJ388:BJ429)</f>
        <v>#VALUE!</v>
      </c>
      <c r="BK570" s="181" t="e">
        <f>MAX(BK388,BK394,BK400,BK406,BK412,BK418,BK424)</f>
        <v>#VALUE!</v>
      </c>
      <c r="BL570" s="98" t="e">
        <f>MAX(BL388:BL429)</f>
        <v>#VALUE!</v>
      </c>
      <c r="BM570" s="181" t="e">
        <f>MAX(BM388,BM394,BM400,BM406,BM412,BM418,BM424)</f>
        <v>#VALUE!</v>
      </c>
      <c r="BN570" s="98" t="e">
        <f>MAX(BN388:BN429)</f>
        <v>#VALUE!</v>
      </c>
      <c r="BO570" s="182" t="e">
        <f>MAX(BO388,BO394,BO400,BO406,BO412,BO418,BO424)</f>
        <v>#VALUE!</v>
      </c>
      <c r="BP570" s="181" t="e">
        <f>MAX(BP388:BP429)</f>
        <v>#VALUE!</v>
      </c>
      <c r="BQ570" s="98" t="e">
        <f>MAX(BQ388:BQ429)</f>
        <v>#VALUE!</v>
      </c>
      <c r="BR570" s="98" t="e">
        <f>MAX(BR388:BR429)</f>
        <v>#VALUE!</v>
      </c>
      <c r="BS570" s="99" t="e">
        <f>MAX(BS388:BS429)</f>
        <v>#VALUE!</v>
      </c>
      <c r="BT570" s="99" t="e">
        <f>MAX(BT388:BT429)</f>
        <v>#VALUE!</v>
      </c>
      <c r="BU570" s="299">
        <f>MAX(BU388,BU394,BU400,BU406,BU412,BU418,BU424)</f>
        <v>0</v>
      </c>
      <c r="BV570" s="300">
        <f>MAX(BV388:BV429)</f>
        <v>0</v>
      </c>
      <c r="BW570" s="299">
        <f>MAX(BW388,BW394,BW400,BW406,BW412,BW418,BW424)</f>
        <v>0</v>
      </c>
      <c r="BX570" s="300">
        <f>MAX(BX388:BX429)</f>
        <v>0</v>
      </c>
    </row>
    <row r="571" spans="1:76" ht="17" customHeight="1" x14ac:dyDescent="0.35">
      <c r="V571" s="113" t="s">
        <v>119</v>
      </c>
      <c r="W571" s="169">
        <f>MIN(W388:W429)</f>
        <v>0</v>
      </c>
      <c r="X571" s="169">
        <f>MIN(X388:X429)</f>
        <v>0</v>
      </c>
      <c r="Z571" s="113"/>
      <c r="AP571" s="169">
        <f>MIN(AP388:AP429)</f>
        <v>0</v>
      </c>
      <c r="AQ571" s="169">
        <f>MIN(AQ388:AQ429)</f>
        <v>0</v>
      </c>
      <c r="AR571" s="169" t="e">
        <f>MIN(AR388:AR429)</f>
        <v>#DIV/0!</v>
      </c>
      <c r="AS571" s="169" t="e">
        <f>MIN(AS388:AS429)</f>
        <v>#DIV/0!</v>
      </c>
      <c r="AT571" s="535"/>
      <c r="AU571" s="178" t="s">
        <v>118</v>
      </c>
      <c r="AV571" s="539" t="s">
        <v>122</v>
      </c>
      <c r="AW571" s="171" t="e">
        <f>AVERAGE(AW390,AW396,AW402,AW408,AW414,AW420,AW426)</f>
        <v>#VALUE!</v>
      </c>
      <c r="AX571" s="558"/>
      <c r="AY571" s="500"/>
      <c r="AZ571" s="500"/>
      <c r="BA571" s="500"/>
      <c r="BB571" s="183"/>
      <c r="BC571" s="171" t="e">
        <f>AVERAGE(BC390,BC396,BC402,BC408,BC414,BC420,BC426)</f>
        <v>#VALUE!</v>
      </c>
      <c r="BD571" s="548"/>
      <c r="BE571" s="171" t="e">
        <f>AVERAGE(BE390,BE396,BE402,BE408,BE414,BE420,BE426)</f>
        <v>#VALUE!</v>
      </c>
      <c r="BF571" s="548"/>
      <c r="BG571" s="171" t="e">
        <f>AVERAGE(BG390,BG396,BG402,BG408,BG414,BG420,BG426)</f>
        <v>#VALUE!</v>
      </c>
      <c r="BH571" s="548"/>
      <c r="BI571" s="171" t="e">
        <f>AVERAGE(BI390,BI396,BI402,BI408,BI414,BI420,BI426)</f>
        <v>#VALUE!</v>
      </c>
      <c r="BJ571" s="548"/>
      <c r="BK571" s="171" t="e">
        <f>AVERAGE(BK390,BK396,BK402,BK408,BK414,BK420,BK426)</f>
        <v>#VALUE!</v>
      </c>
      <c r="BL571" s="548"/>
      <c r="BM571" s="171" t="e">
        <f>AVERAGE(BM390,BM396,BM402,BM408,BM414,BM420,BM426)</f>
        <v>#VALUE!</v>
      </c>
      <c r="BN571" s="548"/>
      <c r="BO571" s="174" t="e">
        <f>AVERAGE(BO390,BO396,BO402,BO408,BO414,BO420,BO426)</f>
        <v>#VALUE!</v>
      </c>
      <c r="BP571" s="499"/>
      <c r="BQ571" s="500"/>
      <c r="BR571" s="500"/>
      <c r="BS571" s="500"/>
      <c r="BT571" s="500"/>
      <c r="BU571" s="295">
        <f>SUM(BU390,BU396,BU402,BU408,BU414,BU420,BU426)</f>
        <v>0</v>
      </c>
      <c r="BV571" s="566"/>
      <c r="BW571" s="295">
        <f>SUM(BW390,BW396,BW402,BW408,BW414,BW420,BW426)</f>
        <v>0</v>
      </c>
      <c r="BX571" s="566"/>
    </row>
    <row r="572" spans="1:76" ht="17" customHeight="1" x14ac:dyDescent="0.35">
      <c r="V572" s="113" t="s">
        <v>129</v>
      </c>
      <c r="W572" s="169"/>
      <c r="X572" s="169"/>
      <c r="Z572" s="113"/>
      <c r="AP572" s="184" t="e">
        <f>AP568/W568</f>
        <v>#NUM!</v>
      </c>
      <c r="AQ572" s="184" t="e">
        <f>AQ568/X568</f>
        <v>#NUM!</v>
      </c>
      <c r="AR572" s="169"/>
      <c r="AS572" s="169"/>
      <c r="AT572" s="535"/>
      <c r="AU572" s="178" t="s">
        <v>119</v>
      </c>
      <c r="AV572" s="540"/>
      <c r="AW572" s="179" t="e">
        <f>MIN(AW390,AW396,AW402,AW408,AW414,AW420,AW426)</f>
        <v>#VALUE!</v>
      </c>
      <c r="AX572" s="559"/>
      <c r="AY572" s="502"/>
      <c r="AZ572" s="502"/>
      <c r="BA572" s="502"/>
      <c r="BB572" s="185"/>
      <c r="BC572" s="179" t="e">
        <f>MIN(BC390,BC396,BC402,BC408,BC414,BC420,BC426)</f>
        <v>#VALUE!</v>
      </c>
      <c r="BD572" s="549"/>
      <c r="BE572" s="179" t="e">
        <f>MIN(BE390,BE396,BE402,BE408,BE414,BE420,BE426)</f>
        <v>#VALUE!</v>
      </c>
      <c r="BF572" s="549"/>
      <c r="BG572" s="179" t="e">
        <f>MIN(BG390,BG396,BG402,BG408,BG414,BG420,BG426)</f>
        <v>#VALUE!</v>
      </c>
      <c r="BH572" s="549"/>
      <c r="BI572" s="179" t="e">
        <f>MIN(BI390,BI396,BI402,BI408,BI414,BI420,BI426)</f>
        <v>#VALUE!</v>
      </c>
      <c r="BJ572" s="549"/>
      <c r="BK572" s="179" t="e">
        <f>MIN(BK390,BK396,BK402,BK408,BK414,BK420,BK426)</f>
        <v>#VALUE!</v>
      </c>
      <c r="BL572" s="549"/>
      <c r="BM572" s="179" t="e">
        <f>MIN(BM390,BM396,BM402,BM408,BM414,BM420,BM426)</f>
        <v>#VALUE!</v>
      </c>
      <c r="BN572" s="549"/>
      <c r="BO572" s="180" t="e">
        <f>MIN(BO390,BO396,BO402,BO408,BO414,BO420,BO426)</f>
        <v>#VALUE!</v>
      </c>
      <c r="BP572" s="501"/>
      <c r="BQ572" s="502"/>
      <c r="BR572" s="502"/>
      <c r="BS572" s="502"/>
      <c r="BT572" s="502"/>
      <c r="BU572" s="297">
        <f>MIN(BU390,BU396,BU402,BU408,BU414,BU420,BU426)</f>
        <v>0</v>
      </c>
      <c r="BV572" s="567"/>
      <c r="BW572" s="297">
        <f>MIN(BW390,BW396,BW402,BW408,BW414,BW420,BW426)</f>
        <v>0</v>
      </c>
      <c r="BX572" s="567"/>
    </row>
    <row r="573" spans="1:76" ht="17" customHeight="1" thickBot="1" x14ac:dyDescent="0.4">
      <c r="W573" s="169"/>
      <c r="X573" s="169"/>
      <c r="Z573" s="113"/>
      <c r="AP573" s="169"/>
      <c r="AQ573" s="169"/>
      <c r="AR573" s="169"/>
      <c r="AS573" s="169"/>
      <c r="AT573" s="535"/>
      <c r="AU573" s="178" t="s">
        <v>120</v>
      </c>
      <c r="AV573" s="541"/>
      <c r="AW573" s="181" t="e">
        <f>MAX(AW390,AW396,AW402,AW408,AW414,AW420,AW426)</f>
        <v>#VALUE!</v>
      </c>
      <c r="AX573" s="559"/>
      <c r="AY573" s="502"/>
      <c r="AZ573" s="502"/>
      <c r="BA573" s="502"/>
      <c r="BB573" s="185"/>
      <c r="BC573" s="181" t="e">
        <f>MAX(BC390,BC396,BC402,BC408,BC414,BC420,BC426)</f>
        <v>#VALUE!</v>
      </c>
      <c r="BD573" s="549"/>
      <c r="BE573" s="181" t="e">
        <f>MAX(BE390,BE396,BE402,BE408,BE414,BE420,BE426)</f>
        <v>#VALUE!</v>
      </c>
      <c r="BF573" s="549"/>
      <c r="BG573" s="181" t="e">
        <f>MAX(BG390,BG396,BG402,BG408,BG414,BG420,BG426)</f>
        <v>#VALUE!</v>
      </c>
      <c r="BH573" s="549"/>
      <c r="BI573" s="181" t="e">
        <f>MAX(BI390,BI396,BI402,BI408,BI414,BI420,BI426)</f>
        <v>#VALUE!</v>
      </c>
      <c r="BJ573" s="549"/>
      <c r="BK573" s="181" t="e">
        <f>MAX(BK390,BK396,BK402,BK408,BK414,BK420,BK426)</f>
        <v>#VALUE!</v>
      </c>
      <c r="BL573" s="549"/>
      <c r="BM573" s="181" t="e">
        <f>MAX(BM390,BM396,BM402,BM408,BM414,BM420,BM426)</f>
        <v>#VALUE!</v>
      </c>
      <c r="BN573" s="549"/>
      <c r="BO573" s="182" t="e">
        <f>MAX(BO390,BO396,BO402,BO408,BO414,BO420,BO426)</f>
        <v>#VALUE!</v>
      </c>
      <c r="BP573" s="501"/>
      <c r="BQ573" s="502"/>
      <c r="BR573" s="502"/>
      <c r="BS573" s="502"/>
      <c r="BT573" s="502"/>
      <c r="BU573" s="299">
        <f>MAX(BU390,BU396,BU402,BU408,BU414,BU420,BU426)</f>
        <v>0</v>
      </c>
      <c r="BV573" s="567"/>
      <c r="BW573" s="299">
        <f>MAX(BW390,BW396,BW402,BW408,BW414,BW420,BW426)</f>
        <v>0</v>
      </c>
      <c r="BX573" s="567"/>
    </row>
    <row r="574" spans="1:76" ht="17" customHeight="1" x14ac:dyDescent="0.35">
      <c r="W574" s="169"/>
      <c r="X574" s="169"/>
      <c r="Z574" s="113"/>
      <c r="AP574" s="169"/>
      <c r="AQ574" s="169"/>
      <c r="AR574" s="169"/>
      <c r="AS574" s="169"/>
      <c r="AT574" s="535"/>
      <c r="AU574" s="186" t="s">
        <v>118</v>
      </c>
      <c r="AV574" s="542" t="s">
        <v>123</v>
      </c>
      <c r="AW574" s="187" t="e">
        <f>AVERAGE(AW392,AW398,AW404,AW410,AW416,AW422,AW428)</f>
        <v>#VALUE!</v>
      </c>
      <c r="AX574" s="559"/>
      <c r="AY574" s="502"/>
      <c r="AZ574" s="502"/>
      <c r="BA574" s="502"/>
      <c r="BB574" s="185"/>
      <c r="BC574" s="187" t="e">
        <f>AVERAGE(BC392,BC398,BC404,BC410,BC416,BC422,BC428)</f>
        <v>#VALUE!</v>
      </c>
      <c r="BD574" s="549"/>
      <c r="BE574" s="187" t="e">
        <f>AVERAGE(BE392,BE398,BE404,BE410,BE416,BE422,BE428)</f>
        <v>#VALUE!</v>
      </c>
      <c r="BF574" s="549"/>
      <c r="BG574" s="187" t="e">
        <f>AVERAGE(BG392,BG398,BG404,BG410,BG416,BG422,BG428)</f>
        <v>#VALUE!</v>
      </c>
      <c r="BH574" s="549"/>
      <c r="BI574" s="187" t="e">
        <f>AVERAGE(BI392,BI398,BI404,BI410,BI416,BI422,BI428)</f>
        <v>#VALUE!</v>
      </c>
      <c r="BJ574" s="549"/>
      <c r="BK574" s="187" t="e">
        <f>AVERAGE(BK392,BK398,BK404,BK410,BK416,BK422,BK428)</f>
        <v>#VALUE!</v>
      </c>
      <c r="BL574" s="549"/>
      <c r="BM574" s="187" t="e">
        <f>AVERAGE(BM392,BM398,BM404,BM410,BM416,BM422,BM428)</f>
        <v>#VALUE!</v>
      </c>
      <c r="BN574" s="549"/>
      <c r="BO574" s="188" t="e">
        <f>AVERAGE(BO392,BO398,BO404,BO410,BO416,BO422,BO428)</f>
        <v>#VALUE!</v>
      </c>
      <c r="BP574" s="501"/>
      <c r="BQ574" s="502"/>
      <c r="BR574" s="502"/>
      <c r="BS574" s="502"/>
      <c r="BT574" s="502"/>
      <c r="BU574" s="301">
        <f>SUM(BU392,BU398,BU404,BU410,BU416,BU422,BU428)</f>
        <v>0</v>
      </c>
      <c r="BV574" s="567"/>
      <c r="BW574" s="301">
        <f>SUM(BW392,BW398,BW404,BW410,BW416,BW422,BW428)</f>
        <v>0</v>
      </c>
      <c r="BX574" s="567"/>
    </row>
    <row r="575" spans="1:76" ht="17" customHeight="1" x14ac:dyDescent="0.35">
      <c r="W575" s="169"/>
      <c r="X575" s="169"/>
      <c r="Z575" s="113"/>
      <c r="AP575" s="169"/>
      <c r="AQ575" s="169"/>
      <c r="AR575" s="169"/>
      <c r="AS575" s="169"/>
      <c r="AT575" s="535"/>
      <c r="AU575" s="186" t="s">
        <v>119</v>
      </c>
      <c r="AV575" s="543"/>
      <c r="AW575" s="179" t="e">
        <f>MIN(AW392,AW398,AW404,AW410,AW416,AW422,AW428)</f>
        <v>#VALUE!</v>
      </c>
      <c r="AX575" s="559"/>
      <c r="AY575" s="502"/>
      <c r="AZ575" s="502"/>
      <c r="BA575" s="502"/>
      <c r="BB575" s="185"/>
      <c r="BC575" s="179" t="e">
        <f>MIN(BC392,BC398,BC404,BC410,BC416,BC422,BC428)</f>
        <v>#VALUE!</v>
      </c>
      <c r="BD575" s="549"/>
      <c r="BE575" s="179" t="e">
        <f>MIN(BE392,BE398,BE404,BE410,BE416,BE422,BE428)</f>
        <v>#VALUE!</v>
      </c>
      <c r="BF575" s="549"/>
      <c r="BG575" s="179" t="e">
        <f>MIN(BG392,BG398,BG404,BG410,BG416,BG422,BG428)</f>
        <v>#VALUE!</v>
      </c>
      <c r="BH575" s="549"/>
      <c r="BI575" s="179" t="e">
        <f>MIN(BI392,BI398,BI404,BI410,BI416,BI422,BI428)</f>
        <v>#VALUE!</v>
      </c>
      <c r="BJ575" s="549"/>
      <c r="BK575" s="179" t="e">
        <f>MIN(BK392,BK398,BK404,BK410,BK416,BK422,BK428)</f>
        <v>#VALUE!</v>
      </c>
      <c r="BL575" s="549"/>
      <c r="BM575" s="179" t="e">
        <f>MIN(BM392,BM398,BM404,BM410,BM416,BM422,BM428)</f>
        <v>#VALUE!</v>
      </c>
      <c r="BN575" s="549"/>
      <c r="BO575" s="180" t="e">
        <f>MIN(BO392,BO398,BO404,BO410,BO416,BO422,BO428)</f>
        <v>#VALUE!</v>
      </c>
      <c r="BP575" s="501"/>
      <c r="BQ575" s="502"/>
      <c r="BR575" s="502"/>
      <c r="BS575" s="502"/>
      <c r="BT575" s="502"/>
      <c r="BU575" s="297">
        <f>MIN(BU392,BU398,BU404,BU410,BU416,BU422,BU428)</f>
        <v>0</v>
      </c>
      <c r="BV575" s="567"/>
      <c r="BW575" s="297">
        <f>MIN(BW392,BW398,BW404,BW410,BW416,BW422,BW428)</f>
        <v>0</v>
      </c>
      <c r="BX575" s="567"/>
    </row>
    <row r="576" spans="1:76" ht="17" customHeight="1" thickBot="1" x14ac:dyDescent="0.4">
      <c r="E576" s="133"/>
      <c r="F576" s="169">
        <f>COUNTIFS(F430:F501,"&lt;&gt;",F430:F501,"&lt;&gt;0")</f>
        <v>72</v>
      </c>
      <c r="G576" s="169">
        <f>COUNTIFS(G430:G501,"&lt;&gt;",G430:G501,"&lt;&gt;0")</f>
        <v>0</v>
      </c>
      <c r="H576" s="115"/>
      <c r="I576" s="115"/>
      <c r="J576" s="115"/>
      <c r="K576" s="115"/>
      <c r="L576" s="115"/>
      <c r="M576" s="115"/>
      <c r="N576" s="115"/>
      <c r="O576" s="115"/>
      <c r="P576" s="115"/>
      <c r="Q576" s="115"/>
      <c r="R576" s="115"/>
      <c r="S576" s="115"/>
      <c r="T576" s="115"/>
      <c r="U576" s="115"/>
      <c r="V576" s="115"/>
      <c r="W576" s="192"/>
      <c r="X576" s="192"/>
      <c r="Y576" s="133"/>
      <c r="Z576" s="169">
        <f>COUNTIFS(Z430:Z501,"&lt;&gt;",Z430:Z501,"&lt;&gt;0")</f>
        <v>0</v>
      </c>
      <c r="AA576" s="133"/>
      <c r="AB576" s="133"/>
      <c r="AC576" s="133"/>
      <c r="AD576" s="133"/>
      <c r="AE576" s="133"/>
      <c r="AF576" s="133"/>
      <c r="AG576" s="133"/>
      <c r="AH576" s="133"/>
      <c r="AI576" s="133"/>
      <c r="AJ576" s="133"/>
      <c r="AK576" s="133"/>
      <c r="AL576" s="133"/>
      <c r="AM576" s="133"/>
      <c r="AN576" s="133"/>
      <c r="AO576" s="133"/>
      <c r="AP576" s="192"/>
      <c r="AQ576" s="192"/>
      <c r="AR576" s="112">
        <f>Z576/F576</f>
        <v>0</v>
      </c>
      <c r="AS576" s="192"/>
      <c r="AT576" s="551"/>
      <c r="AU576" s="189" t="s">
        <v>120</v>
      </c>
      <c r="AV576" s="544"/>
      <c r="AW576" s="181" t="e">
        <f>MAX(AW392,AW398,AW404,AW410,AW416,AW422,AW428)</f>
        <v>#VALUE!</v>
      </c>
      <c r="AX576" s="560"/>
      <c r="AY576" s="504"/>
      <c r="AZ576" s="504"/>
      <c r="BA576" s="504"/>
      <c r="BB576" s="190"/>
      <c r="BC576" s="181" t="e">
        <f>MAX(BC392,BC398,BC404,BC410,BC416,BC422,BC428)</f>
        <v>#VALUE!</v>
      </c>
      <c r="BD576" s="550"/>
      <c r="BE576" s="181" t="e">
        <f>MAX(BE392,BE398,BE404,BE410,BE416,BE422,BE428)</f>
        <v>#VALUE!</v>
      </c>
      <c r="BF576" s="550"/>
      <c r="BG576" s="181" t="e">
        <f>MAX(BG392,BG398,BG404,BG410,BG416,BG422,BG428)</f>
        <v>#VALUE!</v>
      </c>
      <c r="BH576" s="550"/>
      <c r="BI576" s="181" t="e">
        <f>MAX(BI392,BI398,BI404,BI410,BI416,BI422,BI428)</f>
        <v>#VALUE!</v>
      </c>
      <c r="BJ576" s="550"/>
      <c r="BK576" s="181" t="e">
        <f>MAX(BK392,BK398,BK404,BK410,BK416,BK422,BK428)</f>
        <v>#VALUE!</v>
      </c>
      <c r="BL576" s="550"/>
      <c r="BM576" s="181" t="e">
        <f>MAX(BM392,BM398,BM404,BM410,BM416,BM422,BM428)</f>
        <v>#VALUE!</v>
      </c>
      <c r="BN576" s="550"/>
      <c r="BO576" s="182" t="e">
        <f>MAX(BO392,BO398,BO404,BO410,BO416,BO422,BO428)</f>
        <v>#VALUE!</v>
      </c>
      <c r="BP576" s="503"/>
      <c r="BQ576" s="504"/>
      <c r="BR576" s="504"/>
      <c r="BS576" s="504"/>
      <c r="BT576" s="504"/>
      <c r="BU576" s="299">
        <f>MAX(BU392,BU398,BU404,BU410,BU416,BU422,BU428)</f>
        <v>0</v>
      </c>
      <c r="BV576" s="568"/>
      <c r="BW576" s="299">
        <f>MAX(BW392,BW398,BW404,BW410,BW416,BW422,BW428)</f>
        <v>0</v>
      </c>
      <c r="BX576" s="568"/>
    </row>
    <row r="577" spans="1:76" ht="17" customHeight="1" x14ac:dyDescent="0.35">
      <c r="C577" s="112" t="s">
        <v>311</v>
      </c>
      <c r="V577" s="113" t="s">
        <v>127</v>
      </c>
      <c r="W577" s="169" t="e">
        <f>GEOMEAN(W430:W501)</f>
        <v>#NUM!</v>
      </c>
      <c r="X577" s="169" t="e">
        <f>GEOMEAN(X430:X501)</f>
        <v>#NUM!</v>
      </c>
      <c r="AP577" s="169" t="e">
        <f>GEOMEAN(AP430:AP501)</f>
        <v>#NUM!</v>
      </c>
      <c r="AQ577" s="169" t="e">
        <f>GEOMEAN(AQ430:AQ501)</f>
        <v>#NUM!</v>
      </c>
      <c r="AR577" s="169" t="e">
        <f>GEOMEAN(AR430:AR501)</f>
        <v>#DIV/0!</v>
      </c>
      <c r="AS577" s="169" t="e">
        <f>GEOMEAN(AS430:AS501)</f>
        <v>#DIV/0!</v>
      </c>
      <c r="AT577" s="535" t="str">
        <f>C577</f>
        <v>Class E</v>
      </c>
      <c r="AU577" s="170" t="s">
        <v>118</v>
      </c>
      <c r="AV577" s="536" t="s">
        <v>121</v>
      </c>
      <c r="AW577" s="171" t="e">
        <f>AVERAGE(AW430,AW436,AW442,AW448,AW454,AW460,AW466,AW472,AW478,AW484,AW490,AW496)</f>
        <v>#VALUE!</v>
      </c>
      <c r="AX577" s="172" t="e">
        <f>AVERAGE(AX430:AX501)</f>
        <v>#VALUE!</v>
      </c>
      <c r="AY577" s="172" t="e">
        <f>AVERAGE(AY430:AY501)</f>
        <v>#VALUE!</v>
      </c>
      <c r="AZ577" s="172" t="e">
        <f>AVERAGE(AZ430:AZ501)</f>
        <v>#VALUE!</v>
      </c>
      <c r="BA577" s="172" t="e">
        <f>AVERAGE(BA430:BA501)</f>
        <v>#VALUE!</v>
      </c>
      <c r="BB577" s="172" t="e">
        <f>AVERAGE(BB430:BB501)</f>
        <v>#VALUE!</v>
      </c>
      <c r="BC577" s="171" t="e">
        <f>AVERAGE(BC430,BC436,BC442,BC448,BC454,BC460,BC466,BC472,BC478,BC484,BC490,BC496)</f>
        <v>#VALUE!</v>
      </c>
      <c r="BD577" s="172" t="e">
        <f>AVERAGE(BD430:BD501)</f>
        <v>#VALUE!</v>
      </c>
      <c r="BE577" s="171" t="e">
        <f>AVERAGE(BE430,BE436,BE442,BE448,BE454,BE460,BE466,BE472,BE478,BE484,BE490,BE496)</f>
        <v>#VALUE!</v>
      </c>
      <c r="BF577" s="172" t="e">
        <f>AVERAGE(BF430:BF501)</f>
        <v>#VALUE!</v>
      </c>
      <c r="BG577" s="171" t="e">
        <f>AVERAGE(BG430,BG436,BG442,BG448,BG454,BG460,BG466,BG472,BG478,BG484,BG490,BG496)</f>
        <v>#VALUE!</v>
      </c>
      <c r="BH577" s="173" t="e">
        <f>AVERAGE(BH430:BH501)</f>
        <v>#VALUE!</v>
      </c>
      <c r="BI577" s="171" t="e">
        <f>AVERAGE(BI430,BI436,BI442,BI448,BI454,BI460,BI466,BI472,BI478,BI484,BI490,BI496)</f>
        <v>#VALUE!</v>
      </c>
      <c r="BJ577" s="173" t="e">
        <f>AVERAGE(BJ430:BJ501)</f>
        <v>#VALUE!</v>
      </c>
      <c r="BK577" s="171" t="e">
        <f>AVERAGE(BK430,BK436,BK442,BK448,BK454,BK460,BK466,BK472,BK478,BK484,BK490,BK496)</f>
        <v>#VALUE!</v>
      </c>
      <c r="BL577" s="172" t="e">
        <f>AVERAGE(BL430:BL501)</f>
        <v>#VALUE!</v>
      </c>
      <c r="BM577" s="171" t="e">
        <f>AVERAGE(BM430,BM436,BM442,BM448,BM454,BM460,BM466,BM472,BM478,BM484,BM490,BM496)</f>
        <v>#VALUE!</v>
      </c>
      <c r="BN577" s="172" t="e">
        <f>AVERAGE(BN430:BN501)</f>
        <v>#VALUE!</v>
      </c>
      <c r="BO577" s="171" t="e">
        <f>AVERAGE(BO430,BO436,BO442,BO448,BO454,BO460,BO466,BO472,BO478,BO484,BO490,BO496)</f>
        <v>#VALUE!</v>
      </c>
      <c r="BP577" s="379" t="e">
        <f>AVERAGE(BP430:BP501)</f>
        <v>#VALUE!</v>
      </c>
      <c r="BQ577" s="378" t="e">
        <f>AVERAGE(BQ430:BQ501)</f>
        <v>#VALUE!</v>
      </c>
      <c r="BR577" s="378" t="e">
        <f>AVERAGE(BR430:BR501)</f>
        <v>#VALUE!</v>
      </c>
      <c r="BS577" s="377" t="e">
        <f>AVERAGE(BS430:BS501)</f>
        <v>#VALUE!</v>
      </c>
      <c r="BT577" s="377" t="e">
        <f>AVERAGE(BT430:BT501)</f>
        <v>#VALUE!</v>
      </c>
      <c r="BU577" s="295">
        <f>SUM(BU430,BU436,BU442,BU448,BU454,BU460,BU466,BU472,BU478,BU484,BU490,BU496)</f>
        <v>0</v>
      </c>
      <c r="BV577" s="296">
        <f>SUM(BV430:BV501)</f>
        <v>0</v>
      </c>
      <c r="BW577" s="295">
        <f>SUM(BW430,BW436,BW442,BW448,BW454,BW460,BW466,BW472,BW478,BW484,BW490,BW496)</f>
        <v>0</v>
      </c>
      <c r="BX577" s="296">
        <f>SUM(BX430:BX501)</f>
        <v>0</v>
      </c>
    </row>
    <row r="578" spans="1:76" ht="17" customHeight="1" x14ac:dyDescent="0.35">
      <c r="V578" s="113" t="s">
        <v>128</v>
      </c>
      <c r="W578" s="169">
        <f>SUM(W430:W501)</f>
        <v>0</v>
      </c>
      <c r="X578" s="169">
        <f>SUM(X430:X501)</f>
        <v>0</v>
      </c>
      <c r="Z578" s="113"/>
      <c r="AP578" s="169">
        <f>SUM(AP430:AP501)</f>
        <v>0</v>
      </c>
      <c r="AQ578" s="169">
        <f>SUM(AQ430:AQ501)</f>
        <v>0</v>
      </c>
      <c r="AR578" s="169" t="e">
        <f>SUM(AR430:AR501)</f>
        <v>#DIV/0!</v>
      </c>
      <c r="AS578" s="169" t="e">
        <f>SUM(AS430:AS501)</f>
        <v>#DIV/0!</v>
      </c>
      <c r="AT578" s="535"/>
      <c r="AU578" s="178" t="s">
        <v>119</v>
      </c>
      <c r="AV578" s="537"/>
      <c r="AW578" s="372" t="e">
        <f>MIN(AW430,AW436,AW442,AW448,AW454,AW460,AW466,AW472,AW478,AW484,AW490,AW496)</f>
        <v>#VALUE!</v>
      </c>
      <c r="AX578" s="361" t="e">
        <f>MIN(AX430:AX501)</f>
        <v>#VALUE!</v>
      </c>
      <c r="AY578" s="361" t="e">
        <f>MIN(AY430:AY501)</f>
        <v>#VALUE!</v>
      </c>
      <c r="AZ578" s="361" t="e">
        <f>MIN(AZ430:AZ501)</f>
        <v>#VALUE!</v>
      </c>
      <c r="BA578" s="361" t="e">
        <f>MIN(BA430:BA501)</f>
        <v>#VALUE!</v>
      </c>
      <c r="BB578" s="361" t="e">
        <f>MIN(BB430:BB501)</f>
        <v>#VALUE!</v>
      </c>
      <c r="BC578" s="372" t="e">
        <f>MIN(BC430,BC436,BC442,BC448,BC454,BC460,BC466,BC472,BC478,BC484,BC490,BC496)</f>
        <v>#VALUE!</v>
      </c>
      <c r="BD578" s="361" t="e">
        <f>MIN(BD430:BD501)</f>
        <v>#VALUE!</v>
      </c>
      <c r="BE578" s="372" t="e">
        <f>MIN(BE430,BE436,BE442,BE448,BE454,BE460,BE466,BE472,BE478,BE484,BE490,BE496)</f>
        <v>#VALUE!</v>
      </c>
      <c r="BF578" s="361" t="e">
        <f>MIN(BF430:BF501)</f>
        <v>#VALUE!</v>
      </c>
      <c r="BG578" s="372" t="e">
        <f>MIN(BG430,BG436,BG442,BG448,BG454,BG460,BG466,BG472,BG478,BG484,BG490,BG496)</f>
        <v>#VALUE!</v>
      </c>
      <c r="BH578" s="369" t="e">
        <f>MIN(BH430:BH501)</f>
        <v>#VALUE!</v>
      </c>
      <c r="BI578" s="372" t="e">
        <f>MIN(BI430,BI436,BI442,BI448,BI454,BI460,BI466,BI472,BI478,BI484,BI490,BI496)</f>
        <v>#VALUE!</v>
      </c>
      <c r="BJ578" s="369" t="e">
        <f>MIN(BJ430:BJ501)</f>
        <v>#VALUE!</v>
      </c>
      <c r="BK578" s="372" t="e">
        <f>MIN(BK430,BK436,BK442,BK448,BK454,BK460,BK466,BK472,BK478,BK484,BK490,BK496)</f>
        <v>#VALUE!</v>
      </c>
      <c r="BL578" s="361" t="e">
        <f>MIN(BL430:BL501)</f>
        <v>#VALUE!</v>
      </c>
      <c r="BM578" s="372" t="e">
        <f>MIN(BM430,BM436,BM442,BM448,BM454,BM460,BM466,BM472,BM478,BM484,BM490,BM496)</f>
        <v>#VALUE!</v>
      </c>
      <c r="BN578" s="361" t="e">
        <f>MIN(BN430:BN501)</f>
        <v>#VALUE!</v>
      </c>
      <c r="BO578" s="372" t="e">
        <f>MIN(BO430,BO436,BO442,BO448,BO454,BO460,BO466,BO472,BO478,BO484,BO490,BO496)</f>
        <v>#VALUE!</v>
      </c>
      <c r="BP578" s="372" t="e">
        <f>MIN(BP430:BP501)</f>
        <v>#VALUE!</v>
      </c>
      <c r="BQ578" s="361" t="e">
        <f>MIN(BQ430:BQ501)</f>
        <v>#VALUE!</v>
      </c>
      <c r="BR578" s="361" t="e">
        <f>MIN(BR430:BR501)</f>
        <v>#VALUE!</v>
      </c>
      <c r="BS578" s="369" t="e">
        <f>MIN(BS430:BS501)</f>
        <v>#VALUE!</v>
      </c>
      <c r="BT578" s="369" t="e">
        <f>MIN(BT430:BT501)</f>
        <v>#VALUE!</v>
      </c>
      <c r="BU578" s="297">
        <f>MIN(BU430,BU436,BU442,BU448,BU454,BU460,BU466,BU472,BU478,BU484,BU490,BU496)</f>
        <v>0</v>
      </c>
      <c r="BV578" s="359">
        <f>MIN(BV430:BV501)</f>
        <v>0</v>
      </c>
      <c r="BW578" s="297">
        <f>MIN(BW430,BW436,BW442,BW448,BW454,BW460,BW466,BW472,BW478,BW484,BW490,BW496)</f>
        <v>0</v>
      </c>
      <c r="BX578" s="359">
        <f>MIN(BX430:BX501)</f>
        <v>0</v>
      </c>
    </row>
    <row r="579" spans="1:76" ht="17" customHeight="1" thickBot="1" x14ac:dyDescent="0.4">
      <c r="V579" s="113" t="s">
        <v>120</v>
      </c>
      <c r="W579" s="169">
        <f>MAX(W430:W501)</f>
        <v>0</v>
      </c>
      <c r="X579" s="169">
        <f>MAX(X430:X501)</f>
        <v>0</v>
      </c>
      <c r="Z579" s="113"/>
      <c r="AP579" s="169">
        <f>MAX(AP430:AP501)</f>
        <v>0</v>
      </c>
      <c r="AQ579" s="169">
        <f>MAX(AQ430:AQ501)</f>
        <v>0</v>
      </c>
      <c r="AR579" s="169" t="e">
        <f>MAX(AR430:AR501)</f>
        <v>#DIV/0!</v>
      </c>
      <c r="AS579" s="169" t="e">
        <f>MAX(AS430:AS501)</f>
        <v>#DIV/0!</v>
      </c>
      <c r="AT579" s="535"/>
      <c r="AU579" s="178" t="s">
        <v>120</v>
      </c>
      <c r="AV579" s="538"/>
      <c r="AW579" s="373" t="e">
        <f>MAX(AW430,AW436,AW442,AW448,AW454,AW460,AW466,AW472,AW478,AW484,AW490,AW496)</f>
        <v>#VALUE!</v>
      </c>
      <c r="AX579" s="362" t="e">
        <f>MAX(AX430:AX501)</f>
        <v>#VALUE!</v>
      </c>
      <c r="AY579" s="362" t="e">
        <f>MAX(AY430:AY501)</f>
        <v>#VALUE!</v>
      </c>
      <c r="AZ579" s="362" t="e">
        <f>MAX(AZ430:AZ501)</f>
        <v>#VALUE!</v>
      </c>
      <c r="BA579" s="362" t="e">
        <f>MAX(BA430:BA501)</f>
        <v>#VALUE!</v>
      </c>
      <c r="BB579" s="362" t="e">
        <f>MAX(BB430:BB501)</f>
        <v>#VALUE!</v>
      </c>
      <c r="BC579" s="373" t="e">
        <f>MAX(BC430,BC436,BC442,BC448,BC454,BC460,BC466,BC472,BC478,BC484,BC490,BC496)</f>
        <v>#VALUE!</v>
      </c>
      <c r="BD579" s="362" t="e">
        <f>MAX(BD430:BD501)</f>
        <v>#VALUE!</v>
      </c>
      <c r="BE579" s="373" t="e">
        <f>MAX(BE430,BE436,BE442,BE448,BE454,BE460,BE466,BE472,BE478,BE484,BE490,BE496)</f>
        <v>#VALUE!</v>
      </c>
      <c r="BF579" s="362" t="e">
        <f>MAX(BF430:BF501)</f>
        <v>#VALUE!</v>
      </c>
      <c r="BG579" s="373" t="e">
        <f>MAX(BG430,BG436,BG442,BG448,BG454,BG460,BG466,BG472,BG478,BG484,BG490,BG496)</f>
        <v>#VALUE!</v>
      </c>
      <c r="BH579" s="370" t="e">
        <f>MAX(BH430:BH501)</f>
        <v>#VALUE!</v>
      </c>
      <c r="BI579" s="373" t="e">
        <f>MAX(BI430,BI436,BI442,BI448,BI454,BI460,BI466,BI472,BI478,BI484,BI490,BI496)</f>
        <v>#VALUE!</v>
      </c>
      <c r="BJ579" s="370" t="e">
        <f>MAX(BJ430:BJ501)</f>
        <v>#VALUE!</v>
      </c>
      <c r="BK579" s="373" t="e">
        <f>MAX(BK430,BK436,BK442,BK448,BK454,BK460,BK466,BK472,BK478,BK484,BK490,BK496)</f>
        <v>#VALUE!</v>
      </c>
      <c r="BL579" s="362" t="e">
        <f>MAX(BL430:BL501)</f>
        <v>#VALUE!</v>
      </c>
      <c r="BM579" s="373" t="e">
        <f>MAX(BM430,BM436,BM442,BM448,BM454,BM460,BM466,BM472,BM478,BM484,BM490,BM496)</f>
        <v>#VALUE!</v>
      </c>
      <c r="BN579" s="362" t="e">
        <f>MAX(BN430:BN501)</f>
        <v>#VALUE!</v>
      </c>
      <c r="BO579" s="373" t="e">
        <f>MAX(BO430,BO436,BO442,BO448,BO454,BO460,BO466,BO472,BO478,BO484,BO490,BO496)</f>
        <v>#VALUE!</v>
      </c>
      <c r="BP579" s="373" t="e">
        <f>MAX(BP430:BP501)</f>
        <v>#VALUE!</v>
      </c>
      <c r="BQ579" s="362" t="e">
        <f>MAX(BQ430:BQ501)</f>
        <v>#VALUE!</v>
      </c>
      <c r="BR579" s="362" t="e">
        <f>MAX(BR430:BR501)</f>
        <v>#VALUE!</v>
      </c>
      <c r="BS579" s="370" t="e">
        <f>MAX(BS430:BS501)</f>
        <v>#VALUE!</v>
      </c>
      <c r="BT579" s="370" t="e">
        <f>MAX(BT430:BT501)</f>
        <v>#VALUE!</v>
      </c>
      <c r="BU579" s="299">
        <f>MAX(BU430,BU436,BU442,BU448,BU454,BU460,BU466,BU472,BU478,BU484,BU490,BU496)</f>
        <v>0</v>
      </c>
      <c r="BV579" s="360">
        <f>MAX(BV430:BV501)</f>
        <v>0</v>
      </c>
      <c r="BW579" s="299">
        <f>MAX(BW430,BW436,BW442,BW448,BW454,BW460,BW466,BW472,BW478,BW484,BW490,BW496)</f>
        <v>0</v>
      </c>
      <c r="BX579" s="360">
        <f>MAX(BX430:BX501)</f>
        <v>0</v>
      </c>
    </row>
    <row r="580" spans="1:76" ht="17" customHeight="1" x14ac:dyDescent="0.35">
      <c r="V580" s="113" t="s">
        <v>119</v>
      </c>
      <c r="W580" s="169">
        <f>MIN(W430:W501)</f>
        <v>0</v>
      </c>
      <c r="X580" s="169">
        <f>MIN(X430:X501)</f>
        <v>0</v>
      </c>
      <c r="Z580" s="113"/>
      <c r="AP580" s="169">
        <f>MIN(AP430:AP501)</f>
        <v>0</v>
      </c>
      <c r="AQ580" s="169">
        <f>MIN(AQ430:AQ501)</f>
        <v>0</v>
      </c>
      <c r="AR580" s="169" t="e">
        <f>MIN(AR430:AR501)</f>
        <v>#DIV/0!</v>
      </c>
      <c r="AS580" s="169" t="e">
        <f>MIN(AS430:AS501)</f>
        <v>#DIV/0!</v>
      </c>
      <c r="AT580" s="535"/>
      <c r="AU580" s="178" t="s">
        <v>118</v>
      </c>
      <c r="AV580" s="539" t="s">
        <v>122</v>
      </c>
      <c r="AW580" s="171" t="e">
        <f>AVERAGE(AW432,AW438,AW444,AW450,AW456,AW462,AW468,AW474,AW480,AW486,AW492,AW498)</f>
        <v>#VALUE!</v>
      </c>
      <c r="AX580" s="558"/>
      <c r="AY580" s="500"/>
      <c r="AZ580" s="500"/>
      <c r="BA580" s="500"/>
      <c r="BB580" s="364"/>
      <c r="BC580" s="171" t="e">
        <f>AVERAGE(BC432,BC438,BC444,BC450,BC456,BC462,BC468,BC474,BC480,BC486,BC492,BC498)</f>
        <v>#VALUE!</v>
      </c>
      <c r="BD580" s="548"/>
      <c r="BE580" s="171" t="e">
        <f>AVERAGE(BE432,BE438,BE444,BE450,BE456,BE462,BE468,BE474,BE480,BE486,BE492,BE498)</f>
        <v>#VALUE!</v>
      </c>
      <c r="BF580" s="548"/>
      <c r="BG580" s="171" t="e">
        <f>AVERAGE(BG432,BG438,BG444,BG450,BG456,BG462,BG468,BG474,BG480,BG486,BG492,BG498)</f>
        <v>#VALUE!</v>
      </c>
      <c r="BH580" s="548"/>
      <c r="BI580" s="171" t="e">
        <f>AVERAGE(BI432,BI438,BI444,BI450,BI456,BI462,BI468,BI474,BI480,BI486,BI492,BI498)</f>
        <v>#VALUE!</v>
      </c>
      <c r="BJ580" s="548"/>
      <c r="BK580" s="171" t="e">
        <f>AVERAGE(BK432,BK438,BK444,BK450,BK456,BK462,BK468,BK474,BK480,BK486,BK492,BK498)</f>
        <v>#VALUE!</v>
      </c>
      <c r="BL580" s="548"/>
      <c r="BM580" s="171" t="e">
        <f>AVERAGE(BM432,BM438,BM444,BM450,BM456,BM462,BM468,BM474,BM480,BM486,BM492,BM498)</f>
        <v>#VALUE!</v>
      </c>
      <c r="BN580" s="548"/>
      <c r="BO580" s="171" t="e">
        <f>AVERAGE(BO432,BO438,BO444,BO450,BO456,BO462,BO468,BO474,BO480,BO486,BO492,BO498)</f>
        <v>#VALUE!</v>
      </c>
      <c r="BP580" s="499"/>
      <c r="BQ580" s="500"/>
      <c r="BR580" s="500"/>
      <c r="BS580" s="500"/>
      <c r="BT580" s="500"/>
      <c r="BU580" s="295">
        <f>SUM(BU433,BU439,BU445,BU451,BU457,BU463,BU469,BU475,BU481,BU487,BU493,BU499)</f>
        <v>0</v>
      </c>
      <c r="BV580" s="566"/>
      <c r="BW580" s="295">
        <f>SUM(BW433,BW439,BW445,BW451,BW457,BW463,BW469,BW475,BW481,BW487,BW493,BW499)</f>
        <v>0</v>
      </c>
      <c r="BX580" s="566"/>
    </row>
    <row r="581" spans="1:76" ht="17" customHeight="1" x14ac:dyDescent="0.35">
      <c r="V581" s="113" t="s">
        <v>129</v>
      </c>
      <c r="W581" s="169"/>
      <c r="X581" s="169"/>
      <c r="Z581" s="113"/>
      <c r="AP581" s="184" t="e">
        <f>AP577/W577</f>
        <v>#NUM!</v>
      </c>
      <c r="AQ581" s="184" t="e">
        <f>AQ577/X577</f>
        <v>#NUM!</v>
      </c>
      <c r="AR581" s="169"/>
      <c r="AS581" s="169"/>
      <c r="AT581" s="535"/>
      <c r="AU581" s="178" t="s">
        <v>119</v>
      </c>
      <c r="AV581" s="540"/>
      <c r="AW581" s="372" t="e">
        <f>MIN(AW432,AW438,AW444,AW450,AW456,AW462,AW468,AW474,AW480,AW486,AW492,AW498)</f>
        <v>#VALUE!</v>
      </c>
      <c r="AX581" s="559"/>
      <c r="AY581" s="502"/>
      <c r="AZ581" s="502"/>
      <c r="BA581" s="502"/>
      <c r="BB581" s="366"/>
      <c r="BC581" s="372" t="e">
        <f>MIN(BC432,BC438,BC444,BC450,BC456,BC462,BC468,BC474,BC480,BC486,BC492,BC498)</f>
        <v>#VALUE!</v>
      </c>
      <c r="BD581" s="549"/>
      <c r="BE581" s="372" t="e">
        <f>MIN(BE432,BE438,BE444,BE450,BE456,BE462,BE468,BE474,BE480,BE486,BE492,BE498)</f>
        <v>#VALUE!</v>
      </c>
      <c r="BF581" s="549"/>
      <c r="BG581" s="372" t="e">
        <f>MIN(BG432,BG438,BG444,BG450,BG456,BG462,BG468,BG474,BG480,BG486,BG492,BG498)</f>
        <v>#VALUE!</v>
      </c>
      <c r="BH581" s="549"/>
      <c r="BI581" s="372" t="e">
        <f>MIN(BI432,BI438,BI444,BI450,BI456,BI462,BI468,BI474,BI480,BI486,BI492,BI498)</f>
        <v>#VALUE!</v>
      </c>
      <c r="BJ581" s="549"/>
      <c r="BK581" s="372" t="e">
        <f>MIN(BK432,BK438,BK444,BK450,BK456,BK462,BK468,BK474,BK480,BK486,BK492,BK498)</f>
        <v>#VALUE!</v>
      </c>
      <c r="BL581" s="549"/>
      <c r="BM581" s="372" t="e">
        <f>MIN(BM432,BM438,BM444,BM450,BM456,BM462,BM468,BM474,BM480,BM486,BM492,BM498)</f>
        <v>#VALUE!</v>
      </c>
      <c r="BN581" s="549"/>
      <c r="BO581" s="372" t="e">
        <f>MIN(BO432,BO438,BO444,BO450,BO456,BO462,BO468,BO474,BO480,BO486,BO492,BO498)</f>
        <v>#VALUE!</v>
      </c>
      <c r="BP581" s="501"/>
      <c r="BQ581" s="502"/>
      <c r="BR581" s="502"/>
      <c r="BS581" s="502"/>
      <c r="BT581" s="502"/>
      <c r="BU581" s="297">
        <f>MIN(BU433,BU439,BU445,BU451,BU457,BU463,BU469,BU475,BU481,BU487,BU493,BU499)</f>
        <v>0</v>
      </c>
      <c r="BV581" s="567"/>
      <c r="BW581" s="297">
        <f>MIN(BW433,BW439,BW445,BW451,BW457,BW463,BW469,BW475,BW481,BW487,BW493,BW499)</f>
        <v>0</v>
      </c>
      <c r="BX581" s="567"/>
    </row>
    <row r="582" spans="1:76" ht="17" customHeight="1" thickBot="1" x14ac:dyDescent="0.4">
      <c r="W582" s="169"/>
      <c r="X582" s="169"/>
      <c r="Z582" s="113"/>
      <c r="AP582" s="169"/>
      <c r="AQ582" s="169"/>
      <c r="AR582" s="169"/>
      <c r="AS582" s="169"/>
      <c r="AT582" s="535"/>
      <c r="AU582" s="178" t="s">
        <v>120</v>
      </c>
      <c r="AV582" s="541"/>
      <c r="AW582" s="373" t="e">
        <f>MAX(AW432,AW438,AW444,AW450,AW456,AW462,AW468,AW474,AW480,AW486,AW492,AW498)</f>
        <v>#VALUE!</v>
      </c>
      <c r="AX582" s="559"/>
      <c r="AY582" s="502"/>
      <c r="AZ582" s="502"/>
      <c r="BA582" s="502"/>
      <c r="BB582" s="366"/>
      <c r="BC582" s="373" t="e">
        <f>MAX(BC432,BC438,BC444,BC450,BC456,BC462,BC468,BC474,BC480,BC486,BC492,BC498)</f>
        <v>#VALUE!</v>
      </c>
      <c r="BD582" s="549"/>
      <c r="BE582" s="373" t="e">
        <f>MAX(BE432,BE438,BE444,BE450,BE456,BE462,BE468,BE474,BE480,BE486,BE492,BE498)</f>
        <v>#VALUE!</v>
      </c>
      <c r="BF582" s="549"/>
      <c r="BG582" s="373" t="e">
        <f>MAX(BG432,BG438,BG444,BG450,BG456,BG462,BG468,BG474,BG480,BG486,BG492,BG498)</f>
        <v>#VALUE!</v>
      </c>
      <c r="BH582" s="549"/>
      <c r="BI582" s="373" t="e">
        <f>MAX(BI432,BI438,BI444,BI450,BI456,BI462,BI468,BI474,BI480,BI486,BI492,BI498)</f>
        <v>#VALUE!</v>
      </c>
      <c r="BJ582" s="549"/>
      <c r="BK582" s="373" t="e">
        <f>MAX(BK432,BK438,BK444,BK450,BK456,BK462,BK468,BK474,BK480,BK486,BK492,BK498)</f>
        <v>#VALUE!</v>
      </c>
      <c r="BL582" s="549"/>
      <c r="BM582" s="373" t="e">
        <f>MAX(BM432,BM438,BM444,BM450,BM456,BM462,BM468,BM474,BM480,BM486,BM492,BM498)</f>
        <v>#VALUE!</v>
      </c>
      <c r="BN582" s="549"/>
      <c r="BO582" s="373" t="e">
        <f>MAX(BO432,BO438,BO444,BO450,BO456,BO462,BO468,BO474,BO480,BO486,BO492,BO498)</f>
        <v>#VALUE!</v>
      </c>
      <c r="BP582" s="501"/>
      <c r="BQ582" s="502"/>
      <c r="BR582" s="502"/>
      <c r="BS582" s="502"/>
      <c r="BT582" s="502"/>
      <c r="BU582" s="299">
        <f>MAX(BU433,BU439,BU445,BU451,BU457,BU463,BU469,BU475,BU481,BU487,BU493,BU499)</f>
        <v>0</v>
      </c>
      <c r="BV582" s="567"/>
      <c r="BW582" s="299">
        <f>MAX(BW433,BW439,BW445,BW451,BW457,BW463,BW469,BW475,BW481,BW487,BW493,BW499)</f>
        <v>0</v>
      </c>
      <c r="BX582" s="567"/>
    </row>
    <row r="583" spans="1:76" ht="17" customHeight="1" x14ac:dyDescent="0.35">
      <c r="W583" s="169"/>
      <c r="X583" s="169"/>
      <c r="Z583" s="113"/>
      <c r="AP583" s="169"/>
      <c r="AQ583" s="169"/>
      <c r="AR583" s="169"/>
      <c r="AS583" s="169"/>
      <c r="AT583" s="535"/>
      <c r="AU583" s="186" t="s">
        <v>118</v>
      </c>
      <c r="AV583" s="542" t="s">
        <v>123</v>
      </c>
      <c r="AW583" s="371" t="e">
        <f>AVERAGE(AW434,AW440,AW446,AW452,AW458,AW464,AW470,AW476,AW482,AW488,AW494,AW500)</f>
        <v>#VALUE!</v>
      </c>
      <c r="AX583" s="559"/>
      <c r="AY583" s="502"/>
      <c r="AZ583" s="502"/>
      <c r="BA583" s="502"/>
      <c r="BB583" s="366"/>
      <c r="BC583" s="371" t="e">
        <f>AVERAGE(BC434,BC440,BC446,BC452,BC458,BC464,BC470,BC476,BC482,BC488,BC494,BC500)</f>
        <v>#VALUE!</v>
      </c>
      <c r="BD583" s="549"/>
      <c r="BE583" s="371" t="e">
        <f>AVERAGE(BE434,BE440,BE446,BE452,BE458,BE464,BE470,BE476,BE482,BE488,BE494,BE500)</f>
        <v>#VALUE!</v>
      </c>
      <c r="BF583" s="549"/>
      <c r="BG583" s="371" t="e">
        <f>AVERAGE(BG434,BG440,BG446,BG452,BG458,BG464,BG470,BG476,BG482,BG488,BG494,BG500)</f>
        <v>#VALUE!</v>
      </c>
      <c r="BH583" s="549"/>
      <c r="BI583" s="371" t="e">
        <f>AVERAGE(BI434,BI440,BI446,BI452,BI458,BI464,BI470,BI476,BI482,BI488,BI494,BI500)</f>
        <v>#VALUE!</v>
      </c>
      <c r="BJ583" s="549"/>
      <c r="BK583" s="371" t="e">
        <f>AVERAGE(BK434,BK440,BK446,BK452,BK458,BK464,BK470,BK476,BK482,BK488,BK494,BK500)</f>
        <v>#VALUE!</v>
      </c>
      <c r="BL583" s="549"/>
      <c r="BM583" s="371" t="e">
        <f>AVERAGE(BM434,BM440,BM446,BM452,BM458,BM464,BM470,BM476,BM482,BM488,BM494,BM500)</f>
        <v>#VALUE!</v>
      </c>
      <c r="BN583" s="549"/>
      <c r="BO583" s="371" t="e">
        <f>AVERAGE(BO434,BO440,BO446,BO452,BO458,BO464,BO470,BO476,BO482,BO488,BO494,BO500)</f>
        <v>#VALUE!</v>
      </c>
      <c r="BP583" s="501"/>
      <c r="BQ583" s="502"/>
      <c r="BR583" s="502"/>
      <c r="BS583" s="502"/>
      <c r="BT583" s="502"/>
      <c r="BU583" s="295">
        <f>SUM(BU436,BU442,BU448,BU454,BU460,BU466,BU472,BU478,BU484,BU490,BU496,BU502)</f>
        <v>0</v>
      </c>
      <c r="BV583" s="567"/>
      <c r="BW583" s="295">
        <f>SUM(BW436,BW442,BW448,BW454,BW460,BW466,BW472,BW478,BW484,BW490,BW496,BW502)</f>
        <v>0</v>
      </c>
      <c r="BX583" s="567"/>
    </row>
    <row r="584" spans="1:76" ht="17" customHeight="1" x14ac:dyDescent="0.35">
      <c r="W584" s="169"/>
      <c r="X584" s="169"/>
      <c r="Z584" s="113"/>
      <c r="AP584" s="169"/>
      <c r="AQ584" s="169"/>
      <c r="AR584" s="169"/>
      <c r="AS584" s="169"/>
      <c r="AT584" s="535"/>
      <c r="AU584" s="186" t="s">
        <v>119</v>
      </c>
      <c r="AV584" s="543"/>
      <c r="AW584" s="372" t="e">
        <f>MIN(AW434,AW440,AW446,AW452,AW458,AW464,AW470,AW476,AW482,AW488,AW494,AW500)</f>
        <v>#VALUE!</v>
      </c>
      <c r="AX584" s="559"/>
      <c r="AY584" s="502"/>
      <c r="AZ584" s="502"/>
      <c r="BA584" s="502"/>
      <c r="BB584" s="366"/>
      <c r="BC584" s="372" t="e">
        <f>MIN(BC434,BC440,BC446,BC452,BC458,BC464,BC470,BC476,BC482,BC488,BC494,BC500)</f>
        <v>#VALUE!</v>
      </c>
      <c r="BD584" s="549"/>
      <c r="BE584" s="372" t="e">
        <f>MIN(BE434,BE440,BE446,BE452,BE458,BE464,BE470,BE476,BE482,BE488,BE494,BE500)</f>
        <v>#VALUE!</v>
      </c>
      <c r="BF584" s="549"/>
      <c r="BG584" s="372" t="e">
        <f>MIN(BG434,BG440,BG446,BG452,BG458,BG464,BG470,BG476,BG482,BG488,BG494,BG500)</f>
        <v>#VALUE!</v>
      </c>
      <c r="BH584" s="549"/>
      <c r="BI584" s="372" t="e">
        <f>MIN(BI434,BI440,BI446,BI452,BI458,BI464,BI470,BI476,BI482,BI488,BI494,BI500)</f>
        <v>#VALUE!</v>
      </c>
      <c r="BJ584" s="549"/>
      <c r="BK584" s="372" t="e">
        <f>MIN(BK434,BK440,BK446,BK452,BK458,BK464,BK470,BK476,BK482,BK488,BK494,BK500)</f>
        <v>#VALUE!</v>
      </c>
      <c r="BL584" s="549"/>
      <c r="BM584" s="372" t="e">
        <f>MIN(BM434,BM440,BM446,BM452,BM458,BM464,BM470,BM476,BM482,BM488,BM494,BM500)</f>
        <v>#VALUE!</v>
      </c>
      <c r="BN584" s="549"/>
      <c r="BO584" s="372" t="e">
        <f>MIN(BO434,BO440,BO446,BO452,BO458,BO464,BO470,BO476,BO482,BO488,BO494,BO500)</f>
        <v>#VALUE!</v>
      </c>
      <c r="BP584" s="501"/>
      <c r="BQ584" s="502"/>
      <c r="BR584" s="502"/>
      <c r="BS584" s="502"/>
      <c r="BT584" s="502"/>
      <c r="BU584" s="297">
        <f>MIN(BU436,BU442,BU448,BU454,BU460,BU466,BU472,BU478,BU484,BU490,BU496,BU502)</f>
        <v>0</v>
      </c>
      <c r="BV584" s="567"/>
      <c r="BW584" s="297">
        <f>MIN(BW436,BW442,BW448,BW454,BW460,BW466,BW472,BW478,BW484,BW490,BW496,BW502)</f>
        <v>0</v>
      </c>
      <c r="BX584" s="567"/>
    </row>
    <row r="585" spans="1:76" ht="17" customHeight="1" thickBot="1" x14ac:dyDescent="0.4">
      <c r="E585" s="133"/>
      <c r="F585" s="153"/>
      <c r="G585" s="153"/>
      <c r="H585" s="376"/>
      <c r="I585" s="376"/>
      <c r="J585" s="376"/>
      <c r="K585" s="376"/>
      <c r="L585" s="376"/>
      <c r="M585" s="376"/>
      <c r="N585" s="376"/>
      <c r="O585" s="376"/>
      <c r="P585" s="376"/>
      <c r="Q585" s="376"/>
      <c r="R585" s="376"/>
      <c r="S585" s="376"/>
      <c r="T585" s="376"/>
      <c r="U585" s="376"/>
      <c r="V585" s="376"/>
      <c r="W585" s="192"/>
      <c r="X585" s="192"/>
      <c r="Y585" s="133"/>
      <c r="Z585" s="376"/>
      <c r="AA585" s="133"/>
      <c r="AB585" s="133"/>
      <c r="AC585" s="133"/>
      <c r="AD585" s="133"/>
      <c r="AE585" s="133"/>
      <c r="AF585" s="133"/>
      <c r="AG585" s="133"/>
      <c r="AH585" s="133"/>
      <c r="AI585" s="133"/>
      <c r="AJ585" s="133"/>
      <c r="AK585" s="133"/>
      <c r="AL585" s="133"/>
      <c r="AM585" s="133"/>
      <c r="AN585" s="133"/>
      <c r="AO585" s="133"/>
      <c r="AP585" s="192"/>
      <c r="AQ585" s="192"/>
      <c r="AR585" s="192"/>
      <c r="AS585" s="192"/>
      <c r="AT585" s="551"/>
      <c r="AU585" s="189" t="s">
        <v>120</v>
      </c>
      <c r="AV585" s="544"/>
      <c r="AW585" s="373" t="e">
        <f>MAX(AW434,AW440,AW446,AW452,AW458,AW464,AW470,AW476,AW482,AW488,AW494,AW500)</f>
        <v>#VALUE!</v>
      </c>
      <c r="AX585" s="560"/>
      <c r="AY585" s="504"/>
      <c r="AZ585" s="504"/>
      <c r="BA585" s="504"/>
      <c r="BB585" s="368"/>
      <c r="BC585" s="373" t="e">
        <f>MAX(BC434,BC440,BC446,BC452,BC458,BC464,BC470,BC476,BC482,BC488,BC494,BC500)</f>
        <v>#VALUE!</v>
      </c>
      <c r="BD585" s="550"/>
      <c r="BE585" s="373" t="e">
        <f>MAX(BE434,BE440,BE446,BE452,BE458,BE464,BE470,BE476,BE482,BE488,BE494,BE500)</f>
        <v>#VALUE!</v>
      </c>
      <c r="BF585" s="550"/>
      <c r="BG585" s="373" t="e">
        <f>MAX(BG434,BG440,BG446,BG452,BG458,BG464,BG470,BG476,BG482,BG488,BG494,BG500)</f>
        <v>#VALUE!</v>
      </c>
      <c r="BH585" s="550"/>
      <c r="BI585" s="373" t="e">
        <f>MAX(BI434,BI440,BI446,BI452,BI458,BI464,BI470,BI476,BI482,BI488,BI494,BI500)</f>
        <v>#VALUE!</v>
      </c>
      <c r="BJ585" s="550"/>
      <c r="BK585" s="373" t="e">
        <f>MAX(BK434,BK440,BK446,BK452,BK458,BK464,BK470,BK476,BK482,BK488,BK494,BK500)</f>
        <v>#VALUE!</v>
      </c>
      <c r="BL585" s="550"/>
      <c r="BM585" s="373" t="e">
        <f>MAX(BM434,BM440,BM446,BM452,BM458,BM464,BM470,BM476,BM482,BM488,BM494,BM500)</f>
        <v>#VALUE!</v>
      </c>
      <c r="BN585" s="550"/>
      <c r="BO585" s="373" t="e">
        <f>MAX(BO434,BO440,BO446,BO452,BO458,BO464,BO470,BO476,BO482,BO488,BO494,BO500)</f>
        <v>#VALUE!</v>
      </c>
      <c r="BP585" s="503"/>
      <c r="BQ585" s="504"/>
      <c r="BR585" s="504"/>
      <c r="BS585" s="504"/>
      <c r="BT585" s="504"/>
      <c r="BU585" s="299">
        <f>MAX(BU436,BU442,BU448,BU454,BU460,BU466,BU472,BU478,BU484,BU490,BU496,BU502)</f>
        <v>0</v>
      </c>
      <c r="BV585" s="568"/>
      <c r="BW585" s="299">
        <f>MAX(BW436,BW442,BW448,BW454,BW460,BW466,BW472,BW478,BW484,BW490,BW496,BW502)</f>
        <v>0</v>
      </c>
      <c r="BX585" s="568"/>
    </row>
    <row r="586" spans="1:76" ht="17" customHeight="1" x14ac:dyDescent="0.35">
      <c r="A586" s="191"/>
      <c r="B586" s="191"/>
      <c r="C586" s="191"/>
      <c r="D586" s="193"/>
      <c r="E586" s="194"/>
      <c r="F586" s="195"/>
      <c r="G586" s="195"/>
      <c r="H586" s="195"/>
      <c r="I586" s="195"/>
      <c r="J586" s="195"/>
      <c r="K586" s="195"/>
      <c r="L586" s="195"/>
      <c r="M586" s="195"/>
      <c r="N586" s="195"/>
      <c r="O586" s="195"/>
      <c r="P586" s="195"/>
      <c r="Q586" s="195"/>
      <c r="R586" s="195"/>
      <c r="S586" s="195"/>
      <c r="T586" s="195"/>
      <c r="U586" s="195"/>
      <c r="V586" s="195"/>
      <c r="W586" s="196"/>
      <c r="X586" s="196"/>
      <c r="Y586" s="194"/>
      <c r="Z586" s="195"/>
      <c r="AA586" s="194"/>
      <c r="AB586" s="194"/>
      <c r="AC586" s="194"/>
      <c r="AD586" s="194"/>
      <c r="AE586" s="194"/>
      <c r="AF586" s="194"/>
      <c r="AG586" s="194"/>
      <c r="AH586" s="194"/>
      <c r="AI586" s="194"/>
      <c r="AJ586" s="194"/>
      <c r="AK586" s="194"/>
      <c r="AL586" s="194"/>
      <c r="AM586" s="194"/>
      <c r="AN586" s="194"/>
      <c r="AO586" s="194"/>
      <c r="AP586" s="196"/>
      <c r="AQ586" s="196"/>
      <c r="AR586" s="196"/>
      <c r="AS586" s="196"/>
      <c r="AT586" s="197"/>
      <c r="AU586" s="198"/>
      <c r="AV586" s="199"/>
      <c r="AW586" s="200"/>
      <c r="AX586" s="201"/>
      <c r="AY586" s="201"/>
      <c r="AZ586" s="201"/>
      <c r="BA586" s="201"/>
      <c r="BB586" s="201"/>
      <c r="BC586" s="200"/>
      <c r="BD586" s="201"/>
      <c r="BE586" s="200"/>
      <c r="BF586" s="201"/>
      <c r="BG586" s="200"/>
      <c r="BH586" s="201"/>
      <c r="BI586" s="200"/>
      <c r="BJ586" s="201"/>
      <c r="BK586" s="200"/>
      <c r="BL586" s="201"/>
      <c r="BM586" s="200"/>
      <c r="BN586" s="201"/>
      <c r="BO586" s="200"/>
      <c r="BP586" s="201"/>
      <c r="BQ586" s="201"/>
      <c r="BR586" s="201"/>
      <c r="BS586" s="201"/>
      <c r="BT586" s="201"/>
      <c r="BU586" s="305"/>
      <c r="BV586" s="306"/>
      <c r="BW586" s="305"/>
      <c r="BX586" s="306"/>
    </row>
    <row r="587" spans="1:76" ht="17" customHeight="1" thickBot="1" x14ac:dyDescent="0.4">
      <c r="A587" s="202"/>
      <c r="B587" s="202"/>
      <c r="C587" s="202"/>
      <c r="D587" s="203"/>
      <c r="E587" s="156"/>
      <c r="F587" s="169">
        <f>COUNTIFS(F4:F501,"&lt;&gt;",F4:F501,"&lt;&gt;0")</f>
        <v>498</v>
      </c>
      <c r="G587" s="169">
        <f>COUNTIFS(G4:G501,"&lt;&gt;",G4:G501,"&lt;&gt;0")</f>
        <v>0</v>
      </c>
      <c r="H587" s="153"/>
      <c r="I587" s="153"/>
      <c r="J587" s="153"/>
      <c r="K587" s="153"/>
      <c r="L587" s="153"/>
      <c r="M587" s="153"/>
      <c r="N587" s="153"/>
      <c r="O587" s="153"/>
      <c r="P587" s="153"/>
      <c r="Q587" s="153"/>
      <c r="R587" s="153"/>
      <c r="S587" s="153"/>
      <c r="T587" s="153"/>
      <c r="U587" s="153"/>
      <c r="V587" s="153"/>
      <c r="W587" s="204"/>
      <c r="X587" s="204"/>
      <c r="Y587" s="156"/>
      <c r="Z587" s="169">
        <f>COUNTIFS(Z4:Z501,"&lt;&gt;",Z4:Z501,"&lt;&gt;0")</f>
        <v>0</v>
      </c>
      <c r="AA587" s="156"/>
      <c r="AB587" s="156"/>
      <c r="AC587" s="156"/>
      <c r="AD587" s="156"/>
      <c r="AE587" s="156"/>
      <c r="AF587" s="156"/>
      <c r="AG587" s="156"/>
      <c r="AH587" s="156"/>
      <c r="AI587" s="156"/>
      <c r="AJ587" s="156"/>
      <c r="AK587" s="156"/>
      <c r="AL587" s="156"/>
      <c r="AM587" s="156"/>
      <c r="AN587" s="156"/>
      <c r="AO587" s="156"/>
      <c r="AP587" s="204"/>
      <c r="AQ587" s="204"/>
      <c r="AR587" s="112">
        <f>Z587/F587</f>
        <v>0</v>
      </c>
      <c r="AS587" s="204"/>
      <c r="AT587" s="205"/>
      <c r="AU587" s="206"/>
      <c r="AV587" s="207"/>
      <c r="AW587" s="208"/>
      <c r="AX587" s="209"/>
      <c r="AY587" s="209"/>
      <c r="AZ587" s="209"/>
      <c r="BA587" s="209"/>
      <c r="BB587" s="209"/>
      <c r="BC587" s="208"/>
      <c r="BD587" s="209"/>
      <c r="BE587" s="208"/>
      <c r="BF587" s="209"/>
      <c r="BG587" s="208"/>
      <c r="BH587" s="209"/>
      <c r="BI587" s="208"/>
      <c r="BJ587" s="209"/>
      <c r="BK587" s="208"/>
      <c r="BL587" s="209"/>
      <c r="BM587" s="208"/>
      <c r="BN587" s="209"/>
      <c r="BO587" s="208"/>
      <c r="BP587" s="209"/>
      <c r="BQ587" s="209"/>
      <c r="BR587" s="209"/>
      <c r="BS587" s="209"/>
      <c r="BT587" s="209"/>
      <c r="BU587" s="307"/>
      <c r="BV587" s="308"/>
      <c r="BW587" s="307"/>
      <c r="BX587" s="308"/>
    </row>
    <row r="588" spans="1:76" ht="17" customHeight="1" x14ac:dyDescent="0.35">
      <c r="C588" s="112" t="s">
        <v>126</v>
      </c>
      <c r="V588" s="113" t="s">
        <v>127</v>
      </c>
      <c r="W588" s="169" t="e">
        <f>GEOMEAN(W4:W501)</f>
        <v>#NUM!</v>
      </c>
      <c r="X588" s="169" t="e">
        <f>GEOMEAN(X4:X501)</f>
        <v>#NUM!</v>
      </c>
      <c r="AP588" s="169" t="e">
        <f>GEOMEAN(AP4:AP501)</f>
        <v>#NUM!</v>
      </c>
      <c r="AQ588" s="169" t="e">
        <f>GEOMEAN(AQ4:AQ501)</f>
        <v>#NUM!</v>
      </c>
      <c r="AR588" s="169" t="e">
        <f>GEOMEAN(AR4:AR501)</f>
        <v>#DIV/0!</v>
      </c>
      <c r="AS588" s="169" t="e">
        <f>GEOMEAN(AS4:AS501)</f>
        <v>#DIV/0!</v>
      </c>
      <c r="AT588" s="561" t="str">
        <f>C588</f>
        <v>Overall</v>
      </c>
      <c r="AU588" s="170" t="s">
        <v>118</v>
      </c>
      <c r="AV588" s="536" t="s">
        <v>121</v>
      </c>
      <c r="AW588" s="171" t="e">
        <f>AVERAGE(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 AW430,AW436,AW442,AW448,AW454,AW460,AW466,AW472,AW478,AW484,AW490,AW496)</f>
        <v>#VALUE!</v>
      </c>
      <c r="AX588" s="172" t="e">
        <f>AVERAGE(AX4:AX501)</f>
        <v>#VALUE!</v>
      </c>
      <c r="AY588" s="172" t="e">
        <f t="shared" ref="AY588:BB588" si="40">AVERAGE(AY4:AY501)</f>
        <v>#VALUE!</v>
      </c>
      <c r="AZ588" s="172" t="e">
        <f t="shared" si="40"/>
        <v>#VALUE!</v>
      </c>
      <c r="BA588" s="172" t="e">
        <f t="shared" si="40"/>
        <v>#VALUE!</v>
      </c>
      <c r="BB588" s="172" t="e">
        <f t="shared" si="40"/>
        <v>#VALUE!</v>
      </c>
      <c r="BC588" s="171" t="e">
        <f>AVERAGE(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BC364,BC370,BC376,BC382,BC388,BC394,BC400,BC406,BC412,BC418,BC424, BC430,BC436,BC442,BC448,BC454,BC460,BC466,BC472,BC478,BC484,BC490,BC496)</f>
        <v>#VALUE!</v>
      </c>
      <c r="BD588" s="172" t="e">
        <f>AVERAGE(BD4:BD501)</f>
        <v>#VALUE!</v>
      </c>
      <c r="BE588" s="171" t="e">
        <f>AVERAGE(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BE364,BE370,BE376,BE382,BE388,BE394,BE400,BE406,BE412,BE418,BE424, BE430,BE436,BE442,BE448,BE454,BE460,BE466,BE472,BE478,BE484,BE490,BE496)</f>
        <v>#VALUE!</v>
      </c>
      <c r="BF588" s="172" t="e">
        <f>AVERAGE(BF4:BF501)</f>
        <v>#VALUE!</v>
      </c>
      <c r="BG588" s="171" t="e">
        <f>AVERAGE(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BG364,BG370,BG376,BG382,BG388,BG394,BG400,BG406,BG412,BG418,BG424, BG430,BG436,BG442,BG448,BG454,BG460,BG466,BG472,BG478,BG484,BG490,BG496)</f>
        <v>#VALUE!</v>
      </c>
      <c r="BH588" s="172" t="e">
        <f>AVERAGE(BH4:BH501)</f>
        <v>#VALUE!</v>
      </c>
      <c r="BI588" s="171" t="e">
        <f>AVERAGE(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BI364,BI370,BI376,BI382,BI388,BI394,BI400,BI406,BI412,BI418,BI424, BI430,BI436,BI442,BI448,BI454,BI460,BI466,BI472,BI478,BI484,BI490,BI496)</f>
        <v>#VALUE!</v>
      </c>
      <c r="BJ588" s="172" t="e">
        <f>AVERAGE(BJ4:BJ501)</f>
        <v>#VALUE!</v>
      </c>
      <c r="BK588" s="171" t="e">
        <f>AVERAGE(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BK364,BK370,BK376,BK382,BK388,BK394,BK400,BK406,BK412,BK418,BK424, BK430,BK436,BK442,BK448,BK454,BK460,BK466,BK472,BK478,BK484,BK490,BK496)</f>
        <v>#VALUE!</v>
      </c>
      <c r="BL588" s="172" t="e">
        <f>AVERAGE(BL4:BL501)</f>
        <v>#VALUE!</v>
      </c>
      <c r="BM588" s="171" t="e">
        <f>AVERAGE(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BM364,BM370,BM376,BM382,BM388,BM394,BM400,BM406,BM412,BM418,BM424, BM430,BM436,BM442,BM448,BM454,BM460,BM466,BM472,BM478,BM484,BM490,BM496)</f>
        <v>#VALUE!</v>
      </c>
      <c r="BN588" s="172" t="e">
        <f>AVERAGE(BN4:BN501)</f>
        <v>#VALUE!</v>
      </c>
      <c r="BO588" s="171" t="e">
        <f>AVERAGE(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BO364,BO370,BO376,BO382,BO388,BO394,BO400,BO406,BO412,BO418,BO424, BO430,BO436,BO442,BO448,BO454,BO460,BO466,BO472,BO478,BO484,BO490,BO496)</f>
        <v>#VALUE!</v>
      </c>
      <c r="BP588" s="175" t="e">
        <f>AVERAGE(BP4:BP501)</f>
        <v>#VALUE!</v>
      </c>
      <c r="BQ588" s="393" t="e">
        <f t="shared" ref="BQ588:BT588" si="41">AVERAGE(BQ4:BQ501)</f>
        <v>#VALUE!</v>
      </c>
      <c r="BR588" s="393" t="e">
        <f t="shared" si="41"/>
        <v>#VALUE!</v>
      </c>
      <c r="BS588" s="393" t="e">
        <f t="shared" si="41"/>
        <v>#VALUE!</v>
      </c>
      <c r="BT588" s="393" t="e">
        <f t="shared" si="41"/>
        <v>#VALUE!</v>
      </c>
      <c r="BU588" s="295">
        <f>SUM(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BU364,BU370,BU376,BU382,BU388,BU394,BU400,BU406,BU412,BU418,BU424,BU430,BU436,BU442,BU448,BU454,BU460,BU466,BU472,BU478,BU484,BU490,BU496)</f>
        <v>0</v>
      </c>
      <c r="BV588" s="302">
        <f>SUM(BV4:BV501)</f>
        <v>0</v>
      </c>
      <c r="BW588" s="295">
        <f>SUM(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BW364,BW370,BW376,BW382,BW388,BW394,BW400,BW406,BW412,BW418,BW424,BW430,BW436,BW442,BW448,BW454,BW460,BW466,BW472,BW478,BW484,BW490,BW496)</f>
        <v>0</v>
      </c>
      <c r="BX588" s="302">
        <f>SUM(BX4:BX501)</f>
        <v>0</v>
      </c>
    </row>
    <row r="589" spans="1:76" ht="17" customHeight="1" x14ac:dyDescent="0.35">
      <c r="V589" s="113" t="s">
        <v>128</v>
      </c>
      <c r="W589" s="169">
        <f>SUM(W4:W501)</f>
        <v>0</v>
      </c>
      <c r="X589" s="169">
        <f>SUM(X4:X501)</f>
        <v>0</v>
      </c>
      <c r="Z589" s="113"/>
      <c r="AP589" s="169">
        <f>SUM(AP4:AP501)</f>
        <v>0</v>
      </c>
      <c r="AQ589" s="169">
        <f>SUM(AQ4:AQ501)</f>
        <v>0</v>
      </c>
      <c r="AR589" s="169" t="e">
        <f>SUM(AR4:AR501)</f>
        <v>#DIV/0!</v>
      </c>
      <c r="AS589" s="169" t="e">
        <f>SUM(AS4:AS501)</f>
        <v>#DIV/0!</v>
      </c>
      <c r="AT589" s="562"/>
      <c r="AU589" s="178" t="s">
        <v>119</v>
      </c>
      <c r="AV589" s="537"/>
      <c r="AW589" s="179" t="e">
        <f>MIN(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AW430,AW436,AW442,AW448,AW454,AW460,AW466,AW472,AW478,AW484,AW490,AW496)</f>
        <v>#VALUE!</v>
      </c>
      <c r="AX589" s="96" t="e">
        <f>MIN(AX4:AX501)</f>
        <v>#VALUE!</v>
      </c>
      <c r="AY589" s="387" t="e">
        <f t="shared" ref="AY589:BB589" si="42">MIN(AY4:AY501)</f>
        <v>#VALUE!</v>
      </c>
      <c r="AZ589" s="387" t="e">
        <f t="shared" si="42"/>
        <v>#VALUE!</v>
      </c>
      <c r="BA589" s="387" t="e">
        <f t="shared" si="42"/>
        <v>#VALUE!</v>
      </c>
      <c r="BB589" s="387" t="e">
        <f t="shared" si="42"/>
        <v>#VALUE!</v>
      </c>
      <c r="BC589" s="372" t="e">
        <f>MIN(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BC364,BC370,BC376,BC382,BC388,BC394,BC400,BC406,BC412,BC418,BC424,BC430,BC436,BC442,BC448,BC454,BC460,BC466,BC472,BC478,BC484,BC490,BC496)</f>
        <v>#VALUE!</v>
      </c>
      <c r="BD589" s="96" t="e">
        <f>MIN(BD4:BD501)</f>
        <v>#VALUE!</v>
      </c>
      <c r="BE589" s="372" t="e">
        <f>MIN(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BE364,BE370,BE376,BE382,BE388,BE394,BE400,BE406,BE412,BE418,BE424,BE430,BE436,BE442,BE448,BE454,BE460,BE466,BE472,BE478,BE484,BE490,BE496)</f>
        <v>#VALUE!</v>
      </c>
      <c r="BF589" s="96" t="e">
        <f>MIN(BF4:BF501)</f>
        <v>#VALUE!</v>
      </c>
      <c r="BG589" s="372" t="e">
        <f>MIN(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BG364,BG370,BG376,BG382,BG388,BG394,BG400,BG406,BG412,BG418,BG424,BG430,BG436,BG442,BG448,BG454,BG460,BG466,BG472,BG478,BG484,BG490,BG496)</f>
        <v>#VALUE!</v>
      </c>
      <c r="BH589" s="96" t="e">
        <f>MIN(BH4:BH501)</f>
        <v>#VALUE!</v>
      </c>
      <c r="BI589" s="372" t="e">
        <f>MIN(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BI364,BI370,BI376,BI382,BI388,BI394,BI400,BI406,BI412,BI418,BI424,BI430,BI436,BI442,BI448,BI454,BI460,BI466,BI472,BI478,BI484,BI490,BI496)</f>
        <v>#VALUE!</v>
      </c>
      <c r="BJ589" s="96" t="e">
        <f>MIN(BJ4:BJ501)</f>
        <v>#VALUE!</v>
      </c>
      <c r="BK589" s="372" t="e">
        <f>MIN(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BK364,BK370,BK376,BK382,BK388,BK394,BK400,BK406,BK412,BK418,BK424,BK430,BK436,BK442,BK448,BK454,BK460,BK466,BK472,BK478,BK484,BK490,BK496)</f>
        <v>#VALUE!</v>
      </c>
      <c r="BL589" s="96" t="e">
        <f>MIN(BL4:BL501)</f>
        <v>#VALUE!</v>
      </c>
      <c r="BM589" s="372" t="e">
        <f>MIN(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BM364,BM370,BM376,BM382,BM388,BM394,BM400,BM406,BM412,BM418,BM424,BM430,BM436,BM442,BM448,BM454,BM460,BM466,BM472,BM478,BM484,BM490,BM496)</f>
        <v>#VALUE!</v>
      </c>
      <c r="BN589" s="96" t="e">
        <f>MIN(BN4:BN501)</f>
        <v>#VALUE!</v>
      </c>
      <c r="BO589" s="372" t="e">
        <f>MIN(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BO364,BO370,BO376,BO382,BO388,BO394,BO400,BO406,BO412,BO418,BO424,BO430,BO436,BO442,BO448,BO454,BO460,BO466,BO472,BO478,BO484,BO490,BO496)</f>
        <v>#VALUE!</v>
      </c>
      <c r="BP589" s="179" t="e">
        <f>MIN(BP4:BP501)</f>
        <v>#VALUE!</v>
      </c>
      <c r="BQ589" s="389" t="e">
        <f t="shared" ref="BQ589:BT589" si="43">MIN(BQ4:BQ501)</f>
        <v>#VALUE!</v>
      </c>
      <c r="BR589" s="389" t="e">
        <f t="shared" si="43"/>
        <v>#VALUE!</v>
      </c>
      <c r="BS589" s="389" t="e">
        <f t="shared" si="43"/>
        <v>#VALUE!</v>
      </c>
      <c r="BT589" s="389" t="e">
        <f t="shared" si="43"/>
        <v>#VALUE!</v>
      </c>
      <c r="BU589" s="297">
        <f>MIN(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BU364,BU370,BU376,BU382,BU388,BU394,BU400,BU406,BU412,BU418,BU424,BU430,BU436,BU442,BU448,BU454,BU460,BU466,BU472,BU478,BU484,BU490,BU496)</f>
        <v>0</v>
      </c>
      <c r="BV589" s="303">
        <f>MIN(BV4:BV501)</f>
        <v>0</v>
      </c>
      <c r="BW589" s="297">
        <f>MIN(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BW364,BW370,BW376,BW382,BW388,BW394,BW400,BW406,BW412,BW418,BW424,BW430,BW436,BW442,BW448,BW454,BW460,BW466,BW472,BW478,BW484,BW490,BW496)</f>
        <v>0</v>
      </c>
      <c r="BX589" s="303">
        <f>MIN(BX4:BX501)</f>
        <v>0</v>
      </c>
    </row>
    <row r="590" spans="1:76" ht="17" customHeight="1" thickBot="1" x14ac:dyDescent="0.4">
      <c r="V590" s="113" t="s">
        <v>120</v>
      </c>
      <c r="W590" s="169">
        <f>MAX(W4:W501)</f>
        <v>0</v>
      </c>
      <c r="X590" s="169">
        <f>MAX(X4:X501)</f>
        <v>0</v>
      </c>
      <c r="Z590" s="113"/>
      <c r="AP590" s="169">
        <f>MAX(AP4:AP501)</f>
        <v>0</v>
      </c>
      <c r="AQ590" s="169">
        <f>MAX(AQ4:AQ501)</f>
        <v>0</v>
      </c>
      <c r="AR590" s="169" t="e">
        <f>MAX(AR4:AR501)</f>
        <v>#DIV/0!</v>
      </c>
      <c r="AS590" s="169" t="e">
        <f>MAX(AS4:AS501)</f>
        <v>#DIV/0!</v>
      </c>
      <c r="AT590" s="562"/>
      <c r="AU590" s="178" t="s">
        <v>120</v>
      </c>
      <c r="AV590" s="538"/>
      <c r="AW590" s="181" t="e">
        <f>MAX(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AW430,AW436,AW442,AW448,AW454,AW460,AW466,AW472,AW478,AW484,AW490,AW496)</f>
        <v>#VALUE!</v>
      </c>
      <c r="AX590" s="98" t="e">
        <f>MAX(AX4:AX501)</f>
        <v>#VALUE!</v>
      </c>
      <c r="AY590" s="388" t="e">
        <f t="shared" ref="AY590:BB590" si="44">MAX(AY4:AY501)</f>
        <v>#VALUE!</v>
      </c>
      <c r="AZ590" s="388" t="e">
        <f t="shared" si="44"/>
        <v>#VALUE!</v>
      </c>
      <c r="BA590" s="388" t="e">
        <f t="shared" si="44"/>
        <v>#VALUE!</v>
      </c>
      <c r="BB590" s="388" t="e">
        <f t="shared" si="44"/>
        <v>#VALUE!</v>
      </c>
      <c r="BC590" s="373" t="e">
        <f>MAX(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BC364,BC370,BC376,BC382,BC388,BC394,BC400,BC406,BC412,BC418,BC424,BC430,BC436,BC442,BC448,BC454,BC460,BC466,BC472,BC478,BC484,BC490,BC496)</f>
        <v>#VALUE!</v>
      </c>
      <c r="BD590" s="98" t="e">
        <f>MAX(BD4:BD501)</f>
        <v>#VALUE!</v>
      </c>
      <c r="BE590" s="373" t="e">
        <f>MAX(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BE364,BE370,BE376,BE382,BE388,BE394,BE400,BE406,BE412,BE418,BE424,BE430,BE436,BE442,BE448,BE454,BE460,BE466,BE472,BE478,BE484,BE490,BE496)</f>
        <v>#VALUE!</v>
      </c>
      <c r="BF590" s="98" t="e">
        <f>MAX(BF4:BF501)</f>
        <v>#VALUE!</v>
      </c>
      <c r="BG590" s="373" t="e">
        <f>MAX(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BG364,BG370,BG376,BG382,BG388,BG394,BG400,BG406,BG412,BG418,BG424,BG430,BG436,BG442,BG448,BG454,BG460,BG466,BG472,BG478,BG484,BG490,BG496)</f>
        <v>#VALUE!</v>
      </c>
      <c r="BH590" s="98" t="e">
        <f>MAX(BH4:BH501)</f>
        <v>#VALUE!</v>
      </c>
      <c r="BI590" s="373" t="e">
        <f>MAX(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BI364,BI370,BI376,BI382,BI388,BI394,BI400,BI406,BI412,BI418,BI424,BI430,BI436,BI442,BI448,BI454,BI460,BI466,BI472,BI478,BI484,BI490,BI496)</f>
        <v>#VALUE!</v>
      </c>
      <c r="BJ590" s="98" t="e">
        <f>MAX(BJ4:BJ501)</f>
        <v>#VALUE!</v>
      </c>
      <c r="BK590" s="373" t="e">
        <f>MAX(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BK364,BK370,BK376,BK382,BK388,BK394,BK400,BK406,BK412,BK418,BK424,BK430,BK436,BK442,BK448,BK454,BK460,BK466,BK472,BK478,BK484,BK490,BK496)</f>
        <v>#VALUE!</v>
      </c>
      <c r="BL590" s="98" t="e">
        <f>MAX(BL4:BL401)</f>
        <v>#VALUE!</v>
      </c>
      <c r="BM590" s="373" t="e">
        <f>MAX(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BM364,BM370,BM376,BM382,BM388,BM394,BM400,BM406,BM412,BM418,BM424,BM430,BM436,BM442,BM448,BM454,BM460,BM466,BM472,BM478,BM484,BM490,BM496)</f>
        <v>#VALUE!</v>
      </c>
      <c r="BN590" s="98" t="e">
        <f>MAX(BN4:BN501)</f>
        <v>#VALUE!</v>
      </c>
      <c r="BO590" s="373" t="e">
        <f>MAX(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BO364,BO370,BO376,BO382,BO388,BO394,BO400,BO406,BO412,BO418,BO424,BO430,BO436,BO442,BO448,BO454,BO460,BO466,BO472,BO478,BO484,BO490,BO496)</f>
        <v>#VALUE!</v>
      </c>
      <c r="BP590" s="181" t="e">
        <f>MAX(BP4:BP501)</f>
        <v>#VALUE!</v>
      </c>
      <c r="BQ590" s="390" t="e">
        <f t="shared" ref="BQ590:BT590" si="45">MAX(BQ4:BQ501)</f>
        <v>#VALUE!</v>
      </c>
      <c r="BR590" s="390" t="e">
        <f t="shared" si="45"/>
        <v>#VALUE!</v>
      </c>
      <c r="BS590" s="390" t="e">
        <f t="shared" si="45"/>
        <v>#VALUE!</v>
      </c>
      <c r="BT590" s="390" t="e">
        <f t="shared" si="45"/>
        <v>#VALUE!</v>
      </c>
      <c r="BU590" s="299">
        <f>MAX(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BU364,BU370,BU376,BU382,BU388,BU394,BU400,BU406,BU412,BU418,BU424,BU430,BU436,BU442,BU448,BU454,BU460,BU466,BU472,BU478,BU484,BU490,BU496)</f>
        <v>0</v>
      </c>
      <c r="BV590" s="304">
        <f>MAX(BV4:BV501)</f>
        <v>0</v>
      </c>
      <c r="BW590" s="299">
        <f>MAX(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BW364,BW370,BW376,BW382,BW388,BW394,BW400,BW406,BW412,BW418,BW424,BW430,BW436,BW442,BW448,BW454,BW460,BW466,BW472,BW478,BW484,BW490,BW496)</f>
        <v>0</v>
      </c>
      <c r="BX590" s="304">
        <f>MAX(BX4:BX501)</f>
        <v>0</v>
      </c>
    </row>
    <row r="591" spans="1:76" ht="17" customHeight="1" x14ac:dyDescent="0.35">
      <c r="V591" s="113" t="s">
        <v>119</v>
      </c>
      <c r="W591" s="169">
        <f>MIN(W4:W501)</f>
        <v>0</v>
      </c>
      <c r="X591" s="169">
        <f>MIN(X4:X501)</f>
        <v>0</v>
      </c>
      <c r="Z591" s="113"/>
      <c r="AP591" s="169">
        <f>MIN(AP4:AP501)</f>
        <v>0</v>
      </c>
      <c r="AQ591" s="169">
        <f>MIN(AQ4:AQ501)</f>
        <v>0</v>
      </c>
      <c r="AR591" s="169" t="e">
        <f>MIN(AR4:AR501)</f>
        <v>#DIV/0!</v>
      </c>
      <c r="AS591" s="169" t="e">
        <f>MIN(AS4:AS501)</f>
        <v>#DIV/0!</v>
      </c>
      <c r="AT591" s="562"/>
      <c r="AU591" s="178" t="s">
        <v>118</v>
      </c>
      <c r="AV591" s="539" t="s">
        <v>122</v>
      </c>
      <c r="AW591" s="171" t="e">
        <f>AVERAGE(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AW432,AW438,AW444,AW450,AW456,AW462,AW468,AW474,AW480,AW486,AW492,AW498)</f>
        <v>#VALUE!</v>
      </c>
      <c r="AX591" s="558"/>
      <c r="AY591" s="500"/>
      <c r="AZ591" s="500"/>
      <c r="BA591" s="500"/>
      <c r="BB591" s="183"/>
      <c r="BC591" s="171" t="e">
        <f>AVERAGE(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BC366,BC372,BC378,BC384,BC390,BC396,BC402,BC408,BC414,BC420,BC426,BC432,BC438,BC444,BC450,BC456,BC462,BC468,BC474,BC480,BC486,BC492,BC498)</f>
        <v>#VALUE!</v>
      </c>
      <c r="BD591" s="548"/>
      <c r="BE591" s="171" t="e">
        <f>AVERAGE(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BE366,BE372,BE378,BE384,BE390,BE396,BE402,BE408,BE414,BE420,BE426,BE432,BE438,BE444,BE450,BE456,BE462,BE468,BE474,BE480,BE486,BE492,BE498)</f>
        <v>#VALUE!</v>
      </c>
      <c r="BF591" s="548"/>
      <c r="BG591" s="171" t="e">
        <f>AVERAGE(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BG366,BG372,BG378,BG384,BG390,BG396,BG402,BG408,BG414,BG420,BG426,BG432,BG438,BG444,BG450,BG456,BG462,BG468,BG474,BG480,BG486,BG492,BG498)</f>
        <v>#VALUE!</v>
      </c>
      <c r="BH591" s="548"/>
      <c r="BI591" s="171" t="e">
        <f>AVERAGE(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BI366,BI372,BI378,BI384,BI390,BI396,BI402,BI408,BI414,BI420,BI426,BI432,BI438,BI444,BI450,BI456,BI462,BI468,BI474,BI480,BI486,BI492,BI498)</f>
        <v>#VALUE!</v>
      </c>
      <c r="BJ591" s="548"/>
      <c r="BK591" s="171" t="e">
        <f>AVERAGE(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BK366,BK372,BK378,BK384,BK390,BK396,BK402,BK408,BK414,BK420,BK426,BK432,BK438,BK444,BK450,BK456,BK462,BK468,BK474,BK480,BK486,BK492,BK498)</f>
        <v>#VALUE!</v>
      </c>
      <c r="BL591" s="548"/>
      <c r="BM591" s="171" t="e">
        <f>AVERAGE(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BM366,BM372,BM378,BM384,BM390,BM396,BM402,BM408,BM414,BM420,BM426,BM432,BM438,BM444,BM450,BM456,BM462,BM468,BM474,BM480,BM486,BM492,BM498)</f>
        <v>#VALUE!</v>
      </c>
      <c r="BN591" s="548"/>
      <c r="BO591" s="171" t="e">
        <f>AVERAGE(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BO366,BO372,BO378,BO384,BO390,BO396,BO402,BO408,BO414,BO420,BO426,BO432,BO438,BO444,BO450,BO456,BO462,BO468,BO474,BO480,BO486,BO492,BO498)</f>
        <v>#VALUE!</v>
      </c>
      <c r="BP591" s="499"/>
      <c r="BQ591" s="500"/>
      <c r="BR591" s="500"/>
      <c r="BS591" s="500"/>
      <c r="BT591" s="500"/>
      <c r="BU591" s="295">
        <f>SUM(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BU366,BU372,BU378,BU384,BU390,BU396,BU402,BU408,BU414,BU420,BU426,BU432,BU438,BU444,BU450,BU456,BU462,BU468,BU474,BU480,BU486,BU492,BU498)</f>
        <v>0</v>
      </c>
      <c r="BV591" s="566"/>
      <c r="BW591" s="295">
        <f>SUM(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BW366,BW372,BW378,BW384,BW390,BW396,BW402,BW408,BW414,BW420,BW426,BW432,BW438,BW444,BW450,BW456,BW462,BW468,BW474,BW480,BW486,BW492,BW498)</f>
        <v>0</v>
      </c>
      <c r="BX591" s="566"/>
    </row>
    <row r="592" spans="1:76" ht="17" customHeight="1" x14ac:dyDescent="0.35">
      <c r="V592" s="113" t="s">
        <v>129</v>
      </c>
      <c r="W592" s="169"/>
      <c r="X592" s="169"/>
      <c r="Z592" s="113"/>
      <c r="AP592" s="184" t="e">
        <f>AP588/W588</f>
        <v>#NUM!</v>
      </c>
      <c r="AQ592" s="184" t="e">
        <f>AQ588/X588</f>
        <v>#NUM!</v>
      </c>
      <c r="AR592" s="169"/>
      <c r="AS592" s="169"/>
      <c r="AT592" s="562"/>
      <c r="AU592" s="178" t="s">
        <v>119</v>
      </c>
      <c r="AV592" s="540"/>
      <c r="AW592" s="179" t="e">
        <f>MIN(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AW432,AW438,AW444,AW450,AW456,AW462,AW468,AW474,AW480,AW486,AW492,AW498)</f>
        <v>#VALUE!</v>
      </c>
      <c r="AX592" s="559"/>
      <c r="AY592" s="502"/>
      <c r="AZ592" s="502"/>
      <c r="BA592" s="502"/>
      <c r="BB592" s="185"/>
      <c r="BC592" s="372" t="e">
        <f>MIN(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BC366,BC372,BC378,BC384,BC390,BC396,BC402,BC408,BC414,BC420,BC426,BC432,BC438,BC444,BC450,BC456,BC462,BC468,BC474,BC480,BC486,BC492,BC498)</f>
        <v>#VALUE!</v>
      </c>
      <c r="BD592" s="549"/>
      <c r="BE592" s="372" t="e">
        <f>MIN(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BE366,BE372,BE378,BE384,BE390,BE396,BE402,BE408,BE414,BE420,BE426,BE432,BE438,BE444,BE450,BE456,BE462,BE468,BE474,BE480,BE486,BE492,BE498)</f>
        <v>#VALUE!</v>
      </c>
      <c r="BF592" s="549"/>
      <c r="BG592" s="372" t="e">
        <f>MIN(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BG366,BG372,BG378,BG384,BG390,BG396,BG402,BG408,BG414,BG420,BG426,BG432,BG438,BG444,BG450,BG456,BG462,BG468,BG474,BG480,BG486,BG492,BG498)</f>
        <v>#VALUE!</v>
      </c>
      <c r="BH592" s="549"/>
      <c r="BI592" s="372" t="e">
        <f>MIN(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BI366,BI372,BI378,BI384,BI390,BI396,BI402,BI408,BI414,BI420,BI426,BI432,BI438,BI444,BI450,BI456,BI462,BI468,BI474,BI480,BI486,BI492,BI498)</f>
        <v>#VALUE!</v>
      </c>
      <c r="BJ592" s="549"/>
      <c r="BK592" s="372" t="e">
        <f>MIN(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BK366,BK372,BK378,BK384,BK390,BK396,BK402,BK408,BK414,BK420,BK426,BK432,BK438,BK444,BK450,BK456,BK462,BK468,BK474,BK480,BK486,BK492,BK498)</f>
        <v>#VALUE!</v>
      </c>
      <c r="BL592" s="549"/>
      <c r="BM592" s="372" t="e">
        <f>MIN(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BM366,BM372,BM378,BM384,BM390,BM396,BM402,BM408,BM414,BM420,BM426,BM432,BM438,BM444,BM450,BM456,BM462,BM468,BM474,BM480,BM486,BM492,BM498)</f>
        <v>#VALUE!</v>
      </c>
      <c r="BN592" s="549"/>
      <c r="BO592" s="372" t="e">
        <f>MIN(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BO366,BO372,BO378,BO384,BO390,BO396,BO402,BO408,BO414,BO420,BO426,BO432,BO438,BO444,BO450,BO456,BO462,BO468,BO474,BO480,BO486,BO492,BO498)</f>
        <v>#VALUE!</v>
      </c>
      <c r="BP592" s="501"/>
      <c r="BQ592" s="502"/>
      <c r="BR592" s="502"/>
      <c r="BS592" s="502"/>
      <c r="BT592" s="502"/>
      <c r="BU592" s="297">
        <f>MIN(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BU366,BU372,BU378,BU384,BU390,BU396,BU402,BU408,BU414,BU420,BU426,BU432,BU438,BU444,BU450,BU456,BU462,BU468,BU474,BU480,BU486,BU492,BU498)</f>
        <v>0</v>
      </c>
      <c r="BV592" s="567"/>
      <c r="BW592" s="297">
        <f>MIN(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BW366,BW372,BW378,BW384,BW390,BW396,BW402,BW408,BW414,BW420,BW426,BW432,BW438,BW444,BW450,BW456,BW462,BW468,BW474,BW480,BW486,BW492,BW498)</f>
        <v>0</v>
      </c>
      <c r="BX592" s="567"/>
    </row>
    <row r="593" spans="1:76" ht="17" customHeight="1" thickBot="1" x14ac:dyDescent="0.4">
      <c r="W593" s="169"/>
      <c r="X593" s="169"/>
      <c r="Z593" s="113"/>
      <c r="AP593" s="169"/>
      <c r="AQ593" s="169"/>
      <c r="AR593" s="169"/>
      <c r="AS593" s="169"/>
      <c r="AT593" s="562"/>
      <c r="AU593" s="178" t="s">
        <v>120</v>
      </c>
      <c r="AV593" s="541"/>
      <c r="AW593" s="181" t="e">
        <f>MAX(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AW432,AW438,AW444,AW450,AW456,AW462,AW468,AW474,AW480,AW486,AW492,AW498)</f>
        <v>#VALUE!</v>
      </c>
      <c r="AX593" s="559"/>
      <c r="AY593" s="502"/>
      <c r="AZ593" s="502"/>
      <c r="BA593" s="502"/>
      <c r="BB593" s="185"/>
      <c r="BC593" s="373" t="e">
        <f>MAX(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BC366,BC372,BC378,BC384,BC390,BC396,BC402,BC408,BC414,BC420,BC426,BC432,BC438,BC444,BC450,BC456,BC462,BC468,BC474,BC480,BC486,BC492,BC498)</f>
        <v>#VALUE!</v>
      </c>
      <c r="BD593" s="549"/>
      <c r="BE593" s="373" t="e">
        <f>MAX(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BE366,BE372,BE378,BE384,BE390,BE396,BE402,BE408,BE414,BE420,BE426,BE432,BE438,BE444,BE450,BE456,BE462,BE468,BE474,BE480,BE486,BE492,BE498)</f>
        <v>#VALUE!</v>
      </c>
      <c r="BF593" s="549"/>
      <c r="BG593" s="373" t="e">
        <f>MAX(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BG366,BG372,BG378,BG384,BG390,BG396,BG402,BG408,BG414,BG420,BG426,BG432,BG438,BG444,BG450,BG456,BG462,BG468,BG474,BG480,BG486,BG492,BG498)</f>
        <v>#VALUE!</v>
      </c>
      <c r="BH593" s="549"/>
      <c r="BI593" s="373" t="e">
        <f>MAX(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BI366,BI372,BI378,BI384,BI390,BI396,BI402,BI408,BI414,BI420,BI426,BI432,BI438,BI444,BI450,BI456,BI462,BI468,BI474,BI480,BI486,BI492,BI498)</f>
        <v>#VALUE!</v>
      </c>
      <c r="BJ593" s="549"/>
      <c r="BK593" s="373" t="e">
        <f>MAX(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BK366,BK372,BK378,BK384,BK390,BK396,BK402,BK408,BK414,BK420,BK426,BK432,BK438,BK444,BK450,BK456,BK462,BK468,BK474,BK480,BK486,BK492,BK498)</f>
        <v>#VALUE!</v>
      </c>
      <c r="BL593" s="549"/>
      <c r="BM593" s="373" t="e">
        <f>MAX(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BM366,BM372,BM378,BM384,BM390,BM396,BM402,BM408,BM414,BM420,BM426,BM432,BM438,BM444,BM450,BM456,BM462,BM468,BM474,BM480,BM486,BM492,BM498)</f>
        <v>#VALUE!</v>
      </c>
      <c r="BN593" s="549"/>
      <c r="BO593" s="373" t="e">
        <f>MAX(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BO366,BO372,BO378,BO384,BO390,BO396,BO402,BO408,BO414,BO420,BO426,BO432,BO438,BO444,BO450,BO456,BO462,BO468,BO474,BO480,BO486,BO492,BO498)</f>
        <v>#VALUE!</v>
      </c>
      <c r="BP593" s="501"/>
      <c r="BQ593" s="502"/>
      <c r="BR593" s="502"/>
      <c r="BS593" s="502"/>
      <c r="BT593" s="502"/>
      <c r="BU593" s="299">
        <f>MAX(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BU366,BU372,BU378,BU384,BU390,BU396,BU402,BU408,BU414,BU420,BU426,BU432,BU438,BU444,BU450,BU456,BU462,BU468,BU474,BU480,BU486,BU494)</f>
        <v>0</v>
      </c>
      <c r="BV593" s="567"/>
      <c r="BW593" s="299">
        <f>MAX(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BW366,BW372,BW378,BW384,BW390,BW396,BW402,BW408,BW414,BW420,BW426,BW432,BW438,BW444,BW450,BW456,BW462,BW468,BW474,BW480,BW486,BW494)</f>
        <v>0</v>
      </c>
      <c r="BX593" s="567"/>
    </row>
    <row r="594" spans="1:76" ht="17" customHeight="1" x14ac:dyDescent="0.35">
      <c r="W594" s="169"/>
      <c r="X594" s="169"/>
      <c r="Z594" s="113"/>
      <c r="AP594" s="169"/>
      <c r="AQ594" s="169"/>
      <c r="AR594" s="169"/>
      <c r="AS594" s="169"/>
      <c r="AT594" s="562"/>
      <c r="AU594" s="186" t="s">
        <v>118</v>
      </c>
      <c r="AV594" s="542" t="s">
        <v>123</v>
      </c>
      <c r="AW594" s="187" t="e">
        <f>AVERAGE(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AW434,AW440,AW446,AW452,AW458,AW464,AW470,AW476,AW482,AW488,AW494,AW500)</f>
        <v>#VALUE!</v>
      </c>
      <c r="AX594" s="559"/>
      <c r="AY594" s="502"/>
      <c r="AZ594" s="502"/>
      <c r="BA594" s="502"/>
      <c r="BB594" s="185"/>
      <c r="BC594" s="371" t="e">
        <f>AVERAGE(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BC368,BC374,BC380,BC386,BC392,BC398,BC404,BC410,BC416,BC422,BC428,BC434,BC440,BC446,BC452,BC458,BC464,BC470,BC476,BC482,BC488,BC494,BC500)</f>
        <v>#VALUE!</v>
      </c>
      <c r="BD594" s="549"/>
      <c r="BE594" s="371" t="e">
        <f>AVERAGE(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BE434,BE440,BE446,BE452,BE458,BE464,BE470,BE476,BE482,BE488,BE494,BE500)</f>
        <v>#VALUE!</v>
      </c>
      <c r="BF594" s="549"/>
      <c r="BG594" s="371" t="e">
        <f>AVERAGE(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BG368,BG374,BG380,BG386,BG392,BG398,BG404,BG410,BG416,BG422,BG428,BG434,BG440,BG446,BG452,BG458,BG464,BG470,BG476,BG482,BG488,BG494,BG500)</f>
        <v>#VALUE!</v>
      </c>
      <c r="BH594" s="549"/>
      <c r="BI594" s="371" t="e">
        <f>AVERAGE(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BI368,BI374,BI380,BI386,BI392,BI398,BI404,BI410,BI416,BI422,BI428,BI434,BI440,BI446,BI452,BI458,BI464,BI470,BI476,BI482,BI488,BI494,BI500)</f>
        <v>#VALUE!</v>
      </c>
      <c r="BJ594" s="549"/>
      <c r="BK594" s="371" t="e">
        <f>AVERAGE(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BK434,BK440,BK446,BK452,BK458,BK464,BK470,BK476,BK482,BK488,BK494,BK500)</f>
        <v>#VALUE!</v>
      </c>
      <c r="BL594" s="549"/>
      <c r="BM594" s="371" t="e">
        <f>AVERAGE(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BM434,BM440,BM446,BM452,BM458,BM464,BM470,BM476,BM482,BM488,BM494,BM500)</f>
        <v>#VALUE!</v>
      </c>
      <c r="BN594" s="549"/>
      <c r="BO594" s="371" t="e">
        <f>AVERAGE(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BO434,BO440,BO446,BO452,BO458,BO464,BO470,BO476,BO482,BO488,BO494,BO500)</f>
        <v>#VALUE!</v>
      </c>
      <c r="BP594" s="501"/>
      <c r="BQ594" s="502"/>
      <c r="BR594" s="502"/>
      <c r="BS594" s="502"/>
      <c r="BT594" s="502"/>
      <c r="BU594" s="301">
        <f>SUM(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BU368,BU374,BU380,BU386,BU392,BU398,BU404,BU410,BU416,BU422,BU428,BU434,BU440,BU446,BU452,BU458,BU464,BU470,BU476,BU482,BU488,BU494,BU500)</f>
        <v>0</v>
      </c>
      <c r="BV594" s="567"/>
      <c r="BW594" s="301">
        <f>SUM(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BW368,BW374,BW380,BW386,BW392,BW398,BW404,BW410,BW416,BW422,BW428,BW434,BW440,BW446,BW452,BW458,BW464,BW470,BW476,BW482,BW488,BW494,BW500)</f>
        <v>0</v>
      </c>
      <c r="BX594" s="567"/>
    </row>
    <row r="595" spans="1:76" ht="17" customHeight="1" x14ac:dyDescent="0.35">
      <c r="W595" s="169"/>
      <c r="X595" s="169"/>
      <c r="Z595" s="113"/>
      <c r="AP595" s="169"/>
      <c r="AQ595" s="169"/>
      <c r="AR595" s="169"/>
      <c r="AS595" s="169"/>
      <c r="AT595" s="562"/>
      <c r="AU595" s="186" t="s">
        <v>119</v>
      </c>
      <c r="AV595" s="543"/>
      <c r="AW595" s="179" t="e">
        <f>MIN(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AW434,AW440,AW446,AW452,AW458,AW464,AW470,AW476,AW482,AW488,AW494,AW500)</f>
        <v>#VALUE!</v>
      </c>
      <c r="AX595" s="559"/>
      <c r="AY595" s="502"/>
      <c r="AZ595" s="502"/>
      <c r="BA595" s="502"/>
      <c r="BB595" s="185"/>
      <c r="BC595" s="372" t="e">
        <f>MIN(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BC368,BC374,BC380,BC386,BC392,BC398,BC404,BC410,BC416,BC422,BC428,BC434,BC440,BC446,BC452,BC458,BC464,BC470,BC476,BC482,BC488,BC494,BC500)</f>
        <v>#VALUE!</v>
      </c>
      <c r="BD595" s="549"/>
      <c r="BE595" s="372" t="e">
        <f>MIN(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BE434,BE440,BE446,BE452,BE458,BE464,BE470,BE476,BE482,BE488,BE494,BE500)</f>
        <v>#VALUE!</v>
      </c>
      <c r="BF595" s="549"/>
      <c r="BG595" s="372" t="e">
        <f>MIN(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BG368,BG374,BG380,BG386,BG392,BG398,BG404,BG410,BG416,BG422,BG428,BG434,BG440,BG446,BG452,BG458,BG464,BG470,BG476,BG482,BG488,BG494,BG500)</f>
        <v>#VALUE!</v>
      </c>
      <c r="BH595" s="549"/>
      <c r="BI595" s="372" t="e">
        <f>MIN(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BI368,BI374,BI380,BI386,BI392,BI398,BI404,BI410,BI416,BI422,BI428,BI434,BI440,BI446,BI452,BI458,BI464,BI470,BI476,BI482,BI488,BI494,BI500)</f>
        <v>#VALUE!</v>
      </c>
      <c r="BJ595" s="549"/>
      <c r="BK595" s="372" t="e">
        <f>MIN(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BK434,BK440,BK446,BK452,BK458,BK464,BK470,BK476,BK482,BK488,BK494,BK500)</f>
        <v>#VALUE!</v>
      </c>
      <c r="BL595" s="549"/>
      <c r="BM595" s="372" t="e">
        <f>MIN(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BM434,BM440,BM446,BM452,BM458,BM464,BM470,BM476,BM482,BM488,BM494,BM500)</f>
        <v>#VALUE!</v>
      </c>
      <c r="BN595" s="549"/>
      <c r="BO595" s="372" t="e">
        <f>MIN(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BO434,BO440,BO446,BO452,BO458,BO464,BO470,BO476,BO482,BO488,BO494,BO500)</f>
        <v>#VALUE!</v>
      </c>
      <c r="BP595" s="501"/>
      <c r="BQ595" s="502"/>
      <c r="BR595" s="502"/>
      <c r="BS595" s="502"/>
      <c r="BT595" s="502"/>
      <c r="BU595" s="297">
        <f>MIN(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BU368,BU374,BU380,BU386,BU392,BU398,BU404,BU410,BU416,BU422,BU428,BU434,BU440,BU446,BU452,BU458,BU464,BU470,BU476,BU482,BU488,BU494,BU500)</f>
        <v>0</v>
      </c>
      <c r="BV595" s="567"/>
      <c r="BW595" s="297">
        <f>MIN(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BW368,BW374,BW380,BW386,BW392,BW398,BW404,BW410,BW416,BW422,BW428,BW434,BW440,BW446,BW452,BW458,BW464,BW470,BW476,BW482,BW488,BW494,BW500)</f>
        <v>0</v>
      </c>
      <c r="BX595" s="567"/>
    </row>
    <row r="596" spans="1:76" ht="17" customHeight="1" thickBot="1" x14ac:dyDescent="0.4">
      <c r="W596" s="169"/>
      <c r="X596" s="169"/>
      <c r="AP596" s="169"/>
      <c r="AQ596" s="169"/>
      <c r="AR596" s="169"/>
      <c r="AS596" s="169"/>
      <c r="AT596" s="563"/>
      <c r="AU596" s="189" t="s">
        <v>120</v>
      </c>
      <c r="AV596" s="544"/>
      <c r="AW596" s="181" t="e">
        <f>MAX(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AW434,AW440,AW446,AW452,AW458,AW464,AW470,AW476,AW482,AW488,AW494,AW500)</f>
        <v>#VALUE!</v>
      </c>
      <c r="AX596" s="560"/>
      <c r="AY596" s="504"/>
      <c r="AZ596" s="504"/>
      <c r="BA596" s="504"/>
      <c r="BB596" s="190"/>
      <c r="BC596" s="373" t="e">
        <f>MAX(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BC368,BC374,BC380,BC386,BC392,BC398,BC404,BC410,BC416,BC422,BC428,BC434,BC440,BC446,BC452,BC458,BC464,BC470,BC476,BC482,BC488,BC494,BC500)</f>
        <v>#VALUE!</v>
      </c>
      <c r="BD596" s="550"/>
      <c r="BE596" s="373" t="e">
        <f>MAX(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BE434,BE440,BE446,BE452,BE458,BE464,BE470,BE476,BE482,BE488,BE494,BE500)</f>
        <v>#VALUE!</v>
      </c>
      <c r="BF596" s="550"/>
      <c r="BG596" s="373" t="e">
        <f>MAX(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BG368,BG374,BG380,BG386,BG392,BG398,BG404,BG410,BG416,BG422,BG428,BG434,BG440,BG446,BG452,BG458,BG464,BG470,BG476,BG482,BG488,BG494,BG500)</f>
        <v>#VALUE!</v>
      </c>
      <c r="BH596" s="550"/>
      <c r="BI596" s="373" t="e">
        <f>MAX(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BI368,BI374,BI380,BI386,BI392,BI398,BI404,BI410,BI416,BI422,BI428,BI434,BI440,BI446,BI452,BI458,BI464,BI470,BI476,BI482,BI488,BI494,BI500)</f>
        <v>#VALUE!</v>
      </c>
      <c r="BJ596" s="550"/>
      <c r="BK596" s="373" t="e">
        <f>MAX(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BK434,BK440,BK446,BK452,BK458,BK464,BK470,BK476,BK482,BK488,BK494,BK500)</f>
        <v>#VALUE!</v>
      </c>
      <c r="BL596" s="550"/>
      <c r="BM596" s="373" t="e">
        <f>MAX(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BM434,BM440,BM446,BM452,BM458,BM464,BM470,BM476,BM482,BM488,BM494,BM500)</f>
        <v>#VALUE!</v>
      </c>
      <c r="BN596" s="550"/>
      <c r="BO596" s="373" t="e">
        <f>MAX(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BO434,BO440,BO446,BO452,BO458,BO464,BO470,BO476,BO482,BO488,BO494,BO500)</f>
        <v>#VALUE!</v>
      </c>
      <c r="BP596" s="503"/>
      <c r="BQ596" s="504"/>
      <c r="BR596" s="504"/>
      <c r="BS596" s="504"/>
      <c r="BT596" s="504"/>
      <c r="BU596" s="299">
        <f>MAX(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BU368,BU374,BU380,BU386,BU392,BU398,BU404,BU410,BU416,BU422,BU428,BU434,BU440,BU446,BU452,BU458,BU464,BU470,BU476,BU482,BU488,BU494,BU500)</f>
        <v>0</v>
      </c>
      <c r="BV596" s="568"/>
      <c r="BW596" s="299">
        <f>MAX(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BW368,BW374,BW380,BW386,BW392,BW398,BW404,BW410,BW416,BW422,BW428,BW434,BW440,BW446,BW452,BW458,BW464,BW470,BW476,BW482,BW488,BW494,BW500)</f>
        <v>0</v>
      </c>
      <c r="BX596" s="568"/>
    </row>
    <row r="597" spans="1:76" ht="17" customHeight="1" x14ac:dyDescent="0.35">
      <c r="A597" s="191"/>
      <c r="B597" s="191"/>
      <c r="C597" s="191"/>
      <c r="D597" s="193"/>
      <c r="E597" s="191"/>
      <c r="F597" s="193"/>
      <c r="G597" s="193"/>
      <c r="H597" s="193"/>
      <c r="I597" s="193"/>
      <c r="J597" s="193"/>
      <c r="K597" s="193"/>
      <c r="L597" s="193"/>
      <c r="M597" s="193"/>
      <c r="N597" s="193"/>
      <c r="O597" s="193"/>
      <c r="P597" s="193"/>
      <c r="Q597" s="193"/>
      <c r="R597" s="193"/>
      <c r="S597" s="193"/>
      <c r="T597" s="193"/>
      <c r="U597" s="193"/>
      <c r="V597" s="193"/>
      <c r="W597" s="210"/>
      <c r="X597" s="210"/>
      <c r="Y597" s="191"/>
      <c r="Z597" s="191"/>
      <c r="AA597" s="191"/>
      <c r="AB597" s="191"/>
      <c r="AC597" s="191"/>
      <c r="AD597" s="191"/>
      <c r="AE597" s="191"/>
      <c r="AF597" s="191"/>
      <c r="AG597" s="191"/>
      <c r="AH597" s="191"/>
      <c r="AI597" s="191"/>
      <c r="AJ597" s="191"/>
      <c r="AK597" s="191"/>
      <c r="AL597" s="191"/>
      <c r="AM597" s="191"/>
      <c r="AN597" s="191"/>
      <c r="AO597" s="191"/>
      <c r="AP597" s="210"/>
      <c r="AQ597" s="210"/>
      <c r="AR597" s="210"/>
      <c r="AS597" s="210"/>
      <c r="AT597" s="197"/>
      <c r="AU597" s="198"/>
      <c r="AV597" s="199"/>
      <c r="AW597" s="200"/>
      <c r="AX597" s="201"/>
      <c r="AY597" s="201"/>
      <c r="AZ597" s="201"/>
      <c r="BA597" s="201"/>
      <c r="BB597" s="201"/>
      <c r="BC597" s="200"/>
      <c r="BD597" s="201"/>
      <c r="BE597" s="200"/>
      <c r="BF597" s="201"/>
      <c r="BG597" s="200"/>
      <c r="BH597" s="201"/>
      <c r="BI597" s="200"/>
      <c r="BJ597" s="201"/>
      <c r="BK597" s="200"/>
      <c r="BL597" s="201"/>
      <c r="BM597" s="200"/>
      <c r="BN597" s="201"/>
      <c r="BO597" s="200"/>
      <c r="BP597" s="201"/>
      <c r="BQ597" s="201"/>
      <c r="BR597" s="201"/>
      <c r="BS597" s="201"/>
      <c r="BT597" s="201"/>
      <c r="BU597" s="305"/>
      <c r="BV597" s="306"/>
      <c r="BW597" s="305"/>
      <c r="BX597" s="306"/>
    </row>
    <row r="598" spans="1:76" ht="17" customHeight="1" thickBot="1" x14ac:dyDescent="0.4">
      <c r="A598" s="202"/>
      <c r="B598" s="202"/>
      <c r="C598" s="202"/>
      <c r="D598" s="203"/>
      <c r="E598" s="156"/>
      <c r="F598" s="169">
        <f>COUNTIFS(F4:F363,"&lt;&gt;",F4:F363,"&lt;&gt;0")</f>
        <v>360</v>
      </c>
      <c r="G598" s="169">
        <f>COUNTIFS(G4:G363,"&lt;&gt;",G4:G363,"&lt;&gt;0")</f>
        <v>0</v>
      </c>
      <c r="H598" s="153"/>
      <c r="I598" s="153"/>
      <c r="J598" s="153"/>
      <c r="K598" s="153"/>
      <c r="L598" s="153"/>
      <c r="M598" s="153"/>
      <c r="N598" s="153"/>
      <c r="O598" s="153"/>
      <c r="P598" s="153"/>
      <c r="Q598" s="153"/>
      <c r="R598" s="153"/>
      <c r="S598" s="153"/>
      <c r="T598" s="153"/>
      <c r="U598" s="153"/>
      <c r="V598" s="153"/>
      <c r="W598" s="204"/>
      <c r="X598" s="204"/>
      <c r="Y598" s="156"/>
      <c r="Z598" s="169">
        <f>COUNTIFS(Z4:Z363,"&lt;&gt;",Z4:Z363,"&lt;&gt;0")</f>
        <v>0</v>
      </c>
      <c r="AA598" s="156"/>
      <c r="AB598" s="156"/>
      <c r="AC598" s="156"/>
      <c r="AD598" s="156"/>
      <c r="AE598" s="156"/>
      <c r="AF598" s="156"/>
      <c r="AG598" s="156"/>
      <c r="AH598" s="156"/>
      <c r="AI598" s="156"/>
      <c r="AJ598" s="156"/>
      <c r="AK598" s="156"/>
      <c r="AL598" s="156"/>
      <c r="AM598" s="156"/>
      <c r="AN598" s="156"/>
      <c r="AO598" s="156"/>
      <c r="AP598" s="204"/>
      <c r="AQ598" s="204"/>
      <c r="AR598" s="112">
        <f>Z598/F598</f>
        <v>0</v>
      </c>
      <c r="AS598" s="204"/>
      <c r="AT598" s="205"/>
      <c r="AU598" s="206"/>
      <c r="AV598" s="207"/>
      <c r="AW598" s="208"/>
      <c r="AX598" s="209"/>
      <c r="AY598" s="209"/>
      <c r="AZ598" s="209"/>
      <c r="BA598" s="209"/>
      <c r="BB598" s="209"/>
      <c r="BC598" s="208"/>
      <c r="BD598" s="209"/>
      <c r="BE598" s="208"/>
      <c r="BF598" s="209"/>
      <c r="BG598" s="208"/>
      <c r="BH598" s="209"/>
      <c r="BI598" s="208"/>
      <c r="BJ598" s="209"/>
      <c r="BK598" s="208"/>
      <c r="BL598" s="209"/>
      <c r="BM598" s="208"/>
      <c r="BN598" s="209"/>
      <c r="BO598" s="208"/>
      <c r="BP598" s="209"/>
      <c r="BQ598" s="209"/>
      <c r="BR598" s="209"/>
      <c r="BS598" s="209"/>
      <c r="BT598" s="209"/>
      <c r="BU598" s="307"/>
      <c r="BV598" s="308"/>
      <c r="BW598" s="307"/>
      <c r="BX598" s="308"/>
    </row>
    <row r="599" spans="1:76" ht="17" customHeight="1" x14ac:dyDescent="0.35">
      <c r="C599" s="112" t="s">
        <v>328</v>
      </c>
      <c r="V599" s="113" t="s">
        <v>127</v>
      </c>
      <c r="W599" s="169" t="e">
        <f>GEOMEAN(W4:W363)</f>
        <v>#NUM!</v>
      </c>
      <c r="X599" s="169" t="e">
        <f>GEOMEAN(X4:X363)</f>
        <v>#NUM!</v>
      </c>
      <c r="AP599" s="169" t="e">
        <f>GEOMEAN(AP4:AP363)</f>
        <v>#NUM!</v>
      </c>
      <c r="AQ599" s="169" t="e">
        <f>GEOMEAN(AQ4:AQ363)</f>
        <v>#NUM!</v>
      </c>
      <c r="AR599" s="169" t="e">
        <f>GEOMEAN(AR4:AR363)</f>
        <v>#DIV/0!</v>
      </c>
      <c r="AS599" s="169" t="e">
        <f>GEOMEAN(AS4:AS363)</f>
        <v>#DIV/0!</v>
      </c>
      <c r="AT599" s="561" t="str">
        <f>C599</f>
        <v>Overall Mandatory</v>
      </c>
      <c r="AU599" s="170" t="s">
        <v>118</v>
      </c>
      <c r="AV599" s="536" t="s">
        <v>121</v>
      </c>
      <c r="AW599" s="171" t="e">
        <f>AVERAGE(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f>
        <v>#VALUE!</v>
      </c>
      <c r="AX599" s="172" t="e">
        <f>AVERAGE(AX4:AX363)</f>
        <v>#VALUE!</v>
      </c>
      <c r="AY599" s="172" t="e">
        <f>AVERAGE(AY4:AY363)</f>
        <v>#VALUE!</v>
      </c>
      <c r="AZ599" s="172" t="e">
        <f>AVERAGE(AZ4:AZ363)</f>
        <v>#VALUE!</v>
      </c>
      <c r="BA599" s="172" t="e">
        <f>AVERAGE(BA4:BA363)</f>
        <v>#VALUE!</v>
      </c>
      <c r="BB599" s="172" t="e">
        <f>AVERAGE(BB4:BB363)</f>
        <v>#VALUE!</v>
      </c>
      <c r="BC599" s="171" t="e">
        <f>AVERAGE(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f>
        <v>#VALUE!</v>
      </c>
      <c r="BD599" s="172" t="e">
        <f>AVERAGE(BD4:BD363)</f>
        <v>#VALUE!</v>
      </c>
      <c r="BE599" s="171" t="e">
        <f>AVERAGE(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f>
        <v>#VALUE!</v>
      </c>
      <c r="BF599" s="172" t="e">
        <f>AVERAGE(BF4:BF363)</f>
        <v>#VALUE!</v>
      </c>
      <c r="BG599" s="171" t="e">
        <f>AVERAGE(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f>
        <v>#VALUE!</v>
      </c>
      <c r="BH599" s="172" t="e">
        <f>AVERAGE(BH4:BH363)</f>
        <v>#VALUE!</v>
      </c>
      <c r="BI599" s="171" t="e">
        <f>AVERAGE(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f>
        <v>#VALUE!</v>
      </c>
      <c r="BJ599" s="172" t="e">
        <f>AVERAGE(BJ4:BJ363)</f>
        <v>#VALUE!</v>
      </c>
      <c r="BK599" s="171" t="e">
        <f>AVERAGE(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f>
        <v>#VALUE!</v>
      </c>
      <c r="BL599" s="172" t="e">
        <f>AVERAGE(BL4:BL363)</f>
        <v>#VALUE!</v>
      </c>
      <c r="BM599" s="171" t="e">
        <f>AVERAGE(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f>
        <v>#VALUE!</v>
      </c>
      <c r="BN599" s="172" t="e">
        <f>AVERAGE(BN4:BN363)</f>
        <v>#VALUE!</v>
      </c>
      <c r="BO599" s="171" t="e">
        <f>AVERAGE(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f>
        <v>#VALUE!</v>
      </c>
      <c r="BP599" s="175" t="e">
        <f>AVERAGE(BP4:BP363)</f>
        <v>#VALUE!</v>
      </c>
      <c r="BQ599" s="176" t="e">
        <f>AVERAGE(BQ4:BQ363)</f>
        <v>#VALUE!</v>
      </c>
      <c r="BR599" s="176" t="e">
        <f>AVERAGE(BR4:BR363)</f>
        <v>#VALUE!</v>
      </c>
      <c r="BS599" s="177" t="e">
        <f>AVERAGE(BS4:BS363)</f>
        <v>#VALUE!</v>
      </c>
      <c r="BT599" s="177" t="e">
        <f>AVERAGE(BT4:BT363)</f>
        <v>#VALUE!</v>
      </c>
      <c r="BU599" s="295">
        <f>SUM(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f>
        <v>0</v>
      </c>
      <c r="BV599" s="302">
        <f>SUM(BV4:BV363)</f>
        <v>0</v>
      </c>
      <c r="BW599" s="295">
        <f>SUM(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f>
        <v>0</v>
      </c>
      <c r="BX599" s="302">
        <f>SUM(BX4:BX363)</f>
        <v>0</v>
      </c>
    </row>
    <row r="600" spans="1:76" ht="17" customHeight="1" x14ac:dyDescent="0.35">
      <c r="V600" s="113" t="s">
        <v>128</v>
      </c>
      <c r="W600" s="169">
        <f>SUM(W4:W363)</f>
        <v>0</v>
      </c>
      <c r="X600" s="169">
        <f>SUM(X4:X363)</f>
        <v>0</v>
      </c>
      <c r="Z600" s="113"/>
      <c r="AP600" s="169">
        <f>SUM(AP4:AP363)</f>
        <v>0</v>
      </c>
      <c r="AQ600" s="169">
        <f>SUM(AQ4:AQ363)</f>
        <v>0</v>
      </c>
      <c r="AR600" s="169"/>
      <c r="AS600" s="169"/>
      <c r="AT600" s="562"/>
      <c r="AU600" s="178" t="s">
        <v>119</v>
      </c>
      <c r="AV600" s="537"/>
      <c r="AW600" s="179" t="e">
        <f>MIN(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f>
        <v>#VALUE!</v>
      </c>
      <c r="AX600" s="96" t="e">
        <f>MIN(AX4:AX363)</f>
        <v>#VALUE!</v>
      </c>
      <c r="AY600" s="96" t="e">
        <f>MIN(AY4:AY363)</f>
        <v>#VALUE!</v>
      </c>
      <c r="AZ600" s="96" t="e">
        <f>MIN(AZ4:AZ363)</f>
        <v>#VALUE!</v>
      </c>
      <c r="BA600" s="96" t="e">
        <f>MIN(BA4:BA363)</f>
        <v>#VALUE!</v>
      </c>
      <c r="BB600" s="96" t="e">
        <f>MIN(BB4:BB363)</f>
        <v>#VALUE!</v>
      </c>
      <c r="BC600" s="179" t="e">
        <f>MIN(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f>
        <v>#VALUE!</v>
      </c>
      <c r="BD600" s="96" t="e">
        <f>MIN(BD4:BD363)</f>
        <v>#VALUE!</v>
      </c>
      <c r="BE600" s="179" t="e">
        <f>MIN(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f>
        <v>#VALUE!</v>
      </c>
      <c r="BF600" s="96" t="e">
        <f>MIN(BF4:BF363)</f>
        <v>#VALUE!</v>
      </c>
      <c r="BG600" s="179" t="e">
        <f>MIN(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f>
        <v>#VALUE!</v>
      </c>
      <c r="BH600" s="96" t="e">
        <f>MIN(BH4:BH363)</f>
        <v>#VALUE!</v>
      </c>
      <c r="BI600" s="179" t="e">
        <f>MIN(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f>
        <v>#VALUE!</v>
      </c>
      <c r="BJ600" s="96" t="e">
        <f>MIN(BJ4:BJ363)</f>
        <v>#VALUE!</v>
      </c>
      <c r="BK600" s="179" t="e">
        <f>MIN(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f>
        <v>#VALUE!</v>
      </c>
      <c r="BL600" s="96" t="e">
        <f>MIN(BL4:BL363)</f>
        <v>#VALUE!</v>
      </c>
      <c r="BM600" s="179" t="e">
        <f>MIN(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f>
        <v>#VALUE!</v>
      </c>
      <c r="BN600" s="96" t="e">
        <f>MIN(BN4:BN363)</f>
        <v>#VALUE!</v>
      </c>
      <c r="BO600" s="179" t="e">
        <f>MIN(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f>
        <v>#VALUE!</v>
      </c>
      <c r="BP600" s="179" t="e">
        <f>MIN(BP4:BP363)</f>
        <v>#VALUE!</v>
      </c>
      <c r="BQ600" s="96" t="e">
        <f>MIN(BQ4:BQ363)</f>
        <v>#VALUE!</v>
      </c>
      <c r="BR600" s="96" t="e">
        <f>MIN(BR4:BR363)</f>
        <v>#VALUE!</v>
      </c>
      <c r="BS600" s="97" t="e">
        <f>MIN(BS4:BS363)</f>
        <v>#VALUE!</v>
      </c>
      <c r="BT600" s="97" t="e">
        <f>MIN(BT4:BT363)</f>
        <v>#VALUE!</v>
      </c>
      <c r="BU600" s="297">
        <f>MIN(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f>
        <v>0</v>
      </c>
      <c r="BV600" s="303">
        <f>MIN(BV4:BV363)</f>
        <v>0</v>
      </c>
      <c r="BW600" s="297">
        <f>MIN(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f>
        <v>0</v>
      </c>
      <c r="BX600" s="303">
        <f>MIN(BX4:BX363)</f>
        <v>0</v>
      </c>
    </row>
    <row r="601" spans="1:76" ht="17" customHeight="1" thickBot="1" x14ac:dyDescent="0.4">
      <c r="V601" s="113" t="s">
        <v>120</v>
      </c>
      <c r="W601" s="169">
        <f>MAX(W4:W363)</f>
        <v>0</v>
      </c>
      <c r="X601" s="169">
        <f>MAX(X4:X363)</f>
        <v>0</v>
      </c>
      <c r="Z601" s="113"/>
      <c r="AP601" s="169">
        <f>MAX(AP4:AP363)</f>
        <v>0</v>
      </c>
      <c r="AQ601" s="169">
        <f>MAX(AQ4:AQ363)</f>
        <v>0</v>
      </c>
      <c r="AR601" s="169"/>
      <c r="AS601" s="169"/>
      <c r="AT601" s="562"/>
      <c r="AU601" s="178" t="s">
        <v>120</v>
      </c>
      <c r="AV601" s="538"/>
      <c r="AW601" s="181" t="e">
        <f>MAX(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f>
        <v>#VALUE!</v>
      </c>
      <c r="AX601" s="98" t="e">
        <f>MAX(AX4:AX363)</f>
        <v>#VALUE!</v>
      </c>
      <c r="AY601" s="98" t="e">
        <f>MAX(AY4:AY363)</f>
        <v>#VALUE!</v>
      </c>
      <c r="AZ601" s="98" t="e">
        <f>MAX(AZ4:AZ363)</f>
        <v>#VALUE!</v>
      </c>
      <c r="BA601" s="98" t="e">
        <f>MAX(BA4:BA363)</f>
        <v>#VALUE!</v>
      </c>
      <c r="BB601" s="98" t="e">
        <f>MAX(BB4:BB363)</f>
        <v>#VALUE!</v>
      </c>
      <c r="BC601" s="181" t="e">
        <f>MAX(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f>
        <v>#VALUE!</v>
      </c>
      <c r="BD601" s="98" t="e">
        <f>MAX(BD4:BD363)</f>
        <v>#VALUE!</v>
      </c>
      <c r="BE601" s="181" t="e">
        <f>MAX(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f>
        <v>#VALUE!</v>
      </c>
      <c r="BF601" s="98" t="e">
        <f>MAX(BF4:BF363)</f>
        <v>#VALUE!</v>
      </c>
      <c r="BG601" s="181" t="e">
        <f>MAX(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f>
        <v>#VALUE!</v>
      </c>
      <c r="BH601" s="98" t="e">
        <f>MAX(BH4:BH363)</f>
        <v>#VALUE!</v>
      </c>
      <c r="BI601" s="181" t="e">
        <f>MAX(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f>
        <v>#VALUE!</v>
      </c>
      <c r="BJ601" s="98" t="e">
        <f>MAX(BJ4:BJ363)</f>
        <v>#VALUE!</v>
      </c>
      <c r="BK601" s="181" t="e">
        <f>MAX(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f>
        <v>#VALUE!</v>
      </c>
      <c r="BL601" s="98" t="e">
        <f>MAX(BL4:BL363)</f>
        <v>#VALUE!</v>
      </c>
      <c r="BM601" s="181" t="e">
        <f>MAX(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f>
        <v>#VALUE!</v>
      </c>
      <c r="BN601" s="98" t="e">
        <f>MAX(BN4:BN363)</f>
        <v>#VALUE!</v>
      </c>
      <c r="BO601" s="181" t="e">
        <f>MAX(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f>
        <v>#VALUE!</v>
      </c>
      <c r="BP601" s="181" t="e">
        <f>MAX(BP4:BP363)</f>
        <v>#VALUE!</v>
      </c>
      <c r="BQ601" s="98" t="e">
        <f>MAX(BQ4:BQ363)</f>
        <v>#VALUE!</v>
      </c>
      <c r="BR601" s="98" t="e">
        <f>MAX(BR4:BR363)</f>
        <v>#VALUE!</v>
      </c>
      <c r="BS601" s="99" t="e">
        <f>MAX(BS4:BS363)</f>
        <v>#VALUE!</v>
      </c>
      <c r="BT601" s="99" t="e">
        <f>MAX(BT4:BT363)</f>
        <v>#VALUE!</v>
      </c>
      <c r="BU601" s="299">
        <f>MAX(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f>
        <v>0</v>
      </c>
      <c r="BV601" s="304">
        <f>MAX(BV4:BV363)</f>
        <v>0</v>
      </c>
      <c r="BW601" s="299">
        <f>MAX(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f>
        <v>0</v>
      </c>
      <c r="BX601" s="304">
        <f>MAX(BX4:BX363)</f>
        <v>0</v>
      </c>
    </row>
    <row r="602" spans="1:76" ht="17" customHeight="1" x14ac:dyDescent="0.35">
      <c r="V602" s="113" t="s">
        <v>119</v>
      </c>
      <c r="W602" s="169">
        <f>MIN(W4:W363)</f>
        <v>0</v>
      </c>
      <c r="X602" s="169">
        <f>MIN(X4:X363)</f>
        <v>0</v>
      </c>
      <c r="Z602" s="113"/>
      <c r="AP602" s="169">
        <f>MIN(AP4:AP363)</f>
        <v>0</v>
      </c>
      <c r="AQ602" s="169">
        <f>MIN(AQ4:AQ363)</f>
        <v>0</v>
      </c>
      <c r="AR602" s="169"/>
      <c r="AS602" s="169"/>
      <c r="AT602" s="562"/>
      <c r="AU602" s="178" t="s">
        <v>118</v>
      </c>
      <c r="AV602" s="539" t="s">
        <v>122</v>
      </c>
      <c r="AW602" s="171" t="e">
        <f>AVERAGE(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f>
        <v>#VALUE!</v>
      </c>
      <c r="AX602" s="211"/>
      <c r="AY602" s="183"/>
      <c r="AZ602" s="183"/>
      <c r="BA602" s="183"/>
      <c r="BB602" s="183"/>
      <c r="BC602" s="171" t="e">
        <f>AVERAGE(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f>
        <v>#VALUE!</v>
      </c>
      <c r="BD602" s="212"/>
      <c r="BE602" s="171" t="e">
        <f>AVERAGE(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f>
        <v>#VALUE!</v>
      </c>
      <c r="BF602" s="212"/>
      <c r="BG602" s="171" t="e">
        <f>AVERAGE(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f>
        <v>#VALUE!</v>
      </c>
      <c r="BH602" s="212"/>
      <c r="BI602" s="171" t="e">
        <f>AVERAGE(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f>
        <v>#VALUE!</v>
      </c>
      <c r="BJ602" s="212"/>
      <c r="BK602" s="171" t="e">
        <f>AVERAGE(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f>
        <v>#VALUE!</v>
      </c>
      <c r="BL602" s="212"/>
      <c r="BM602" s="171" t="e">
        <f>AVERAGE(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f>
        <v>#VALUE!</v>
      </c>
      <c r="BN602" s="212"/>
      <c r="BO602" s="171" t="e">
        <f>AVERAGE(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f>
        <v>#VALUE!</v>
      </c>
      <c r="BP602" s="499"/>
      <c r="BQ602" s="500"/>
      <c r="BR602" s="500"/>
      <c r="BS602" s="500"/>
      <c r="BT602" s="500"/>
      <c r="BU602" s="295">
        <f>SUM(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f>
        <v>0</v>
      </c>
      <c r="BV602" s="309"/>
      <c r="BW602" s="295">
        <f>SUM(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f>
        <v>0</v>
      </c>
      <c r="BX602" s="309"/>
    </row>
    <row r="603" spans="1:76" ht="17" customHeight="1" x14ac:dyDescent="0.35">
      <c r="V603" s="113" t="s">
        <v>129</v>
      </c>
      <c r="W603" s="169"/>
      <c r="X603" s="169"/>
      <c r="Z603" s="113"/>
      <c r="AP603" s="184" t="e">
        <f>AP599/W599</f>
        <v>#NUM!</v>
      </c>
      <c r="AQ603" s="184" t="e">
        <f>AQ599/X599</f>
        <v>#NUM!</v>
      </c>
      <c r="AR603" s="169"/>
      <c r="AS603" s="169"/>
      <c r="AT603" s="562"/>
      <c r="AU603" s="178" t="s">
        <v>119</v>
      </c>
      <c r="AV603" s="540"/>
      <c r="AW603" s="179" t="e">
        <f>MIN(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f>
        <v>#VALUE!</v>
      </c>
      <c r="AX603" s="213"/>
      <c r="AY603" s="185"/>
      <c r="AZ603" s="185"/>
      <c r="BA603" s="185"/>
      <c r="BB603" s="185"/>
      <c r="BC603" s="179" t="e">
        <f>MIN(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f>
        <v>#VALUE!</v>
      </c>
      <c r="BD603" s="214"/>
      <c r="BE603" s="179" t="e">
        <f>MIN(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f>
        <v>#VALUE!</v>
      </c>
      <c r="BF603" s="214"/>
      <c r="BG603" s="179" t="e">
        <f>MIN(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f>
        <v>#VALUE!</v>
      </c>
      <c r="BH603" s="214"/>
      <c r="BI603" s="179" t="e">
        <f>MIN(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f>
        <v>#VALUE!</v>
      </c>
      <c r="BJ603" s="214"/>
      <c r="BK603" s="179" t="e">
        <f>MIN(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f>
        <v>#VALUE!</v>
      </c>
      <c r="BL603" s="214"/>
      <c r="BM603" s="179" t="e">
        <f>MIN(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f>
        <v>#VALUE!</v>
      </c>
      <c r="BN603" s="214"/>
      <c r="BO603" s="179" t="e">
        <f>MIN(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f>
        <v>#VALUE!</v>
      </c>
      <c r="BP603" s="501"/>
      <c r="BQ603" s="502"/>
      <c r="BR603" s="502"/>
      <c r="BS603" s="502"/>
      <c r="BT603" s="502"/>
      <c r="BU603" s="297">
        <f>MIN(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f>
        <v>0</v>
      </c>
      <c r="BV603" s="310"/>
      <c r="BW603" s="297">
        <f>MIN(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f>
        <v>0</v>
      </c>
      <c r="BX603" s="310"/>
    </row>
    <row r="604" spans="1:76" ht="17" customHeight="1" thickBot="1" x14ac:dyDescent="0.4">
      <c r="W604" s="169"/>
      <c r="X604" s="169"/>
      <c r="Z604" s="113"/>
      <c r="AP604" s="169"/>
      <c r="AQ604" s="169"/>
      <c r="AR604" s="169"/>
      <c r="AS604" s="169"/>
      <c r="AT604" s="562"/>
      <c r="AU604" s="178" t="s">
        <v>120</v>
      </c>
      <c r="AV604" s="541"/>
      <c r="AW604" s="181" t="e">
        <f>MAX(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f>
        <v>#VALUE!</v>
      </c>
      <c r="AX604" s="213"/>
      <c r="AY604" s="185"/>
      <c r="AZ604" s="185"/>
      <c r="BA604" s="185"/>
      <c r="BB604" s="185"/>
      <c r="BC604" s="181" t="e">
        <f>MAX(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f>
        <v>#VALUE!</v>
      </c>
      <c r="BD604" s="214"/>
      <c r="BE604" s="181" t="e">
        <f>MAX(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f>
        <v>#VALUE!</v>
      </c>
      <c r="BF604" s="214"/>
      <c r="BG604" s="181" t="e">
        <f>MAX(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f>
        <v>#VALUE!</v>
      </c>
      <c r="BH604" s="214"/>
      <c r="BI604" s="181" t="e">
        <f>MAX(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f>
        <v>#VALUE!</v>
      </c>
      <c r="BJ604" s="214"/>
      <c r="BK604" s="181" t="e">
        <f>MAX(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f>
        <v>#VALUE!</v>
      </c>
      <c r="BL604" s="214"/>
      <c r="BM604" s="181" t="e">
        <f>MAX(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f>
        <v>#VALUE!</v>
      </c>
      <c r="BN604" s="214"/>
      <c r="BO604" s="181" t="e">
        <f>MAX(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f>
        <v>#VALUE!</v>
      </c>
      <c r="BP604" s="501"/>
      <c r="BQ604" s="502"/>
      <c r="BR604" s="502"/>
      <c r="BS604" s="502"/>
      <c r="BT604" s="502"/>
      <c r="BU604" s="299">
        <f>MAX(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f>
        <v>0</v>
      </c>
      <c r="BV604" s="310"/>
      <c r="BW604" s="299">
        <f>MAX(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f>
        <v>0</v>
      </c>
      <c r="BX604" s="310"/>
    </row>
    <row r="605" spans="1:76" ht="17" customHeight="1" x14ac:dyDescent="0.35">
      <c r="W605" s="169"/>
      <c r="X605" s="169"/>
      <c r="Z605" s="113"/>
      <c r="AP605" s="169"/>
      <c r="AQ605" s="169"/>
      <c r="AR605" s="169"/>
      <c r="AS605" s="169"/>
      <c r="AT605" s="562"/>
      <c r="AU605" s="186" t="s">
        <v>118</v>
      </c>
      <c r="AV605" s="542" t="s">
        <v>123</v>
      </c>
      <c r="AW605" s="187" t="e">
        <f>AVERAGE(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f>
        <v>#VALUE!</v>
      </c>
      <c r="AX605" s="213"/>
      <c r="AY605" s="185"/>
      <c r="AZ605" s="185"/>
      <c r="BA605" s="185"/>
      <c r="BB605" s="185"/>
      <c r="BC605" s="187" t="e">
        <f>AVERAGE(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f>
        <v>#VALUE!</v>
      </c>
      <c r="BD605" s="214"/>
      <c r="BE605" s="187" t="e">
        <f>AVERAGE(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f>
        <v>#VALUE!</v>
      </c>
      <c r="BF605" s="214"/>
      <c r="BG605" s="187" t="e">
        <f>AVERAGE(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f>
        <v>#VALUE!</v>
      </c>
      <c r="BH605" s="214"/>
      <c r="BI605" s="187" t="e">
        <f>AVERAGE(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f>
        <v>#VALUE!</v>
      </c>
      <c r="BJ605" s="214"/>
      <c r="BK605" s="187" t="e">
        <f>AVERAGE(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f>
        <v>#VALUE!</v>
      </c>
      <c r="BL605" s="214"/>
      <c r="BM605" s="187" t="e">
        <f>AVERAGE(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f>
        <v>#VALUE!</v>
      </c>
      <c r="BN605" s="214"/>
      <c r="BO605" s="187" t="e">
        <f>AVERAGE(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f>
        <v>#VALUE!</v>
      </c>
      <c r="BP605" s="501"/>
      <c r="BQ605" s="502"/>
      <c r="BR605" s="502"/>
      <c r="BS605" s="502"/>
      <c r="BT605" s="502"/>
      <c r="BU605" s="301">
        <f>SUM(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f>
        <v>0</v>
      </c>
      <c r="BV605" s="310"/>
      <c r="BW605" s="301">
        <f>SUM(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f>
        <v>0</v>
      </c>
      <c r="BX605" s="310"/>
    </row>
    <row r="606" spans="1:76" ht="17" customHeight="1" x14ac:dyDescent="0.35">
      <c r="W606" s="169"/>
      <c r="X606" s="169"/>
      <c r="Z606" s="113"/>
      <c r="AP606" s="169"/>
      <c r="AQ606" s="169"/>
      <c r="AR606" s="169"/>
      <c r="AS606" s="169"/>
      <c r="AT606" s="562"/>
      <c r="AU606" s="186" t="s">
        <v>119</v>
      </c>
      <c r="AV606" s="543"/>
      <c r="AW606" s="179" t="e">
        <f>MIN(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f>
        <v>#VALUE!</v>
      </c>
      <c r="AX606" s="213"/>
      <c r="AY606" s="185"/>
      <c r="AZ606" s="185"/>
      <c r="BA606" s="185"/>
      <c r="BB606" s="185"/>
      <c r="BC606" s="179" t="e">
        <f>MIN(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f>
        <v>#VALUE!</v>
      </c>
      <c r="BD606" s="214"/>
      <c r="BE606" s="179" t="e">
        <f>MIN(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f>
        <v>#VALUE!</v>
      </c>
      <c r="BF606" s="214"/>
      <c r="BG606" s="179" t="e">
        <f>MIN(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f>
        <v>#VALUE!</v>
      </c>
      <c r="BH606" s="214"/>
      <c r="BI606" s="179" t="e">
        <f>MIN(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f>
        <v>#VALUE!</v>
      </c>
      <c r="BJ606" s="214"/>
      <c r="BK606" s="179" t="e">
        <f>MIN(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f>
        <v>#VALUE!</v>
      </c>
      <c r="BL606" s="214"/>
      <c r="BM606" s="179" t="e">
        <f>MIN(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f>
        <v>#VALUE!</v>
      </c>
      <c r="BN606" s="214"/>
      <c r="BO606" s="179" t="e">
        <f>MIN(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f>
        <v>#VALUE!</v>
      </c>
      <c r="BP606" s="501"/>
      <c r="BQ606" s="502"/>
      <c r="BR606" s="502"/>
      <c r="BS606" s="502"/>
      <c r="BT606" s="502"/>
      <c r="BU606" s="297">
        <f>MIN(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f>
        <v>0</v>
      </c>
      <c r="BV606" s="310"/>
      <c r="BW606" s="297">
        <f>MIN(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f>
        <v>0</v>
      </c>
      <c r="BX606" s="310"/>
    </row>
    <row r="607" spans="1:76" ht="17" customHeight="1" thickBot="1" x14ac:dyDescent="0.4">
      <c r="W607" s="169"/>
      <c r="X607" s="169"/>
      <c r="AP607" s="169"/>
      <c r="AQ607" s="169"/>
      <c r="AR607" s="169"/>
      <c r="AS607" s="169"/>
      <c r="AT607" s="563"/>
      <c r="AU607" s="189" t="s">
        <v>120</v>
      </c>
      <c r="AV607" s="544"/>
      <c r="AW607" s="181" t="e">
        <f>MAX(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f>
        <v>#VALUE!</v>
      </c>
      <c r="AX607" s="215"/>
      <c r="AY607" s="190"/>
      <c r="AZ607" s="190"/>
      <c r="BA607" s="190"/>
      <c r="BB607" s="190"/>
      <c r="BC607" s="181" t="e">
        <f>MAX(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f>
        <v>#VALUE!</v>
      </c>
      <c r="BD607" s="216"/>
      <c r="BE607" s="181" t="e">
        <f>MAX(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f>
        <v>#VALUE!</v>
      </c>
      <c r="BF607" s="216"/>
      <c r="BG607" s="181" t="e">
        <f>MAX(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f>
        <v>#VALUE!</v>
      </c>
      <c r="BH607" s="216"/>
      <c r="BI607" s="181" t="e">
        <f>MAX(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f>
        <v>#VALUE!</v>
      </c>
      <c r="BJ607" s="216"/>
      <c r="BK607" s="181" t="e">
        <f>MAX(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f>
        <v>#VALUE!</v>
      </c>
      <c r="BL607" s="216"/>
      <c r="BM607" s="181" t="e">
        <f>MAX(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f>
        <v>#VALUE!</v>
      </c>
      <c r="BN607" s="216"/>
      <c r="BO607" s="181" t="e">
        <f>MAX(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f>
        <v>#VALUE!</v>
      </c>
      <c r="BP607" s="503"/>
      <c r="BQ607" s="504"/>
      <c r="BR607" s="504"/>
      <c r="BS607" s="504"/>
      <c r="BT607" s="504"/>
      <c r="BU607" s="299">
        <f>MAX(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f>
        <v>0</v>
      </c>
      <c r="BV607" s="311"/>
      <c r="BW607" s="299">
        <f>MAX(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f>
        <v>0</v>
      </c>
      <c r="BX607" s="311"/>
    </row>
    <row r="608" spans="1:76" ht="17" customHeight="1" x14ac:dyDescent="0.35">
      <c r="A608" s="191"/>
      <c r="B608" s="191"/>
      <c r="C608" s="191"/>
      <c r="D608" s="193"/>
      <c r="E608" s="191"/>
      <c r="F608" s="193"/>
      <c r="G608" s="193"/>
      <c r="H608" s="193"/>
      <c r="I608" s="193"/>
      <c r="J608" s="193"/>
      <c r="K608" s="193"/>
      <c r="L608" s="193"/>
      <c r="M608" s="193"/>
      <c r="N608" s="193"/>
      <c r="O608" s="193"/>
      <c r="P608" s="193"/>
      <c r="Q608" s="193"/>
      <c r="R608" s="193"/>
      <c r="S608" s="193"/>
      <c r="T608" s="193"/>
      <c r="U608" s="193"/>
      <c r="V608" s="193"/>
      <c r="W608" s="210"/>
      <c r="X608" s="210"/>
      <c r="Y608" s="191"/>
      <c r="Z608" s="191"/>
      <c r="AA608" s="191"/>
      <c r="AB608" s="191"/>
      <c r="AC608" s="191"/>
      <c r="AD608" s="191"/>
      <c r="AE608" s="191"/>
      <c r="AF608" s="191"/>
      <c r="AG608" s="191"/>
      <c r="AH608" s="191"/>
      <c r="AI608" s="191"/>
      <c r="AJ608" s="191"/>
      <c r="AK608" s="191"/>
      <c r="AL608" s="191"/>
      <c r="AM608" s="191"/>
      <c r="AN608" s="191"/>
      <c r="AO608" s="191"/>
      <c r="AP608" s="210"/>
      <c r="AQ608" s="210"/>
      <c r="AR608" s="210"/>
      <c r="AS608" s="210"/>
      <c r="AT608" s="197"/>
      <c r="AU608" s="198"/>
      <c r="AV608" s="199"/>
      <c r="AW608" s="200"/>
      <c r="AX608" s="201"/>
      <c r="AY608" s="201"/>
      <c r="AZ608" s="201"/>
      <c r="BA608" s="201"/>
      <c r="BB608" s="201"/>
      <c r="BC608" s="200"/>
      <c r="BD608" s="201"/>
      <c r="BE608" s="200"/>
      <c r="BF608" s="201"/>
      <c r="BG608" s="200"/>
      <c r="BH608" s="201"/>
      <c r="BI608" s="200"/>
      <c r="BJ608" s="201"/>
      <c r="BK608" s="200"/>
      <c r="BL608" s="201"/>
      <c r="BM608" s="200"/>
      <c r="BN608" s="201"/>
      <c r="BO608" s="200"/>
      <c r="BP608" s="201"/>
      <c r="BQ608" s="201"/>
      <c r="BR608" s="201"/>
      <c r="BS608" s="201"/>
      <c r="BT608" s="201"/>
      <c r="BU608" s="305"/>
      <c r="BV608" s="306"/>
      <c r="BW608" s="305"/>
      <c r="BX608" s="306"/>
    </row>
    <row r="609" spans="1:76" ht="17" customHeight="1" thickBot="1" x14ac:dyDescent="0.4">
      <c r="A609" s="202"/>
      <c r="B609" s="202"/>
      <c r="C609" s="202"/>
      <c r="D609" s="203"/>
      <c r="E609" s="156"/>
      <c r="F609" s="169">
        <f>COUNTIFS(F364:F429,"&lt;&gt;",F364:F429,"&lt;&gt;0")</f>
        <v>66</v>
      </c>
      <c r="G609" s="169">
        <f>COUNTIFS(G364:G429,"&lt;&gt;",G364:G429,"&lt;&gt;0")</f>
        <v>0</v>
      </c>
      <c r="H609" s="153"/>
      <c r="I609" s="153"/>
      <c r="J609" s="153"/>
      <c r="K609" s="153"/>
      <c r="L609" s="153"/>
      <c r="M609" s="153"/>
      <c r="N609" s="153"/>
      <c r="O609" s="153"/>
      <c r="P609" s="153"/>
      <c r="Q609" s="153"/>
      <c r="R609" s="153"/>
      <c r="S609" s="153"/>
      <c r="T609" s="153"/>
      <c r="U609" s="153"/>
      <c r="V609" s="153"/>
      <c r="W609" s="204"/>
      <c r="X609" s="204"/>
      <c r="Y609" s="156"/>
      <c r="Z609" s="169">
        <f>COUNTIFS(Z364:Z429,"&lt;&gt;",Z364:Z429,"&lt;&gt;0")</f>
        <v>0</v>
      </c>
      <c r="AA609" s="156"/>
      <c r="AB609" s="156"/>
      <c r="AC609" s="156"/>
      <c r="AD609" s="156"/>
      <c r="AE609" s="156"/>
      <c r="AF609" s="156"/>
      <c r="AG609" s="156"/>
      <c r="AH609" s="156"/>
      <c r="AI609" s="156"/>
      <c r="AJ609" s="156"/>
      <c r="AK609" s="156"/>
      <c r="AL609" s="156"/>
      <c r="AM609" s="156"/>
      <c r="AN609" s="156"/>
      <c r="AO609" s="156"/>
      <c r="AP609" s="204"/>
      <c r="AQ609" s="204"/>
      <c r="AR609" s="112">
        <f>Z609/F609</f>
        <v>0</v>
      </c>
      <c r="AS609" s="204"/>
      <c r="AT609" s="205"/>
      <c r="AU609" s="206"/>
      <c r="AV609" s="207"/>
      <c r="AW609" s="208"/>
      <c r="AX609" s="209"/>
      <c r="AY609" s="209"/>
      <c r="AZ609" s="209"/>
      <c r="BA609" s="209"/>
      <c r="BB609" s="209"/>
      <c r="BC609" s="208"/>
      <c r="BD609" s="209"/>
      <c r="BE609" s="208"/>
      <c r="BF609" s="209"/>
      <c r="BG609" s="208"/>
      <c r="BH609" s="209"/>
      <c r="BI609" s="208"/>
      <c r="BJ609" s="209"/>
      <c r="BK609" s="208"/>
      <c r="BL609" s="209"/>
      <c r="BM609" s="208"/>
      <c r="BN609" s="209"/>
      <c r="BO609" s="208"/>
      <c r="BP609" s="209"/>
      <c r="BQ609" s="209"/>
      <c r="BR609" s="209"/>
      <c r="BS609" s="209"/>
      <c r="BT609" s="209"/>
      <c r="BU609" s="307"/>
      <c r="BV609" s="308"/>
      <c r="BW609" s="307"/>
      <c r="BX609" s="308"/>
    </row>
    <row r="610" spans="1:76" ht="17" customHeight="1" x14ac:dyDescent="0.35">
      <c r="C610" s="112" t="s">
        <v>259</v>
      </c>
      <c r="V610" s="113" t="s">
        <v>127</v>
      </c>
      <c r="W610" s="169" t="e">
        <f>GEOMEAN(W364:W429)</f>
        <v>#NUM!</v>
      </c>
      <c r="X610" s="169" t="e">
        <f>GEOMEAN(X364:X429)</f>
        <v>#NUM!</v>
      </c>
      <c r="AP610" s="169" t="e">
        <f>GEOMEAN(AP364:AP429)</f>
        <v>#NUM!</v>
      </c>
      <c r="AQ610" s="169" t="e">
        <f>GEOMEAN(AQ364:AQ429)</f>
        <v>#NUM!</v>
      </c>
      <c r="AR610" s="169" t="e">
        <f>GEOMEAN(AR364:AR429)</f>
        <v>#DIV/0!</v>
      </c>
      <c r="AS610" s="169" t="e">
        <f>GEOMEAN(AS364:AS429)</f>
        <v>#DIV/0!</v>
      </c>
      <c r="AT610" s="561" t="str">
        <f>C610</f>
        <v>Overall HDR</v>
      </c>
      <c r="AU610" s="170" t="s">
        <v>118</v>
      </c>
      <c r="AV610" s="536" t="s">
        <v>121</v>
      </c>
      <c r="AW610" s="171" t="e">
        <f>AVERAGE(AW364,AW370,AW376,AW382,AW388,AW394,AW400,AW406,AW412,AW418,AW424)</f>
        <v>#VALUE!</v>
      </c>
      <c r="AX610" s="172" t="e">
        <f>AVERAGE(AX364:AX429)</f>
        <v>#VALUE!</v>
      </c>
      <c r="AY610" s="172" t="e">
        <f>AVERAGE(AY364:AY429)</f>
        <v>#VALUE!</v>
      </c>
      <c r="AZ610" s="172" t="e">
        <f>AVERAGE(AZ364:AZ429)</f>
        <v>#VALUE!</v>
      </c>
      <c r="BA610" s="172" t="e">
        <f>AVERAGE(BA364:BA429)</f>
        <v>#VALUE!</v>
      </c>
      <c r="BB610" s="172" t="e">
        <f>AVERAGE(BB364:BB429)</f>
        <v>#VALUE!</v>
      </c>
      <c r="BC610" s="171" t="e">
        <f>AVERAGE(BC364,BC370,BC376,BC382,BC388,BC394,BC400,BC406,BC412,BC418,BC424)</f>
        <v>#VALUE!</v>
      </c>
      <c r="BD610" s="172" t="e">
        <f>AVERAGE(BD364:BD429)</f>
        <v>#VALUE!</v>
      </c>
      <c r="BE610" s="171" t="e">
        <f>AVERAGE(BE364,BE370,BE376,BE382,BE388,BE394,BE400,BE406,BE412,BE418,BE424)</f>
        <v>#VALUE!</v>
      </c>
      <c r="BF610" s="172" t="e">
        <f>AVERAGE(BF364:BF429)</f>
        <v>#VALUE!</v>
      </c>
      <c r="BG610" s="171" t="e">
        <f>AVERAGE(BG364,BG370,BG376,BG382,BG388,BG394,BG400,BG406,BG412,BG418,BG424)</f>
        <v>#VALUE!</v>
      </c>
      <c r="BH610" s="172" t="e">
        <f>AVERAGE(BH364:BH429)</f>
        <v>#VALUE!</v>
      </c>
      <c r="BI610" s="171" t="e">
        <f>AVERAGE(BI364,BI370,BI376,BI382,BI388,BI394,BI400,BI406,BI412,BI418,BI424)</f>
        <v>#VALUE!</v>
      </c>
      <c r="BJ610" s="172" t="e">
        <f>AVERAGE(BJ364:BJ429)</f>
        <v>#VALUE!</v>
      </c>
      <c r="BK610" s="171" t="e">
        <f>AVERAGE(BK364,BK370,BK376,BK382,BK388,BK394,BK400,BK406,BK412,BK418,BK424)</f>
        <v>#VALUE!</v>
      </c>
      <c r="BL610" s="172" t="e">
        <f>AVERAGE(BL364:BL429)</f>
        <v>#VALUE!</v>
      </c>
      <c r="BM610" s="171" t="e">
        <f>AVERAGE(BM364,BM370,BM376,BM382,BM388,BM394,BM400,BM406,BM412,BM418,BM424)</f>
        <v>#VALUE!</v>
      </c>
      <c r="BN610" s="172" t="e">
        <f>AVERAGE(BN364:BN429)</f>
        <v>#VALUE!</v>
      </c>
      <c r="BO610" s="171" t="e">
        <f>AVERAGE(BO364,BO370,BO376,BO382,BO388,BO394,BO400,BO406,BO412,BO418,BO424)</f>
        <v>#VALUE!</v>
      </c>
      <c r="BP610" s="172" t="e">
        <f>AVERAGE(BP364:BP429)</f>
        <v>#VALUE!</v>
      </c>
      <c r="BQ610" s="172" t="e">
        <f>AVERAGE(BQ364:BQ429)</f>
        <v>#VALUE!</v>
      </c>
      <c r="BR610" s="172" t="e">
        <f>AVERAGE(BR364:BR429)</f>
        <v>#VALUE!</v>
      </c>
      <c r="BS610" s="172" t="e">
        <f>AVERAGE(BS364:BS429)</f>
        <v>#VALUE!</v>
      </c>
      <c r="BT610" s="172" t="e">
        <f>AVERAGE(BT364:BT429)</f>
        <v>#VALUE!</v>
      </c>
      <c r="BU610" s="295">
        <f>SUM(BU364,BU370,BU376,BU382,BU388,BU394,BU400,BU406,BU412,BU418,BU424)</f>
        <v>0</v>
      </c>
      <c r="BV610" s="302">
        <f>SUM(BV364:BV429)</f>
        <v>0</v>
      </c>
      <c r="BW610" s="295">
        <f>SUM(BW364,BW370,BW376,BW382,BW388,BW394,BW400,BW406,BW412,BW418,BW424)</f>
        <v>0</v>
      </c>
      <c r="BX610" s="302">
        <f>SUM(BX364:BX429)</f>
        <v>0</v>
      </c>
    </row>
    <row r="611" spans="1:76" ht="17" customHeight="1" x14ac:dyDescent="0.35">
      <c r="V611" s="113" t="s">
        <v>128</v>
      </c>
      <c r="W611" s="169">
        <f>SUM(W364:W429)</f>
        <v>0</v>
      </c>
      <c r="X611" s="169">
        <f>SUM(X364:X429)</f>
        <v>0</v>
      </c>
      <c r="Z611" s="113"/>
      <c r="AP611" s="169">
        <f>SUM(AP364:AP429)</f>
        <v>0</v>
      </c>
      <c r="AQ611" s="169">
        <f>SUM(AQ364:AQ429)</f>
        <v>0</v>
      </c>
      <c r="AR611" s="169" t="e">
        <f>SUM(AR364:AR429)</f>
        <v>#DIV/0!</v>
      </c>
      <c r="AS611" s="169" t="e">
        <f>SUM(AS364:AS429)</f>
        <v>#DIV/0!</v>
      </c>
      <c r="AT611" s="562"/>
      <c r="AU611" s="178" t="s">
        <v>119</v>
      </c>
      <c r="AV611" s="537"/>
      <c r="AW611" s="179" t="e">
        <f>MIN(AW364,AW370,AW376,AW382,AW388,AW394,AW400,AW406,AW412,AW418,AW424)</f>
        <v>#VALUE!</v>
      </c>
      <c r="AX611" s="96" t="e">
        <f>MIN(AX364:AX429)</f>
        <v>#VALUE!</v>
      </c>
      <c r="AY611" s="96" t="e">
        <f>MIN(AY364:AY429)</f>
        <v>#VALUE!</v>
      </c>
      <c r="AZ611" s="96" t="e">
        <f>MIN(AZ364:AZ429)</f>
        <v>#VALUE!</v>
      </c>
      <c r="BA611" s="96" t="e">
        <f>MIN(BA364:BA429)</f>
        <v>#VALUE!</v>
      </c>
      <c r="BB611" s="96" t="e">
        <f>MIN(BB364:BB429)</f>
        <v>#VALUE!</v>
      </c>
      <c r="BC611" s="179" t="e">
        <f>MIN(BC364,BC370,BC376,BC382,BC388,BC394,BC400,BC406,BC412,BC418,BC424)</f>
        <v>#VALUE!</v>
      </c>
      <c r="BD611" s="96" t="e">
        <f>MIN(BD364:BD429)</f>
        <v>#VALUE!</v>
      </c>
      <c r="BE611" s="179" t="e">
        <f>MIN(BE364,BE370,BE376,BE382,BE388,BE394,BE400,BE406,BE412,BE418,BE424)</f>
        <v>#VALUE!</v>
      </c>
      <c r="BF611" s="96" t="e">
        <f>MIN(BF364:BF429)</f>
        <v>#VALUE!</v>
      </c>
      <c r="BG611" s="179" t="e">
        <f>MIN(BG364,BG370,BG376,BG382,BG388,BG394,BG400,BG406,BG412,BG418,BG424)</f>
        <v>#VALUE!</v>
      </c>
      <c r="BH611" s="96" t="e">
        <f>MIN(BH364:BH429)</f>
        <v>#VALUE!</v>
      </c>
      <c r="BI611" s="179" t="e">
        <f>MIN(BI364,BI370,BI376,BI382,BI388,BI394,BI400,BI406,BI412,BI418,BI424)</f>
        <v>#VALUE!</v>
      </c>
      <c r="BJ611" s="96" t="e">
        <f>MIN(BJ364:BJ429)</f>
        <v>#VALUE!</v>
      </c>
      <c r="BK611" s="179" t="e">
        <f>MIN(BK364,BK370,BK376,BK382,BK388,BK394,BK400,BK406,BK412,BK418,BK424)</f>
        <v>#VALUE!</v>
      </c>
      <c r="BL611" s="96" t="e">
        <f>MIN(BL364:BL429)</f>
        <v>#VALUE!</v>
      </c>
      <c r="BM611" s="179" t="e">
        <f>MIN(BM364,BM370,BM376,BM382,BM388,BM394,BM400,BM406,BM412,BM418,BM424)</f>
        <v>#VALUE!</v>
      </c>
      <c r="BN611" s="96" t="e">
        <f>MIN(BN364:BN429)</f>
        <v>#VALUE!</v>
      </c>
      <c r="BO611" s="179" t="e">
        <f>MIN(BO364,BO370,BO376,BO382,BO388,BO394,BO400,BO406,BO412,BO418,BO424)</f>
        <v>#VALUE!</v>
      </c>
      <c r="BP611" s="96" t="e">
        <f>MIN(BP364:BP429)</f>
        <v>#VALUE!</v>
      </c>
      <c r="BQ611" s="96" t="e">
        <f>MIN(BQ364:BQ429)</f>
        <v>#VALUE!</v>
      </c>
      <c r="BR611" s="96" t="e">
        <f>MIN(BR364:BR429)</f>
        <v>#VALUE!</v>
      </c>
      <c r="BS611" s="96" t="e">
        <f>MIN(BS364:BS429)</f>
        <v>#VALUE!</v>
      </c>
      <c r="BT611" s="96" t="e">
        <f>MIN(BT364:BT429)</f>
        <v>#VALUE!</v>
      </c>
      <c r="BU611" s="297">
        <f>MIN(BU364,BU370,BU376,BU382,BU388,BU394,BU400,BU406,BU412,BU418,BU424)</f>
        <v>0</v>
      </c>
      <c r="BV611" s="303">
        <f>MIN(BV364:BV429)</f>
        <v>0</v>
      </c>
      <c r="BW611" s="297">
        <f>MIN(BW364,BW370,BW376,BW382,BW388,BW394,BW400,BW406,BW412,BW418,BW424)</f>
        <v>0</v>
      </c>
      <c r="BX611" s="303">
        <f>MIN(BX364:BX429)</f>
        <v>0</v>
      </c>
    </row>
    <row r="612" spans="1:76" ht="17" customHeight="1" thickBot="1" x14ac:dyDescent="0.4">
      <c r="V612" s="113" t="s">
        <v>120</v>
      </c>
      <c r="W612" s="169">
        <f>MAX(W364:W429)</f>
        <v>0</v>
      </c>
      <c r="X612" s="169">
        <f>MAX(X364:X429)</f>
        <v>0</v>
      </c>
      <c r="Z612" s="113"/>
      <c r="AP612" s="169">
        <f>MAX(AP364:AP429)</f>
        <v>0</v>
      </c>
      <c r="AQ612" s="169">
        <f>MAX(AQ364:AQ429)</f>
        <v>0</v>
      </c>
      <c r="AR612" s="169" t="e">
        <f>MAX(AR364:AR429)</f>
        <v>#DIV/0!</v>
      </c>
      <c r="AS612" s="169" t="e">
        <f>MAX(AS364:AS429)</f>
        <v>#DIV/0!</v>
      </c>
      <c r="AT612" s="562"/>
      <c r="AU612" s="178" t="s">
        <v>120</v>
      </c>
      <c r="AV612" s="538"/>
      <c r="AW612" s="181" t="e">
        <f>MAX(AW364,AW370,AW376,AW382,AW388,AW394,AW400,AW406,AW412,AW418,AW424)</f>
        <v>#VALUE!</v>
      </c>
      <c r="AX612" s="98" t="e">
        <f>MAX(AX364:AX429)</f>
        <v>#VALUE!</v>
      </c>
      <c r="AY612" s="98" t="e">
        <f>MAX(AY364:AY429)</f>
        <v>#VALUE!</v>
      </c>
      <c r="AZ612" s="98" t="e">
        <f>MAX(AZ364:AZ429)</f>
        <v>#VALUE!</v>
      </c>
      <c r="BA612" s="98" t="e">
        <f>MAX(BA364:BA429)</f>
        <v>#VALUE!</v>
      </c>
      <c r="BB612" s="98" t="e">
        <f>MAX(BB364:BB429)</f>
        <v>#VALUE!</v>
      </c>
      <c r="BC612" s="181" t="e">
        <f>MAX(BC364,BC370,BC376,BC382,BC388,BC394,BC400,BC406,BC412,BC418,BC424)</f>
        <v>#VALUE!</v>
      </c>
      <c r="BD612" s="98" t="e">
        <f>MAX(BD364:BD429)</f>
        <v>#VALUE!</v>
      </c>
      <c r="BE612" s="181" t="e">
        <f>MAX(BE364,BE370,BE376,BE382,BE388,BE394,BE400,BE406,BE412,BE418,BE424)</f>
        <v>#VALUE!</v>
      </c>
      <c r="BF612" s="98" t="e">
        <f>MAX(BF364:BF429)</f>
        <v>#VALUE!</v>
      </c>
      <c r="BG612" s="181" t="e">
        <f>MAX(BG364,BG370,BG376,BG382,BG388,BG394,BG400,BG406,BG412,BG418,BG424)</f>
        <v>#VALUE!</v>
      </c>
      <c r="BH612" s="98" t="e">
        <f>MAX(BH364:BH429)</f>
        <v>#VALUE!</v>
      </c>
      <c r="BI612" s="181" t="e">
        <f>MAX(BI364,BI370,BI376,BI382,BI388,BI394,BI400,BI406,BI412,BI418,BI424)</f>
        <v>#VALUE!</v>
      </c>
      <c r="BJ612" s="98" t="e">
        <f>MAX(BJ364:BJ429)</f>
        <v>#VALUE!</v>
      </c>
      <c r="BK612" s="181" t="e">
        <f>MAX(BK364,BK370,BK376,BK382,BK388,BK394,BK400,BK406,BK412,BK418,BK424)</f>
        <v>#VALUE!</v>
      </c>
      <c r="BL612" s="98" t="e">
        <f>MAX(BL364:BL429)</f>
        <v>#VALUE!</v>
      </c>
      <c r="BM612" s="181" t="e">
        <f>MAX(BM364,BM370,BM376,BM382,BM388,BM394,BM400,BM406,BM412,BM418,BM424)</f>
        <v>#VALUE!</v>
      </c>
      <c r="BN612" s="98" t="e">
        <f>MAX(BN364:BN429)</f>
        <v>#VALUE!</v>
      </c>
      <c r="BO612" s="181" t="e">
        <f>MAX(BO364,BO370,BO376,BO382,BO388,BO394,BO400,BO406,BO412,BO418,BO424)</f>
        <v>#VALUE!</v>
      </c>
      <c r="BP612" s="98" t="e">
        <f>MAX(BP364:BP429)</f>
        <v>#VALUE!</v>
      </c>
      <c r="BQ612" s="98" t="e">
        <f>MAX(BQ364:BQ429)</f>
        <v>#VALUE!</v>
      </c>
      <c r="BR612" s="98" t="e">
        <f>MAX(BR364:BR429)</f>
        <v>#VALUE!</v>
      </c>
      <c r="BS612" s="98" t="e">
        <f>MAX(BS364:BS429)</f>
        <v>#VALUE!</v>
      </c>
      <c r="BT612" s="98" t="e">
        <f>MAX(BT364:BT429)</f>
        <v>#VALUE!</v>
      </c>
      <c r="BU612" s="299">
        <f>MAX(BU364,BU370,BU376,BU382,BU388,BU394,BU400,BU406,BU412,BU418,BU424)</f>
        <v>0</v>
      </c>
      <c r="BV612" s="304">
        <f>MAX(BV364:BV429)</f>
        <v>0</v>
      </c>
      <c r="BW612" s="299">
        <f>MAX(BW364,BW370,BW376,BW382,BW388,BW394,BW400,BW406,BW412,BW418,BW424)</f>
        <v>0</v>
      </c>
      <c r="BX612" s="304">
        <f>MAX(BX364:BX429)</f>
        <v>0</v>
      </c>
    </row>
    <row r="613" spans="1:76" ht="17" customHeight="1" x14ac:dyDescent="0.35">
      <c r="V613" s="113" t="s">
        <v>119</v>
      </c>
      <c r="W613" s="169">
        <f>MIN(W364:W429)</f>
        <v>0</v>
      </c>
      <c r="X613" s="169">
        <f>MIN(X364:X429)</f>
        <v>0</v>
      </c>
      <c r="Z613" s="113"/>
      <c r="AP613" s="169">
        <f>MIN(AP364:AP429)</f>
        <v>0</v>
      </c>
      <c r="AQ613" s="169">
        <f>MIN(AQ364:AQ429)</f>
        <v>0</v>
      </c>
      <c r="AR613" s="169" t="e">
        <f>MIN(AR364:AR429)</f>
        <v>#DIV/0!</v>
      </c>
      <c r="AS613" s="169" t="e">
        <f>MIN(AS364:AS429)</f>
        <v>#DIV/0!</v>
      </c>
      <c r="AT613" s="562"/>
      <c r="AU613" s="178" t="s">
        <v>118</v>
      </c>
      <c r="AV613" s="539" t="s">
        <v>122</v>
      </c>
      <c r="AW613" s="171" t="e">
        <f>AVERAGE(AW366,AW372,AW378,AW384,AW390,AW396,AW402,AW408,AW414,AW420,AW426)</f>
        <v>#VALUE!</v>
      </c>
      <c r="AX613" s="211"/>
      <c r="AY613" s="183"/>
      <c r="AZ613" s="183"/>
      <c r="BA613" s="183"/>
      <c r="BB613" s="183"/>
      <c r="BC613" s="171" t="e">
        <f>AVERAGE(BC366,BC372,BC378,BC384,BC390,BC396,BC402,BC408,BC414,BC420,BC426)</f>
        <v>#VALUE!</v>
      </c>
      <c r="BD613" s="212"/>
      <c r="BE613" s="171" t="e">
        <f>AVERAGE(BE366,BE372,BE378,BE384,BE390,BE396,BE402,BE408,BE414,BE420,BE426)</f>
        <v>#VALUE!</v>
      </c>
      <c r="BF613" s="212"/>
      <c r="BG613" s="171" t="e">
        <f>AVERAGE(BG366,BG372,BG378,BG384,BG390,BG396,BG402,BG408,BG414,BG420,BG426)</f>
        <v>#VALUE!</v>
      </c>
      <c r="BH613" s="212"/>
      <c r="BI613" s="171" t="e">
        <f>AVERAGE(BI366,BI372,BI378,BI384,BI390,BI396,BI402,BI408,BI414,BI420,BI426)</f>
        <v>#VALUE!</v>
      </c>
      <c r="BJ613" s="212"/>
      <c r="BK613" s="171" t="e">
        <f>AVERAGE(BK366,BK372,BK378,BK384,BK390,BK396,BK402,BK408,BK414,BK420,BK426)</f>
        <v>#VALUE!</v>
      </c>
      <c r="BL613" s="212"/>
      <c r="BM613" s="171" t="e">
        <f>AVERAGE(BM366,BM372,BM378,BM384,BM390,BM396,BM402,BM408,BM414,BM420,BM426)</f>
        <v>#VALUE!</v>
      </c>
      <c r="BN613" s="212"/>
      <c r="BO613" s="171" t="e">
        <f>AVERAGE(BO366,BO372,BO378,BO384,BO390,BO396,BO402,BO408,BO414,BO420,BO426)</f>
        <v>#VALUE!</v>
      </c>
      <c r="BP613" s="505"/>
      <c r="BQ613" s="506"/>
      <c r="BR613" s="506"/>
      <c r="BS613" s="506"/>
      <c r="BT613" s="506"/>
      <c r="BU613" s="295">
        <f>SUM(BU366,BU372,BU378,BU384,BU390,BU396,BU402,BU408,BU414,BU420,BU426)</f>
        <v>0</v>
      </c>
      <c r="BV613" s="309"/>
      <c r="BW613" s="295">
        <f>SUM(BW366,BW372,BW378,BW384,BW390,BW396,BW402,BW408,BW414,BW420,BW426)</f>
        <v>0</v>
      </c>
      <c r="BX613" s="309"/>
    </row>
    <row r="614" spans="1:76" ht="17" customHeight="1" x14ac:dyDescent="0.35">
      <c r="V614" s="113" t="s">
        <v>129</v>
      </c>
      <c r="W614" s="169"/>
      <c r="X614" s="169"/>
      <c r="Z614" s="113"/>
      <c r="AP614" s="184" t="e">
        <f>AP610/W610</f>
        <v>#NUM!</v>
      </c>
      <c r="AQ614" s="184" t="e">
        <f>AQ610/X610</f>
        <v>#NUM!</v>
      </c>
      <c r="AR614" s="169"/>
      <c r="AS614" s="169"/>
      <c r="AT614" s="562"/>
      <c r="AU614" s="178" t="s">
        <v>119</v>
      </c>
      <c r="AV614" s="540"/>
      <c r="AW614" s="179" t="e">
        <f>MIN(AW366,AW372,AW378,AW384,AW390,AW396,AW402,AW408,AW414,AW420,AW426)</f>
        <v>#VALUE!</v>
      </c>
      <c r="AX614" s="213"/>
      <c r="AY614" s="185"/>
      <c r="AZ614" s="185"/>
      <c r="BA614" s="185"/>
      <c r="BB614" s="185"/>
      <c r="BC614" s="179" t="e">
        <f>MIN(BC366,BC372,BC378,BC384,BC390,BC396,BC402,BC408,BC414,BC420,BC426)</f>
        <v>#VALUE!</v>
      </c>
      <c r="BD614" s="214"/>
      <c r="BE614" s="179" t="e">
        <f>MIN(BE366,BE372,BE378,BE384,BE390,BE396,BE402,BE408,BE414,BE420,BE426)</f>
        <v>#VALUE!</v>
      </c>
      <c r="BF614" s="214"/>
      <c r="BG614" s="179" t="e">
        <f>MIN(BG366,BG372,BG378,BG384,BG390,BG396,BG402,BG408,BG414,BG420,BG426)</f>
        <v>#VALUE!</v>
      </c>
      <c r="BH614" s="214"/>
      <c r="BI614" s="179" t="e">
        <f>MIN(BI366,BI372,BI378,BI384,BI390,BI396,BI402,BI408,BI414,BI420,BI426)</f>
        <v>#VALUE!</v>
      </c>
      <c r="BJ614" s="214"/>
      <c r="BK614" s="179" t="e">
        <f>MIN(BK366,BK372,BK378,BK384,BK390,BK396,BK402,BK408,BK414,BK420,BK426)</f>
        <v>#VALUE!</v>
      </c>
      <c r="BL614" s="214"/>
      <c r="BM614" s="179" t="e">
        <f>MIN(BM366,BM372,BM378,BM384,BM390,BM396,BM402,BM408,BM414,BM420,BM426)</f>
        <v>#VALUE!</v>
      </c>
      <c r="BN614" s="214"/>
      <c r="BO614" s="179" t="e">
        <f>MIN(BO366,BO372,BO378,BO384,BO390,BO396,BO402,BO408,BO414,BO420,BO426)</f>
        <v>#VALUE!</v>
      </c>
      <c r="BP614" s="507"/>
      <c r="BQ614" s="508"/>
      <c r="BR614" s="508"/>
      <c r="BS614" s="508"/>
      <c r="BT614" s="508"/>
      <c r="BU614" s="297">
        <f>MIN(BU366,BU372,BU378,BU384,BU390,BU396,BU402,BU408,BU414,BU420,BU426)</f>
        <v>0</v>
      </c>
      <c r="BV614" s="310"/>
      <c r="BW614" s="297">
        <f>MIN(BW366,BW372,BW378,BW384,BW390,BW396,BW402,BW408,BW414,BW420,BW426)</f>
        <v>0</v>
      </c>
      <c r="BX614" s="310"/>
    </row>
    <row r="615" spans="1:76" ht="17" customHeight="1" thickBot="1" x14ac:dyDescent="0.4">
      <c r="W615" s="169"/>
      <c r="X615" s="169"/>
      <c r="Z615" s="113"/>
      <c r="AP615" s="169"/>
      <c r="AQ615" s="169"/>
      <c r="AR615" s="169"/>
      <c r="AS615" s="169"/>
      <c r="AT615" s="562"/>
      <c r="AU615" s="178" t="s">
        <v>120</v>
      </c>
      <c r="AV615" s="541"/>
      <c r="AW615" s="181" t="e">
        <f>MAX(AW366,AW372,AW378,AW384,AW390,AW396,AW402,AW408,AW414,AW420,AW426)</f>
        <v>#VALUE!</v>
      </c>
      <c r="AX615" s="213"/>
      <c r="AY615" s="185"/>
      <c r="AZ615" s="185"/>
      <c r="BA615" s="185"/>
      <c r="BB615" s="185"/>
      <c r="BC615" s="181" t="e">
        <f>MAX(BC366,BC372,BC378,BC384,BC390,BC396,BC402,BC408,BC414,BC420,BC426)</f>
        <v>#VALUE!</v>
      </c>
      <c r="BD615" s="214"/>
      <c r="BE615" s="181" t="e">
        <f>MAX(BE366,BE372,BE378,BE384,BE390,BE396,BE402,BE408,BE414,BE420,BE426)</f>
        <v>#VALUE!</v>
      </c>
      <c r="BF615" s="214"/>
      <c r="BG615" s="181" t="e">
        <f>MAX(BG366,BG372,BG378,BG384,BG390,BG396,BG402,BG408,BG414,BG420,BG426)</f>
        <v>#VALUE!</v>
      </c>
      <c r="BH615" s="214"/>
      <c r="BI615" s="181" t="e">
        <f>MAX(BI366,BI372,BI378,BI384,BI390,BI396,BI402,BI408,BI414,BI420,BI426)</f>
        <v>#VALUE!</v>
      </c>
      <c r="BJ615" s="214"/>
      <c r="BK615" s="181" t="e">
        <f>MAX(BK366,BK372,BK378,BK384,BK390,BK396,BK402,BK408,BK414,BK420,BK426)</f>
        <v>#VALUE!</v>
      </c>
      <c r="BL615" s="214"/>
      <c r="BM615" s="181" t="e">
        <f>MAX(BM366,BM372,BM378,BM384,BM390,BM396,BM402,BM408,BM414,BM420,BM426)</f>
        <v>#VALUE!</v>
      </c>
      <c r="BN615" s="214"/>
      <c r="BO615" s="181" t="e">
        <f>MAX(BO366,BO372,BO378,BO384,BO390,BO396,BO402,BO408,BO414,BO420,BO426)</f>
        <v>#VALUE!</v>
      </c>
      <c r="BP615" s="507"/>
      <c r="BQ615" s="508"/>
      <c r="BR615" s="508"/>
      <c r="BS615" s="508"/>
      <c r="BT615" s="508"/>
      <c r="BU615" s="299">
        <f>MAX(BU366,BU372,BU378,BU384,BU390,BU396,BU402,BU408,BU414,BU420,BU426)</f>
        <v>0</v>
      </c>
      <c r="BV615" s="310"/>
      <c r="BW615" s="299">
        <f>MAX(BW366,BW372,BW378,BW384,BW390,BW396,BW402,BW408,BW414,BW420,BW426)</f>
        <v>0</v>
      </c>
      <c r="BX615" s="310"/>
    </row>
    <row r="616" spans="1:76" ht="17" customHeight="1" x14ac:dyDescent="0.35">
      <c r="W616" s="169"/>
      <c r="X616" s="169"/>
      <c r="Z616" s="113"/>
      <c r="AP616" s="169"/>
      <c r="AQ616" s="169"/>
      <c r="AR616" s="169"/>
      <c r="AS616" s="169"/>
      <c r="AT616" s="562"/>
      <c r="AU616" s="186" t="s">
        <v>118</v>
      </c>
      <c r="AV616" s="542" t="s">
        <v>123</v>
      </c>
      <c r="AW616" s="187" t="e">
        <f>AVERAGE(AW368,AW374,AW380,AW386,AW392,AW398,AW404,AW410,AW416,AW422,AW428)</f>
        <v>#VALUE!</v>
      </c>
      <c r="AX616" s="213"/>
      <c r="AY616" s="185"/>
      <c r="AZ616" s="185"/>
      <c r="BA616" s="185"/>
      <c r="BB616" s="185"/>
      <c r="BC616" s="187" t="e">
        <f>AVERAGE(BC368,BC374,BC380,BC386,BC392,BC398,BC404,BC410,BC416,BC422,BC428)</f>
        <v>#VALUE!</v>
      </c>
      <c r="BD616" s="214"/>
      <c r="BE616" s="187" t="e">
        <f>AVERAGE(BE368,BE374,BE380,BE386,BE392,BE398,BE404,BE410,BE416,BE422,BE428)</f>
        <v>#VALUE!</v>
      </c>
      <c r="BF616" s="214"/>
      <c r="BG616" s="187" t="e">
        <f>AVERAGE(BG368,BG374,BG380,BG386,BG392,BG398,BG404,BG410,BG416,BG422,BG428)</f>
        <v>#VALUE!</v>
      </c>
      <c r="BH616" s="214"/>
      <c r="BI616" s="187" t="e">
        <f>AVERAGE(BI368,BI374,BI380,BI386,BI392,BI398,BI404,BI410,BI416,BI422,BI428)</f>
        <v>#VALUE!</v>
      </c>
      <c r="BJ616" s="214"/>
      <c r="BK616" s="187" t="e">
        <f>AVERAGE(BK368,BK374,BK380,BK386,BK392,BK398,BK404,BK410,BK416,BK422,BK428)</f>
        <v>#VALUE!</v>
      </c>
      <c r="BL616" s="214"/>
      <c r="BM616" s="187" t="e">
        <f>AVERAGE(BM368,BM374,BM380,BM386,BM392,BM398,BM404,BM410,BM416,BM422,BM428)</f>
        <v>#VALUE!</v>
      </c>
      <c r="BN616" s="214"/>
      <c r="BO616" s="187" t="e">
        <f>AVERAGE(BO368,BO374,BO380,BO386,BO392,BO398,BO404,BO410,BO416,BO422,BO428)</f>
        <v>#VALUE!</v>
      </c>
      <c r="BP616" s="507"/>
      <c r="BQ616" s="508"/>
      <c r="BR616" s="508"/>
      <c r="BS616" s="508"/>
      <c r="BT616" s="508"/>
      <c r="BU616" s="301">
        <f>SUM(BU368,BU374,BU380,BU386,BU392,BU398,BU404,BU410,BU416,BU422,BU428)</f>
        <v>0</v>
      </c>
      <c r="BV616" s="310"/>
      <c r="BW616" s="301">
        <f>SUM(BW368,BW374,BW380,BW386,BW392,BW398,BW404,BW410,BW416,BW422,BW428)</f>
        <v>0</v>
      </c>
      <c r="BX616" s="310"/>
    </row>
    <row r="617" spans="1:76" ht="17" customHeight="1" x14ac:dyDescent="0.35">
      <c r="W617" s="169"/>
      <c r="X617" s="169"/>
      <c r="Z617" s="113"/>
      <c r="AP617" s="169"/>
      <c r="AQ617" s="169"/>
      <c r="AR617" s="169"/>
      <c r="AS617" s="169"/>
      <c r="AT617" s="562"/>
      <c r="AU617" s="186" t="s">
        <v>119</v>
      </c>
      <c r="AV617" s="543"/>
      <c r="AW617" s="179" t="e">
        <f>MIN(AW368,AW374,AW380,AW386,AW392,AW398,AW404,AW410,AW416,AW422,AW428)</f>
        <v>#VALUE!</v>
      </c>
      <c r="AX617" s="213"/>
      <c r="AY617" s="185"/>
      <c r="AZ617" s="185"/>
      <c r="BA617" s="185"/>
      <c r="BB617" s="185"/>
      <c r="BC617" s="179" t="e">
        <f>MIN(BC368,BC374,BC380,BC386,BC392,BC398,BC404,BC410,BC416,BC422,BC428)</f>
        <v>#VALUE!</v>
      </c>
      <c r="BD617" s="214"/>
      <c r="BE617" s="179" t="e">
        <f>MIN(BE368,BE374,BE380,BE386,BE392,BE398,BE404,BE410,BE416,BE422,BE428)</f>
        <v>#VALUE!</v>
      </c>
      <c r="BF617" s="214"/>
      <c r="BG617" s="179" t="e">
        <f>MIN(BG368,BG374,BG380,BG386,BG392,BG398,BG404,BG410,BG416,BG422,BG428)</f>
        <v>#VALUE!</v>
      </c>
      <c r="BH617" s="214"/>
      <c r="BI617" s="179" t="e">
        <f>MIN(BI368,BI374,BI380,BI386,BI392,BI398,BI404,BI410,BI416,BI422,BI428)</f>
        <v>#VALUE!</v>
      </c>
      <c r="BJ617" s="214"/>
      <c r="BK617" s="179" t="e">
        <f>MIN(BK368,BK374,BK380,BK386,BK392,BK398,BK404,BK410,BK416,BK422,BK428)</f>
        <v>#VALUE!</v>
      </c>
      <c r="BL617" s="214"/>
      <c r="BM617" s="179" t="e">
        <f>MIN(BM368,BM374,BM380,BM386,BM392,BM398,BM404,BM410,BM416,BM422,BM428)</f>
        <v>#VALUE!</v>
      </c>
      <c r="BN617" s="214"/>
      <c r="BO617" s="179" t="e">
        <f>MIN(BO368,BO374,BO380,BO386,BO392,BO398,BO404,BO410,BO416,BO422,BO428)</f>
        <v>#VALUE!</v>
      </c>
      <c r="BP617" s="507"/>
      <c r="BQ617" s="508"/>
      <c r="BR617" s="508"/>
      <c r="BS617" s="508"/>
      <c r="BT617" s="508"/>
      <c r="BU617" s="297">
        <f>MIN(BU368,BU374,BU380,BU386,BU392,BU398,BU404,BU410,BU416,BU422,BU428)</f>
        <v>0</v>
      </c>
      <c r="BV617" s="310"/>
      <c r="BW617" s="297">
        <f>MIN(BW368,BW374,BW380,BW386,BW392,BW398,BW404,BW410,BW416,BW422,BW428)</f>
        <v>0</v>
      </c>
      <c r="BX617" s="310"/>
    </row>
    <row r="618" spans="1:76" ht="17" customHeight="1" thickBot="1" x14ac:dyDescent="0.4">
      <c r="W618" s="169"/>
      <c r="X618" s="169"/>
      <c r="AP618" s="169"/>
      <c r="AQ618" s="169"/>
      <c r="AR618" s="169"/>
      <c r="AS618" s="169"/>
      <c r="AT618" s="563"/>
      <c r="AU618" s="189" t="s">
        <v>120</v>
      </c>
      <c r="AV618" s="544"/>
      <c r="AW618" s="181" t="e">
        <f>MAX(AW368,AW374,AW380,AW386,AW392,AW398,AW404,AW410,AW416,AW422,AW428)</f>
        <v>#VALUE!</v>
      </c>
      <c r="AX618" s="215"/>
      <c r="AY618" s="190"/>
      <c r="AZ618" s="190"/>
      <c r="BA618" s="190"/>
      <c r="BB618" s="190"/>
      <c r="BC618" s="181" t="e">
        <f>MAX(BC368,BC374,BC380,BC386,BC392,BC398,BC404,BC410,BC416,BC422,BC428)</f>
        <v>#VALUE!</v>
      </c>
      <c r="BD618" s="216"/>
      <c r="BE618" s="181" t="e">
        <f>MAX(BE368,BE374,BE380,BE386,BE392,BE398,BE404,BE410,BE416,BE422,BE428)</f>
        <v>#VALUE!</v>
      </c>
      <c r="BF618" s="216"/>
      <c r="BG618" s="181" t="e">
        <f>MAX(BG368,BG374,BG380,BG386,BG392,BG398,BG404,BG410,BG416,BG422,BG428)</f>
        <v>#VALUE!</v>
      </c>
      <c r="BH618" s="216"/>
      <c r="BI618" s="181" t="e">
        <f>MAX(BI368,BI374,BI380,BI386,BI392,BI398,BI404,BI410,BI416,BI422,BI428)</f>
        <v>#VALUE!</v>
      </c>
      <c r="BJ618" s="216"/>
      <c r="BK618" s="181" t="e">
        <f>MAX(BK368,BK374,BK380,BK386,BK392,BK398,BK404,BK410,BK416,BK422,BK428)</f>
        <v>#VALUE!</v>
      </c>
      <c r="BL618" s="216"/>
      <c r="BM618" s="181" t="e">
        <f>MAX(BM368,BM374,BM380,BM386,BM392,BM398,BM404,BM410,BM416,BM422,BM428)</f>
        <v>#VALUE!</v>
      </c>
      <c r="BN618" s="216"/>
      <c r="BO618" s="181" t="e">
        <f>MAX(BO368,BO374,BO380,BO386,BO392,BO398,BO404,BO410,BO416,BO422,BO428)</f>
        <v>#VALUE!</v>
      </c>
      <c r="BP618" s="509"/>
      <c r="BQ618" s="510"/>
      <c r="BR618" s="510"/>
      <c r="BS618" s="510"/>
      <c r="BT618" s="510"/>
      <c r="BU618" s="299">
        <f>MAX(BU368,BU374,BU380,BU386,BU392,BU398,BU404,BU410,BU416,BU422,BU428)</f>
        <v>0</v>
      </c>
      <c r="BV618" s="311"/>
      <c r="BW618" s="299">
        <f>MAX(BW368,BW374,BW380,BW386,BW392,BW398,BW404,BW410,BW416,BW422,BW428)</f>
        <v>0</v>
      </c>
      <c r="BX618" s="311"/>
    </row>
    <row r="619" spans="1:76" customFormat="1" ht="17" customHeight="1" x14ac:dyDescent="0.35"/>
    <row r="620" spans="1:76" customFormat="1" ht="17" customHeight="1" x14ac:dyDescent="0.35"/>
  </sheetData>
  <mergeCells count="4755">
    <mergeCell ref="AT610:AT618"/>
    <mergeCell ref="AV610:AV612"/>
    <mergeCell ref="AV613:AV615"/>
    <mergeCell ref="AV616:AV618"/>
    <mergeCell ref="BD591:BD596"/>
    <mergeCell ref="AT577:AT585"/>
    <mergeCell ref="AV577:AV579"/>
    <mergeCell ref="AV580:AV582"/>
    <mergeCell ref="AX580:BA585"/>
    <mergeCell ref="BD580:BD585"/>
    <mergeCell ref="BF580:BF585"/>
    <mergeCell ref="BH580:BH585"/>
    <mergeCell ref="BJ580:BJ585"/>
    <mergeCell ref="BL580:BL585"/>
    <mergeCell ref="BN580:BN585"/>
    <mergeCell ref="BP580:BT585"/>
    <mergeCell ref="BV580:BV585"/>
    <mergeCell ref="BX580:BX585"/>
    <mergeCell ref="AV583:AV585"/>
    <mergeCell ref="AT599:AT607"/>
    <mergeCell ref="AV599:AV601"/>
    <mergeCell ref="AV602:AV604"/>
    <mergeCell ref="AV605:AV607"/>
    <mergeCell ref="BU503:BV503"/>
    <mergeCell ref="BW503:BX503"/>
    <mergeCell ref="BL553:BL558"/>
    <mergeCell ref="BN553:BN558"/>
    <mergeCell ref="BL562:BL567"/>
    <mergeCell ref="BN562:BN567"/>
    <mergeCell ref="BL571:BL576"/>
    <mergeCell ref="BN571:BN576"/>
    <mergeCell ref="BL591:BL596"/>
    <mergeCell ref="BN591:BN596"/>
    <mergeCell ref="BF591:BF596"/>
    <mergeCell ref="BH591:BH596"/>
    <mergeCell ref="BD535:BD540"/>
    <mergeCell ref="BV591:BV596"/>
    <mergeCell ref="BX591:BX596"/>
    <mergeCell ref="BV508:BV513"/>
    <mergeCell ref="BX508:BX513"/>
    <mergeCell ref="BV517:BV522"/>
    <mergeCell ref="BX517:BX522"/>
    <mergeCell ref="BV526:BV531"/>
    <mergeCell ref="BX526:BX531"/>
    <mergeCell ref="BV535:BV540"/>
    <mergeCell ref="BX535:BX540"/>
    <mergeCell ref="BV544:BV549"/>
    <mergeCell ref="BX544:BX549"/>
    <mergeCell ref="BV553:BV558"/>
    <mergeCell ref="BX553:BX558"/>
    <mergeCell ref="BV562:BV567"/>
    <mergeCell ref="BX562:BX567"/>
    <mergeCell ref="BV571:BV576"/>
    <mergeCell ref="BX571:BX576"/>
    <mergeCell ref="BK503:BL503"/>
    <mergeCell ref="BU412:BU413"/>
    <mergeCell ref="BV412:BV417"/>
    <mergeCell ref="BW412:BW413"/>
    <mergeCell ref="BX412:BX417"/>
    <mergeCell ref="BU414:BU415"/>
    <mergeCell ref="BW414:BW415"/>
    <mergeCell ref="BU416:BU417"/>
    <mergeCell ref="BW416:BW417"/>
    <mergeCell ref="BU418:BU419"/>
    <mergeCell ref="BV418:BV423"/>
    <mergeCell ref="BW418:BW419"/>
    <mergeCell ref="BX418:BX423"/>
    <mergeCell ref="BU420:BU421"/>
    <mergeCell ref="BW420:BW421"/>
    <mergeCell ref="BU422:BU423"/>
    <mergeCell ref="BW422:BW423"/>
    <mergeCell ref="BU424:BU425"/>
    <mergeCell ref="BV424:BV429"/>
    <mergeCell ref="BW424:BW425"/>
    <mergeCell ref="BX424:BX429"/>
    <mergeCell ref="BU426:BU427"/>
    <mergeCell ref="BW426:BW427"/>
    <mergeCell ref="BU428:BU429"/>
    <mergeCell ref="BW428:BW429"/>
    <mergeCell ref="BM424:BM425"/>
    <mergeCell ref="BN424:BN429"/>
    <mergeCell ref="BU394:BU395"/>
    <mergeCell ref="BV394:BV399"/>
    <mergeCell ref="BW394:BW395"/>
    <mergeCell ref="BX394:BX399"/>
    <mergeCell ref="BU396:BU397"/>
    <mergeCell ref="BW396:BW397"/>
    <mergeCell ref="BU398:BU399"/>
    <mergeCell ref="BW398:BW399"/>
    <mergeCell ref="BU400:BU401"/>
    <mergeCell ref="BV400:BV405"/>
    <mergeCell ref="BW400:BW401"/>
    <mergeCell ref="BX400:BX405"/>
    <mergeCell ref="BU402:BU403"/>
    <mergeCell ref="BW402:BW403"/>
    <mergeCell ref="BU404:BU405"/>
    <mergeCell ref="BW404:BW405"/>
    <mergeCell ref="BU406:BU407"/>
    <mergeCell ref="BV406:BV411"/>
    <mergeCell ref="BW406:BW407"/>
    <mergeCell ref="BX406:BX411"/>
    <mergeCell ref="BU408:BU409"/>
    <mergeCell ref="BW408:BW409"/>
    <mergeCell ref="BU410:BU411"/>
    <mergeCell ref="BW410:BW411"/>
    <mergeCell ref="BU376:BU377"/>
    <mergeCell ref="BV376:BV381"/>
    <mergeCell ref="BW376:BW377"/>
    <mergeCell ref="BX376:BX381"/>
    <mergeCell ref="BU378:BU379"/>
    <mergeCell ref="BW378:BW379"/>
    <mergeCell ref="BU380:BU381"/>
    <mergeCell ref="BW380:BW381"/>
    <mergeCell ref="BU382:BU383"/>
    <mergeCell ref="BV382:BV387"/>
    <mergeCell ref="BW382:BW383"/>
    <mergeCell ref="BX382:BX387"/>
    <mergeCell ref="BU384:BU385"/>
    <mergeCell ref="BW384:BW385"/>
    <mergeCell ref="BU386:BU387"/>
    <mergeCell ref="BW386:BW387"/>
    <mergeCell ref="BU388:BU389"/>
    <mergeCell ref="BV388:BV393"/>
    <mergeCell ref="BW388:BW389"/>
    <mergeCell ref="BX388:BX393"/>
    <mergeCell ref="BU390:BU391"/>
    <mergeCell ref="BW390:BW391"/>
    <mergeCell ref="BU392:BU393"/>
    <mergeCell ref="BW392:BW393"/>
    <mergeCell ref="BU358:BU359"/>
    <mergeCell ref="BV358:BV363"/>
    <mergeCell ref="BW358:BW359"/>
    <mergeCell ref="BX358:BX363"/>
    <mergeCell ref="BU360:BU361"/>
    <mergeCell ref="BW360:BW361"/>
    <mergeCell ref="BU362:BU363"/>
    <mergeCell ref="BW362:BW363"/>
    <mergeCell ref="BU364:BU365"/>
    <mergeCell ref="BV364:BV369"/>
    <mergeCell ref="BW364:BW365"/>
    <mergeCell ref="BX364:BX369"/>
    <mergeCell ref="BU366:BU367"/>
    <mergeCell ref="BW366:BW367"/>
    <mergeCell ref="BU368:BU369"/>
    <mergeCell ref="BW368:BW369"/>
    <mergeCell ref="BU370:BU371"/>
    <mergeCell ref="BV370:BV375"/>
    <mergeCell ref="BW370:BW371"/>
    <mergeCell ref="BX370:BX375"/>
    <mergeCell ref="BU372:BU373"/>
    <mergeCell ref="BW372:BW373"/>
    <mergeCell ref="BU374:BU375"/>
    <mergeCell ref="BW374:BW375"/>
    <mergeCell ref="BU340:BU341"/>
    <mergeCell ref="BV340:BV345"/>
    <mergeCell ref="BW340:BW341"/>
    <mergeCell ref="BX340:BX345"/>
    <mergeCell ref="BU342:BU343"/>
    <mergeCell ref="BW342:BW343"/>
    <mergeCell ref="BU344:BU345"/>
    <mergeCell ref="BW344:BW345"/>
    <mergeCell ref="BU346:BU347"/>
    <mergeCell ref="BV346:BV351"/>
    <mergeCell ref="BW346:BW347"/>
    <mergeCell ref="BX346:BX351"/>
    <mergeCell ref="BU348:BU349"/>
    <mergeCell ref="BW348:BW349"/>
    <mergeCell ref="BU350:BU351"/>
    <mergeCell ref="BW350:BW351"/>
    <mergeCell ref="BU352:BU353"/>
    <mergeCell ref="BV352:BV357"/>
    <mergeCell ref="BW352:BW353"/>
    <mergeCell ref="BX352:BX357"/>
    <mergeCell ref="BU354:BU355"/>
    <mergeCell ref="BW354:BW355"/>
    <mergeCell ref="BU356:BU357"/>
    <mergeCell ref="BW356:BW357"/>
    <mergeCell ref="BU322:BU323"/>
    <mergeCell ref="BV322:BV327"/>
    <mergeCell ref="BW322:BW323"/>
    <mergeCell ref="BX322:BX327"/>
    <mergeCell ref="BU324:BU325"/>
    <mergeCell ref="BW324:BW325"/>
    <mergeCell ref="BU326:BU327"/>
    <mergeCell ref="BW326:BW327"/>
    <mergeCell ref="BU328:BU329"/>
    <mergeCell ref="BV328:BV333"/>
    <mergeCell ref="BW328:BW329"/>
    <mergeCell ref="BX328:BX333"/>
    <mergeCell ref="BU330:BU331"/>
    <mergeCell ref="BW330:BW331"/>
    <mergeCell ref="BU332:BU333"/>
    <mergeCell ref="BW332:BW333"/>
    <mergeCell ref="BU334:BU335"/>
    <mergeCell ref="BV334:BV339"/>
    <mergeCell ref="BW334:BW335"/>
    <mergeCell ref="BX334:BX339"/>
    <mergeCell ref="BU336:BU337"/>
    <mergeCell ref="BW336:BW337"/>
    <mergeCell ref="BU338:BU339"/>
    <mergeCell ref="BW338:BW339"/>
    <mergeCell ref="BU304:BU305"/>
    <mergeCell ref="BV304:BV309"/>
    <mergeCell ref="BW304:BW305"/>
    <mergeCell ref="BX304:BX309"/>
    <mergeCell ref="BU306:BU307"/>
    <mergeCell ref="BW306:BW307"/>
    <mergeCell ref="BU308:BU309"/>
    <mergeCell ref="BW308:BW309"/>
    <mergeCell ref="BU310:BU311"/>
    <mergeCell ref="BV310:BV315"/>
    <mergeCell ref="BW310:BW311"/>
    <mergeCell ref="BX310:BX315"/>
    <mergeCell ref="BU312:BU313"/>
    <mergeCell ref="BW312:BW313"/>
    <mergeCell ref="BU314:BU315"/>
    <mergeCell ref="BW314:BW315"/>
    <mergeCell ref="BU316:BU317"/>
    <mergeCell ref="BV316:BV321"/>
    <mergeCell ref="BW316:BW317"/>
    <mergeCell ref="BX316:BX321"/>
    <mergeCell ref="BU318:BU319"/>
    <mergeCell ref="BW318:BW319"/>
    <mergeCell ref="BU320:BU321"/>
    <mergeCell ref="BW320:BW321"/>
    <mergeCell ref="BU286:BU287"/>
    <mergeCell ref="BV286:BV291"/>
    <mergeCell ref="BW286:BW287"/>
    <mergeCell ref="BX286:BX291"/>
    <mergeCell ref="BU288:BU289"/>
    <mergeCell ref="BW288:BW289"/>
    <mergeCell ref="BU290:BU291"/>
    <mergeCell ref="BW290:BW291"/>
    <mergeCell ref="BU292:BU293"/>
    <mergeCell ref="BV292:BV297"/>
    <mergeCell ref="BW292:BW293"/>
    <mergeCell ref="BX292:BX297"/>
    <mergeCell ref="BU294:BU295"/>
    <mergeCell ref="BW294:BW295"/>
    <mergeCell ref="BU296:BU297"/>
    <mergeCell ref="BW296:BW297"/>
    <mergeCell ref="BU298:BU299"/>
    <mergeCell ref="BV298:BV303"/>
    <mergeCell ref="BW298:BW299"/>
    <mergeCell ref="BX298:BX303"/>
    <mergeCell ref="BU300:BU301"/>
    <mergeCell ref="BW300:BW301"/>
    <mergeCell ref="BU302:BU303"/>
    <mergeCell ref="BW302:BW303"/>
    <mergeCell ref="BU268:BU269"/>
    <mergeCell ref="BV268:BV273"/>
    <mergeCell ref="BW268:BW269"/>
    <mergeCell ref="BX268:BX273"/>
    <mergeCell ref="BU270:BU271"/>
    <mergeCell ref="BW270:BW271"/>
    <mergeCell ref="BU272:BU273"/>
    <mergeCell ref="BW272:BW273"/>
    <mergeCell ref="BU274:BU275"/>
    <mergeCell ref="BV274:BV279"/>
    <mergeCell ref="BW274:BW275"/>
    <mergeCell ref="BX274:BX279"/>
    <mergeCell ref="BU276:BU277"/>
    <mergeCell ref="BW276:BW277"/>
    <mergeCell ref="BU278:BU279"/>
    <mergeCell ref="BW278:BW279"/>
    <mergeCell ref="BU280:BU281"/>
    <mergeCell ref="BV280:BV285"/>
    <mergeCell ref="BW280:BW281"/>
    <mergeCell ref="BX280:BX285"/>
    <mergeCell ref="BU282:BU283"/>
    <mergeCell ref="BW282:BW283"/>
    <mergeCell ref="BU284:BU285"/>
    <mergeCell ref="BW284:BW285"/>
    <mergeCell ref="BU250:BU251"/>
    <mergeCell ref="BV250:BV255"/>
    <mergeCell ref="BW250:BW251"/>
    <mergeCell ref="BX250:BX255"/>
    <mergeCell ref="BU252:BU253"/>
    <mergeCell ref="BW252:BW253"/>
    <mergeCell ref="BU254:BU255"/>
    <mergeCell ref="BW254:BW255"/>
    <mergeCell ref="BU256:BU257"/>
    <mergeCell ref="BV256:BV261"/>
    <mergeCell ref="BW256:BW257"/>
    <mergeCell ref="BX256:BX261"/>
    <mergeCell ref="BU258:BU259"/>
    <mergeCell ref="BW258:BW259"/>
    <mergeCell ref="BU260:BU261"/>
    <mergeCell ref="BW260:BW261"/>
    <mergeCell ref="BU262:BU263"/>
    <mergeCell ref="BV262:BV267"/>
    <mergeCell ref="BW262:BW263"/>
    <mergeCell ref="BX262:BX267"/>
    <mergeCell ref="BU264:BU265"/>
    <mergeCell ref="BW264:BW265"/>
    <mergeCell ref="BU266:BU267"/>
    <mergeCell ref="BW266:BW267"/>
    <mergeCell ref="BU232:BU233"/>
    <mergeCell ref="BV232:BV237"/>
    <mergeCell ref="BW232:BW233"/>
    <mergeCell ref="BX232:BX237"/>
    <mergeCell ref="BU234:BU235"/>
    <mergeCell ref="BW234:BW235"/>
    <mergeCell ref="BU236:BU237"/>
    <mergeCell ref="BW236:BW237"/>
    <mergeCell ref="BU238:BU239"/>
    <mergeCell ref="BV238:BV243"/>
    <mergeCell ref="BW238:BW239"/>
    <mergeCell ref="BX238:BX243"/>
    <mergeCell ref="BU240:BU241"/>
    <mergeCell ref="BW240:BW241"/>
    <mergeCell ref="BU242:BU243"/>
    <mergeCell ref="BW242:BW243"/>
    <mergeCell ref="BU244:BU245"/>
    <mergeCell ref="BV244:BV249"/>
    <mergeCell ref="BW244:BW245"/>
    <mergeCell ref="BX244:BX249"/>
    <mergeCell ref="BU246:BU247"/>
    <mergeCell ref="BW246:BW247"/>
    <mergeCell ref="BU248:BU249"/>
    <mergeCell ref="BW248:BW249"/>
    <mergeCell ref="BU214:BU215"/>
    <mergeCell ref="BV214:BV219"/>
    <mergeCell ref="BW214:BW215"/>
    <mergeCell ref="BX214:BX219"/>
    <mergeCell ref="BU216:BU217"/>
    <mergeCell ref="BW216:BW217"/>
    <mergeCell ref="BU218:BU219"/>
    <mergeCell ref="BW218:BW219"/>
    <mergeCell ref="BU220:BU221"/>
    <mergeCell ref="BV220:BV225"/>
    <mergeCell ref="BW220:BW221"/>
    <mergeCell ref="BX220:BX225"/>
    <mergeCell ref="BU222:BU223"/>
    <mergeCell ref="BW222:BW223"/>
    <mergeCell ref="BU224:BU225"/>
    <mergeCell ref="BW224:BW225"/>
    <mergeCell ref="BU226:BU227"/>
    <mergeCell ref="BV226:BV231"/>
    <mergeCell ref="BW226:BW227"/>
    <mergeCell ref="BX226:BX231"/>
    <mergeCell ref="BU228:BU229"/>
    <mergeCell ref="BW228:BW229"/>
    <mergeCell ref="BU230:BU231"/>
    <mergeCell ref="BW230:BW231"/>
    <mergeCell ref="BU196:BU197"/>
    <mergeCell ref="BV196:BV201"/>
    <mergeCell ref="BW196:BW197"/>
    <mergeCell ref="BX196:BX201"/>
    <mergeCell ref="BU198:BU199"/>
    <mergeCell ref="BW198:BW199"/>
    <mergeCell ref="BU200:BU201"/>
    <mergeCell ref="BW200:BW201"/>
    <mergeCell ref="BU202:BU203"/>
    <mergeCell ref="BV202:BV207"/>
    <mergeCell ref="BW202:BW203"/>
    <mergeCell ref="BX202:BX207"/>
    <mergeCell ref="BU204:BU205"/>
    <mergeCell ref="BW204:BW205"/>
    <mergeCell ref="BU206:BU207"/>
    <mergeCell ref="BW206:BW207"/>
    <mergeCell ref="BU208:BU209"/>
    <mergeCell ref="BV208:BV213"/>
    <mergeCell ref="BW208:BW209"/>
    <mergeCell ref="BX208:BX213"/>
    <mergeCell ref="BU210:BU211"/>
    <mergeCell ref="BW210:BW211"/>
    <mergeCell ref="BU212:BU213"/>
    <mergeCell ref="BW212:BW213"/>
    <mergeCell ref="BU178:BU179"/>
    <mergeCell ref="BV178:BV183"/>
    <mergeCell ref="BW178:BW179"/>
    <mergeCell ref="BX178:BX183"/>
    <mergeCell ref="BU180:BU181"/>
    <mergeCell ref="BW180:BW181"/>
    <mergeCell ref="BU182:BU183"/>
    <mergeCell ref="BW182:BW183"/>
    <mergeCell ref="BU184:BU185"/>
    <mergeCell ref="BV184:BV189"/>
    <mergeCell ref="BW184:BW185"/>
    <mergeCell ref="BX184:BX189"/>
    <mergeCell ref="BU186:BU187"/>
    <mergeCell ref="BW186:BW187"/>
    <mergeCell ref="BU188:BU189"/>
    <mergeCell ref="BW188:BW189"/>
    <mergeCell ref="BU190:BU191"/>
    <mergeCell ref="BV190:BV195"/>
    <mergeCell ref="BW190:BW191"/>
    <mergeCell ref="BX190:BX195"/>
    <mergeCell ref="BU192:BU193"/>
    <mergeCell ref="BW192:BW193"/>
    <mergeCell ref="BU194:BU195"/>
    <mergeCell ref="BW194:BW195"/>
    <mergeCell ref="BU160:BU161"/>
    <mergeCell ref="BV160:BV165"/>
    <mergeCell ref="BW160:BW161"/>
    <mergeCell ref="BX160:BX165"/>
    <mergeCell ref="BU162:BU163"/>
    <mergeCell ref="BW162:BW163"/>
    <mergeCell ref="BU164:BU165"/>
    <mergeCell ref="BW164:BW165"/>
    <mergeCell ref="BU166:BU167"/>
    <mergeCell ref="BV166:BV171"/>
    <mergeCell ref="BW166:BW167"/>
    <mergeCell ref="BX166:BX171"/>
    <mergeCell ref="BU168:BU169"/>
    <mergeCell ref="BW168:BW169"/>
    <mergeCell ref="BU170:BU171"/>
    <mergeCell ref="BW170:BW171"/>
    <mergeCell ref="BU172:BU173"/>
    <mergeCell ref="BV172:BV177"/>
    <mergeCell ref="BW172:BW173"/>
    <mergeCell ref="BX172:BX177"/>
    <mergeCell ref="BU174:BU175"/>
    <mergeCell ref="BW174:BW175"/>
    <mergeCell ref="BU176:BU177"/>
    <mergeCell ref="BW176:BW177"/>
    <mergeCell ref="BU142:BU143"/>
    <mergeCell ref="BV142:BV147"/>
    <mergeCell ref="BW142:BW143"/>
    <mergeCell ref="BX142:BX147"/>
    <mergeCell ref="BU144:BU145"/>
    <mergeCell ref="BW144:BW145"/>
    <mergeCell ref="BU146:BU147"/>
    <mergeCell ref="BW146:BW147"/>
    <mergeCell ref="BU148:BU149"/>
    <mergeCell ref="BV148:BV153"/>
    <mergeCell ref="BW148:BW149"/>
    <mergeCell ref="BX148:BX153"/>
    <mergeCell ref="BU150:BU151"/>
    <mergeCell ref="BW150:BW151"/>
    <mergeCell ref="BU152:BU153"/>
    <mergeCell ref="BW152:BW153"/>
    <mergeCell ref="BU154:BU155"/>
    <mergeCell ref="BV154:BV159"/>
    <mergeCell ref="BW154:BW155"/>
    <mergeCell ref="BX154:BX159"/>
    <mergeCell ref="BU156:BU157"/>
    <mergeCell ref="BW156:BW157"/>
    <mergeCell ref="BU158:BU159"/>
    <mergeCell ref="BW158:BW159"/>
    <mergeCell ref="BU124:BU125"/>
    <mergeCell ref="BV124:BV129"/>
    <mergeCell ref="BW124:BW125"/>
    <mergeCell ref="BX124:BX129"/>
    <mergeCell ref="BU126:BU127"/>
    <mergeCell ref="BW126:BW127"/>
    <mergeCell ref="BU128:BU129"/>
    <mergeCell ref="BW128:BW129"/>
    <mergeCell ref="BU130:BU131"/>
    <mergeCell ref="BV130:BV135"/>
    <mergeCell ref="BW130:BW131"/>
    <mergeCell ref="BX130:BX135"/>
    <mergeCell ref="BU132:BU133"/>
    <mergeCell ref="BW132:BW133"/>
    <mergeCell ref="BU134:BU135"/>
    <mergeCell ref="BW134:BW135"/>
    <mergeCell ref="BU136:BU137"/>
    <mergeCell ref="BV136:BV141"/>
    <mergeCell ref="BW136:BW137"/>
    <mergeCell ref="BX136:BX141"/>
    <mergeCell ref="BU138:BU139"/>
    <mergeCell ref="BW138:BW139"/>
    <mergeCell ref="BU140:BU141"/>
    <mergeCell ref="BW140:BW141"/>
    <mergeCell ref="BU106:BU107"/>
    <mergeCell ref="BV106:BV111"/>
    <mergeCell ref="BW106:BW107"/>
    <mergeCell ref="BX106:BX111"/>
    <mergeCell ref="BU108:BU109"/>
    <mergeCell ref="BW108:BW109"/>
    <mergeCell ref="BU110:BU111"/>
    <mergeCell ref="BW110:BW111"/>
    <mergeCell ref="BU112:BU113"/>
    <mergeCell ref="BV112:BV117"/>
    <mergeCell ref="BW112:BW113"/>
    <mergeCell ref="BX112:BX117"/>
    <mergeCell ref="BU114:BU115"/>
    <mergeCell ref="BW114:BW115"/>
    <mergeCell ref="BU116:BU117"/>
    <mergeCell ref="BW116:BW117"/>
    <mergeCell ref="BU118:BU119"/>
    <mergeCell ref="BV118:BV123"/>
    <mergeCell ref="BW118:BW119"/>
    <mergeCell ref="BX118:BX123"/>
    <mergeCell ref="BU120:BU121"/>
    <mergeCell ref="BW120:BW121"/>
    <mergeCell ref="BU122:BU123"/>
    <mergeCell ref="BW122:BW123"/>
    <mergeCell ref="BU88:BU89"/>
    <mergeCell ref="BV88:BV93"/>
    <mergeCell ref="BW88:BW89"/>
    <mergeCell ref="BX88:BX93"/>
    <mergeCell ref="BU90:BU91"/>
    <mergeCell ref="BW90:BW91"/>
    <mergeCell ref="BU92:BU93"/>
    <mergeCell ref="BW92:BW93"/>
    <mergeCell ref="BU94:BU95"/>
    <mergeCell ref="BV94:BV99"/>
    <mergeCell ref="BW94:BW95"/>
    <mergeCell ref="BX94:BX99"/>
    <mergeCell ref="BU96:BU97"/>
    <mergeCell ref="BW96:BW97"/>
    <mergeCell ref="BU98:BU99"/>
    <mergeCell ref="BW98:BW99"/>
    <mergeCell ref="BU100:BU101"/>
    <mergeCell ref="BV100:BV105"/>
    <mergeCell ref="BW100:BW101"/>
    <mergeCell ref="BX100:BX105"/>
    <mergeCell ref="BU102:BU103"/>
    <mergeCell ref="BW102:BW103"/>
    <mergeCell ref="BU104:BU105"/>
    <mergeCell ref="BW104:BW105"/>
    <mergeCell ref="BU70:BU71"/>
    <mergeCell ref="BV70:BV75"/>
    <mergeCell ref="BW70:BW71"/>
    <mergeCell ref="BX70:BX75"/>
    <mergeCell ref="BU72:BU73"/>
    <mergeCell ref="BW72:BW73"/>
    <mergeCell ref="BU74:BU75"/>
    <mergeCell ref="BW74:BW75"/>
    <mergeCell ref="BU76:BU77"/>
    <mergeCell ref="BV76:BV81"/>
    <mergeCell ref="BW76:BW77"/>
    <mergeCell ref="BX76:BX81"/>
    <mergeCell ref="BU78:BU79"/>
    <mergeCell ref="BW78:BW79"/>
    <mergeCell ref="BU80:BU81"/>
    <mergeCell ref="BW80:BW81"/>
    <mergeCell ref="BU82:BU83"/>
    <mergeCell ref="BV82:BV87"/>
    <mergeCell ref="BW82:BW83"/>
    <mergeCell ref="BX82:BX87"/>
    <mergeCell ref="BU84:BU85"/>
    <mergeCell ref="BW84:BW85"/>
    <mergeCell ref="BU86:BU87"/>
    <mergeCell ref="BW86:BW87"/>
    <mergeCell ref="BU52:BU53"/>
    <mergeCell ref="BV52:BV57"/>
    <mergeCell ref="BW52:BW53"/>
    <mergeCell ref="BX52:BX57"/>
    <mergeCell ref="BU54:BU55"/>
    <mergeCell ref="BW54:BW55"/>
    <mergeCell ref="BU56:BU57"/>
    <mergeCell ref="BW56:BW57"/>
    <mergeCell ref="BU58:BU59"/>
    <mergeCell ref="BV58:BV63"/>
    <mergeCell ref="BW58:BW59"/>
    <mergeCell ref="BX58:BX63"/>
    <mergeCell ref="BU60:BU61"/>
    <mergeCell ref="BW60:BW61"/>
    <mergeCell ref="BU62:BU63"/>
    <mergeCell ref="BW62:BW63"/>
    <mergeCell ref="BU64:BU65"/>
    <mergeCell ref="BV64:BV69"/>
    <mergeCell ref="BW64:BW65"/>
    <mergeCell ref="BX64:BX69"/>
    <mergeCell ref="BU66:BU67"/>
    <mergeCell ref="BW66:BW67"/>
    <mergeCell ref="BU68:BU69"/>
    <mergeCell ref="BW68:BW69"/>
    <mergeCell ref="BU34:BU35"/>
    <mergeCell ref="BV34:BV39"/>
    <mergeCell ref="BW34:BW35"/>
    <mergeCell ref="BX34:BX39"/>
    <mergeCell ref="BU36:BU37"/>
    <mergeCell ref="BW36:BW37"/>
    <mergeCell ref="BU38:BU39"/>
    <mergeCell ref="BW38:BW39"/>
    <mergeCell ref="BU40:BU41"/>
    <mergeCell ref="BV40:BV45"/>
    <mergeCell ref="BW40:BW41"/>
    <mergeCell ref="BX40:BX45"/>
    <mergeCell ref="BU42:BU43"/>
    <mergeCell ref="BW42:BW43"/>
    <mergeCell ref="BU44:BU45"/>
    <mergeCell ref="BW44:BW45"/>
    <mergeCell ref="BU46:BU47"/>
    <mergeCell ref="BV46:BV51"/>
    <mergeCell ref="BW46:BW47"/>
    <mergeCell ref="BX46:BX51"/>
    <mergeCell ref="BU48:BU49"/>
    <mergeCell ref="BW48:BW49"/>
    <mergeCell ref="BU50:BU51"/>
    <mergeCell ref="BW50:BW51"/>
    <mergeCell ref="BU16:BU17"/>
    <mergeCell ref="BV16:BV21"/>
    <mergeCell ref="BW16:BW17"/>
    <mergeCell ref="BX16:BX21"/>
    <mergeCell ref="BU18:BU19"/>
    <mergeCell ref="BW18:BW19"/>
    <mergeCell ref="BU20:BU21"/>
    <mergeCell ref="BW20:BW21"/>
    <mergeCell ref="BU22:BU23"/>
    <mergeCell ref="BV22:BV27"/>
    <mergeCell ref="BW22:BW23"/>
    <mergeCell ref="BX22:BX27"/>
    <mergeCell ref="BU24:BU25"/>
    <mergeCell ref="BW24:BW25"/>
    <mergeCell ref="BU26:BU27"/>
    <mergeCell ref="BW26:BW27"/>
    <mergeCell ref="BU28:BU29"/>
    <mergeCell ref="BV28:BV33"/>
    <mergeCell ref="BW28:BW29"/>
    <mergeCell ref="BX28:BX33"/>
    <mergeCell ref="BU30:BU31"/>
    <mergeCell ref="BW30:BW31"/>
    <mergeCell ref="BU32:BU33"/>
    <mergeCell ref="BW32:BW33"/>
    <mergeCell ref="BU2:BV2"/>
    <mergeCell ref="BW2:BX2"/>
    <mergeCell ref="BU4:BU5"/>
    <mergeCell ref="BV4:BV9"/>
    <mergeCell ref="BW4:BW5"/>
    <mergeCell ref="BX4:BX9"/>
    <mergeCell ref="BU6:BU7"/>
    <mergeCell ref="BW6:BW7"/>
    <mergeCell ref="BU8:BU9"/>
    <mergeCell ref="BW8:BW9"/>
    <mergeCell ref="BU10:BU11"/>
    <mergeCell ref="BV10:BV15"/>
    <mergeCell ref="BW10:BW11"/>
    <mergeCell ref="BX10:BX15"/>
    <mergeCell ref="BU12:BU13"/>
    <mergeCell ref="BW12:BW13"/>
    <mergeCell ref="BU14:BU15"/>
    <mergeCell ref="BW14:BW15"/>
    <mergeCell ref="BS388:BS393"/>
    <mergeCell ref="BS394:BS399"/>
    <mergeCell ref="BS400:BS405"/>
    <mergeCell ref="BS406:BS411"/>
    <mergeCell ref="BS412:BS417"/>
    <mergeCell ref="BS418:BS423"/>
    <mergeCell ref="BS424:BS429"/>
    <mergeCell ref="BS286:BS291"/>
    <mergeCell ref="BS292:BS297"/>
    <mergeCell ref="BS298:BS303"/>
    <mergeCell ref="BS304:BS309"/>
    <mergeCell ref="BS310:BS315"/>
    <mergeCell ref="BS316:BS321"/>
    <mergeCell ref="BS322:BS327"/>
    <mergeCell ref="BS328:BS333"/>
    <mergeCell ref="BS334:BS339"/>
    <mergeCell ref="BS340:BS345"/>
    <mergeCell ref="BS346:BS351"/>
    <mergeCell ref="BS364:BS369"/>
    <mergeCell ref="BS370:BS375"/>
    <mergeCell ref="H2:K2"/>
    <mergeCell ref="R2:U2"/>
    <mergeCell ref="AA2:AD2"/>
    <mergeCell ref="AK2:AN2"/>
    <mergeCell ref="AV2:BA2"/>
    <mergeCell ref="AX591:BA596"/>
    <mergeCell ref="AX571:BA576"/>
    <mergeCell ref="AX562:BA567"/>
    <mergeCell ref="AX553:BA558"/>
    <mergeCell ref="AX544:BA549"/>
    <mergeCell ref="AX535:BA540"/>
    <mergeCell ref="AX526:BA531"/>
    <mergeCell ref="AX517:BA522"/>
    <mergeCell ref="AX508:BA513"/>
    <mergeCell ref="BA400:BA405"/>
    <mergeCell ref="BA406:BA411"/>
    <mergeCell ref="BA412:BA417"/>
    <mergeCell ref="BA418:BA423"/>
    <mergeCell ref="BA424:BA429"/>
    <mergeCell ref="BA196:BA201"/>
    <mergeCell ref="BA202:BA207"/>
    <mergeCell ref="BA208:BA213"/>
    <mergeCell ref="BA214:BA219"/>
    <mergeCell ref="BA388:BA393"/>
    <mergeCell ref="BA394:BA399"/>
    <mergeCell ref="BA172:BA177"/>
    <mergeCell ref="AV594:AV596"/>
    <mergeCell ref="AT588:AT596"/>
    <mergeCell ref="AV588:AV590"/>
    <mergeCell ref="AV591:AV593"/>
    <mergeCell ref="AV424:AV425"/>
    <mergeCell ref="AV426:AV427"/>
    <mergeCell ref="BS136:BS141"/>
    <mergeCell ref="BS142:BS147"/>
    <mergeCell ref="BS148:BS153"/>
    <mergeCell ref="BS154:BS159"/>
    <mergeCell ref="BS160:BS165"/>
    <mergeCell ref="BS166:BS171"/>
    <mergeCell ref="BS172:BS177"/>
    <mergeCell ref="BS178:BS183"/>
    <mergeCell ref="BS376:BS381"/>
    <mergeCell ref="BS382:BS387"/>
    <mergeCell ref="BS184:BS189"/>
    <mergeCell ref="BS190:BS195"/>
    <mergeCell ref="BS196:BS201"/>
    <mergeCell ref="BS202:BS207"/>
    <mergeCell ref="BS208:BS213"/>
    <mergeCell ref="BS214:BS219"/>
    <mergeCell ref="BS232:BS237"/>
    <mergeCell ref="BS238:BS243"/>
    <mergeCell ref="BS244:BS249"/>
    <mergeCell ref="BS250:BS255"/>
    <mergeCell ref="BS256:BS261"/>
    <mergeCell ref="BS262:BS267"/>
    <mergeCell ref="BS268:BS273"/>
    <mergeCell ref="BS274:BS279"/>
    <mergeCell ref="BS280:BS285"/>
    <mergeCell ref="BS352:BS357"/>
    <mergeCell ref="BS358:BS363"/>
    <mergeCell ref="BI328:BI329"/>
    <mergeCell ref="BJ328:BJ333"/>
    <mergeCell ref="BI330:BI331"/>
    <mergeCell ref="BI332:BI333"/>
    <mergeCell ref="BI334:BI335"/>
    <mergeCell ref="BJ334:BJ339"/>
    <mergeCell ref="BI336:BI337"/>
    <mergeCell ref="BI338:BI339"/>
    <mergeCell ref="BA340:BA345"/>
    <mergeCell ref="BA346:BA351"/>
    <mergeCell ref="BA352:BA357"/>
    <mergeCell ref="BA358:BA363"/>
    <mergeCell ref="BA232:BA237"/>
    <mergeCell ref="BA238:BA243"/>
    <mergeCell ref="BA244:BA249"/>
    <mergeCell ref="BA364:BA369"/>
    <mergeCell ref="BA370:BA375"/>
    <mergeCell ref="BJ352:BJ357"/>
    <mergeCell ref="BI354:BI355"/>
    <mergeCell ref="BI356:BI357"/>
    <mergeCell ref="BI280:BI281"/>
    <mergeCell ref="BJ280:BJ285"/>
    <mergeCell ref="BI282:BI283"/>
    <mergeCell ref="BI284:BI285"/>
    <mergeCell ref="BI286:BI287"/>
    <mergeCell ref="BJ286:BJ291"/>
    <mergeCell ref="BI288:BI289"/>
    <mergeCell ref="BI290:BI291"/>
    <mergeCell ref="BI292:BI293"/>
    <mergeCell ref="BI322:BI323"/>
    <mergeCell ref="BJ322:BJ327"/>
    <mergeCell ref="BI324:BI325"/>
    <mergeCell ref="BI384:BI385"/>
    <mergeCell ref="BI386:BI387"/>
    <mergeCell ref="BA226:BA231"/>
    <mergeCell ref="BS4:BS9"/>
    <mergeCell ref="BS10:BS15"/>
    <mergeCell ref="BS16:BS21"/>
    <mergeCell ref="BS22:BS27"/>
    <mergeCell ref="BS28:BS33"/>
    <mergeCell ref="BS34:BS39"/>
    <mergeCell ref="BS40:BS45"/>
    <mergeCell ref="BS46:BS51"/>
    <mergeCell ref="BS52:BS57"/>
    <mergeCell ref="BS58:BS63"/>
    <mergeCell ref="BS64:BS69"/>
    <mergeCell ref="BS70:BS75"/>
    <mergeCell ref="BS76:BS81"/>
    <mergeCell ref="BS82:BS87"/>
    <mergeCell ref="BS88:BS93"/>
    <mergeCell ref="BS94:BS99"/>
    <mergeCell ref="BS100:BS105"/>
    <mergeCell ref="BS220:BS225"/>
    <mergeCell ref="BS226:BS231"/>
    <mergeCell ref="BA112:BA117"/>
    <mergeCell ref="BA118:BA123"/>
    <mergeCell ref="BA124:BA129"/>
    <mergeCell ref="BA130:BA135"/>
    <mergeCell ref="BA136:BA141"/>
    <mergeCell ref="BA142:BA147"/>
    <mergeCell ref="BA148:BA153"/>
    <mergeCell ref="BA154:BA159"/>
    <mergeCell ref="BA160:BA165"/>
    <mergeCell ref="BA166:BA171"/>
    <mergeCell ref="BS130:BS135"/>
    <mergeCell ref="BS106:BS111"/>
    <mergeCell ref="BS112:BS117"/>
    <mergeCell ref="BS118:BS123"/>
    <mergeCell ref="BS124:BS129"/>
    <mergeCell ref="BA262:BA267"/>
    <mergeCell ref="BA268:BA273"/>
    <mergeCell ref="BA274:BA279"/>
    <mergeCell ref="BA280:BA285"/>
    <mergeCell ref="BI310:BI311"/>
    <mergeCell ref="BJ310:BJ315"/>
    <mergeCell ref="BI312:BI313"/>
    <mergeCell ref="BI314:BI315"/>
    <mergeCell ref="BI316:BI317"/>
    <mergeCell ref="BJ316:BJ321"/>
    <mergeCell ref="BI318:BI319"/>
    <mergeCell ref="BI320:BI321"/>
    <mergeCell ref="BI228:BI229"/>
    <mergeCell ref="BI230:BI231"/>
    <mergeCell ref="BI232:BI233"/>
    <mergeCell ref="BJ232:BJ237"/>
    <mergeCell ref="BI234:BI235"/>
    <mergeCell ref="BI236:BI237"/>
    <mergeCell ref="BI238:BI239"/>
    <mergeCell ref="BJ238:BJ243"/>
    <mergeCell ref="BI240:BI241"/>
    <mergeCell ref="BI242:BI243"/>
    <mergeCell ref="BI244:BI245"/>
    <mergeCell ref="BJ244:BJ249"/>
    <mergeCell ref="BI246:BI247"/>
    <mergeCell ref="BI248:BI249"/>
    <mergeCell ref="BI190:BI191"/>
    <mergeCell ref="BI326:BI327"/>
    <mergeCell ref="BA106:BA111"/>
    <mergeCell ref="BJ292:BJ297"/>
    <mergeCell ref="BJ298:BJ303"/>
    <mergeCell ref="BJ304:BJ309"/>
    <mergeCell ref="BJ250:BJ255"/>
    <mergeCell ref="BJ256:BJ261"/>
    <mergeCell ref="BJ262:BJ267"/>
    <mergeCell ref="BI264:BI265"/>
    <mergeCell ref="BI266:BI267"/>
    <mergeCell ref="BI268:BI269"/>
    <mergeCell ref="BJ268:BJ273"/>
    <mergeCell ref="BI270:BI271"/>
    <mergeCell ref="BI350:BI351"/>
    <mergeCell ref="BA250:BA255"/>
    <mergeCell ref="BA256:BA261"/>
    <mergeCell ref="BA286:BA291"/>
    <mergeCell ref="BA292:BA297"/>
    <mergeCell ref="BA298:BA303"/>
    <mergeCell ref="BA304:BA309"/>
    <mergeCell ref="BA310:BA315"/>
    <mergeCell ref="BA316:BA321"/>
    <mergeCell ref="BA322:BA327"/>
    <mergeCell ref="BA328:BA333"/>
    <mergeCell ref="BA334:BA339"/>
    <mergeCell ref="BJ274:BJ279"/>
    <mergeCell ref="BI220:BI221"/>
    <mergeCell ref="BJ220:BJ225"/>
    <mergeCell ref="BI222:BI223"/>
    <mergeCell ref="BI224:BI225"/>
    <mergeCell ref="BI226:BI227"/>
    <mergeCell ref="BJ226:BJ231"/>
    <mergeCell ref="BI352:BI353"/>
    <mergeCell ref="BF250:BF255"/>
    <mergeCell ref="BF256:BF261"/>
    <mergeCell ref="BE352:BE353"/>
    <mergeCell ref="BE354:BE355"/>
    <mergeCell ref="BI294:BI295"/>
    <mergeCell ref="BI296:BI297"/>
    <mergeCell ref="BI298:BI299"/>
    <mergeCell ref="BI300:BI301"/>
    <mergeCell ref="BI302:BI303"/>
    <mergeCell ref="BI304:BI305"/>
    <mergeCell ref="BI306:BI307"/>
    <mergeCell ref="BI308:BI309"/>
    <mergeCell ref="BI250:BI251"/>
    <mergeCell ref="BI252:BI253"/>
    <mergeCell ref="BI254:BI255"/>
    <mergeCell ref="BI256:BI257"/>
    <mergeCell ref="BI258:BI259"/>
    <mergeCell ref="BI260:BI261"/>
    <mergeCell ref="BI262:BI263"/>
    <mergeCell ref="BI272:BI273"/>
    <mergeCell ref="BI274:BI275"/>
    <mergeCell ref="BI276:BI277"/>
    <mergeCell ref="BI278:BI279"/>
    <mergeCell ref="BE338:BE339"/>
    <mergeCell ref="BE340:BE341"/>
    <mergeCell ref="BE322:BE323"/>
    <mergeCell ref="BE324:BE325"/>
    <mergeCell ref="BE326:BE327"/>
    <mergeCell ref="BE328:BE329"/>
    <mergeCell ref="BE330:BE331"/>
    <mergeCell ref="BE272:BE273"/>
    <mergeCell ref="BE364:BE365"/>
    <mergeCell ref="BE366:BE367"/>
    <mergeCell ref="BE342:BE343"/>
    <mergeCell ref="BE344:BE345"/>
    <mergeCell ref="BE346:BE347"/>
    <mergeCell ref="BE348:BE349"/>
    <mergeCell ref="BE350:BE351"/>
    <mergeCell ref="BE332:BE333"/>
    <mergeCell ref="BE334:BE335"/>
    <mergeCell ref="BA376:BA381"/>
    <mergeCell ref="BA382:BA387"/>
    <mergeCell ref="BE336:BE337"/>
    <mergeCell ref="BA178:BA183"/>
    <mergeCell ref="BA184:BA189"/>
    <mergeCell ref="BA190:BA195"/>
    <mergeCell ref="BA10:BA15"/>
    <mergeCell ref="BA16:BA21"/>
    <mergeCell ref="BA22:BA27"/>
    <mergeCell ref="BA28:BA33"/>
    <mergeCell ref="BA34:BA39"/>
    <mergeCell ref="BA40:BA45"/>
    <mergeCell ref="BA46:BA51"/>
    <mergeCell ref="BA52:BA57"/>
    <mergeCell ref="BA58:BA63"/>
    <mergeCell ref="BA64:BA69"/>
    <mergeCell ref="BA70:BA75"/>
    <mergeCell ref="BA76:BA81"/>
    <mergeCell ref="BA82:BA87"/>
    <mergeCell ref="BA88:BA93"/>
    <mergeCell ref="BA94:BA99"/>
    <mergeCell ref="BA100:BA105"/>
    <mergeCell ref="BA220:BA225"/>
    <mergeCell ref="Z1:AQ1"/>
    <mergeCell ref="BJ591:BJ596"/>
    <mergeCell ref="BI418:BI419"/>
    <mergeCell ref="BJ418:BJ423"/>
    <mergeCell ref="BI420:BI421"/>
    <mergeCell ref="BI422:BI423"/>
    <mergeCell ref="BI424:BI425"/>
    <mergeCell ref="BJ424:BJ429"/>
    <mergeCell ref="BI426:BI427"/>
    <mergeCell ref="BI428:BI429"/>
    <mergeCell ref="BI503:BJ503"/>
    <mergeCell ref="BJ508:BJ513"/>
    <mergeCell ref="BJ517:BJ522"/>
    <mergeCell ref="BJ526:BJ531"/>
    <mergeCell ref="BJ535:BJ540"/>
    <mergeCell ref="BJ544:BJ549"/>
    <mergeCell ref="BJ553:BJ558"/>
    <mergeCell ref="BJ562:BJ567"/>
    <mergeCell ref="BJ571:BJ576"/>
    <mergeCell ref="BI388:BI389"/>
    <mergeCell ref="BJ388:BJ393"/>
    <mergeCell ref="BI390:BI391"/>
    <mergeCell ref="BI392:BI393"/>
    <mergeCell ref="BI394:BI395"/>
    <mergeCell ref="BJ394:BJ399"/>
    <mergeCell ref="BI340:BI341"/>
    <mergeCell ref="BJ340:BJ345"/>
    <mergeCell ref="BI342:BI343"/>
    <mergeCell ref="BI344:BI345"/>
    <mergeCell ref="BI346:BI347"/>
    <mergeCell ref="BJ346:BJ351"/>
    <mergeCell ref="BI348:BI349"/>
    <mergeCell ref="BJ406:BJ411"/>
    <mergeCell ref="BI408:BI409"/>
    <mergeCell ref="BI410:BI411"/>
    <mergeCell ref="BI412:BI413"/>
    <mergeCell ref="BJ412:BJ417"/>
    <mergeCell ref="BI414:BI415"/>
    <mergeCell ref="BI416:BI417"/>
    <mergeCell ref="BI358:BI359"/>
    <mergeCell ref="BJ358:BJ363"/>
    <mergeCell ref="BI360:BI361"/>
    <mergeCell ref="BI362:BI363"/>
    <mergeCell ref="BI364:BI365"/>
    <mergeCell ref="BJ364:BJ369"/>
    <mergeCell ref="BI366:BI367"/>
    <mergeCell ref="BI368:BI369"/>
    <mergeCell ref="BI370:BI371"/>
    <mergeCell ref="BJ370:BJ375"/>
    <mergeCell ref="BI372:BI373"/>
    <mergeCell ref="BI374:BI375"/>
    <mergeCell ref="BI376:BI377"/>
    <mergeCell ref="BI406:BI407"/>
    <mergeCell ref="BI396:BI397"/>
    <mergeCell ref="BI398:BI399"/>
    <mergeCell ref="BI400:BI401"/>
    <mergeCell ref="BJ400:BJ405"/>
    <mergeCell ref="BI402:BI403"/>
    <mergeCell ref="BI404:BI405"/>
    <mergeCell ref="BJ376:BJ381"/>
    <mergeCell ref="BJ382:BJ387"/>
    <mergeCell ref="BI378:BI379"/>
    <mergeCell ref="BI380:BI381"/>
    <mergeCell ref="BI382:BI383"/>
    <mergeCell ref="BJ190:BJ195"/>
    <mergeCell ref="BI192:BI193"/>
    <mergeCell ref="BI194:BI195"/>
    <mergeCell ref="BI196:BI197"/>
    <mergeCell ref="BJ196:BJ201"/>
    <mergeCell ref="BI198:BI199"/>
    <mergeCell ref="BI200:BI201"/>
    <mergeCell ref="BI202:BI203"/>
    <mergeCell ref="BJ202:BJ207"/>
    <mergeCell ref="BI204:BI205"/>
    <mergeCell ref="BI206:BI207"/>
    <mergeCell ref="BI208:BI209"/>
    <mergeCell ref="BJ208:BJ213"/>
    <mergeCell ref="BI210:BI211"/>
    <mergeCell ref="BI212:BI213"/>
    <mergeCell ref="BI214:BI215"/>
    <mergeCell ref="BJ214:BJ219"/>
    <mergeCell ref="BI216:BI217"/>
    <mergeCell ref="BI218:BI219"/>
    <mergeCell ref="BI160:BI161"/>
    <mergeCell ref="BJ160:BJ165"/>
    <mergeCell ref="BI162:BI163"/>
    <mergeCell ref="BI164:BI165"/>
    <mergeCell ref="BI166:BI167"/>
    <mergeCell ref="BJ166:BJ171"/>
    <mergeCell ref="BI168:BI169"/>
    <mergeCell ref="BI170:BI171"/>
    <mergeCell ref="BI172:BI173"/>
    <mergeCell ref="BJ172:BJ177"/>
    <mergeCell ref="BI174:BI175"/>
    <mergeCell ref="BI176:BI177"/>
    <mergeCell ref="BI178:BI179"/>
    <mergeCell ref="BJ178:BJ183"/>
    <mergeCell ref="BI180:BI181"/>
    <mergeCell ref="BI182:BI183"/>
    <mergeCell ref="BI184:BI185"/>
    <mergeCell ref="BJ184:BJ189"/>
    <mergeCell ref="BI186:BI187"/>
    <mergeCell ref="BI188:BI189"/>
    <mergeCell ref="BI130:BI131"/>
    <mergeCell ref="BJ130:BJ135"/>
    <mergeCell ref="BI132:BI133"/>
    <mergeCell ref="BI134:BI135"/>
    <mergeCell ref="BI136:BI137"/>
    <mergeCell ref="BJ136:BJ141"/>
    <mergeCell ref="BI138:BI139"/>
    <mergeCell ref="BI140:BI141"/>
    <mergeCell ref="BI142:BI143"/>
    <mergeCell ref="BJ142:BJ147"/>
    <mergeCell ref="BI144:BI145"/>
    <mergeCell ref="BI146:BI147"/>
    <mergeCell ref="BI148:BI149"/>
    <mergeCell ref="BJ148:BJ153"/>
    <mergeCell ref="BI150:BI151"/>
    <mergeCell ref="BI152:BI153"/>
    <mergeCell ref="BI154:BI155"/>
    <mergeCell ref="BJ154:BJ159"/>
    <mergeCell ref="BI156:BI157"/>
    <mergeCell ref="BI158:BI159"/>
    <mergeCell ref="BI100:BI101"/>
    <mergeCell ref="BJ100:BJ105"/>
    <mergeCell ref="BI102:BI103"/>
    <mergeCell ref="BI104:BI105"/>
    <mergeCell ref="BI106:BI107"/>
    <mergeCell ref="BJ106:BJ111"/>
    <mergeCell ref="BI108:BI109"/>
    <mergeCell ref="BI110:BI111"/>
    <mergeCell ref="BI112:BI113"/>
    <mergeCell ref="BJ112:BJ117"/>
    <mergeCell ref="BI114:BI115"/>
    <mergeCell ref="BI116:BI117"/>
    <mergeCell ref="BI118:BI119"/>
    <mergeCell ref="BJ118:BJ123"/>
    <mergeCell ref="BI120:BI121"/>
    <mergeCell ref="BI122:BI123"/>
    <mergeCell ref="BI124:BI125"/>
    <mergeCell ref="BJ124:BJ129"/>
    <mergeCell ref="BI126:BI127"/>
    <mergeCell ref="BI128:BI129"/>
    <mergeCell ref="BI70:BI71"/>
    <mergeCell ref="BJ70:BJ75"/>
    <mergeCell ref="BI72:BI73"/>
    <mergeCell ref="BI74:BI75"/>
    <mergeCell ref="BI76:BI77"/>
    <mergeCell ref="BJ76:BJ81"/>
    <mergeCell ref="BI78:BI79"/>
    <mergeCell ref="BI80:BI81"/>
    <mergeCell ref="BI82:BI83"/>
    <mergeCell ref="BJ82:BJ87"/>
    <mergeCell ref="BI84:BI85"/>
    <mergeCell ref="BI86:BI87"/>
    <mergeCell ref="BI88:BI89"/>
    <mergeCell ref="BJ88:BJ93"/>
    <mergeCell ref="BI90:BI91"/>
    <mergeCell ref="BI92:BI93"/>
    <mergeCell ref="BI94:BI95"/>
    <mergeCell ref="BJ94:BJ99"/>
    <mergeCell ref="BI96:BI97"/>
    <mergeCell ref="BI98:BI99"/>
    <mergeCell ref="BI40:BI41"/>
    <mergeCell ref="BJ40:BJ45"/>
    <mergeCell ref="BI42:BI43"/>
    <mergeCell ref="BI44:BI45"/>
    <mergeCell ref="BI46:BI47"/>
    <mergeCell ref="BJ46:BJ51"/>
    <mergeCell ref="BI48:BI49"/>
    <mergeCell ref="BI50:BI51"/>
    <mergeCell ref="BI52:BI53"/>
    <mergeCell ref="BJ52:BJ57"/>
    <mergeCell ref="BI54:BI55"/>
    <mergeCell ref="BI56:BI57"/>
    <mergeCell ref="BI58:BI59"/>
    <mergeCell ref="BJ58:BJ63"/>
    <mergeCell ref="BI60:BI61"/>
    <mergeCell ref="BI62:BI63"/>
    <mergeCell ref="BI64:BI65"/>
    <mergeCell ref="BJ64:BJ69"/>
    <mergeCell ref="BI66:BI67"/>
    <mergeCell ref="BI68:BI69"/>
    <mergeCell ref="BI10:BI11"/>
    <mergeCell ref="BJ10:BJ15"/>
    <mergeCell ref="BI12:BI13"/>
    <mergeCell ref="BI14:BI15"/>
    <mergeCell ref="BI16:BI17"/>
    <mergeCell ref="BJ16:BJ21"/>
    <mergeCell ref="BI18:BI19"/>
    <mergeCell ref="BI20:BI21"/>
    <mergeCell ref="BI22:BI23"/>
    <mergeCell ref="BJ22:BJ27"/>
    <mergeCell ref="BI24:BI25"/>
    <mergeCell ref="BI26:BI27"/>
    <mergeCell ref="BI32:BI33"/>
    <mergeCell ref="BI34:BI35"/>
    <mergeCell ref="BJ34:BJ39"/>
    <mergeCell ref="BI36:BI37"/>
    <mergeCell ref="BI38:BI39"/>
    <mergeCell ref="BI28:BI29"/>
    <mergeCell ref="BJ28:BJ33"/>
    <mergeCell ref="BI30:BI31"/>
    <mergeCell ref="BO424:BO425"/>
    <mergeCell ref="BP424:BP429"/>
    <mergeCell ref="BQ424:BQ429"/>
    <mergeCell ref="BR424:BR429"/>
    <mergeCell ref="BK426:BK427"/>
    <mergeCell ref="BM426:BM427"/>
    <mergeCell ref="BO426:BO427"/>
    <mergeCell ref="BK428:BK429"/>
    <mergeCell ref="BM428:BM429"/>
    <mergeCell ref="BO428:BO429"/>
    <mergeCell ref="BK400:BK401"/>
    <mergeCell ref="BL400:BL405"/>
    <mergeCell ref="BM400:BM401"/>
    <mergeCell ref="BN400:BN405"/>
    <mergeCell ref="BO400:BO401"/>
    <mergeCell ref="BP400:BP405"/>
    <mergeCell ref="BQ400:BQ405"/>
    <mergeCell ref="BR400:BR405"/>
    <mergeCell ref="BK402:BK403"/>
    <mergeCell ref="BM402:BM403"/>
    <mergeCell ref="BO402:BO403"/>
    <mergeCell ref="BK404:BK405"/>
    <mergeCell ref="BM404:BM405"/>
    <mergeCell ref="BO404:BO405"/>
    <mergeCell ref="BK406:BK407"/>
    <mergeCell ref="BL406:BL411"/>
    <mergeCell ref="BM406:BM407"/>
    <mergeCell ref="BN406:BN411"/>
    <mergeCell ref="BO406:BO407"/>
    <mergeCell ref="BP406:BP411"/>
    <mergeCell ref="BQ406:BQ411"/>
    <mergeCell ref="BR406:BR411"/>
    <mergeCell ref="BM503:BN503"/>
    <mergeCell ref="BK412:BK413"/>
    <mergeCell ref="BL412:BL417"/>
    <mergeCell ref="BM412:BM413"/>
    <mergeCell ref="BN412:BN417"/>
    <mergeCell ref="BO412:BO413"/>
    <mergeCell ref="BP412:BP417"/>
    <mergeCell ref="BQ412:BQ417"/>
    <mergeCell ref="BR412:BR417"/>
    <mergeCell ref="BK414:BK415"/>
    <mergeCell ref="BM414:BM415"/>
    <mergeCell ref="BO414:BO415"/>
    <mergeCell ref="BK416:BK417"/>
    <mergeCell ref="BM416:BM417"/>
    <mergeCell ref="BO416:BO417"/>
    <mergeCell ref="BK418:BK419"/>
    <mergeCell ref="BL418:BL423"/>
    <mergeCell ref="BM418:BM419"/>
    <mergeCell ref="BN418:BN423"/>
    <mergeCell ref="BO418:BO419"/>
    <mergeCell ref="BP418:BP423"/>
    <mergeCell ref="BQ418:BQ423"/>
    <mergeCell ref="BR418:BR423"/>
    <mergeCell ref="BK420:BK421"/>
    <mergeCell ref="BM420:BM421"/>
    <mergeCell ref="BO420:BO421"/>
    <mergeCell ref="BK422:BK423"/>
    <mergeCell ref="BM422:BM423"/>
    <mergeCell ref="BO422:BO423"/>
    <mergeCell ref="BK424:BK425"/>
    <mergeCell ref="BL424:BL429"/>
    <mergeCell ref="BR436:BR441"/>
    <mergeCell ref="BK408:BK409"/>
    <mergeCell ref="BM408:BM409"/>
    <mergeCell ref="BO408:BO409"/>
    <mergeCell ref="BK410:BK411"/>
    <mergeCell ref="BM410:BM411"/>
    <mergeCell ref="BO410:BO411"/>
    <mergeCell ref="BK388:BK389"/>
    <mergeCell ref="BL388:BL393"/>
    <mergeCell ref="BM388:BM389"/>
    <mergeCell ref="BN388:BN393"/>
    <mergeCell ref="BO388:BO389"/>
    <mergeCell ref="BP388:BP393"/>
    <mergeCell ref="BQ388:BQ393"/>
    <mergeCell ref="BR388:BR393"/>
    <mergeCell ref="BK390:BK391"/>
    <mergeCell ref="BM390:BM391"/>
    <mergeCell ref="BO390:BO391"/>
    <mergeCell ref="BK392:BK393"/>
    <mergeCell ref="BM392:BM393"/>
    <mergeCell ref="BO392:BO393"/>
    <mergeCell ref="BK394:BK395"/>
    <mergeCell ref="BL394:BL399"/>
    <mergeCell ref="BM394:BM395"/>
    <mergeCell ref="BN394:BN399"/>
    <mergeCell ref="BO394:BO395"/>
    <mergeCell ref="BP394:BP399"/>
    <mergeCell ref="BQ394:BQ399"/>
    <mergeCell ref="BR394:BR399"/>
    <mergeCell ref="BK396:BK397"/>
    <mergeCell ref="BM396:BM397"/>
    <mergeCell ref="BO396:BO397"/>
    <mergeCell ref="BK398:BK399"/>
    <mergeCell ref="BM398:BM399"/>
    <mergeCell ref="BO398:BO399"/>
    <mergeCell ref="BK376:BK377"/>
    <mergeCell ref="BL376:BL381"/>
    <mergeCell ref="BM376:BM377"/>
    <mergeCell ref="BN376:BN381"/>
    <mergeCell ref="BO376:BO377"/>
    <mergeCell ref="BP376:BP381"/>
    <mergeCell ref="BQ376:BQ381"/>
    <mergeCell ref="BR376:BR381"/>
    <mergeCell ref="BK378:BK379"/>
    <mergeCell ref="BM378:BM379"/>
    <mergeCell ref="BO378:BO379"/>
    <mergeCell ref="BK380:BK381"/>
    <mergeCell ref="BM380:BM381"/>
    <mergeCell ref="BO380:BO381"/>
    <mergeCell ref="BK382:BK383"/>
    <mergeCell ref="BL382:BL387"/>
    <mergeCell ref="BM382:BM383"/>
    <mergeCell ref="BN382:BN387"/>
    <mergeCell ref="BO382:BO383"/>
    <mergeCell ref="BP382:BP387"/>
    <mergeCell ref="BQ382:BQ387"/>
    <mergeCell ref="BR382:BR387"/>
    <mergeCell ref="BK384:BK385"/>
    <mergeCell ref="BM384:BM385"/>
    <mergeCell ref="BO384:BO385"/>
    <mergeCell ref="BK386:BK387"/>
    <mergeCell ref="BM386:BM387"/>
    <mergeCell ref="BO386:BO387"/>
    <mergeCell ref="BK364:BK365"/>
    <mergeCell ref="BL364:BL369"/>
    <mergeCell ref="BM364:BM365"/>
    <mergeCell ref="BN364:BN369"/>
    <mergeCell ref="BO364:BO365"/>
    <mergeCell ref="BP364:BP369"/>
    <mergeCell ref="BQ364:BQ369"/>
    <mergeCell ref="BR364:BR369"/>
    <mergeCell ref="BK366:BK367"/>
    <mergeCell ref="BM366:BM367"/>
    <mergeCell ref="BO366:BO367"/>
    <mergeCell ref="BK368:BK369"/>
    <mergeCell ref="BM368:BM369"/>
    <mergeCell ref="BO368:BO369"/>
    <mergeCell ref="BK370:BK371"/>
    <mergeCell ref="BL370:BL375"/>
    <mergeCell ref="BM370:BM371"/>
    <mergeCell ref="BN370:BN375"/>
    <mergeCell ref="BO370:BO371"/>
    <mergeCell ref="BP370:BP375"/>
    <mergeCell ref="BQ370:BQ375"/>
    <mergeCell ref="BR370:BR375"/>
    <mergeCell ref="BK372:BK373"/>
    <mergeCell ref="BM372:BM373"/>
    <mergeCell ref="BO372:BO373"/>
    <mergeCell ref="BK374:BK375"/>
    <mergeCell ref="BM374:BM375"/>
    <mergeCell ref="BO374:BO375"/>
    <mergeCell ref="BK352:BK353"/>
    <mergeCell ref="BL352:BL357"/>
    <mergeCell ref="BM352:BM353"/>
    <mergeCell ref="BN352:BN357"/>
    <mergeCell ref="BO352:BO353"/>
    <mergeCell ref="BP352:BP357"/>
    <mergeCell ref="BQ352:BQ357"/>
    <mergeCell ref="BR352:BR357"/>
    <mergeCell ref="BK354:BK355"/>
    <mergeCell ref="BM354:BM355"/>
    <mergeCell ref="BO354:BO355"/>
    <mergeCell ref="BK356:BK357"/>
    <mergeCell ref="BM356:BM357"/>
    <mergeCell ref="BO356:BO357"/>
    <mergeCell ref="BK358:BK359"/>
    <mergeCell ref="BL358:BL363"/>
    <mergeCell ref="BM358:BM359"/>
    <mergeCell ref="BN358:BN363"/>
    <mergeCell ref="BO358:BO359"/>
    <mergeCell ref="BP358:BP363"/>
    <mergeCell ref="BQ358:BQ363"/>
    <mergeCell ref="BR358:BR363"/>
    <mergeCell ref="BK360:BK361"/>
    <mergeCell ref="BM360:BM361"/>
    <mergeCell ref="BO360:BO361"/>
    <mergeCell ref="BK362:BK363"/>
    <mergeCell ref="BM362:BM363"/>
    <mergeCell ref="BO362:BO363"/>
    <mergeCell ref="BK340:BK341"/>
    <mergeCell ref="BL340:BL345"/>
    <mergeCell ref="BM340:BM341"/>
    <mergeCell ref="BN340:BN345"/>
    <mergeCell ref="BO340:BO341"/>
    <mergeCell ref="BP340:BP345"/>
    <mergeCell ref="BQ340:BQ345"/>
    <mergeCell ref="BR340:BR345"/>
    <mergeCell ref="BK342:BK343"/>
    <mergeCell ref="BM342:BM343"/>
    <mergeCell ref="BO342:BO343"/>
    <mergeCell ref="BK344:BK345"/>
    <mergeCell ref="BM344:BM345"/>
    <mergeCell ref="BO344:BO345"/>
    <mergeCell ref="BK346:BK347"/>
    <mergeCell ref="BL346:BL351"/>
    <mergeCell ref="BM346:BM347"/>
    <mergeCell ref="BN346:BN351"/>
    <mergeCell ref="BO346:BO347"/>
    <mergeCell ref="BP346:BP351"/>
    <mergeCell ref="BQ346:BQ351"/>
    <mergeCell ref="BR346:BR351"/>
    <mergeCell ref="BK348:BK349"/>
    <mergeCell ref="BM348:BM349"/>
    <mergeCell ref="BO348:BO349"/>
    <mergeCell ref="BK350:BK351"/>
    <mergeCell ref="BM350:BM351"/>
    <mergeCell ref="BO350:BO351"/>
    <mergeCell ref="BK328:BK329"/>
    <mergeCell ref="BL328:BL333"/>
    <mergeCell ref="BM328:BM329"/>
    <mergeCell ref="BN328:BN333"/>
    <mergeCell ref="BO328:BO329"/>
    <mergeCell ref="BP328:BP333"/>
    <mergeCell ref="BQ328:BQ333"/>
    <mergeCell ref="BR328:BR333"/>
    <mergeCell ref="BK330:BK331"/>
    <mergeCell ref="BM330:BM331"/>
    <mergeCell ref="BO330:BO331"/>
    <mergeCell ref="BK332:BK333"/>
    <mergeCell ref="BM332:BM333"/>
    <mergeCell ref="BO332:BO333"/>
    <mergeCell ref="BK334:BK335"/>
    <mergeCell ref="BL334:BL339"/>
    <mergeCell ref="BM334:BM335"/>
    <mergeCell ref="BN334:BN339"/>
    <mergeCell ref="BO334:BO335"/>
    <mergeCell ref="BP334:BP339"/>
    <mergeCell ref="BQ334:BQ339"/>
    <mergeCell ref="BR334:BR339"/>
    <mergeCell ref="BK336:BK337"/>
    <mergeCell ref="BM336:BM337"/>
    <mergeCell ref="BO336:BO337"/>
    <mergeCell ref="BK338:BK339"/>
    <mergeCell ref="BM338:BM339"/>
    <mergeCell ref="BO338:BO339"/>
    <mergeCell ref="BK316:BK317"/>
    <mergeCell ref="BL316:BL321"/>
    <mergeCell ref="BM316:BM317"/>
    <mergeCell ref="BN316:BN321"/>
    <mergeCell ref="BO316:BO317"/>
    <mergeCell ref="BP316:BP321"/>
    <mergeCell ref="BQ316:BQ321"/>
    <mergeCell ref="BR316:BR321"/>
    <mergeCell ref="BK318:BK319"/>
    <mergeCell ref="BM318:BM319"/>
    <mergeCell ref="BO318:BO319"/>
    <mergeCell ref="BK320:BK321"/>
    <mergeCell ref="BM320:BM321"/>
    <mergeCell ref="BO320:BO321"/>
    <mergeCell ref="BK322:BK323"/>
    <mergeCell ref="BL322:BL327"/>
    <mergeCell ref="BM322:BM323"/>
    <mergeCell ref="BN322:BN327"/>
    <mergeCell ref="BO322:BO323"/>
    <mergeCell ref="BP322:BP327"/>
    <mergeCell ref="BQ322:BQ327"/>
    <mergeCell ref="BR322:BR327"/>
    <mergeCell ref="BK324:BK325"/>
    <mergeCell ref="BM324:BM325"/>
    <mergeCell ref="BO324:BO325"/>
    <mergeCell ref="BK326:BK327"/>
    <mergeCell ref="BM326:BM327"/>
    <mergeCell ref="BO326:BO327"/>
    <mergeCell ref="BK304:BK305"/>
    <mergeCell ref="BL304:BL309"/>
    <mergeCell ref="BM304:BM305"/>
    <mergeCell ref="BN304:BN309"/>
    <mergeCell ref="BO304:BO305"/>
    <mergeCell ref="BP304:BP309"/>
    <mergeCell ref="BQ304:BQ309"/>
    <mergeCell ref="BR304:BR309"/>
    <mergeCell ref="BK306:BK307"/>
    <mergeCell ref="BM306:BM307"/>
    <mergeCell ref="BO306:BO307"/>
    <mergeCell ref="BK308:BK309"/>
    <mergeCell ref="BM308:BM309"/>
    <mergeCell ref="BO308:BO309"/>
    <mergeCell ref="BK310:BK311"/>
    <mergeCell ref="BL310:BL315"/>
    <mergeCell ref="BM310:BM311"/>
    <mergeCell ref="BN310:BN315"/>
    <mergeCell ref="BO310:BO311"/>
    <mergeCell ref="BP310:BP315"/>
    <mergeCell ref="BQ310:BQ315"/>
    <mergeCell ref="BR310:BR315"/>
    <mergeCell ref="BK312:BK313"/>
    <mergeCell ref="BM312:BM313"/>
    <mergeCell ref="BO312:BO313"/>
    <mergeCell ref="BK314:BK315"/>
    <mergeCell ref="BM314:BM315"/>
    <mergeCell ref="BO314:BO315"/>
    <mergeCell ref="BK292:BK293"/>
    <mergeCell ref="BL292:BL297"/>
    <mergeCell ref="BM292:BM293"/>
    <mergeCell ref="BN292:BN297"/>
    <mergeCell ref="BO292:BO293"/>
    <mergeCell ref="BP292:BP297"/>
    <mergeCell ref="BQ292:BQ297"/>
    <mergeCell ref="BR292:BR297"/>
    <mergeCell ref="BK294:BK295"/>
    <mergeCell ref="BM294:BM295"/>
    <mergeCell ref="BO294:BO295"/>
    <mergeCell ref="BK296:BK297"/>
    <mergeCell ref="BM296:BM297"/>
    <mergeCell ref="BO296:BO297"/>
    <mergeCell ref="BK298:BK299"/>
    <mergeCell ref="BL298:BL303"/>
    <mergeCell ref="BM298:BM299"/>
    <mergeCell ref="BN298:BN303"/>
    <mergeCell ref="BO298:BO299"/>
    <mergeCell ref="BP298:BP303"/>
    <mergeCell ref="BQ298:BQ303"/>
    <mergeCell ref="BR298:BR303"/>
    <mergeCell ref="BK300:BK301"/>
    <mergeCell ref="BM300:BM301"/>
    <mergeCell ref="BO300:BO301"/>
    <mergeCell ref="BK302:BK303"/>
    <mergeCell ref="BM302:BM303"/>
    <mergeCell ref="BO302:BO303"/>
    <mergeCell ref="BK280:BK281"/>
    <mergeCell ref="BL280:BL285"/>
    <mergeCell ref="BM280:BM281"/>
    <mergeCell ref="BN280:BN285"/>
    <mergeCell ref="BO280:BO281"/>
    <mergeCell ref="BP280:BP285"/>
    <mergeCell ref="BQ280:BQ285"/>
    <mergeCell ref="BR280:BR285"/>
    <mergeCell ref="BK282:BK283"/>
    <mergeCell ref="BM282:BM283"/>
    <mergeCell ref="BO282:BO283"/>
    <mergeCell ref="BK284:BK285"/>
    <mergeCell ref="BM284:BM285"/>
    <mergeCell ref="BO284:BO285"/>
    <mergeCell ref="BK286:BK287"/>
    <mergeCell ref="BL286:BL291"/>
    <mergeCell ref="BM286:BM287"/>
    <mergeCell ref="BN286:BN291"/>
    <mergeCell ref="BO286:BO287"/>
    <mergeCell ref="BP286:BP291"/>
    <mergeCell ref="BQ286:BQ291"/>
    <mergeCell ref="BR286:BR291"/>
    <mergeCell ref="BK288:BK289"/>
    <mergeCell ref="BM288:BM289"/>
    <mergeCell ref="BO288:BO289"/>
    <mergeCell ref="BK290:BK291"/>
    <mergeCell ref="BM290:BM291"/>
    <mergeCell ref="BO290:BO291"/>
    <mergeCell ref="BK268:BK269"/>
    <mergeCell ref="BL268:BL273"/>
    <mergeCell ref="BM268:BM269"/>
    <mergeCell ref="BN268:BN273"/>
    <mergeCell ref="BO268:BO269"/>
    <mergeCell ref="BP268:BP273"/>
    <mergeCell ref="BQ268:BQ273"/>
    <mergeCell ref="BR268:BR273"/>
    <mergeCell ref="BK270:BK271"/>
    <mergeCell ref="BM270:BM271"/>
    <mergeCell ref="BO270:BO271"/>
    <mergeCell ref="BK272:BK273"/>
    <mergeCell ref="BM272:BM273"/>
    <mergeCell ref="BO272:BO273"/>
    <mergeCell ref="BK274:BK275"/>
    <mergeCell ref="BL274:BL279"/>
    <mergeCell ref="BM274:BM275"/>
    <mergeCell ref="BN274:BN279"/>
    <mergeCell ref="BO274:BO275"/>
    <mergeCell ref="BP274:BP279"/>
    <mergeCell ref="BQ274:BQ279"/>
    <mergeCell ref="BR274:BR279"/>
    <mergeCell ref="BK276:BK277"/>
    <mergeCell ref="BM276:BM277"/>
    <mergeCell ref="BO276:BO277"/>
    <mergeCell ref="BK278:BK279"/>
    <mergeCell ref="BM278:BM279"/>
    <mergeCell ref="BO278:BO279"/>
    <mergeCell ref="BK256:BK257"/>
    <mergeCell ref="BL256:BL261"/>
    <mergeCell ref="BM256:BM257"/>
    <mergeCell ref="BN256:BN261"/>
    <mergeCell ref="BO256:BO257"/>
    <mergeCell ref="BP256:BP261"/>
    <mergeCell ref="BQ256:BQ261"/>
    <mergeCell ref="BR256:BR261"/>
    <mergeCell ref="BK258:BK259"/>
    <mergeCell ref="BM258:BM259"/>
    <mergeCell ref="BO258:BO259"/>
    <mergeCell ref="BK260:BK261"/>
    <mergeCell ref="BM260:BM261"/>
    <mergeCell ref="BO260:BO261"/>
    <mergeCell ref="BK262:BK263"/>
    <mergeCell ref="BL262:BL267"/>
    <mergeCell ref="BM262:BM263"/>
    <mergeCell ref="BN262:BN267"/>
    <mergeCell ref="BO262:BO263"/>
    <mergeCell ref="BP262:BP267"/>
    <mergeCell ref="BQ262:BQ267"/>
    <mergeCell ref="BR262:BR267"/>
    <mergeCell ref="BK264:BK265"/>
    <mergeCell ref="BM264:BM265"/>
    <mergeCell ref="BO264:BO265"/>
    <mergeCell ref="BK266:BK267"/>
    <mergeCell ref="BM266:BM267"/>
    <mergeCell ref="BO266:BO267"/>
    <mergeCell ref="BK244:BK245"/>
    <mergeCell ref="BL244:BL249"/>
    <mergeCell ref="BM244:BM245"/>
    <mergeCell ref="BN244:BN249"/>
    <mergeCell ref="BO244:BO245"/>
    <mergeCell ref="BP244:BP249"/>
    <mergeCell ref="BQ244:BQ249"/>
    <mergeCell ref="BR244:BR249"/>
    <mergeCell ref="BK246:BK247"/>
    <mergeCell ref="BM246:BM247"/>
    <mergeCell ref="BO246:BO247"/>
    <mergeCell ref="BK248:BK249"/>
    <mergeCell ref="BM248:BM249"/>
    <mergeCell ref="BO248:BO249"/>
    <mergeCell ref="BK250:BK251"/>
    <mergeCell ref="BL250:BL255"/>
    <mergeCell ref="BM250:BM251"/>
    <mergeCell ref="BN250:BN255"/>
    <mergeCell ref="BO250:BO251"/>
    <mergeCell ref="BP250:BP255"/>
    <mergeCell ref="BQ250:BQ255"/>
    <mergeCell ref="BR250:BR255"/>
    <mergeCell ref="BK252:BK253"/>
    <mergeCell ref="BM252:BM253"/>
    <mergeCell ref="BO252:BO253"/>
    <mergeCell ref="BK254:BK255"/>
    <mergeCell ref="BM254:BM255"/>
    <mergeCell ref="BO254:BO255"/>
    <mergeCell ref="BK232:BK233"/>
    <mergeCell ref="BL232:BL237"/>
    <mergeCell ref="BM232:BM233"/>
    <mergeCell ref="BN232:BN237"/>
    <mergeCell ref="BO232:BO233"/>
    <mergeCell ref="BP232:BP237"/>
    <mergeCell ref="BQ232:BQ237"/>
    <mergeCell ref="BR232:BR237"/>
    <mergeCell ref="BK234:BK235"/>
    <mergeCell ref="BM234:BM235"/>
    <mergeCell ref="BO234:BO235"/>
    <mergeCell ref="BK236:BK237"/>
    <mergeCell ref="BM236:BM237"/>
    <mergeCell ref="BO236:BO237"/>
    <mergeCell ref="BK238:BK239"/>
    <mergeCell ref="BL238:BL243"/>
    <mergeCell ref="BM238:BM239"/>
    <mergeCell ref="BN238:BN243"/>
    <mergeCell ref="BO238:BO239"/>
    <mergeCell ref="BP238:BP243"/>
    <mergeCell ref="BQ238:BQ243"/>
    <mergeCell ref="BR238:BR243"/>
    <mergeCell ref="BK240:BK241"/>
    <mergeCell ref="BM240:BM241"/>
    <mergeCell ref="BO240:BO241"/>
    <mergeCell ref="BK242:BK243"/>
    <mergeCell ref="BM242:BM243"/>
    <mergeCell ref="BO242:BO243"/>
    <mergeCell ref="BK220:BK221"/>
    <mergeCell ref="BL220:BL225"/>
    <mergeCell ref="BM220:BM221"/>
    <mergeCell ref="BN220:BN225"/>
    <mergeCell ref="BO220:BO221"/>
    <mergeCell ref="BP220:BP225"/>
    <mergeCell ref="BQ220:BQ225"/>
    <mergeCell ref="BR220:BR225"/>
    <mergeCell ref="BK222:BK223"/>
    <mergeCell ref="BM222:BM223"/>
    <mergeCell ref="BO222:BO223"/>
    <mergeCell ref="BK224:BK225"/>
    <mergeCell ref="BM224:BM225"/>
    <mergeCell ref="BO224:BO225"/>
    <mergeCell ref="BK226:BK227"/>
    <mergeCell ref="BL226:BL231"/>
    <mergeCell ref="BM226:BM227"/>
    <mergeCell ref="BN226:BN231"/>
    <mergeCell ref="BO226:BO227"/>
    <mergeCell ref="BP226:BP231"/>
    <mergeCell ref="BQ226:BQ231"/>
    <mergeCell ref="BR226:BR231"/>
    <mergeCell ref="BK228:BK229"/>
    <mergeCell ref="BM228:BM229"/>
    <mergeCell ref="BO228:BO229"/>
    <mergeCell ref="BK230:BK231"/>
    <mergeCell ref="BM230:BM231"/>
    <mergeCell ref="BO230:BO231"/>
    <mergeCell ref="BK208:BK209"/>
    <mergeCell ref="BL208:BL213"/>
    <mergeCell ref="BM208:BM209"/>
    <mergeCell ref="BN208:BN213"/>
    <mergeCell ref="BO208:BO209"/>
    <mergeCell ref="BP208:BP213"/>
    <mergeCell ref="BQ208:BQ213"/>
    <mergeCell ref="BR208:BR213"/>
    <mergeCell ref="BK210:BK211"/>
    <mergeCell ref="BM210:BM211"/>
    <mergeCell ref="BO210:BO211"/>
    <mergeCell ref="BK212:BK213"/>
    <mergeCell ref="BM212:BM213"/>
    <mergeCell ref="BO212:BO213"/>
    <mergeCell ref="BK214:BK215"/>
    <mergeCell ref="BL214:BL219"/>
    <mergeCell ref="BM214:BM215"/>
    <mergeCell ref="BN214:BN219"/>
    <mergeCell ref="BO214:BO215"/>
    <mergeCell ref="BP214:BP219"/>
    <mergeCell ref="BQ214:BQ219"/>
    <mergeCell ref="BR214:BR219"/>
    <mergeCell ref="BK216:BK217"/>
    <mergeCell ref="BM216:BM217"/>
    <mergeCell ref="BO216:BO217"/>
    <mergeCell ref="BK218:BK219"/>
    <mergeCell ref="BM218:BM219"/>
    <mergeCell ref="BO218:BO219"/>
    <mergeCell ref="BK196:BK197"/>
    <mergeCell ref="BL196:BL201"/>
    <mergeCell ref="BM196:BM197"/>
    <mergeCell ref="BN196:BN201"/>
    <mergeCell ref="BO196:BO197"/>
    <mergeCell ref="BP196:BP201"/>
    <mergeCell ref="BQ196:BQ201"/>
    <mergeCell ref="BR196:BR201"/>
    <mergeCell ref="BK198:BK199"/>
    <mergeCell ref="BM198:BM199"/>
    <mergeCell ref="BO198:BO199"/>
    <mergeCell ref="BK200:BK201"/>
    <mergeCell ref="BM200:BM201"/>
    <mergeCell ref="BO200:BO201"/>
    <mergeCell ref="BK202:BK203"/>
    <mergeCell ref="BL202:BL207"/>
    <mergeCell ref="BM202:BM203"/>
    <mergeCell ref="BN202:BN207"/>
    <mergeCell ref="BO202:BO203"/>
    <mergeCell ref="BP202:BP207"/>
    <mergeCell ref="BQ202:BQ207"/>
    <mergeCell ref="BR202:BR207"/>
    <mergeCell ref="BK204:BK205"/>
    <mergeCell ref="BM204:BM205"/>
    <mergeCell ref="BO204:BO205"/>
    <mergeCell ref="BK206:BK207"/>
    <mergeCell ref="BM206:BM207"/>
    <mergeCell ref="BO206:BO207"/>
    <mergeCell ref="BK184:BK185"/>
    <mergeCell ref="BL184:BL189"/>
    <mergeCell ref="BM184:BM185"/>
    <mergeCell ref="BN184:BN189"/>
    <mergeCell ref="BO184:BO185"/>
    <mergeCell ref="BP184:BP189"/>
    <mergeCell ref="BQ184:BQ189"/>
    <mergeCell ref="BR184:BR189"/>
    <mergeCell ref="BK186:BK187"/>
    <mergeCell ref="BM186:BM187"/>
    <mergeCell ref="BO186:BO187"/>
    <mergeCell ref="BK188:BK189"/>
    <mergeCell ref="BM188:BM189"/>
    <mergeCell ref="BO188:BO189"/>
    <mergeCell ref="BK190:BK191"/>
    <mergeCell ref="BL190:BL195"/>
    <mergeCell ref="BM190:BM191"/>
    <mergeCell ref="BN190:BN195"/>
    <mergeCell ref="BO190:BO191"/>
    <mergeCell ref="BP190:BP195"/>
    <mergeCell ref="BQ190:BQ195"/>
    <mergeCell ref="BR190:BR195"/>
    <mergeCell ref="BK192:BK193"/>
    <mergeCell ref="BM192:BM193"/>
    <mergeCell ref="BO192:BO193"/>
    <mergeCell ref="BK194:BK195"/>
    <mergeCell ref="BM194:BM195"/>
    <mergeCell ref="BO194:BO195"/>
    <mergeCell ref="BM170:BM171"/>
    <mergeCell ref="BO170:BO171"/>
    <mergeCell ref="BK172:BK173"/>
    <mergeCell ref="BL172:BL177"/>
    <mergeCell ref="BM172:BM173"/>
    <mergeCell ref="BN172:BN177"/>
    <mergeCell ref="BO172:BO173"/>
    <mergeCell ref="BP172:BP177"/>
    <mergeCell ref="BQ172:BQ177"/>
    <mergeCell ref="BR172:BR177"/>
    <mergeCell ref="BK174:BK175"/>
    <mergeCell ref="BM174:BM175"/>
    <mergeCell ref="BO174:BO175"/>
    <mergeCell ref="BK176:BK177"/>
    <mergeCell ref="BM176:BM177"/>
    <mergeCell ref="BO176:BO177"/>
    <mergeCell ref="BK178:BK179"/>
    <mergeCell ref="BL178:BL183"/>
    <mergeCell ref="BM178:BM179"/>
    <mergeCell ref="BN178:BN183"/>
    <mergeCell ref="BO178:BO179"/>
    <mergeCell ref="BP178:BP183"/>
    <mergeCell ref="BQ178:BQ183"/>
    <mergeCell ref="BR178:BR183"/>
    <mergeCell ref="BK180:BK181"/>
    <mergeCell ref="BM180:BM181"/>
    <mergeCell ref="BO180:BO181"/>
    <mergeCell ref="BK182:BK183"/>
    <mergeCell ref="BM182:BM183"/>
    <mergeCell ref="BO182:BO183"/>
    <mergeCell ref="BK154:BK155"/>
    <mergeCell ref="BL154:BL159"/>
    <mergeCell ref="BM154:BM155"/>
    <mergeCell ref="BN154:BN159"/>
    <mergeCell ref="BO154:BO155"/>
    <mergeCell ref="BP154:BP159"/>
    <mergeCell ref="BQ154:BQ159"/>
    <mergeCell ref="BR154:BR159"/>
    <mergeCell ref="BK156:BK157"/>
    <mergeCell ref="BM156:BM157"/>
    <mergeCell ref="BO156:BO157"/>
    <mergeCell ref="BK158:BK159"/>
    <mergeCell ref="BM158:BM159"/>
    <mergeCell ref="BO158:BO159"/>
    <mergeCell ref="BK160:BK161"/>
    <mergeCell ref="BL160:BL165"/>
    <mergeCell ref="BM160:BM161"/>
    <mergeCell ref="BN160:BN165"/>
    <mergeCell ref="BO160:BO161"/>
    <mergeCell ref="BP160:BP165"/>
    <mergeCell ref="BQ160:BQ165"/>
    <mergeCell ref="BR160:BR165"/>
    <mergeCell ref="BK162:BK163"/>
    <mergeCell ref="BM162:BM163"/>
    <mergeCell ref="BO162:BO163"/>
    <mergeCell ref="BK164:BK165"/>
    <mergeCell ref="BM164:BM165"/>
    <mergeCell ref="BO164:BO165"/>
    <mergeCell ref="BK142:BK143"/>
    <mergeCell ref="BL142:BL147"/>
    <mergeCell ref="BM142:BM143"/>
    <mergeCell ref="BN142:BN147"/>
    <mergeCell ref="BO142:BO143"/>
    <mergeCell ref="BP142:BP147"/>
    <mergeCell ref="BQ142:BQ147"/>
    <mergeCell ref="BR142:BR147"/>
    <mergeCell ref="BK144:BK145"/>
    <mergeCell ref="BM144:BM145"/>
    <mergeCell ref="BO144:BO145"/>
    <mergeCell ref="BK146:BK147"/>
    <mergeCell ref="BM146:BM147"/>
    <mergeCell ref="BO146:BO147"/>
    <mergeCell ref="BK148:BK149"/>
    <mergeCell ref="BL148:BL153"/>
    <mergeCell ref="BM148:BM149"/>
    <mergeCell ref="BN148:BN153"/>
    <mergeCell ref="BO148:BO149"/>
    <mergeCell ref="BP148:BP153"/>
    <mergeCell ref="BQ148:BQ153"/>
    <mergeCell ref="BR148:BR153"/>
    <mergeCell ref="BK150:BK151"/>
    <mergeCell ref="BM150:BM151"/>
    <mergeCell ref="BO150:BO151"/>
    <mergeCell ref="BK152:BK153"/>
    <mergeCell ref="BM152:BM153"/>
    <mergeCell ref="BO152:BO153"/>
    <mergeCell ref="BK130:BK131"/>
    <mergeCell ref="BL130:BL135"/>
    <mergeCell ref="BM130:BM131"/>
    <mergeCell ref="BN130:BN135"/>
    <mergeCell ref="BO130:BO131"/>
    <mergeCell ref="BP130:BP135"/>
    <mergeCell ref="BQ130:BQ135"/>
    <mergeCell ref="BR130:BR135"/>
    <mergeCell ref="BK132:BK133"/>
    <mergeCell ref="BM132:BM133"/>
    <mergeCell ref="BO132:BO133"/>
    <mergeCell ref="BK134:BK135"/>
    <mergeCell ref="BM134:BM135"/>
    <mergeCell ref="BO134:BO135"/>
    <mergeCell ref="BK136:BK137"/>
    <mergeCell ref="BL136:BL141"/>
    <mergeCell ref="BM136:BM137"/>
    <mergeCell ref="BN136:BN141"/>
    <mergeCell ref="BO136:BO137"/>
    <mergeCell ref="BP136:BP141"/>
    <mergeCell ref="BQ136:BQ141"/>
    <mergeCell ref="BR136:BR141"/>
    <mergeCell ref="BK138:BK139"/>
    <mergeCell ref="BM138:BM139"/>
    <mergeCell ref="BO138:BO139"/>
    <mergeCell ref="BK140:BK141"/>
    <mergeCell ref="BM140:BM141"/>
    <mergeCell ref="BO140:BO141"/>
    <mergeCell ref="BK118:BK119"/>
    <mergeCell ref="BL118:BL123"/>
    <mergeCell ref="BM118:BM119"/>
    <mergeCell ref="BN118:BN123"/>
    <mergeCell ref="BO118:BO119"/>
    <mergeCell ref="BP118:BP123"/>
    <mergeCell ref="BQ118:BQ123"/>
    <mergeCell ref="BR118:BR123"/>
    <mergeCell ref="BK120:BK121"/>
    <mergeCell ref="BM120:BM121"/>
    <mergeCell ref="BO120:BO121"/>
    <mergeCell ref="BK122:BK123"/>
    <mergeCell ref="BM122:BM123"/>
    <mergeCell ref="BO122:BO123"/>
    <mergeCell ref="BK124:BK125"/>
    <mergeCell ref="BL124:BL129"/>
    <mergeCell ref="BM124:BM125"/>
    <mergeCell ref="BN124:BN129"/>
    <mergeCell ref="BO124:BO125"/>
    <mergeCell ref="BP124:BP129"/>
    <mergeCell ref="BQ124:BQ129"/>
    <mergeCell ref="BR124:BR129"/>
    <mergeCell ref="BK126:BK127"/>
    <mergeCell ref="BM126:BM127"/>
    <mergeCell ref="BO126:BO127"/>
    <mergeCell ref="BK128:BK129"/>
    <mergeCell ref="BM128:BM129"/>
    <mergeCell ref="BO128:BO129"/>
    <mergeCell ref="BK106:BK107"/>
    <mergeCell ref="BL106:BL111"/>
    <mergeCell ref="BM106:BM107"/>
    <mergeCell ref="BN106:BN111"/>
    <mergeCell ref="BO106:BO107"/>
    <mergeCell ref="BP106:BP111"/>
    <mergeCell ref="BQ106:BQ111"/>
    <mergeCell ref="BR106:BR111"/>
    <mergeCell ref="BK108:BK109"/>
    <mergeCell ref="BM108:BM109"/>
    <mergeCell ref="BO108:BO109"/>
    <mergeCell ref="BK110:BK111"/>
    <mergeCell ref="BM110:BM111"/>
    <mergeCell ref="BO110:BO111"/>
    <mergeCell ref="BK112:BK113"/>
    <mergeCell ref="BL112:BL117"/>
    <mergeCell ref="BM112:BM113"/>
    <mergeCell ref="BN112:BN117"/>
    <mergeCell ref="BO112:BO113"/>
    <mergeCell ref="BP112:BP117"/>
    <mergeCell ref="BQ112:BQ117"/>
    <mergeCell ref="BR112:BR117"/>
    <mergeCell ref="BK114:BK115"/>
    <mergeCell ref="BM114:BM115"/>
    <mergeCell ref="BO114:BO115"/>
    <mergeCell ref="BK116:BK117"/>
    <mergeCell ref="BM116:BM117"/>
    <mergeCell ref="BO116:BO117"/>
    <mergeCell ref="BK94:BK95"/>
    <mergeCell ref="BL94:BL99"/>
    <mergeCell ref="BM94:BM95"/>
    <mergeCell ref="BN94:BN99"/>
    <mergeCell ref="BO94:BO95"/>
    <mergeCell ref="BP94:BP99"/>
    <mergeCell ref="BQ94:BQ99"/>
    <mergeCell ref="BR94:BR99"/>
    <mergeCell ref="BK96:BK97"/>
    <mergeCell ref="BM96:BM97"/>
    <mergeCell ref="BO96:BO97"/>
    <mergeCell ref="BK98:BK99"/>
    <mergeCell ref="BM98:BM99"/>
    <mergeCell ref="BO98:BO99"/>
    <mergeCell ref="BK100:BK101"/>
    <mergeCell ref="BL100:BL105"/>
    <mergeCell ref="BM100:BM101"/>
    <mergeCell ref="BN100:BN105"/>
    <mergeCell ref="BO100:BO101"/>
    <mergeCell ref="BP100:BP105"/>
    <mergeCell ref="BQ100:BQ105"/>
    <mergeCell ref="BR100:BR105"/>
    <mergeCell ref="BK102:BK103"/>
    <mergeCell ref="BM102:BM103"/>
    <mergeCell ref="BO102:BO103"/>
    <mergeCell ref="BK104:BK105"/>
    <mergeCell ref="BM104:BM105"/>
    <mergeCell ref="BO104:BO105"/>
    <mergeCell ref="BK82:BK83"/>
    <mergeCell ref="BL82:BL87"/>
    <mergeCell ref="BM82:BM83"/>
    <mergeCell ref="BN82:BN87"/>
    <mergeCell ref="BO82:BO83"/>
    <mergeCell ref="BP82:BP87"/>
    <mergeCell ref="BQ82:BQ87"/>
    <mergeCell ref="BR82:BR87"/>
    <mergeCell ref="BK84:BK85"/>
    <mergeCell ref="BM84:BM85"/>
    <mergeCell ref="BO84:BO85"/>
    <mergeCell ref="BK86:BK87"/>
    <mergeCell ref="BM86:BM87"/>
    <mergeCell ref="BO86:BO87"/>
    <mergeCell ref="BK88:BK89"/>
    <mergeCell ref="BL88:BL93"/>
    <mergeCell ref="BM88:BM89"/>
    <mergeCell ref="BN88:BN93"/>
    <mergeCell ref="BO88:BO89"/>
    <mergeCell ref="BP88:BP93"/>
    <mergeCell ref="BQ88:BQ93"/>
    <mergeCell ref="BR88:BR93"/>
    <mergeCell ref="BK90:BK91"/>
    <mergeCell ref="BM90:BM91"/>
    <mergeCell ref="BO90:BO91"/>
    <mergeCell ref="BK92:BK93"/>
    <mergeCell ref="BM92:BM93"/>
    <mergeCell ref="BO92:BO93"/>
    <mergeCell ref="BK70:BK71"/>
    <mergeCell ref="BL70:BL75"/>
    <mergeCell ref="BM70:BM71"/>
    <mergeCell ref="BN70:BN75"/>
    <mergeCell ref="BO70:BO71"/>
    <mergeCell ref="BP70:BP75"/>
    <mergeCell ref="BQ70:BQ75"/>
    <mergeCell ref="BR70:BR75"/>
    <mergeCell ref="BK72:BK73"/>
    <mergeCell ref="BM72:BM73"/>
    <mergeCell ref="BO72:BO73"/>
    <mergeCell ref="BK74:BK75"/>
    <mergeCell ref="BM74:BM75"/>
    <mergeCell ref="BO74:BO75"/>
    <mergeCell ref="BK76:BK77"/>
    <mergeCell ref="BL76:BL81"/>
    <mergeCell ref="BM76:BM77"/>
    <mergeCell ref="BN76:BN81"/>
    <mergeCell ref="BO76:BO77"/>
    <mergeCell ref="BP76:BP81"/>
    <mergeCell ref="BQ76:BQ81"/>
    <mergeCell ref="BR76:BR81"/>
    <mergeCell ref="BK78:BK79"/>
    <mergeCell ref="BM78:BM79"/>
    <mergeCell ref="BO78:BO79"/>
    <mergeCell ref="BK80:BK81"/>
    <mergeCell ref="BM80:BM81"/>
    <mergeCell ref="BO80:BO81"/>
    <mergeCell ref="BK58:BK59"/>
    <mergeCell ref="BL58:BL63"/>
    <mergeCell ref="BM58:BM59"/>
    <mergeCell ref="BN58:BN63"/>
    <mergeCell ref="BO58:BO59"/>
    <mergeCell ref="BP58:BP63"/>
    <mergeCell ref="BQ58:BQ63"/>
    <mergeCell ref="BR58:BR63"/>
    <mergeCell ref="BK60:BK61"/>
    <mergeCell ref="BM60:BM61"/>
    <mergeCell ref="BO60:BO61"/>
    <mergeCell ref="BK62:BK63"/>
    <mergeCell ref="BM62:BM63"/>
    <mergeCell ref="BO62:BO63"/>
    <mergeCell ref="BK64:BK65"/>
    <mergeCell ref="BL64:BL69"/>
    <mergeCell ref="BM64:BM65"/>
    <mergeCell ref="BN64:BN69"/>
    <mergeCell ref="BO64:BO65"/>
    <mergeCell ref="BP64:BP69"/>
    <mergeCell ref="BQ64:BQ69"/>
    <mergeCell ref="BR64:BR69"/>
    <mergeCell ref="BK66:BK67"/>
    <mergeCell ref="BM66:BM67"/>
    <mergeCell ref="BO66:BO67"/>
    <mergeCell ref="BK68:BK69"/>
    <mergeCell ref="BM68:BM69"/>
    <mergeCell ref="BO68:BO69"/>
    <mergeCell ref="BK46:BK47"/>
    <mergeCell ref="BL46:BL51"/>
    <mergeCell ref="BM46:BM47"/>
    <mergeCell ref="BN46:BN51"/>
    <mergeCell ref="BO46:BO47"/>
    <mergeCell ref="BP46:BP51"/>
    <mergeCell ref="BQ46:BQ51"/>
    <mergeCell ref="BR46:BR51"/>
    <mergeCell ref="BK48:BK49"/>
    <mergeCell ref="BM48:BM49"/>
    <mergeCell ref="BO48:BO49"/>
    <mergeCell ref="BK50:BK51"/>
    <mergeCell ref="BM50:BM51"/>
    <mergeCell ref="BO50:BO51"/>
    <mergeCell ref="BK52:BK53"/>
    <mergeCell ref="BL52:BL57"/>
    <mergeCell ref="BM52:BM53"/>
    <mergeCell ref="BN52:BN57"/>
    <mergeCell ref="BO52:BO53"/>
    <mergeCell ref="BP52:BP57"/>
    <mergeCell ref="BQ52:BQ57"/>
    <mergeCell ref="BR52:BR57"/>
    <mergeCell ref="BK54:BK55"/>
    <mergeCell ref="BM54:BM55"/>
    <mergeCell ref="BO54:BO55"/>
    <mergeCell ref="BK56:BK57"/>
    <mergeCell ref="BM56:BM57"/>
    <mergeCell ref="BO56:BO57"/>
    <mergeCell ref="BK34:BK35"/>
    <mergeCell ref="BL34:BL39"/>
    <mergeCell ref="BM34:BM35"/>
    <mergeCell ref="BN34:BN39"/>
    <mergeCell ref="BO34:BO35"/>
    <mergeCell ref="BP34:BP39"/>
    <mergeCell ref="BQ34:BQ39"/>
    <mergeCell ref="BR34:BR39"/>
    <mergeCell ref="BK36:BK37"/>
    <mergeCell ref="BM36:BM37"/>
    <mergeCell ref="BO36:BO37"/>
    <mergeCell ref="BK38:BK39"/>
    <mergeCell ref="BM38:BM39"/>
    <mergeCell ref="BO38:BO39"/>
    <mergeCell ref="BK40:BK41"/>
    <mergeCell ref="BL40:BL45"/>
    <mergeCell ref="BM40:BM41"/>
    <mergeCell ref="BN40:BN45"/>
    <mergeCell ref="BO40:BO41"/>
    <mergeCell ref="BP40:BP45"/>
    <mergeCell ref="BQ40:BQ45"/>
    <mergeCell ref="BR40:BR45"/>
    <mergeCell ref="BK42:BK43"/>
    <mergeCell ref="BM42:BM43"/>
    <mergeCell ref="BO42:BO43"/>
    <mergeCell ref="BK44:BK45"/>
    <mergeCell ref="BM44:BM45"/>
    <mergeCell ref="BO44:BO45"/>
    <mergeCell ref="BK22:BK23"/>
    <mergeCell ref="BL22:BL27"/>
    <mergeCell ref="BM22:BM23"/>
    <mergeCell ref="BN22:BN27"/>
    <mergeCell ref="BO22:BO23"/>
    <mergeCell ref="BP22:BP27"/>
    <mergeCell ref="BQ22:BQ27"/>
    <mergeCell ref="BR22:BR27"/>
    <mergeCell ref="BK24:BK25"/>
    <mergeCell ref="BM24:BM25"/>
    <mergeCell ref="BO24:BO25"/>
    <mergeCell ref="BK26:BK27"/>
    <mergeCell ref="BM26:BM27"/>
    <mergeCell ref="BO26:BO27"/>
    <mergeCell ref="BK28:BK29"/>
    <mergeCell ref="BL28:BL33"/>
    <mergeCell ref="BM28:BM29"/>
    <mergeCell ref="BN28:BN33"/>
    <mergeCell ref="BO28:BO29"/>
    <mergeCell ref="BP28:BP33"/>
    <mergeCell ref="BQ28:BQ33"/>
    <mergeCell ref="BR28:BR33"/>
    <mergeCell ref="BK30:BK31"/>
    <mergeCell ref="BM30:BM31"/>
    <mergeCell ref="BO30:BO31"/>
    <mergeCell ref="BK32:BK33"/>
    <mergeCell ref="BM32:BM33"/>
    <mergeCell ref="BO32:BO33"/>
    <mergeCell ref="BK10:BK11"/>
    <mergeCell ref="BL10:BL15"/>
    <mergeCell ref="BM10:BM11"/>
    <mergeCell ref="BN10:BN15"/>
    <mergeCell ref="BO10:BO11"/>
    <mergeCell ref="BP10:BP15"/>
    <mergeCell ref="BQ10:BQ15"/>
    <mergeCell ref="BR10:BR15"/>
    <mergeCell ref="BK12:BK13"/>
    <mergeCell ref="BM12:BM13"/>
    <mergeCell ref="BO12:BO13"/>
    <mergeCell ref="BK14:BK15"/>
    <mergeCell ref="BM14:BM15"/>
    <mergeCell ref="BO14:BO15"/>
    <mergeCell ref="BK16:BK17"/>
    <mergeCell ref="BL16:BL21"/>
    <mergeCell ref="BM16:BM17"/>
    <mergeCell ref="BN16:BN21"/>
    <mergeCell ref="BO16:BO17"/>
    <mergeCell ref="BP16:BP21"/>
    <mergeCell ref="BQ16:BQ21"/>
    <mergeCell ref="BR16:BR21"/>
    <mergeCell ref="BK18:BK19"/>
    <mergeCell ref="BM18:BM19"/>
    <mergeCell ref="BO18:BO19"/>
    <mergeCell ref="BK20:BK21"/>
    <mergeCell ref="BM20:BM21"/>
    <mergeCell ref="BO20:BO21"/>
    <mergeCell ref="BK2:BL2"/>
    <mergeCell ref="BM2:BN2"/>
    <mergeCell ref="BK4:BK5"/>
    <mergeCell ref="BL4:BL9"/>
    <mergeCell ref="BM4:BM5"/>
    <mergeCell ref="BN4:BN9"/>
    <mergeCell ref="BO4:BO5"/>
    <mergeCell ref="BP4:BP9"/>
    <mergeCell ref="BQ4:BQ9"/>
    <mergeCell ref="BR4:BR9"/>
    <mergeCell ref="BK6:BK7"/>
    <mergeCell ref="BM6:BM7"/>
    <mergeCell ref="BO6:BO7"/>
    <mergeCell ref="BK8:BK9"/>
    <mergeCell ref="BM8:BM9"/>
    <mergeCell ref="BO8:BO9"/>
    <mergeCell ref="BA4:BA9"/>
    <mergeCell ref="BI2:BJ2"/>
    <mergeCell ref="BI4:BI5"/>
    <mergeCell ref="BJ4:BJ9"/>
    <mergeCell ref="BI6:BI7"/>
    <mergeCell ref="BI8:BI9"/>
    <mergeCell ref="BB4:BB9"/>
    <mergeCell ref="AV428:AV429"/>
    <mergeCell ref="AV3:AW3"/>
    <mergeCell ref="AV414:AV415"/>
    <mergeCell ref="AV416:AV417"/>
    <mergeCell ref="AV418:AV419"/>
    <mergeCell ref="AV420:AV421"/>
    <mergeCell ref="AV422:AV423"/>
    <mergeCell ref="AV404:AV405"/>
    <mergeCell ref="AV406:AV407"/>
    <mergeCell ref="AV408:AV409"/>
    <mergeCell ref="AV410:AV411"/>
    <mergeCell ref="AV412:AV413"/>
    <mergeCell ref="AV394:AV395"/>
    <mergeCell ref="AV396:AV397"/>
    <mergeCell ref="AV398:AV399"/>
    <mergeCell ref="AV400:AV401"/>
    <mergeCell ref="AV402:AV403"/>
    <mergeCell ref="AV384:AV385"/>
    <mergeCell ref="AV386:AV387"/>
    <mergeCell ref="AV388:AV389"/>
    <mergeCell ref="AV390:AV391"/>
    <mergeCell ref="AV392:AV393"/>
    <mergeCell ref="AV374:AV375"/>
    <mergeCell ref="AV376:AV377"/>
    <mergeCell ref="AV378:AV379"/>
    <mergeCell ref="AV380:AV381"/>
    <mergeCell ref="AV382:AV383"/>
    <mergeCell ref="AV364:AV365"/>
    <mergeCell ref="AV366:AV367"/>
    <mergeCell ref="AV368:AV369"/>
    <mergeCell ref="AV370:AV371"/>
    <mergeCell ref="AV372:AV373"/>
    <mergeCell ref="AV348:AV349"/>
    <mergeCell ref="AV350:AV351"/>
    <mergeCell ref="AV352:AV353"/>
    <mergeCell ref="AV354:AV355"/>
    <mergeCell ref="AV356:AV357"/>
    <mergeCell ref="AV358:AV359"/>
    <mergeCell ref="AV338:AV339"/>
    <mergeCell ref="AV340:AV341"/>
    <mergeCell ref="AV342:AV343"/>
    <mergeCell ref="AV344:AV345"/>
    <mergeCell ref="AV346:AV347"/>
    <mergeCell ref="AV328:AV329"/>
    <mergeCell ref="AV330:AV331"/>
    <mergeCell ref="AV332:AV333"/>
    <mergeCell ref="AV334:AV335"/>
    <mergeCell ref="AV336:AV337"/>
    <mergeCell ref="AV318:AV319"/>
    <mergeCell ref="AV320:AV321"/>
    <mergeCell ref="AV322:AV323"/>
    <mergeCell ref="AV324:AV325"/>
    <mergeCell ref="AV326:AV327"/>
    <mergeCell ref="AV308:AV309"/>
    <mergeCell ref="AV310:AV311"/>
    <mergeCell ref="AV312:AV313"/>
    <mergeCell ref="AV314:AV315"/>
    <mergeCell ref="AV316:AV317"/>
    <mergeCell ref="AV298:AV299"/>
    <mergeCell ref="AV300:AV301"/>
    <mergeCell ref="AV302:AV303"/>
    <mergeCell ref="AV304:AV305"/>
    <mergeCell ref="AV306:AV307"/>
    <mergeCell ref="AV288:AV289"/>
    <mergeCell ref="AV290:AV291"/>
    <mergeCell ref="AV292:AV293"/>
    <mergeCell ref="AV294:AV295"/>
    <mergeCell ref="AV296:AV297"/>
    <mergeCell ref="AV278:AV279"/>
    <mergeCell ref="AV280:AV281"/>
    <mergeCell ref="AV282:AV283"/>
    <mergeCell ref="AV284:AV285"/>
    <mergeCell ref="AV286:AV287"/>
    <mergeCell ref="AV268:AV269"/>
    <mergeCell ref="AV270:AV271"/>
    <mergeCell ref="AV272:AV273"/>
    <mergeCell ref="AV274:AV275"/>
    <mergeCell ref="AV276:AV277"/>
    <mergeCell ref="AV258:AV259"/>
    <mergeCell ref="AV260:AV261"/>
    <mergeCell ref="AV262:AV263"/>
    <mergeCell ref="AV264:AV265"/>
    <mergeCell ref="AV266:AV267"/>
    <mergeCell ref="AV248:AV249"/>
    <mergeCell ref="AV250:AV251"/>
    <mergeCell ref="AV252:AV253"/>
    <mergeCell ref="AV254:AV255"/>
    <mergeCell ref="AV256:AV257"/>
    <mergeCell ref="AV238:AV239"/>
    <mergeCell ref="AV240:AV241"/>
    <mergeCell ref="AV242:AV243"/>
    <mergeCell ref="AV244:AV245"/>
    <mergeCell ref="AV246:AV247"/>
    <mergeCell ref="AV228:AV229"/>
    <mergeCell ref="AV230:AV231"/>
    <mergeCell ref="AV232:AV233"/>
    <mergeCell ref="AV234:AV235"/>
    <mergeCell ref="AV236:AV237"/>
    <mergeCell ref="AV218:AV219"/>
    <mergeCell ref="AV220:AV221"/>
    <mergeCell ref="AV222:AV223"/>
    <mergeCell ref="AV224:AV225"/>
    <mergeCell ref="AV226:AV227"/>
    <mergeCell ref="AV208:AV209"/>
    <mergeCell ref="AV210:AV211"/>
    <mergeCell ref="AV212:AV213"/>
    <mergeCell ref="AV214:AV215"/>
    <mergeCell ref="AV216:AV217"/>
    <mergeCell ref="AV198:AV199"/>
    <mergeCell ref="AV200:AV201"/>
    <mergeCell ref="AV202:AV203"/>
    <mergeCell ref="AV204:AV205"/>
    <mergeCell ref="AV206:AV207"/>
    <mergeCell ref="AV188:AV189"/>
    <mergeCell ref="AV190:AV191"/>
    <mergeCell ref="AV192:AV193"/>
    <mergeCell ref="AV194:AV195"/>
    <mergeCell ref="AV196:AV197"/>
    <mergeCell ref="AV160:AV161"/>
    <mergeCell ref="AV162:AV163"/>
    <mergeCell ref="AV164:AV165"/>
    <mergeCell ref="AV184:AV185"/>
    <mergeCell ref="AV186:AV187"/>
    <mergeCell ref="AV178:AV179"/>
    <mergeCell ref="AV174:AV175"/>
    <mergeCell ref="AV176:AV177"/>
    <mergeCell ref="AV180:AV181"/>
    <mergeCell ref="AV182:AV183"/>
    <mergeCell ref="AV150:AV151"/>
    <mergeCell ref="AV152:AV153"/>
    <mergeCell ref="AV154:AV155"/>
    <mergeCell ref="AV156:AV157"/>
    <mergeCell ref="AV158:AV159"/>
    <mergeCell ref="AV140:AV141"/>
    <mergeCell ref="AV142:AV143"/>
    <mergeCell ref="AV144:AV145"/>
    <mergeCell ref="AV146:AV147"/>
    <mergeCell ref="AV148:AV149"/>
    <mergeCell ref="AV130:AV131"/>
    <mergeCell ref="AV132:AV133"/>
    <mergeCell ref="AV134:AV135"/>
    <mergeCell ref="AV136:AV137"/>
    <mergeCell ref="AV138:AV139"/>
    <mergeCell ref="AV166:AV167"/>
    <mergeCell ref="AV172:AV173"/>
    <mergeCell ref="AV168:AV169"/>
    <mergeCell ref="AV170:AV171"/>
    <mergeCell ref="AV120:AV121"/>
    <mergeCell ref="AV122:AV123"/>
    <mergeCell ref="AV124:AV125"/>
    <mergeCell ref="AV126:AV127"/>
    <mergeCell ref="AV128:AV129"/>
    <mergeCell ref="AV46:AV47"/>
    <mergeCell ref="AV48:AV49"/>
    <mergeCell ref="AV110:AV111"/>
    <mergeCell ref="AV112:AV113"/>
    <mergeCell ref="AV114:AV115"/>
    <mergeCell ref="AV116:AV117"/>
    <mergeCell ref="AV118:AV119"/>
    <mergeCell ref="AV100:AV101"/>
    <mergeCell ref="AV102:AV103"/>
    <mergeCell ref="AV104:AV105"/>
    <mergeCell ref="AV106:AV107"/>
    <mergeCell ref="AV108:AV109"/>
    <mergeCell ref="AV90:AV91"/>
    <mergeCell ref="AV92:AV93"/>
    <mergeCell ref="AV94:AV95"/>
    <mergeCell ref="AV96:AV97"/>
    <mergeCell ref="AV98:AV99"/>
    <mergeCell ref="AV80:AV81"/>
    <mergeCell ref="AV82:AV83"/>
    <mergeCell ref="AV84:AV85"/>
    <mergeCell ref="AV86:AV87"/>
    <mergeCell ref="AV88:AV89"/>
    <mergeCell ref="BD571:BD576"/>
    <mergeCell ref="BF571:BF576"/>
    <mergeCell ref="BH571:BH576"/>
    <mergeCell ref="AV4:AV5"/>
    <mergeCell ref="AV6:AV7"/>
    <mergeCell ref="AV8:AV9"/>
    <mergeCell ref="AV10:AV11"/>
    <mergeCell ref="AV12:AV13"/>
    <mergeCell ref="AV14:AV15"/>
    <mergeCell ref="AV16:AV17"/>
    <mergeCell ref="AV18:AV19"/>
    <mergeCell ref="AV20:AV21"/>
    <mergeCell ref="AV22:AV23"/>
    <mergeCell ref="AV24:AV25"/>
    <mergeCell ref="AV26:AV27"/>
    <mergeCell ref="AV28:AV29"/>
    <mergeCell ref="BD553:BD558"/>
    <mergeCell ref="BF553:BF558"/>
    <mergeCell ref="BH553:BH558"/>
    <mergeCell ref="BD562:BD567"/>
    <mergeCell ref="BF562:BF567"/>
    <mergeCell ref="BH562:BH567"/>
    <mergeCell ref="BH544:BH549"/>
    <mergeCell ref="BD508:BD513"/>
    <mergeCell ref="BF508:BF513"/>
    <mergeCell ref="BH508:BH513"/>
    <mergeCell ref="BD517:BD522"/>
    <mergeCell ref="AV70:AV71"/>
    <mergeCell ref="AV72:AV73"/>
    <mergeCell ref="AV74:AV75"/>
    <mergeCell ref="AV76:AV77"/>
    <mergeCell ref="AV78:AV79"/>
    <mergeCell ref="BL508:BL513"/>
    <mergeCell ref="BN508:BN513"/>
    <mergeCell ref="BL517:BL522"/>
    <mergeCell ref="BN517:BN522"/>
    <mergeCell ref="BL526:BL531"/>
    <mergeCell ref="BN526:BN531"/>
    <mergeCell ref="BL535:BL540"/>
    <mergeCell ref="BN535:BN540"/>
    <mergeCell ref="BL544:BL549"/>
    <mergeCell ref="BN544:BN549"/>
    <mergeCell ref="BF535:BF540"/>
    <mergeCell ref="BH535:BH540"/>
    <mergeCell ref="BD544:BD549"/>
    <mergeCell ref="BF544:BF549"/>
    <mergeCell ref="AV30:AV31"/>
    <mergeCell ref="AV32:AV33"/>
    <mergeCell ref="AV34:AV35"/>
    <mergeCell ref="AV36:AV37"/>
    <mergeCell ref="AV38:AV39"/>
    <mergeCell ref="AV60:AV61"/>
    <mergeCell ref="AV62:AV63"/>
    <mergeCell ref="AV64:AV65"/>
    <mergeCell ref="AV66:AV67"/>
    <mergeCell ref="AV68:AV69"/>
    <mergeCell ref="AV50:AV51"/>
    <mergeCell ref="AV52:AV53"/>
    <mergeCell ref="AV54:AV55"/>
    <mergeCell ref="AV56:AV57"/>
    <mergeCell ref="AV58:AV59"/>
    <mergeCell ref="AV40:AV41"/>
    <mergeCell ref="AV42:AV43"/>
    <mergeCell ref="AV44:AV45"/>
    <mergeCell ref="AT568:AT576"/>
    <mergeCell ref="AV568:AV570"/>
    <mergeCell ref="AV571:AV573"/>
    <mergeCell ref="AV574:AV576"/>
    <mergeCell ref="AT550:AT558"/>
    <mergeCell ref="AV550:AV552"/>
    <mergeCell ref="AV553:AV555"/>
    <mergeCell ref="AV556:AV558"/>
    <mergeCell ref="AT559:AT567"/>
    <mergeCell ref="AV559:AV561"/>
    <mergeCell ref="AV562:AV564"/>
    <mergeCell ref="AV565:AV567"/>
    <mergeCell ref="AT532:AT540"/>
    <mergeCell ref="AV532:AV534"/>
    <mergeCell ref="AV535:AV537"/>
    <mergeCell ref="AV538:AV540"/>
    <mergeCell ref="AT541:AT549"/>
    <mergeCell ref="AV541:AV543"/>
    <mergeCell ref="AV544:AV546"/>
    <mergeCell ref="AV547:AV549"/>
    <mergeCell ref="AT523:AT531"/>
    <mergeCell ref="AV523:AV525"/>
    <mergeCell ref="AV526:AV528"/>
    <mergeCell ref="AV529:AV531"/>
    <mergeCell ref="AV517:AV519"/>
    <mergeCell ref="AV520:AV522"/>
    <mergeCell ref="AT505:AT513"/>
    <mergeCell ref="AT514:AT522"/>
    <mergeCell ref="AV514:AV516"/>
    <mergeCell ref="BC503:BD503"/>
    <mergeCell ref="BE503:BF503"/>
    <mergeCell ref="BG503:BH503"/>
    <mergeCell ref="W503:X503"/>
    <mergeCell ref="AP503:AQ503"/>
    <mergeCell ref="AV505:AV507"/>
    <mergeCell ref="AV508:AV510"/>
    <mergeCell ref="AV511:AV513"/>
    <mergeCell ref="AV504:AW504"/>
    <mergeCell ref="AW503:BB503"/>
    <mergeCell ref="BF517:BF522"/>
    <mergeCell ref="BH517:BH522"/>
    <mergeCell ref="BD526:BD531"/>
    <mergeCell ref="BF526:BF531"/>
    <mergeCell ref="BH526:BH531"/>
    <mergeCell ref="BF418:BF423"/>
    <mergeCell ref="BF424:BF429"/>
    <mergeCell ref="BE2:BF2"/>
    <mergeCell ref="BG2:BH2"/>
    <mergeCell ref="BF388:BF393"/>
    <mergeCell ref="BF394:BF399"/>
    <mergeCell ref="BF400:BF405"/>
    <mergeCell ref="BF406:BF411"/>
    <mergeCell ref="BF412:BF417"/>
    <mergeCell ref="BF352:BF357"/>
    <mergeCell ref="BF364:BF369"/>
    <mergeCell ref="BF370:BF375"/>
    <mergeCell ref="BF376:BF381"/>
    <mergeCell ref="BF382:BF387"/>
    <mergeCell ref="BF322:BF327"/>
    <mergeCell ref="BF328:BF333"/>
    <mergeCell ref="BF334:BF339"/>
    <mergeCell ref="BF340:BF345"/>
    <mergeCell ref="BF346:BF351"/>
    <mergeCell ref="BF292:BF297"/>
    <mergeCell ref="BF298:BF303"/>
    <mergeCell ref="BF304:BF309"/>
    <mergeCell ref="BF310:BF315"/>
    <mergeCell ref="BF316:BF321"/>
    <mergeCell ref="BF262:BF267"/>
    <mergeCell ref="BF268:BF273"/>
    <mergeCell ref="BF274:BF279"/>
    <mergeCell ref="BF280:BF285"/>
    <mergeCell ref="BF286:BF291"/>
    <mergeCell ref="BF232:BF237"/>
    <mergeCell ref="BF238:BF243"/>
    <mergeCell ref="BF244:BF249"/>
    <mergeCell ref="BF202:BF207"/>
    <mergeCell ref="BF208:BF213"/>
    <mergeCell ref="BF214:BF219"/>
    <mergeCell ref="BF220:BF225"/>
    <mergeCell ref="BF226:BF231"/>
    <mergeCell ref="BF154:BF159"/>
    <mergeCell ref="BF160:BF165"/>
    <mergeCell ref="BF184:BF189"/>
    <mergeCell ref="BF190:BF195"/>
    <mergeCell ref="BF196:BF201"/>
    <mergeCell ref="BF124:BF129"/>
    <mergeCell ref="BF130:BF135"/>
    <mergeCell ref="BF136:BF141"/>
    <mergeCell ref="BF142:BF147"/>
    <mergeCell ref="BF148:BF153"/>
    <mergeCell ref="BF166:BF171"/>
    <mergeCell ref="BF178:BF183"/>
    <mergeCell ref="BF94:BF99"/>
    <mergeCell ref="BF100:BF105"/>
    <mergeCell ref="BF106:BF111"/>
    <mergeCell ref="BF112:BF117"/>
    <mergeCell ref="BF118:BF123"/>
    <mergeCell ref="BE428:BE429"/>
    <mergeCell ref="BF4:BF9"/>
    <mergeCell ref="BF10:BF15"/>
    <mergeCell ref="BF16:BF21"/>
    <mergeCell ref="BF22:BF27"/>
    <mergeCell ref="BF28:BF33"/>
    <mergeCell ref="BF34:BF39"/>
    <mergeCell ref="BF40:BF45"/>
    <mergeCell ref="BF46:BF51"/>
    <mergeCell ref="BF52:BF57"/>
    <mergeCell ref="BF58:BF63"/>
    <mergeCell ref="BF64:BF69"/>
    <mergeCell ref="BF70:BF75"/>
    <mergeCell ref="BF76:BF81"/>
    <mergeCell ref="BF82:BF87"/>
    <mergeCell ref="BF88:BF93"/>
    <mergeCell ref="BE418:BE419"/>
    <mergeCell ref="BE420:BE421"/>
    <mergeCell ref="BE422:BE423"/>
    <mergeCell ref="BE424:BE425"/>
    <mergeCell ref="BE426:BE427"/>
    <mergeCell ref="BE408:BE409"/>
    <mergeCell ref="BE410:BE411"/>
    <mergeCell ref="BE412:BE413"/>
    <mergeCell ref="BE414:BE415"/>
    <mergeCell ref="BE416:BE417"/>
    <mergeCell ref="BE398:BE399"/>
    <mergeCell ref="BE400:BE401"/>
    <mergeCell ref="BE402:BE403"/>
    <mergeCell ref="BE404:BE405"/>
    <mergeCell ref="BE406:BE407"/>
    <mergeCell ref="BE388:BE389"/>
    <mergeCell ref="BE390:BE391"/>
    <mergeCell ref="BE392:BE393"/>
    <mergeCell ref="BE394:BE395"/>
    <mergeCell ref="BE396:BE397"/>
    <mergeCell ref="BE378:BE379"/>
    <mergeCell ref="BE380:BE381"/>
    <mergeCell ref="BE382:BE383"/>
    <mergeCell ref="BE384:BE385"/>
    <mergeCell ref="BE386:BE387"/>
    <mergeCell ref="BE368:BE369"/>
    <mergeCell ref="BE370:BE371"/>
    <mergeCell ref="BE372:BE373"/>
    <mergeCell ref="BE374:BE375"/>
    <mergeCell ref="BE376:BE377"/>
    <mergeCell ref="BE358:BE359"/>
    <mergeCell ref="BE318:BE319"/>
    <mergeCell ref="BE320:BE321"/>
    <mergeCell ref="BE302:BE303"/>
    <mergeCell ref="BE304:BE305"/>
    <mergeCell ref="BE306:BE307"/>
    <mergeCell ref="BE308:BE309"/>
    <mergeCell ref="BE310:BE311"/>
    <mergeCell ref="BE292:BE293"/>
    <mergeCell ref="BE294:BE295"/>
    <mergeCell ref="BE296:BE297"/>
    <mergeCell ref="BE298:BE299"/>
    <mergeCell ref="BE300:BE301"/>
    <mergeCell ref="BE356:BE357"/>
    <mergeCell ref="BE282:BE283"/>
    <mergeCell ref="BE284:BE285"/>
    <mergeCell ref="BE286:BE287"/>
    <mergeCell ref="BE288:BE289"/>
    <mergeCell ref="BE290:BE291"/>
    <mergeCell ref="BE312:BE313"/>
    <mergeCell ref="BE314:BE315"/>
    <mergeCell ref="BE316:BE317"/>
    <mergeCell ref="BE274:BE275"/>
    <mergeCell ref="BE276:BE277"/>
    <mergeCell ref="BE278:BE279"/>
    <mergeCell ref="BE280:BE281"/>
    <mergeCell ref="BE262:BE263"/>
    <mergeCell ref="BE264:BE265"/>
    <mergeCell ref="BE266:BE267"/>
    <mergeCell ref="BE268:BE269"/>
    <mergeCell ref="BE270:BE271"/>
    <mergeCell ref="BE252:BE253"/>
    <mergeCell ref="BE254:BE255"/>
    <mergeCell ref="BE256:BE257"/>
    <mergeCell ref="BE258:BE259"/>
    <mergeCell ref="BE260:BE261"/>
    <mergeCell ref="BE242:BE243"/>
    <mergeCell ref="BE244:BE245"/>
    <mergeCell ref="BE246:BE247"/>
    <mergeCell ref="BE248:BE249"/>
    <mergeCell ref="BE250:BE251"/>
    <mergeCell ref="BE232:BE233"/>
    <mergeCell ref="BE234:BE235"/>
    <mergeCell ref="BE236:BE237"/>
    <mergeCell ref="BE238:BE239"/>
    <mergeCell ref="BE240:BE241"/>
    <mergeCell ref="BE222:BE223"/>
    <mergeCell ref="BE224:BE225"/>
    <mergeCell ref="BE226:BE227"/>
    <mergeCell ref="BE228:BE229"/>
    <mergeCell ref="BE230:BE231"/>
    <mergeCell ref="BE212:BE213"/>
    <mergeCell ref="BE214:BE215"/>
    <mergeCell ref="BE216:BE217"/>
    <mergeCell ref="BE218:BE219"/>
    <mergeCell ref="BE220:BE221"/>
    <mergeCell ref="BE202:BE203"/>
    <mergeCell ref="BE204:BE205"/>
    <mergeCell ref="BE206:BE207"/>
    <mergeCell ref="BE208:BE209"/>
    <mergeCell ref="BE210:BE211"/>
    <mergeCell ref="BE192:BE193"/>
    <mergeCell ref="BE194:BE195"/>
    <mergeCell ref="BE196:BE197"/>
    <mergeCell ref="BE198:BE199"/>
    <mergeCell ref="BE200:BE201"/>
    <mergeCell ref="BE164:BE165"/>
    <mergeCell ref="BE184:BE185"/>
    <mergeCell ref="BE186:BE187"/>
    <mergeCell ref="BE188:BE189"/>
    <mergeCell ref="BE190:BE191"/>
    <mergeCell ref="BE154:BE155"/>
    <mergeCell ref="BE156:BE157"/>
    <mergeCell ref="BE158:BE159"/>
    <mergeCell ref="BE160:BE161"/>
    <mergeCell ref="BE162:BE163"/>
    <mergeCell ref="BE144:BE145"/>
    <mergeCell ref="BE146:BE147"/>
    <mergeCell ref="BE148:BE149"/>
    <mergeCell ref="BE150:BE151"/>
    <mergeCell ref="BE152:BE153"/>
    <mergeCell ref="BE166:BE167"/>
    <mergeCell ref="BE168:BE169"/>
    <mergeCell ref="BE170:BE171"/>
    <mergeCell ref="BE178:BE179"/>
    <mergeCell ref="BE180:BE181"/>
    <mergeCell ref="BE182:BE183"/>
    <mergeCell ref="BE134:BE135"/>
    <mergeCell ref="BE136:BE137"/>
    <mergeCell ref="BE138:BE139"/>
    <mergeCell ref="BE140:BE141"/>
    <mergeCell ref="BE142:BE143"/>
    <mergeCell ref="BE124:BE125"/>
    <mergeCell ref="BE126:BE127"/>
    <mergeCell ref="BE128:BE129"/>
    <mergeCell ref="BE130:BE131"/>
    <mergeCell ref="BE132:BE133"/>
    <mergeCell ref="BE114:BE115"/>
    <mergeCell ref="BE116:BE117"/>
    <mergeCell ref="BE118:BE119"/>
    <mergeCell ref="BE120:BE121"/>
    <mergeCell ref="BE122:BE123"/>
    <mergeCell ref="BE104:BE105"/>
    <mergeCell ref="BE106:BE107"/>
    <mergeCell ref="BE108:BE109"/>
    <mergeCell ref="BE110:BE111"/>
    <mergeCell ref="BE112:BE113"/>
    <mergeCell ref="BE94:BE95"/>
    <mergeCell ref="BE96:BE97"/>
    <mergeCell ref="BE98:BE99"/>
    <mergeCell ref="BE100:BE101"/>
    <mergeCell ref="BE102:BE103"/>
    <mergeCell ref="BE84:BE85"/>
    <mergeCell ref="BE86:BE87"/>
    <mergeCell ref="BE88:BE89"/>
    <mergeCell ref="BE90:BE91"/>
    <mergeCell ref="BE92:BE93"/>
    <mergeCell ref="BE74:BE75"/>
    <mergeCell ref="BE76:BE77"/>
    <mergeCell ref="BE78:BE79"/>
    <mergeCell ref="BE80:BE81"/>
    <mergeCell ref="BE82:BE83"/>
    <mergeCell ref="BE64:BE65"/>
    <mergeCell ref="BE66:BE67"/>
    <mergeCell ref="BE68:BE69"/>
    <mergeCell ref="BE70:BE71"/>
    <mergeCell ref="BE72:BE73"/>
    <mergeCell ref="BE54:BE55"/>
    <mergeCell ref="BE56:BE57"/>
    <mergeCell ref="BE58:BE59"/>
    <mergeCell ref="BE60:BE61"/>
    <mergeCell ref="BE62:BE63"/>
    <mergeCell ref="BE44:BE45"/>
    <mergeCell ref="BE46:BE47"/>
    <mergeCell ref="BE48:BE49"/>
    <mergeCell ref="BE50:BE51"/>
    <mergeCell ref="BE52:BE53"/>
    <mergeCell ref="BE34:BE35"/>
    <mergeCell ref="BE36:BE37"/>
    <mergeCell ref="BE38:BE39"/>
    <mergeCell ref="BE40:BE41"/>
    <mergeCell ref="BE42:BE43"/>
    <mergeCell ref="BG428:BG429"/>
    <mergeCell ref="BE4:BE5"/>
    <mergeCell ref="BE6:BE7"/>
    <mergeCell ref="BE8:BE9"/>
    <mergeCell ref="BE10:BE11"/>
    <mergeCell ref="BE12:BE13"/>
    <mergeCell ref="BE14:BE15"/>
    <mergeCell ref="BE16:BE17"/>
    <mergeCell ref="BE18:BE19"/>
    <mergeCell ref="BE20:BE21"/>
    <mergeCell ref="BE22:BE23"/>
    <mergeCell ref="BE24:BE25"/>
    <mergeCell ref="BE26:BE27"/>
    <mergeCell ref="BE28:BE29"/>
    <mergeCell ref="BE30:BE31"/>
    <mergeCell ref="BE32:BE33"/>
    <mergeCell ref="BG418:BG419"/>
    <mergeCell ref="BG420:BG421"/>
    <mergeCell ref="BG422:BG423"/>
    <mergeCell ref="BG424:BG425"/>
    <mergeCell ref="BG426:BG427"/>
    <mergeCell ref="BG408:BG409"/>
    <mergeCell ref="BG410:BG411"/>
    <mergeCell ref="BG412:BG413"/>
    <mergeCell ref="BG414:BG415"/>
    <mergeCell ref="BG416:BG417"/>
    <mergeCell ref="BG398:BG399"/>
    <mergeCell ref="BG400:BG401"/>
    <mergeCell ref="BG402:BG403"/>
    <mergeCell ref="BG404:BG405"/>
    <mergeCell ref="BG406:BG407"/>
    <mergeCell ref="BG388:BG389"/>
    <mergeCell ref="BG390:BG391"/>
    <mergeCell ref="BG392:BG393"/>
    <mergeCell ref="BG394:BG395"/>
    <mergeCell ref="BG396:BG397"/>
    <mergeCell ref="BG378:BG379"/>
    <mergeCell ref="BG380:BG381"/>
    <mergeCell ref="BG382:BG383"/>
    <mergeCell ref="BG384:BG385"/>
    <mergeCell ref="BG386:BG387"/>
    <mergeCell ref="BG368:BG369"/>
    <mergeCell ref="BG370:BG371"/>
    <mergeCell ref="BG372:BG373"/>
    <mergeCell ref="BG374:BG375"/>
    <mergeCell ref="BG376:BG377"/>
    <mergeCell ref="BG352:BG353"/>
    <mergeCell ref="BG354:BG355"/>
    <mergeCell ref="BG356:BG357"/>
    <mergeCell ref="BG364:BG365"/>
    <mergeCell ref="BG366:BG367"/>
    <mergeCell ref="BG342:BG343"/>
    <mergeCell ref="BG344:BG345"/>
    <mergeCell ref="BG346:BG347"/>
    <mergeCell ref="BG348:BG349"/>
    <mergeCell ref="BG350:BG351"/>
    <mergeCell ref="BG332:BG333"/>
    <mergeCell ref="BG334:BG335"/>
    <mergeCell ref="BG336:BG337"/>
    <mergeCell ref="BG338:BG339"/>
    <mergeCell ref="BG340:BG341"/>
    <mergeCell ref="BG322:BG323"/>
    <mergeCell ref="BG324:BG325"/>
    <mergeCell ref="BG326:BG327"/>
    <mergeCell ref="BG328:BG329"/>
    <mergeCell ref="BG330:BG331"/>
    <mergeCell ref="BG312:BG313"/>
    <mergeCell ref="BG314:BG315"/>
    <mergeCell ref="BG316:BG317"/>
    <mergeCell ref="BG318:BG319"/>
    <mergeCell ref="BG320:BG321"/>
    <mergeCell ref="BG302:BG303"/>
    <mergeCell ref="BG304:BG305"/>
    <mergeCell ref="BG306:BG307"/>
    <mergeCell ref="BG308:BG309"/>
    <mergeCell ref="BG310:BG311"/>
    <mergeCell ref="BG292:BG293"/>
    <mergeCell ref="BG294:BG295"/>
    <mergeCell ref="BG296:BG297"/>
    <mergeCell ref="BG298:BG299"/>
    <mergeCell ref="BG300:BG301"/>
    <mergeCell ref="BG282:BG283"/>
    <mergeCell ref="BG284:BG285"/>
    <mergeCell ref="BG286:BG287"/>
    <mergeCell ref="BG288:BG289"/>
    <mergeCell ref="BG290:BG291"/>
    <mergeCell ref="BG272:BG273"/>
    <mergeCell ref="BG274:BG275"/>
    <mergeCell ref="BG276:BG277"/>
    <mergeCell ref="BG278:BG279"/>
    <mergeCell ref="BG280:BG281"/>
    <mergeCell ref="BG262:BG263"/>
    <mergeCell ref="BG264:BG265"/>
    <mergeCell ref="BG266:BG267"/>
    <mergeCell ref="BG268:BG269"/>
    <mergeCell ref="BG270:BG271"/>
    <mergeCell ref="BG252:BG253"/>
    <mergeCell ref="BG254:BG255"/>
    <mergeCell ref="BG256:BG257"/>
    <mergeCell ref="BG258:BG259"/>
    <mergeCell ref="BG260:BG261"/>
    <mergeCell ref="BG242:BG243"/>
    <mergeCell ref="BG244:BG245"/>
    <mergeCell ref="BG246:BG247"/>
    <mergeCell ref="BG248:BG249"/>
    <mergeCell ref="BG250:BG251"/>
    <mergeCell ref="BG232:BG233"/>
    <mergeCell ref="BG234:BG235"/>
    <mergeCell ref="BG236:BG237"/>
    <mergeCell ref="BG238:BG239"/>
    <mergeCell ref="BG240:BG241"/>
    <mergeCell ref="BG222:BG223"/>
    <mergeCell ref="BG224:BG225"/>
    <mergeCell ref="BG226:BG227"/>
    <mergeCell ref="BG228:BG229"/>
    <mergeCell ref="BG230:BG231"/>
    <mergeCell ref="BG212:BG213"/>
    <mergeCell ref="BG214:BG215"/>
    <mergeCell ref="BG216:BG217"/>
    <mergeCell ref="BG218:BG219"/>
    <mergeCell ref="BG220:BG221"/>
    <mergeCell ref="BG202:BG203"/>
    <mergeCell ref="BG204:BG205"/>
    <mergeCell ref="BG206:BG207"/>
    <mergeCell ref="BG208:BG209"/>
    <mergeCell ref="BG210:BG211"/>
    <mergeCell ref="BG192:BG193"/>
    <mergeCell ref="BG194:BG195"/>
    <mergeCell ref="BG196:BG197"/>
    <mergeCell ref="BG198:BG199"/>
    <mergeCell ref="BG200:BG201"/>
    <mergeCell ref="BG164:BG165"/>
    <mergeCell ref="BG184:BG185"/>
    <mergeCell ref="BG186:BG187"/>
    <mergeCell ref="BG188:BG189"/>
    <mergeCell ref="BG190:BG191"/>
    <mergeCell ref="BG166:BG167"/>
    <mergeCell ref="BG168:BG169"/>
    <mergeCell ref="BG170:BG171"/>
    <mergeCell ref="BG178:BG179"/>
    <mergeCell ref="BG180:BG181"/>
    <mergeCell ref="BG182:BG183"/>
    <mergeCell ref="BG154:BG155"/>
    <mergeCell ref="BG156:BG157"/>
    <mergeCell ref="BG158:BG159"/>
    <mergeCell ref="BG160:BG161"/>
    <mergeCell ref="BG162:BG163"/>
    <mergeCell ref="BG144:BG145"/>
    <mergeCell ref="BG146:BG147"/>
    <mergeCell ref="BG148:BG149"/>
    <mergeCell ref="BG150:BG151"/>
    <mergeCell ref="BG152:BG153"/>
    <mergeCell ref="BG134:BG135"/>
    <mergeCell ref="BG136:BG137"/>
    <mergeCell ref="BG138:BG139"/>
    <mergeCell ref="BG140:BG141"/>
    <mergeCell ref="BG142:BG143"/>
    <mergeCell ref="BG124:BG125"/>
    <mergeCell ref="BG126:BG127"/>
    <mergeCell ref="BG128:BG129"/>
    <mergeCell ref="BG130:BG131"/>
    <mergeCell ref="BG132:BG133"/>
    <mergeCell ref="BG114:BG115"/>
    <mergeCell ref="BG116:BG117"/>
    <mergeCell ref="BG118:BG119"/>
    <mergeCell ref="BG120:BG121"/>
    <mergeCell ref="BG122:BG123"/>
    <mergeCell ref="BG104:BG105"/>
    <mergeCell ref="BG106:BG107"/>
    <mergeCell ref="BG108:BG109"/>
    <mergeCell ref="BG110:BG111"/>
    <mergeCell ref="BG112:BG113"/>
    <mergeCell ref="BG94:BG95"/>
    <mergeCell ref="BG96:BG97"/>
    <mergeCell ref="BG98:BG99"/>
    <mergeCell ref="BG100:BG101"/>
    <mergeCell ref="BG102:BG103"/>
    <mergeCell ref="BG84:BG85"/>
    <mergeCell ref="BG86:BG87"/>
    <mergeCell ref="BG88:BG89"/>
    <mergeCell ref="BG90:BG91"/>
    <mergeCell ref="BG92:BG93"/>
    <mergeCell ref="BG74:BG75"/>
    <mergeCell ref="BG76:BG77"/>
    <mergeCell ref="BG78:BG79"/>
    <mergeCell ref="BG80:BG81"/>
    <mergeCell ref="BG82:BG83"/>
    <mergeCell ref="BG64:BG65"/>
    <mergeCell ref="BG66:BG67"/>
    <mergeCell ref="BG68:BG69"/>
    <mergeCell ref="BG70:BG71"/>
    <mergeCell ref="BG72:BG73"/>
    <mergeCell ref="BG54:BG55"/>
    <mergeCell ref="BG56:BG57"/>
    <mergeCell ref="BG58:BG59"/>
    <mergeCell ref="BG60:BG61"/>
    <mergeCell ref="BG62:BG63"/>
    <mergeCell ref="BG44:BG45"/>
    <mergeCell ref="BG46:BG47"/>
    <mergeCell ref="BG48:BG49"/>
    <mergeCell ref="BG50:BG51"/>
    <mergeCell ref="BG52:BG53"/>
    <mergeCell ref="BG34:BG35"/>
    <mergeCell ref="BG36:BG37"/>
    <mergeCell ref="BG38:BG39"/>
    <mergeCell ref="BG40:BG41"/>
    <mergeCell ref="BG42:BG43"/>
    <mergeCell ref="BG24:BG25"/>
    <mergeCell ref="BG26:BG27"/>
    <mergeCell ref="BG28:BG29"/>
    <mergeCell ref="BG30:BG31"/>
    <mergeCell ref="BG32:BG33"/>
    <mergeCell ref="BG14:BG15"/>
    <mergeCell ref="BG16:BG17"/>
    <mergeCell ref="BG18:BG19"/>
    <mergeCell ref="BG20:BG21"/>
    <mergeCell ref="BG22:BG23"/>
    <mergeCell ref="BG4:BG5"/>
    <mergeCell ref="BG6:BG7"/>
    <mergeCell ref="BG8:BG9"/>
    <mergeCell ref="BG10:BG11"/>
    <mergeCell ref="BG12:BG13"/>
    <mergeCell ref="BC424:BC425"/>
    <mergeCell ref="BD424:BD429"/>
    <mergeCell ref="BC426:BC427"/>
    <mergeCell ref="BC428:BC429"/>
    <mergeCell ref="BC2:BD2"/>
    <mergeCell ref="BC412:BC413"/>
    <mergeCell ref="BD412:BD417"/>
    <mergeCell ref="BC414:BC415"/>
    <mergeCell ref="BC416:BC417"/>
    <mergeCell ref="BC418:BC419"/>
    <mergeCell ref="BD418:BD423"/>
    <mergeCell ref="BC420:BC421"/>
    <mergeCell ref="BC422:BC423"/>
    <mergeCell ref="BC400:BC401"/>
    <mergeCell ref="BD400:BD405"/>
    <mergeCell ref="BC402:BC403"/>
    <mergeCell ref="BC404:BC405"/>
    <mergeCell ref="BC406:BC407"/>
    <mergeCell ref="BD406:BD411"/>
    <mergeCell ref="BC408:BC409"/>
    <mergeCell ref="BC410:BC411"/>
    <mergeCell ref="BC388:BC389"/>
    <mergeCell ref="BD388:BD393"/>
    <mergeCell ref="BC390:BC391"/>
    <mergeCell ref="BC392:BC393"/>
    <mergeCell ref="BC394:BC395"/>
    <mergeCell ref="BD394:BD399"/>
    <mergeCell ref="BC396:BC397"/>
    <mergeCell ref="BC398:BC399"/>
    <mergeCell ref="BC376:BC377"/>
    <mergeCell ref="BD376:BD381"/>
    <mergeCell ref="BC378:BC379"/>
    <mergeCell ref="BC380:BC381"/>
    <mergeCell ref="BC382:BC383"/>
    <mergeCell ref="BD382:BD387"/>
    <mergeCell ref="BC384:BC385"/>
    <mergeCell ref="BC386:BC387"/>
    <mergeCell ref="BC364:BC365"/>
    <mergeCell ref="BD364:BD369"/>
    <mergeCell ref="BC366:BC367"/>
    <mergeCell ref="BC368:BC369"/>
    <mergeCell ref="BC370:BC371"/>
    <mergeCell ref="BD370:BD375"/>
    <mergeCell ref="BC372:BC373"/>
    <mergeCell ref="BC374:BC375"/>
    <mergeCell ref="BC346:BC347"/>
    <mergeCell ref="BD346:BD351"/>
    <mergeCell ref="BC348:BC349"/>
    <mergeCell ref="BC350:BC351"/>
    <mergeCell ref="BC352:BC353"/>
    <mergeCell ref="BD352:BD357"/>
    <mergeCell ref="BC354:BC355"/>
    <mergeCell ref="BC356:BC357"/>
    <mergeCell ref="BC358:BC359"/>
    <mergeCell ref="BD358:BD363"/>
    <mergeCell ref="BC334:BC335"/>
    <mergeCell ref="BD334:BD339"/>
    <mergeCell ref="BC336:BC337"/>
    <mergeCell ref="BC338:BC339"/>
    <mergeCell ref="BC340:BC341"/>
    <mergeCell ref="BD340:BD345"/>
    <mergeCell ref="BC342:BC343"/>
    <mergeCell ref="BC344:BC345"/>
    <mergeCell ref="BC322:BC323"/>
    <mergeCell ref="BD322:BD327"/>
    <mergeCell ref="BC324:BC325"/>
    <mergeCell ref="BC326:BC327"/>
    <mergeCell ref="BC328:BC329"/>
    <mergeCell ref="BD328:BD333"/>
    <mergeCell ref="BC330:BC331"/>
    <mergeCell ref="BC332:BC333"/>
    <mergeCell ref="BC310:BC311"/>
    <mergeCell ref="BD310:BD315"/>
    <mergeCell ref="BC312:BC313"/>
    <mergeCell ref="BC314:BC315"/>
    <mergeCell ref="BC316:BC317"/>
    <mergeCell ref="BD316:BD321"/>
    <mergeCell ref="BC318:BC319"/>
    <mergeCell ref="BC320:BC321"/>
    <mergeCell ref="BC298:BC299"/>
    <mergeCell ref="BD298:BD303"/>
    <mergeCell ref="BC300:BC301"/>
    <mergeCell ref="BC302:BC303"/>
    <mergeCell ref="BC304:BC305"/>
    <mergeCell ref="BD304:BD309"/>
    <mergeCell ref="BC306:BC307"/>
    <mergeCell ref="BC308:BC309"/>
    <mergeCell ref="BC286:BC287"/>
    <mergeCell ref="BD286:BD291"/>
    <mergeCell ref="BC288:BC289"/>
    <mergeCell ref="BC290:BC291"/>
    <mergeCell ref="BC292:BC293"/>
    <mergeCell ref="BD292:BD297"/>
    <mergeCell ref="BC294:BC295"/>
    <mergeCell ref="BC296:BC297"/>
    <mergeCell ref="BC274:BC275"/>
    <mergeCell ref="BD274:BD279"/>
    <mergeCell ref="BC276:BC277"/>
    <mergeCell ref="BC278:BC279"/>
    <mergeCell ref="BC280:BC281"/>
    <mergeCell ref="BD280:BD285"/>
    <mergeCell ref="BC282:BC283"/>
    <mergeCell ref="BC284:BC285"/>
    <mergeCell ref="BC262:BC263"/>
    <mergeCell ref="BD262:BD267"/>
    <mergeCell ref="BC264:BC265"/>
    <mergeCell ref="BC266:BC267"/>
    <mergeCell ref="BC268:BC269"/>
    <mergeCell ref="BD268:BD273"/>
    <mergeCell ref="BC270:BC271"/>
    <mergeCell ref="BC272:BC273"/>
    <mergeCell ref="BC250:BC251"/>
    <mergeCell ref="BD250:BD255"/>
    <mergeCell ref="BC252:BC253"/>
    <mergeCell ref="BC254:BC255"/>
    <mergeCell ref="BC256:BC257"/>
    <mergeCell ref="BD256:BD261"/>
    <mergeCell ref="BC258:BC259"/>
    <mergeCell ref="BC260:BC261"/>
    <mergeCell ref="BC238:BC239"/>
    <mergeCell ref="BD238:BD243"/>
    <mergeCell ref="BC240:BC241"/>
    <mergeCell ref="BC242:BC243"/>
    <mergeCell ref="BC244:BC245"/>
    <mergeCell ref="BD244:BD249"/>
    <mergeCell ref="BC246:BC247"/>
    <mergeCell ref="BC248:BC249"/>
    <mergeCell ref="BC226:BC227"/>
    <mergeCell ref="BD226:BD231"/>
    <mergeCell ref="BC228:BC229"/>
    <mergeCell ref="BC230:BC231"/>
    <mergeCell ref="BC232:BC233"/>
    <mergeCell ref="BD232:BD237"/>
    <mergeCell ref="BC234:BC235"/>
    <mergeCell ref="BC236:BC237"/>
    <mergeCell ref="BC214:BC215"/>
    <mergeCell ref="BD214:BD219"/>
    <mergeCell ref="BC216:BC217"/>
    <mergeCell ref="BC218:BC219"/>
    <mergeCell ref="BC220:BC221"/>
    <mergeCell ref="BD220:BD225"/>
    <mergeCell ref="BC222:BC223"/>
    <mergeCell ref="BC224:BC225"/>
    <mergeCell ref="BC202:BC203"/>
    <mergeCell ref="BD202:BD207"/>
    <mergeCell ref="BC204:BC205"/>
    <mergeCell ref="BC206:BC207"/>
    <mergeCell ref="BC208:BC209"/>
    <mergeCell ref="BD208:BD213"/>
    <mergeCell ref="BC210:BC211"/>
    <mergeCell ref="BC212:BC213"/>
    <mergeCell ref="BC190:BC191"/>
    <mergeCell ref="BD190:BD195"/>
    <mergeCell ref="BC192:BC193"/>
    <mergeCell ref="BC194:BC195"/>
    <mergeCell ref="BC196:BC197"/>
    <mergeCell ref="BD196:BD201"/>
    <mergeCell ref="BC198:BC199"/>
    <mergeCell ref="BC200:BC201"/>
    <mergeCell ref="BC160:BC161"/>
    <mergeCell ref="BD160:BD165"/>
    <mergeCell ref="BC162:BC163"/>
    <mergeCell ref="BC164:BC165"/>
    <mergeCell ref="BC184:BC185"/>
    <mergeCell ref="BD184:BD189"/>
    <mergeCell ref="BC186:BC187"/>
    <mergeCell ref="BC188:BC189"/>
    <mergeCell ref="BC148:BC149"/>
    <mergeCell ref="BD148:BD153"/>
    <mergeCell ref="BC150:BC151"/>
    <mergeCell ref="BC152:BC153"/>
    <mergeCell ref="BC154:BC155"/>
    <mergeCell ref="BD154:BD159"/>
    <mergeCell ref="BC156:BC157"/>
    <mergeCell ref="BC158:BC159"/>
    <mergeCell ref="BC166:BC167"/>
    <mergeCell ref="BD166:BD171"/>
    <mergeCell ref="BC168:BC169"/>
    <mergeCell ref="BC170:BC171"/>
    <mergeCell ref="BC178:BC179"/>
    <mergeCell ref="BD178:BD183"/>
    <mergeCell ref="BC180:BC181"/>
    <mergeCell ref="BC182:BC183"/>
    <mergeCell ref="BC136:BC137"/>
    <mergeCell ref="BD136:BD141"/>
    <mergeCell ref="BC138:BC139"/>
    <mergeCell ref="BC140:BC141"/>
    <mergeCell ref="BC142:BC143"/>
    <mergeCell ref="BD142:BD147"/>
    <mergeCell ref="BC144:BC145"/>
    <mergeCell ref="BC146:BC147"/>
    <mergeCell ref="BC124:BC125"/>
    <mergeCell ref="BD124:BD129"/>
    <mergeCell ref="BC126:BC127"/>
    <mergeCell ref="BC128:BC129"/>
    <mergeCell ref="BC130:BC131"/>
    <mergeCell ref="BD130:BD135"/>
    <mergeCell ref="BC132:BC133"/>
    <mergeCell ref="BC134:BC135"/>
    <mergeCell ref="BC112:BC113"/>
    <mergeCell ref="BD112:BD117"/>
    <mergeCell ref="BC114:BC115"/>
    <mergeCell ref="BC116:BC117"/>
    <mergeCell ref="BC118:BC119"/>
    <mergeCell ref="BD118:BD123"/>
    <mergeCell ref="BC120:BC121"/>
    <mergeCell ref="BC122:BC123"/>
    <mergeCell ref="BC100:BC101"/>
    <mergeCell ref="BD100:BD105"/>
    <mergeCell ref="BC102:BC103"/>
    <mergeCell ref="BC104:BC105"/>
    <mergeCell ref="BC106:BC107"/>
    <mergeCell ref="BD106:BD111"/>
    <mergeCell ref="BC108:BC109"/>
    <mergeCell ref="BC110:BC111"/>
    <mergeCell ref="BC88:BC89"/>
    <mergeCell ref="BD88:BD93"/>
    <mergeCell ref="BC90:BC91"/>
    <mergeCell ref="BC92:BC93"/>
    <mergeCell ref="BC94:BC95"/>
    <mergeCell ref="BD94:BD99"/>
    <mergeCell ref="BC96:BC97"/>
    <mergeCell ref="BC98:BC99"/>
    <mergeCell ref="BC76:BC77"/>
    <mergeCell ref="BD76:BD81"/>
    <mergeCell ref="BC78:BC79"/>
    <mergeCell ref="BC80:BC81"/>
    <mergeCell ref="BC82:BC83"/>
    <mergeCell ref="BD82:BD87"/>
    <mergeCell ref="BC84:BC85"/>
    <mergeCell ref="BC86:BC87"/>
    <mergeCell ref="BC64:BC65"/>
    <mergeCell ref="BD64:BD69"/>
    <mergeCell ref="BC66:BC67"/>
    <mergeCell ref="BC68:BC69"/>
    <mergeCell ref="BC70:BC71"/>
    <mergeCell ref="BD70:BD75"/>
    <mergeCell ref="BC72:BC73"/>
    <mergeCell ref="BC74:BC75"/>
    <mergeCell ref="BC52:BC53"/>
    <mergeCell ref="BD52:BD57"/>
    <mergeCell ref="BC54:BC55"/>
    <mergeCell ref="BC56:BC57"/>
    <mergeCell ref="BC58:BC59"/>
    <mergeCell ref="BD58:BD63"/>
    <mergeCell ref="BC60:BC61"/>
    <mergeCell ref="BC62:BC63"/>
    <mergeCell ref="BC40:BC41"/>
    <mergeCell ref="BD40:BD45"/>
    <mergeCell ref="BC42:BC43"/>
    <mergeCell ref="BC44:BC45"/>
    <mergeCell ref="BC46:BC47"/>
    <mergeCell ref="BD46:BD51"/>
    <mergeCell ref="BC48:BC49"/>
    <mergeCell ref="BC50:BC51"/>
    <mergeCell ref="BC28:BC29"/>
    <mergeCell ref="BD28:BD33"/>
    <mergeCell ref="BC30:BC31"/>
    <mergeCell ref="BC32:BC33"/>
    <mergeCell ref="BC34:BC35"/>
    <mergeCell ref="BD34:BD39"/>
    <mergeCell ref="BC36:BC37"/>
    <mergeCell ref="BC38:BC39"/>
    <mergeCell ref="BC20:BC21"/>
    <mergeCell ref="BC22:BC23"/>
    <mergeCell ref="BD22:BD27"/>
    <mergeCell ref="BC24:BC25"/>
    <mergeCell ref="BC26:BC27"/>
    <mergeCell ref="BH424:BH429"/>
    <mergeCell ref="BC4:BC5"/>
    <mergeCell ref="BD4:BD9"/>
    <mergeCell ref="BC6:BC7"/>
    <mergeCell ref="BC8:BC9"/>
    <mergeCell ref="BC10:BC11"/>
    <mergeCell ref="BD10:BD15"/>
    <mergeCell ref="BC12:BC13"/>
    <mergeCell ref="BC14:BC15"/>
    <mergeCell ref="BC16:BC17"/>
    <mergeCell ref="BD16:BD21"/>
    <mergeCell ref="BC18:BC19"/>
    <mergeCell ref="BH412:BH417"/>
    <mergeCell ref="BH418:BH423"/>
    <mergeCell ref="BH400:BH405"/>
    <mergeCell ref="BH406:BH411"/>
    <mergeCell ref="BH388:BH393"/>
    <mergeCell ref="BH394:BH399"/>
    <mergeCell ref="BH376:BH381"/>
    <mergeCell ref="BH382:BH387"/>
    <mergeCell ref="BH364:BH369"/>
    <mergeCell ref="BH370:BH375"/>
    <mergeCell ref="BH346:BH351"/>
    <mergeCell ref="BH352:BH357"/>
    <mergeCell ref="BH334:BH339"/>
    <mergeCell ref="BH340:BH345"/>
    <mergeCell ref="BH322:BH327"/>
    <mergeCell ref="BH328:BH333"/>
    <mergeCell ref="BH310:BH315"/>
    <mergeCell ref="BH316:BH321"/>
    <mergeCell ref="BH298:BH303"/>
    <mergeCell ref="BH304:BH309"/>
    <mergeCell ref="BH286:BH291"/>
    <mergeCell ref="BH292:BH297"/>
    <mergeCell ref="BH274:BH279"/>
    <mergeCell ref="BH280:BH285"/>
    <mergeCell ref="BH262:BH267"/>
    <mergeCell ref="BH268:BH273"/>
    <mergeCell ref="BH250:BH255"/>
    <mergeCell ref="BH256:BH261"/>
    <mergeCell ref="BH238:BH243"/>
    <mergeCell ref="BH244:BH249"/>
    <mergeCell ref="BH226:BH231"/>
    <mergeCell ref="BH232:BH237"/>
    <mergeCell ref="BH214:BH219"/>
    <mergeCell ref="BH220:BH225"/>
    <mergeCell ref="BH202:BH207"/>
    <mergeCell ref="BH208:BH213"/>
    <mergeCell ref="BH190:BH195"/>
    <mergeCell ref="BH196:BH201"/>
    <mergeCell ref="BH160:BH165"/>
    <mergeCell ref="BH184:BH189"/>
    <mergeCell ref="BH148:BH153"/>
    <mergeCell ref="BH154:BH159"/>
    <mergeCell ref="BH166:BH171"/>
    <mergeCell ref="BH178:BH183"/>
    <mergeCell ref="BH136:BH141"/>
    <mergeCell ref="BH142:BH147"/>
    <mergeCell ref="BH124:BH129"/>
    <mergeCell ref="BH130:BH135"/>
    <mergeCell ref="BH112:BH117"/>
    <mergeCell ref="BH118:BH123"/>
    <mergeCell ref="BH100:BH105"/>
    <mergeCell ref="BH106:BH111"/>
    <mergeCell ref="BH88:BH93"/>
    <mergeCell ref="BH94:BH99"/>
    <mergeCell ref="BH76:BH81"/>
    <mergeCell ref="BH82:BH87"/>
    <mergeCell ref="BH64:BH69"/>
    <mergeCell ref="BH70:BH75"/>
    <mergeCell ref="BH52:BH57"/>
    <mergeCell ref="BH58:BH63"/>
    <mergeCell ref="BH40:BH45"/>
    <mergeCell ref="BH46:BH51"/>
    <mergeCell ref="BH28:BH33"/>
    <mergeCell ref="BH34:BH39"/>
    <mergeCell ref="BH16:BH21"/>
    <mergeCell ref="BH22:BH27"/>
    <mergeCell ref="BH4:BH9"/>
    <mergeCell ref="BH10:BH15"/>
    <mergeCell ref="AW424:AW425"/>
    <mergeCell ref="AX424:AX429"/>
    <mergeCell ref="AY424:AY429"/>
    <mergeCell ref="AZ424:AZ429"/>
    <mergeCell ref="AW426:AW427"/>
    <mergeCell ref="AW428:AW429"/>
    <mergeCell ref="AW418:AW419"/>
    <mergeCell ref="AX418:AX423"/>
    <mergeCell ref="AY418:AY423"/>
    <mergeCell ref="AZ418:AZ423"/>
    <mergeCell ref="AW420:AW421"/>
    <mergeCell ref="AW422:AW423"/>
    <mergeCell ref="AW412:AW413"/>
    <mergeCell ref="AX412:AX417"/>
    <mergeCell ref="AY412:AY417"/>
    <mergeCell ref="AZ412:AZ417"/>
    <mergeCell ref="AW414:AW415"/>
    <mergeCell ref="AW416:AW417"/>
    <mergeCell ref="AW406:AW407"/>
    <mergeCell ref="AX406:AX411"/>
    <mergeCell ref="AY406:AY411"/>
    <mergeCell ref="AZ406:AZ411"/>
    <mergeCell ref="AW408:AW409"/>
    <mergeCell ref="AW410:AW411"/>
    <mergeCell ref="AW400:AW401"/>
    <mergeCell ref="AX400:AX405"/>
    <mergeCell ref="AY400:AY405"/>
    <mergeCell ref="AZ400:AZ405"/>
    <mergeCell ref="AW402:AW403"/>
    <mergeCell ref="AW404:AW405"/>
    <mergeCell ref="AW394:AW395"/>
    <mergeCell ref="AX394:AX399"/>
    <mergeCell ref="AY394:AY399"/>
    <mergeCell ref="AZ394:AZ399"/>
    <mergeCell ref="AW396:AW397"/>
    <mergeCell ref="AW398:AW399"/>
    <mergeCell ref="AW388:AW389"/>
    <mergeCell ref="AX388:AX393"/>
    <mergeCell ref="AY388:AY393"/>
    <mergeCell ref="AZ388:AZ393"/>
    <mergeCell ref="AW390:AW391"/>
    <mergeCell ref="AW392:AW393"/>
    <mergeCell ref="AW382:AW383"/>
    <mergeCell ref="AX382:AX387"/>
    <mergeCell ref="AY382:AY387"/>
    <mergeCell ref="AZ382:AZ387"/>
    <mergeCell ref="AW384:AW385"/>
    <mergeCell ref="AW386:AW387"/>
    <mergeCell ref="AW376:AW377"/>
    <mergeCell ref="AX376:AX381"/>
    <mergeCell ref="AY376:AY381"/>
    <mergeCell ref="AZ376:AZ381"/>
    <mergeCell ref="AW378:AW379"/>
    <mergeCell ref="AW380:AW381"/>
    <mergeCell ref="AW370:AW371"/>
    <mergeCell ref="AX370:AX375"/>
    <mergeCell ref="AY370:AY375"/>
    <mergeCell ref="AZ370:AZ375"/>
    <mergeCell ref="AW372:AW373"/>
    <mergeCell ref="AW374:AW375"/>
    <mergeCell ref="AW364:AW365"/>
    <mergeCell ref="AX364:AX369"/>
    <mergeCell ref="AY364:AY369"/>
    <mergeCell ref="AZ364:AZ369"/>
    <mergeCell ref="AW366:AW367"/>
    <mergeCell ref="AW368:AW369"/>
    <mergeCell ref="AW352:AW353"/>
    <mergeCell ref="AX352:AX357"/>
    <mergeCell ref="AY352:AY357"/>
    <mergeCell ref="AZ352:AZ357"/>
    <mergeCell ref="AW354:AW355"/>
    <mergeCell ref="AW356:AW357"/>
    <mergeCell ref="AW346:AW347"/>
    <mergeCell ref="AX346:AX351"/>
    <mergeCell ref="AY346:AY351"/>
    <mergeCell ref="AZ346:AZ351"/>
    <mergeCell ref="AW348:AW349"/>
    <mergeCell ref="AW350:AW351"/>
    <mergeCell ref="AW358:AW359"/>
    <mergeCell ref="AX358:AX363"/>
    <mergeCell ref="AY358:AY363"/>
    <mergeCell ref="AZ358:AZ363"/>
    <mergeCell ref="AW340:AW341"/>
    <mergeCell ref="AX340:AX345"/>
    <mergeCell ref="AY340:AY345"/>
    <mergeCell ref="AZ340:AZ345"/>
    <mergeCell ref="AW342:AW343"/>
    <mergeCell ref="AW344:AW345"/>
    <mergeCell ref="AW308:AW309"/>
    <mergeCell ref="AW334:AW335"/>
    <mergeCell ref="AX334:AX339"/>
    <mergeCell ref="AY334:AY339"/>
    <mergeCell ref="AZ334:AZ339"/>
    <mergeCell ref="AW336:AW337"/>
    <mergeCell ref="AW338:AW339"/>
    <mergeCell ref="AW328:AW329"/>
    <mergeCell ref="AX328:AX333"/>
    <mergeCell ref="AY328:AY333"/>
    <mergeCell ref="AZ328:AZ333"/>
    <mergeCell ref="AW330:AW331"/>
    <mergeCell ref="AW332:AW333"/>
    <mergeCell ref="AW322:AW323"/>
    <mergeCell ref="AX322:AX327"/>
    <mergeCell ref="AY322:AY327"/>
    <mergeCell ref="AZ322:AZ327"/>
    <mergeCell ref="AW324:AW325"/>
    <mergeCell ref="AW326:AW327"/>
    <mergeCell ref="AZ298:AZ303"/>
    <mergeCell ref="AW300:AW301"/>
    <mergeCell ref="AW302:AW303"/>
    <mergeCell ref="AW292:AW293"/>
    <mergeCell ref="AX292:AX297"/>
    <mergeCell ref="AY292:AY297"/>
    <mergeCell ref="AZ292:AZ297"/>
    <mergeCell ref="AW294:AW295"/>
    <mergeCell ref="AW296:AW297"/>
    <mergeCell ref="AW286:AW287"/>
    <mergeCell ref="AX286:AX291"/>
    <mergeCell ref="AY286:AY291"/>
    <mergeCell ref="AZ286:AZ291"/>
    <mergeCell ref="AW288:AW289"/>
    <mergeCell ref="AW290:AW291"/>
    <mergeCell ref="AW316:AW317"/>
    <mergeCell ref="AX316:AX321"/>
    <mergeCell ref="AY316:AY321"/>
    <mergeCell ref="AZ316:AZ321"/>
    <mergeCell ref="AW318:AW319"/>
    <mergeCell ref="AW320:AW321"/>
    <mergeCell ref="AW310:AW311"/>
    <mergeCell ref="AX310:AX315"/>
    <mergeCell ref="AY310:AY315"/>
    <mergeCell ref="AZ310:AZ315"/>
    <mergeCell ref="AW312:AW313"/>
    <mergeCell ref="AW314:AW315"/>
    <mergeCell ref="AW304:AW305"/>
    <mergeCell ref="AX304:AX309"/>
    <mergeCell ref="AY304:AY309"/>
    <mergeCell ref="AZ304:AZ309"/>
    <mergeCell ref="AW306:AW307"/>
    <mergeCell ref="AW280:AW281"/>
    <mergeCell ref="AX280:AX285"/>
    <mergeCell ref="AY280:AY285"/>
    <mergeCell ref="AZ280:AZ285"/>
    <mergeCell ref="AW282:AW283"/>
    <mergeCell ref="AW284:AW285"/>
    <mergeCell ref="AW274:AW275"/>
    <mergeCell ref="AX274:AX279"/>
    <mergeCell ref="AY274:AY279"/>
    <mergeCell ref="AZ274:AZ279"/>
    <mergeCell ref="AW276:AW277"/>
    <mergeCell ref="AW278:AW279"/>
    <mergeCell ref="AW268:AW269"/>
    <mergeCell ref="AX268:AX273"/>
    <mergeCell ref="AY268:AY273"/>
    <mergeCell ref="AZ268:AZ273"/>
    <mergeCell ref="AW270:AW271"/>
    <mergeCell ref="AW272:AW273"/>
    <mergeCell ref="AW262:AW263"/>
    <mergeCell ref="AX262:AX267"/>
    <mergeCell ref="AY262:AY267"/>
    <mergeCell ref="AZ262:AZ267"/>
    <mergeCell ref="AW264:AW265"/>
    <mergeCell ref="AW266:AW267"/>
    <mergeCell ref="AW256:AW257"/>
    <mergeCell ref="AX256:AX261"/>
    <mergeCell ref="AY256:AY261"/>
    <mergeCell ref="AZ256:AZ261"/>
    <mergeCell ref="AW258:AW259"/>
    <mergeCell ref="AW260:AW261"/>
    <mergeCell ref="AW250:AW251"/>
    <mergeCell ref="AX250:AX255"/>
    <mergeCell ref="AY250:AY255"/>
    <mergeCell ref="AZ250:AZ255"/>
    <mergeCell ref="AW252:AW253"/>
    <mergeCell ref="AW254:AW255"/>
    <mergeCell ref="AW244:AW245"/>
    <mergeCell ref="AX244:AX249"/>
    <mergeCell ref="AY244:AY249"/>
    <mergeCell ref="AZ244:AZ249"/>
    <mergeCell ref="AW246:AW247"/>
    <mergeCell ref="AW248:AW249"/>
    <mergeCell ref="AW238:AW239"/>
    <mergeCell ref="AX238:AX243"/>
    <mergeCell ref="AY238:AY243"/>
    <mergeCell ref="AZ238:AZ243"/>
    <mergeCell ref="AW240:AW241"/>
    <mergeCell ref="AW242:AW243"/>
    <mergeCell ref="AW232:AW233"/>
    <mergeCell ref="AX232:AX237"/>
    <mergeCell ref="AY232:AY237"/>
    <mergeCell ref="AZ232:AZ237"/>
    <mergeCell ref="AW234:AW235"/>
    <mergeCell ref="AW236:AW237"/>
    <mergeCell ref="AW226:AW227"/>
    <mergeCell ref="AX226:AX231"/>
    <mergeCell ref="AY226:AY231"/>
    <mergeCell ref="AZ226:AZ231"/>
    <mergeCell ref="AW228:AW229"/>
    <mergeCell ref="AW230:AW231"/>
    <mergeCell ref="AW220:AW221"/>
    <mergeCell ref="AX220:AX225"/>
    <mergeCell ref="AY220:AY225"/>
    <mergeCell ref="AZ220:AZ225"/>
    <mergeCell ref="AW222:AW223"/>
    <mergeCell ref="AW224:AW225"/>
    <mergeCell ref="AW214:AW215"/>
    <mergeCell ref="AX214:AX219"/>
    <mergeCell ref="AY214:AY219"/>
    <mergeCell ref="AZ214:AZ219"/>
    <mergeCell ref="AW216:AW217"/>
    <mergeCell ref="AW218:AW219"/>
    <mergeCell ref="AW208:AW209"/>
    <mergeCell ref="AX208:AX213"/>
    <mergeCell ref="AY208:AY213"/>
    <mergeCell ref="AZ208:AZ213"/>
    <mergeCell ref="AW210:AW211"/>
    <mergeCell ref="AW212:AW213"/>
    <mergeCell ref="AW202:AW203"/>
    <mergeCell ref="AX202:AX207"/>
    <mergeCell ref="AY202:AY207"/>
    <mergeCell ref="AZ202:AZ207"/>
    <mergeCell ref="AW204:AW205"/>
    <mergeCell ref="AW206:AW207"/>
    <mergeCell ref="AW196:AW197"/>
    <mergeCell ref="AX196:AX201"/>
    <mergeCell ref="AY196:AY201"/>
    <mergeCell ref="AZ196:AZ201"/>
    <mergeCell ref="AW198:AW199"/>
    <mergeCell ref="AW200:AW201"/>
    <mergeCell ref="AW190:AW191"/>
    <mergeCell ref="AX190:AX195"/>
    <mergeCell ref="AY190:AY195"/>
    <mergeCell ref="AZ190:AZ195"/>
    <mergeCell ref="AW192:AW193"/>
    <mergeCell ref="AW194:AW195"/>
    <mergeCell ref="AW184:AW185"/>
    <mergeCell ref="AX184:AX189"/>
    <mergeCell ref="AY184:AY189"/>
    <mergeCell ref="AZ184:AZ189"/>
    <mergeCell ref="AW186:AW187"/>
    <mergeCell ref="AW188:AW189"/>
    <mergeCell ref="AW160:AW161"/>
    <mergeCell ref="AX160:AX165"/>
    <mergeCell ref="AY160:AY165"/>
    <mergeCell ref="AZ160:AZ165"/>
    <mergeCell ref="AW162:AW163"/>
    <mergeCell ref="AW164:AW165"/>
    <mergeCell ref="AY166:AY171"/>
    <mergeCell ref="AZ166:AZ171"/>
    <mergeCell ref="AW168:AW169"/>
    <mergeCell ref="AW170:AW171"/>
    <mergeCell ref="AW178:AW179"/>
    <mergeCell ref="AX178:AX183"/>
    <mergeCell ref="AY178:AY183"/>
    <mergeCell ref="AZ178:AZ183"/>
    <mergeCell ref="AW180:AW181"/>
    <mergeCell ref="AW182:AW183"/>
    <mergeCell ref="AW154:AW155"/>
    <mergeCell ref="AX154:AX159"/>
    <mergeCell ref="AY154:AY159"/>
    <mergeCell ref="AZ154:AZ159"/>
    <mergeCell ref="AW156:AW157"/>
    <mergeCell ref="AW158:AW159"/>
    <mergeCell ref="AW148:AW149"/>
    <mergeCell ref="AX148:AX153"/>
    <mergeCell ref="AY148:AY153"/>
    <mergeCell ref="AZ148:AZ153"/>
    <mergeCell ref="AW150:AW151"/>
    <mergeCell ref="AW152:AW153"/>
    <mergeCell ref="AW142:AW143"/>
    <mergeCell ref="AX142:AX147"/>
    <mergeCell ref="AY142:AY147"/>
    <mergeCell ref="AZ142:AZ147"/>
    <mergeCell ref="AW144:AW145"/>
    <mergeCell ref="AW146:AW147"/>
    <mergeCell ref="AW136:AW137"/>
    <mergeCell ref="AX136:AX141"/>
    <mergeCell ref="AY136:AY141"/>
    <mergeCell ref="AZ136:AZ141"/>
    <mergeCell ref="AW138:AW139"/>
    <mergeCell ref="AW140:AW141"/>
    <mergeCell ref="AW130:AW131"/>
    <mergeCell ref="AX130:AX135"/>
    <mergeCell ref="AY130:AY135"/>
    <mergeCell ref="AZ130:AZ135"/>
    <mergeCell ref="AW132:AW133"/>
    <mergeCell ref="AW134:AW135"/>
    <mergeCell ref="AW124:AW125"/>
    <mergeCell ref="AX124:AX129"/>
    <mergeCell ref="AY124:AY129"/>
    <mergeCell ref="AZ124:AZ129"/>
    <mergeCell ref="AW126:AW127"/>
    <mergeCell ref="AW128:AW129"/>
    <mergeCell ref="AW118:AW119"/>
    <mergeCell ref="AX118:AX123"/>
    <mergeCell ref="AY118:AY123"/>
    <mergeCell ref="AZ118:AZ123"/>
    <mergeCell ref="AW120:AW121"/>
    <mergeCell ref="AW122:AW123"/>
    <mergeCell ref="AW112:AW113"/>
    <mergeCell ref="AX112:AX117"/>
    <mergeCell ref="AY112:AY117"/>
    <mergeCell ref="AZ112:AZ117"/>
    <mergeCell ref="AW114:AW115"/>
    <mergeCell ref="AW116:AW117"/>
    <mergeCell ref="AW106:AW107"/>
    <mergeCell ref="AX106:AX111"/>
    <mergeCell ref="AY106:AY111"/>
    <mergeCell ref="AZ106:AZ111"/>
    <mergeCell ref="AW108:AW109"/>
    <mergeCell ref="AW110:AW111"/>
    <mergeCell ref="AW100:AW101"/>
    <mergeCell ref="AX100:AX105"/>
    <mergeCell ref="AY100:AY105"/>
    <mergeCell ref="AZ100:AZ105"/>
    <mergeCell ref="AW102:AW103"/>
    <mergeCell ref="AW104:AW105"/>
    <mergeCell ref="AW94:AW95"/>
    <mergeCell ref="AX94:AX99"/>
    <mergeCell ref="AY94:AY99"/>
    <mergeCell ref="AZ94:AZ99"/>
    <mergeCell ref="AW96:AW97"/>
    <mergeCell ref="AW98:AW99"/>
    <mergeCell ref="AW88:AW89"/>
    <mergeCell ref="AX88:AX93"/>
    <mergeCell ref="AY88:AY93"/>
    <mergeCell ref="AZ88:AZ93"/>
    <mergeCell ref="AW90:AW91"/>
    <mergeCell ref="AW92:AW93"/>
    <mergeCell ref="AW82:AW83"/>
    <mergeCell ref="AX82:AX87"/>
    <mergeCell ref="AY82:AY87"/>
    <mergeCell ref="AZ82:AZ87"/>
    <mergeCell ref="AW84:AW85"/>
    <mergeCell ref="AW86:AW87"/>
    <mergeCell ref="AW76:AW77"/>
    <mergeCell ref="AX76:AX81"/>
    <mergeCell ref="AY76:AY81"/>
    <mergeCell ref="AZ76:AZ81"/>
    <mergeCell ref="AW78:AW79"/>
    <mergeCell ref="AW80:AW81"/>
    <mergeCell ref="AW70:AW71"/>
    <mergeCell ref="AX70:AX75"/>
    <mergeCell ref="AY70:AY75"/>
    <mergeCell ref="AZ70:AZ75"/>
    <mergeCell ref="AW72:AW73"/>
    <mergeCell ref="AW74:AW75"/>
    <mergeCell ref="AW64:AW65"/>
    <mergeCell ref="AX64:AX69"/>
    <mergeCell ref="AY64:AY69"/>
    <mergeCell ref="AZ64:AZ69"/>
    <mergeCell ref="AW66:AW67"/>
    <mergeCell ref="AW68:AW69"/>
    <mergeCell ref="AW58:AW59"/>
    <mergeCell ref="AX58:AX63"/>
    <mergeCell ref="AY58:AY63"/>
    <mergeCell ref="AZ58:AZ63"/>
    <mergeCell ref="AW60:AW61"/>
    <mergeCell ref="AW62:AW63"/>
    <mergeCell ref="AW52:AW53"/>
    <mergeCell ref="AX52:AX57"/>
    <mergeCell ref="AY52:AY57"/>
    <mergeCell ref="AZ52:AZ57"/>
    <mergeCell ref="AW54:AW55"/>
    <mergeCell ref="AW56:AW57"/>
    <mergeCell ref="AW46:AW47"/>
    <mergeCell ref="AX46:AX51"/>
    <mergeCell ref="AY46:AY51"/>
    <mergeCell ref="AZ46:AZ51"/>
    <mergeCell ref="AW48:AW49"/>
    <mergeCell ref="AW50:AW51"/>
    <mergeCell ref="AW40:AW41"/>
    <mergeCell ref="AX40:AX45"/>
    <mergeCell ref="AY40:AY45"/>
    <mergeCell ref="AZ40:AZ45"/>
    <mergeCell ref="AW42:AW43"/>
    <mergeCell ref="AW44:AW45"/>
    <mergeCell ref="AW34:AW35"/>
    <mergeCell ref="AX34:AX39"/>
    <mergeCell ref="AY34:AY39"/>
    <mergeCell ref="AZ34:AZ39"/>
    <mergeCell ref="AW36:AW37"/>
    <mergeCell ref="AW38:AW39"/>
    <mergeCell ref="AW28:AW29"/>
    <mergeCell ref="AX28:AX33"/>
    <mergeCell ref="AY28:AY33"/>
    <mergeCell ref="AZ28:AZ33"/>
    <mergeCell ref="AW30:AW31"/>
    <mergeCell ref="AW32:AW33"/>
    <mergeCell ref="AW22:AW23"/>
    <mergeCell ref="AX22:AX27"/>
    <mergeCell ref="AY22:AY27"/>
    <mergeCell ref="AZ22:AZ27"/>
    <mergeCell ref="AW24:AW25"/>
    <mergeCell ref="AW26:AW27"/>
    <mergeCell ref="AW16:AW17"/>
    <mergeCell ref="AX16:AX21"/>
    <mergeCell ref="AY16:AY21"/>
    <mergeCell ref="AZ16:AZ21"/>
    <mergeCell ref="AW18:AW19"/>
    <mergeCell ref="AW20:AW21"/>
    <mergeCell ref="AZ4:AZ9"/>
    <mergeCell ref="AW10:AW11"/>
    <mergeCell ref="AX10:AX15"/>
    <mergeCell ref="AY10:AY15"/>
    <mergeCell ref="AZ10:AZ15"/>
    <mergeCell ref="AW12:AW13"/>
    <mergeCell ref="AW14:AW15"/>
    <mergeCell ref="AW4:AW5"/>
    <mergeCell ref="AW6:AW7"/>
    <mergeCell ref="AW8:AW9"/>
    <mergeCell ref="AX4:AX9"/>
    <mergeCell ref="AY4:AY9"/>
    <mergeCell ref="C418:C423"/>
    <mergeCell ref="D418:D423"/>
    <mergeCell ref="E418:E423"/>
    <mergeCell ref="C424:C429"/>
    <mergeCell ref="D424:D429"/>
    <mergeCell ref="E424:E429"/>
    <mergeCell ref="C406:C411"/>
    <mergeCell ref="D406:D411"/>
    <mergeCell ref="E406:E411"/>
    <mergeCell ref="C412:C417"/>
    <mergeCell ref="D412:D417"/>
    <mergeCell ref="E412:E417"/>
    <mergeCell ref="C394:C399"/>
    <mergeCell ref="D394:D399"/>
    <mergeCell ref="E394:E399"/>
    <mergeCell ref="C400:C405"/>
    <mergeCell ref="D400:D405"/>
    <mergeCell ref="E400:E405"/>
    <mergeCell ref="C382:C387"/>
    <mergeCell ref="D382:D387"/>
    <mergeCell ref="E382:E387"/>
    <mergeCell ref="C388:C393"/>
    <mergeCell ref="D388:D393"/>
    <mergeCell ref="E388:E393"/>
    <mergeCell ref="C370:C375"/>
    <mergeCell ref="D370:D375"/>
    <mergeCell ref="E370:E375"/>
    <mergeCell ref="C376:C381"/>
    <mergeCell ref="D376:D381"/>
    <mergeCell ref="E376:E381"/>
    <mergeCell ref="C352:C357"/>
    <mergeCell ref="D352:D357"/>
    <mergeCell ref="E352:E357"/>
    <mergeCell ref="C364:C369"/>
    <mergeCell ref="D364:D369"/>
    <mergeCell ref="E364:E369"/>
    <mergeCell ref="D298:D303"/>
    <mergeCell ref="E298:E303"/>
    <mergeCell ref="C280:C285"/>
    <mergeCell ref="D280:D285"/>
    <mergeCell ref="E280:E285"/>
    <mergeCell ref="C286:C291"/>
    <mergeCell ref="D286:D291"/>
    <mergeCell ref="E286:E291"/>
    <mergeCell ref="C340:C345"/>
    <mergeCell ref="D340:D345"/>
    <mergeCell ref="E340:E345"/>
    <mergeCell ref="C346:C351"/>
    <mergeCell ref="D346:D351"/>
    <mergeCell ref="E346:E351"/>
    <mergeCell ref="C328:C333"/>
    <mergeCell ref="D328:D333"/>
    <mergeCell ref="E328:E333"/>
    <mergeCell ref="C334:C339"/>
    <mergeCell ref="D334:D339"/>
    <mergeCell ref="E334:E339"/>
    <mergeCell ref="C316:C321"/>
    <mergeCell ref="D316:D321"/>
    <mergeCell ref="E316:E321"/>
    <mergeCell ref="C322:C327"/>
    <mergeCell ref="D322:D327"/>
    <mergeCell ref="E322:E327"/>
    <mergeCell ref="C268:C273"/>
    <mergeCell ref="D268:D273"/>
    <mergeCell ref="E268:E273"/>
    <mergeCell ref="C274:C279"/>
    <mergeCell ref="D274:D279"/>
    <mergeCell ref="E274:E279"/>
    <mergeCell ref="C256:C261"/>
    <mergeCell ref="D256:D261"/>
    <mergeCell ref="E256:E261"/>
    <mergeCell ref="C262:C267"/>
    <mergeCell ref="D262:D267"/>
    <mergeCell ref="E262:E267"/>
    <mergeCell ref="C244:C249"/>
    <mergeCell ref="D244:D249"/>
    <mergeCell ref="E244:E249"/>
    <mergeCell ref="C250:C255"/>
    <mergeCell ref="D250:D255"/>
    <mergeCell ref="E250:E255"/>
    <mergeCell ref="C190:C195"/>
    <mergeCell ref="D190:D195"/>
    <mergeCell ref="E190:E195"/>
    <mergeCell ref="C154:C159"/>
    <mergeCell ref="D154:D159"/>
    <mergeCell ref="E154:E159"/>
    <mergeCell ref="C160:C165"/>
    <mergeCell ref="D160:D165"/>
    <mergeCell ref="E160:E165"/>
    <mergeCell ref="C232:C237"/>
    <mergeCell ref="D232:D237"/>
    <mergeCell ref="E232:E237"/>
    <mergeCell ref="C238:C243"/>
    <mergeCell ref="D238:D243"/>
    <mergeCell ref="E238:E243"/>
    <mergeCell ref="C220:C225"/>
    <mergeCell ref="D220:D225"/>
    <mergeCell ref="E220:E225"/>
    <mergeCell ref="C226:C231"/>
    <mergeCell ref="D226:D231"/>
    <mergeCell ref="E226:E231"/>
    <mergeCell ref="C208:C213"/>
    <mergeCell ref="D208:D213"/>
    <mergeCell ref="E208:E213"/>
    <mergeCell ref="C214:C219"/>
    <mergeCell ref="D214:D219"/>
    <mergeCell ref="E214:E219"/>
    <mergeCell ref="C142:C147"/>
    <mergeCell ref="D142:D147"/>
    <mergeCell ref="E142:E147"/>
    <mergeCell ref="C148:C153"/>
    <mergeCell ref="D148:D153"/>
    <mergeCell ref="E148:E153"/>
    <mergeCell ref="C130:C135"/>
    <mergeCell ref="D130:D135"/>
    <mergeCell ref="E130:E135"/>
    <mergeCell ref="C136:C141"/>
    <mergeCell ref="D136:D141"/>
    <mergeCell ref="E136:E141"/>
    <mergeCell ref="C118:C123"/>
    <mergeCell ref="D118:D123"/>
    <mergeCell ref="E118:E123"/>
    <mergeCell ref="C124:C129"/>
    <mergeCell ref="D124:D129"/>
    <mergeCell ref="E124:E129"/>
    <mergeCell ref="C106:C111"/>
    <mergeCell ref="D106:D111"/>
    <mergeCell ref="E106:E111"/>
    <mergeCell ref="C112:C117"/>
    <mergeCell ref="D112:D117"/>
    <mergeCell ref="E112:E117"/>
    <mergeCell ref="C94:C99"/>
    <mergeCell ref="D94:D99"/>
    <mergeCell ref="E94:E99"/>
    <mergeCell ref="C100:C105"/>
    <mergeCell ref="D100:D105"/>
    <mergeCell ref="E100:E105"/>
    <mergeCell ref="C82:C87"/>
    <mergeCell ref="D82:D87"/>
    <mergeCell ref="E82:E87"/>
    <mergeCell ref="C88:C93"/>
    <mergeCell ref="D88:D93"/>
    <mergeCell ref="E88:E93"/>
    <mergeCell ref="E16:E21"/>
    <mergeCell ref="C70:C75"/>
    <mergeCell ref="D70:D75"/>
    <mergeCell ref="E70:E75"/>
    <mergeCell ref="C76:C81"/>
    <mergeCell ref="D76:D81"/>
    <mergeCell ref="E76:E81"/>
    <mergeCell ref="C58:C63"/>
    <mergeCell ref="D58:D63"/>
    <mergeCell ref="E58:E63"/>
    <mergeCell ref="C64:C69"/>
    <mergeCell ref="D64:D69"/>
    <mergeCell ref="E64:E69"/>
    <mergeCell ref="C46:C51"/>
    <mergeCell ref="D46:D51"/>
    <mergeCell ref="E46:E51"/>
    <mergeCell ref="C52:C57"/>
    <mergeCell ref="D52:D57"/>
    <mergeCell ref="E52:E57"/>
    <mergeCell ref="G1:X1"/>
    <mergeCell ref="A4:A51"/>
    <mergeCell ref="B4:B9"/>
    <mergeCell ref="B10:B15"/>
    <mergeCell ref="B16:B21"/>
    <mergeCell ref="B22:B27"/>
    <mergeCell ref="B28:B33"/>
    <mergeCell ref="B34:B39"/>
    <mergeCell ref="B40:B45"/>
    <mergeCell ref="B46:B51"/>
    <mergeCell ref="C4:C9"/>
    <mergeCell ref="D4:D9"/>
    <mergeCell ref="E4:E9"/>
    <mergeCell ref="B52:B57"/>
    <mergeCell ref="B58:B63"/>
    <mergeCell ref="C34:C39"/>
    <mergeCell ref="D34:D39"/>
    <mergeCell ref="E34:E39"/>
    <mergeCell ref="C40:C45"/>
    <mergeCell ref="D40:D45"/>
    <mergeCell ref="E40:E45"/>
    <mergeCell ref="C22:C27"/>
    <mergeCell ref="D22:D27"/>
    <mergeCell ref="E22:E27"/>
    <mergeCell ref="C28:C33"/>
    <mergeCell ref="D28:D33"/>
    <mergeCell ref="E28:E33"/>
    <mergeCell ref="C10:C15"/>
    <mergeCell ref="D10:D15"/>
    <mergeCell ref="E10:E15"/>
    <mergeCell ref="C16:C21"/>
    <mergeCell ref="D16:D21"/>
    <mergeCell ref="A364:A387"/>
    <mergeCell ref="B412:B417"/>
    <mergeCell ref="B418:B423"/>
    <mergeCell ref="B424:B429"/>
    <mergeCell ref="B388:B393"/>
    <mergeCell ref="A388:A429"/>
    <mergeCell ref="B382:B387"/>
    <mergeCell ref="B394:B399"/>
    <mergeCell ref="B400:B405"/>
    <mergeCell ref="B406:B411"/>
    <mergeCell ref="B136:B141"/>
    <mergeCell ref="B148:B153"/>
    <mergeCell ref="B142:B147"/>
    <mergeCell ref="B298:B303"/>
    <mergeCell ref="B304:B309"/>
    <mergeCell ref="A52:A183"/>
    <mergeCell ref="A184:A231"/>
    <mergeCell ref="B238:B243"/>
    <mergeCell ref="B244:B249"/>
    <mergeCell ref="B250:B255"/>
    <mergeCell ref="B256:B261"/>
    <mergeCell ref="B202:B207"/>
    <mergeCell ref="B208:B213"/>
    <mergeCell ref="B214:B219"/>
    <mergeCell ref="B220:B225"/>
    <mergeCell ref="B226:B231"/>
    <mergeCell ref="B262:B267"/>
    <mergeCell ref="B232:B237"/>
    <mergeCell ref="A232:A267"/>
    <mergeCell ref="B268:B273"/>
    <mergeCell ref="B274:B279"/>
    <mergeCell ref="A268:A291"/>
    <mergeCell ref="B280:B285"/>
    <mergeCell ref="B286:B291"/>
    <mergeCell ref="B64:B69"/>
    <mergeCell ref="B70:B75"/>
    <mergeCell ref="B76:B81"/>
    <mergeCell ref="B82:B87"/>
    <mergeCell ref="B88:B93"/>
    <mergeCell ref="B94:B99"/>
    <mergeCell ref="B100:B105"/>
    <mergeCell ref="B106:B111"/>
    <mergeCell ref="B112:B117"/>
    <mergeCell ref="B118:B123"/>
    <mergeCell ref="B124:B129"/>
    <mergeCell ref="B130:B135"/>
    <mergeCell ref="B160:B165"/>
    <mergeCell ref="B154:B159"/>
    <mergeCell ref="B184:B189"/>
    <mergeCell ref="B190:B195"/>
    <mergeCell ref="B196:B201"/>
    <mergeCell ref="B364:B369"/>
    <mergeCell ref="B370:B375"/>
    <mergeCell ref="B376:B381"/>
    <mergeCell ref="B310:B315"/>
    <mergeCell ref="B316:B321"/>
    <mergeCell ref="B322:B327"/>
    <mergeCell ref="B328:B333"/>
    <mergeCell ref="B166:B171"/>
    <mergeCell ref="C166:C171"/>
    <mergeCell ref="D166:D171"/>
    <mergeCell ref="E166:E171"/>
    <mergeCell ref="B172:B177"/>
    <mergeCell ref="C172:C177"/>
    <mergeCell ref="D172:D177"/>
    <mergeCell ref="E172:E177"/>
    <mergeCell ref="B178:B183"/>
    <mergeCell ref="C178:C183"/>
    <mergeCell ref="D178:D183"/>
    <mergeCell ref="E178:E183"/>
    <mergeCell ref="B358:B363"/>
    <mergeCell ref="C358:C363"/>
    <mergeCell ref="D358:D363"/>
    <mergeCell ref="E358:E363"/>
    <mergeCell ref="C196:C201"/>
    <mergeCell ref="D196:D201"/>
    <mergeCell ref="E196:E201"/>
    <mergeCell ref="C202:C207"/>
    <mergeCell ref="D202:D207"/>
    <mergeCell ref="E202:E207"/>
    <mergeCell ref="C184:C189"/>
    <mergeCell ref="D184:D189"/>
    <mergeCell ref="E184:E189"/>
    <mergeCell ref="BK166:BK167"/>
    <mergeCell ref="BL166:BL171"/>
    <mergeCell ref="BM166:BM167"/>
    <mergeCell ref="BN166:BN171"/>
    <mergeCell ref="BO166:BO167"/>
    <mergeCell ref="BP166:BP171"/>
    <mergeCell ref="BQ166:BQ171"/>
    <mergeCell ref="BR166:BR171"/>
    <mergeCell ref="BK168:BK169"/>
    <mergeCell ref="BM168:BM169"/>
    <mergeCell ref="BO168:BO169"/>
    <mergeCell ref="BK170:BK171"/>
    <mergeCell ref="AW172:AW173"/>
    <mergeCell ref="AX172:AX177"/>
    <mergeCell ref="AY172:AY177"/>
    <mergeCell ref="AZ172:AZ177"/>
    <mergeCell ref="BC172:BC173"/>
    <mergeCell ref="BD172:BD177"/>
    <mergeCell ref="BE172:BE173"/>
    <mergeCell ref="BF172:BF177"/>
    <mergeCell ref="BG172:BG173"/>
    <mergeCell ref="BH172:BH177"/>
    <mergeCell ref="AW174:AW175"/>
    <mergeCell ref="BC174:BC175"/>
    <mergeCell ref="BE174:BE175"/>
    <mergeCell ref="BG174:BG175"/>
    <mergeCell ref="AW176:AW177"/>
    <mergeCell ref="BC176:BC177"/>
    <mergeCell ref="BE176:BE177"/>
    <mergeCell ref="BG176:BG177"/>
    <mergeCell ref="AW166:AW167"/>
    <mergeCell ref="AX166:AX171"/>
    <mergeCell ref="BF358:BF363"/>
    <mergeCell ref="BG358:BG359"/>
    <mergeCell ref="BH358:BH363"/>
    <mergeCell ref="AV360:AV361"/>
    <mergeCell ref="AW360:AW361"/>
    <mergeCell ref="BC360:BC361"/>
    <mergeCell ref="BE360:BE361"/>
    <mergeCell ref="BG360:BG361"/>
    <mergeCell ref="AV362:AV363"/>
    <mergeCell ref="AW362:AW363"/>
    <mergeCell ref="BC362:BC363"/>
    <mergeCell ref="BE362:BE363"/>
    <mergeCell ref="BG362:BG363"/>
    <mergeCell ref="A292:A363"/>
    <mergeCell ref="B292:B297"/>
    <mergeCell ref="B334:B339"/>
    <mergeCell ref="B340:B345"/>
    <mergeCell ref="B346:B351"/>
    <mergeCell ref="B352:B357"/>
    <mergeCell ref="C304:C309"/>
    <mergeCell ref="D304:D309"/>
    <mergeCell ref="E304:E309"/>
    <mergeCell ref="C310:C315"/>
    <mergeCell ref="D310:D315"/>
    <mergeCell ref="E310:E315"/>
    <mergeCell ref="C292:C297"/>
    <mergeCell ref="D292:D297"/>
    <mergeCell ref="E292:E297"/>
    <mergeCell ref="C298:C303"/>
    <mergeCell ref="AW298:AW299"/>
    <mergeCell ref="AX298:AX303"/>
    <mergeCell ref="AY298:AY303"/>
    <mergeCell ref="BB10:BB15"/>
    <mergeCell ref="BB16:BB21"/>
    <mergeCell ref="BB22:BB27"/>
    <mergeCell ref="BB28:BB33"/>
    <mergeCell ref="BB34:BB39"/>
    <mergeCell ref="BB40:BB45"/>
    <mergeCell ref="BB46:BB51"/>
    <mergeCell ref="BB52:BB57"/>
    <mergeCell ref="BB58:BB63"/>
    <mergeCell ref="BB64:BB69"/>
    <mergeCell ref="BB70:BB75"/>
    <mergeCell ref="BB76:BB81"/>
    <mergeCell ref="BB82:BB87"/>
    <mergeCell ref="BB88:BB93"/>
    <mergeCell ref="BB94:BB99"/>
    <mergeCell ref="BB100:BB105"/>
    <mergeCell ref="BB106:BB111"/>
    <mergeCell ref="BB112:BB117"/>
    <mergeCell ref="BB118:BB123"/>
    <mergeCell ref="BB124:BB129"/>
    <mergeCell ref="BB130:BB135"/>
    <mergeCell ref="BB136:BB141"/>
    <mergeCell ref="BB142:BB147"/>
    <mergeCell ref="BB148:BB153"/>
    <mergeCell ref="BB154:BB159"/>
    <mergeCell ref="BB160:BB165"/>
    <mergeCell ref="BB166:BB171"/>
    <mergeCell ref="BB172:BB177"/>
    <mergeCell ref="BB178:BB183"/>
    <mergeCell ref="BB184:BB189"/>
    <mergeCell ref="BB190:BB195"/>
    <mergeCell ref="BB196:BB201"/>
    <mergeCell ref="BB202:BB207"/>
    <mergeCell ref="BB208:BB213"/>
    <mergeCell ref="BB214:BB219"/>
    <mergeCell ref="BB220:BB225"/>
    <mergeCell ref="BB226:BB231"/>
    <mergeCell ref="BB232:BB237"/>
    <mergeCell ref="BB238:BB243"/>
    <mergeCell ref="BB244:BB249"/>
    <mergeCell ref="BB250:BB255"/>
    <mergeCell ref="BB256:BB261"/>
    <mergeCell ref="BB262:BB267"/>
    <mergeCell ref="BB268:BB273"/>
    <mergeCell ref="BB274:BB279"/>
    <mergeCell ref="BB280:BB285"/>
    <mergeCell ref="BB286:BB291"/>
    <mergeCell ref="BB292:BB297"/>
    <mergeCell ref="BB298:BB303"/>
    <mergeCell ref="BB304:BB309"/>
    <mergeCell ref="BB310:BB315"/>
    <mergeCell ref="BB316:BB321"/>
    <mergeCell ref="BB322:BB327"/>
    <mergeCell ref="BB328:BB333"/>
    <mergeCell ref="BB334:BB339"/>
    <mergeCell ref="BB340:BB345"/>
    <mergeCell ref="BB346:BB351"/>
    <mergeCell ref="BB352:BB357"/>
    <mergeCell ref="BB358:BB363"/>
    <mergeCell ref="BB364:BB369"/>
    <mergeCell ref="BB370:BB375"/>
    <mergeCell ref="BB376:BB381"/>
    <mergeCell ref="BB382:BB387"/>
    <mergeCell ref="BB388:BB393"/>
    <mergeCell ref="BB394:BB399"/>
    <mergeCell ref="BB400:BB405"/>
    <mergeCell ref="BB406:BB411"/>
    <mergeCell ref="BB412:BB417"/>
    <mergeCell ref="BB418:BB423"/>
    <mergeCell ref="BB424:BB429"/>
    <mergeCell ref="BT4:BT9"/>
    <mergeCell ref="BT10:BT15"/>
    <mergeCell ref="BT16:BT21"/>
    <mergeCell ref="BT22:BT27"/>
    <mergeCell ref="BT28:BT33"/>
    <mergeCell ref="BT34:BT39"/>
    <mergeCell ref="BT40:BT45"/>
    <mergeCell ref="BT46:BT51"/>
    <mergeCell ref="BT52:BT57"/>
    <mergeCell ref="BT58:BT63"/>
    <mergeCell ref="BT64:BT69"/>
    <mergeCell ref="BT70:BT75"/>
    <mergeCell ref="BT76:BT81"/>
    <mergeCell ref="BT82:BT87"/>
    <mergeCell ref="BT88:BT93"/>
    <mergeCell ref="BT94:BT99"/>
    <mergeCell ref="BT100:BT105"/>
    <mergeCell ref="BT106:BT111"/>
    <mergeCell ref="BT112:BT117"/>
    <mergeCell ref="BT118:BT123"/>
    <mergeCell ref="BT124:BT129"/>
    <mergeCell ref="BT130:BT135"/>
    <mergeCell ref="BT136:BT141"/>
    <mergeCell ref="BT142:BT147"/>
    <mergeCell ref="BT148:BT153"/>
    <mergeCell ref="BT154:BT159"/>
    <mergeCell ref="BT160:BT165"/>
    <mergeCell ref="BT166:BT171"/>
    <mergeCell ref="BT172:BT177"/>
    <mergeCell ref="BT178:BT183"/>
    <mergeCell ref="BT352:BT357"/>
    <mergeCell ref="BT358:BT363"/>
    <mergeCell ref="BT364:BT369"/>
    <mergeCell ref="BT370:BT375"/>
    <mergeCell ref="BT376:BT381"/>
    <mergeCell ref="BT382:BT387"/>
    <mergeCell ref="BT184:BT189"/>
    <mergeCell ref="BT190:BT195"/>
    <mergeCell ref="BT196:BT201"/>
    <mergeCell ref="BT202:BT207"/>
    <mergeCell ref="BT208:BT213"/>
    <mergeCell ref="BT214:BT219"/>
    <mergeCell ref="BT220:BT225"/>
    <mergeCell ref="BT226:BT231"/>
    <mergeCell ref="BT232:BT237"/>
    <mergeCell ref="BT238:BT243"/>
    <mergeCell ref="BT244:BT249"/>
    <mergeCell ref="BT250:BT255"/>
    <mergeCell ref="BT256:BT261"/>
    <mergeCell ref="BT262:BT267"/>
    <mergeCell ref="BT268:BT273"/>
    <mergeCell ref="BT274:BT279"/>
    <mergeCell ref="BT280:BT285"/>
    <mergeCell ref="BP571:BT576"/>
    <mergeCell ref="BP591:BT596"/>
    <mergeCell ref="BP602:BT607"/>
    <mergeCell ref="BP613:BT618"/>
    <mergeCell ref="BT388:BT393"/>
    <mergeCell ref="BT394:BT399"/>
    <mergeCell ref="BT400:BT405"/>
    <mergeCell ref="BT406:BT411"/>
    <mergeCell ref="BT412:BT417"/>
    <mergeCell ref="BT418:BT423"/>
    <mergeCell ref="BT424:BT429"/>
    <mergeCell ref="AV1:BT1"/>
    <mergeCell ref="BO2:BT2"/>
    <mergeCell ref="BO503:BT503"/>
    <mergeCell ref="BP508:BT513"/>
    <mergeCell ref="BP517:BT522"/>
    <mergeCell ref="BP526:BT531"/>
    <mergeCell ref="BP535:BT540"/>
    <mergeCell ref="BP544:BT549"/>
    <mergeCell ref="BP553:BT558"/>
    <mergeCell ref="BP562:BT567"/>
    <mergeCell ref="BT286:BT291"/>
    <mergeCell ref="BT292:BT297"/>
    <mergeCell ref="BT298:BT303"/>
    <mergeCell ref="BT304:BT309"/>
    <mergeCell ref="BT310:BT315"/>
    <mergeCell ref="BT316:BT321"/>
    <mergeCell ref="BT322:BT327"/>
    <mergeCell ref="BT328:BT333"/>
    <mergeCell ref="BT334:BT339"/>
    <mergeCell ref="BT340:BT345"/>
    <mergeCell ref="BT346:BT351"/>
    <mergeCell ref="B430:B435"/>
    <mergeCell ref="C430:C435"/>
    <mergeCell ref="D430:D435"/>
    <mergeCell ref="E430:E435"/>
    <mergeCell ref="AV430:AV431"/>
    <mergeCell ref="AW430:AW431"/>
    <mergeCell ref="AX430:AX435"/>
    <mergeCell ref="AY430:AY435"/>
    <mergeCell ref="AZ430:AZ435"/>
    <mergeCell ref="BA430:BA435"/>
    <mergeCell ref="BB430:BB435"/>
    <mergeCell ref="BC430:BC431"/>
    <mergeCell ref="BD430:BD435"/>
    <mergeCell ref="BE430:BE431"/>
    <mergeCell ref="BF430:BF435"/>
    <mergeCell ref="BG430:BG431"/>
    <mergeCell ref="BH430:BH435"/>
    <mergeCell ref="BI430:BI431"/>
    <mergeCell ref="BJ430:BJ435"/>
    <mergeCell ref="BK430:BK431"/>
    <mergeCell ref="BL430:BL435"/>
    <mergeCell ref="BM430:BM431"/>
    <mergeCell ref="BN430:BN435"/>
    <mergeCell ref="BO430:BO431"/>
    <mergeCell ref="BP430:BP435"/>
    <mergeCell ref="BQ430:BQ435"/>
    <mergeCell ref="BR430:BR435"/>
    <mergeCell ref="BS430:BS435"/>
    <mergeCell ref="BT430:BT435"/>
    <mergeCell ref="BU430:BU431"/>
    <mergeCell ref="BV430:BV435"/>
    <mergeCell ref="BW430:BW431"/>
    <mergeCell ref="BX430:BX435"/>
    <mergeCell ref="AV432:AV433"/>
    <mergeCell ref="AW432:AW433"/>
    <mergeCell ref="BC432:BC433"/>
    <mergeCell ref="BE432:BE433"/>
    <mergeCell ref="BG432:BG433"/>
    <mergeCell ref="BI432:BI433"/>
    <mergeCell ref="BK432:BK433"/>
    <mergeCell ref="BM432:BM433"/>
    <mergeCell ref="BO432:BO433"/>
    <mergeCell ref="BU432:BU433"/>
    <mergeCell ref="BW432:BW433"/>
    <mergeCell ref="AV434:AV435"/>
    <mergeCell ref="AW434:AW435"/>
    <mergeCell ref="BC434:BC435"/>
    <mergeCell ref="BE434:BE435"/>
    <mergeCell ref="BG434:BG435"/>
    <mergeCell ref="BI434:BI435"/>
    <mergeCell ref="BK434:BK435"/>
    <mergeCell ref="BM434:BM435"/>
    <mergeCell ref="BO434:BO435"/>
    <mergeCell ref="BU434:BU435"/>
    <mergeCell ref="BW434:BW435"/>
    <mergeCell ref="B436:B441"/>
    <mergeCell ref="C436:C441"/>
    <mergeCell ref="D436:D441"/>
    <mergeCell ref="E436:E441"/>
    <mergeCell ref="AV436:AV437"/>
    <mergeCell ref="AW436:AW437"/>
    <mergeCell ref="AX436:AX441"/>
    <mergeCell ref="AY436:AY441"/>
    <mergeCell ref="AZ436:AZ441"/>
    <mergeCell ref="BA436:BA441"/>
    <mergeCell ref="BB436:BB441"/>
    <mergeCell ref="BC436:BC437"/>
    <mergeCell ref="BD436:BD441"/>
    <mergeCell ref="BE436:BE437"/>
    <mergeCell ref="BF436:BF441"/>
    <mergeCell ref="BG436:BG437"/>
    <mergeCell ref="BH436:BH441"/>
    <mergeCell ref="BI436:BI437"/>
    <mergeCell ref="BJ436:BJ441"/>
    <mergeCell ref="BK436:BK437"/>
    <mergeCell ref="BL436:BL441"/>
    <mergeCell ref="BM436:BM437"/>
    <mergeCell ref="BN436:BN441"/>
    <mergeCell ref="BO436:BO437"/>
    <mergeCell ref="BP436:BP441"/>
    <mergeCell ref="BQ436:BQ441"/>
    <mergeCell ref="BS436:BS441"/>
    <mergeCell ref="BT436:BT441"/>
    <mergeCell ref="BU436:BU437"/>
    <mergeCell ref="BV436:BV441"/>
    <mergeCell ref="BW436:BW437"/>
    <mergeCell ref="BX436:BX441"/>
    <mergeCell ref="AV438:AV439"/>
    <mergeCell ref="AW438:AW439"/>
    <mergeCell ref="BC438:BC439"/>
    <mergeCell ref="BE438:BE439"/>
    <mergeCell ref="BG438:BG439"/>
    <mergeCell ref="BI438:BI439"/>
    <mergeCell ref="BK438:BK439"/>
    <mergeCell ref="BM438:BM439"/>
    <mergeCell ref="BO438:BO439"/>
    <mergeCell ref="BU438:BU439"/>
    <mergeCell ref="BW438:BW439"/>
    <mergeCell ref="AV440:AV441"/>
    <mergeCell ref="AW440:AW441"/>
    <mergeCell ref="BC440:BC441"/>
    <mergeCell ref="BE440:BE441"/>
    <mergeCell ref="BG440:BG441"/>
    <mergeCell ref="BI440:BI441"/>
    <mergeCell ref="BK440:BK441"/>
    <mergeCell ref="BM440:BM441"/>
    <mergeCell ref="BO440:BO441"/>
    <mergeCell ref="BU440:BU441"/>
    <mergeCell ref="BW440:BW441"/>
    <mergeCell ref="B442:B447"/>
    <mergeCell ref="C442:C447"/>
    <mergeCell ref="D442:D447"/>
    <mergeCell ref="E442:E447"/>
    <mergeCell ref="AV442:AV443"/>
    <mergeCell ref="AW442:AW443"/>
    <mergeCell ref="AX442:AX447"/>
    <mergeCell ref="AY442:AY447"/>
    <mergeCell ref="AZ442:AZ447"/>
    <mergeCell ref="BA442:BA447"/>
    <mergeCell ref="BB442:BB447"/>
    <mergeCell ref="BC442:BC443"/>
    <mergeCell ref="BD442:BD447"/>
    <mergeCell ref="BE442:BE443"/>
    <mergeCell ref="BF442:BF447"/>
    <mergeCell ref="BG442:BG443"/>
    <mergeCell ref="BH442:BH447"/>
    <mergeCell ref="BI442:BI443"/>
    <mergeCell ref="BJ442:BJ447"/>
    <mergeCell ref="BK442:BK443"/>
    <mergeCell ref="BL442:BL447"/>
    <mergeCell ref="BM442:BM443"/>
    <mergeCell ref="BN442:BN447"/>
    <mergeCell ref="BO442:BO443"/>
    <mergeCell ref="BP442:BP447"/>
    <mergeCell ref="BQ442:BQ447"/>
    <mergeCell ref="BR442:BR447"/>
    <mergeCell ref="BS442:BS447"/>
    <mergeCell ref="BT442:BT447"/>
    <mergeCell ref="BU442:BU443"/>
    <mergeCell ref="BV442:BV447"/>
    <mergeCell ref="BW442:BW443"/>
    <mergeCell ref="BX442:BX447"/>
    <mergeCell ref="AV444:AV445"/>
    <mergeCell ref="AW444:AW445"/>
    <mergeCell ref="BC444:BC445"/>
    <mergeCell ref="BE444:BE445"/>
    <mergeCell ref="BG444:BG445"/>
    <mergeCell ref="BI444:BI445"/>
    <mergeCell ref="BK444:BK445"/>
    <mergeCell ref="BM444:BM445"/>
    <mergeCell ref="BO444:BO445"/>
    <mergeCell ref="BU444:BU445"/>
    <mergeCell ref="BW444:BW445"/>
    <mergeCell ref="AV446:AV447"/>
    <mergeCell ref="AW446:AW447"/>
    <mergeCell ref="BC446:BC447"/>
    <mergeCell ref="BE446:BE447"/>
    <mergeCell ref="BG446:BG447"/>
    <mergeCell ref="BI446:BI447"/>
    <mergeCell ref="BK446:BK447"/>
    <mergeCell ref="BM446:BM447"/>
    <mergeCell ref="BO446:BO447"/>
    <mergeCell ref="BU446:BU447"/>
    <mergeCell ref="BW446:BW447"/>
    <mergeCell ref="B448:B453"/>
    <mergeCell ref="C448:C453"/>
    <mergeCell ref="D448:D453"/>
    <mergeCell ref="E448:E453"/>
    <mergeCell ref="AV448:AV449"/>
    <mergeCell ref="AW448:AW449"/>
    <mergeCell ref="AX448:AX453"/>
    <mergeCell ref="AY448:AY453"/>
    <mergeCell ref="AZ448:AZ453"/>
    <mergeCell ref="BA448:BA453"/>
    <mergeCell ref="BB448:BB453"/>
    <mergeCell ref="BC448:BC449"/>
    <mergeCell ref="BD448:BD453"/>
    <mergeCell ref="BE448:BE449"/>
    <mergeCell ref="BF448:BF453"/>
    <mergeCell ref="BG448:BG449"/>
    <mergeCell ref="BH448:BH453"/>
    <mergeCell ref="BI448:BI449"/>
    <mergeCell ref="BJ448:BJ453"/>
    <mergeCell ref="BK448:BK449"/>
    <mergeCell ref="BL448:BL453"/>
    <mergeCell ref="BM448:BM449"/>
    <mergeCell ref="BN448:BN453"/>
    <mergeCell ref="BO448:BO449"/>
    <mergeCell ref="BP448:BP453"/>
    <mergeCell ref="BQ448:BQ453"/>
    <mergeCell ref="BR448:BR453"/>
    <mergeCell ref="BS448:BS453"/>
    <mergeCell ref="BT448:BT453"/>
    <mergeCell ref="BU448:BU449"/>
    <mergeCell ref="BV448:BV453"/>
    <mergeCell ref="BW448:BW449"/>
    <mergeCell ref="BX448:BX453"/>
    <mergeCell ref="AV450:AV451"/>
    <mergeCell ref="AW450:AW451"/>
    <mergeCell ref="BC450:BC451"/>
    <mergeCell ref="BE450:BE451"/>
    <mergeCell ref="BG450:BG451"/>
    <mergeCell ref="BI450:BI451"/>
    <mergeCell ref="BK450:BK451"/>
    <mergeCell ref="BM450:BM451"/>
    <mergeCell ref="BO450:BO451"/>
    <mergeCell ref="BU450:BU451"/>
    <mergeCell ref="BW450:BW451"/>
    <mergeCell ref="AV452:AV453"/>
    <mergeCell ref="AW452:AW453"/>
    <mergeCell ref="BC452:BC453"/>
    <mergeCell ref="BE452:BE453"/>
    <mergeCell ref="BG452:BG453"/>
    <mergeCell ref="BI452:BI453"/>
    <mergeCell ref="BK452:BK453"/>
    <mergeCell ref="BM452:BM453"/>
    <mergeCell ref="BO452:BO453"/>
    <mergeCell ref="BU452:BU453"/>
    <mergeCell ref="BW452:BW453"/>
    <mergeCell ref="B454:B459"/>
    <mergeCell ref="C454:C459"/>
    <mergeCell ref="D454:D459"/>
    <mergeCell ref="E454:E459"/>
    <mergeCell ref="AV454:AV455"/>
    <mergeCell ref="AW454:AW455"/>
    <mergeCell ref="AX454:AX459"/>
    <mergeCell ref="AY454:AY459"/>
    <mergeCell ref="AZ454:AZ459"/>
    <mergeCell ref="BA454:BA459"/>
    <mergeCell ref="BB454:BB459"/>
    <mergeCell ref="BC454:BC455"/>
    <mergeCell ref="BD454:BD459"/>
    <mergeCell ref="BE454:BE455"/>
    <mergeCell ref="BF454:BF459"/>
    <mergeCell ref="BG454:BG455"/>
    <mergeCell ref="BH454:BH459"/>
    <mergeCell ref="BI454:BI455"/>
    <mergeCell ref="BJ454:BJ459"/>
    <mergeCell ref="BK454:BK455"/>
    <mergeCell ref="BL454:BL459"/>
    <mergeCell ref="BM454:BM455"/>
    <mergeCell ref="BN454:BN459"/>
    <mergeCell ref="BO454:BO455"/>
    <mergeCell ref="BP454:BP459"/>
    <mergeCell ref="BQ454:BQ459"/>
    <mergeCell ref="BR454:BR459"/>
    <mergeCell ref="BS454:BS459"/>
    <mergeCell ref="BT454:BT459"/>
    <mergeCell ref="BU454:BU455"/>
    <mergeCell ref="BV454:BV459"/>
    <mergeCell ref="BW454:BW455"/>
    <mergeCell ref="BX454:BX459"/>
    <mergeCell ref="AV456:AV457"/>
    <mergeCell ref="AW456:AW457"/>
    <mergeCell ref="BC456:BC457"/>
    <mergeCell ref="BE456:BE457"/>
    <mergeCell ref="BG456:BG457"/>
    <mergeCell ref="BI456:BI457"/>
    <mergeCell ref="BK456:BK457"/>
    <mergeCell ref="BM456:BM457"/>
    <mergeCell ref="BO456:BO457"/>
    <mergeCell ref="BU456:BU457"/>
    <mergeCell ref="BW456:BW457"/>
    <mergeCell ref="AV458:AV459"/>
    <mergeCell ref="AW458:AW459"/>
    <mergeCell ref="BC458:BC459"/>
    <mergeCell ref="BE458:BE459"/>
    <mergeCell ref="BG458:BG459"/>
    <mergeCell ref="BI458:BI459"/>
    <mergeCell ref="BK458:BK459"/>
    <mergeCell ref="BM458:BM459"/>
    <mergeCell ref="BO458:BO459"/>
    <mergeCell ref="BU458:BU459"/>
    <mergeCell ref="BW458:BW459"/>
    <mergeCell ref="B460:B465"/>
    <mergeCell ref="C460:C465"/>
    <mergeCell ref="D460:D465"/>
    <mergeCell ref="E460:E465"/>
    <mergeCell ref="AV460:AV461"/>
    <mergeCell ref="AW460:AW461"/>
    <mergeCell ref="AX460:AX465"/>
    <mergeCell ref="AY460:AY465"/>
    <mergeCell ref="AZ460:AZ465"/>
    <mergeCell ref="BA460:BA465"/>
    <mergeCell ref="BB460:BB465"/>
    <mergeCell ref="BC460:BC461"/>
    <mergeCell ref="BD460:BD465"/>
    <mergeCell ref="BE460:BE461"/>
    <mergeCell ref="BF460:BF465"/>
    <mergeCell ref="BG460:BG461"/>
    <mergeCell ref="BH460:BH465"/>
    <mergeCell ref="BI460:BI461"/>
    <mergeCell ref="BJ460:BJ465"/>
    <mergeCell ref="BK460:BK461"/>
    <mergeCell ref="BL460:BL465"/>
    <mergeCell ref="BM460:BM461"/>
    <mergeCell ref="BN460:BN465"/>
    <mergeCell ref="BO460:BO461"/>
    <mergeCell ref="BP460:BP465"/>
    <mergeCell ref="BQ460:BQ465"/>
    <mergeCell ref="BR460:BR465"/>
    <mergeCell ref="BS460:BS465"/>
    <mergeCell ref="BT460:BT465"/>
    <mergeCell ref="BU460:BU461"/>
    <mergeCell ref="BV460:BV465"/>
    <mergeCell ref="BW460:BW461"/>
    <mergeCell ref="BX460:BX465"/>
    <mergeCell ref="AV462:AV463"/>
    <mergeCell ref="AW462:AW463"/>
    <mergeCell ref="BC462:BC463"/>
    <mergeCell ref="BE462:BE463"/>
    <mergeCell ref="BG462:BG463"/>
    <mergeCell ref="BI462:BI463"/>
    <mergeCell ref="BK462:BK463"/>
    <mergeCell ref="BM462:BM463"/>
    <mergeCell ref="BO462:BO463"/>
    <mergeCell ref="BU462:BU463"/>
    <mergeCell ref="BW462:BW463"/>
    <mergeCell ref="AV464:AV465"/>
    <mergeCell ref="AW464:AW465"/>
    <mergeCell ref="BC464:BC465"/>
    <mergeCell ref="BE464:BE465"/>
    <mergeCell ref="BG464:BG465"/>
    <mergeCell ref="BI464:BI465"/>
    <mergeCell ref="BK464:BK465"/>
    <mergeCell ref="BM464:BM465"/>
    <mergeCell ref="BO464:BO465"/>
    <mergeCell ref="BU464:BU465"/>
    <mergeCell ref="BW464:BW465"/>
    <mergeCell ref="B466:B471"/>
    <mergeCell ref="C466:C471"/>
    <mergeCell ref="D466:D471"/>
    <mergeCell ref="E466:E471"/>
    <mergeCell ref="AV466:AV467"/>
    <mergeCell ref="AW466:AW467"/>
    <mergeCell ref="AX466:AX471"/>
    <mergeCell ref="AY466:AY471"/>
    <mergeCell ref="AZ466:AZ471"/>
    <mergeCell ref="BA466:BA471"/>
    <mergeCell ref="BB466:BB471"/>
    <mergeCell ref="BC466:BC467"/>
    <mergeCell ref="BD466:BD471"/>
    <mergeCell ref="BE466:BE467"/>
    <mergeCell ref="BF466:BF471"/>
    <mergeCell ref="BG466:BG467"/>
    <mergeCell ref="BH466:BH471"/>
    <mergeCell ref="BI466:BI467"/>
    <mergeCell ref="BJ466:BJ471"/>
    <mergeCell ref="BK466:BK467"/>
    <mergeCell ref="BL466:BL471"/>
    <mergeCell ref="BM466:BM467"/>
    <mergeCell ref="BN466:BN471"/>
    <mergeCell ref="BO466:BO467"/>
    <mergeCell ref="BP466:BP471"/>
    <mergeCell ref="BQ466:BQ471"/>
    <mergeCell ref="BR466:BR471"/>
    <mergeCell ref="BS466:BS471"/>
    <mergeCell ref="BT466:BT471"/>
    <mergeCell ref="BU466:BU467"/>
    <mergeCell ref="BV466:BV471"/>
    <mergeCell ref="BW466:BW467"/>
    <mergeCell ref="BX466:BX471"/>
    <mergeCell ref="AV468:AV469"/>
    <mergeCell ref="AW468:AW469"/>
    <mergeCell ref="BC468:BC469"/>
    <mergeCell ref="BE468:BE469"/>
    <mergeCell ref="BG468:BG469"/>
    <mergeCell ref="BI468:BI469"/>
    <mergeCell ref="BK468:BK469"/>
    <mergeCell ref="BM468:BM469"/>
    <mergeCell ref="BO468:BO469"/>
    <mergeCell ref="BU468:BU469"/>
    <mergeCell ref="BW468:BW469"/>
    <mergeCell ref="AV470:AV471"/>
    <mergeCell ref="AW470:AW471"/>
    <mergeCell ref="BC470:BC471"/>
    <mergeCell ref="BE470:BE471"/>
    <mergeCell ref="BG470:BG471"/>
    <mergeCell ref="BI470:BI471"/>
    <mergeCell ref="BK470:BK471"/>
    <mergeCell ref="BM470:BM471"/>
    <mergeCell ref="BO470:BO471"/>
    <mergeCell ref="BU470:BU471"/>
    <mergeCell ref="BW470:BW471"/>
    <mergeCell ref="B472:B477"/>
    <mergeCell ref="C472:C477"/>
    <mergeCell ref="D472:D477"/>
    <mergeCell ref="E472:E477"/>
    <mergeCell ref="AV472:AV473"/>
    <mergeCell ref="AW472:AW473"/>
    <mergeCell ref="AX472:AX477"/>
    <mergeCell ref="AY472:AY477"/>
    <mergeCell ref="AZ472:AZ477"/>
    <mergeCell ref="BA472:BA477"/>
    <mergeCell ref="BB472:BB477"/>
    <mergeCell ref="BC472:BC473"/>
    <mergeCell ref="BD472:BD477"/>
    <mergeCell ref="BE472:BE473"/>
    <mergeCell ref="BF472:BF477"/>
    <mergeCell ref="BG472:BG473"/>
    <mergeCell ref="BH472:BH477"/>
    <mergeCell ref="BI472:BI473"/>
    <mergeCell ref="BJ472:BJ477"/>
    <mergeCell ref="BK472:BK473"/>
    <mergeCell ref="BL472:BL477"/>
    <mergeCell ref="BM472:BM473"/>
    <mergeCell ref="BN472:BN477"/>
    <mergeCell ref="BO472:BO473"/>
    <mergeCell ref="BP472:BP477"/>
    <mergeCell ref="BQ472:BQ477"/>
    <mergeCell ref="BR472:BR477"/>
    <mergeCell ref="BS472:BS477"/>
    <mergeCell ref="BT472:BT477"/>
    <mergeCell ref="BU472:BU473"/>
    <mergeCell ref="BV472:BV477"/>
    <mergeCell ref="BW472:BW473"/>
    <mergeCell ref="BX472:BX477"/>
    <mergeCell ref="AV474:AV475"/>
    <mergeCell ref="AW474:AW475"/>
    <mergeCell ref="BC474:BC475"/>
    <mergeCell ref="BE474:BE475"/>
    <mergeCell ref="BG474:BG475"/>
    <mergeCell ref="BI474:BI475"/>
    <mergeCell ref="BK474:BK475"/>
    <mergeCell ref="BM474:BM475"/>
    <mergeCell ref="BO474:BO475"/>
    <mergeCell ref="BU474:BU475"/>
    <mergeCell ref="BW474:BW475"/>
    <mergeCell ref="AV476:AV477"/>
    <mergeCell ref="AW476:AW477"/>
    <mergeCell ref="BC476:BC477"/>
    <mergeCell ref="BE476:BE477"/>
    <mergeCell ref="BG476:BG477"/>
    <mergeCell ref="BI476:BI477"/>
    <mergeCell ref="BK476:BK477"/>
    <mergeCell ref="BM476:BM477"/>
    <mergeCell ref="BO476:BO477"/>
    <mergeCell ref="BU476:BU477"/>
    <mergeCell ref="BW476:BW477"/>
    <mergeCell ref="B478:B483"/>
    <mergeCell ref="C478:C483"/>
    <mergeCell ref="D478:D483"/>
    <mergeCell ref="E478:E483"/>
    <mergeCell ref="AV478:AV479"/>
    <mergeCell ref="AW478:AW479"/>
    <mergeCell ref="AX478:AX483"/>
    <mergeCell ref="AY478:AY483"/>
    <mergeCell ref="AZ478:AZ483"/>
    <mergeCell ref="BA478:BA483"/>
    <mergeCell ref="BB478:BB483"/>
    <mergeCell ref="BC478:BC479"/>
    <mergeCell ref="BD478:BD483"/>
    <mergeCell ref="BE478:BE479"/>
    <mergeCell ref="BF478:BF483"/>
    <mergeCell ref="BG478:BG479"/>
    <mergeCell ref="BH478:BH483"/>
    <mergeCell ref="BI478:BI479"/>
    <mergeCell ref="BJ478:BJ483"/>
    <mergeCell ref="BK478:BK479"/>
    <mergeCell ref="BL478:BL483"/>
    <mergeCell ref="BM478:BM479"/>
    <mergeCell ref="BN478:BN483"/>
    <mergeCell ref="BO478:BO479"/>
    <mergeCell ref="BP478:BP483"/>
    <mergeCell ref="BQ478:BQ483"/>
    <mergeCell ref="BR478:BR483"/>
    <mergeCell ref="BS478:BS483"/>
    <mergeCell ref="BT478:BT483"/>
    <mergeCell ref="BU478:BU479"/>
    <mergeCell ref="BV478:BV483"/>
    <mergeCell ref="BW478:BW479"/>
    <mergeCell ref="BX478:BX483"/>
    <mergeCell ref="AV480:AV481"/>
    <mergeCell ref="AW480:AW481"/>
    <mergeCell ref="BC480:BC481"/>
    <mergeCell ref="BE480:BE481"/>
    <mergeCell ref="BG480:BG481"/>
    <mergeCell ref="BI480:BI481"/>
    <mergeCell ref="BK480:BK481"/>
    <mergeCell ref="BM480:BM481"/>
    <mergeCell ref="BO480:BO481"/>
    <mergeCell ref="BU480:BU481"/>
    <mergeCell ref="BW480:BW481"/>
    <mergeCell ref="AV482:AV483"/>
    <mergeCell ref="AW482:AW483"/>
    <mergeCell ref="BC482:BC483"/>
    <mergeCell ref="BE482:BE483"/>
    <mergeCell ref="BG482:BG483"/>
    <mergeCell ref="BI482:BI483"/>
    <mergeCell ref="BK482:BK483"/>
    <mergeCell ref="BM482:BM483"/>
    <mergeCell ref="BO482:BO483"/>
    <mergeCell ref="BU482:BU483"/>
    <mergeCell ref="BW482:BW483"/>
    <mergeCell ref="B484:B489"/>
    <mergeCell ref="C484:C489"/>
    <mergeCell ref="D484:D489"/>
    <mergeCell ref="E484:E489"/>
    <mergeCell ref="AV484:AV485"/>
    <mergeCell ref="AW484:AW485"/>
    <mergeCell ref="AX484:AX489"/>
    <mergeCell ref="AY484:AY489"/>
    <mergeCell ref="AZ484:AZ489"/>
    <mergeCell ref="BA484:BA489"/>
    <mergeCell ref="BB484:BB489"/>
    <mergeCell ref="BC484:BC485"/>
    <mergeCell ref="BD484:BD489"/>
    <mergeCell ref="BE484:BE485"/>
    <mergeCell ref="BF484:BF489"/>
    <mergeCell ref="BG484:BG485"/>
    <mergeCell ref="BH484:BH489"/>
    <mergeCell ref="BI484:BI485"/>
    <mergeCell ref="BJ484:BJ489"/>
    <mergeCell ref="BK484:BK485"/>
    <mergeCell ref="BL484:BL489"/>
    <mergeCell ref="BM484:BM485"/>
    <mergeCell ref="BN484:BN489"/>
    <mergeCell ref="BO484:BO485"/>
    <mergeCell ref="BP484:BP489"/>
    <mergeCell ref="BQ484:BQ489"/>
    <mergeCell ref="BT484:BT489"/>
    <mergeCell ref="BU484:BU485"/>
    <mergeCell ref="BV484:BV489"/>
    <mergeCell ref="BW484:BW485"/>
    <mergeCell ref="BX484:BX489"/>
    <mergeCell ref="AV486:AV487"/>
    <mergeCell ref="AW486:AW487"/>
    <mergeCell ref="BC486:BC487"/>
    <mergeCell ref="BE486:BE487"/>
    <mergeCell ref="BG486:BG487"/>
    <mergeCell ref="BI486:BI487"/>
    <mergeCell ref="BK486:BK487"/>
    <mergeCell ref="BM486:BM487"/>
    <mergeCell ref="BO486:BO487"/>
    <mergeCell ref="BU486:BU487"/>
    <mergeCell ref="BW486:BW487"/>
    <mergeCell ref="AV488:AV489"/>
    <mergeCell ref="AW488:AW489"/>
    <mergeCell ref="BC488:BC489"/>
    <mergeCell ref="BE488:BE489"/>
    <mergeCell ref="BG488:BG489"/>
    <mergeCell ref="BI488:BI489"/>
    <mergeCell ref="BK488:BK489"/>
    <mergeCell ref="BM488:BM489"/>
    <mergeCell ref="BO488:BO489"/>
    <mergeCell ref="BU488:BU489"/>
    <mergeCell ref="BW488:BW489"/>
    <mergeCell ref="E490:E495"/>
    <mergeCell ref="AV490:AV491"/>
    <mergeCell ref="AW490:AW491"/>
    <mergeCell ref="AX490:AX495"/>
    <mergeCell ref="AY490:AY495"/>
    <mergeCell ref="AZ490:AZ495"/>
    <mergeCell ref="BA490:BA495"/>
    <mergeCell ref="BB490:BB495"/>
    <mergeCell ref="BC490:BC491"/>
    <mergeCell ref="BD490:BD495"/>
    <mergeCell ref="BE490:BE491"/>
    <mergeCell ref="BF490:BF495"/>
    <mergeCell ref="BG490:BG491"/>
    <mergeCell ref="BH490:BH495"/>
    <mergeCell ref="BR484:BR489"/>
    <mergeCell ref="BS484:BS489"/>
    <mergeCell ref="BI490:BI491"/>
    <mergeCell ref="BJ490:BJ495"/>
    <mergeCell ref="BK490:BK491"/>
    <mergeCell ref="BL490:BL495"/>
    <mergeCell ref="BM490:BM491"/>
    <mergeCell ref="BN490:BN495"/>
    <mergeCell ref="BO490:BO491"/>
    <mergeCell ref="BP490:BP495"/>
    <mergeCell ref="BQ490:BQ495"/>
    <mergeCell ref="BR490:BR495"/>
    <mergeCell ref="BS490:BS495"/>
    <mergeCell ref="BW490:BW491"/>
    <mergeCell ref="BX490:BX495"/>
    <mergeCell ref="AV492:AV493"/>
    <mergeCell ref="AW492:AW493"/>
    <mergeCell ref="BC492:BC493"/>
    <mergeCell ref="BE492:BE493"/>
    <mergeCell ref="BG492:BG493"/>
    <mergeCell ref="BI492:BI493"/>
    <mergeCell ref="BK492:BK493"/>
    <mergeCell ref="BM492:BM493"/>
    <mergeCell ref="BO492:BO493"/>
    <mergeCell ref="BU492:BU493"/>
    <mergeCell ref="BW492:BW493"/>
    <mergeCell ref="AV494:AV495"/>
    <mergeCell ref="AW494:AW495"/>
    <mergeCell ref="BC494:BC495"/>
    <mergeCell ref="BE494:BE495"/>
    <mergeCell ref="BG494:BG495"/>
    <mergeCell ref="BM494:BM495"/>
    <mergeCell ref="BO494:BO495"/>
    <mergeCell ref="BU494:BU495"/>
    <mergeCell ref="BW494:BW495"/>
    <mergeCell ref="BQ496:BQ501"/>
    <mergeCell ref="B490:B495"/>
    <mergeCell ref="C490:C495"/>
    <mergeCell ref="A430:A501"/>
    <mergeCell ref="BR496:BR501"/>
    <mergeCell ref="BS496:BS501"/>
    <mergeCell ref="BT496:BT501"/>
    <mergeCell ref="BU496:BU497"/>
    <mergeCell ref="BV496:BV501"/>
    <mergeCell ref="BI494:BI495"/>
    <mergeCell ref="BK494:BK495"/>
    <mergeCell ref="B496:B501"/>
    <mergeCell ref="C496:C501"/>
    <mergeCell ref="D496:D501"/>
    <mergeCell ref="E496:E501"/>
    <mergeCell ref="AV496:AV497"/>
    <mergeCell ref="AW496:AW497"/>
    <mergeCell ref="AX496:AX501"/>
    <mergeCell ref="AY496:AY501"/>
    <mergeCell ref="AZ496:AZ501"/>
    <mergeCell ref="BA496:BA501"/>
    <mergeCell ref="BB496:BB501"/>
    <mergeCell ref="BC496:BC497"/>
    <mergeCell ref="BD496:BD501"/>
    <mergeCell ref="BE496:BE497"/>
    <mergeCell ref="BF496:BF501"/>
    <mergeCell ref="BG496:BG497"/>
    <mergeCell ref="BH496:BH501"/>
    <mergeCell ref="BT490:BT495"/>
    <mergeCell ref="BU490:BU491"/>
    <mergeCell ref="BV490:BV495"/>
    <mergeCell ref="D490:D495"/>
    <mergeCell ref="BW496:BW497"/>
    <mergeCell ref="BX496:BX501"/>
    <mergeCell ref="AV498:AV499"/>
    <mergeCell ref="AW498:AW499"/>
    <mergeCell ref="BC498:BC499"/>
    <mergeCell ref="BE498:BE499"/>
    <mergeCell ref="BG498:BG499"/>
    <mergeCell ref="BI498:BI499"/>
    <mergeCell ref="BK498:BK499"/>
    <mergeCell ref="BM498:BM499"/>
    <mergeCell ref="BO498:BO499"/>
    <mergeCell ref="BU498:BU499"/>
    <mergeCell ref="BW498:BW499"/>
    <mergeCell ref="AV500:AV501"/>
    <mergeCell ref="AW500:AW501"/>
    <mergeCell ref="BC500:BC501"/>
    <mergeCell ref="BE500:BE501"/>
    <mergeCell ref="BG500:BG501"/>
    <mergeCell ref="BI500:BI501"/>
    <mergeCell ref="BK500:BK501"/>
    <mergeCell ref="BM500:BM501"/>
    <mergeCell ref="BO500:BO501"/>
    <mergeCell ref="BU500:BU501"/>
    <mergeCell ref="BW500:BW501"/>
    <mergeCell ref="BI496:BI497"/>
    <mergeCell ref="BJ496:BJ501"/>
    <mergeCell ref="BK496:BK497"/>
    <mergeCell ref="BL496:BL501"/>
    <mergeCell ref="BM496:BM497"/>
    <mergeCell ref="BN496:BN501"/>
    <mergeCell ref="BO496:BO497"/>
    <mergeCell ref="BP496:BP501"/>
  </mergeCells>
  <conditionalFormatting sqref="AX4:AZ4">
    <cfRule type="cellIs" dxfId="6529" priority="3213" stopIfTrue="1" operator="greaterThan">
      <formula>0.03</formula>
    </cfRule>
    <cfRule type="cellIs" dxfId="6528" priority="3214" stopIfTrue="1" operator="lessThan">
      <formula>-0.03</formula>
    </cfRule>
  </conditionalFormatting>
  <conditionalFormatting sqref="AX505:AZ507">
    <cfRule type="cellIs" dxfId="6527" priority="3245" stopIfTrue="1" operator="greaterThan">
      <formula>0.03</formula>
    </cfRule>
    <cfRule type="cellIs" dxfId="6526" priority="3246" stopIfTrue="1" operator="lessThan">
      <formula>-0.03</formula>
    </cfRule>
  </conditionalFormatting>
  <conditionalFormatting sqref="AW505:AW513">
    <cfRule type="cellIs" dxfId="6525" priority="2823" stopIfTrue="1" operator="greaterThan">
      <formula>0.03</formula>
    </cfRule>
    <cfRule type="cellIs" dxfId="6524" priority="2824" stopIfTrue="1" operator="lessThan">
      <formula>-0.03</formula>
    </cfRule>
  </conditionalFormatting>
  <conditionalFormatting sqref="BF508:BJ508">
    <cfRule type="cellIs" dxfId="6523" priority="2623" stopIfTrue="1" operator="greaterThan">
      <formula>0.03</formula>
    </cfRule>
    <cfRule type="cellIs" dxfId="6522" priority="2624" stopIfTrue="1" operator="lessThan">
      <formula>-0.03</formula>
    </cfRule>
  </conditionalFormatting>
  <conditionalFormatting sqref="AW4 AW6 AW8">
    <cfRule type="cellIs" dxfId="6521" priority="2815" stopIfTrue="1" operator="greaterThan">
      <formula>0.03</formula>
    </cfRule>
    <cfRule type="cellIs" dxfId="6520" priority="2816" stopIfTrue="1" operator="lessThan">
      <formula>-0.03</formula>
    </cfRule>
  </conditionalFormatting>
  <conditionalFormatting sqref="BC10 BC16 BC22 BC28 BC34 BC40 BC46 BC52 BC58 BC64 BC70 BC76 BC82 BC88 BC94 BC100 BC106 BC112 BC118 BC124 BC130 BC136 BC142 BC148 BC154 BC160 BC184 BC190 BC196 BC202 BC208 BC214 BC220 BC226 BC232 BC238 BC244 BC250 BC256 BC262 BC268 BC274 BC280 BC286 BC292 BC298 BC304 BC310 BC316 BC322 BC328 BC334 BC340 BC346 BC352 BC364 BC370 BC376 BC382 BC388 BC394 BC400 BC406 BC412 BC418 BC424 BC12 BC18 BC24 BC30 BC36 BC42 BC48 BC54 BC60 BC66 BC72 BC78 BC84 BC90 BC96 BC102 BC108 BC114 BC120 BC126 BC132 BC138 BC144 BC150 BC156 BC162 BC186 BC192 BC198 BC204 BC210 BC216 BC222 BC228 BC234 BC240 BC246 BC252 BC258 BC264 BC270 BC276 BC282 BC288 BC294 BC300 BC306 BC312 BC318 BC324 BC330 BC336 BC342 BC348 BC354 BC366 BC372 BC378 BC384 BC390 BC396 BC402 BC408 BC414 BC420 BC426 BC14 BC20 BC26 BC32 BC38 BC44 BC50 BC56 BC62 BC68 BC74 BC80 BC86 BC92 BC98 BC104 BC110 BC116 BC122 BC128 BC134 BC140 BC146 BC152 BC158 BC164 BC188 BC194 BC200 BC206 BC212 BC218 BC224 BC230 BC236 BC242 BC248 BC254 BC260 BC266 BC272 BC278 BC284 BC290 BC296 BC302 BC308 BC314 BC320 BC326 BC332 BC338 BC344 BC350 BC356 BC368 BC374 BC380 BC386 BC392 BC398 BC404 BC410 BC416 BC422 BC428">
    <cfRule type="cellIs" dxfId="6519" priority="2599" stopIfTrue="1" operator="greaterThan">
      <formula>0.03</formula>
    </cfRule>
    <cfRule type="cellIs" dxfId="6518" priority="2600" stopIfTrue="1" operator="lessThan">
      <formula>-0.03</formula>
    </cfRule>
  </conditionalFormatting>
  <conditionalFormatting sqref="BH508">
    <cfRule type="cellIs" dxfId="6517" priority="2731" stopIfTrue="1" operator="greaterThan">
      <formula>0.03</formula>
    </cfRule>
    <cfRule type="cellIs" dxfId="6516" priority="2732" stopIfTrue="1" operator="lessThan">
      <formula>-0.03</formula>
    </cfRule>
  </conditionalFormatting>
  <conditionalFormatting sqref="BF505:BJ507">
    <cfRule type="cellIs" dxfId="6515" priority="2583" stopIfTrue="1" operator="greaterThan">
      <formula>0.03</formula>
    </cfRule>
    <cfRule type="cellIs" dxfId="6514" priority="2584" stopIfTrue="1" operator="lessThan">
      <formula>-0.03</formula>
    </cfRule>
  </conditionalFormatting>
  <conditionalFormatting sqref="BH4">
    <cfRule type="cellIs" dxfId="6513" priority="2723" stopIfTrue="1" operator="greaterThan">
      <formula>0.03</formula>
    </cfRule>
    <cfRule type="cellIs" dxfId="6512" priority="2724" stopIfTrue="1" operator="lessThan">
      <formula>-0.03</formula>
    </cfRule>
  </conditionalFormatting>
  <conditionalFormatting sqref="BD4">
    <cfRule type="cellIs" dxfId="6511" priority="2705" stopIfTrue="1" operator="greaterThan">
      <formula>0.03</formula>
    </cfRule>
    <cfRule type="cellIs" dxfId="6510" priority="2706" stopIfTrue="1" operator="lessThan">
      <formula>-0.03</formula>
    </cfRule>
  </conditionalFormatting>
  <conditionalFormatting sqref="AW532:AW540">
    <cfRule type="cellIs" dxfId="6509" priority="2533" stopIfTrue="1" operator="greaterThan">
      <formula>0.03</formula>
    </cfRule>
    <cfRule type="cellIs" dxfId="6508" priority="2534" stopIfTrue="1" operator="lessThan">
      <formula>-0.03</formula>
    </cfRule>
  </conditionalFormatting>
  <conditionalFormatting sqref="AX541:AZ543">
    <cfRule type="cellIs" dxfId="6507" priority="2513" stopIfTrue="1" operator="greaterThan">
      <formula>0.03</formula>
    </cfRule>
    <cfRule type="cellIs" dxfId="6506" priority="2514" stopIfTrue="1" operator="lessThan">
      <formula>-0.03</formula>
    </cfRule>
  </conditionalFormatting>
  <conditionalFormatting sqref="BH505:BH507">
    <cfRule type="cellIs" dxfId="6505" priority="2581" stopIfTrue="1" operator="greaterThan">
      <formula>0.03</formula>
    </cfRule>
    <cfRule type="cellIs" dxfId="6504" priority="2582" stopIfTrue="1" operator="lessThan">
      <formula>-0.03</formula>
    </cfRule>
  </conditionalFormatting>
  <conditionalFormatting sqref="BD508">
    <cfRule type="cellIs" dxfId="6503" priority="2713" stopIfTrue="1" operator="greaterThan">
      <formula>0.03</formula>
    </cfRule>
    <cfRule type="cellIs" dxfId="6502" priority="2714" stopIfTrue="1" operator="lessThan">
      <formula>-0.03</formula>
    </cfRule>
  </conditionalFormatting>
  <conditionalFormatting sqref="AW514">
    <cfRule type="cellIs" dxfId="6501" priority="2425" stopIfTrue="1" operator="greaterThan">
      <formula>0.03</formula>
    </cfRule>
    <cfRule type="cellIs" dxfId="6500" priority="2426" stopIfTrue="1" operator="lessThan">
      <formula>-0.03</formula>
    </cfRule>
  </conditionalFormatting>
  <conditionalFormatting sqref="AX550:AZ552">
    <cfRule type="cellIs" dxfId="6499" priority="2491" stopIfTrue="1" operator="greaterThan">
      <formula>0.03</formula>
    </cfRule>
    <cfRule type="cellIs" dxfId="6498" priority="2492" stopIfTrue="1" operator="lessThan">
      <formula>-0.03</formula>
    </cfRule>
  </conditionalFormatting>
  <conditionalFormatting sqref="BH526">
    <cfRule type="cellIs" dxfId="6497" priority="2391" stopIfTrue="1" operator="greaterThan">
      <formula>0.03</formula>
    </cfRule>
    <cfRule type="cellIs" dxfId="6496" priority="2392" stopIfTrue="1" operator="lessThan">
      <formula>-0.03</formula>
    </cfRule>
  </conditionalFormatting>
  <conditionalFormatting sqref="BC4 BC6 BC8">
    <cfRule type="cellIs" dxfId="6495" priority="2669" stopIfTrue="1" operator="greaterThan">
      <formula>0.03</formula>
    </cfRule>
    <cfRule type="cellIs" dxfId="6494" priority="2670" stopIfTrue="1" operator="lessThan">
      <formula>-0.03</formula>
    </cfRule>
  </conditionalFormatting>
  <conditionalFormatting sqref="BG4 BG6 BG8">
    <cfRule type="cellIs" dxfId="6493" priority="2651" stopIfTrue="1" operator="greaterThan">
      <formula>0.03</formula>
    </cfRule>
    <cfRule type="cellIs" dxfId="6492" priority="2652" stopIfTrue="1" operator="lessThan">
      <formula>-0.03</formula>
    </cfRule>
  </conditionalFormatting>
  <conditionalFormatting sqref="BD10 BD16 BD22 BD28 BD34 BD40 BD46 BD52 BD58 BD64 BD70 BD76 BD82 BD88 BD94 BD100 BD106 BD112 BD118 BD124 BD130 BD136 BD142 BD148 BD154 BD160 BD184 BD190 BD196 BD202 BD208 BD214 BD220 BD226 BD232 BD238 BD244 BD250 BD256 BD262 BD268 BD274 BD280 BD286 BD292 BD298 BD304 BD310 BD316 BD322 BD328 BD334 BD340 BD346 BD352 BD364 BD370 BD376 BD382 BD388 BD394 BD400 BD406 BD412 BD418 BD424">
    <cfRule type="cellIs" dxfId="6491" priority="2601" stopIfTrue="1" operator="greaterThan">
      <formula>0.03</formula>
    </cfRule>
    <cfRule type="cellIs" dxfId="6490" priority="2602" stopIfTrue="1" operator="lessThan">
      <formula>-0.03</formula>
    </cfRule>
  </conditionalFormatting>
  <conditionalFormatting sqref="BD526">
    <cfRule type="cellIs" dxfId="6489" priority="2395" stopIfTrue="1" operator="greaterThan">
      <formula>0.03</formula>
    </cfRule>
    <cfRule type="cellIs" dxfId="6488" priority="2396" stopIfTrue="1" operator="lessThan">
      <formula>-0.03</formula>
    </cfRule>
  </conditionalFormatting>
  <conditionalFormatting sqref="AW541:AW549">
    <cfRule type="cellIs" dxfId="6487" priority="2511" stopIfTrue="1" operator="greaterThan">
      <formula>0.03</formula>
    </cfRule>
    <cfRule type="cellIs" dxfId="6486" priority="2512" stopIfTrue="1" operator="lessThan">
      <formula>-0.03</formula>
    </cfRule>
  </conditionalFormatting>
  <conditionalFormatting sqref="BE4 BE6 BE8">
    <cfRule type="cellIs" dxfId="6485" priority="2633" stopIfTrue="1" operator="greaterThan">
      <formula>0.03</formula>
    </cfRule>
    <cfRule type="cellIs" dxfId="6484" priority="2634" stopIfTrue="1" operator="lessThan">
      <formula>-0.03</formula>
    </cfRule>
  </conditionalFormatting>
  <conditionalFormatting sqref="BD535">
    <cfRule type="cellIs" dxfId="6483" priority="2381" stopIfTrue="1" operator="greaterThan">
      <formula>0.03</formula>
    </cfRule>
    <cfRule type="cellIs" dxfId="6482" priority="2382" stopIfTrue="1" operator="lessThan">
      <formula>-0.03</formula>
    </cfRule>
  </conditionalFormatting>
  <conditionalFormatting sqref="BD517">
    <cfRule type="cellIs" dxfId="6481" priority="2409" stopIfTrue="1" operator="greaterThan">
      <formula>0.03</formula>
    </cfRule>
    <cfRule type="cellIs" dxfId="6480" priority="2410" stopIfTrue="1" operator="lessThan">
      <formula>-0.03</formula>
    </cfRule>
  </conditionalFormatting>
  <conditionalFormatting sqref="AX10:AZ10 AX16:AZ16 AX22:AZ22 AX28:AZ28 AX34:AZ34 AX40:AZ40 AX46:AZ46 AX52:AZ52 AX58:AZ58 AX64:AZ64 AX70:AZ70 AX76:AZ76 AX82:AZ82 AX88:AZ88 AX94:AZ94 AX100:AZ100 AX106:AZ106 AX112:AZ112 AX118:AZ118 AX124:AZ124 AX130:AZ130 AX136:AZ136 AX142:AZ142 AX148:AZ148 AX154:AZ154 AX160:AZ160 AX184:AZ184 AX190:AZ190 AX196:AZ196 AX202:AZ202 AX208:AZ208 AX214:AZ214 AX220:AZ220 AX226:AZ226 AX232:AZ232 AX238:AZ238 AX244:AZ244 AX250:AZ250 AX256:AZ256 AX262:AZ262 AX268:AZ268 AX274:AZ274 AX280:AZ280 AX286:AZ286 AX292:AZ292 AX298:AZ298 AX304:AZ304 AX310:AZ310 AX316:AZ316 AX322:AZ322 AX328:AZ328 AX334:AZ334 AX340:AZ340 AX346:AZ346 AX352:AZ352 AX364:AZ364 AX370:AZ370 AX376:AZ376 AX382:AZ382 AX388:AZ388 AX394:AZ394 AX400:AZ400 AX406:AZ406 AX412:AZ412 AX418:AZ418 AX424:AZ424">
    <cfRule type="cellIs" dxfId="6479" priority="2607" stopIfTrue="1" operator="greaterThan">
      <formula>0.03</formula>
    </cfRule>
    <cfRule type="cellIs" dxfId="6478" priority="2608" stopIfTrue="1" operator="lessThan">
      <formula>-0.03</formula>
    </cfRule>
  </conditionalFormatting>
  <conditionalFormatting sqref="BF4:BJ4">
    <cfRule type="cellIs" dxfId="6477" priority="2615" stopIfTrue="1" operator="greaterThan">
      <formula>0.03</formula>
    </cfRule>
    <cfRule type="cellIs" dxfId="6476" priority="2616" stopIfTrue="1" operator="lessThan">
      <formula>-0.03</formula>
    </cfRule>
  </conditionalFormatting>
  <conditionalFormatting sqref="BC505:BC510">
    <cfRule type="cellIs" dxfId="6475" priority="2591" stopIfTrue="1" operator="greaterThan">
      <formula>0.03</formula>
    </cfRule>
    <cfRule type="cellIs" dxfId="6474" priority="2592" stopIfTrue="1" operator="lessThan">
      <formula>-0.03</formula>
    </cfRule>
  </conditionalFormatting>
  <conditionalFormatting sqref="AW10 AW16 AW22 AW28 AW34 AW40 AW46 AW52 AW58 AW64 AW70 AW76 AW82 AW88 AW94 AW100 AW106 AW112 AW118 AW124 AW130 AW136 AW142 AW148 AW154 AW160 AW184 AW190 AW196 AW202 AW208 AW214 AW220 AW226 AW232 AW238 AW244 AW250 AW256 AW262 AW268 AW274 AW280 AW286 AW292 AW298 AW304 AW310 AW316 AW322 AW328 AW334 AW340 AW346 AW352 AW364 AW370 AW376 AW382 AW388 AW394 AW400 AW406 AW412 AW418 AW424 AW12 AW18 AW24 AW30 AW36 AW42 AW48 AW54 AW60 AW66 AW72 AW78 AW84 AW90 AW96 AW102 AW108 AW114 AW120 AW126 AW132 AW138 AW144 AW150 AW156 AW162 AW186 AW192 AW198 AW204 AW210 AW216 AW222 AW228 AW234 AW240 AW246 AW252 AW258 AW264 AW270 AW276 AW282 AW288 AW294 AW300 AW306 AW312 AW318 AW324 AW330 AW336 AW342 AW348 AW354 AW366 AW372 AW378 AW384 AW390 AW396 AW402 AW408 AW414 AW420 AW426 AW14 AW20 AW26 AW32 AW38 AW44 AW50 AW56 AW62 AW68 AW74 AW80 AW86 AW92 AW98 AW104 AW110 AW116 AW122 AW128 AW134 AW140 AW146 AW152 AW158 AW164 AW188 AW194 AW200 AW206 AW212 AW218 AW224 AW230 AW236 AW242 AW248 AW254 AW260 AW266 AW272 AW278 AW284 AW290 AW296 AW302 AW308 AW314 AW320 AW326 AW332 AW338 AW344 AW350 AW356 AW368 AW374 AW380 AW386 AW392 AW398 AW404 AW410 AW416 AW422 AW428">
    <cfRule type="cellIs" dxfId="6473" priority="2605" stopIfTrue="1" operator="greaterThan">
      <formula>0.03</formula>
    </cfRule>
    <cfRule type="cellIs" dxfId="6472" priority="2606" stopIfTrue="1" operator="lessThan">
      <formula>-0.03</formula>
    </cfRule>
  </conditionalFormatting>
  <conditionalFormatting sqref="BG515:BG522">
    <cfRule type="cellIs" dxfId="6471" priority="2305" stopIfTrue="1" operator="greaterThan">
      <formula>0.03</formula>
    </cfRule>
    <cfRule type="cellIs" dxfId="6470" priority="2306" stopIfTrue="1" operator="lessThan">
      <formula>-0.03</formula>
    </cfRule>
  </conditionalFormatting>
  <conditionalFormatting sqref="BH10 BH16 BH22 BH28 BH34 BH40 BH46 BH52 BH58 BH64 BH70 BH76 BH82 BH88 BH94 BH100 BH106 BH112 BH118 BH124 BH130 BH136 BH142 BH148 BH154 BH160 BH184 BH190 BH196 BH202 BH208 BH214 BH220 BH226 BH232 BH238 BH244 BH250 BH256 BH262 BH268 BH274 BH280 BH286 BH292 BH298 BH304 BH310 BH316 BH322 BH328 BH334 BH340 BH346 BH352 BH364 BH370 BH376 BH382 BH388 BH394 BH400 BH406 BH412 BH418 BH424">
    <cfRule type="cellIs" dxfId="6469" priority="2603" stopIfTrue="1" operator="greaterThan">
      <formula>0.03</formula>
    </cfRule>
    <cfRule type="cellIs" dxfId="6468" priority="2604" stopIfTrue="1" operator="lessThan">
      <formula>-0.03</formula>
    </cfRule>
  </conditionalFormatting>
  <conditionalFormatting sqref="BF10:BJ10 BF16:BJ16 BF22:BJ22 BF28:BJ28 BF34:BJ34 BF40:BJ40 BF46:BJ46 BF52:BJ52 BF58:BJ58 BF64:BJ64 BF70:BJ70 BF76:BJ76 BF82:BJ82 BF88:BJ88 BF94:BJ94 BF100:BJ100 BF106:BJ106 BF112:BJ112 BF118:BJ118 BF124:BJ124 BF130:BJ130 BF136:BJ136 BF142:BJ142 BF148:BJ148 BF154:BJ154 BF160:BJ160 BF184:BJ184 BF190:BJ190 BF196:BJ196 BF202:BJ202 BF208:BJ208 BF214:BJ214 BF220:BJ220 BF226:BJ226 BF232:BJ232 BF238:BJ238 BF244:BJ244 BF250:BJ250 BF256:BJ256 BF262:BJ262 BF268:BJ268 BF274:BJ274 BF280:BJ280 BF286:BJ286 BF292:BJ292 BF298:BJ298 BF304:BJ304 BF310:BJ310 BF316:BJ316 BF322:BJ322 BF328:BJ328 BF334:BJ334 BF340:BJ340 BF346:BJ346 BF352:BJ352 BF364:BJ364 BF370:BJ370 BF376:BJ376 BF382:BJ382 BF388:BJ388 BF394:BJ394 BF400:BJ400 BF406:BJ406 BF412:BJ412 BF418:BJ418 BF424:BJ424">
    <cfRule type="cellIs" dxfId="6467" priority="2593" stopIfTrue="1" operator="greaterThan">
      <formula>0.03</formula>
    </cfRule>
    <cfRule type="cellIs" dxfId="6466" priority="2594" stopIfTrue="1" operator="lessThan">
      <formula>-0.03</formula>
    </cfRule>
  </conditionalFormatting>
  <conditionalFormatting sqref="BG10 BG16 BG22 BG28 BG34 BG40 BG46 BG52 BG58 BG64 BG70 BG76 BG82 BG88 BG94 BG100 BG106 BG112 BG118 BG124 BG130 BG136 BG142 BG148 BG154 BG160 BG184 BG190 BG196 BG202 BG208 BG214 BG220 BG226 BG232 BG238 BG244 BG250 BG256 BG262 BG268 BG274 BG280 BG286 BG292 BG298 BG304 BG310 BG316 BG322 BG328 BG334 BG340 BG346 BG352 BG364 BG370 BG376 BG382 BG388 BG394 BG400 BG406 BG412 BG418 BG424 BG12 BG18 BG24 BG30 BG36 BG42 BG48 BG54 BG60 BG66 BG72 BG78 BG84 BG90 BG96 BG102 BG108 BG114 BG120 BG126 BG132 BG138 BG144 BG150 BG156 BG162 BG186 BG192 BG198 BG204 BG210 BG216 BG222 BG228 BG234 BG240 BG246 BG252 BG258 BG264 BG270 BG276 BG282 BG288 BG294 BG300 BG306 BG312 BG318 BG324 BG330 BG336 BG342 BG348 BG354 BG366 BG372 BG378 BG384 BG390 BG396 BG402 BG408 BG414 BG420 BG426 BG14 BG20 BG26 BG32 BG38 BG44 BG50 BG56 BG62 BG68 BG74 BG80 BG86 BG92 BG98 BG104 BG110 BG116 BG122 BG128 BG134 BG140 BG146 BG152 BG158 BG164 BG188 BG194 BG200 BG206 BG212 BG218 BG224 BG230 BG236 BG242 BG248 BG254 BG260 BG266 BG272 BG278 BG284 BG290 BG296 BG302 BG308 BG314 BG320 BG326 BG332 BG338 BG344 BG350 BG356 BG368 BG374 BG380 BG386 BG392 BG398 BG404 BG410 BG416 BG422 BG428">
    <cfRule type="cellIs" dxfId="6465" priority="2597" stopIfTrue="1" operator="greaterThan">
      <formula>0.03</formula>
    </cfRule>
    <cfRule type="cellIs" dxfId="6464" priority="2598" stopIfTrue="1" operator="lessThan">
      <formula>-0.03</formula>
    </cfRule>
  </conditionalFormatting>
  <conditionalFormatting sqref="BE10 BE16 BE22 BE28 BE34 BE40 BE46 BE52 BE58 BE64 BE70 BE76 BE82 BE88 BE94 BE100 BE106 BE112 BE118 BE124 BE130 BE136 BE142 BE148 BE154 BE160 BE184 BE190 BE196 BE202 BE208 BE214 BE220 BE226 BE232 BE238 BE244 BE250 BE256 BE262 BE268 BE274 BE280 BE286 BE292 BE298 BE304 BE310 BE316 BE322 BE328 BE334 BE340 BE346 BE352 BE364 BE370 BE376 BE382 BE388 BE394 BE400 BE406 BE412 BE418 BE424 BE12 BE18 BE24 BE30 BE36 BE42 BE48 BE54 BE60 BE66 BE72 BE78 BE84 BE90 BE96 BE102 BE108 BE114 BE120 BE126 BE132 BE138 BE144 BE150 BE156 BE162 BE186 BE192 BE198 BE204 BE210 BE216 BE222 BE228 BE234 BE240 BE246 BE252 BE258 BE264 BE270 BE276 BE282 BE288 BE294 BE300 BE306 BE312 BE318 BE324 BE330 BE336 BE342 BE348 BE354 BE366 BE372 BE378 BE384 BE390 BE396 BE402 BE408 BE414 BE420 BE426 BE14 BE20 BE26 BE32 BE38 BE44 BE50 BE56 BE62 BE68 BE74 BE80 BE86 BE92 BE98 BE104 BE110 BE116 BE122 BE128 BE134 BE140 BE146 BE152 BE158 BE164 BE188 BE194 BE200 BE206 BE212 BE218 BE224 BE230 BE236 BE242 BE248 BE254 BE260 BE266 BE272 BE278 BE284 BE290 BE296 BE302 BE308 BE314 BE320 BE326 BE332 BE338 BE344 BE350 BE356 BE368 BE374 BE380 BE386 BE392 BE398 BE404 BE410 BE416 BE422 BE428">
    <cfRule type="cellIs" dxfId="6463" priority="2595" stopIfTrue="1" operator="greaterThan">
      <formula>0.03</formula>
    </cfRule>
    <cfRule type="cellIs" dxfId="6462" priority="2596" stopIfTrue="1" operator="lessThan">
      <formula>-0.03</formula>
    </cfRule>
  </conditionalFormatting>
  <conditionalFormatting sqref="BE505:BE510">
    <cfRule type="cellIs" dxfId="6461" priority="2589" stopIfTrue="1" operator="greaterThan">
      <formula>0.03</formula>
    </cfRule>
    <cfRule type="cellIs" dxfId="6460" priority="2590" stopIfTrue="1" operator="lessThan">
      <formula>-0.03</formula>
    </cfRule>
  </conditionalFormatting>
  <conditionalFormatting sqref="BG505:BG510">
    <cfRule type="cellIs" dxfId="6459" priority="2587" stopIfTrue="1" operator="greaterThan">
      <formula>0.03</formula>
    </cfRule>
    <cfRule type="cellIs" dxfId="6458" priority="2588" stopIfTrue="1" operator="lessThan">
      <formula>-0.03</formula>
    </cfRule>
  </conditionalFormatting>
  <conditionalFormatting sqref="BD505:BD507">
    <cfRule type="cellIs" dxfId="6457" priority="2585" stopIfTrue="1" operator="greaterThan">
      <formula>0.03</formula>
    </cfRule>
    <cfRule type="cellIs" dxfId="6456" priority="2586" stopIfTrue="1" operator="lessThan">
      <formula>-0.03</formula>
    </cfRule>
  </conditionalFormatting>
  <conditionalFormatting sqref="BD544">
    <cfRule type="cellIs" dxfId="6455" priority="2367" stopIfTrue="1" operator="greaterThan">
      <formula>0.03</formula>
    </cfRule>
    <cfRule type="cellIs" dxfId="6454" priority="2368" stopIfTrue="1" operator="lessThan">
      <formula>-0.03</formula>
    </cfRule>
  </conditionalFormatting>
  <conditionalFormatting sqref="BH571">
    <cfRule type="cellIs" dxfId="6453" priority="2321" stopIfTrue="1" operator="greaterThan">
      <formula>0.03</formula>
    </cfRule>
    <cfRule type="cellIs" dxfId="6452" priority="2322" stopIfTrue="1" operator="lessThan">
      <formula>-0.03</formula>
    </cfRule>
  </conditionalFormatting>
  <conditionalFormatting sqref="BC523:BC531">
    <cfRule type="cellIs" dxfId="6451" priority="2289" stopIfTrue="1" operator="greaterThan">
      <formula>0.03</formula>
    </cfRule>
    <cfRule type="cellIs" dxfId="6450" priority="2290" stopIfTrue="1" operator="lessThan">
      <formula>-0.03</formula>
    </cfRule>
  </conditionalFormatting>
  <conditionalFormatting sqref="AX514:AZ516">
    <cfRule type="cellIs" dxfId="6449" priority="2579" stopIfTrue="1" operator="greaterThan">
      <formula>0.03</formula>
    </cfRule>
    <cfRule type="cellIs" dxfId="6448" priority="2580" stopIfTrue="1" operator="lessThan">
      <formula>-0.03</formula>
    </cfRule>
  </conditionalFormatting>
  <conditionalFormatting sqref="AW515:AW522">
    <cfRule type="cellIs" dxfId="6447" priority="2577" stopIfTrue="1" operator="greaterThan">
      <formula>0.03</formula>
    </cfRule>
    <cfRule type="cellIs" dxfId="6446" priority="2578" stopIfTrue="1" operator="lessThan">
      <formula>-0.03</formula>
    </cfRule>
  </conditionalFormatting>
  <conditionalFormatting sqref="AW550:AW558">
    <cfRule type="cellIs" dxfId="6445" priority="2489" stopIfTrue="1" operator="greaterThan">
      <formula>0.03</formula>
    </cfRule>
    <cfRule type="cellIs" dxfId="6444" priority="2490" stopIfTrue="1" operator="lessThan">
      <formula>-0.03</formula>
    </cfRule>
  </conditionalFormatting>
  <conditionalFormatting sqref="BH553">
    <cfRule type="cellIs" dxfId="6443" priority="2349" stopIfTrue="1" operator="greaterThan">
      <formula>0.03</formula>
    </cfRule>
    <cfRule type="cellIs" dxfId="6442" priority="2350" stopIfTrue="1" operator="lessThan">
      <formula>-0.03</formula>
    </cfRule>
  </conditionalFormatting>
  <conditionalFormatting sqref="AX532:AZ534">
    <cfRule type="cellIs" dxfId="6441" priority="2535" stopIfTrue="1" operator="greaterThan">
      <formula>0.03</formula>
    </cfRule>
    <cfRule type="cellIs" dxfId="6440" priority="2536" stopIfTrue="1" operator="lessThan">
      <formula>-0.03</formula>
    </cfRule>
  </conditionalFormatting>
  <conditionalFormatting sqref="AX523:AZ525">
    <cfRule type="cellIs" dxfId="6439" priority="2557" stopIfTrue="1" operator="greaterThan">
      <formula>0.03</formula>
    </cfRule>
    <cfRule type="cellIs" dxfId="6438" priority="2558" stopIfTrue="1" operator="lessThan">
      <formula>-0.03</formula>
    </cfRule>
  </conditionalFormatting>
  <conditionalFormatting sqref="AW523:AW531">
    <cfRule type="cellIs" dxfId="6437" priority="2555" stopIfTrue="1" operator="greaterThan">
      <formula>0.03</formula>
    </cfRule>
    <cfRule type="cellIs" dxfId="6436" priority="2556" stopIfTrue="1" operator="lessThan">
      <formula>-0.03</formula>
    </cfRule>
  </conditionalFormatting>
  <conditionalFormatting sqref="AX559:AZ561">
    <cfRule type="cellIs" dxfId="6435" priority="2469" stopIfTrue="1" operator="greaterThan">
      <formula>0.03</formula>
    </cfRule>
    <cfRule type="cellIs" dxfId="6434" priority="2470" stopIfTrue="1" operator="lessThan">
      <formula>-0.03</formula>
    </cfRule>
  </conditionalFormatting>
  <conditionalFormatting sqref="AW559:AW567">
    <cfRule type="cellIs" dxfId="6433" priority="2467" stopIfTrue="1" operator="greaterThan">
      <formula>0.03</formula>
    </cfRule>
    <cfRule type="cellIs" dxfId="6432" priority="2468" stopIfTrue="1" operator="lessThan">
      <formula>-0.03</formula>
    </cfRule>
  </conditionalFormatting>
  <conditionalFormatting sqref="BF517:BJ517">
    <cfRule type="cellIs" dxfId="6431" priority="2407" stopIfTrue="1" operator="greaterThan">
      <formula>0.03</formula>
    </cfRule>
    <cfRule type="cellIs" dxfId="6430" priority="2408" stopIfTrue="1" operator="lessThan">
      <formula>-0.03</formula>
    </cfRule>
  </conditionalFormatting>
  <conditionalFormatting sqref="AW568:AW576 AW597 AW586:AW587">
    <cfRule type="cellIs" dxfId="6429" priority="2445" stopIfTrue="1" operator="greaterThan">
      <formula>0.03</formula>
    </cfRule>
    <cfRule type="cellIs" dxfId="6428" priority="2446" stopIfTrue="1" operator="lessThan">
      <formula>-0.03</formula>
    </cfRule>
  </conditionalFormatting>
  <conditionalFormatting sqref="AX568:AZ570">
    <cfRule type="cellIs" dxfId="6427" priority="2447" stopIfTrue="1" operator="greaterThan">
      <formula>0.03</formula>
    </cfRule>
    <cfRule type="cellIs" dxfId="6426" priority="2448" stopIfTrue="1" operator="lessThan">
      <formula>-0.03</formula>
    </cfRule>
  </conditionalFormatting>
  <conditionalFormatting sqref="BF526:BJ526">
    <cfRule type="cellIs" dxfId="6425" priority="2393" stopIfTrue="1" operator="greaterThan">
      <formula>0.03</formula>
    </cfRule>
    <cfRule type="cellIs" dxfId="6424" priority="2394" stopIfTrue="1" operator="lessThan">
      <formula>-0.03</formula>
    </cfRule>
  </conditionalFormatting>
  <conditionalFormatting sqref="BF562:BJ562">
    <cfRule type="cellIs" dxfId="6423" priority="2337" stopIfTrue="1" operator="greaterThan">
      <formula>0.03</formula>
    </cfRule>
    <cfRule type="cellIs" dxfId="6422" priority="2338" stopIfTrue="1" operator="lessThan">
      <formula>-0.03</formula>
    </cfRule>
  </conditionalFormatting>
  <conditionalFormatting sqref="BC514">
    <cfRule type="cellIs" dxfId="6421" priority="2317" stopIfTrue="1" operator="greaterThan">
      <formula>0.03</formula>
    </cfRule>
    <cfRule type="cellIs" dxfId="6420" priority="2318" stopIfTrue="1" operator="lessThan">
      <formula>-0.03</formula>
    </cfRule>
  </conditionalFormatting>
  <conditionalFormatting sqref="BH517">
    <cfRule type="cellIs" dxfId="6419" priority="2307" stopIfTrue="1" operator="greaterThan">
      <formula>0.03</formula>
    </cfRule>
    <cfRule type="cellIs" dxfId="6418" priority="2308" stopIfTrue="1" operator="lessThan">
      <formula>-0.03</formula>
    </cfRule>
  </conditionalFormatting>
  <conditionalFormatting sqref="BE514">
    <cfRule type="cellIs" dxfId="6417" priority="2311" stopIfTrue="1" operator="greaterThan">
      <formula>0.03</formula>
    </cfRule>
    <cfRule type="cellIs" dxfId="6416" priority="2312" stopIfTrue="1" operator="lessThan">
      <formula>-0.03</formula>
    </cfRule>
  </conditionalFormatting>
  <conditionalFormatting sqref="BD553">
    <cfRule type="cellIs" dxfId="6415" priority="2353" stopIfTrue="1" operator="greaterThan">
      <formula>0.03</formula>
    </cfRule>
    <cfRule type="cellIs" dxfId="6414" priority="2354" stopIfTrue="1" operator="lessThan">
      <formula>-0.03</formula>
    </cfRule>
  </conditionalFormatting>
  <conditionalFormatting sqref="BH523:BH525">
    <cfRule type="cellIs" dxfId="6413" priority="2291" stopIfTrue="1" operator="greaterThan">
      <formula>0.03</formula>
    </cfRule>
    <cfRule type="cellIs" dxfId="6412" priority="2292" stopIfTrue="1" operator="lessThan">
      <formula>-0.03</formula>
    </cfRule>
  </conditionalFormatting>
  <conditionalFormatting sqref="BG514">
    <cfRule type="cellIs" dxfId="6411" priority="2303" stopIfTrue="1" operator="greaterThan">
      <formula>0.03</formula>
    </cfRule>
    <cfRule type="cellIs" dxfId="6410" priority="2304" stopIfTrue="1" operator="lessThan">
      <formula>-0.03</formula>
    </cfRule>
  </conditionalFormatting>
  <conditionalFormatting sqref="BF544:BJ544">
    <cfRule type="cellIs" dxfId="6409" priority="2365" stopIfTrue="1" operator="greaterThan">
      <formula>0.03</formula>
    </cfRule>
    <cfRule type="cellIs" dxfId="6408" priority="2366" stopIfTrue="1" operator="lessThan">
      <formula>-0.03</formula>
    </cfRule>
  </conditionalFormatting>
  <conditionalFormatting sqref="BH544">
    <cfRule type="cellIs" dxfId="6407" priority="2363" stopIfTrue="1" operator="greaterThan">
      <formula>0.03</formula>
    </cfRule>
    <cfRule type="cellIs" dxfId="6406" priority="2364" stopIfTrue="1" operator="lessThan">
      <formula>-0.03</formula>
    </cfRule>
  </conditionalFormatting>
  <conditionalFormatting sqref="BF535:BJ535">
    <cfRule type="cellIs" dxfId="6405" priority="2379" stopIfTrue="1" operator="greaterThan">
      <formula>0.03</formula>
    </cfRule>
    <cfRule type="cellIs" dxfId="6404" priority="2380" stopIfTrue="1" operator="lessThan">
      <formula>-0.03</formula>
    </cfRule>
  </conditionalFormatting>
  <conditionalFormatting sqref="BH535">
    <cfRule type="cellIs" dxfId="6403" priority="2377" stopIfTrue="1" operator="greaterThan">
      <formula>0.03</formula>
    </cfRule>
    <cfRule type="cellIs" dxfId="6402" priority="2378" stopIfTrue="1" operator="lessThan">
      <formula>-0.03</formula>
    </cfRule>
  </conditionalFormatting>
  <conditionalFormatting sqref="BH562">
    <cfRule type="cellIs" dxfId="6401" priority="2335" stopIfTrue="1" operator="greaterThan">
      <formula>0.03</formula>
    </cfRule>
    <cfRule type="cellIs" dxfId="6400" priority="2336" stopIfTrue="1" operator="lessThan">
      <formula>-0.03</formula>
    </cfRule>
  </conditionalFormatting>
  <conditionalFormatting sqref="BF523:BJ525">
    <cfRule type="cellIs" dxfId="6399" priority="2293" stopIfTrue="1" operator="greaterThan">
      <formula>0.03</formula>
    </cfRule>
    <cfRule type="cellIs" dxfId="6398" priority="2294" stopIfTrue="1" operator="lessThan">
      <formula>-0.03</formula>
    </cfRule>
  </conditionalFormatting>
  <conditionalFormatting sqref="BF553:BJ553">
    <cfRule type="cellIs" dxfId="6397" priority="2351" stopIfTrue="1" operator="greaterThan">
      <formula>0.03</formula>
    </cfRule>
    <cfRule type="cellIs" dxfId="6396" priority="2352" stopIfTrue="1" operator="lessThan">
      <formula>-0.03</formula>
    </cfRule>
  </conditionalFormatting>
  <conditionalFormatting sqref="BD562">
    <cfRule type="cellIs" dxfId="6395" priority="2339" stopIfTrue="1" operator="greaterThan">
      <formula>0.03</formula>
    </cfRule>
    <cfRule type="cellIs" dxfId="6394" priority="2340" stopIfTrue="1" operator="lessThan">
      <formula>-0.03</formula>
    </cfRule>
  </conditionalFormatting>
  <conditionalFormatting sqref="BD571">
    <cfRule type="cellIs" dxfId="6393" priority="2325" stopIfTrue="1" operator="greaterThan">
      <formula>0.03</formula>
    </cfRule>
    <cfRule type="cellIs" dxfId="6392" priority="2326" stopIfTrue="1" operator="lessThan">
      <formula>-0.03</formula>
    </cfRule>
  </conditionalFormatting>
  <conditionalFormatting sqref="BF571:BJ571">
    <cfRule type="cellIs" dxfId="6391" priority="2323" stopIfTrue="1" operator="greaterThan">
      <formula>0.03</formula>
    </cfRule>
    <cfRule type="cellIs" dxfId="6390" priority="2324" stopIfTrue="1" operator="lessThan">
      <formula>-0.03</formula>
    </cfRule>
  </conditionalFormatting>
  <conditionalFormatting sqref="BC515:BC522">
    <cfRule type="cellIs" dxfId="6389" priority="2319" stopIfTrue="1" operator="greaterThan">
      <formula>0.03</formula>
    </cfRule>
    <cfRule type="cellIs" dxfId="6388" priority="2320" stopIfTrue="1" operator="lessThan">
      <formula>-0.03</formula>
    </cfRule>
  </conditionalFormatting>
  <conditionalFormatting sqref="BE515:BE522">
    <cfRule type="cellIs" dxfId="6387" priority="2313" stopIfTrue="1" operator="greaterThan">
      <formula>0.03</formula>
    </cfRule>
    <cfRule type="cellIs" dxfId="6386" priority="2314" stopIfTrue="1" operator="lessThan">
      <formula>-0.03</formula>
    </cfRule>
  </conditionalFormatting>
  <conditionalFormatting sqref="BG514:BG516 BI514:BI516">
    <cfRule type="cellIs" dxfId="6385" priority="2309" stopIfTrue="1" operator="greaterThan">
      <formula>0.03</formula>
    </cfRule>
    <cfRule type="cellIs" dxfId="6384" priority="2310" stopIfTrue="1" operator="lessThan">
      <formula>-0.03</formula>
    </cfRule>
  </conditionalFormatting>
  <conditionalFormatting sqref="BE523:BE531">
    <cfRule type="cellIs" dxfId="6383" priority="2299" stopIfTrue="1" operator="greaterThan">
      <formula>0.03</formula>
    </cfRule>
    <cfRule type="cellIs" dxfId="6382" priority="2300" stopIfTrue="1" operator="lessThan">
      <formula>-0.03</formula>
    </cfRule>
  </conditionalFormatting>
  <conditionalFormatting sqref="BG523:BG531">
    <cfRule type="cellIs" dxfId="6381" priority="2297" stopIfTrue="1" operator="greaterThan">
      <formula>0.03</formula>
    </cfRule>
    <cfRule type="cellIs" dxfId="6380" priority="2298" stopIfTrue="1" operator="lessThan">
      <formula>-0.03</formula>
    </cfRule>
  </conditionalFormatting>
  <conditionalFormatting sqref="BD523:BD525">
    <cfRule type="cellIs" dxfId="6379" priority="2295" stopIfTrue="1" operator="greaterThan">
      <formula>0.03</formula>
    </cfRule>
    <cfRule type="cellIs" dxfId="6378" priority="2296" stopIfTrue="1" operator="lessThan">
      <formula>-0.03</formula>
    </cfRule>
  </conditionalFormatting>
  <conditionalFormatting sqref="BC532:BC540">
    <cfRule type="cellIs" dxfId="6377" priority="2287" stopIfTrue="1" operator="greaterThan">
      <formula>0.03</formula>
    </cfRule>
    <cfRule type="cellIs" dxfId="6376" priority="2288" stopIfTrue="1" operator="lessThan">
      <formula>-0.03</formula>
    </cfRule>
  </conditionalFormatting>
  <conditionalFormatting sqref="BE532:BE540">
    <cfRule type="cellIs" dxfId="6375" priority="2285" stopIfTrue="1" operator="greaterThan">
      <formula>0.03</formula>
    </cfRule>
    <cfRule type="cellIs" dxfId="6374" priority="2286" stopIfTrue="1" operator="lessThan">
      <formula>-0.03</formula>
    </cfRule>
  </conditionalFormatting>
  <conditionalFormatting sqref="BG532:BG540">
    <cfRule type="cellIs" dxfId="6373" priority="2283" stopIfTrue="1" operator="greaterThan">
      <formula>0.03</formula>
    </cfRule>
    <cfRule type="cellIs" dxfId="6372" priority="2284" stopIfTrue="1" operator="lessThan">
      <formula>-0.03</formula>
    </cfRule>
  </conditionalFormatting>
  <conditionalFormatting sqref="BD532:BD534">
    <cfRule type="cellIs" dxfId="6371" priority="2281" stopIfTrue="1" operator="greaterThan">
      <formula>0.03</formula>
    </cfRule>
    <cfRule type="cellIs" dxfId="6370" priority="2282" stopIfTrue="1" operator="lessThan">
      <formula>-0.03</formula>
    </cfRule>
  </conditionalFormatting>
  <conditionalFormatting sqref="BF532:BJ534">
    <cfRule type="cellIs" dxfId="6369" priority="2279" stopIfTrue="1" operator="greaterThan">
      <formula>0.03</formula>
    </cfRule>
    <cfRule type="cellIs" dxfId="6368" priority="2280" stopIfTrue="1" operator="lessThan">
      <formula>-0.03</formula>
    </cfRule>
  </conditionalFormatting>
  <conditionalFormatting sqref="BH532:BH534">
    <cfRule type="cellIs" dxfId="6367" priority="2277" stopIfTrue="1" operator="greaterThan">
      <formula>0.03</formula>
    </cfRule>
    <cfRule type="cellIs" dxfId="6366" priority="2278" stopIfTrue="1" operator="lessThan">
      <formula>-0.03</formula>
    </cfRule>
  </conditionalFormatting>
  <conditionalFormatting sqref="BC541:BC549">
    <cfRule type="cellIs" dxfId="6365" priority="2275" stopIfTrue="1" operator="greaterThan">
      <formula>0.03</formula>
    </cfRule>
    <cfRule type="cellIs" dxfId="6364" priority="2276" stopIfTrue="1" operator="lessThan">
      <formula>-0.03</formula>
    </cfRule>
  </conditionalFormatting>
  <conditionalFormatting sqref="BE541:BE549">
    <cfRule type="cellIs" dxfId="6363" priority="2273" stopIfTrue="1" operator="greaterThan">
      <formula>0.03</formula>
    </cfRule>
    <cfRule type="cellIs" dxfId="6362" priority="2274" stopIfTrue="1" operator="lessThan">
      <formula>-0.03</formula>
    </cfRule>
  </conditionalFormatting>
  <conditionalFormatting sqref="BG541:BG549">
    <cfRule type="cellIs" dxfId="6361" priority="2271" stopIfTrue="1" operator="greaterThan">
      <formula>0.03</formula>
    </cfRule>
    <cfRule type="cellIs" dxfId="6360" priority="2272" stopIfTrue="1" operator="lessThan">
      <formula>-0.03</formula>
    </cfRule>
  </conditionalFormatting>
  <conditionalFormatting sqref="BD541:BD543">
    <cfRule type="cellIs" dxfId="6359" priority="2269" stopIfTrue="1" operator="greaterThan">
      <formula>0.03</formula>
    </cfRule>
    <cfRule type="cellIs" dxfId="6358" priority="2270" stopIfTrue="1" operator="lessThan">
      <formula>-0.03</formula>
    </cfRule>
  </conditionalFormatting>
  <conditionalFormatting sqref="BF541:BJ543">
    <cfRule type="cellIs" dxfId="6357" priority="2267" stopIfTrue="1" operator="greaterThan">
      <formula>0.03</formula>
    </cfRule>
    <cfRule type="cellIs" dxfId="6356" priority="2268" stopIfTrue="1" operator="lessThan">
      <formula>-0.03</formula>
    </cfRule>
  </conditionalFormatting>
  <conditionalFormatting sqref="BH541:BH543">
    <cfRule type="cellIs" dxfId="6355" priority="2265" stopIfTrue="1" operator="greaterThan">
      <formula>0.03</formula>
    </cfRule>
    <cfRule type="cellIs" dxfId="6354" priority="2266" stopIfTrue="1" operator="lessThan">
      <formula>-0.03</formula>
    </cfRule>
  </conditionalFormatting>
  <conditionalFormatting sqref="BD550:BD552">
    <cfRule type="cellIs" dxfId="6353" priority="2263" stopIfTrue="1" operator="greaterThan">
      <formula>0.03</formula>
    </cfRule>
    <cfRule type="cellIs" dxfId="6352" priority="2264" stopIfTrue="1" operator="lessThan">
      <formula>-0.03</formula>
    </cfRule>
  </conditionalFormatting>
  <conditionalFormatting sqref="BF550:BJ552">
    <cfRule type="cellIs" dxfId="6351" priority="2261" stopIfTrue="1" operator="greaterThan">
      <formula>0.03</formula>
    </cfRule>
    <cfRule type="cellIs" dxfId="6350" priority="2262" stopIfTrue="1" operator="lessThan">
      <formula>-0.03</formula>
    </cfRule>
  </conditionalFormatting>
  <conditionalFormatting sqref="BH550:BH552">
    <cfRule type="cellIs" dxfId="6349" priority="2259" stopIfTrue="1" operator="greaterThan">
      <formula>0.03</formula>
    </cfRule>
    <cfRule type="cellIs" dxfId="6348" priority="2260" stopIfTrue="1" operator="lessThan">
      <formula>-0.03</formula>
    </cfRule>
  </conditionalFormatting>
  <conditionalFormatting sqref="BC550:BC558">
    <cfRule type="cellIs" dxfId="6347" priority="2257" stopIfTrue="1" operator="greaterThan">
      <formula>0.03</formula>
    </cfRule>
    <cfRule type="cellIs" dxfId="6346" priority="2258" stopIfTrue="1" operator="lessThan">
      <formula>-0.03</formula>
    </cfRule>
  </conditionalFormatting>
  <conditionalFormatting sqref="BE550:BE558">
    <cfRule type="cellIs" dxfId="6345" priority="2255" stopIfTrue="1" operator="greaterThan">
      <formula>0.03</formula>
    </cfRule>
    <cfRule type="cellIs" dxfId="6344" priority="2256" stopIfTrue="1" operator="lessThan">
      <formula>-0.03</formula>
    </cfRule>
  </conditionalFormatting>
  <conditionalFormatting sqref="BG550:BG558">
    <cfRule type="cellIs" dxfId="6343" priority="2253" stopIfTrue="1" operator="greaterThan">
      <formula>0.03</formula>
    </cfRule>
    <cfRule type="cellIs" dxfId="6342" priority="2254" stopIfTrue="1" operator="lessThan">
      <formula>-0.03</formula>
    </cfRule>
  </conditionalFormatting>
  <conditionalFormatting sqref="BD559:BD561">
    <cfRule type="cellIs" dxfId="6341" priority="2251" stopIfTrue="1" operator="greaterThan">
      <formula>0.03</formula>
    </cfRule>
    <cfRule type="cellIs" dxfId="6340" priority="2252" stopIfTrue="1" operator="lessThan">
      <formula>-0.03</formula>
    </cfRule>
  </conditionalFormatting>
  <conditionalFormatting sqref="BF559:BJ561">
    <cfRule type="cellIs" dxfId="6339" priority="2249" stopIfTrue="1" operator="greaterThan">
      <formula>0.03</formula>
    </cfRule>
    <cfRule type="cellIs" dxfId="6338" priority="2250" stopIfTrue="1" operator="lessThan">
      <formula>-0.03</formula>
    </cfRule>
  </conditionalFormatting>
  <conditionalFormatting sqref="BH559:BH561">
    <cfRule type="cellIs" dxfId="6337" priority="2247" stopIfTrue="1" operator="greaterThan">
      <formula>0.03</formula>
    </cfRule>
    <cfRule type="cellIs" dxfId="6336" priority="2248" stopIfTrue="1" operator="lessThan">
      <formula>-0.03</formula>
    </cfRule>
  </conditionalFormatting>
  <conditionalFormatting sqref="BC559:BC567">
    <cfRule type="cellIs" dxfId="6335" priority="2245" stopIfTrue="1" operator="greaterThan">
      <formula>0.03</formula>
    </cfRule>
    <cfRule type="cellIs" dxfId="6334" priority="2246" stopIfTrue="1" operator="lessThan">
      <formula>-0.03</formula>
    </cfRule>
  </conditionalFormatting>
  <conditionalFormatting sqref="BE559:BE567">
    <cfRule type="cellIs" dxfId="6333" priority="2243" stopIfTrue="1" operator="greaterThan">
      <formula>0.03</formula>
    </cfRule>
    <cfRule type="cellIs" dxfId="6332" priority="2244" stopIfTrue="1" operator="lessThan">
      <formula>-0.03</formula>
    </cfRule>
  </conditionalFormatting>
  <conditionalFormatting sqref="BG559:BG567">
    <cfRule type="cellIs" dxfId="6331" priority="2241" stopIfTrue="1" operator="greaterThan">
      <formula>0.03</formula>
    </cfRule>
    <cfRule type="cellIs" dxfId="6330" priority="2242" stopIfTrue="1" operator="lessThan">
      <formula>-0.03</formula>
    </cfRule>
  </conditionalFormatting>
  <conditionalFormatting sqref="BD568:BD570">
    <cfRule type="cellIs" dxfId="6329" priority="2239" stopIfTrue="1" operator="greaterThan">
      <formula>0.03</formula>
    </cfRule>
    <cfRule type="cellIs" dxfId="6328" priority="2240" stopIfTrue="1" operator="lessThan">
      <formula>-0.03</formula>
    </cfRule>
  </conditionalFormatting>
  <conditionalFormatting sqref="BF568:BJ570">
    <cfRule type="cellIs" dxfId="6327" priority="2237" stopIfTrue="1" operator="greaterThan">
      <formula>0.03</formula>
    </cfRule>
    <cfRule type="cellIs" dxfId="6326" priority="2238" stopIfTrue="1" operator="lessThan">
      <formula>-0.03</formula>
    </cfRule>
  </conditionalFormatting>
  <conditionalFormatting sqref="BH568:BH570">
    <cfRule type="cellIs" dxfId="6325" priority="2235" stopIfTrue="1" operator="greaterThan">
      <formula>0.03</formula>
    </cfRule>
    <cfRule type="cellIs" dxfId="6324" priority="2236" stopIfTrue="1" operator="lessThan">
      <formula>-0.03</formula>
    </cfRule>
  </conditionalFormatting>
  <conditionalFormatting sqref="BC568:BC576 BC597 BC586:BC587">
    <cfRule type="cellIs" dxfId="6323" priority="2233" stopIfTrue="1" operator="greaterThan">
      <formula>0.03</formula>
    </cfRule>
    <cfRule type="cellIs" dxfId="6322" priority="2234" stopIfTrue="1" operator="lessThan">
      <formula>-0.03</formula>
    </cfRule>
  </conditionalFormatting>
  <conditionalFormatting sqref="BE568:BE576 BE597 BE586:BE587">
    <cfRule type="cellIs" dxfId="6321" priority="2231" stopIfTrue="1" operator="greaterThan">
      <formula>0.03</formula>
    </cfRule>
    <cfRule type="cellIs" dxfId="6320" priority="2232" stopIfTrue="1" operator="lessThan">
      <formula>-0.03</formula>
    </cfRule>
  </conditionalFormatting>
  <conditionalFormatting sqref="BG568:BG576 BG597 BG586:BG587">
    <cfRule type="cellIs" dxfId="6319" priority="2229" stopIfTrue="1" operator="greaterThan">
      <formula>0.03</formula>
    </cfRule>
    <cfRule type="cellIs" dxfId="6318" priority="2230" stopIfTrue="1" operator="lessThan">
      <formula>-0.03</formula>
    </cfRule>
  </conditionalFormatting>
  <conditionalFormatting sqref="BH591">
    <cfRule type="cellIs" dxfId="6317" priority="2217" stopIfTrue="1" operator="greaterThan">
      <formula>0.03</formula>
    </cfRule>
    <cfRule type="cellIs" dxfId="6316" priority="2218" stopIfTrue="1" operator="lessThan">
      <formula>-0.03</formula>
    </cfRule>
  </conditionalFormatting>
  <conditionalFormatting sqref="AX588:BB590">
    <cfRule type="cellIs" dxfId="6315" priority="2227" stopIfTrue="1" operator="greaterThan">
      <formula>0.03</formula>
    </cfRule>
    <cfRule type="cellIs" dxfId="6314" priority="2228" stopIfTrue="1" operator="lessThan">
      <formula>-0.03</formula>
    </cfRule>
  </conditionalFormatting>
  <conditionalFormatting sqref="BD591">
    <cfRule type="cellIs" dxfId="6313" priority="2221" stopIfTrue="1" operator="greaterThan">
      <formula>0.03</formula>
    </cfRule>
    <cfRule type="cellIs" dxfId="6312" priority="2222" stopIfTrue="1" operator="lessThan">
      <formula>-0.03</formula>
    </cfRule>
  </conditionalFormatting>
  <conditionalFormatting sqref="BF591 BH591 BJ591">
    <cfRule type="cellIs" dxfId="6311" priority="2219" stopIfTrue="1" operator="greaterThan">
      <formula>0.03</formula>
    </cfRule>
    <cfRule type="cellIs" dxfId="6310" priority="2220" stopIfTrue="1" operator="lessThan">
      <formula>-0.03</formula>
    </cfRule>
  </conditionalFormatting>
  <conditionalFormatting sqref="AW588:AW596">
    <cfRule type="cellIs" dxfId="6309" priority="2203" stopIfTrue="1" operator="greaterThan">
      <formula>0.03</formula>
    </cfRule>
    <cfRule type="cellIs" dxfId="6308" priority="2204" stopIfTrue="1" operator="lessThan">
      <formula>-0.03</formula>
    </cfRule>
  </conditionalFormatting>
  <conditionalFormatting sqref="BD588:BD590">
    <cfRule type="cellIs" dxfId="6307" priority="2201" stopIfTrue="1" operator="greaterThan">
      <formula>0.03</formula>
    </cfRule>
    <cfRule type="cellIs" dxfId="6306" priority="2202" stopIfTrue="1" operator="lessThan">
      <formula>-0.03</formula>
    </cfRule>
  </conditionalFormatting>
  <conditionalFormatting sqref="BF588:BF590 BH588:BH590 BJ588:BJ590">
    <cfRule type="cellIs" dxfId="6305" priority="2199" stopIfTrue="1" operator="greaterThan">
      <formula>0.03</formula>
    </cfRule>
    <cfRule type="cellIs" dxfId="6304" priority="2200" stopIfTrue="1" operator="lessThan">
      <formula>-0.03</formula>
    </cfRule>
  </conditionalFormatting>
  <conditionalFormatting sqref="BH588:BH590">
    <cfRule type="cellIs" dxfId="6303" priority="2197" stopIfTrue="1" operator="greaterThan">
      <formula>0.03</formula>
    </cfRule>
    <cfRule type="cellIs" dxfId="6302" priority="2198" stopIfTrue="1" operator="lessThan">
      <formula>-0.03</formula>
    </cfRule>
  </conditionalFormatting>
  <conditionalFormatting sqref="BC166 BC168 BC170">
    <cfRule type="cellIs" dxfId="6301" priority="2181" stopIfTrue="1" operator="greaterThan">
      <formula>0.03</formula>
    </cfRule>
    <cfRule type="cellIs" dxfId="6300" priority="2182" stopIfTrue="1" operator="lessThan">
      <formula>-0.03</formula>
    </cfRule>
  </conditionalFormatting>
  <conditionalFormatting sqref="BD166">
    <cfRule type="cellIs" dxfId="6299" priority="2183" stopIfTrue="1" operator="greaterThan">
      <formula>0.03</formula>
    </cfRule>
    <cfRule type="cellIs" dxfId="6298" priority="2184" stopIfTrue="1" operator="lessThan">
      <formula>-0.03</formula>
    </cfRule>
  </conditionalFormatting>
  <conditionalFormatting sqref="AX166:AZ166">
    <cfRule type="cellIs" dxfId="6297" priority="2189" stopIfTrue="1" operator="greaterThan">
      <formula>0.03</formula>
    </cfRule>
    <cfRule type="cellIs" dxfId="6296" priority="2190" stopIfTrue="1" operator="lessThan">
      <formula>-0.03</formula>
    </cfRule>
  </conditionalFormatting>
  <conditionalFormatting sqref="AW166 AW168 AW170">
    <cfRule type="cellIs" dxfId="6295" priority="2187" stopIfTrue="1" operator="greaterThan">
      <formula>0.03</formula>
    </cfRule>
    <cfRule type="cellIs" dxfId="6294" priority="2188" stopIfTrue="1" operator="lessThan">
      <formula>-0.03</formula>
    </cfRule>
  </conditionalFormatting>
  <conditionalFormatting sqref="BH166">
    <cfRule type="cellIs" dxfId="6293" priority="2185" stopIfTrue="1" operator="greaterThan">
      <formula>0.03</formula>
    </cfRule>
    <cfRule type="cellIs" dxfId="6292" priority="2186" stopIfTrue="1" operator="lessThan">
      <formula>-0.03</formula>
    </cfRule>
  </conditionalFormatting>
  <conditionalFormatting sqref="BF166:BJ166">
    <cfRule type="cellIs" dxfId="6291" priority="2175" stopIfTrue="1" operator="greaterThan">
      <formula>0.03</formula>
    </cfRule>
    <cfRule type="cellIs" dxfId="6290" priority="2176" stopIfTrue="1" operator="lessThan">
      <formula>-0.03</formula>
    </cfRule>
  </conditionalFormatting>
  <conditionalFormatting sqref="BG166 BG168 BG170">
    <cfRule type="cellIs" dxfId="6289" priority="2179" stopIfTrue="1" operator="greaterThan">
      <formula>0.03</formula>
    </cfRule>
    <cfRule type="cellIs" dxfId="6288" priority="2180" stopIfTrue="1" operator="lessThan">
      <formula>-0.03</formula>
    </cfRule>
  </conditionalFormatting>
  <conditionalFormatting sqref="BE166 BE168 BE170">
    <cfRule type="cellIs" dxfId="6287" priority="2177" stopIfTrue="1" operator="greaterThan">
      <formula>0.03</formula>
    </cfRule>
    <cfRule type="cellIs" dxfId="6286" priority="2178" stopIfTrue="1" operator="lessThan">
      <formula>-0.03</formula>
    </cfRule>
  </conditionalFormatting>
  <conditionalFormatting sqref="BC172 BC174 BC176">
    <cfRule type="cellIs" dxfId="6285" priority="2165" stopIfTrue="1" operator="greaterThan">
      <formula>0.03</formula>
    </cfRule>
    <cfRule type="cellIs" dxfId="6284" priority="2166" stopIfTrue="1" operator="lessThan">
      <formula>-0.03</formula>
    </cfRule>
  </conditionalFormatting>
  <conditionalFormatting sqref="BD172">
    <cfRule type="cellIs" dxfId="6283" priority="2167" stopIfTrue="1" operator="greaterThan">
      <formula>0.03</formula>
    </cfRule>
    <cfRule type="cellIs" dxfId="6282" priority="2168" stopIfTrue="1" operator="lessThan">
      <formula>-0.03</formula>
    </cfRule>
  </conditionalFormatting>
  <conditionalFormatting sqref="AX172:AZ172">
    <cfRule type="cellIs" dxfId="6281" priority="2173" stopIfTrue="1" operator="greaterThan">
      <formula>0.03</formula>
    </cfRule>
    <cfRule type="cellIs" dxfId="6280" priority="2174" stopIfTrue="1" operator="lessThan">
      <formula>-0.03</formula>
    </cfRule>
  </conditionalFormatting>
  <conditionalFormatting sqref="AW172 AW174 AW176">
    <cfRule type="cellIs" dxfId="6279" priority="2171" stopIfTrue="1" operator="greaterThan">
      <formula>0.03</formula>
    </cfRule>
    <cfRule type="cellIs" dxfId="6278" priority="2172" stopIfTrue="1" operator="lessThan">
      <formula>-0.03</formula>
    </cfRule>
  </conditionalFormatting>
  <conditionalFormatting sqref="BH172">
    <cfRule type="cellIs" dxfId="6277" priority="2169" stopIfTrue="1" operator="greaterThan">
      <formula>0.03</formula>
    </cfRule>
    <cfRule type="cellIs" dxfId="6276" priority="2170" stopIfTrue="1" operator="lessThan">
      <formula>-0.03</formula>
    </cfRule>
  </conditionalFormatting>
  <conditionalFormatting sqref="BF172:BJ172">
    <cfRule type="cellIs" dxfId="6275" priority="2159" stopIfTrue="1" operator="greaterThan">
      <formula>0.03</formula>
    </cfRule>
    <cfRule type="cellIs" dxfId="6274" priority="2160" stopIfTrue="1" operator="lessThan">
      <formula>-0.03</formula>
    </cfRule>
  </conditionalFormatting>
  <conditionalFormatting sqref="BG172 BG174 BG176">
    <cfRule type="cellIs" dxfId="6273" priority="2163" stopIfTrue="1" operator="greaterThan">
      <formula>0.03</formula>
    </cfRule>
    <cfRule type="cellIs" dxfId="6272" priority="2164" stopIfTrue="1" operator="lessThan">
      <formula>-0.03</formula>
    </cfRule>
  </conditionalFormatting>
  <conditionalFormatting sqref="BE172 BE174 BE176">
    <cfRule type="cellIs" dxfId="6271" priority="2161" stopIfTrue="1" operator="greaterThan">
      <formula>0.03</formula>
    </cfRule>
    <cfRule type="cellIs" dxfId="6270" priority="2162" stopIfTrue="1" operator="lessThan">
      <formula>-0.03</formula>
    </cfRule>
  </conditionalFormatting>
  <conditionalFormatting sqref="BC178 BC180 BC182">
    <cfRule type="cellIs" dxfId="6269" priority="2149" stopIfTrue="1" operator="greaterThan">
      <formula>0.03</formula>
    </cfRule>
    <cfRule type="cellIs" dxfId="6268" priority="2150" stopIfTrue="1" operator="lessThan">
      <formula>-0.03</formula>
    </cfRule>
  </conditionalFormatting>
  <conditionalFormatting sqref="BD178">
    <cfRule type="cellIs" dxfId="6267" priority="2151" stopIfTrue="1" operator="greaterThan">
      <formula>0.03</formula>
    </cfRule>
    <cfRule type="cellIs" dxfId="6266" priority="2152" stopIfTrue="1" operator="lessThan">
      <formula>-0.03</formula>
    </cfRule>
  </conditionalFormatting>
  <conditionalFormatting sqref="AX178:AZ178">
    <cfRule type="cellIs" dxfId="6265" priority="2157" stopIfTrue="1" operator="greaterThan">
      <formula>0.03</formula>
    </cfRule>
    <cfRule type="cellIs" dxfId="6264" priority="2158" stopIfTrue="1" operator="lessThan">
      <formula>-0.03</formula>
    </cfRule>
  </conditionalFormatting>
  <conditionalFormatting sqref="AW178 AW180 AW182">
    <cfRule type="cellIs" dxfId="6263" priority="2155" stopIfTrue="1" operator="greaterThan">
      <formula>0.03</formula>
    </cfRule>
    <cfRule type="cellIs" dxfId="6262" priority="2156" stopIfTrue="1" operator="lessThan">
      <formula>-0.03</formula>
    </cfRule>
  </conditionalFormatting>
  <conditionalFormatting sqref="BH178">
    <cfRule type="cellIs" dxfId="6261" priority="2153" stopIfTrue="1" operator="greaterThan">
      <formula>0.03</formula>
    </cfRule>
    <cfRule type="cellIs" dxfId="6260" priority="2154" stopIfTrue="1" operator="lessThan">
      <formula>-0.03</formula>
    </cfRule>
  </conditionalFormatting>
  <conditionalFormatting sqref="BF178:BJ178">
    <cfRule type="cellIs" dxfId="6259" priority="2143" stopIfTrue="1" operator="greaterThan">
      <formula>0.03</formula>
    </cfRule>
    <cfRule type="cellIs" dxfId="6258" priority="2144" stopIfTrue="1" operator="lessThan">
      <formula>-0.03</formula>
    </cfRule>
  </conditionalFormatting>
  <conditionalFormatting sqref="BG178 BG180 BG182">
    <cfRule type="cellIs" dxfId="6257" priority="2147" stopIfTrue="1" operator="greaterThan">
      <formula>0.03</formula>
    </cfRule>
    <cfRule type="cellIs" dxfId="6256" priority="2148" stopIfTrue="1" operator="lessThan">
      <formula>-0.03</formula>
    </cfRule>
  </conditionalFormatting>
  <conditionalFormatting sqref="BE178 BE180 BE182">
    <cfRule type="cellIs" dxfId="6255" priority="2145" stopIfTrue="1" operator="greaterThan">
      <formula>0.03</formula>
    </cfRule>
    <cfRule type="cellIs" dxfId="6254" priority="2146" stopIfTrue="1" operator="lessThan">
      <formula>-0.03</formula>
    </cfRule>
  </conditionalFormatting>
  <conditionalFormatting sqref="BC358 BC360 BC362">
    <cfRule type="cellIs" dxfId="6253" priority="2133" stopIfTrue="1" operator="greaterThan">
      <formula>0.03</formula>
    </cfRule>
    <cfRule type="cellIs" dxfId="6252" priority="2134" stopIfTrue="1" operator="lessThan">
      <formula>-0.03</formula>
    </cfRule>
  </conditionalFormatting>
  <conditionalFormatting sqref="BD358">
    <cfRule type="cellIs" dxfId="6251" priority="2135" stopIfTrue="1" operator="greaterThan">
      <formula>0.03</formula>
    </cfRule>
    <cfRule type="cellIs" dxfId="6250" priority="2136" stopIfTrue="1" operator="lessThan">
      <formula>-0.03</formula>
    </cfRule>
  </conditionalFormatting>
  <conditionalFormatting sqref="AX358:AZ358">
    <cfRule type="cellIs" dxfId="6249" priority="2141" stopIfTrue="1" operator="greaterThan">
      <formula>0.03</formula>
    </cfRule>
    <cfRule type="cellIs" dxfId="6248" priority="2142" stopIfTrue="1" operator="lessThan">
      <formula>-0.03</formula>
    </cfRule>
  </conditionalFormatting>
  <conditionalFormatting sqref="AW358 AW360 AW362">
    <cfRule type="cellIs" dxfId="6247" priority="2139" stopIfTrue="1" operator="greaterThan">
      <formula>0.03</formula>
    </cfRule>
    <cfRule type="cellIs" dxfId="6246" priority="2140" stopIfTrue="1" operator="lessThan">
      <formula>-0.03</formula>
    </cfRule>
  </conditionalFormatting>
  <conditionalFormatting sqref="BH358">
    <cfRule type="cellIs" dxfId="6245" priority="2137" stopIfTrue="1" operator="greaterThan">
      <formula>0.03</formula>
    </cfRule>
    <cfRule type="cellIs" dxfId="6244" priority="2138" stopIfTrue="1" operator="lessThan">
      <formula>-0.03</formula>
    </cfRule>
  </conditionalFormatting>
  <conditionalFormatting sqref="BF358:BJ358">
    <cfRule type="cellIs" dxfId="6243" priority="2127" stopIfTrue="1" operator="greaterThan">
      <formula>0.03</formula>
    </cfRule>
    <cfRule type="cellIs" dxfId="6242" priority="2128" stopIfTrue="1" operator="lessThan">
      <formula>-0.03</formula>
    </cfRule>
  </conditionalFormatting>
  <conditionalFormatting sqref="BG358 BG360 BG362">
    <cfRule type="cellIs" dxfId="6241" priority="2131" stopIfTrue="1" operator="greaterThan">
      <formula>0.03</formula>
    </cfRule>
    <cfRule type="cellIs" dxfId="6240" priority="2132" stopIfTrue="1" operator="lessThan">
      <formula>-0.03</formula>
    </cfRule>
  </conditionalFormatting>
  <conditionalFormatting sqref="BE358 BE360 BE362">
    <cfRule type="cellIs" dxfId="6239" priority="2129" stopIfTrue="1" operator="greaterThan">
      <formula>0.03</formula>
    </cfRule>
    <cfRule type="cellIs" dxfId="6238" priority="2130" stopIfTrue="1" operator="lessThan">
      <formula>-0.03</formula>
    </cfRule>
  </conditionalFormatting>
  <conditionalFormatting sqref="BN508">
    <cfRule type="cellIs" dxfId="6237" priority="2121" stopIfTrue="1" operator="greaterThan">
      <formula>0.03</formula>
    </cfRule>
    <cfRule type="cellIs" dxfId="6236" priority="2122" stopIfTrue="1" operator="lessThan">
      <formula>-0.03</formula>
    </cfRule>
  </conditionalFormatting>
  <conditionalFormatting sqref="BN505:BN507">
    <cfRule type="cellIs" dxfId="6235" priority="2109" stopIfTrue="1" operator="greaterThan">
      <formula>0.03</formula>
    </cfRule>
    <cfRule type="cellIs" dxfId="6234" priority="2110" stopIfTrue="1" operator="lessThan">
      <formula>-0.03</formula>
    </cfRule>
  </conditionalFormatting>
  <conditionalFormatting sqref="BM4 BM6 BM8">
    <cfRule type="cellIs" dxfId="6233" priority="2123" stopIfTrue="1" operator="greaterThan">
      <formula>0.03</formula>
    </cfRule>
    <cfRule type="cellIs" dxfId="6232" priority="2124" stopIfTrue="1" operator="lessThan">
      <formula>-0.03</formula>
    </cfRule>
  </conditionalFormatting>
  <conditionalFormatting sqref="BN4">
    <cfRule type="cellIs" dxfId="6231" priority="2117" stopIfTrue="1" operator="greaterThan">
      <formula>0.03</formula>
    </cfRule>
    <cfRule type="cellIs" dxfId="6230" priority="2118" stopIfTrue="1" operator="lessThan">
      <formula>-0.03</formula>
    </cfRule>
  </conditionalFormatting>
  <conditionalFormatting sqref="BN10 BN16 BN22 BN28 BN34 BN40 BN46 BN52 BN58 BN64 BN70 BN76 BN82 BN88 BN94 BN100 BN106 BN112 BN118 BN124 BN130 BN136 BN142 BN148 BN154 BN160 BN184 BN190 BN196 BN202 BN208 BN214 BN220 BN226 BN232 BN238 BN244 BN250 BN256 BN262 BN268 BN274 BN280 BN286 BN292 BN298 BN304 BN310 BN316 BN322 BN328 BN334 BN340 BN346 BN352 BN364 BN370 BN376 BN382 BN388 BN394 BN400 BN406 BN412 BN418 BN424">
    <cfRule type="cellIs" dxfId="6229" priority="2113" stopIfTrue="1" operator="greaterThan">
      <formula>0.03</formula>
    </cfRule>
    <cfRule type="cellIs" dxfId="6228" priority="2114" stopIfTrue="1" operator="lessThan">
      <formula>-0.03</formula>
    </cfRule>
  </conditionalFormatting>
  <conditionalFormatting sqref="BM10 BM16 BM22 BM28 BM34 BM40 BM46 BM52 BM58 BM64 BM70 BM76 BM82 BM88 BM94 BM100 BM106 BM112 BM118 BM124 BM130 BM136 BM142 BM148 BM154 BM160 BM184 BM190 BM196 BM202 BM208 BM214 BM220 BM226 BM232 BM238 BM244 BM250 BM256 BM262 BM268 BM274 BM280 BM286 BM292 BM298 BM304 BM310 BM316 BM322 BM328 BM334 BM340 BM346 BM352 BM364 BM370 BM376 BM382 BM388 BM394 BM400 BM406 BM412 BM418 BM424 BM12 BM18 BM24 BM30 BM36 BM42 BM48 BM54 BM60 BM66 BM72 BM78 BM84 BM90 BM96 BM102 BM108 BM114 BM120 BM126 BM132 BM138 BM144 BM150 BM156 BM162 BM186 BM192 BM198 BM204 BM210 BM216 BM222 BM228 BM234 BM240 BM246 BM252 BM258 BM264 BM270 BM276 BM282 BM288 BM294 BM300 BM306 BM312 BM318 BM324 BM330 BM336 BM342 BM348 BM354 BM366 BM372 BM378 BM384 BM390 BM396 BM402 BM408 BM414 BM420 BM426 BM14 BM20 BM26 BM32 BM38 BM44 BM50 BM56 BM62 BM68 BM74 BM80 BM86 BM92 BM98 BM104 BM110 BM116 BM122 BM128 BM134 BM140 BM146 BM152 BM158 BM164 BM188 BM194 BM200 BM206 BM212 BM218 BM224 BM230 BM236 BM242 BM248 BM254 BM260 BM266 BM272 BM278 BM284 BM290 BM296 BM302 BM308 BM314 BM320 BM326 BM332 BM338 BM344 BM350 BM356 BM368 BM374 BM380 BM386 BM392 BM398 BM404 BM410 BM416 BM422 BM428">
    <cfRule type="cellIs" dxfId="6227" priority="2115" stopIfTrue="1" operator="greaterThan">
      <formula>0.03</formula>
    </cfRule>
    <cfRule type="cellIs" dxfId="6226" priority="2116" stopIfTrue="1" operator="lessThan">
      <formula>-0.03</formula>
    </cfRule>
  </conditionalFormatting>
  <conditionalFormatting sqref="BM505:BM510">
    <cfRule type="cellIs" dxfId="6225" priority="2111" stopIfTrue="1" operator="greaterThan">
      <formula>0.03</formula>
    </cfRule>
    <cfRule type="cellIs" dxfId="6224" priority="2112" stopIfTrue="1" operator="lessThan">
      <formula>-0.03</formula>
    </cfRule>
  </conditionalFormatting>
  <conditionalFormatting sqref="BN517">
    <cfRule type="cellIs" dxfId="6223" priority="2107" stopIfTrue="1" operator="greaterThan">
      <formula>0.03</formula>
    </cfRule>
    <cfRule type="cellIs" dxfId="6222" priority="2108" stopIfTrue="1" operator="lessThan">
      <formula>-0.03</formula>
    </cfRule>
  </conditionalFormatting>
  <conditionalFormatting sqref="BN526">
    <cfRule type="cellIs" dxfId="6221" priority="2105" stopIfTrue="1" operator="greaterThan">
      <formula>0.03</formula>
    </cfRule>
    <cfRule type="cellIs" dxfId="6220" priority="2106" stopIfTrue="1" operator="lessThan">
      <formula>-0.03</formula>
    </cfRule>
  </conditionalFormatting>
  <conditionalFormatting sqref="BN562">
    <cfRule type="cellIs" dxfId="6219" priority="2097" stopIfTrue="1" operator="greaterThan">
      <formula>0.03</formula>
    </cfRule>
    <cfRule type="cellIs" dxfId="6218" priority="2098" stopIfTrue="1" operator="lessThan">
      <formula>-0.03</formula>
    </cfRule>
  </conditionalFormatting>
  <conditionalFormatting sqref="BN544">
    <cfRule type="cellIs" dxfId="6217" priority="2101" stopIfTrue="1" operator="greaterThan">
      <formula>0.03</formula>
    </cfRule>
    <cfRule type="cellIs" dxfId="6216" priority="2102" stopIfTrue="1" operator="lessThan">
      <formula>-0.03</formula>
    </cfRule>
  </conditionalFormatting>
  <conditionalFormatting sqref="BN535">
    <cfRule type="cellIs" dxfId="6215" priority="2103" stopIfTrue="1" operator="greaterThan">
      <formula>0.03</formula>
    </cfRule>
    <cfRule type="cellIs" dxfId="6214" priority="2104" stopIfTrue="1" operator="lessThan">
      <formula>-0.03</formula>
    </cfRule>
  </conditionalFormatting>
  <conditionalFormatting sqref="BN523:BN525">
    <cfRule type="cellIs" dxfId="6213" priority="2085" stopIfTrue="1" operator="greaterThan">
      <formula>0.03</formula>
    </cfRule>
    <cfRule type="cellIs" dxfId="6212" priority="2086" stopIfTrue="1" operator="lessThan">
      <formula>-0.03</formula>
    </cfRule>
  </conditionalFormatting>
  <conditionalFormatting sqref="BN553">
    <cfRule type="cellIs" dxfId="6211" priority="2099" stopIfTrue="1" operator="greaterThan">
      <formula>0.03</formula>
    </cfRule>
    <cfRule type="cellIs" dxfId="6210" priority="2100" stopIfTrue="1" operator="lessThan">
      <formula>-0.03</formula>
    </cfRule>
  </conditionalFormatting>
  <conditionalFormatting sqref="BN571">
    <cfRule type="cellIs" dxfId="6209" priority="2095" stopIfTrue="1" operator="greaterThan">
      <formula>0.03</formula>
    </cfRule>
    <cfRule type="cellIs" dxfId="6208" priority="2096" stopIfTrue="1" operator="lessThan">
      <formula>-0.03</formula>
    </cfRule>
  </conditionalFormatting>
  <conditionalFormatting sqref="BM514">
    <cfRule type="cellIs" dxfId="6207" priority="2091" stopIfTrue="1" operator="greaterThan">
      <formula>0.03</formula>
    </cfRule>
    <cfRule type="cellIs" dxfId="6206" priority="2092" stopIfTrue="1" operator="lessThan">
      <formula>-0.03</formula>
    </cfRule>
  </conditionalFormatting>
  <conditionalFormatting sqref="BM515:BM522">
    <cfRule type="cellIs" dxfId="6205" priority="2093" stopIfTrue="1" operator="greaterThan">
      <formula>0.03</formula>
    </cfRule>
    <cfRule type="cellIs" dxfId="6204" priority="2094" stopIfTrue="1" operator="lessThan">
      <formula>-0.03</formula>
    </cfRule>
  </conditionalFormatting>
  <conditionalFormatting sqref="BM523:BM531">
    <cfRule type="cellIs" dxfId="6203" priority="2087" stopIfTrue="1" operator="greaterThan">
      <formula>0.03</formula>
    </cfRule>
    <cfRule type="cellIs" dxfId="6202" priority="2088" stopIfTrue="1" operator="lessThan">
      <formula>-0.03</formula>
    </cfRule>
  </conditionalFormatting>
  <conditionalFormatting sqref="BM532:BM540">
    <cfRule type="cellIs" dxfId="6201" priority="2083" stopIfTrue="1" operator="greaterThan">
      <formula>0.03</formula>
    </cfRule>
    <cfRule type="cellIs" dxfId="6200" priority="2084" stopIfTrue="1" operator="lessThan">
      <formula>-0.03</formula>
    </cfRule>
  </conditionalFormatting>
  <conditionalFormatting sqref="BN532:BN534">
    <cfRule type="cellIs" dxfId="6199" priority="2081" stopIfTrue="1" operator="greaterThan">
      <formula>0.03</formula>
    </cfRule>
    <cfRule type="cellIs" dxfId="6198" priority="2082" stopIfTrue="1" operator="lessThan">
      <formula>-0.03</formula>
    </cfRule>
  </conditionalFormatting>
  <conditionalFormatting sqref="BM541:BM549">
    <cfRule type="cellIs" dxfId="6197" priority="2079" stopIfTrue="1" operator="greaterThan">
      <formula>0.03</formula>
    </cfRule>
    <cfRule type="cellIs" dxfId="6196" priority="2080" stopIfTrue="1" operator="lessThan">
      <formula>-0.03</formula>
    </cfRule>
  </conditionalFormatting>
  <conditionalFormatting sqref="BN541:BN543">
    <cfRule type="cellIs" dxfId="6195" priority="2077" stopIfTrue="1" operator="greaterThan">
      <formula>0.03</formula>
    </cfRule>
    <cfRule type="cellIs" dxfId="6194" priority="2078" stopIfTrue="1" operator="lessThan">
      <formula>-0.03</formula>
    </cfRule>
  </conditionalFormatting>
  <conditionalFormatting sqref="BN550:BN552">
    <cfRule type="cellIs" dxfId="6193" priority="2075" stopIfTrue="1" operator="greaterThan">
      <formula>0.03</formula>
    </cfRule>
    <cfRule type="cellIs" dxfId="6192" priority="2076" stopIfTrue="1" operator="lessThan">
      <formula>-0.03</formula>
    </cfRule>
  </conditionalFormatting>
  <conditionalFormatting sqref="BM550:BM558">
    <cfRule type="cellIs" dxfId="6191" priority="2073" stopIfTrue="1" operator="greaterThan">
      <formula>0.03</formula>
    </cfRule>
    <cfRule type="cellIs" dxfId="6190" priority="2074" stopIfTrue="1" operator="lessThan">
      <formula>-0.03</formula>
    </cfRule>
  </conditionalFormatting>
  <conditionalFormatting sqref="BN559:BN561">
    <cfRule type="cellIs" dxfId="6189" priority="2071" stopIfTrue="1" operator="greaterThan">
      <formula>0.03</formula>
    </cfRule>
    <cfRule type="cellIs" dxfId="6188" priority="2072" stopIfTrue="1" operator="lessThan">
      <formula>-0.03</formula>
    </cfRule>
  </conditionalFormatting>
  <conditionalFormatting sqref="BM559:BM567">
    <cfRule type="cellIs" dxfId="6187" priority="2069" stopIfTrue="1" operator="greaterThan">
      <formula>0.03</formula>
    </cfRule>
    <cfRule type="cellIs" dxfId="6186" priority="2070" stopIfTrue="1" operator="lessThan">
      <formula>-0.03</formula>
    </cfRule>
  </conditionalFormatting>
  <conditionalFormatting sqref="BN568:BN570">
    <cfRule type="cellIs" dxfId="6185" priority="2067" stopIfTrue="1" operator="greaterThan">
      <formula>0.03</formula>
    </cfRule>
    <cfRule type="cellIs" dxfId="6184" priority="2068" stopIfTrue="1" operator="lessThan">
      <formula>-0.03</formula>
    </cfRule>
  </conditionalFormatting>
  <conditionalFormatting sqref="BM568:BM576 BM597 BM586:BM587">
    <cfRule type="cellIs" dxfId="6183" priority="2065" stopIfTrue="1" operator="greaterThan">
      <formula>0.03</formula>
    </cfRule>
    <cfRule type="cellIs" dxfId="6182" priority="2066" stopIfTrue="1" operator="lessThan">
      <formula>-0.03</formula>
    </cfRule>
  </conditionalFormatting>
  <conditionalFormatting sqref="BN591">
    <cfRule type="cellIs" dxfId="6181" priority="2063" stopIfTrue="1" operator="greaterThan">
      <formula>0.03</formula>
    </cfRule>
    <cfRule type="cellIs" dxfId="6180" priority="2064" stopIfTrue="1" operator="lessThan">
      <formula>-0.03</formula>
    </cfRule>
  </conditionalFormatting>
  <conditionalFormatting sqref="BN588:BN590">
    <cfRule type="cellIs" dxfId="6179" priority="2061" stopIfTrue="1" operator="greaterThan">
      <formula>0.03</formula>
    </cfRule>
    <cfRule type="cellIs" dxfId="6178" priority="2062" stopIfTrue="1" operator="lessThan">
      <formula>-0.03</formula>
    </cfRule>
  </conditionalFormatting>
  <conditionalFormatting sqref="BN166">
    <cfRule type="cellIs" dxfId="6177" priority="2055" stopIfTrue="1" operator="greaterThan">
      <formula>0.03</formula>
    </cfRule>
    <cfRule type="cellIs" dxfId="6176" priority="2056" stopIfTrue="1" operator="lessThan">
      <formula>-0.03</formula>
    </cfRule>
  </conditionalFormatting>
  <conditionalFormatting sqref="BM166 BM168 BM170">
    <cfRule type="cellIs" dxfId="6175" priority="2057" stopIfTrue="1" operator="greaterThan">
      <formula>0.03</formula>
    </cfRule>
    <cfRule type="cellIs" dxfId="6174" priority="2058" stopIfTrue="1" operator="lessThan">
      <formula>-0.03</formula>
    </cfRule>
  </conditionalFormatting>
  <conditionalFormatting sqref="BN172">
    <cfRule type="cellIs" dxfId="6173" priority="2051" stopIfTrue="1" operator="greaterThan">
      <formula>0.03</formula>
    </cfRule>
    <cfRule type="cellIs" dxfId="6172" priority="2052" stopIfTrue="1" operator="lessThan">
      <formula>-0.03</formula>
    </cfRule>
  </conditionalFormatting>
  <conditionalFormatting sqref="BM172 BM174 BM176">
    <cfRule type="cellIs" dxfId="6171" priority="2053" stopIfTrue="1" operator="greaterThan">
      <formula>0.03</formula>
    </cfRule>
    <cfRule type="cellIs" dxfId="6170" priority="2054" stopIfTrue="1" operator="lessThan">
      <formula>-0.03</formula>
    </cfRule>
  </conditionalFormatting>
  <conditionalFormatting sqref="BN178">
    <cfRule type="cellIs" dxfId="6169" priority="2047" stopIfTrue="1" operator="greaterThan">
      <formula>0.03</formula>
    </cfRule>
    <cfRule type="cellIs" dxfId="6168" priority="2048" stopIfTrue="1" operator="lessThan">
      <formula>-0.03</formula>
    </cfRule>
  </conditionalFormatting>
  <conditionalFormatting sqref="BM178 BM180 BM182">
    <cfRule type="cellIs" dxfId="6167" priority="2049" stopIfTrue="1" operator="greaterThan">
      <formula>0.03</formula>
    </cfRule>
    <cfRule type="cellIs" dxfId="6166" priority="2050" stopIfTrue="1" operator="lessThan">
      <formula>-0.03</formula>
    </cfRule>
  </conditionalFormatting>
  <conditionalFormatting sqref="BN358">
    <cfRule type="cellIs" dxfId="6165" priority="2043" stopIfTrue="1" operator="greaterThan">
      <formula>0.03</formula>
    </cfRule>
    <cfRule type="cellIs" dxfId="6164" priority="2044" stopIfTrue="1" operator="lessThan">
      <formula>-0.03</formula>
    </cfRule>
  </conditionalFormatting>
  <conditionalFormatting sqref="BM358 BM360 BM362">
    <cfRule type="cellIs" dxfId="6163" priority="2045" stopIfTrue="1" operator="greaterThan">
      <formula>0.03</formula>
    </cfRule>
    <cfRule type="cellIs" dxfId="6162" priority="2046" stopIfTrue="1" operator="lessThan">
      <formula>-0.03</formula>
    </cfRule>
  </conditionalFormatting>
  <conditionalFormatting sqref="BL508">
    <cfRule type="cellIs" dxfId="6161" priority="2037" stopIfTrue="1" operator="greaterThan">
      <formula>0.03</formula>
    </cfRule>
    <cfRule type="cellIs" dxfId="6160" priority="2038" stopIfTrue="1" operator="lessThan">
      <formula>-0.03</formula>
    </cfRule>
  </conditionalFormatting>
  <conditionalFormatting sqref="BL505:BL507">
    <cfRule type="cellIs" dxfId="6159" priority="2025" stopIfTrue="1" operator="greaterThan">
      <formula>0.03</formula>
    </cfRule>
    <cfRule type="cellIs" dxfId="6158" priority="2026" stopIfTrue="1" operator="lessThan">
      <formula>-0.03</formula>
    </cfRule>
  </conditionalFormatting>
  <conditionalFormatting sqref="BK4 BK6 BK8">
    <cfRule type="cellIs" dxfId="6157" priority="2039" stopIfTrue="1" operator="greaterThan">
      <formula>0.03</formula>
    </cfRule>
    <cfRule type="cellIs" dxfId="6156" priority="2040" stopIfTrue="1" operator="lessThan">
      <formula>-0.03</formula>
    </cfRule>
  </conditionalFormatting>
  <conditionalFormatting sqref="BL4">
    <cfRule type="cellIs" dxfId="6155" priority="2033" stopIfTrue="1" operator="greaterThan">
      <formula>0.03</formula>
    </cfRule>
    <cfRule type="cellIs" dxfId="6154" priority="2034" stopIfTrue="1" operator="lessThan">
      <formula>-0.03</formula>
    </cfRule>
  </conditionalFormatting>
  <conditionalFormatting sqref="BL10 BL16 BL22 BL28 BL34 BL40 BL46 BL52 BL58 BL64 BL70 BL76 BL82 BL88 BL94 BL100 BL106 BL112 BL118 BL124 BL130 BL136 BL142 BL148 BL154 BL160 BL184 BL190 BL196 BL202 BL208 BL214 BL220 BL226 BL232 BL238 BL244 BL250 BL256 BL262 BL268 BL274 BL280 BL286 BL292 BL298 BL304 BL310 BL316 BL322 BL328 BL334 BL340 BL346 BL352 BL364 BL370 BL376 BL382 BL388 BL394 BL400 BL406 BL412 BL418 BL424">
    <cfRule type="cellIs" dxfId="6153" priority="2029" stopIfTrue="1" operator="greaterThan">
      <formula>0.03</formula>
    </cfRule>
    <cfRule type="cellIs" dxfId="6152" priority="2030" stopIfTrue="1" operator="lessThan">
      <formula>-0.03</formula>
    </cfRule>
  </conditionalFormatting>
  <conditionalFormatting sqref="BK10 BK16 BK22 BK28 BK34 BK40 BK46 BK52 BK58 BK64 BK70 BK76 BK82 BK88 BK94 BK100 BK106 BK112 BK118 BK124 BK130 BK136 BK142 BK148 BK154 BK160 BK184 BK190 BK196 BK202 BK208 BK214 BK220 BK226 BK232 BK238 BK244 BK250 BK256 BK262 BK268 BK274 BK280 BK286 BK292 BK298 BK304 BK310 BK316 BK322 BK328 BK334 BK340 BK346 BK352 BK364 BK370 BK376 BK382 BK388 BK394 BK400 BK406 BK412 BK418 BK424 BK12 BK18 BK24 BK30 BK36 BK42 BK48 BK54 BK60 BK66 BK72 BK78 BK84 BK90 BK96 BK102 BK108 BK114 BK120 BK126 BK132 BK138 BK144 BK150 BK156 BK162 BK186 BK192 BK198 BK204 BK210 BK216 BK222 BK228 BK234 BK240 BK246 BK252 BK258 BK264 BK270 BK276 BK282 BK288 BK294 BK300 BK306 BK312 BK318 BK324 BK330 BK336 BK342 BK348 BK354 BK366 BK372 BK378 BK384 BK390 BK396 BK402 BK408 BK414 BK420 BK426 BK14 BK20 BK26 BK32 BK38 BK44 BK50 BK56 BK62 BK68 BK74 BK80 BK86 BK92 BK98 BK104 BK110 BK116 BK122 BK128 BK134 BK140 BK146 BK152 BK158 BK164 BK188 BK194 BK200 BK206 BK212 BK218 BK224 BK230 BK236 BK242 BK248 BK254 BK260 BK266 BK272 BK278 BK284 BK290 BK296 BK302 BK308 BK314 BK320 BK326 BK332 BK338 BK344 BK350 BK356 BK368 BK374 BK380 BK386 BK392 BK398 BK404 BK410 BK416 BK422 BK428">
    <cfRule type="cellIs" dxfId="6151" priority="2031" stopIfTrue="1" operator="greaterThan">
      <formula>0.03</formula>
    </cfRule>
    <cfRule type="cellIs" dxfId="6150" priority="2032" stopIfTrue="1" operator="lessThan">
      <formula>-0.03</formula>
    </cfRule>
  </conditionalFormatting>
  <conditionalFormatting sqref="BK505:BK510">
    <cfRule type="cellIs" dxfId="6149" priority="2027" stopIfTrue="1" operator="greaterThan">
      <formula>0.03</formula>
    </cfRule>
    <cfRule type="cellIs" dxfId="6148" priority="2028" stopIfTrue="1" operator="lessThan">
      <formula>-0.03</formula>
    </cfRule>
  </conditionalFormatting>
  <conditionalFormatting sqref="BL517">
    <cfRule type="cellIs" dxfId="6147" priority="2023" stopIfTrue="1" operator="greaterThan">
      <formula>0.03</formula>
    </cfRule>
    <cfRule type="cellIs" dxfId="6146" priority="2024" stopIfTrue="1" operator="lessThan">
      <formula>-0.03</formula>
    </cfRule>
  </conditionalFormatting>
  <conditionalFormatting sqref="BL526">
    <cfRule type="cellIs" dxfId="6145" priority="2021" stopIfTrue="1" operator="greaterThan">
      <formula>0.03</formula>
    </cfRule>
    <cfRule type="cellIs" dxfId="6144" priority="2022" stopIfTrue="1" operator="lessThan">
      <formula>-0.03</formula>
    </cfRule>
  </conditionalFormatting>
  <conditionalFormatting sqref="BL562">
    <cfRule type="cellIs" dxfId="6143" priority="2013" stopIfTrue="1" operator="greaterThan">
      <formula>0.03</formula>
    </cfRule>
    <cfRule type="cellIs" dxfId="6142" priority="2014" stopIfTrue="1" operator="lessThan">
      <formula>-0.03</formula>
    </cfRule>
  </conditionalFormatting>
  <conditionalFormatting sqref="BL544">
    <cfRule type="cellIs" dxfId="6141" priority="2017" stopIfTrue="1" operator="greaterThan">
      <formula>0.03</formula>
    </cfRule>
    <cfRule type="cellIs" dxfId="6140" priority="2018" stopIfTrue="1" operator="lessThan">
      <formula>-0.03</formula>
    </cfRule>
  </conditionalFormatting>
  <conditionalFormatting sqref="BL535">
    <cfRule type="cellIs" dxfId="6139" priority="2019" stopIfTrue="1" operator="greaterThan">
      <formula>0.03</formula>
    </cfRule>
    <cfRule type="cellIs" dxfId="6138" priority="2020" stopIfTrue="1" operator="lessThan">
      <formula>-0.03</formula>
    </cfRule>
  </conditionalFormatting>
  <conditionalFormatting sqref="BL523:BL525">
    <cfRule type="cellIs" dxfId="6137" priority="2001" stopIfTrue="1" operator="greaterThan">
      <formula>0.03</formula>
    </cfRule>
    <cfRule type="cellIs" dxfId="6136" priority="2002" stopIfTrue="1" operator="lessThan">
      <formula>-0.03</formula>
    </cfRule>
  </conditionalFormatting>
  <conditionalFormatting sqref="BL553">
    <cfRule type="cellIs" dxfId="6135" priority="2015" stopIfTrue="1" operator="greaterThan">
      <formula>0.03</formula>
    </cfRule>
    <cfRule type="cellIs" dxfId="6134" priority="2016" stopIfTrue="1" operator="lessThan">
      <formula>-0.03</formula>
    </cfRule>
  </conditionalFormatting>
  <conditionalFormatting sqref="BL571">
    <cfRule type="cellIs" dxfId="6133" priority="2011" stopIfTrue="1" operator="greaterThan">
      <formula>0.03</formula>
    </cfRule>
    <cfRule type="cellIs" dxfId="6132" priority="2012" stopIfTrue="1" operator="lessThan">
      <formula>-0.03</formula>
    </cfRule>
  </conditionalFormatting>
  <conditionalFormatting sqref="BK514">
    <cfRule type="cellIs" dxfId="6131" priority="2007" stopIfTrue="1" operator="greaterThan">
      <formula>0.03</formula>
    </cfRule>
    <cfRule type="cellIs" dxfId="6130" priority="2008" stopIfTrue="1" operator="lessThan">
      <formula>-0.03</formula>
    </cfRule>
  </conditionalFormatting>
  <conditionalFormatting sqref="BK515:BK522">
    <cfRule type="cellIs" dxfId="6129" priority="2009" stopIfTrue="1" operator="greaterThan">
      <formula>0.03</formula>
    </cfRule>
    <cfRule type="cellIs" dxfId="6128" priority="2010" stopIfTrue="1" operator="lessThan">
      <formula>-0.03</formula>
    </cfRule>
  </conditionalFormatting>
  <conditionalFormatting sqref="BK523:BK531">
    <cfRule type="cellIs" dxfId="6127" priority="2003" stopIfTrue="1" operator="greaterThan">
      <formula>0.03</formula>
    </cfRule>
    <cfRule type="cellIs" dxfId="6126" priority="2004" stopIfTrue="1" operator="lessThan">
      <formula>-0.03</formula>
    </cfRule>
  </conditionalFormatting>
  <conditionalFormatting sqref="BK532:BK540">
    <cfRule type="cellIs" dxfId="6125" priority="1999" stopIfTrue="1" operator="greaterThan">
      <formula>0.03</formula>
    </cfRule>
    <cfRule type="cellIs" dxfId="6124" priority="2000" stopIfTrue="1" operator="lessThan">
      <formula>-0.03</formula>
    </cfRule>
  </conditionalFormatting>
  <conditionalFormatting sqref="BL532:BL534">
    <cfRule type="cellIs" dxfId="6123" priority="1997" stopIfTrue="1" operator="greaterThan">
      <formula>0.03</formula>
    </cfRule>
    <cfRule type="cellIs" dxfId="6122" priority="1998" stopIfTrue="1" operator="lessThan">
      <formula>-0.03</formula>
    </cfRule>
  </conditionalFormatting>
  <conditionalFormatting sqref="BK541:BK549">
    <cfRule type="cellIs" dxfId="6121" priority="1995" stopIfTrue="1" operator="greaterThan">
      <formula>0.03</formula>
    </cfRule>
    <cfRule type="cellIs" dxfId="6120" priority="1996" stopIfTrue="1" operator="lessThan">
      <formula>-0.03</formula>
    </cfRule>
  </conditionalFormatting>
  <conditionalFormatting sqref="BL541:BL543">
    <cfRule type="cellIs" dxfId="6119" priority="1993" stopIfTrue="1" operator="greaterThan">
      <formula>0.03</formula>
    </cfRule>
    <cfRule type="cellIs" dxfId="6118" priority="1994" stopIfTrue="1" operator="lessThan">
      <formula>-0.03</formula>
    </cfRule>
  </conditionalFormatting>
  <conditionalFormatting sqref="BL550:BL552">
    <cfRule type="cellIs" dxfId="6117" priority="1991" stopIfTrue="1" operator="greaterThan">
      <formula>0.03</formula>
    </cfRule>
    <cfRule type="cellIs" dxfId="6116" priority="1992" stopIfTrue="1" operator="lessThan">
      <formula>-0.03</formula>
    </cfRule>
  </conditionalFormatting>
  <conditionalFormatting sqref="BK550:BK558">
    <cfRule type="cellIs" dxfId="6115" priority="1989" stopIfTrue="1" operator="greaterThan">
      <formula>0.03</formula>
    </cfRule>
    <cfRule type="cellIs" dxfId="6114" priority="1990" stopIfTrue="1" operator="lessThan">
      <formula>-0.03</formula>
    </cfRule>
  </conditionalFormatting>
  <conditionalFormatting sqref="BL559:BL561">
    <cfRule type="cellIs" dxfId="6113" priority="1987" stopIfTrue="1" operator="greaterThan">
      <formula>0.03</formula>
    </cfRule>
    <cfRule type="cellIs" dxfId="6112" priority="1988" stopIfTrue="1" operator="lessThan">
      <formula>-0.03</formula>
    </cfRule>
  </conditionalFormatting>
  <conditionalFormatting sqref="BK559:BK567">
    <cfRule type="cellIs" dxfId="6111" priority="1985" stopIfTrue="1" operator="greaterThan">
      <formula>0.03</formula>
    </cfRule>
    <cfRule type="cellIs" dxfId="6110" priority="1986" stopIfTrue="1" operator="lessThan">
      <formula>-0.03</formula>
    </cfRule>
  </conditionalFormatting>
  <conditionalFormatting sqref="BL568:BL570">
    <cfRule type="cellIs" dxfId="6109" priority="1983" stopIfTrue="1" operator="greaterThan">
      <formula>0.03</formula>
    </cfRule>
    <cfRule type="cellIs" dxfId="6108" priority="1984" stopIfTrue="1" operator="lessThan">
      <formula>-0.03</formula>
    </cfRule>
  </conditionalFormatting>
  <conditionalFormatting sqref="BK568:BK576 BK597 BK586:BK587">
    <cfRule type="cellIs" dxfId="6107" priority="1981" stopIfTrue="1" operator="greaterThan">
      <formula>0.03</formula>
    </cfRule>
    <cfRule type="cellIs" dxfId="6106" priority="1982" stopIfTrue="1" operator="lessThan">
      <formula>-0.03</formula>
    </cfRule>
  </conditionalFormatting>
  <conditionalFormatting sqref="BL591">
    <cfRule type="cellIs" dxfId="6105" priority="1979" stopIfTrue="1" operator="greaterThan">
      <formula>0.03</formula>
    </cfRule>
    <cfRule type="cellIs" dxfId="6104" priority="1980" stopIfTrue="1" operator="lessThan">
      <formula>-0.03</formula>
    </cfRule>
  </conditionalFormatting>
  <conditionalFormatting sqref="BL588:BL590">
    <cfRule type="cellIs" dxfId="6103" priority="1977" stopIfTrue="1" operator="greaterThan">
      <formula>0.03</formula>
    </cfRule>
    <cfRule type="cellIs" dxfId="6102" priority="1978" stopIfTrue="1" operator="lessThan">
      <formula>-0.03</formula>
    </cfRule>
  </conditionalFormatting>
  <conditionalFormatting sqref="BL166">
    <cfRule type="cellIs" dxfId="6101" priority="1971" stopIfTrue="1" operator="greaterThan">
      <formula>0.03</formula>
    </cfRule>
    <cfRule type="cellIs" dxfId="6100" priority="1972" stopIfTrue="1" operator="lessThan">
      <formula>-0.03</formula>
    </cfRule>
  </conditionalFormatting>
  <conditionalFormatting sqref="BK166 BK168 BK170">
    <cfRule type="cellIs" dxfId="6099" priority="1973" stopIfTrue="1" operator="greaterThan">
      <formula>0.03</formula>
    </cfRule>
    <cfRule type="cellIs" dxfId="6098" priority="1974" stopIfTrue="1" operator="lessThan">
      <formula>-0.03</formula>
    </cfRule>
  </conditionalFormatting>
  <conditionalFormatting sqref="BL172">
    <cfRule type="cellIs" dxfId="6097" priority="1967" stopIfTrue="1" operator="greaterThan">
      <formula>0.03</formula>
    </cfRule>
    <cfRule type="cellIs" dxfId="6096" priority="1968" stopIfTrue="1" operator="lessThan">
      <formula>-0.03</formula>
    </cfRule>
  </conditionalFormatting>
  <conditionalFormatting sqref="BK172 BK174 BK176">
    <cfRule type="cellIs" dxfId="6095" priority="1969" stopIfTrue="1" operator="greaterThan">
      <formula>0.03</formula>
    </cfRule>
    <cfRule type="cellIs" dxfId="6094" priority="1970" stopIfTrue="1" operator="lessThan">
      <formula>-0.03</formula>
    </cfRule>
  </conditionalFormatting>
  <conditionalFormatting sqref="BL178">
    <cfRule type="cellIs" dxfId="6093" priority="1963" stopIfTrue="1" operator="greaterThan">
      <formula>0.03</formula>
    </cfRule>
    <cfRule type="cellIs" dxfId="6092" priority="1964" stopIfTrue="1" operator="lessThan">
      <formula>-0.03</formula>
    </cfRule>
  </conditionalFormatting>
  <conditionalFormatting sqref="BK178 BK180 BK182">
    <cfRule type="cellIs" dxfId="6091" priority="1965" stopIfTrue="1" operator="greaterThan">
      <formula>0.03</formula>
    </cfRule>
    <cfRule type="cellIs" dxfId="6090" priority="1966" stopIfTrue="1" operator="lessThan">
      <formula>-0.03</formula>
    </cfRule>
  </conditionalFormatting>
  <conditionalFormatting sqref="BL358">
    <cfRule type="cellIs" dxfId="6089" priority="1959" stopIfTrue="1" operator="greaterThan">
      <formula>0.03</formula>
    </cfRule>
    <cfRule type="cellIs" dxfId="6088" priority="1960" stopIfTrue="1" operator="lessThan">
      <formula>-0.03</formula>
    </cfRule>
  </conditionalFormatting>
  <conditionalFormatting sqref="BK358 BK360 BK362">
    <cfRule type="cellIs" dxfId="6087" priority="1961" stopIfTrue="1" operator="greaterThan">
      <formula>0.03</formula>
    </cfRule>
    <cfRule type="cellIs" dxfId="6086" priority="1962" stopIfTrue="1" operator="lessThan">
      <formula>-0.03</formula>
    </cfRule>
  </conditionalFormatting>
  <conditionalFormatting sqref="BO532:BO540">
    <cfRule type="cellIs" dxfId="6085" priority="1931" stopIfTrue="1" operator="greaterThan">
      <formula>0.03</formula>
    </cfRule>
    <cfRule type="cellIs" dxfId="6084" priority="1932" stopIfTrue="1" operator="lessThan">
      <formula>-0.03</formula>
    </cfRule>
  </conditionalFormatting>
  <conditionalFormatting sqref="BO559:BO567">
    <cfRule type="cellIs" dxfId="6083" priority="1919" stopIfTrue="1" operator="greaterThan">
      <formula>0.03</formula>
    </cfRule>
    <cfRule type="cellIs" dxfId="6082" priority="1920" stopIfTrue="1" operator="lessThan">
      <formula>-0.03</formula>
    </cfRule>
  </conditionalFormatting>
  <conditionalFormatting sqref="BP532:BR534">
    <cfRule type="cellIs" dxfId="6081" priority="1933" stopIfTrue="1" operator="greaterThan">
      <formula>0.03</formula>
    </cfRule>
    <cfRule type="cellIs" dxfId="6080" priority="1934" stopIfTrue="1" operator="lessThan">
      <formula>-0.03</formula>
    </cfRule>
  </conditionalFormatting>
  <conditionalFormatting sqref="BO523:BO531">
    <cfRule type="cellIs" dxfId="6079" priority="1935" stopIfTrue="1" operator="greaterThan">
      <formula>0.03</formula>
    </cfRule>
    <cfRule type="cellIs" dxfId="6078" priority="1936" stopIfTrue="1" operator="lessThan">
      <formula>-0.03</formula>
    </cfRule>
  </conditionalFormatting>
  <conditionalFormatting sqref="BO541:BO549">
    <cfRule type="cellIs" dxfId="6077" priority="1927" stopIfTrue="1" operator="greaterThan">
      <formula>0.03</formula>
    </cfRule>
    <cfRule type="cellIs" dxfId="6076" priority="1928" stopIfTrue="1" operator="lessThan">
      <formula>-0.03</formula>
    </cfRule>
  </conditionalFormatting>
  <conditionalFormatting sqref="BP541:BR543">
    <cfRule type="cellIs" dxfId="6075" priority="1929" stopIfTrue="1" operator="greaterThan">
      <formula>0.03</formula>
    </cfRule>
    <cfRule type="cellIs" dxfId="6074" priority="1930" stopIfTrue="1" operator="lessThan">
      <formula>-0.03</formula>
    </cfRule>
  </conditionalFormatting>
  <conditionalFormatting sqref="BO550:BO558">
    <cfRule type="cellIs" dxfId="6073" priority="1923" stopIfTrue="1" operator="greaterThan">
      <formula>0.03</formula>
    </cfRule>
    <cfRule type="cellIs" dxfId="6072" priority="1924" stopIfTrue="1" operator="lessThan">
      <formula>-0.03</formula>
    </cfRule>
  </conditionalFormatting>
  <conditionalFormatting sqref="BP550:BR552">
    <cfRule type="cellIs" dxfId="6071" priority="1925" stopIfTrue="1" operator="greaterThan">
      <formula>0.03</formula>
    </cfRule>
    <cfRule type="cellIs" dxfId="6070" priority="1926" stopIfTrue="1" operator="lessThan">
      <formula>-0.03</formula>
    </cfRule>
  </conditionalFormatting>
  <conditionalFormatting sqref="BP559:BR561">
    <cfRule type="cellIs" dxfId="6069" priority="1921" stopIfTrue="1" operator="greaterThan">
      <formula>0.03</formula>
    </cfRule>
    <cfRule type="cellIs" dxfId="6068" priority="1922" stopIfTrue="1" operator="lessThan">
      <formula>-0.03</formula>
    </cfRule>
  </conditionalFormatting>
  <conditionalFormatting sqref="BP568:BR570">
    <cfRule type="cellIs" dxfId="6067" priority="1917" stopIfTrue="1" operator="greaterThan">
      <formula>0.03</formula>
    </cfRule>
    <cfRule type="cellIs" dxfId="6066" priority="1918" stopIfTrue="1" operator="lessThan">
      <formula>-0.03</formula>
    </cfRule>
  </conditionalFormatting>
  <conditionalFormatting sqref="BO568:BO576 BO597 BO586:BO587">
    <cfRule type="cellIs" dxfId="6065" priority="1915" stopIfTrue="1" operator="greaterThan">
      <formula>0.03</formula>
    </cfRule>
    <cfRule type="cellIs" dxfId="6064" priority="1916" stopIfTrue="1" operator="lessThan">
      <formula>-0.03</formula>
    </cfRule>
  </conditionalFormatting>
  <conditionalFormatting sqref="BO358 BO360 BO362">
    <cfRule type="cellIs" dxfId="6063" priority="1877" stopIfTrue="1" operator="greaterThan">
      <formula>0.03</formula>
    </cfRule>
    <cfRule type="cellIs" dxfId="6062" priority="1878" stopIfTrue="1" operator="lessThan">
      <formula>-0.03</formula>
    </cfRule>
  </conditionalFormatting>
  <conditionalFormatting sqref="BO514">
    <cfRule type="cellIs" dxfId="6061" priority="1913" stopIfTrue="1" operator="greaterThan">
      <formula>0.03</formula>
    </cfRule>
    <cfRule type="cellIs" dxfId="6060" priority="1914" stopIfTrue="1" operator="lessThan">
      <formula>-0.03</formula>
    </cfRule>
  </conditionalFormatting>
  <conditionalFormatting sqref="BQ4">
    <cfRule type="cellIs" dxfId="6059" priority="1875" stopIfTrue="1" operator="greaterThan">
      <formula>0.03</formula>
    </cfRule>
    <cfRule type="cellIs" dxfId="6058" priority="1876" stopIfTrue="1" operator="lessThan">
      <formula>-0.03</formula>
    </cfRule>
  </conditionalFormatting>
  <conditionalFormatting sqref="BP588:BT590">
    <cfRule type="cellIs" dxfId="6057" priority="1897" stopIfTrue="1" operator="greaterThan">
      <formula>0.03</formula>
    </cfRule>
    <cfRule type="cellIs" dxfId="6056" priority="1898" stopIfTrue="1" operator="lessThan">
      <formula>-0.03</formula>
    </cfRule>
  </conditionalFormatting>
  <conditionalFormatting sqref="BP166">
    <cfRule type="cellIs" dxfId="6055" priority="1891" stopIfTrue="1" operator="greaterThan">
      <formula>0.03</formula>
    </cfRule>
    <cfRule type="cellIs" dxfId="6054" priority="1892" stopIfTrue="1" operator="lessThan">
      <formula>-0.03</formula>
    </cfRule>
  </conditionalFormatting>
  <conditionalFormatting sqref="BO166 BO168 BO170">
    <cfRule type="cellIs" dxfId="6053" priority="1889" stopIfTrue="1" operator="greaterThan">
      <formula>0.03</formula>
    </cfRule>
    <cfRule type="cellIs" dxfId="6052" priority="1890" stopIfTrue="1" operator="lessThan">
      <formula>-0.03</formula>
    </cfRule>
  </conditionalFormatting>
  <conditionalFormatting sqref="BP172">
    <cfRule type="cellIs" dxfId="6051" priority="1887" stopIfTrue="1" operator="greaterThan">
      <formula>0.03</formula>
    </cfRule>
    <cfRule type="cellIs" dxfId="6050" priority="1888" stopIfTrue="1" operator="lessThan">
      <formula>-0.03</formula>
    </cfRule>
  </conditionalFormatting>
  <conditionalFormatting sqref="BO172 BO174 BO176">
    <cfRule type="cellIs" dxfId="6049" priority="1885" stopIfTrue="1" operator="greaterThan">
      <formula>0.03</formula>
    </cfRule>
    <cfRule type="cellIs" dxfId="6048" priority="1886" stopIfTrue="1" operator="lessThan">
      <formula>-0.03</formula>
    </cfRule>
  </conditionalFormatting>
  <conditionalFormatting sqref="BP178">
    <cfRule type="cellIs" dxfId="6047" priority="1883" stopIfTrue="1" operator="greaterThan">
      <formula>0.03</formula>
    </cfRule>
    <cfRule type="cellIs" dxfId="6046" priority="1884" stopIfTrue="1" operator="lessThan">
      <formula>-0.03</formula>
    </cfRule>
  </conditionalFormatting>
  <conditionalFormatting sqref="BO178 BO180 BO182">
    <cfRule type="cellIs" dxfId="6045" priority="1881" stopIfTrue="1" operator="greaterThan">
      <formula>0.03</formula>
    </cfRule>
    <cfRule type="cellIs" dxfId="6044" priority="1882" stopIfTrue="1" operator="lessThan">
      <formula>-0.03</formula>
    </cfRule>
  </conditionalFormatting>
  <conditionalFormatting sqref="BP358">
    <cfRule type="cellIs" dxfId="6043" priority="1879" stopIfTrue="1" operator="greaterThan">
      <formula>0.03</formula>
    </cfRule>
    <cfRule type="cellIs" dxfId="6042" priority="1880" stopIfTrue="1" operator="lessThan">
      <formula>-0.03</formula>
    </cfRule>
  </conditionalFormatting>
  <conditionalFormatting sqref="BQ10 BQ16 BQ22 BQ28 BQ34 BQ40 BQ46 BQ52 BQ58 BQ64 BQ70 BQ76 BQ82 BQ88 BQ94 BQ100 BQ106 BQ112 BQ118 BQ124 BQ130 BQ136 BQ142 BQ148 BQ154 BQ160 BQ184 BQ190 BQ196 BQ202 BQ208 BQ214 BQ220 BQ226 BQ232 BQ238 BQ244 BQ250 BQ256 BQ262 BQ268 BQ274 BQ280 BQ286 BQ292 BQ298 BQ304 BQ310 BQ316 BQ322 BQ328 BQ334 BQ340 BQ346 BQ352 BQ364 BQ370 BQ376 BQ382 BQ388 BQ394 BQ400 BQ406 BQ412 BQ418 BQ424">
    <cfRule type="cellIs" dxfId="6041" priority="1873" stopIfTrue="1" operator="greaterThan">
      <formula>0.03</formula>
    </cfRule>
    <cfRule type="cellIs" dxfId="6040" priority="1874" stopIfTrue="1" operator="lessThan">
      <formula>-0.03</formula>
    </cfRule>
  </conditionalFormatting>
  <conditionalFormatting sqref="BQ166">
    <cfRule type="cellIs" dxfId="6039" priority="1871" stopIfTrue="1" operator="greaterThan">
      <formula>0.03</formula>
    </cfRule>
    <cfRule type="cellIs" dxfId="6038" priority="1872" stopIfTrue="1" operator="lessThan">
      <formula>-0.03</formula>
    </cfRule>
  </conditionalFormatting>
  <conditionalFormatting sqref="BQ172">
    <cfRule type="cellIs" dxfId="6037" priority="1869" stopIfTrue="1" operator="greaterThan">
      <formula>0.03</formula>
    </cfRule>
    <cfRule type="cellIs" dxfId="6036" priority="1870" stopIfTrue="1" operator="lessThan">
      <formula>-0.03</formula>
    </cfRule>
  </conditionalFormatting>
  <conditionalFormatting sqref="BQ358">
    <cfRule type="cellIs" dxfId="6035" priority="1865" stopIfTrue="1" operator="greaterThan">
      <formula>0.03</formula>
    </cfRule>
    <cfRule type="cellIs" dxfId="6034" priority="1866" stopIfTrue="1" operator="lessThan">
      <formula>-0.03</formula>
    </cfRule>
  </conditionalFormatting>
  <conditionalFormatting sqref="BQ178">
    <cfRule type="cellIs" dxfId="6033" priority="1867" stopIfTrue="1" operator="greaterThan">
      <formula>0.03</formula>
    </cfRule>
    <cfRule type="cellIs" dxfId="6032" priority="1868" stopIfTrue="1" operator="lessThan">
      <formula>-0.03</formula>
    </cfRule>
  </conditionalFormatting>
  <conditionalFormatting sqref="BR10 BR16 BR22 BR28 BR34 BR40 BR46 BR52 BR58 BR64 BR70 BR76 BR82 BR88 BR94 BR100 BR106 BR112 BR118 BR124 BR130 BR136 BR142 BR148 BR154 BR160 BR184 BR190 BR196 BR202 BR208 BR214 BR220 BR226 BR232 BR238 BR244 BR250 BR256 BR262 BR268 BR274 BR280 BR286 BR292 BR298 BR304 BR310 BR316 BR322 BR328 BR334 BR340 BR346 BR352 BR364 BR370 BR376 BR382 BR388 BR394 BR400 BR406 BR412 BR418 BR424">
    <cfRule type="cellIs" dxfId="6031" priority="1861" stopIfTrue="1" operator="greaterThan">
      <formula>0.03</formula>
    </cfRule>
    <cfRule type="cellIs" dxfId="6030" priority="1862" stopIfTrue="1" operator="lessThan">
      <formula>-0.03</formula>
    </cfRule>
  </conditionalFormatting>
  <conditionalFormatting sqref="BR4">
    <cfRule type="cellIs" dxfId="6029" priority="1863" stopIfTrue="1" operator="greaterThan">
      <formula>0.03</formula>
    </cfRule>
    <cfRule type="cellIs" dxfId="6028" priority="1864" stopIfTrue="1" operator="lessThan">
      <formula>-0.03</formula>
    </cfRule>
  </conditionalFormatting>
  <conditionalFormatting sqref="BR172">
    <cfRule type="cellIs" dxfId="6027" priority="1857" stopIfTrue="1" operator="greaterThan">
      <formula>0.03</formula>
    </cfRule>
    <cfRule type="cellIs" dxfId="6026" priority="1858" stopIfTrue="1" operator="lessThan">
      <formula>-0.03</formula>
    </cfRule>
  </conditionalFormatting>
  <conditionalFormatting sqref="BR166">
    <cfRule type="cellIs" dxfId="6025" priority="1859" stopIfTrue="1" operator="greaterThan">
      <formula>0.03</formula>
    </cfRule>
    <cfRule type="cellIs" dxfId="6024" priority="1860" stopIfTrue="1" operator="lessThan">
      <formula>-0.03</formula>
    </cfRule>
  </conditionalFormatting>
  <conditionalFormatting sqref="BR358">
    <cfRule type="cellIs" dxfId="6023" priority="1853" stopIfTrue="1" operator="greaterThan">
      <formula>0.03</formula>
    </cfRule>
    <cfRule type="cellIs" dxfId="6022" priority="1854" stopIfTrue="1" operator="lessThan">
      <formula>-0.03</formula>
    </cfRule>
  </conditionalFormatting>
  <conditionalFormatting sqref="BR178">
    <cfRule type="cellIs" dxfId="6021" priority="1855" stopIfTrue="1" operator="greaterThan">
      <formula>0.03</formula>
    </cfRule>
    <cfRule type="cellIs" dxfId="6020" priority="1856" stopIfTrue="1" operator="lessThan">
      <formula>-0.03</formula>
    </cfRule>
  </conditionalFormatting>
  <conditionalFormatting sqref="BP4">
    <cfRule type="cellIs" dxfId="6019" priority="1953" stopIfTrue="1" operator="greaterThan">
      <formula>0.03</formula>
    </cfRule>
    <cfRule type="cellIs" dxfId="6018" priority="1954" stopIfTrue="1" operator="lessThan">
      <formula>-0.03</formula>
    </cfRule>
  </conditionalFormatting>
  <conditionalFormatting sqref="BP508 BP505:BR507">
    <cfRule type="cellIs" dxfId="6017" priority="1957" stopIfTrue="1" operator="greaterThan">
      <formula>0.03</formula>
    </cfRule>
    <cfRule type="cellIs" dxfId="6016" priority="1958" stopIfTrue="1" operator="lessThan">
      <formula>-0.03</formula>
    </cfRule>
  </conditionalFormatting>
  <conditionalFormatting sqref="BO505:BO510">
    <cfRule type="cellIs" dxfId="6015" priority="1951" stopIfTrue="1" operator="greaterThan">
      <formula>0.03</formula>
    </cfRule>
    <cfRule type="cellIs" dxfId="6014" priority="1952" stopIfTrue="1" operator="lessThan">
      <formula>-0.03</formula>
    </cfRule>
  </conditionalFormatting>
  <conditionalFormatting sqref="BO4 BO6 BO8">
    <cfRule type="cellIs" dxfId="6013" priority="1947" stopIfTrue="1" operator="greaterThan">
      <formula>0.03</formula>
    </cfRule>
    <cfRule type="cellIs" dxfId="6012" priority="1948" stopIfTrue="1" operator="lessThan">
      <formula>-0.03</formula>
    </cfRule>
  </conditionalFormatting>
  <conditionalFormatting sqref="BP10 BP16 BP22 BP28 BP34 BP40 BP46 BP52 BP58 BP64 BP70 BP76 BP82 BP88 BP94 BP100 BP106 BP112 BP118 BP124 BP130 BP136 BP142 BP148 BP154 BP160 BP184 BP190 BP196 BP202 BP208 BP214 BP220 BP226 BP232 BP238 BP244 BP250 BP256 BP262 BP268 BP274 BP280 BP286 BP292 BP298 BP304 BP310 BP316 BP322 BP328 BP334 BP340 BP346 BP352 BP364 BP370 BP376 BP382 BP388 BP394 BP400 BP406 BP412 BP418 BP424">
    <cfRule type="cellIs" dxfId="6011" priority="1945" stopIfTrue="1" operator="greaterThan">
      <formula>0.03</formula>
    </cfRule>
    <cfRule type="cellIs" dxfId="6010" priority="1946" stopIfTrue="1" operator="lessThan">
      <formula>-0.03</formula>
    </cfRule>
  </conditionalFormatting>
  <conditionalFormatting sqref="BO10 BO16 BO22 BO28 BO34 BO40 BO46 BO52 BO58 BO64 BO70 BO76 BO82 BO88 BO94 BO100 BO106 BO112 BO118 BO124 BO130 BO136 BO142 BO148 BO154 BO160 BO184 BO190 BO196 BO202 BO208 BO214 BO220 BO226 BO232 BO238 BO244 BO250 BO256 BO262 BO268 BO274 BO280 BO286 BO292 BO298 BO304 BO310 BO316 BO322 BO328 BO334 BO340 BO346 BO352 BO364 BO370 BO376 BO382 BO388 BO394 BO400 BO406 BO412 BO418 BO424 BO12 BO18 BO24 BO30 BO36 BO42 BO48 BO54 BO60 BO66 BO72 BO78 BO84 BO90 BO96 BO102 BO108 BO114 BO120 BO126 BO132 BO138 BO144 BO150 BO156 BO162 BO186 BO192 BO198 BO204 BO210 BO216 BO222 BO228 BO234 BO240 BO246 BO252 BO258 BO264 BO270 BO276 BO282 BO288 BO294 BO300 BO306 BO312 BO318 BO324 BO330 BO336 BO342 BO348 BO354 BO366 BO372 BO378 BO384 BO390 BO396 BO402 BO408 BO414 BO420 BO426 BO14 BO20 BO26 BO32 BO38 BO44 BO50 BO56 BO62 BO68 BO74 BO80 BO86 BO92 BO98 BO104 BO110 BO116 BO122 BO128 BO134 BO140 BO146 BO152 BO158 BO164 BO188 BO194 BO200 BO206 BO212 BO218 BO224 BO230 BO236 BO242 BO248 BO254 BO260 BO266 BO272 BO278 BO284 BO290 BO296 BO302 BO308 BO314 BO320 BO326 BO332 BO338 BO344 BO350 BO356 BO368 BO374 BO380 BO386 BO392 BO398 BO404 BO410 BO416 BO422 BO428">
    <cfRule type="cellIs" dxfId="6009" priority="1943" stopIfTrue="1" operator="greaterThan">
      <formula>0.03</formula>
    </cfRule>
    <cfRule type="cellIs" dxfId="6008" priority="1944" stopIfTrue="1" operator="lessThan">
      <formula>-0.03</formula>
    </cfRule>
  </conditionalFormatting>
  <conditionalFormatting sqref="BO515:BO522">
    <cfRule type="cellIs" dxfId="6007" priority="1939" stopIfTrue="1" operator="greaterThan">
      <formula>0.03</formula>
    </cfRule>
    <cfRule type="cellIs" dxfId="6006" priority="1940" stopIfTrue="1" operator="lessThan">
      <formula>-0.03</formula>
    </cfRule>
  </conditionalFormatting>
  <conditionalFormatting sqref="BP523:BR525">
    <cfRule type="cellIs" dxfId="6005" priority="1937" stopIfTrue="1" operator="greaterThan">
      <formula>0.03</formula>
    </cfRule>
    <cfRule type="cellIs" dxfId="6004" priority="1938" stopIfTrue="1" operator="lessThan">
      <formula>-0.03</formula>
    </cfRule>
  </conditionalFormatting>
  <conditionalFormatting sqref="BJ4">
    <cfRule type="cellIs" dxfId="6003" priority="1847" stopIfTrue="1" operator="greaterThan">
      <formula>0.03</formula>
    </cfRule>
    <cfRule type="cellIs" dxfId="6002" priority="1848" stopIfTrue="1" operator="lessThan">
      <formula>-0.03</formula>
    </cfRule>
  </conditionalFormatting>
  <conditionalFormatting sqref="BJ544">
    <cfRule type="cellIs" dxfId="6001" priority="1829" stopIfTrue="1" operator="greaterThan">
      <formula>0.03</formula>
    </cfRule>
    <cfRule type="cellIs" dxfId="6000" priority="1830" stopIfTrue="1" operator="lessThan">
      <formula>-0.03</formula>
    </cfRule>
  </conditionalFormatting>
  <conditionalFormatting sqref="BJ10 BJ16 BJ22 BJ28 BJ34 BJ40 BJ46 BJ52 BJ58 BJ64 BJ70 BJ76 BJ82 BJ88 BJ94 BJ100 BJ106 BJ112 BJ118 BJ124 BJ130 BJ136 BJ142 BJ148 BJ154 BJ160 BJ184 BJ190 BJ196 BJ202 BJ208 BJ214 BJ220 BJ226 BJ232 BJ238 BJ244 BJ250 BJ256 BJ262 BJ268 BJ274 BJ280 BJ286 BJ292 BJ298 BJ304 BJ310 BJ316 BJ322 BJ328 BJ334 BJ340 BJ346 BJ352 BJ364 BJ370 BJ376 BJ382 BJ388 BJ394 BJ400 BJ406 BJ412 BJ418 BJ424">
    <cfRule type="cellIs" dxfId="5999" priority="1841" stopIfTrue="1" operator="greaterThan">
      <formula>0.03</formula>
    </cfRule>
    <cfRule type="cellIs" dxfId="5998" priority="1842" stopIfTrue="1" operator="lessThan">
      <formula>-0.03</formula>
    </cfRule>
  </conditionalFormatting>
  <conditionalFormatting sqref="BI4 BI6 BI8">
    <cfRule type="cellIs" dxfId="5997" priority="1843" stopIfTrue="1" operator="greaterThan">
      <formula>0.03</formula>
    </cfRule>
    <cfRule type="cellIs" dxfId="5996" priority="1844" stopIfTrue="1" operator="lessThan">
      <formula>-0.03</formula>
    </cfRule>
  </conditionalFormatting>
  <conditionalFormatting sqref="BJ553">
    <cfRule type="cellIs" dxfId="5995" priority="1827" stopIfTrue="1" operator="greaterThan">
      <formula>0.03</formula>
    </cfRule>
    <cfRule type="cellIs" dxfId="5994" priority="1828" stopIfTrue="1" operator="lessThan">
      <formula>-0.03</formula>
    </cfRule>
  </conditionalFormatting>
  <conditionalFormatting sqref="BI10 BI16 BI22 BI28 BI34 BI40 BI46 BI52 BI58 BI64 BI70 BI76 BI82 BI88 BI94 BI100 BI106 BI112 BI118 BI124 BI130 BI136 BI142 BI148 BI154 BI160 BI184 BI190 BI196 BI202 BI208 BI214 BI220 BI226 BI232 BI238 BI244 BI250 BI256 BI262 BI268 BI274 BI280 BI286 BI292 BI298 BI304 BI310 BI316 BI322 BI328 BI334 BI340 BI346 BI352 BI364 BI370 BI376 BI382 BI388 BI394 BI400 BI406 BI412 BI418 BI424 BI12 BI18 BI24 BI30 BI36 BI42 BI48 BI54 BI60 BI66 BI72 BI78 BI84 BI90 BI96 BI102 BI108 BI114 BI120 BI126 BI132 BI138 BI144 BI150 BI156 BI162 BI186 BI192 BI198 BI204 BI210 BI216 BI222 BI228 BI234 BI240 BI246 BI252 BI258 BI264 BI270 BI276 BI282 BI288 BI294 BI300 BI306 BI312 BI318 BI324 BI330 BI336 BI342 BI348 BI354 BI366 BI372 BI378 BI384 BI390 BI396 BI402 BI408 BI414 BI420 BI426 BI14 BI20 BI26 BI32 BI38 BI44 BI50 BI56 BI62 BI68 BI74 BI80 BI86 BI92 BI98 BI104 BI110 BI116 BI122 BI128 BI134 BI140 BI146 BI152 BI158 BI164 BI188 BI194 BI200 BI206 BI212 BI218 BI224 BI230 BI236 BI242 BI248 BI254 BI260 BI266 BI272 BI278 BI284 BI290 BI296 BI302 BI308 BI314 BI320 BI326 BI332 BI338 BI344 BI350 BI356 BI368 BI374 BI380 BI386 BI392 BI398 BI404 BI410 BI416 BI422 BI428">
    <cfRule type="cellIs" dxfId="5993" priority="1839" stopIfTrue="1" operator="greaterThan">
      <formula>0.03</formula>
    </cfRule>
    <cfRule type="cellIs" dxfId="5992" priority="1840" stopIfTrue="1" operator="lessThan">
      <formula>-0.03</formula>
    </cfRule>
  </conditionalFormatting>
  <conditionalFormatting sqref="BJ508">
    <cfRule type="cellIs" dxfId="5991" priority="1851" stopIfTrue="1" operator="greaterThan">
      <formula>0.03</formula>
    </cfRule>
    <cfRule type="cellIs" dxfId="5990" priority="1852" stopIfTrue="1" operator="lessThan">
      <formula>-0.03</formula>
    </cfRule>
  </conditionalFormatting>
  <conditionalFormatting sqref="BI505:BI510">
    <cfRule type="cellIs" dxfId="5989" priority="1837" stopIfTrue="1" operator="greaterThan">
      <formula>0.03</formula>
    </cfRule>
    <cfRule type="cellIs" dxfId="5988" priority="1838" stopIfTrue="1" operator="lessThan">
      <formula>-0.03</formula>
    </cfRule>
  </conditionalFormatting>
  <conditionalFormatting sqref="BJ505:BJ507">
    <cfRule type="cellIs" dxfId="5987" priority="1835" stopIfTrue="1" operator="greaterThan">
      <formula>0.03</formula>
    </cfRule>
    <cfRule type="cellIs" dxfId="5986" priority="1836" stopIfTrue="1" operator="lessThan">
      <formula>-0.03</formula>
    </cfRule>
  </conditionalFormatting>
  <conditionalFormatting sqref="BJ535">
    <cfRule type="cellIs" dxfId="5985" priority="1831" stopIfTrue="1" operator="greaterThan">
      <formula>0.03</formula>
    </cfRule>
    <cfRule type="cellIs" dxfId="5984" priority="1832" stopIfTrue="1" operator="lessThan">
      <formula>-0.03</formula>
    </cfRule>
  </conditionalFormatting>
  <conditionalFormatting sqref="BJ526">
    <cfRule type="cellIs" dxfId="5983" priority="1833" stopIfTrue="1" operator="greaterThan">
      <formula>0.03</formula>
    </cfRule>
    <cfRule type="cellIs" dxfId="5982" priority="1834" stopIfTrue="1" operator="lessThan">
      <formula>-0.03</formula>
    </cfRule>
  </conditionalFormatting>
  <conditionalFormatting sqref="BJ562">
    <cfRule type="cellIs" dxfId="5981" priority="1825" stopIfTrue="1" operator="greaterThan">
      <formula>0.03</formula>
    </cfRule>
    <cfRule type="cellIs" dxfId="5980" priority="1826" stopIfTrue="1" operator="lessThan">
      <formula>-0.03</formula>
    </cfRule>
  </conditionalFormatting>
  <conditionalFormatting sqref="BJ571">
    <cfRule type="cellIs" dxfId="5979" priority="1823" stopIfTrue="1" operator="greaterThan">
      <formula>0.03</formula>
    </cfRule>
    <cfRule type="cellIs" dxfId="5978" priority="1824" stopIfTrue="1" operator="lessThan">
      <formula>-0.03</formula>
    </cfRule>
  </conditionalFormatting>
  <conditionalFormatting sqref="BI514">
    <cfRule type="cellIs" dxfId="5977" priority="1817" stopIfTrue="1" operator="greaterThan">
      <formula>0.03</formula>
    </cfRule>
    <cfRule type="cellIs" dxfId="5976" priority="1818" stopIfTrue="1" operator="lessThan">
      <formula>-0.03</formula>
    </cfRule>
  </conditionalFormatting>
  <conditionalFormatting sqref="BJ517">
    <cfRule type="cellIs" dxfId="5975" priority="1821" stopIfTrue="1" operator="greaterThan">
      <formula>0.03</formula>
    </cfRule>
    <cfRule type="cellIs" dxfId="5974" priority="1822" stopIfTrue="1" operator="lessThan">
      <formula>-0.03</formula>
    </cfRule>
  </conditionalFormatting>
  <conditionalFormatting sqref="BI515:BI522">
    <cfRule type="cellIs" dxfId="5973" priority="1819" stopIfTrue="1" operator="greaterThan">
      <formula>0.03</formula>
    </cfRule>
    <cfRule type="cellIs" dxfId="5972" priority="1820" stopIfTrue="1" operator="lessThan">
      <formula>-0.03</formula>
    </cfRule>
  </conditionalFormatting>
  <conditionalFormatting sqref="BI523:BI531">
    <cfRule type="cellIs" dxfId="5971" priority="1813" stopIfTrue="1" operator="greaterThan">
      <formula>0.03</formula>
    </cfRule>
    <cfRule type="cellIs" dxfId="5970" priority="1814" stopIfTrue="1" operator="lessThan">
      <formula>-0.03</formula>
    </cfRule>
  </conditionalFormatting>
  <conditionalFormatting sqref="BJ523:BJ525">
    <cfRule type="cellIs" dxfId="5969" priority="1811" stopIfTrue="1" operator="greaterThan">
      <formula>0.03</formula>
    </cfRule>
    <cfRule type="cellIs" dxfId="5968" priority="1812" stopIfTrue="1" operator="lessThan">
      <formula>-0.03</formula>
    </cfRule>
  </conditionalFormatting>
  <conditionalFormatting sqref="BI532:BI540">
    <cfRule type="cellIs" dxfId="5967" priority="1809" stopIfTrue="1" operator="greaterThan">
      <formula>0.03</formula>
    </cfRule>
    <cfRule type="cellIs" dxfId="5966" priority="1810" stopIfTrue="1" operator="lessThan">
      <formula>-0.03</formula>
    </cfRule>
  </conditionalFormatting>
  <conditionalFormatting sqref="BJ532:BJ534">
    <cfRule type="cellIs" dxfId="5965" priority="1807" stopIfTrue="1" operator="greaterThan">
      <formula>0.03</formula>
    </cfRule>
    <cfRule type="cellIs" dxfId="5964" priority="1808" stopIfTrue="1" operator="lessThan">
      <formula>-0.03</formula>
    </cfRule>
  </conditionalFormatting>
  <conditionalFormatting sqref="BI541:BI549">
    <cfRule type="cellIs" dxfId="5963" priority="1805" stopIfTrue="1" operator="greaterThan">
      <formula>0.03</formula>
    </cfRule>
    <cfRule type="cellIs" dxfId="5962" priority="1806" stopIfTrue="1" operator="lessThan">
      <formula>-0.03</formula>
    </cfRule>
  </conditionalFormatting>
  <conditionalFormatting sqref="BJ541:BJ543">
    <cfRule type="cellIs" dxfId="5961" priority="1803" stopIfTrue="1" operator="greaterThan">
      <formula>0.03</formula>
    </cfRule>
    <cfRule type="cellIs" dxfId="5960" priority="1804" stopIfTrue="1" operator="lessThan">
      <formula>-0.03</formula>
    </cfRule>
  </conditionalFormatting>
  <conditionalFormatting sqref="BJ550:BJ552">
    <cfRule type="cellIs" dxfId="5959" priority="1801" stopIfTrue="1" operator="greaterThan">
      <formula>0.03</formula>
    </cfRule>
    <cfRule type="cellIs" dxfId="5958" priority="1802" stopIfTrue="1" operator="lessThan">
      <formula>-0.03</formula>
    </cfRule>
  </conditionalFormatting>
  <conditionalFormatting sqref="BI550:BI558">
    <cfRule type="cellIs" dxfId="5957" priority="1799" stopIfTrue="1" operator="greaterThan">
      <formula>0.03</formula>
    </cfRule>
    <cfRule type="cellIs" dxfId="5956" priority="1800" stopIfTrue="1" operator="lessThan">
      <formula>-0.03</formula>
    </cfRule>
  </conditionalFormatting>
  <conditionalFormatting sqref="BJ559:BJ561">
    <cfRule type="cellIs" dxfId="5955" priority="1797" stopIfTrue="1" operator="greaterThan">
      <formula>0.03</formula>
    </cfRule>
    <cfRule type="cellIs" dxfId="5954" priority="1798" stopIfTrue="1" operator="lessThan">
      <formula>-0.03</formula>
    </cfRule>
  </conditionalFormatting>
  <conditionalFormatting sqref="BI559:BI567">
    <cfRule type="cellIs" dxfId="5953" priority="1795" stopIfTrue="1" operator="greaterThan">
      <formula>0.03</formula>
    </cfRule>
    <cfRule type="cellIs" dxfId="5952" priority="1796" stopIfTrue="1" operator="lessThan">
      <formula>-0.03</formula>
    </cfRule>
  </conditionalFormatting>
  <conditionalFormatting sqref="BJ568:BJ570">
    <cfRule type="cellIs" dxfId="5951" priority="1793" stopIfTrue="1" operator="greaterThan">
      <formula>0.03</formula>
    </cfRule>
    <cfRule type="cellIs" dxfId="5950" priority="1794" stopIfTrue="1" operator="lessThan">
      <formula>-0.03</formula>
    </cfRule>
  </conditionalFormatting>
  <conditionalFormatting sqref="BI568:BI576 BI597 BI586:BI587">
    <cfRule type="cellIs" dxfId="5949" priority="1791" stopIfTrue="1" operator="greaterThan">
      <formula>0.03</formula>
    </cfRule>
    <cfRule type="cellIs" dxfId="5948" priority="1792" stopIfTrue="1" operator="lessThan">
      <formula>-0.03</formula>
    </cfRule>
  </conditionalFormatting>
  <conditionalFormatting sqref="BJ591">
    <cfRule type="cellIs" dxfId="5947" priority="1789" stopIfTrue="1" operator="greaterThan">
      <formula>0.03</formula>
    </cfRule>
    <cfRule type="cellIs" dxfId="5946" priority="1790" stopIfTrue="1" operator="lessThan">
      <formula>-0.03</formula>
    </cfRule>
  </conditionalFormatting>
  <conditionalFormatting sqref="BJ588:BJ590">
    <cfRule type="cellIs" dxfId="5945" priority="1787" stopIfTrue="1" operator="greaterThan">
      <formula>0.03</formula>
    </cfRule>
    <cfRule type="cellIs" dxfId="5944" priority="1788" stopIfTrue="1" operator="lessThan">
      <formula>-0.03</formula>
    </cfRule>
  </conditionalFormatting>
  <conditionalFormatting sqref="BJ166">
    <cfRule type="cellIs" dxfId="5943" priority="1783" stopIfTrue="1" operator="greaterThan">
      <formula>0.03</formula>
    </cfRule>
    <cfRule type="cellIs" dxfId="5942" priority="1784" stopIfTrue="1" operator="lessThan">
      <formula>-0.03</formula>
    </cfRule>
  </conditionalFormatting>
  <conditionalFormatting sqref="BI166 BI168 BI170">
    <cfRule type="cellIs" dxfId="5941" priority="1781" stopIfTrue="1" operator="greaterThan">
      <formula>0.03</formula>
    </cfRule>
    <cfRule type="cellIs" dxfId="5940" priority="1782" stopIfTrue="1" operator="lessThan">
      <formula>-0.03</formula>
    </cfRule>
  </conditionalFormatting>
  <conditionalFormatting sqref="BJ172">
    <cfRule type="cellIs" dxfId="5939" priority="1779" stopIfTrue="1" operator="greaterThan">
      <formula>0.03</formula>
    </cfRule>
    <cfRule type="cellIs" dxfId="5938" priority="1780" stopIfTrue="1" operator="lessThan">
      <formula>-0.03</formula>
    </cfRule>
  </conditionalFormatting>
  <conditionalFormatting sqref="BI172 BI174 BI176">
    <cfRule type="cellIs" dxfId="5937" priority="1777" stopIfTrue="1" operator="greaterThan">
      <formula>0.03</formula>
    </cfRule>
    <cfRule type="cellIs" dxfId="5936" priority="1778" stopIfTrue="1" operator="lessThan">
      <formula>-0.03</formula>
    </cfRule>
  </conditionalFormatting>
  <conditionalFormatting sqref="BJ178">
    <cfRule type="cellIs" dxfId="5935" priority="1775" stopIfTrue="1" operator="greaterThan">
      <formula>0.03</formula>
    </cfRule>
    <cfRule type="cellIs" dxfId="5934" priority="1776" stopIfTrue="1" operator="lessThan">
      <formula>-0.03</formula>
    </cfRule>
  </conditionalFormatting>
  <conditionalFormatting sqref="BI178 BI180 BI182">
    <cfRule type="cellIs" dxfId="5933" priority="1773" stopIfTrue="1" operator="greaterThan">
      <formula>0.03</formula>
    </cfRule>
    <cfRule type="cellIs" dxfId="5932" priority="1774" stopIfTrue="1" operator="lessThan">
      <formula>-0.03</formula>
    </cfRule>
  </conditionalFormatting>
  <conditionalFormatting sqref="BJ358">
    <cfRule type="cellIs" dxfId="5931" priority="1771" stopIfTrue="1" operator="greaterThan">
      <formula>0.03</formula>
    </cfRule>
    <cfRule type="cellIs" dxfId="5930" priority="1772" stopIfTrue="1" operator="lessThan">
      <formula>-0.03</formula>
    </cfRule>
  </conditionalFormatting>
  <conditionalFormatting sqref="BI358 BI360 BI362">
    <cfRule type="cellIs" dxfId="5929" priority="1769" stopIfTrue="1" operator="greaterThan">
      <formula>0.03</formula>
    </cfRule>
    <cfRule type="cellIs" dxfId="5928" priority="1770" stopIfTrue="1" operator="lessThan">
      <formula>-0.03</formula>
    </cfRule>
  </conditionalFormatting>
  <conditionalFormatting sqref="BA4">
    <cfRule type="cellIs" dxfId="5927" priority="1763" stopIfTrue="1" operator="greaterThan">
      <formula>0.03</formula>
    </cfRule>
    <cfRule type="cellIs" dxfId="5926" priority="1764" stopIfTrue="1" operator="lessThan">
      <formula>-0.03</formula>
    </cfRule>
  </conditionalFormatting>
  <conditionalFormatting sqref="BA505:BA507">
    <cfRule type="cellIs" dxfId="5925" priority="1767" stopIfTrue="1" operator="greaterThan">
      <formula>0.03</formula>
    </cfRule>
    <cfRule type="cellIs" dxfId="5924" priority="1768" stopIfTrue="1" operator="lessThan">
      <formula>-0.03</formula>
    </cfRule>
  </conditionalFormatting>
  <conditionalFormatting sqref="BA541:BA543">
    <cfRule type="cellIs" dxfId="5923" priority="1753" stopIfTrue="1" operator="greaterThan">
      <formula>0.03</formula>
    </cfRule>
    <cfRule type="cellIs" dxfId="5922" priority="1754" stopIfTrue="1" operator="lessThan">
      <formula>-0.03</formula>
    </cfRule>
  </conditionalFormatting>
  <conditionalFormatting sqref="BA550:BA552">
    <cfRule type="cellIs" dxfId="5921" priority="1751" stopIfTrue="1" operator="greaterThan">
      <formula>0.03</formula>
    </cfRule>
    <cfRule type="cellIs" dxfId="5920" priority="1752" stopIfTrue="1" operator="lessThan">
      <formula>-0.03</formula>
    </cfRule>
  </conditionalFormatting>
  <conditionalFormatting sqref="BA10 BA16 BA22 BA28 BA34 BA40 BA46 BA52 BA58 BA64 BA70 BA76 BA82 BA88 BA94 BA100 BA106 BA112 BA118 BA124 BA130 BA136 BA142 BA148 BA154 BA160 BA184 BA190 BA196 BA202 BA208 BA214 BA220 BA226 BA232 BA238 BA244 BA250 BA256 BA262 BA268 BA274 BA280 BA286 BA292 BA298 BA304 BA310 BA316 BA322 BA328 BA334 BA340 BA346 BA352 BA364 BA370 BA376 BA382 BA388 BA394 BA400 BA406 BA412 BA418 BA424">
    <cfRule type="cellIs" dxfId="5919" priority="1761" stopIfTrue="1" operator="greaterThan">
      <formula>0.03</formula>
    </cfRule>
    <cfRule type="cellIs" dxfId="5918" priority="1762" stopIfTrue="1" operator="lessThan">
      <formula>-0.03</formula>
    </cfRule>
  </conditionalFormatting>
  <conditionalFormatting sqref="BA532:BA534">
    <cfRule type="cellIs" dxfId="5917" priority="1755" stopIfTrue="1" operator="greaterThan">
      <formula>0.03</formula>
    </cfRule>
    <cfRule type="cellIs" dxfId="5916" priority="1756" stopIfTrue="1" operator="lessThan">
      <formula>-0.03</formula>
    </cfRule>
  </conditionalFormatting>
  <conditionalFormatting sqref="BA523:BA525">
    <cfRule type="cellIs" dxfId="5915" priority="1757" stopIfTrue="1" operator="greaterThan">
      <formula>0.03</formula>
    </cfRule>
    <cfRule type="cellIs" dxfId="5914" priority="1758" stopIfTrue="1" operator="lessThan">
      <formula>-0.03</formula>
    </cfRule>
  </conditionalFormatting>
  <conditionalFormatting sqref="BA559:BA561">
    <cfRule type="cellIs" dxfId="5913" priority="1749" stopIfTrue="1" operator="greaterThan">
      <formula>0.03</formula>
    </cfRule>
    <cfRule type="cellIs" dxfId="5912" priority="1750" stopIfTrue="1" operator="lessThan">
      <formula>-0.03</formula>
    </cfRule>
  </conditionalFormatting>
  <conditionalFormatting sqref="BA568:BA570">
    <cfRule type="cellIs" dxfId="5911" priority="1747" stopIfTrue="1" operator="greaterThan">
      <formula>0.03</formula>
    </cfRule>
    <cfRule type="cellIs" dxfId="5910" priority="1748" stopIfTrue="1" operator="lessThan">
      <formula>-0.03</formula>
    </cfRule>
  </conditionalFormatting>
  <conditionalFormatting sqref="BA166">
    <cfRule type="cellIs" dxfId="5909" priority="1743" stopIfTrue="1" operator="greaterThan">
      <formula>0.03</formula>
    </cfRule>
    <cfRule type="cellIs" dxfId="5908" priority="1744" stopIfTrue="1" operator="lessThan">
      <formula>-0.03</formula>
    </cfRule>
  </conditionalFormatting>
  <conditionalFormatting sqref="BA172">
    <cfRule type="cellIs" dxfId="5907" priority="1741" stopIfTrue="1" operator="greaterThan">
      <formula>0.03</formula>
    </cfRule>
    <cfRule type="cellIs" dxfId="5906" priority="1742" stopIfTrue="1" operator="lessThan">
      <formula>-0.03</formula>
    </cfRule>
  </conditionalFormatting>
  <conditionalFormatting sqref="BA178">
    <cfRule type="cellIs" dxfId="5905" priority="1739" stopIfTrue="1" operator="greaterThan">
      <formula>0.03</formula>
    </cfRule>
    <cfRule type="cellIs" dxfId="5904" priority="1740" stopIfTrue="1" operator="lessThan">
      <formula>-0.03</formula>
    </cfRule>
  </conditionalFormatting>
  <conditionalFormatting sqref="BA358">
    <cfRule type="cellIs" dxfId="5903" priority="1737" stopIfTrue="1" operator="greaterThan">
      <formula>0.03</formula>
    </cfRule>
    <cfRule type="cellIs" dxfId="5902" priority="1738" stopIfTrue="1" operator="lessThan">
      <formula>-0.03</formula>
    </cfRule>
  </conditionalFormatting>
  <conditionalFormatting sqref="BS532:BS534">
    <cfRule type="cellIs" dxfId="5901" priority="1727" stopIfTrue="1" operator="greaterThan">
      <formula>0.03</formula>
    </cfRule>
    <cfRule type="cellIs" dxfId="5900" priority="1728" stopIfTrue="1" operator="lessThan">
      <formula>-0.03</formula>
    </cfRule>
  </conditionalFormatting>
  <conditionalFormatting sqref="BS541:BS543">
    <cfRule type="cellIs" dxfId="5899" priority="1725" stopIfTrue="1" operator="greaterThan">
      <formula>0.03</formula>
    </cfRule>
    <cfRule type="cellIs" dxfId="5898" priority="1726" stopIfTrue="1" operator="lessThan">
      <formula>-0.03</formula>
    </cfRule>
  </conditionalFormatting>
  <conditionalFormatting sqref="BS550:BS552">
    <cfRule type="cellIs" dxfId="5897" priority="1723" stopIfTrue="1" operator="greaterThan">
      <formula>0.03</formula>
    </cfRule>
    <cfRule type="cellIs" dxfId="5896" priority="1724" stopIfTrue="1" operator="lessThan">
      <formula>-0.03</formula>
    </cfRule>
  </conditionalFormatting>
  <conditionalFormatting sqref="BS559:BS561">
    <cfRule type="cellIs" dxfId="5895" priority="1721" stopIfTrue="1" operator="greaterThan">
      <formula>0.03</formula>
    </cfRule>
    <cfRule type="cellIs" dxfId="5894" priority="1722" stopIfTrue="1" operator="lessThan">
      <formula>-0.03</formula>
    </cfRule>
  </conditionalFormatting>
  <conditionalFormatting sqref="BS568:BS570">
    <cfRule type="cellIs" dxfId="5893" priority="1719" stopIfTrue="1" operator="greaterThan">
      <formula>0.03</formula>
    </cfRule>
    <cfRule type="cellIs" dxfId="5892" priority="1720" stopIfTrue="1" operator="lessThan">
      <formula>-0.03</formula>
    </cfRule>
  </conditionalFormatting>
  <conditionalFormatting sqref="BS10 BS16 BS22 BS28 BS34 BS40 BS46 BS52 BS58 BS64 BS70 BS76 BS82 BS88 BS94 BS100 BS106 BS112 BS118 BS124 BS130 BS136 BS142 BS148 BS154 BS160 BS184 BS190 BS196 BS202 BS208 BS214 BS220 BS226 BS232 BS238 BS244 BS250 BS256 BS262 BS268 BS274 BS280 BS286 BS292 BS298 BS304 BS310 BS316 BS322 BS328 BS334 BS340 BS346 BS352 BS364 BS370 BS376 BS382 BS388 BS394 BS400 BS406 BS412 BS418 BS424">
    <cfRule type="cellIs" dxfId="5891" priority="1713" stopIfTrue="1" operator="greaterThan">
      <formula>0.03</formula>
    </cfRule>
    <cfRule type="cellIs" dxfId="5890" priority="1714" stopIfTrue="1" operator="lessThan">
      <formula>-0.03</formula>
    </cfRule>
  </conditionalFormatting>
  <conditionalFormatting sqref="BS4">
    <cfRule type="cellIs" dxfId="5889" priority="1715" stopIfTrue="1" operator="greaterThan">
      <formula>0.03</formula>
    </cfRule>
    <cfRule type="cellIs" dxfId="5888" priority="1716" stopIfTrue="1" operator="lessThan">
      <formula>-0.03</formula>
    </cfRule>
  </conditionalFormatting>
  <conditionalFormatting sqref="BS172">
    <cfRule type="cellIs" dxfId="5887" priority="1709" stopIfTrue="1" operator="greaterThan">
      <formula>0.03</formula>
    </cfRule>
    <cfRule type="cellIs" dxfId="5886" priority="1710" stopIfTrue="1" operator="lessThan">
      <formula>-0.03</formula>
    </cfRule>
  </conditionalFormatting>
  <conditionalFormatting sqref="BS166">
    <cfRule type="cellIs" dxfId="5885" priority="1711" stopIfTrue="1" operator="greaterThan">
      <formula>0.03</formula>
    </cfRule>
    <cfRule type="cellIs" dxfId="5884" priority="1712" stopIfTrue="1" operator="lessThan">
      <formula>-0.03</formula>
    </cfRule>
  </conditionalFormatting>
  <conditionalFormatting sqref="BS358">
    <cfRule type="cellIs" dxfId="5883" priority="1705" stopIfTrue="1" operator="greaterThan">
      <formula>0.03</formula>
    </cfRule>
    <cfRule type="cellIs" dxfId="5882" priority="1706" stopIfTrue="1" operator="lessThan">
      <formula>-0.03</formula>
    </cfRule>
  </conditionalFormatting>
  <conditionalFormatting sqref="BS178">
    <cfRule type="cellIs" dxfId="5881" priority="1707" stopIfTrue="1" operator="greaterThan">
      <formula>0.03</formula>
    </cfRule>
    <cfRule type="cellIs" dxfId="5880" priority="1708" stopIfTrue="1" operator="lessThan">
      <formula>-0.03</formula>
    </cfRule>
  </conditionalFormatting>
  <conditionalFormatting sqref="BS505:BS507">
    <cfRule type="cellIs" dxfId="5879" priority="1735" stopIfTrue="1" operator="greaterThan">
      <formula>0.03</formula>
    </cfRule>
    <cfRule type="cellIs" dxfId="5878" priority="1736" stopIfTrue="1" operator="lessThan">
      <formula>-0.03</formula>
    </cfRule>
  </conditionalFormatting>
  <conditionalFormatting sqref="BS523:BS525">
    <cfRule type="cellIs" dxfId="5877" priority="1729" stopIfTrue="1" operator="greaterThan">
      <formula>0.03</formula>
    </cfRule>
    <cfRule type="cellIs" dxfId="5876" priority="1730" stopIfTrue="1" operator="lessThan">
      <formula>-0.03</formula>
    </cfRule>
  </conditionalFormatting>
  <conditionalFormatting sqref="BP517">
    <cfRule type="cellIs" dxfId="5875" priority="1703" stopIfTrue="1" operator="greaterThan">
      <formula>0.03</formula>
    </cfRule>
    <cfRule type="cellIs" dxfId="5874" priority="1704" stopIfTrue="1" operator="lessThan">
      <formula>-0.03</formula>
    </cfRule>
  </conditionalFormatting>
  <conditionalFormatting sqref="AX571">
    <cfRule type="cellIs" dxfId="5873" priority="1685" stopIfTrue="1" operator="greaterThan">
      <formula>0.03</formula>
    </cfRule>
    <cfRule type="cellIs" dxfId="5872" priority="1686" stopIfTrue="1" operator="lessThan">
      <formula>-0.03</formula>
    </cfRule>
  </conditionalFormatting>
  <conditionalFormatting sqref="AX591">
    <cfRule type="cellIs" dxfId="5871" priority="1687" stopIfTrue="1" operator="greaterThan">
      <formula>0.03</formula>
    </cfRule>
    <cfRule type="cellIs" dxfId="5870" priority="1688" stopIfTrue="1" operator="lessThan">
      <formula>-0.03</formula>
    </cfRule>
  </conditionalFormatting>
  <conditionalFormatting sqref="AX562">
    <cfRule type="cellIs" dxfId="5869" priority="1683" stopIfTrue="1" operator="greaterThan">
      <formula>0.03</formula>
    </cfRule>
    <cfRule type="cellIs" dxfId="5868" priority="1684" stopIfTrue="1" operator="lessThan">
      <formula>-0.03</formula>
    </cfRule>
  </conditionalFormatting>
  <conditionalFormatting sqref="AX553">
    <cfRule type="cellIs" dxfId="5867" priority="1681" stopIfTrue="1" operator="greaterThan">
      <formula>0.03</formula>
    </cfRule>
    <cfRule type="cellIs" dxfId="5866" priority="1682" stopIfTrue="1" operator="lessThan">
      <formula>-0.03</formula>
    </cfRule>
  </conditionalFormatting>
  <conditionalFormatting sqref="AX544">
    <cfRule type="cellIs" dxfId="5865" priority="1679" stopIfTrue="1" operator="greaterThan">
      <formula>0.03</formula>
    </cfRule>
    <cfRule type="cellIs" dxfId="5864" priority="1680" stopIfTrue="1" operator="lessThan">
      <formula>-0.03</formula>
    </cfRule>
  </conditionalFormatting>
  <conditionalFormatting sqref="AX535">
    <cfRule type="cellIs" dxfId="5863" priority="1677" stopIfTrue="1" operator="greaterThan">
      <formula>0.03</formula>
    </cfRule>
    <cfRule type="cellIs" dxfId="5862" priority="1678" stopIfTrue="1" operator="lessThan">
      <formula>-0.03</formula>
    </cfRule>
  </conditionalFormatting>
  <conditionalFormatting sqref="AX526">
    <cfRule type="cellIs" dxfId="5861" priority="1675" stopIfTrue="1" operator="greaterThan">
      <formula>0.03</formula>
    </cfRule>
    <cfRule type="cellIs" dxfId="5860" priority="1676" stopIfTrue="1" operator="lessThan">
      <formula>-0.03</formula>
    </cfRule>
  </conditionalFormatting>
  <conditionalFormatting sqref="AX517">
    <cfRule type="cellIs" dxfId="5859" priority="1673" stopIfTrue="1" operator="greaterThan">
      <formula>0.03</formula>
    </cfRule>
    <cfRule type="cellIs" dxfId="5858" priority="1674" stopIfTrue="1" operator="lessThan">
      <formula>-0.03</formula>
    </cfRule>
  </conditionalFormatting>
  <conditionalFormatting sqref="AX508">
    <cfRule type="cellIs" dxfId="5857" priority="1671" stopIfTrue="1" operator="greaterThan">
      <formula>0.03</formula>
    </cfRule>
    <cfRule type="cellIs" dxfId="5856" priority="1672" stopIfTrue="1" operator="lessThan">
      <formula>-0.03</formula>
    </cfRule>
  </conditionalFormatting>
  <conditionalFormatting sqref="BC511:BC513">
    <cfRule type="cellIs" dxfId="5855" priority="1669" stopIfTrue="1" operator="greaterThan">
      <formula>0.03</formula>
    </cfRule>
    <cfRule type="cellIs" dxfId="5854" priority="1670" stopIfTrue="1" operator="lessThan">
      <formula>-0.03</formula>
    </cfRule>
  </conditionalFormatting>
  <conditionalFormatting sqref="BE511:BE513">
    <cfRule type="cellIs" dxfId="5853" priority="1667" stopIfTrue="1" operator="greaterThan">
      <formula>0.03</formula>
    </cfRule>
    <cfRule type="cellIs" dxfId="5852" priority="1668" stopIfTrue="1" operator="lessThan">
      <formula>-0.03</formula>
    </cfRule>
  </conditionalFormatting>
  <conditionalFormatting sqref="BG511:BG513">
    <cfRule type="cellIs" dxfId="5851" priority="1665" stopIfTrue="1" operator="greaterThan">
      <formula>0.03</formula>
    </cfRule>
    <cfRule type="cellIs" dxfId="5850" priority="1666" stopIfTrue="1" operator="lessThan">
      <formula>-0.03</formula>
    </cfRule>
  </conditionalFormatting>
  <conditionalFormatting sqref="BI511:BI513">
    <cfRule type="cellIs" dxfId="5849" priority="1663" stopIfTrue="1" operator="greaterThan">
      <formula>0.03</formula>
    </cfRule>
    <cfRule type="cellIs" dxfId="5848" priority="1664" stopIfTrue="1" operator="lessThan">
      <formula>-0.03</formula>
    </cfRule>
  </conditionalFormatting>
  <conditionalFormatting sqref="BK511:BK513">
    <cfRule type="cellIs" dxfId="5847" priority="1661" stopIfTrue="1" operator="greaterThan">
      <formula>0.03</formula>
    </cfRule>
    <cfRule type="cellIs" dxfId="5846" priority="1662" stopIfTrue="1" operator="lessThan">
      <formula>-0.03</formula>
    </cfRule>
  </conditionalFormatting>
  <conditionalFormatting sqref="BM511:BM513">
    <cfRule type="cellIs" dxfId="5845" priority="1659" stopIfTrue="1" operator="greaterThan">
      <formula>0.03</formula>
    </cfRule>
    <cfRule type="cellIs" dxfId="5844" priority="1660" stopIfTrue="1" operator="lessThan">
      <formula>-0.03</formula>
    </cfRule>
  </conditionalFormatting>
  <conditionalFormatting sqref="BO511:BO513">
    <cfRule type="cellIs" dxfId="5843" priority="1657" stopIfTrue="1" operator="greaterThan">
      <formula>0.03</formula>
    </cfRule>
    <cfRule type="cellIs" dxfId="5842" priority="1658" stopIfTrue="1" operator="lessThan">
      <formula>-0.03</formula>
    </cfRule>
  </conditionalFormatting>
  <conditionalFormatting sqref="AW598 AW608">
    <cfRule type="cellIs" dxfId="5841" priority="1655" stopIfTrue="1" operator="greaterThan">
      <formula>0.03</formula>
    </cfRule>
    <cfRule type="cellIs" dxfId="5840" priority="1656" stopIfTrue="1" operator="lessThan">
      <formula>-0.03</formula>
    </cfRule>
  </conditionalFormatting>
  <conditionalFormatting sqref="BC598 BC608">
    <cfRule type="cellIs" dxfId="5839" priority="1653" stopIfTrue="1" operator="greaterThan">
      <formula>0.03</formula>
    </cfRule>
    <cfRule type="cellIs" dxfId="5838" priority="1654" stopIfTrue="1" operator="lessThan">
      <formula>-0.03</formula>
    </cfRule>
  </conditionalFormatting>
  <conditionalFormatting sqref="BE598 BE608">
    <cfRule type="cellIs" dxfId="5837" priority="1651" stopIfTrue="1" operator="greaterThan">
      <formula>0.03</formula>
    </cfRule>
    <cfRule type="cellIs" dxfId="5836" priority="1652" stopIfTrue="1" operator="lessThan">
      <formula>-0.03</formula>
    </cfRule>
  </conditionalFormatting>
  <conditionalFormatting sqref="BG598 BG608">
    <cfRule type="cellIs" dxfId="5835" priority="1649" stopIfTrue="1" operator="greaterThan">
      <formula>0.03</formula>
    </cfRule>
    <cfRule type="cellIs" dxfId="5834" priority="1650" stopIfTrue="1" operator="lessThan">
      <formula>-0.03</formula>
    </cfRule>
  </conditionalFormatting>
  <conditionalFormatting sqref="BH602">
    <cfRule type="cellIs" dxfId="5833" priority="1641" stopIfTrue="1" operator="greaterThan">
      <formula>0.03</formula>
    </cfRule>
    <cfRule type="cellIs" dxfId="5832" priority="1642" stopIfTrue="1" operator="lessThan">
      <formula>-0.03</formula>
    </cfRule>
  </conditionalFormatting>
  <conditionalFormatting sqref="AX599:AZ601">
    <cfRule type="cellIs" dxfId="5831" priority="1647" stopIfTrue="1" operator="greaterThan">
      <formula>0.03</formula>
    </cfRule>
    <cfRule type="cellIs" dxfId="5830" priority="1648" stopIfTrue="1" operator="lessThan">
      <formula>-0.03</formula>
    </cfRule>
  </conditionalFormatting>
  <conditionalFormatting sqref="BD602">
    <cfRule type="cellIs" dxfId="5829" priority="1645" stopIfTrue="1" operator="greaterThan">
      <formula>0.03</formula>
    </cfRule>
    <cfRule type="cellIs" dxfId="5828" priority="1646" stopIfTrue="1" operator="lessThan">
      <formula>-0.03</formula>
    </cfRule>
  </conditionalFormatting>
  <conditionalFormatting sqref="BF602 BH602 BJ602">
    <cfRule type="cellIs" dxfId="5827" priority="1643" stopIfTrue="1" operator="greaterThan">
      <formula>0.03</formula>
    </cfRule>
    <cfRule type="cellIs" dxfId="5826" priority="1644" stopIfTrue="1" operator="lessThan">
      <formula>-0.03</formula>
    </cfRule>
  </conditionalFormatting>
  <conditionalFormatting sqref="AW599:AW607">
    <cfRule type="cellIs" dxfId="5825" priority="1639" stopIfTrue="1" operator="greaterThan">
      <formula>0.03</formula>
    </cfRule>
    <cfRule type="cellIs" dxfId="5824" priority="1640" stopIfTrue="1" operator="lessThan">
      <formula>-0.03</formula>
    </cfRule>
  </conditionalFormatting>
  <conditionalFormatting sqref="BD599:BD601">
    <cfRule type="cellIs" dxfId="5823" priority="1637" stopIfTrue="1" operator="greaterThan">
      <formula>0.03</formula>
    </cfRule>
    <cfRule type="cellIs" dxfId="5822" priority="1638" stopIfTrue="1" operator="lessThan">
      <formula>-0.03</formula>
    </cfRule>
  </conditionalFormatting>
  <conditionalFormatting sqref="BF599:BF601 BH599:BH601 BJ599:BJ601">
    <cfRule type="cellIs" dxfId="5821" priority="1635" stopIfTrue="1" operator="greaterThan">
      <formula>0.03</formula>
    </cfRule>
    <cfRule type="cellIs" dxfId="5820" priority="1636" stopIfTrue="1" operator="lessThan">
      <formula>-0.03</formula>
    </cfRule>
  </conditionalFormatting>
  <conditionalFormatting sqref="BH599:BH601">
    <cfRule type="cellIs" dxfId="5819" priority="1633" stopIfTrue="1" operator="greaterThan">
      <formula>0.03</formula>
    </cfRule>
    <cfRule type="cellIs" dxfId="5818" priority="1634" stopIfTrue="1" operator="lessThan">
      <formula>-0.03</formula>
    </cfRule>
  </conditionalFormatting>
  <conditionalFormatting sqref="BK598 BK608">
    <cfRule type="cellIs" dxfId="5817" priority="1617" stopIfTrue="1" operator="greaterThan">
      <formula>0.03</formula>
    </cfRule>
    <cfRule type="cellIs" dxfId="5816" priority="1618" stopIfTrue="1" operator="lessThan">
      <formula>-0.03</formula>
    </cfRule>
  </conditionalFormatting>
  <conditionalFormatting sqref="BM598 BM608">
    <cfRule type="cellIs" dxfId="5815" priority="1625" stopIfTrue="1" operator="greaterThan">
      <formula>0.03</formula>
    </cfRule>
    <cfRule type="cellIs" dxfId="5814" priority="1626" stopIfTrue="1" operator="lessThan">
      <formula>-0.03</formula>
    </cfRule>
  </conditionalFormatting>
  <conditionalFormatting sqref="BN602">
    <cfRule type="cellIs" dxfId="5813" priority="1623" stopIfTrue="1" operator="greaterThan">
      <formula>0.03</formula>
    </cfRule>
    <cfRule type="cellIs" dxfId="5812" priority="1624" stopIfTrue="1" operator="lessThan">
      <formula>-0.03</formula>
    </cfRule>
  </conditionalFormatting>
  <conditionalFormatting sqref="BN599:BN601">
    <cfRule type="cellIs" dxfId="5811" priority="1621" stopIfTrue="1" operator="greaterThan">
      <formula>0.03</formula>
    </cfRule>
    <cfRule type="cellIs" dxfId="5810" priority="1622" stopIfTrue="1" operator="lessThan">
      <formula>-0.03</formula>
    </cfRule>
  </conditionalFormatting>
  <conditionalFormatting sqref="BL602">
    <cfRule type="cellIs" dxfId="5809" priority="1615" stopIfTrue="1" operator="greaterThan">
      <formula>0.03</formula>
    </cfRule>
    <cfRule type="cellIs" dxfId="5808" priority="1616" stopIfTrue="1" operator="lessThan">
      <formula>-0.03</formula>
    </cfRule>
  </conditionalFormatting>
  <conditionalFormatting sqref="BL599:BL601">
    <cfRule type="cellIs" dxfId="5807" priority="1613" stopIfTrue="1" operator="greaterThan">
      <formula>0.03</formula>
    </cfRule>
    <cfRule type="cellIs" dxfId="5806" priority="1614" stopIfTrue="1" operator="lessThan">
      <formula>-0.03</formula>
    </cfRule>
  </conditionalFormatting>
  <conditionalFormatting sqref="BG610:BG618">
    <cfRule type="cellIs" dxfId="5805" priority="1501" stopIfTrue="1" operator="greaterThan">
      <formula>0.03</formula>
    </cfRule>
    <cfRule type="cellIs" dxfId="5804" priority="1502" stopIfTrue="1" operator="lessThan">
      <formula>-0.03</formula>
    </cfRule>
  </conditionalFormatting>
  <conditionalFormatting sqref="BO598 BO608">
    <cfRule type="cellIs" dxfId="5803" priority="1609" stopIfTrue="1" operator="greaterThan">
      <formula>0.03</formula>
    </cfRule>
    <cfRule type="cellIs" dxfId="5802" priority="1610" stopIfTrue="1" operator="lessThan">
      <formula>-0.03</formula>
    </cfRule>
  </conditionalFormatting>
  <conditionalFormatting sqref="BP599:BR601">
    <cfRule type="cellIs" dxfId="5801" priority="1607" stopIfTrue="1" operator="greaterThan">
      <formula>0.03</formula>
    </cfRule>
    <cfRule type="cellIs" dxfId="5800" priority="1608" stopIfTrue="1" operator="lessThan">
      <formula>-0.03</formula>
    </cfRule>
  </conditionalFormatting>
  <conditionalFormatting sqref="BI598 BI608">
    <cfRule type="cellIs" dxfId="5799" priority="1603" stopIfTrue="1" operator="greaterThan">
      <formula>0.03</formula>
    </cfRule>
    <cfRule type="cellIs" dxfId="5798" priority="1604" stopIfTrue="1" operator="lessThan">
      <formula>-0.03</formula>
    </cfRule>
  </conditionalFormatting>
  <conditionalFormatting sqref="BI610:BI618">
    <cfRule type="cellIs" dxfId="5797" priority="1499" stopIfTrue="1" operator="greaterThan">
      <formula>0.03</formula>
    </cfRule>
    <cfRule type="cellIs" dxfId="5796" priority="1500" stopIfTrue="1" operator="lessThan">
      <formula>-0.03</formula>
    </cfRule>
  </conditionalFormatting>
  <conditionalFormatting sqref="BJ602">
    <cfRule type="cellIs" dxfId="5795" priority="1601" stopIfTrue="1" operator="greaterThan">
      <formula>0.03</formula>
    </cfRule>
    <cfRule type="cellIs" dxfId="5794" priority="1602" stopIfTrue="1" operator="lessThan">
      <formula>-0.03</formula>
    </cfRule>
  </conditionalFormatting>
  <conditionalFormatting sqref="BJ599:BJ601">
    <cfRule type="cellIs" dxfId="5793" priority="1599" stopIfTrue="1" operator="greaterThan">
      <formula>0.03</formula>
    </cfRule>
    <cfRule type="cellIs" dxfId="5792" priority="1600" stopIfTrue="1" operator="lessThan">
      <formula>-0.03</formula>
    </cfRule>
  </conditionalFormatting>
  <conditionalFormatting sqref="AX602">
    <cfRule type="cellIs" dxfId="5791" priority="1589" stopIfTrue="1" operator="greaterThan">
      <formula>0.03</formula>
    </cfRule>
    <cfRule type="cellIs" dxfId="5790" priority="1590" stopIfTrue="1" operator="lessThan">
      <formula>-0.03</formula>
    </cfRule>
  </conditionalFormatting>
  <conditionalFormatting sqref="BA599:BA601">
    <cfRule type="cellIs" dxfId="5789" priority="1595" stopIfTrue="1" operator="greaterThan">
      <formula>0.03</formula>
    </cfRule>
    <cfRule type="cellIs" dxfId="5788" priority="1596" stopIfTrue="1" operator="lessThan">
      <formula>-0.03</formula>
    </cfRule>
  </conditionalFormatting>
  <conditionalFormatting sqref="BS599:BS601">
    <cfRule type="cellIs" dxfId="5787" priority="1593" stopIfTrue="1" operator="greaterThan">
      <formula>0.03</formula>
    </cfRule>
    <cfRule type="cellIs" dxfId="5786" priority="1594" stopIfTrue="1" operator="lessThan">
      <formula>-0.03</formula>
    </cfRule>
  </conditionalFormatting>
  <conditionalFormatting sqref="BH610:BH612">
    <cfRule type="cellIs" dxfId="5785" priority="1485" stopIfTrue="1" operator="greaterThan">
      <formula>0.03</formula>
    </cfRule>
    <cfRule type="cellIs" dxfId="5784" priority="1486" stopIfTrue="1" operator="lessThan">
      <formula>-0.03</formula>
    </cfRule>
  </conditionalFormatting>
  <conditionalFormatting sqref="BC599:BC607">
    <cfRule type="cellIs" dxfId="5783" priority="1587" stopIfTrue="1" operator="greaterThan">
      <formula>0.03</formula>
    </cfRule>
    <cfRule type="cellIs" dxfId="5782" priority="1588" stopIfTrue="1" operator="lessThan">
      <formula>-0.03</formula>
    </cfRule>
  </conditionalFormatting>
  <conditionalFormatting sqref="BE599:BE607">
    <cfRule type="cellIs" dxfId="5781" priority="1585" stopIfTrue="1" operator="greaterThan">
      <formula>0.03</formula>
    </cfRule>
    <cfRule type="cellIs" dxfId="5780" priority="1586" stopIfTrue="1" operator="lessThan">
      <formula>-0.03</formula>
    </cfRule>
  </conditionalFormatting>
  <conditionalFormatting sqref="BG599:BG607">
    <cfRule type="cellIs" dxfId="5779" priority="1583" stopIfTrue="1" operator="greaterThan">
      <formula>0.03</formula>
    </cfRule>
    <cfRule type="cellIs" dxfId="5778" priority="1584" stopIfTrue="1" operator="lessThan">
      <formula>-0.03</formula>
    </cfRule>
  </conditionalFormatting>
  <conditionalFormatting sqref="BI599:BI607">
    <cfRule type="cellIs" dxfId="5777" priority="1581" stopIfTrue="1" operator="greaterThan">
      <formula>0.03</formula>
    </cfRule>
    <cfRule type="cellIs" dxfId="5776" priority="1582" stopIfTrue="1" operator="lessThan">
      <formula>-0.03</formula>
    </cfRule>
  </conditionalFormatting>
  <conditionalFormatting sqref="BK599:BK607">
    <cfRule type="cellIs" dxfId="5775" priority="1579" stopIfTrue="1" operator="greaterThan">
      <formula>0.03</formula>
    </cfRule>
    <cfRule type="cellIs" dxfId="5774" priority="1580" stopIfTrue="1" operator="lessThan">
      <formula>-0.03</formula>
    </cfRule>
  </conditionalFormatting>
  <conditionalFormatting sqref="BM599:BM607">
    <cfRule type="cellIs" dxfId="5773" priority="1577" stopIfTrue="1" operator="greaterThan">
      <formula>0.03</formula>
    </cfRule>
    <cfRule type="cellIs" dxfId="5772" priority="1578" stopIfTrue="1" operator="lessThan">
      <formula>-0.03</formula>
    </cfRule>
  </conditionalFormatting>
  <conditionalFormatting sqref="BO599:BO607">
    <cfRule type="cellIs" dxfId="5771" priority="1575" stopIfTrue="1" operator="greaterThan">
      <formula>0.03</formula>
    </cfRule>
    <cfRule type="cellIs" dxfId="5770" priority="1576" stopIfTrue="1" operator="lessThan">
      <formula>-0.03</formula>
    </cfRule>
  </conditionalFormatting>
  <conditionalFormatting sqref="AW609">
    <cfRule type="cellIs" dxfId="5769" priority="1573" stopIfTrue="1" operator="greaterThan">
      <formula>0.03</formula>
    </cfRule>
    <cfRule type="cellIs" dxfId="5768" priority="1574" stopIfTrue="1" operator="lessThan">
      <formula>-0.03</formula>
    </cfRule>
  </conditionalFormatting>
  <conditionalFormatting sqref="BC609">
    <cfRule type="cellIs" dxfId="5767" priority="1571" stopIfTrue="1" operator="greaterThan">
      <formula>0.03</formula>
    </cfRule>
    <cfRule type="cellIs" dxfId="5766" priority="1572" stopIfTrue="1" operator="lessThan">
      <formula>-0.03</formula>
    </cfRule>
  </conditionalFormatting>
  <conditionalFormatting sqref="BE609">
    <cfRule type="cellIs" dxfId="5765" priority="1569" stopIfTrue="1" operator="greaterThan">
      <formula>0.03</formula>
    </cfRule>
    <cfRule type="cellIs" dxfId="5764" priority="1570" stopIfTrue="1" operator="lessThan">
      <formula>-0.03</formula>
    </cfRule>
  </conditionalFormatting>
  <conditionalFormatting sqref="BG609">
    <cfRule type="cellIs" dxfId="5763" priority="1567" stopIfTrue="1" operator="greaterThan">
      <formula>0.03</formula>
    </cfRule>
    <cfRule type="cellIs" dxfId="5762" priority="1568" stopIfTrue="1" operator="lessThan">
      <formula>-0.03</formula>
    </cfRule>
  </conditionalFormatting>
  <conditionalFormatting sqref="BH613">
    <cfRule type="cellIs" dxfId="5761" priority="1559" stopIfTrue="1" operator="greaterThan">
      <formula>0.03</formula>
    </cfRule>
    <cfRule type="cellIs" dxfId="5760" priority="1560" stopIfTrue="1" operator="lessThan">
      <formula>-0.03</formula>
    </cfRule>
  </conditionalFormatting>
  <conditionalFormatting sqref="AX610:AZ612">
    <cfRule type="cellIs" dxfId="5759" priority="1565" stopIfTrue="1" operator="greaterThan">
      <formula>0.03</formula>
    </cfRule>
    <cfRule type="cellIs" dxfId="5758" priority="1566" stopIfTrue="1" operator="lessThan">
      <formula>-0.03</formula>
    </cfRule>
  </conditionalFormatting>
  <conditionalFormatting sqref="BD613">
    <cfRule type="cellIs" dxfId="5757" priority="1563" stopIfTrue="1" operator="greaterThan">
      <formula>0.03</formula>
    </cfRule>
    <cfRule type="cellIs" dxfId="5756" priority="1564" stopIfTrue="1" operator="lessThan">
      <formula>-0.03</formula>
    </cfRule>
  </conditionalFormatting>
  <conditionalFormatting sqref="BF613 BH613 BJ613">
    <cfRule type="cellIs" dxfId="5755" priority="1561" stopIfTrue="1" operator="greaterThan">
      <formula>0.03</formula>
    </cfRule>
    <cfRule type="cellIs" dxfId="5754" priority="1562" stopIfTrue="1" operator="lessThan">
      <formula>-0.03</formula>
    </cfRule>
  </conditionalFormatting>
  <conditionalFormatting sqref="AW610:AW618">
    <cfRule type="cellIs" dxfId="5753" priority="1557" stopIfTrue="1" operator="greaterThan">
      <formula>0.03</formula>
    </cfRule>
    <cfRule type="cellIs" dxfId="5752" priority="1558" stopIfTrue="1" operator="lessThan">
      <formula>-0.03</formula>
    </cfRule>
  </conditionalFormatting>
  <conditionalFormatting sqref="BK609">
    <cfRule type="cellIs" dxfId="5751" priority="1543" stopIfTrue="1" operator="greaterThan">
      <formula>0.03</formula>
    </cfRule>
    <cfRule type="cellIs" dxfId="5750" priority="1544" stopIfTrue="1" operator="lessThan">
      <formula>-0.03</formula>
    </cfRule>
  </conditionalFormatting>
  <conditionalFormatting sqref="BM609">
    <cfRule type="cellIs" dxfId="5749" priority="1549" stopIfTrue="1" operator="greaterThan">
      <formula>0.03</formula>
    </cfRule>
    <cfRule type="cellIs" dxfId="5748" priority="1550" stopIfTrue="1" operator="lessThan">
      <formula>-0.03</formula>
    </cfRule>
  </conditionalFormatting>
  <conditionalFormatting sqref="BN613">
    <cfRule type="cellIs" dxfId="5747" priority="1547" stopIfTrue="1" operator="greaterThan">
      <formula>0.03</formula>
    </cfRule>
    <cfRule type="cellIs" dxfId="5746" priority="1548" stopIfTrue="1" operator="lessThan">
      <formula>-0.03</formula>
    </cfRule>
  </conditionalFormatting>
  <conditionalFormatting sqref="BL613">
    <cfRule type="cellIs" dxfId="5745" priority="1541" stopIfTrue="1" operator="greaterThan">
      <formula>0.03</formula>
    </cfRule>
    <cfRule type="cellIs" dxfId="5744" priority="1542" stopIfTrue="1" operator="lessThan">
      <formula>-0.03</formula>
    </cfRule>
  </conditionalFormatting>
  <conditionalFormatting sqref="BO609">
    <cfRule type="cellIs" dxfId="5743" priority="1537" stopIfTrue="1" operator="greaterThan">
      <formula>0.03</formula>
    </cfRule>
    <cfRule type="cellIs" dxfId="5742" priority="1538" stopIfTrue="1" operator="lessThan">
      <formula>-0.03</formula>
    </cfRule>
  </conditionalFormatting>
  <conditionalFormatting sqref="BJ613">
    <cfRule type="cellIs" dxfId="5741" priority="1531" stopIfTrue="1" operator="greaterThan">
      <formula>0.03</formula>
    </cfRule>
    <cfRule type="cellIs" dxfId="5740" priority="1532" stopIfTrue="1" operator="lessThan">
      <formula>-0.03</formula>
    </cfRule>
  </conditionalFormatting>
  <conditionalFormatting sqref="BI609">
    <cfRule type="cellIs" dxfId="5739" priority="1533" stopIfTrue="1" operator="greaterThan">
      <formula>0.03</formula>
    </cfRule>
    <cfRule type="cellIs" dxfId="5738" priority="1534" stopIfTrue="1" operator="lessThan">
      <formula>-0.03</formula>
    </cfRule>
  </conditionalFormatting>
  <conditionalFormatting sqref="AX613">
    <cfRule type="cellIs" dxfId="5737" priority="1521" stopIfTrue="1" operator="greaterThan">
      <formula>0.03</formula>
    </cfRule>
    <cfRule type="cellIs" dxfId="5736" priority="1522" stopIfTrue="1" operator="lessThan">
      <formula>-0.03</formula>
    </cfRule>
  </conditionalFormatting>
  <conditionalFormatting sqref="BC610:BC618">
    <cfRule type="cellIs" dxfId="5735" priority="1505" stopIfTrue="1" operator="greaterThan">
      <formula>0.03</formula>
    </cfRule>
    <cfRule type="cellIs" dxfId="5734" priority="1506" stopIfTrue="1" operator="lessThan">
      <formula>-0.03</formula>
    </cfRule>
  </conditionalFormatting>
  <conditionalFormatting sqref="BJ610:BJ612">
    <cfRule type="cellIs" dxfId="5733" priority="1483" stopIfTrue="1" operator="greaterThan">
      <formula>0.03</formula>
    </cfRule>
    <cfRule type="cellIs" dxfId="5732" priority="1484" stopIfTrue="1" operator="lessThan">
      <formula>-0.03</formula>
    </cfRule>
  </conditionalFormatting>
  <conditionalFormatting sqref="BE610:BE618">
    <cfRule type="cellIs" dxfId="5731" priority="1503" stopIfTrue="1" operator="greaterThan">
      <formula>0.03</formula>
    </cfRule>
    <cfRule type="cellIs" dxfId="5730" priority="1504" stopIfTrue="1" operator="lessThan">
      <formula>-0.03</formula>
    </cfRule>
  </conditionalFormatting>
  <conditionalFormatting sqref="BK610:BK618">
    <cfRule type="cellIs" dxfId="5729" priority="1497" stopIfTrue="1" operator="greaterThan">
      <formula>0.03</formula>
    </cfRule>
    <cfRule type="cellIs" dxfId="5728" priority="1498" stopIfTrue="1" operator="lessThan">
      <formula>-0.03</formula>
    </cfRule>
  </conditionalFormatting>
  <conditionalFormatting sqref="BM610:BM618">
    <cfRule type="cellIs" dxfId="5727" priority="1495" stopIfTrue="1" operator="greaterThan">
      <formula>0.03</formula>
    </cfRule>
    <cfRule type="cellIs" dxfId="5726" priority="1496" stopIfTrue="1" operator="lessThan">
      <formula>-0.03</formula>
    </cfRule>
  </conditionalFormatting>
  <conditionalFormatting sqref="BO610:BO618">
    <cfRule type="cellIs" dxfId="5725" priority="1493" stopIfTrue="1" operator="greaterThan">
      <formula>0.03</formula>
    </cfRule>
    <cfRule type="cellIs" dxfId="5724" priority="1494" stopIfTrue="1" operator="lessThan">
      <formula>-0.03</formula>
    </cfRule>
  </conditionalFormatting>
  <conditionalFormatting sqref="BA610:BA612">
    <cfRule type="cellIs" dxfId="5723" priority="1491" stopIfTrue="1" operator="greaterThan">
      <formula>0.03</formula>
    </cfRule>
    <cfRule type="cellIs" dxfId="5722" priority="1492" stopIfTrue="1" operator="lessThan">
      <formula>-0.03</formula>
    </cfRule>
  </conditionalFormatting>
  <conditionalFormatting sqref="BD610:BD612">
    <cfRule type="cellIs" dxfId="5721" priority="1489" stopIfTrue="1" operator="greaterThan">
      <formula>0.03</formula>
    </cfRule>
    <cfRule type="cellIs" dxfId="5720" priority="1490" stopIfTrue="1" operator="lessThan">
      <formula>-0.03</formula>
    </cfRule>
  </conditionalFormatting>
  <conditionalFormatting sqref="BF610:BF612">
    <cfRule type="cellIs" dxfId="5719" priority="1487" stopIfTrue="1" operator="greaterThan">
      <formula>0.03</formula>
    </cfRule>
    <cfRule type="cellIs" dxfId="5718" priority="1488" stopIfTrue="1" operator="lessThan">
      <formula>-0.03</formula>
    </cfRule>
  </conditionalFormatting>
  <conditionalFormatting sqref="BL610:BL612">
    <cfRule type="cellIs" dxfId="5717" priority="1481" stopIfTrue="1" operator="greaterThan">
      <formula>0.03</formula>
    </cfRule>
    <cfRule type="cellIs" dxfId="5716" priority="1482" stopIfTrue="1" operator="lessThan">
      <formula>-0.03</formula>
    </cfRule>
  </conditionalFormatting>
  <conditionalFormatting sqref="BN610:BN612">
    <cfRule type="cellIs" dxfId="5715" priority="1479" stopIfTrue="1" operator="greaterThan">
      <formula>0.03</formula>
    </cfRule>
    <cfRule type="cellIs" dxfId="5714" priority="1480" stopIfTrue="1" operator="lessThan">
      <formula>-0.03</formula>
    </cfRule>
  </conditionalFormatting>
  <conditionalFormatting sqref="BP610:BP612">
    <cfRule type="cellIs" dxfId="5713" priority="1477" stopIfTrue="1" operator="greaterThan">
      <formula>0.03</formula>
    </cfRule>
    <cfRule type="cellIs" dxfId="5712" priority="1478" stopIfTrue="1" operator="lessThan">
      <formula>-0.03</formula>
    </cfRule>
  </conditionalFormatting>
  <conditionalFormatting sqref="BQ610:BQ612">
    <cfRule type="cellIs" dxfId="5711" priority="1475" stopIfTrue="1" operator="greaterThan">
      <formula>0.03</formula>
    </cfRule>
    <cfRule type="cellIs" dxfId="5710" priority="1476" stopIfTrue="1" operator="lessThan">
      <formula>-0.03</formula>
    </cfRule>
  </conditionalFormatting>
  <conditionalFormatting sqref="BR610:BR612">
    <cfRule type="cellIs" dxfId="5709" priority="1473" stopIfTrue="1" operator="greaterThan">
      <formula>0.03</formula>
    </cfRule>
    <cfRule type="cellIs" dxfId="5708" priority="1474" stopIfTrue="1" operator="lessThan">
      <formula>-0.03</formula>
    </cfRule>
  </conditionalFormatting>
  <conditionalFormatting sqref="BS610:BS612">
    <cfRule type="cellIs" dxfId="5707" priority="1471" stopIfTrue="1" operator="greaterThan">
      <formula>0.03</formula>
    </cfRule>
    <cfRule type="cellIs" dxfId="5706" priority="1472" stopIfTrue="1" operator="lessThan">
      <formula>-0.03</formula>
    </cfRule>
  </conditionalFormatting>
  <conditionalFormatting sqref="BA514:BA516">
    <cfRule type="cellIs" dxfId="5705" priority="1469" stopIfTrue="1" operator="greaterThan">
      <formula>0.03</formula>
    </cfRule>
    <cfRule type="cellIs" dxfId="5704" priority="1470" stopIfTrue="1" operator="lessThan">
      <formula>-0.03</formula>
    </cfRule>
  </conditionalFormatting>
  <conditionalFormatting sqref="BD514:BD516">
    <cfRule type="cellIs" dxfId="5703" priority="1467" stopIfTrue="1" operator="greaterThan">
      <formula>0.03</formula>
    </cfRule>
    <cfRule type="cellIs" dxfId="5702" priority="1468" stopIfTrue="1" operator="lessThan">
      <formula>-0.03</formula>
    </cfRule>
  </conditionalFormatting>
  <conditionalFormatting sqref="BF514:BF516">
    <cfRule type="cellIs" dxfId="5701" priority="1465" stopIfTrue="1" operator="greaterThan">
      <formula>0.03</formula>
    </cfRule>
    <cfRule type="cellIs" dxfId="5700" priority="1466" stopIfTrue="1" operator="lessThan">
      <formula>-0.03</formula>
    </cfRule>
  </conditionalFormatting>
  <conditionalFormatting sqref="BH514:BH516">
    <cfRule type="cellIs" dxfId="5699" priority="1463" stopIfTrue="1" operator="greaterThan">
      <formula>0.03</formula>
    </cfRule>
    <cfRule type="cellIs" dxfId="5698" priority="1464" stopIfTrue="1" operator="lessThan">
      <formula>-0.03</formula>
    </cfRule>
  </conditionalFormatting>
  <conditionalFormatting sqref="BJ514:BJ516">
    <cfRule type="cellIs" dxfId="5697" priority="1461" stopIfTrue="1" operator="greaterThan">
      <formula>0.03</formula>
    </cfRule>
    <cfRule type="cellIs" dxfId="5696" priority="1462" stopIfTrue="1" operator="lessThan">
      <formula>-0.03</formula>
    </cfRule>
  </conditionalFormatting>
  <conditionalFormatting sqref="BL514:BL516">
    <cfRule type="cellIs" dxfId="5695" priority="1459" stopIfTrue="1" operator="greaterThan">
      <formula>0.03</formula>
    </cfRule>
    <cfRule type="cellIs" dxfId="5694" priority="1460" stopIfTrue="1" operator="lessThan">
      <formula>-0.03</formula>
    </cfRule>
  </conditionalFormatting>
  <conditionalFormatting sqref="BN514:BN516">
    <cfRule type="cellIs" dxfId="5693" priority="1457" stopIfTrue="1" operator="greaterThan">
      <formula>0.03</formula>
    </cfRule>
    <cfRule type="cellIs" dxfId="5692" priority="1458" stopIfTrue="1" operator="lessThan">
      <formula>-0.03</formula>
    </cfRule>
  </conditionalFormatting>
  <conditionalFormatting sqref="BP514:BP516">
    <cfRule type="cellIs" dxfId="5691" priority="1455" stopIfTrue="1" operator="greaterThan">
      <formula>0.03</formula>
    </cfRule>
    <cfRule type="cellIs" dxfId="5690" priority="1456" stopIfTrue="1" operator="lessThan">
      <formula>-0.03</formula>
    </cfRule>
  </conditionalFormatting>
  <conditionalFormatting sqref="BQ514:BQ516">
    <cfRule type="cellIs" dxfId="5689" priority="1453" stopIfTrue="1" operator="greaterThan">
      <formula>0.03</formula>
    </cfRule>
    <cfRule type="cellIs" dxfId="5688" priority="1454" stopIfTrue="1" operator="lessThan">
      <formula>-0.03</formula>
    </cfRule>
  </conditionalFormatting>
  <conditionalFormatting sqref="BR514:BR516">
    <cfRule type="cellIs" dxfId="5687" priority="1451" stopIfTrue="1" operator="greaterThan">
      <formula>0.03</formula>
    </cfRule>
    <cfRule type="cellIs" dxfId="5686" priority="1452" stopIfTrue="1" operator="lessThan">
      <formula>-0.03</formula>
    </cfRule>
  </conditionalFormatting>
  <conditionalFormatting sqref="BS514:BS516">
    <cfRule type="cellIs" dxfId="5685" priority="1449" stopIfTrue="1" operator="greaterThan">
      <formula>0.03</formula>
    </cfRule>
    <cfRule type="cellIs" dxfId="5684" priority="1450" stopIfTrue="1" operator="lessThan">
      <formula>-0.03</formula>
    </cfRule>
  </conditionalFormatting>
  <conditionalFormatting sqref="BB505:BB507">
    <cfRule type="cellIs" dxfId="5683" priority="1447" stopIfTrue="1" operator="greaterThan">
      <formula>0.03</formula>
    </cfRule>
    <cfRule type="cellIs" dxfId="5682" priority="1448" stopIfTrue="1" operator="lessThan">
      <formula>-0.03</formula>
    </cfRule>
  </conditionalFormatting>
  <conditionalFormatting sqref="BB541:BB543">
    <cfRule type="cellIs" dxfId="5681" priority="1435" stopIfTrue="1" operator="greaterThan">
      <formula>0.03</formula>
    </cfRule>
    <cfRule type="cellIs" dxfId="5680" priority="1436" stopIfTrue="1" operator="lessThan">
      <formula>-0.03</formula>
    </cfRule>
  </conditionalFormatting>
  <conditionalFormatting sqref="BB550:BB552">
    <cfRule type="cellIs" dxfId="5679" priority="1433" stopIfTrue="1" operator="greaterThan">
      <formula>0.03</formula>
    </cfRule>
    <cfRule type="cellIs" dxfId="5678" priority="1434" stopIfTrue="1" operator="lessThan">
      <formula>-0.03</formula>
    </cfRule>
  </conditionalFormatting>
  <conditionalFormatting sqref="BB532:BB534">
    <cfRule type="cellIs" dxfId="5677" priority="1437" stopIfTrue="1" operator="greaterThan">
      <formula>0.03</formula>
    </cfRule>
    <cfRule type="cellIs" dxfId="5676" priority="1438" stopIfTrue="1" operator="lessThan">
      <formula>-0.03</formula>
    </cfRule>
  </conditionalFormatting>
  <conditionalFormatting sqref="BB523:BB525">
    <cfRule type="cellIs" dxfId="5675" priority="1439" stopIfTrue="1" operator="greaterThan">
      <formula>0.03</formula>
    </cfRule>
    <cfRule type="cellIs" dxfId="5674" priority="1440" stopIfTrue="1" operator="lessThan">
      <formula>-0.03</formula>
    </cfRule>
  </conditionalFormatting>
  <conditionalFormatting sqref="BB559:BB561">
    <cfRule type="cellIs" dxfId="5673" priority="1431" stopIfTrue="1" operator="greaterThan">
      <formula>0.03</formula>
    </cfRule>
    <cfRule type="cellIs" dxfId="5672" priority="1432" stopIfTrue="1" operator="lessThan">
      <formula>-0.03</formula>
    </cfRule>
  </conditionalFormatting>
  <conditionalFormatting sqref="BB568:BB570">
    <cfRule type="cellIs" dxfId="5671" priority="1429" stopIfTrue="1" operator="greaterThan">
      <formula>0.03</formula>
    </cfRule>
    <cfRule type="cellIs" dxfId="5670" priority="1430" stopIfTrue="1" operator="lessThan">
      <formula>-0.03</formula>
    </cfRule>
  </conditionalFormatting>
  <conditionalFormatting sqref="BT523:BT525">
    <cfRule type="cellIs" dxfId="5669" priority="1407" stopIfTrue="1" operator="greaterThan">
      <formula>0.03</formula>
    </cfRule>
    <cfRule type="cellIs" dxfId="5668" priority="1408" stopIfTrue="1" operator="lessThan">
      <formula>-0.03</formula>
    </cfRule>
  </conditionalFormatting>
  <conditionalFormatting sqref="BT532:BT534">
    <cfRule type="cellIs" dxfId="5667" priority="1405" stopIfTrue="1" operator="greaterThan">
      <formula>0.03</formula>
    </cfRule>
    <cfRule type="cellIs" dxfId="5666" priority="1406" stopIfTrue="1" operator="lessThan">
      <formula>-0.03</formula>
    </cfRule>
  </conditionalFormatting>
  <conditionalFormatting sqref="BT541:BT543">
    <cfRule type="cellIs" dxfId="5665" priority="1403" stopIfTrue="1" operator="greaterThan">
      <formula>0.03</formula>
    </cfRule>
    <cfRule type="cellIs" dxfId="5664" priority="1404" stopIfTrue="1" operator="lessThan">
      <formula>-0.03</formula>
    </cfRule>
  </conditionalFormatting>
  <conditionalFormatting sqref="BB599:BB601">
    <cfRule type="cellIs" dxfId="5663" priority="1417" stopIfTrue="1" operator="greaterThan">
      <formula>0.03</formula>
    </cfRule>
    <cfRule type="cellIs" dxfId="5662" priority="1418" stopIfTrue="1" operator="lessThan">
      <formula>-0.03</formula>
    </cfRule>
  </conditionalFormatting>
  <conditionalFormatting sqref="BB610:BB612">
    <cfRule type="cellIs" dxfId="5661" priority="1415" stopIfTrue="1" operator="greaterThan">
      <formula>0.03</formula>
    </cfRule>
    <cfRule type="cellIs" dxfId="5660" priority="1416" stopIfTrue="1" operator="lessThan">
      <formula>-0.03</formula>
    </cfRule>
  </conditionalFormatting>
  <conditionalFormatting sqref="BB514:BB516">
    <cfRule type="cellIs" dxfId="5659" priority="1413" stopIfTrue="1" operator="greaterThan">
      <formula>0.03</formula>
    </cfRule>
    <cfRule type="cellIs" dxfId="5658" priority="1414" stopIfTrue="1" operator="lessThan">
      <formula>-0.03</formula>
    </cfRule>
  </conditionalFormatting>
  <conditionalFormatting sqref="BT550:BT552">
    <cfRule type="cellIs" dxfId="5657" priority="1401" stopIfTrue="1" operator="greaterThan">
      <formula>0.03</formula>
    </cfRule>
    <cfRule type="cellIs" dxfId="5656" priority="1402" stopIfTrue="1" operator="lessThan">
      <formula>-0.03</formula>
    </cfRule>
  </conditionalFormatting>
  <conditionalFormatting sqref="BT559:BT561">
    <cfRule type="cellIs" dxfId="5655" priority="1399" stopIfTrue="1" operator="greaterThan">
      <formula>0.03</formula>
    </cfRule>
    <cfRule type="cellIs" dxfId="5654" priority="1400" stopIfTrue="1" operator="lessThan">
      <formula>-0.03</formula>
    </cfRule>
  </conditionalFormatting>
  <conditionalFormatting sqref="BT568:BT570">
    <cfRule type="cellIs" dxfId="5653" priority="1397" stopIfTrue="1" operator="greaterThan">
      <formula>0.03</formula>
    </cfRule>
    <cfRule type="cellIs" dxfId="5652" priority="1398" stopIfTrue="1" operator="lessThan">
      <formula>-0.03</formula>
    </cfRule>
  </conditionalFormatting>
  <conditionalFormatting sqref="BP526">
    <cfRule type="cellIs" dxfId="5651" priority="1373" stopIfTrue="1" operator="greaterThan">
      <formula>0.03</formula>
    </cfRule>
    <cfRule type="cellIs" dxfId="5650" priority="1374" stopIfTrue="1" operator="lessThan">
      <formula>-0.03</formula>
    </cfRule>
  </conditionalFormatting>
  <conditionalFormatting sqref="BT4 BT10 BT16 BT22 BT28 BT34 BT40 BT46 BT52 BT58 BT64 BT70 BT76 BT82 BT88 BT94 BT100 BT106 BT112 BT118 BT124 BT130 BT136 BT142 BT148 BT154 BT160 BT166 BT172 BT178 BT184 BT190 BT196 BT202 BT208 BT214 BT220 BT226 BT232 BT238 BT244 BT250 BT256 BT262 BT268 BT274 BT280 BT286 BT292 BT298 BT304 BT310 BT316 BT322 BT328 BT334 BT340 BT346 BT352 BT358 BT364 BT370 BT376 BT382 BT388 BT394 BT400 BT406 BT412 BT418 BT424">
    <cfRule type="cellIs" dxfId="5649" priority="1393" stopIfTrue="1" operator="greaterThan">
      <formula>0.03</formula>
    </cfRule>
    <cfRule type="cellIs" dxfId="5648" priority="1394" stopIfTrue="1" operator="lessThan">
      <formula>-0.03</formula>
    </cfRule>
  </conditionalFormatting>
  <conditionalFormatting sqref="BP544">
    <cfRule type="cellIs" dxfId="5647" priority="1369" stopIfTrue="1" operator="greaterThan">
      <formula>0.03</formula>
    </cfRule>
    <cfRule type="cellIs" dxfId="5646" priority="1370" stopIfTrue="1" operator="lessThan">
      <formula>-0.03</formula>
    </cfRule>
  </conditionalFormatting>
  <conditionalFormatting sqref="BP535">
    <cfRule type="cellIs" dxfId="5645" priority="1371" stopIfTrue="1" operator="greaterThan">
      <formula>0.03</formula>
    </cfRule>
    <cfRule type="cellIs" dxfId="5644" priority="1372" stopIfTrue="1" operator="lessThan">
      <formula>-0.03</formula>
    </cfRule>
  </conditionalFormatting>
  <conditionalFormatting sqref="BT599:BT601">
    <cfRule type="cellIs" dxfId="5643" priority="1381" stopIfTrue="1" operator="greaterThan">
      <formula>0.03</formula>
    </cfRule>
    <cfRule type="cellIs" dxfId="5642" priority="1382" stopIfTrue="1" operator="lessThan">
      <formula>-0.03</formula>
    </cfRule>
  </conditionalFormatting>
  <conditionalFormatting sqref="BP553">
    <cfRule type="cellIs" dxfId="5641" priority="1367" stopIfTrue="1" operator="greaterThan">
      <formula>0.03</formula>
    </cfRule>
    <cfRule type="cellIs" dxfId="5640" priority="1368" stopIfTrue="1" operator="lessThan">
      <formula>-0.03</formula>
    </cfRule>
  </conditionalFormatting>
  <conditionalFormatting sqref="BT505:BT507">
    <cfRule type="cellIs" dxfId="5639" priority="1411" stopIfTrue="1" operator="greaterThan">
      <formula>0.03</formula>
    </cfRule>
    <cfRule type="cellIs" dxfId="5638" priority="1412" stopIfTrue="1" operator="lessThan">
      <formula>-0.03</formula>
    </cfRule>
  </conditionalFormatting>
  <conditionalFormatting sqref="BP562">
    <cfRule type="cellIs" dxfId="5637" priority="1365" stopIfTrue="1" operator="greaterThan">
      <formula>0.03</formula>
    </cfRule>
    <cfRule type="cellIs" dxfId="5636" priority="1366" stopIfTrue="1" operator="lessThan">
      <formula>-0.03</formula>
    </cfRule>
  </conditionalFormatting>
  <conditionalFormatting sqref="BT610:BT612">
    <cfRule type="cellIs" dxfId="5635" priority="1379" stopIfTrue="1" operator="greaterThan">
      <formula>0.03</formula>
    </cfRule>
    <cfRule type="cellIs" dxfId="5634" priority="1380" stopIfTrue="1" operator="lessThan">
      <formula>-0.03</formula>
    </cfRule>
  </conditionalFormatting>
  <conditionalFormatting sqref="BT514:BT516">
    <cfRule type="cellIs" dxfId="5633" priority="1377" stopIfTrue="1" operator="greaterThan">
      <formula>0.03</formula>
    </cfRule>
    <cfRule type="cellIs" dxfId="5632" priority="1378" stopIfTrue="1" operator="lessThan">
      <formula>-0.03</formula>
    </cfRule>
  </conditionalFormatting>
  <conditionalFormatting sqref="BB4 BB10 BB16 BB22 BB28 BB34 BB40 BB46 BB52 BB58 BB64 BB70 BB76 BB82 BB88 BB94 BB100 BB106 BB112 BB118 BB124 BB130 BB136 BB142 BB148 BB154 BB160 BB166 BB172 BB178 BB184 BB190 BB196 BB202 BB208 BB214 BB220 BB226 BB232 BB238 BB244 BB250 BB256 BB262 BB268 BB274 BB280 BB286 BB292 BB298 BB304 BB310 BB316 BB322 BB328 BB334 BB340 BB346 BB352 BB358 BB364 BB370 BB376 BB382 BB388 BB394 BB400 BB406 BB412 BB418 BB424">
    <cfRule type="cellIs" dxfId="5631" priority="1375" stopIfTrue="1" operator="greaterThan">
      <formula>0.03</formula>
    </cfRule>
    <cfRule type="cellIs" dxfId="5630" priority="1376" stopIfTrue="1" operator="lessThan">
      <formula>-0.03</formula>
    </cfRule>
  </conditionalFormatting>
  <conditionalFormatting sqref="BP571">
    <cfRule type="cellIs" dxfId="5629" priority="1363" stopIfTrue="1" operator="greaterThan">
      <formula>0.03</formula>
    </cfRule>
    <cfRule type="cellIs" dxfId="5628" priority="1364" stopIfTrue="1" operator="lessThan">
      <formula>-0.03</formula>
    </cfRule>
  </conditionalFormatting>
  <conditionalFormatting sqref="BP591">
    <cfRule type="cellIs" dxfId="5627" priority="1361" stopIfTrue="1" operator="greaterThan">
      <formula>0.03</formula>
    </cfRule>
    <cfRule type="cellIs" dxfId="5626" priority="1362" stopIfTrue="1" operator="lessThan">
      <formula>-0.03</formula>
    </cfRule>
  </conditionalFormatting>
  <conditionalFormatting sqref="BP602">
    <cfRule type="cellIs" dxfId="5625" priority="1359" stopIfTrue="1" operator="greaterThan">
      <formula>0.03</formula>
    </cfRule>
    <cfRule type="cellIs" dxfId="5624" priority="1360" stopIfTrue="1" operator="lessThan">
      <formula>-0.03</formula>
    </cfRule>
  </conditionalFormatting>
  <conditionalFormatting sqref="BV4">
    <cfRule type="cellIs" dxfId="5623" priority="1353" stopIfTrue="1" operator="greaterThan">
      <formula>0.03</formula>
    </cfRule>
    <cfRule type="cellIs" dxfId="5622" priority="1354" stopIfTrue="1" operator="lessThan">
      <formula>-0.03</formula>
    </cfRule>
  </conditionalFormatting>
  <conditionalFormatting sqref="BU4 BU6 BU8">
    <cfRule type="cellIs" dxfId="5621" priority="1349" stopIfTrue="1" operator="greaterThan">
      <formula>0.03</formula>
    </cfRule>
    <cfRule type="cellIs" dxfId="5620" priority="1350" stopIfTrue="1" operator="lessThan">
      <formula>-0.03</formula>
    </cfRule>
  </conditionalFormatting>
  <conditionalFormatting sqref="BU4:BX4">
    <cfRule type="cellIs" dxfId="5619" priority="1343" stopIfTrue="1" operator="greaterThan">
      <formula>0.03</formula>
    </cfRule>
    <cfRule type="cellIs" dxfId="5618" priority="1344" stopIfTrue="1" operator="lessThan">
      <formula>-0.03</formula>
    </cfRule>
  </conditionalFormatting>
  <conditionalFormatting sqref="BV10 BV16 BV22 BV28 BV34 BV40 BV46 BV52 BV58 BV64 BV70 BV76 BV82 BV88 BV94 BV100 BV106 BV112 BV118 BV124 BV130 BV136 BV142 BV148 BV154 BV160 BV166 BV172 BV178 BV184 BV190 BV196 BV202 BV208 BV214 BV220 BV226 BV232 BV238 BV244 BV250 BV256 BV262 BV268 BV274 BV280 BV286 BV292 BV298 BV304 BV310 BV316 BV322 BV328 BV334 BV340 BV346 BV352 BV358 BV364 BV370 BV376 BV382 BV388 BV394 BV400 BV406 BV412 BV418 BV424">
    <cfRule type="cellIs" dxfId="5617" priority="1097" stopIfTrue="1" operator="greaterThan">
      <formula>0.03</formula>
    </cfRule>
    <cfRule type="cellIs" dxfId="5616" priority="1098" stopIfTrue="1" operator="lessThan">
      <formula>-0.03</formula>
    </cfRule>
  </conditionalFormatting>
  <conditionalFormatting sqref="BU10 BU16 BU22 BU28 BU34 BU40 BU46 BU52 BU58 BU64 BU70 BU76 BU82 BU88 BU94 BU100 BU106 BU112 BU118 BU124 BU130 BU136 BU142 BU148 BU154 BU160 BU166 BU172 BU178 BU184 BU190 BU196 BU202 BU208 BU214 BU220 BU226 BU232 BU238 BU244 BU250 BU256 BU262 BU268 BU274 BU280 BU286 BU292 BU298 BU304 BU310 BU316 BU322 BU328 BU334 BU340 BU346 BU352 BU358 BU364 BU370 BU376 BU382 BU388 BU394 BU400 BU406 BU412 BU418 BU424 BU12 BU18 BU24 BU30 BU36 BU42 BU48 BU54 BU60 BU66 BU72 BU78 BU84 BU90 BU96 BU102 BU108 BU114 BU120 BU126 BU132 BU138 BU144 BU150 BU156 BU162 BU168 BU174 BU180 BU186 BU192 BU198 BU204 BU210 BU216 BU222 BU228 BU234 BU240 BU246 BU252 BU258 BU264 BU270 BU276 BU282 BU288 BU294 BU300 BU306 BU312 BU318 BU324 BU330 BU336 BU342 BU348 BU354 BU360 BU366 BU372 BU378 BU384 BU390 BU396 BU402 BU408 BU414 BU420 BU426 BU14 BU20 BU26 BU32 BU38 BU44 BU50 BU56 BU62 BU68 BU74 BU80 BU86 BU92 BU98 BU104 BU110 BU116 BU122 BU128 BU134 BU140 BU146 BU152 BU158 BU164 BU170 BU176 BU182 BU188 BU194 BU200 BU206 BU212 BU218 BU224 BU230 BU236 BU242 BU248 BU254 BU260 BU266 BU272 BU278 BU284 BU290 BU296 BU302 BU308 BU314 BU320 BU326 BU332 BU338 BU344 BU350 BU356 BU362 BU368 BU374 BU380 BU386 BU392 BU398 BU404 BU410 BU416 BU422 BU428">
    <cfRule type="cellIs" dxfId="5615" priority="1095" stopIfTrue="1" operator="greaterThan">
      <formula>0.03</formula>
    </cfRule>
    <cfRule type="cellIs" dxfId="5614" priority="1096" stopIfTrue="1" operator="lessThan">
      <formula>-0.03</formula>
    </cfRule>
  </conditionalFormatting>
  <conditionalFormatting sqref="BU10:BX10 BU16:BX16 BU22:BX22 BU28:BX28 BU34:BX34 BU40:BX40 BU46:BX46 BU52:BX52 BU58:BX58 BU64:BX64 BU70:BX70 BU76:BX76 BU82:BX82 BU88:BX88 BU94:BX94 BU100:BX100 BU106:BX106 BU112:BX112 BU118:BX118 BU124:BX124 BU130:BX130 BU136:BX136 BU142:BX142 BU148:BX148 BU154:BX154 BU160:BX160 BU166:BX166 BU172:BX172 BU178:BX178 BU184:BX184 BU190:BX190 BU196:BX196 BU202:BX202 BU208:BX208 BU214:BX214 BU220:BX220 BU226:BX226 BU232:BX232 BU238:BX238 BU244:BX244 BU250:BX250 BU256:BX256 BU262:BX262 BU268:BX268 BU274:BX274 BU280:BX280 BU286:BX286 BU292:BX292 BU298:BX298 BU304:BX304 BU310:BX310 BU316:BX316 BU322:BX322 BU328:BX328 BU334:BX334 BU340:BX340 BU346:BX346 BU352:BX352 BU358:BX358 BU364:BX364 BU370:BX370 BU376:BX376 BU382:BX382 BU388:BX388 BU394:BX394 BU400:BX400 BU406:BX406 BU412:BX412 BU418:BX418 BU424:BX424">
    <cfRule type="cellIs" dxfId="5613" priority="1093" stopIfTrue="1" operator="greaterThan">
      <formula>0.03</formula>
    </cfRule>
    <cfRule type="cellIs" dxfId="5612" priority="1094" stopIfTrue="1" operator="lessThan">
      <formula>-0.03</formula>
    </cfRule>
  </conditionalFormatting>
  <conditionalFormatting sqref="BX10 BX16 BX22 BX28 BX34 BX40 BX46 BX52 BX58 BX64 BX70 BX76 BX82 BX88 BX94 BX100 BX106 BX112 BX118 BX124 BX130 BX136 BX142 BX148 BX154 BX160 BX166 BX172 BX178 BX184 BX190 BX196 BX202 BX208 BX214 BX220 BX226 BX232 BX238 BX244 BX250 BX256 BX262 BX268 BX274 BX280 BX286 BX292 BX298 BX304 BX310 BX316 BX322 BX328 BX334 BX340 BX346 BX352 BX358 BX364 BX370 BX376 BX382 BX388 BX394 BX400 BX406 BX412 BX418 BX424">
    <cfRule type="cellIs" dxfId="5611" priority="1091" stopIfTrue="1" operator="greaterThan">
      <formula>0.03</formula>
    </cfRule>
    <cfRule type="cellIs" dxfId="5610" priority="1092" stopIfTrue="1" operator="lessThan">
      <formula>-0.03</formula>
    </cfRule>
  </conditionalFormatting>
  <conditionalFormatting sqref="BW10 BW16 BW22 BW28 BW34 BW40 BW46 BW52 BW58 BW64 BW70 BW76 BW82 BW88 BW94 BW100 BW106 BW112 BW118 BW124 BW130 BW136 BW142 BW148 BW154 BW160 BW166 BW172 BW178 BW184 BW190 BW196 BW202 BW208 BW214 BW220 BW226 BW232 BW238 BW244 BW250 BW256 BW262 BW268 BW274 BW280 BW286 BW292 BW298 BW304 BW310 BW316 BW322 BW328 BW334 BW340 BW346 BW352 BW358 BW364 BW370 BW376 BW382 BW388 BW394 BW400 BW406 BW412 BW418 BW424 BW12 BW18 BW24 BW30 BW36 BW42 BW48 BW54 BW60 BW66 BW72 BW78 BW84 BW90 BW96 BW102 BW108 BW114 BW120 BW126 BW132 BW138 BW144 BW150 BW156 BW162 BW168 BW174 BW180 BW186 BW192 BW198 BW204 BW210 BW216 BW222 BW228 BW234 BW240 BW246 BW252 BW258 BW264 BW270 BW276 BW282 BW288 BW294 BW300 BW306 BW312 BW318 BW324 BW330 BW336 BW342 BW348 BW354 BW360 BW366 BW372 BW378 BW384 BW390 BW396 BW402 BW408 BW414 BW420 BW426 BW14 BW20 BW26 BW32 BW38 BW44 BW50 BW56 BW62 BW68 BW74 BW80 BW86 BW92 BW98 BW104 BW110 BW116 BW122 BW128 BW134 BW140 BW146 BW152 BW158 BW164 BW170 BW176 BW182 BW188 BW194 BW200 BW206 BW212 BW218 BW224 BW230 BW236 BW242 BW248 BW254 BW260 BW266 BW272 BW278 BW284 BW290 BW296 BW302 BW308 BW314 BW320 BW326 BW332 BW338 BW344 BW350 BW356 BW362 BW368 BW374 BW380 BW386 BW392 BW398 BW404 BW410 BW416 BW422 BW428">
    <cfRule type="cellIs" dxfId="5609" priority="1089" stopIfTrue="1" operator="greaterThan">
      <formula>0.03</formula>
    </cfRule>
    <cfRule type="cellIs" dxfId="5608" priority="1090" stopIfTrue="1" operator="lessThan">
      <formula>-0.03</formula>
    </cfRule>
  </conditionalFormatting>
  <conditionalFormatting sqref="BV508">
    <cfRule type="cellIs" dxfId="5607" priority="1087" stopIfTrue="1" operator="greaterThan">
      <formula>0.03</formula>
    </cfRule>
    <cfRule type="cellIs" dxfId="5606" priority="1088" stopIfTrue="1" operator="lessThan">
      <formula>-0.03</formula>
    </cfRule>
  </conditionalFormatting>
  <conditionalFormatting sqref="BU508:BX508">
    <cfRule type="cellIs" dxfId="5605" priority="1085" stopIfTrue="1" operator="greaterThan">
      <formula>0.03</formula>
    </cfRule>
    <cfRule type="cellIs" dxfId="5604" priority="1086" stopIfTrue="1" operator="lessThan">
      <formula>-0.03</formula>
    </cfRule>
  </conditionalFormatting>
  <conditionalFormatting sqref="BU505:BU510">
    <cfRule type="cellIs" dxfId="5603" priority="1083" stopIfTrue="1" operator="greaterThan">
      <formula>0.03</formula>
    </cfRule>
    <cfRule type="cellIs" dxfId="5602" priority="1084" stopIfTrue="1" operator="lessThan">
      <formula>-0.03</formula>
    </cfRule>
  </conditionalFormatting>
  <conditionalFormatting sqref="BU505:BX507">
    <cfRule type="cellIs" dxfId="5601" priority="1081" stopIfTrue="1" operator="greaterThan">
      <formula>0.03</formula>
    </cfRule>
    <cfRule type="cellIs" dxfId="5600" priority="1082" stopIfTrue="1" operator="lessThan">
      <formula>-0.03</formula>
    </cfRule>
  </conditionalFormatting>
  <conditionalFormatting sqref="BV505:BV507">
    <cfRule type="cellIs" dxfId="5599" priority="1079" stopIfTrue="1" operator="greaterThan">
      <formula>0.03</formula>
    </cfRule>
    <cfRule type="cellIs" dxfId="5598" priority="1080" stopIfTrue="1" operator="lessThan">
      <formula>-0.03</formula>
    </cfRule>
  </conditionalFormatting>
  <conditionalFormatting sqref="BU517:BX517">
    <cfRule type="cellIs" dxfId="5597" priority="1077" stopIfTrue="1" operator="greaterThan">
      <formula>0.03</formula>
    </cfRule>
    <cfRule type="cellIs" dxfId="5596" priority="1078" stopIfTrue="1" operator="lessThan">
      <formula>-0.03</formula>
    </cfRule>
  </conditionalFormatting>
  <conditionalFormatting sqref="BU526:BX526">
    <cfRule type="cellIs" dxfId="5595" priority="1075" stopIfTrue="1" operator="greaterThan">
      <formula>0.03</formula>
    </cfRule>
    <cfRule type="cellIs" dxfId="5594" priority="1076" stopIfTrue="1" operator="lessThan">
      <formula>-0.03</formula>
    </cfRule>
  </conditionalFormatting>
  <conditionalFormatting sqref="BV526">
    <cfRule type="cellIs" dxfId="5593" priority="1073" stopIfTrue="1" operator="greaterThan">
      <formula>0.03</formula>
    </cfRule>
    <cfRule type="cellIs" dxfId="5592" priority="1074" stopIfTrue="1" operator="lessThan">
      <formula>-0.03</formula>
    </cfRule>
  </conditionalFormatting>
  <conditionalFormatting sqref="BU535:BX535">
    <cfRule type="cellIs" dxfId="5591" priority="1071" stopIfTrue="1" operator="greaterThan">
      <formula>0.03</formula>
    </cfRule>
    <cfRule type="cellIs" dxfId="5590" priority="1072" stopIfTrue="1" operator="lessThan">
      <formula>-0.03</formula>
    </cfRule>
  </conditionalFormatting>
  <conditionalFormatting sqref="BU544:BX544">
    <cfRule type="cellIs" dxfId="5589" priority="1067" stopIfTrue="1" operator="greaterThan">
      <formula>0.03</formula>
    </cfRule>
    <cfRule type="cellIs" dxfId="5588" priority="1068" stopIfTrue="1" operator="lessThan">
      <formula>-0.03</formula>
    </cfRule>
  </conditionalFormatting>
  <conditionalFormatting sqref="BV535">
    <cfRule type="cellIs" dxfId="5587" priority="1069" stopIfTrue="1" operator="greaterThan">
      <formula>0.03</formula>
    </cfRule>
    <cfRule type="cellIs" dxfId="5586" priority="1070" stopIfTrue="1" operator="lessThan">
      <formula>-0.03</formula>
    </cfRule>
  </conditionalFormatting>
  <conditionalFormatting sqref="BV544">
    <cfRule type="cellIs" dxfId="5585" priority="1065" stopIfTrue="1" operator="greaterThan">
      <formula>0.03</formula>
    </cfRule>
    <cfRule type="cellIs" dxfId="5584" priority="1066" stopIfTrue="1" operator="lessThan">
      <formula>-0.03</formula>
    </cfRule>
  </conditionalFormatting>
  <conditionalFormatting sqref="BU553:BX553">
    <cfRule type="cellIs" dxfId="5583" priority="1063" stopIfTrue="1" operator="greaterThan">
      <formula>0.03</formula>
    </cfRule>
    <cfRule type="cellIs" dxfId="5582" priority="1064" stopIfTrue="1" operator="lessThan">
      <formula>-0.03</formula>
    </cfRule>
  </conditionalFormatting>
  <conditionalFormatting sqref="BV553">
    <cfRule type="cellIs" dxfId="5581" priority="1061" stopIfTrue="1" operator="greaterThan">
      <formula>0.03</formula>
    </cfRule>
    <cfRule type="cellIs" dxfId="5580" priority="1062" stopIfTrue="1" operator="lessThan">
      <formula>-0.03</formula>
    </cfRule>
  </conditionalFormatting>
  <conditionalFormatting sqref="BU532:BX534">
    <cfRule type="cellIs" dxfId="5579" priority="1035" stopIfTrue="1" operator="greaterThan">
      <formula>0.03</formula>
    </cfRule>
    <cfRule type="cellIs" dxfId="5578" priority="1036" stopIfTrue="1" operator="lessThan">
      <formula>-0.03</formula>
    </cfRule>
  </conditionalFormatting>
  <conditionalFormatting sqref="BX4">
    <cfRule type="cellIs" dxfId="5577" priority="1221" stopIfTrue="1" operator="greaterThan">
      <formula>0.03</formula>
    </cfRule>
    <cfRule type="cellIs" dxfId="5576" priority="1222" stopIfTrue="1" operator="lessThan">
      <formula>-0.03</formula>
    </cfRule>
  </conditionalFormatting>
  <conditionalFormatting sqref="BW4 BW6 BW8">
    <cfRule type="cellIs" dxfId="5575" priority="1217" stopIfTrue="1" operator="greaterThan">
      <formula>0.03</formula>
    </cfRule>
    <cfRule type="cellIs" dxfId="5574" priority="1218" stopIfTrue="1" operator="lessThan">
      <formula>-0.03</formula>
    </cfRule>
  </conditionalFormatting>
  <conditionalFormatting sqref="BU568:BX570">
    <cfRule type="cellIs" dxfId="5573" priority="1013" stopIfTrue="1" operator="greaterThan">
      <formula>0.03</formula>
    </cfRule>
    <cfRule type="cellIs" dxfId="5572" priority="1014" stopIfTrue="1" operator="lessThan">
      <formula>-0.03</formula>
    </cfRule>
  </conditionalFormatting>
  <conditionalFormatting sqref="BU559:BU567">
    <cfRule type="cellIs" dxfId="5571" priority="1015" stopIfTrue="1" operator="greaterThan">
      <formula>0.03</formula>
    </cfRule>
    <cfRule type="cellIs" dxfId="5570" priority="1016" stopIfTrue="1" operator="lessThan">
      <formula>-0.03</formula>
    </cfRule>
  </conditionalFormatting>
  <conditionalFormatting sqref="BV568:BV570">
    <cfRule type="cellIs" dxfId="5569" priority="1011" stopIfTrue="1" operator="greaterThan">
      <formula>0.03</formula>
    </cfRule>
    <cfRule type="cellIs" dxfId="5568" priority="1012" stopIfTrue="1" operator="lessThan">
      <formula>-0.03</formula>
    </cfRule>
  </conditionalFormatting>
  <conditionalFormatting sqref="BU550:BU558">
    <cfRule type="cellIs" dxfId="5567" priority="1021" stopIfTrue="1" operator="greaterThan">
      <formula>0.03</formula>
    </cfRule>
    <cfRule type="cellIs" dxfId="5566" priority="1022" stopIfTrue="1" operator="lessThan">
      <formula>-0.03</formula>
    </cfRule>
  </conditionalFormatting>
  <conditionalFormatting sqref="BU559:BX561">
    <cfRule type="cellIs" dxfId="5565" priority="1019" stopIfTrue="1" operator="greaterThan">
      <formula>0.03</formula>
    </cfRule>
    <cfRule type="cellIs" dxfId="5564" priority="1020" stopIfTrue="1" operator="lessThan">
      <formula>-0.03</formula>
    </cfRule>
  </conditionalFormatting>
  <conditionalFormatting sqref="BV559:BV561">
    <cfRule type="cellIs" dxfId="5563" priority="1017" stopIfTrue="1" operator="greaterThan">
      <formula>0.03</formula>
    </cfRule>
    <cfRule type="cellIs" dxfId="5562" priority="1018" stopIfTrue="1" operator="lessThan">
      <formula>-0.03</formula>
    </cfRule>
  </conditionalFormatting>
  <conditionalFormatting sqref="BU568:BU576 BU597 BU586:BU587">
    <cfRule type="cellIs" dxfId="5561" priority="1009" stopIfTrue="1" operator="greaterThan">
      <formula>0.03</formula>
    </cfRule>
    <cfRule type="cellIs" dxfId="5560" priority="1010" stopIfTrue="1" operator="lessThan">
      <formula>-0.03</formula>
    </cfRule>
  </conditionalFormatting>
  <conditionalFormatting sqref="BU591:BV591 BX591">
    <cfRule type="cellIs" dxfId="5559" priority="1007" stopIfTrue="1" operator="greaterThan">
      <formula>0.03</formula>
    </cfRule>
    <cfRule type="cellIs" dxfId="5558" priority="1008" stopIfTrue="1" operator="lessThan">
      <formula>-0.03</formula>
    </cfRule>
  </conditionalFormatting>
  <conditionalFormatting sqref="BV588:BV590">
    <cfRule type="cellIs" dxfId="5557" priority="1001" stopIfTrue="1" operator="greaterThan">
      <formula>0.03</formula>
    </cfRule>
    <cfRule type="cellIs" dxfId="5556" priority="1002" stopIfTrue="1" operator="lessThan">
      <formula>-0.03</formula>
    </cfRule>
  </conditionalFormatting>
  <conditionalFormatting sqref="BV591">
    <cfRule type="cellIs" dxfId="5555" priority="1005" stopIfTrue="1" operator="greaterThan">
      <formula>0.03</formula>
    </cfRule>
    <cfRule type="cellIs" dxfId="5554" priority="1006" stopIfTrue="1" operator="lessThan">
      <formula>-0.03</formula>
    </cfRule>
  </conditionalFormatting>
  <conditionalFormatting sqref="BU588:BV590 BX588:BX590">
    <cfRule type="cellIs" dxfId="5553" priority="1003" stopIfTrue="1" operator="greaterThan">
      <formula>0.03</formula>
    </cfRule>
    <cfRule type="cellIs" dxfId="5552" priority="1004" stopIfTrue="1" operator="lessThan">
      <formula>-0.03</formula>
    </cfRule>
  </conditionalFormatting>
  <conditionalFormatting sqref="BU588:BU596">
    <cfRule type="cellIs" dxfId="5551" priority="999" stopIfTrue="1" operator="greaterThan">
      <formula>0.03</formula>
    </cfRule>
    <cfRule type="cellIs" dxfId="5550" priority="1000" stopIfTrue="1" operator="lessThan">
      <formula>-0.03</formula>
    </cfRule>
  </conditionalFormatting>
  <conditionalFormatting sqref="BX508">
    <cfRule type="cellIs" dxfId="5549" priority="997" stopIfTrue="1" operator="greaterThan">
      <formula>0.03</formula>
    </cfRule>
    <cfRule type="cellIs" dxfId="5548" priority="998" stopIfTrue="1" operator="lessThan">
      <formula>-0.03</formula>
    </cfRule>
  </conditionalFormatting>
  <conditionalFormatting sqref="BW505:BW510">
    <cfRule type="cellIs" dxfId="5547" priority="995" stopIfTrue="1" operator="greaterThan">
      <formula>0.03</formula>
    </cfRule>
    <cfRule type="cellIs" dxfId="5546" priority="996" stopIfTrue="1" operator="lessThan">
      <formula>-0.03</formula>
    </cfRule>
  </conditionalFormatting>
  <conditionalFormatting sqref="BX505:BX507">
    <cfRule type="cellIs" dxfId="5545" priority="993" stopIfTrue="1" operator="greaterThan">
      <formula>0.03</formula>
    </cfRule>
    <cfRule type="cellIs" dxfId="5544" priority="994" stopIfTrue="1" operator="lessThan">
      <formula>-0.03</formula>
    </cfRule>
  </conditionalFormatting>
  <conditionalFormatting sqref="BX526">
    <cfRule type="cellIs" dxfId="5543" priority="991" stopIfTrue="1" operator="greaterThan">
      <formula>0.03</formula>
    </cfRule>
    <cfRule type="cellIs" dxfId="5542" priority="992" stopIfTrue="1" operator="lessThan">
      <formula>-0.03</formula>
    </cfRule>
  </conditionalFormatting>
  <conditionalFormatting sqref="BX535">
    <cfRule type="cellIs" dxfId="5541" priority="989" stopIfTrue="1" operator="greaterThan">
      <formula>0.03</formula>
    </cfRule>
    <cfRule type="cellIs" dxfId="5540" priority="990" stopIfTrue="1" operator="lessThan">
      <formula>-0.03</formula>
    </cfRule>
  </conditionalFormatting>
  <conditionalFormatting sqref="BX544">
    <cfRule type="cellIs" dxfId="5539" priority="987" stopIfTrue="1" operator="greaterThan">
      <formula>0.03</formula>
    </cfRule>
    <cfRule type="cellIs" dxfId="5538" priority="988" stopIfTrue="1" operator="lessThan">
      <formula>-0.03</formula>
    </cfRule>
  </conditionalFormatting>
  <conditionalFormatting sqref="BX553">
    <cfRule type="cellIs" dxfId="5537" priority="985" stopIfTrue="1" operator="greaterThan">
      <formula>0.03</formula>
    </cfRule>
    <cfRule type="cellIs" dxfId="5536" priority="986" stopIfTrue="1" operator="lessThan">
      <formula>-0.03</formula>
    </cfRule>
  </conditionalFormatting>
  <conditionalFormatting sqref="BX562">
    <cfRule type="cellIs" dxfId="5535" priority="983" stopIfTrue="1" operator="greaterThan">
      <formula>0.03</formula>
    </cfRule>
    <cfRule type="cellIs" dxfId="5534" priority="984" stopIfTrue="1" operator="lessThan">
      <formula>-0.03</formula>
    </cfRule>
  </conditionalFormatting>
  <conditionalFormatting sqref="BX571">
    <cfRule type="cellIs" dxfId="5533" priority="981" stopIfTrue="1" operator="greaterThan">
      <formula>0.03</formula>
    </cfRule>
    <cfRule type="cellIs" dxfId="5532" priority="982" stopIfTrue="1" operator="lessThan">
      <formula>-0.03</formula>
    </cfRule>
  </conditionalFormatting>
  <conditionalFormatting sqref="BX517">
    <cfRule type="cellIs" dxfId="5531" priority="979" stopIfTrue="1" operator="greaterThan">
      <formula>0.03</formula>
    </cfRule>
    <cfRule type="cellIs" dxfId="5530" priority="980" stopIfTrue="1" operator="lessThan">
      <formula>-0.03</formula>
    </cfRule>
  </conditionalFormatting>
  <conditionalFormatting sqref="BW515:BW522">
    <cfRule type="cellIs" dxfId="5529" priority="977" stopIfTrue="1" operator="greaterThan">
      <formula>0.03</formula>
    </cfRule>
    <cfRule type="cellIs" dxfId="5528" priority="978" stopIfTrue="1" operator="lessThan">
      <formula>-0.03</formula>
    </cfRule>
  </conditionalFormatting>
  <conditionalFormatting sqref="BW514">
    <cfRule type="cellIs" dxfId="5527" priority="975" stopIfTrue="1" operator="greaterThan">
      <formula>0.03</formula>
    </cfRule>
    <cfRule type="cellIs" dxfId="5526" priority="976" stopIfTrue="1" operator="lessThan">
      <formula>-0.03</formula>
    </cfRule>
  </conditionalFormatting>
  <conditionalFormatting sqref="BW523:BW531">
    <cfRule type="cellIs" dxfId="5525" priority="973" stopIfTrue="1" operator="greaterThan">
      <formula>0.03</formula>
    </cfRule>
    <cfRule type="cellIs" dxfId="5524" priority="974" stopIfTrue="1" operator="lessThan">
      <formula>-0.03</formula>
    </cfRule>
  </conditionalFormatting>
  <conditionalFormatting sqref="BX523:BX525">
    <cfRule type="cellIs" dxfId="5523" priority="971" stopIfTrue="1" operator="greaterThan">
      <formula>0.03</formula>
    </cfRule>
    <cfRule type="cellIs" dxfId="5522" priority="972" stopIfTrue="1" operator="lessThan">
      <formula>-0.03</formula>
    </cfRule>
  </conditionalFormatting>
  <conditionalFormatting sqref="BX568:BX570">
    <cfRule type="cellIs" dxfId="5521" priority="953" stopIfTrue="1" operator="greaterThan">
      <formula>0.03</formula>
    </cfRule>
    <cfRule type="cellIs" dxfId="5520" priority="954" stopIfTrue="1" operator="lessThan">
      <formula>-0.03</formula>
    </cfRule>
  </conditionalFormatting>
  <conditionalFormatting sqref="BW568:BW576 BW597 BW586:BW587">
    <cfRule type="cellIs" dxfId="5519" priority="951" stopIfTrue="1" operator="greaterThan">
      <formula>0.03</formula>
    </cfRule>
    <cfRule type="cellIs" dxfId="5518" priority="952" stopIfTrue="1" operator="lessThan">
      <formula>-0.03</formula>
    </cfRule>
  </conditionalFormatting>
  <conditionalFormatting sqref="BX591">
    <cfRule type="cellIs" dxfId="5517" priority="949" stopIfTrue="1" operator="greaterThan">
      <formula>0.03</formula>
    </cfRule>
    <cfRule type="cellIs" dxfId="5516" priority="950" stopIfTrue="1" operator="lessThan">
      <formula>-0.03</formula>
    </cfRule>
  </conditionalFormatting>
  <conditionalFormatting sqref="BX588:BX590">
    <cfRule type="cellIs" dxfId="5515" priority="947" stopIfTrue="1" operator="greaterThan">
      <formula>0.03</formula>
    </cfRule>
    <cfRule type="cellIs" dxfId="5514" priority="948" stopIfTrue="1" operator="lessThan">
      <formula>-0.03</formula>
    </cfRule>
  </conditionalFormatting>
  <conditionalFormatting sqref="BU511:BU513">
    <cfRule type="cellIs" dxfId="5513" priority="943" stopIfTrue="1" operator="greaterThan">
      <formula>0.03</formula>
    </cfRule>
    <cfRule type="cellIs" dxfId="5512" priority="944" stopIfTrue="1" operator="lessThan">
      <formula>-0.03</formula>
    </cfRule>
  </conditionalFormatting>
  <conditionalFormatting sqref="BW511:BW513">
    <cfRule type="cellIs" dxfId="5511" priority="941" stopIfTrue="1" operator="greaterThan">
      <formula>0.03</formula>
    </cfRule>
    <cfRule type="cellIs" dxfId="5510" priority="942" stopIfTrue="1" operator="lessThan">
      <formula>-0.03</formula>
    </cfRule>
  </conditionalFormatting>
  <conditionalFormatting sqref="BU598 BU608">
    <cfRule type="cellIs" dxfId="5509" priority="939" stopIfTrue="1" operator="greaterThan">
      <formula>0.03</formula>
    </cfRule>
    <cfRule type="cellIs" dxfId="5508" priority="940" stopIfTrue="1" operator="lessThan">
      <formula>-0.03</formula>
    </cfRule>
  </conditionalFormatting>
  <conditionalFormatting sqref="BV602 BX602">
    <cfRule type="cellIs" dxfId="5507" priority="937" stopIfTrue="1" operator="greaterThan">
      <formula>0.03</formula>
    </cfRule>
    <cfRule type="cellIs" dxfId="5506" priority="938" stopIfTrue="1" operator="lessThan">
      <formula>-0.03</formula>
    </cfRule>
  </conditionalFormatting>
  <conditionalFormatting sqref="BV602">
    <cfRule type="cellIs" dxfId="5505" priority="935" stopIfTrue="1" operator="greaterThan">
      <formula>0.03</formula>
    </cfRule>
    <cfRule type="cellIs" dxfId="5504" priority="936" stopIfTrue="1" operator="lessThan">
      <formula>-0.03</formula>
    </cfRule>
  </conditionalFormatting>
  <conditionalFormatting sqref="BV613">
    <cfRule type="cellIs" dxfId="5503" priority="915" stopIfTrue="1" operator="greaterThan">
      <formula>0.03</formula>
    </cfRule>
    <cfRule type="cellIs" dxfId="5502" priority="916" stopIfTrue="1" operator="lessThan">
      <formula>-0.03</formula>
    </cfRule>
  </conditionalFormatting>
  <conditionalFormatting sqref="BV599:BV601 BX599:BX601">
    <cfRule type="cellIs" dxfId="5501" priority="933" stopIfTrue="1" operator="greaterThan">
      <formula>0.03</formula>
    </cfRule>
    <cfRule type="cellIs" dxfId="5500" priority="934" stopIfTrue="1" operator="lessThan">
      <formula>-0.03</formula>
    </cfRule>
  </conditionalFormatting>
  <conditionalFormatting sqref="BV599:BV601">
    <cfRule type="cellIs" dxfId="5499" priority="931" stopIfTrue="1" operator="greaterThan">
      <formula>0.03</formula>
    </cfRule>
    <cfRule type="cellIs" dxfId="5498" priority="932" stopIfTrue="1" operator="lessThan">
      <formula>-0.03</formula>
    </cfRule>
  </conditionalFormatting>
  <conditionalFormatting sqref="BW598 BW608">
    <cfRule type="cellIs" dxfId="5497" priority="929" stopIfTrue="1" operator="greaterThan">
      <formula>0.03</formula>
    </cfRule>
    <cfRule type="cellIs" dxfId="5496" priority="930" stopIfTrue="1" operator="lessThan">
      <formula>-0.03</formula>
    </cfRule>
  </conditionalFormatting>
  <conditionalFormatting sqref="BX599:BX601">
    <cfRule type="cellIs" dxfId="5495" priority="925" stopIfTrue="1" operator="greaterThan">
      <formula>0.03</formula>
    </cfRule>
    <cfRule type="cellIs" dxfId="5494" priority="926" stopIfTrue="1" operator="lessThan">
      <formula>-0.03</formula>
    </cfRule>
  </conditionalFormatting>
  <conditionalFormatting sqref="BX602">
    <cfRule type="cellIs" dxfId="5493" priority="927" stopIfTrue="1" operator="greaterThan">
      <formula>0.03</formula>
    </cfRule>
    <cfRule type="cellIs" dxfId="5492" priority="928" stopIfTrue="1" operator="lessThan">
      <formula>-0.03</formula>
    </cfRule>
  </conditionalFormatting>
  <conditionalFormatting sqref="BW599:BW607">
    <cfRule type="cellIs" dxfId="5491" priority="921" stopIfTrue="1" operator="greaterThan">
      <formula>0.03</formula>
    </cfRule>
    <cfRule type="cellIs" dxfId="5490" priority="922" stopIfTrue="1" operator="lessThan">
      <formula>-0.03</formula>
    </cfRule>
  </conditionalFormatting>
  <conditionalFormatting sqref="BU599:BU607">
    <cfRule type="cellIs" dxfId="5489" priority="923" stopIfTrue="1" operator="greaterThan">
      <formula>0.03</formula>
    </cfRule>
    <cfRule type="cellIs" dxfId="5488" priority="924" stopIfTrue="1" operator="lessThan">
      <formula>-0.03</formula>
    </cfRule>
  </conditionalFormatting>
  <conditionalFormatting sqref="BW609">
    <cfRule type="cellIs" dxfId="5487" priority="913" stopIfTrue="1" operator="greaterThan">
      <formula>0.03</formula>
    </cfRule>
    <cfRule type="cellIs" dxfId="5486" priority="914" stopIfTrue="1" operator="lessThan">
      <formula>-0.03</formula>
    </cfRule>
  </conditionalFormatting>
  <conditionalFormatting sqref="BX613">
    <cfRule type="cellIs" dxfId="5485" priority="911" stopIfTrue="1" operator="greaterThan">
      <formula>0.03</formula>
    </cfRule>
    <cfRule type="cellIs" dxfId="5484" priority="912" stopIfTrue="1" operator="lessThan">
      <formula>-0.03</formula>
    </cfRule>
  </conditionalFormatting>
  <conditionalFormatting sqref="BU610:BU618">
    <cfRule type="cellIs" dxfId="5483" priority="909" stopIfTrue="1" operator="greaterThan">
      <formula>0.03</formula>
    </cfRule>
    <cfRule type="cellIs" dxfId="5482" priority="910" stopIfTrue="1" operator="lessThan">
      <formula>-0.03</formula>
    </cfRule>
  </conditionalFormatting>
  <conditionalFormatting sqref="BU515:BU522">
    <cfRule type="cellIs" dxfId="5481" priority="1047" stopIfTrue="1" operator="greaterThan">
      <formula>0.03</formula>
    </cfRule>
    <cfRule type="cellIs" dxfId="5480" priority="1048" stopIfTrue="1" operator="lessThan">
      <formula>-0.03</formula>
    </cfRule>
  </conditionalFormatting>
  <conditionalFormatting sqref="BV571">
    <cfRule type="cellIs" dxfId="5479" priority="1053" stopIfTrue="1" operator="greaterThan">
      <formula>0.03</formula>
    </cfRule>
    <cfRule type="cellIs" dxfId="5478" priority="1054" stopIfTrue="1" operator="lessThan">
      <formula>-0.03</formula>
    </cfRule>
  </conditionalFormatting>
  <conditionalFormatting sqref="BU562:BX562">
    <cfRule type="cellIs" dxfId="5477" priority="1059" stopIfTrue="1" operator="greaterThan">
      <formula>0.03</formula>
    </cfRule>
    <cfRule type="cellIs" dxfId="5476" priority="1060" stopIfTrue="1" operator="lessThan">
      <formula>-0.03</formula>
    </cfRule>
  </conditionalFormatting>
  <conditionalFormatting sqref="BV517">
    <cfRule type="cellIs" dxfId="5475" priority="1049" stopIfTrue="1" operator="greaterThan">
      <formula>0.03</formula>
    </cfRule>
    <cfRule type="cellIs" dxfId="5474" priority="1050" stopIfTrue="1" operator="lessThan">
      <formula>-0.03</formula>
    </cfRule>
  </conditionalFormatting>
  <conditionalFormatting sqref="BV523:BV525">
    <cfRule type="cellIs" dxfId="5473" priority="1039" stopIfTrue="1" operator="greaterThan">
      <formula>0.03</formula>
    </cfRule>
    <cfRule type="cellIs" dxfId="5472" priority="1040" stopIfTrue="1" operator="lessThan">
      <formula>-0.03</formula>
    </cfRule>
  </conditionalFormatting>
  <conditionalFormatting sqref="BU514">
    <cfRule type="cellIs" dxfId="5471" priority="1045" stopIfTrue="1" operator="greaterThan">
      <formula>0.03</formula>
    </cfRule>
    <cfRule type="cellIs" dxfId="5470" priority="1046" stopIfTrue="1" operator="lessThan">
      <formula>-0.03</formula>
    </cfRule>
  </conditionalFormatting>
  <conditionalFormatting sqref="BV562">
    <cfRule type="cellIs" dxfId="5469" priority="1057" stopIfTrue="1" operator="greaterThan">
      <formula>0.03</formula>
    </cfRule>
    <cfRule type="cellIs" dxfId="5468" priority="1058" stopIfTrue="1" operator="lessThan">
      <formula>-0.03</formula>
    </cfRule>
  </conditionalFormatting>
  <conditionalFormatting sqref="BU523:BX525">
    <cfRule type="cellIs" dxfId="5467" priority="1041" stopIfTrue="1" operator="greaterThan">
      <formula>0.03</formula>
    </cfRule>
    <cfRule type="cellIs" dxfId="5466" priority="1042" stopIfTrue="1" operator="lessThan">
      <formula>-0.03</formula>
    </cfRule>
  </conditionalFormatting>
  <conditionalFormatting sqref="BU571:BX571">
    <cfRule type="cellIs" dxfId="5465" priority="1055" stopIfTrue="1" operator="greaterThan">
      <formula>0.03</formula>
    </cfRule>
    <cfRule type="cellIs" dxfId="5464" priority="1056" stopIfTrue="1" operator="lessThan">
      <formula>-0.03</formula>
    </cfRule>
  </conditionalFormatting>
  <conditionalFormatting sqref="BU514:BU516 BW514:BW516">
    <cfRule type="cellIs" dxfId="5463" priority="1051" stopIfTrue="1" operator="greaterThan">
      <formula>0.03</formula>
    </cfRule>
    <cfRule type="cellIs" dxfId="5462" priority="1052" stopIfTrue="1" operator="lessThan">
      <formula>-0.03</formula>
    </cfRule>
  </conditionalFormatting>
  <conditionalFormatting sqref="BU523:BU531">
    <cfRule type="cellIs" dxfId="5461" priority="1043" stopIfTrue="1" operator="greaterThan">
      <formula>0.03</formula>
    </cfRule>
    <cfRule type="cellIs" dxfId="5460" priority="1044" stopIfTrue="1" operator="lessThan">
      <formula>-0.03</formula>
    </cfRule>
  </conditionalFormatting>
  <conditionalFormatting sqref="BU532:BU540">
    <cfRule type="cellIs" dxfId="5459" priority="1037" stopIfTrue="1" operator="greaterThan">
      <formula>0.03</formula>
    </cfRule>
    <cfRule type="cellIs" dxfId="5458" priority="1038" stopIfTrue="1" operator="lessThan">
      <formula>-0.03</formula>
    </cfRule>
  </conditionalFormatting>
  <conditionalFormatting sqref="BV532:BV534">
    <cfRule type="cellIs" dxfId="5457" priority="1033" stopIfTrue="1" operator="greaterThan">
      <formula>0.03</formula>
    </cfRule>
    <cfRule type="cellIs" dxfId="5456" priority="1034" stopIfTrue="1" operator="lessThan">
      <formula>-0.03</formula>
    </cfRule>
  </conditionalFormatting>
  <conditionalFormatting sqref="BU541:BU549">
    <cfRule type="cellIs" dxfId="5455" priority="1031" stopIfTrue="1" operator="greaterThan">
      <formula>0.03</formula>
    </cfRule>
    <cfRule type="cellIs" dxfId="5454" priority="1032" stopIfTrue="1" operator="lessThan">
      <formula>-0.03</formula>
    </cfRule>
  </conditionalFormatting>
  <conditionalFormatting sqref="BU541:BX543">
    <cfRule type="cellIs" dxfId="5453" priority="1029" stopIfTrue="1" operator="greaterThan">
      <formula>0.03</formula>
    </cfRule>
    <cfRule type="cellIs" dxfId="5452" priority="1030" stopIfTrue="1" operator="lessThan">
      <formula>-0.03</formula>
    </cfRule>
  </conditionalFormatting>
  <conditionalFormatting sqref="BV541:BV543">
    <cfRule type="cellIs" dxfId="5451" priority="1027" stopIfTrue="1" operator="greaterThan">
      <formula>0.03</formula>
    </cfRule>
    <cfRule type="cellIs" dxfId="5450" priority="1028" stopIfTrue="1" operator="lessThan">
      <formula>-0.03</formula>
    </cfRule>
  </conditionalFormatting>
  <conditionalFormatting sqref="BU550:BX552">
    <cfRule type="cellIs" dxfId="5449" priority="1025" stopIfTrue="1" operator="greaterThan">
      <formula>0.03</formula>
    </cfRule>
    <cfRule type="cellIs" dxfId="5448" priority="1026" stopIfTrue="1" operator="lessThan">
      <formula>-0.03</formula>
    </cfRule>
  </conditionalFormatting>
  <conditionalFormatting sqref="BV550:BV552">
    <cfRule type="cellIs" dxfId="5447" priority="1023" stopIfTrue="1" operator="greaterThan">
      <formula>0.03</formula>
    </cfRule>
    <cfRule type="cellIs" dxfId="5446" priority="1024" stopIfTrue="1" operator="lessThan">
      <formula>-0.03</formula>
    </cfRule>
  </conditionalFormatting>
  <conditionalFormatting sqref="BW532:BW540">
    <cfRule type="cellIs" dxfId="5445" priority="969" stopIfTrue="1" operator="greaterThan">
      <formula>0.03</formula>
    </cfRule>
    <cfRule type="cellIs" dxfId="5444" priority="970" stopIfTrue="1" operator="lessThan">
      <formula>-0.03</formula>
    </cfRule>
  </conditionalFormatting>
  <conditionalFormatting sqref="BX532:BX534">
    <cfRule type="cellIs" dxfId="5443" priority="967" stopIfTrue="1" operator="greaterThan">
      <formula>0.03</formula>
    </cfRule>
    <cfRule type="cellIs" dxfId="5442" priority="968" stopIfTrue="1" operator="lessThan">
      <formula>-0.03</formula>
    </cfRule>
  </conditionalFormatting>
  <conditionalFormatting sqref="BW541:BW549">
    <cfRule type="cellIs" dxfId="5441" priority="965" stopIfTrue="1" operator="greaterThan">
      <formula>0.03</formula>
    </cfRule>
    <cfRule type="cellIs" dxfId="5440" priority="966" stopIfTrue="1" operator="lessThan">
      <formula>-0.03</formula>
    </cfRule>
  </conditionalFormatting>
  <conditionalFormatting sqref="BX541:BX543">
    <cfRule type="cellIs" dxfId="5439" priority="963" stopIfTrue="1" operator="greaterThan">
      <formula>0.03</formula>
    </cfRule>
    <cfRule type="cellIs" dxfId="5438" priority="964" stopIfTrue="1" operator="lessThan">
      <formula>-0.03</formula>
    </cfRule>
  </conditionalFormatting>
  <conditionalFormatting sqref="BX550:BX552">
    <cfRule type="cellIs" dxfId="5437" priority="961" stopIfTrue="1" operator="greaterThan">
      <formula>0.03</formula>
    </cfRule>
    <cfRule type="cellIs" dxfId="5436" priority="962" stopIfTrue="1" operator="lessThan">
      <formula>-0.03</formula>
    </cfRule>
  </conditionalFormatting>
  <conditionalFormatting sqref="BW550:BW558">
    <cfRule type="cellIs" dxfId="5435" priority="959" stopIfTrue="1" operator="greaterThan">
      <formula>0.03</formula>
    </cfRule>
    <cfRule type="cellIs" dxfId="5434" priority="960" stopIfTrue="1" operator="lessThan">
      <formula>-0.03</formula>
    </cfRule>
  </conditionalFormatting>
  <conditionalFormatting sqref="BX559:BX561">
    <cfRule type="cellIs" dxfId="5433" priority="957" stopIfTrue="1" operator="greaterThan">
      <formula>0.03</formula>
    </cfRule>
    <cfRule type="cellIs" dxfId="5432" priority="958" stopIfTrue="1" operator="lessThan">
      <formula>-0.03</formula>
    </cfRule>
  </conditionalFormatting>
  <conditionalFormatting sqref="BW559:BW567">
    <cfRule type="cellIs" dxfId="5431" priority="955" stopIfTrue="1" operator="greaterThan">
      <formula>0.03</formula>
    </cfRule>
    <cfRule type="cellIs" dxfId="5430" priority="956" stopIfTrue="1" operator="lessThan">
      <formula>-0.03</formula>
    </cfRule>
  </conditionalFormatting>
  <conditionalFormatting sqref="BW610:BW618">
    <cfRule type="cellIs" dxfId="5429" priority="907" stopIfTrue="1" operator="greaterThan">
      <formula>0.03</formula>
    </cfRule>
    <cfRule type="cellIs" dxfId="5428" priority="908" stopIfTrue="1" operator="lessThan">
      <formula>-0.03</formula>
    </cfRule>
  </conditionalFormatting>
  <conditionalFormatting sqref="BV610:BV612">
    <cfRule type="cellIs" dxfId="5427" priority="905" stopIfTrue="1" operator="greaterThan">
      <formula>0.03</formula>
    </cfRule>
    <cfRule type="cellIs" dxfId="5426" priority="906" stopIfTrue="1" operator="lessThan">
      <formula>-0.03</formula>
    </cfRule>
  </conditionalFormatting>
  <conditionalFormatting sqref="BU609">
    <cfRule type="cellIs" dxfId="5425" priority="919" stopIfTrue="1" operator="greaterThan">
      <formula>0.03</formula>
    </cfRule>
    <cfRule type="cellIs" dxfId="5424" priority="920" stopIfTrue="1" operator="lessThan">
      <formula>-0.03</formula>
    </cfRule>
  </conditionalFormatting>
  <conditionalFormatting sqref="BV613 BX613">
    <cfRule type="cellIs" dxfId="5423" priority="917" stopIfTrue="1" operator="greaterThan">
      <formula>0.03</formula>
    </cfRule>
    <cfRule type="cellIs" dxfId="5422" priority="918" stopIfTrue="1" operator="lessThan">
      <formula>-0.03</formula>
    </cfRule>
  </conditionalFormatting>
  <conditionalFormatting sqref="BX610:BX612">
    <cfRule type="cellIs" dxfId="5421" priority="903" stopIfTrue="1" operator="greaterThan">
      <formula>0.03</formula>
    </cfRule>
    <cfRule type="cellIs" dxfId="5420" priority="904" stopIfTrue="1" operator="lessThan">
      <formula>-0.03</formula>
    </cfRule>
  </conditionalFormatting>
  <conditionalFormatting sqref="BV514:BV516">
    <cfRule type="cellIs" dxfId="5419" priority="901" stopIfTrue="1" operator="greaterThan">
      <formula>0.03</formula>
    </cfRule>
    <cfRule type="cellIs" dxfId="5418" priority="902" stopIfTrue="1" operator="lessThan">
      <formula>-0.03</formula>
    </cfRule>
  </conditionalFormatting>
  <conditionalFormatting sqref="BX514:BX516">
    <cfRule type="cellIs" dxfId="5417" priority="899" stopIfTrue="1" operator="greaterThan">
      <formula>0.03</formula>
    </cfRule>
    <cfRule type="cellIs" dxfId="5416" priority="900" stopIfTrue="1" operator="lessThan">
      <formula>-0.03</formula>
    </cfRule>
  </conditionalFormatting>
  <conditionalFormatting sqref="BC430 BC432 BC434">
    <cfRule type="cellIs" dxfId="5415" priority="889" stopIfTrue="1" operator="greaterThan">
      <formula>0.03</formula>
    </cfRule>
    <cfRule type="cellIs" dxfId="5414" priority="890" stopIfTrue="1" operator="lessThan">
      <formula>-0.03</formula>
    </cfRule>
  </conditionalFormatting>
  <conditionalFormatting sqref="BD430">
    <cfRule type="cellIs" dxfId="5413" priority="891" stopIfTrue="1" operator="greaterThan">
      <formula>0.03</formula>
    </cfRule>
    <cfRule type="cellIs" dxfId="5412" priority="892" stopIfTrue="1" operator="lessThan">
      <formula>-0.03</formula>
    </cfRule>
  </conditionalFormatting>
  <conditionalFormatting sqref="AX430:AZ430">
    <cfRule type="cellIs" dxfId="5411" priority="897" stopIfTrue="1" operator="greaterThan">
      <formula>0.03</formula>
    </cfRule>
    <cfRule type="cellIs" dxfId="5410" priority="898" stopIfTrue="1" operator="lessThan">
      <formula>-0.03</formula>
    </cfRule>
  </conditionalFormatting>
  <conditionalFormatting sqref="AW430 AW432 AW434">
    <cfRule type="cellIs" dxfId="5409" priority="895" stopIfTrue="1" operator="greaterThan">
      <formula>0.03</formula>
    </cfRule>
    <cfRule type="cellIs" dxfId="5408" priority="896" stopIfTrue="1" operator="lessThan">
      <formula>-0.03</formula>
    </cfRule>
  </conditionalFormatting>
  <conditionalFormatting sqref="BH430">
    <cfRule type="cellIs" dxfId="5407" priority="893" stopIfTrue="1" operator="greaterThan">
      <formula>0.03</formula>
    </cfRule>
    <cfRule type="cellIs" dxfId="5406" priority="894" stopIfTrue="1" operator="lessThan">
      <formula>-0.03</formula>
    </cfRule>
  </conditionalFormatting>
  <conditionalFormatting sqref="BF430:BJ430">
    <cfRule type="cellIs" dxfId="5405" priority="883" stopIfTrue="1" operator="greaterThan">
      <formula>0.03</formula>
    </cfRule>
    <cfRule type="cellIs" dxfId="5404" priority="884" stopIfTrue="1" operator="lessThan">
      <formula>-0.03</formula>
    </cfRule>
  </conditionalFormatting>
  <conditionalFormatting sqref="BG430 BG432 BG434">
    <cfRule type="cellIs" dxfId="5403" priority="887" stopIfTrue="1" operator="greaterThan">
      <formula>0.03</formula>
    </cfRule>
    <cfRule type="cellIs" dxfId="5402" priority="888" stopIfTrue="1" operator="lessThan">
      <formula>-0.03</formula>
    </cfRule>
  </conditionalFormatting>
  <conditionalFormatting sqref="BE430 BE432 BE434">
    <cfRule type="cellIs" dxfId="5401" priority="885" stopIfTrue="1" operator="greaterThan">
      <formula>0.03</formula>
    </cfRule>
    <cfRule type="cellIs" dxfId="5400" priority="886" stopIfTrue="1" operator="lessThan">
      <formula>-0.03</formula>
    </cfRule>
  </conditionalFormatting>
  <conditionalFormatting sqref="BN430">
    <cfRule type="cellIs" dxfId="5399" priority="879" stopIfTrue="1" operator="greaterThan">
      <formula>0.03</formula>
    </cfRule>
    <cfRule type="cellIs" dxfId="5398" priority="880" stopIfTrue="1" operator="lessThan">
      <formula>-0.03</formula>
    </cfRule>
  </conditionalFormatting>
  <conditionalFormatting sqref="BM430 BM432 BM434">
    <cfRule type="cellIs" dxfId="5397" priority="881" stopIfTrue="1" operator="greaterThan">
      <formula>0.03</formula>
    </cfRule>
    <cfRule type="cellIs" dxfId="5396" priority="882" stopIfTrue="1" operator="lessThan">
      <formula>-0.03</formula>
    </cfRule>
  </conditionalFormatting>
  <conditionalFormatting sqref="BL430">
    <cfRule type="cellIs" dxfId="5395" priority="875" stopIfTrue="1" operator="greaterThan">
      <formula>0.03</formula>
    </cfRule>
    <cfRule type="cellIs" dxfId="5394" priority="876" stopIfTrue="1" operator="lessThan">
      <formula>-0.03</formula>
    </cfRule>
  </conditionalFormatting>
  <conditionalFormatting sqref="BK430 BK432 BK434">
    <cfRule type="cellIs" dxfId="5393" priority="877" stopIfTrue="1" operator="greaterThan">
      <formula>0.03</formula>
    </cfRule>
    <cfRule type="cellIs" dxfId="5392" priority="878" stopIfTrue="1" operator="lessThan">
      <formula>-0.03</formula>
    </cfRule>
  </conditionalFormatting>
  <conditionalFormatting sqref="BQ430">
    <cfRule type="cellIs" dxfId="5391" priority="869" stopIfTrue="1" operator="greaterThan">
      <formula>0.03</formula>
    </cfRule>
    <cfRule type="cellIs" dxfId="5390" priority="870" stopIfTrue="1" operator="lessThan">
      <formula>-0.03</formula>
    </cfRule>
  </conditionalFormatting>
  <conditionalFormatting sqref="BR430">
    <cfRule type="cellIs" dxfId="5389" priority="867" stopIfTrue="1" operator="greaterThan">
      <formula>0.03</formula>
    </cfRule>
    <cfRule type="cellIs" dxfId="5388" priority="868" stopIfTrue="1" operator="lessThan">
      <formula>-0.03</formula>
    </cfRule>
  </conditionalFormatting>
  <conditionalFormatting sqref="BP430">
    <cfRule type="cellIs" dxfId="5387" priority="873" stopIfTrue="1" operator="greaterThan">
      <formula>0.03</formula>
    </cfRule>
    <cfRule type="cellIs" dxfId="5386" priority="874" stopIfTrue="1" operator="lessThan">
      <formula>-0.03</formula>
    </cfRule>
  </conditionalFormatting>
  <conditionalFormatting sqref="BO430 BO432 BO434">
    <cfRule type="cellIs" dxfId="5385" priority="871" stopIfTrue="1" operator="greaterThan">
      <formula>0.03</formula>
    </cfRule>
    <cfRule type="cellIs" dxfId="5384" priority="872" stopIfTrue="1" operator="lessThan">
      <formula>-0.03</formula>
    </cfRule>
  </conditionalFormatting>
  <conditionalFormatting sqref="BJ430">
    <cfRule type="cellIs" dxfId="5383" priority="865" stopIfTrue="1" operator="greaterThan">
      <formula>0.03</formula>
    </cfRule>
    <cfRule type="cellIs" dxfId="5382" priority="866" stopIfTrue="1" operator="lessThan">
      <formula>-0.03</formula>
    </cfRule>
  </conditionalFormatting>
  <conditionalFormatting sqref="BI430 BI432 BI434">
    <cfRule type="cellIs" dxfId="5381" priority="863" stopIfTrue="1" operator="greaterThan">
      <formula>0.03</formula>
    </cfRule>
    <cfRule type="cellIs" dxfId="5380" priority="864" stopIfTrue="1" operator="lessThan">
      <formula>-0.03</formula>
    </cfRule>
  </conditionalFormatting>
  <conditionalFormatting sqref="BA430">
    <cfRule type="cellIs" dxfId="5379" priority="861" stopIfTrue="1" operator="greaterThan">
      <formula>0.03</formula>
    </cfRule>
    <cfRule type="cellIs" dxfId="5378" priority="862" stopIfTrue="1" operator="lessThan">
      <formula>-0.03</formula>
    </cfRule>
  </conditionalFormatting>
  <conditionalFormatting sqref="BS430">
    <cfRule type="cellIs" dxfId="5377" priority="859" stopIfTrue="1" operator="greaterThan">
      <formula>0.03</formula>
    </cfRule>
    <cfRule type="cellIs" dxfId="5376" priority="860" stopIfTrue="1" operator="lessThan">
      <formula>-0.03</formula>
    </cfRule>
  </conditionalFormatting>
  <conditionalFormatting sqref="BT430">
    <cfRule type="cellIs" dxfId="5375" priority="857" stopIfTrue="1" operator="greaterThan">
      <formula>0.03</formula>
    </cfRule>
    <cfRule type="cellIs" dxfId="5374" priority="858" stopIfTrue="1" operator="lessThan">
      <formula>-0.03</formula>
    </cfRule>
  </conditionalFormatting>
  <conditionalFormatting sqref="BB430">
    <cfRule type="cellIs" dxfId="5373" priority="855" stopIfTrue="1" operator="greaterThan">
      <formula>0.03</formula>
    </cfRule>
    <cfRule type="cellIs" dxfId="5372" priority="856" stopIfTrue="1" operator="lessThan">
      <formula>-0.03</formula>
    </cfRule>
  </conditionalFormatting>
  <conditionalFormatting sqref="BV430">
    <cfRule type="cellIs" dxfId="5371" priority="853" stopIfTrue="1" operator="greaterThan">
      <formula>0.03</formula>
    </cfRule>
    <cfRule type="cellIs" dxfId="5370" priority="854" stopIfTrue="1" operator="lessThan">
      <formula>-0.03</formula>
    </cfRule>
  </conditionalFormatting>
  <conditionalFormatting sqref="BU430 BU432 BU434">
    <cfRule type="cellIs" dxfId="5369" priority="851" stopIfTrue="1" operator="greaterThan">
      <formula>0.03</formula>
    </cfRule>
    <cfRule type="cellIs" dxfId="5368" priority="852" stopIfTrue="1" operator="lessThan">
      <formula>-0.03</formula>
    </cfRule>
  </conditionalFormatting>
  <conditionalFormatting sqref="BU430:BX430">
    <cfRule type="cellIs" dxfId="5367" priority="849" stopIfTrue="1" operator="greaterThan">
      <formula>0.03</formula>
    </cfRule>
    <cfRule type="cellIs" dxfId="5366" priority="850" stopIfTrue="1" operator="lessThan">
      <formula>-0.03</formula>
    </cfRule>
  </conditionalFormatting>
  <conditionalFormatting sqref="BX430">
    <cfRule type="cellIs" dxfId="5365" priority="847" stopIfTrue="1" operator="greaterThan">
      <formula>0.03</formula>
    </cfRule>
    <cfRule type="cellIs" dxfId="5364" priority="848" stopIfTrue="1" operator="lessThan">
      <formula>-0.03</formula>
    </cfRule>
  </conditionalFormatting>
  <conditionalFormatting sqref="BW430 BW432 BW434">
    <cfRule type="cellIs" dxfId="5363" priority="845" stopIfTrue="1" operator="greaterThan">
      <formula>0.03</formula>
    </cfRule>
    <cfRule type="cellIs" dxfId="5362" priority="846" stopIfTrue="1" operator="lessThan">
      <formula>-0.03</formula>
    </cfRule>
  </conditionalFormatting>
  <conditionalFormatting sqref="BC436 BC438 BC440">
    <cfRule type="cellIs" dxfId="5361" priority="835" stopIfTrue="1" operator="greaterThan">
      <formula>0.03</formula>
    </cfRule>
    <cfRule type="cellIs" dxfId="5360" priority="836" stopIfTrue="1" operator="lessThan">
      <formula>-0.03</formula>
    </cfRule>
  </conditionalFormatting>
  <conditionalFormatting sqref="BD436">
    <cfRule type="cellIs" dxfId="5359" priority="837" stopIfTrue="1" operator="greaterThan">
      <formula>0.03</formula>
    </cfRule>
    <cfRule type="cellIs" dxfId="5358" priority="838" stopIfTrue="1" operator="lessThan">
      <formula>-0.03</formula>
    </cfRule>
  </conditionalFormatting>
  <conditionalFormatting sqref="AX436:AZ436">
    <cfRule type="cellIs" dxfId="5357" priority="843" stopIfTrue="1" operator="greaterThan">
      <formula>0.03</formula>
    </cfRule>
    <cfRule type="cellIs" dxfId="5356" priority="844" stopIfTrue="1" operator="lessThan">
      <formula>-0.03</formula>
    </cfRule>
  </conditionalFormatting>
  <conditionalFormatting sqref="AW436 AW438 AW440">
    <cfRule type="cellIs" dxfId="5355" priority="841" stopIfTrue="1" operator="greaterThan">
      <formula>0.03</formula>
    </cfRule>
    <cfRule type="cellIs" dxfId="5354" priority="842" stopIfTrue="1" operator="lessThan">
      <formula>-0.03</formula>
    </cfRule>
  </conditionalFormatting>
  <conditionalFormatting sqref="BH436">
    <cfRule type="cellIs" dxfId="5353" priority="839" stopIfTrue="1" operator="greaterThan">
      <formula>0.03</formula>
    </cfRule>
    <cfRule type="cellIs" dxfId="5352" priority="840" stopIfTrue="1" operator="lessThan">
      <formula>-0.03</formula>
    </cfRule>
  </conditionalFormatting>
  <conditionalFormatting sqref="BF436:BJ436">
    <cfRule type="cellIs" dxfId="5351" priority="829" stopIfTrue="1" operator="greaterThan">
      <formula>0.03</formula>
    </cfRule>
    <cfRule type="cellIs" dxfId="5350" priority="830" stopIfTrue="1" operator="lessThan">
      <formula>-0.03</formula>
    </cfRule>
  </conditionalFormatting>
  <conditionalFormatting sqref="BG436 BG438 BG440">
    <cfRule type="cellIs" dxfId="5349" priority="833" stopIfTrue="1" operator="greaterThan">
      <formula>0.03</formula>
    </cfRule>
    <cfRule type="cellIs" dxfId="5348" priority="834" stopIfTrue="1" operator="lessThan">
      <formula>-0.03</formula>
    </cfRule>
  </conditionalFormatting>
  <conditionalFormatting sqref="BE436 BE438 BE440">
    <cfRule type="cellIs" dxfId="5347" priority="831" stopIfTrue="1" operator="greaterThan">
      <formula>0.03</formula>
    </cfRule>
    <cfRule type="cellIs" dxfId="5346" priority="832" stopIfTrue="1" operator="lessThan">
      <formula>-0.03</formula>
    </cfRule>
  </conditionalFormatting>
  <conditionalFormatting sqref="BN436">
    <cfRule type="cellIs" dxfId="5345" priority="825" stopIfTrue="1" operator="greaterThan">
      <formula>0.03</formula>
    </cfRule>
    <cfRule type="cellIs" dxfId="5344" priority="826" stopIfTrue="1" operator="lessThan">
      <formula>-0.03</formula>
    </cfRule>
  </conditionalFormatting>
  <conditionalFormatting sqref="BM436 BM438 BM440">
    <cfRule type="cellIs" dxfId="5343" priority="827" stopIfTrue="1" operator="greaterThan">
      <formula>0.03</formula>
    </cfRule>
    <cfRule type="cellIs" dxfId="5342" priority="828" stopIfTrue="1" operator="lessThan">
      <formula>-0.03</formula>
    </cfRule>
  </conditionalFormatting>
  <conditionalFormatting sqref="BL436">
    <cfRule type="cellIs" dxfId="5341" priority="821" stopIfTrue="1" operator="greaterThan">
      <formula>0.03</formula>
    </cfRule>
    <cfRule type="cellIs" dxfId="5340" priority="822" stopIfTrue="1" operator="lessThan">
      <formula>-0.03</formula>
    </cfRule>
  </conditionalFormatting>
  <conditionalFormatting sqref="BK436 BK438 BK440">
    <cfRule type="cellIs" dxfId="5339" priority="823" stopIfTrue="1" operator="greaterThan">
      <formula>0.03</formula>
    </cfRule>
    <cfRule type="cellIs" dxfId="5338" priority="824" stopIfTrue="1" operator="lessThan">
      <formula>-0.03</formula>
    </cfRule>
  </conditionalFormatting>
  <conditionalFormatting sqref="BQ436">
    <cfRule type="cellIs" dxfId="5337" priority="815" stopIfTrue="1" operator="greaterThan">
      <formula>0.03</formula>
    </cfRule>
    <cfRule type="cellIs" dxfId="5336" priority="816" stopIfTrue="1" operator="lessThan">
      <formula>-0.03</formula>
    </cfRule>
  </conditionalFormatting>
  <conditionalFormatting sqref="BR436">
    <cfRule type="cellIs" dxfId="5335" priority="813" stopIfTrue="1" operator="greaterThan">
      <formula>0.03</formula>
    </cfRule>
    <cfRule type="cellIs" dxfId="5334" priority="814" stopIfTrue="1" operator="lessThan">
      <formula>-0.03</formula>
    </cfRule>
  </conditionalFormatting>
  <conditionalFormatting sqref="BP436">
    <cfRule type="cellIs" dxfId="5333" priority="819" stopIfTrue="1" operator="greaterThan">
      <formula>0.03</formula>
    </cfRule>
    <cfRule type="cellIs" dxfId="5332" priority="820" stopIfTrue="1" operator="lessThan">
      <formula>-0.03</formula>
    </cfRule>
  </conditionalFormatting>
  <conditionalFormatting sqref="BO436 BO438 BO440">
    <cfRule type="cellIs" dxfId="5331" priority="817" stopIfTrue="1" operator="greaterThan">
      <formula>0.03</formula>
    </cfRule>
    <cfRule type="cellIs" dxfId="5330" priority="818" stopIfTrue="1" operator="lessThan">
      <formula>-0.03</formula>
    </cfRule>
  </conditionalFormatting>
  <conditionalFormatting sqref="BJ436">
    <cfRule type="cellIs" dxfId="5329" priority="811" stopIfTrue="1" operator="greaterThan">
      <formula>0.03</formula>
    </cfRule>
    <cfRule type="cellIs" dxfId="5328" priority="812" stopIfTrue="1" operator="lessThan">
      <formula>-0.03</formula>
    </cfRule>
  </conditionalFormatting>
  <conditionalFormatting sqref="BI436 BI438 BI440">
    <cfRule type="cellIs" dxfId="5327" priority="809" stopIfTrue="1" operator="greaterThan">
      <formula>0.03</formula>
    </cfRule>
    <cfRule type="cellIs" dxfId="5326" priority="810" stopIfTrue="1" operator="lessThan">
      <formula>-0.03</formula>
    </cfRule>
  </conditionalFormatting>
  <conditionalFormatting sqref="BA436">
    <cfRule type="cellIs" dxfId="5325" priority="807" stopIfTrue="1" operator="greaterThan">
      <formula>0.03</formula>
    </cfRule>
    <cfRule type="cellIs" dxfId="5324" priority="808" stopIfTrue="1" operator="lessThan">
      <formula>-0.03</formula>
    </cfRule>
  </conditionalFormatting>
  <conditionalFormatting sqref="BS436">
    <cfRule type="cellIs" dxfId="5323" priority="805" stopIfTrue="1" operator="greaterThan">
      <formula>0.03</formula>
    </cfRule>
    <cfRule type="cellIs" dxfId="5322" priority="806" stopIfTrue="1" operator="lessThan">
      <formula>-0.03</formula>
    </cfRule>
  </conditionalFormatting>
  <conditionalFormatting sqref="BT436">
    <cfRule type="cellIs" dxfId="5321" priority="803" stopIfTrue="1" operator="greaterThan">
      <formula>0.03</formula>
    </cfRule>
    <cfRule type="cellIs" dxfId="5320" priority="804" stopIfTrue="1" operator="lessThan">
      <formula>-0.03</formula>
    </cfRule>
  </conditionalFormatting>
  <conditionalFormatting sqref="BB436">
    <cfRule type="cellIs" dxfId="5319" priority="801" stopIfTrue="1" operator="greaterThan">
      <formula>0.03</formula>
    </cfRule>
    <cfRule type="cellIs" dxfId="5318" priority="802" stopIfTrue="1" operator="lessThan">
      <formula>-0.03</formula>
    </cfRule>
  </conditionalFormatting>
  <conditionalFormatting sqref="BV436">
    <cfRule type="cellIs" dxfId="5317" priority="799" stopIfTrue="1" operator="greaterThan">
      <formula>0.03</formula>
    </cfRule>
    <cfRule type="cellIs" dxfId="5316" priority="800" stopIfTrue="1" operator="lessThan">
      <formula>-0.03</formula>
    </cfRule>
  </conditionalFormatting>
  <conditionalFormatting sqref="BU436 BU438 BU440">
    <cfRule type="cellIs" dxfId="5315" priority="797" stopIfTrue="1" operator="greaterThan">
      <formula>0.03</formula>
    </cfRule>
    <cfRule type="cellIs" dxfId="5314" priority="798" stopIfTrue="1" operator="lessThan">
      <formula>-0.03</formula>
    </cfRule>
  </conditionalFormatting>
  <conditionalFormatting sqref="BU436:BX436">
    <cfRule type="cellIs" dxfId="5313" priority="795" stopIfTrue="1" operator="greaterThan">
      <formula>0.03</formula>
    </cfRule>
    <cfRule type="cellIs" dxfId="5312" priority="796" stopIfTrue="1" operator="lessThan">
      <formula>-0.03</formula>
    </cfRule>
  </conditionalFormatting>
  <conditionalFormatting sqref="BX436">
    <cfRule type="cellIs" dxfId="5311" priority="793" stopIfTrue="1" operator="greaterThan">
      <formula>0.03</formula>
    </cfRule>
    <cfRule type="cellIs" dxfId="5310" priority="794" stopIfTrue="1" operator="lessThan">
      <formula>-0.03</formula>
    </cfRule>
  </conditionalFormatting>
  <conditionalFormatting sqref="BW436 BW438 BW440">
    <cfRule type="cellIs" dxfId="5309" priority="791" stopIfTrue="1" operator="greaterThan">
      <formula>0.03</formula>
    </cfRule>
    <cfRule type="cellIs" dxfId="5308" priority="792" stopIfTrue="1" operator="lessThan">
      <formula>-0.03</formula>
    </cfRule>
  </conditionalFormatting>
  <conditionalFormatting sqref="BC442 BC444 BC446">
    <cfRule type="cellIs" dxfId="5307" priority="781" stopIfTrue="1" operator="greaterThan">
      <formula>0.03</formula>
    </cfRule>
    <cfRule type="cellIs" dxfId="5306" priority="782" stopIfTrue="1" operator="lessThan">
      <formula>-0.03</formula>
    </cfRule>
  </conditionalFormatting>
  <conditionalFormatting sqref="BD442">
    <cfRule type="cellIs" dxfId="5305" priority="783" stopIfTrue="1" operator="greaterThan">
      <formula>0.03</formula>
    </cfRule>
    <cfRule type="cellIs" dxfId="5304" priority="784" stopIfTrue="1" operator="lessThan">
      <formula>-0.03</formula>
    </cfRule>
  </conditionalFormatting>
  <conditionalFormatting sqref="AX442:AZ442">
    <cfRule type="cellIs" dxfId="5303" priority="789" stopIfTrue="1" operator="greaterThan">
      <formula>0.03</formula>
    </cfRule>
    <cfRule type="cellIs" dxfId="5302" priority="790" stopIfTrue="1" operator="lessThan">
      <formula>-0.03</formula>
    </cfRule>
  </conditionalFormatting>
  <conditionalFormatting sqref="AW442 AW444 AW446">
    <cfRule type="cellIs" dxfId="5301" priority="787" stopIfTrue="1" operator="greaterThan">
      <formula>0.03</formula>
    </cfRule>
    <cfRule type="cellIs" dxfId="5300" priority="788" stopIfTrue="1" operator="lessThan">
      <formula>-0.03</formula>
    </cfRule>
  </conditionalFormatting>
  <conditionalFormatting sqref="BH442">
    <cfRule type="cellIs" dxfId="5299" priority="785" stopIfTrue="1" operator="greaterThan">
      <formula>0.03</formula>
    </cfRule>
    <cfRule type="cellIs" dxfId="5298" priority="786" stopIfTrue="1" operator="lessThan">
      <formula>-0.03</formula>
    </cfRule>
  </conditionalFormatting>
  <conditionalFormatting sqref="BF442:BJ442">
    <cfRule type="cellIs" dxfId="5297" priority="775" stopIfTrue="1" operator="greaterThan">
      <formula>0.03</formula>
    </cfRule>
    <cfRule type="cellIs" dxfId="5296" priority="776" stopIfTrue="1" operator="lessThan">
      <formula>-0.03</formula>
    </cfRule>
  </conditionalFormatting>
  <conditionalFormatting sqref="BG442 BG444 BG446">
    <cfRule type="cellIs" dxfId="5295" priority="779" stopIfTrue="1" operator="greaterThan">
      <formula>0.03</formula>
    </cfRule>
    <cfRule type="cellIs" dxfId="5294" priority="780" stopIfTrue="1" operator="lessThan">
      <formula>-0.03</formula>
    </cfRule>
  </conditionalFormatting>
  <conditionalFormatting sqref="BE442 BE444 BE446">
    <cfRule type="cellIs" dxfId="5293" priority="777" stopIfTrue="1" operator="greaterThan">
      <formula>0.03</formula>
    </cfRule>
    <cfRule type="cellIs" dxfId="5292" priority="778" stopIfTrue="1" operator="lessThan">
      <formula>-0.03</formula>
    </cfRule>
  </conditionalFormatting>
  <conditionalFormatting sqref="BN442">
    <cfRule type="cellIs" dxfId="5291" priority="771" stopIfTrue="1" operator="greaterThan">
      <formula>0.03</formula>
    </cfRule>
    <cfRule type="cellIs" dxfId="5290" priority="772" stopIfTrue="1" operator="lessThan">
      <formula>-0.03</formula>
    </cfRule>
  </conditionalFormatting>
  <conditionalFormatting sqref="BM442 BM444 BM446">
    <cfRule type="cellIs" dxfId="5289" priority="773" stopIfTrue="1" operator="greaterThan">
      <formula>0.03</formula>
    </cfRule>
    <cfRule type="cellIs" dxfId="5288" priority="774" stopIfTrue="1" operator="lessThan">
      <formula>-0.03</formula>
    </cfRule>
  </conditionalFormatting>
  <conditionalFormatting sqref="BL442">
    <cfRule type="cellIs" dxfId="5287" priority="767" stopIfTrue="1" operator="greaterThan">
      <formula>0.03</formula>
    </cfRule>
    <cfRule type="cellIs" dxfId="5286" priority="768" stopIfTrue="1" operator="lessThan">
      <formula>-0.03</formula>
    </cfRule>
  </conditionalFormatting>
  <conditionalFormatting sqref="BK442 BK444 BK446">
    <cfRule type="cellIs" dxfId="5285" priority="769" stopIfTrue="1" operator="greaterThan">
      <formula>0.03</formula>
    </cfRule>
    <cfRule type="cellIs" dxfId="5284" priority="770" stopIfTrue="1" operator="lessThan">
      <formula>-0.03</formula>
    </cfRule>
  </conditionalFormatting>
  <conditionalFormatting sqref="BQ442">
    <cfRule type="cellIs" dxfId="5283" priority="761" stopIfTrue="1" operator="greaterThan">
      <formula>0.03</formula>
    </cfRule>
    <cfRule type="cellIs" dxfId="5282" priority="762" stopIfTrue="1" operator="lessThan">
      <formula>-0.03</formula>
    </cfRule>
  </conditionalFormatting>
  <conditionalFormatting sqref="BR442">
    <cfRule type="cellIs" dxfId="5281" priority="759" stopIfTrue="1" operator="greaterThan">
      <formula>0.03</formula>
    </cfRule>
    <cfRule type="cellIs" dxfId="5280" priority="760" stopIfTrue="1" operator="lessThan">
      <formula>-0.03</formula>
    </cfRule>
  </conditionalFormatting>
  <conditionalFormatting sqref="BP442">
    <cfRule type="cellIs" dxfId="5279" priority="765" stopIfTrue="1" operator="greaterThan">
      <formula>0.03</formula>
    </cfRule>
    <cfRule type="cellIs" dxfId="5278" priority="766" stopIfTrue="1" operator="lessThan">
      <formula>-0.03</formula>
    </cfRule>
  </conditionalFormatting>
  <conditionalFormatting sqref="BO442 BO444 BO446">
    <cfRule type="cellIs" dxfId="5277" priority="763" stopIfTrue="1" operator="greaterThan">
      <formula>0.03</formula>
    </cfRule>
    <cfRule type="cellIs" dxfId="5276" priority="764" stopIfTrue="1" operator="lessThan">
      <formula>-0.03</formula>
    </cfRule>
  </conditionalFormatting>
  <conditionalFormatting sqref="BJ442">
    <cfRule type="cellIs" dxfId="5275" priority="757" stopIfTrue="1" operator="greaterThan">
      <formula>0.03</formula>
    </cfRule>
    <cfRule type="cellIs" dxfId="5274" priority="758" stopIfTrue="1" operator="lessThan">
      <formula>-0.03</formula>
    </cfRule>
  </conditionalFormatting>
  <conditionalFormatting sqref="BI442 BI444 BI446">
    <cfRule type="cellIs" dxfId="5273" priority="755" stopIfTrue="1" operator="greaterThan">
      <formula>0.03</formula>
    </cfRule>
    <cfRule type="cellIs" dxfId="5272" priority="756" stopIfTrue="1" operator="lessThan">
      <formula>-0.03</formula>
    </cfRule>
  </conditionalFormatting>
  <conditionalFormatting sqref="BA442">
    <cfRule type="cellIs" dxfId="5271" priority="753" stopIfTrue="1" operator="greaterThan">
      <formula>0.03</formula>
    </cfRule>
    <cfRule type="cellIs" dxfId="5270" priority="754" stopIfTrue="1" operator="lessThan">
      <formula>-0.03</formula>
    </cfRule>
  </conditionalFormatting>
  <conditionalFormatting sqref="BS442">
    <cfRule type="cellIs" dxfId="5269" priority="751" stopIfTrue="1" operator="greaterThan">
      <formula>0.03</formula>
    </cfRule>
    <cfRule type="cellIs" dxfId="5268" priority="752" stopIfTrue="1" operator="lessThan">
      <formula>-0.03</formula>
    </cfRule>
  </conditionalFormatting>
  <conditionalFormatting sqref="BT442">
    <cfRule type="cellIs" dxfId="5267" priority="749" stopIfTrue="1" operator="greaterThan">
      <formula>0.03</formula>
    </cfRule>
    <cfRule type="cellIs" dxfId="5266" priority="750" stopIfTrue="1" operator="lessThan">
      <formula>-0.03</formula>
    </cfRule>
  </conditionalFormatting>
  <conditionalFormatting sqref="BB442">
    <cfRule type="cellIs" dxfId="5265" priority="747" stopIfTrue="1" operator="greaterThan">
      <formula>0.03</formula>
    </cfRule>
    <cfRule type="cellIs" dxfId="5264" priority="748" stopIfTrue="1" operator="lessThan">
      <formula>-0.03</formula>
    </cfRule>
  </conditionalFormatting>
  <conditionalFormatting sqref="BV442">
    <cfRule type="cellIs" dxfId="5263" priority="745" stopIfTrue="1" operator="greaterThan">
      <formula>0.03</formula>
    </cfRule>
    <cfRule type="cellIs" dxfId="5262" priority="746" stopIfTrue="1" operator="lessThan">
      <formula>-0.03</formula>
    </cfRule>
  </conditionalFormatting>
  <conditionalFormatting sqref="BU442 BU444 BU446">
    <cfRule type="cellIs" dxfId="5261" priority="743" stopIfTrue="1" operator="greaterThan">
      <formula>0.03</formula>
    </cfRule>
    <cfRule type="cellIs" dxfId="5260" priority="744" stopIfTrue="1" operator="lessThan">
      <formula>-0.03</formula>
    </cfRule>
  </conditionalFormatting>
  <conditionalFormatting sqref="BU442:BX442">
    <cfRule type="cellIs" dxfId="5259" priority="741" stopIfTrue="1" operator="greaterThan">
      <formula>0.03</formula>
    </cfRule>
    <cfRule type="cellIs" dxfId="5258" priority="742" stopIfTrue="1" operator="lessThan">
      <formula>-0.03</formula>
    </cfRule>
  </conditionalFormatting>
  <conditionalFormatting sqref="BX442">
    <cfRule type="cellIs" dxfId="5257" priority="739" stopIfTrue="1" operator="greaterThan">
      <formula>0.03</formula>
    </cfRule>
    <cfRule type="cellIs" dxfId="5256" priority="740" stopIfTrue="1" operator="lessThan">
      <formula>-0.03</formula>
    </cfRule>
  </conditionalFormatting>
  <conditionalFormatting sqref="BW442 BW444 BW446">
    <cfRule type="cellIs" dxfId="5255" priority="737" stopIfTrue="1" operator="greaterThan">
      <formula>0.03</formula>
    </cfRule>
    <cfRule type="cellIs" dxfId="5254" priority="738" stopIfTrue="1" operator="lessThan">
      <formula>-0.03</formula>
    </cfRule>
  </conditionalFormatting>
  <conditionalFormatting sqref="BC448 BC450 BC452">
    <cfRule type="cellIs" dxfId="5253" priority="727" stopIfTrue="1" operator="greaterThan">
      <formula>0.03</formula>
    </cfRule>
    <cfRule type="cellIs" dxfId="5252" priority="728" stopIfTrue="1" operator="lessThan">
      <formula>-0.03</formula>
    </cfRule>
  </conditionalFormatting>
  <conditionalFormatting sqref="BD448">
    <cfRule type="cellIs" dxfId="5251" priority="729" stopIfTrue="1" operator="greaterThan">
      <formula>0.03</formula>
    </cfRule>
    <cfRule type="cellIs" dxfId="5250" priority="730" stopIfTrue="1" operator="lessThan">
      <formula>-0.03</formula>
    </cfRule>
  </conditionalFormatting>
  <conditionalFormatting sqref="AX448:AZ448">
    <cfRule type="cellIs" dxfId="5249" priority="735" stopIfTrue="1" operator="greaterThan">
      <formula>0.03</formula>
    </cfRule>
    <cfRule type="cellIs" dxfId="5248" priority="736" stopIfTrue="1" operator="lessThan">
      <formula>-0.03</formula>
    </cfRule>
  </conditionalFormatting>
  <conditionalFormatting sqref="AW448 AW450 AW452">
    <cfRule type="cellIs" dxfId="5247" priority="733" stopIfTrue="1" operator="greaterThan">
      <formula>0.03</formula>
    </cfRule>
    <cfRule type="cellIs" dxfId="5246" priority="734" stopIfTrue="1" operator="lessThan">
      <formula>-0.03</formula>
    </cfRule>
  </conditionalFormatting>
  <conditionalFormatting sqref="BH448">
    <cfRule type="cellIs" dxfId="5245" priority="731" stopIfTrue="1" operator="greaterThan">
      <formula>0.03</formula>
    </cfRule>
    <cfRule type="cellIs" dxfId="5244" priority="732" stopIfTrue="1" operator="lessThan">
      <formula>-0.03</formula>
    </cfRule>
  </conditionalFormatting>
  <conditionalFormatting sqref="BF448:BJ448">
    <cfRule type="cellIs" dxfId="5243" priority="721" stopIfTrue="1" operator="greaterThan">
      <formula>0.03</formula>
    </cfRule>
    <cfRule type="cellIs" dxfId="5242" priority="722" stopIfTrue="1" operator="lessThan">
      <formula>-0.03</formula>
    </cfRule>
  </conditionalFormatting>
  <conditionalFormatting sqref="BG448 BG450 BG452">
    <cfRule type="cellIs" dxfId="5241" priority="725" stopIfTrue="1" operator="greaterThan">
      <formula>0.03</formula>
    </cfRule>
    <cfRule type="cellIs" dxfId="5240" priority="726" stopIfTrue="1" operator="lessThan">
      <formula>-0.03</formula>
    </cfRule>
  </conditionalFormatting>
  <conditionalFormatting sqref="BE448 BE450 BE452">
    <cfRule type="cellIs" dxfId="5239" priority="723" stopIfTrue="1" operator="greaterThan">
      <formula>0.03</formula>
    </cfRule>
    <cfRule type="cellIs" dxfId="5238" priority="724" stopIfTrue="1" operator="lessThan">
      <formula>-0.03</formula>
    </cfRule>
  </conditionalFormatting>
  <conditionalFormatting sqref="BN448">
    <cfRule type="cellIs" dxfId="5237" priority="717" stopIfTrue="1" operator="greaterThan">
      <formula>0.03</formula>
    </cfRule>
    <cfRule type="cellIs" dxfId="5236" priority="718" stopIfTrue="1" operator="lessThan">
      <formula>-0.03</formula>
    </cfRule>
  </conditionalFormatting>
  <conditionalFormatting sqref="BM448 BM450 BM452">
    <cfRule type="cellIs" dxfId="5235" priority="719" stopIfTrue="1" operator="greaterThan">
      <formula>0.03</formula>
    </cfRule>
    <cfRule type="cellIs" dxfId="5234" priority="720" stopIfTrue="1" operator="lessThan">
      <formula>-0.03</formula>
    </cfRule>
  </conditionalFormatting>
  <conditionalFormatting sqref="BL448">
    <cfRule type="cellIs" dxfId="5233" priority="713" stopIfTrue="1" operator="greaterThan">
      <formula>0.03</formula>
    </cfRule>
    <cfRule type="cellIs" dxfId="5232" priority="714" stopIfTrue="1" operator="lessThan">
      <formula>-0.03</formula>
    </cfRule>
  </conditionalFormatting>
  <conditionalFormatting sqref="BK448 BK450 BK452">
    <cfRule type="cellIs" dxfId="5231" priority="715" stopIfTrue="1" operator="greaterThan">
      <formula>0.03</formula>
    </cfRule>
    <cfRule type="cellIs" dxfId="5230" priority="716" stopIfTrue="1" operator="lessThan">
      <formula>-0.03</formula>
    </cfRule>
  </conditionalFormatting>
  <conditionalFormatting sqref="BQ448">
    <cfRule type="cellIs" dxfId="5229" priority="707" stopIfTrue="1" operator="greaterThan">
      <formula>0.03</formula>
    </cfRule>
    <cfRule type="cellIs" dxfId="5228" priority="708" stopIfTrue="1" operator="lessThan">
      <formula>-0.03</formula>
    </cfRule>
  </conditionalFormatting>
  <conditionalFormatting sqref="BR448">
    <cfRule type="cellIs" dxfId="5227" priority="705" stopIfTrue="1" operator="greaterThan">
      <formula>0.03</formula>
    </cfRule>
    <cfRule type="cellIs" dxfId="5226" priority="706" stopIfTrue="1" operator="lessThan">
      <formula>-0.03</formula>
    </cfRule>
  </conditionalFormatting>
  <conditionalFormatting sqref="BP448">
    <cfRule type="cellIs" dxfId="5225" priority="711" stopIfTrue="1" operator="greaterThan">
      <formula>0.03</formula>
    </cfRule>
    <cfRule type="cellIs" dxfId="5224" priority="712" stopIfTrue="1" operator="lessThan">
      <formula>-0.03</formula>
    </cfRule>
  </conditionalFormatting>
  <conditionalFormatting sqref="BO448 BO450 BO452">
    <cfRule type="cellIs" dxfId="5223" priority="709" stopIfTrue="1" operator="greaterThan">
      <formula>0.03</formula>
    </cfRule>
    <cfRule type="cellIs" dxfId="5222" priority="710" stopIfTrue="1" operator="lessThan">
      <formula>-0.03</formula>
    </cfRule>
  </conditionalFormatting>
  <conditionalFormatting sqref="BJ448">
    <cfRule type="cellIs" dxfId="5221" priority="703" stopIfTrue="1" operator="greaterThan">
      <formula>0.03</formula>
    </cfRule>
    <cfRule type="cellIs" dxfId="5220" priority="704" stopIfTrue="1" operator="lessThan">
      <formula>-0.03</formula>
    </cfRule>
  </conditionalFormatting>
  <conditionalFormatting sqref="BI448 BI450 BI452">
    <cfRule type="cellIs" dxfId="5219" priority="701" stopIfTrue="1" operator="greaterThan">
      <formula>0.03</formula>
    </cfRule>
    <cfRule type="cellIs" dxfId="5218" priority="702" stopIfTrue="1" operator="lessThan">
      <formula>-0.03</formula>
    </cfRule>
  </conditionalFormatting>
  <conditionalFormatting sqref="BA448">
    <cfRule type="cellIs" dxfId="5217" priority="699" stopIfTrue="1" operator="greaterThan">
      <formula>0.03</formula>
    </cfRule>
    <cfRule type="cellIs" dxfId="5216" priority="700" stopIfTrue="1" operator="lessThan">
      <formula>-0.03</formula>
    </cfRule>
  </conditionalFormatting>
  <conditionalFormatting sqref="BS448">
    <cfRule type="cellIs" dxfId="5215" priority="697" stopIfTrue="1" operator="greaterThan">
      <formula>0.03</formula>
    </cfRule>
    <cfRule type="cellIs" dxfId="5214" priority="698" stopIfTrue="1" operator="lessThan">
      <formula>-0.03</formula>
    </cfRule>
  </conditionalFormatting>
  <conditionalFormatting sqref="BT448">
    <cfRule type="cellIs" dxfId="5213" priority="695" stopIfTrue="1" operator="greaterThan">
      <formula>0.03</formula>
    </cfRule>
    <cfRule type="cellIs" dxfId="5212" priority="696" stopIfTrue="1" operator="lessThan">
      <formula>-0.03</formula>
    </cfRule>
  </conditionalFormatting>
  <conditionalFormatting sqref="BB448">
    <cfRule type="cellIs" dxfId="5211" priority="693" stopIfTrue="1" operator="greaterThan">
      <formula>0.03</formula>
    </cfRule>
    <cfRule type="cellIs" dxfId="5210" priority="694" stopIfTrue="1" operator="lessThan">
      <formula>-0.03</formula>
    </cfRule>
  </conditionalFormatting>
  <conditionalFormatting sqref="BV448">
    <cfRule type="cellIs" dxfId="5209" priority="691" stopIfTrue="1" operator="greaterThan">
      <formula>0.03</formula>
    </cfRule>
    <cfRule type="cellIs" dxfId="5208" priority="692" stopIfTrue="1" operator="lessThan">
      <formula>-0.03</formula>
    </cfRule>
  </conditionalFormatting>
  <conditionalFormatting sqref="BU448 BU450 BU452">
    <cfRule type="cellIs" dxfId="5207" priority="689" stopIfTrue="1" operator="greaterThan">
      <formula>0.03</formula>
    </cfRule>
    <cfRule type="cellIs" dxfId="5206" priority="690" stopIfTrue="1" operator="lessThan">
      <formula>-0.03</formula>
    </cfRule>
  </conditionalFormatting>
  <conditionalFormatting sqref="BU448:BX448">
    <cfRule type="cellIs" dxfId="5205" priority="687" stopIfTrue="1" operator="greaterThan">
      <formula>0.03</formula>
    </cfRule>
    <cfRule type="cellIs" dxfId="5204" priority="688" stopIfTrue="1" operator="lessThan">
      <formula>-0.03</formula>
    </cfRule>
  </conditionalFormatting>
  <conditionalFormatting sqref="BX448">
    <cfRule type="cellIs" dxfId="5203" priority="685" stopIfTrue="1" operator="greaterThan">
      <formula>0.03</formula>
    </cfRule>
    <cfRule type="cellIs" dxfId="5202" priority="686" stopIfTrue="1" operator="lessThan">
      <formula>-0.03</formula>
    </cfRule>
  </conditionalFormatting>
  <conditionalFormatting sqref="BW448 BW450 BW452">
    <cfRule type="cellIs" dxfId="5201" priority="683" stopIfTrue="1" operator="greaterThan">
      <formula>0.03</formula>
    </cfRule>
    <cfRule type="cellIs" dxfId="5200" priority="684" stopIfTrue="1" operator="lessThan">
      <formula>-0.03</formula>
    </cfRule>
  </conditionalFormatting>
  <conditionalFormatting sqref="BC454 BC456 BC458">
    <cfRule type="cellIs" dxfId="5199" priority="673" stopIfTrue="1" operator="greaterThan">
      <formula>0.03</formula>
    </cfRule>
    <cfRule type="cellIs" dxfId="5198" priority="674" stopIfTrue="1" operator="lessThan">
      <formula>-0.03</formula>
    </cfRule>
  </conditionalFormatting>
  <conditionalFormatting sqref="BD454">
    <cfRule type="cellIs" dxfId="5197" priority="675" stopIfTrue="1" operator="greaterThan">
      <formula>0.03</formula>
    </cfRule>
    <cfRule type="cellIs" dxfId="5196" priority="676" stopIfTrue="1" operator="lessThan">
      <formula>-0.03</formula>
    </cfRule>
  </conditionalFormatting>
  <conditionalFormatting sqref="AX454:AZ454">
    <cfRule type="cellIs" dxfId="5195" priority="681" stopIfTrue="1" operator="greaterThan">
      <formula>0.03</formula>
    </cfRule>
    <cfRule type="cellIs" dxfId="5194" priority="682" stopIfTrue="1" operator="lessThan">
      <formula>-0.03</formula>
    </cfRule>
  </conditionalFormatting>
  <conditionalFormatting sqref="AW454 AW456 AW458">
    <cfRule type="cellIs" dxfId="5193" priority="679" stopIfTrue="1" operator="greaterThan">
      <formula>0.03</formula>
    </cfRule>
    <cfRule type="cellIs" dxfId="5192" priority="680" stopIfTrue="1" operator="lessThan">
      <formula>-0.03</formula>
    </cfRule>
  </conditionalFormatting>
  <conditionalFormatting sqref="BH454">
    <cfRule type="cellIs" dxfId="5191" priority="677" stopIfTrue="1" operator="greaterThan">
      <formula>0.03</formula>
    </cfRule>
    <cfRule type="cellIs" dxfId="5190" priority="678" stopIfTrue="1" operator="lessThan">
      <formula>-0.03</formula>
    </cfRule>
  </conditionalFormatting>
  <conditionalFormatting sqref="BF454:BJ454">
    <cfRule type="cellIs" dxfId="5189" priority="667" stopIfTrue="1" operator="greaterThan">
      <formula>0.03</formula>
    </cfRule>
    <cfRule type="cellIs" dxfId="5188" priority="668" stopIfTrue="1" operator="lessThan">
      <formula>-0.03</formula>
    </cfRule>
  </conditionalFormatting>
  <conditionalFormatting sqref="BG454 BG456 BG458">
    <cfRule type="cellIs" dxfId="5187" priority="671" stopIfTrue="1" operator="greaterThan">
      <formula>0.03</formula>
    </cfRule>
    <cfRule type="cellIs" dxfId="5186" priority="672" stopIfTrue="1" operator="lessThan">
      <formula>-0.03</formula>
    </cfRule>
  </conditionalFormatting>
  <conditionalFormatting sqref="BE454 BE456 BE458">
    <cfRule type="cellIs" dxfId="5185" priority="669" stopIfTrue="1" operator="greaterThan">
      <formula>0.03</formula>
    </cfRule>
    <cfRule type="cellIs" dxfId="5184" priority="670" stopIfTrue="1" operator="lessThan">
      <formula>-0.03</formula>
    </cfRule>
  </conditionalFormatting>
  <conditionalFormatting sqref="BN454">
    <cfRule type="cellIs" dxfId="5183" priority="663" stopIfTrue="1" operator="greaterThan">
      <formula>0.03</formula>
    </cfRule>
    <cfRule type="cellIs" dxfId="5182" priority="664" stopIfTrue="1" operator="lessThan">
      <formula>-0.03</formula>
    </cfRule>
  </conditionalFormatting>
  <conditionalFormatting sqref="BM454 BM456 BM458">
    <cfRule type="cellIs" dxfId="5181" priority="665" stopIfTrue="1" operator="greaterThan">
      <formula>0.03</formula>
    </cfRule>
    <cfRule type="cellIs" dxfId="5180" priority="666" stopIfTrue="1" operator="lessThan">
      <formula>-0.03</formula>
    </cfRule>
  </conditionalFormatting>
  <conditionalFormatting sqref="BL454">
    <cfRule type="cellIs" dxfId="5179" priority="659" stopIfTrue="1" operator="greaterThan">
      <formula>0.03</formula>
    </cfRule>
    <cfRule type="cellIs" dxfId="5178" priority="660" stopIfTrue="1" operator="lessThan">
      <formula>-0.03</formula>
    </cfRule>
  </conditionalFormatting>
  <conditionalFormatting sqref="BK454 BK456 BK458">
    <cfRule type="cellIs" dxfId="5177" priority="661" stopIfTrue="1" operator="greaterThan">
      <formula>0.03</formula>
    </cfRule>
    <cfRule type="cellIs" dxfId="5176" priority="662" stopIfTrue="1" operator="lessThan">
      <formula>-0.03</formula>
    </cfRule>
  </conditionalFormatting>
  <conditionalFormatting sqref="BQ454">
    <cfRule type="cellIs" dxfId="5175" priority="653" stopIfTrue="1" operator="greaterThan">
      <formula>0.03</formula>
    </cfRule>
    <cfRule type="cellIs" dxfId="5174" priority="654" stopIfTrue="1" operator="lessThan">
      <formula>-0.03</formula>
    </cfRule>
  </conditionalFormatting>
  <conditionalFormatting sqref="BR454">
    <cfRule type="cellIs" dxfId="5173" priority="651" stopIfTrue="1" operator="greaterThan">
      <formula>0.03</formula>
    </cfRule>
    <cfRule type="cellIs" dxfId="5172" priority="652" stopIfTrue="1" operator="lessThan">
      <formula>-0.03</formula>
    </cfRule>
  </conditionalFormatting>
  <conditionalFormatting sqref="BP454">
    <cfRule type="cellIs" dxfId="5171" priority="657" stopIfTrue="1" operator="greaterThan">
      <formula>0.03</formula>
    </cfRule>
    <cfRule type="cellIs" dxfId="5170" priority="658" stopIfTrue="1" operator="lessThan">
      <formula>-0.03</formula>
    </cfRule>
  </conditionalFormatting>
  <conditionalFormatting sqref="BO454 BO456 BO458">
    <cfRule type="cellIs" dxfId="5169" priority="655" stopIfTrue="1" operator="greaterThan">
      <formula>0.03</formula>
    </cfRule>
    <cfRule type="cellIs" dxfId="5168" priority="656" stopIfTrue="1" operator="lessThan">
      <formula>-0.03</formula>
    </cfRule>
  </conditionalFormatting>
  <conditionalFormatting sqref="BJ454">
    <cfRule type="cellIs" dxfId="5167" priority="649" stopIfTrue="1" operator="greaterThan">
      <formula>0.03</formula>
    </cfRule>
    <cfRule type="cellIs" dxfId="5166" priority="650" stopIfTrue="1" operator="lessThan">
      <formula>-0.03</formula>
    </cfRule>
  </conditionalFormatting>
  <conditionalFormatting sqref="BI454 BI456 BI458">
    <cfRule type="cellIs" dxfId="5165" priority="647" stopIfTrue="1" operator="greaterThan">
      <formula>0.03</formula>
    </cfRule>
    <cfRule type="cellIs" dxfId="5164" priority="648" stopIfTrue="1" operator="lessThan">
      <formula>-0.03</formula>
    </cfRule>
  </conditionalFormatting>
  <conditionalFormatting sqref="BA454">
    <cfRule type="cellIs" dxfId="5163" priority="645" stopIfTrue="1" operator="greaterThan">
      <formula>0.03</formula>
    </cfRule>
    <cfRule type="cellIs" dxfId="5162" priority="646" stopIfTrue="1" operator="lessThan">
      <formula>-0.03</formula>
    </cfRule>
  </conditionalFormatting>
  <conditionalFormatting sqref="BS454">
    <cfRule type="cellIs" dxfId="5161" priority="643" stopIfTrue="1" operator="greaterThan">
      <formula>0.03</formula>
    </cfRule>
    <cfRule type="cellIs" dxfId="5160" priority="644" stopIfTrue="1" operator="lessThan">
      <formula>-0.03</formula>
    </cfRule>
  </conditionalFormatting>
  <conditionalFormatting sqref="BT454">
    <cfRule type="cellIs" dxfId="5159" priority="641" stopIfTrue="1" operator="greaterThan">
      <formula>0.03</formula>
    </cfRule>
    <cfRule type="cellIs" dxfId="5158" priority="642" stopIfTrue="1" operator="lessThan">
      <formula>-0.03</formula>
    </cfRule>
  </conditionalFormatting>
  <conditionalFormatting sqref="BB454">
    <cfRule type="cellIs" dxfId="5157" priority="639" stopIfTrue="1" operator="greaterThan">
      <formula>0.03</formula>
    </cfRule>
    <cfRule type="cellIs" dxfId="5156" priority="640" stopIfTrue="1" operator="lessThan">
      <formula>-0.03</formula>
    </cfRule>
  </conditionalFormatting>
  <conditionalFormatting sqref="BV454">
    <cfRule type="cellIs" dxfId="5155" priority="637" stopIfTrue="1" operator="greaterThan">
      <formula>0.03</formula>
    </cfRule>
    <cfRule type="cellIs" dxfId="5154" priority="638" stopIfTrue="1" operator="lessThan">
      <formula>-0.03</formula>
    </cfRule>
  </conditionalFormatting>
  <conditionalFormatting sqref="BU454 BU456 BU458">
    <cfRule type="cellIs" dxfId="5153" priority="635" stopIfTrue="1" operator="greaterThan">
      <formula>0.03</formula>
    </cfRule>
    <cfRule type="cellIs" dxfId="5152" priority="636" stopIfTrue="1" operator="lessThan">
      <formula>-0.03</formula>
    </cfRule>
  </conditionalFormatting>
  <conditionalFormatting sqref="BU454:BX454">
    <cfRule type="cellIs" dxfId="5151" priority="633" stopIfTrue="1" operator="greaterThan">
      <formula>0.03</formula>
    </cfRule>
    <cfRule type="cellIs" dxfId="5150" priority="634" stopIfTrue="1" operator="lessThan">
      <formula>-0.03</formula>
    </cfRule>
  </conditionalFormatting>
  <conditionalFormatting sqref="BX454">
    <cfRule type="cellIs" dxfId="5149" priority="631" stopIfTrue="1" operator="greaterThan">
      <formula>0.03</formula>
    </cfRule>
    <cfRule type="cellIs" dxfId="5148" priority="632" stopIfTrue="1" operator="lessThan">
      <formula>-0.03</formula>
    </cfRule>
  </conditionalFormatting>
  <conditionalFormatting sqref="BW454 BW456 BW458">
    <cfRule type="cellIs" dxfId="5147" priority="629" stopIfTrue="1" operator="greaterThan">
      <formula>0.03</formula>
    </cfRule>
    <cfRule type="cellIs" dxfId="5146" priority="630" stopIfTrue="1" operator="lessThan">
      <formula>-0.03</formula>
    </cfRule>
  </conditionalFormatting>
  <conditionalFormatting sqref="BC460 BC462 BC464">
    <cfRule type="cellIs" dxfId="5145" priority="619" stopIfTrue="1" operator="greaterThan">
      <formula>0.03</formula>
    </cfRule>
    <cfRule type="cellIs" dxfId="5144" priority="620" stopIfTrue="1" operator="lessThan">
      <formula>-0.03</formula>
    </cfRule>
  </conditionalFormatting>
  <conditionalFormatting sqref="BD460">
    <cfRule type="cellIs" dxfId="5143" priority="621" stopIfTrue="1" operator="greaterThan">
      <formula>0.03</formula>
    </cfRule>
    <cfRule type="cellIs" dxfId="5142" priority="622" stopIfTrue="1" operator="lessThan">
      <formula>-0.03</formula>
    </cfRule>
  </conditionalFormatting>
  <conditionalFormatting sqref="AX460:AZ460">
    <cfRule type="cellIs" dxfId="5141" priority="627" stopIfTrue="1" operator="greaterThan">
      <formula>0.03</formula>
    </cfRule>
    <cfRule type="cellIs" dxfId="5140" priority="628" stopIfTrue="1" operator="lessThan">
      <formula>-0.03</formula>
    </cfRule>
  </conditionalFormatting>
  <conditionalFormatting sqref="AW460 AW462 AW464">
    <cfRule type="cellIs" dxfId="5139" priority="625" stopIfTrue="1" operator="greaterThan">
      <formula>0.03</formula>
    </cfRule>
    <cfRule type="cellIs" dxfId="5138" priority="626" stopIfTrue="1" operator="lessThan">
      <formula>-0.03</formula>
    </cfRule>
  </conditionalFormatting>
  <conditionalFormatting sqref="BH460">
    <cfRule type="cellIs" dxfId="5137" priority="623" stopIfTrue="1" operator="greaterThan">
      <formula>0.03</formula>
    </cfRule>
    <cfRule type="cellIs" dxfId="5136" priority="624" stopIfTrue="1" operator="lessThan">
      <formula>-0.03</formula>
    </cfRule>
  </conditionalFormatting>
  <conditionalFormatting sqref="BF460:BJ460">
    <cfRule type="cellIs" dxfId="5135" priority="613" stopIfTrue="1" operator="greaterThan">
      <formula>0.03</formula>
    </cfRule>
    <cfRule type="cellIs" dxfId="5134" priority="614" stopIfTrue="1" operator="lessThan">
      <formula>-0.03</formula>
    </cfRule>
  </conditionalFormatting>
  <conditionalFormatting sqref="BG460 BG462 BG464">
    <cfRule type="cellIs" dxfId="5133" priority="617" stopIfTrue="1" operator="greaterThan">
      <formula>0.03</formula>
    </cfRule>
    <cfRule type="cellIs" dxfId="5132" priority="618" stopIfTrue="1" operator="lessThan">
      <formula>-0.03</formula>
    </cfRule>
  </conditionalFormatting>
  <conditionalFormatting sqref="BE460 BE462 BE464">
    <cfRule type="cellIs" dxfId="5131" priority="615" stopIfTrue="1" operator="greaterThan">
      <formula>0.03</formula>
    </cfRule>
    <cfRule type="cellIs" dxfId="5130" priority="616" stopIfTrue="1" operator="lessThan">
      <formula>-0.03</formula>
    </cfRule>
  </conditionalFormatting>
  <conditionalFormatting sqref="BN460">
    <cfRule type="cellIs" dxfId="5129" priority="609" stopIfTrue="1" operator="greaterThan">
      <formula>0.03</formula>
    </cfRule>
    <cfRule type="cellIs" dxfId="5128" priority="610" stopIfTrue="1" operator="lessThan">
      <formula>-0.03</formula>
    </cfRule>
  </conditionalFormatting>
  <conditionalFormatting sqref="BM460 BM462 BM464">
    <cfRule type="cellIs" dxfId="5127" priority="611" stopIfTrue="1" operator="greaterThan">
      <formula>0.03</formula>
    </cfRule>
    <cfRule type="cellIs" dxfId="5126" priority="612" stopIfTrue="1" operator="lessThan">
      <formula>-0.03</formula>
    </cfRule>
  </conditionalFormatting>
  <conditionalFormatting sqref="BL460">
    <cfRule type="cellIs" dxfId="5125" priority="605" stopIfTrue="1" operator="greaterThan">
      <formula>0.03</formula>
    </cfRule>
    <cfRule type="cellIs" dxfId="5124" priority="606" stopIfTrue="1" operator="lessThan">
      <formula>-0.03</formula>
    </cfRule>
  </conditionalFormatting>
  <conditionalFormatting sqref="BK460 BK462 BK464">
    <cfRule type="cellIs" dxfId="5123" priority="607" stopIfTrue="1" operator="greaterThan">
      <formula>0.03</formula>
    </cfRule>
    <cfRule type="cellIs" dxfId="5122" priority="608" stopIfTrue="1" operator="lessThan">
      <formula>-0.03</formula>
    </cfRule>
  </conditionalFormatting>
  <conditionalFormatting sqref="BQ460">
    <cfRule type="cellIs" dxfId="5121" priority="599" stopIfTrue="1" operator="greaterThan">
      <formula>0.03</formula>
    </cfRule>
    <cfRule type="cellIs" dxfId="5120" priority="600" stopIfTrue="1" operator="lessThan">
      <formula>-0.03</formula>
    </cfRule>
  </conditionalFormatting>
  <conditionalFormatting sqref="BR460">
    <cfRule type="cellIs" dxfId="5119" priority="597" stopIfTrue="1" operator="greaterThan">
      <formula>0.03</formula>
    </cfRule>
    <cfRule type="cellIs" dxfId="5118" priority="598" stopIfTrue="1" operator="lessThan">
      <formula>-0.03</formula>
    </cfRule>
  </conditionalFormatting>
  <conditionalFormatting sqref="BP460">
    <cfRule type="cellIs" dxfId="5117" priority="603" stopIfTrue="1" operator="greaterThan">
      <formula>0.03</formula>
    </cfRule>
    <cfRule type="cellIs" dxfId="5116" priority="604" stopIfTrue="1" operator="lessThan">
      <formula>-0.03</formula>
    </cfRule>
  </conditionalFormatting>
  <conditionalFormatting sqref="BO460 BO462 BO464">
    <cfRule type="cellIs" dxfId="5115" priority="601" stopIfTrue="1" operator="greaterThan">
      <formula>0.03</formula>
    </cfRule>
    <cfRule type="cellIs" dxfId="5114" priority="602" stopIfTrue="1" operator="lessThan">
      <formula>-0.03</formula>
    </cfRule>
  </conditionalFormatting>
  <conditionalFormatting sqref="BJ460">
    <cfRule type="cellIs" dxfId="5113" priority="595" stopIfTrue="1" operator="greaterThan">
      <formula>0.03</formula>
    </cfRule>
    <cfRule type="cellIs" dxfId="5112" priority="596" stopIfTrue="1" operator="lessThan">
      <formula>-0.03</formula>
    </cfRule>
  </conditionalFormatting>
  <conditionalFormatting sqref="BI460 BI462 BI464">
    <cfRule type="cellIs" dxfId="5111" priority="593" stopIfTrue="1" operator="greaterThan">
      <formula>0.03</formula>
    </cfRule>
    <cfRule type="cellIs" dxfId="5110" priority="594" stopIfTrue="1" operator="lessThan">
      <formula>-0.03</formula>
    </cfRule>
  </conditionalFormatting>
  <conditionalFormatting sqref="BA460">
    <cfRule type="cellIs" dxfId="5109" priority="591" stopIfTrue="1" operator="greaterThan">
      <formula>0.03</formula>
    </cfRule>
    <cfRule type="cellIs" dxfId="5108" priority="592" stopIfTrue="1" operator="lessThan">
      <formula>-0.03</formula>
    </cfRule>
  </conditionalFormatting>
  <conditionalFormatting sqref="BS460">
    <cfRule type="cellIs" dxfId="5107" priority="589" stopIfTrue="1" operator="greaterThan">
      <formula>0.03</formula>
    </cfRule>
    <cfRule type="cellIs" dxfId="5106" priority="590" stopIfTrue="1" operator="lessThan">
      <formula>-0.03</formula>
    </cfRule>
  </conditionalFormatting>
  <conditionalFormatting sqref="BT460">
    <cfRule type="cellIs" dxfId="5105" priority="587" stopIfTrue="1" operator="greaterThan">
      <formula>0.03</formula>
    </cfRule>
    <cfRule type="cellIs" dxfId="5104" priority="588" stopIfTrue="1" operator="lessThan">
      <formula>-0.03</formula>
    </cfRule>
  </conditionalFormatting>
  <conditionalFormatting sqref="BB460">
    <cfRule type="cellIs" dxfId="5103" priority="585" stopIfTrue="1" operator="greaterThan">
      <formula>0.03</formula>
    </cfRule>
    <cfRule type="cellIs" dxfId="5102" priority="586" stopIfTrue="1" operator="lessThan">
      <formula>-0.03</formula>
    </cfRule>
  </conditionalFormatting>
  <conditionalFormatting sqref="BV460">
    <cfRule type="cellIs" dxfId="5101" priority="583" stopIfTrue="1" operator="greaterThan">
      <formula>0.03</formula>
    </cfRule>
    <cfRule type="cellIs" dxfId="5100" priority="584" stopIfTrue="1" operator="lessThan">
      <formula>-0.03</formula>
    </cfRule>
  </conditionalFormatting>
  <conditionalFormatting sqref="BU460 BU462 BU464">
    <cfRule type="cellIs" dxfId="5099" priority="581" stopIfTrue="1" operator="greaterThan">
      <formula>0.03</formula>
    </cfRule>
    <cfRule type="cellIs" dxfId="5098" priority="582" stopIfTrue="1" operator="lessThan">
      <formula>-0.03</formula>
    </cfRule>
  </conditionalFormatting>
  <conditionalFormatting sqref="BU460:BX460">
    <cfRule type="cellIs" dxfId="5097" priority="579" stopIfTrue="1" operator="greaterThan">
      <formula>0.03</formula>
    </cfRule>
    <cfRule type="cellIs" dxfId="5096" priority="580" stopIfTrue="1" operator="lessThan">
      <formula>-0.03</formula>
    </cfRule>
  </conditionalFormatting>
  <conditionalFormatting sqref="BX460">
    <cfRule type="cellIs" dxfId="5095" priority="577" stopIfTrue="1" operator="greaterThan">
      <formula>0.03</formula>
    </cfRule>
    <cfRule type="cellIs" dxfId="5094" priority="578" stopIfTrue="1" operator="lessThan">
      <formula>-0.03</formula>
    </cfRule>
  </conditionalFormatting>
  <conditionalFormatting sqref="BW460 BW462 BW464">
    <cfRule type="cellIs" dxfId="5093" priority="575" stopIfTrue="1" operator="greaterThan">
      <formula>0.03</formula>
    </cfRule>
    <cfRule type="cellIs" dxfId="5092" priority="576" stopIfTrue="1" operator="lessThan">
      <formula>-0.03</formula>
    </cfRule>
  </conditionalFormatting>
  <conditionalFormatting sqref="BC466 BC468 BC470">
    <cfRule type="cellIs" dxfId="5091" priority="565" stopIfTrue="1" operator="greaterThan">
      <formula>0.03</formula>
    </cfRule>
    <cfRule type="cellIs" dxfId="5090" priority="566" stopIfTrue="1" operator="lessThan">
      <formula>-0.03</formula>
    </cfRule>
  </conditionalFormatting>
  <conditionalFormatting sqref="BD466">
    <cfRule type="cellIs" dxfId="5089" priority="567" stopIfTrue="1" operator="greaterThan">
      <formula>0.03</formula>
    </cfRule>
    <cfRule type="cellIs" dxfId="5088" priority="568" stopIfTrue="1" operator="lessThan">
      <formula>-0.03</formula>
    </cfRule>
  </conditionalFormatting>
  <conditionalFormatting sqref="AX466:AZ466">
    <cfRule type="cellIs" dxfId="5087" priority="573" stopIfTrue="1" operator="greaterThan">
      <formula>0.03</formula>
    </cfRule>
    <cfRule type="cellIs" dxfId="5086" priority="574" stopIfTrue="1" operator="lessThan">
      <formula>-0.03</formula>
    </cfRule>
  </conditionalFormatting>
  <conditionalFormatting sqref="AW466 AW468 AW470">
    <cfRule type="cellIs" dxfId="5085" priority="571" stopIfTrue="1" operator="greaterThan">
      <formula>0.03</formula>
    </cfRule>
    <cfRule type="cellIs" dxfId="5084" priority="572" stopIfTrue="1" operator="lessThan">
      <formula>-0.03</formula>
    </cfRule>
  </conditionalFormatting>
  <conditionalFormatting sqref="BH466">
    <cfRule type="cellIs" dxfId="5083" priority="569" stopIfTrue="1" operator="greaterThan">
      <formula>0.03</formula>
    </cfRule>
    <cfRule type="cellIs" dxfId="5082" priority="570" stopIfTrue="1" operator="lessThan">
      <formula>-0.03</formula>
    </cfRule>
  </conditionalFormatting>
  <conditionalFormatting sqref="BF466:BJ466">
    <cfRule type="cellIs" dxfId="5081" priority="559" stopIfTrue="1" operator="greaterThan">
      <formula>0.03</formula>
    </cfRule>
    <cfRule type="cellIs" dxfId="5080" priority="560" stopIfTrue="1" operator="lessThan">
      <formula>-0.03</formula>
    </cfRule>
  </conditionalFormatting>
  <conditionalFormatting sqref="BG466 BG468 BG470">
    <cfRule type="cellIs" dxfId="5079" priority="563" stopIfTrue="1" operator="greaterThan">
      <formula>0.03</formula>
    </cfRule>
    <cfRule type="cellIs" dxfId="5078" priority="564" stopIfTrue="1" operator="lessThan">
      <formula>-0.03</formula>
    </cfRule>
  </conditionalFormatting>
  <conditionalFormatting sqref="BE466 BE468 BE470">
    <cfRule type="cellIs" dxfId="5077" priority="561" stopIfTrue="1" operator="greaterThan">
      <formula>0.03</formula>
    </cfRule>
    <cfRule type="cellIs" dxfId="5076" priority="562" stopIfTrue="1" operator="lessThan">
      <formula>-0.03</formula>
    </cfRule>
  </conditionalFormatting>
  <conditionalFormatting sqref="BN466">
    <cfRule type="cellIs" dxfId="5075" priority="555" stopIfTrue="1" operator="greaterThan">
      <formula>0.03</formula>
    </cfRule>
    <cfRule type="cellIs" dxfId="5074" priority="556" stopIfTrue="1" operator="lessThan">
      <formula>-0.03</formula>
    </cfRule>
  </conditionalFormatting>
  <conditionalFormatting sqref="BM466 BM468 BM470">
    <cfRule type="cellIs" dxfId="5073" priority="557" stopIfTrue="1" operator="greaterThan">
      <formula>0.03</formula>
    </cfRule>
    <cfRule type="cellIs" dxfId="5072" priority="558" stopIfTrue="1" operator="lessThan">
      <formula>-0.03</formula>
    </cfRule>
  </conditionalFormatting>
  <conditionalFormatting sqref="BL466">
    <cfRule type="cellIs" dxfId="5071" priority="551" stopIfTrue="1" operator="greaterThan">
      <formula>0.03</formula>
    </cfRule>
    <cfRule type="cellIs" dxfId="5070" priority="552" stopIfTrue="1" operator="lessThan">
      <formula>-0.03</formula>
    </cfRule>
  </conditionalFormatting>
  <conditionalFormatting sqref="BK466 BK468 BK470">
    <cfRule type="cellIs" dxfId="5069" priority="553" stopIfTrue="1" operator="greaterThan">
      <formula>0.03</formula>
    </cfRule>
    <cfRule type="cellIs" dxfId="5068" priority="554" stopIfTrue="1" operator="lessThan">
      <formula>-0.03</formula>
    </cfRule>
  </conditionalFormatting>
  <conditionalFormatting sqref="BQ466">
    <cfRule type="cellIs" dxfId="5067" priority="545" stopIfTrue="1" operator="greaterThan">
      <formula>0.03</formula>
    </cfRule>
    <cfRule type="cellIs" dxfId="5066" priority="546" stopIfTrue="1" operator="lessThan">
      <formula>-0.03</formula>
    </cfRule>
  </conditionalFormatting>
  <conditionalFormatting sqref="BR466">
    <cfRule type="cellIs" dxfId="5065" priority="543" stopIfTrue="1" operator="greaterThan">
      <formula>0.03</formula>
    </cfRule>
    <cfRule type="cellIs" dxfId="5064" priority="544" stopIfTrue="1" operator="lessThan">
      <formula>-0.03</formula>
    </cfRule>
  </conditionalFormatting>
  <conditionalFormatting sqref="BP466">
    <cfRule type="cellIs" dxfId="5063" priority="549" stopIfTrue="1" operator="greaterThan">
      <formula>0.03</formula>
    </cfRule>
    <cfRule type="cellIs" dxfId="5062" priority="550" stopIfTrue="1" operator="lessThan">
      <formula>-0.03</formula>
    </cfRule>
  </conditionalFormatting>
  <conditionalFormatting sqref="BO466 BO468 BO470">
    <cfRule type="cellIs" dxfId="5061" priority="547" stopIfTrue="1" operator="greaterThan">
      <formula>0.03</formula>
    </cfRule>
    <cfRule type="cellIs" dxfId="5060" priority="548" stopIfTrue="1" operator="lessThan">
      <formula>-0.03</formula>
    </cfRule>
  </conditionalFormatting>
  <conditionalFormatting sqref="BJ466">
    <cfRule type="cellIs" dxfId="5059" priority="541" stopIfTrue="1" operator="greaterThan">
      <formula>0.03</formula>
    </cfRule>
    <cfRule type="cellIs" dxfId="5058" priority="542" stopIfTrue="1" operator="lessThan">
      <formula>-0.03</formula>
    </cfRule>
  </conditionalFormatting>
  <conditionalFormatting sqref="BI466 BI468 BI470">
    <cfRule type="cellIs" dxfId="5057" priority="539" stopIfTrue="1" operator="greaterThan">
      <formula>0.03</formula>
    </cfRule>
    <cfRule type="cellIs" dxfId="5056" priority="540" stopIfTrue="1" operator="lessThan">
      <formula>-0.03</formula>
    </cfRule>
  </conditionalFormatting>
  <conditionalFormatting sqref="BA466">
    <cfRule type="cellIs" dxfId="5055" priority="537" stopIfTrue="1" operator="greaterThan">
      <formula>0.03</formula>
    </cfRule>
    <cfRule type="cellIs" dxfId="5054" priority="538" stopIfTrue="1" operator="lessThan">
      <formula>-0.03</formula>
    </cfRule>
  </conditionalFormatting>
  <conditionalFormatting sqref="BS466">
    <cfRule type="cellIs" dxfId="5053" priority="535" stopIfTrue="1" operator="greaterThan">
      <formula>0.03</formula>
    </cfRule>
    <cfRule type="cellIs" dxfId="5052" priority="536" stopIfTrue="1" operator="lessThan">
      <formula>-0.03</formula>
    </cfRule>
  </conditionalFormatting>
  <conditionalFormatting sqref="BT466">
    <cfRule type="cellIs" dxfId="5051" priority="533" stopIfTrue="1" operator="greaterThan">
      <formula>0.03</formula>
    </cfRule>
    <cfRule type="cellIs" dxfId="5050" priority="534" stopIfTrue="1" operator="lessThan">
      <formula>-0.03</formula>
    </cfRule>
  </conditionalFormatting>
  <conditionalFormatting sqref="BB466">
    <cfRule type="cellIs" dxfId="5049" priority="531" stopIfTrue="1" operator="greaterThan">
      <formula>0.03</formula>
    </cfRule>
    <cfRule type="cellIs" dxfId="5048" priority="532" stopIfTrue="1" operator="lessThan">
      <formula>-0.03</formula>
    </cfRule>
  </conditionalFormatting>
  <conditionalFormatting sqref="BV466">
    <cfRule type="cellIs" dxfId="5047" priority="529" stopIfTrue="1" operator="greaterThan">
      <formula>0.03</formula>
    </cfRule>
    <cfRule type="cellIs" dxfId="5046" priority="530" stopIfTrue="1" operator="lessThan">
      <formula>-0.03</formula>
    </cfRule>
  </conditionalFormatting>
  <conditionalFormatting sqref="BU466 BU468 BU470">
    <cfRule type="cellIs" dxfId="5045" priority="527" stopIfTrue="1" operator="greaterThan">
      <formula>0.03</formula>
    </cfRule>
    <cfRule type="cellIs" dxfId="5044" priority="528" stopIfTrue="1" operator="lessThan">
      <formula>-0.03</formula>
    </cfRule>
  </conditionalFormatting>
  <conditionalFormatting sqref="BU466:BX466">
    <cfRule type="cellIs" dxfId="5043" priority="525" stopIfTrue="1" operator="greaterThan">
      <formula>0.03</formula>
    </cfRule>
    <cfRule type="cellIs" dxfId="5042" priority="526" stopIfTrue="1" operator="lessThan">
      <formula>-0.03</formula>
    </cfRule>
  </conditionalFormatting>
  <conditionalFormatting sqref="BX466">
    <cfRule type="cellIs" dxfId="5041" priority="523" stopIfTrue="1" operator="greaterThan">
      <formula>0.03</formula>
    </cfRule>
    <cfRule type="cellIs" dxfId="5040" priority="524" stopIfTrue="1" operator="lessThan">
      <formula>-0.03</formula>
    </cfRule>
  </conditionalFormatting>
  <conditionalFormatting sqref="BW466 BW468 BW470">
    <cfRule type="cellIs" dxfId="5039" priority="521" stopIfTrue="1" operator="greaterThan">
      <formula>0.03</formula>
    </cfRule>
    <cfRule type="cellIs" dxfId="5038" priority="522" stopIfTrue="1" operator="lessThan">
      <formula>-0.03</formula>
    </cfRule>
  </conditionalFormatting>
  <conditionalFormatting sqref="BC472 BC474 BC476">
    <cfRule type="cellIs" dxfId="5037" priority="511" stopIfTrue="1" operator="greaterThan">
      <formula>0.03</formula>
    </cfRule>
    <cfRule type="cellIs" dxfId="5036" priority="512" stopIfTrue="1" operator="lessThan">
      <formula>-0.03</formula>
    </cfRule>
  </conditionalFormatting>
  <conditionalFormatting sqref="BD472">
    <cfRule type="cellIs" dxfId="5035" priority="513" stopIfTrue="1" operator="greaterThan">
      <formula>0.03</formula>
    </cfRule>
    <cfRule type="cellIs" dxfId="5034" priority="514" stopIfTrue="1" operator="lessThan">
      <formula>-0.03</formula>
    </cfRule>
  </conditionalFormatting>
  <conditionalFormatting sqref="AX472:AZ472">
    <cfRule type="cellIs" dxfId="5033" priority="519" stopIfTrue="1" operator="greaterThan">
      <formula>0.03</formula>
    </cfRule>
    <cfRule type="cellIs" dxfId="5032" priority="520" stopIfTrue="1" operator="lessThan">
      <formula>-0.03</formula>
    </cfRule>
  </conditionalFormatting>
  <conditionalFormatting sqref="AW472 AW474 AW476">
    <cfRule type="cellIs" dxfId="5031" priority="517" stopIfTrue="1" operator="greaterThan">
      <formula>0.03</formula>
    </cfRule>
    <cfRule type="cellIs" dxfId="5030" priority="518" stopIfTrue="1" operator="lessThan">
      <formula>-0.03</formula>
    </cfRule>
  </conditionalFormatting>
  <conditionalFormatting sqref="BH472">
    <cfRule type="cellIs" dxfId="5029" priority="515" stopIfTrue="1" operator="greaterThan">
      <formula>0.03</formula>
    </cfRule>
    <cfRule type="cellIs" dxfId="5028" priority="516" stopIfTrue="1" operator="lessThan">
      <formula>-0.03</formula>
    </cfRule>
  </conditionalFormatting>
  <conditionalFormatting sqref="BF472:BJ472">
    <cfRule type="cellIs" dxfId="5027" priority="505" stopIfTrue="1" operator="greaterThan">
      <formula>0.03</formula>
    </cfRule>
    <cfRule type="cellIs" dxfId="5026" priority="506" stopIfTrue="1" operator="lessThan">
      <formula>-0.03</formula>
    </cfRule>
  </conditionalFormatting>
  <conditionalFormatting sqref="BG472 BG474 BG476">
    <cfRule type="cellIs" dxfId="5025" priority="509" stopIfTrue="1" operator="greaterThan">
      <formula>0.03</formula>
    </cfRule>
    <cfRule type="cellIs" dxfId="5024" priority="510" stopIfTrue="1" operator="lessThan">
      <formula>-0.03</formula>
    </cfRule>
  </conditionalFormatting>
  <conditionalFormatting sqref="BE472 BE474 BE476">
    <cfRule type="cellIs" dxfId="5023" priority="507" stopIfTrue="1" operator="greaterThan">
      <formula>0.03</formula>
    </cfRule>
    <cfRule type="cellIs" dxfId="5022" priority="508" stopIfTrue="1" operator="lessThan">
      <formula>-0.03</formula>
    </cfRule>
  </conditionalFormatting>
  <conditionalFormatting sqref="BN472">
    <cfRule type="cellIs" dxfId="5021" priority="501" stopIfTrue="1" operator="greaterThan">
      <formula>0.03</formula>
    </cfRule>
    <cfRule type="cellIs" dxfId="5020" priority="502" stopIfTrue="1" operator="lessThan">
      <formula>-0.03</formula>
    </cfRule>
  </conditionalFormatting>
  <conditionalFormatting sqref="BM472 BM474 BM476">
    <cfRule type="cellIs" dxfId="5019" priority="503" stopIfTrue="1" operator="greaterThan">
      <formula>0.03</formula>
    </cfRule>
    <cfRule type="cellIs" dxfId="5018" priority="504" stopIfTrue="1" operator="lessThan">
      <formula>-0.03</formula>
    </cfRule>
  </conditionalFormatting>
  <conditionalFormatting sqref="BL472">
    <cfRule type="cellIs" dxfId="5017" priority="497" stopIfTrue="1" operator="greaterThan">
      <formula>0.03</formula>
    </cfRule>
    <cfRule type="cellIs" dxfId="5016" priority="498" stopIfTrue="1" operator="lessThan">
      <formula>-0.03</formula>
    </cfRule>
  </conditionalFormatting>
  <conditionalFormatting sqref="BK472 BK474 BK476">
    <cfRule type="cellIs" dxfId="5015" priority="499" stopIfTrue="1" operator="greaterThan">
      <formula>0.03</formula>
    </cfRule>
    <cfRule type="cellIs" dxfId="5014" priority="500" stopIfTrue="1" operator="lessThan">
      <formula>-0.03</formula>
    </cfRule>
  </conditionalFormatting>
  <conditionalFormatting sqref="BQ472">
    <cfRule type="cellIs" dxfId="5013" priority="491" stopIfTrue="1" operator="greaterThan">
      <formula>0.03</formula>
    </cfRule>
    <cfRule type="cellIs" dxfId="5012" priority="492" stopIfTrue="1" operator="lessThan">
      <formula>-0.03</formula>
    </cfRule>
  </conditionalFormatting>
  <conditionalFormatting sqref="BR472">
    <cfRule type="cellIs" dxfId="5011" priority="489" stopIfTrue="1" operator="greaterThan">
      <formula>0.03</formula>
    </cfRule>
    <cfRule type="cellIs" dxfId="5010" priority="490" stopIfTrue="1" operator="lessThan">
      <formula>-0.03</formula>
    </cfRule>
  </conditionalFormatting>
  <conditionalFormatting sqref="BP472">
    <cfRule type="cellIs" dxfId="5009" priority="495" stopIfTrue="1" operator="greaterThan">
      <formula>0.03</formula>
    </cfRule>
    <cfRule type="cellIs" dxfId="5008" priority="496" stopIfTrue="1" operator="lessThan">
      <formula>-0.03</formula>
    </cfRule>
  </conditionalFormatting>
  <conditionalFormatting sqref="BO472 BO474 BO476">
    <cfRule type="cellIs" dxfId="5007" priority="493" stopIfTrue="1" operator="greaterThan">
      <formula>0.03</formula>
    </cfRule>
    <cfRule type="cellIs" dxfId="5006" priority="494" stopIfTrue="1" operator="lessThan">
      <formula>-0.03</formula>
    </cfRule>
  </conditionalFormatting>
  <conditionalFormatting sqref="BJ472">
    <cfRule type="cellIs" dxfId="5005" priority="487" stopIfTrue="1" operator="greaterThan">
      <formula>0.03</formula>
    </cfRule>
    <cfRule type="cellIs" dxfId="5004" priority="488" stopIfTrue="1" operator="lessThan">
      <formula>-0.03</formula>
    </cfRule>
  </conditionalFormatting>
  <conditionalFormatting sqref="BI472 BI474 BI476">
    <cfRule type="cellIs" dxfId="5003" priority="485" stopIfTrue="1" operator="greaterThan">
      <formula>0.03</formula>
    </cfRule>
    <cfRule type="cellIs" dxfId="5002" priority="486" stopIfTrue="1" operator="lessThan">
      <formula>-0.03</formula>
    </cfRule>
  </conditionalFormatting>
  <conditionalFormatting sqref="BA472">
    <cfRule type="cellIs" dxfId="5001" priority="483" stopIfTrue="1" operator="greaterThan">
      <formula>0.03</formula>
    </cfRule>
    <cfRule type="cellIs" dxfId="5000" priority="484" stopIfTrue="1" operator="lessThan">
      <formula>-0.03</formula>
    </cfRule>
  </conditionalFormatting>
  <conditionalFormatting sqref="BS472">
    <cfRule type="cellIs" dxfId="4999" priority="481" stopIfTrue="1" operator="greaterThan">
      <formula>0.03</formula>
    </cfRule>
    <cfRule type="cellIs" dxfId="4998" priority="482" stopIfTrue="1" operator="lessThan">
      <formula>-0.03</formula>
    </cfRule>
  </conditionalFormatting>
  <conditionalFormatting sqref="BT472">
    <cfRule type="cellIs" dxfId="4997" priority="479" stopIfTrue="1" operator="greaterThan">
      <formula>0.03</formula>
    </cfRule>
    <cfRule type="cellIs" dxfId="4996" priority="480" stopIfTrue="1" operator="lessThan">
      <formula>-0.03</formula>
    </cfRule>
  </conditionalFormatting>
  <conditionalFormatting sqref="BB472">
    <cfRule type="cellIs" dxfId="4995" priority="477" stopIfTrue="1" operator="greaterThan">
      <formula>0.03</formula>
    </cfRule>
    <cfRule type="cellIs" dxfId="4994" priority="478" stopIfTrue="1" operator="lessThan">
      <formula>-0.03</formula>
    </cfRule>
  </conditionalFormatting>
  <conditionalFormatting sqref="BV472">
    <cfRule type="cellIs" dxfId="4993" priority="475" stopIfTrue="1" operator="greaterThan">
      <formula>0.03</formula>
    </cfRule>
    <cfRule type="cellIs" dxfId="4992" priority="476" stopIfTrue="1" operator="lessThan">
      <formula>-0.03</formula>
    </cfRule>
  </conditionalFormatting>
  <conditionalFormatting sqref="BU472 BU474 BU476">
    <cfRule type="cellIs" dxfId="4991" priority="473" stopIfTrue="1" operator="greaterThan">
      <formula>0.03</formula>
    </cfRule>
    <cfRule type="cellIs" dxfId="4990" priority="474" stopIfTrue="1" operator="lessThan">
      <formula>-0.03</formula>
    </cfRule>
  </conditionalFormatting>
  <conditionalFormatting sqref="BU472:BX472">
    <cfRule type="cellIs" dxfId="4989" priority="471" stopIfTrue="1" operator="greaterThan">
      <formula>0.03</formula>
    </cfRule>
    <cfRule type="cellIs" dxfId="4988" priority="472" stopIfTrue="1" operator="lessThan">
      <formula>-0.03</formula>
    </cfRule>
  </conditionalFormatting>
  <conditionalFormatting sqref="BX472">
    <cfRule type="cellIs" dxfId="4987" priority="469" stopIfTrue="1" operator="greaterThan">
      <formula>0.03</formula>
    </cfRule>
    <cfRule type="cellIs" dxfId="4986" priority="470" stopIfTrue="1" operator="lessThan">
      <formula>-0.03</formula>
    </cfRule>
  </conditionalFormatting>
  <conditionalFormatting sqref="BW472 BW474 BW476">
    <cfRule type="cellIs" dxfId="4985" priority="467" stopIfTrue="1" operator="greaterThan">
      <formula>0.03</formula>
    </cfRule>
    <cfRule type="cellIs" dxfId="4984" priority="468" stopIfTrue="1" operator="lessThan">
      <formula>-0.03</formula>
    </cfRule>
  </conditionalFormatting>
  <conditionalFormatting sqref="BC478 BC480 BC482">
    <cfRule type="cellIs" dxfId="4983" priority="457" stopIfTrue="1" operator="greaterThan">
      <formula>0.03</formula>
    </cfRule>
    <cfRule type="cellIs" dxfId="4982" priority="458" stopIfTrue="1" operator="lessThan">
      <formula>-0.03</formula>
    </cfRule>
  </conditionalFormatting>
  <conditionalFormatting sqref="BD478">
    <cfRule type="cellIs" dxfId="4981" priority="459" stopIfTrue="1" operator="greaterThan">
      <formula>0.03</formula>
    </cfRule>
    <cfRule type="cellIs" dxfId="4980" priority="460" stopIfTrue="1" operator="lessThan">
      <formula>-0.03</formula>
    </cfRule>
  </conditionalFormatting>
  <conditionalFormatting sqref="AX478:AZ478">
    <cfRule type="cellIs" dxfId="4979" priority="465" stopIfTrue="1" operator="greaterThan">
      <formula>0.03</formula>
    </cfRule>
    <cfRule type="cellIs" dxfId="4978" priority="466" stopIfTrue="1" operator="lessThan">
      <formula>-0.03</formula>
    </cfRule>
  </conditionalFormatting>
  <conditionalFormatting sqref="AW478 AW480 AW482">
    <cfRule type="cellIs" dxfId="4977" priority="463" stopIfTrue="1" operator="greaterThan">
      <formula>0.03</formula>
    </cfRule>
    <cfRule type="cellIs" dxfId="4976" priority="464" stopIfTrue="1" operator="lessThan">
      <formula>-0.03</formula>
    </cfRule>
  </conditionalFormatting>
  <conditionalFormatting sqref="BH478">
    <cfRule type="cellIs" dxfId="4975" priority="461" stopIfTrue="1" operator="greaterThan">
      <formula>0.03</formula>
    </cfRule>
    <cfRule type="cellIs" dxfId="4974" priority="462" stopIfTrue="1" operator="lessThan">
      <formula>-0.03</formula>
    </cfRule>
  </conditionalFormatting>
  <conditionalFormatting sqref="BF478:BJ478">
    <cfRule type="cellIs" dxfId="4973" priority="451" stopIfTrue="1" operator="greaterThan">
      <formula>0.03</formula>
    </cfRule>
    <cfRule type="cellIs" dxfId="4972" priority="452" stopIfTrue="1" operator="lessThan">
      <formula>-0.03</formula>
    </cfRule>
  </conditionalFormatting>
  <conditionalFormatting sqref="BG478 BG480 BG482">
    <cfRule type="cellIs" dxfId="4971" priority="455" stopIfTrue="1" operator="greaterThan">
      <formula>0.03</formula>
    </cfRule>
    <cfRule type="cellIs" dxfId="4970" priority="456" stopIfTrue="1" operator="lessThan">
      <formula>-0.03</formula>
    </cfRule>
  </conditionalFormatting>
  <conditionalFormatting sqref="BE478 BE480 BE482">
    <cfRule type="cellIs" dxfId="4969" priority="453" stopIfTrue="1" operator="greaterThan">
      <formula>0.03</formula>
    </cfRule>
    <cfRule type="cellIs" dxfId="4968" priority="454" stopIfTrue="1" operator="lessThan">
      <formula>-0.03</formula>
    </cfRule>
  </conditionalFormatting>
  <conditionalFormatting sqref="BN478">
    <cfRule type="cellIs" dxfId="4967" priority="447" stopIfTrue="1" operator="greaterThan">
      <formula>0.03</formula>
    </cfRule>
    <cfRule type="cellIs" dxfId="4966" priority="448" stopIfTrue="1" operator="lessThan">
      <formula>-0.03</formula>
    </cfRule>
  </conditionalFormatting>
  <conditionalFormatting sqref="BM478 BM480 BM482">
    <cfRule type="cellIs" dxfId="4965" priority="449" stopIfTrue="1" operator="greaterThan">
      <formula>0.03</formula>
    </cfRule>
    <cfRule type="cellIs" dxfId="4964" priority="450" stopIfTrue="1" operator="lessThan">
      <formula>-0.03</formula>
    </cfRule>
  </conditionalFormatting>
  <conditionalFormatting sqref="BL478">
    <cfRule type="cellIs" dxfId="4963" priority="443" stopIfTrue="1" operator="greaterThan">
      <formula>0.03</formula>
    </cfRule>
    <cfRule type="cellIs" dxfId="4962" priority="444" stopIfTrue="1" operator="lessThan">
      <formula>-0.03</formula>
    </cfRule>
  </conditionalFormatting>
  <conditionalFormatting sqref="BK478 BK480 BK482">
    <cfRule type="cellIs" dxfId="4961" priority="445" stopIfTrue="1" operator="greaterThan">
      <formula>0.03</formula>
    </cfRule>
    <cfRule type="cellIs" dxfId="4960" priority="446" stopIfTrue="1" operator="lessThan">
      <formula>-0.03</formula>
    </cfRule>
  </conditionalFormatting>
  <conditionalFormatting sqref="BQ478">
    <cfRule type="cellIs" dxfId="4959" priority="437" stopIfTrue="1" operator="greaterThan">
      <formula>0.03</formula>
    </cfRule>
    <cfRule type="cellIs" dxfId="4958" priority="438" stopIfTrue="1" operator="lessThan">
      <formula>-0.03</formula>
    </cfRule>
  </conditionalFormatting>
  <conditionalFormatting sqref="BR478">
    <cfRule type="cellIs" dxfId="4957" priority="435" stopIfTrue="1" operator="greaterThan">
      <formula>0.03</formula>
    </cfRule>
    <cfRule type="cellIs" dxfId="4956" priority="436" stopIfTrue="1" operator="lessThan">
      <formula>-0.03</formula>
    </cfRule>
  </conditionalFormatting>
  <conditionalFormatting sqref="BP478">
    <cfRule type="cellIs" dxfId="4955" priority="441" stopIfTrue="1" operator="greaterThan">
      <formula>0.03</formula>
    </cfRule>
    <cfRule type="cellIs" dxfId="4954" priority="442" stopIfTrue="1" operator="lessThan">
      <formula>-0.03</formula>
    </cfRule>
  </conditionalFormatting>
  <conditionalFormatting sqref="BO478 BO480 BO482">
    <cfRule type="cellIs" dxfId="4953" priority="439" stopIfTrue="1" operator="greaterThan">
      <formula>0.03</formula>
    </cfRule>
    <cfRule type="cellIs" dxfId="4952" priority="440" stopIfTrue="1" operator="lessThan">
      <formula>-0.03</formula>
    </cfRule>
  </conditionalFormatting>
  <conditionalFormatting sqref="BJ478">
    <cfRule type="cellIs" dxfId="4951" priority="433" stopIfTrue="1" operator="greaterThan">
      <formula>0.03</formula>
    </cfRule>
    <cfRule type="cellIs" dxfId="4950" priority="434" stopIfTrue="1" operator="lessThan">
      <formula>-0.03</formula>
    </cfRule>
  </conditionalFormatting>
  <conditionalFormatting sqref="BI478 BI480 BI482">
    <cfRule type="cellIs" dxfId="4949" priority="431" stopIfTrue="1" operator="greaterThan">
      <formula>0.03</formula>
    </cfRule>
    <cfRule type="cellIs" dxfId="4948" priority="432" stopIfTrue="1" operator="lessThan">
      <formula>-0.03</formula>
    </cfRule>
  </conditionalFormatting>
  <conditionalFormatting sqref="BA478">
    <cfRule type="cellIs" dxfId="4947" priority="429" stopIfTrue="1" operator="greaterThan">
      <formula>0.03</formula>
    </cfRule>
    <cfRule type="cellIs" dxfId="4946" priority="430" stopIfTrue="1" operator="lessThan">
      <formula>-0.03</formula>
    </cfRule>
  </conditionalFormatting>
  <conditionalFormatting sqref="BS478">
    <cfRule type="cellIs" dxfId="4945" priority="427" stopIfTrue="1" operator="greaterThan">
      <formula>0.03</formula>
    </cfRule>
    <cfRule type="cellIs" dxfId="4944" priority="428" stopIfTrue="1" operator="lessThan">
      <formula>-0.03</formula>
    </cfRule>
  </conditionalFormatting>
  <conditionalFormatting sqref="BT478">
    <cfRule type="cellIs" dxfId="4943" priority="425" stopIfTrue="1" operator="greaterThan">
      <formula>0.03</formula>
    </cfRule>
    <cfRule type="cellIs" dxfId="4942" priority="426" stopIfTrue="1" operator="lessThan">
      <formula>-0.03</formula>
    </cfRule>
  </conditionalFormatting>
  <conditionalFormatting sqref="BB478">
    <cfRule type="cellIs" dxfId="4941" priority="423" stopIfTrue="1" operator="greaterThan">
      <formula>0.03</formula>
    </cfRule>
    <cfRule type="cellIs" dxfId="4940" priority="424" stopIfTrue="1" operator="lessThan">
      <formula>-0.03</formula>
    </cfRule>
  </conditionalFormatting>
  <conditionalFormatting sqref="BV478">
    <cfRule type="cellIs" dxfId="4939" priority="421" stopIfTrue="1" operator="greaterThan">
      <formula>0.03</formula>
    </cfRule>
    <cfRule type="cellIs" dxfId="4938" priority="422" stopIfTrue="1" operator="lessThan">
      <formula>-0.03</formula>
    </cfRule>
  </conditionalFormatting>
  <conditionalFormatting sqref="BU478 BU480 BU482">
    <cfRule type="cellIs" dxfId="4937" priority="419" stopIfTrue="1" operator="greaterThan">
      <formula>0.03</formula>
    </cfRule>
    <cfRule type="cellIs" dxfId="4936" priority="420" stopIfTrue="1" operator="lessThan">
      <formula>-0.03</formula>
    </cfRule>
  </conditionalFormatting>
  <conditionalFormatting sqref="BU478:BX478">
    <cfRule type="cellIs" dxfId="4935" priority="417" stopIfTrue="1" operator="greaterThan">
      <formula>0.03</formula>
    </cfRule>
    <cfRule type="cellIs" dxfId="4934" priority="418" stopIfTrue="1" operator="lessThan">
      <formula>-0.03</formula>
    </cfRule>
  </conditionalFormatting>
  <conditionalFormatting sqref="BX478">
    <cfRule type="cellIs" dxfId="4933" priority="415" stopIfTrue="1" operator="greaterThan">
      <formula>0.03</formula>
    </cfRule>
    <cfRule type="cellIs" dxfId="4932" priority="416" stopIfTrue="1" operator="lessThan">
      <formula>-0.03</formula>
    </cfRule>
  </conditionalFormatting>
  <conditionalFormatting sqref="BW478 BW480 BW482">
    <cfRule type="cellIs" dxfId="4931" priority="413" stopIfTrue="1" operator="greaterThan">
      <formula>0.03</formula>
    </cfRule>
    <cfRule type="cellIs" dxfId="4930" priority="414" stopIfTrue="1" operator="lessThan">
      <formula>-0.03</formula>
    </cfRule>
  </conditionalFormatting>
  <conditionalFormatting sqref="BC484 BC486 BC488">
    <cfRule type="cellIs" dxfId="4929" priority="403" stopIfTrue="1" operator="greaterThan">
      <formula>0.03</formula>
    </cfRule>
    <cfRule type="cellIs" dxfId="4928" priority="404" stopIfTrue="1" operator="lessThan">
      <formula>-0.03</formula>
    </cfRule>
  </conditionalFormatting>
  <conditionalFormatting sqref="BD484">
    <cfRule type="cellIs" dxfId="4927" priority="405" stopIfTrue="1" operator="greaterThan">
      <formula>0.03</formula>
    </cfRule>
    <cfRule type="cellIs" dxfId="4926" priority="406" stopIfTrue="1" operator="lessThan">
      <formula>-0.03</formula>
    </cfRule>
  </conditionalFormatting>
  <conditionalFormatting sqref="AX484:AZ484">
    <cfRule type="cellIs" dxfId="4925" priority="411" stopIfTrue="1" operator="greaterThan">
      <formula>0.03</formula>
    </cfRule>
    <cfRule type="cellIs" dxfId="4924" priority="412" stopIfTrue="1" operator="lessThan">
      <formula>-0.03</formula>
    </cfRule>
  </conditionalFormatting>
  <conditionalFormatting sqref="AW484 AW486 AW488">
    <cfRule type="cellIs" dxfId="4923" priority="409" stopIfTrue="1" operator="greaterThan">
      <formula>0.03</formula>
    </cfRule>
    <cfRule type="cellIs" dxfId="4922" priority="410" stopIfTrue="1" operator="lessThan">
      <formula>-0.03</formula>
    </cfRule>
  </conditionalFormatting>
  <conditionalFormatting sqref="BH484">
    <cfRule type="cellIs" dxfId="4921" priority="407" stopIfTrue="1" operator="greaterThan">
      <formula>0.03</formula>
    </cfRule>
    <cfRule type="cellIs" dxfId="4920" priority="408" stopIfTrue="1" operator="lessThan">
      <formula>-0.03</formula>
    </cfRule>
  </conditionalFormatting>
  <conditionalFormatting sqref="BF484:BJ484">
    <cfRule type="cellIs" dxfId="4919" priority="397" stopIfTrue="1" operator="greaterThan">
      <formula>0.03</formula>
    </cfRule>
    <cfRule type="cellIs" dxfId="4918" priority="398" stopIfTrue="1" operator="lessThan">
      <formula>-0.03</formula>
    </cfRule>
  </conditionalFormatting>
  <conditionalFormatting sqref="BG484 BG486 BG488">
    <cfRule type="cellIs" dxfId="4917" priority="401" stopIfTrue="1" operator="greaterThan">
      <formula>0.03</formula>
    </cfRule>
    <cfRule type="cellIs" dxfId="4916" priority="402" stopIfTrue="1" operator="lessThan">
      <formula>-0.03</formula>
    </cfRule>
  </conditionalFormatting>
  <conditionalFormatting sqref="BE484 BE486 BE488">
    <cfRule type="cellIs" dxfId="4915" priority="399" stopIfTrue="1" operator="greaterThan">
      <formula>0.03</formula>
    </cfRule>
    <cfRule type="cellIs" dxfId="4914" priority="400" stopIfTrue="1" operator="lessThan">
      <formula>-0.03</formula>
    </cfRule>
  </conditionalFormatting>
  <conditionalFormatting sqref="BN484">
    <cfRule type="cellIs" dxfId="4913" priority="393" stopIfTrue="1" operator="greaterThan">
      <formula>0.03</formula>
    </cfRule>
    <cfRule type="cellIs" dxfId="4912" priority="394" stopIfTrue="1" operator="lessThan">
      <formula>-0.03</formula>
    </cfRule>
  </conditionalFormatting>
  <conditionalFormatting sqref="BM484 BM486 BM488">
    <cfRule type="cellIs" dxfId="4911" priority="395" stopIfTrue="1" operator="greaterThan">
      <formula>0.03</formula>
    </cfRule>
    <cfRule type="cellIs" dxfId="4910" priority="396" stopIfTrue="1" operator="lessThan">
      <formula>-0.03</formula>
    </cfRule>
  </conditionalFormatting>
  <conditionalFormatting sqref="BL484">
    <cfRule type="cellIs" dxfId="4909" priority="389" stopIfTrue="1" operator="greaterThan">
      <formula>0.03</formula>
    </cfRule>
    <cfRule type="cellIs" dxfId="4908" priority="390" stopIfTrue="1" operator="lessThan">
      <formula>-0.03</formula>
    </cfRule>
  </conditionalFormatting>
  <conditionalFormatting sqref="BK484 BK486 BK488">
    <cfRule type="cellIs" dxfId="4907" priority="391" stopIfTrue="1" operator="greaterThan">
      <formula>0.03</formula>
    </cfRule>
    <cfRule type="cellIs" dxfId="4906" priority="392" stopIfTrue="1" operator="lessThan">
      <formula>-0.03</formula>
    </cfRule>
  </conditionalFormatting>
  <conditionalFormatting sqref="BQ484">
    <cfRule type="cellIs" dxfId="4905" priority="383" stopIfTrue="1" operator="greaterThan">
      <formula>0.03</formula>
    </cfRule>
    <cfRule type="cellIs" dxfId="4904" priority="384" stopIfTrue="1" operator="lessThan">
      <formula>-0.03</formula>
    </cfRule>
  </conditionalFormatting>
  <conditionalFormatting sqref="BR484">
    <cfRule type="cellIs" dxfId="4903" priority="381" stopIfTrue="1" operator="greaterThan">
      <formula>0.03</formula>
    </cfRule>
    <cfRule type="cellIs" dxfId="4902" priority="382" stopIfTrue="1" operator="lessThan">
      <formula>-0.03</formula>
    </cfRule>
  </conditionalFormatting>
  <conditionalFormatting sqref="BP484">
    <cfRule type="cellIs" dxfId="4901" priority="387" stopIfTrue="1" operator="greaterThan">
      <formula>0.03</formula>
    </cfRule>
    <cfRule type="cellIs" dxfId="4900" priority="388" stopIfTrue="1" operator="lessThan">
      <formula>-0.03</formula>
    </cfRule>
  </conditionalFormatting>
  <conditionalFormatting sqref="BO484 BO486 BO488">
    <cfRule type="cellIs" dxfId="4899" priority="385" stopIfTrue="1" operator="greaterThan">
      <formula>0.03</formula>
    </cfRule>
    <cfRule type="cellIs" dxfId="4898" priority="386" stopIfTrue="1" operator="lessThan">
      <formula>-0.03</formula>
    </cfRule>
  </conditionalFormatting>
  <conditionalFormatting sqref="BJ484">
    <cfRule type="cellIs" dxfId="4897" priority="379" stopIfTrue="1" operator="greaterThan">
      <formula>0.03</formula>
    </cfRule>
    <cfRule type="cellIs" dxfId="4896" priority="380" stopIfTrue="1" operator="lessThan">
      <formula>-0.03</formula>
    </cfRule>
  </conditionalFormatting>
  <conditionalFormatting sqref="BI484 BI486 BI488">
    <cfRule type="cellIs" dxfId="4895" priority="377" stopIfTrue="1" operator="greaterThan">
      <formula>0.03</formula>
    </cfRule>
    <cfRule type="cellIs" dxfId="4894" priority="378" stopIfTrue="1" operator="lessThan">
      <formula>-0.03</formula>
    </cfRule>
  </conditionalFormatting>
  <conditionalFormatting sqref="BA484">
    <cfRule type="cellIs" dxfId="4893" priority="375" stopIfTrue="1" operator="greaterThan">
      <formula>0.03</formula>
    </cfRule>
    <cfRule type="cellIs" dxfId="4892" priority="376" stopIfTrue="1" operator="lessThan">
      <formula>-0.03</formula>
    </cfRule>
  </conditionalFormatting>
  <conditionalFormatting sqref="BS484">
    <cfRule type="cellIs" dxfId="4891" priority="373" stopIfTrue="1" operator="greaterThan">
      <formula>0.03</formula>
    </cfRule>
    <cfRule type="cellIs" dxfId="4890" priority="374" stopIfTrue="1" operator="lessThan">
      <formula>-0.03</formula>
    </cfRule>
  </conditionalFormatting>
  <conditionalFormatting sqref="BT484">
    <cfRule type="cellIs" dxfId="4889" priority="371" stopIfTrue="1" operator="greaterThan">
      <formula>0.03</formula>
    </cfRule>
    <cfRule type="cellIs" dxfId="4888" priority="372" stopIfTrue="1" operator="lessThan">
      <formula>-0.03</formula>
    </cfRule>
  </conditionalFormatting>
  <conditionalFormatting sqref="BB484">
    <cfRule type="cellIs" dxfId="4887" priority="369" stopIfTrue="1" operator="greaterThan">
      <formula>0.03</formula>
    </cfRule>
    <cfRule type="cellIs" dxfId="4886" priority="370" stopIfTrue="1" operator="lessThan">
      <formula>-0.03</formula>
    </cfRule>
  </conditionalFormatting>
  <conditionalFormatting sqref="BV484">
    <cfRule type="cellIs" dxfId="4885" priority="367" stopIfTrue="1" operator="greaterThan">
      <formula>0.03</formula>
    </cfRule>
    <cfRule type="cellIs" dxfId="4884" priority="368" stopIfTrue="1" operator="lessThan">
      <formula>-0.03</formula>
    </cfRule>
  </conditionalFormatting>
  <conditionalFormatting sqref="BU484 BU486 BU488">
    <cfRule type="cellIs" dxfId="4883" priority="365" stopIfTrue="1" operator="greaterThan">
      <formula>0.03</formula>
    </cfRule>
    <cfRule type="cellIs" dxfId="4882" priority="366" stopIfTrue="1" operator="lessThan">
      <formula>-0.03</formula>
    </cfRule>
  </conditionalFormatting>
  <conditionalFormatting sqref="BU484:BX484">
    <cfRule type="cellIs" dxfId="4881" priority="363" stopIfTrue="1" operator="greaterThan">
      <formula>0.03</formula>
    </cfRule>
    <cfRule type="cellIs" dxfId="4880" priority="364" stopIfTrue="1" operator="lessThan">
      <formula>-0.03</formula>
    </cfRule>
  </conditionalFormatting>
  <conditionalFormatting sqref="BX484">
    <cfRule type="cellIs" dxfId="4879" priority="361" stopIfTrue="1" operator="greaterThan">
      <formula>0.03</formula>
    </cfRule>
    <cfRule type="cellIs" dxfId="4878" priority="362" stopIfTrue="1" operator="lessThan">
      <formula>-0.03</formula>
    </cfRule>
  </conditionalFormatting>
  <conditionalFormatting sqref="BW484 BW486 BW488">
    <cfRule type="cellIs" dxfId="4877" priority="359" stopIfTrue="1" operator="greaterThan">
      <formula>0.03</formula>
    </cfRule>
    <cfRule type="cellIs" dxfId="4876" priority="360" stopIfTrue="1" operator="lessThan">
      <formula>-0.03</formula>
    </cfRule>
  </conditionalFormatting>
  <conditionalFormatting sqref="BC490 BC492 BC494">
    <cfRule type="cellIs" dxfId="4875" priority="349" stopIfTrue="1" operator="greaterThan">
      <formula>0.03</formula>
    </cfRule>
    <cfRule type="cellIs" dxfId="4874" priority="350" stopIfTrue="1" operator="lessThan">
      <formula>-0.03</formula>
    </cfRule>
  </conditionalFormatting>
  <conditionalFormatting sqref="BD490">
    <cfRule type="cellIs" dxfId="4873" priority="351" stopIfTrue="1" operator="greaterThan">
      <formula>0.03</formula>
    </cfRule>
    <cfRule type="cellIs" dxfId="4872" priority="352" stopIfTrue="1" operator="lessThan">
      <formula>-0.03</formula>
    </cfRule>
  </conditionalFormatting>
  <conditionalFormatting sqref="AX490:AZ490">
    <cfRule type="cellIs" dxfId="4871" priority="357" stopIfTrue="1" operator="greaterThan">
      <formula>0.03</formula>
    </cfRule>
    <cfRule type="cellIs" dxfId="4870" priority="358" stopIfTrue="1" operator="lessThan">
      <formula>-0.03</formula>
    </cfRule>
  </conditionalFormatting>
  <conditionalFormatting sqref="AW490 AW492 AW494">
    <cfRule type="cellIs" dxfId="4869" priority="355" stopIfTrue="1" operator="greaterThan">
      <formula>0.03</formula>
    </cfRule>
    <cfRule type="cellIs" dxfId="4868" priority="356" stopIfTrue="1" operator="lessThan">
      <formula>-0.03</formula>
    </cfRule>
  </conditionalFormatting>
  <conditionalFormatting sqref="BH490">
    <cfRule type="cellIs" dxfId="4867" priority="353" stopIfTrue="1" operator="greaterThan">
      <formula>0.03</formula>
    </cfRule>
    <cfRule type="cellIs" dxfId="4866" priority="354" stopIfTrue="1" operator="lessThan">
      <formula>-0.03</formula>
    </cfRule>
  </conditionalFormatting>
  <conditionalFormatting sqref="BF490:BJ490">
    <cfRule type="cellIs" dxfId="4865" priority="343" stopIfTrue="1" operator="greaterThan">
      <formula>0.03</formula>
    </cfRule>
    <cfRule type="cellIs" dxfId="4864" priority="344" stopIfTrue="1" operator="lessThan">
      <formula>-0.03</formula>
    </cfRule>
  </conditionalFormatting>
  <conditionalFormatting sqref="BG490 BG492 BG494">
    <cfRule type="cellIs" dxfId="4863" priority="347" stopIfTrue="1" operator="greaterThan">
      <formula>0.03</formula>
    </cfRule>
    <cfRule type="cellIs" dxfId="4862" priority="348" stopIfTrue="1" operator="lessThan">
      <formula>-0.03</formula>
    </cfRule>
  </conditionalFormatting>
  <conditionalFormatting sqref="BE490 BE492 BE494">
    <cfRule type="cellIs" dxfId="4861" priority="345" stopIfTrue="1" operator="greaterThan">
      <formula>0.03</formula>
    </cfRule>
    <cfRule type="cellIs" dxfId="4860" priority="346" stopIfTrue="1" operator="lessThan">
      <formula>-0.03</formula>
    </cfRule>
  </conditionalFormatting>
  <conditionalFormatting sqref="BN490">
    <cfRule type="cellIs" dxfId="4859" priority="339" stopIfTrue="1" operator="greaterThan">
      <formula>0.03</formula>
    </cfRule>
    <cfRule type="cellIs" dxfId="4858" priority="340" stopIfTrue="1" operator="lessThan">
      <formula>-0.03</formula>
    </cfRule>
  </conditionalFormatting>
  <conditionalFormatting sqref="BM490 BM492 BM494">
    <cfRule type="cellIs" dxfId="4857" priority="341" stopIfTrue="1" operator="greaterThan">
      <formula>0.03</formula>
    </cfRule>
    <cfRule type="cellIs" dxfId="4856" priority="342" stopIfTrue="1" operator="lessThan">
      <formula>-0.03</formula>
    </cfRule>
  </conditionalFormatting>
  <conditionalFormatting sqref="BL490">
    <cfRule type="cellIs" dxfId="4855" priority="335" stopIfTrue="1" operator="greaterThan">
      <formula>0.03</formula>
    </cfRule>
    <cfRule type="cellIs" dxfId="4854" priority="336" stopIfTrue="1" operator="lessThan">
      <formula>-0.03</formula>
    </cfRule>
  </conditionalFormatting>
  <conditionalFormatting sqref="BK490 BK492 BK494">
    <cfRule type="cellIs" dxfId="4853" priority="337" stopIfTrue="1" operator="greaterThan">
      <formula>0.03</formula>
    </cfRule>
    <cfRule type="cellIs" dxfId="4852" priority="338" stopIfTrue="1" operator="lessThan">
      <formula>-0.03</formula>
    </cfRule>
  </conditionalFormatting>
  <conditionalFormatting sqref="BQ490">
    <cfRule type="cellIs" dxfId="4851" priority="329" stopIfTrue="1" operator="greaterThan">
      <formula>0.03</formula>
    </cfRule>
    <cfRule type="cellIs" dxfId="4850" priority="330" stopIfTrue="1" operator="lessThan">
      <formula>-0.03</formula>
    </cfRule>
  </conditionalFormatting>
  <conditionalFormatting sqref="BR490">
    <cfRule type="cellIs" dxfId="4849" priority="327" stopIfTrue="1" operator="greaterThan">
      <formula>0.03</formula>
    </cfRule>
    <cfRule type="cellIs" dxfId="4848" priority="328" stopIfTrue="1" operator="lessThan">
      <formula>-0.03</formula>
    </cfRule>
  </conditionalFormatting>
  <conditionalFormatting sqref="BP490">
    <cfRule type="cellIs" dxfId="4847" priority="333" stopIfTrue="1" operator="greaterThan">
      <formula>0.03</formula>
    </cfRule>
    <cfRule type="cellIs" dxfId="4846" priority="334" stopIfTrue="1" operator="lessThan">
      <formula>-0.03</formula>
    </cfRule>
  </conditionalFormatting>
  <conditionalFormatting sqref="BO490 BO492 BO494">
    <cfRule type="cellIs" dxfId="4845" priority="331" stopIfTrue="1" operator="greaterThan">
      <formula>0.03</formula>
    </cfRule>
    <cfRule type="cellIs" dxfId="4844" priority="332" stopIfTrue="1" operator="lessThan">
      <formula>-0.03</formula>
    </cfRule>
  </conditionalFormatting>
  <conditionalFormatting sqref="BJ490">
    <cfRule type="cellIs" dxfId="4843" priority="325" stopIfTrue="1" operator="greaterThan">
      <formula>0.03</formula>
    </cfRule>
    <cfRule type="cellIs" dxfId="4842" priority="326" stopIfTrue="1" operator="lessThan">
      <formula>-0.03</formula>
    </cfRule>
  </conditionalFormatting>
  <conditionalFormatting sqref="BI490 BI492 BI494">
    <cfRule type="cellIs" dxfId="4841" priority="323" stopIfTrue="1" operator="greaterThan">
      <formula>0.03</formula>
    </cfRule>
    <cfRule type="cellIs" dxfId="4840" priority="324" stopIfTrue="1" operator="lessThan">
      <formula>-0.03</formula>
    </cfRule>
  </conditionalFormatting>
  <conditionalFormatting sqref="BA490">
    <cfRule type="cellIs" dxfId="4839" priority="321" stopIfTrue="1" operator="greaterThan">
      <formula>0.03</formula>
    </cfRule>
    <cfRule type="cellIs" dxfId="4838" priority="322" stopIfTrue="1" operator="lessThan">
      <formula>-0.03</formula>
    </cfRule>
  </conditionalFormatting>
  <conditionalFormatting sqref="BS490">
    <cfRule type="cellIs" dxfId="4837" priority="319" stopIfTrue="1" operator="greaterThan">
      <formula>0.03</formula>
    </cfRule>
    <cfRule type="cellIs" dxfId="4836" priority="320" stopIfTrue="1" operator="lessThan">
      <formula>-0.03</formula>
    </cfRule>
  </conditionalFormatting>
  <conditionalFormatting sqref="BT490">
    <cfRule type="cellIs" dxfId="4835" priority="317" stopIfTrue="1" operator="greaterThan">
      <formula>0.03</formula>
    </cfRule>
    <cfRule type="cellIs" dxfId="4834" priority="318" stopIfTrue="1" operator="lessThan">
      <formula>-0.03</formula>
    </cfRule>
  </conditionalFormatting>
  <conditionalFormatting sqref="BB490">
    <cfRule type="cellIs" dxfId="4833" priority="315" stopIfTrue="1" operator="greaterThan">
      <formula>0.03</formula>
    </cfRule>
    <cfRule type="cellIs" dxfId="4832" priority="316" stopIfTrue="1" operator="lessThan">
      <formula>-0.03</formula>
    </cfRule>
  </conditionalFormatting>
  <conditionalFormatting sqref="BV490">
    <cfRule type="cellIs" dxfId="4831" priority="313" stopIfTrue="1" operator="greaterThan">
      <formula>0.03</formula>
    </cfRule>
    <cfRule type="cellIs" dxfId="4830" priority="314" stopIfTrue="1" operator="lessThan">
      <formula>-0.03</formula>
    </cfRule>
  </conditionalFormatting>
  <conditionalFormatting sqref="BU490 BU492 BU494">
    <cfRule type="cellIs" dxfId="4829" priority="311" stopIfTrue="1" operator="greaterThan">
      <formula>0.03</formula>
    </cfRule>
    <cfRule type="cellIs" dxfId="4828" priority="312" stopIfTrue="1" operator="lessThan">
      <formula>-0.03</formula>
    </cfRule>
  </conditionalFormatting>
  <conditionalFormatting sqref="BU490:BX490">
    <cfRule type="cellIs" dxfId="4827" priority="309" stopIfTrue="1" operator="greaterThan">
      <formula>0.03</formula>
    </cfRule>
    <cfRule type="cellIs" dxfId="4826" priority="310" stopIfTrue="1" operator="lessThan">
      <formula>-0.03</formula>
    </cfRule>
  </conditionalFormatting>
  <conditionalFormatting sqref="BX490">
    <cfRule type="cellIs" dxfId="4825" priority="307" stopIfTrue="1" operator="greaterThan">
      <formula>0.03</formula>
    </cfRule>
    <cfRule type="cellIs" dxfId="4824" priority="308" stopIfTrue="1" operator="lessThan">
      <formula>-0.03</formula>
    </cfRule>
  </conditionalFormatting>
  <conditionalFormatting sqref="BW490 BW492 BW494">
    <cfRule type="cellIs" dxfId="4823" priority="305" stopIfTrue="1" operator="greaterThan">
      <formula>0.03</formula>
    </cfRule>
    <cfRule type="cellIs" dxfId="4822" priority="306" stopIfTrue="1" operator="lessThan">
      <formula>-0.03</formula>
    </cfRule>
  </conditionalFormatting>
  <conditionalFormatting sqref="BC496 BC498 BC500">
    <cfRule type="cellIs" dxfId="4821" priority="295" stopIfTrue="1" operator="greaterThan">
      <formula>0.03</formula>
    </cfRule>
    <cfRule type="cellIs" dxfId="4820" priority="296" stopIfTrue="1" operator="lessThan">
      <formula>-0.03</formula>
    </cfRule>
  </conditionalFormatting>
  <conditionalFormatting sqref="BD496">
    <cfRule type="cellIs" dxfId="4819" priority="297" stopIfTrue="1" operator="greaterThan">
      <formula>0.03</formula>
    </cfRule>
    <cfRule type="cellIs" dxfId="4818" priority="298" stopIfTrue="1" operator="lessThan">
      <formula>-0.03</formula>
    </cfRule>
  </conditionalFormatting>
  <conditionalFormatting sqref="AX496:AZ496">
    <cfRule type="cellIs" dxfId="4817" priority="303" stopIfTrue="1" operator="greaterThan">
      <formula>0.03</formula>
    </cfRule>
    <cfRule type="cellIs" dxfId="4816" priority="304" stopIfTrue="1" operator="lessThan">
      <formula>-0.03</formula>
    </cfRule>
  </conditionalFormatting>
  <conditionalFormatting sqref="AW496 AW498 AW500">
    <cfRule type="cellIs" dxfId="4815" priority="301" stopIfTrue="1" operator="greaterThan">
      <formula>0.03</formula>
    </cfRule>
    <cfRule type="cellIs" dxfId="4814" priority="302" stopIfTrue="1" operator="lessThan">
      <formula>-0.03</formula>
    </cfRule>
  </conditionalFormatting>
  <conditionalFormatting sqref="BH496">
    <cfRule type="cellIs" dxfId="4813" priority="299" stopIfTrue="1" operator="greaterThan">
      <formula>0.03</formula>
    </cfRule>
    <cfRule type="cellIs" dxfId="4812" priority="300" stopIfTrue="1" operator="lessThan">
      <formula>-0.03</formula>
    </cfRule>
  </conditionalFormatting>
  <conditionalFormatting sqref="BF496:BJ496">
    <cfRule type="cellIs" dxfId="4811" priority="289" stopIfTrue="1" operator="greaterThan">
      <formula>0.03</formula>
    </cfRule>
    <cfRule type="cellIs" dxfId="4810" priority="290" stopIfTrue="1" operator="lessThan">
      <formula>-0.03</formula>
    </cfRule>
  </conditionalFormatting>
  <conditionalFormatting sqref="BG496 BG498 BG500">
    <cfRule type="cellIs" dxfId="4809" priority="293" stopIfTrue="1" operator="greaterThan">
      <formula>0.03</formula>
    </cfRule>
    <cfRule type="cellIs" dxfId="4808" priority="294" stopIfTrue="1" operator="lessThan">
      <formula>-0.03</formula>
    </cfRule>
  </conditionalFormatting>
  <conditionalFormatting sqref="BE496 BE498 BE500">
    <cfRule type="cellIs" dxfId="4807" priority="291" stopIfTrue="1" operator="greaterThan">
      <formula>0.03</formula>
    </cfRule>
    <cfRule type="cellIs" dxfId="4806" priority="292" stopIfTrue="1" operator="lessThan">
      <formula>-0.03</formula>
    </cfRule>
  </conditionalFormatting>
  <conditionalFormatting sqref="BN496">
    <cfRule type="cellIs" dxfId="4805" priority="285" stopIfTrue="1" operator="greaterThan">
      <formula>0.03</formula>
    </cfRule>
    <cfRule type="cellIs" dxfId="4804" priority="286" stopIfTrue="1" operator="lessThan">
      <formula>-0.03</formula>
    </cfRule>
  </conditionalFormatting>
  <conditionalFormatting sqref="BM496 BM498 BM500">
    <cfRule type="cellIs" dxfId="4803" priority="287" stopIfTrue="1" operator="greaterThan">
      <formula>0.03</formula>
    </cfRule>
    <cfRule type="cellIs" dxfId="4802" priority="288" stopIfTrue="1" operator="lessThan">
      <formula>-0.03</formula>
    </cfRule>
  </conditionalFormatting>
  <conditionalFormatting sqref="BL496">
    <cfRule type="cellIs" dxfId="4801" priority="281" stopIfTrue="1" operator="greaterThan">
      <formula>0.03</formula>
    </cfRule>
    <cfRule type="cellIs" dxfId="4800" priority="282" stopIfTrue="1" operator="lessThan">
      <formula>-0.03</formula>
    </cfRule>
  </conditionalFormatting>
  <conditionalFormatting sqref="BK496 BK498 BK500">
    <cfRule type="cellIs" dxfId="4799" priority="283" stopIfTrue="1" operator="greaterThan">
      <formula>0.03</formula>
    </cfRule>
    <cfRule type="cellIs" dxfId="4798" priority="284" stopIfTrue="1" operator="lessThan">
      <formula>-0.03</formula>
    </cfRule>
  </conditionalFormatting>
  <conditionalFormatting sqref="BQ496">
    <cfRule type="cellIs" dxfId="4797" priority="275" stopIfTrue="1" operator="greaterThan">
      <formula>0.03</formula>
    </cfRule>
    <cfRule type="cellIs" dxfId="4796" priority="276" stopIfTrue="1" operator="lessThan">
      <formula>-0.03</formula>
    </cfRule>
  </conditionalFormatting>
  <conditionalFormatting sqref="BR496">
    <cfRule type="cellIs" dxfId="4795" priority="273" stopIfTrue="1" operator="greaterThan">
      <formula>0.03</formula>
    </cfRule>
    <cfRule type="cellIs" dxfId="4794" priority="274" stopIfTrue="1" operator="lessThan">
      <formula>-0.03</formula>
    </cfRule>
  </conditionalFormatting>
  <conditionalFormatting sqref="BP496">
    <cfRule type="cellIs" dxfId="4793" priority="279" stopIfTrue="1" operator="greaterThan">
      <formula>0.03</formula>
    </cfRule>
    <cfRule type="cellIs" dxfId="4792" priority="280" stopIfTrue="1" operator="lessThan">
      <formula>-0.03</formula>
    </cfRule>
  </conditionalFormatting>
  <conditionalFormatting sqref="BO496 BO498 BO500">
    <cfRule type="cellIs" dxfId="4791" priority="277" stopIfTrue="1" operator="greaterThan">
      <formula>0.03</formula>
    </cfRule>
    <cfRule type="cellIs" dxfId="4790" priority="278" stopIfTrue="1" operator="lessThan">
      <formula>-0.03</formula>
    </cfRule>
  </conditionalFormatting>
  <conditionalFormatting sqref="BJ496">
    <cfRule type="cellIs" dxfId="4789" priority="271" stopIfTrue="1" operator="greaterThan">
      <formula>0.03</formula>
    </cfRule>
    <cfRule type="cellIs" dxfId="4788" priority="272" stopIfTrue="1" operator="lessThan">
      <formula>-0.03</formula>
    </cfRule>
  </conditionalFormatting>
  <conditionalFormatting sqref="BI496 BI498 BI500">
    <cfRule type="cellIs" dxfId="4787" priority="269" stopIfTrue="1" operator="greaterThan">
      <formula>0.03</formula>
    </cfRule>
    <cfRule type="cellIs" dxfId="4786" priority="270" stopIfTrue="1" operator="lessThan">
      <formula>-0.03</formula>
    </cfRule>
  </conditionalFormatting>
  <conditionalFormatting sqref="BA496">
    <cfRule type="cellIs" dxfId="4785" priority="267" stopIfTrue="1" operator="greaterThan">
      <formula>0.03</formula>
    </cfRule>
    <cfRule type="cellIs" dxfId="4784" priority="268" stopIfTrue="1" operator="lessThan">
      <formula>-0.03</formula>
    </cfRule>
  </conditionalFormatting>
  <conditionalFormatting sqref="BS496">
    <cfRule type="cellIs" dxfId="4783" priority="265" stopIfTrue="1" operator="greaterThan">
      <formula>0.03</formula>
    </cfRule>
    <cfRule type="cellIs" dxfId="4782" priority="266" stopIfTrue="1" operator="lessThan">
      <formula>-0.03</formula>
    </cfRule>
  </conditionalFormatting>
  <conditionalFormatting sqref="BT496">
    <cfRule type="cellIs" dxfId="4781" priority="263" stopIfTrue="1" operator="greaterThan">
      <formula>0.03</formula>
    </cfRule>
    <cfRule type="cellIs" dxfId="4780" priority="264" stopIfTrue="1" operator="lessThan">
      <formula>-0.03</formula>
    </cfRule>
  </conditionalFormatting>
  <conditionalFormatting sqref="BB496">
    <cfRule type="cellIs" dxfId="4779" priority="261" stopIfTrue="1" operator="greaterThan">
      <formula>0.03</formula>
    </cfRule>
    <cfRule type="cellIs" dxfId="4778" priority="262" stopIfTrue="1" operator="lessThan">
      <formula>-0.03</formula>
    </cfRule>
  </conditionalFormatting>
  <conditionalFormatting sqref="BV496">
    <cfRule type="cellIs" dxfId="4777" priority="259" stopIfTrue="1" operator="greaterThan">
      <formula>0.03</formula>
    </cfRule>
    <cfRule type="cellIs" dxfId="4776" priority="260" stopIfTrue="1" operator="lessThan">
      <formula>-0.03</formula>
    </cfRule>
  </conditionalFormatting>
  <conditionalFormatting sqref="BU496 BU498 BU500">
    <cfRule type="cellIs" dxfId="4775" priority="257" stopIfTrue="1" operator="greaterThan">
      <formula>0.03</formula>
    </cfRule>
    <cfRule type="cellIs" dxfId="4774" priority="258" stopIfTrue="1" operator="lessThan">
      <formula>-0.03</formula>
    </cfRule>
  </conditionalFormatting>
  <conditionalFormatting sqref="BU496:BX496">
    <cfRule type="cellIs" dxfId="4773" priority="255" stopIfTrue="1" operator="greaterThan">
      <formula>0.03</formula>
    </cfRule>
    <cfRule type="cellIs" dxfId="4772" priority="256" stopIfTrue="1" operator="lessThan">
      <formula>-0.03</formula>
    </cfRule>
  </conditionalFormatting>
  <conditionalFormatting sqref="BX496">
    <cfRule type="cellIs" dxfId="4771" priority="253" stopIfTrue="1" operator="greaterThan">
      <formula>0.03</formula>
    </cfRule>
    <cfRule type="cellIs" dxfId="4770" priority="254" stopIfTrue="1" operator="lessThan">
      <formula>-0.03</formula>
    </cfRule>
  </conditionalFormatting>
  <conditionalFormatting sqref="BW496 BW498 BW500">
    <cfRule type="cellIs" dxfId="4769" priority="251" stopIfTrue="1" operator="greaterThan">
      <formula>0.03</formula>
    </cfRule>
    <cfRule type="cellIs" dxfId="4768" priority="252" stopIfTrue="1" operator="lessThan">
      <formula>-0.03</formula>
    </cfRule>
  </conditionalFormatting>
  <conditionalFormatting sqref="BH580">
    <cfRule type="cellIs" dxfId="4767" priority="241" stopIfTrue="1" operator="greaterThan">
      <formula>0.03</formula>
    </cfRule>
    <cfRule type="cellIs" dxfId="4766" priority="242" stopIfTrue="1" operator="lessThan">
      <formula>-0.03</formula>
    </cfRule>
  </conditionalFormatting>
  <conditionalFormatting sqref="AW577:AW585">
    <cfRule type="cellIs" dxfId="4765" priority="247" stopIfTrue="1" operator="greaterThan">
      <formula>0.03</formula>
    </cfRule>
    <cfRule type="cellIs" dxfId="4764" priority="248" stopIfTrue="1" operator="lessThan">
      <formula>-0.03</formula>
    </cfRule>
  </conditionalFormatting>
  <conditionalFormatting sqref="AX577:AZ579">
    <cfRule type="cellIs" dxfId="4763" priority="249" stopIfTrue="1" operator="greaterThan">
      <formula>0.03</formula>
    </cfRule>
    <cfRule type="cellIs" dxfId="4762" priority="250" stopIfTrue="1" operator="lessThan">
      <formula>-0.03</formula>
    </cfRule>
  </conditionalFormatting>
  <conditionalFormatting sqref="BD580">
    <cfRule type="cellIs" dxfId="4761" priority="245" stopIfTrue="1" operator="greaterThan">
      <formula>0.03</formula>
    </cfRule>
    <cfRule type="cellIs" dxfId="4760" priority="246" stopIfTrue="1" operator="lessThan">
      <formula>-0.03</formula>
    </cfRule>
  </conditionalFormatting>
  <conditionalFormatting sqref="BF580 BH580 BJ580">
    <cfRule type="cellIs" dxfId="4759" priority="243" stopIfTrue="1" operator="greaterThan">
      <formula>0.03</formula>
    </cfRule>
    <cfRule type="cellIs" dxfId="4758" priority="244" stopIfTrue="1" operator="lessThan">
      <formula>-0.03</formula>
    </cfRule>
  </conditionalFormatting>
  <conditionalFormatting sqref="BD577:BD579">
    <cfRule type="cellIs" dxfId="4757" priority="239" stopIfTrue="1" operator="greaterThan">
      <formula>0.03</formula>
    </cfRule>
    <cfRule type="cellIs" dxfId="4756" priority="240" stopIfTrue="1" operator="lessThan">
      <formula>-0.03</formula>
    </cfRule>
  </conditionalFormatting>
  <conditionalFormatting sqref="BF577:BF579 BH577:BH579 BJ577:BJ579">
    <cfRule type="cellIs" dxfId="4755" priority="237" stopIfTrue="1" operator="greaterThan">
      <formula>0.03</formula>
    </cfRule>
    <cfRule type="cellIs" dxfId="4754" priority="238" stopIfTrue="1" operator="lessThan">
      <formula>-0.03</formula>
    </cfRule>
  </conditionalFormatting>
  <conditionalFormatting sqref="BH577:BH579">
    <cfRule type="cellIs" dxfId="4753" priority="235" stopIfTrue="1" operator="greaterThan">
      <formula>0.03</formula>
    </cfRule>
    <cfRule type="cellIs" dxfId="4752" priority="236" stopIfTrue="1" operator="lessThan">
      <formula>-0.03</formula>
    </cfRule>
  </conditionalFormatting>
  <conditionalFormatting sqref="BC577:BC585">
    <cfRule type="cellIs" dxfId="4751" priority="233" stopIfTrue="1" operator="greaterThan">
      <formula>0.03</formula>
    </cfRule>
    <cfRule type="cellIs" dxfId="4750" priority="234" stopIfTrue="1" operator="lessThan">
      <formula>-0.03</formula>
    </cfRule>
  </conditionalFormatting>
  <conditionalFormatting sqref="BN580">
    <cfRule type="cellIs" dxfId="4749" priority="227" stopIfTrue="1" operator="greaterThan">
      <formula>0.03</formula>
    </cfRule>
    <cfRule type="cellIs" dxfId="4748" priority="228" stopIfTrue="1" operator="lessThan">
      <formula>-0.03</formula>
    </cfRule>
  </conditionalFormatting>
  <conditionalFormatting sqref="BN577:BN579">
    <cfRule type="cellIs" dxfId="4747" priority="225" stopIfTrue="1" operator="greaterThan">
      <formula>0.03</formula>
    </cfRule>
    <cfRule type="cellIs" dxfId="4746" priority="226" stopIfTrue="1" operator="lessThan">
      <formula>-0.03</formula>
    </cfRule>
  </conditionalFormatting>
  <conditionalFormatting sqref="BL580">
    <cfRule type="cellIs" dxfId="4745" priority="221" stopIfTrue="1" operator="greaterThan">
      <formula>0.03</formula>
    </cfRule>
    <cfRule type="cellIs" dxfId="4744" priority="222" stopIfTrue="1" operator="lessThan">
      <formula>-0.03</formula>
    </cfRule>
  </conditionalFormatting>
  <conditionalFormatting sqref="BL577:BL579">
    <cfRule type="cellIs" dxfId="4743" priority="219" stopIfTrue="1" operator="greaterThan">
      <formula>0.03</formula>
    </cfRule>
    <cfRule type="cellIs" dxfId="4742" priority="220" stopIfTrue="1" operator="lessThan">
      <formula>-0.03</formula>
    </cfRule>
  </conditionalFormatting>
  <conditionalFormatting sqref="BP577:BR579">
    <cfRule type="cellIs" dxfId="4741" priority="215" stopIfTrue="1" operator="greaterThan">
      <formula>0.03</formula>
    </cfRule>
    <cfRule type="cellIs" dxfId="4740" priority="216" stopIfTrue="1" operator="lessThan">
      <formula>-0.03</formula>
    </cfRule>
  </conditionalFormatting>
  <conditionalFormatting sqref="BJ580">
    <cfRule type="cellIs" dxfId="4739" priority="211" stopIfTrue="1" operator="greaterThan">
      <formula>0.03</formula>
    </cfRule>
    <cfRule type="cellIs" dxfId="4738" priority="212" stopIfTrue="1" operator="lessThan">
      <formula>-0.03</formula>
    </cfRule>
  </conditionalFormatting>
  <conditionalFormatting sqref="BJ577:BJ579">
    <cfRule type="cellIs" dxfId="4737" priority="209" stopIfTrue="1" operator="greaterThan">
      <formula>0.03</formula>
    </cfRule>
    <cfRule type="cellIs" dxfId="4736" priority="210" stopIfTrue="1" operator="lessThan">
      <formula>-0.03</formula>
    </cfRule>
  </conditionalFormatting>
  <conditionalFormatting sqref="BA577:BA579">
    <cfRule type="cellIs" dxfId="4735" priority="205" stopIfTrue="1" operator="greaterThan">
      <formula>0.03</formula>
    </cfRule>
    <cfRule type="cellIs" dxfId="4734" priority="206" stopIfTrue="1" operator="lessThan">
      <formula>-0.03</formula>
    </cfRule>
  </conditionalFormatting>
  <conditionalFormatting sqref="BS577:BS579">
    <cfRule type="cellIs" dxfId="4733" priority="203" stopIfTrue="1" operator="greaterThan">
      <formula>0.03</formula>
    </cfRule>
    <cfRule type="cellIs" dxfId="4732" priority="204" stopIfTrue="1" operator="lessThan">
      <formula>-0.03</formula>
    </cfRule>
  </conditionalFormatting>
  <conditionalFormatting sqref="AX580">
    <cfRule type="cellIs" dxfId="4731" priority="201" stopIfTrue="1" operator="greaterThan">
      <formula>0.03</formula>
    </cfRule>
    <cfRule type="cellIs" dxfId="4730" priority="202" stopIfTrue="1" operator="lessThan">
      <formula>-0.03</formula>
    </cfRule>
  </conditionalFormatting>
  <conditionalFormatting sqref="BB577:BB579">
    <cfRule type="cellIs" dxfId="4729" priority="199" stopIfTrue="1" operator="greaterThan">
      <formula>0.03</formula>
    </cfRule>
    <cfRule type="cellIs" dxfId="4728" priority="200" stopIfTrue="1" operator="lessThan">
      <formula>-0.03</formula>
    </cfRule>
  </conditionalFormatting>
  <conditionalFormatting sqref="BT577:BT579">
    <cfRule type="cellIs" dxfId="4727" priority="197" stopIfTrue="1" operator="greaterThan">
      <formula>0.03</formula>
    </cfRule>
    <cfRule type="cellIs" dxfId="4726" priority="198" stopIfTrue="1" operator="lessThan">
      <formula>-0.03</formula>
    </cfRule>
  </conditionalFormatting>
  <conditionalFormatting sqref="BP580">
    <cfRule type="cellIs" dxfId="4725" priority="195" stopIfTrue="1" operator="greaterThan">
      <formula>0.03</formula>
    </cfRule>
    <cfRule type="cellIs" dxfId="4724" priority="196" stopIfTrue="1" operator="lessThan">
      <formula>-0.03</formula>
    </cfRule>
  </conditionalFormatting>
  <conditionalFormatting sqref="BU577:BV579 BX577:BX579">
    <cfRule type="cellIs" dxfId="4723" priority="189" stopIfTrue="1" operator="greaterThan">
      <formula>0.03</formula>
    </cfRule>
    <cfRule type="cellIs" dxfId="4722" priority="190" stopIfTrue="1" operator="lessThan">
      <formula>-0.03</formula>
    </cfRule>
  </conditionalFormatting>
  <conditionalFormatting sqref="BV577:BV579">
    <cfRule type="cellIs" dxfId="4721" priority="187" stopIfTrue="1" operator="greaterThan">
      <formula>0.03</formula>
    </cfRule>
    <cfRule type="cellIs" dxfId="4720" priority="188" stopIfTrue="1" operator="lessThan">
      <formula>-0.03</formula>
    </cfRule>
  </conditionalFormatting>
  <conditionalFormatting sqref="BU577:BU585">
    <cfRule type="cellIs" dxfId="4719" priority="185" stopIfTrue="1" operator="greaterThan">
      <formula>0.03</formula>
    </cfRule>
    <cfRule type="cellIs" dxfId="4718" priority="186" stopIfTrue="1" operator="lessThan">
      <formula>-0.03</formula>
    </cfRule>
  </conditionalFormatting>
  <conditionalFormatting sqref="BX580">
    <cfRule type="cellIs" dxfId="4717" priority="183" stopIfTrue="1" operator="greaterThan">
      <formula>0.03</formula>
    </cfRule>
    <cfRule type="cellIs" dxfId="4716" priority="184" stopIfTrue="1" operator="lessThan">
      <formula>-0.03</formula>
    </cfRule>
  </conditionalFormatting>
  <conditionalFormatting sqref="BX577:BX579">
    <cfRule type="cellIs" dxfId="4715" priority="181" stopIfTrue="1" operator="greaterThan">
      <formula>0.03</formula>
    </cfRule>
    <cfRule type="cellIs" dxfId="4714" priority="182" stopIfTrue="1" operator="lessThan">
      <formula>-0.03</formula>
    </cfRule>
  </conditionalFormatting>
  <conditionalFormatting sqref="BV580">
    <cfRule type="cellIs" dxfId="4713" priority="191" stopIfTrue="1" operator="greaterThan">
      <formula>0.03</formula>
    </cfRule>
    <cfRule type="cellIs" dxfId="4712" priority="192" stopIfTrue="1" operator="lessThan">
      <formula>-0.03</formula>
    </cfRule>
  </conditionalFormatting>
  <conditionalFormatting sqref="BU580:BV580 BX580">
    <cfRule type="cellIs" dxfId="4711" priority="193" stopIfTrue="1" operator="greaterThan">
      <formula>0.03</formula>
    </cfRule>
    <cfRule type="cellIs" dxfId="4710" priority="194" stopIfTrue="1" operator="lessThan">
      <formula>-0.03</formula>
    </cfRule>
  </conditionalFormatting>
  <conditionalFormatting sqref="BE577:BE585">
    <cfRule type="cellIs" dxfId="4709" priority="177" stopIfTrue="1" operator="greaterThan">
      <formula>0.03</formula>
    </cfRule>
    <cfRule type="cellIs" dxfId="4708" priority="178" stopIfTrue="1" operator="lessThan">
      <formula>-0.03</formula>
    </cfRule>
  </conditionalFormatting>
  <conditionalFormatting sqref="BG577:BG585">
    <cfRule type="cellIs" dxfId="4707" priority="175" stopIfTrue="1" operator="greaterThan">
      <formula>0.03</formula>
    </cfRule>
    <cfRule type="cellIs" dxfId="4706" priority="176" stopIfTrue="1" operator="lessThan">
      <formula>-0.03</formula>
    </cfRule>
  </conditionalFormatting>
  <conditionalFormatting sqref="BI577:BI585">
    <cfRule type="cellIs" dxfId="4705" priority="173" stopIfTrue="1" operator="greaterThan">
      <formula>0.03</formula>
    </cfRule>
    <cfRule type="cellIs" dxfId="4704" priority="174" stopIfTrue="1" operator="lessThan">
      <formula>-0.03</formula>
    </cfRule>
  </conditionalFormatting>
  <conditionalFormatting sqref="BK577:BK585">
    <cfRule type="cellIs" dxfId="4703" priority="171" stopIfTrue="1" operator="greaterThan">
      <formula>0.03</formula>
    </cfRule>
    <cfRule type="cellIs" dxfId="4702" priority="172" stopIfTrue="1" operator="lessThan">
      <formula>-0.03</formula>
    </cfRule>
  </conditionalFormatting>
  <conditionalFormatting sqref="BM577:BM585">
    <cfRule type="cellIs" dxfId="4701" priority="169" stopIfTrue="1" operator="greaterThan">
      <formula>0.03</formula>
    </cfRule>
    <cfRule type="cellIs" dxfId="4700" priority="170" stopIfTrue="1" operator="lessThan">
      <formula>-0.03</formula>
    </cfRule>
  </conditionalFormatting>
  <conditionalFormatting sqref="BO577:BO585">
    <cfRule type="cellIs" dxfId="4699" priority="167" stopIfTrue="1" operator="greaterThan">
      <formula>0.03</formula>
    </cfRule>
    <cfRule type="cellIs" dxfId="4698" priority="168" stopIfTrue="1" operator="lessThan">
      <formula>-0.03</formula>
    </cfRule>
  </conditionalFormatting>
  <conditionalFormatting sqref="BU580:BU582">
    <cfRule type="cellIs" dxfId="4697" priority="165" stopIfTrue="1" operator="greaterThan">
      <formula>0.03</formula>
    </cfRule>
    <cfRule type="cellIs" dxfId="4696" priority="166" stopIfTrue="1" operator="lessThan">
      <formula>-0.03</formula>
    </cfRule>
  </conditionalFormatting>
  <conditionalFormatting sqref="BU583:BU585">
    <cfRule type="cellIs" dxfId="4695" priority="163" stopIfTrue="1" operator="greaterThan">
      <formula>0.03</formula>
    </cfRule>
    <cfRule type="cellIs" dxfId="4694" priority="164" stopIfTrue="1" operator="lessThan">
      <formula>-0.03</formula>
    </cfRule>
  </conditionalFormatting>
  <conditionalFormatting sqref="BW577:BW579">
    <cfRule type="cellIs" dxfId="4693" priority="159" stopIfTrue="1" operator="greaterThan">
      <formula>0.03</formula>
    </cfRule>
    <cfRule type="cellIs" dxfId="4692" priority="160" stopIfTrue="1" operator="lessThan">
      <formula>-0.03</formula>
    </cfRule>
  </conditionalFormatting>
  <conditionalFormatting sqref="BW577:BW585">
    <cfRule type="cellIs" dxfId="4691" priority="157" stopIfTrue="1" operator="greaterThan">
      <formula>0.03</formula>
    </cfRule>
    <cfRule type="cellIs" dxfId="4690" priority="158" stopIfTrue="1" operator="lessThan">
      <formula>-0.03</formula>
    </cfRule>
  </conditionalFormatting>
  <conditionalFormatting sqref="BW580">
    <cfRule type="cellIs" dxfId="4689" priority="161" stopIfTrue="1" operator="greaterThan">
      <formula>0.03</formula>
    </cfRule>
    <cfRule type="cellIs" dxfId="4688" priority="162" stopIfTrue="1" operator="lessThan">
      <formula>-0.03</formula>
    </cfRule>
  </conditionalFormatting>
  <conditionalFormatting sqref="BW580:BW582">
    <cfRule type="cellIs" dxfId="4687" priority="155" stopIfTrue="1" operator="greaterThan">
      <formula>0.03</formula>
    </cfRule>
    <cfRule type="cellIs" dxfId="4686" priority="156" stopIfTrue="1" operator="lessThan">
      <formula>-0.03</formula>
    </cfRule>
  </conditionalFormatting>
  <conditionalFormatting sqref="BW583:BW585">
    <cfRule type="cellIs" dxfId="4685" priority="153" stopIfTrue="1" operator="greaterThan">
      <formula>0.03</formula>
    </cfRule>
    <cfRule type="cellIs" dxfId="4684" priority="154" stopIfTrue="1" operator="lessThan">
      <formula>-0.03</formula>
    </cfRule>
  </conditionalFormatting>
  <conditionalFormatting sqref="BC588:BC596">
    <cfRule type="cellIs" dxfId="4683" priority="151" stopIfTrue="1" operator="greaterThan">
      <formula>0.03</formula>
    </cfRule>
    <cfRule type="cellIs" dxfId="4682" priority="152" stopIfTrue="1" operator="lessThan">
      <formula>-0.03</formula>
    </cfRule>
  </conditionalFormatting>
  <conditionalFormatting sqref="BE588:BE596">
    <cfRule type="cellIs" dxfId="4681" priority="149" stopIfTrue="1" operator="greaterThan">
      <formula>0.03</formula>
    </cfRule>
    <cfRule type="cellIs" dxfId="4680" priority="150" stopIfTrue="1" operator="lessThan">
      <formula>-0.03</formula>
    </cfRule>
  </conditionalFormatting>
  <conditionalFormatting sqref="BG588:BG596">
    <cfRule type="cellIs" dxfId="4679" priority="147" stopIfTrue="1" operator="greaterThan">
      <formula>0.03</formula>
    </cfRule>
    <cfRule type="cellIs" dxfId="4678" priority="148" stopIfTrue="1" operator="lessThan">
      <formula>-0.03</formula>
    </cfRule>
  </conditionalFormatting>
  <conditionalFormatting sqref="BI588:BI596">
    <cfRule type="cellIs" dxfId="4677" priority="145" stopIfTrue="1" operator="greaterThan">
      <formula>0.03</formula>
    </cfRule>
    <cfRule type="cellIs" dxfId="4676" priority="146" stopIfTrue="1" operator="lessThan">
      <formula>-0.03</formula>
    </cfRule>
  </conditionalFormatting>
  <conditionalFormatting sqref="BK588:BK596">
    <cfRule type="cellIs" dxfId="4675" priority="143" stopIfTrue="1" operator="greaterThan">
      <formula>0.03</formula>
    </cfRule>
    <cfRule type="cellIs" dxfId="4674" priority="144" stopIfTrue="1" operator="lessThan">
      <formula>-0.03</formula>
    </cfRule>
  </conditionalFormatting>
  <conditionalFormatting sqref="BO588:BO596">
    <cfRule type="cellIs" dxfId="4673" priority="141" stopIfTrue="1" operator="greaterThan">
      <formula>0.03</formula>
    </cfRule>
    <cfRule type="cellIs" dxfId="4672" priority="142" stopIfTrue="1" operator="lessThan">
      <formula>-0.03</formula>
    </cfRule>
  </conditionalFormatting>
  <conditionalFormatting sqref="BM588:BM596">
    <cfRule type="cellIs" dxfId="4671" priority="139" stopIfTrue="1" operator="greaterThan">
      <formula>0.03</formula>
    </cfRule>
    <cfRule type="cellIs" dxfId="4670" priority="140" stopIfTrue="1" operator="lessThan">
      <formula>-0.03</formula>
    </cfRule>
  </conditionalFormatting>
  <conditionalFormatting sqref="BW591">
    <cfRule type="cellIs" dxfId="4669" priority="137" stopIfTrue="1" operator="greaterThan">
      <formula>0.03</formula>
    </cfRule>
    <cfRule type="cellIs" dxfId="4668" priority="138" stopIfTrue="1" operator="lessThan">
      <formula>-0.03</formula>
    </cfRule>
  </conditionalFormatting>
  <conditionalFormatting sqref="BW588:BW590">
    <cfRule type="cellIs" dxfId="4667" priority="135" stopIfTrue="1" operator="greaterThan">
      <formula>0.03</formula>
    </cfRule>
    <cfRule type="cellIs" dxfId="4666" priority="136" stopIfTrue="1" operator="lessThan">
      <formula>-0.03</formula>
    </cfRule>
  </conditionalFormatting>
  <conditionalFormatting sqref="BW588:BW596">
    <cfRule type="cellIs" dxfId="4665" priority="133" stopIfTrue="1" operator="greaterThan">
      <formula>0.03</formula>
    </cfRule>
    <cfRule type="cellIs" dxfId="4664" priority="134" stopIfTrue="1" operator="lessThan">
      <formula>-0.03</formula>
    </cfRule>
  </conditionalFormatting>
  <conditionalFormatting sqref="AW4:BT501">
    <cfRule type="cellIs" dxfId="4663" priority="1" operator="greaterThan">
      <formula>0</formula>
    </cfRule>
    <cfRule type="cellIs" dxfId="4662" priority="2" operator="lessThan">
      <formula>0</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BCA6F-A74B-FD4B-A32C-DE6A527A45F8}">
  <sheetPr codeName="Sheet25"/>
  <dimension ref="A1:BX619"/>
  <sheetViews>
    <sheetView topLeftCell="C1" zoomScale="70" zoomScaleNormal="70" workbookViewId="0">
      <selection activeCell="C600" sqref="C600"/>
    </sheetView>
  </sheetViews>
  <sheetFormatPr defaultColWidth="10.6640625" defaultRowHeight="17" customHeight="1" x14ac:dyDescent="0.35"/>
  <cols>
    <col min="1" max="1" width="3.6640625" style="112" bestFit="1" customWidth="1"/>
    <col min="2" max="2" width="11.5" style="112" bestFit="1" customWidth="1"/>
    <col min="3" max="3" width="45.5" style="112" bestFit="1" customWidth="1"/>
    <col min="4" max="4" width="7.1640625" style="113" bestFit="1" customWidth="1"/>
    <col min="5" max="5" width="9.33203125" style="112" bestFit="1" customWidth="1"/>
    <col min="6" max="6" width="9.1640625" style="113" bestFit="1" customWidth="1"/>
    <col min="7" max="7" width="12.33203125" style="113" customWidth="1"/>
    <col min="8" max="11" width="7" style="113" bestFit="1" customWidth="1"/>
    <col min="12" max="12" width="10.6640625" style="113" bestFit="1" customWidth="1"/>
    <col min="13" max="13" width="14.33203125" style="113" bestFit="1" customWidth="1"/>
    <col min="14" max="14" width="7" style="113" bestFit="1" customWidth="1"/>
    <col min="15" max="15" width="8.1640625" style="113" bestFit="1" customWidth="1"/>
    <col min="16" max="16" width="11.83203125" style="113" bestFit="1" customWidth="1"/>
    <col min="17" max="19" width="7" style="113" bestFit="1" customWidth="1"/>
    <col min="20" max="20" width="11.5" style="113" bestFit="1" customWidth="1"/>
    <col min="21" max="21" width="7" style="113" bestFit="1" customWidth="1"/>
    <col min="22" max="22" width="11.6640625" style="113" bestFit="1" customWidth="1"/>
    <col min="23" max="23" width="9.83203125" style="113" bestFit="1" customWidth="1"/>
    <col min="24" max="24" width="9.6640625" style="113" bestFit="1" customWidth="1"/>
    <col min="25" max="25" width="2.83203125" style="112" customWidth="1"/>
    <col min="26" max="26" width="11" style="112" bestFit="1" customWidth="1"/>
    <col min="27" max="28" width="8.1640625" style="112" customWidth="1"/>
    <col min="29" max="29" width="7.1640625" style="112" customWidth="1"/>
    <col min="30" max="30" width="8.5" style="112" customWidth="1"/>
    <col min="31" max="31" width="10.83203125" style="112" bestFit="1" customWidth="1"/>
    <col min="32" max="32" width="14.5" style="112" bestFit="1" customWidth="1"/>
    <col min="33" max="33" width="7" style="112" bestFit="1" customWidth="1"/>
    <col min="34" max="34" width="8.1640625" style="112" bestFit="1" customWidth="1"/>
    <col min="35" max="35" width="11.83203125" style="112" bestFit="1" customWidth="1"/>
    <col min="36" max="36" width="6.83203125" style="112" bestFit="1" customWidth="1"/>
    <col min="37" max="40" width="6.6640625" style="112" bestFit="1" customWidth="1"/>
    <col min="41" max="41" width="11" style="112" bestFit="1" customWidth="1"/>
    <col min="42" max="42" width="9.6640625" style="112" bestFit="1" customWidth="1"/>
    <col min="43" max="43" width="9.5" style="112" bestFit="1" customWidth="1"/>
    <col min="44" max="45" width="7.83203125" style="112" bestFit="1" customWidth="1"/>
    <col min="46" max="46" width="3.6640625" style="112" bestFit="1" customWidth="1"/>
    <col min="47" max="47" width="5" style="112" bestFit="1" customWidth="1"/>
    <col min="48" max="48" width="3.6640625" style="112" bestFit="1" customWidth="1"/>
    <col min="49" max="49" width="7.33203125" style="113" bestFit="1" customWidth="1"/>
    <col min="50" max="50" width="7.33203125" style="112" bestFit="1" customWidth="1"/>
    <col min="51" max="52" width="9" style="112" bestFit="1" customWidth="1"/>
    <col min="53" max="53" width="7.33203125" style="112" bestFit="1" customWidth="1"/>
    <col min="54" max="54" width="10.25" style="112" bestFit="1" customWidth="1"/>
    <col min="55" max="55" width="7.33203125" style="113" bestFit="1" customWidth="1"/>
    <col min="56" max="56" width="7.33203125" style="112" bestFit="1" customWidth="1"/>
    <col min="57" max="57" width="7.33203125" style="113" bestFit="1" customWidth="1"/>
    <col min="58" max="58" width="7.33203125" style="112" bestFit="1" customWidth="1"/>
    <col min="59" max="59" width="7.33203125" style="113" bestFit="1" customWidth="1"/>
    <col min="60" max="60" width="7.33203125" style="112" bestFit="1" customWidth="1"/>
    <col min="61" max="61" width="7.33203125" style="113" bestFit="1" customWidth="1"/>
    <col min="62" max="62" width="7.33203125" style="112" bestFit="1" customWidth="1"/>
    <col min="63" max="63" width="9.5" style="113" bestFit="1" customWidth="1"/>
    <col min="64" max="64" width="7.33203125" style="112" bestFit="1" customWidth="1"/>
    <col min="65" max="65" width="7.33203125" style="113" bestFit="1" customWidth="1"/>
    <col min="66" max="66" width="7.33203125" style="112" bestFit="1" customWidth="1"/>
    <col min="67" max="67" width="7.33203125" style="113" bestFit="1" customWidth="1"/>
    <col min="68" max="71" width="7.33203125" style="112" bestFit="1" customWidth="1"/>
    <col min="72" max="72" width="10.25" style="112" bestFit="1" customWidth="1"/>
    <col min="73" max="73" width="10.6640625" style="312" customWidth="1"/>
    <col min="74" max="74" width="10.6640625" style="289" customWidth="1"/>
    <col min="75" max="75" width="10.6640625" style="312" customWidth="1"/>
    <col min="76" max="76" width="10.6640625" style="289" customWidth="1"/>
    <col min="77" max="297" width="8.83203125" style="112" customWidth="1"/>
    <col min="298" max="298" width="8.33203125" style="112" customWidth="1"/>
    <col min="299" max="299" width="14.83203125" style="112" customWidth="1"/>
    <col min="300" max="300" width="7.83203125" style="112" customWidth="1"/>
    <col min="301" max="301" width="9.83203125" style="112" customWidth="1"/>
    <col min="302" max="304" width="6.83203125" style="112" customWidth="1"/>
    <col min="305" max="307" width="8.83203125" style="112" customWidth="1"/>
    <col min="308" max="308" width="2.83203125" style="112" customWidth="1"/>
    <col min="309" max="309" width="9.83203125" style="112" customWidth="1"/>
    <col min="310" max="312" width="6.83203125" style="112" customWidth="1"/>
    <col min="313" max="315" width="8.83203125" style="112" customWidth="1"/>
    <col min="316" max="317" width="5.1640625" style="112" customWidth="1"/>
    <col min="318" max="318" width="2.83203125" style="112" customWidth="1"/>
    <col min="319" max="553" width="8.83203125" style="112" customWidth="1"/>
    <col min="554" max="554" width="8.33203125" style="112" customWidth="1"/>
    <col min="555" max="555" width="14.83203125" style="112" customWidth="1"/>
    <col min="556" max="556" width="7.83203125" style="112" customWidth="1"/>
    <col min="557" max="557" width="9.83203125" style="112" customWidth="1"/>
    <col min="558" max="560" width="6.83203125" style="112" customWidth="1"/>
    <col min="561" max="563" width="8.83203125" style="112" customWidth="1"/>
    <col min="564" max="564" width="2.83203125" style="112" customWidth="1"/>
    <col min="565" max="565" width="9.83203125" style="112" customWidth="1"/>
    <col min="566" max="568" width="6.83203125" style="112" customWidth="1"/>
    <col min="569" max="571" width="8.83203125" style="112" customWidth="1"/>
    <col min="572" max="573" width="5.1640625" style="112" customWidth="1"/>
    <col min="574" max="574" width="2.83203125" style="112" customWidth="1"/>
    <col min="575" max="809" width="8.83203125" style="112" customWidth="1"/>
    <col min="810" max="810" width="8.33203125" style="112" customWidth="1"/>
    <col min="811" max="811" width="14.83203125" style="112" customWidth="1"/>
    <col min="812" max="812" width="7.83203125" style="112" customWidth="1"/>
    <col min="813" max="813" width="9.83203125" style="112" customWidth="1"/>
    <col min="814" max="816" width="6.83203125" style="112" customWidth="1"/>
    <col min="817" max="819" width="8.83203125" style="112" customWidth="1"/>
    <col min="820" max="820" width="2.83203125" style="112" customWidth="1"/>
    <col min="821" max="821" width="9.83203125" style="112" customWidth="1"/>
    <col min="822" max="824" width="6.83203125" style="112" customWidth="1"/>
    <col min="825" max="827" width="8.83203125" style="112" customWidth="1"/>
    <col min="828" max="829" width="5.1640625" style="112" customWidth="1"/>
    <col min="830" max="830" width="2.83203125" style="112" customWidth="1"/>
    <col min="831" max="1065" width="8.83203125" style="112" customWidth="1"/>
    <col min="1066" max="1066" width="8.33203125" style="112" customWidth="1"/>
    <col min="1067" max="1067" width="14.83203125" style="112" customWidth="1"/>
    <col min="1068" max="1068" width="7.83203125" style="112" customWidth="1"/>
    <col min="1069" max="1069" width="9.83203125" style="112" customWidth="1"/>
    <col min="1070" max="1072" width="6.83203125" style="112" customWidth="1"/>
    <col min="1073" max="1075" width="8.83203125" style="112" customWidth="1"/>
    <col min="1076" max="1076" width="2.83203125" style="112" customWidth="1"/>
    <col min="1077" max="1077" width="9.83203125" style="112" customWidth="1"/>
    <col min="1078" max="1080" width="6.83203125" style="112" customWidth="1"/>
    <col min="1081" max="1083" width="8.83203125" style="112" customWidth="1"/>
    <col min="1084" max="1085" width="5.1640625" style="112" customWidth="1"/>
    <col min="1086" max="1086" width="2.83203125" style="112" customWidth="1"/>
    <col min="1087" max="1321" width="8.83203125" style="112" customWidth="1"/>
    <col min="1322" max="1322" width="8.33203125" style="112" customWidth="1"/>
    <col min="1323" max="1323" width="14.83203125" style="112" customWidth="1"/>
    <col min="1324" max="1324" width="7.83203125" style="112" customWidth="1"/>
    <col min="1325" max="1325" width="9.83203125" style="112" customWidth="1"/>
    <col min="1326" max="1328" width="6.83203125" style="112" customWidth="1"/>
    <col min="1329" max="1331" width="8.83203125" style="112" customWidth="1"/>
    <col min="1332" max="1332" width="2.83203125" style="112" customWidth="1"/>
    <col min="1333" max="1333" width="9.83203125" style="112" customWidth="1"/>
    <col min="1334" max="1336" width="6.83203125" style="112" customWidth="1"/>
    <col min="1337" max="1339" width="8.83203125" style="112" customWidth="1"/>
    <col min="1340" max="1341" width="5.1640625" style="112" customWidth="1"/>
    <col min="1342" max="1342" width="2.83203125" style="112" customWidth="1"/>
    <col min="1343" max="1577" width="8.83203125" style="112" customWidth="1"/>
    <col min="1578" max="1578" width="8.33203125" style="112" customWidth="1"/>
    <col min="1579" max="1579" width="14.83203125" style="112" customWidth="1"/>
    <col min="1580" max="1580" width="7.83203125" style="112" customWidth="1"/>
    <col min="1581" max="1581" width="9.83203125" style="112" customWidth="1"/>
    <col min="1582" max="1584" width="6.83203125" style="112" customWidth="1"/>
    <col min="1585" max="1587" width="8.83203125" style="112" customWidth="1"/>
    <col min="1588" max="1588" width="2.83203125" style="112" customWidth="1"/>
    <col min="1589" max="1589" width="9.83203125" style="112" customWidth="1"/>
    <col min="1590" max="1592" width="6.83203125" style="112" customWidth="1"/>
    <col min="1593" max="1595" width="8.83203125" style="112" customWidth="1"/>
    <col min="1596" max="1597" width="5.1640625" style="112" customWidth="1"/>
    <col min="1598" max="1598" width="2.83203125" style="112" customWidth="1"/>
    <col min="1599" max="1833" width="8.83203125" style="112" customWidth="1"/>
    <col min="1834" max="1834" width="8.33203125" style="112" customWidth="1"/>
    <col min="1835" max="1835" width="14.83203125" style="112" customWidth="1"/>
    <col min="1836" max="1836" width="7.83203125" style="112" customWidth="1"/>
    <col min="1837" max="1837" width="9.83203125" style="112" customWidth="1"/>
    <col min="1838" max="1840" width="6.83203125" style="112" customWidth="1"/>
    <col min="1841" max="1843" width="8.83203125" style="112" customWidth="1"/>
    <col min="1844" max="1844" width="2.83203125" style="112" customWidth="1"/>
    <col min="1845" max="1845" width="9.83203125" style="112" customWidth="1"/>
    <col min="1846" max="1848" width="6.83203125" style="112" customWidth="1"/>
    <col min="1849" max="1851" width="8.83203125" style="112" customWidth="1"/>
    <col min="1852" max="1853" width="5.1640625" style="112" customWidth="1"/>
    <col min="1854" max="1854" width="2.83203125" style="112" customWidth="1"/>
    <col min="1855" max="2089" width="8.83203125" style="112" customWidth="1"/>
    <col min="2090" max="2090" width="8.33203125" style="112" customWidth="1"/>
    <col min="2091" max="2091" width="14.83203125" style="112" customWidth="1"/>
    <col min="2092" max="2092" width="7.83203125" style="112" customWidth="1"/>
    <col min="2093" max="2093" width="9.83203125" style="112" customWidth="1"/>
    <col min="2094" max="2096" width="6.83203125" style="112" customWidth="1"/>
    <col min="2097" max="2099" width="8.83203125" style="112" customWidth="1"/>
    <col min="2100" max="2100" width="2.83203125" style="112" customWidth="1"/>
    <col min="2101" max="2101" width="9.83203125" style="112" customWidth="1"/>
    <col min="2102" max="2104" width="6.83203125" style="112" customWidth="1"/>
    <col min="2105" max="2107" width="8.83203125" style="112" customWidth="1"/>
    <col min="2108" max="2109" width="5.1640625" style="112" customWidth="1"/>
    <col min="2110" max="2110" width="2.83203125" style="112" customWidth="1"/>
    <col min="2111" max="2345" width="8.83203125" style="112" customWidth="1"/>
    <col min="2346" max="2346" width="8.33203125" style="112" customWidth="1"/>
    <col min="2347" max="2347" width="14.83203125" style="112" customWidth="1"/>
    <col min="2348" max="2348" width="7.83203125" style="112" customWidth="1"/>
    <col min="2349" max="2349" width="9.83203125" style="112" customWidth="1"/>
    <col min="2350" max="2352" width="6.83203125" style="112" customWidth="1"/>
    <col min="2353" max="2355" width="8.83203125" style="112" customWidth="1"/>
    <col min="2356" max="2356" width="2.83203125" style="112" customWidth="1"/>
    <col min="2357" max="2357" width="9.83203125" style="112" customWidth="1"/>
    <col min="2358" max="2360" width="6.83203125" style="112" customWidth="1"/>
    <col min="2361" max="2363" width="8.83203125" style="112" customWidth="1"/>
    <col min="2364" max="2365" width="5.1640625" style="112" customWidth="1"/>
    <col min="2366" max="2366" width="2.83203125" style="112" customWidth="1"/>
    <col min="2367" max="2601" width="8.83203125" style="112" customWidth="1"/>
    <col min="2602" max="2602" width="8.33203125" style="112" customWidth="1"/>
    <col min="2603" max="2603" width="14.83203125" style="112" customWidth="1"/>
    <col min="2604" max="2604" width="7.83203125" style="112" customWidth="1"/>
    <col min="2605" max="2605" width="9.83203125" style="112" customWidth="1"/>
    <col min="2606" max="2608" width="6.83203125" style="112" customWidth="1"/>
    <col min="2609" max="2611" width="8.83203125" style="112" customWidth="1"/>
    <col min="2612" max="2612" width="2.83203125" style="112" customWidth="1"/>
    <col min="2613" max="2613" width="9.83203125" style="112" customWidth="1"/>
    <col min="2614" max="2616" width="6.83203125" style="112" customWidth="1"/>
    <col min="2617" max="2619" width="8.83203125" style="112" customWidth="1"/>
    <col min="2620" max="2621" width="5.1640625" style="112" customWidth="1"/>
    <col min="2622" max="2622" width="2.83203125" style="112" customWidth="1"/>
    <col min="2623" max="2857" width="8.83203125" style="112" customWidth="1"/>
    <col min="2858" max="2858" width="8.33203125" style="112" customWidth="1"/>
    <col min="2859" max="2859" width="14.83203125" style="112" customWidth="1"/>
    <col min="2860" max="2860" width="7.83203125" style="112" customWidth="1"/>
    <col min="2861" max="2861" width="9.83203125" style="112" customWidth="1"/>
    <col min="2862" max="2864" width="6.83203125" style="112" customWidth="1"/>
    <col min="2865" max="2867" width="8.83203125" style="112" customWidth="1"/>
    <col min="2868" max="2868" width="2.83203125" style="112" customWidth="1"/>
    <col min="2869" max="2869" width="9.83203125" style="112" customWidth="1"/>
    <col min="2870" max="2872" width="6.83203125" style="112" customWidth="1"/>
    <col min="2873" max="2875" width="8.83203125" style="112" customWidth="1"/>
    <col min="2876" max="2877" width="5.1640625" style="112" customWidth="1"/>
    <col min="2878" max="2878" width="2.83203125" style="112" customWidth="1"/>
    <col min="2879" max="3113" width="8.83203125" style="112" customWidth="1"/>
    <col min="3114" max="3114" width="8.33203125" style="112" customWidth="1"/>
    <col min="3115" max="3115" width="14.83203125" style="112" customWidth="1"/>
    <col min="3116" max="3116" width="7.83203125" style="112" customWidth="1"/>
    <col min="3117" max="3117" width="9.83203125" style="112" customWidth="1"/>
    <col min="3118" max="3120" width="6.83203125" style="112" customWidth="1"/>
    <col min="3121" max="3123" width="8.83203125" style="112" customWidth="1"/>
    <col min="3124" max="3124" width="2.83203125" style="112" customWidth="1"/>
    <col min="3125" max="3125" width="9.83203125" style="112" customWidth="1"/>
    <col min="3126" max="3128" width="6.83203125" style="112" customWidth="1"/>
    <col min="3129" max="3131" width="8.83203125" style="112" customWidth="1"/>
    <col min="3132" max="3133" width="5.1640625" style="112" customWidth="1"/>
    <col min="3134" max="3134" width="2.83203125" style="112" customWidth="1"/>
    <col min="3135" max="3369" width="8.83203125" style="112" customWidth="1"/>
    <col min="3370" max="3370" width="8.33203125" style="112" customWidth="1"/>
    <col min="3371" max="3371" width="14.83203125" style="112" customWidth="1"/>
    <col min="3372" max="3372" width="7.83203125" style="112" customWidth="1"/>
    <col min="3373" max="3373" width="9.83203125" style="112" customWidth="1"/>
    <col min="3374" max="3376" width="6.83203125" style="112" customWidth="1"/>
    <col min="3377" max="3379" width="8.83203125" style="112" customWidth="1"/>
    <col min="3380" max="3380" width="2.83203125" style="112" customWidth="1"/>
    <col min="3381" max="3381" width="9.83203125" style="112" customWidth="1"/>
    <col min="3382" max="3384" width="6.83203125" style="112" customWidth="1"/>
    <col min="3385" max="3387" width="8.83203125" style="112" customWidth="1"/>
    <col min="3388" max="3389" width="5.1640625" style="112" customWidth="1"/>
    <col min="3390" max="3390" width="2.83203125" style="112" customWidth="1"/>
    <col min="3391" max="3625" width="8.83203125" style="112" customWidth="1"/>
    <col min="3626" max="3626" width="8.33203125" style="112" customWidth="1"/>
    <col min="3627" max="3627" width="14.83203125" style="112" customWidth="1"/>
    <col min="3628" max="3628" width="7.83203125" style="112" customWidth="1"/>
    <col min="3629" max="3629" width="9.83203125" style="112" customWidth="1"/>
    <col min="3630" max="3632" width="6.83203125" style="112" customWidth="1"/>
    <col min="3633" max="3635" width="8.83203125" style="112" customWidth="1"/>
    <col min="3636" max="3636" width="2.83203125" style="112" customWidth="1"/>
    <col min="3637" max="3637" width="9.83203125" style="112" customWidth="1"/>
    <col min="3638" max="3640" width="6.83203125" style="112" customWidth="1"/>
    <col min="3641" max="3643" width="8.83203125" style="112" customWidth="1"/>
    <col min="3644" max="3645" width="5.1640625" style="112" customWidth="1"/>
    <col min="3646" max="3646" width="2.83203125" style="112" customWidth="1"/>
    <col min="3647" max="3881" width="8.83203125" style="112" customWidth="1"/>
    <col min="3882" max="3882" width="8.33203125" style="112" customWidth="1"/>
    <col min="3883" max="3883" width="14.83203125" style="112" customWidth="1"/>
    <col min="3884" max="3884" width="7.83203125" style="112" customWidth="1"/>
    <col min="3885" max="3885" width="9.83203125" style="112" customWidth="1"/>
    <col min="3886" max="3888" width="6.83203125" style="112" customWidth="1"/>
    <col min="3889" max="3891" width="8.83203125" style="112" customWidth="1"/>
    <col min="3892" max="3892" width="2.83203125" style="112" customWidth="1"/>
    <col min="3893" max="3893" width="9.83203125" style="112" customWidth="1"/>
    <col min="3894" max="3896" width="6.83203125" style="112" customWidth="1"/>
    <col min="3897" max="3899" width="8.83203125" style="112" customWidth="1"/>
    <col min="3900" max="3901" width="5.1640625" style="112" customWidth="1"/>
    <col min="3902" max="3902" width="2.83203125" style="112" customWidth="1"/>
    <col min="3903" max="4137" width="8.83203125" style="112" customWidth="1"/>
    <col min="4138" max="4138" width="8.33203125" style="112" customWidth="1"/>
    <col min="4139" max="4139" width="14.83203125" style="112" customWidth="1"/>
    <col min="4140" max="4140" width="7.83203125" style="112" customWidth="1"/>
    <col min="4141" max="4141" width="9.83203125" style="112" customWidth="1"/>
    <col min="4142" max="4144" width="6.83203125" style="112" customWidth="1"/>
    <col min="4145" max="4147" width="8.83203125" style="112" customWidth="1"/>
    <col min="4148" max="4148" width="2.83203125" style="112" customWidth="1"/>
    <col min="4149" max="4149" width="9.83203125" style="112" customWidth="1"/>
    <col min="4150" max="4152" width="6.83203125" style="112" customWidth="1"/>
    <col min="4153" max="4155" width="8.83203125" style="112" customWidth="1"/>
    <col min="4156" max="4157" width="5.1640625" style="112" customWidth="1"/>
    <col min="4158" max="4158" width="2.83203125" style="112" customWidth="1"/>
    <col min="4159" max="4393" width="8.83203125" style="112" customWidth="1"/>
    <col min="4394" max="4394" width="8.33203125" style="112" customWidth="1"/>
    <col min="4395" max="4395" width="14.83203125" style="112" customWidth="1"/>
    <col min="4396" max="4396" width="7.83203125" style="112" customWidth="1"/>
    <col min="4397" max="4397" width="9.83203125" style="112" customWidth="1"/>
    <col min="4398" max="4400" width="6.83203125" style="112" customWidth="1"/>
    <col min="4401" max="4403" width="8.83203125" style="112" customWidth="1"/>
    <col min="4404" max="4404" width="2.83203125" style="112" customWidth="1"/>
    <col min="4405" max="4405" width="9.83203125" style="112" customWidth="1"/>
    <col min="4406" max="4408" width="6.83203125" style="112" customWidth="1"/>
    <col min="4409" max="4411" width="8.83203125" style="112" customWidth="1"/>
    <col min="4412" max="4413" width="5.1640625" style="112" customWidth="1"/>
    <col min="4414" max="4414" width="2.83203125" style="112" customWidth="1"/>
    <col min="4415" max="4649" width="8.83203125" style="112" customWidth="1"/>
    <col min="4650" max="4650" width="8.33203125" style="112" customWidth="1"/>
    <col min="4651" max="4651" width="14.83203125" style="112" customWidth="1"/>
    <col min="4652" max="4652" width="7.83203125" style="112" customWidth="1"/>
    <col min="4653" max="4653" width="9.83203125" style="112" customWidth="1"/>
    <col min="4654" max="4656" width="6.83203125" style="112" customWidth="1"/>
    <col min="4657" max="4659" width="8.83203125" style="112" customWidth="1"/>
    <col min="4660" max="4660" width="2.83203125" style="112" customWidth="1"/>
    <col min="4661" max="4661" width="9.83203125" style="112" customWidth="1"/>
    <col min="4662" max="4664" width="6.83203125" style="112" customWidth="1"/>
    <col min="4665" max="4667" width="8.83203125" style="112" customWidth="1"/>
    <col min="4668" max="4669" width="5.1640625" style="112" customWidth="1"/>
    <col min="4670" max="4670" width="2.83203125" style="112" customWidth="1"/>
    <col min="4671" max="4905" width="8.83203125" style="112" customWidth="1"/>
    <col min="4906" max="4906" width="8.33203125" style="112" customWidth="1"/>
    <col min="4907" max="4907" width="14.83203125" style="112" customWidth="1"/>
    <col min="4908" max="4908" width="7.83203125" style="112" customWidth="1"/>
    <col min="4909" max="4909" width="9.83203125" style="112" customWidth="1"/>
    <col min="4910" max="4912" width="6.83203125" style="112" customWidth="1"/>
    <col min="4913" max="4915" width="8.83203125" style="112" customWidth="1"/>
    <col min="4916" max="4916" width="2.83203125" style="112" customWidth="1"/>
    <col min="4917" max="4917" width="9.83203125" style="112" customWidth="1"/>
    <col min="4918" max="4920" width="6.83203125" style="112" customWidth="1"/>
    <col min="4921" max="4923" width="8.83203125" style="112" customWidth="1"/>
    <col min="4924" max="4925" width="5.1640625" style="112" customWidth="1"/>
    <col min="4926" max="4926" width="2.83203125" style="112" customWidth="1"/>
    <col min="4927" max="5161" width="8.83203125" style="112" customWidth="1"/>
    <col min="5162" max="5162" width="8.33203125" style="112" customWidth="1"/>
    <col min="5163" max="5163" width="14.83203125" style="112" customWidth="1"/>
    <col min="5164" max="5164" width="7.83203125" style="112" customWidth="1"/>
    <col min="5165" max="5165" width="9.83203125" style="112" customWidth="1"/>
    <col min="5166" max="5168" width="6.83203125" style="112" customWidth="1"/>
    <col min="5169" max="5171" width="8.83203125" style="112" customWidth="1"/>
    <col min="5172" max="5172" width="2.83203125" style="112" customWidth="1"/>
    <col min="5173" max="5173" width="9.83203125" style="112" customWidth="1"/>
    <col min="5174" max="5176" width="6.83203125" style="112" customWidth="1"/>
    <col min="5177" max="5179" width="8.83203125" style="112" customWidth="1"/>
    <col min="5180" max="5181" width="5.1640625" style="112" customWidth="1"/>
    <col min="5182" max="5182" width="2.83203125" style="112" customWidth="1"/>
    <col min="5183" max="5417" width="8.83203125" style="112" customWidth="1"/>
    <col min="5418" max="5418" width="8.33203125" style="112" customWidth="1"/>
    <col min="5419" max="5419" width="14.83203125" style="112" customWidth="1"/>
    <col min="5420" max="5420" width="7.83203125" style="112" customWidth="1"/>
    <col min="5421" max="5421" width="9.83203125" style="112" customWidth="1"/>
    <col min="5422" max="5424" width="6.83203125" style="112" customWidth="1"/>
    <col min="5425" max="5427" width="8.83203125" style="112" customWidth="1"/>
    <col min="5428" max="5428" width="2.83203125" style="112" customWidth="1"/>
    <col min="5429" max="5429" width="9.83203125" style="112" customWidth="1"/>
    <col min="5430" max="5432" width="6.83203125" style="112" customWidth="1"/>
    <col min="5433" max="5435" width="8.83203125" style="112" customWidth="1"/>
    <col min="5436" max="5437" width="5.1640625" style="112" customWidth="1"/>
    <col min="5438" max="5438" width="2.83203125" style="112" customWidth="1"/>
    <col min="5439" max="5673" width="8.83203125" style="112" customWidth="1"/>
    <col min="5674" max="5674" width="8.33203125" style="112" customWidth="1"/>
    <col min="5675" max="5675" width="14.83203125" style="112" customWidth="1"/>
    <col min="5676" max="5676" width="7.83203125" style="112" customWidth="1"/>
    <col min="5677" max="5677" width="9.83203125" style="112" customWidth="1"/>
    <col min="5678" max="5680" width="6.83203125" style="112" customWidth="1"/>
    <col min="5681" max="5683" width="8.83203125" style="112" customWidth="1"/>
    <col min="5684" max="5684" width="2.83203125" style="112" customWidth="1"/>
    <col min="5685" max="5685" width="9.83203125" style="112" customWidth="1"/>
    <col min="5686" max="5688" width="6.83203125" style="112" customWidth="1"/>
    <col min="5689" max="5691" width="8.83203125" style="112" customWidth="1"/>
    <col min="5692" max="5693" width="5.1640625" style="112" customWidth="1"/>
    <col min="5694" max="5694" width="2.83203125" style="112" customWidth="1"/>
    <col min="5695" max="5929" width="8.83203125" style="112" customWidth="1"/>
    <col min="5930" max="5930" width="8.33203125" style="112" customWidth="1"/>
    <col min="5931" max="5931" width="14.83203125" style="112" customWidth="1"/>
    <col min="5932" max="5932" width="7.83203125" style="112" customWidth="1"/>
    <col min="5933" max="5933" width="9.83203125" style="112" customWidth="1"/>
    <col min="5934" max="5936" width="6.83203125" style="112" customWidth="1"/>
    <col min="5937" max="5939" width="8.83203125" style="112" customWidth="1"/>
    <col min="5940" max="5940" width="2.83203125" style="112" customWidth="1"/>
    <col min="5941" max="5941" width="9.83203125" style="112" customWidth="1"/>
    <col min="5942" max="5944" width="6.83203125" style="112" customWidth="1"/>
    <col min="5945" max="5947" width="8.83203125" style="112" customWidth="1"/>
    <col min="5948" max="5949" width="5.1640625" style="112" customWidth="1"/>
    <col min="5950" max="5950" width="2.83203125" style="112" customWidth="1"/>
    <col min="5951" max="6185" width="8.83203125" style="112" customWidth="1"/>
    <col min="6186" max="6186" width="8.33203125" style="112" customWidth="1"/>
    <col min="6187" max="6187" width="14.83203125" style="112" customWidth="1"/>
    <col min="6188" max="6188" width="7.83203125" style="112" customWidth="1"/>
    <col min="6189" max="6189" width="9.83203125" style="112" customWidth="1"/>
    <col min="6190" max="6192" width="6.83203125" style="112" customWidth="1"/>
    <col min="6193" max="6195" width="8.83203125" style="112" customWidth="1"/>
    <col min="6196" max="6196" width="2.83203125" style="112" customWidth="1"/>
    <col min="6197" max="6197" width="9.83203125" style="112" customWidth="1"/>
    <col min="6198" max="6200" width="6.83203125" style="112" customWidth="1"/>
    <col min="6201" max="6203" width="8.83203125" style="112" customWidth="1"/>
    <col min="6204" max="6205" width="5.1640625" style="112" customWidth="1"/>
    <col min="6206" max="6206" width="2.83203125" style="112" customWidth="1"/>
    <col min="6207" max="6441" width="8.83203125" style="112" customWidth="1"/>
    <col min="6442" max="6442" width="8.33203125" style="112" customWidth="1"/>
    <col min="6443" max="6443" width="14.83203125" style="112" customWidth="1"/>
    <col min="6444" max="6444" width="7.83203125" style="112" customWidth="1"/>
    <col min="6445" max="6445" width="9.83203125" style="112" customWidth="1"/>
    <col min="6446" max="6448" width="6.83203125" style="112" customWidth="1"/>
    <col min="6449" max="6451" width="8.83203125" style="112" customWidth="1"/>
    <col min="6452" max="6452" width="2.83203125" style="112" customWidth="1"/>
    <col min="6453" max="6453" width="9.83203125" style="112" customWidth="1"/>
    <col min="6454" max="6456" width="6.83203125" style="112" customWidth="1"/>
    <col min="6457" max="6459" width="8.83203125" style="112" customWidth="1"/>
    <col min="6460" max="6461" width="5.1640625" style="112" customWidth="1"/>
    <col min="6462" max="6462" width="2.83203125" style="112" customWidth="1"/>
    <col min="6463" max="6697" width="8.83203125" style="112" customWidth="1"/>
    <col min="6698" max="6698" width="8.33203125" style="112" customWidth="1"/>
    <col min="6699" max="6699" width="14.83203125" style="112" customWidth="1"/>
    <col min="6700" max="6700" width="7.83203125" style="112" customWidth="1"/>
    <col min="6701" max="6701" width="9.83203125" style="112" customWidth="1"/>
    <col min="6702" max="6704" width="6.83203125" style="112" customWidth="1"/>
    <col min="6705" max="6707" width="8.83203125" style="112" customWidth="1"/>
    <col min="6708" max="6708" width="2.83203125" style="112" customWidth="1"/>
    <col min="6709" max="6709" width="9.83203125" style="112" customWidth="1"/>
    <col min="6710" max="6712" width="6.83203125" style="112" customWidth="1"/>
    <col min="6713" max="6715" width="8.83203125" style="112" customWidth="1"/>
    <col min="6716" max="6717" width="5.1640625" style="112" customWidth="1"/>
    <col min="6718" max="6718" width="2.83203125" style="112" customWidth="1"/>
    <col min="6719" max="6953" width="8.83203125" style="112" customWidth="1"/>
    <col min="6954" max="6954" width="8.33203125" style="112" customWidth="1"/>
    <col min="6955" max="6955" width="14.83203125" style="112" customWidth="1"/>
    <col min="6956" max="6956" width="7.83203125" style="112" customWidth="1"/>
    <col min="6957" max="6957" width="9.83203125" style="112" customWidth="1"/>
    <col min="6958" max="6960" width="6.83203125" style="112" customWidth="1"/>
    <col min="6961" max="6963" width="8.83203125" style="112" customWidth="1"/>
    <col min="6964" max="6964" width="2.83203125" style="112" customWidth="1"/>
    <col min="6965" max="6965" width="9.83203125" style="112" customWidth="1"/>
    <col min="6966" max="6968" width="6.83203125" style="112" customWidth="1"/>
    <col min="6969" max="6971" width="8.83203125" style="112" customWidth="1"/>
    <col min="6972" max="6973" width="5.1640625" style="112" customWidth="1"/>
    <col min="6974" max="6974" width="2.83203125" style="112" customWidth="1"/>
    <col min="6975" max="7209" width="8.83203125" style="112" customWidth="1"/>
    <col min="7210" max="7210" width="8.33203125" style="112" customWidth="1"/>
    <col min="7211" max="7211" width="14.83203125" style="112" customWidth="1"/>
    <col min="7212" max="7212" width="7.83203125" style="112" customWidth="1"/>
    <col min="7213" max="7213" width="9.83203125" style="112" customWidth="1"/>
    <col min="7214" max="7216" width="6.83203125" style="112" customWidth="1"/>
    <col min="7217" max="7219" width="8.83203125" style="112" customWidth="1"/>
    <col min="7220" max="7220" width="2.83203125" style="112" customWidth="1"/>
    <col min="7221" max="7221" width="9.83203125" style="112" customWidth="1"/>
    <col min="7222" max="7224" width="6.83203125" style="112" customWidth="1"/>
    <col min="7225" max="7227" width="8.83203125" style="112" customWidth="1"/>
    <col min="7228" max="7229" width="5.1640625" style="112" customWidth="1"/>
    <col min="7230" max="7230" width="2.83203125" style="112" customWidth="1"/>
    <col min="7231" max="7465" width="8.83203125" style="112" customWidth="1"/>
    <col min="7466" max="7466" width="8.33203125" style="112" customWidth="1"/>
    <col min="7467" max="7467" width="14.83203125" style="112" customWidth="1"/>
    <col min="7468" max="7468" width="7.83203125" style="112" customWidth="1"/>
    <col min="7469" max="7469" width="9.83203125" style="112" customWidth="1"/>
    <col min="7470" max="7472" width="6.83203125" style="112" customWidth="1"/>
    <col min="7473" max="7475" width="8.83203125" style="112" customWidth="1"/>
    <col min="7476" max="7476" width="2.83203125" style="112" customWidth="1"/>
    <col min="7477" max="7477" width="9.83203125" style="112" customWidth="1"/>
    <col min="7478" max="7480" width="6.83203125" style="112" customWidth="1"/>
    <col min="7481" max="7483" width="8.83203125" style="112" customWidth="1"/>
    <col min="7484" max="7485" width="5.1640625" style="112" customWidth="1"/>
    <col min="7486" max="7486" width="2.83203125" style="112" customWidth="1"/>
    <col min="7487" max="7721" width="8.83203125" style="112" customWidth="1"/>
    <col min="7722" max="7722" width="8.33203125" style="112" customWidth="1"/>
    <col min="7723" max="7723" width="14.83203125" style="112" customWidth="1"/>
    <col min="7724" max="7724" width="7.83203125" style="112" customWidth="1"/>
    <col min="7725" max="7725" width="9.83203125" style="112" customWidth="1"/>
    <col min="7726" max="7728" width="6.83203125" style="112" customWidth="1"/>
    <col min="7729" max="7731" width="8.83203125" style="112" customWidth="1"/>
    <col min="7732" max="7732" width="2.83203125" style="112" customWidth="1"/>
    <col min="7733" max="7733" width="9.83203125" style="112" customWidth="1"/>
    <col min="7734" max="7736" width="6.83203125" style="112" customWidth="1"/>
    <col min="7737" max="7739" width="8.83203125" style="112" customWidth="1"/>
    <col min="7740" max="7741" width="5.1640625" style="112" customWidth="1"/>
    <col min="7742" max="7742" width="2.83203125" style="112" customWidth="1"/>
    <col min="7743" max="7977" width="8.83203125" style="112" customWidth="1"/>
    <col min="7978" max="7978" width="8.33203125" style="112" customWidth="1"/>
    <col min="7979" max="7979" width="14.83203125" style="112" customWidth="1"/>
    <col min="7980" max="7980" width="7.83203125" style="112" customWidth="1"/>
    <col min="7981" max="7981" width="9.83203125" style="112" customWidth="1"/>
    <col min="7982" max="7984" width="6.83203125" style="112" customWidth="1"/>
    <col min="7985" max="7987" width="8.83203125" style="112" customWidth="1"/>
    <col min="7988" max="7988" width="2.83203125" style="112" customWidth="1"/>
    <col min="7989" max="7989" width="9.83203125" style="112" customWidth="1"/>
    <col min="7990" max="7992" width="6.83203125" style="112" customWidth="1"/>
    <col min="7993" max="7995" width="8.83203125" style="112" customWidth="1"/>
    <col min="7996" max="7997" width="5.1640625" style="112" customWidth="1"/>
    <col min="7998" max="7998" width="2.83203125" style="112" customWidth="1"/>
    <col min="7999" max="8233" width="8.83203125" style="112" customWidth="1"/>
    <col min="8234" max="8234" width="8.33203125" style="112" customWidth="1"/>
    <col min="8235" max="8235" width="14.83203125" style="112" customWidth="1"/>
    <col min="8236" max="8236" width="7.83203125" style="112" customWidth="1"/>
    <col min="8237" max="8237" width="9.83203125" style="112" customWidth="1"/>
    <col min="8238" max="8240" width="6.83203125" style="112" customWidth="1"/>
    <col min="8241" max="8243" width="8.83203125" style="112" customWidth="1"/>
    <col min="8244" max="8244" width="2.83203125" style="112" customWidth="1"/>
    <col min="8245" max="8245" width="9.83203125" style="112" customWidth="1"/>
    <col min="8246" max="8248" width="6.83203125" style="112" customWidth="1"/>
    <col min="8249" max="8251" width="8.83203125" style="112" customWidth="1"/>
    <col min="8252" max="8253" width="5.1640625" style="112" customWidth="1"/>
    <col min="8254" max="8254" width="2.83203125" style="112" customWidth="1"/>
    <col min="8255" max="8489" width="8.83203125" style="112" customWidth="1"/>
    <col min="8490" max="8490" width="8.33203125" style="112" customWidth="1"/>
    <col min="8491" max="8491" width="14.83203125" style="112" customWidth="1"/>
    <col min="8492" max="8492" width="7.83203125" style="112" customWidth="1"/>
    <col min="8493" max="8493" width="9.83203125" style="112" customWidth="1"/>
    <col min="8494" max="8496" width="6.83203125" style="112" customWidth="1"/>
    <col min="8497" max="8499" width="8.83203125" style="112" customWidth="1"/>
    <col min="8500" max="8500" width="2.83203125" style="112" customWidth="1"/>
    <col min="8501" max="8501" width="9.83203125" style="112" customWidth="1"/>
    <col min="8502" max="8504" width="6.83203125" style="112" customWidth="1"/>
    <col min="8505" max="8507" width="8.83203125" style="112" customWidth="1"/>
    <col min="8508" max="8509" width="5.1640625" style="112" customWidth="1"/>
    <col min="8510" max="8510" width="2.83203125" style="112" customWidth="1"/>
    <col min="8511" max="8745" width="8.83203125" style="112" customWidth="1"/>
    <col min="8746" max="8746" width="8.33203125" style="112" customWidth="1"/>
    <col min="8747" max="8747" width="14.83203125" style="112" customWidth="1"/>
    <col min="8748" max="8748" width="7.83203125" style="112" customWidth="1"/>
    <col min="8749" max="8749" width="9.83203125" style="112" customWidth="1"/>
    <col min="8750" max="8752" width="6.83203125" style="112" customWidth="1"/>
    <col min="8753" max="8755" width="8.83203125" style="112" customWidth="1"/>
    <col min="8756" max="8756" width="2.83203125" style="112" customWidth="1"/>
    <col min="8757" max="8757" width="9.83203125" style="112" customWidth="1"/>
    <col min="8758" max="8760" width="6.83203125" style="112" customWidth="1"/>
    <col min="8761" max="8763" width="8.83203125" style="112" customWidth="1"/>
    <col min="8764" max="8765" width="5.1640625" style="112" customWidth="1"/>
    <col min="8766" max="8766" width="2.83203125" style="112" customWidth="1"/>
    <col min="8767" max="9001" width="8.83203125" style="112" customWidth="1"/>
    <col min="9002" max="9002" width="8.33203125" style="112" customWidth="1"/>
    <col min="9003" max="9003" width="14.83203125" style="112" customWidth="1"/>
    <col min="9004" max="9004" width="7.83203125" style="112" customWidth="1"/>
    <col min="9005" max="9005" width="9.83203125" style="112" customWidth="1"/>
    <col min="9006" max="9008" width="6.83203125" style="112" customWidth="1"/>
    <col min="9009" max="9011" width="8.83203125" style="112" customWidth="1"/>
    <col min="9012" max="9012" width="2.83203125" style="112" customWidth="1"/>
    <col min="9013" max="9013" width="9.83203125" style="112" customWidth="1"/>
    <col min="9014" max="9016" width="6.83203125" style="112" customWidth="1"/>
    <col min="9017" max="9019" width="8.83203125" style="112" customWidth="1"/>
    <col min="9020" max="9021" width="5.1640625" style="112" customWidth="1"/>
    <col min="9022" max="9022" width="2.83203125" style="112" customWidth="1"/>
    <col min="9023" max="9257" width="8.83203125" style="112" customWidth="1"/>
    <col min="9258" max="9258" width="8.33203125" style="112" customWidth="1"/>
    <col min="9259" max="9259" width="14.83203125" style="112" customWidth="1"/>
    <col min="9260" max="9260" width="7.83203125" style="112" customWidth="1"/>
    <col min="9261" max="9261" width="9.83203125" style="112" customWidth="1"/>
    <col min="9262" max="9264" width="6.83203125" style="112" customWidth="1"/>
    <col min="9265" max="9267" width="8.83203125" style="112" customWidth="1"/>
    <col min="9268" max="9268" width="2.83203125" style="112" customWidth="1"/>
    <col min="9269" max="9269" width="9.83203125" style="112" customWidth="1"/>
    <col min="9270" max="9272" width="6.83203125" style="112" customWidth="1"/>
    <col min="9273" max="9275" width="8.83203125" style="112" customWidth="1"/>
    <col min="9276" max="9277" width="5.1640625" style="112" customWidth="1"/>
    <col min="9278" max="9278" width="2.83203125" style="112" customWidth="1"/>
    <col min="9279" max="9513" width="8.83203125" style="112" customWidth="1"/>
    <col min="9514" max="9514" width="8.33203125" style="112" customWidth="1"/>
    <col min="9515" max="9515" width="14.83203125" style="112" customWidth="1"/>
    <col min="9516" max="9516" width="7.83203125" style="112" customWidth="1"/>
    <col min="9517" max="9517" width="9.83203125" style="112" customWidth="1"/>
    <col min="9518" max="9520" width="6.83203125" style="112" customWidth="1"/>
    <col min="9521" max="9523" width="8.83203125" style="112" customWidth="1"/>
    <col min="9524" max="9524" width="2.83203125" style="112" customWidth="1"/>
    <col min="9525" max="9525" width="9.83203125" style="112" customWidth="1"/>
    <col min="9526" max="9528" width="6.83203125" style="112" customWidth="1"/>
    <col min="9529" max="9531" width="8.83203125" style="112" customWidth="1"/>
    <col min="9532" max="9533" width="5.1640625" style="112" customWidth="1"/>
    <col min="9534" max="9534" width="2.83203125" style="112" customWidth="1"/>
    <col min="9535" max="9769" width="8.83203125" style="112" customWidth="1"/>
    <col min="9770" max="9770" width="8.33203125" style="112" customWidth="1"/>
    <col min="9771" max="9771" width="14.83203125" style="112" customWidth="1"/>
    <col min="9772" max="9772" width="7.83203125" style="112" customWidth="1"/>
    <col min="9773" max="9773" width="9.83203125" style="112" customWidth="1"/>
    <col min="9774" max="9776" width="6.83203125" style="112" customWidth="1"/>
    <col min="9777" max="9779" width="8.83203125" style="112" customWidth="1"/>
    <col min="9780" max="9780" width="2.83203125" style="112" customWidth="1"/>
    <col min="9781" max="9781" width="9.83203125" style="112" customWidth="1"/>
    <col min="9782" max="9784" width="6.83203125" style="112" customWidth="1"/>
    <col min="9785" max="9787" width="8.83203125" style="112" customWidth="1"/>
    <col min="9788" max="9789" width="5.1640625" style="112" customWidth="1"/>
    <col min="9790" max="9790" width="2.83203125" style="112" customWidth="1"/>
    <col min="9791" max="10025" width="8.83203125" style="112" customWidth="1"/>
    <col min="10026" max="10026" width="8.33203125" style="112" customWidth="1"/>
    <col min="10027" max="10027" width="14.83203125" style="112" customWidth="1"/>
    <col min="10028" max="10028" width="7.83203125" style="112" customWidth="1"/>
    <col min="10029" max="10029" width="9.83203125" style="112" customWidth="1"/>
    <col min="10030" max="10032" width="6.83203125" style="112" customWidth="1"/>
    <col min="10033" max="10035" width="8.83203125" style="112" customWidth="1"/>
    <col min="10036" max="10036" width="2.83203125" style="112" customWidth="1"/>
    <col min="10037" max="10037" width="9.83203125" style="112" customWidth="1"/>
    <col min="10038" max="10040" width="6.83203125" style="112" customWidth="1"/>
    <col min="10041" max="10043" width="8.83203125" style="112" customWidth="1"/>
    <col min="10044" max="10045" width="5.1640625" style="112" customWidth="1"/>
    <col min="10046" max="10046" width="2.83203125" style="112" customWidth="1"/>
    <col min="10047" max="10281" width="8.83203125" style="112" customWidth="1"/>
    <col min="10282" max="10282" width="8.33203125" style="112" customWidth="1"/>
    <col min="10283" max="10283" width="14.83203125" style="112" customWidth="1"/>
    <col min="10284" max="10284" width="7.83203125" style="112" customWidth="1"/>
    <col min="10285" max="10285" width="9.83203125" style="112" customWidth="1"/>
    <col min="10286" max="10288" width="6.83203125" style="112" customWidth="1"/>
    <col min="10289" max="10291" width="8.83203125" style="112" customWidth="1"/>
    <col min="10292" max="10292" width="2.83203125" style="112" customWidth="1"/>
    <col min="10293" max="10293" width="9.83203125" style="112" customWidth="1"/>
    <col min="10294" max="10296" width="6.83203125" style="112" customWidth="1"/>
    <col min="10297" max="10299" width="8.83203125" style="112" customWidth="1"/>
    <col min="10300" max="10301" width="5.1640625" style="112" customWidth="1"/>
    <col min="10302" max="10302" width="2.83203125" style="112" customWidth="1"/>
    <col min="10303" max="10537" width="8.83203125" style="112" customWidth="1"/>
    <col min="10538" max="10538" width="8.33203125" style="112" customWidth="1"/>
    <col min="10539" max="10539" width="14.83203125" style="112" customWidth="1"/>
    <col min="10540" max="10540" width="7.83203125" style="112" customWidth="1"/>
    <col min="10541" max="10541" width="9.83203125" style="112" customWidth="1"/>
    <col min="10542" max="10544" width="6.83203125" style="112" customWidth="1"/>
    <col min="10545" max="10547" width="8.83203125" style="112" customWidth="1"/>
    <col min="10548" max="10548" width="2.83203125" style="112" customWidth="1"/>
    <col min="10549" max="10549" width="9.83203125" style="112" customWidth="1"/>
    <col min="10550" max="10552" width="6.83203125" style="112" customWidth="1"/>
    <col min="10553" max="10555" width="8.83203125" style="112" customWidth="1"/>
    <col min="10556" max="10557" width="5.1640625" style="112" customWidth="1"/>
    <col min="10558" max="10558" width="2.83203125" style="112" customWidth="1"/>
    <col min="10559" max="10793" width="8.83203125" style="112" customWidth="1"/>
    <col min="10794" max="10794" width="8.33203125" style="112" customWidth="1"/>
    <col min="10795" max="10795" width="14.83203125" style="112" customWidth="1"/>
    <col min="10796" max="10796" width="7.83203125" style="112" customWidth="1"/>
    <col min="10797" max="10797" width="9.83203125" style="112" customWidth="1"/>
    <col min="10798" max="10800" width="6.83203125" style="112" customWidth="1"/>
    <col min="10801" max="10803" width="8.83203125" style="112" customWidth="1"/>
    <col min="10804" max="10804" width="2.83203125" style="112" customWidth="1"/>
    <col min="10805" max="10805" width="9.83203125" style="112" customWidth="1"/>
    <col min="10806" max="10808" width="6.83203125" style="112" customWidth="1"/>
    <col min="10809" max="10811" width="8.83203125" style="112" customWidth="1"/>
    <col min="10812" max="10813" width="5.1640625" style="112" customWidth="1"/>
    <col min="10814" max="10814" width="2.83203125" style="112" customWidth="1"/>
    <col min="10815" max="11049" width="8.83203125" style="112" customWidth="1"/>
    <col min="11050" max="11050" width="8.33203125" style="112" customWidth="1"/>
    <col min="11051" max="11051" width="14.83203125" style="112" customWidth="1"/>
    <col min="11052" max="11052" width="7.83203125" style="112" customWidth="1"/>
    <col min="11053" max="11053" width="9.83203125" style="112" customWidth="1"/>
    <col min="11054" max="11056" width="6.83203125" style="112" customWidth="1"/>
    <col min="11057" max="11059" width="8.83203125" style="112" customWidth="1"/>
    <col min="11060" max="11060" width="2.83203125" style="112" customWidth="1"/>
    <col min="11061" max="11061" width="9.83203125" style="112" customWidth="1"/>
    <col min="11062" max="11064" width="6.83203125" style="112" customWidth="1"/>
    <col min="11065" max="11067" width="8.83203125" style="112" customWidth="1"/>
    <col min="11068" max="11069" width="5.1640625" style="112" customWidth="1"/>
    <col min="11070" max="11070" width="2.83203125" style="112" customWidth="1"/>
    <col min="11071" max="11305" width="8.83203125" style="112" customWidth="1"/>
    <col min="11306" max="11306" width="8.33203125" style="112" customWidth="1"/>
    <col min="11307" max="11307" width="14.83203125" style="112" customWidth="1"/>
    <col min="11308" max="11308" width="7.83203125" style="112" customWidth="1"/>
    <col min="11309" max="11309" width="9.83203125" style="112" customWidth="1"/>
    <col min="11310" max="11312" width="6.83203125" style="112" customWidth="1"/>
    <col min="11313" max="11315" width="8.83203125" style="112" customWidth="1"/>
    <col min="11316" max="11316" width="2.83203125" style="112" customWidth="1"/>
    <col min="11317" max="11317" width="9.83203125" style="112" customWidth="1"/>
    <col min="11318" max="11320" width="6.83203125" style="112" customWidth="1"/>
    <col min="11321" max="11323" width="8.83203125" style="112" customWidth="1"/>
    <col min="11324" max="11325" width="5.1640625" style="112" customWidth="1"/>
    <col min="11326" max="11326" width="2.83203125" style="112" customWidth="1"/>
    <col min="11327" max="11561" width="8.83203125" style="112" customWidth="1"/>
    <col min="11562" max="11562" width="8.33203125" style="112" customWidth="1"/>
    <col min="11563" max="11563" width="14.83203125" style="112" customWidth="1"/>
    <col min="11564" max="11564" width="7.83203125" style="112" customWidth="1"/>
    <col min="11565" max="11565" width="9.83203125" style="112" customWidth="1"/>
    <col min="11566" max="11568" width="6.83203125" style="112" customWidth="1"/>
    <col min="11569" max="11571" width="8.83203125" style="112" customWidth="1"/>
    <col min="11572" max="11572" width="2.83203125" style="112" customWidth="1"/>
    <col min="11573" max="11573" width="9.83203125" style="112" customWidth="1"/>
    <col min="11574" max="11576" width="6.83203125" style="112" customWidth="1"/>
    <col min="11577" max="11579" width="8.83203125" style="112" customWidth="1"/>
    <col min="11580" max="11581" width="5.1640625" style="112" customWidth="1"/>
    <col min="11582" max="11582" width="2.83203125" style="112" customWidth="1"/>
    <col min="11583" max="11817" width="8.83203125" style="112" customWidth="1"/>
    <col min="11818" max="11818" width="8.33203125" style="112" customWidth="1"/>
    <col min="11819" max="11819" width="14.83203125" style="112" customWidth="1"/>
    <col min="11820" max="11820" width="7.83203125" style="112" customWidth="1"/>
    <col min="11821" max="11821" width="9.83203125" style="112" customWidth="1"/>
    <col min="11822" max="11824" width="6.83203125" style="112" customWidth="1"/>
    <col min="11825" max="11827" width="8.83203125" style="112" customWidth="1"/>
    <col min="11828" max="11828" width="2.83203125" style="112" customWidth="1"/>
    <col min="11829" max="11829" width="9.83203125" style="112" customWidth="1"/>
    <col min="11830" max="11832" width="6.83203125" style="112" customWidth="1"/>
    <col min="11833" max="11835" width="8.83203125" style="112" customWidth="1"/>
    <col min="11836" max="11837" width="5.1640625" style="112" customWidth="1"/>
    <col min="11838" max="11838" width="2.83203125" style="112" customWidth="1"/>
    <col min="11839" max="12073" width="8.83203125" style="112" customWidth="1"/>
    <col min="12074" max="12074" width="8.33203125" style="112" customWidth="1"/>
    <col min="12075" max="12075" width="14.83203125" style="112" customWidth="1"/>
    <col min="12076" max="12076" width="7.83203125" style="112" customWidth="1"/>
    <col min="12077" max="12077" width="9.83203125" style="112" customWidth="1"/>
    <col min="12078" max="12080" width="6.83203125" style="112" customWidth="1"/>
    <col min="12081" max="12083" width="8.83203125" style="112" customWidth="1"/>
    <col min="12084" max="12084" width="2.83203125" style="112" customWidth="1"/>
    <col min="12085" max="12085" width="9.83203125" style="112" customWidth="1"/>
    <col min="12086" max="12088" width="6.83203125" style="112" customWidth="1"/>
    <col min="12089" max="12091" width="8.83203125" style="112" customWidth="1"/>
    <col min="12092" max="12093" width="5.1640625" style="112" customWidth="1"/>
    <col min="12094" max="12094" width="2.83203125" style="112" customWidth="1"/>
    <col min="12095" max="12329" width="8.83203125" style="112" customWidth="1"/>
    <col min="12330" max="12330" width="8.33203125" style="112" customWidth="1"/>
    <col min="12331" max="12331" width="14.83203125" style="112" customWidth="1"/>
    <col min="12332" max="12332" width="7.83203125" style="112" customWidth="1"/>
    <col min="12333" max="12333" width="9.83203125" style="112" customWidth="1"/>
    <col min="12334" max="12336" width="6.83203125" style="112" customWidth="1"/>
    <col min="12337" max="12339" width="8.83203125" style="112" customWidth="1"/>
    <col min="12340" max="12340" width="2.83203125" style="112" customWidth="1"/>
    <col min="12341" max="12341" width="9.83203125" style="112" customWidth="1"/>
    <col min="12342" max="12344" width="6.83203125" style="112" customWidth="1"/>
    <col min="12345" max="12347" width="8.83203125" style="112" customWidth="1"/>
    <col min="12348" max="12349" width="5.1640625" style="112" customWidth="1"/>
    <col min="12350" max="12350" width="2.83203125" style="112" customWidth="1"/>
    <col min="12351" max="12585" width="8.83203125" style="112" customWidth="1"/>
    <col min="12586" max="12586" width="8.33203125" style="112" customWidth="1"/>
    <col min="12587" max="12587" width="14.83203125" style="112" customWidth="1"/>
    <col min="12588" max="12588" width="7.83203125" style="112" customWidth="1"/>
    <col min="12589" max="12589" width="9.83203125" style="112" customWidth="1"/>
    <col min="12590" max="12592" width="6.83203125" style="112" customWidth="1"/>
    <col min="12593" max="12595" width="8.83203125" style="112" customWidth="1"/>
    <col min="12596" max="12596" width="2.83203125" style="112" customWidth="1"/>
    <col min="12597" max="12597" width="9.83203125" style="112" customWidth="1"/>
    <col min="12598" max="12600" width="6.83203125" style="112" customWidth="1"/>
    <col min="12601" max="12603" width="8.83203125" style="112" customWidth="1"/>
    <col min="12604" max="12605" width="5.1640625" style="112" customWidth="1"/>
    <col min="12606" max="12606" width="2.83203125" style="112" customWidth="1"/>
    <col min="12607" max="12841" width="8.83203125" style="112" customWidth="1"/>
    <col min="12842" max="12842" width="8.33203125" style="112" customWidth="1"/>
    <col min="12843" max="12843" width="14.83203125" style="112" customWidth="1"/>
    <col min="12844" max="12844" width="7.83203125" style="112" customWidth="1"/>
    <col min="12845" max="12845" width="9.83203125" style="112" customWidth="1"/>
    <col min="12846" max="12848" width="6.83203125" style="112" customWidth="1"/>
    <col min="12849" max="12851" width="8.83203125" style="112" customWidth="1"/>
    <col min="12852" max="12852" width="2.83203125" style="112" customWidth="1"/>
    <col min="12853" max="12853" width="9.83203125" style="112" customWidth="1"/>
    <col min="12854" max="12856" width="6.83203125" style="112" customWidth="1"/>
    <col min="12857" max="12859" width="8.83203125" style="112" customWidth="1"/>
    <col min="12860" max="12861" width="5.1640625" style="112" customWidth="1"/>
    <col min="12862" max="12862" width="2.83203125" style="112" customWidth="1"/>
    <col min="12863" max="13097" width="8.83203125" style="112" customWidth="1"/>
    <col min="13098" max="13098" width="8.33203125" style="112" customWidth="1"/>
    <col min="13099" max="13099" width="14.83203125" style="112" customWidth="1"/>
    <col min="13100" max="13100" width="7.83203125" style="112" customWidth="1"/>
    <col min="13101" max="13101" width="9.83203125" style="112" customWidth="1"/>
    <col min="13102" max="13104" width="6.83203125" style="112" customWidth="1"/>
    <col min="13105" max="13107" width="8.83203125" style="112" customWidth="1"/>
    <col min="13108" max="13108" width="2.83203125" style="112" customWidth="1"/>
    <col min="13109" max="13109" width="9.83203125" style="112" customWidth="1"/>
    <col min="13110" max="13112" width="6.83203125" style="112" customWidth="1"/>
    <col min="13113" max="13115" width="8.83203125" style="112" customWidth="1"/>
    <col min="13116" max="13117" width="5.1640625" style="112" customWidth="1"/>
    <col min="13118" max="13118" width="2.83203125" style="112" customWidth="1"/>
    <col min="13119" max="13353" width="8.83203125" style="112" customWidth="1"/>
    <col min="13354" max="13354" width="8.33203125" style="112" customWidth="1"/>
    <col min="13355" max="13355" width="14.83203125" style="112" customWidth="1"/>
    <col min="13356" max="13356" width="7.83203125" style="112" customWidth="1"/>
    <col min="13357" max="13357" width="9.83203125" style="112" customWidth="1"/>
    <col min="13358" max="13360" width="6.83203125" style="112" customWidth="1"/>
    <col min="13361" max="13363" width="8.83203125" style="112" customWidth="1"/>
    <col min="13364" max="13364" width="2.83203125" style="112" customWidth="1"/>
    <col min="13365" max="13365" width="9.83203125" style="112" customWidth="1"/>
    <col min="13366" max="13368" width="6.83203125" style="112" customWidth="1"/>
    <col min="13369" max="13371" width="8.83203125" style="112" customWidth="1"/>
    <col min="13372" max="13373" width="5.1640625" style="112" customWidth="1"/>
    <col min="13374" max="13374" width="2.83203125" style="112" customWidth="1"/>
    <col min="13375" max="13609" width="8.83203125" style="112" customWidth="1"/>
    <col min="13610" max="13610" width="8.33203125" style="112" customWidth="1"/>
    <col min="13611" max="13611" width="14.83203125" style="112" customWidth="1"/>
    <col min="13612" max="13612" width="7.83203125" style="112" customWidth="1"/>
    <col min="13613" max="13613" width="9.83203125" style="112" customWidth="1"/>
    <col min="13614" max="13616" width="6.83203125" style="112" customWidth="1"/>
    <col min="13617" max="13619" width="8.83203125" style="112" customWidth="1"/>
    <col min="13620" max="13620" width="2.83203125" style="112" customWidth="1"/>
    <col min="13621" max="13621" width="9.83203125" style="112" customWidth="1"/>
    <col min="13622" max="13624" width="6.83203125" style="112" customWidth="1"/>
    <col min="13625" max="13627" width="8.83203125" style="112" customWidth="1"/>
    <col min="13628" max="13629" width="5.1640625" style="112" customWidth="1"/>
    <col min="13630" max="13630" width="2.83203125" style="112" customWidth="1"/>
    <col min="13631" max="13865" width="8.83203125" style="112" customWidth="1"/>
    <col min="13866" max="13866" width="8.33203125" style="112" customWidth="1"/>
    <col min="13867" max="13867" width="14.83203125" style="112" customWidth="1"/>
    <col min="13868" max="13868" width="7.83203125" style="112" customWidth="1"/>
    <col min="13869" max="13869" width="9.83203125" style="112" customWidth="1"/>
    <col min="13870" max="13872" width="6.83203125" style="112" customWidth="1"/>
    <col min="13873" max="13875" width="8.83203125" style="112" customWidth="1"/>
    <col min="13876" max="13876" width="2.83203125" style="112" customWidth="1"/>
    <col min="13877" max="13877" width="9.83203125" style="112" customWidth="1"/>
    <col min="13878" max="13880" width="6.83203125" style="112" customWidth="1"/>
    <col min="13881" max="13883" width="8.83203125" style="112" customWidth="1"/>
    <col min="13884" max="13885" width="5.1640625" style="112" customWidth="1"/>
    <col min="13886" max="13886" width="2.83203125" style="112" customWidth="1"/>
    <col min="13887" max="14121" width="8.83203125" style="112" customWidth="1"/>
    <col min="14122" max="14122" width="8.33203125" style="112" customWidth="1"/>
    <col min="14123" max="14123" width="14.83203125" style="112" customWidth="1"/>
    <col min="14124" max="14124" width="7.83203125" style="112" customWidth="1"/>
    <col min="14125" max="14125" width="9.83203125" style="112" customWidth="1"/>
    <col min="14126" max="14128" width="6.83203125" style="112" customWidth="1"/>
    <col min="14129" max="14131" width="8.83203125" style="112" customWidth="1"/>
    <col min="14132" max="14132" width="2.83203125" style="112" customWidth="1"/>
    <col min="14133" max="14133" width="9.83203125" style="112" customWidth="1"/>
    <col min="14134" max="14136" width="6.83203125" style="112" customWidth="1"/>
    <col min="14137" max="14139" width="8.83203125" style="112" customWidth="1"/>
    <col min="14140" max="14141" width="5.1640625" style="112" customWidth="1"/>
    <col min="14142" max="14142" width="2.83203125" style="112" customWidth="1"/>
    <col min="14143" max="14377" width="8.83203125" style="112" customWidth="1"/>
    <col min="14378" max="14378" width="8.33203125" style="112" customWidth="1"/>
    <col min="14379" max="14379" width="14.83203125" style="112" customWidth="1"/>
    <col min="14380" max="14380" width="7.83203125" style="112" customWidth="1"/>
    <col min="14381" max="14381" width="9.83203125" style="112" customWidth="1"/>
    <col min="14382" max="14384" width="6.83203125" style="112" customWidth="1"/>
    <col min="14385" max="14387" width="8.83203125" style="112" customWidth="1"/>
    <col min="14388" max="14388" width="2.83203125" style="112" customWidth="1"/>
    <col min="14389" max="14389" width="9.83203125" style="112" customWidth="1"/>
    <col min="14390" max="14392" width="6.83203125" style="112" customWidth="1"/>
    <col min="14393" max="14395" width="8.83203125" style="112" customWidth="1"/>
    <col min="14396" max="14397" width="5.1640625" style="112" customWidth="1"/>
    <col min="14398" max="14398" width="2.83203125" style="112" customWidth="1"/>
    <col min="14399" max="14633" width="8.83203125" style="112" customWidth="1"/>
    <col min="14634" max="14634" width="8.33203125" style="112" customWidth="1"/>
    <col min="14635" max="14635" width="14.83203125" style="112" customWidth="1"/>
    <col min="14636" max="14636" width="7.83203125" style="112" customWidth="1"/>
    <col min="14637" max="14637" width="9.83203125" style="112" customWidth="1"/>
    <col min="14638" max="14640" width="6.83203125" style="112" customWidth="1"/>
    <col min="14641" max="14643" width="8.83203125" style="112" customWidth="1"/>
    <col min="14644" max="14644" width="2.83203125" style="112" customWidth="1"/>
    <col min="14645" max="14645" width="9.83203125" style="112" customWidth="1"/>
    <col min="14646" max="14648" width="6.83203125" style="112" customWidth="1"/>
    <col min="14649" max="14651" width="8.83203125" style="112" customWidth="1"/>
    <col min="14652" max="14653" width="5.1640625" style="112" customWidth="1"/>
    <col min="14654" max="14654" width="2.83203125" style="112" customWidth="1"/>
    <col min="14655" max="14889" width="8.83203125" style="112" customWidth="1"/>
    <col min="14890" max="14890" width="8.33203125" style="112" customWidth="1"/>
    <col min="14891" max="14891" width="14.83203125" style="112" customWidth="1"/>
    <col min="14892" max="14892" width="7.83203125" style="112" customWidth="1"/>
    <col min="14893" max="14893" width="9.83203125" style="112" customWidth="1"/>
    <col min="14894" max="14896" width="6.83203125" style="112" customWidth="1"/>
    <col min="14897" max="14899" width="8.83203125" style="112" customWidth="1"/>
    <col min="14900" max="14900" width="2.83203125" style="112" customWidth="1"/>
    <col min="14901" max="14901" width="9.83203125" style="112" customWidth="1"/>
    <col min="14902" max="14904" width="6.83203125" style="112" customWidth="1"/>
    <col min="14905" max="14907" width="8.83203125" style="112" customWidth="1"/>
    <col min="14908" max="14909" width="5.1640625" style="112" customWidth="1"/>
    <col min="14910" max="14910" width="2.83203125" style="112" customWidth="1"/>
    <col min="14911" max="15145" width="8.83203125" style="112" customWidth="1"/>
    <col min="15146" max="15146" width="8.33203125" style="112" customWidth="1"/>
    <col min="15147" max="15147" width="14.83203125" style="112" customWidth="1"/>
    <col min="15148" max="15148" width="7.83203125" style="112" customWidth="1"/>
    <col min="15149" max="15149" width="9.83203125" style="112" customWidth="1"/>
    <col min="15150" max="15152" width="6.83203125" style="112" customWidth="1"/>
    <col min="15153" max="15155" width="8.83203125" style="112" customWidth="1"/>
    <col min="15156" max="15156" width="2.83203125" style="112" customWidth="1"/>
    <col min="15157" max="15157" width="9.83203125" style="112" customWidth="1"/>
    <col min="15158" max="15160" width="6.83203125" style="112" customWidth="1"/>
    <col min="15161" max="15163" width="8.83203125" style="112" customWidth="1"/>
    <col min="15164" max="15165" width="5.1640625" style="112" customWidth="1"/>
    <col min="15166" max="15166" width="2.83203125" style="112" customWidth="1"/>
    <col min="15167" max="15401" width="8.83203125" style="112" customWidth="1"/>
    <col min="15402" max="15402" width="8.33203125" style="112" customWidth="1"/>
    <col min="15403" max="15403" width="14.83203125" style="112" customWidth="1"/>
    <col min="15404" max="15404" width="7.83203125" style="112" customWidth="1"/>
    <col min="15405" max="15405" width="9.83203125" style="112" customWidth="1"/>
    <col min="15406" max="15408" width="6.83203125" style="112" customWidth="1"/>
    <col min="15409" max="15411" width="8.83203125" style="112" customWidth="1"/>
    <col min="15412" max="15412" width="2.83203125" style="112" customWidth="1"/>
    <col min="15413" max="15413" width="9.83203125" style="112" customWidth="1"/>
    <col min="15414" max="15416" width="6.83203125" style="112" customWidth="1"/>
    <col min="15417" max="15419" width="8.83203125" style="112" customWidth="1"/>
    <col min="15420" max="15421" width="5.1640625" style="112" customWidth="1"/>
    <col min="15422" max="15422" width="2.83203125" style="112" customWidth="1"/>
    <col min="15423" max="15657" width="8.83203125" style="112" customWidth="1"/>
    <col min="15658" max="15658" width="8.33203125" style="112" customWidth="1"/>
    <col min="15659" max="15659" width="14.83203125" style="112" customWidth="1"/>
    <col min="15660" max="15660" width="7.83203125" style="112" customWidth="1"/>
    <col min="15661" max="15661" width="9.83203125" style="112" customWidth="1"/>
    <col min="15662" max="15664" width="6.83203125" style="112" customWidth="1"/>
    <col min="15665" max="15667" width="8.83203125" style="112" customWidth="1"/>
    <col min="15668" max="15668" width="2.83203125" style="112" customWidth="1"/>
    <col min="15669" max="15669" width="9.83203125" style="112" customWidth="1"/>
    <col min="15670" max="15672" width="6.83203125" style="112" customWidth="1"/>
    <col min="15673" max="15675" width="8.83203125" style="112" customWidth="1"/>
    <col min="15676" max="15677" width="5.1640625" style="112" customWidth="1"/>
    <col min="15678" max="15678" width="2.83203125" style="112" customWidth="1"/>
    <col min="15679" max="15913" width="8.83203125" style="112" customWidth="1"/>
    <col min="15914" max="15914" width="8.33203125" style="112" customWidth="1"/>
    <col min="15915" max="15915" width="14.83203125" style="112" customWidth="1"/>
    <col min="15916" max="15916" width="7.83203125" style="112" customWidth="1"/>
    <col min="15917" max="15917" width="9.83203125" style="112" customWidth="1"/>
    <col min="15918" max="15920" width="6.83203125" style="112" customWidth="1"/>
    <col min="15921" max="15923" width="8.83203125" style="112" customWidth="1"/>
    <col min="15924" max="15924" width="2.83203125" style="112" customWidth="1"/>
    <col min="15925" max="15925" width="9.83203125" style="112" customWidth="1"/>
    <col min="15926" max="15928" width="6.83203125" style="112" customWidth="1"/>
    <col min="15929" max="15931" width="8.83203125" style="112" customWidth="1"/>
    <col min="15932" max="15933" width="5.1640625" style="112" customWidth="1"/>
    <col min="15934" max="15934" width="2.83203125" style="112" customWidth="1"/>
    <col min="15935" max="16169" width="8.83203125" style="112" customWidth="1"/>
    <col min="16170" max="16170" width="8.33203125" style="112" customWidth="1"/>
    <col min="16171" max="16171" width="14.83203125" style="112" customWidth="1"/>
    <col min="16172" max="16172" width="7.83203125" style="112" customWidth="1"/>
    <col min="16173" max="16173" width="9.83203125" style="112" customWidth="1"/>
    <col min="16174" max="16176" width="6.83203125" style="112" customWidth="1"/>
    <col min="16177" max="16179" width="8.83203125" style="112" customWidth="1"/>
    <col min="16180" max="16180" width="2.83203125" style="112" customWidth="1"/>
    <col min="16181" max="16181" width="9.83203125" style="112" customWidth="1"/>
    <col min="16182" max="16184" width="6.83203125" style="112" customWidth="1"/>
    <col min="16185" max="16187" width="8.83203125" style="112" customWidth="1"/>
    <col min="16188" max="16189" width="5.1640625" style="112" customWidth="1"/>
    <col min="16190" max="16190" width="2.83203125" style="112" customWidth="1"/>
    <col min="16191" max="16384" width="8.83203125" style="112" customWidth="1"/>
  </cols>
  <sheetData>
    <row r="1" spans="1:76" ht="17" customHeight="1" thickBot="1" x14ac:dyDescent="0.4">
      <c r="G1" s="529" t="s">
        <v>6</v>
      </c>
      <c r="H1" s="530"/>
      <c r="I1" s="530"/>
      <c r="J1" s="530"/>
      <c r="K1" s="530"/>
      <c r="L1" s="530"/>
      <c r="M1" s="530"/>
      <c r="N1" s="530"/>
      <c r="O1" s="530"/>
      <c r="P1" s="530"/>
      <c r="Q1" s="530"/>
      <c r="R1" s="530"/>
      <c r="S1" s="530"/>
      <c r="T1" s="530"/>
      <c r="U1" s="530"/>
      <c r="V1" s="530"/>
      <c r="W1" s="530"/>
      <c r="X1" s="531"/>
      <c r="Z1" s="529" t="s">
        <v>7</v>
      </c>
      <c r="AA1" s="530"/>
      <c r="AB1" s="530"/>
      <c r="AC1" s="530"/>
      <c r="AD1" s="530"/>
      <c r="AE1" s="530"/>
      <c r="AF1" s="530"/>
      <c r="AG1" s="530"/>
      <c r="AH1" s="530"/>
      <c r="AI1" s="530"/>
      <c r="AJ1" s="530"/>
      <c r="AK1" s="530"/>
      <c r="AL1" s="530"/>
      <c r="AM1" s="530"/>
      <c r="AN1" s="530"/>
      <c r="AO1" s="530"/>
      <c r="AP1" s="530"/>
      <c r="AQ1" s="531"/>
      <c r="AR1" s="114"/>
      <c r="AS1" s="114"/>
      <c r="AT1" s="137"/>
      <c r="AU1" s="137"/>
      <c r="AV1" s="511" t="s">
        <v>115</v>
      </c>
      <c r="AW1" s="512"/>
      <c r="AX1" s="512"/>
      <c r="AY1" s="512"/>
      <c r="AZ1" s="512"/>
      <c r="BA1" s="512"/>
      <c r="BB1" s="512"/>
      <c r="BC1" s="512"/>
      <c r="BD1" s="512"/>
      <c r="BE1" s="512"/>
      <c r="BF1" s="512"/>
      <c r="BG1" s="512"/>
      <c r="BH1" s="512"/>
      <c r="BI1" s="512"/>
      <c r="BJ1" s="512"/>
      <c r="BK1" s="512"/>
      <c r="BL1" s="512"/>
      <c r="BM1" s="512"/>
      <c r="BN1" s="512"/>
      <c r="BO1" s="512"/>
      <c r="BP1" s="512"/>
      <c r="BQ1" s="512"/>
      <c r="BR1" s="512"/>
      <c r="BS1" s="512"/>
      <c r="BT1" s="512"/>
      <c r="BU1" s="289"/>
      <c r="BW1" s="289"/>
    </row>
    <row r="2" spans="1:76" ht="17" customHeight="1" thickBot="1" x14ac:dyDescent="0.4">
      <c r="G2" s="116" t="s">
        <v>114</v>
      </c>
      <c r="H2" s="554" t="s">
        <v>3</v>
      </c>
      <c r="I2" s="554"/>
      <c r="J2" s="554"/>
      <c r="K2" s="554"/>
      <c r="L2" s="117" t="s">
        <v>112</v>
      </c>
      <c r="M2" s="117" t="s">
        <v>113</v>
      </c>
      <c r="N2" s="117" t="s">
        <v>0</v>
      </c>
      <c r="O2" s="117" t="s">
        <v>143</v>
      </c>
      <c r="P2" s="117" t="s">
        <v>140</v>
      </c>
      <c r="Q2" s="117" t="s">
        <v>141</v>
      </c>
      <c r="R2" s="554" t="s">
        <v>142</v>
      </c>
      <c r="S2" s="554"/>
      <c r="T2" s="554"/>
      <c r="U2" s="554"/>
      <c r="V2" s="117" t="s">
        <v>10</v>
      </c>
      <c r="W2" s="117" t="s">
        <v>11</v>
      </c>
      <c r="X2" s="118" t="s">
        <v>12</v>
      </c>
      <c r="Z2" s="116" t="s">
        <v>114</v>
      </c>
      <c r="AA2" s="554" t="s">
        <v>3</v>
      </c>
      <c r="AB2" s="554"/>
      <c r="AC2" s="554"/>
      <c r="AD2" s="554"/>
      <c r="AE2" s="117" t="s">
        <v>112</v>
      </c>
      <c r="AF2" s="117" t="s">
        <v>113</v>
      </c>
      <c r="AG2" s="117" t="s">
        <v>0</v>
      </c>
      <c r="AH2" s="117" t="s">
        <v>143</v>
      </c>
      <c r="AI2" s="117" t="s">
        <v>140</v>
      </c>
      <c r="AJ2" s="117" t="s">
        <v>141</v>
      </c>
      <c r="AK2" s="554" t="s">
        <v>142</v>
      </c>
      <c r="AL2" s="554"/>
      <c r="AM2" s="554"/>
      <c r="AN2" s="554"/>
      <c r="AO2" s="117" t="s">
        <v>10</v>
      </c>
      <c r="AP2" s="117" t="s">
        <v>11</v>
      </c>
      <c r="AQ2" s="118" t="s">
        <v>12</v>
      </c>
      <c r="AR2" s="114"/>
      <c r="AS2" s="114"/>
      <c r="AT2" s="137"/>
      <c r="AU2" s="137"/>
      <c r="AV2" s="555" t="s">
        <v>3</v>
      </c>
      <c r="AW2" s="556"/>
      <c r="AX2" s="556"/>
      <c r="AY2" s="556"/>
      <c r="AZ2" s="556"/>
      <c r="BA2" s="557"/>
      <c r="BB2" s="119"/>
      <c r="BC2" s="533" t="s">
        <v>1</v>
      </c>
      <c r="BD2" s="533"/>
      <c r="BE2" s="533" t="s">
        <v>111</v>
      </c>
      <c r="BF2" s="533"/>
      <c r="BG2" s="533" t="s">
        <v>0</v>
      </c>
      <c r="BH2" s="534"/>
      <c r="BI2" s="533" t="s">
        <v>143</v>
      </c>
      <c r="BJ2" s="534"/>
      <c r="BK2" s="533" t="s">
        <v>140</v>
      </c>
      <c r="BL2" s="533"/>
      <c r="BM2" s="533" t="s">
        <v>144</v>
      </c>
      <c r="BN2" s="533"/>
      <c r="BO2" s="513" t="s">
        <v>142</v>
      </c>
      <c r="BP2" s="514"/>
      <c r="BQ2" s="514"/>
      <c r="BR2" s="514"/>
      <c r="BS2" s="514"/>
      <c r="BT2" s="514"/>
      <c r="BU2" s="564" t="s">
        <v>0</v>
      </c>
      <c r="BV2" s="565"/>
      <c r="BW2" s="564" t="s">
        <v>143</v>
      </c>
      <c r="BX2" s="565"/>
    </row>
    <row r="3" spans="1:76" ht="17" customHeight="1" thickBot="1" x14ac:dyDescent="0.4">
      <c r="A3" s="120"/>
      <c r="B3" s="121" t="s">
        <v>108</v>
      </c>
      <c r="C3" s="121" t="s">
        <v>109</v>
      </c>
      <c r="D3" s="122" t="s">
        <v>19</v>
      </c>
      <c r="E3" s="121" t="s">
        <v>107</v>
      </c>
      <c r="F3" s="123" t="s">
        <v>8</v>
      </c>
      <c r="G3" s="124" t="s">
        <v>9</v>
      </c>
      <c r="H3" s="122" t="s">
        <v>15</v>
      </c>
      <c r="I3" s="122" t="s">
        <v>16</v>
      </c>
      <c r="J3" s="122" t="s">
        <v>17</v>
      </c>
      <c r="K3" s="122" t="s">
        <v>157</v>
      </c>
      <c r="L3" s="122" t="s">
        <v>15</v>
      </c>
      <c r="M3" s="122" t="s">
        <v>15</v>
      </c>
      <c r="N3" s="122" t="s">
        <v>15</v>
      </c>
      <c r="O3" s="122" t="s">
        <v>15</v>
      </c>
      <c r="P3" s="122" t="s">
        <v>15</v>
      </c>
      <c r="Q3" s="122"/>
      <c r="R3" s="122" t="s">
        <v>15</v>
      </c>
      <c r="S3" s="122" t="s">
        <v>16</v>
      </c>
      <c r="T3" s="122" t="s">
        <v>17</v>
      </c>
      <c r="U3" s="122" t="s">
        <v>157</v>
      </c>
      <c r="V3" s="122"/>
      <c r="W3" s="122"/>
      <c r="X3" s="123"/>
      <c r="Y3" s="122"/>
      <c r="Z3" s="124" t="s">
        <v>9</v>
      </c>
      <c r="AA3" s="122" t="s">
        <v>15</v>
      </c>
      <c r="AB3" s="122" t="s">
        <v>16</v>
      </c>
      <c r="AC3" s="122" t="s">
        <v>17</v>
      </c>
      <c r="AD3" s="122" t="s">
        <v>157</v>
      </c>
      <c r="AE3" s="122" t="s">
        <v>15</v>
      </c>
      <c r="AF3" s="122" t="s">
        <v>15</v>
      </c>
      <c r="AG3" s="122" t="s">
        <v>15</v>
      </c>
      <c r="AH3" s="122" t="s">
        <v>15</v>
      </c>
      <c r="AI3" s="122" t="s">
        <v>15</v>
      </c>
      <c r="AJ3" s="122"/>
      <c r="AK3" s="122" t="s">
        <v>15</v>
      </c>
      <c r="AL3" s="122" t="s">
        <v>16</v>
      </c>
      <c r="AM3" s="122" t="s">
        <v>17</v>
      </c>
      <c r="AN3" s="122" t="s">
        <v>157</v>
      </c>
      <c r="AO3" s="122"/>
      <c r="AP3" s="122"/>
      <c r="AQ3" s="123"/>
      <c r="AR3" s="125" t="s">
        <v>13</v>
      </c>
      <c r="AS3" s="126" t="s">
        <v>14</v>
      </c>
      <c r="AT3" s="137"/>
      <c r="AU3" s="137"/>
      <c r="AV3" s="552" t="s">
        <v>95</v>
      </c>
      <c r="AW3" s="553"/>
      <c r="AX3" s="127" t="s">
        <v>15</v>
      </c>
      <c r="AY3" s="127" t="s">
        <v>16</v>
      </c>
      <c r="AZ3" s="127" t="s">
        <v>17</v>
      </c>
      <c r="BA3" s="127" t="s">
        <v>157</v>
      </c>
      <c r="BB3" s="127" t="s">
        <v>265</v>
      </c>
      <c r="BC3" s="127" t="s">
        <v>95</v>
      </c>
      <c r="BD3" s="127" t="s">
        <v>15</v>
      </c>
      <c r="BE3" s="127" t="s">
        <v>95</v>
      </c>
      <c r="BF3" s="127" t="s">
        <v>15</v>
      </c>
      <c r="BG3" s="127" t="s">
        <v>95</v>
      </c>
      <c r="BH3" s="128" t="s">
        <v>15</v>
      </c>
      <c r="BI3" s="127" t="s">
        <v>95</v>
      </c>
      <c r="BJ3" s="128" t="s">
        <v>15</v>
      </c>
      <c r="BK3" s="127" t="s">
        <v>95</v>
      </c>
      <c r="BL3" s="127" t="s">
        <v>15</v>
      </c>
      <c r="BM3" s="127" t="s">
        <v>95</v>
      </c>
      <c r="BN3" s="127" t="s">
        <v>15</v>
      </c>
      <c r="BO3" s="127" t="s">
        <v>95</v>
      </c>
      <c r="BP3" s="127" t="s">
        <v>15</v>
      </c>
      <c r="BQ3" s="127" t="s">
        <v>16</v>
      </c>
      <c r="BR3" s="127" t="s">
        <v>17</v>
      </c>
      <c r="BS3" s="127" t="s">
        <v>157</v>
      </c>
      <c r="BT3" s="127" t="s">
        <v>265</v>
      </c>
      <c r="BU3" s="290" t="s">
        <v>95</v>
      </c>
      <c r="BV3" s="291" t="s">
        <v>15</v>
      </c>
      <c r="BW3" s="290" t="s">
        <v>95</v>
      </c>
      <c r="BX3" s="291" t="s">
        <v>15</v>
      </c>
    </row>
    <row r="4" spans="1:76" ht="17" customHeight="1" x14ac:dyDescent="0.35">
      <c r="A4" s="532" t="s">
        <v>20</v>
      </c>
      <c r="B4" s="482" t="s">
        <v>18</v>
      </c>
      <c r="C4" s="485" t="s">
        <v>156</v>
      </c>
      <c r="D4" s="489">
        <v>59.94</v>
      </c>
      <c r="E4" s="492">
        <v>10</v>
      </c>
      <c r="F4" s="129">
        <v>23</v>
      </c>
      <c r="G4" s="130">
        <f>'Anchor-RA'!L2</f>
        <v>0</v>
      </c>
      <c r="H4" s="131">
        <f>'Anchor-RA'!M2</f>
        <v>0</v>
      </c>
      <c r="I4" s="131">
        <f>'Anchor-RA'!N2</f>
        <v>0</v>
      </c>
      <c r="J4" s="131">
        <f>'Anchor-RA'!O2</f>
        <v>0</v>
      </c>
      <c r="K4" s="131">
        <f>(Summary!$C$58*H4+Summary!$C$59*I4+Summary!$C$60*J4)/Summary!$C$61</f>
        <v>0</v>
      </c>
      <c r="L4" s="131">
        <f>'Anchor-RA'!P2</f>
        <v>0</v>
      </c>
      <c r="M4" s="131">
        <f>'Anchor-RA'!Q2</f>
        <v>0</v>
      </c>
      <c r="N4" s="131">
        <f>'Anchor-RA'!R2</f>
        <v>0</v>
      </c>
      <c r="O4" s="131">
        <f>'Anchor-RA'!S2</f>
        <v>0</v>
      </c>
      <c r="P4" s="131">
        <f>'Anchor-RA'!T2</f>
        <v>0</v>
      </c>
      <c r="Q4" s="131">
        <f>'Anchor-RA'!U2</f>
        <v>0</v>
      </c>
      <c r="R4" s="131">
        <f>'Anchor-RA'!V2</f>
        <v>0</v>
      </c>
      <c r="S4" s="131">
        <f>'Anchor-RA'!W2</f>
        <v>0</v>
      </c>
      <c r="T4" s="131">
        <f>'Anchor-RA'!X2</f>
        <v>0</v>
      </c>
      <c r="U4" s="131">
        <f>10*LOG10(1/((Summary!$C$75/10^(R4/10)+Summary!$C$76/10^(S4/10)+Summary!$C$77/10^(T4/10))/Summary!$C$78))</f>
        <v>0</v>
      </c>
      <c r="V4" s="131">
        <f>'Anchor-RA'!Y2</f>
        <v>0</v>
      </c>
      <c r="W4" s="131">
        <f>'Anchor-RA'!Z2</f>
        <v>0</v>
      </c>
      <c r="X4" s="132">
        <f t="shared" ref="X4:X67" si="0">V4/3600</f>
        <v>0</v>
      </c>
      <c r="Y4" s="133"/>
      <c r="Z4" s="383">
        <f>'Test-RA'!L2</f>
        <v>0</v>
      </c>
      <c r="AA4" s="380">
        <f>'Test-RA'!M2</f>
        <v>0</v>
      </c>
      <c r="AB4" s="380">
        <f>'Test-RA'!N2</f>
        <v>0</v>
      </c>
      <c r="AC4" s="380">
        <f>'Test-RA'!O2</f>
        <v>0</v>
      </c>
      <c r="AD4" s="380">
        <f>(Summary!$C$58*AA4+Summary!$C$59*AB4+Summary!$C$60*AC4)/Summary!$C$61</f>
        <v>0</v>
      </c>
      <c r="AE4" s="380">
        <f>'Test-RA'!P2</f>
        <v>0</v>
      </c>
      <c r="AF4" s="380">
        <f>'Test-RA'!Q2</f>
        <v>0</v>
      </c>
      <c r="AG4" s="380">
        <f>'Test-RA'!R2</f>
        <v>0</v>
      </c>
      <c r="AH4" s="380">
        <f>'Test-RA'!S2</f>
        <v>0</v>
      </c>
      <c r="AI4" s="380">
        <f>'Test-RA'!T2</f>
        <v>0</v>
      </c>
      <c r="AJ4" s="380">
        <f>'Test-RA'!U2</f>
        <v>0</v>
      </c>
      <c r="AK4" s="380">
        <f>'Test-RA'!V2</f>
        <v>0</v>
      </c>
      <c r="AL4" s="380">
        <f>'Test-RA'!W2</f>
        <v>0</v>
      </c>
      <c r="AM4" s="380">
        <f>'Test-RA'!X2</f>
        <v>0</v>
      </c>
      <c r="AN4" s="380">
        <f>10*LOG10(1/((Summary!$C$75/10^(AK4/10)+Summary!$C$76/10^(AL4/10)+Summary!$C$77/10^(AM4/10))/Summary!$C$78))</f>
        <v>0</v>
      </c>
      <c r="AO4" s="380">
        <f>'Test-RA'!Y2</f>
        <v>0</v>
      </c>
      <c r="AP4" s="131">
        <f>'Test-RA'!Z2</f>
        <v>0</v>
      </c>
      <c r="AQ4" s="132">
        <f t="shared" ref="AQ4:AQ9" si="1">AO4/3600</f>
        <v>0</v>
      </c>
      <c r="AR4" s="134" t="e">
        <f t="shared" ref="AR4:AR67" si="2">AO4/V4</f>
        <v>#DIV/0!</v>
      </c>
      <c r="AS4" s="135" t="e">
        <f t="shared" ref="AS4:AS67" si="3">AP4/W4</f>
        <v>#DIV/0!</v>
      </c>
      <c r="AT4" s="136"/>
      <c r="AU4" s="136"/>
      <c r="AV4" s="571" t="s">
        <v>121</v>
      </c>
      <c r="AW4" s="575" t="e" cm="1">
        <f t="array" ref="AW4">bdRateExtend($G4:$G7,H4:H7,$Z4:$Z7,AA4:AA7)</f>
        <v>#VALUE!</v>
      </c>
      <c r="AX4" s="574" t="e" cm="1">
        <f t="array" ref="AX4">bdRateExtend($G4:$G9,H4:H9,$Z4:$Z9,AA4:AA9)</f>
        <v>#VALUE!</v>
      </c>
      <c r="AY4" s="574" t="e" cm="1">
        <f t="array" ref="AY4">bdRateExtend($G4:$G9,I4:I9,$Z4:$Z9,AB4:AB9)</f>
        <v>#VALUE!</v>
      </c>
      <c r="AZ4" s="574" t="e" cm="1">
        <f t="array" ref="AZ4">bdRateExtend($G4:$G9,J4:J9,$Z4:$Z9,AC4:AC9)</f>
        <v>#VALUE!</v>
      </c>
      <c r="BA4" s="574" t="e" cm="1">
        <f t="array" ref="BA4">bdRateExtend($G4:$G9,K4:K9,$Z4:$Z9,AD4:AD9)</f>
        <v>#VALUE!</v>
      </c>
      <c r="BB4" s="479" t="e">
        <f>(Summary!$C$89*AX4+Summary!$C$90*AY4+Summary!$C$91*AZ4)/Summary!$C$92</f>
        <v>#VALUE!</v>
      </c>
      <c r="BC4" s="574" t="e" cm="1">
        <f t="array" ref="BC4">bdRateExtend($G4:$G7,L4:L7,$Z4:$Z7,AE4:AE7)</f>
        <v>#VALUE!</v>
      </c>
      <c r="BD4" s="574" t="e" cm="1">
        <f t="array" ref="BD4">bdRateExtend($G4:$G9,L4:L9,$Z4:$Z9,AE4:AE9)</f>
        <v>#VALUE!</v>
      </c>
      <c r="BE4" s="574" t="e" cm="1">
        <f t="array" ref="BE4">bdRateExtend($G4:$G7,M4:M7,$Z4:$Z7,AF4:AF7)</f>
        <v>#VALUE!</v>
      </c>
      <c r="BF4" s="574" t="e" cm="1">
        <f t="array" ref="BF4">bdRateExtend($G4:$G9,M4:M9,$Z4:$Z9,AF4:AF9)</f>
        <v>#VALUE!</v>
      </c>
      <c r="BG4" s="474" t="e" cm="1">
        <f t="array" ref="BG4">bdRateExtend($G4:$G7,N4:N7,$Z4:$Z7,AG4:AG7,"None", FALSE,1)</f>
        <v>#VALUE!</v>
      </c>
      <c r="BH4" s="475" t="e" cm="1">
        <f t="array" ref="BH4">bdRateExtend($G4:$G9,N4:N9,$Z4:$Z9,AG4:AG9,"None", FALSE,1)</f>
        <v>#VALUE!</v>
      </c>
      <c r="BI4" s="474" t="e" cm="1">
        <f t="array" ref="BI4">bdRateExtend($G4:$G7,O4:O7,$Z4:$Z7,AH4:AH7,"None", FALSE,1)</f>
        <v>#VALUE!</v>
      </c>
      <c r="BJ4" s="475" t="e" cm="1">
        <f t="array" ref="BJ4">bdRateExtend($G4:$G9,O4:O9,$Z4:$Z9,AH4:AH9,"None", FALSE,1)</f>
        <v>#VALUE!</v>
      </c>
      <c r="BK4" s="574" t="e" cm="1">
        <f t="array" ref="BK4">bdRateExtend($G4:$G7,P4:P7,$Z4:$Z7,AI4:AI7)</f>
        <v>#VALUE!</v>
      </c>
      <c r="BL4" s="574" t="e" cm="1">
        <f t="array" ref="BL4">bdRateExtend($G4:$G9,P4:P9,$Z4:$Z9,AI4:AI9)</f>
        <v>#VALUE!</v>
      </c>
      <c r="BM4" s="574" t="e" cm="1">
        <f t="array" ref="BM4">bdRateExtend($G4:$G7,Q4:Q7,$Z4:$Z7,AJ4:AJ7)</f>
        <v>#VALUE!</v>
      </c>
      <c r="BN4" s="574" t="e" cm="1">
        <f t="array" ref="BN4">bdRateExtend($G4:$G9,Q4:Q9,$Z4:$Z9,AJ4:AJ9)</f>
        <v>#VALUE!</v>
      </c>
      <c r="BO4" s="574" t="e" cm="1">
        <f t="array" ref="BO4">bdRateExtend($G4:$G7,R4:R7,$Z4:$Z7,AK4:AK7)</f>
        <v>#VALUE!</v>
      </c>
      <c r="BP4" s="574" t="e" cm="1">
        <f t="array" ref="BP4">bdRateExtend($G4:$G9,R4:R9,$Z4:$Z9,AK4:AK9)</f>
        <v>#VALUE!</v>
      </c>
      <c r="BQ4" s="574" t="e" cm="1">
        <f t="array" ref="BQ4">bdRateExtend($G4:$G9,S4:S9,$Z4:$Z9,AL4:AL9)</f>
        <v>#VALUE!</v>
      </c>
      <c r="BR4" s="576" t="e" cm="1">
        <f t="array" ref="BR4">bdRateExtend($G4:$G9,T4:T9,$Z4:$Z9,AM4:AM9)</f>
        <v>#VALUE!</v>
      </c>
      <c r="BS4" s="576" t="e" cm="1">
        <f t="array" ref="BS4">bdRateExtend($G4:$G9,U4:U9,$Z4:$Z9,AN4:AN9)</f>
        <v>#VALUE!</v>
      </c>
      <c r="BT4" s="479" t="e">
        <f>(Summary!$C$103*BP4+Summary!$C$104*BQ4+Summary!$C$105*BR4)/Summary!$C$106</f>
        <v>#VALUE!</v>
      </c>
      <c r="BU4" s="462" cm="1">
        <f t="array" ref="BU4">testVMAFRange($G4:$G7,N4:N7,$Z4:$Z7,AG4:AG7)</f>
        <v>0</v>
      </c>
      <c r="BV4" s="464" cm="1">
        <f t="array" ref="BV4">testVMAFRange($G4:$G9,N4:N9,$Z4:$Z9,AG4:AG9)</f>
        <v>0</v>
      </c>
      <c r="BW4" s="462" cm="1">
        <f t="array" ref="BW4">testVMAFRange($G4:$G7,O4:O7,$Z4:$Z7,AH4:AH7)</f>
        <v>0</v>
      </c>
      <c r="BX4" s="464" cm="1">
        <f t="array" ref="BX4">testVMAFRange($G4:$G9,O4:O9,$Z4:$Z9,AH4:AH9)</f>
        <v>0</v>
      </c>
    </row>
    <row r="5" spans="1:76" ht="17" customHeight="1" x14ac:dyDescent="0.35">
      <c r="A5" s="516"/>
      <c r="B5" s="483"/>
      <c r="C5" s="486"/>
      <c r="D5" s="490"/>
      <c r="E5" s="493"/>
      <c r="F5" s="138">
        <v>31</v>
      </c>
      <c r="G5" s="139">
        <f>'Anchor-RA'!L3</f>
        <v>0</v>
      </c>
      <c r="H5" s="140">
        <f>'Anchor-RA'!M3</f>
        <v>0</v>
      </c>
      <c r="I5" s="140">
        <f>'Anchor-RA'!N3</f>
        <v>0</v>
      </c>
      <c r="J5" s="140">
        <f>'Anchor-RA'!O3</f>
        <v>0</v>
      </c>
      <c r="K5" s="140">
        <f>(Summary!$C$58*H5+Summary!$C$59*I5+Summary!$C$60*J5)/Summary!$C$61</f>
        <v>0</v>
      </c>
      <c r="L5" s="140">
        <f>'Anchor-RA'!P3</f>
        <v>0</v>
      </c>
      <c r="M5" s="140">
        <f>'Anchor-RA'!Q3</f>
        <v>0</v>
      </c>
      <c r="N5" s="140">
        <f>'Anchor-RA'!R3</f>
        <v>0</v>
      </c>
      <c r="O5" s="140">
        <f>'Anchor-RA'!S3</f>
        <v>0</v>
      </c>
      <c r="P5" s="140">
        <f>'Anchor-RA'!T3</f>
        <v>0</v>
      </c>
      <c r="Q5" s="140">
        <f>'Anchor-RA'!U3</f>
        <v>0</v>
      </c>
      <c r="R5" s="140">
        <f>'Anchor-RA'!V3</f>
        <v>0</v>
      </c>
      <c r="S5" s="140">
        <f>'Anchor-RA'!W3</f>
        <v>0</v>
      </c>
      <c r="T5" s="140">
        <f>'Anchor-RA'!X3</f>
        <v>0</v>
      </c>
      <c r="U5" s="140">
        <f>10*LOG10(1/((Summary!$C$75/10^(R5/10)+Summary!$C$76/10^(S5/10)+Summary!$C$77/10^(T5/10))/Summary!$C$78))</f>
        <v>0</v>
      </c>
      <c r="V5" s="140">
        <f>'Anchor-RA'!Y3</f>
        <v>0</v>
      </c>
      <c r="W5" s="140">
        <f>'Anchor-RA'!Z3</f>
        <v>0</v>
      </c>
      <c r="X5" s="141">
        <f t="shared" si="0"/>
        <v>0</v>
      </c>
      <c r="Y5" s="133"/>
      <c r="Z5" s="384">
        <f>'Test-RA'!L3</f>
        <v>0</v>
      </c>
      <c r="AA5" s="381">
        <f>'Test-RA'!M3</f>
        <v>0</v>
      </c>
      <c r="AB5" s="381">
        <f>'Test-RA'!N3</f>
        <v>0</v>
      </c>
      <c r="AC5" s="381">
        <f>'Test-RA'!O3</f>
        <v>0</v>
      </c>
      <c r="AD5" s="381">
        <f>(Summary!$C$58*AA5+Summary!$C$59*AB5+Summary!$C$60*AC5)/Summary!$C$61</f>
        <v>0</v>
      </c>
      <c r="AE5" s="381">
        <f>'Test-RA'!P3</f>
        <v>0</v>
      </c>
      <c r="AF5" s="381">
        <f>'Test-RA'!Q3</f>
        <v>0</v>
      </c>
      <c r="AG5" s="381">
        <f>'Test-RA'!R3</f>
        <v>0</v>
      </c>
      <c r="AH5" s="381">
        <f>'Test-RA'!S3</f>
        <v>0</v>
      </c>
      <c r="AI5" s="381">
        <f>'Test-RA'!T3</f>
        <v>0</v>
      </c>
      <c r="AJ5" s="381">
        <f>'Test-RA'!U3</f>
        <v>0</v>
      </c>
      <c r="AK5" s="381">
        <f>'Test-RA'!V3</f>
        <v>0</v>
      </c>
      <c r="AL5" s="381">
        <f>'Test-RA'!W3</f>
        <v>0</v>
      </c>
      <c r="AM5" s="381">
        <f>'Test-RA'!X3</f>
        <v>0</v>
      </c>
      <c r="AN5" s="381">
        <f>10*LOG10(1/((Summary!$C$75/10^(AK5/10)+Summary!$C$76/10^(AL5/10)+Summary!$C$77/10^(AM5/10))/Summary!$C$78))</f>
        <v>0</v>
      </c>
      <c r="AO5" s="381">
        <f>'Test-RA'!Y3</f>
        <v>0</v>
      </c>
      <c r="AP5" s="140">
        <f>'Test-RA'!Z3</f>
        <v>0</v>
      </c>
      <c r="AQ5" s="141">
        <f t="shared" si="1"/>
        <v>0</v>
      </c>
      <c r="AR5" s="142" t="e">
        <f t="shared" si="2"/>
        <v>#DIV/0!</v>
      </c>
      <c r="AS5" s="143" t="e">
        <f t="shared" si="3"/>
        <v>#DIV/0!</v>
      </c>
      <c r="AT5" s="136"/>
      <c r="AU5" s="136"/>
      <c r="AV5" s="571"/>
      <c r="AW5" s="468"/>
      <c r="AX5" s="480"/>
      <c r="AY5" s="480"/>
      <c r="AZ5" s="480"/>
      <c r="BA5" s="480"/>
      <c r="BB5" s="480"/>
      <c r="BC5" s="480"/>
      <c r="BD5" s="480"/>
      <c r="BE5" s="480"/>
      <c r="BF5" s="480"/>
      <c r="BG5" s="469"/>
      <c r="BH5" s="476"/>
      <c r="BI5" s="469"/>
      <c r="BJ5" s="476"/>
      <c r="BK5" s="480"/>
      <c r="BL5" s="480"/>
      <c r="BM5" s="480"/>
      <c r="BN5" s="480"/>
      <c r="BO5" s="480"/>
      <c r="BP5" s="480"/>
      <c r="BQ5" s="480"/>
      <c r="BR5" s="476"/>
      <c r="BS5" s="476"/>
      <c r="BT5" s="480"/>
      <c r="BU5" s="463"/>
      <c r="BV5" s="465"/>
      <c r="BW5" s="463"/>
      <c r="BX5" s="465"/>
    </row>
    <row r="6" spans="1:76" ht="17" customHeight="1" x14ac:dyDescent="0.35">
      <c r="A6" s="516"/>
      <c r="B6" s="483"/>
      <c r="C6" s="486"/>
      <c r="D6" s="490"/>
      <c r="E6" s="493"/>
      <c r="F6" s="138">
        <v>39</v>
      </c>
      <c r="G6" s="139">
        <f>'Anchor-RA'!L4</f>
        <v>0</v>
      </c>
      <c r="H6" s="140">
        <f>'Anchor-RA'!M4</f>
        <v>0</v>
      </c>
      <c r="I6" s="140">
        <f>'Anchor-RA'!N4</f>
        <v>0</v>
      </c>
      <c r="J6" s="140">
        <f>'Anchor-RA'!O4</f>
        <v>0</v>
      </c>
      <c r="K6" s="140">
        <f>(Summary!$C$58*H6+Summary!$C$59*I6+Summary!$C$60*J6)/Summary!$C$61</f>
        <v>0</v>
      </c>
      <c r="L6" s="140">
        <f>'Anchor-RA'!P4</f>
        <v>0</v>
      </c>
      <c r="M6" s="140">
        <f>'Anchor-RA'!Q4</f>
        <v>0</v>
      </c>
      <c r="N6" s="140">
        <f>'Anchor-RA'!R4</f>
        <v>0</v>
      </c>
      <c r="O6" s="140">
        <f>'Anchor-RA'!S4</f>
        <v>0</v>
      </c>
      <c r="P6" s="140">
        <f>'Anchor-RA'!T4</f>
        <v>0</v>
      </c>
      <c r="Q6" s="140">
        <f>'Anchor-RA'!U4</f>
        <v>0</v>
      </c>
      <c r="R6" s="140">
        <f>'Anchor-RA'!V4</f>
        <v>0</v>
      </c>
      <c r="S6" s="140">
        <f>'Anchor-RA'!W4</f>
        <v>0</v>
      </c>
      <c r="T6" s="140">
        <f>'Anchor-RA'!X4</f>
        <v>0</v>
      </c>
      <c r="U6" s="140">
        <f>10*LOG10(1/((Summary!$C$75/10^(R6/10)+Summary!$C$76/10^(S6/10)+Summary!$C$77/10^(T6/10))/Summary!$C$78))</f>
        <v>0</v>
      </c>
      <c r="V6" s="140">
        <f>'Anchor-RA'!Y4</f>
        <v>0</v>
      </c>
      <c r="W6" s="140">
        <f>'Anchor-RA'!Z4</f>
        <v>0</v>
      </c>
      <c r="X6" s="141">
        <f t="shared" si="0"/>
        <v>0</v>
      </c>
      <c r="Y6" s="133"/>
      <c r="Z6" s="384">
        <f>'Test-RA'!L4</f>
        <v>0</v>
      </c>
      <c r="AA6" s="381">
        <f>'Test-RA'!M4</f>
        <v>0</v>
      </c>
      <c r="AB6" s="381">
        <f>'Test-RA'!N4</f>
        <v>0</v>
      </c>
      <c r="AC6" s="381">
        <f>'Test-RA'!O4</f>
        <v>0</v>
      </c>
      <c r="AD6" s="381">
        <f>(Summary!$C$58*AA6+Summary!$C$59*AB6+Summary!$C$60*AC6)/Summary!$C$61</f>
        <v>0</v>
      </c>
      <c r="AE6" s="381">
        <f>'Test-RA'!P4</f>
        <v>0</v>
      </c>
      <c r="AF6" s="381">
        <f>'Test-RA'!Q4</f>
        <v>0</v>
      </c>
      <c r="AG6" s="381">
        <f>'Test-RA'!R4</f>
        <v>0</v>
      </c>
      <c r="AH6" s="381">
        <f>'Test-RA'!S4</f>
        <v>0</v>
      </c>
      <c r="AI6" s="381">
        <f>'Test-RA'!T4</f>
        <v>0</v>
      </c>
      <c r="AJ6" s="381">
        <f>'Test-RA'!U4</f>
        <v>0</v>
      </c>
      <c r="AK6" s="381">
        <f>'Test-RA'!V4</f>
        <v>0</v>
      </c>
      <c r="AL6" s="381">
        <f>'Test-RA'!W4</f>
        <v>0</v>
      </c>
      <c r="AM6" s="381">
        <f>'Test-RA'!X4</f>
        <v>0</v>
      </c>
      <c r="AN6" s="381">
        <f>10*LOG10(1/((Summary!$C$75/10^(AK6/10)+Summary!$C$76/10^(AL6/10)+Summary!$C$77/10^(AM6/10))/Summary!$C$78))</f>
        <v>0</v>
      </c>
      <c r="AO6" s="381">
        <f>'Test-RA'!Y4</f>
        <v>0</v>
      </c>
      <c r="AP6" s="140">
        <f>'Test-RA'!Z4</f>
        <v>0</v>
      </c>
      <c r="AQ6" s="141">
        <f t="shared" si="1"/>
        <v>0</v>
      </c>
      <c r="AR6" s="142" t="e">
        <f t="shared" si="2"/>
        <v>#DIV/0!</v>
      </c>
      <c r="AS6" s="143" t="e">
        <f t="shared" si="3"/>
        <v>#DIV/0!</v>
      </c>
      <c r="AT6" s="136"/>
      <c r="AU6" s="136"/>
      <c r="AV6" s="571" t="s">
        <v>122</v>
      </c>
      <c r="AW6" s="468" t="e" cm="1">
        <f t="array" ref="AW6">bdRateExtend($G5:$G8,H5:H8,$Z5:$Z8,AA5:AA8)</f>
        <v>#VALUE!</v>
      </c>
      <c r="AX6" s="480"/>
      <c r="AY6" s="480"/>
      <c r="AZ6" s="480"/>
      <c r="BA6" s="480"/>
      <c r="BB6" s="480"/>
      <c r="BC6" s="480" t="e" cm="1">
        <f t="array" ref="BC6">bdRateExtend($G5:$G8,L5:L8,$Z5:$Z8,AE5:AE8)</f>
        <v>#VALUE!</v>
      </c>
      <c r="BD6" s="480"/>
      <c r="BE6" s="480" t="e" cm="1">
        <f t="array" ref="BE6">bdRateExtend($G5:$G8,M5:M8,$Z5:$Z8,AF5:AF8)</f>
        <v>#VALUE!</v>
      </c>
      <c r="BF6" s="480"/>
      <c r="BG6" s="469" t="e" cm="1">
        <f t="array" ref="BG6">bdRateExtend($G5:$G8,N5:N8,$Z5:$Z8,AG5:AG8,"None", FALSE,1)</f>
        <v>#VALUE!</v>
      </c>
      <c r="BH6" s="476"/>
      <c r="BI6" s="469" t="e" cm="1">
        <f t="array" ref="BI6">bdRateExtend($G5:$G8,O5:O8,$Z5:$Z8,AH5:AH8,"None", FALSE,1)</f>
        <v>#VALUE!</v>
      </c>
      <c r="BJ6" s="476"/>
      <c r="BK6" s="480" t="e" cm="1">
        <f t="array" ref="BK6">bdRateExtend($G5:$G8,P5:P8,$Z5:$Z8,AI5:AI8)</f>
        <v>#VALUE!</v>
      </c>
      <c r="BL6" s="480"/>
      <c r="BM6" s="480" t="e" cm="1">
        <f t="array" ref="BM6">bdRateExtend($G5:$G8,Q5:Q8,$Z5:$Z8,AJ5:AJ8)</f>
        <v>#VALUE!</v>
      </c>
      <c r="BN6" s="480"/>
      <c r="BO6" s="480" t="e" cm="1">
        <f t="array" ref="BO6">bdRateExtend($G5:$G8,R5:R8,$Z5:$Z8,AK5:AK8)</f>
        <v>#VALUE!</v>
      </c>
      <c r="BP6" s="480"/>
      <c r="BQ6" s="480"/>
      <c r="BR6" s="476"/>
      <c r="BS6" s="476"/>
      <c r="BT6" s="480"/>
      <c r="BU6" s="463" cm="1">
        <f t="array" ref="BU6">testVMAFRange($G5:$G8,N5:N8,$Z5:$Z8,AG5:AG8)</f>
        <v>0</v>
      </c>
      <c r="BV6" s="465"/>
      <c r="BW6" s="463" cm="1">
        <f t="array" ref="BW6">testVMAFRange($G5:$G8,O5:O8,$Z5:$Z8,AH5:AH8)</f>
        <v>0</v>
      </c>
      <c r="BX6" s="465"/>
    </row>
    <row r="7" spans="1:76" ht="17" customHeight="1" x14ac:dyDescent="0.35">
      <c r="A7" s="516"/>
      <c r="B7" s="483"/>
      <c r="C7" s="486"/>
      <c r="D7" s="490"/>
      <c r="E7" s="493"/>
      <c r="F7" s="138">
        <v>47</v>
      </c>
      <c r="G7" s="139">
        <f>'Anchor-RA'!L5</f>
        <v>0</v>
      </c>
      <c r="H7" s="140">
        <f>'Anchor-RA'!M5</f>
        <v>0</v>
      </c>
      <c r="I7" s="140">
        <f>'Anchor-RA'!N5</f>
        <v>0</v>
      </c>
      <c r="J7" s="140">
        <f>'Anchor-RA'!O5</f>
        <v>0</v>
      </c>
      <c r="K7" s="140">
        <f>(Summary!$C$58*H7+Summary!$C$59*I7+Summary!$C$60*J7)/Summary!$C$61</f>
        <v>0</v>
      </c>
      <c r="L7" s="140">
        <f>'Anchor-RA'!P5</f>
        <v>0</v>
      </c>
      <c r="M7" s="140">
        <f>'Anchor-RA'!Q5</f>
        <v>0</v>
      </c>
      <c r="N7" s="140">
        <f>'Anchor-RA'!R5</f>
        <v>0</v>
      </c>
      <c r="O7" s="140">
        <f>'Anchor-RA'!S5</f>
        <v>0</v>
      </c>
      <c r="P7" s="140">
        <f>'Anchor-RA'!T5</f>
        <v>0</v>
      </c>
      <c r="Q7" s="140">
        <f>'Anchor-RA'!U5</f>
        <v>0</v>
      </c>
      <c r="R7" s="140">
        <f>'Anchor-RA'!V5</f>
        <v>0</v>
      </c>
      <c r="S7" s="140">
        <f>'Anchor-RA'!W5</f>
        <v>0</v>
      </c>
      <c r="T7" s="140">
        <f>'Anchor-RA'!X5</f>
        <v>0</v>
      </c>
      <c r="U7" s="140">
        <f>10*LOG10(1/((Summary!$C$75/10^(R7/10)+Summary!$C$76/10^(S7/10)+Summary!$C$77/10^(T7/10))/Summary!$C$78))</f>
        <v>0</v>
      </c>
      <c r="V7" s="140">
        <f>'Anchor-RA'!Y5</f>
        <v>0</v>
      </c>
      <c r="W7" s="140">
        <f>'Anchor-RA'!Z5</f>
        <v>0</v>
      </c>
      <c r="X7" s="141">
        <f t="shared" si="0"/>
        <v>0</v>
      </c>
      <c r="Y7" s="133"/>
      <c r="Z7" s="384">
        <f>'Test-RA'!L5</f>
        <v>0</v>
      </c>
      <c r="AA7" s="381">
        <f>'Test-RA'!M5</f>
        <v>0</v>
      </c>
      <c r="AB7" s="381">
        <f>'Test-RA'!N5</f>
        <v>0</v>
      </c>
      <c r="AC7" s="381">
        <f>'Test-RA'!O5</f>
        <v>0</v>
      </c>
      <c r="AD7" s="381">
        <f>(Summary!$C$58*AA7+Summary!$C$59*AB7+Summary!$C$60*AC7)/Summary!$C$61</f>
        <v>0</v>
      </c>
      <c r="AE7" s="381">
        <f>'Test-RA'!P5</f>
        <v>0</v>
      </c>
      <c r="AF7" s="381">
        <f>'Test-RA'!Q5</f>
        <v>0</v>
      </c>
      <c r="AG7" s="381">
        <f>'Test-RA'!R5</f>
        <v>0</v>
      </c>
      <c r="AH7" s="381">
        <f>'Test-RA'!S5</f>
        <v>0</v>
      </c>
      <c r="AI7" s="381">
        <f>'Test-RA'!T5</f>
        <v>0</v>
      </c>
      <c r="AJ7" s="381">
        <f>'Test-RA'!U5</f>
        <v>0</v>
      </c>
      <c r="AK7" s="381">
        <f>'Test-RA'!V5</f>
        <v>0</v>
      </c>
      <c r="AL7" s="381">
        <f>'Test-RA'!W5</f>
        <v>0</v>
      </c>
      <c r="AM7" s="381">
        <f>'Test-RA'!X5</f>
        <v>0</v>
      </c>
      <c r="AN7" s="381">
        <f>10*LOG10(1/((Summary!$C$75/10^(AK7/10)+Summary!$C$76/10^(AL7/10)+Summary!$C$77/10^(AM7/10))/Summary!$C$78))</f>
        <v>0</v>
      </c>
      <c r="AO7" s="381">
        <f>'Test-RA'!Y5</f>
        <v>0</v>
      </c>
      <c r="AP7" s="140">
        <f>'Test-RA'!Z5</f>
        <v>0</v>
      </c>
      <c r="AQ7" s="141">
        <f t="shared" si="1"/>
        <v>0</v>
      </c>
      <c r="AR7" s="142" t="e">
        <f t="shared" si="2"/>
        <v>#DIV/0!</v>
      </c>
      <c r="AS7" s="143" t="e">
        <f t="shared" si="3"/>
        <v>#DIV/0!</v>
      </c>
      <c r="AT7" s="136"/>
      <c r="AU7" s="136"/>
      <c r="AV7" s="571"/>
      <c r="AW7" s="468"/>
      <c r="AX7" s="480"/>
      <c r="AY7" s="480"/>
      <c r="AZ7" s="480"/>
      <c r="BA7" s="480"/>
      <c r="BB7" s="480"/>
      <c r="BC7" s="480"/>
      <c r="BD7" s="480"/>
      <c r="BE7" s="480"/>
      <c r="BF7" s="480"/>
      <c r="BG7" s="469"/>
      <c r="BH7" s="476"/>
      <c r="BI7" s="469"/>
      <c r="BJ7" s="476"/>
      <c r="BK7" s="480"/>
      <c r="BL7" s="480"/>
      <c r="BM7" s="480"/>
      <c r="BN7" s="480"/>
      <c r="BO7" s="480"/>
      <c r="BP7" s="480"/>
      <c r="BQ7" s="480"/>
      <c r="BR7" s="476"/>
      <c r="BS7" s="476"/>
      <c r="BT7" s="480"/>
      <c r="BU7" s="463"/>
      <c r="BV7" s="465"/>
      <c r="BW7" s="463"/>
      <c r="BX7" s="465"/>
    </row>
    <row r="8" spans="1:76" ht="17" customHeight="1" x14ac:dyDescent="0.35">
      <c r="A8" s="516"/>
      <c r="B8" s="483"/>
      <c r="C8" s="486"/>
      <c r="D8" s="490"/>
      <c r="E8" s="493"/>
      <c r="F8" s="138">
        <v>55</v>
      </c>
      <c r="G8" s="139">
        <f>'Anchor-RA'!L6</f>
        <v>0</v>
      </c>
      <c r="H8" s="140">
        <f>'Anchor-RA'!M6</f>
        <v>0</v>
      </c>
      <c r="I8" s="140">
        <f>'Anchor-RA'!N6</f>
        <v>0</v>
      </c>
      <c r="J8" s="140">
        <f>'Anchor-RA'!O6</f>
        <v>0</v>
      </c>
      <c r="K8" s="140">
        <f>(Summary!$C$58*H8+Summary!$C$59*I8+Summary!$C$60*J8)/Summary!$C$61</f>
        <v>0</v>
      </c>
      <c r="L8" s="140">
        <f>'Anchor-RA'!P6</f>
        <v>0</v>
      </c>
      <c r="M8" s="140">
        <f>'Anchor-RA'!Q6</f>
        <v>0</v>
      </c>
      <c r="N8" s="140">
        <f>'Anchor-RA'!R6</f>
        <v>0</v>
      </c>
      <c r="O8" s="140">
        <f>'Anchor-RA'!S6</f>
        <v>0</v>
      </c>
      <c r="P8" s="140">
        <f>'Anchor-RA'!T6</f>
        <v>0</v>
      </c>
      <c r="Q8" s="140">
        <f>'Anchor-RA'!U6</f>
        <v>0</v>
      </c>
      <c r="R8" s="140">
        <f>'Anchor-RA'!V6</f>
        <v>0</v>
      </c>
      <c r="S8" s="140">
        <f>'Anchor-RA'!W6</f>
        <v>0</v>
      </c>
      <c r="T8" s="140">
        <f>'Anchor-RA'!X6</f>
        <v>0</v>
      </c>
      <c r="U8" s="140">
        <f>10*LOG10(1/((Summary!$C$75/10^(R8/10)+Summary!$C$76/10^(S8/10)+Summary!$C$77/10^(T8/10))/Summary!$C$78))</f>
        <v>0</v>
      </c>
      <c r="V8" s="140">
        <f>'Anchor-RA'!Y6</f>
        <v>0</v>
      </c>
      <c r="W8" s="140">
        <f>'Anchor-RA'!Z6</f>
        <v>0</v>
      </c>
      <c r="X8" s="141">
        <f t="shared" si="0"/>
        <v>0</v>
      </c>
      <c r="Y8" s="133"/>
      <c r="Z8" s="384">
        <f>'Test-RA'!L6</f>
        <v>0</v>
      </c>
      <c r="AA8" s="381">
        <f>'Test-RA'!M6</f>
        <v>0</v>
      </c>
      <c r="AB8" s="381">
        <f>'Test-RA'!N6</f>
        <v>0</v>
      </c>
      <c r="AC8" s="381">
        <f>'Test-RA'!O6</f>
        <v>0</v>
      </c>
      <c r="AD8" s="381">
        <f>(Summary!$C$58*AA8+Summary!$C$59*AB8+Summary!$C$60*AC8)/Summary!$C$61</f>
        <v>0</v>
      </c>
      <c r="AE8" s="381">
        <f>'Test-RA'!P6</f>
        <v>0</v>
      </c>
      <c r="AF8" s="381">
        <f>'Test-RA'!Q6</f>
        <v>0</v>
      </c>
      <c r="AG8" s="381">
        <f>'Test-RA'!R6</f>
        <v>0</v>
      </c>
      <c r="AH8" s="381">
        <f>'Test-RA'!S6</f>
        <v>0</v>
      </c>
      <c r="AI8" s="381">
        <f>'Test-RA'!T6</f>
        <v>0</v>
      </c>
      <c r="AJ8" s="381">
        <f>'Test-RA'!U6</f>
        <v>0</v>
      </c>
      <c r="AK8" s="381">
        <f>'Test-RA'!V6</f>
        <v>0</v>
      </c>
      <c r="AL8" s="381">
        <f>'Test-RA'!W6</f>
        <v>0</v>
      </c>
      <c r="AM8" s="381">
        <f>'Test-RA'!X6</f>
        <v>0</v>
      </c>
      <c r="AN8" s="381">
        <f>10*LOG10(1/((Summary!$C$75/10^(AK8/10)+Summary!$C$76/10^(AL8/10)+Summary!$C$77/10^(AM8/10))/Summary!$C$78))</f>
        <v>0</v>
      </c>
      <c r="AO8" s="381">
        <f>'Test-RA'!Y6</f>
        <v>0</v>
      </c>
      <c r="AP8" s="140">
        <f>'Test-RA'!Z6</f>
        <v>0</v>
      </c>
      <c r="AQ8" s="141">
        <f t="shared" si="1"/>
        <v>0</v>
      </c>
      <c r="AR8" s="142" t="e">
        <f t="shared" si="2"/>
        <v>#DIV/0!</v>
      </c>
      <c r="AS8" s="143" t="e">
        <f t="shared" si="3"/>
        <v>#DIV/0!</v>
      </c>
      <c r="AT8" s="136"/>
      <c r="AU8" s="136"/>
      <c r="AV8" s="571" t="s">
        <v>123</v>
      </c>
      <c r="AW8" s="468" t="e" cm="1">
        <f t="array" ref="AW8">bdRateExtend($G6:$G9,H6:H9,$Z6:$Z9,AA6:AA9)</f>
        <v>#VALUE!</v>
      </c>
      <c r="AX8" s="480"/>
      <c r="AY8" s="480"/>
      <c r="AZ8" s="480"/>
      <c r="BA8" s="480"/>
      <c r="BB8" s="480"/>
      <c r="BC8" s="480" t="e" cm="1">
        <f t="array" ref="BC8">bdRateExtend($G6:$G9,L6:L9,$Z6:$Z9,AE6:AE9)</f>
        <v>#VALUE!</v>
      </c>
      <c r="BD8" s="480"/>
      <c r="BE8" s="480" t="e" cm="1">
        <f t="array" ref="BE8">bdRateExtend($G6:$G9,M6:M9,$Z6:$Z9,AF6:AF9)</f>
        <v>#VALUE!</v>
      </c>
      <c r="BF8" s="480"/>
      <c r="BG8" s="469" t="e" cm="1">
        <f t="array" ref="BG8">bdRateExtend($G6:$G9,N6:N9,$Z6:$Z9,AG6:AG9,"None", FALSE,1)</f>
        <v>#VALUE!</v>
      </c>
      <c r="BH8" s="476"/>
      <c r="BI8" s="469" t="e" cm="1">
        <f t="array" ref="BI8">bdRateExtend($G6:$G9,O6:O9,$Z6:$Z9,AH6:AH9,"None", FALSE,1)</f>
        <v>#VALUE!</v>
      </c>
      <c r="BJ8" s="476"/>
      <c r="BK8" s="480" t="e" cm="1">
        <f t="array" ref="BK8">bdRateExtend($G6:$G9,P6:P9,$Z6:$Z9,AI6:AI9)</f>
        <v>#VALUE!</v>
      </c>
      <c r="BL8" s="480"/>
      <c r="BM8" s="480" t="e" cm="1">
        <f t="array" ref="BM8">bdRateExtend($G6:$G9,Q6:Q9,$Z6:$Z9,AJ6:AJ9)</f>
        <v>#VALUE!</v>
      </c>
      <c r="BN8" s="480"/>
      <c r="BO8" s="480" t="e" cm="1">
        <f t="array" ref="BO8">bdRateExtend($G6:$G9,R6:R9,$Z6:$Z9,AK6:AK9)</f>
        <v>#VALUE!</v>
      </c>
      <c r="BP8" s="480"/>
      <c r="BQ8" s="480"/>
      <c r="BR8" s="476"/>
      <c r="BS8" s="476"/>
      <c r="BT8" s="480"/>
      <c r="BU8" s="463" cm="1">
        <f t="array" ref="BU8">testVMAFRange($G6:$G9,N6:N9,$Z6:$Z9,AG6:AG9)</f>
        <v>0</v>
      </c>
      <c r="BV8" s="465"/>
      <c r="BW8" s="463" cm="1">
        <f t="array" ref="BW8">testVMAFRange($G6:$G9,O6:O9,$Z6:$Z9,AH6:AH9)</f>
        <v>0</v>
      </c>
      <c r="BX8" s="465"/>
    </row>
    <row r="9" spans="1:76" ht="17" customHeight="1" thickBot="1" x14ac:dyDescent="0.4">
      <c r="A9" s="516"/>
      <c r="B9" s="518"/>
      <c r="C9" s="487"/>
      <c r="D9" s="522"/>
      <c r="E9" s="523"/>
      <c r="F9" s="144">
        <v>63</v>
      </c>
      <c r="G9" s="145">
        <f>'Anchor-RA'!L7</f>
        <v>0</v>
      </c>
      <c r="H9" s="146">
        <f>'Anchor-RA'!M7</f>
        <v>0</v>
      </c>
      <c r="I9" s="146">
        <f>'Anchor-RA'!N7</f>
        <v>0</v>
      </c>
      <c r="J9" s="146">
        <f>'Anchor-RA'!O7</f>
        <v>0</v>
      </c>
      <c r="K9" s="140">
        <f>(Summary!$C$58*H9+Summary!$C$59*I9+Summary!$C$60*J9)/Summary!$C$61</f>
        <v>0</v>
      </c>
      <c r="L9" s="146">
        <f>'Anchor-RA'!P7</f>
        <v>0</v>
      </c>
      <c r="M9" s="146">
        <f>'Anchor-RA'!Q7</f>
        <v>0</v>
      </c>
      <c r="N9" s="146">
        <f>'Anchor-RA'!R7</f>
        <v>0</v>
      </c>
      <c r="O9" s="146">
        <f>'Anchor-RA'!S7</f>
        <v>0</v>
      </c>
      <c r="P9" s="146">
        <f>'Anchor-RA'!T7</f>
        <v>0</v>
      </c>
      <c r="Q9" s="146">
        <f>'Anchor-RA'!U7</f>
        <v>0</v>
      </c>
      <c r="R9" s="146">
        <f>'Anchor-RA'!V7</f>
        <v>0</v>
      </c>
      <c r="S9" s="146">
        <f>'Anchor-RA'!W7</f>
        <v>0</v>
      </c>
      <c r="T9" s="146">
        <f>'Anchor-RA'!X7</f>
        <v>0</v>
      </c>
      <c r="U9" s="146">
        <f>10*LOG10(1/((Summary!$C$75/10^(R9/10)+Summary!$C$76/10^(S9/10)+Summary!$C$77/10^(T9/10))/Summary!$C$78))</f>
        <v>0</v>
      </c>
      <c r="V9" s="146">
        <f>'Anchor-RA'!Y7</f>
        <v>0</v>
      </c>
      <c r="W9" s="146">
        <f>'Anchor-RA'!Z7</f>
        <v>0</v>
      </c>
      <c r="X9" s="147">
        <f t="shared" si="0"/>
        <v>0</v>
      </c>
      <c r="Y9" s="133"/>
      <c r="Z9" s="385">
        <f>'Test-RA'!L7</f>
        <v>0</v>
      </c>
      <c r="AA9" s="382">
        <f>'Test-RA'!M7</f>
        <v>0</v>
      </c>
      <c r="AB9" s="382">
        <f>'Test-RA'!N7</f>
        <v>0</v>
      </c>
      <c r="AC9" s="382">
        <f>'Test-RA'!O7</f>
        <v>0</v>
      </c>
      <c r="AD9" s="382">
        <f>(Summary!$C$58*AA9+Summary!$C$59*AB9+Summary!$C$60*AC9)/Summary!$C$61</f>
        <v>0</v>
      </c>
      <c r="AE9" s="382">
        <f>'Test-RA'!P7</f>
        <v>0</v>
      </c>
      <c r="AF9" s="382">
        <f>'Test-RA'!Q7</f>
        <v>0</v>
      </c>
      <c r="AG9" s="382">
        <f>'Test-RA'!R7</f>
        <v>0</v>
      </c>
      <c r="AH9" s="382">
        <f>'Test-RA'!S7</f>
        <v>0</v>
      </c>
      <c r="AI9" s="382">
        <f>'Test-RA'!T7</f>
        <v>0</v>
      </c>
      <c r="AJ9" s="382">
        <f>'Test-RA'!U7</f>
        <v>0</v>
      </c>
      <c r="AK9" s="382">
        <f>'Test-RA'!V7</f>
        <v>0</v>
      </c>
      <c r="AL9" s="382">
        <f>'Test-RA'!W7</f>
        <v>0</v>
      </c>
      <c r="AM9" s="382">
        <f>'Test-RA'!X7</f>
        <v>0</v>
      </c>
      <c r="AN9" s="382">
        <f>10*LOG10(1/((Summary!$C$75/10^(AK9/10)+Summary!$C$76/10^(AL9/10)+Summary!$C$77/10^(AM9/10))/Summary!$C$78))</f>
        <v>0</v>
      </c>
      <c r="AO9" s="382">
        <f>'Test-RA'!Y7</f>
        <v>0</v>
      </c>
      <c r="AP9" s="146">
        <f>'Test-RA'!Z7</f>
        <v>0</v>
      </c>
      <c r="AQ9" s="147">
        <f t="shared" si="1"/>
        <v>0</v>
      </c>
      <c r="AR9" s="148" t="e">
        <f t="shared" si="2"/>
        <v>#DIV/0!</v>
      </c>
      <c r="AS9" s="149" t="e">
        <f t="shared" si="3"/>
        <v>#DIV/0!</v>
      </c>
      <c r="AT9" s="136"/>
      <c r="AU9" s="136"/>
      <c r="AV9" s="572"/>
      <c r="AW9" s="468"/>
      <c r="AX9" s="480"/>
      <c r="AY9" s="480"/>
      <c r="AZ9" s="480"/>
      <c r="BA9" s="480"/>
      <c r="BB9" s="481"/>
      <c r="BC9" s="480"/>
      <c r="BD9" s="480"/>
      <c r="BE9" s="480"/>
      <c r="BF9" s="480"/>
      <c r="BG9" s="472"/>
      <c r="BH9" s="477"/>
      <c r="BI9" s="472"/>
      <c r="BJ9" s="477"/>
      <c r="BK9" s="480"/>
      <c r="BL9" s="480"/>
      <c r="BM9" s="480"/>
      <c r="BN9" s="480"/>
      <c r="BO9" s="480"/>
      <c r="BP9" s="480"/>
      <c r="BQ9" s="480"/>
      <c r="BR9" s="476"/>
      <c r="BS9" s="476"/>
      <c r="BT9" s="481"/>
      <c r="BU9" s="473"/>
      <c r="BV9" s="466"/>
      <c r="BW9" s="473"/>
      <c r="BX9" s="466"/>
    </row>
    <row r="10" spans="1:76" ht="17" customHeight="1" x14ac:dyDescent="0.35">
      <c r="A10" s="516"/>
      <c r="B10" s="482" t="s">
        <v>18</v>
      </c>
      <c r="C10" s="485" t="s">
        <v>27</v>
      </c>
      <c r="D10" s="489">
        <v>59.94</v>
      </c>
      <c r="E10" s="492">
        <v>10</v>
      </c>
      <c r="F10" s="129">
        <v>23</v>
      </c>
      <c r="G10" s="130">
        <f>'Anchor-RA'!L8</f>
        <v>0</v>
      </c>
      <c r="H10" s="131">
        <f>'Anchor-RA'!M8</f>
        <v>0</v>
      </c>
      <c r="I10" s="131">
        <f>'Anchor-RA'!N8</f>
        <v>0</v>
      </c>
      <c r="J10" s="131">
        <f>'Anchor-RA'!O8</f>
        <v>0</v>
      </c>
      <c r="K10" s="395">
        <f>(Summary!$C$58*H10+Summary!$C$59*I10+Summary!$C$60*J10)/Summary!$C$61</f>
        <v>0</v>
      </c>
      <c r="L10" s="131">
        <f>'Anchor-RA'!P8</f>
        <v>0</v>
      </c>
      <c r="M10" s="131">
        <f>'Anchor-RA'!Q8</f>
        <v>0</v>
      </c>
      <c r="N10" s="131">
        <f>'Anchor-RA'!R8</f>
        <v>0</v>
      </c>
      <c r="O10" s="131">
        <f>'Anchor-RA'!S8</f>
        <v>0</v>
      </c>
      <c r="P10" s="131">
        <f>'Anchor-RA'!T8</f>
        <v>0</v>
      </c>
      <c r="Q10" s="131">
        <f>'Anchor-RA'!U8</f>
        <v>0</v>
      </c>
      <c r="R10" s="131">
        <f>'Anchor-RA'!V8</f>
        <v>0</v>
      </c>
      <c r="S10" s="131">
        <f>'Anchor-RA'!W8</f>
        <v>0</v>
      </c>
      <c r="T10" s="131">
        <f>'Anchor-RA'!X8</f>
        <v>0</v>
      </c>
      <c r="U10" s="131">
        <f>10*LOG10(1/((Summary!$C$75/10^(R10/10)+Summary!$C$76/10^(S10/10)+Summary!$C$77/10^(T10/10))/Summary!$C$78))</f>
        <v>0</v>
      </c>
      <c r="V10" s="131">
        <f>'Anchor-RA'!Y8</f>
        <v>0</v>
      </c>
      <c r="W10" s="131">
        <f>'Anchor-RA'!Z8</f>
        <v>0</v>
      </c>
      <c r="X10" s="132">
        <f t="shared" si="0"/>
        <v>0</v>
      </c>
      <c r="Y10" s="133"/>
      <c r="Z10" s="383">
        <f>'Test-RA'!L8</f>
        <v>0</v>
      </c>
      <c r="AA10" s="380">
        <f>'Test-RA'!M8</f>
        <v>0</v>
      </c>
      <c r="AB10" s="380">
        <f>'Test-RA'!N8</f>
        <v>0</v>
      </c>
      <c r="AC10" s="380">
        <f>'Test-RA'!O8</f>
        <v>0</v>
      </c>
      <c r="AD10" s="380">
        <f>(Summary!$C$58*AA10+Summary!$C$59*AB10+Summary!$C$60*AC10)/Summary!$C$61</f>
        <v>0</v>
      </c>
      <c r="AE10" s="380">
        <f>'Test-RA'!P8</f>
        <v>0</v>
      </c>
      <c r="AF10" s="380">
        <f>'Test-RA'!Q8</f>
        <v>0</v>
      </c>
      <c r="AG10" s="380">
        <f>'Test-RA'!R8</f>
        <v>0</v>
      </c>
      <c r="AH10" s="380">
        <f>'Test-RA'!S8</f>
        <v>0</v>
      </c>
      <c r="AI10" s="380">
        <f>'Test-RA'!T8</f>
        <v>0</v>
      </c>
      <c r="AJ10" s="380">
        <f>'Test-RA'!U8</f>
        <v>0</v>
      </c>
      <c r="AK10" s="380">
        <f>'Test-RA'!V8</f>
        <v>0</v>
      </c>
      <c r="AL10" s="380">
        <f>'Test-RA'!W8</f>
        <v>0</v>
      </c>
      <c r="AM10" s="380">
        <f>'Test-RA'!X8</f>
        <v>0</v>
      </c>
      <c r="AN10" s="380">
        <f>10*LOG10(1/((Summary!$C$75/10^(AK10/10)+Summary!$C$76/10^(AL10/10)+Summary!$C$77/10^(AM10/10))/Summary!$C$78))</f>
        <v>0</v>
      </c>
      <c r="AO10" s="380">
        <f>'Test-RA'!Y8</f>
        <v>0</v>
      </c>
      <c r="AP10" s="131">
        <f>'Test-RA'!Z8</f>
        <v>0</v>
      </c>
      <c r="AQ10" s="132">
        <f t="shared" ref="AQ10:AQ73" si="4">AO10/3600</f>
        <v>0</v>
      </c>
      <c r="AR10" s="134" t="e">
        <f t="shared" si="2"/>
        <v>#DIV/0!</v>
      </c>
      <c r="AS10" s="135" t="e">
        <f t="shared" si="3"/>
        <v>#DIV/0!</v>
      </c>
      <c r="AT10" s="136"/>
      <c r="AU10" s="136"/>
      <c r="AV10" s="573" t="s">
        <v>121</v>
      </c>
      <c r="AW10" s="468" t="e" cm="1">
        <f t="array" ref="AW10">bdRateExtend($G10:$G13,H10:H13,$Z10:$Z13,AA10:AA13)</f>
        <v>#VALUE!</v>
      </c>
      <c r="AX10" s="480" t="e" cm="1">
        <f t="array" ref="AX10">bdRateExtend($G10:$G15,H10:H15,$Z10:$Z15,AA10:AA15)</f>
        <v>#VALUE!</v>
      </c>
      <c r="AY10" s="480" t="e" cm="1">
        <f t="array" ref="AY10">bdRateExtend($G10:$G15,I10:I15,$Z10:$Z15,AB10:AB15)</f>
        <v>#VALUE!</v>
      </c>
      <c r="AZ10" s="480" t="e" cm="1">
        <f t="array" ref="AZ10">bdRateExtend($G10:$G15,J10:J15,$Z10:$Z15,AC10:AC15)</f>
        <v>#VALUE!</v>
      </c>
      <c r="BA10" s="480" t="e" cm="1">
        <f t="array" ref="BA10">bdRateExtend($G10:$G15,K10:K15,$Z10:$Z15,AD10:AD15)</f>
        <v>#VALUE!</v>
      </c>
      <c r="BB10" s="479" t="e">
        <f>(Summary!$C$89*AX10+Summary!$C$90*AY10+Summary!$C$91*AZ10)/Summary!$C$92</f>
        <v>#VALUE!</v>
      </c>
      <c r="BC10" s="480" t="e" cm="1">
        <f t="array" ref="BC10">bdRateExtend($G10:$G13,L10:L13,$Z10:$Z13,AE10:AE13)</f>
        <v>#VALUE!</v>
      </c>
      <c r="BD10" s="480" t="e" cm="1">
        <f t="array" ref="BD10">bdRateExtend($G10:$G15,L10:L15,$Z10:$Z15,AE10:AE15)</f>
        <v>#VALUE!</v>
      </c>
      <c r="BE10" s="480" t="e" cm="1">
        <f t="array" ref="BE10">bdRateExtend($G10:$G13,M10:M13,$Z10:$Z13,AF10:AF13)</f>
        <v>#VALUE!</v>
      </c>
      <c r="BF10" s="480" t="e" cm="1">
        <f t="array" ref="BF10">bdRateExtend($G10:$G15,M10:M15,$Z10:$Z15,AF10:AF15)</f>
        <v>#VALUE!</v>
      </c>
      <c r="BG10" s="474" t="e" cm="1">
        <f t="array" ref="BG10">bdRateExtend($G10:$G13,N10:N13,$Z10:$Z13,AG10:AG13,"None", FALSE,1)</f>
        <v>#VALUE!</v>
      </c>
      <c r="BH10" s="475" t="e" cm="1">
        <f t="array" ref="BH10">bdRateExtend($G10:$G15,N10:N15,$Z10:$Z15,AG10:AG15,"None", FALSE,1)</f>
        <v>#VALUE!</v>
      </c>
      <c r="BI10" s="474" t="e" cm="1">
        <f t="array" ref="BI10">bdRateExtend($G10:$G13,O10:O13,$Z10:$Z13,AH10:AH13,"None", FALSE,1)</f>
        <v>#VALUE!</v>
      </c>
      <c r="BJ10" s="475" t="e" cm="1">
        <f t="array" ref="BJ10">bdRateExtend($G10:$G15,O10:O15,$Z10:$Z15,AH10:AH15,"None", FALSE,1)</f>
        <v>#VALUE!</v>
      </c>
      <c r="BK10" s="480" t="e" cm="1">
        <f t="array" ref="BK10">bdRateExtend($G10:$G13,P10:P13,$Z10:$Z13,AI10:AI13)</f>
        <v>#VALUE!</v>
      </c>
      <c r="BL10" s="480" t="e" cm="1">
        <f t="array" ref="BL10">bdRateExtend($G10:$G15,P10:P15,$Z10:$Z15,AI10:AI15)</f>
        <v>#VALUE!</v>
      </c>
      <c r="BM10" s="480" t="e" cm="1">
        <f t="array" ref="BM10">bdRateExtend($G10:$G13,Q10:Q13,$Z10:$Z13,AJ10:AJ13)</f>
        <v>#VALUE!</v>
      </c>
      <c r="BN10" s="480" t="e" cm="1">
        <f t="array" ref="BN10">bdRateExtend($G10:$G15,Q10:Q15,$Z10:$Z15,AJ10:AJ15)</f>
        <v>#VALUE!</v>
      </c>
      <c r="BO10" s="480" t="e" cm="1">
        <f t="array" ref="BO10">bdRateExtend($G10:$G13,R10:R13,$Z10:$Z13,AK10:AK13)</f>
        <v>#VALUE!</v>
      </c>
      <c r="BP10" s="480" t="e" cm="1">
        <f t="array" ref="BP10">bdRateExtend($G10:$G15,R10:R15,$Z10:$Z15,AK10:AK15)</f>
        <v>#VALUE!</v>
      </c>
      <c r="BQ10" s="480" t="e" cm="1">
        <f t="array" ref="BQ10">bdRateExtend($G10:$G15,S10:S15,$Z10:$Z15,AL10:AL15)</f>
        <v>#VALUE!</v>
      </c>
      <c r="BR10" s="476" t="e" cm="1">
        <f t="array" ref="BR10">bdRateExtend($G10:$G15,T10:T15,$Z10:$Z15,AM10:AM15)</f>
        <v>#VALUE!</v>
      </c>
      <c r="BS10" s="476" t="e" cm="1">
        <f t="array" ref="BS10">bdRateExtend($G10:$G15,U10:U15,$Z10:$Z15,AN10:AN15)</f>
        <v>#VALUE!</v>
      </c>
      <c r="BT10" s="479" t="e">
        <f>(Summary!$C$103*BP10+Summary!$C$104*BQ10+Summary!$C$105*BR10)/Summary!$C$106</f>
        <v>#VALUE!</v>
      </c>
      <c r="BU10" s="462" cm="1">
        <f t="array" ref="BU10">testVMAFRange($G10:$G13,N10:N13,$Z10:$Z13,AG10:AG13)</f>
        <v>0</v>
      </c>
      <c r="BV10" s="464" cm="1">
        <f t="array" ref="BV10">testVMAFRange($G10:$G15,N10:N15,$Z10:$Z15,AG10:AG15)</f>
        <v>0</v>
      </c>
      <c r="BW10" s="462" cm="1">
        <f t="array" ref="BW10">testVMAFRange($G10:$G13,O10:O13,$Z10:$Z13,AH10:AH13)</f>
        <v>0</v>
      </c>
      <c r="BX10" s="464" cm="1">
        <f t="array" ref="BX10">testVMAFRange($G10:$G15,O10:O15,$Z10:$Z15,AH10:AH15)</f>
        <v>0</v>
      </c>
    </row>
    <row r="11" spans="1:76" ht="17" customHeight="1" x14ac:dyDescent="0.35">
      <c r="A11" s="516"/>
      <c r="B11" s="483"/>
      <c r="C11" s="486"/>
      <c r="D11" s="490"/>
      <c r="E11" s="493"/>
      <c r="F11" s="138">
        <v>31</v>
      </c>
      <c r="G11" s="139">
        <f>'Anchor-RA'!L9</f>
        <v>0</v>
      </c>
      <c r="H11" s="140">
        <f>'Anchor-RA'!M9</f>
        <v>0</v>
      </c>
      <c r="I11" s="140">
        <f>'Anchor-RA'!N9</f>
        <v>0</v>
      </c>
      <c r="J11" s="140">
        <f>'Anchor-RA'!O9</f>
        <v>0</v>
      </c>
      <c r="K11" s="140">
        <f>(Summary!$C$58*H11+Summary!$C$59*I11+Summary!$C$60*J11)/Summary!$C$61</f>
        <v>0</v>
      </c>
      <c r="L11" s="140">
        <f>'Anchor-RA'!P9</f>
        <v>0</v>
      </c>
      <c r="M11" s="140">
        <f>'Anchor-RA'!Q9</f>
        <v>0</v>
      </c>
      <c r="N11" s="140">
        <f>'Anchor-RA'!R9</f>
        <v>0</v>
      </c>
      <c r="O11" s="140">
        <f>'Anchor-RA'!S9</f>
        <v>0</v>
      </c>
      <c r="P11" s="140">
        <f>'Anchor-RA'!T9</f>
        <v>0</v>
      </c>
      <c r="Q11" s="140">
        <f>'Anchor-RA'!U9</f>
        <v>0</v>
      </c>
      <c r="R11" s="140">
        <f>'Anchor-RA'!V9</f>
        <v>0</v>
      </c>
      <c r="S11" s="140">
        <f>'Anchor-RA'!W9</f>
        <v>0</v>
      </c>
      <c r="T11" s="140">
        <f>'Anchor-RA'!X9</f>
        <v>0</v>
      </c>
      <c r="U11" s="140">
        <f>10*LOG10(1/((Summary!$C$75/10^(R11/10)+Summary!$C$76/10^(S11/10)+Summary!$C$77/10^(T11/10))/Summary!$C$78))</f>
        <v>0</v>
      </c>
      <c r="V11" s="140">
        <f>'Anchor-RA'!Y9</f>
        <v>0</v>
      </c>
      <c r="W11" s="140">
        <f>'Anchor-RA'!Z9</f>
        <v>0</v>
      </c>
      <c r="X11" s="141">
        <f t="shared" si="0"/>
        <v>0</v>
      </c>
      <c r="Y11" s="133"/>
      <c r="Z11" s="384">
        <f>'Test-RA'!L9</f>
        <v>0</v>
      </c>
      <c r="AA11" s="381">
        <f>'Test-RA'!M9</f>
        <v>0</v>
      </c>
      <c r="AB11" s="381">
        <f>'Test-RA'!N9</f>
        <v>0</v>
      </c>
      <c r="AC11" s="381">
        <f>'Test-RA'!O9</f>
        <v>0</v>
      </c>
      <c r="AD11" s="381">
        <f>(Summary!$C$58*AA11+Summary!$C$59*AB11+Summary!$C$60*AC11)/Summary!$C$61</f>
        <v>0</v>
      </c>
      <c r="AE11" s="381">
        <f>'Test-RA'!P9</f>
        <v>0</v>
      </c>
      <c r="AF11" s="381">
        <f>'Test-RA'!Q9</f>
        <v>0</v>
      </c>
      <c r="AG11" s="381">
        <f>'Test-RA'!R9</f>
        <v>0</v>
      </c>
      <c r="AH11" s="381">
        <f>'Test-RA'!S9</f>
        <v>0</v>
      </c>
      <c r="AI11" s="381">
        <f>'Test-RA'!T9</f>
        <v>0</v>
      </c>
      <c r="AJ11" s="381">
        <f>'Test-RA'!U9</f>
        <v>0</v>
      </c>
      <c r="AK11" s="381">
        <f>'Test-RA'!V9</f>
        <v>0</v>
      </c>
      <c r="AL11" s="381">
        <f>'Test-RA'!W9</f>
        <v>0</v>
      </c>
      <c r="AM11" s="381">
        <f>'Test-RA'!X9</f>
        <v>0</v>
      </c>
      <c r="AN11" s="381">
        <f>10*LOG10(1/((Summary!$C$75/10^(AK11/10)+Summary!$C$76/10^(AL11/10)+Summary!$C$77/10^(AM11/10))/Summary!$C$78))</f>
        <v>0</v>
      </c>
      <c r="AO11" s="381">
        <f>'Test-RA'!Y9</f>
        <v>0</v>
      </c>
      <c r="AP11" s="140">
        <f>'Test-RA'!Z9</f>
        <v>0</v>
      </c>
      <c r="AQ11" s="141">
        <f t="shared" si="4"/>
        <v>0</v>
      </c>
      <c r="AR11" s="142" t="e">
        <f t="shared" si="2"/>
        <v>#DIV/0!</v>
      </c>
      <c r="AS11" s="143" t="e">
        <f t="shared" si="3"/>
        <v>#DIV/0!</v>
      </c>
      <c r="AT11" s="136"/>
      <c r="AU11" s="136"/>
      <c r="AV11" s="571"/>
      <c r="AW11" s="468"/>
      <c r="AX11" s="480"/>
      <c r="AY11" s="480"/>
      <c r="AZ11" s="480"/>
      <c r="BA11" s="480"/>
      <c r="BB11" s="480"/>
      <c r="BC11" s="480"/>
      <c r="BD11" s="480"/>
      <c r="BE11" s="480"/>
      <c r="BF11" s="480"/>
      <c r="BG11" s="469"/>
      <c r="BH11" s="476"/>
      <c r="BI11" s="469"/>
      <c r="BJ11" s="476"/>
      <c r="BK11" s="480"/>
      <c r="BL11" s="480"/>
      <c r="BM11" s="480"/>
      <c r="BN11" s="480"/>
      <c r="BO11" s="480"/>
      <c r="BP11" s="480"/>
      <c r="BQ11" s="480"/>
      <c r="BR11" s="476"/>
      <c r="BS11" s="476"/>
      <c r="BT11" s="480"/>
      <c r="BU11" s="463"/>
      <c r="BV11" s="465"/>
      <c r="BW11" s="463"/>
      <c r="BX11" s="465"/>
    </row>
    <row r="12" spans="1:76" ht="17" customHeight="1" x14ac:dyDescent="0.35">
      <c r="A12" s="516"/>
      <c r="B12" s="483"/>
      <c r="C12" s="486"/>
      <c r="D12" s="490"/>
      <c r="E12" s="493"/>
      <c r="F12" s="138">
        <v>39</v>
      </c>
      <c r="G12" s="139">
        <f>'Anchor-RA'!L10</f>
        <v>0</v>
      </c>
      <c r="H12" s="140">
        <f>'Anchor-RA'!M10</f>
        <v>0</v>
      </c>
      <c r="I12" s="140">
        <f>'Anchor-RA'!N10</f>
        <v>0</v>
      </c>
      <c r="J12" s="140">
        <f>'Anchor-RA'!O10</f>
        <v>0</v>
      </c>
      <c r="K12" s="140">
        <f>(Summary!$C$58*H12+Summary!$C$59*I12+Summary!$C$60*J12)/Summary!$C$61</f>
        <v>0</v>
      </c>
      <c r="L12" s="140">
        <f>'Anchor-RA'!P10</f>
        <v>0</v>
      </c>
      <c r="M12" s="140">
        <f>'Anchor-RA'!Q10</f>
        <v>0</v>
      </c>
      <c r="N12" s="140">
        <f>'Anchor-RA'!R10</f>
        <v>0</v>
      </c>
      <c r="O12" s="140">
        <f>'Anchor-RA'!S10</f>
        <v>0</v>
      </c>
      <c r="P12" s="140">
        <f>'Anchor-RA'!T10</f>
        <v>0</v>
      </c>
      <c r="Q12" s="140">
        <f>'Anchor-RA'!U10</f>
        <v>0</v>
      </c>
      <c r="R12" s="140">
        <f>'Anchor-RA'!V10</f>
        <v>0</v>
      </c>
      <c r="S12" s="140">
        <f>'Anchor-RA'!W10</f>
        <v>0</v>
      </c>
      <c r="T12" s="140">
        <f>'Anchor-RA'!X10</f>
        <v>0</v>
      </c>
      <c r="U12" s="140">
        <f>10*LOG10(1/((Summary!$C$75/10^(R12/10)+Summary!$C$76/10^(S12/10)+Summary!$C$77/10^(T12/10))/Summary!$C$78))</f>
        <v>0</v>
      </c>
      <c r="V12" s="140">
        <f>'Anchor-RA'!Y10</f>
        <v>0</v>
      </c>
      <c r="W12" s="140">
        <f>'Anchor-RA'!Z10</f>
        <v>0</v>
      </c>
      <c r="X12" s="141">
        <f t="shared" si="0"/>
        <v>0</v>
      </c>
      <c r="Y12" s="133"/>
      <c r="Z12" s="384">
        <f>'Test-RA'!L10</f>
        <v>0</v>
      </c>
      <c r="AA12" s="381">
        <f>'Test-RA'!M10</f>
        <v>0</v>
      </c>
      <c r="AB12" s="381">
        <f>'Test-RA'!N10</f>
        <v>0</v>
      </c>
      <c r="AC12" s="381">
        <f>'Test-RA'!O10</f>
        <v>0</v>
      </c>
      <c r="AD12" s="381">
        <f>(Summary!$C$58*AA12+Summary!$C$59*AB12+Summary!$C$60*AC12)/Summary!$C$61</f>
        <v>0</v>
      </c>
      <c r="AE12" s="381">
        <f>'Test-RA'!P10</f>
        <v>0</v>
      </c>
      <c r="AF12" s="381">
        <f>'Test-RA'!Q10</f>
        <v>0</v>
      </c>
      <c r="AG12" s="381">
        <f>'Test-RA'!R10</f>
        <v>0</v>
      </c>
      <c r="AH12" s="381">
        <f>'Test-RA'!S10</f>
        <v>0</v>
      </c>
      <c r="AI12" s="381">
        <f>'Test-RA'!T10</f>
        <v>0</v>
      </c>
      <c r="AJ12" s="381">
        <f>'Test-RA'!U10</f>
        <v>0</v>
      </c>
      <c r="AK12" s="381">
        <f>'Test-RA'!V10</f>
        <v>0</v>
      </c>
      <c r="AL12" s="381">
        <f>'Test-RA'!W10</f>
        <v>0</v>
      </c>
      <c r="AM12" s="381">
        <f>'Test-RA'!X10</f>
        <v>0</v>
      </c>
      <c r="AN12" s="381">
        <f>10*LOG10(1/((Summary!$C$75/10^(AK12/10)+Summary!$C$76/10^(AL12/10)+Summary!$C$77/10^(AM12/10))/Summary!$C$78))</f>
        <v>0</v>
      </c>
      <c r="AO12" s="381">
        <f>'Test-RA'!Y10</f>
        <v>0</v>
      </c>
      <c r="AP12" s="140">
        <f>'Test-RA'!Z10</f>
        <v>0</v>
      </c>
      <c r="AQ12" s="141">
        <f t="shared" si="4"/>
        <v>0</v>
      </c>
      <c r="AR12" s="142" t="e">
        <f t="shared" si="2"/>
        <v>#DIV/0!</v>
      </c>
      <c r="AS12" s="143" t="e">
        <f t="shared" si="3"/>
        <v>#DIV/0!</v>
      </c>
      <c r="AT12" s="136"/>
      <c r="AU12" s="136"/>
      <c r="AV12" s="571" t="s">
        <v>122</v>
      </c>
      <c r="AW12" s="468" t="e" cm="1">
        <f t="array" ref="AW12">bdRateExtend($G11:$G14,H11:H14,$Z11:$Z14,AA11:AA14)</f>
        <v>#VALUE!</v>
      </c>
      <c r="AX12" s="480"/>
      <c r="AY12" s="480"/>
      <c r="AZ12" s="480"/>
      <c r="BA12" s="480"/>
      <c r="BB12" s="480"/>
      <c r="BC12" s="480" t="e" cm="1">
        <f t="array" ref="BC12">bdRateExtend($G11:$G14,L11:L14,$Z11:$Z14,AE11:AE14)</f>
        <v>#VALUE!</v>
      </c>
      <c r="BD12" s="480"/>
      <c r="BE12" s="480" t="e" cm="1">
        <f t="array" ref="BE12">bdRateExtend($G11:$G14,M11:M14,$Z11:$Z14,AF11:AF14)</f>
        <v>#VALUE!</v>
      </c>
      <c r="BF12" s="480"/>
      <c r="BG12" s="469" t="e" cm="1">
        <f t="array" ref="BG12">bdRateExtend($G11:$G14,N11:N14,$Z11:$Z14,AG11:AG14,"None", FALSE,1)</f>
        <v>#VALUE!</v>
      </c>
      <c r="BH12" s="476"/>
      <c r="BI12" s="469" t="e" cm="1">
        <f t="array" ref="BI12">bdRateExtend($G11:$G14,O11:O14,$Z11:$Z14,AH11:AH14,"None", FALSE,1)</f>
        <v>#VALUE!</v>
      </c>
      <c r="BJ12" s="476"/>
      <c r="BK12" s="480" t="e" cm="1">
        <f t="array" ref="BK12">bdRateExtend($G11:$G14,P11:P14,$Z11:$Z14,AI11:AI14)</f>
        <v>#VALUE!</v>
      </c>
      <c r="BL12" s="480"/>
      <c r="BM12" s="480" t="e" cm="1">
        <f t="array" ref="BM12">bdRateExtend($G11:$G14,Q11:Q14,$Z11:$Z14,AJ11:AJ14)</f>
        <v>#VALUE!</v>
      </c>
      <c r="BN12" s="480"/>
      <c r="BO12" s="480" t="e" cm="1">
        <f t="array" ref="BO12">bdRateExtend($G11:$G14,R11:R14,$Z11:$Z14,AK11:AK14)</f>
        <v>#VALUE!</v>
      </c>
      <c r="BP12" s="480"/>
      <c r="BQ12" s="480"/>
      <c r="BR12" s="476"/>
      <c r="BS12" s="476"/>
      <c r="BT12" s="480"/>
      <c r="BU12" s="463" cm="1">
        <f t="array" ref="BU12">testVMAFRange($G11:$G14,N11:N14,$Z11:$Z14,AG11:AG14)</f>
        <v>0</v>
      </c>
      <c r="BV12" s="465"/>
      <c r="BW12" s="463" cm="1">
        <f t="array" ref="BW12">testVMAFRange($G11:$G14,O11:O14,$Z11:$Z14,AH11:AH14)</f>
        <v>0</v>
      </c>
      <c r="BX12" s="465"/>
    </row>
    <row r="13" spans="1:76" ht="17" customHeight="1" x14ac:dyDescent="0.35">
      <c r="A13" s="516"/>
      <c r="B13" s="483"/>
      <c r="C13" s="486"/>
      <c r="D13" s="490"/>
      <c r="E13" s="493"/>
      <c r="F13" s="138">
        <v>47</v>
      </c>
      <c r="G13" s="139">
        <f>'Anchor-RA'!L11</f>
        <v>0</v>
      </c>
      <c r="H13" s="140">
        <f>'Anchor-RA'!M11</f>
        <v>0</v>
      </c>
      <c r="I13" s="140">
        <f>'Anchor-RA'!N11</f>
        <v>0</v>
      </c>
      <c r="J13" s="140">
        <f>'Anchor-RA'!O11</f>
        <v>0</v>
      </c>
      <c r="K13" s="140">
        <f>(Summary!$C$58*H13+Summary!$C$59*I13+Summary!$C$60*J13)/Summary!$C$61</f>
        <v>0</v>
      </c>
      <c r="L13" s="140">
        <f>'Anchor-RA'!P11</f>
        <v>0</v>
      </c>
      <c r="M13" s="140">
        <f>'Anchor-RA'!Q11</f>
        <v>0</v>
      </c>
      <c r="N13" s="140">
        <f>'Anchor-RA'!R11</f>
        <v>0</v>
      </c>
      <c r="O13" s="140">
        <f>'Anchor-RA'!S11</f>
        <v>0</v>
      </c>
      <c r="P13" s="140">
        <f>'Anchor-RA'!T11</f>
        <v>0</v>
      </c>
      <c r="Q13" s="140">
        <f>'Anchor-RA'!U11</f>
        <v>0</v>
      </c>
      <c r="R13" s="140">
        <f>'Anchor-RA'!V11</f>
        <v>0</v>
      </c>
      <c r="S13" s="140">
        <f>'Anchor-RA'!W11</f>
        <v>0</v>
      </c>
      <c r="T13" s="140">
        <f>'Anchor-RA'!X11</f>
        <v>0</v>
      </c>
      <c r="U13" s="140">
        <f>10*LOG10(1/((Summary!$C$75/10^(R13/10)+Summary!$C$76/10^(S13/10)+Summary!$C$77/10^(T13/10))/Summary!$C$78))</f>
        <v>0</v>
      </c>
      <c r="V13" s="140">
        <f>'Anchor-RA'!Y11</f>
        <v>0</v>
      </c>
      <c r="W13" s="140">
        <f>'Anchor-RA'!Z11</f>
        <v>0</v>
      </c>
      <c r="X13" s="141">
        <f t="shared" si="0"/>
        <v>0</v>
      </c>
      <c r="Y13" s="133"/>
      <c r="Z13" s="384">
        <f>'Test-RA'!L11</f>
        <v>0</v>
      </c>
      <c r="AA13" s="381">
        <f>'Test-RA'!M11</f>
        <v>0</v>
      </c>
      <c r="AB13" s="381">
        <f>'Test-RA'!N11</f>
        <v>0</v>
      </c>
      <c r="AC13" s="381">
        <f>'Test-RA'!O11</f>
        <v>0</v>
      </c>
      <c r="AD13" s="381">
        <f>(Summary!$C$58*AA13+Summary!$C$59*AB13+Summary!$C$60*AC13)/Summary!$C$61</f>
        <v>0</v>
      </c>
      <c r="AE13" s="381">
        <f>'Test-RA'!P11</f>
        <v>0</v>
      </c>
      <c r="AF13" s="381">
        <f>'Test-RA'!Q11</f>
        <v>0</v>
      </c>
      <c r="AG13" s="381">
        <f>'Test-RA'!R11</f>
        <v>0</v>
      </c>
      <c r="AH13" s="381">
        <f>'Test-RA'!S11</f>
        <v>0</v>
      </c>
      <c r="AI13" s="381">
        <f>'Test-RA'!T11</f>
        <v>0</v>
      </c>
      <c r="AJ13" s="381">
        <f>'Test-RA'!U11</f>
        <v>0</v>
      </c>
      <c r="AK13" s="381">
        <f>'Test-RA'!V11</f>
        <v>0</v>
      </c>
      <c r="AL13" s="381">
        <f>'Test-RA'!W11</f>
        <v>0</v>
      </c>
      <c r="AM13" s="381">
        <f>'Test-RA'!X11</f>
        <v>0</v>
      </c>
      <c r="AN13" s="381">
        <f>10*LOG10(1/((Summary!$C$75/10^(AK13/10)+Summary!$C$76/10^(AL13/10)+Summary!$C$77/10^(AM13/10))/Summary!$C$78))</f>
        <v>0</v>
      </c>
      <c r="AO13" s="381">
        <f>'Test-RA'!Y11</f>
        <v>0</v>
      </c>
      <c r="AP13" s="140">
        <f>'Test-RA'!Z11</f>
        <v>0</v>
      </c>
      <c r="AQ13" s="141">
        <f t="shared" si="4"/>
        <v>0</v>
      </c>
      <c r="AR13" s="142" t="e">
        <f t="shared" si="2"/>
        <v>#DIV/0!</v>
      </c>
      <c r="AS13" s="143" t="e">
        <f t="shared" si="3"/>
        <v>#DIV/0!</v>
      </c>
      <c r="AT13" s="136"/>
      <c r="AU13" s="136"/>
      <c r="AV13" s="571"/>
      <c r="AW13" s="468"/>
      <c r="AX13" s="480"/>
      <c r="AY13" s="480"/>
      <c r="AZ13" s="480"/>
      <c r="BA13" s="480"/>
      <c r="BB13" s="480"/>
      <c r="BC13" s="480"/>
      <c r="BD13" s="480"/>
      <c r="BE13" s="480"/>
      <c r="BF13" s="480"/>
      <c r="BG13" s="469"/>
      <c r="BH13" s="476"/>
      <c r="BI13" s="469"/>
      <c r="BJ13" s="476"/>
      <c r="BK13" s="480"/>
      <c r="BL13" s="480"/>
      <c r="BM13" s="480"/>
      <c r="BN13" s="480"/>
      <c r="BO13" s="480"/>
      <c r="BP13" s="480"/>
      <c r="BQ13" s="480"/>
      <c r="BR13" s="476"/>
      <c r="BS13" s="476"/>
      <c r="BT13" s="480"/>
      <c r="BU13" s="463"/>
      <c r="BV13" s="465"/>
      <c r="BW13" s="463"/>
      <c r="BX13" s="465"/>
    </row>
    <row r="14" spans="1:76" ht="17" customHeight="1" x14ac:dyDescent="0.35">
      <c r="A14" s="516"/>
      <c r="B14" s="483"/>
      <c r="C14" s="486"/>
      <c r="D14" s="490"/>
      <c r="E14" s="493"/>
      <c r="F14" s="138">
        <v>55</v>
      </c>
      <c r="G14" s="139">
        <f>'Anchor-RA'!L12</f>
        <v>0</v>
      </c>
      <c r="H14" s="140">
        <f>'Anchor-RA'!M12</f>
        <v>0</v>
      </c>
      <c r="I14" s="140">
        <f>'Anchor-RA'!N12</f>
        <v>0</v>
      </c>
      <c r="J14" s="140">
        <f>'Anchor-RA'!O12</f>
        <v>0</v>
      </c>
      <c r="K14" s="140">
        <f>(Summary!$C$58*H14+Summary!$C$59*I14+Summary!$C$60*J14)/Summary!$C$61</f>
        <v>0</v>
      </c>
      <c r="L14" s="140">
        <f>'Anchor-RA'!P12</f>
        <v>0</v>
      </c>
      <c r="M14" s="140">
        <f>'Anchor-RA'!Q12</f>
        <v>0</v>
      </c>
      <c r="N14" s="140">
        <f>'Anchor-RA'!R12</f>
        <v>0</v>
      </c>
      <c r="O14" s="140">
        <f>'Anchor-RA'!S12</f>
        <v>0</v>
      </c>
      <c r="P14" s="140">
        <f>'Anchor-RA'!T12</f>
        <v>0</v>
      </c>
      <c r="Q14" s="140">
        <f>'Anchor-RA'!U12</f>
        <v>0</v>
      </c>
      <c r="R14" s="140">
        <f>'Anchor-RA'!V12</f>
        <v>0</v>
      </c>
      <c r="S14" s="140">
        <f>'Anchor-RA'!W12</f>
        <v>0</v>
      </c>
      <c r="T14" s="140">
        <f>'Anchor-RA'!X12</f>
        <v>0</v>
      </c>
      <c r="U14" s="140">
        <f>10*LOG10(1/((Summary!$C$75/10^(R14/10)+Summary!$C$76/10^(S14/10)+Summary!$C$77/10^(T14/10))/Summary!$C$78))</f>
        <v>0</v>
      </c>
      <c r="V14" s="140">
        <f>'Anchor-RA'!Y12</f>
        <v>0</v>
      </c>
      <c r="W14" s="140">
        <f>'Anchor-RA'!Z12</f>
        <v>0</v>
      </c>
      <c r="X14" s="141">
        <f t="shared" si="0"/>
        <v>0</v>
      </c>
      <c r="Y14" s="133"/>
      <c r="Z14" s="384">
        <f>'Test-RA'!L12</f>
        <v>0</v>
      </c>
      <c r="AA14" s="381">
        <f>'Test-RA'!M12</f>
        <v>0</v>
      </c>
      <c r="AB14" s="381">
        <f>'Test-RA'!N12</f>
        <v>0</v>
      </c>
      <c r="AC14" s="381">
        <f>'Test-RA'!O12</f>
        <v>0</v>
      </c>
      <c r="AD14" s="381">
        <f>(Summary!$C$58*AA14+Summary!$C$59*AB14+Summary!$C$60*AC14)/Summary!$C$61</f>
        <v>0</v>
      </c>
      <c r="AE14" s="381">
        <f>'Test-RA'!P12</f>
        <v>0</v>
      </c>
      <c r="AF14" s="381">
        <f>'Test-RA'!Q12</f>
        <v>0</v>
      </c>
      <c r="AG14" s="381">
        <f>'Test-RA'!R12</f>
        <v>0</v>
      </c>
      <c r="AH14" s="381">
        <f>'Test-RA'!S12</f>
        <v>0</v>
      </c>
      <c r="AI14" s="381">
        <f>'Test-RA'!T12</f>
        <v>0</v>
      </c>
      <c r="AJ14" s="381">
        <f>'Test-RA'!U12</f>
        <v>0</v>
      </c>
      <c r="AK14" s="381">
        <f>'Test-RA'!V12</f>
        <v>0</v>
      </c>
      <c r="AL14" s="381">
        <f>'Test-RA'!W12</f>
        <v>0</v>
      </c>
      <c r="AM14" s="381">
        <f>'Test-RA'!X12</f>
        <v>0</v>
      </c>
      <c r="AN14" s="381">
        <f>10*LOG10(1/((Summary!$C$75/10^(AK14/10)+Summary!$C$76/10^(AL14/10)+Summary!$C$77/10^(AM14/10))/Summary!$C$78))</f>
        <v>0</v>
      </c>
      <c r="AO14" s="381">
        <f>'Test-RA'!Y12</f>
        <v>0</v>
      </c>
      <c r="AP14" s="140">
        <f>'Test-RA'!Z12</f>
        <v>0</v>
      </c>
      <c r="AQ14" s="141">
        <f t="shared" si="4"/>
        <v>0</v>
      </c>
      <c r="AR14" s="142" t="e">
        <f t="shared" si="2"/>
        <v>#DIV/0!</v>
      </c>
      <c r="AS14" s="143" t="e">
        <f t="shared" si="3"/>
        <v>#DIV/0!</v>
      </c>
      <c r="AT14" s="136"/>
      <c r="AU14" s="136"/>
      <c r="AV14" s="571" t="s">
        <v>123</v>
      </c>
      <c r="AW14" s="468" t="e" cm="1">
        <f t="array" ref="AW14">bdRateExtend($G12:$G15,H12:H15,$Z12:$Z15,AA12:AA15)</f>
        <v>#VALUE!</v>
      </c>
      <c r="AX14" s="480"/>
      <c r="AY14" s="480"/>
      <c r="AZ14" s="480"/>
      <c r="BA14" s="480"/>
      <c r="BB14" s="480"/>
      <c r="BC14" s="480" t="e" cm="1">
        <f t="array" ref="BC14">bdRateExtend($G12:$G15,L12:L15,$Z12:$Z15,AE12:AE15)</f>
        <v>#VALUE!</v>
      </c>
      <c r="BD14" s="480"/>
      <c r="BE14" s="480" t="e" cm="1">
        <f t="array" ref="BE14">bdRateExtend($G12:$G15,M12:M15,$Z12:$Z15,AF12:AF15)</f>
        <v>#VALUE!</v>
      </c>
      <c r="BF14" s="480"/>
      <c r="BG14" s="469" t="e" cm="1">
        <f t="array" ref="BG14">bdRateExtend($G12:$G15,N12:N15,$Z12:$Z15,AG12:AG15,"None", FALSE,1)</f>
        <v>#VALUE!</v>
      </c>
      <c r="BH14" s="476"/>
      <c r="BI14" s="469" t="e" cm="1">
        <f t="array" ref="BI14">bdRateExtend($G12:$G15,O12:O15,$Z12:$Z15,AH12:AH15,"None", FALSE,1)</f>
        <v>#VALUE!</v>
      </c>
      <c r="BJ14" s="476"/>
      <c r="BK14" s="480" t="e" cm="1">
        <f t="array" ref="BK14">bdRateExtend($G12:$G15,P12:P15,$Z12:$Z15,AI12:AI15)</f>
        <v>#VALUE!</v>
      </c>
      <c r="BL14" s="480"/>
      <c r="BM14" s="480" t="e" cm="1">
        <f t="array" ref="BM14">bdRateExtend($G12:$G15,Q12:Q15,$Z12:$Z15,AJ12:AJ15)</f>
        <v>#VALUE!</v>
      </c>
      <c r="BN14" s="480"/>
      <c r="BO14" s="480" t="e" cm="1">
        <f t="array" ref="BO14">bdRateExtend($G12:$G15,R12:R15,$Z12:$Z15,AK12:AK15)</f>
        <v>#VALUE!</v>
      </c>
      <c r="BP14" s="480"/>
      <c r="BQ14" s="480"/>
      <c r="BR14" s="476"/>
      <c r="BS14" s="476"/>
      <c r="BT14" s="480"/>
      <c r="BU14" s="463" cm="1">
        <f t="array" ref="BU14">testVMAFRange($G12:$G15,N12:N15,$Z12:$Z15,AG12:AG15)</f>
        <v>0</v>
      </c>
      <c r="BV14" s="465"/>
      <c r="BW14" s="463" cm="1">
        <f t="array" ref="BW14">testVMAFRange($G12:$G15,O12:O15,$Z12:$Z15,AH12:AH15)</f>
        <v>0</v>
      </c>
      <c r="BX14" s="465"/>
    </row>
    <row r="15" spans="1:76" ht="17" customHeight="1" thickBot="1" x14ac:dyDescent="0.4">
      <c r="A15" s="516"/>
      <c r="B15" s="518"/>
      <c r="C15" s="487"/>
      <c r="D15" s="522"/>
      <c r="E15" s="523"/>
      <c r="F15" s="144">
        <v>63</v>
      </c>
      <c r="G15" s="145">
        <f>'Anchor-RA'!L13</f>
        <v>0</v>
      </c>
      <c r="H15" s="146">
        <f>'Anchor-RA'!M13</f>
        <v>0</v>
      </c>
      <c r="I15" s="146">
        <f>'Anchor-RA'!N13</f>
        <v>0</v>
      </c>
      <c r="J15" s="146">
        <f>'Anchor-RA'!O13</f>
        <v>0</v>
      </c>
      <c r="K15" s="146">
        <f>(Summary!$C$58*H15+Summary!$C$59*I15+Summary!$C$60*J15)/Summary!$C$61</f>
        <v>0</v>
      </c>
      <c r="L15" s="146">
        <f>'Anchor-RA'!P13</f>
        <v>0</v>
      </c>
      <c r="M15" s="146">
        <f>'Anchor-RA'!Q13</f>
        <v>0</v>
      </c>
      <c r="N15" s="146">
        <f>'Anchor-RA'!R13</f>
        <v>0</v>
      </c>
      <c r="O15" s="146">
        <f>'Anchor-RA'!S13</f>
        <v>0</v>
      </c>
      <c r="P15" s="146">
        <f>'Anchor-RA'!T13</f>
        <v>0</v>
      </c>
      <c r="Q15" s="146">
        <f>'Anchor-RA'!U13</f>
        <v>0</v>
      </c>
      <c r="R15" s="146">
        <f>'Anchor-RA'!V13</f>
        <v>0</v>
      </c>
      <c r="S15" s="146">
        <f>'Anchor-RA'!W13</f>
        <v>0</v>
      </c>
      <c r="T15" s="146">
        <f>'Anchor-RA'!X13</f>
        <v>0</v>
      </c>
      <c r="U15" s="146">
        <f>10*LOG10(1/((Summary!$C$75/10^(R15/10)+Summary!$C$76/10^(S15/10)+Summary!$C$77/10^(T15/10))/Summary!$C$78))</f>
        <v>0</v>
      </c>
      <c r="V15" s="146">
        <f>'Anchor-RA'!Y13</f>
        <v>0</v>
      </c>
      <c r="W15" s="146">
        <f>'Anchor-RA'!Z13</f>
        <v>0</v>
      </c>
      <c r="X15" s="147">
        <f t="shared" si="0"/>
        <v>0</v>
      </c>
      <c r="Y15" s="133"/>
      <c r="Z15" s="385">
        <f>'Test-RA'!L13</f>
        <v>0</v>
      </c>
      <c r="AA15" s="382">
        <f>'Test-RA'!M13</f>
        <v>0</v>
      </c>
      <c r="AB15" s="382">
        <f>'Test-RA'!N13</f>
        <v>0</v>
      </c>
      <c r="AC15" s="382">
        <f>'Test-RA'!O13</f>
        <v>0</v>
      </c>
      <c r="AD15" s="382">
        <f>(Summary!$C$58*AA15+Summary!$C$59*AB15+Summary!$C$60*AC15)/Summary!$C$61</f>
        <v>0</v>
      </c>
      <c r="AE15" s="382">
        <f>'Test-RA'!P13</f>
        <v>0</v>
      </c>
      <c r="AF15" s="382">
        <f>'Test-RA'!Q13</f>
        <v>0</v>
      </c>
      <c r="AG15" s="382">
        <f>'Test-RA'!R13</f>
        <v>0</v>
      </c>
      <c r="AH15" s="382">
        <f>'Test-RA'!S13</f>
        <v>0</v>
      </c>
      <c r="AI15" s="382">
        <f>'Test-RA'!T13</f>
        <v>0</v>
      </c>
      <c r="AJ15" s="382">
        <f>'Test-RA'!U13</f>
        <v>0</v>
      </c>
      <c r="AK15" s="382">
        <f>'Test-RA'!V13</f>
        <v>0</v>
      </c>
      <c r="AL15" s="382">
        <f>'Test-RA'!W13</f>
        <v>0</v>
      </c>
      <c r="AM15" s="382">
        <f>'Test-RA'!X13</f>
        <v>0</v>
      </c>
      <c r="AN15" s="382">
        <f>10*LOG10(1/((Summary!$C$75/10^(AK15/10)+Summary!$C$76/10^(AL15/10)+Summary!$C$77/10^(AM15/10))/Summary!$C$78))</f>
        <v>0</v>
      </c>
      <c r="AO15" s="382">
        <f>'Test-RA'!Y13</f>
        <v>0</v>
      </c>
      <c r="AP15" s="146">
        <f>'Test-RA'!Z13</f>
        <v>0</v>
      </c>
      <c r="AQ15" s="147">
        <f t="shared" si="4"/>
        <v>0</v>
      </c>
      <c r="AR15" s="148" t="e">
        <f t="shared" si="2"/>
        <v>#DIV/0!</v>
      </c>
      <c r="AS15" s="149" t="e">
        <f t="shared" si="3"/>
        <v>#DIV/0!</v>
      </c>
      <c r="AT15" s="136"/>
      <c r="AU15" s="136"/>
      <c r="AV15" s="572"/>
      <c r="AW15" s="468"/>
      <c r="AX15" s="480"/>
      <c r="AY15" s="480"/>
      <c r="AZ15" s="480"/>
      <c r="BA15" s="480"/>
      <c r="BB15" s="481"/>
      <c r="BC15" s="480"/>
      <c r="BD15" s="480"/>
      <c r="BE15" s="480"/>
      <c r="BF15" s="480"/>
      <c r="BG15" s="472"/>
      <c r="BH15" s="477"/>
      <c r="BI15" s="472"/>
      <c r="BJ15" s="477"/>
      <c r="BK15" s="480"/>
      <c r="BL15" s="480"/>
      <c r="BM15" s="480"/>
      <c r="BN15" s="480"/>
      <c r="BO15" s="480"/>
      <c r="BP15" s="480"/>
      <c r="BQ15" s="480"/>
      <c r="BR15" s="476"/>
      <c r="BS15" s="476"/>
      <c r="BT15" s="481"/>
      <c r="BU15" s="473"/>
      <c r="BV15" s="466"/>
      <c r="BW15" s="473"/>
      <c r="BX15" s="466"/>
    </row>
    <row r="16" spans="1:76" ht="17" customHeight="1" x14ac:dyDescent="0.35">
      <c r="A16" s="516"/>
      <c r="B16" s="482" t="s">
        <v>18</v>
      </c>
      <c r="C16" s="485" t="s">
        <v>28</v>
      </c>
      <c r="D16" s="489">
        <v>59.94</v>
      </c>
      <c r="E16" s="492">
        <v>10</v>
      </c>
      <c r="F16" s="129">
        <v>23</v>
      </c>
      <c r="G16" s="130">
        <f>'Anchor-RA'!L14</f>
        <v>0</v>
      </c>
      <c r="H16" s="131">
        <f>'Anchor-RA'!M14</f>
        <v>0</v>
      </c>
      <c r="I16" s="131">
        <f>'Anchor-RA'!N14</f>
        <v>0</v>
      </c>
      <c r="J16" s="131">
        <f>'Anchor-RA'!O14</f>
        <v>0</v>
      </c>
      <c r="K16" s="395">
        <f>(Summary!$C$58*H16+Summary!$C$59*I16+Summary!$C$60*J16)/Summary!$C$61</f>
        <v>0</v>
      </c>
      <c r="L16" s="131">
        <f>'Anchor-RA'!P14</f>
        <v>0</v>
      </c>
      <c r="M16" s="131">
        <f>'Anchor-RA'!Q14</f>
        <v>0</v>
      </c>
      <c r="N16" s="131">
        <f>'Anchor-RA'!R14</f>
        <v>0</v>
      </c>
      <c r="O16" s="131">
        <f>'Anchor-RA'!S14</f>
        <v>0</v>
      </c>
      <c r="P16" s="131">
        <f>'Anchor-RA'!T14</f>
        <v>0</v>
      </c>
      <c r="Q16" s="131">
        <f>'Anchor-RA'!U14</f>
        <v>0</v>
      </c>
      <c r="R16" s="131">
        <f>'Anchor-RA'!V14</f>
        <v>0</v>
      </c>
      <c r="S16" s="131">
        <f>'Anchor-RA'!W14</f>
        <v>0</v>
      </c>
      <c r="T16" s="131">
        <f>'Anchor-RA'!X14</f>
        <v>0</v>
      </c>
      <c r="U16" s="131">
        <f>10*LOG10(1/((Summary!$C$75/10^(R16/10)+Summary!$C$76/10^(S16/10)+Summary!$C$77/10^(T16/10))/Summary!$C$78))</f>
        <v>0</v>
      </c>
      <c r="V16" s="131">
        <f>'Anchor-RA'!Y14</f>
        <v>0</v>
      </c>
      <c r="W16" s="131">
        <f>'Anchor-RA'!Z14</f>
        <v>0</v>
      </c>
      <c r="X16" s="132">
        <f t="shared" si="0"/>
        <v>0</v>
      </c>
      <c r="Y16" s="133"/>
      <c r="Z16" s="383">
        <f>'Test-RA'!L14</f>
        <v>0</v>
      </c>
      <c r="AA16" s="380">
        <f>'Test-RA'!M14</f>
        <v>0</v>
      </c>
      <c r="AB16" s="380">
        <f>'Test-RA'!N14</f>
        <v>0</v>
      </c>
      <c r="AC16" s="380">
        <f>'Test-RA'!O14</f>
        <v>0</v>
      </c>
      <c r="AD16" s="380">
        <f>(Summary!$C$58*AA16+Summary!$C$59*AB16+Summary!$C$60*AC16)/Summary!$C$61</f>
        <v>0</v>
      </c>
      <c r="AE16" s="380">
        <f>'Test-RA'!P14</f>
        <v>0</v>
      </c>
      <c r="AF16" s="380">
        <f>'Test-RA'!Q14</f>
        <v>0</v>
      </c>
      <c r="AG16" s="380">
        <f>'Test-RA'!R14</f>
        <v>0</v>
      </c>
      <c r="AH16" s="380">
        <f>'Test-RA'!S14</f>
        <v>0</v>
      </c>
      <c r="AI16" s="380">
        <f>'Test-RA'!T14</f>
        <v>0</v>
      </c>
      <c r="AJ16" s="380">
        <f>'Test-RA'!U14</f>
        <v>0</v>
      </c>
      <c r="AK16" s="380">
        <f>'Test-RA'!V14</f>
        <v>0</v>
      </c>
      <c r="AL16" s="380">
        <f>'Test-RA'!W14</f>
        <v>0</v>
      </c>
      <c r="AM16" s="380">
        <f>'Test-RA'!X14</f>
        <v>0</v>
      </c>
      <c r="AN16" s="380">
        <f>10*LOG10(1/((Summary!$C$75/10^(AK16/10)+Summary!$C$76/10^(AL16/10)+Summary!$C$77/10^(AM16/10))/Summary!$C$78))</f>
        <v>0</v>
      </c>
      <c r="AO16" s="380">
        <f>'Test-RA'!Y14</f>
        <v>0</v>
      </c>
      <c r="AP16" s="131">
        <f>'Test-RA'!Z14</f>
        <v>0</v>
      </c>
      <c r="AQ16" s="132">
        <f t="shared" si="4"/>
        <v>0</v>
      </c>
      <c r="AR16" s="134" t="e">
        <f t="shared" si="2"/>
        <v>#DIV/0!</v>
      </c>
      <c r="AS16" s="135" t="e">
        <f t="shared" si="3"/>
        <v>#DIV/0!</v>
      </c>
      <c r="AT16" s="136"/>
      <c r="AU16" s="136"/>
      <c r="AV16" s="573" t="s">
        <v>121</v>
      </c>
      <c r="AW16" s="468" t="e" cm="1">
        <f t="array" ref="AW16">bdRateExtend($G16:$G19,H16:H19,$Z16:$Z19,AA16:AA19)</f>
        <v>#VALUE!</v>
      </c>
      <c r="AX16" s="480" t="e" cm="1">
        <f t="array" ref="AX16">bdRateExtend($G16:$G21,H16:H21,$Z16:$Z21,AA16:AA21)</f>
        <v>#VALUE!</v>
      </c>
      <c r="AY16" s="480" t="e" cm="1">
        <f t="array" ref="AY16">bdRateExtend($G16:$G21,I16:I21,$Z16:$Z21,AB16:AB21)</f>
        <v>#VALUE!</v>
      </c>
      <c r="AZ16" s="480" t="e" cm="1">
        <f t="array" ref="AZ16">bdRateExtend($G16:$G21,J16:J21,$Z16:$Z21,AC16:AC21)</f>
        <v>#VALUE!</v>
      </c>
      <c r="BA16" s="480" t="e" cm="1">
        <f t="array" ref="BA16">bdRateExtend($G16:$G21,K16:K21,$Z16:$Z21,AD16:AD21)</f>
        <v>#VALUE!</v>
      </c>
      <c r="BB16" s="479" t="e">
        <f>(Summary!$C$89*AX16+Summary!$C$90*AY16+Summary!$C$91*AZ16)/Summary!$C$92</f>
        <v>#VALUE!</v>
      </c>
      <c r="BC16" s="480" t="e" cm="1">
        <f t="array" ref="BC16">bdRateExtend($G16:$G19,L16:L19,$Z16:$Z19,AE16:AE19)</f>
        <v>#VALUE!</v>
      </c>
      <c r="BD16" s="480" t="e" cm="1">
        <f t="array" ref="BD16">bdRateExtend($G16:$G21,L16:L21,$Z16:$Z21,AE16:AE21)</f>
        <v>#VALUE!</v>
      </c>
      <c r="BE16" s="480" t="e" cm="1">
        <f t="array" ref="BE16">bdRateExtend($G16:$G19,M16:M19,$Z16:$Z19,AF16:AF19)</f>
        <v>#VALUE!</v>
      </c>
      <c r="BF16" s="480" t="e" cm="1">
        <f t="array" ref="BF16">bdRateExtend($G16:$G21,M16:M21,$Z16:$Z21,AF16:AF21)</f>
        <v>#VALUE!</v>
      </c>
      <c r="BG16" s="474" t="e" cm="1">
        <f t="array" ref="BG16">bdRateExtend($G16:$G19,N16:N19,$Z16:$Z19,AG16:AG19,"None", FALSE,1)</f>
        <v>#VALUE!</v>
      </c>
      <c r="BH16" s="475" t="e" cm="1">
        <f t="array" ref="BH16">bdRateExtend($G16:$G21,N16:N21,$Z16:$Z21,AG16:AG21,"None", FALSE,1)</f>
        <v>#VALUE!</v>
      </c>
      <c r="BI16" s="474" t="e" cm="1">
        <f t="array" ref="BI16">bdRateExtend($G16:$G19,O16:O19,$Z16:$Z19,AH16:AH19,"None", FALSE,1)</f>
        <v>#VALUE!</v>
      </c>
      <c r="BJ16" s="475" t="e" cm="1">
        <f t="array" ref="BJ16">bdRateExtend($G16:$G21,O16:O21,$Z16:$Z21,AH16:AH21,"None", FALSE,1)</f>
        <v>#VALUE!</v>
      </c>
      <c r="BK16" s="480" t="e" cm="1">
        <f t="array" ref="BK16">bdRateExtend($G16:$G19,P16:P19,$Z16:$Z19,AI16:AI19)</f>
        <v>#VALUE!</v>
      </c>
      <c r="BL16" s="480" t="e" cm="1">
        <f t="array" ref="BL16">bdRateExtend($G16:$G21,P16:P21,$Z16:$Z21,AI16:AI21)</f>
        <v>#VALUE!</v>
      </c>
      <c r="BM16" s="480" t="e" cm="1">
        <f t="array" ref="BM16">bdRateExtend($G16:$G19,Q16:Q19,$Z16:$Z19,AJ16:AJ19)</f>
        <v>#VALUE!</v>
      </c>
      <c r="BN16" s="480" t="e" cm="1">
        <f t="array" ref="BN16">bdRateExtend($G16:$G21,Q16:Q21,$Z16:$Z21,AJ16:AJ21)</f>
        <v>#VALUE!</v>
      </c>
      <c r="BO16" s="480" t="e" cm="1">
        <f t="array" ref="BO16">bdRateExtend($G16:$G19,R16:R19,$Z16:$Z19,AK16:AK19)</f>
        <v>#VALUE!</v>
      </c>
      <c r="BP16" s="480" t="e" cm="1">
        <f t="array" ref="BP16">bdRateExtend($G16:$G21,R16:R21,$Z16:$Z21,AK16:AK21)</f>
        <v>#VALUE!</v>
      </c>
      <c r="BQ16" s="480" t="e" cm="1">
        <f t="array" ref="BQ16">bdRateExtend($G16:$G21,S16:S21,$Z16:$Z21,AL16:AL21)</f>
        <v>#VALUE!</v>
      </c>
      <c r="BR16" s="476" t="e" cm="1">
        <f t="array" ref="BR16">bdRateExtend($G16:$G21,T16:T21,$Z16:$Z21,AM16:AM21)</f>
        <v>#VALUE!</v>
      </c>
      <c r="BS16" s="476" t="e" cm="1">
        <f t="array" ref="BS16">bdRateExtend($G16:$G21,U16:U21,$Z16:$Z21,AN16:AN21)</f>
        <v>#VALUE!</v>
      </c>
      <c r="BT16" s="479" t="e">
        <f>(Summary!$C$103*BP16+Summary!$C$104*BQ16+Summary!$C$105*BR16)/Summary!$C$106</f>
        <v>#VALUE!</v>
      </c>
      <c r="BU16" s="462" cm="1">
        <f t="array" ref="BU16">testVMAFRange($G16:$G19,N16:N19,$Z16:$Z19,AG16:AG19)</f>
        <v>0</v>
      </c>
      <c r="BV16" s="464" cm="1">
        <f t="array" ref="BV16">testVMAFRange($G16:$G21,N16:N21,$Z16:$Z21,AG16:AG21)</f>
        <v>0</v>
      </c>
      <c r="BW16" s="462" cm="1">
        <f t="array" ref="BW16">testVMAFRange($G16:$G19,O16:O19,$Z16:$Z19,AH16:AH19)</f>
        <v>0</v>
      </c>
      <c r="BX16" s="464" cm="1">
        <f t="array" ref="BX16">testVMAFRange($G16:$G21,O16:O21,$Z16:$Z21,AH16:AH21)</f>
        <v>0</v>
      </c>
    </row>
    <row r="17" spans="1:76" ht="17" customHeight="1" x14ac:dyDescent="0.35">
      <c r="A17" s="516"/>
      <c r="B17" s="483"/>
      <c r="C17" s="486"/>
      <c r="D17" s="490"/>
      <c r="E17" s="493"/>
      <c r="F17" s="138">
        <v>31</v>
      </c>
      <c r="G17" s="139">
        <f>'Anchor-RA'!L15</f>
        <v>0</v>
      </c>
      <c r="H17" s="140">
        <f>'Anchor-RA'!M15</f>
        <v>0</v>
      </c>
      <c r="I17" s="140">
        <f>'Anchor-RA'!N15</f>
        <v>0</v>
      </c>
      <c r="J17" s="140">
        <f>'Anchor-RA'!O15</f>
        <v>0</v>
      </c>
      <c r="K17" s="140">
        <f>(Summary!$C$58*H17+Summary!$C$59*I17+Summary!$C$60*J17)/Summary!$C$61</f>
        <v>0</v>
      </c>
      <c r="L17" s="140">
        <f>'Anchor-RA'!P15</f>
        <v>0</v>
      </c>
      <c r="M17" s="140">
        <f>'Anchor-RA'!Q15</f>
        <v>0</v>
      </c>
      <c r="N17" s="140">
        <f>'Anchor-RA'!R15</f>
        <v>0</v>
      </c>
      <c r="O17" s="140">
        <f>'Anchor-RA'!S15</f>
        <v>0</v>
      </c>
      <c r="P17" s="140">
        <f>'Anchor-RA'!T15</f>
        <v>0</v>
      </c>
      <c r="Q17" s="140">
        <f>'Anchor-RA'!U15</f>
        <v>0</v>
      </c>
      <c r="R17" s="140">
        <f>'Anchor-RA'!V15</f>
        <v>0</v>
      </c>
      <c r="S17" s="140">
        <f>'Anchor-RA'!W15</f>
        <v>0</v>
      </c>
      <c r="T17" s="140">
        <f>'Anchor-RA'!X15</f>
        <v>0</v>
      </c>
      <c r="U17" s="140">
        <f>10*LOG10(1/((Summary!$C$75/10^(R17/10)+Summary!$C$76/10^(S17/10)+Summary!$C$77/10^(T17/10))/Summary!$C$78))</f>
        <v>0</v>
      </c>
      <c r="V17" s="140">
        <f>'Anchor-RA'!Y15</f>
        <v>0</v>
      </c>
      <c r="W17" s="140">
        <f>'Anchor-RA'!Z15</f>
        <v>0</v>
      </c>
      <c r="X17" s="141">
        <f t="shared" si="0"/>
        <v>0</v>
      </c>
      <c r="Y17" s="133"/>
      <c r="Z17" s="384">
        <f>'Test-RA'!L15</f>
        <v>0</v>
      </c>
      <c r="AA17" s="381">
        <f>'Test-RA'!M15</f>
        <v>0</v>
      </c>
      <c r="AB17" s="381">
        <f>'Test-RA'!N15</f>
        <v>0</v>
      </c>
      <c r="AC17" s="381">
        <f>'Test-RA'!O15</f>
        <v>0</v>
      </c>
      <c r="AD17" s="381">
        <f>(Summary!$C$58*AA17+Summary!$C$59*AB17+Summary!$C$60*AC17)/Summary!$C$61</f>
        <v>0</v>
      </c>
      <c r="AE17" s="381">
        <f>'Test-RA'!P15</f>
        <v>0</v>
      </c>
      <c r="AF17" s="381">
        <f>'Test-RA'!Q15</f>
        <v>0</v>
      </c>
      <c r="AG17" s="381">
        <f>'Test-RA'!R15</f>
        <v>0</v>
      </c>
      <c r="AH17" s="381">
        <f>'Test-RA'!S15</f>
        <v>0</v>
      </c>
      <c r="AI17" s="381">
        <f>'Test-RA'!T15</f>
        <v>0</v>
      </c>
      <c r="AJ17" s="381">
        <f>'Test-RA'!U15</f>
        <v>0</v>
      </c>
      <c r="AK17" s="381">
        <f>'Test-RA'!V15</f>
        <v>0</v>
      </c>
      <c r="AL17" s="381">
        <f>'Test-RA'!W15</f>
        <v>0</v>
      </c>
      <c r="AM17" s="381">
        <f>'Test-RA'!X15</f>
        <v>0</v>
      </c>
      <c r="AN17" s="381">
        <f>10*LOG10(1/((Summary!$C$75/10^(AK17/10)+Summary!$C$76/10^(AL17/10)+Summary!$C$77/10^(AM17/10))/Summary!$C$78))</f>
        <v>0</v>
      </c>
      <c r="AO17" s="381">
        <f>'Test-RA'!Y15</f>
        <v>0</v>
      </c>
      <c r="AP17" s="140">
        <f>'Test-RA'!Z15</f>
        <v>0</v>
      </c>
      <c r="AQ17" s="141">
        <f t="shared" si="4"/>
        <v>0</v>
      </c>
      <c r="AR17" s="142" t="e">
        <f t="shared" si="2"/>
        <v>#DIV/0!</v>
      </c>
      <c r="AS17" s="143" t="e">
        <f t="shared" si="3"/>
        <v>#DIV/0!</v>
      </c>
      <c r="AT17" s="136"/>
      <c r="AU17" s="136"/>
      <c r="AV17" s="571"/>
      <c r="AW17" s="468"/>
      <c r="AX17" s="480"/>
      <c r="AY17" s="480"/>
      <c r="AZ17" s="480"/>
      <c r="BA17" s="480"/>
      <c r="BB17" s="480"/>
      <c r="BC17" s="480"/>
      <c r="BD17" s="480"/>
      <c r="BE17" s="480"/>
      <c r="BF17" s="480"/>
      <c r="BG17" s="469"/>
      <c r="BH17" s="476"/>
      <c r="BI17" s="469"/>
      <c r="BJ17" s="476"/>
      <c r="BK17" s="480"/>
      <c r="BL17" s="480"/>
      <c r="BM17" s="480"/>
      <c r="BN17" s="480"/>
      <c r="BO17" s="480"/>
      <c r="BP17" s="480"/>
      <c r="BQ17" s="480"/>
      <c r="BR17" s="476"/>
      <c r="BS17" s="476"/>
      <c r="BT17" s="480"/>
      <c r="BU17" s="463"/>
      <c r="BV17" s="465"/>
      <c r="BW17" s="463"/>
      <c r="BX17" s="465"/>
    </row>
    <row r="18" spans="1:76" ht="17" customHeight="1" x14ac:dyDescent="0.35">
      <c r="A18" s="516"/>
      <c r="B18" s="483"/>
      <c r="C18" s="486"/>
      <c r="D18" s="490"/>
      <c r="E18" s="493"/>
      <c r="F18" s="138">
        <v>39</v>
      </c>
      <c r="G18" s="139">
        <f>'Anchor-RA'!L16</f>
        <v>0</v>
      </c>
      <c r="H18" s="140">
        <f>'Anchor-RA'!M16</f>
        <v>0</v>
      </c>
      <c r="I18" s="140">
        <f>'Anchor-RA'!N16</f>
        <v>0</v>
      </c>
      <c r="J18" s="140">
        <f>'Anchor-RA'!O16</f>
        <v>0</v>
      </c>
      <c r="K18" s="140">
        <f>(Summary!$C$58*H18+Summary!$C$59*I18+Summary!$C$60*J18)/Summary!$C$61</f>
        <v>0</v>
      </c>
      <c r="L18" s="140">
        <f>'Anchor-RA'!P16</f>
        <v>0</v>
      </c>
      <c r="M18" s="140">
        <f>'Anchor-RA'!Q16</f>
        <v>0</v>
      </c>
      <c r="N18" s="140">
        <f>'Anchor-RA'!R16</f>
        <v>0</v>
      </c>
      <c r="O18" s="140">
        <f>'Anchor-RA'!S16</f>
        <v>0</v>
      </c>
      <c r="P18" s="140">
        <f>'Anchor-RA'!T16</f>
        <v>0</v>
      </c>
      <c r="Q18" s="140">
        <f>'Anchor-RA'!U16</f>
        <v>0</v>
      </c>
      <c r="R18" s="140">
        <f>'Anchor-RA'!V16</f>
        <v>0</v>
      </c>
      <c r="S18" s="140">
        <f>'Anchor-RA'!W16</f>
        <v>0</v>
      </c>
      <c r="T18" s="140">
        <f>'Anchor-RA'!X16</f>
        <v>0</v>
      </c>
      <c r="U18" s="140">
        <f>10*LOG10(1/((Summary!$C$75/10^(R18/10)+Summary!$C$76/10^(S18/10)+Summary!$C$77/10^(T18/10))/Summary!$C$78))</f>
        <v>0</v>
      </c>
      <c r="V18" s="140">
        <f>'Anchor-RA'!Y16</f>
        <v>0</v>
      </c>
      <c r="W18" s="140">
        <f>'Anchor-RA'!Z16</f>
        <v>0</v>
      </c>
      <c r="X18" s="141">
        <f t="shared" si="0"/>
        <v>0</v>
      </c>
      <c r="Y18" s="133"/>
      <c r="Z18" s="384">
        <f>'Test-RA'!L16</f>
        <v>0</v>
      </c>
      <c r="AA18" s="381">
        <f>'Test-RA'!M16</f>
        <v>0</v>
      </c>
      <c r="AB18" s="381">
        <f>'Test-RA'!N16</f>
        <v>0</v>
      </c>
      <c r="AC18" s="381">
        <f>'Test-RA'!O16</f>
        <v>0</v>
      </c>
      <c r="AD18" s="381">
        <f>(Summary!$C$58*AA18+Summary!$C$59*AB18+Summary!$C$60*AC18)/Summary!$C$61</f>
        <v>0</v>
      </c>
      <c r="AE18" s="381">
        <f>'Test-RA'!P16</f>
        <v>0</v>
      </c>
      <c r="AF18" s="381">
        <f>'Test-RA'!Q16</f>
        <v>0</v>
      </c>
      <c r="AG18" s="381">
        <f>'Test-RA'!R16</f>
        <v>0</v>
      </c>
      <c r="AH18" s="381">
        <f>'Test-RA'!S16</f>
        <v>0</v>
      </c>
      <c r="AI18" s="381">
        <f>'Test-RA'!T16</f>
        <v>0</v>
      </c>
      <c r="AJ18" s="381">
        <f>'Test-RA'!U16</f>
        <v>0</v>
      </c>
      <c r="AK18" s="381">
        <f>'Test-RA'!V16</f>
        <v>0</v>
      </c>
      <c r="AL18" s="381">
        <f>'Test-RA'!W16</f>
        <v>0</v>
      </c>
      <c r="AM18" s="381">
        <f>'Test-RA'!X16</f>
        <v>0</v>
      </c>
      <c r="AN18" s="381">
        <f>10*LOG10(1/((Summary!$C$75/10^(AK18/10)+Summary!$C$76/10^(AL18/10)+Summary!$C$77/10^(AM18/10))/Summary!$C$78))</f>
        <v>0</v>
      </c>
      <c r="AO18" s="381">
        <f>'Test-RA'!Y16</f>
        <v>0</v>
      </c>
      <c r="AP18" s="140">
        <f>'Test-RA'!Z16</f>
        <v>0</v>
      </c>
      <c r="AQ18" s="141">
        <f t="shared" si="4"/>
        <v>0</v>
      </c>
      <c r="AR18" s="142" t="e">
        <f t="shared" si="2"/>
        <v>#DIV/0!</v>
      </c>
      <c r="AS18" s="143" t="e">
        <f t="shared" si="3"/>
        <v>#DIV/0!</v>
      </c>
      <c r="AT18" s="136"/>
      <c r="AU18" s="136"/>
      <c r="AV18" s="571" t="s">
        <v>122</v>
      </c>
      <c r="AW18" s="468" t="e" cm="1">
        <f t="array" ref="AW18">bdRateExtend($G17:$G20,H17:H20,$Z17:$Z20,AA17:AA20)</f>
        <v>#VALUE!</v>
      </c>
      <c r="AX18" s="480"/>
      <c r="AY18" s="480"/>
      <c r="AZ18" s="480"/>
      <c r="BA18" s="480"/>
      <c r="BB18" s="480"/>
      <c r="BC18" s="480" t="e" cm="1">
        <f t="array" ref="BC18">bdRateExtend($G17:$G20,L17:L20,$Z17:$Z20,AE17:AE20)</f>
        <v>#VALUE!</v>
      </c>
      <c r="BD18" s="480"/>
      <c r="BE18" s="480" t="e" cm="1">
        <f t="array" ref="BE18">bdRateExtend($G17:$G20,M17:M20,$Z17:$Z20,AF17:AF20)</f>
        <v>#VALUE!</v>
      </c>
      <c r="BF18" s="480"/>
      <c r="BG18" s="469" t="e" cm="1">
        <f t="array" ref="BG18">bdRateExtend($G17:$G20,N17:N20,$Z17:$Z20,AG17:AG20,"None", FALSE,1)</f>
        <v>#VALUE!</v>
      </c>
      <c r="BH18" s="476"/>
      <c r="BI18" s="469" t="e" cm="1">
        <f t="array" ref="BI18">bdRateExtend($G17:$G20,O17:O20,$Z17:$Z20,AH17:AH20,"None", FALSE,1)</f>
        <v>#VALUE!</v>
      </c>
      <c r="BJ18" s="476"/>
      <c r="BK18" s="480" t="e" cm="1">
        <f t="array" ref="BK18">bdRateExtend($G17:$G20,P17:P20,$Z17:$Z20,AI17:AI20)</f>
        <v>#VALUE!</v>
      </c>
      <c r="BL18" s="480"/>
      <c r="BM18" s="480" t="e" cm="1">
        <f t="array" ref="BM18">bdRateExtend($G17:$G20,Q17:Q20,$Z17:$Z20,AJ17:AJ20)</f>
        <v>#VALUE!</v>
      </c>
      <c r="BN18" s="480"/>
      <c r="BO18" s="480" t="e" cm="1">
        <f t="array" ref="BO18">bdRateExtend($G17:$G20,R17:R20,$Z17:$Z20,AK17:AK20)</f>
        <v>#VALUE!</v>
      </c>
      <c r="BP18" s="480"/>
      <c r="BQ18" s="480"/>
      <c r="BR18" s="476"/>
      <c r="BS18" s="476"/>
      <c r="BT18" s="480"/>
      <c r="BU18" s="463" cm="1">
        <f t="array" ref="BU18">testVMAFRange($G17:$G20,N17:N20,$Z17:$Z20,AG17:AG20)</f>
        <v>0</v>
      </c>
      <c r="BV18" s="465"/>
      <c r="BW18" s="463" cm="1">
        <f t="array" ref="BW18">testVMAFRange($G17:$G20,O17:O20,$Z17:$Z20,AH17:AH20)</f>
        <v>0</v>
      </c>
      <c r="BX18" s="465"/>
    </row>
    <row r="19" spans="1:76" ht="17" customHeight="1" x14ac:dyDescent="0.35">
      <c r="A19" s="516"/>
      <c r="B19" s="483"/>
      <c r="C19" s="486"/>
      <c r="D19" s="490"/>
      <c r="E19" s="493"/>
      <c r="F19" s="138">
        <v>47</v>
      </c>
      <c r="G19" s="139">
        <f>'Anchor-RA'!L17</f>
        <v>0</v>
      </c>
      <c r="H19" s="140">
        <f>'Anchor-RA'!M17</f>
        <v>0</v>
      </c>
      <c r="I19" s="140">
        <f>'Anchor-RA'!N17</f>
        <v>0</v>
      </c>
      <c r="J19" s="140">
        <f>'Anchor-RA'!O17</f>
        <v>0</v>
      </c>
      <c r="K19" s="140">
        <f>(Summary!$C$58*H19+Summary!$C$59*I19+Summary!$C$60*J19)/Summary!$C$61</f>
        <v>0</v>
      </c>
      <c r="L19" s="140">
        <f>'Anchor-RA'!P17</f>
        <v>0</v>
      </c>
      <c r="M19" s="140">
        <f>'Anchor-RA'!Q17</f>
        <v>0</v>
      </c>
      <c r="N19" s="140">
        <f>'Anchor-RA'!R17</f>
        <v>0</v>
      </c>
      <c r="O19" s="140">
        <f>'Anchor-RA'!S17</f>
        <v>0</v>
      </c>
      <c r="P19" s="140">
        <f>'Anchor-RA'!T17</f>
        <v>0</v>
      </c>
      <c r="Q19" s="140">
        <f>'Anchor-RA'!U17</f>
        <v>0</v>
      </c>
      <c r="R19" s="140">
        <f>'Anchor-RA'!V17</f>
        <v>0</v>
      </c>
      <c r="S19" s="140">
        <f>'Anchor-RA'!W17</f>
        <v>0</v>
      </c>
      <c r="T19" s="140">
        <f>'Anchor-RA'!X17</f>
        <v>0</v>
      </c>
      <c r="U19" s="140">
        <f>10*LOG10(1/((Summary!$C$75/10^(R19/10)+Summary!$C$76/10^(S19/10)+Summary!$C$77/10^(T19/10))/Summary!$C$78))</f>
        <v>0</v>
      </c>
      <c r="V19" s="140">
        <f>'Anchor-RA'!Y17</f>
        <v>0</v>
      </c>
      <c r="W19" s="140">
        <f>'Anchor-RA'!Z17</f>
        <v>0</v>
      </c>
      <c r="X19" s="141">
        <f t="shared" si="0"/>
        <v>0</v>
      </c>
      <c r="Y19" s="133"/>
      <c r="Z19" s="384">
        <f>'Test-RA'!L17</f>
        <v>0</v>
      </c>
      <c r="AA19" s="381">
        <f>'Test-RA'!M17</f>
        <v>0</v>
      </c>
      <c r="AB19" s="381">
        <f>'Test-RA'!N17</f>
        <v>0</v>
      </c>
      <c r="AC19" s="381">
        <f>'Test-RA'!O17</f>
        <v>0</v>
      </c>
      <c r="AD19" s="381">
        <f>(Summary!$C$58*AA19+Summary!$C$59*AB19+Summary!$C$60*AC19)/Summary!$C$61</f>
        <v>0</v>
      </c>
      <c r="AE19" s="381">
        <f>'Test-RA'!P17</f>
        <v>0</v>
      </c>
      <c r="AF19" s="381">
        <f>'Test-RA'!Q17</f>
        <v>0</v>
      </c>
      <c r="AG19" s="381">
        <f>'Test-RA'!R17</f>
        <v>0</v>
      </c>
      <c r="AH19" s="381">
        <f>'Test-RA'!S17</f>
        <v>0</v>
      </c>
      <c r="AI19" s="381">
        <f>'Test-RA'!T17</f>
        <v>0</v>
      </c>
      <c r="AJ19" s="381">
        <f>'Test-RA'!U17</f>
        <v>0</v>
      </c>
      <c r="AK19" s="381">
        <f>'Test-RA'!V17</f>
        <v>0</v>
      </c>
      <c r="AL19" s="381">
        <f>'Test-RA'!W17</f>
        <v>0</v>
      </c>
      <c r="AM19" s="381">
        <f>'Test-RA'!X17</f>
        <v>0</v>
      </c>
      <c r="AN19" s="381">
        <f>10*LOG10(1/((Summary!$C$75/10^(AK19/10)+Summary!$C$76/10^(AL19/10)+Summary!$C$77/10^(AM19/10))/Summary!$C$78))</f>
        <v>0</v>
      </c>
      <c r="AO19" s="381">
        <f>'Test-RA'!Y17</f>
        <v>0</v>
      </c>
      <c r="AP19" s="140">
        <f>'Test-RA'!Z17</f>
        <v>0</v>
      </c>
      <c r="AQ19" s="141">
        <f t="shared" si="4"/>
        <v>0</v>
      </c>
      <c r="AR19" s="142" t="e">
        <f t="shared" si="2"/>
        <v>#DIV/0!</v>
      </c>
      <c r="AS19" s="143" t="e">
        <f t="shared" si="3"/>
        <v>#DIV/0!</v>
      </c>
      <c r="AT19" s="136"/>
      <c r="AU19" s="136"/>
      <c r="AV19" s="571"/>
      <c r="AW19" s="468"/>
      <c r="AX19" s="480"/>
      <c r="AY19" s="480"/>
      <c r="AZ19" s="480"/>
      <c r="BA19" s="480"/>
      <c r="BB19" s="480"/>
      <c r="BC19" s="480"/>
      <c r="BD19" s="480"/>
      <c r="BE19" s="480"/>
      <c r="BF19" s="480"/>
      <c r="BG19" s="469"/>
      <c r="BH19" s="476"/>
      <c r="BI19" s="469"/>
      <c r="BJ19" s="476"/>
      <c r="BK19" s="480"/>
      <c r="BL19" s="480"/>
      <c r="BM19" s="480"/>
      <c r="BN19" s="480"/>
      <c r="BO19" s="480"/>
      <c r="BP19" s="480"/>
      <c r="BQ19" s="480"/>
      <c r="BR19" s="476"/>
      <c r="BS19" s="476"/>
      <c r="BT19" s="480"/>
      <c r="BU19" s="463"/>
      <c r="BV19" s="465"/>
      <c r="BW19" s="463"/>
      <c r="BX19" s="465"/>
    </row>
    <row r="20" spans="1:76" ht="17" customHeight="1" x14ac:dyDescent="0.35">
      <c r="A20" s="516"/>
      <c r="B20" s="483"/>
      <c r="C20" s="486"/>
      <c r="D20" s="490"/>
      <c r="E20" s="493"/>
      <c r="F20" s="138">
        <v>55</v>
      </c>
      <c r="G20" s="139">
        <f>'Anchor-RA'!L18</f>
        <v>0</v>
      </c>
      <c r="H20" s="140">
        <f>'Anchor-RA'!M18</f>
        <v>0</v>
      </c>
      <c r="I20" s="140">
        <f>'Anchor-RA'!N18</f>
        <v>0</v>
      </c>
      <c r="J20" s="140">
        <f>'Anchor-RA'!O18</f>
        <v>0</v>
      </c>
      <c r="K20" s="140">
        <f>(Summary!$C$58*H20+Summary!$C$59*I20+Summary!$C$60*J20)/Summary!$C$61</f>
        <v>0</v>
      </c>
      <c r="L20" s="140">
        <f>'Anchor-RA'!P18</f>
        <v>0</v>
      </c>
      <c r="M20" s="140">
        <f>'Anchor-RA'!Q18</f>
        <v>0</v>
      </c>
      <c r="N20" s="140">
        <f>'Anchor-RA'!R18</f>
        <v>0</v>
      </c>
      <c r="O20" s="140">
        <f>'Anchor-RA'!S18</f>
        <v>0</v>
      </c>
      <c r="P20" s="140">
        <f>'Anchor-RA'!T18</f>
        <v>0</v>
      </c>
      <c r="Q20" s="140">
        <f>'Anchor-RA'!U18</f>
        <v>0</v>
      </c>
      <c r="R20" s="140">
        <f>'Anchor-RA'!V18</f>
        <v>0</v>
      </c>
      <c r="S20" s="140">
        <f>'Anchor-RA'!W18</f>
        <v>0</v>
      </c>
      <c r="T20" s="140">
        <f>'Anchor-RA'!X18</f>
        <v>0</v>
      </c>
      <c r="U20" s="140">
        <f>10*LOG10(1/((Summary!$C$75/10^(R20/10)+Summary!$C$76/10^(S20/10)+Summary!$C$77/10^(T20/10))/Summary!$C$78))</f>
        <v>0</v>
      </c>
      <c r="V20" s="140">
        <f>'Anchor-RA'!Y18</f>
        <v>0</v>
      </c>
      <c r="W20" s="140">
        <f>'Anchor-RA'!Z18</f>
        <v>0</v>
      </c>
      <c r="X20" s="141">
        <f t="shared" si="0"/>
        <v>0</v>
      </c>
      <c r="Y20" s="133"/>
      <c r="Z20" s="384">
        <f>'Test-RA'!L18</f>
        <v>0</v>
      </c>
      <c r="AA20" s="381">
        <f>'Test-RA'!M18</f>
        <v>0</v>
      </c>
      <c r="AB20" s="381">
        <f>'Test-RA'!N18</f>
        <v>0</v>
      </c>
      <c r="AC20" s="381">
        <f>'Test-RA'!O18</f>
        <v>0</v>
      </c>
      <c r="AD20" s="381">
        <f>(Summary!$C$58*AA20+Summary!$C$59*AB20+Summary!$C$60*AC20)/Summary!$C$61</f>
        <v>0</v>
      </c>
      <c r="AE20" s="381">
        <f>'Test-RA'!P18</f>
        <v>0</v>
      </c>
      <c r="AF20" s="381">
        <f>'Test-RA'!Q18</f>
        <v>0</v>
      </c>
      <c r="AG20" s="381">
        <f>'Test-RA'!R18</f>
        <v>0</v>
      </c>
      <c r="AH20" s="381">
        <f>'Test-RA'!S18</f>
        <v>0</v>
      </c>
      <c r="AI20" s="381">
        <f>'Test-RA'!T18</f>
        <v>0</v>
      </c>
      <c r="AJ20" s="381">
        <f>'Test-RA'!U18</f>
        <v>0</v>
      </c>
      <c r="AK20" s="381">
        <f>'Test-RA'!V18</f>
        <v>0</v>
      </c>
      <c r="AL20" s="381">
        <f>'Test-RA'!W18</f>
        <v>0</v>
      </c>
      <c r="AM20" s="381">
        <f>'Test-RA'!X18</f>
        <v>0</v>
      </c>
      <c r="AN20" s="381">
        <f>10*LOG10(1/((Summary!$C$75/10^(AK20/10)+Summary!$C$76/10^(AL20/10)+Summary!$C$77/10^(AM20/10))/Summary!$C$78))</f>
        <v>0</v>
      </c>
      <c r="AO20" s="381">
        <f>'Test-RA'!Y18</f>
        <v>0</v>
      </c>
      <c r="AP20" s="140">
        <f>'Test-RA'!Z18</f>
        <v>0</v>
      </c>
      <c r="AQ20" s="141">
        <f t="shared" si="4"/>
        <v>0</v>
      </c>
      <c r="AR20" s="142" t="e">
        <f t="shared" si="2"/>
        <v>#DIV/0!</v>
      </c>
      <c r="AS20" s="143" t="e">
        <f t="shared" si="3"/>
        <v>#DIV/0!</v>
      </c>
      <c r="AT20" s="136"/>
      <c r="AU20" s="136"/>
      <c r="AV20" s="571" t="s">
        <v>123</v>
      </c>
      <c r="AW20" s="468" t="e" cm="1">
        <f t="array" ref="AW20">bdRateExtend($G18:$G21,H18:H21,$Z18:$Z21,AA18:AA21)</f>
        <v>#VALUE!</v>
      </c>
      <c r="AX20" s="480"/>
      <c r="AY20" s="480"/>
      <c r="AZ20" s="480"/>
      <c r="BA20" s="480"/>
      <c r="BB20" s="480"/>
      <c r="BC20" s="480" t="e" cm="1">
        <f t="array" ref="BC20">bdRateExtend($G18:$G21,L18:L21,$Z18:$Z21,AE18:AE21)</f>
        <v>#VALUE!</v>
      </c>
      <c r="BD20" s="480"/>
      <c r="BE20" s="480" t="e" cm="1">
        <f t="array" ref="BE20">bdRateExtend($G18:$G21,M18:M21,$Z18:$Z21,AF18:AF21)</f>
        <v>#VALUE!</v>
      </c>
      <c r="BF20" s="480"/>
      <c r="BG20" s="469" t="e" cm="1">
        <f t="array" ref="BG20">bdRateExtend($G18:$G21,N18:N21,$Z18:$Z21,AG18:AG21,"None", FALSE,1)</f>
        <v>#VALUE!</v>
      </c>
      <c r="BH20" s="476"/>
      <c r="BI20" s="469" t="e" cm="1">
        <f t="array" ref="BI20">bdRateExtend($G18:$G21,O18:O21,$Z18:$Z21,AH18:AH21,"None", FALSE,1)</f>
        <v>#VALUE!</v>
      </c>
      <c r="BJ20" s="476"/>
      <c r="BK20" s="480" t="e" cm="1">
        <f t="array" ref="BK20">bdRateExtend($G18:$G21,P18:P21,$Z18:$Z21,AI18:AI21)</f>
        <v>#VALUE!</v>
      </c>
      <c r="BL20" s="480"/>
      <c r="BM20" s="480" t="e" cm="1">
        <f t="array" ref="BM20">bdRateExtend($G18:$G21,Q18:Q21,$Z18:$Z21,AJ18:AJ21)</f>
        <v>#VALUE!</v>
      </c>
      <c r="BN20" s="480"/>
      <c r="BO20" s="480" t="e" cm="1">
        <f t="array" ref="BO20">bdRateExtend($G18:$G21,R18:R21,$Z18:$Z21,AK18:AK21)</f>
        <v>#VALUE!</v>
      </c>
      <c r="BP20" s="480"/>
      <c r="BQ20" s="480"/>
      <c r="BR20" s="476"/>
      <c r="BS20" s="476"/>
      <c r="BT20" s="480"/>
      <c r="BU20" s="463" cm="1">
        <f t="array" ref="BU20">testVMAFRange($G18:$G21,N18:N21,$Z18:$Z21,AG18:AG21)</f>
        <v>0</v>
      </c>
      <c r="BV20" s="465"/>
      <c r="BW20" s="463" cm="1">
        <f t="array" ref="BW20">testVMAFRange($G18:$G21,O18:O21,$Z18:$Z21,AH18:AH21)</f>
        <v>0</v>
      </c>
      <c r="BX20" s="465"/>
    </row>
    <row r="21" spans="1:76" ht="17" customHeight="1" thickBot="1" x14ac:dyDescent="0.4">
      <c r="A21" s="516"/>
      <c r="B21" s="518"/>
      <c r="C21" s="487"/>
      <c r="D21" s="522"/>
      <c r="E21" s="523"/>
      <c r="F21" s="144">
        <v>63</v>
      </c>
      <c r="G21" s="145">
        <f>'Anchor-RA'!L19</f>
        <v>0</v>
      </c>
      <c r="H21" s="146">
        <f>'Anchor-RA'!M19</f>
        <v>0</v>
      </c>
      <c r="I21" s="146">
        <f>'Anchor-RA'!N19</f>
        <v>0</v>
      </c>
      <c r="J21" s="146">
        <f>'Anchor-RA'!O19</f>
        <v>0</v>
      </c>
      <c r="K21" s="146">
        <f>(Summary!$C$58*H21+Summary!$C$59*I21+Summary!$C$60*J21)/Summary!$C$61</f>
        <v>0</v>
      </c>
      <c r="L21" s="146">
        <f>'Anchor-RA'!P19</f>
        <v>0</v>
      </c>
      <c r="M21" s="146">
        <f>'Anchor-RA'!Q19</f>
        <v>0</v>
      </c>
      <c r="N21" s="146">
        <f>'Anchor-RA'!R19</f>
        <v>0</v>
      </c>
      <c r="O21" s="146">
        <f>'Anchor-RA'!S19</f>
        <v>0</v>
      </c>
      <c r="P21" s="146">
        <f>'Anchor-RA'!T19</f>
        <v>0</v>
      </c>
      <c r="Q21" s="146">
        <f>'Anchor-RA'!U19</f>
        <v>0</v>
      </c>
      <c r="R21" s="146">
        <f>'Anchor-RA'!V19</f>
        <v>0</v>
      </c>
      <c r="S21" s="146">
        <f>'Anchor-RA'!W19</f>
        <v>0</v>
      </c>
      <c r="T21" s="146">
        <f>'Anchor-RA'!X19</f>
        <v>0</v>
      </c>
      <c r="U21" s="146">
        <f>10*LOG10(1/((Summary!$C$75/10^(R21/10)+Summary!$C$76/10^(S21/10)+Summary!$C$77/10^(T21/10))/Summary!$C$78))</f>
        <v>0</v>
      </c>
      <c r="V21" s="146">
        <f>'Anchor-RA'!Y19</f>
        <v>0</v>
      </c>
      <c r="W21" s="146">
        <f>'Anchor-RA'!Z19</f>
        <v>0</v>
      </c>
      <c r="X21" s="147">
        <f t="shared" si="0"/>
        <v>0</v>
      </c>
      <c r="Y21" s="133"/>
      <c r="Z21" s="385">
        <f>'Test-RA'!L19</f>
        <v>0</v>
      </c>
      <c r="AA21" s="382">
        <f>'Test-RA'!M19</f>
        <v>0</v>
      </c>
      <c r="AB21" s="382">
        <f>'Test-RA'!N19</f>
        <v>0</v>
      </c>
      <c r="AC21" s="382">
        <f>'Test-RA'!O19</f>
        <v>0</v>
      </c>
      <c r="AD21" s="382">
        <f>(Summary!$C$58*AA21+Summary!$C$59*AB21+Summary!$C$60*AC21)/Summary!$C$61</f>
        <v>0</v>
      </c>
      <c r="AE21" s="382">
        <f>'Test-RA'!P19</f>
        <v>0</v>
      </c>
      <c r="AF21" s="382">
        <f>'Test-RA'!Q19</f>
        <v>0</v>
      </c>
      <c r="AG21" s="382">
        <f>'Test-RA'!R19</f>
        <v>0</v>
      </c>
      <c r="AH21" s="382">
        <f>'Test-RA'!S19</f>
        <v>0</v>
      </c>
      <c r="AI21" s="382">
        <f>'Test-RA'!T19</f>
        <v>0</v>
      </c>
      <c r="AJ21" s="382">
        <f>'Test-RA'!U19</f>
        <v>0</v>
      </c>
      <c r="AK21" s="382">
        <f>'Test-RA'!V19</f>
        <v>0</v>
      </c>
      <c r="AL21" s="382">
        <f>'Test-RA'!W19</f>
        <v>0</v>
      </c>
      <c r="AM21" s="382">
        <f>'Test-RA'!X19</f>
        <v>0</v>
      </c>
      <c r="AN21" s="382">
        <f>10*LOG10(1/((Summary!$C$75/10^(AK21/10)+Summary!$C$76/10^(AL21/10)+Summary!$C$77/10^(AM21/10))/Summary!$C$78))</f>
        <v>0</v>
      </c>
      <c r="AO21" s="382">
        <f>'Test-RA'!Y19</f>
        <v>0</v>
      </c>
      <c r="AP21" s="146">
        <f>'Test-RA'!Z19</f>
        <v>0</v>
      </c>
      <c r="AQ21" s="147">
        <f t="shared" si="4"/>
        <v>0</v>
      </c>
      <c r="AR21" s="148" t="e">
        <f t="shared" si="2"/>
        <v>#DIV/0!</v>
      </c>
      <c r="AS21" s="149" t="e">
        <f t="shared" si="3"/>
        <v>#DIV/0!</v>
      </c>
      <c r="AT21" s="136"/>
      <c r="AU21" s="136"/>
      <c r="AV21" s="572"/>
      <c r="AW21" s="468"/>
      <c r="AX21" s="480"/>
      <c r="AY21" s="480"/>
      <c r="AZ21" s="480"/>
      <c r="BA21" s="480"/>
      <c r="BB21" s="481"/>
      <c r="BC21" s="480"/>
      <c r="BD21" s="480"/>
      <c r="BE21" s="480"/>
      <c r="BF21" s="480"/>
      <c r="BG21" s="472"/>
      <c r="BH21" s="477"/>
      <c r="BI21" s="472"/>
      <c r="BJ21" s="477"/>
      <c r="BK21" s="480"/>
      <c r="BL21" s="480"/>
      <c r="BM21" s="480"/>
      <c r="BN21" s="480"/>
      <c r="BO21" s="480"/>
      <c r="BP21" s="480"/>
      <c r="BQ21" s="480"/>
      <c r="BR21" s="476"/>
      <c r="BS21" s="476"/>
      <c r="BT21" s="481"/>
      <c r="BU21" s="473"/>
      <c r="BV21" s="466"/>
      <c r="BW21" s="473"/>
      <c r="BX21" s="466"/>
    </row>
    <row r="22" spans="1:76" ht="17" customHeight="1" x14ac:dyDescent="0.35">
      <c r="A22" s="516"/>
      <c r="B22" s="482" t="s">
        <v>18</v>
      </c>
      <c r="C22" s="485" t="s">
        <v>29</v>
      </c>
      <c r="D22" s="489">
        <v>29.97</v>
      </c>
      <c r="E22" s="492">
        <v>10</v>
      </c>
      <c r="F22" s="129">
        <v>23</v>
      </c>
      <c r="G22" s="130">
        <f>'Anchor-RA'!L20</f>
        <v>0</v>
      </c>
      <c r="H22" s="131">
        <f>'Anchor-RA'!M20</f>
        <v>0</v>
      </c>
      <c r="I22" s="131">
        <f>'Anchor-RA'!N20</f>
        <v>0</v>
      </c>
      <c r="J22" s="131">
        <f>'Anchor-RA'!O20</f>
        <v>0</v>
      </c>
      <c r="K22" s="395">
        <f>(Summary!$C$58*H22+Summary!$C$59*I22+Summary!$C$60*J22)/Summary!$C$61</f>
        <v>0</v>
      </c>
      <c r="L22" s="131">
        <f>'Anchor-RA'!P20</f>
        <v>0</v>
      </c>
      <c r="M22" s="131">
        <f>'Anchor-RA'!Q20</f>
        <v>0</v>
      </c>
      <c r="N22" s="131">
        <f>'Anchor-RA'!R20</f>
        <v>0</v>
      </c>
      <c r="O22" s="131">
        <f>'Anchor-RA'!S20</f>
        <v>0</v>
      </c>
      <c r="P22" s="131">
        <f>'Anchor-RA'!T20</f>
        <v>0</v>
      </c>
      <c r="Q22" s="131">
        <f>'Anchor-RA'!U20</f>
        <v>0</v>
      </c>
      <c r="R22" s="131">
        <f>'Anchor-RA'!V20</f>
        <v>0</v>
      </c>
      <c r="S22" s="131">
        <f>'Anchor-RA'!W20</f>
        <v>0</v>
      </c>
      <c r="T22" s="131">
        <f>'Anchor-RA'!X20</f>
        <v>0</v>
      </c>
      <c r="U22" s="131">
        <f>10*LOG10(1/((Summary!$C$75/10^(R22/10)+Summary!$C$76/10^(S22/10)+Summary!$C$77/10^(T22/10))/Summary!$C$78))</f>
        <v>0</v>
      </c>
      <c r="V22" s="131">
        <f>'Anchor-RA'!Y20</f>
        <v>0</v>
      </c>
      <c r="W22" s="131">
        <f>'Anchor-RA'!Z20</f>
        <v>0</v>
      </c>
      <c r="X22" s="132">
        <f t="shared" si="0"/>
        <v>0</v>
      </c>
      <c r="Y22" s="133"/>
      <c r="Z22" s="383">
        <f>'Test-RA'!L20</f>
        <v>0</v>
      </c>
      <c r="AA22" s="380">
        <f>'Test-RA'!M20</f>
        <v>0</v>
      </c>
      <c r="AB22" s="380">
        <f>'Test-RA'!N20</f>
        <v>0</v>
      </c>
      <c r="AC22" s="380">
        <f>'Test-RA'!O20</f>
        <v>0</v>
      </c>
      <c r="AD22" s="380">
        <f>(Summary!$C$58*AA22+Summary!$C$59*AB22+Summary!$C$60*AC22)/Summary!$C$61</f>
        <v>0</v>
      </c>
      <c r="AE22" s="380">
        <f>'Test-RA'!P20</f>
        <v>0</v>
      </c>
      <c r="AF22" s="380">
        <f>'Test-RA'!Q20</f>
        <v>0</v>
      </c>
      <c r="AG22" s="380">
        <f>'Test-RA'!R20</f>
        <v>0</v>
      </c>
      <c r="AH22" s="380">
        <f>'Test-RA'!S20</f>
        <v>0</v>
      </c>
      <c r="AI22" s="380">
        <f>'Test-RA'!T20</f>
        <v>0</v>
      </c>
      <c r="AJ22" s="380">
        <f>'Test-RA'!U20</f>
        <v>0</v>
      </c>
      <c r="AK22" s="380">
        <f>'Test-RA'!V20</f>
        <v>0</v>
      </c>
      <c r="AL22" s="380">
        <f>'Test-RA'!W20</f>
        <v>0</v>
      </c>
      <c r="AM22" s="380">
        <f>'Test-RA'!X20</f>
        <v>0</v>
      </c>
      <c r="AN22" s="380">
        <f>10*LOG10(1/((Summary!$C$75/10^(AK22/10)+Summary!$C$76/10^(AL22/10)+Summary!$C$77/10^(AM22/10))/Summary!$C$78))</f>
        <v>0</v>
      </c>
      <c r="AO22" s="380">
        <f>'Test-RA'!Y20</f>
        <v>0</v>
      </c>
      <c r="AP22" s="131">
        <f>'Test-RA'!Z20</f>
        <v>0</v>
      </c>
      <c r="AQ22" s="132">
        <f t="shared" si="4"/>
        <v>0</v>
      </c>
      <c r="AR22" s="134" t="e">
        <f t="shared" si="2"/>
        <v>#DIV/0!</v>
      </c>
      <c r="AS22" s="135" t="e">
        <f t="shared" si="3"/>
        <v>#DIV/0!</v>
      </c>
      <c r="AT22" s="136"/>
      <c r="AU22" s="136"/>
      <c r="AV22" s="573" t="s">
        <v>121</v>
      </c>
      <c r="AW22" s="468" t="e" cm="1">
        <f t="array" ref="AW22">bdRateExtend($G22:$G25,H22:H25,$Z22:$Z25,AA22:AA25)</f>
        <v>#VALUE!</v>
      </c>
      <c r="AX22" s="480" t="e" cm="1">
        <f t="array" ref="AX22">bdRateExtend($G22:$G27,H22:H27,$Z22:$Z27,AA22:AA27)</f>
        <v>#VALUE!</v>
      </c>
      <c r="AY22" s="480" t="e" cm="1">
        <f t="array" ref="AY22">bdRateExtend($G22:$G27,I22:I27,$Z22:$Z27,AB22:AB27)</f>
        <v>#VALUE!</v>
      </c>
      <c r="AZ22" s="480" t="e" cm="1">
        <f t="array" ref="AZ22">bdRateExtend($G22:$G27,J22:J27,$Z22:$Z27,AC22:AC27)</f>
        <v>#VALUE!</v>
      </c>
      <c r="BA22" s="480" t="e" cm="1">
        <f t="array" ref="BA22">bdRateExtend($G22:$G27,K22:K27,$Z22:$Z27,AD22:AD27)</f>
        <v>#VALUE!</v>
      </c>
      <c r="BB22" s="479" t="e">
        <f>(Summary!$C$89*AX22+Summary!$C$90*AY22+Summary!$C$91*AZ22)/Summary!$C$92</f>
        <v>#VALUE!</v>
      </c>
      <c r="BC22" s="480" t="e" cm="1">
        <f t="array" ref="BC22">bdRateExtend($G22:$G25,L22:L25,$Z22:$Z25,AE22:AE25)</f>
        <v>#VALUE!</v>
      </c>
      <c r="BD22" s="480" t="e" cm="1">
        <f t="array" ref="BD22">bdRateExtend($G22:$G27,L22:L27,$Z22:$Z27,AE22:AE27)</f>
        <v>#VALUE!</v>
      </c>
      <c r="BE22" s="480" t="e" cm="1">
        <f t="array" ref="BE22">bdRateExtend($G22:$G25,M22:M25,$Z22:$Z25,AF22:AF25)</f>
        <v>#VALUE!</v>
      </c>
      <c r="BF22" s="480" t="e" cm="1">
        <f t="array" ref="BF22">bdRateExtend($G22:$G27,M22:M27,$Z22:$Z27,AF22:AF27)</f>
        <v>#VALUE!</v>
      </c>
      <c r="BG22" s="474" t="e" cm="1">
        <f t="array" ref="BG22">bdRateExtend($G22:$G25,N22:N25,$Z22:$Z25,AG22:AG25,"None", FALSE,1)</f>
        <v>#VALUE!</v>
      </c>
      <c r="BH22" s="475" t="e" cm="1">
        <f t="array" ref="BH22">bdRateExtend($G22:$G27,N22:N27,$Z22:$Z27,AG22:AG27,"None", FALSE,1)</f>
        <v>#VALUE!</v>
      </c>
      <c r="BI22" s="474" t="e" cm="1">
        <f t="array" ref="BI22">bdRateExtend($G22:$G25,O22:O25,$Z22:$Z25,AH22:AH25,"None", FALSE,1)</f>
        <v>#VALUE!</v>
      </c>
      <c r="BJ22" s="475" t="e" cm="1">
        <f t="array" ref="BJ22">bdRateExtend($G22:$G27,O22:O27,$Z22:$Z27,AH22:AH27,"None", FALSE,1)</f>
        <v>#VALUE!</v>
      </c>
      <c r="BK22" s="480" t="e" cm="1">
        <f t="array" ref="BK22">bdRateExtend($G22:$G25,P22:P25,$Z22:$Z25,AI22:AI25)</f>
        <v>#VALUE!</v>
      </c>
      <c r="BL22" s="480" t="e" cm="1">
        <f t="array" ref="BL22">bdRateExtend($G22:$G27,P22:P27,$Z22:$Z27,AI22:AI27)</f>
        <v>#VALUE!</v>
      </c>
      <c r="BM22" s="480" t="e" cm="1">
        <f t="array" ref="BM22">bdRateExtend($G22:$G25,Q22:Q25,$Z22:$Z25,AJ22:AJ25)</f>
        <v>#VALUE!</v>
      </c>
      <c r="BN22" s="480" t="e" cm="1">
        <f t="array" ref="BN22">bdRateExtend($G22:$G27,Q22:Q27,$Z22:$Z27,AJ22:AJ27)</f>
        <v>#VALUE!</v>
      </c>
      <c r="BO22" s="480" t="e" cm="1">
        <f t="array" ref="BO22">bdRateExtend($G22:$G25,R22:R25,$Z22:$Z25,AK22:AK25)</f>
        <v>#VALUE!</v>
      </c>
      <c r="BP22" s="480" t="e" cm="1">
        <f t="array" ref="BP22">bdRateExtend($G22:$G27,R22:R27,$Z22:$Z27,AK22:AK27)</f>
        <v>#VALUE!</v>
      </c>
      <c r="BQ22" s="480" t="e" cm="1">
        <f t="array" ref="BQ22">bdRateExtend($G22:$G27,S22:S27,$Z22:$Z27,AL22:AL27)</f>
        <v>#VALUE!</v>
      </c>
      <c r="BR22" s="476" t="e" cm="1">
        <f t="array" ref="BR22">bdRateExtend($G22:$G27,T22:T27,$Z22:$Z27,AM22:AM27)</f>
        <v>#VALUE!</v>
      </c>
      <c r="BS22" s="476" t="e" cm="1">
        <f t="array" ref="BS22">bdRateExtend($G22:$G27,U22:U27,$Z22:$Z27,AN22:AN27)</f>
        <v>#VALUE!</v>
      </c>
      <c r="BT22" s="479" t="e">
        <f>(Summary!$C$103*BP22+Summary!$C$104*BQ22+Summary!$C$105*BR22)/Summary!$C$106</f>
        <v>#VALUE!</v>
      </c>
      <c r="BU22" s="462" cm="1">
        <f t="array" ref="BU22">testVMAFRange($G22:$G25,N22:N25,$Z22:$Z25,AG22:AG25)</f>
        <v>0</v>
      </c>
      <c r="BV22" s="464" cm="1">
        <f t="array" ref="BV22">testVMAFRange($G22:$G27,N22:N27,$Z22:$Z27,AG22:AG27)</f>
        <v>0</v>
      </c>
      <c r="BW22" s="462" cm="1">
        <f t="array" ref="BW22">testVMAFRange($G22:$G25,O22:O25,$Z22:$Z25,AH22:AH25)</f>
        <v>0</v>
      </c>
      <c r="BX22" s="464" cm="1">
        <f t="array" ref="BX22">testVMAFRange($G22:$G27,O22:O27,$Z22:$Z27,AH22:AH27)</f>
        <v>0</v>
      </c>
    </row>
    <row r="23" spans="1:76" ht="17" customHeight="1" x14ac:dyDescent="0.35">
      <c r="A23" s="516"/>
      <c r="B23" s="483"/>
      <c r="C23" s="486"/>
      <c r="D23" s="490"/>
      <c r="E23" s="493"/>
      <c r="F23" s="138">
        <v>31</v>
      </c>
      <c r="G23" s="139">
        <f>'Anchor-RA'!L21</f>
        <v>0</v>
      </c>
      <c r="H23" s="140">
        <f>'Anchor-RA'!M21</f>
        <v>0</v>
      </c>
      <c r="I23" s="140">
        <f>'Anchor-RA'!N21</f>
        <v>0</v>
      </c>
      <c r="J23" s="140">
        <f>'Anchor-RA'!O21</f>
        <v>0</v>
      </c>
      <c r="K23" s="140">
        <f>(Summary!$C$58*H23+Summary!$C$59*I23+Summary!$C$60*J23)/Summary!$C$61</f>
        <v>0</v>
      </c>
      <c r="L23" s="140">
        <f>'Anchor-RA'!P21</f>
        <v>0</v>
      </c>
      <c r="M23" s="140">
        <f>'Anchor-RA'!Q21</f>
        <v>0</v>
      </c>
      <c r="N23" s="140">
        <f>'Anchor-RA'!R21</f>
        <v>0</v>
      </c>
      <c r="O23" s="140">
        <f>'Anchor-RA'!S21</f>
        <v>0</v>
      </c>
      <c r="P23" s="140">
        <f>'Anchor-RA'!T21</f>
        <v>0</v>
      </c>
      <c r="Q23" s="140">
        <f>'Anchor-RA'!U21</f>
        <v>0</v>
      </c>
      <c r="R23" s="140">
        <f>'Anchor-RA'!V21</f>
        <v>0</v>
      </c>
      <c r="S23" s="140">
        <f>'Anchor-RA'!W21</f>
        <v>0</v>
      </c>
      <c r="T23" s="140">
        <f>'Anchor-RA'!X21</f>
        <v>0</v>
      </c>
      <c r="U23" s="140">
        <f>10*LOG10(1/((Summary!$C$75/10^(R23/10)+Summary!$C$76/10^(S23/10)+Summary!$C$77/10^(T23/10))/Summary!$C$78))</f>
        <v>0</v>
      </c>
      <c r="V23" s="140">
        <f>'Anchor-RA'!Y21</f>
        <v>0</v>
      </c>
      <c r="W23" s="140">
        <f>'Anchor-RA'!Z21</f>
        <v>0</v>
      </c>
      <c r="X23" s="141">
        <f t="shared" si="0"/>
        <v>0</v>
      </c>
      <c r="Y23" s="133"/>
      <c r="Z23" s="384">
        <f>'Test-RA'!L21</f>
        <v>0</v>
      </c>
      <c r="AA23" s="381">
        <f>'Test-RA'!M21</f>
        <v>0</v>
      </c>
      <c r="AB23" s="381">
        <f>'Test-RA'!N21</f>
        <v>0</v>
      </c>
      <c r="AC23" s="381">
        <f>'Test-RA'!O21</f>
        <v>0</v>
      </c>
      <c r="AD23" s="381">
        <f>(Summary!$C$58*AA23+Summary!$C$59*AB23+Summary!$C$60*AC23)/Summary!$C$61</f>
        <v>0</v>
      </c>
      <c r="AE23" s="381">
        <f>'Test-RA'!P21</f>
        <v>0</v>
      </c>
      <c r="AF23" s="381">
        <f>'Test-RA'!Q21</f>
        <v>0</v>
      </c>
      <c r="AG23" s="381">
        <f>'Test-RA'!R21</f>
        <v>0</v>
      </c>
      <c r="AH23" s="381">
        <f>'Test-RA'!S21</f>
        <v>0</v>
      </c>
      <c r="AI23" s="381">
        <f>'Test-RA'!T21</f>
        <v>0</v>
      </c>
      <c r="AJ23" s="381">
        <f>'Test-RA'!U21</f>
        <v>0</v>
      </c>
      <c r="AK23" s="381">
        <f>'Test-RA'!V21</f>
        <v>0</v>
      </c>
      <c r="AL23" s="381">
        <f>'Test-RA'!W21</f>
        <v>0</v>
      </c>
      <c r="AM23" s="381">
        <f>'Test-RA'!X21</f>
        <v>0</v>
      </c>
      <c r="AN23" s="381">
        <f>10*LOG10(1/((Summary!$C$75/10^(AK23/10)+Summary!$C$76/10^(AL23/10)+Summary!$C$77/10^(AM23/10))/Summary!$C$78))</f>
        <v>0</v>
      </c>
      <c r="AO23" s="381">
        <f>'Test-RA'!Y21</f>
        <v>0</v>
      </c>
      <c r="AP23" s="140">
        <f>'Test-RA'!Z21</f>
        <v>0</v>
      </c>
      <c r="AQ23" s="141">
        <f t="shared" si="4"/>
        <v>0</v>
      </c>
      <c r="AR23" s="142" t="e">
        <f t="shared" si="2"/>
        <v>#DIV/0!</v>
      </c>
      <c r="AS23" s="143" t="e">
        <f t="shared" si="3"/>
        <v>#DIV/0!</v>
      </c>
      <c r="AT23" s="136"/>
      <c r="AU23" s="136"/>
      <c r="AV23" s="571"/>
      <c r="AW23" s="468"/>
      <c r="AX23" s="480"/>
      <c r="AY23" s="480"/>
      <c r="AZ23" s="480"/>
      <c r="BA23" s="480"/>
      <c r="BB23" s="480"/>
      <c r="BC23" s="480"/>
      <c r="BD23" s="480"/>
      <c r="BE23" s="480"/>
      <c r="BF23" s="480"/>
      <c r="BG23" s="469"/>
      <c r="BH23" s="476"/>
      <c r="BI23" s="469"/>
      <c r="BJ23" s="476"/>
      <c r="BK23" s="480"/>
      <c r="BL23" s="480"/>
      <c r="BM23" s="480"/>
      <c r="BN23" s="480"/>
      <c r="BO23" s="480"/>
      <c r="BP23" s="480"/>
      <c r="BQ23" s="480"/>
      <c r="BR23" s="476"/>
      <c r="BS23" s="476"/>
      <c r="BT23" s="480"/>
      <c r="BU23" s="463"/>
      <c r="BV23" s="465"/>
      <c r="BW23" s="463"/>
      <c r="BX23" s="465"/>
    </row>
    <row r="24" spans="1:76" ht="17" customHeight="1" x14ac:dyDescent="0.35">
      <c r="A24" s="516"/>
      <c r="B24" s="483"/>
      <c r="C24" s="486"/>
      <c r="D24" s="490"/>
      <c r="E24" s="493"/>
      <c r="F24" s="138">
        <v>39</v>
      </c>
      <c r="G24" s="139">
        <f>'Anchor-RA'!L22</f>
        <v>0</v>
      </c>
      <c r="H24" s="140">
        <f>'Anchor-RA'!M22</f>
        <v>0</v>
      </c>
      <c r="I24" s="140">
        <f>'Anchor-RA'!N22</f>
        <v>0</v>
      </c>
      <c r="J24" s="140">
        <f>'Anchor-RA'!O22</f>
        <v>0</v>
      </c>
      <c r="K24" s="140">
        <f>(Summary!$C$58*H24+Summary!$C$59*I24+Summary!$C$60*J24)/Summary!$C$61</f>
        <v>0</v>
      </c>
      <c r="L24" s="140">
        <f>'Anchor-RA'!P22</f>
        <v>0</v>
      </c>
      <c r="M24" s="140">
        <f>'Anchor-RA'!Q22</f>
        <v>0</v>
      </c>
      <c r="N24" s="140">
        <f>'Anchor-RA'!R22</f>
        <v>0</v>
      </c>
      <c r="O24" s="140">
        <f>'Anchor-RA'!S22</f>
        <v>0</v>
      </c>
      <c r="P24" s="140">
        <f>'Anchor-RA'!T22</f>
        <v>0</v>
      </c>
      <c r="Q24" s="140">
        <f>'Anchor-RA'!U22</f>
        <v>0</v>
      </c>
      <c r="R24" s="140">
        <f>'Anchor-RA'!V22</f>
        <v>0</v>
      </c>
      <c r="S24" s="140">
        <f>'Anchor-RA'!W22</f>
        <v>0</v>
      </c>
      <c r="T24" s="140">
        <f>'Anchor-RA'!X22</f>
        <v>0</v>
      </c>
      <c r="U24" s="140">
        <f>10*LOG10(1/((Summary!$C$75/10^(R24/10)+Summary!$C$76/10^(S24/10)+Summary!$C$77/10^(T24/10))/Summary!$C$78))</f>
        <v>0</v>
      </c>
      <c r="V24" s="140">
        <f>'Anchor-RA'!Y22</f>
        <v>0</v>
      </c>
      <c r="W24" s="140">
        <f>'Anchor-RA'!Z22</f>
        <v>0</v>
      </c>
      <c r="X24" s="141">
        <f t="shared" si="0"/>
        <v>0</v>
      </c>
      <c r="Y24" s="133"/>
      <c r="Z24" s="384">
        <f>'Test-RA'!L22</f>
        <v>0</v>
      </c>
      <c r="AA24" s="381">
        <f>'Test-RA'!M22</f>
        <v>0</v>
      </c>
      <c r="AB24" s="381">
        <f>'Test-RA'!N22</f>
        <v>0</v>
      </c>
      <c r="AC24" s="381">
        <f>'Test-RA'!O22</f>
        <v>0</v>
      </c>
      <c r="AD24" s="381">
        <f>(Summary!$C$58*AA24+Summary!$C$59*AB24+Summary!$C$60*AC24)/Summary!$C$61</f>
        <v>0</v>
      </c>
      <c r="AE24" s="381">
        <f>'Test-RA'!P22</f>
        <v>0</v>
      </c>
      <c r="AF24" s="381">
        <f>'Test-RA'!Q22</f>
        <v>0</v>
      </c>
      <c r="AG24" s="381">
        <f>'Test-RA'!R22</f>
        <v>0</v>
      </c>
      <c r="AH24" s="381">
        <f>'Test-RA'!S22</f>
        <v>0</v>
      </c>
      <c r="AI24" s="381">
        <f>'Test-RA'!T22</f>
        <v>0</v>
      </c>
      <c r="AJ24" s="381">
        <f>'Test-RA'!U22</f>
        <v>0</v>
      </c>
      <c r="AK24" s="381">
        <f>'Test-RA'!V22</f>
        <v>0</v>
      </c>
      <c r="AL24" s="381">
        <f>'Test-RA'!W22</f>
        <v>0</v>
      </c>
      <c r="AM24" s="381">
        <f>'Test-RA'!X22</f>
        <v>0</v>
      </c>
      <c r="AN24" s="381">
        <f>10*LOG10(1/((Summary!$C$75/10^(AK24/10)+Summary!$C$76/10^(AL24/10)+Summary!$C$77/10^(AM24/10))/Summary!$C$78))</f>
        <v>0</v>
      </c>
      <c r="AO24" s="381">
        <f>'Test-RA'!Y22</f>
        <v>0</v>
      </c>
      <c r="AP24" s="140">
        <f>'Test-RA'!Z22</f>
        <v>0</v>
      </c>
      <c r="AQ24" s="141">
        <f t="shared" si="4"/>
        <v>0</v>
      </c>
      <c r="AR24" s="142" t="e">
        <f t="shared" si="2"/>
        <v>#DIV/0!</v>
      </c>
      <c r="AS24" s="143" t="e">
        <f t="shared" si="3"/>
        <v>#DIV/0!</v>
      </c>
      <c r="AT24" s="136"/>
      <c r="AU24" s="136"/>
      <c r="AV24" s="571" t="s">
        <v>122</v>
      </c>
      <c r="AW24" s="468" t="e" cm="1">
        <f t="array" ref="AW24">bdRateExtend($G23:$G26,H23:H26,$Z23:$Z26,AA23:AA26)</f>
        <v>#VALUE!</v>
      </c>
      <c r="AX24" s="480"/>
      <c r="AY24" s="480"/>
      <c r="AZ24" s="480"/>
      <c r="BA24" s="480"/>
      <c r="BB24" s="480"/>
      <c r="BC24" s="480" t="e" cm="1">
        <f t="array" ref="BC24">bdRateExtend($G23:$G26,L23:L26,$Z23:$Z26,AE23:AE26)</f>
        <v>#VALUE!</v>
      </c>
      <c r="BD24" s="480"/>
      <c r="BE24" s="480" t="e" cm="1">
        <f t="array" ref="BE24">bdRateExtend($G23:$G26,M23:M26,$Z23:$Z26,AF23:AF26)</f>
        <v>#VALUE!</v>
      </c>
      <c r="BF24" s="480"/>
      <c r="BG24" s="469" t="e" cm="1">
        <f t="array" ref="BG24">bdRateExtend($G23:$G26,N23:N26,$Z23:$Z26,AG23:AG26,"None", FALSE,1)</f>
        <v>#VALUE!</v>
      </c>
      <c r="BH24" s="476"/>
      <c r="BI24" s="469" t="e" cm="1">
        <f t="array" ref="BI24">bdRateExtend($G23:$G26,O23:O26,$Z23:$Z26,AH23:AH26,"None", FALSE,1)</f>
        <v>#VALUE!</v>
      </c>
      <c r="BJ24" s="476"/>
      <c r="BK24" s="480" t="e" cm="1">
        <f t="array" ref="BK24">bdRateExtend($G23:$G26,P23:P26,$Z23:$Z26,AI23:AI26)</f>
        <v>#VALUE!</v>
      </c>
      <c r="BL24" s="480"/>
      <c r="BM24" s="480" t="e" cm="1">
        <f t="array" ref="BM24">bdRateExtend($G23:$G26,Q23:Q26,$Z23:$Z26,AJ23:AJ26)</f>
        <v>#VALUE!</v>
      </c>
      <c r="BN24" s="480"/>
      <c r="BO24" s="480" t="e" cm="1">
        <f t="array" ref="BO24">bdRateExtend($G23:$G26,R23:R26,$Z23:$Z26,AK23:AK26)</f>
        <v>#VALUE!</v>
      </c>
      <c r="BP24" s="480"/>
      <c r="BQ24" s="480"/>
      <c r="BR24" s="476"/>
      <c r="BS24" s="476"/>
      <c r="BT24" s="480"/>
      <c r="BU24" s="463" cm="1">
        <f t="array" ref="BU24">testVMAFRange($G23:$G26,N23:N26,$Z23:$Z26,AG23:AG26)</f>
        <v>0</v>
      </c>
      <c r="BV24" s="465"/>
      <c r="BW24" s="463" cm="1">
        <f t="array" ref="BW24">testVMAFRange($G23:$G26,O23:O26,$Z23:$Z26,AH23:AH26)</f>
        <v>0</v>
      </c>
      <c r="BX24" s="465"/>
    </row>
    <row r="25" spans="1:76" ht="17" customHeight="1" x14ac:dyDescent="0.35">
      <c r="A25" s="516"/>
      <c r="B25" s="483"/>
      <c r="C25" s="486"/>
      <c r="D25" s="490"/>
      <c r="E25" s="493"/>
      <c r="F25" s="138">
        <v>47</v>
      </c>
      <c r="G25" s="139">
        <f>'Anchor-RA'!L23</f>
        <v>0</v>
      </c>
      <c r="H25" s="140">
        <f>'Anchor-RA'!M23</f>
        <v>0</v>
      </c>
      <c r="I25" s="140">
        <f>'Anchor-RA'!N23</f>
        <v>0</v>
      </c>
      <c r="J25" s="140">
        <f>'Anchor-RA'!O23</f>
        <v>0</v>
      </c>
      <c r="K25" s="140">
        <f>(Summary!$C$58*H25+Summary!$C$59*I25+Summary!$C$60*J25)/Summary!$C$61</f>
        <v>0</v>
      </c>
      <c r="L25" s="140">
        <f>'Anchor-RA'!P23</f>
        <v>0</v>
      </c>
      <c r="M25" s="140">
        <f>'Anchor-RA'!Q23</f>
        <v>0</v>
      </c>
      <c r="N25" s="140">
        <f>'Anchor-RA'!R23</f>
        <v>0</v>
      </c>
      <c r="O25" s="140">
        <f>'Anchor-RA'!S23</f>
        <v>0</v>
      </c>
      <c r="P25" s="140">
        <f>'Anchor-RA'!T23</f>
        <v>0</v>
      </c>
      <c r="Q25" s="140">
        <f>'Anchor-RA'!U23</f>
        <v>0</v>
      </c>
      <c r="R25" s="140">
        <f>'Anchor-RA'!V23</f>
        <v>0</v>
      </c>
      <c r="S25" s="140">
        <f>'Anchor-RA'!W23</f>
        <v>0</v>
      </c>
      <c r="T25" s="140">
        <f>'Anchor-RA'!X23</f>
        <v>0</v>
      </c>
      <c r="U25" s="140">
        <f>10*LOG10(1/((Summary!$C$75/10^(R25/10)+Summary!$C$76/10^(S25/10)+Summary!$C$77/10^(T25/10))/Summary!$C$78))</f>
        <v>0</v>
      </c>
      <c r="V25" s="140">
        <f>'Anchor-RA'!Y23</f>
        <v>0</v>
      </c>
      <c r="W25" s="140">
        <f>'Anchor-RA'!Z23</f>
        <v>0</v>
      </c>
      <c r="X25" s="141">
        <f t="shared" si="0"/>
        <v>0</v>
      </c>
      <c r="Y25" s="133"/>
      <c r="Z25" s="384">
        <f>'Test-RA'!L23</f>
        <v>0</v>
      </c>
      <c r="AA25" s="381">
        <f>'Test-RA'!M23</f>
        <v>0</v>
      </c>
      <c r="AB25" s="381">
        <f>'Test-RA'!N23</f>
        <v>0</v>
      </c>
      <c r="AC25" s="381">
        <f>'Test-RA'!O23</f>
        <v>0</v>
      </c>
      <c r="AD25" s="381">
        <f>(Summary!$C$58*AA25+Summary!$C$59*AB25+Summary!$C$60*AC25)/Summary!$C$61</f>
        <v>0</v>
      </c>
      <c r="AE25" s="381">
        <f>'Test-RA'!P23</f>
        <v>0</v>
      </c>
      <c r="AF25" s="381">
        <f>'Test-RA'!Q23</f>
        <v>0</v>
      </c>
      <c r="AG25" s="381">
        <f>'Test-RA'!R23</f>
        <v>0</v>
      </c>
      <c r="AH25" s="381">
        <f>'Test-RA'!S23</f>
        <v>0</v>
      </c>
      <c r="AI25" s="381">
        <f>'Test-RA'!T23</f>
        <v>0</v>
      </c>
      <c r="AJ25" s="381">
        <f>'Test-RA'!U23</f>
        <v>0</v>
      </c>
      <c r="AK25" s="381">
        <f>'Test-RA'!V23</f>
        <v>0</v>
      </c>
      <c r="AL25" s="381">
        <f>'Test-RA'!W23</f>
        <v>0</v>
      </c>
      <c r="AM25" s="381">
        <f>'Test-RA'!X23</f>
        <v>0</v>
      </c>
      <c r="AN25" s="381">
        <f>10*LOG10(1/((Summary!$C$75/10^(AK25/10)+Summary!$C$76/10^(AL25/10)+Summary!$C$77/10^(AM25/10))/Summary!$C$78))</f>
        <v>0</v>
      </c>
      <c r="AO25" s="381">
        <f>'Test-RA'!Y23</f>
        <v>0</v>
      </c>
      <c r="AP25" s="140">
        <f>'Test-RA'!Z23</f>
        <v>0</v>
      </c>
      <c r="AQ25" s="141">
        <f t="shared" si="4"/>
        <v>0</v>
      </c>
      <c r="AR25" s="142" t="e">
        <f t="shared" si="2"/>
        <v>#DIV/0!</v>
      </c>
      <c r="AS25" s="143" t="e">
        <f t="shared" si="3"/>
        <v>#DIV/0!</v>
      </c>
      <c r="AT25" s="136"/>
      <c r="AU25" s="136"/>
      <c r="AV25" s="571"/>
      <c r="AW25" s="468"/>
      <c r="AX25" s="480"/>
      <c r="AY25" s="480"/>
      <c r="AZ25" s="480"/>
      <c r="BA25" s="480"/>
      <c r="BB25" s="480"/>
      <c r="BC25" s="480"/>
      <c r="BD25" s="480"/>
      <c r="BE25" s="480"/>
      <c r="BF25" s="480"/>
      <c r="BG25" s="469"/>
      <c r="BH25" s="476"/>
      <c r="BI25" s="469"/>
      <c r="BJ25" s="476"/>
      <c r="BK25" s="480"/>
      <c r="BL25" s="480"/>
      <c r="BM25" s="480"/>
      <c r="BN25" s="480"/>
      <c r="BO25" s="480"/>
      <c r="BP25" s="480"/>
      <c r="BQ25" s="480"/>
      <c r="BR25" s="476"/>
      <c r="BS25" s="476"/>
      <c r="BT25" s="480"/>
      <c r="BU25" s="463"/>
      <c r="BV25" s="465"/>
      <c r="BW25" s="463"/>
      <c r="BX25" s="465"/>
    </row>
    <row r="26" spans="1:76" ht="17" customHeight="1" x14ac:dyDescent="0.35">
      <c r="A26" s="516"/>
      <c r="B26" s="483"/>
      <c r="C26" s="486"/>
      <c r="D26" s="490"/>
      <c r="E26" s="493"/>
      <c r="F26" s="138">
        <v>55</v>
      </c>
      <c r="G26" s="139">
        <f>'Anchor-RA'!L24</f>
        <v>0</v>
      </c>
      <c r="H26" s="140">
        <f>'Anchor-RA'!M24</f>
        <v>0</v>
      </c>
      <c r="I26" s="140">
        <f>'Anchor-RA'!N24</f>
        <v>0</v>
      </c>
      <c r="J26" s="140">
        <f>'Anchor-RA'!O24</f>
        <v>0</v>
      </c>
      <c r="K26" s="140">
        <f>(Summary!$C$58*H26+Summary!$C$59*I26+Summary!$C$60*J26)/Summary!$C$61</f>
        <v>0</v>
      </c>
      <c r="L26" s="140">
        <f>'Anchor-RA'!P24</f>
        <v>0</v>
      </c>
      <c r="M26" s="140">
        <f>'Anchor-RA'!Q24</f>
        <v>0</v>
      </c>
      <c r="N26" s="140">
        <f>'Anchor-RA'!R24</f>
        <v>0</v>
      </c>
      <c r="O26" s="140">
        <f>'Anchor-RA'!S24</f>
        <v>0</v>
      </c>
      <c r="P26" s="140">
        <f>'Anchor-RA'!T24</f>
        <v>0</v>
      </c>
      <c r="Q26" s="140">
        <f>'Anchor-RA'!U24</f>
        <v>0</v>
      </c>
      <c r="R26" s="140">
        <f>'Anchor-RA'!V24</f>
        <v>0</v>
      </c>
      <c r="S26" s="140">
        <f>'Anchor-RA'!W24</f>
        <v>0</v>
      </c>
      <c r="T26" s="140">
        <f>'Anchor-RA'!X24</f>
        <v>0</v>
      </c>
      <c r="U26" s="140">
        <f>10*LOG10(1/((Summary!$C$75/10^(R26/10)+Summary!$C$76/10^(S26/10)+Summary!$C$77/10^(T26/10))/Summary!$C$78))</f>
        <v>0</v>
      </c>
      <c r="V26" s="140">
        <f>'Anchor-RA'!Y24</f>
        <v>0</v>
      </c>
      <c r="W26" s="140">
        <f>'Anchor-RA'!Z24</f>
        <v>0</v>
      </c>
      <c r="X26" s="141">
        <f t="shared" si="0"/>
        <v>0</v>
      </c>
      <c r="Y26" s="133"/>
      <c r="Z26" s="384">
        <f>'Test-RA'!L24</f>
        <v>0</v>
      </c>
      <c r="AA26" s="381">
        <f>'Test-RA'!M24</f>
        <v>0</v>
      </c>
      <c r="AB26" s="381">
        <f>'Test-RA'!N24</f>
        <v>0</v>
      </c>
      <c r="AC26" s="381">
        <f>'Test-RA'!O24</f>
        <v>0</v>
      </c>
      <c r="AD26" s="381">
        <f>(Summary!$C$58*AA26+Summary!$C$59*AB26+Summary!$C$60*AC26)/Summary!$C$61</f>
        <v>0</v>
      </c>
      <c r="AE26" s="381">
        <f>'Test-RA'!P24</f>
        <v>0</v>
      </c>
      <c r="AF26" s="381">
        <f>'Test-RA'!Q24</f>
        <v>0</v>
      </c>
      <c r="AG26" s="381">
        <f>'Test-RA'!R24</f>
        <v>0</v>
      </c>
      <c r="AH26" s="381">
        <f>'Test-RA'!S24</f>
        <v>0</v>
      </c>
      <c r="AI26" s="381">
        <f>'Test-RA'!T24</f>
        <v>0</v>
      </c>
      <c r="AJ26" s="381">
        <f>'Test-RA'!U24</f>
        <v>0</v>
      </c>
      <c r="AK26" s="381">
        <f>'Test-RA'!V24</f>
        <v>0</v>
      </c>
      <c r="AL26" s="381">
        <f>'Test-RA'!W24</f>
        <v>0</v>
      </c>
      <c r="AM26" s="381">
        <f>'Test-RA'!X24</f>
        <v>0</v>
      </c>
      <c r="AN26" s="381">
        <f>10*LOG10(1/((Summary!$C$75/10^(AK26/10)+Summary!$C$76/10^(AL26/10)+Summary!$C$77/10^(AM26/10))/Summary!$C$78))</f>
        <v>0</v>
      </c>
      <c r="AO26" s="381">
        <f>'Test-RA'!Y24</f>
        <v>0</v>
      </c>
      <c r="AP26" s="140">
        <f>'Test-RA'!Z24</f>
        <v>0</v>
      </c>
      <c r="AQ26" s="141">
        <f t="shared" si="4"/>
        <v>0</v>
      </c>
      <c r="AR26" s="142" t="e">
        <f t="shared" si="2"/>
        <v>#DIV/0!</v>
      </c>
      <c r="AS26" s="143" t="e">
        <f t="shared" si="3"/>
        <v>#DIV/0!</v>
      </c>
      <c r="AT26" s="136"/>
      <c r="AU26" s="136"/>
      <c r="AV26" s="571" t="s">
        <v>123</v>
      </c>
      <c r="AW26" s="468" t="e" cm="1">
        <f t="array" ref="AW26">bdRateExtend($G24:$G27,H24:H27,$Z24:$Z27,AA24:AA27)</f>
        <v>#VALUE!</v>
      </c>
      <c r="AX26" s="480"/>
      <c r="AY26" s="480"/>
      <c r="AZ26" s="480"/>
      <c r="BA26" s="480"/>
      <c r="BB26" s="480"/>
      <c r="BC26" s="480" t="e" cm="1">
        <f t="array" ref="BC26">bdRateExtend($G24:$G27,L24:L27,$Z24:$Z27,AE24:AE27)</f>
        <v>#VALUE!</v>
      </c>
      <c r="BD26" s="480"/>
      <c r="BE26" s="480" t="e" cm="1">
        <f t="array" ref="BE26">bdRateExtend($G24:$G27,M24:M27,$Z24:$Z27,AF24:AF27)</f>
        <v>#VALUE!</v>
      </c>
      <c r="BF26" s="480"/>
      <c r="BG26" s="469" t="e" cm="1">
        <f t="array" ref="BG26">bdRateExtend($G24:$G27,N24:N27,$Z24:$Z27,AG24:AG27,"None", FALSE,1)</f>
        <v>#VALUE!</v>
      </c>
      <c r="BH26" s="476"/>
      <c r="BI26" s="469" t="e" cm="1">
        <f t="array" ref="BI26">bdRateExtend($G24:$G27,O24:O27,$Z24:$Z27,AH24:AH27,"None", FALSE,1)</f>
        <v>#VALUE!</v>
      </c>
      <c r="BJ26" s="476"/>
      <c r="BK26" s="480" t="e" cm="1">
        <f t="array" ref="BK26">bdRateExtend($G24:$G27,P24:P27,$Z24:$Z27,AI24:AI27)</f>
        <v>#VALUE!</v>
      </c>
      <c r="BL26" s="480"/>
      <c r="BM26" s="480" t="e" cm="1">
        <f t="array" ref="BM26">bdRateExtend($G24:$G27,Q24:Q27,$Z24:$Z27,AJ24:AJ27)</f>
        <v>#VALUE!</v>
      </c>
      <c r="BN26" s="480"/>
      <c r="BO26" s="480" t="e" cm="1">
        <f t="array" ref="BO26">bdRateExtend($G24:$G27,R24:R27,$Z24:$Z27,AK24:AK27)</f>
        <v>#VALUE!</v>
      </c>
      <c r="BP26" s="480"/>
      <c r="BQ26" s="480"/>
      <c r="BR26" s="476"/>
      <c r="BS26" s="476"/>
      <c r="BT26" s="480"/>
      <c r="BU26" s="463" cm="1">
        <f t="array" ref="BU26">testVMAFRange($G24:$G27,N24:N27,$Z24:$Z27,AG24:AG27)</f>
        <v>0</v>
      </c>
      <c r="BV26" s="465"/>
      <c r="BW26" s="463" cm="1">
        <f t="array" ref="BW26">testVMAFRange($G24:$G27,O24:O27,$Z24:$Z27,AH24:AH27)</f>
        <v>0</v>
      </c>
      <c r="BX26" s="465"/>
    </row>
    <row r="27" spans="1:76" ht="17" customHeight="1" thickBot="1" x14ac:dyDescent="0.4">
      <c r="A27" s="516"/>
      <c r="B27" s="518"/>
      <c r="C27" s="487"/>
      <c r="D27" s="522"/>
      <c r="E27" s="523"/>
      <c r="F27" s="144">
        <v>63</v>
      </c>
      <c r="G27" s="145">
        <f>'Anchor-RA'!L25</f>
        <v>0</v>
      </c>
      <c r="H27" s="146">
        <f>'Anchor-RA'!M25</f>
        <v>0</v>
      </c>
      <c r="I27" s="146">
        <f>'Anchor-RA'!N25</f>
        <v>0</v>
      </c>
      <c r="J27" s="146">
        <f>'Anchor-RA'!O25</f>
        <v>0</v>
      </c>
      <c r="K27" s="146">
        <f>(Summary!$C$58*H27+Summary!$C$59*I27+Summary!$C$60*J27)/Summary!$C$61</f>
        <v>0</v>
      </c>
      <c r="L27" s="146">
        <f>'Anchor-RA'!P25</f>
        <v>0</v>
      </c>
      <c r="M27" s="146">
        <f>'Anchor-RA'!Q25</f>
        <v>0</v>
      </c>
      <c r="N27" s="146">
        <f>'Anchor-RA'!R25</f>
        <v>0</v>
      </c>
      <c r="O27" s="146">
        <f>'Anchor-RA'!S25</f>
        <v>0</v>
      </c>
      <c r="P27" s="146">
        <f>'Anchor-RA'!T25</f>
        <v>0</v>
      </c>
      <c r="Q27" s="146">
        <f>'Anchor-RA'!U25</f>
        <v>0</v>
      </c>
      <c r="R27" s="146">
        <f>'Anchor-RA'!V25</f>
        <v>0</v>
      </c>
      <c r="S27" s="146">
        <f>'Anchor-RA'!W25</f>
        <v>0</v>
      </c>
      <c r="T27" s="146">
        <f>'Anchor-RA'!X25</f>
        <v>0</v>
      </c>
      <c r="U27" s="146">
        <f>10*LOG10(1/((Summary!$C$75/10^(R27/10)+Summary!$C$76/10^(S27/10)+Summary!$C$77/10^(T27/10))/Summary!$C$78))</f>
        <v>0</v>
      </c>
      <c r="V27" s="146">
        <f>'Anchor-RA'!Y25</f>
        <v>0</v>
      </c>
      <c r="W27" s="146">
        <f>'Anchor-RA'!Z25</f>
        <v>0</v>
      </c>
      <c r="X27" s="147">
        <f t="shared" si="0"/>
        <v>0</v>
      </c>
      <c r="Y27" s="133"/>
      <c r="Z27" s="385">
        <f>'Test-RA'!L25</f>
        <v>0</v>
      </c>
      <c r="AA27" s="382">
        <f>'Test-RA'!M25</f>
        <v>0</v>
      </c>
      <c r="AB27" s="382">
        <f>'Test-RA'!N25</f>
        <v>0</v>
      </c>
      <c r="AC27" s="382">
        <f>'Test-RA'!O25</f>
        <v>0</v>
      </c>
      <c r="AD27" s="382">
        <f>(Summary!$C$58*AA27+Summary!$C$59*AB27+Summary!$C$60*AC27)/Summary!$C$61</f>
        <v>0</v>
      </c>
      <c r="AE27" s="382">
        <f>'Test-RA'!P25</f>
        <v>0</v>
      </c>
      <c r="AF27" s="382">
        <f>'Test-RA'!Q25</f>
        <v>0</v>
      </c>
      <c r="AG27" s="382">
        <f>'Test-RA'!R25</f>
        <v>0</v>
      </c>
      <c r="AH27" s="382">
        <f>'Test-RA'!S25</f>
        <v>0</v>
      </c>
      <c r="AI27" s="382">
        <f>'Test-RA'!T25</f>
        <v>0</v>
      </c>
      <c r="AJ27" s="382">
        <f>'Test-RA'!U25</f>
        <v>0</v>
      </c>
      <c r="AK27" s="382">
        <f>'Test-RA'!V25</f>
        <v>0</v>
      </c>
      <c r="AL27" s="382">
        <f>'Test-RA'!W25</f>
        <v>0</v>
      </c>
      <c r="AM27" s="382">
        <f>'Test-RA'!X25</f>
        <v>0</v>
      </c>
      <c r="AN27" s="382">
        <f>10*LOG10(1/((Summary!$C$75/10^(AK27/10)+Summary!$C$76/10^(AL27/10)+Summary!$C$77/10^(AM27/10))/Summary!$C$78))</f>
        <v>0</v>
      </c>
      <c r="AO27" s="382">
        <f>'Test-RA'!Y25</f>
        <v>0</v>
      </c>
      <c r="AP27" s="146">
        <f>'Test-RA'!Z25</f>
        <v>0</v>
      </c>
      <c r="AQ27" s="147">
        <f t="shared" si="4"/>
        <v>0</v>
      </c>
      <c r="AR27" s="148" t="e">
        <f t="shared" si="2"/>
        <v>#DIV/0!</v>
      </c>
      <c r="AS27" s="149" t="e">
        <f t="shared" si="3"/>
        <v>#DIV/0!</v>
      </c>
      <c r="AT27" s="136"/>
      <c r="AU27" s="136"/>
      <c r="AV27" s="572"/>
      <c r="AW27" s="468"/>
      <c r="AX27" s="480"/>
      <c r="AY27" s="480"/>
      <c r="AZ27" s="480"/>
      <c r="BA27" s="480"/>
      <c r="BB27" s="481"/>
      <c r="BC27" s="480"/>
      <c r="BD27" s="480"/>
      <c r="BE27" s="480"/>
      <c r="BF27" s="480"/>
      <c r="BG27" s="472"/>
      <c r="BH27" s="477"/>
      <c r="BI27" s="472"/>
      <c r="BJ27" s="477"/>
      <c r="BK27" s="480"/>
      <c r="BL27" s="480"/>
      <c r="BM27" s="480"/>
      <c r="BN27" s="480"/>
      <c r="BO27" s="480"/>
      <c r="BP27" s="480"/>
      <c r="BQ27" s="480"/>
      <c r="BR27" s="476"/>
      <c r="BS27" s="476"/>
      <c r="BT27" s="481"/>
      <c r="BU27" s="473"/>
      <c r="BV27" s="466"/>
      <c r="BW27" s="473"/>
      <c r="BX27" s="466"/>
    </row>
    <row r="28" spans="1:76" ht="17" customHeight="1" x14ac:dyDescent="0.35">
      <c r="A28" s="516"/>
      <c r="B28" s="482" t="s">
        <v>18</v>
      </c>
      <c r="C28" s="485" t="s">
        <v>30</v>
      </c>
      <c r="D28" s="489">
        <v>60</v>
      </c>
      <c r="E28" s="492">
        <v>10</v>
      </c>
      <c r="F28" s="129">
        <v>23</v>
      </c>
      <c r="G28" s="130">
        <f>'Anchor-RA'!L26</f>
        <v>0</v>
      </c>
      <c r="H28" s="131">
        <f>'Anchor-RA'!M26</f>
        <v>0</v>
      </c>
      <c r="I28" s="131">
        <f>'Anchor-RA'!N26</f>
        <v>0</v>
      </c>
      <c r="J28" s="131">
        <f>'Anchor-RA'!O26</f>
        <v>0</v>
      </c>
      <c r="K28" s="395">
        <f>(Summary!$C$58*H28+Summary!$C$59*I28+Summary!$C$60*J28)/Summary!$C$61</f>
        <v>0</v>
      </c>
      <c r="L28" s="131">
        <f>'Anchor-RA'!P26</f>
        <v>0</v>
      </c>
      <c r="M28" s="131">
        <f>'Anchor-RA'!Q26</f>
        <v>0</v>
      </c>
      <c r="N28" s="131">
        <f>'Anchor-RA'!R26</f>
        <v>0</v>
      </c>
      <c r="O28" s="131">
        <f>'Anchor-RA'!S26</f>
        <v>0</v>
      </c>
      <c r="P28" s="131">
        <f>'Anchor-RA'!T26</f>
        <v>0</v>
      </c>
      <c r="Q28" s="131">
        <f>'Anchor-RA'!U26</f>
        <v>0</v>
      </c>
      <c r="R28" s="131">
        <f>'Anchor-RA'!V26</f>
        <v>0</v>
      </c>
      <c r="S28" s="131">
        <f>'Anchor-RA'!W26</f>
        <v>0</v>
      </c>
      <c r="T28" s="131">
        <f>'Anchor-RA'!X26</f>
        <v>0</v>
      </c>
      <c r="U28" s="131">
        <f>10*LOG10(1/((Summary!$C$75/10^(R28/10)+Summary!$C$76/10^(S28/10)+Summary!$C$77/10^(T28/10))/Summary!$C$78))</f>
        <v>0</v>
      </c>
      <c r="V28" s="131">
        <f>'Anchor-RA'!Y26</f>
        <v>0</v>
      </c>
      <c r="W28" s="131">
        <f>'Anchor-RA'!Z26</f>
        <v>0</v>
      </c>
      <c r="X28" s="132">
        <f t="shared" si="0"/>
        <v>0</v>
      </c>
      <c r="Y28" s="133"/>
      <c r="Z28" s="383">
        <f>'Test-RA'!L26</f>
        <v>0</v>
      </c>
      <c r="AA28" s="380">
        <f>'Test-RA'!M26</f>
        <v>0</v>
      </c>
      <c r="AB28" s="380">
        <f>'Test-RA'!N26</f>
        <v>0</v>
      </c>
      <c r="AC28" s="380">
        <f>'Test-RA'!O26</f>
        <v>0</v>
      </c>
      <c r="AD28" s="380">
        <f>(Summary!$C$58*AA28+Summary!$C$59*AB28+Summary!$C$60*AC28)/Summary!$C$61</f>
        <v>0</v>
      </c>
      <c r="AE28" s="380">
        <f>'Test-RA'!P26</f>
        <v>0</v>
      </c>
      <c r="AF28" s="380">
        <f>'Test-RA'!Q26</f>
        <v>0</v>
      </c>
      <c r="AG28" s="380">
        <f>'Test-RA'!R26</f>
        <v>0</v>
      </c>
      <c r="AH28" s="380">
        <f>'Test-RA'!S26</f>
        <v>0</v>
      </c>
      <c r="AI28" s="380">
        <f>'Test-RA'!T26</f>
        <v>0</v>
      </c>
      <c r="AJ28" s="380">
        <f>'Test-RA'!U26</f>
        <v>0</v>
      </c>
      <c r="AK28" s="380">
        <f>'Test-RA'!V26</f>
        <v>0</v>
      </c>
      <c r="AL28" s="380">
        <f>'Test-RA'!W26</f>
        <v>0</v>
      </c>
      <c r="AM28" s="380">
        <f>'Test-RA'!X26</f>
        <v>0</v>
      </c>
      <c r="AN28" s="380">
        <f>10*LOG10(1/((Summary!$C$75/10^(AK28/10)+Summary!$C$76/10^(AL28/10)+Summary!$C$77/10^(AM28/10))/Summary!$C$78))</f>
        <v>0</v>
      </c>
      <c r="AO28" s="380">
        <f>'Test-RA'!Y26</f>
        <v>0</v>
      </c>
      <c r="AP28" s="131">
        <f>'Test-RA'!Z26</f>
        <v>0</v>
      </c>
      <c r="AQ28" s="132">
        <f t="shared" si="4"/>
        <v>0</v>
      </c>
      <c r="AR28" s="134" t="e">
        <f t="shared" si="2"/>
        <v>#DIV/0!</v>
      </c>
      <c r="AS28" s="135" t="e">
        <f t="shared" si="3"/>
        <v>#DIV/0!</v>
      </c>
      <c r="AT28" s="136"/>
      <c r="AU28" s="136"/>
      <c r="AV28" s="573" t="s">
        <v>121</v>
      </c>
      <c r="AW28" s="468" t="e" cm="1">
        <f t="array" ref="AW28">bdRateExtend($G28:$G31,H28:H31,$Z28:$Z31,AA28:AA31)</f>
        <v>#VALUE!</v>
      </c>
      <c r="AX28" s="480" t="e" cm="1">
        <f t="array" ref="AX28">bdRateExtend($G28:$G33,H28:H33,$Z28:$Z33,AA28:AA33)</f>
        <v>#VALUE!</v>
      </c>
      <c r="AY28" s="480" t="e" cm="1">
        <f t="array" ref="AY28">bdRateExtend($G28:$G33,I28:I33,$Z28:$Z33,AB28:AB33)</f>
        <v>#VALUE!</v>
      </c>
      <c r="AZ28" s="480" t="e" cm="1">
        <f t="array" ref="AZ28">bdRateExtend($G28:$G33,J28:J33,$Z28:$Z33,AC28:AC33)</f>
        <v>#VALUE!</v>
      </c>
      <c r="BA28" s="480" t="e" cm="1">
        <f t="array" ref="BA28">bdRateExtend($G28:$G33,K28:K33,$Z28:$Z33,AD28:AD33)</f>
        <v>#VALUE!</v>
      </c>
      <c r="BB28" s="479" t="e">
        <f>(Summary!$C$89*AX28+Summary!$C$90*AY28+Summary!$C$91*AZ28)/Summary!$C$92</f>
        <v>#VALUE!</v>
      </c>
      <c r="BC28" s="480" t="e" cm="1">
        <f t="array" ref="BC28">bdRateExtend($G28:$G31,L28:L31,$Z28:$Z31,AE28:AE31)</f>
        <v>#VALUE!</v>
      </c>
      <c r="BD28" s="480" t="e" cm="1">
        <f t="array" ref="BD28">bdRateExtend($G28:$G33,L28:L33,$Z28:$Z33,AE28:AE33)</f>
        <v>#VALUE!</v>
      </c>
      <c r="BE28" s="480" t="e" cm="1">
        <f t="array" ref="BE28">bdRateExtend($G28:$G31,M28:M31,$Z28:$Z31,AF28:AF31)</f>
        <v>#VALUE!</v>
      </c>
      <c r="BF28" s="480" t="e" cm="1">
        <f t="array" ref="BF28">bdRateExtend($G28:$G33,M28:M33,$Z28:$Z33,AF28:AF33)</f>
        <v>#VALUE!</v>
      </c>
      <c r="BG28" s="474" t="e" cm="1">
        <f t="array" ref="BG28">bdRateExtend($G28:$G31,N28:N31,$Z28:$Z31,AG28:AG31,"None", FALSE,1)</f>
        <v>#VALUE!</v>
      </c>
      <c r="BH28" s="475" t="e" cm="1">
        <f t="array" ref="BH28">bdRateExtend($G28:$G33,N28:N33,$Z28:$Z33,AG28:AG33,"None", FALSE,1)</f>
        <v>#VALUE!</v>
      </c>
      <c r="BI28" s="474" t="e" cm="1">
        <f t="array" ref="BI28">bdRateExtend($G28:$G31,O28:O31,$Z28:$Z31,AH28:AH31,"None", FALSE,1)</f>
        <v>#VALUE!</v>
      </c>
      <c r="BJ28" s="475" t="e" cm="1">
        <f t="array" ref="BJ28">bdRateExtend($G28:$G33,O28:O33,$Z28:$Z33,AH28:AH33,"None", FALSE,1)</f>
        <v>#VALUE!</v>
      </c>
      <c r="BK28" s="480" t="e" cm="1">
        <f t="array" ref="BK28">bdRateExtend($G28:$G31,P28:P31,$Z28:$Z31,AI28:AI31)</f>
        <v>#VALUE!</v>
      </c>
      <c r="BL28" s="480" t="e" cm="1">
        <f t="array" ref="BL28">bdRateExtend($G28:$G33,P28:P33,$Z28:$Z33,AI28:AI33)</f>
        <v>#VALUE!</v>
      </c>
      <c r="BM28" s="480" t="e" cm="1">
        <f t="array" ref="BM28">bdRateExtend($G28:$G31,Q28:Q31,$Z28:$Z31,AJ28:AJ31)</f>
        <v>#VALUE!</v>
      </c>
      <c r="BN28" s="480" t="e" cm="1">
        <f t="array" ref="BN28">bdRateExtend($G28:$G33,Q28:Q33,$Z28:$Z33,AJ28:AJ33)</f>
        <v>#VALUE!</v>
      </c>
      <c r="BO28" s="480" t="e" cm="1">
        <f t="array" ref="BO28">bdRateExtend($G28:$G31,R28:R31,$Z28:$Z31,AK28:AK31)</f>
        <v>#VALUE!</v>
      </c>
      <c r="BP28" s="480" t="e" cm="1">
        <f t="array" ref="BP28">bdRateExtend($G28:$G33,R28:R33,$Z28:$Z33,AK28:AK33)</f>
        <v>#VALUE!</v>
      </c>
      <c r="BQ28" s="480" t="e" cm="1">
        <f t="array" ref="BQ28">bdRateExtend($G28:$G33,S28:S33,$Z28:$Z33,AL28:AL33)</f>
        <v>#VALUE!</v>
      </c>
      <c r="BR28" s="476" t="e" cm="1">
        <f t="array" ref="BR28">bdRateExtend($G28:$G33,T28:T33,$Z28:$Z33,AM28:AM33)</f>
        <v>#VALUE!</v>
      </c>
      <c r="BS28" s="476" t="e" cm="1">
        <f t="array" ref="BS28">bdRateExtend($G28:$G33,U28:U33,$Z28:$Z33,AN28:AN33)</f>
        <v>#VALUE!</v>
      </c>
      <c r="BT28" s="479" t="e">
        <f>(Summary!$C$103*BP28+Summary!$C$104*BQ28+Summary!$C$105*BR28)/Summary!$C$106</f>
        <v>#VALUE!</v>
      </c>
      <c r="BU28" s="462" cm="1">
        <f t="array" ref="BU28">testVMAFRange($G28:$G31,N28:N31,$Z28:$Z31,AG28:AG31)</f>
        <v>0</v>
      </c>
      <c r="BV28" s="464" cm="1">
        <f t="array" ref="BV28">testVMAFRange($G28:$G33,N28:N33,$Z28:$Z33,AG28:AG33)</f>
        <v>0</v>
      </c>
      <c r="BW28" s="462" cm="1">
        <f t="array" ref="BW28">testVMAFRange($G28:$G31,O28:O31,$Z28:$Z31,AH28:AH31)</f>
        <v>0</v>
      </c>
      <c r="BX28" s="464" cm="1">
        <f t="array" ref="BX28">testVMAFRange($G28:$G33,O28:O33,$Z28:$Z33,AH28:AH33)</f>
        <v>0</v>
      </c>
    </row>
    <row r="29" spans="1:76" ht="17" customHeight="1" x14ac:dyDescent="0.35">
      <c r="A29" s="516"/>
      <c r="B29" s="483"/>
      <c r="C29" s="486"/>
      <c r="D29" s="490"/>
      <c r="E29" s="493"/>
      <c r="F29" s="138">
        <v>31</v>
      </c>
      <c r="G29" s="139">
        <f>'Anchor-RA'!L27</f>
        <v>0</v>
      </c>
      <c r="H29" s="140">
        <f>'Anchor-RA'!M27</f>
        <v>0</v>
      </c>
      <c r="I29" s="140">
        <f>'Anchor-RA'!N27</f>
        <v>0</v>
      </c>
      <c r="J29" s="140">
        <f>'Anchor-RA'!O27</f>
        <v>0</v>
      </c>
      <c r="K29" s="140">
        <f>(Summary!$C$58*H29+Summary!$C$59*I29+Summary!$C$60*J29)/Summary!$C$61</f>
        <v>0</v>
      </c>
      <c r="L29" s="140">
        <f>'Anchor-RA'!P27</f>
        <v>0</v>
      </c>
      <c r="M29" s="140">
        <f>'Anchor-RA'!Q27</f>
        <v>0</v>
      </c>
      <c r="N29" s="140">
        <f>'Anchor-RA'!R27</f>
        <v>0</v>
      </c>
      <c r="O29" s="140">
        <f>'Anchor-RA'!S27</f>
        <v>0</v>
      </c>
      <c r="P29" s="140">
        <f>'Anchor-RA'!T27</f>
        <v>0</v>
      </c>
      <c r="Q29" s="140">
        <f>'Anchor-RA'!U27</f>
        <v>0</v>
      </c>
      <c r="R29" s="140">
        <f>'Anchor-RA'!V27</f>
        <v>0</v>
      </c>
      <c r="S29" s="140">
        <f>'Anchor-RA'!W27</f>
        <v>0</v>
      </c>
      <c r="T29" s="140">
        <f>'Anchor-RA'!X27</f>
        <v>0</v>
      </c>
      <c r="U29" s="140">
        <f>10*LOG10(1/((Summary!$C$75/10^(R29/10)+Summary!$C$76/10^(S29/10)+Summary!$C$77/10^(T29/10))/Summary!$C$78))</f>
        <v>0</v>
      </c>
      <c r="V29" s="140">
        <f>'Anchor-RA'!Y27</f>
        <v>0</v>
      </c>
      <c r="W29" s="140">
        <f>'Anchor-RA'!Z27</f>
        <v>0</v>
      </c>
      <c r="X29" s="141">
        <f t="shared" si="0"/>
        <v>0</v>
      </c>
      <c r="Y29" s="133"/>
      <c r="Z29" s="384">
        <f>'Test-RA'!L27</f>
        <v>0</v>
      </c>
      <c r="AA29" s="381">
        <f>'Test-RA'!M27</f>
        <v>0</v>
      </c>
      <c r="AB29" s="381">
        <f>'Test-RA'!N27</f>
        <v>0</v>
      </c>
      <c r="AC29" s="381">
        <f>'Test-RA'!O27</f>
        <v>0</v>
      </c>
      <c r="AD29" s="381">
        <f>(Summary!$C$58*AA29+Summary!$C$59*AB29+Summary!$C$60*AC29)/Summary!$C$61</f>
        <v>0</v>
      </c>
      <c r="AE29" s="381">
        <f>'Test-RA'!P27</f>
        <v>0</v>
      </c>
      <c r="AF29" s="381">
        <f>'Test-RA'!Q27</f>
        <v>0</v>
      </c>
      <c r="AG29" s="381">
        <f>'Test-RA'!R27</f>
        <v>0</v>
      </c>
      <c r="AH29" s="381">
        <f>'Test-RA'!S27</f>
        <v>0</v>
      </c>
      <c r="AI29" s="381">
        <f>'Test-RA'!T27</f>
        <v>0</v>
      </c>
      <c r="AJ29" s="381">
        <f>'Test-RA'!U27</f>
        <v>0</v>
      </c>
      <c r="AK29" s="381">
        <f>'Test-RA'!V27</f>
        <v>0</v>
      </c>
      <c r="AL29" s="381">
        <f>'Test-RA'!W27</f>
        <v>0</v>
      </c>
      <c r="AM29" s="381">
        <f>'Test-RA'!X27</f>
        <v>0</v>
      </c>
      <c r="AN29" s="381">
        <f>10*LOG10(1/((Summary!$C$75/10^(AK29/10)+Summary!$C$76/10^(AL29/10)+Summary!$C$77/10^(AM29/10))/Summary!$C$78))</f>
        <v>0</v>
      </c>
      <c r="AO29" s="381">
        <f>'Test-RA'!Y27</f>
        <v>0</v>
      </c>
      <c r="AP29" s="140">
        <f>'Test-RA'!Z27</f>
        <v>0</v>
      </c>
      <c r="AQ29" s="141">
        <f t="shared" si="4"/>
        <v>0</v>
      </c>
      <c r="AR29" s="142" t="e">
        <f t="shared" si="2"/>
        <v>#DIV/0!</v>
      </c>
      <c r="AS29" s="143" t="e">
        <f t="shared" si="3"/>
        <v>#DIV/0!</v>
      </c>
      <c r="AT29" s="136"/>
      <c r="AU29" s="136"/>
      <c r="AV29" s="571"/>
      <c r="AW29" s="468"/>
      <c r="AX29" s="480"/>
      <c r="AY29" s="480"/>
      <c r="AZ29" s="480"/>
      <c r="BA29" s="480"/>
      <c r="BB29" s="480"/>
      <c r="BC29" s="480"/>
      <c r="BD29" s="480"/>
      <c r="BE29" s="480"/>
      <c r="BF29" s="480"/>
      <c r="BG29" s="469"/>
      <c r="BH29" s="476"/>
      <c r="BI29" s="469"/>
      <c r="BJ29" s="476"/>
      <c r="BK29" s="480"/>
      <c r="BL29" s="480"/>
      <c r="BM29" s="480"/>
      <c r="BN29" s="480"/>
      <c r="BO29" s="480"/>
      <c r="BP29" s="480"/>
      <c r="BQ29" s="480"/>
      <c r="BR29" s="476"/>
      <c r="BS29" s="476"/>
      <c r="BT29" s="480"/>
      <c r="BU29" s="463"/>
      <c r="BV29" s="465"/>
      <c r="BW29" s="463"/>
      <c r="BX29" s="465"/>
    </row>
    <row r="30" spans="1:76" ht="17" customHeight="1" x14ac:dyDescent="0.35">
      <c r="A30" s="516"/>
      <c r="B30" s="483"/>
      <c r="C30" s="486"/>
      <c r="D30" s="490"/>
      <c r="E30" s="493"/>
      <c r="F30" s="138">
        <v>39</v>
      </c>
      <c r="G30" s="139">
        <f>'Anchor-RA'!L28</f>
        <v>0</v>
      </c>
      <c r="H30" s="140">
        <f>'Anchor-RA'!M28</f>
        <v>0</v>
      </c>
      <c r="I30" s="140">
        <f>'Anchor-RA'!N28</f>
        <v>0</v>
      </c>
      <c r="J30" s="140">
        <f>'Anchor-RA'!O28</f>
        <v>0</v>
      </c>
      <c r="K30" s="140">
        <f>(Summary!$C$58*H30+Summary!$C$59*I30+Summary!$C$60*J30)/Summary!$C$61</f>
        <v>0</v>
      </c>
      <c r="L30" s="140">
        <f>'Anchor-RA'!P28</f>
        <v>0</v>
      </c>
      <c r="M30" s="140">
        <f>'Anchor-RA'!Q28</f>
        <v>0</v>
      </c>
      <c r="N30" s="140">
        <f>'Anchor-RA'!R28</f>
        <v>0</v>
      </c>
      <c r="O30" s="140">
        <f>'Anchor-RA'!S28</f>
        <v>0</v>
      </c>
      <c r="P30" s="140">
        <f>'Anchor-RA'!T28</f>
        <v>0</v>
      </c>
      <c r="Q30" s="140">
        <f>'Anchor-RA'!U28</f>
        <v>0</v>
      </c>
      <c r="R30" s="140">
        <f>'Anchor-RA'!V28</f>
        <v>0</v>
      </c>
      <c r="S30" s="140">
        <f>'Anchor-RA'!W28</f>
        <v>0</v>
      </c>
      <c r="T30" s="140">
        <f>'Anchor-RA'!X28</f>
        <v>0</v>
      </c>
      <c r="U30" s="140">
        <f>10*LOG10(1/((Summary!$C$75/10^(R30/10)+Summary!$C$76/10^(S30/10)+Summary!$C$77/10^(T30/10))/Summary!$C$78))</f>
        <v>0</v>
      </c>
      <c r="V30" s="140">
        <f>'Anchor-RA'!Y28</f>
        <v>0</v>
      </c>
      <c r="W30" s="140">
        <f>'Anchor-RA'!Z28</f>
        <v>0</v>
      </c>
      <c r="X30" s="141">
        <f t="shared" si="0"/>
        <v>0</v>
      </c>
      <c r="Y30" s="133"/>
      <c r="Z30" s="384">
        <f>'Test-RA'!L28</f>
        <v>0</v>
      </c>
      <c r="AA30" s="381">
        <f>'Test-RA'!M28</f>
        <v>0</v>
      </c>
      <c r="AB30" s="381">
        <f>'Test-RA'!N28</f>
        <v>0</v>
      </c>
      <c r="AC30" s="381">
        <f>'Test-RA'!O28</f>
        <v>0</v>
      </c>
      <c r="AD30" s="381">
        <f>(Summary!$C$58*AA30+Summary!$C$59*AB30+Summary!$C$60*AC30)/Summary!$C$61</f>
        <v>0</v>
      </c>
      <c r="AE30" s="381">
        <f>'Test-RA'!P28</f>
        <v>0</v>
      </c>
      <c r="AF30" s="381">
        <f>'Test-RA'!Q28</f>
        <v>0</v>
      </c>
      <c r="AG30" s="381">
        <f>'Test-RA'!R28</f>
        <v>0</v>
      </c>
      <c r="AH30" s="381">
        <f>'Test-RA'!S28</f>
        <v>0</v>
      </c>
      <c r="AI30" s="381">
        <f>'Test-RA'!T28</f>
        <v>0</v>
      </c>
      <c r="AJ30" s="381">
        <f>'Test-RA'!U28</f>
        <v>0</v>
      </c>
      <c r="AK30" s="381">
        <f>'Test-RA'!V28</f>
        <v>0</v>
      </c>
      <c r="AL30" s="381">
        <f>'Test-RA'!W28</f>
        <v>0</v>
      </c>
      <c r="AM30" s="381">
        <f>'Test-RA'!X28</f>
        <v>0</v>
      </c>
      <c r="AN30" s="381">
        <f>10*LOG10(1/((Summary!$C$75/10^(AK30/10)+Summary!$C$76/10^(AL30/10)+Summary!$C$77/10^(AM30/10))/Summary!$C$78))</f>
        <v>0</v>
      </c>
      <c r="AO30" s="381">
        <f>'Test-RA'!Y28</f>
        <v>0</v>
      </c>
      <c r="AP30" s="140">
        <f>'Test-RA'!Z28</f>
        <v>0</v>
      </c>
      <c r="AQ30" s="141">
        <f t="shared" si="4"/>
        <v>0</v>
      </c>
      <c r="AR30" s="142" t="e">
        <f t="shared" si="2"/>
        <v>#DIV/0!</v>
      </c>
      <c r="AS30" s="143" t="e">
        <f t="shared" si="3"/>
        <v>#DIV/0!</v>
      </c>
      <c r="AT30" s="136"/>
      <c r="AU30" s="136"/>
      <c r="AV30" s="571" t="s">
        <v>122</v>
      </c>
      <c r="AW30" s="468" t="e" cm="1">
        <f t="array" ref="AW30">bdRateExtend($G29:$G32,H29:H32,$Z29:$Z32,AA29:AA32)</f>
        <v>#VALUE!</v>
      </c>
      <c r="AX30" s="480"/>
      <c r="AY30" s="480"/>
      <c r="AZ30" s="480"/>
      <c r="BA30" s="480"/>
      <c r="BB30" s="480"/>
      <c r="BC30" s="480" t="e" cm="1">
        <f t="array" ref="BC30">bdRateExtend($G29:$G32,L29:L32,$Z29:$Z32,AE29:AE32)</f>
        <v>#VALUE!</v>
      </c>
      <c r="BD30" s="480"/>
      <c r="BE30" s="480" t="e" cm="1">
        <f t="array" ref="BE30">bdRateExtend($G29:$G32,M29:M32,$Z29:$Z32,AF29:AF32)</f>
        <v>#VALUE!</v>
      </c>
      <c r="BF30" s="480"/>
      <c r="BG30" s="469" t="e" cm="1">
        <f t="array" ref="BG30">bdRateExtend($G29:$G32,N29:N32,$Z29:$Z32,AG29:AG32,"None", FALSE,1)</f>
        <v>#VALUE!</v>
      </c>
      <c r="BH30" s="476"/>
      <c r="BI30" s="469" t="e" cm="1">
        <f t="array" ref="BI30">bdRateExtend($G29:$G32,O29:O32,$Z29:$Z32,AH29:AH32,"None", FALSE,1)</f>
        <v>#VALUE!</v>
      </c>
      <c r="BJ30" s="476"/>
      <c r="BK30" s="480" t="e" cm="1">
        <f t="array" ref="BK30">bdRateExtend($G29:$G32,P29:P32,$Z29:$Z32,AI29:AI32)</f>
        <v>#VALUE!</v>
      </c>
      <c r="BL30" s="480"/>
      <c r="BM30" s="480" t="e" cm="1">
        <f t="array" ref="BM30">bdRateExtend($G29:$G32,Q29:Q32,$Z29:$Z32,AJ29:AJ32)</f>
        <v>#VALUE!</v>
      </c>
      <c r="BN30" s="480"/>
      <c r="BO30" s="480" t="e" cm="1">
        <f t="array" ref="BO30">bdRateExtend($G29:$G32,R29:R32,$Z29:$Z32,AK29:AK32)</f>
        <v>#VALUE!</v>
      </c>
      <c r="BP30" s="480"/>
      <c r="BQ30" s="480"/>
      <c r="BR30" s="476"/>
      <c r="BS30" s="476"/>
      <c r="BT30" s="480"/>
      <c r="BU30" s="463" cm="1">
        <f t="array" ref="BU30">testVMAFRange($G29:$G32,N29:N32,$Z29:$Z32,AG29:AG32)</f>
        <v>0</v>
      </c>
      <c r="BV30" s="465"/>
      <c r="BW30" s="463" cm="1">
        <f t="array" ref="BW30">testVMAFRange($G29:$G32,O29:O32,$Z29:$Z32,AH29:AH32)</f>
        <v>0</v>
      </c>
      <c r="BX30" s="465"/>
    </row>
    <row r="31" spans="1:76" ht="17" customHeight="1" x14ac:dyDescent="0.35">
      <c r="A31" s="516"/>
      <c r="B31" s="483"/>
      <c r="C31" s="486"/>
      <c r="D31" s="490"/>
      <c r="E31" s="493"/>
      <c r="F31" s="138">
        <v>47</v>
      </c>
      <c r="G31" s="139">
        <f>'Anchor-RA'!L29</f>
        <v>0</v>
      </c>
      <c r="H31" s="140">
        <f>'Anchor-RA'!M29</f>
        <v>0</v>
      </c>
      <c r="I31" s="140">
        <f>'Anchor-RA'!N29</f>
        <v>0</v>
      </c>
      <c r="J31" s="140">
        <f>'Anchor-RA'!O29</f>
        <v>0</v>
      </c>
      <c r="K31" s="140">
        <f>(Summary!$C$58*H31+Summary!$C$59*I31+Summary!$C$60*J31)/Summary!$C$61</f>
        <v>0</v>
      </c>
      <c r="L31" s="140">
        <f>'Anchor-RA'!P29</f>
        <v>0</v>
      </c>
      <c r="M31" s="140">
        <f>'Anchor-RA'!Q29</f>
        <v>0</v>
      </c>
      <c r="N31" s="140">
        <f>'Anchor-RA'!R29</f>
        <v>0</v>
      </c>
      <c r="O31" s="140">
        <f>'Anchor-RA'!S29</f>
        <v>0</v>
      </c>
      <c r="P31" s="140">
        <f>'Anchor-RA'!T29</f>
        <v>0</v>
      </c>
      <c r="Q31" s="140">
        <f>'Anchor-RA'!U29</f>
        <v>0</v>
      </c>
      <c r="R31" s="140">
        <f>'Anchor-RA'!V29</f>
        <v>0</v>
      </c>
      <c r="S31" s="140">
        <f>'Anchor-RA'!W29</f>
        <v>0</v>
      </c>
      <c r="T31" s="140">
        <f>'Anchor-RA'!X29</f>
        <v>0</v>
      </c>
      <c r="U31" s="140">
        <f>10*LOG10(1/((Summary!$C$75/10^(R31/10)+Summary!$C$76/10^(S31/10)+Summary!$C$77/10^(T31/10))/Summary!$C$78))</f>
        <v>0</v>
      </c>
      <c r="V31" s="140">
        <f>'Anchor-RA'!Y29</f>
        <v>0</v>
      </c>
      <c r="W31" s="140">
        <f>'Anchor-RA'!Z29</f>
        <v>0</v>
      </c>
      <c r="X31" s="141">
        <f t="shared" si="0"/>
        <v>0</v>
      </c>
      <c r="Y31" s="133"/>
      <c r="Z31" s="384">
        <f>'Test-RA'!L29</f>
        <v>0</v>
      </c>
      <c r="AA31" s="381">
        <f>'Test-RA'!M29</f>
        <v>0</v>
      </c>
      <c r="AB31" s="381">
        <f>'Test-RA'!N29</f>
        <v>0</v>
      </c>
      <c r="AC31" s="381">
        <f>'Test-RA'!O29</f>
        <v>0</v>
      </c>
      <c r="AD31" s="381">
        <f>(Summary!$C$58*AA31+Summary!$C$59*AB31+Summary!$C$60*AC31)/Summary!$C$61</f>
        <v>0</v>
      </c>
      <c r="AE31" s="381">
        <f>'Test-RA'!P29</f>
        <v>0</v>
      </c>
      <c r="AF31" s="381">
        <f>'Test-RA'!Q29</f>
        <v>0</v>
      </c>
      <c r="AG31" s="381">
        <f>'Test-RA'!R29</f>
        <v>0</v>
      </c>
      <c r="AH31" s="381">
        <f>'Test-RA'!S29</f>
        <v>0</v>
      </c>
      <c r="AI31" s="381">
        <f>'Test-RA'!T29</f>
        <v>0</v>
      </c>
      <c r="AJ31" s="381">
        <f>'Test-RA'!U29</f>
        <v>0</v>
      </c>
      <c r="AK31" s="381">
        <f>'Test-RA'!V29</f>
        <v>0</v>
      </c>
      <c r="AL31" s="381">
        <f>'Test-RA'!W29</f>
        <v>0</v>
      </c>
      <c r="AM31" s="381">
        <f>'Test-RA'!X29</f>
        <v>0</v>
      </c>
      <c r="AN31" s="381">
        <f>10*LOG10(1/((Summary!$C$75/10^(AK31/10)+Summary!$C$76/10^(AL31/10)+Summary!$C$77/10^(AM31/10))/Summary!$C$78))</f>
        <v>0</v>
      </c>
      <c r="AO31" s="381">
        <f>'Test-RA'!Y29</f>
        <v>0</v>
      </c>
      <c r="AP31" s="140">
        <f>'Test-RA'!Z29</f>
        <v>0</v>
      </c>
      <c r="AQ31" s="141">
        <f t="shared" si="4"/>
        <v>0</v>
      </c>
      <c r="AR31" s="142" t="e">
        <f t="shared" si="2"/>
        <v>#DIV/0!</v>
      </c>
      <c r="AS31" s="143" t="e">
        <f t="shared" si="3"/>
        <v>#DIV/0!</v>
      </c>
      <c r="AT31" s="136"/>
      <c r="AU31" s="136"/>
      <c r="AV31" s="571"/>
      <c r="AW31" s="468"/>
      <c r="AX31" s="480"/>
      <c r="AY31" s="480"/>
      <c r="AZ31" s="480"/>
      <c r="BA31" s="480"/>
      <c r="BB31" s="480"/>
      <c r="BC31" s="480"/>
      <c r="BD31" s="480"/>
      <c r="BE31" s="480"/>
      <c r="BF31" s="480"/>
      <c r="BG31" s="469"/>
      <c r="BH31" s="476"/>
      <c r="BI31" s="469"/>
      <c r="BJ31" s="476"/>
      <c r="BK31" s="480"/>
      <c r="BL31" s="480"/>
      <c r="BM31" s="480"/>
      <c r="BN31" s="480"/>
      <c r="BO31" s="480"/>
      <c r="BP31" s="480"/>
      <c r="BQ31" s="480"/>
      <c r="BR31" s="476"/>
      <c r="BS31" s="476"/>
      <c r="BT31" s="480"/>
      <c r="BU31" s="463"/>
      <c r="BV31" s="465"/>
      <c r="BW31" s="463"/>
      <c r="BX31" s="465"/>
    </row>
    <row r="32" spans="1:76" ht="17" customHeight="1" x14ac:dyDescent="0.35">
      <c r="A32" s="516"/>
      <c r="B32" s="483"/>
      <c r="C32" s="486"/>
      <c r="D32" s="490"/>
      <c r="E32" s="493"/>
      <c r="F32" s="138">
        <v>55</v>
      </c>
      <c r="G32" s="139">
        <f>'Anchor-RA'!L30</f>
        <v>0</v>
      </c>
      <c r="H32" s="140">
        <f>'Anchor-RA'!M30</f>
        <v>0</v>
      </c>
      <c r="I32" s="140">
        <f>'Anchor-RA'!N30</f>
        <v>0</v>
      </c>
      <c r="J32" s="140">
        <f>'Anchor-RA'!O30</f>
        <v>0</v>
      </c>
      <c r="K32" s="140">
        <f>(Summary!$C$58*H32+Summary!$C$59*I32+Summary!$C$60*J32)/Summary!$C$61</f>
        <v>0</v>
      </c>
      <c r="L32" s="140">
        <f>'Anchor-RA'!P30</f>
        <v>0</v>
      </c>
      <c r="M32" s="140">
        <f>'Anchor-RA'!Q30</f>
        <v>0</v>
      </c>
      <c r="N32" s="140">
        <f>'Anchor-RA'!R30</f>
        <v>0</v>
      </c>
      <c r="O32" s="140">
        <f>'Anchor-RA'!S30</f>
        <v>0</v>
      </c>
      <c r="P32" s="140">
        <f>'Anchor-RA'!T30</f>
        <v>0</v>
      </c>
      <c r="Q32" s="140">
        <f>'Anchor-RA'!U30</f>
        <v>0</v>
      </c>
      <c r="R32" s="140">
        <f>'Anchor-RA'!V30</f>
        <v>0</v>
      </c>
      <c r="S32" s="140">
        <f>'Anchor-RA'!W30</f>
        <v>0</v>
      </c>
      <c r="T32" s="140">
        <f>'Anchor-RA'!X30</f>
        <v>0</v>
      </c>
      <c r="U32" s="140">
        <f>10*LOG10(1/((Summary!$C$75/10^(R32/10)+Summary!$C$76/10^(S32/10)+Summary!$C$77/10^(T32/10))/Summary!$C$78))</f>
        <v>0</v>
      </c>
      <c r="V32" s="140">
        <f>'Anchor-RA'!Y30</f>
        <v>0</v>
      </c>
      <c r="W32" s="140">
        <f>'Anchor-RA'!Z30</f>
        <v>0</v>
      </c>
      <c r="X32" s="141">
        <f t="shared" si="0"/>
        <v>0</v>
      </c>
      <c r="Y32" s="133"/>
      <c r="Z32" s="384">
        <f>'Test-RA'!L30</f>
        <v>0</v>
      </c>
      <c r="AA32" s="381">
        <f>'Test-RA'!M30</f>
        <v>0</v>
      </c>
      <c r="AB32" s="381">
        <f>'Test-RA'!N30</f>
        <v>0</v>
      </c>
      <c r="AC32" s="381">
        <f>'Test-RA'!O30</f>
        <v>0</v>
      </c>
      <c r="AD32" s="381">
        <f>(Summary!$C$58*AA32+Summary!$C$59*AB32+Summary!$C$60*AC32)/Summary!$C$61</f>
        <v>0</v>
      </c>
      <c r="AE32" s="381">
        <f>'Test-RA'!P30</f>
        <v>0</v>
      </c>
      <c r="AF32" s="381">
        <f>'Test-RA'!Q30</f>
        <v>0</v>
      </c>
      <c r="AG32" s="381">
        <f>'Test-RA'!R30</f>
        <v>0</v>
      </c>
      <c r="AH32" s="381">
        <f>'Test-RA'!S30</f>
        <v>0</v>
      </c>
      <c r="AI32" s="381">
        <f>'Test-RA'!T30</f>
        <v>0</v>
      </c>
      <c r="AJ32" s="381">
        <f>'Test-RA'!U30</f>
        <v>0</v>
      </c>
      <c r="AK32" s="381">
        <f>'Test-RA'!V30</f>
        <v>0</v>
      </c>
      <c r="AL32" s="381">
        <f>'Test-RA'!W30</f>
        <v>0</v>
      </c>
      <c r="AM32" s="381">
        <f>'Test-RA'!X30</f>
        <v>0</v>
      </c>
      <c r="AN32" s="381">
        <f>10*LOG10(1/((Summary!$C$75/10^(AK32/10)+Summary!$C$76/10^(AL32/10)+Summary!$C$77/10^(AM32/10))/Summary!$C$78))</f>
        <v>0</v>
      </c>
      <c r="AO32" s="381">
        <f>'Test-RA'!Y30</f>
        <v>0</v>
      </c>
      <c r="AP32" s="140">
        <f>'Test-RA'!Z30</f>
        <v>0</v>
      </c>
      <c r="AQ32" s="141">
        <f t="shared" si="4"/>
        <v>0</v>
      </c>
      <c r="AR32" s="142" t="e">
        <f t="shared" si="2"/>
        <v>#DIV/0!</v>
      </c>
      <c r="AS32" s="143" t="e">
        <f t="shared" si="3"/>
        <v>#DIV/0!</v>
      </c>
      <c r="AT32" s="136"/>
      <c r="AU32" s="136"/>
      <c r="AV32" s="571" t="s">
        <v>123</v>
      </c>
      <c r="AW32" s="468" t="e" cm="1">
        <f t="array" ref="AW32">bdRateExtend($G30:$G33,H30:H33,$Z30:$Z33,AA30:AA33)</f>
        <v>#VALUE!</v>
      </c>
      <c r="AX32" s="480"/>
      <c r="AY32" s="480"/>
      <c r="AZ32" s="480"/>
      <c r="BA32" s="480"/>
      <c r="BB32" s="480"/>
      <c r="BC32" s="480" t="e" cm="1">
        <f t="array" ref="BC32">bdRateExtend($G30:$G33,L30:L33,$Z30:$Z33,AE30:AE33)</f>
        <v>#VALUE!</v>
      </c>
      <c r="BD32" s="480"/>
      <c r="BE32" s="480" t="e" cm="1">
        <f t="array" ref="BE32">bdRateExtend($G30:$G33,M30:M33,$Z30:$Z33,AF30:AF33)</f>
        <v>#VALUE!</v>
      </c>
      <c r="BF32" s="480"/>
      <c r="BG32" s="469" t="e" cm="1">
        <f t="array" ref="BG32">bdRateExtend($G30:$G33,N30:N33,$Z30:$Z33,AG30:AG33,"None", FALSE,1)</f>
        <v>#VALUE!</v>
      </c>
      <c r="BH32" s="476"/>
      <c r="BI32" s="469" t="e" cm="1">
        <f t="array" ref="BI32">bdRateExtend($G30:$G33,O30:O33,$Z30:$Z33,AH30:AH33,"None", FALSE,1)</f>
        <v>#VALUE!</v>
      </c>
      <c r="BJ32" s="476"/>
      <c r="BK32" s="480" t="e" cm="1">
        <f t="array" ref="BK32">bdRateExtend($G30:$G33,P30:P33,$Z30:$Z33,AI30:AI33)</f>
        <v>#VALUE!</v>
      </c>
      <c r="BL32" s="480"/>
      <c r="BM32" s="480" t="e" cm="1">
        <f t="array" ref="BM32">bdRateExtend($G30:$G33,Q30:Q33,$Z30:$Z33,AJ30:AJ33)</f>
        <v>#VALUE!</v>
      </c>
      <c r="BN32" s="480"/>
      <c r="BO32" s="480" t="e" cm="1">
        <f t="array" ref="BO32">bdRateExtend($G30:$G33,R30:R33,$Z30:$Z33,AK30:AK33)</f>
        <v>#VALUE!</v>
      </c>
      <c r="BP32" s="480"/>
      <c r="BQ32" s="480"/>
      <c r="BR32" s="476"/>
      <c r="BS32" s="476"/>
      <c r="BT32" s="480"/>
      <c r="BU32" s="463" cm="1">
        <f t="array" ref="BU32">testVMAFRange($G30:$G33,N30:N33,$Z30:$Z33,AG30:AG33)</f>
        <v>0</v>
      </c>
      <c r="BV32" s="465"/>
      <c r="BW32" s="463" cm="1">
        <f t="array" ref="BW32">testVMAFRange($G30:$G33,O30:O33,$Z30:$Z33,AH30:AH33)</f>
        <v>0</v>
      </c>
      <c r="BX32" s="465"/>
    </row>
    <row r="33" spans="1:76" ht="17" customHeight="1" thickBot="1" x14ac:dyDescent="0.4">
      <c r="A33" s="516"/>
      <c r="B33" s="518"/>
      <c r="C33" s="487"/>
      <c r="D33" s="522"/>
      <c r="E33" s="523"/>
      <c r="F33" s="144">
        <v>63</v>
      </c>
      <c r="G33" s="145">
        <f>'Anchor-RA'!L31</f>
        <v>0</v>
      </c>
      <c r="H33" s="146">
        <f>'Anchor-RA'!M31</f>
        <v>0</v>
      </c>
      <c r="I33" s="146">
        <f>'Anchor-RA'!N31</f>
        <v>0</v>
      </c>
      <c r="J33" s="146">
        <f>'Anchor-RA'!O31</f>
        <v>0</v>
      </c>
      <c r="K33" s="146">
        <f>(Summary!$C$58*H33+Summary!$C$59*I33+Summary!$C$60*J33)/Summary!$C$61</f>
        <v>0</v>
      </c>
      <c r="L33" s="146">
        <f>'Anchor-RA'!P31</f>
        <v>0</v>
      </c>
      <c r="M33" s="146">
        <f>'Anchor-RA'!Q31</f>
        <v>0</v>
      </c>
      <c r="N33" s="146">
        <f>'Anchor-RA'!R31</f>
        <v>0</v>
      </c>
      <c r="O33" s="146">
        <f>'Anchor-RA'!S31</f>
        <v>0</v>
      </c>
      <c r="P33" s="146">
        <f>'Anchor-RA'!T31</f>
        <v>0</v>
      </c>
      <c r="Q33" s="146">
        <f>'Anchor-RA'!U31</f>
        <v>0</v>
      </c>
      <c r="R33" s="146">
        <f>'Anchor-RA'!V31</f>
        <v>0</v>
      </c>
      <c r="S33" s="146">
        <f>'Anchor-RA'!W31</f>
        <v>0</v>
      </c>
      <c r="T33" s="146">
        <f>'Anchor-RA'!X31</f>
        <v>0</v>
      </c>
      <c r="U33" s="146">
        <f>10*LOG10(1/((Summary!$C$75/10^(R33/10)+Summary!$C$76/10^(S33/10)+Summary!$C$77/10^(T33/10))/Summary!$C$78))</f>
        <v>0</v>
      </c>
      <c r="V33" s="146">
        <f>'Anchor-RA'!Y31</f>
        <v>0</v>
      </c>
      <c r="W33" s="146">
        <f>'Anchor-RA'!Z31</f>
        <v>0</v>
      </c>
      <c r="X33" s="147">
        <f t="shared" si="0"/>
        <v>0</v>
      </c>
      <c r="Y33" s="133"/>
      <c r="Z33" s="385">
        <f>'Test-RA'!L31</f>
        <v>0</v>
      </c>
      <c r="AA33" s="382">
        <f>'Test-RA'!M31</f>
        <v>0</v>
      </c>
      <c r="AB33" s="382">
        <f>'Test-RA'!N31</f>
        <v>0</v>
      </c>
      <c r="AC33" s="382">
        <f>'Test-RA'!O31</f>
        <v>0</v>
      </c>
      <c r="AD33" s="382">
        <f>(Summary!$C$58*AA33+Summary!$C$59*AB33+Summary!$C$60*AC33)/Summary!$C$61</f>
        <v>0</v>
      </c>
      <c r="AE33" s="382">
        <f>'Test-RA'!P31</f>
        <v>0</v>
      </c>
      <c r="AF33" s="382">
        <f>'Test-RA'!Q31</f>
        <v>0</v>
      </c>
      <c r="AG33" s="382">
        <f>'Test-RA'!R31</f>
        <v>0</v>
      </c>
      <c r="AH33" s="382">
        <f>'Test-RA'!S31</f>
        <v>0</v>
      </c>
      <c r="AI33" s="382">
        <f>'Test-RA'!T31</f>
        <v>0</v>
      </c>
      <c r="AJ33" s="382">
        <f>'Test-RA'!U31</f>
        <v>0</v>
      </c>
      <c r="AK33" s="382">
        <f>'Test-RA'!V31</f>
        <v>0</v>
      </c>
      <c r="AL33" s="382">
        <f>'Test-RA'!W31</f>
        <v>0</v>
      </c>
      <c r="AM33" s="382">
        <f>'Test-RA'!X31</f>
        <v>0</v>
      </c>
      <c r="AN33" s="382">
        <f>10*LOG10(1/((Summary!$C$75/10^(AK33/10)+Summary!$C$76/10^(AL33/10)+Summary!$C$77/10^(AM33/10))/Summary!$C$78))</f>
        <v>0</v>
      </c>
      <c r="AO33" s="382">
        <f>'Test-RA'!Y31</f>
        <v>0</v>
      </c>
      <c r="AP33" s="146">
        <f>'Test-RA'!Z31</f>
        <v>0</v>
      </c>
      <c r="AQ33" s="147">
        <f t="shared" si="4"/>
        <v>0</v>
      </c>
      <c r="AR33" s="148" t="e">
        <f t="shared" si="2"/>
        <v>#DIV/0!</v>
      </c>
      <c r="AS33" s="149" t="e">
        <f t="shared" si="3"/>
        <v>#DIV/0!</v>
      </c>
      <c r="AT33" s="136"/>
      <c r="AU33" s="136"/>
      <c r="AV33" s="572"/>
      <c r="AW33" s="468"/>
      <c r="AX33" s="480"/>
      <c r="AY33" s="480"/>
      <c r="AZ33" s="480"/>
      <c r="BA33" s="480"/>
      <c r="BB33" s="481"/>
      <c r="BC33" s="480"/>
      <c r="BD33" s="480"/>
      <c r="BE33" s="480"/>
      <c r="BF33" s="480"/>
      <c r="BG33" s="472"/>
      <c r="BH33" s="477"/>
      <c r="BI33" s="472"/>
      <c r="BJ33" s="477"/>
      <c r="BK33" s="480"/>
      <c r="BL33" s="480"/>
      <c r="BM33" s="480"/>
      <c r="BN33" s="480"/>
      <c r="BO33" s="480"/>
      <c r="BP33" s="480"/>
      <c r="BQ33" s="480"/>
      <c r="BR33" s="476"/>
      <c r="BS33" s="476"/>
      <c r="BT33" s="481"/>
      <c r="BU33" s="473"/>
      <c r="BV33" s="466"/>
      <c r="BW33" s="473"/>
      <c r="BX33" s="466"/>
    </row>
    <row r="34" spans="1:76" ht="17" customHeight="1" x14ac:dyDescent="0.35">
      <c r="A34" s="516"/>
      <c r="B34" s="482" t="s">
        <v>18</v>
      </c>
      <c r="C34" s="485" t="s">
        <v>31</v>
      </c>
      <c r="D34" s="489">
        <v>29.97</v>
      </c>
      <c r="E34" s="492">
        <v>10</v>
      </c>
      <c r="F34" s="129">
        <v>23</v>
      </c>
      <c r="G34" s="130">
        <f>'Anchor-RA'!L32</f>
        <v>0</v>
      </c>
      <c r="H34" s="131">
        <f>'Anchor-RA'!M32</f>
        <v>0</v>
      </c>
      <c r="I34" s="131">
        <f>'Anchor-RA'!N32</f>
        <v>0</v>
      </c>
      <c r="J34" s="131">
        <f>'Anchor-RA'!O32</f>
        <v>0</v>
      </c>
      <c r="K34" s="140">
        <f>(Summary!$C$58*H34+Summary!$C$59*I34+Summary!$C$60*J34)/Summary!$C$61</f>
        <v>0</v>
      </c>
      <c r="L34" s="131">
        <f>'Anchor-RA'!P32</f>
        <v>0</v>
      </c>
      <c r="M34" s="131">
        <f>'Anchor-RA'!Q32</f>
        <v>0</v>
      </c>
      <c r="N34" s="131">
        <f>'Anchor-RA'!R32</f>
        <v>0</v>
      </c>
      <c r="O34" s="131">
        <f>'Anchor-RA'!S32</f>
        <v>0</v>
      </c>
      <c r="P34" s="131">
        <f>'Anchor-RA'!T32</f>
        <v>0</v>
      </c>
      <c r="Q34" s="131">
        <f>'Anchor-RA'!U32</f>
        <v>0</v>
      </c>
      <c r="R34" s="131">
        <f>'Anchor-RA'!V32</f>
        <v>0</v>
      </c>
      <c r="S34" s="131">
        <f>'Anchor-RA'!W32</f>
        <v>0</v>
      </c>
      <c r="T34" s="131">
        <f>'Anchor-RA'!X32</f>
        <v>0</v>
      </c>
      <c r="U34" s="131">
        <f>10*LOG10(1/((Summary!$C$75/10^(R34/10)+Summary!$C$76/10^(S34/10)+Summary!$C$77/10^(T34/10))/Summary!$C$78))</f>
        <v>0</v>
      </c>
      <c r="V34" s="131">
        <f>'Anchor-RA'!Y32</f>
        <v>0</v>
      </c>
      <c r="W34" s="131">
        <f>'Anchor-RA'!Z32</f>
        <v>0</v>
      </c>
      <c r="X34" s="132">
        <f t="shared" si="0"/>
        <v>0</v>
      </c>
      <c r="Y34" s="133"/>
      <c r="Z34" s="383">
        <f>'Test-RA'!L32</f>
        <v>0</v>
      </c>
      <c r="AA34" s="380">
        <f>'Test-RA'!M32</f>
        <v>0</v>
      </c>
      <c r="AB34" s="380">
        <f>'Test-RA'!N32</f>
        <v>0</v>
      </c>
      <c r="AC34" s="380">
        <f>'Test-RA'!O32</f>
        <v>0</v>
      </c>
      <c r="AD34" s="380">
        <f>(Summary!$C$58*AA34+Summary!$C$59*AB34+Summary!$C$60*AC34)/Summary!$C$61</f>
        <v>0</v>
      </c>
      <c r="AE34" s="380">
        <f>'Test-RA'!P32</f>
        <v>0</v>
      </c>
      <c r="AF34" s="380">
        <f>'Test-RA'!Q32</f>
        <v>0</v>
      </c>
      <c r="AG34" s="380">
        <f>'Test-RA'!R32</f>
        <v>0</v>
      </c>
      <c r="AH34" s="380">
        <f>'Test-RA'!S32</f>
        <v>0</v>
      </c>
      <c r="AI34" s="380">
        <f>'Test-RA'!T32</f>
        <v>0</v>
      </c>
      <c r="AJ34" s="380">
        <f>'Test-RA'!U32</f>
        <v>0</v>
      </c>
      <c r="AK34" s="380">
        <f>'Test-RA'!V32</f>
        <v>0</v>
      </c>
      <c r="AL34" s="380">
        <f>'Test-RA'!W32</f>
        <v>0</v>
      </c>
      <c r="AM34" s="380">
        <f>'Test-RA'!X32</f>
        <v>0</v>
      </c>
      <c r="AN34" s="380">
        <f>10*LOG10(1/((Summary!$C$75/10^(AK34/10)+Summary!$C$76/10^(AL34/10)+Summary!$C$77/10^(AM34/10))/Summary!$C$78))</f>
        <v>0</v>
      </c>
      <c r="AO34" s="380">
        <f>'Test-RA'!Y32</f>
        <v>0</v>
      </c>
      <c r="AP34" s="131">
        <f>'Test-RA'!Z32</f>
        <v>0</v>
      </c>
      <c r="AQ34" s="132">
        <f t="shared" si="4"/>
        <v>0</v>
      </c>
      <c r="AR34" s="134" t="e">
        <f t="shared" si="2"/>
        <v>#DIV/0!</v>
      </c>
      <c r="AS34" s="135" t="e">
        <f t="shared" si="3"/>
        <v>#DIV/0!</v>
      </c>
      <c r="AT34" s="136"/>
      <c r="AU34" s="136"/>
      <c r="AV34" s="573" t="s">
        <v>121</v>
      </c>
      <c r="AW34" s="468" t="e" cm="1">
        <f t="array" ref="AW34">bdRateExtend($G34:$G37,H34:H37,$Z34:$Z37,AA34:AA37)</f>
        <v>#VALUE!</v>
      </c>
      <c r="AX34" s="480" t="e" cm="1">
        <f t="array" ref="AX34">bdRateExtend($G34:$G39,H34:H39,$Z34:$Z39,AA34:AA39)</f>
        <v>#VALUE!</v>
      </c>
      <c r="AY34" s="480" t="e" cm="1">
        <f t="array" ref="AY34">bdRateExtend($G34:$G39,I34:I39,$Z34:$Z39,AB34:AB39)</f>
        <v>#VALUE!</v>
      </c>
      <c r="AZ34" s="480" t="e" cm="1">
        <f t="array" ref="AZ34">bdRateExtend($G34:$G39,J34:J39,$Z34:$Z39,AC34:AC39)</f>
        <v>#VALUE!</v>
      </c>
      <c r="BA34" s="480" t="e" cm="1">
        <f t="array" ref="BA34">bdRateExtend($G34:$G39,K34:K39,$Z34:$Z39,AD34:AD39)</f>
        <v>#VALUE!</v>
      </c>
      <c r="BB34" s="479" t="e">
        <f>(Summary!$C$89*AX34+Summary!$C$90*AY34+Summary!$C$91*AZ34)/Summary!$C$92</f>
        <v>#VALUE!</v>
      </c>
      <c r="BC34" s="480" t="e" cm="1">
        <f t="array" ref="BC34">bdRateExtend($G34:$G37,L34:L37,$Z34:$Z37,AE34:AE37)</f>
        <v>#VALUE!</v>
      </c>
      <c r="BD34" s="480" t="e" cm="1">
        <f t="array" ref="BD34">bdRateExtend($G34:$G39,L34:L39,$Z34:$Z39,AE34:AE39)</f>
        <v>#VALUE!</v>
      </c>
      <c r="BE34" s="480" t="e" cm="1">
        <f t="array" ref="BE34">bdRateExtend($G34:$G37,M34:M37,$Z34:$Z37,AF34:AF37)</f>
        <v>#VALUE!</v>
      </c>
      <c r="BF34" s="480" t="e" cm="1">
        <f t="array" ref="BF34">bdRateExtend($G34:$G39,M34:M39,$Z34:$Z39,AF34:AF39)</f>
        <v>#VALUE!</v>
      </c>
      <c r="BG34" s="474" t="e" cm="1">
        <f t="array" ref="BG34">bdRateExtend($G34:$G37,N34:N37,$Z34:$Z37,AG34:AG37,"None", FALSE,1)</f>
        <v>#VALUE!</v>
      </c>
      <c r="BH34" s="475" t="e" cm="1">
        <f t="array" ref="BH34">bdRateExtend($G34:$G39,N34:N39,$Z34:$Z39,AG34:AG39,"None", FALSE,1)</f>
        <v>#VALUE!</v>
      </c>
      <c r="BI34" s="474" t="e" cm="1">
        <f t="array" ref="BI34">bdRateExtend($G34:$G37,O34:O37,$Z34:$Z37,AH34:AH37,"None", FALSE,1)</f>
        <v>#VALUE!</v>
      </c>
      <c r="BJ34" s="475" t="e" cm="1">
        <f t="array" ref="BJ34">bdRateExtend($G34:$G39,O34:O39,$Z34:$Z39,AH34:AH39,"None", FALSE,1)</f>
        <v>#VALUE!</v>
      </c>
      <c r="BK34" s="480" t="e" cm="1">
        <f t="array" ref="BK34">bdRateExtend($G34:$G37,P34:P37,$Z34:$Z37,AI34:AI37)</f>
        <v>#VALUE!</v>
      </c>
      <c r="BL34" s="480" t="e" cm="1">
        <f t="array" ref="BL34">bdRateExtend($G34:$G39,P34:P39,$Z34:$Z39,AI34:AI39)</f>
        <v>#VALUE!</v>
      </c>
      <c r="BM34" s="480" t="e" cm="1">
        <f t="array" ref="BM34">bdRateExtend($G34:$G37,Q34:Q37,$Z34:$Z37,AJ34:AJ37)</f>
        <v>#VALUE!</v>
      </c>
      <c r="BN34" s="480" t="e" cm="1">
        <f t="array" ref="BN34">bdRateExtend($G34:$G39,Q34:Q39,$Z34:$Z39,AJ34:AJ39)</f>
        <v>#VALUE!</v>
      </c>
      <c r="BO34" s="480" t="e" cm="1">
        <f t="array" ref="BO34">bdRateExtend($G34:$G37,R34:R37,$Z34:$Z37,AK34:AK37)</f>
        <v>#VALUE!</v>
      </c>
      <c r="BP34" s="480" t="e" cm="1">
        <f t="array" ref="BP34">bdRateExtend($G34:$G39,R34:R39,$Z34:$Z39,AK34:AK39)</f>
        <v>#VALUE!</v>
      </c>
      <c r="BQ34" s="480" t="e" cm="1">
        <f t="array" ref="BQ34">bdRateExtend($G34:$G39,S34:S39,$Z34:$Z39,AL34:AL39)</f>
        <v>#VALUE!</v>
      </c>
      <c r="BR34" s="476" t="e" cm="1">
        <f t="array" ref="BR34">bdRateExtend($G34:$G39,T34:T39,$Z34:$Z39,AM34:AM39)</f>
        <v>#VALUE!</v>
      </c>
      <c r="BS34" s="476" t="e" cm="1">
        <f t="array" ref="BS34">bdRateExtend($G34:$G39,U34:U39,$Z34:$Z39,AN34:AN39)</f>
        <v>#VALUE!</v>
      </c>
      <c r="BT34" s="479" t="e">
        <f>(Summary!$C$103*BP34+Summary!$C$104*BQ34+Summary!$C$105*BR34)/Summary!$C$106</f>
        <v>#VALUE!</v>
      </c>
      <c r="BU34" s="462" cm="1">
        <f t="array" ref="BU34">testVMAFRange($G34:$G37,N34:N37,$Z34:$Z37,AG34:AG37)</f>
        <v>0</v>
      </c>
      <c r="BV34" s="464" cm="1">
        <f t="array" ref="BV34">testVMAFRange($G34:$G39,N34:N39,$Z34:$Z39,AG34:AG39)</f>
        <v>0</v>
      </c>
      <c r="BW34" s="462" cm="1">
        <f t="array" ref="BW34">testVMAFRange($G34:$G37,O34:O37,$Z34:$Z37,AH34:AH37)</f>
        <v>0</v>
      </c>
      <c r="BX34" s="464" cm="1">
        <f t="array" ref="BX34">testVMAFRange($G34:$G39,O34:O39,$Z34:$Z39,AH34:AH39)</f>
        <v>0</v>
      </c>
    </row>
    <row r="35" spans="1:76" ht="17" customHeight="1" x14ac:dyDescent="0.35">
      <c r="A35" s="516"/>
      <c r="B35" s="483"/>
      <c r="C35" s="486"/>
      <c r="D35" s="490"/>
      <c r="E35" s="493"/>
      <c r="F35" s="138">
        <v>31</v>
      </c>
      <c r="G35" s="139">
        <f>'Anchor-RA'!L33</f>
        <v>0</v>
      </c>
      <c r="H35" s="140">
        <f>'Anchor-RA'!M33</f>
        <v>0</v>
      </c>
      <c r="I35" s="140">
        <f>'Anchor-RA'!N33</f>
        <v>0</v>
      </c>
      <c r="J35" s="140">
        <f>'Anchor-RA'!O33</f>
        <v>0</v>
      </c>
      <c r="K35" s="140">
        <f>(Summary!$C$58*H35+Summary!$C$59*I35+Summary!$C$60*J35)/Summary!$C$61</f>
        <v>0</v>
      </c>
      <c r="L35" s="140">
        <f>'Anchor-RA'!P33</f>
        <v>0</v>
      </c>
      <c r="M35" s="140">
        <f>'Anchor-RA'!Q33</f>
        <v>0</v>
      </c>
      <c r="N35" s="140">
        <f>'Anchor-RA'!R33</f>
        <v>0</v>
      </c>
      <c r="O35" s="140">
        <f>'Anchor-RA'!S33</f>
        <v>0</v>
      </c>
      <c r="P35" s="140">
        <f>'Anchor-RA'!T33</f>
        <v>0</v>
      </c>
      <c r="Q35" s="140">
        <f>'Anchor-RA'!U33</f>
        <v>0</v>
      </c>
      <c r="R35" s="140">
        <f>'Anchor-RA'!V33</f>
        <v>0</v>
      </c>
      <c r="S35" s="140">
        <f>'Anchor-RA'!W33</f>
        <v>0</v>
      </c>
      <c r="T35" s="140">
        <f>'Anchor-RA'!X33</f>
        <v>0</v>
      </c>
      <c r="U35" s="140">
        <f>10*LOG10(1/((Summary!$C$75/10^(R35/10)+Summary!$C$76/10^(S35/10)+Summary!$C$77/10^(T35/10))/Summary!$C$78))</f>
        <v>0</v>
      </c>
      <c r="V35" s="140">
        <f>'Anchor-RA'!Y33</f>
        <v>0</v>
      </c>
      <c r="W35" s="140">
        <f>'Anchor-RA'!Z33</f>
        <v>0</v>
      </c>
      <c r="X35" s="141">
        <f t="shared" si="0"/>
        <v>0</v>
      </c>
      <c r="Y35" s="133"/>
      <c r="Z35" s="384">
        <f>'Test-RA'!L33</f>
        <v>0</v>
      </c>
      <c r="AA35" s="381">
        <f>'Test-RA'!M33</f>
        <v>0</v>
      </c>
      <c r="AB35" s="381">
        <f>'Test-RA'!N33</f>
        <v>0</v>
      </c>
      <c r="AC35" s="381">
        <f>'Test-RA'!O33</f>
        <v>0</v>
      </c>
      <c r="AD35" s="381">
        <f>(Summary!$C$58*AA35+Summary!$C$59*AB35+Summary!$C$60*AC35)/Summary!$C$61</f>
        <v>0</v>
      </c>
      <c r="AE35" s="381">
        <f>'Test-RA'!P33</f>
        <v>0</v>
      </c>
      <c r="AF35" s="381">
        <f>'Test-RA'!Q33</f>
        <v>0</v>
      </c>
      <c r="AG35" s="381">
        <f>'Test-RA'!R33</f>
        <v>0</v>
      </c>
      <c r="AH35" s="381">
        <f>'Test-RA'!S33</f>
        <v>0</v>
      </c>
      <c r="AI35" s="381">
        <f>'Test-RA'!T33</f>
        <v>0</v>
      </c>
      <c r="AJ35" s="381">
        <f>'Test-RA'!U33</f>
        <v>0</v>
      </c>
      <c r="AK35" s="381">
        <f>'Test-RA'!V33</f>
        <v>0</v>
      </c>
      <c r="AL35" s="381">
        <f>'Test-RA'!W33</f>
        <v>0</v>
      </c>
      <c r="AM35" s="381">
        <f>'Test-RA'!X33</f>
        <v>0</v>
      </c>
      <c r="AN35" s="381">
        <f>10*LOG10(1/((Summary!$C$75/10^(AK35/10)+Summary!$C$76/10^(AL35/10)+Summary!$C$77/10^(AM35/10))/Summary!$C$78))</f>
        <v>0</v>
      </c>
      <c r="AO35" s="381">
        <f>'Test-RA'!Y33</f>
        <v>0</v>
      </c>
      <c r="AP35" s="140">
        <f>'Test-RA'!Z33</f>
        <v>0</v>
      </c>
      <c r="AQ35" s="141">
        <f t="shared" si="4"/>
        <v>0</v>
      </c>
      <c r="AR35" s="142" t="e">
        <f t="shared" si="2"/>
        <v>#DIV/0!</v>
      </c>
      <c r="AS35" s="143" t="e">
        <f t="shared" si="3"/>
        <v>#DIV/0!</v>
      </c>
      <c r="AT35" s="136"/>
      <c r="AU35" s="136"/>
      <c r="AV35" s="571"/>
      <c r="AW35" s="468"/>
      <c r="AX35" s="480"/>
      <c r="AY35" s="480"/>
      <c r="AZ35" s="480"/>
      <c r="BA35" s="480"/>
      <c r="BB35" s="480"/>
      <c r="BC35" s="480"/>
      <c r="BD35" s="480"/>
      <c r="BE35" s="480"/>
      <c r="BF35" s="480"/>
      <c r="BG35" s="469"/>
      <c r="BH35" s="476"/>
      <c r="BI35" s="469"/>
      <c r="BJ35" s="476"/>
      <c r="BK35" s="480"/>
      <c r="BL35" s="480"/>
      <c r="BM35" s="480"/>
      <c r="BN35" s="480"/>
      <c r="BO35" s="480"/>
      <c r="BP35" s="480"/>
      <c r="BQ35" s="480"/>
      <c r="BR35" s="476"/>
      <c r="BS35" s="476"/>
      <c r="BT35" s="480"/>
      <c r="BU35" s="463"/>
      <c r="BV35" s="465"/>
      <c r="BW35" s="463"/>
      <c r="BX35" s="465"/>
    </row>
    <row r="36" spans="1:76" ht="17" customHeight="1" x14ac:dyDescent="0.35">
      <c r="A36" s="516"/>
      <c r="B36" s="483"/>
      <c r="C36" s="486"/>
      <c r="D36" s="490"/>
      <c r="E36" s="493"/>
      <c r="F36" s="138">
        <v>39</v>
      </c>
      <c r="G36" s="139">
        <f>'Anchor-RA'!L34</f>
        <v>0</v>
      </c>
      <c r="H36" s="140">
        <f>'Anchor-RA'!M34</f>
        <v>0</v>
      </c>
      <c r="I36" s="140">
        <f>'Anchor-RA'!N34</f>
        <v>0</v>
      </c>
      <c r="J36" s="140">
        <f>'Anchor-RA'!O34</f>
        <v>0</v>
      </c>
      <c r="K36" s="140">
        <f>(Summary!$C$58*H36+Summary!$C$59*I36+Summary!$C$60*J36)/Summary!$C$61</f>
        <v>0</v>
      </c>
      <c r="L36" s="140">
        <f>'Anchor-RA'!P34</f>
        <v>0</v>
      </c>
      <c r="M36" s="140">
        <f>'Anchor-RA'!Q34</f>
        <v>0</v>
      </c>
      <c r="N36" s="140">
        <f>'Anchor-RA'!R34</f>
        <v>0</v>
      </c>
      <c r="O36" s="140">
        <f>'Anchor-RA'!S34</f>
        <v>0</v>
      </c>
      <c r="P36" s="140">
        <f>'Anchor-RA'!T34</f>
        <v>0</v>
      </c>
      <c r="Q36" s="140">
        <f>'Anchor-RA'!U34</f>
        <v>0</v>
      </c>
      <c r="R36" s="140">
        <f>'Anchor-RA'!V34</f>
        <v>0</v>
      </c>
      <c r="S36" s="140">
        <f>'Anchor-RA'!W34</f>
        <v>0</v>
      </c>
      <c r="T36" s="140">
        <f>'Anchor-RA'!X34</f>
        <v>0</v>
      </c>
      <c r="U36" s="140">
        <f>10*LOG10(1/((Summary!$C$75/10^(R36/10)+Summary!$C$76/10^(S36/10)+Summary!$C$77/10^(T36/10))/Summary!$C$78))</f>
        <v>0</v>
      </c>
      <c r="V36" s="140">
        <f>'Anchor-RA'!Y34</f>
        <v>0</v>
      </c>
      <c r="W36" s="140">
        <f>'Anchor-RA'!Z34</f>
        <v>0</v>
      </c>
      <c r="X36" s="141">
        <f t="shared" si="0"/>
        <v>0</v>
      </c>
      <c r="Y36" s="133"/>
      <c r="Z36" s="384">
        <f>'Test-RA'!L34</f>
        <v>0</v>
      </c>
      <c r="AA36" s="381">
        <f>'Test-RA'!M34</f>
        <v>0</v>
      </c>
      <c r="AB36" s="381">
        <f>'Test-RA'!N34</f>
        <v>0</v>
      </c>
      <c r="AC36" s="381">
        <f>'Test-RA'!O34</f>
        <v>0</v>
      </c>
      <c r="AD36" s="381">
        <f>(Summary!$C$58*AA36+Summary!$C$59*AB36+Summary!$C$60*AC36)/Summary!$C$61</f>
        <v>0</v>
      </c>
      <c r="AE36" s="381">
        <f>'Test-RA'!P34</f>
        <v>0</v>
      </c>
      <c r="AF36" s="381">
        <f>'Test-RA'!Q34</f>
        <v>0</v>
      </c>
      <c r="AG36" s="381">
        <f>'Test-RA'!R34</f>
        <v>0</v>
      </c>
      <c r="AH36" s="381">
        <f>'Test-RA'!S34</f>
        <v>0</v>
      </c>
      <c r="AI36" s="381">
        <f>'Test-RA'!T34</f>
        <v>0</v>
      </c>
      <c r="AJ36" s="381">
        <f>'Test-RA'!U34</f>
        <v>0</v>
      </c>
      <c r="AK36" s="381">
        <f>'Test-RA'!V34</f>
        <v>0</v>
      </c>
      <c r="AL36" s="381">
        <f>'Test-RA'!W34</f>
        <v>0</v>
      </c>
      <c r="AM36" s="381">
        <f>'Test-RA'!X34</f>
        <v>0</v>
      </c>
      <c r="AN36" s="381">
        <f>10*LOG10(1/((Summary!$C$75/10^(AK36/10)+Summary!$C$76/10^(AL36/10)+Summary!$C$77/10^(AM36/10))/Summary!$C$78))</f>
        <v>0</v>
      </c>
      <c r="AO36" s="381">
        <f>'Test-RA'!Y34</f>
        <v>0</v>
      </c>
      <c r="AP36" s="140">
        <f>'Test-RA'!Z34</f>
        <v>0</v>
      </c>
      <c r="AQ36" s="141">
        <f t="shared" si="4"/>
        <v>0</v>
      </c>
      <c r="AR36" s="142" t="e">
        <f t="shared" si="2"/>
        <v>#DIV/0!</v>
      </c>
      <c r="AS36" s="143" t="e">
        <f t="shared" si="3"/>
        <v>#DIV/0!</v>
      </c>
      <c r="AT36" s="136"/>
      <c r="AU36" s="136"/>
      <c r="AV36" s="571" t="s">
        <v>122</v>
      </c>
      <c r="AW36" s="468" t="e" cm="1">
        <f t="array" ref="AW36">bdRateExtend($G35:$G38,H35:H38,$Z35:$Z38,AA35:AA38)</f>
        <v>#VALUE!</v>
      </c>
      <c r="AX36" s="480"/>
      <c r="AY36" s="480"/>
      <c r="AZ36" s="480"/>
      <c r="BA36" s="480"/>
      <c r="BB36" s="480"/>
      <c r="BC36" s="480" t="e" cm="1">
        <f t="array" ref="BC36">bdRateExtend($G35:$G38,L35:L38,$Z35:$Z38,AE35:AE38)</f>
        <v>#VALUE!</v>
      </c>
      <c r="BD36" s="480"/>
      <c r="BE36" s="480" t="e" cm="1">
        <f t="array" ref="BE36">bdRateExtend($G35:$G38,M35:M38,$Z35:$Z38,AF35:AF38)</f>
        <v>#VALUE!</v>
      </c>
      <c r="BF36" s="480"/>
      <c r="BG36" s="469" t="e" cm="1">
        <f t="array" ref="BG36">bdRateExtend($G35:$G38,N35:N38,$Z35:$Z38,AG35:AG38,"None", FALSE,1)</f>
        <v>#VALUE!</v>
      </c>
      <c r="BH36" s="476"/>
      <c r="BI36" s="469" t="e" cm="1">
        <f t="array" ref="BI36">bdRateExtend($G35:$G38,O35:O38,$Z35:$Z38,AH35:AH38,"None", FALSE,1)</f>
        <v>#VALUE!</v>
      </c>
      <c r="BJ36" s="476"/>
      <c r="BK36" s="480" t="e" cm="1">
        <f t="array" ref="BK36">bdRateExtend($G35:$G38,P35:P38,$Z35:$Z38,AI35:AI38)</f>
        <v>#VALUE!</v>
      </c>
      <c r="BL36" s="480"/>
      <c r="BM36" s="480" t="e" cm="1">
        <f t="array" ref="BM36">bdRateExtend($G35:$G38,Q35:Q38,$Z35:$Z38,AJ35:AJ38)</f>
        <v>#VALUE!</v>
      </c>
      <c r="BN36" s="480"/>
      <c r="BO36" s="480" t="e" cm="1">
        <f t="array" ref="BO36">bdRateExtend($G35:$G38,R35:R38,$Z35:$Z38,AK35:AK38)</f>
        <v>#VALUE!</v>
      </c>
      <c r="BP36" s="480"/>
      <c r="BQ36" s="480"/>
      <c r="BR36" s="476"/>
      <c r="BS36" s="476"/>
      <c r="BT36" s="480"/>
      <c r="BU36" s="463" cm="1">
        <f t="array" ref="BU36">testVMAFRange($G35:$G38,N35:N38,$Z35:$Z38,AG35:AG38)</f>
        <v>0</v>
      </c>
      <c r="BV36" s="465"/>
      <c r="BW36" s="463" cm="1">
        <f t="array" ref="BW36">testVMAFRange($G35:$G38,O35:O38,$Z35:$Z38,AH35:AH38)</f>
        <v>0</v>
      </c>
      <c r="BX36" s="465"/>
    </row>
    <row r="37" spans="1:76" ht="17" customHeight="1" x14ac:dyDescent="0.35">
      <c r="A37" s="516"/>
      <c r="B37" s="483"/>
      <c r="C37" s="486"/>
      <c r="D37" s="490"/>
      <c r="E37" s="493"/>
      <c r="F37" s="138">
        <v>47</v>
      </c>
      <c r="G37" s="139">
        <f>'Anchor-RA'!L35</f>
        <v>0</v>
      </c>
      <c r="H37" s="140">
        <f>'Anchor-RA'!M35</f>
        <v>0</v>
      </c>
      <c r="I37" s="140">
        <f>'Anchor-RA'!N35</f>
        <v>0</v>
      </c>
      <c r="J37" s="140">
        <f>'Anchor-RA'!O35</f>
        <v>0</v>
      </c>
      <c r="K37" s="140">
        <f>(Summary!$C$58*H37+Summary!$C$59*I37+Summary!$C$60*J37)/Summary!$C$61</f>
        <v>0</v>
      </c>
      <c r="L37" s="140">
        <f>'Anchor-RA'!P35</f>
        <v>0</v>
      </c>
      <c r="M37" s="140">
        <f>'Anchor-RA'!Q35</f>
        <v>0</v>
      </c>
      <c r="N37" s="140">
        <f>'Anchor-RA'!R35</f>
        <v>0</v>
      </c>
      <c r="O37" s="140">
        <f>'Anchor-RA'!S35</f>
        <v>0</v>
      </c>
      <c r="P37" s="140">
        <f>'Anchor-RA'!T35</f>
        <v>0</v>
      </c>
      <c r="Q37" s="140">
        <f>'Anchor-RA'!U35</f>
        <v>0</v>
      </c>
      <c r="R37" s="140">
        <f>'Anchor-RA'!V35</f>
        <v>0</v>
      </c>
      <c r="S37" s="140">
        <f>'Anchor-RA'!W35</f>
        <v>0</v>
      </c>
      <c r="T37" s="140">
        <f>'Anchor-RA'!X35</f>
        <v>0</v>
      </c>
      <c r="U37" s="140">
        <f>10*LOG10(1/((Summary!$C$75/10^(R37/10)+Summary!$C$76/10^(S37/10)+Summary!$C$77/10^(T37/10))/Summary!$C$78))</f>
        <v>0</v>
      </c>
      <c r="V37" s="140">
        <f>'Anchor-RA'!Y35</f>
        <v>0</v>
      </c>
      <c r="W37" s="140">
        <f>'Anchor-RA'!Z35</f>
        <v>0</v>
      </c>
      <c r="X37" s="141">
        <f t="shared" si="0"/>
        <v>0</v>
      </c>
      <c r="Y37" s="133"/>
      <c r="Z37" s="384">
        <f>'Test-RA'!L35</f>
        <v>0</v>
      </c>
      <c r="AA37" s="381">
        <f>'Test-RA'!M35</f>
        <v>0</v>
      </c>
      <c r="AB37" s="381">
        <f>'Test-RA'!N35</f>
        <v>0</v>
      </c>
      <c r="AC37" s="381">
        <f>'Test-RA'!O35</f>
        <v>0</v>
      </c>
      <c r="AD37" s="381">
        <f>(Summary!$C$58*AA37+Summary!$C$59*AB37+Summary!$C$60*AC37)/Summary!$C$61</f>
        <v>0</v>
      </c>
      <c r="AE37" s="381">
        <f>'Test-RA'!P35</f>
        <v>0</v>
      </c>
      <c r="AF37" s="381">
        <f>'Test-RA'!Q35</f>
        <v>0</v>
      </c>
      <c r="AG37" s="381">
        <f>'Test-RA'!R35</f>
        <v>0</v>
      </c>
      <c r="AH37" s="381">
        <f>'Test-RA'!S35</f>
        <v>0</v>
      </c>
      <c r="AI37" s="381">
        <f>'Test-RA'!T35</f>
        <v>0</v>
      </c>
      <c r="AJ37" s="381">
        <f>'Test-RA'!U35</f>
        <v>0</v>
      </c>
      <c r="AK37" s="381">
        <f>'Test-RA'!V35</f>
        <v>0</v>
      </c>
      <c r="AL37" s="381">
        <f>'Test-RA'!W35</f>
        <v>0</v>
      </c>
      <c r="AM37" s="381">
        <f>'Test-RA'!X35</f>
        <v>0</v>
      </c>
      <c r="AN37" s="381">
        <f>10*LOG10(1/((Summary!$C$75/10^(AK37/10)+Summary!$C$76/10^(AL37/10)+Summary!$C$77/10^(AM37/10))/Summary!$C$78))</f>
        <v>0</v>
      </c>
      <c r="AO37" s="381">
        <f>'Test-RA'!Y35</f>
        <v>0</v>
      </c>
      <c r="AP37" s="140">
        <f>'Test-RA'!Z35</f>
        <v>0</v>
      </c>
      <c r="AQ37" s="141">
        <f t="shared" si="4"/>
        <v>0</v>
      </c>
      <c r="AR37" s="142" t="e">
        <f t="shared" si="2"/>
        <v>#DIV/0!</v>
      </c>
      <c r="AS37" s="143" t="e">
        <f t="shared" si="3"/>
        <v>#DIV/0!</v>
      </c>
      <c r="AT37" s="136"/>
      <c r="AU37" s="136"/>
      <c r="AV37" s="571"/>
      <c r="AW37" s="468"/>
      <c r="AX37" s="480"/>
      <c r="AY37" s="480"/>
      <c r="AZ37" s="480"/>
      <c r="BA37" s="480"/>
      <c r="BB37" s="480"/>
      <c r="BC37" s="480"/>
      <c r="BD37" s="480"/>
      <c r="BE37" s="480"/>
      <c r="BF37" s="480"/>
      <c r="BG37" s="469"/>
      <c r="BH37" s="476"/>
      <c r="BI37" s="469"/>
      <c r="BJ37" s="476"/>
      <c r="BK37" s="480"/>
      <c r="BL37" s="480"/>
      <c r="BM37" s="480"/>
      <c r="BN37" s="480"/>
      <c r="BO37" s="480"/>
      <c r="BP37" s="480"/>
      <c r="BQ37" s="480"/>
      <c r="BR37" s="476"/>
      <c r="BS37" s="476"/>
      <c r="BT37" s="480"/>
      <c r="BU37" s="463"/>
      <c r="BV37" s="465"/>
      <c r="BW37" s="463"/>
      <c r="BX37" s="465"/>
    </row>
    <row r="38" spans="1:76" ht="17" customHeight="1" x14ac:dyDescent="0.35">
      <c r="A38" s="516"/>
      <c r="B38" s="483"/>
      <c r="C38" s="486"/>
      <c r="D38" s="490"/>
      <c r="E38" s="493"/>
      <c r="F38" s="138">
        <v>55</v>
      </c>
      <c r="G38" s="139">
        <f>'Anchor-RA'!L36</f>
        <v>0</v>
      </c>
      <c r="H38" s="140">
        <f>'Anchor-RA'!M36</f>
        <v>0</v>
      </c>
      <c r="I38" s="140">
        <f>'Anchor-RA'!N36</f>
        <v>0</v>
      </c>
      <c r="J38" s="140">
        <f>'Anchor-RA'!O36</f>
        <v>0</v>
      </c>
      <c r="K38" s="140">
        <f>(Summary!$C$58*H38+Summary!$C$59*I38+Summary!$C$60*J38)/Summary!$C$61</f>
        <v>0</v>
      </c>
      <c r="L38" s="140">
        <f>'Anchor-RA'!P36</f>
        <v>0</v>
      </c>
      <c r="M38" s="140">
        <f>'Anchor-RA'!Q36</f>
        <v>0</v>
      </c>
      <c r="N38" s="140">
        <f>'Anchor-RA'!R36</f>
        <v>0</v>
      </c>
      <c r="O38" s="140">
        <f>'Anchor-RA'!S36</f>
        <v>0</v>
      </c>
      <c r="P38" s="140">
        <f>'Anchor-RA'!T36</f>
        <v>0</v>
      </c>
      <c r="Q38" s="140">
        <f>'Anchor-RA'!U36</f>
        <v>0</v>
      </c>
      <c r="R38" s="140">
        <f>'Anchor-RA'!V36</f>
        <v>0</v>
      </c>
      <c r="S38" s="140">
        <f>'Anchor-RA'!W36</f>
        <v>0</v>
      </c>
      <c r="T38" s="140">
        <f>'Anchor-RA'!X36</f>
        <v>0</v>
      </c>
      <c r="U38" s="140">
        <f>10*LOG10(1/((Summary!$C$75/10^(R38/10)+Summary!$C$76/10^(S38/10)+Summary!$C$77/10^(T38/10))/Summary!$C$78))</f>
        <v>0</v>
      </c>
      <c r="V38" s="140">
        <f>'Anchor-RA'!Y36</f>
        <v>0</v>
      </c>
      <c r="W38" s="140">
        <f>'Anchor-RA'!Z36</f>
        <v>0</v>
      </c>
      <c r="X38" s="141">
        <f t="shared" si="0"/>
        <v>0</v>
      </c>
      <c r="Y38" s="133"/>
      <c r="Z38" s="384">
        <f>'Test-RA'!L36</f>
        <v>0</v>
      </c>
      <c r="AA38" s="381">
        <f>'Test-RA'!M36</f>
        <v>0</v>
      </c>
      <c r="AB38" s="381">
        <f>'Test-RA'!N36</f>
        <v>0</v>
      </c>
      <c r="AC38" s="381">
        <f>'Test-RA'!O36</f>
        <v>0</v>
      </c>
      <c r="AD38" s="381">
        <f>(Summary!$C$58*AA38+Summary!$C$59*AB38+Summary!$C$60*AC38)/Summary!$C$61</f>
        <v>0</v>
      </c>
      <c r="AE38" s="381">
        <f>'Test-RA'!P36</f>
        <v>0</v>
      </c>
      <c r="AF38" s="381">
        <f>'Test-RA'!Q36</f>
        <v>0</v>
      </c>
      <c r="AG38" s="381">
        <f>'Test-RA'!R36</f>
        <v>0</v>
      </c>
      <c r="AH38" s="381">
        <f>'Test-RA'!S36</f>
        <v>0</v>
      </c>
      <c r="AI38" s="381">
        <f>'Test-RA'!T36</f>
        <v>0</v>
      </c>
      <c r="AJ38" s="381">
        <f>'Test-RA'!U36</f>
        <v>0</v>
      </c>
      <c r="AK38" s="381">
        <f>'Test-RA'!V36</f>
        <v>0</v>
      </c>
      <c r="AL38" s="381">
        <f>'Test-RA'!W36</f>
        <v>0</v>
      </c>
      <c r="AM38" s="381">
        <f>'Test-RA'!X36</f>
        <v>0</v>
      </c>
      <c r="AN38" s="381">
        <f>10*LOG10(1/((Summary!$C$75/10^(AK38/10)+Summary!$C$76/10^(AL38/10)+Summary!$C$77/10^(AM38/10))/Summary!$C$78))</f>
        <v>0</v>
      </c>
      <c r="AO38" s="381">
        <f>'Test-RA'!Y36</f>
        <v>0</v>
      </c>
      <c r="AP38" s="140">
        <f>'Test-RA'!Z36</f>
        <v>0</v>
      </c>
      <c r="AQ38" s="141">
        <f t="shared" si="4"/>
        <v>0</v>
      </c>
      <c r="AR38" s="142" t="e">
        <f t="shared" si="2"/>
        <v>#DIV/0!</v>
      </c>
      <c r="AS38" s="143" t="e">
        <f t="shared" si="3"/>
        <v>#DIV/0!</v>
      </c>
      <c r="AT38" s="136"/>
      <c r="AU38" s="136"/>
      <c r="AV38" s="571" t="s">
        <v>123</v>
      </c>
      <c r="AW38" s="468" t="e" cm="1">
        <f t="array" ref="AW38">bdRateExtend($G36:$G39,H36:H39,$Z36:$Z39,AA36:AA39)</f>
        <v>#VALUE!</v>
      </c>
      <c r="AX38" s="480"/>
      <c r="AY38" s="480"/>
      <c r="AZ38" s="480"/>
      <c r="BA38" s="480"/>
      <c r="BB38" s="480"/>
      <c r="BC38" s="480" t="e" cm="1">
        <f t="array" ref="BC38">bdRateExtend($G36:$G39,L36:L39,$Z36:$Z39,AE36:AE39)</f>
        <v>#VALUE!</v>
      </c>
      <c r="BD38" s="480"/>
      <c r="BE38" s="480" t="e" cm="1">
        <f t="array" ref="BE38">bdRateExtend($G36:$G39,M36:M39,$Z36:$Z39,AF36:AF39)</f>
        <v>#VALUE!</v>
      </c>
      <c r="BF38" s="480"/>
      <c r="BG38" s="469" t="e" cm="1">
        <f t="array" ref="BG38">bdRateExtend($G36:$G39,N36:N39,$Z36:$Z39,AG36:AG39,"None", FALSE,1)</f>
        <v>#VALUE!</v>
      </c>
      <c r="BH38" s="476"/>
      <c r="BI38" s="469" t="e" cm="1">
        <f t="array" ref="BI38">bdRateExtend($G36:$G39,O36:O39,$Z36:$Z39,AH36:AH39,"None", FALSE,1)</f>
        <v>#VALUE!</v>
      </c>
      <c r="BJ38" s="476"/>
      <c r="BK38" s="480" t="e" cm="1">
        <f t="array" ref="BK38">bdRateExtend($G36:$G39,P36:P39,$Z36:$Z39,AI36:AI39)</f>
        <v>#VALUE!</v>
      </c>
      <c r="BL38" s="480"/>
      <c r="BM38" s="480" t="e" cm="1">
        <f t="array" ref="BM38">bdRateExtend($G36:$G39,Q36:Q39,$Z36:$Z39,AJ36:AJ39)</f>
        <v>#VALUE!</v>
      </c>
      <c r="BN38" s="480"/>
      <c r="BO38" s="480" t="e" cm="1">
        <f t="array" ref="BO38">bdRateExtend($G36:$G39,R36:R39,$Z36:$Z39,AK36:AK39)</f>
        <v>#VALUE!</v>
      </c>
      <c r="BP38" s="480"/>
      <c r="BQ38" s="480"/>
      <c r="BR38" s="476"/>
      <c r="BS38" s="476"/>
      <c r="BT38" s="480"/>
      <c r="BU38" s="463" cm="1">
        <f t="array" ref="BU38">testVMAFRange($G36:$G39,N36:N39,$Z36:$Z39,AG36:AG39)</f>
        <v>0</v>
      </c>
      <c r="BV38" s="465"/>
      <c r="BW38" s="463" cm="1">
        <f t="array" ref="BW38">testVMAFRange($G36:$G39,O36:O39,$Z36:$Z39,AH36:AH39)</f>
        <v>0</v>
      </c>
      <c r="BX38" s="465"/>
    </row>
    <row r="39" spans="1:76" ht="17" customHeight="1" thickBot="1" x14ac:dyDescent="0.4">
      <c r="A39" s="516"/>
      <c r="B39" s="518"/>
      <c r="C39" s="487"/>
      <c r="D39" s="522"/>
      <c r="E39" s="523"/>
      <c r="F39" s="144">
        <v>63</v>
      </c>
      <c r="G39" s="145">
        <f>'Anchor-RA'!L37</f>
        <v>0</v>
      </c>
      <c r="H39" s="146">
        <f>'Anchor-RA'!M37</f>
        <v>0</v>
      </c>
      <c r="I39" s="146">
        <f>'Anchor-RA'!N37</f>
        <v>0</v>
      </c>
      <c r="J39" s="146">
        <f>'Anchor-RA'!O37</f>
        <v>0</v>
      </c>
      <c r="K39" s="140">
        <f>(Summary!$C$58*H39+Summary!$C$59*I39+Summary!$C$60*J39)/Summary!$C$61</f>
        <v>0</v>
      </c>
      <c r="L39" s="146">
        <f>'Anchor-RA'!P37</f>
        <v>0</v>
      </c>
      <c r="M39" s="146">
        <f>'Anchor-RA'!Q37</f>
        <v>0</v>
      </c>
      <c r="N39" s="146">
        <f>'Anchor-RA'!R37</f>
        <v>0</v>
      </c>
      <c r="O39" s="146">
        <f>'Anchor-RA'!S37</f>
        <v>0</v>
      </c>
      <c r="P39" s="146">
        <f>'Anchor-RA'!T37</f>
        <v>0</v>
      </c>
      <c r="Q39" s="146">
        <f>'Anchor-RA'!U37</f>
        <v>0</v>
      </c>
      <c r="R39" s="146">
        <f>'Anchor-RA'!V37</f>
        <v>0</v>
      </c>
      <c r="S39" s="146">
        <f>'Anchor-RA'!W37</f>
        <v>0</v>
      </c>
      <c r="T39" s="146">
        <f>'Anchor-RA'!X37</f>
        <v>0</v>
      </c>
      <c r="U39" s="146">
        <f>10*LOG10(1/((Summary!$C$75/10^(R39/10)+Summary!$C$76/10^(S39/10)+Summary!$C$77/10^(T39/10))/Summary!$C$78))</f>
        <v>0</v>
      </c>
      <c r="V39" s="146">
        <f>'Anchor-RA'!Y37</f>
        <v>0</v>
      </c>
      <c r="W39" s="146">
        <f>'Anchor-RA'!Z37</f>
        <v>0</v>
      </c>
      <c r="X39" s="147">
        <f t="shared" si="0"/>
        <v>0</v>
      </c>
      <c r="Y39" s="133"/>
      <c r="Z39" s="385">
        <f>'Test-RA'!L37</f>
        <v>0</v>
      </c>
      <c r="AA39" s="382">
        <f>'Test-RA'!M37</f>
        <v>0</v>
      </c>
      <c r="AB39" s="382">
        <f>'Test-RA'!N37</f>
        <v>0</v>
      </c>
      <c r="AC39" s="382">
        <f>'Test-RA'!O37</f>
        <v>0</v>
      </c>
      <c r="AD39" s="382">
        <f>(Summary!$C$58*AA39+Summary!$C$59*AB39+Summary!$C$60*AC39)/Summary!$C$61</f>
        <v>0</v>
      </c>
      <c r="AE39" s="382">
        <f>'Test-RA'!P37</f>
        <v>0</v>
      </c>
      <c r="AF39" s="382">
        <f>'Test-RA'!Q37</f>
        <v>0</v>
      </c>
      <c r="AG39" s="382">
        <f>'Test-RA'!R37</f>
        <v>0</v>
      </c>
      <c r="AH39" s="382">
        <f>'Test-RA'!S37</f>
        <v>0</v>
      </c>
      <c r="AI39" s="382">
        <f>'Test-RA'!T37</f>
        <v>0</v>
      </c>
      <c r="AJ39" s="382">
        <f>'Test-RA'!U37</f>
        <v>0</v>
      </c>
      <c r="AK39" s="382">
        <f>'Test-RA'!V37</f>
        <v>0</v>
      </c>
      <c r="AL39" s="382">
        <f>'Test-RA'!W37</f>
        <v>0</v>
      </c>
      <c r="AM39" s="382">
        <f>'Test-RA'!X37</f>
        <v>0</v>
      </c>
      <c r="AN39" s="382">
        <f>10*LOG10(1/((Summary!$C$75/10^(AK39/10)+Summary!$C$76/10^(AL39/10)+Summary!$C$77/10^(AM39/10))/Summary!$C$78))</f>
        <v>0</v>
      </c>
      <c r="AO39" s="382">
        <f>'Test-RA'!Y37</f>
        <v>0</v>
      </c>
      <c r="AP39" s="146">
        <f>'Test-RA'!Z37</f>
        <v>0</v>
      </c>
      <c r="AQ39" s="147">
        <f t="shared" si="4"/>
        <v>0</v>
      </c>
      <c r="AR39" s="148" t="e">
        <f t="shared" si="2"/>
        <v>#DIV/0!</v>
      </c>
      <c r="AS39" s="149" t="e">
        <f t="shared" si="3"/>
        <v>#DIV/0!</v>
      </c>
      <c r="AT39" s="136"/>
      <c r="AU39" s="136"/>
      <c r="AV39" s="572"/>
      <c r="AW39" s="468"/>
      <c r="AX39" s="480"/>
      <c r="AY39" s="480"/>
      <c r="AZ39" s="480"/>
      <c r="BA39" s="480"/>
      <c r="BB39" s="481"/>
      <c r="BC39" s="480"/>
      <c r="BD39" s="480"/>
      <c r="BE39" s="480"/>
      <c r="BF39" s="480"/>
      <c r="BG39" s="472"/>
      <c r="BH39" s="477"/>
      <c r="BI39" s="472"/>
      <c r="BJ39" s="477"/>
      <c r="BK39" s="480"/>
      <c r="BL39" s="480"/>
      <c r="BM39" s="480"/>
      <c r="BN39" s="480"/>
      <c r="BO39" s="480"/>
      <c r="BP39" s="480"/>
      <c r="BQ39" s="480"/>
      <c r="BR39" s="476"/>
      <c r="BS39" s="476"/>
      <c r="BT39" s="481"/>
      <c r="BU39" s="473"/>
      <c r="BV39" s="466"/>
      <c r="BW39" s="473"/>
      <c r="BX39" s="466"/>
    </row>
    <row r="40" spans="1:76" ht="17" customHeight="1" x14ac:dyDescent="0.35">
      <c r="A40" s="516"/>
      <c r="B40" s="482" t="s">
        <v>18</v>
      </c>
      <c r="C40" s="485" t="s">
        <v>32</v>
      </c>
      <c r="D40" s="489">
        <v>59.94</v>
      </c>
      <c r="E40" s="492">
        <v>10</v>
      </c>
      <c r="F40" s="129">
        <v>23</v>
      </c>
      <c r="G40" s="130">
        <f>'Anchor-RA'!L38</f>
        <v>0</v>
      </c>
      <c r="H40" s="131">
        <f>'Anchor-RA'!M38</f>
        <v>0</v>
      </c>
      <c r="I40" s="131">
        <f>'Anchor-RA'!N38</f>
        <v>0</v>
      </c>
      <c r="J40" s="131">
        <f>'Anchor-RA'!O38</f>
        <v>0</v>
      </c>
      <c r="K40" s="395">
        <f>(Summary!$C$58*H40+Summary!$C$59*I40+Summary!$C$60*J40)/Summary!$C$61</f>
        <v>0</v>
      </c>
      <c r="L40" s="131">
        <f>'Anchor-RA'!P38</f>
        <v>0</v>
      </c>
      <c r="M40" s="131">
        <f>'Anchor-RA'!Q38</f>
        <v>0</v>
      </c>
      <c r="N40" s="131">
        <f>'Anchor-RA'!R38</f>
        <v>0</v>
      </c>
      <c r="O40" s="131">
        <f>'Anchor-RA'!S38</f>
        <v>0</v>
      </c>
      <c r="P40" s="131">
        <f>'Anchor-RA'!T38</f>
        <v>0</v>
      </c>
      <c r="Q40" s="131">
        <f>'Anchor-RA'!U38</f>
        <v>0</v>
      </c>
      <c r="R40" s="131">
        <f>'Anchor-RA'!V38</f>
        <v>0</v>
      </c>
      <c r="S40" s="131">
        <f>'Anchor-RA'!W38</f>
        <v>0</v>
      </c>
      <c r="T40" s="131">
        <f>'Anchor-RA'!X38</f>
        <v>0</v>
      </c>
      <c r="U40" s="131">
        <f>10*LOG10(1/((Summary!$C$75/10^(R40/10)+Summary!$C$76/10^(S40/10)+Summary!$C$77/10^(T40/10))/Summary!$C$78))</f>
        <v>0</v>
      </c>
      <c r="V40" s="131">
        <f>'Anchor-RA'!Y38</f>
        <v>0</v>
      </c>
      <c r="W40" s="131">
        <f>'Anchor-RA'!Z38</f>
        <v>0</v>
      </c>
      <c r="X40" s="132">
        <f t="shared" si="0"/>
        <v>0</v>
      </c>
      <c r="Y40" s="133"/>
      <c r="Z40" s="383">
        <f>'Test-RA'!L38</f>
        <v>0</v>
      </c>
      <c r="AA40" s="380">
        <f>'Test-RA'!M38</f>
        <v>0</v>
      </c>
      <c r="AB40" s="380">
        <f>'Test-RA'!N38</f>
        <v>0</v>
      </c>
      <c r="AC40" s="380">
        <f>'Test-RA'!O38</f>
        <v>0</v>
      </c>
      <c r="AD40" s="380">
        <f>(Summary!$C$58*AA40+Summary!$C$59*AB40+Summary!$C$60*AC40)/Summary!$C$61</f>
        <v>0</v>
      </c>
      <c r="AE40" s="380">
        <f>'Test-RA'!P38</f>
        <v>0</v>
      </c>
      <c r="AF40" s="380">
        <f>'Test-RA'!Q38</f>
        <v>0</v>
      </c>
      <c r="AG40" s="380">
        <f>'Test-RA'!R38</f>
        <v>0</v>
      </c>
      <c r="AH40" s="380">
        <f>'Test-RA'!S38</f>
        <v>0</v>
      </c>
      <c r="AI40" s="380">
        <f>'Test-RA'!T38</f>
        <v>0</v>
      </c>
      <c r="AJ40" s="380">
        <f>'Test-RA'!U38</f>
        <v>0</v>
      </c>
      <c r="AK40" s="380">
        <f>'Test-RA'!V38</f>
        <v>0</v>
      </c>
      <c r="AL40" s="380">
        <f>'Test-RA'!W38</f>
        <v>0</v>
      </c>
      <c r="AM40" s="380">
        <f>'Test-RA'!X38</f>
        <v>0</v>
      </c>
      <c r="AN40" s="380">
        <f>10*LOG10(1/((Summary!$C$75/10^(AK40/10)+Summary!$C$76/10^(AL40/10)+Summary!$C$77/10^(AM40/10))/Summary!$C$78))</f>
        <v>0</v>
      </c>
      <c r="AO40" s="380">
        <f>'Test-RA'!Y38</f>
        <v>0</v>
      </c>
      <c r="AP40" s="131">
        <f>'Test-RA'!Z38</f>
        <v>0</v>
      </c>
      <c r="AQ40" s="132">
        <f t="shared" si="4"/>
        <v>0</v>
      </c>
      <c r="AR40" s="134" t="e">
        <f t="shared" si="2"/>
        <v>#DIV/0!</v>
      </c>
      <c r="AS40" s="135" t="e">
        <f t="shared" si="3"/>
        <v>#DIV/0!</v>
      </c>
      <c r="AT40" s="136"/>
      <c r="AU40" s="136"/>
      <c r="AV40" s="573" t="s">
        <v>121</v>
      </c>
      <c r="AW40" s="468" t="e" cm="1">
        <f t="array" ref="AW40">bdRateExtend($G40:$G43,H40:H43,$Z40:$Z43,AA40:AA43)</f>
        <v>#VALUE!</v>
      </c>
      <c r="AX40" s="480" t="e" cm="1">
        <f t="array" ref="AX40">bdRateExtend($G40:$G45,H40:H45,$Z40:$Z45,AA40:AA45)</f>
        <v>#VALUE!</v>
      </c>
      <c r="AY40" s="480" t="e" cm="1">
        <f t="array" ref="AY40">bdRateExtend($G40:$G45,I40:I45,$Z40:$Z45,AB40:AB45)</f>
        <v>#VALUE!</v>
      </c>
      <c r="AZ40" s="480" t="e" cm="1">
        <f t="array" ref="AZ40">bdRateExtend($G40:$G45,J40:J45,$Z40:$Z45,AC40:AC45)</f>
        <v>#VALUE!</v>
      </c>
      <c r="BA40" s="480" t="e" cm="1">
        <f t="array" ref="BA40">bdRateExtend($G40:$G45,K40:K45,$Z40:$Z45,AD40:AD45)</f>
        <v>#VALUE!</v>
      </c>
      <c r="BB40" s="479" t="e">
        <f>(Summary!$C$89*AX40+Summary!$C$90*AY40+Summary!$C$91*AZ40)/Summary!$C$92</f>
        <v>#VALUE!</v>
      </c>
      <c r="BC40" s="480" t="e" cm="1">
        <f t="array" ref="BC40">bdRateExtend($G40:$G43,L40:L43,$Z40:$Z43,AE40:AE43)</f>
        <v>#VALUE!</v>
      </c>
      <c r="BD40" s="480" t="e" cm="1">
        <f t="array" ref="BD40">bdRateExtend($G40:$G45,L40:L45,$Z40:$Z45,AE40:AE45)</f>
        <v>#VALUE!</v>
      </c>
      <c r="BE40" s="480" t="e" cm="1">
        <f t="array" ref="BE40">bdRateExtend($G40:$G43,M40:M43,$Z40:$Z43,AF40:AF43)</f>
        <v>#VALUE!</v>
      </c>
      <c r="BF40" s="480" t="e" cm="1">
        <f t="array" ref="BF40">bdRateExtend($G40:$G45,M40:M45,$Z40:$Z45,AF40:AF45)</f>
        <v>#VALUE!</v>
      </c>
      <c r="BG40" s="474" t="e" cm="1">
        <f t="array" ref="BG40">bdRateExtend($G40:$G43,N40:N43,$Z40:$Z43,AG40:AG43,"None", FALSE,1)</f>
        <v>#VALUE!</v>
      </c>
      <c r="BH40" s="475" t="e" cm="1">
        <f t="array" ref="BH40">bdRateExtend($G40:$G45,N40:N45,$Z40:$Z45,AG40:AG45,"None", FALSE,1)</f>
        <v>#VALUE!</v>
      </c>
      <c r="BI40" s="474" t="e" cm="1">
        <f t="array" ref="BI40">bdRateExtend($G40:$G43,O40:O43,$Z40:$Z43,AH40:AH43,"None", FALSE,1)</f>
        <v>#VALUE!</v>
      </c>
      <c r="BJ40" s="475" t="e" cm="1">
        <f t="array" ref="BJ40">bdRateExtend($G40:$G45,O40:O45,$Z40:$Z45,AH40:AH45,"None", FALSE,1)</f>
        <v>#VALUE!</v>
      </c>
      <c r="BK40" s="480" t="e" cm="1">
        <f t="array" ref="BK40">bdRateExtend($G40:$G43,P40:P43,$Z40:$Z43,AI40:AI43)</f>
        <v>#VALUE!</v>
      </c>
      <c r="BL40" s="480" t="e" cm="1">
        <f t="array" ref="BL40">bdRateExtend($G40:$G45,P40:P45,$Z40:$Z45,AI40:AI45)</f>
        <v>#VALUE!</v>
      </c>
      <c r="BM40" s="480" t="e" cm="1">
        <f t="array" ref="BM40">bdRateExtend($G40:$G43,Q40:Q43,$Z40:$Z43,AJ40:AJ43)</f>
        <v>#VALUE!</v>
      </c>
      <c r="BN40" s="480" t="e" cm="1">
        <f t="array" ref="BN40">bdRateExtend($G40:$G45,Q40:Q45,$Z40:$Z45,AJ40:AJ45)</f>
        <v>#VALUE!</v>
      </c>
      <c r="BO40" s="480" t="e" cm="1">
        <f t="array" ref="BO40">bdRateExtend($G40:$G43,R40:R43,$Z40:$Z43,AK40:AK43)</f>
        <v>#VALUE!</v>
      </c>
      <c r="BP40" s="480" t="e" cm="1">
        <f t="array" ref="BP40">bdRateExtend($G40:$G45,R40:R45,$Z40:$Z45,AK40:AK45)</f>
        <v>#VALUE!</v>
      </c>
      <c r="BQ40" s="480" t="e" cm="1">
        <f t="array" ref="BQ40">bdRateExtend($G40:$G45,S40:S45,$Z40:$Z45,AL40:AL45)</f>
        <v>#VALUE!</v>
      </c>
      <c r="BR40" s="476" t="e" cm="1">
        <f t="array" ref="BR40">bdRateExtend($G40:$G45,T40:T45,$Z40:$Z45,AM40:AM45)</f>
        <v>#VALUE!</v>
      </c>
      <c r="BS40" s="476" t="e" cm="1">
        <f t="array" ref="BS40">bdRateExtend($G40:$G45,U40:U45,$Z40:$Z45,AN40:AN45)</f>
        <v>#VALUE!</v>
      </c>
      <c r="BT40" s="479" t="e">
        <f>(Summary!$C$103*BP40+Summary!$C$104*BQ40+Summary!$C$105*BR40)/Summary!$C$106</f>
        <v>#VALUE!</v>
      </c>
      <c r="BU40" s="462" cm="1">
        <f t="array" ref="BU40">testVMAFRange($G40:$G43,N40:N43,$Z40:$Z43,AG40:AG43)</f>
        <v>0</v>
      </c>
      <c r="BV40" s="464" cm="1">
        <f t="array" ref="BV40">testVMAFRange($G40:$G45,N40:N45,$Z40:$Z45,AG40:AG45)</f>
        <v>0</v>
      </c>
      <c r="BW40" s="462" cm="1">
        <f t="array" ref="BW40">testVMAFRange($G40:$G43,O40:O43,$Z40:$Z43,AH40:AH43)</f>
        <v>0</v>
      </c>
      <c r="BX40" s="464" cm="1">
        <f t="array" ref="BX40">testVMAFRange($G40:$G45,O40:O45,$Z40:$Z45,AH40:AH45)</f>
        <v>0</v>
      </c>
    </row>
    <row r="41" spans="1:76" ht="17" customHeight="1" x14ac:dyDescent="0.35">
      <c r="A41" s="516"/>
      <c r="B41" s="483"/>
      <c r="C41" s="486"/>
      <c r="D41" s="490"/>
      <c r="E41" s="493"/>
      <c r="F41" s="138">
        <v>31</v>
      </c>
      <c r="G41" s="139">
        <f>'Anchor-RA'!L39</f>
        <v>0</v>
      </c>
      <c r="H41" s="140">
        <f>'Anchor-RA'!M39</f>
        <v>0</v>
      </c>
      <c r="I41" s="140">
        <f>'Anchor-RA'!N39</f>
        <v>0</v>
      </c>
      <c r="J41" s="140">
        <f>'Anchor-RA'!O39</f>
        <v>0</v>
      </c>
      <c r="K41" s="140">
        <f>(Summary!$C$58*H41+Summary!$C$59*I41+Summary!$C$60*J41)/Summary!$C$61</f>
        <v>0</v>
      </c>
      <c r="L41" s="140">
        <f>'Anchor-RA'!P39</f>
        <v>0</v>
      </c>
      <c r="M41" s="140">
        <f>'Anchor-RA'!Q39</f>
        <v>0</v>
      </c>
      <c r="N41" s="140">
        <f>'Anchor-RA'!R39</f>
        <v>0</v>
      </c>
      <c r="O41" s="140">
        <f>'Anchor-RA'!S39</f>
        <v>0</v>
      </c>
      <c r="P41" s="140">
        <f>'Anchor-RA'!T39</f>
        <v>0</v>
      </c>
      <c r="Q41" s="140">
        <f>'Anchor-RA'!U39</f>
        <v>0</v>
      </c>
      <c r="R41" s="140">
        <f>'Anchor-RA'!V39</f>
        <v>0</v>
      </c>
      <c r="S41" s="140">
        <f>'Anchor-RA'!W39</f>
        <v>0</v>
      </c>
      <c r="T41" s="140">
        <f>'Anchor-RA'!X39</f>
        <v>0</v>
      </c>
      <c r="U41" s="140">
        <f>10*LOG10(1/((Summary!$C$75/10^(R41/10)+Summary!$C$76/10^(S41/10)+Summary!$C$77/10^(T41/10))/Summary!$C$78))</f>
        <v>0</v>
      </c>
      <c r="V41" s="140">
        <f>'Anchor-RA'!Y39</f>
        <v>0</v>
      </c>
      <c r="W41" s="140">
        <f>'Anchor-RA'!Z39</f>
        <v>0</v>
      </c>
      <c r="X41" s="141">
        <f t="shared" si="0"/>
        <v>0</v>
      </c>
      <c r="Y41" s="133"/>
      <c r="Z41" s="384">
        <f>'Test-RA'!L39</f>
        <v>0</v>
      </c>
      <c r="AA41" s="381">
        <f>'Test-RA'!M39</f>
        <v>0</v>
      </c>
      <c r="AB41" s="381">
        <f>'Test-RA'!N39</f>
        <v>0</v>
      </c>
      <c r="AC41" s="381">
        <f>'Test-RA'!O39</f>
        <v>0</v>
      </c>
      <c r="AD41" s="381">
        <f>(Summary!$C$58*AA41+Summary!$C$59*AB41+Summary!$C$60*AC41)/Summary!$C$61</f>
        <v>0</v>
      </c>
      <c r="AE41" s="381">
        <f>'Test-RA'!P39</f>
        <v>0</v>
      </c>
      <c r="AF41" s="381">
        <f>'Test-RA'!Q39</f>
        <v>0</v>
      </c>
      <c r="AG41" s="381">
        <f>'Test-RA'!R39</f>
        <v>0</v>
      </c>
      <c r="AH41" s="381">
        <f>'Test-RA'!S39</f>
        <v>0</v>
      </c>
      <c r="AI41" s="381">
        <f>'Test-RA'!T39</f>
        <v>0</v>
      </c>
      <c r="AJ41" s="381">
        <f>'Test-RA'!U39</f>
        <v>0</v>
      </c>
      <c r="AK41" s="381">
        <f>'Test-RA'!V39</f>
        <v>0</v>
      </c>
      <c r="AL41" s="381">
        <f>'Test-RA'!W39</f>
        <v>0</v>
      </c>
      <c r="AM41" s="381">
        <f>'Test-RA'!X39</f>
        <v>0</v>
      </c>
      <c r="AN41" s="381">
        <f>10*LOG10(1/((Summary!$C$75/10^(AK41/10)+Summary!$C$76/10^(AL41/10)+Summary!$C$77/10^(AM41/10))/Summary!$C$78))</f>
        <v>0</v>
      </c>
      <c r="AO41" s="381">
        <f>'Test-RA'!Y39</f>
        <v>0</v>
      </c>
      <c r="AP41" s="140">
        <f>'Test-RA'!Z39</f>
        <v>0</v>
      </c>
      <c r="AQ41" s="141">
        <f t="shared" si="4"/>
        <v>0</v>
      </c>
      <c r="AR41" s="142" t="e">
        <f t="shared" si="2"/>
        <v>#DIV/0!</v>
      </c>
      <c r="AS41" s="143" t="e">
        <f t="shared" si="3"/>
        <v>#DIV/0!</v>
      </c>
      <c r="AT41" s="136"/>
      <c r="AU41" s="136"/>
      <c r="AV41" s="571"/>
      <c r="AW41" s="468"/>
      <c r="AX41" s="480"/>
      <c r="AY41" s="480"/>
      <c r="AZ41" s="480"/>
      <c r="BA41" s="480"/>
      <c r="BB41" s="480"/>
      <c r="BC41" s="480"/>
      <c r="BD41" s="480"/>
      <c r="BE41" s="480"/>
      <c r="BF41" s="480"/>
      <c r="BG41" s="469"/>
      <c r="BH41" s="476"/>
      <c r="BI41" s="469"/>
      <c r="BJ41" s="476"/>
      <c r="BK41" s="480"/>
      <c r="BL41" s="480"/>
      <c r="BM41" s="480"/>
      <c r="BN41" s="480"/>
      <c r="BO41" s="480"/>
      <c r="BP41" s="480"/>
      <c r="BQ41" s="480"/>
      <c r="BR41" s="476"/>
      <c r="BS41" s="476"/>
      <c r="BT41" s="480"/>
      <c r="BU41" s="463"/>
      <c r="BV41" s="465"/>
      <c r="BW41" s="463"/>
      <c r="BX41" s="465"/>
    </row>
    <row r="42" spans="1:76" ht="17" customHeight="1" x14ac:dyDescent="0.35">
      <c r="A42" s="516"/>
      <c r="B42" s="483"/>
      <c r="C42" s="486"/>
      <c r="D42" s="490"/>
      <c r="E42" s="493"/>
      <c r="F42" s="138">
        <v>39</v>
      </c>
      <c r="G42" s="139">
        <f>'Anchor-RA'!L40</f>
        <v>0</v>
      </c>
      <c r="H42" s="140">
        <f>'Anchor-RA'!M40</f>
        <v>0</v>
      </c>
      <c r="I42" s="140">
        <f>'Anchor-RA'!N40</f>
        <v>0</v>
      </c>
      <c r="J42" s="140">
        <f>'Anchor-RA'!O40</f>
        <v>0</v>
      </c>
      <c r="K42" s="140">
        <f>(Summary!$C$58*H42+Summary!$C$59*I42+Summary!$C$60*J42)/Summary!$C$61</f>
        <v>0</v>
      </c>
      <c r="L42" s="140">
        <f>'Anchor-RA'!P40</f>
        <v>0</v>
      </c>
      <c r="M42" s="140">
        <f>'Anchor-RA'!Q40</f>
        <v>0</v>
      </c>
      <c r="N42" s="140">
        <f>'Anchor-RA'!R40</f>
        <v>0</v>
      </c>
      <c r="O42" s="140">
        <f>'Anchor-RA'!S40</f>
        <v>0</v>
      </c>
      <c r="P42" s="140">
        <f>'Anchor-RA'!T40</f>
        <v>0</v>
      </c>
      <c r="Q42" s="140">
        <f>'Anchor-RA'!U40</f>
        <v>0</v>
      </c>
      <c r="R42" s="140">
        <f>'Anchor-RA'!V40</f>
        <v>0</v>
      </c>
      <c r="S42" s="140">
        <f>'Anchor-RA'!W40</f>
        <v>0</v>
      </c>
      <c r="T42" s="140">
        <f>'Anchor-RA'!X40</f>
        <v>0</v>
      </c>
      <c r="U42" s="140">
        <f>10*LOG10(1/((Summary!$C$75/10^(R42/10)+Summary!$C$76/10^(S42/10)+Summary!$C$77/10^(T42/10))/Summary!$C$78))</f>
        <v>0</v>
      </c>
      <c r="V42" s="140">
        <f>'Anchor-RA'!Y40</f>
        <v>0</v>
      </c>
      <c r="W42" s="140">
        <f>'Anchor-RA'!Z40</f>
        <v>0</v>
      </c>
      <c r="X42" s="141">
        <f t="shared" si="0"/>
        <v>0</v>
      </c>
      <c r="Y42" s="133"/>
      <c r="Z42" s="384">
        <f>'Test-RA'!L40</f>
        <v>0</v>
      </c>
      <c r="AA42" s="381">
        <f>'Test-RA'!M40</f>
        <v>0</v>
      </c>
      <c r="AB42" s="381">
        <f>'Test-RA'!N40</f>
        <v>0</v>
      </c>
      <c r="AC42" s="381">
        <f>'Test-RA'!O40</f>
        <v>0</v>
      </c>
      <c r="AD42" s="381">
        <f>(Summary!$C$58*AA42+Summary!$C$59*AB42+Summary!$C$60*AC42)/Summary!$C$61</f>
        <v>0</v>
      </c>
      <c r="AE42" s="381">
        <f>'Test-RA'!P40</f>
        <v>0</v>
      </c>
      <c r="AF42" s="381">
        <f>'Test-RA'!Q40</f>
        <v>0</v>
      </c>
      <c r="AG42" s="381">
        <f>'Test-RA'!R40</f>
        <v>0</v>
      </c>
      <c r="AH42" s="381">
        <f>'Test-RA'!S40</f>
        <v>0</v>
      </c>
      <c r="AI42" s="381">
        <f>'Test-RA'!T40</f>
        <v>0</v>
      </c>
      <c r="AJ42" s="381">
        <f>'Test-RA'!U40</f>
        <v>0</v>
      </c>
      <c r="AK42" s="381">
        <f>'Test-RA'!V40</f>
        <v>0</v>
      </c>
      <c r="AL42" s="381">
        <f>'Test-RA'!W40</f>
        <v>0</v>
      </c>
      <c r="AM42" s="381">
        <f>'Test-RA'!X40</f>
        <v>0</v>
      </c>
      <c r="AN42" s="381">
        <f>10*LOG10(1/((Summary!$C$75/10^(AK42/10)+Summary!$C$76/10^(AL42/10)+Summary!$C$77/10^(AM42/10))/Summary!$C$78))</f>
        <v>0</v>
      </c>
      <c r="AO42" s="381">
        <f>'Test-RA'!Y40</f>
        <v>0</v>
      </c>
      <c r="AP42" s="140">
        <f>'Test-RA'!Z40</f>
        <v>0</v>
      </c>
      <c r="AQ42" s="141">
        <f t="shared" si="4"/>
        <v>0</v>
      </c>
      <c r="AR42" s="142" t="e">
        <f t="shared" si="2"/>
        <v>#DIV/0!</v>
      </c>
      <c r="AS42" s="143" t="e">
        <f t="shared" si="3"/>
        <v>#DIV/0!</v>
      </c>
      <c r="AT42" s="136"/>
      <c r="AU42" s="136"/>
      <c r="AV42" s="571" t="s">
        <v>122</v>
      </c>
      <c r="AW42" s="468" t="e" cm="1">
        <f t="array" ref="AW42">bdRateExtend($G41:$G44,H41:H44,$Z41:$Z44,AA41:AA44)</f>
        <v>#VALUE!</v>
      </c>
      <c r="AX42" s="480"/>
      <c r="AY42" s="480"/>
      <c r="AZ42" s="480"/>
      <c r="BA42" s="480"/>
      <c r="BB42" s="480"/>
      <c r="BC42" s="480" t="e" cm="1">
        <f t="array" ref="BC42">bdRateExtend($G41:$G44,L41:L44,$Z41:$Z44,AE41:AE44)</f>
        <v>#VALUE!</v>
      </c>
      <c r="BD42" s="480"/>
      <c r="BE42" s="480" t="e" cm="1">
        <f t="array" ref="BE42">bdRateExtend($G41:$G44,M41:M44,$Z41:$Z44,AF41:AF44)</f>
        <v>#VALUE!</v>
      </c>
      <c r="BF42" s="480"/>
      <c r="BG42" s="469" t="e" cm="1">
        <f t="array" ref="BG42">bdRateExtend($G41:$G44,N41:N44,$Z41:$Z44,AG41:AG44,"None", FALSE,1)</f>
        <v>#VALUE!</v>
      </c>
      <c r="BH42" s="476"/>
      <c r="BI42" s="469" t="e" cm="1">
        <f t="array" ref="BI42">bdRateExtend($G41:$G44,O41:O44,$Z41:$Z44,AH41:AH44,"None", FALSE,1)</f>
        <v>#VALUE!</v>
      </c>
      <c r="BJ42" s="476"/>
      <c r="BK42" s="480" t="e" cm="1">
        <f t="array" ref="BK42">bdRateExtend($G41:$G44,P41:P44,$Z41:$Z44,AI41:AI44)</f>
        <v>#VALUE!</v>
      </c>
      <c r="BL42" s="480"/>
      <c r="BM42" s="480" t="e" cm="1">
        <f t="array" ref="BM42">bdRateExtend($G41:$G44,Q41:Q44,$Z41:$Z44,AJ41:AJ44)</f>
        <v>#VALUE!</v>
      </c>
      <c r="BN42" s="480"/>
      <c r="BO42" s="480" t="e" cm="1">
        <f t="array" ref="BO42">bdRateExtend($G41:$G44,R41:R44,$Z41:$Z44,AK41:AK44)</f>
        <v>#VALUE!</v>
      </c>
      <c r="BP42" s="480"/>
      <c r="BQ42" s="480"/>
      <c r="BR42" s="476"/>
      <c r="BS42" s="476"/>
      <c r="BT42" s="480"/>
      <c r="BU42" s="463" cm="1">
        <f t="array" ref="BU42">testVMAFRange($G41:$G44,N41:N44,$Z41:$Z44,AG41:AG44)</f>
        <v>0</v>
      </c>
      <c r="BV42" s="465"/>
      <c r="BW42" s="463" cm="1">
        <f t="array" ref="BW42">testVMAFRange($G41:$G44,O41:O44,$Z41:$Z44,AH41:AH44)</f>
        <v>0</v>
      </c>
      <c r="BX42" s="465"/>
    </row>
    <row r="43" spans="1:76" ht="17" customHeight="1" x14ac:dyDescent="0.35">
      <c r="A43" s="516"/>
      <c r="B43" s="483"/>
      <c r="C43" s="486"/>
      <c r="D43" s="490"/>
      <c r="E43" s="493"/>
      <c r="F43" s="138">
        <v>47</v>
      </c>
      <c r="G43" s="139">
        <f>'Anchor-RA'!L41</f>
        <v>0</v>
      </c>
      <c r="H43" s="140">
        <f>'Anchor-RA'!M41</f>
        <v>0</v>
      </c>
      <c r="I43" s="140">
        <f>'Anchor-RA'!N41</f>
        <v>0</v>
      </c>
      <c r="J43" s="140">
        <f>'Anchor-RA'!O41</f>
        <v>0</v>
      </c>
      <c r="K43" s="140">
        <f>(Summary!$C$58*H43+Summary!$C$59*I43+Summary!$C$60*J43)/Summary!$C$61</f>
        <v>0</v>
      </c>
      <c r="L43" s="140">
        <f>'Anchor-RA'!P41</f>
        <v>0</v>
      </c>
      <c r="M43" s="140">
        <f>'Anchor-RA'!Q41</f>
        <v>0</v>
      </c>
      <c r="N43" s="140">
        <f>'Anchor-RA'!R41</f>
        <v>0</v>
      </c>
      <c r="O43" s="140">
        <f>'Anchor-RA'!S41</f>
        <v>0</v>
      </c>
      <c r="P43" s="140">
        <f>'Anchor-RA'!T41</f>
        <v>0</v>
      </c>
      <c r="Q43" s="140">
        <f>'Anchor-RA'!U41</f>
        <v>0</v>
      </c>
      <c r="R43" s="140">
        <f>'Anchor-RA'!V41</f>
        <v>0</v>
      </c>
      <c r="S43" s="140">
        <f>'Anchor-RA'!W41</f>
        <v>0</v>
      </c>
      <c r="T43" s="140">
        <f>'Anchor-RA'!X41</f>
        <v>0</v>
      </c>
      <c r="U43" s="140">
        <f>10*LOG10(1/((Summary!$C$75/10^(R43/10)+Summary!$C$76/10^(S43/10)+Summary!$C$77/10^(T43/10))/Summary!$C$78))</f>
        <v>0</v>
      </c>
      <c r="V43" s="140">
        <f>'Anchor-RA'!Y41</f>
        <v>0</v>
      </c>
      <c r="W43" s="140">
        <f>'Anchor-RA'!Z41</f>
        <v>0</v>
      </c>
      <c r="X43" s="141">
        <f t="shared" si="0"/>
        <v>0</v>
      </c>
      <c r="Y43" s="133"/>
      <c r="Z43" s="384">
        <f>'Test-RA'!L41</f>
        <v>0</v>
      </c>
      <c r="AA43" s="381">
        <f>'Test-RA'!M41</f>
        <v>0</v>
      </c>
      <c r="AB43" s="381">
        <f>'Test-RA'!N41</f>
        <v>0</v>
      </c>
      <c r="AC43" s="381">
        <f>'Test-RA'!O41</f>
        <v>0</v>
      </c>
      <c r="AD43" s="381">
        <f>(Summary!$C$58*AA43+Summary!$C$59*AB43+Summary!$C$60*AC43)/Summary!$C$61</f>
        <v>0</v>
      </c>
      <c r="AE43" s="381">
        <f>'Test-RA'!P41</f>
        <v>0</v>
      </c>
      <c r="AF43" s="381">
        <f>'Test-RA'!Q41</f>
        <v>0</v>
      </c>
      <c r="AG43" s="381">
        <f>'Test-RA'!R41</f>
        <v>0</v>
      </c>
      <c r="AH43" s="381">
        <f>'Test-RA'!S41</f>
        <v>0</v>
      </c>
      <c r="AI43" s="381">
        <f>'Test-RA'!T41</f>
        <v>0</v>
      </c>
      <c r="AJ43" s="381">
        <f>'Test-RA'!U41</f>
        <v>0</v>
      </c>
      <c r="AK43" s="381">
        <f>'Test-RA'!V41</f>
        <v>0</v>
      </c>
      <c r="AL43" s="381">
        <f>'Test-RA'!W41</f>
        <v>0</v>
      </c>
      <c r="AM43" s="381">
        <f>'Test-RA'!X41</f>
        <v>0</v>
      </c>
      <c r="AN43" s="381">
        <f>10*LOG10(1/((Summary!$C$75/10^(AK43/10)+Summary!$C$76/10^(AL43/10)+Summary!$C$77/10^(AM43/10))/Summary!$C$78))</f>
        <v>0</v>
      </c>
      <c r="AO43" s="381">
        <f>'Test-RA'!Y41</f>
        <v>0</v>
      </c>
      <c r="AP43" s="140">
        <f>'Test-RA'!Z41</f>
        <v>0</v>
      </c>
      <c r="AQ43" s="141">
        <f t="shared" si="4"/>
        <v>0</v>
      </c>
      <c r="AR43" s="142" t="e">
        <f t="shared" si="2"/>
        <v>#DIV/0!</v>
      </c>
      <c r="AS43" s="143" t="e">
        <f t="shared" si="3"/>
        <v>#DIV/0!</v>
      </c>
      <c r="AT43" s="136"/>
      <c r="AU43" s="136"/>
      <c r="AV43" s="571"/>
      <c r="AW43" s="468"/>
      <c r="AX43" s="480"/>
      <c r="AY43" s="480"/>
      <c r="AZ43" s="480"/>
      <c r="BA43" s="480"/>
      <c r="BB43" s="480"/>
      <c r="BC43" s="480"/>
      <c r="BD43" s="480"/>
      <c r="BE43" s="480"/>
      <c r="BF43" s="480"/>
      <c r="BG43" s="469"/>
      <c r="BH43" s="476"/>
      <c r="BI43" s="469"/>
      <c r="BJ43" s="476"/>
      <c r="BK43" s="480"/>
      <c r="BL43" s="480"/>
      <c r="BM43" s="480"/>
      <c r="BN43" s="480"/>
      <c r="BO43" s="480"/>
      <c r="BP43" s="480"/>
      <c r="BQ43" s="480"/>
      <c r="BR43" s="476"/>
      <c r="BS43" s="476"/>
      <c r="BT43" s="480"/>
      <c r="BU43" s="463"/>
      <c r="BV43" s="465"/>
      <c r="BW43" s="463"/>
      <c r="BX43" s="465"/>
    </row>
    <row r="44" spans="1:76" ht="17" customHeight="1" x14ac:dyDescent="0.35">
      <c r="A44" s="516"/>
      <c r="B44" s="483"/>
      <c r="C44" s="486"/>
      <c r="D44" s="490"/>
      <c r="E44" s="493"/>
      <c r="F44" s="138">
        <v>55</v>
      </c>
      <c r="G44" s="139">
        <f>'Anchor-RA'!L42</f>
        <v>0</v>
      </c>
      <c r="H44" s="140">
        <f>'Anchor-RA'!M42</f>
        <v>0</v>
      </c>
      <c r="I44" s="140">
        <f>'Anchor-RA'!N42</f>
        <v>0</v>
      </c>
      <c r="J44" s="140">
        <f>'Anchor-RA'!O42</f>
        <v>0</v>
      </c>
      <c r="K44" s="140">
        <f>(Summary!$C$58*H44+Summary!$C$59*I44+Summary!$C$60*J44)/Summary!$C$61</f>
        <v>0</v>
      </c>
      <c r="L44" s="140">
        <f>'Anchor-RA'!P42</f>
        <v>0</v>
      </c>
      <c r="M44" s="140">
        <f>'Anchor-RA'!Q42</f>
        <v>0</v>
      </c>
      <c r="N44" s="140">
        <f>'Anchor-RA'!R42</f>
        <v>0</v>
      </c>
      <c r="O44" s="140">
        <f>'Anchor-RA'!S42</f>
        <v>0</v>
      </c>
      <c r="P44" s="140">
        <f>'Anchor-RA'!T42</f>
        <v>0</v>
      </c>
      <c r="Q44" s="140">
        <f>'Anchor-RA'!U42</f>
        <v>0</v>
      </c>
      <c r="R44" s="140">
        <f>'Anchor-RA'!V42</f>
        <v>0</v>
      </c>
      <c r="S44" s="140">
        <f>'Anchor-RA'!W42</f>
        <v>0</v>
      </c>
      <c r="T44" s="140">
        <f>'Anchor-RA'!X42</f>
        <v>0</v>
      </c>
      <c r="U44" s="140">
        <f>10*LOG10(1/((Summary!$C$75/10^(R44/10)+Summary!$C$76/10^(S44/10)+Summary!$C$77/10^(T44/10))/Summary!$C$78))</f>
        <v>0</v>
      </c>
      <c r="V44" s="140">
        <f>'Anchor-RA'!Y42</f>
        <v>0</v>
      </c>
      <c r="W44" s="140">
        <f>'Anchor-RA'!Z42</f>
        <v>0</v>
      </c>
      <c r="X44" s="141">
        <f t="shared" si="0"/>
        <v>0</v>
      </c>
      <c r="Y44" s="133"/>
      <c r="Z44" s="384">
        <f>'Test-RA'!L42</f>
        <v>0</v>
      </c>
      <c r="AA44" s="381">
        <f>'Test-RA'!M42</f>
        <v>0</v>
      </c>
      <c r="AB44" s="381">
        <f>'Test-RA'!N42</f>
        <v>0</v>
      </c>
      <c r="AC44" s="381">
        <f>'Test-RA'!O42</f>
        <v>0</v>
      </c>
      <c r="AD44" s="381">
        <f>(Summary!$C$58*AA44+Summary!$C$59*AB44+Summary!$C$60*AC44)/Summary!$C$61</f>
        <v>0</v>
      </c>
      <c r="AE44" s="381">
        <f>'Test-RA'!P42</f>
        <v>0</v>
      </c>
      <c r="AF44" s="381">
        <f>'Test-RA'!Q42</f>
        <v>0</v>
      </c>
      <c r="AG44" s="381">
        <f>'Test-RA'!R42</f>
        <v>0</v>
      </c>
      <c r="AH44" s="381">
        <f>'Test-RA'!S42</f>
        <v>0</v>
      </c>
      <c r="AI44" s="381">
        <f>'Test-RA'!T42</f>
        <v>0</v>
      </c>
      <c r="AJ44" s="381">
        <f>'Test-RA'!U42</f>
        <v>0</v>
      </c>
      <c r="AK44" s="381">
        <f>'Test-RA'!V42</f>
        <v>0</v>
      </c>
      <c r="AL44" s="381">
        <f>'Test-RA'!W42</f>
        <v>0</v>
      </c>
      <c r="AM44" s="381">
        <f>'Test-RA'!X42</f>
        <v>0</v>
      </c>
      <c r="AN44" s="381">
        <f>10*LOG10(1/((Summary!$C$75/10^(AK44/10)+Summary!$C$76/10^(AL44/10)+Summary!$C$77/10^(AM44/10))/Summary!$C$78))</f>
        <v>0</v>
      </c>
      <c r="AO44" s="381">
        <f>'Test-RA'!Y42</f>
        <v>0</v>
      </c>
      <c r="AP44" s="140">
        <f>'Test-RA'!Z42</f>
        <v>0</v>
      </c>
      <c r="AQ44" s="141">
        <f t="shared" si="4"/>
        <v>0</v>
      </c>
      <c r="AR44" s="142" t="e">
        <f t="shared" si="2"/>
        <v>#DIV/0!</v>
      </c>
      <c r="AS44" s="143" t="e">
        <f t="shared" si="3"/>
        <v>#DIV/0!</v>
      </c>
      <c r="AT44" s="136"/>
      <c r="AU44" s="136"/>
      <c r="AV44" s="571" t="s">
        <v>123</v>
      </c>
      <c r="AW44" s="468" t="e" cm="1">
        <f t="array" ref="AW44">bdRateExtend($G42:$G45,H42:H45,$Z42:$Z45,AA42:AA45)</f>
        <v>#VALUE!</v>
      </c>
      <c r="AX44" s="480"/>
      <c r="AY44" s="480"/>
      <c r="AZ44" s="480"/>
      <c r="BA44" s="480"/>
      <c r="BB44" s="480"/>
      <c r="BC44" s="480" t="e" cm="1">
        <f t="array" ref="BC44">bdRateExtend($G42:$G45,L42:L45,$Z42:$Z45,AE42:AE45)</f>
        <v>#VALUE!</v>
      </c>
      <c r="BD44" s="480"/>
      <c r="BE44" s="480" t="e" cm="1">
        <f t="array" ref="BE44">bdRateExtend($G42:$G45,M42:M45,$Z42:$Z45,AF42:AF45)</f>
        <v>#VALUE!</v>
      </c>
      <c r="BF44" s="480"/>
      <c r="BG44" s="469" t="e" cm="1">
        <f t="array" ref="BG44">bdRateExtend($G42:$G45,N42:N45,$Z42:$Z45,AG42:AG45,"None", FALSE,1)</f>
        <v>#VALUE!</v>
      </c>
      <c r="BH44" s="476"/>
      <c r="BI44" s="469" t="e" cm="1">
        <f t="array" ref="BI44">bdRateExtend($G42:$G45,O42:O45,$Z42:$Z45,AH42:AH45,"None", FALSE,1)</f>
        <v>#VALUE!</v>
      </c>
      <c r="BJ44" s="476"/>
      <c r="BK44" s="480" t="e" cm="1">
        <f t="array" ref="BK44">bdRateExtend($G42:$G45,P42:P45,$Z42:$Z45,AI42:AI45)</f>
        <v>#VALUE!</v>
      </c>
      <c r="BL44" s="480"/>
      <c r="BM44" s="480" t="e" cm="1">
        <f t="array" ref="BM44">bdRateExtend($G42:$G45,Q42:Q45,$Z42:$Z45,AJ42:AJ45)</f>
        <v>#VALUE!</v>
      </c>
      <c r="BN44" s="480"/>
      <c r="BO44" s="480" t="e" cm="1">
        <f t="array" ref="BO44">bdRateExtend($G42:$G45,R42:R45,$Z42:$Z45,AK42:AK45)</f>
        <v>#VALUE!</v>
      </c>
      <c r="BP44" s="480"/>
      <c r="BQ44" s="480"/>
      <c r="BR44" s="476"/>
      <c r="BS44" s="476"/>
      <c r="BT44" s="480"/>
      <c r="BU44" s="463" cm="1">
        <f t="array" ref="BU44">testVMAFRange($G42:$G45,N42:N45,$Z42:$Z45,AG42:AG45)</f>
        <v>0</v>
      </c>
      <c r="BV44" s="465"/>
      <c r="BW44" s="463" cm="1">
        <f t="array" ref="BW44">testVMAFRange($G42:$G45,O42:O45,$Z42:$Z45,AH42:AH45)</f>
        <v>0</v>
      </c>
      <c r="BX44" s="465"/>
    </row>
    <row r="45" spans="1:76" ht="17" customHeight="1" thickBot="1" x14ac:dyDescent="0.4">
      <c r="A45" s="516"/>
      <c r="B45" s="518"/>
      <c r="C45" s="487"/>
      <c r="D45" s="522"/>
      <c r="E45" s="523"/>
      <c r="F45" s="144">
        <v>63</v>
      </c>
      <c r="G45" s="145">
        <f>'Anchor-RA'!L43</f>
        <v>0</v>
      </c>
      <c r="H45" s="146">
        <f>'Anchor-RA'!M43</f>
        <v>0</v>
      </c>
      <c r="I45" s="146">
        <f>'Anchor-RA'!N43</f>
        <v>0</v>
      </c>
      <c r="J45" s="146">
        <f>'Anchor-RA'!O43</f>
        <v>0</v>
      </c>
      <c r="K45" s="146">
        <f>(Summary!$C$58*H45+Summary!$C$59*I45+Summary!$C$60*J45)/Summary!$C$61</f>
        <v>0</v>
      </c>
      <c r="L45" s="146">
        <f>'Anchor-RA'!P43</f>
        <v>0</v>
      </c>
      <c r="M45" s="146">
        <f>'Anchor-RA'!Q43</f>
        <v>0</v>
      </c>
      <c r="N45" s="146">
        <f>'Anchor-RA'!R43</f>
        <v>0</v>
      </c>
      <c r="O45" s="146">
        <f>'Anchor-RA'!S43</f>
        <v>0</v>
      </c>
      <c r="P45" s="146">
        <f>'Anchor-RA'!T43</f>
        <v>0</v>
      </c>
      <c r="Q45" s="146">
        <f>'Anchor-RA'!U43</f>
        <v>0</v>
      </c>
      <c r="R45" s="146">
        <f>'Anchor-RA'!V43</f>
        <v>0</v>
      </c>
      <c r="S45" s="146">
        <f>'Anchor-RA'!W43</f>
        <v>0</v>
      </c>
      <c r="T45" s="146">
        <f>'Anchor-RA'!X43</f>
        <v>0</v>
      </c>
      <c r="U45" s="146">
        <f>10*LOG10(1/((Summary!$C$75/10^(R45/10)+Summary!$C$76/10^(S45/10)+Summary!$C$77/10^(T45/10))/Summary!$C$78))</f>
        <v>0</v>
      </c>
      <c r="V45" s="146">
        <f>'Anchor-RA'!Y43</f>
        <v>0</v>
      </c>
      <c r="W45" s="146">
        <f>'Anchor-RA'!Z43</f>
        <v>0</v>
      </c>
      <c r="X45" s="147">
        <f t="shared" si="0"/>
        <v>0</v>
      </c>
      <c r="Y45" s="133"/>
      <c r="Z45" s="385">
        <f>'Test-RA'!L43</f>
        <v>0</v>
      </c>
      <c r="AA45" s="382">
        <f>'Test-RA'!M43</f>
        <v>0</v>
      </c>
      <c r="AB45" s="382">
        <f>'Test-RA'!N43</f>
        <v>0</v>
      </c>
      <c r="AC45" s="382">
        <f>'Test-RA'!O43</f>
        <v>0</v>
      </c>
      <c r="AD45" s="382">
        <f>(Summary!$C$58*AA45+Summary!$C$59*AB45+Summary!$C$60*AC45)/Summary!$C$61</f>
        <v>0</v>
      </c>
      <c r="AE45" s="382">
        <f>'Test-RA'!P43</f>
        <v>0</v>
      </c>
      <c r="AF45" s="382">
        <f>'Test-RA'!Q43</f>
        <v>0</v>
      </c>
      <c r="AG45" s="382">
        <f>'Test-RA'!R43</f>
        <v>0</v>
      </c>
      <c r="AH45" s="382">
        <f>'Test-RA'!S43</f>
        <v>0</v>
      </c>
      <c r="AI45" s="382">
        <f>'Test-RA'!T43</f>
        <v>0</v>
      </c>
      <c r="AJ45" s="382">
        <f>'Test-RA'!U43</f>
        <v>0</v>
      </c>
      <c r="AK45" s="382">
        <f>'Test-RA'!V43</f>
        <v>0</v>
      </c>
      <c r="AL45" s="382">
        <f>'Test-RA'!W43</f>
        <v>0</v>
      </c>
      <c r="AM45" s="382">
        <f>'Test-RA'!X43</f>
        <v>0</v>
      </c>
      <c r="AN45" s="382">
        <f>10*LOG10(1/((Summary!$C$75/10^(AK45/10)+Summary!$C$76/10^(AL45/10)+Summary!$C$77/10^(AM45/10))/Summary!$C$78))</f>
        <v>0</v>
      </c>
      <c r="AO45" s="382">
        <f>'Test-RA'!Y43</f>
        <v>0</v>
      </c>
      <c r="AP45" s="146">
        <f>'Test-RA'!Z43</f>
        <v>0</v>
      </c>
      <c r="AQ45" s="147">
        <f t="shared" si="4"/>
        <v>0</v>
      </c>
      <c r="AR45" s="148" t="e">
        <f t="shared" si="2"/>
        <v>#DIV/0!</v>
      </c>
      <c r="AS45" s="149" t="e">
        <f t="shared" si="3"/>
        <v>#DIV/0!</v>
      </c>
      <c r="AT45" s="136"/>
      <c r="AU45" s="136"/>
      <c r="AV45" s="572"/>
      <c r="AW45" s="468"/>
      <c r="AX45" s="480"/>
      <c r="AY45" s="480"/>
      <c r="AZ45" s="480"/>
      <c r="BA45" s="480"/>
      <c r="BB45" s="481"/>
      <c r="BC45" s="480"/>
      <c r="BD45" s="480"/>
      <c r="BE45" s="480"/>
      <c r="BF45" s="480"/>
      <c r="BG45" s="472"/>
      <c r="BH45" s="477"/>
      <c r="BI45" s="472"/>
      <c r="BJ45" s="477"/>
      <c r="BK45" s="480"/>
      <c r="BL45" s="480"/>
      <c r="BM45" s="480"/>
      <c r="BN45" s="480"/>
      <c r="BO45" s="480"/>
      <c r="BP45" s="480"/>
      <c r="BQ45" s="480"/>
      <c r="BR45" s="476"/>
      <c r="BS45" s="476"/>
      <c r="BT45" s="481"/>
      <c r="BU45" s="473"/>
      <c r="BV45" s="466"/>
      <c r="BW45" s="473"/>
      <c r="BX45" s="466"/>
    </row>
    <row r="46" spans="1:76" ht="17" customHeight="1" x14ac:dyDescent="0.35">
      <c r="A46" s="516"/>
      <c r="B46" s="482" t="s">
        <v>18</v>
      </c>
      <c r="C46" s="485" t="s">
        <v>33</v>
      </c>
      <c r="D46" s="489">
        <v>59.94</v>
      </c>
      <c r="E46" s="492">
        <v>10</v>
      </c>
      <c r="F46" s="129">
        <v>23</v>
      </c>
      <c r="G46" s="130">
        <f>'Anchor-RA'!L44</f>
        <v>0</v>
      </c>
      <c r="H46" s="131">
        <f>'Anchor-RA'!M44</f>
        <v>0</v>
      </c>
      <c r="I46" s="131">
        <f>'Anchor-RA'!N44</f>
        <v>0</v>
      </c>
      <c r="J46" s="131">
        <f>'Anchor-RA'!O44</f>
        <v>0</v>
      </c>
      <c r="K46" s="395">
        <f>(Summary!$C$58*H46+Summary!$C$59*I46+Summary!$C$60*J46)/Summary!$C$61</f>
        <v>0</v>
      </c>
      <c r="L46" s="131">
        <f>'Anchor-RA'!P44</f>
        <v>0</v>
      </c>
      <c r="M46" s="131">
        <f>'Anchor-RA'!Q44</f>
        <v>0</v>
      </c>
      <c r="N46" s="131">
        <f>'Anchor-RA'!R44</f>
        <v>0</v>
      </c>
      <c r="O46" s="131">
        <f>'Anchor-RA'!S44</f>
        <v>0</v>
      </c>
      <c r="P46" s="131">
        <f>'Anchor-RA'!T44</f>
        <v>0</v>
      </c>
      <c r="Q46" s="131">
        <f>'Anchor-RA'!U44</f>
        <v>0</v>
      </c>
      <c r="R46" s="131">
        <f>'Anchor-RA'!V44</f>
        <v>0</v>
      </c>
      <c r="S46" s="131">
        <f>'Anchor-RA'!W44</f>
        <v>0</v>
      </c>
      <c r="T46" s="131">
        <f>'Anchor-RA'!X44</f>
        <v>0</v>
      </c>
      <c r="U46" s="131">
        <f>10*LOG10(1/((Summary!$C$75/10^(R46/10)+Summary!$C$76/10^(S46/10)+Summary!$C$77/10^(T46/10))/Summary!$C$78))</f>
        <v>0</v>
      </c>
      <c r="V46" s="131">
        <f>'Anchor-RA'!Y44</f>
        <v>0</v>
      </c>
      <c r="W46" s="131">
        <f>'Anchor-RA'!Z44</f>
        <v>0</v>
      </c>
      <c r="X46" s="132">
        <f t="shared" si="0"/>
        <v>0</v>
      </c>
      <c r="Y46" s="133"/>
      <c r="Z46" s="383">
        <f>'Test-RA'!L44</f>
        <v>0</v>
      </c>
      <c r="AA46" s="380">
        <f>'Test-RA'!M44</f>
        <v>0</v>
      </c>
      <c r="AB46" s="380">
        <f>'Test-RA'!N44</f>
        <v>0</v>
      </c>
      <c r="AC46" s="380">
        <f>'Test-RA'!O44</f>
        <v>0</v>
      </c>
      <c r="AD46" s="380">
        <f>(Summary!$C$58*AA46+Summary!$C$59*AB46+Summary!$C$60*AC46)/Summary!$C$61</f>
        <v>0</v>
      </c>
      <c r="AE46" s="380">
        <f>'Test-RA'!P44</f>
        <v>0</v>
      </c>
      <c r="AF46" s="380">
        <f>'Test-RA'!Q44</f>
        <v>0</v>
      </c>
      <c r="AG46" s="380">
        <f>'Test-RA'!R44</f>
        <v>0</v>
      </c>
      <c r="AH46" s="380">
        <f>'Test-RA'!S44</f>
        <v>0</v>
      </c>
      <c r="AI46" s="380">
        <f>'Test-RA'!T44</f>
        <v>0</v>
      </c>
      <c r="AJ46" s="380">
        <f>'Test-RA'!U44</f>
        <v>0</v>
      </c>
      <c r="AK46" s="380">
        <f>'Test-RA'!V44</f>
        <v>0</v>
      </c>
      <c r="AL46" s="380">
        <f>'Test-RA'!W44</f>
        <v>0</v>
      </c>
      <c r="AM46" s="380">
        <f>'Test-RA'!X44</f>
        <v>0</v>
      </c>
      <c r="AN46" s="380">
        <f>10*LOG10(1/((Summary!$C$75/10^(AK46/10)+Summary!$C$76/10^(AL46/10)+Summary!$C$77/10^(AM46/10))/Summary!$C$78))</f>
        <v>0</v>
      </c>
      <c r="AO46" s="380">
        <f>'Test-RA'!Y44</f>
        <v>0</v>
      </c>
      <c r="AP46" s="131">
        <f>'Test-RA'!Z44</f>
        <v>0</v>
      </c>
      <c r="AQ46" s="132">
        <f t="shared" si="4"/>
        <v>0</v>
      </c>
      <c r="AR46" s="134" t="e">
        <f t="shared" si="2"/>
        <v>#DIV/0!</v>
      </c>
      <c r="AS46" s="135" t="e">
        <f t="shared" si="3"/>
        <v>#DIV/0!</v>
      </c>
      <c r="AT46" s="136"/>
      <c r="AU46" s="136"/>
      <c r="AV46" s="573" t="s">
        <v>121</v>
      </c>
      <c r="AW46" s="468" t="e" cm="1">
        <f t="array" ref="AW46">bdRateExtend($G46:$G49,H46:H49,$Z46:$Z49,AA46:AA49)</f>
        <v>#VALUE!</v>
      </c>
      <c r="AX46" s="480" t="e" cm="1">
        <f t="array" ref="AX46">bdRateExtend($G46:$G51,H46:H51,$Z46:$Z51,AA46:AA51)</f>
        <v>#VALUE!</v>
      </c>
      <c r="AY46" s="480" t="e" cm="1">
        <f t="array" ref="AY46">bdRateExtend($G46:$G51,I46:I51,$Z46:$Z51,AB46:AB51)</f>
        <v>#VALUE!</v>
      </c>
      <c r="AZ46" s="480" t="e" cm="1">
        <f t="array" ref="AZ46">bdRateExtend($G46:$G51,J46:J51,$Z46:$Z51,AC46:AC51)</f>
        <v>#VALUE!</v>
      </c>
      <c r="BA46" s="480" t="e" cm="1">
        <f t="array" ref="BA46">bdRateExtend($G46:$G51,K46:K51,$Z46:$Z51,AD46:AD51)</f>
        <v>#VALUE!</v>
      </c>
      <c r="BB46" s="479" t="e">
        <f>(Summary!$C$89*AX46+Summary!$C$90*AY46+Summary!$C$91*AZ46)/Summary!$C$92</f>
        <v>#VALUE!</v>
      </c>
      <c r="BC46" s="480" t="e" cm="1">
        <f t="array" ref="BC46">bdRateExtend($G46:$G49,L46:L49,$Z46:$Z49,AE46:AE49)</f>
        <v>#VALUE!</v>
      </c>
      <c r="BD46" s="480" t="e" cm="1">
        <f t="array" ref="BD46">bdRateExtend($G46:$G51,L46:L51,$Z46:$Z51,AE46:AE51)</f>
        <v>#VALUE!</v>
      </c>
      <c r="BE46" s="480" t="e" cm="1">
        <f t="array" ref="BE46">bdRateExtend($G46:$G49,M46:M49,$Z46:$Z49,AF46:AF49)</f>
        <v>#VALUE!</v>
      </c>
      <c r="BF46" s="480" t="e" cm="1">
        <f t="array" ref="BF46">bdRateExtend($G46:$G51,M46:M51,$Z46:$Z51,AF46:AF51)</f>
        <v>#VALUE!</v>
      </c>
      <c r="BG46" s="474" t="e" cm="1">
        <f t="array" ref="BG46">bdRateExtend($G46:$G49,N46:N49,$Z46:$Z49,AG46:AG49,"None", FALSE,1)</f>
        <v>#VALUE!</v>
      </c>
      <c r="BH46" s="475" t="e" cm="1">
        <f t="array" ref="BH46">bdRateExtend($G46:$G51,N46:N51,$Z46:$Z51,AG46:AG51,"None", FALSE,1)</f>
        <v>#VALUE!</v>
      </c>
      <c r="BI46" s="474" t="e" cm="1">
        <f t="array" ref="BI46">bdRateExtend($G46:$G49,O46:O49,$Z46:$Z49,AH46:AH49,"None", FALSE,1)</f>
        <v>#VALUE!</v>
      </c>
      <c r="BJ46" s="475" t="e" cm="1">
        <f t="array" ref="BJ46">bdRateExtend($G46:$G51,O46:O51,$Z46:$Z51,AH46:AH51,"None", FALSE,1)</f>
        <v>#VALUE!</v>
      </c>
      <c r="BK46" s="480" t="e" cm="1">
        <f t="array" ref="BK46">bdRateExtend($G46:$G49,P46:P49,$Z46:$Z49,AI46:AI49)</f>
        <v>#VALUE!</v>
      </c>
      <c r="BL46" s="480" t="e" cm="1">
        <f t="array" ref="BL46">bdRateExtend($G46:$G51,P46:P51,$Z46:$Z51,AI46:AI51)</f>
        <v>#VALUE!</v>
      </c>
      <c r="BM46" s="480" t="e" cm="1">
        <f t="array" ref="BM46">bdRateExtend($G46:$G49,Q46:Q49,$Z46:$Z49,AJ46:AJ49)</f>
        <v>#VALUE!</v>
      </c>
      <c r="BN46" s="480" t="e" cm="1">
        <f t="array" ref="BN46">bdRateExtend($G46:$G51,Q46:Q51,$Z46:$Z51,AJ46:AJ51)</f>
        <v>#VALUE!</v>
      </c>
      <c r="BO46" s="480" t="e" cm="1">
        <f t="array" ref="BO46">bdRateExtend($G46:$G49,R46:R49,$Z46:$Z49,AK46:AK49)</f>
        <v>#VALUE!</v>
      </c>
      <c r="BP46" s="480" t="e" cm="1">
        <f t="array" ref="BP46">bdRateExtend($G46:$G51,R46:R51,$Z46:$Z51,AK46:AK51)</f>
        <v>#VALUE!</v>
      </c>
      <c r="BQ46" s="480" t="e" cm="1">
        <f t="array" ref="BQ46">bdRateExtend($G46:$G51,S46:S51,$Z46:$Z51,AL46:AL51)</f>
        <v>#VALUE!</v>
      </c>
      <c r="BR46" s="476" t="e" cm="1">
        <f t="array" ref="BR46">bdRateExtend($G46:$G51,T46:T51,$Z46:$Z51,AM46:AM51)</f>
        <v>#VALUE!</v>
      </c>
      <c r="BS46" s="476" t="e" cm="1">
        <f t="array" ref="BS46">bdRateExtend($G46:$G51,U46:U51,$Z46:$Z51,AN46:AN51)</f>
        <v>#VALUE!</v>
      </c>
      <c r="BT46" s="479" t="e">
        <f>(Summary!$C$103*BP46+Summary!$C$104*BQ46+Summary!$C$105*BR46)/Summary!$C$106</f>
        <v>#VALUE!</v>
      </c>
      <c r="BU46" s="462" cm="1">
        <f t="array" ref="BU46">testVMAFRange($G46:$G49,N46:N49,$Z46:$Z49,AG46:AG49)</f>
        <v>0</v>
      </c>
      <c r="BV46" s="464" cm="1">
        <f t="array" ref="BV46">testVMAFRange($G46:$G51,N46:N51,$Z46:$Z51,AG46:AG51)</f>
        <v>0</v>
      </c>
      <c r="BW46" s="462" cm="1">
        <f t="array" ref="BW46">testVMAFRange($G46:$G49,O46:O49,$Z46:$Z49,AH46:AH49)</f>
        <v>0</v>
      </c>
      <c r="BX46" s="464" cm="1">
        <f t="array" ref="BX46">testVMAFRange($G46:$G51,O46:O51,$Z46:$Z51,AH46:AH51)</f>
        <v>0</v>
      </c>
    </row>
    <row r="47" spans="1:76" ht="17" customHeight="1" x14ac:dyDescent="0.35">
      <c r="A47" s="516"/>
      <c r="B47" s="483"/>
      <c r="C47" s="486"/>
      <c r="D47" s="490"/>
      <c r="E47" s="493"/>
      <c r="F47" s="138">
        <v>31</v>
      </c>
      <c r="G47" s="139">
        <f>'Anchor-RA'!L45</f>
        <v>0</v>
      </c>
      <c r="H47" s="140">
        <f>'Anchor-RA'!M45</f>
        <v>0</v>
      </c>
      <c r="I47" s="140">
        <f>'Anchor-RA'!N45</f>
        <v>0</v>
      </c>
      <c r="J47" s="140">
        <f>'Anchor-RA'!O45</f>
        <v>0</v>
      </c>
      <c r="K47" s="140">
        <f>(Summary!$C$58*H47+Summary!$C$59*I47+Summary!$C$60*J47)/Summary!$C$61</f>
        <v>0</v>
      </c>
      <c r="L47" s="140">
        <f>'Anchor-RA'!P45</f>
        <v>0</v>
      </c>
      <c r="M47" s="140">
        <f>'Anchor-RA'!Q45</f>
        <v>0</v>
      </c>
      <c r="N47" s="140">
        <f>'Anchor-RA'!R45</f>
        <v>0</v>
      </c>
      <c r="O47" s="140">
        <f>'Anchor-RA'!S45</f>
        <v>0</v>
      </c>
      <c r="P47" s="140">
        <f>'Anchor-RA'!T45</f>
        <v>0</v>
      </c>
      <c r="Q47" s="140">
        <f>'Anchor-RA'!U45</f>
        <v>0</v>
      </c>
      <c r="R47" s="140">
        <f>'Anchor-RA'!V45</f>
        <v>0</v>
      </c>
      <c r="S47" s="140">
        <f>'Anchor-RA'!W45</f>
        <v>0</v>
      </c>
      <c r="T47" s="140">
        <f>'Anchor-RA'!X45</f>
        <v>0</v>
      </c>
      <c r="U47" s="140">
        <f>10*LOG10(1/((Summary!$C$75/10^(R47/10)+Summary!$C$76/10^(S47/10)+Summary!$C$77/10^(T47/10))/Summary!$C$78))</f>
        <v>0</v>
      </c>
      <c r="V47" s="140">
        <f>'Anchor-RA'!Y45</f>
        <v>0</v>
      </c>
      <c r="W47" s="140">
        <f>'Anchor-RA'!Z45</f>
        <v>0</v>
      </c>
      <c r="X47" s="141">
        <f t="shared" si="0"/>
        <v>0</v>
      </c>
      <c r="Y47" s="133"/>
      <c r="Z47" s="384">
        <f>'Test-RA'!L45</f>
        <v>0</v>
      </c>
      <c r="AA47" s="381">
        <f>'Test-RA'!M45</f>
        <v>0</v>
      </c>
      <c r="AB47" s="381">
        <f>'Test-RA'!N45</f>
        <v>0</v>
      </c>
      <c r="AC47" s="381">
        <f>'Test-RA'!O45</f>
        <v>0</v>
      </c>
      <c r="AD47" s="381">
        <f>(Summary!$C$58*AA47+Summary!$C$59*AB47+Summary!$C$60*AC47)/Summary!$C$61</f>
        <v>0</v>
      </c>
      <c r="AE47" s="381">
        <f>'Test-RA'!P45</f>
        <v>0</v>
      </c>
      <c r="AF47" s="381">
        <f>'Test-RA'!Q45</f>
        <v>0</v>
      </c>
      <c r="AG47" s="381">
        <f>'Test-RA'!R45</f>
        <v>0</v>
      </c>
      <c r="AH47" s="381">
        <f>'Test-RA'!S45</f>
        <v>0</v>
      </c>
      <c r="AI47" s="381">
        <f>'Test-RA'!T45</f>
        <v>0</v>
      </c>
      <c r="AJ47" s="381">
        <f>'Test-RA'!U45</f>
        <v>0</v>
      </c>
      <c r="AK47" s="381">
        <f>'Test-RA'!V45</f>
        <v>0</v>
      </c>
      <c r="AL47" s="381">
        <f>'Test-RA'!W45</f>
        <v>0</v>
      </c>
      <c r="AM47" s="381">
        <f>'Test-RA'!X45</f>
        <v>0</v>
      </c>
      <c r="AN47" s="381">
        <f>10*LOG10(1/((Summary!$C$75/10^(AK47/10)+Summary!$C$76/10^(AL47/10)+Summary!$C$77/10^(AM47/10))/Summary!$C$78))</f>
        <v>0</v>
      </c>
      <c r="AO47" s="381">
        <f>'Test-RA'!Y45</f>
        <v>0</v>
      </c>
      <c r="AP47" s="140">
        <f>'Test-RA'!Z45</f>
        <v>0</v>
      </c>
      <c r="AQ47" s="141">
        <f t="shared" si="4"/>
        <v>0</v>
      </c>
      <c r="AR47" s="142" t="e">
        <f t="shared" si="2"/>
        <v>#DIV/0!</v>
      </c>
      <c r="AS47" s="143" t="e">
        <f t="shared" si="3"/>
        <v>#DIV/0!</v>
      </c>
      <c r="AT47" s="136"/>
      <c r="AU47" s="136"/>
      <c r="AV47" s="571"/>
      <c r="AW47" s="468"/>
      <c r="AX47" s="480"/>
      <c r="AY47" s="480"/>
      <c r="AZ47" s="480"/>
      <c r="BA47" s="480"/>
      <c r="BB47" s="480"/>
      <c r="BC47" s="480"/>
      <c r="BD47" s="480"/>
      <c r="BE47" s="480"/>
      <c r="BF47" s="480"/>
      <c r="BG47" s="469"/>
      <c r="BH47" s="476"/>
      <c r="BI47" s="469"/>
      <c r="BJ47" s="476"/>
      <c r="BK47" s="480"/>
      <c r="BL47" s="480"/>
      <c r="BM47" s="480"/>
      <c r="BN47" s="480"/>
      <c r="BO47" s="480"/>
      <c r="BP47" s="480"/>
      <c r="BQ47" s="480"/>
      <c r="BR47" s="476"/>
      <c r="BS47" s="476"/>
      <c r="BT47" s="480"/>
      <c r="BU47" s="463"/>
      <c r="BV47" s="465"/>
      <c r="BW47" s="463"/>
      <c r="BX47" s="465"/>
    </row>
    <row r="48" spans="1:76" ht="17" customHeight="1" x14ac:dyDescent="0.35">
      <c r="A48" s="516"/>
      <c r="B48" s="483"/>
      <c r="C48" s="486"/>
      <c r="D48" s="490"/>
      <c r="E48" s="493"/>
      <c r="F48" s="138">
        <v>39</v>
      </c>
      <c r="G48" s="139">
        <f>'Anchor-RA'!L46</f>
        <v>0</v>
      </c>
      <c r="H48" s="140">
        <f>'Anchor-RA'!M46</f>
        <v>0</v>
      </c>
      <c r="I48" s="140">
        <f>'Anchor-RA'!N46</f>
        <v>0</v>
      </c>
      <c r="J48" s="140">
        <f>'Anchor-RA'!O46</f>
        <v>0</v>
      </c>
      <c r="K48" s="140">
        <f>(Summary!$C$58*H48+Summary!$C$59*I48+Summary!$C$60*J48)/Summary!$C$61</f>
        <v>0</v>
      </c>
      <c r="L48" s="140">
        <f>'Anchor-RA'!P46</f>
        <v>0</v>
      </c>
      <c r="M48" s="140">
        <f>'Anchor-RA'!Q46</f>
        <v>0</v>
      </c>
      <c r="N48" s="140">
        <f>'Anchor-RA'!R46</f>
        <v>0</v>
      </c>
      <c r="O48" s="140">
        <f>'Anchor-RA'!S46</f>
        <v>0</v>
      </c>
      <c r="P48" s="140">
        <f>'Anchor-RA'!T46</f>
        <v>0</v>
      </c>
      <c r="Q48" s="140">
        <f>'Anchor-RA'!U46</f>
        <v>0</v>
      </c>
      <c r="R48" s="140">
        <f>'Anchor-RA'!V46</f>
        <v>0</v>
      </c>
      <c r="S48" s="140">
        <f>'Anchor-RA'!W46</f>
        <v>0</v>
      </c>
      <c r="T48" s="140">
        <f>'Anchor-RA'!X46</f>
        <v>0</v>
      </c>
      <c r="U48" s="140">
        <f>10*LOG10(1/((Summary!$C$75/10^(R48/10)+Summary!$C$76/10^(S48/10)+Summary!$C$77/10^(T48/10))/Summary!$C$78))</f>
        <v>0</v>
      </c>
      <c r="V48" s="140">
        <f>'Anchor-RA'!Y46</f>
        <v>0</v>
      </c>
      <c r="W48" s="140">
        <f>'Anchor-RA'!Z46</f>
        <v>0</v>
      </c>
      <c r="X48" s="141">
        <f t="shared" si="0"/>
        <v>0</v>
      </c>
      <c r="Y48" s="133"/>
      <c r="Z48" s="384">
        <f>'Test-RA'!L46</f>
        <v>0</v>
      </c>
      <c r="AA48" s="381">
        <f>'Test-RA'!M46</f>
        <v>0</v>
      </c>
      <c r="AB48" s="381">
        <f>'Test-RA'!N46</f>
        <v>0</v>
      </c>
      <c r="AC48" s="381">
        <f>'Test-RA'!O46</f>
        <v>0</v>
      </c>
      <c r="AD48" s="381">
        <f>(Summary!$C$58*AA48+Summary!$C$59*AB48+Summary!$C$60*AC48)/Summary!$C$61</f>
        <v>0</v>
      </c>
      <c r="AE48" s="381">
        <f>'Test-RA'!P46</f>
        <v>0</v>
      </c>
      <c r="AF48" s="381">
        <f>'Test-RA'!Q46</f>
        <v>0</v>
      </c>
      <c r="AG48" s="381">
        <f>'Test-RA'!R46</f>
        <v>0</v>
      </c>
      <c r="AH48" s="381">
        <f>'Test-RA'!S46</f>
        <v>0</v>
      </c>
      <c r="AI48" s="381">
        <f>'Test-RA'!T46</f>
        <v>0</v>
      </c>
      <c r="AJ48" s="381">
        <f>'Test-RA'!U46</f>
        <v>0</v>
      </c>
      <c r="AK48" s="381">
        <f>'Test-RA'!V46</f>
        <v>0</v>
      </c>
      <c r="AL48" s="381">
        <f>'Test-RA'!W46</f>
        <v>0</v>
      </c>
      <c r="AM48" s="381">
        <f>'Test-RA'!X46</f>
        <v>0</v>
      </c>
      <c r="AN48" s="381">
        <f>10*LOG10(1/((Summary!$C$75/10^(AK48/10)+Summary!$C$76/10^(AL48/10)+Summary!$C$77/10^(AM48/10))/Summary!$C$78))</f>
        <v>0</v>
      </c>
      <c r="AO48" s="381">
        <f>'Test-RA'!Y46</f>
        <v>0</v>
      </c>
      <c r="AP48" s="140">
        <f>'Test-RA'!Z46</f>
        <v>0</v>
      </c>
      <c r="AQ48" s="141">
        <f t="shared" si="4"/>
        <v>0</v>
      </c>
      <c r="AR48" s="142" t="e">
        <f t="shared" si="2"/>
        <v>#DIV/0!</v>
      </c>
      <c r="AS48" s="143" t="e">
        <f t="shared" si="3"/>
        <v>#DIV/0!</v>
      </c>
      <c r="AT48" s="136"/>
      <c r="AU48" s="136"/>
      <c r="AV48" s="571" t="s">
        <v>122</v>
      </c>
      <c r="AW48" s="468" t="e" cm="1">
        <f t="array" ref="AW48">bdRateExtend($G47:$G50,H47:H50,$Z47:$Z50,AA47:AA50)</f>
        <v>#VALUE!</v>
      </c>
      <c r="AX48" s="480"/>
      <c r="AY48" s="480"/>
      <c r="AZ48" s="480"/>
      <c r="BA48" s="480"/>
      <c r="BB48" s="480"/>
      <c r="BC48" s="480" t="e" cm="1">
        <f t="array" ref="BC48">bdRateExtend($G47:$G50,L47:L50,$Z47:$Z50,AE47:AE50)</f>
        <v>#VALUE!</v>
      </c>
      <c r="BD48" s="480"/>
      <c r="BE48" s="480" t="e" cm="1">
        <f t="array" ref="BE48">bdRateExtend($G47:$G50,M47:M50,$Z47:$Z50,AF47:AF50)</f>
        <v>#VALUE!</v>
      </c>
      <c r="BF48" s="480"/>
      <c r="BG48" s="469" t="e" cm="1">
        <f t="array" ref="BG48">bdRateExtend($G47:$G50,N47:N50,$Z47:$Z50,AG47:AG50,"None", FALSE,1)</f>
        <v>#VALUE!</v>
      </c>
      <c r="BH48" s="476"/>
      <c r="BI48" s="469" t="e" cm="1">
        <f t="array" ref="BI48">bdRateExtend($G47:$G50,O47:O50,$Z47:$Z50,AH47:AH50,"None", FALSE,1)</f>
        <v>#VALUE!</v>
      </c>
      <c r="BJ48" s="476"/>
      <c r="BK48" s="480" t="e" cm="1">
        <f t="array" ref="BK48">bdRateExtend($G47:$G50,P47:P50,$Z47:$Z50,AI47:AI50)</f>
        <v>#VALUE!</v>
      </c>
      <c r="BL48" s="480"/>
      <c r="BM48" s="480" t="e" cm="1">
        <f t="array" ref="BM48">bdRateExtend($G47:$G50,Q47:Q50,$Z47:$Z50,AJ47:AJ50)</f>
        <v>#VALUE!</v>
      </c>
      <c r="BN48" s="480"/>
      <c r="BO48" s="480" t="e" cm="1">
        <f t="array" ref="BO48">bdRateExtend($G47:$G50,R47:R50,$Z47:$Z50,AK47:AK50)</f>
        <v>#VALUE!</v>
      </c>
      <c r="BP48" s="480"/>
      <c r="BQ48" s="480"/>
      <c r="BR48" s="476"/>
      <c r="BS48" s="476"/>
      <c r="BT48" s="480"/>
      <c r="BU48" s="463" cm="1">
        <f t="array" ref="BU48">testVMAFRange($G47:$G50,N47:N50,$Z47:$Z50,AG47:AG50)</f>
        <v>0</v>
      </c>
      <c r="BV48" s="465"/>
      <c r="BW48" s="463" cm="1">
        <f t="array" ref="BW48">testVMAFRange($G47:$G50,O47:O50,$Z47:$Z50,AH47:AH50)</f>
        <v>0</v>
      </c>
      <c r="BX48" s="465"/>
    </row>
    <row r="49" spans="1:76" ht="17" customHeight="1" x14ac:dyDescent="0.35">
      <c r="A49" s="516"/>
      <c r="B49" s="483"/>
      <c r="C49" s="486"/>
      <c r="D49" s="490"/>
      <c r="E49" s="493"/>
      <c r="F49" s="138">
        <v>47</v>
      </c>
      <c r="G49" s="139">
        <f>'Anchor-RA'!L47</f>
        <v>0</v>
      </c>
      <c r="H49" s="140">
        <f>'Anchor-RA'!M47</f>
        <v>0</v>
      </c>
      <c r="I49" s="140">
        <f>'Anchor-RA'!N47</f>
        <v>0</v>
      </c>
      <c r="J49" s="140">
        <f>'Anchor-RA'!O47</f>
        <v>0</v>
      </c>
      <c r="K49" s="140">
        <f>(Summary!$C$58*H49+Summary!$C$59*I49+Summary!$C$60*J49)/Summary!$C$61</f>
        <v>0</v>
      </c>
      <c r="L49" s="140">
        <f>'Anchor-RA'!P47</f>
        <v>0</v>
      </c>
      <c r="M49" s="140">
        <f>'Anchor-RA'!Q47</f>
        <v>0</v>
      </c>
      <c r="N49" s="140">
        <f>'Anchor-RA'!R47</f>
        <v>0</v>
      </c>
      <c r="O49" s="140">
        <f>'Anchor-RA'!S47</f>
        <v>0</v>
      </c>
      <c r="P49" s="140">
        <f>'Anchor-RA'!T47</f>
        <v>0</v>
      </c>
      <c r="Q49" s="140">
        <f>'Anchor-RA'!U47</f>
        <v>0</v>
      </c>
      <c r="R49" s="140">
        <f>'Anchor-RA'!V47</f>
        <v>0</v>
      </c>
      <c r="S49" s="140">
        <f>'Anchor-RA'!W47</f>
        <v>0</v>
      </c>
      <c r="T49" s="140">
        <f>'Anchor-RA'!X47</f>
        <v>0</v>
      </c>
      <c r="U49" s="140">
        <f>10*LOG10(1/((Summary!$C$75/10^(R49/10)+Summary!$C$76/10^(S49/10)+Summary!$C$77/10^(T49/10))/Summary!$C$78))</f>
        <v>0</v>
      </c>
      <c r="V49" s="140">
        <f>'Anchor-RA'!Y47</f>
        <v>0</v>
      </c>
      <c r="W49" s="140">
        <f>'Anchor-RA'!Z47</f>
        <v>0</v>
      </c>
      <c r="X49" s="141">
        <f t="shared" si="0"/>
        <v>0</v>
      </c>
      <c r="Y49" s="133"/>
      <c r="Z49" s="384">
        <f>'Test-RA'!L47</f>
        <v>0</v>
      </c>
      <c r="AA49" s="381">
        <f>'Test-RA'!M47</f>
        <v>0</v>
      </c>
      <c r="AB49" s="381">
        <f>'Test-RA'!N47</f>
        <v>0</v>
      </c>
      <c r="AC49" s="381">
        <f>'Test-RA'!O47</f>
        <v>0</v>
      </c>
      <c r="AD49" s="381">
        <f>(Summary!$C$58*AA49+Summary!$C$59*AB49+Summary!$C$60*AC49)/Summary!$C$61</f>
        <v>0</v>
      </c>
      <c r="AE49" s="381">
        <f>'Test-RA'!P47</f>
        <v>0</v>
      </c>
      <c r="AF49" s="381">
        <f>'Test-RA'!Q47</f>
        <v>0</v>
      </c>
      <c r="AG49" s="381">
        <f>'Test-RA'!R47</f>
        <v>0</v>
      </c>
      <c r="AH49" s="381">
        <f>'Test-RA'!S47</f>
        <v>0</v>
      </c>
      <c r="AI49" s="381">
        <f>'Test-RA'!T47</f>
        <v>0</v>
      </c>
      <c r="AJ49" s="381">
        <f>'Test-RA'!U47</f>
        <v>0</v>
      </c>
      <c r="AK49" s="381">
        <f>'Test-RA'!V47</f>
        <v>0</v>
      </c>
      <c r="AL49" s="381">
        <f>'Test-RA'!W47</f>
        <v>0</v>
      </c>
      <c r="AM49" s="381">
        <f>'Test-RA'!X47</f>
        <v>0</v>
      </c>
      <c r="AN49" s="381">
        <f>10*LOG10(1/((Summary!$C$75/10^(AK49/10)+Summary!$C$76/10^(AL49/10)+Summary!$C$77/10^(AM49/10))/Summary!$C$78))</f>
        <v>0</v>
      </c>
      <c r="AO49" s="381">
        <f>'Test-RA'!Y47</f>
        <v>0</v>
      </c>
      <c r="AP49" s="140">
        <f>'Test-RA'!Z47</f>
        <v>0</v>
      </c>
      <c r="AQ49" s="141">
        <f t="shared" si="4"/>
        <v>0</v>
      </c>
      <c r="AR49" s="142" t="e">
        <f t="shared" si="2"/>
        <v>#DIV/0!</v>
      </c>
      <c r="AS49" s="143" t="e">
        <f t="shared" si="3"/>
        <v>#DIV/0!</v>
      </c>
      <c r="AT49" s="136"/>
      <c r="AU49" s="136"/>
      <c r="AV49" s="571"/>
      <c r="AW49" s="468"/>
      <c r="AX49" s="480"/>
      <c r="AY49" s="480"/>
      <c r="AZ49" s="480"/>
      <c r="BA49" s="480"/>
      <c r="BB49" s="480"/>
      <c r="BC49" s="480"/>
      <c r="BD49" s="480"/>
      <c r="BE49" s="480"/>
      <c r="BF49" s="480"/>
      <c r="BG49" s="469"/>
      <c r="BH49" s="476"/>
      <c r="BI49" s="469"/>
      <c r="BJ49" s="476"/>
      <c r="BK49" s="480"/>
      <c r="BL49" s="480"/>
      <c r="BM49" s="480"/>
      <c r="BN49" s="480"/>
      <c r="BO49" s="480"/>
      <c r="BP49" s="480"/>
      <c r="BQ49" s="480"/>
      <c r="BR49" s="476"/>
      <c r="BS49" s="476"/>
      <c r="BT49" s="480"/>
      <c r="BU49" s="463"/>
      <c r="BV49" s="465"/>
      <c r="BW49" s="463"/>
      <c r="BX49" s="465"/>
    </row>
    <row r="50" spans="1:76" ht="17" customHeight="1" x14ac:dyDescent="0.35">
      <c r="A50" s="516"/>
      <c r="B50" s="483"/>
      <c r="C50" s="486"/>
      <c r="D50" s="490"/>
      <c r="E50" s="493"/>
      <c r="F50" s="138">
        <v>55</v>
      </c>
      <c r="G50" s="139">
        <f>'Anchor-RA'!L48</f>
        <v>0</v>
      </c>
      <c r="H50" s="140">
        <f>'Anchor-RA'!M48</f>
        <v>0</v>
      </c>
      <c r="I50" s="140">
        <f>'Anchor-RA'!N48</f>
        <v>0</v>
      </c>
      <c r="J50" s="140">
        <f>'Anchor-RA'!O48</f>
        <v>0</v>
      </c>
      <c r="K50" s="140">
        <f>(Summary!$C$58*H50+Summary!$C$59*I50+Summary!$C$60*J50)/Summary!$C$61</f>
        <v>0</v>
      </c>
      <c r="L50" s="140">
        <f>'Anchor-RA'!P48</f>
        <v>0</v>
      </c>
      <c r="M50" s="140">
        <f>'Anchor-RA'!Q48</f>
        <v>0</v>
      </c>
      <c r="N50" s="140">
        <f>'Anchor-RA'!R48</f>
        <v>0</v>
      </c>
      <c r="O50" s="140">
        <f>'Anchor-RA'!S48</f>
        <v>0</v>
      </c>
      <c r="P50" s="140">
        <f>'Anchor-RA'!T48</f>
        <v>0</v>
      </c>
      <c r="Q50" s="140">
        <f>'Anchor-RA'!U48</f>
        <v>0</v>
      </c>
      <c r="R50" s="140">
        <f>'Anchor-RA'!V48</f>
        <v>0</v>
      </c>
      <c r="S50" s="140">
        <f>'Anchor-RA'!W48</f>
        <v>0</v>
      </c>
      <c r="T50" s="140">
        <f>'Anchor-RA'!X48</f>
        <v>0</v>
      </c>
      <c r="U50" s="140">
        <f>10*LOG10(1/((Summary!$C$75/10^(R50/10)+Summary!$C$76/10^(S50/10)+Summary!$C$77/10^(T50/10))/Summary!$C$78))</f>
        <v>0</v>
      </c>
      <c r="V50" s="140">
        <f>'Anchor-RA'!Y48</f>
        <v>0</v>
      </c>
      <c r="W50" s="140">
        <f>'Anchor-RA'!Z48</f>
        <v>0</v>
      </c>
      <c r="X50" s="141">
        <f t="shared" si="0"/>
        <v>0</v>
      </c>
      <c r="Y50" s="133"/>
      <c r="Z50" s="384">
        <f>'Test-RA'!L48</f>
        <v>0</v>
      </c>
      <c r="AA50" s="381">
        <f>'Test-RA'!M48</f>
        <v>0</v>
      </c>
      <c r="AB50" s="381">
        <f>'Test-RA'!N48</f>
        <v>0</v>
      </c>
      <c r="AC50" s="381">
        <f>'Test-RA'!O48</f>
        <v>0</v>
      </c>
      <c r="AD50" s="381">
        <f>(Summary!$C$58*AA50+Summary!$C$59*AB50+Summary!$C$60*AC50)/Summary!$C$61</f>
        <v>0</v>
      </c>
      <c r="AE50" s="381">
        <f>'Test-RA'!P48</f>
        <v>0</v>
      </c>
      <c r="AF50" s="381">
        <f>'Test-RA'!Q48</f>
        <v>0</v>
      </c>
      <c r="AG50" s="381">
        <f>'Test-RA'!R48</f>
        <v>0</v>
      </c>
      <c r="AH50" s="381">
        <f>'Test-RA'!S48</f>
        <v>0</v>
      </c>
      <c r="AI50" s="381">
        <f>'Test-RA'!T48</f>
        <v>0</v>
      </c>
      <c r="AJ50" s="381">
        <f>'Test-RA'!U48</f>
        <v>0</v>
      </c>
      <c r="AK50" s="381">
        <f>'Test-RA'!V48</f>
        <v>0</v>
      </c>
      <c r="AL50" s="381">
        <f>'Test-RA'!W48</f>
        <v>0</v>
      </c>
      <c r="AM50" s="381">
        <f>'Test-RA'!X48</f>
        <v>0</v>
      </c>
      <c r="AN50" s="381">
        <f>10*LOG10(1/((Summary!$C$75/10^(AK50/10)+Summary!$C$76/10^(AL50/10)+Summary!$C$77/10^(AM50/10))/Summary!$C$78))</f>
        <v>0</v>
      </c>
      <c r="AO50" s="381">
        <f>'Test-RA'!Y48</f>
        <v>0</v>
      </c>
      <c r="AP50" s="140">
        <f>'Test-RA'!Z48</f>
        <v>0</v>
      </c>
      <c r="AQ50" s="141">
        <f t="shared" si="4"/>
        <v>0</v>
      </c>
      <c r="AR50" s="142" t="e">
        <f t="shared" si="2"/>
        <v>#DIV/0!</v>
      </c>
      <c r="AS50" s="143" t="e">
        <f t="shared" si="3"/>
        <v>#DIV/0!</v>
      </c>
      <c r="AT50" s="136"/>
      <c r="AU50" s="136"/>
      <c r="AV50" s="571" t="s">
        <v>123</v>
      </c>
      <c r="AW50" s="468" t="e" cm="1">
        <f t="array" ref="AW50">bdRateExtend($G48:$G51,H48:H51,$Z48:$Z51,AA48:AA51)</f>
        <v>#VALUE!</v>
      </c>
      <c r="AX50" s="480"/>
      <c r="AY50" s="480"/>
      <c r="AZ50" s="480"/>
      <c r="BA50" s="480"/>
      <c r="BB50" s="480"/>
      <c r="BC50" s="480" t="e" cm="1">
        <f t="array" ref="BC50">bdRateExtend($G48:$G51,L48:L51,$Z48:$Z51,AE48:AE51)</f>
        <v>#VALUE!</v>
      </c>
      <c r="BD50" s="480"/>
      <c r="BE50" s="480" t="e" cm="1">
        <f t="array" ref="BE50">bdRateExtend($G48:$G51,M48:M51,$Z48:$Z51,AF48:AF51)</f>
        <v>#VALUE!</v>
      </c>
      <c r="BF50" s="480"/>
      <c r="BG50" s="469" t="e" cm="1">
        <f t="array" ref="BG50">bdRateExtend($G48:$G51,N48:N51,$Z48:$Z51,AG48:AG51,"None", FALSE,1)</f>
        <v>#VALUE!</v>
      </c>
      <c r="BH50" s="476"/>
      <c r="BI50" s="469" t="e" cm="1">
        <f t="array" ref="BI50">bdRateExtend($G48:$G51,O48:O51,$Z48:$Z51,AH48:AH51,"None", FALSE,1)</f>
        <v>#VALUE!</v>
      </c>
      <c r="BJ50" s="476"/>
      <c r="BK50" s="480" t="e" cm="1">
        <f t="array" ref="BK50">bdRateExtend($G48:$G51,P48:P51,$Z48:$Z51,AI48:AI51)</f>
        <v>#VALUE!</v>
      </c>
      <c r="BL50" s="480"/>
      <c r="BM50" s="480" t="e" cm="1">
        <f t="array" ref="BM50">bdRateExtend($G48:$G51,Q48:Q51,$Z48:$Z51,AJ48:AJ51)</f>
        <v>#VALUE!</v>
      </c>
      <c r="BN50" s="480"/>
      <c r="BO50" s="480" t="e" cm="1">
        <f t="array" ref="BO50">bdRateExtend($G48:$G51,R48:R51,$Z48:$Z51,AK48:AK51)</f>
        <v>#VALUE!</v>
      </c>
      <c r="BP50" s="480"/>
      <c r="BQ50" s="480"/>
      <c r="BR50" s="476"/>
      <c r="BS50" s="476"/>
      <c r="BT50" s="480"/>
      <c r="BU50" s="463" cm="1">
        <f t="array" ref="BU50">testVMAFRange($G48:$G51,N48:N51,$Z48:$Z51,AG48:AG51)</f>
        <v>0</v>
      </c>
      <c r="BV50" s="465"/>
      <c r="BW50" s="463" cm="1">
        <f t="array" ref="BW50">testVMAFRange($G48:$G51,O48:O51,$Z48:$Z51,AH48:AH51)</f>
        <v>0</v>
      </c>
      <c r="BX50" s="465"/>
    </row>
    <row r="51" spans="1:76" ht="17" customHeight="1" thickBot="1" x14ac:dyDescent="0.4">
      <c r="A51" s="516"/>
      <c r="B51" s="518"/>
      <c r="C51" s="487"/>
      <c r="D51" s="522"/>
      <c r="E51" s="523"/>
      <c r="F51" s="144">
        <v>63</v>
      </c>
      <c r="G51" s="145">
        <f>'Anchor-RA'!L49</f>
        <v>0</v>
      </c>
      <c r="H51" s="146">
        <f>'Anchor-RA'!M49</f>
        <v>0</v>
      </c>
      <c r="I51" s="146">
        <f>'Anchor-RA'!N49</f>
        <v>0</v>
      </c>
      <c r="J51" s="146">
        <f>'Anchor-RA'!O49</f>
        <v>0</v>
      </c>
      <c r="K51" s="146">
        <f>(Summary!$C$58*H51+Summary!$C$59*I51+Summary!$C$60*J51)/Summary!$C$61</f>
        <v>0</v>
      </c>
      <c r="L51" s="146">
        <f>'Anchor-RA'!P49</f>
        <v>0</v>
      </c>
      <c r="M51" s="146">
        <f>'Anchor-RA'!Q49</f>
        <v>0</v>
      </c>
      <c r="N51" s="146">
        <f>'Anchor-RA'!R49</f>
        <v>0</v>
      </c>
      <c r="O51" s="146">
        <f>'Anchor-RA'!S49</f>
        <v>0</v>
      </c>
      <c r="P51" s="146">
        <f>'Anchor-RA'!T49</f>
        <v>0</v>
      </c>
      <c r="Q51" s="146">
        <f>'Anchor-RA'!U49</f>
        <v>0</v>
      </c>
      <c r="R51" s="146">
        <f>'Anchor-RA'!V49</f>
        <v>0</v>
      </c>
      <c r="S51" s="146">
        <f>'Anchor-RA'!W49</f>
        <v>0</v>
      </c>
      <c r="T51" s="146">
        <f>'Anchor-RA'!X49</f>
        <v>0</v>
      </c>
      <c r="U51" s="146">
        <f>10*LOG10(1/((Summary!$C$75/10^(R51/10)+Summary!$C$76/10^(S51/10)+Summary!$C$77/10^(T51/10))/Summary!$C$78))</f>
        <v>0</v>
      </c>
      <c r="V51" s="146">
        <f>'Anchor-RA'!Y49</f>
        <v>0</v>
      </c>
      <c r="W51" s="146">
        <f>'Anchor-RA'!Z49</f>
        <v>0</v>
      </c>
      <c r="X51" s="147">
        <f t="shared" si="0"/>
        <v>0</v>
      </c>
      <c r="Y51" s="133"/>
      <c r="Z51" s="385">
        <f>'Test-RA'!L49</f>
        <v>0</v>
      </c>
      <c r="AA51" s="382">
        <f>'Test-RA'!M49</f>
        <v>0</v>
      </c>
      <c r="AB51" s="382">
        <f>'Test-RA'!N49</f>
        <v>0</v>
      </c>
      <c r="AC51" s="382">
        <f>'Test-RA'!O49</f>
        <v>0</v>
      </c>
      <c r="AD51" s="382">
        <f>(Summary!$C$58*AA51+Summary!$C$59*AB51+Summary!$C$60*AC51)/Summary!$C$61</f>
        <v>0</v>
      </c>
      <c r="AE51" s="382">
        <f>'Test-RA'!P49</f>
        <v>0</v>
      </c>
      <c r="AF51" s="382">
        <f>'Test-RA'!Q49</f>
        <v>0</v>
      </c>
      <c r="AG51" s="382">
        <f>'Test-RA'!R49</f>
        <v>0</v>
      </c>
      <c r="AH51" s="382">
        <f>'Test-RA'!S49</f>
        <v>0</v>
      </c>
      <c r="AI51" s="382">
        <f>'Test-RA'!T49</f>
        <v>0</v>
      </c>
      <c r="AJ51" s="382">
        <f>'Test-RA'!U49</f>
        <v>0</v>
      </c>
      <c r="AK51" s="382">
        <f>'Test-RA'!V49</f>
        <v>0</v>
      </c>
      <c r="AL51" s="382">
        <f>'Test-RA'!W49</f>
        <v>0</v>
      </c>
      <c r="AM51" s="382">
        <f>'Test-RA'!X49</f>
        <v>0</v>
      </c>
      <c r="AN51" s="382">
        <f>10*LOG10(1/((Summary!$C$75/10^(AK51/10)+Summary!$C$76/10^(AL51/10)+Summary!$C$77/10^(AM51/10))/Summary!$C$78))</f>
        <v>0</v>
      </c>
      <c r="AO51" s="382">
        <f>'Test-RA'!Y49</f>
        <v>0</v>
      </c>
      <c r="AP51" s="146">
        <f>'Test-RA'!Z49</f>
        <v>0</v>
      </c>
      <c r="AQ51" s="147">
        <f t="shared" si="4"/>
        <v>0</v>
      </c>
      <c r="AR51" s="148" t="e">
        <f t="shared" si="2"/>
        <v>#DIV/0!</v>
      </c>
      <c r="AS51" s="149" t="e">
        <f t="shared" si="3"/>
        <v>#DIV/0!</v>
      </c>
      <c r="AT51" s="136"/>
      <c r="AU51" s="136"/>
      <c r="AV51" s="572"/>
      <c r="AW51" s="468"/>
      <c r="AX51" s="480"/>
      <c r="AY51" s="480"/>
      <c r="AZ51" s="480"/>
      <c r="BA51" s="480"/>
      <c r="BB51" s="481"/>
      <c r="BC51" s="480"/>
      <c r="BD51" s="480"/>
      <c r="BE51" s="480"/>
      <c r="BF51" s="480"/>
      <c r="BG51" s="472"/>
      <c r="BH51" s="477"/>
      <c r="BI51" s="472"/>
      <c r="BJ51" s="477"/>
      <c r="BK51" s="480"/>
      <c r="BL51" s="480"/>
      <c r="BM51" s="480"/>
      <c r="BN51" s="480"/>
      <c r="BO51" s="480"/>
      <c r="BP51" s="480"/>
      <c r="BQ51" s="480"/>
      <c r="BR51" s="476"/>
      <c r="BS51" s="476"/>
      <c r="BT51" s="481"/>
      <c r="BU51" s="473"/>
      <c r="BV51" s="466"/>
      <c r="BW51" s="473"/>
      <c r="BX51" s="466"/>
    </row>
    <row r="52" spans="1:76" ht="17" customHeight="1" x14ac:dyDescent="0.35">
      <c r="A52" s="488" t="s">
        <v>21</v>
      </c>
      <c r="B52" s="482" t="s">
        <v>2</v>
      </c>
      <c r="C52" s="485" t="s">
        <v>34</v>
      </c>
      <c r="D52" s="489">
        <v>59.94</v>
      </c>
      <c r="E52" s="492">
        <v>10</v>
      </c>
      <c r="F52" s="129">
        <v>23</v>
      </c>
      <c r="G52" s="130">
        <f>'Anchor-RA'!L50</f>
        <v>0</v>
      </c>
      <c r="H52" s="131">
        <f>'Anchor-RA'!M50</f>
        <v>0</v>
      </c>
      <c r="I52" s="131">
        <f>'Anchor-RA'!N50</f>
        <v>0</v>
      </c>
      <c r="J52" s="131">
        <f>'Anchor-RA'!O50</f>
        <v>0</v>
      </c>
      <c r="K52" s="395">
        <f>(Summary!$C$58*H52+Summary!$C$59*I52+Summary!$C$60*J52)/Summary!$C$61</f>
        <v>0</v>
      </c>
      <c r="L52" s="131">
        <f>'Anchor-RA'!P50</f>
        <v>0</v>
      </c>
      <c r="M52" s="131">
        <f>'Anchor-RA'!Q50</f>
        <v>0</v>
      </c>
      <c r="N52" s="131">
        <f>'Anchor-RA'!R50</f>
        <v>0</v>
      </c>
      <c r="O52" s="131">
        <f>'Anchor-RA'!S50</f>
        <v>0</v>
      </c>
      <c r="P52" s="131">
        <f>'Anchor-RA'!T50</f>
        <v>0</v>
      </c>
      <c r="Q52" s="131">
        <f>'Anchor-RA'!U50</f>
        <v>0</v>
      </c>
      <c r="R52" s="131">
        <f>'Anchor-RA'!V50</f>
        <v>0</v>
      </c>
      <c r="S52" s="131">
        <f>'Anchor-RA'!W50</f>
        <v>0</v>
      </c>
      <c r="T52" s="131">
        <f>'Anchor-RA'!X50</f>
        <v>0</v>
      </c>
      <c r="U52" s="131">
        <f>10*LOG10(1/((Summary!$C$75/10^(R52/10)+Summary!$C$76/10^(S52/10)+Summary!$C$77/10^(T52/10))/Summary!$C$78))</f>
        <v>0</v>
      </c>
      <c r="V52" s="131">
        <f>'Anchor-RA'!Y50</f>
        <v>0</v>
      </c>
      <c r="W52" s="131">
        <f>'Anchor-RA'!Z50</f>
        <v>0</v>
      </c>
      <c r="X52" s="132">
        <f t="shared" si="0"/>
        <v>0</v>
      </c>
      <c r="Y52" s="133"/>
      <c r="Z52" s="383">
        <f>'Test-RA'!L50</f>
        <v>0</v>
      </c>
      <c r="AA52" s="380">
        <f>'Test-RA'!M50</f>
        <v>0</v>
      </c>
      <c r="AB52" s="380">
        <f>'Test-RA'!N50</f>
        <v>0</v>
      </c>
      <c r="AC52" s="380">
        <f>'Test-RA'!O50</f>
        <v>0</v>
      </c>
      <c r="AD52" s="380">
        <f>(Summary!$C$58*AA52+Summary!$C$59*AB52+Summary!$C$60*AC52)/Summary!$C$61</f>
        <v>0</v>
      </c>
      <c r="AE52" s="380">
        <f>'Test-RA'!P50</f>
        <v>0</v>
      </c>
      <c r="AF52" s="380">
        <f>'Test-RA'!Q50</f>
        <v>0</v>
      </c>
      <c r="AG52" s="380">
        <f>'Test-RA'!R50</f>
        <v>0</v>
      </c>
      <c r="AH52" s="380">
        <f>'Test-RA'!S50</f>
        <v>0</v>
      </c>
      <c r="AI52" s="380">
        <f>'Test-RA'!T50</f>
        <v>0</v>
      </c>
      <c r="AJ52" s="380">
        <f>'Test-RA'!U50</f>
        <v>0</v>
      </c>
      <c r="AK52" s="380">
        <f>'Test-RA'!V50</f>
        <v>0</v>
      </c>
      <c r="AL52" s="380">
        <f>'Test-RA'!W50</f>
        <v>0</v>
      </c>
      <c r="AM52" s="380">
        <f>'Test-RA'!X50</f>
        <v>0</v>
      </c>
      <c r="AN52" s="380">
        <f>10*LOG10(1/((Summary!$C$75/10^(AK52/10)+Summary!$C$76/10^(AL52/10)+Summary!$C$77/10^(AM52/10))/Summary!$C$78))</f>
        <v>0</v>
      </c>
      <c r="AO52" s="380">
        <f>'Test-RA'!Y50</f>
        <v>0</v>
      </c>
      <c r="AP52" s="131">
        <f>'Test-RA'!Z50</f>
        <v>0</v>
      </c>
      <c r="AQ52" s="132">
        <f t="shared" si="4"/>
        <v>0</v>
      </c>
      <c r="AR52" s="134" t="e">
        <f t="shared" si="2"/>
        <v>#DIV/0!</v>
      </c>
      <c r="AS52" s="135" t="e">
        <f t="shared" si="3"/>
        <v>#DIV/0!</v>
      </c>
      <c r="AT52" s="136"/>
      <c r="AU52" s="136"/>
      <c r="AV52" s="573" t="s">
        <v>121</v>
      </c>
      <c r="AW52" s="468" t="e" cm="1">
        <f t="array" ref="AW52">bdRateExtend($G52:$G55,H52:H55,$Z52:$Z55,AA52:AA55)</f>
        <v>#VALUE!</v>
      </c>
      <c r="AX52" s="480" t="e" cm="1">
        <f t="array" ref="AX52">bdRateExtend($G52:$G57,H52:H57,$Z52:$Z57,AA52:AA57)</f>
        <v>#VALUE!</v>
      </c>
      <c r="AY52" s="480" t="e" cm="1">
        <f t="array" ref="AY52">bdRateExtend($G52:$G57,I52:I57,$Z52:$Z57,AB52:AB57)</f>
        <v>#VALUE!</v>
      </c>
      <c r="AZ52" s="480" t="e" cm="1">
        <f t="array" ref="AZ52">bdRateExtend($G52:$G57,J52:J57,$Z52:$Z57,AC52:AC57)</f>
        <v>#VALUE!</v>
      </c>
      <c r="BA52" s="480" t="e" cm="1">
        <f t="array" ref="BA52">bdRateExtend($G52:$G57,K52:K57,$Z52:$Z57,AD52:AD57)</f>
        <v>#VALUE!</v>
      </c>
      <c r="BB52" s="479" t="e">
        <f>(Summary!$C$89*AX52+Summary!$C$90*AY52+Summary!$C$91*AZ52)/Summary!$C$92</f>
        <v>#VALUE!</v>
      </c>
      <c r="BC52" s="480" t="e" cm="1">
        <f t="array" ref="BC52">bdRateExtend($G52:$G55,L52:L55,$Z52:$Z55,AE52:AE55)</f>
        <v>#VALUE!</v>
      </c>
      <c r="BD52" s="480" t="e" cm="1">
        <f t="array" ref="BD52">bdRateExtend($G52:$G57,L52:L57,$Z52:$Z57,AE52:AE57)</f>
        <v>#VALUE!</v>
      </c>
      <c r="BE52" s="480" t="e" cm="1">
        <f t="array" ref="BE52">bdRateExtend($G52:$G55,M52:M55,$Z52:$Z55,AF52:AF55)</f>
        <v>#VALUE!</v>
      </c>
      <c r="BF52" s="480" t="e" cm="1">
        <f t="array" ref="BF52">bdRateExtend($G52:$G57,M52:M57,$Z52:$Z57,AF52:AF57)</f>
        <v>#VALUE!</v>
      </c>
      <c r="BG52" s="474" t="e" cm="1">
        <f t="array" ref="BG52">bdRateExtend($G52:$G55,N52:N55,$Z52:$Z55,AG52:AG55,"None", FALSE,1)</f>
        <v>#VALUE!</v>
      </c>
      <c r="BH52" s="475" t="e" cm="1">
        <f t="array" ref="BH52">bdRateExtend($G52:$G57,N52:N57,$Z52:$Z57,AG52:AG57,"None", FALSE,1)</f>
        <v>#VALUE!</v>
      </c>
      <c r="BI52" s="474" t="e" cm="1">
        <f t="array" ref="BI52">bdRateExtend($G52:$G55,O52:O55,$Z52:$Z55,AH52:AH55,"None", FALSE,1)</f>
        <v>#VALUE!</v>
      </c>
      <c r="BJ52" s="475" t="e" cm="1">
        <f t="array" ref="BJ52">bdRateExtend($G52:$G57,O52:O57,$Z52:$Z57,AH52:AH57,"None", FALSE,1)</f>
        <v>#VALUE!</v>
      </c>
      <c r="BK52" s="480" t="e" cm="1">
        <f t="array" ref="BK52">bdRateExtend($G52:$G55,P52:P55,$Z52:$Z55,AI52:AI55)</f>
        <v>#VALUE!</v>
      </c>
      <c r="BL52" s="480" t="e" cm="1">
        <f t="array" ref="BL52">bdRateExtend($G52:$G57,P52:P57,$Z52:$Z57,AI52:AI57)</f>
        <v>#VALUE!</v>
      </c>
      <c r="BM52" s="480" t="e" cm="1">
        <f t="array" ref="BM52">bdRateExtend($G52:$G55,Q52:Q55,$Z52:$Z55,AJ52:AJ55)</f>
        <v>#VALUE!</v>
      </c>
      <c r="BN52" s="480" t="e" cm="1">
        <f t="array" ref="BN52">bdRateExtend($G52:$G57,Q52:Q57,$Z52:$Z57,AJ52:AJ57)</f>
        <v>#VALUE!</v>
      </c>
      <c r="BO52" s="480" t="e" cm="1">
        <f t="array" ref="BO52">bdRateExtend($G52:$G55,R52:R55,$Z52:$Z55,AK52:AK55)</f>
        <v>#VALUE!</v>
      </c>
      <c r="BP52" s="480" t="e" cm="1">
        <f t="array" ref="BP52">bdRateExtend($G52:$G57,R52:R57,$Z52:$Z57,AK52:AK57)</f>
        <v>#VALUE!</v>
      </c>
      <c r="BQ52" s="480" t="e" cm="1">
        <f t="array" ref="BQ52">bdRateExtend($G52:$G57,S52:S57,$Z52:$Z57,AL52:AL57)</f>
        <v>#VALUE!</v>
      </c>
      <c r="BR52" s="476" t="e" cm="1">
        <f t="array" ref="BR52">bdRateExtend($G52:$G57,T52:T57,$Z52:$Z57,AM52:AM57)</f>
        <v>#VALUE!</v>
      </c>
      <c r="BS52" s="476" t="e" cm="1">
        <f t="array" ref="BS52">bdRateExtend($G52:$G57,U52:U57,$Z52:$Z57,AN52:AN57)</f>
        <v>#VALUE!</v>
      </c>
      <c r="BT52" s="479" t="e">
        <f>(Summary!$C$103*BP52+Summary!$C$104*BQ52+Summary!$C$105*BR52)/Summary!$C$106</f>
        <v>#VALUE!</v>
      </c>
      <c r="BU52" s="462" cm="1">
        <f t="array" ref="BU52">testVMAFRange($G52:$G55,N52:N55,$Z52:$Z55,AG52:AG55)</f>
        <v>0</v>
      </c>
      <c r="BV52" s="464" cm="1">
        <f t="array" ref="BV52">testVMAFRange($G52:$G57,N52:N57,$Z52:$Z57,AG52:AG57)</f>
        <v>0</v>
      </c>
      <c r="BW52" s="462" cm="1">
        <f t="array" ref="BW52">testVMAFRange($G52:$G55,O52:O55,$Z52:$Z55,AH52:AH55)</f>
        <v>0</v>
      </c>
      <c r="BX52" s="464" cm="1">
        <f t="array" ref="BX52">testVMAFRange($G52:$G57,O52:O57,$Z52:$Z57,AH52:AH57)</f>
        <v>0</v>
      </c>
    </row>
    <row r="53" spans="1:76" ht="17" customHeight="1" x14ac:dyDescent="0.35">
      <c r="A53" s="516"/>
      <c r="B53" s="483"/>
      <c r="C53" s="486"/>
      <c r="D53" s="490"/>
      <c r="E53" s="493"/>
      <c r="F53" s="138">
        <v>31</v>
      </c>
      <c r="G53" s="139">
        <f>'Anchor-RA'!L51</f>
        <v>0</v>
      </c>
      <c r="H53" s="140">
        <f>'Anchor-RA'!M51</f>
        <v>0</v>
      </c>
      <c r="I53" s="140">
        <f>'Anchor-RA'!N51</f>
        <v>0</v>
      </c>
      <c r="J53" s="140">
        <f>'Anchor-RA'!O51</f>
        <v>0</v>
      </c>
      <c r="K53" s="140">
        <f>(Summary!$C$58*H53+Summary!$C$59*I53+Summary!$C$60*J53)/Summary!$C$61</f>
        <v>0</v>
      </c>
      <c r="L53" s="140">
        <f>'Anchor-RA'!P51</f>
        <v>0</v>
      </c>
      <c r="M53" s="140">
        <f>'Anchor-RA'!Q51</f>
        <v>0</v>
      </c>
      <c r="N53" s="140">
        <f>'Anchor-RA'!R51</f>
        <v>0</v>
      </c>
      <c r="O53" s="140">
        <f>'Anchor-RA'!S51</f>
        <v>0</v>
      </c>
      <c r="P53" s="140">
        <f>'Anchor-RA'!T51</f>
        <v>0</v>
      </c>
      <c r="Q53" s="140">
        <f>'Anchor-RA'!U51</f>
        <v>0</v>
      </c>
      <c r="R53" s="140">
        <f>'Anchor-RA'!V51</f>
        <v>0</v>
      </c>
      <c r="S53" s="140">
        <f>'Anchor-RA'!W51</f>
        <v>0</v>
      </c>
      <c r="T53" s="140">
        <f>'Anchor-RA'!X51</f>
        <v>0</v>
      </c>
      <c r="U53" s="140">
        <f>10*LOG10(1/((Summary!$C$75/10^(R53/10)+Summary!$C$76/10^(S53/10)+Summary!$C$77/10^(T53/10))/Summary!$C$78))</f>
        <v>0</v>
      </c>
      <c r="V53" s="140">
        <f>'Anchor-RA'!Y51</f>
        <v>0</v>
      </c>
      <c r="W53" s="140">
        <f>'Anchor-RA'!Z51</f>
        <v>0</v>
      </c>
      <c r="X53" s="141">
        <f t="shared" si="0"/>
        <v>0</v>
      </c>
      <c r="Y53" s="133"/>
      <c r="Z53" s="384">
        <f>'Test-RA'!L51</f>
        <v>0</v>
      </c>
      <c r="AA53" s="381">
        <f>'Test-RA'!M51</f>
        <v>0</v>
      </c>
      <c r="AB53" s="381">
        <f>'Test-RA'!N51</f>
        <v>0</v>
      </c>
      <c r="AC53" s="381">
        <f>'Test-RA'!O51</f>
        <v>0</v>
      </c>
      <c r="AD53" s="381">
        <f>(Summary!$C$58*AA53+Summary!$C$59*AB53+Summary!$C$60*AC53)/Summary!$C$61</f>
        <v>0</v>
      </c>
      <c r="AE53" s="381">
        <f>'Test-RA'!P51</f>
        <v>0</v>
      </c>
      <c r="AF53" s="381">
        <f>'Test-RA'!Q51</f>
        <v>0</v>
      </c>
      <c r="AG53" s="381">
        <f>'Test-RA'!R51</f>
        <v>0</v>
      </c>
      <c r="AH53" s="381">
        <f>'Test-RA'!S51</f>
        <v>0</v>
      </c>
      <c r="AI53" s="381">
        <f>'Test-RA'!T51</f>
        <v>0</v>
      </c>
      <c r="AJ53" s="381">
        <f>'Test-RA'!U51</f>
        <v>0</v>
      </c>
      <c r="AK53" s="381">
        <f>'Test-RA'!V51</f>
        <v>0</v>
      </c>
      <c r="AL53" s="381">
        <f>'Test-RA'!W51</f>
        <v>0</v>
      </c>
      <c r="AM53" s="381">
        <f>'Test-RA'!X51</f>
        <v>0</v>
      </c>
      <c r="AN53" s="381">
        <f>10*LOG10(1/((Summary!$C$75/10^(AK53/10)+Summary!$C$76/10^(AL53/10)+Summary!$C$77/10^(AM53/10))/Summary!$C$78))</f>
        <v>0</v>
      </c>
      <c r="AO53" s="381">
        <f>'Test-RA'!Y51</f>
        <v>0</v>
      </c>
      <c r="AP53" s="140">
        <f>'Test-RA'!Z51</f>
        <v>0</v>
      </c>
      <c r="AQ53" s="141">
        <f t="shared" si="4"/>
        <v>0</v>
      </c>
      <c r="AR53" s="142" t="e">
        <f t="shared" si="2"/>
        <v>#DIV/0!</v>
      </c>
      <c r="AS53" s="143" t="e">
        <f t="shared" si="3"/>
        <v>#DIV/0!</v>
      </c>
      <c r="AT53" s="136"/>
      <c r="AU53" s="136"/>
      <c r="AV53" s="571"/>
      <c r="AW53" s="468"/>
      <c r="AX53" s="480"/>
      <c r="AY53" s="480"/>
      <c r="AZ53" s="480"/>
      <c r="BA53" s="480"/>
      <c r="BB53" s="480"/>
      <c r="BC53" s="480"/>
      <c r="BD53" s="480"/>
      <c r="BE53" s="480"/>
      <c r="BF53" s="480"/>
      <c r="BG53" s="469"/>
      <c r="BH53" s="476"/>
      <c r="BI53" s="469"/>
      <c r="BJ53" s="476"/>
      <c r="BK53" s="480"/>
      <c r="BL53" s="480"/>
      <c r="BM53" s="480"/>
      <c r="BN53" s="480"/>
      <c r="BO53" s="480"/>
      <c r="BP53" s="480"/>
      <c r="BQ53" s="480"/>
      <c r="BR53" s="476"/>
      <c r="BS53" s="476"/>
      <c r="BT53" s="480"/>
      <c r="BU53" s="463"/>
      <c r="BV53" s="465"/>
      <c r="BW53" s="463"/>
      <c r="BX53" s="465"/>
    </row>
    <row r="54" spans="1:76" ht="17" customHeight="1" x14ac:dyDescent="0.35">
      <c r="A54" s="516"/>
      <c r="B54" s="483"/>
      <c r="C54" s="486"/>
      <c r="D54" s="490"/>
      <c r="E54" s="493"/>
      <c r="F54" s="138">
        <v>39</v>
      </c>
      <c r="G54" s="139">
        <f>'Anchor-RA'!L52</f>
        <v>0</v>
      </c>
      <c r="H54" s="140">
        <f>'Anchor-RA'!M52</f>
        <v>0</v>
      </c>
      <c r="I54" s="140">
        <f>'Anchor-RA'!N52</f>
        <v>0</v>
      </c>
      <c r="J54" s="140">
        <f>'Anchor-RA'!O52</f>
        <v>0</v>
      </c>
      <c r="K54" s="140">
        <f>(Summary!$C$58*H54+Summary!$C$59*I54+Summary!$C$60*J54)/Summary!$C$61</f>
        <v>0</v>
      </c>
      <c r="L54" s="140">
        <f>'Anchor-RA'!P52</f>
        <v>0</v>
      </c>
      <c r="M54" s="140">
        <f>'Anchor-RA'!Q52</f>
        <v>0</v>
      </c>
      <c r="N54" s="140">
        <f>'Anchor-RA'!R52</f>
        <v>0</v>
      </c>
      <c r="O54" s="140">
        <f>'Anchor-RA'!S52</f>
        <v>0</v>
      </c>
      <c r="P54" s="140">
        <f>'Anchor-RA'!T52</f>
        <v>0</v>
      </c>
      <c r="Q54" s="140">
        <f>'Anchor-RA'!U52</f>
        <v>0</v>
      </c>
      <c r="R54" s="140">
        <f>'Anchor-RA'!V52</f>
        <v>0</v>
      </c>
      <c r="S54" s="140">
        <f>'Anchor-RA'!W52</f>
        <v>0</v>
      </c>
      <c r="T54" s="140">
        <f>'Anchor-RA'!X52</f>
        <v>0</v>
      </c>
      <c r="U54" s="140">
        <f>10*LOG10(1/((Summary!$C$75/10^(R54/10)+Summary!$C$76/10^(S54/10)+Summary!$C$77/10^(T54/10))/Summary!$C$78))</f>
        <v>0</v>
      </c>
      <c r="V54" s="140">
        <f>'Anchor-RA'!Y52</f>
        <v>0</v>
      </c>
      <c r="W54" s="140">
        <f>'Anchor-RA'!Z52</f>
        <v>0</v>
      </c>
      <c r="X54" s="141">
        <f t="shared" si="0"/>
        <v>0</v>
      </c>
      <c r="Y54" s="133"/>
      <c r="Z54" s="384">
        <f>'Test-RA'!L52</f>
        <v>0</v>
      </c>
      <c r="AA54" s="381">
        <f>'Test-RA'!M52</f>
        <v>0</v>
      </c>
      <c r="AB54" s="381">
        <f>'Test-RA'!N52</f>
        <v>0</v>
      </c>
      <c r="AC54" s="381">
        <f>'Test-RA'!O52</f>
        <v>0</v>
      </c>
      <c r="AD54" s="381">
        <f>(Summary!$C$58*AA54+Summary!$C$59*AB54+Summary!$C$60*AC54)/Summary!$C$61</f>
        <v>0</v>
      </c>
      <c r="AE54" s="381">
        <f>'Test-RA'!P52</f>
        <v>0</v>
      </c>
      <c r="AF54" s="381">
        <f>'Test-RA'!Q52</f>
        <v>0</v>
      </c>
      <c r="AG54" s="381">
        <f>'Test-RA'!R52</f>
        <v>0</v>
      </c>
      <c r="AH54" s="381">
        <f>'Test-RA'!S52</f>
        <v>0</v>
      </c>
      <c r="AI54" s="381">
        <f>'Test-RA'!T52</f>
        <v>0</v>
      </c>
      <c r="AJ54" s="381">
        <f>'Test-RA'!U52</f>
        <v>0</v>
      </c>
      <c r="AK54" s="381">
        <f>'Test-RA'!V52</f>
        <v>0</v>
      </c>
      <c r="AL54" s="381">
        <f>'Test-RA'!W52</f>
        <v>0</v>
      </c>
      <c r="AM54" s="381">
        <f>'Test-RA'!X52</f>
        <v>0</v>
      </c>
      <c r="AN54" s="381">
        <f>10*LOG10(1/((Summary!$C$75/10^(AK54/10)+Summary!$C$76/10^(AL54/10)+Summary!$C$77/10^(AM54/10))/Summary!$C$78))</f>
        <v>0</v>
      </c>
      <c r="AO54" s="381">
        <f>'Test-RA'!Y52</f>
        <v>0</v>
      </c>
      <c r="AP54" s="140">
        <f>'Test-RA'!Z52</f>
        <v>0</v>
      </c>
      <c r="AQ54" s="141">
        <f t="shared" si="4"/>
        <v>0</v>
      </c>
      <c r="AR54" s="142" t="e">
        <f t="shared" si="2"/>
        <v>#DIV/0!</v>
      </c>
      <c r="AS54" s="143" t="e">
        <f t="shared" si="3"/>
        <v>#DIV/0!</v>
      </c>
      <c r="AT54" s="136"/>
      <c r="AU54" s="136"/>
      <c r="AV54" s="571" t="s">
        <v>122</v>
      </c>
      <c r="AW54" s="468" t="e" cm="1">
        <f t="array" ref="AW54">bdRateExtend($G53:$G56,H53:H56,$Z53:$Z56,AA53:AA56)</f>
        <v>#VALUE!</v>
      </c>
      <c r="AX54" s="480"/>
      <c r="AY54" s="480"/>
      <c r="AZ54" s="480"/>
      <c r="BA54" s="480"/>
      <c r="BB54" s="480"/>
      <c r="BC54" s="480" t="e" cm="1">
        <f t="array" ref="BC54">bdRateExtend($G53:$G56,L53:L56,$Z53:$Z56,AE53:AE56)</f>
        <v>#VALUE!</v>
      </c>
      <c r="BD54" s="480"/>
      <c r="BE54" s="480" t="e" cm="1">
        <f t="array" ref="BE54">bdRateExtend($G53:$G56,M53:M56,$Z53:$Z56,AF53:AF56)</f>
        <v>#VALUE!</v>
      </c>
      <c r="BF54" s="480"/>
      <c r="BG54" s="469" t="e" cm="1">
        <f t="array" ref="BG54">bdRateExtend($G53:$G56,N53:N56,$Z53:$Z56,AG53:AG56,"None", FALSE,1)</f>
        <v>#VALUE!</v>
      </c>
      <c r="BH54" s="476"/>
      <c r="BI54" s="469" t="e" cm="1">
        <f t="array" ref="BI54">bdRateExtend($G53:$G56,O53:O56,$Z53:$Z56,AH53:AH56,"None", FALSE,1)</f>
        <v>#VALUE!</v>
      </c>
      <c r="BJ54" s="476"/>
      <c r="BK54" s="480" t="e" cm="1">
        <f t="array" ref="BK54">bdRateExtend($G53:$G56,P53:P56,$Z53:$Z56,AI53:AI56)</f>
        <v>#VALUE!</v>
      </c>
      <c r="BL54" s="480"/>
      <c r="BM54" s="480" t="e" cm="1">
        <f t="array" ref="BM54">bdRateExtend($G53:$G56,Q53:Q56,$Z53:$Z56,AJ53:AJ56)</f>
        <v>#VALUE!</v>
      </c>
      <c r="BN54" s="480"/>
      <c r="BO54" s="480" t="e" cm="1">
        <f t="array" ref="BO54">bdRateExtend($G53:$G56,R53:R56,$Z53:$Z56,AK53:AK56)</f>
        <v>#VALUE!</v>
      </c>
      <c r="BP54" s="480"/>
      <c r="BQ54" s="480"/>
      <c r="BR54" s="476"/>
      <c r="BS54" s="476"/>
      <c r="BT54" s="480"/>
      <c r="BU54" s="463" cm="1">
        <f t="array" ref="BU54">testVMAFRange($G53:$G56,N53:N56,$Z53:$Z56,AG53:AG56)</f>
        <v>0</v>
      </c>
      <c r="BV54" s="465"/>
      <c r="BW54" s="463" cm="1">
        <f t="array" ref="BW54">testVMAFRange($G53:$G56,O53:O56,$Z53:$Z56,AH53:AH56)</f>
        <v>0</v>
      </c>
      <c r="BX54" s="465"/>
    </row>
    <row r="55" spans="1:76" ht="17" customHeight="1" x14ac:dyDescent="0.35">
      <c r="A55" s="516"/>
      <c r="B55" s="483"/>
      <c r="C55" s="486"/>
      <c r="D55" s="490"/>
      <c r="E55" s="493"/>
      <c r="F55" s="138">
        <v>47</v>
      </c>
      <c r="G55" s="139">
        <f>'Anchor-RA'!L53</f>
        <v>0</v>
      </c>
      <c r="H55" s="140">
        <f>'Anchor-RA'!M53</f>
        <v>0</v>
      </c>
      <c r="I55" s="140">
        <f>'Anchor-RA'!N53</f>
        <v>0</v>
      </c>
      <c r="J55" s="140">
        <f>'Anchor-RA'!O53</f>
        <v>0</v>
      </c>
      <c r="K55" s="140">
        <f>(Summary!$C$58*H55+Summary!$C$59*I55+Summary!$C$60*J55)/Summary!$C$61</f>
        <v>0</v>
      </c>
      <c r="L55" s="140">
        <f>'Anchor-RA'!P53</f>
        <v>0</v>
      </c>
      <c r="M55" s="140">
        <f>'Anchor-RA'!Q53</f>
        <v>0</v>
      </c>
      <c r="N55" s="140">
        <f>'Anchor-RA'!R53</f>
        <v>0</v>
      </c>
      <c r="O55" s="140">
        <f>'Anchor-RA'!S53</f>
        <v>0</v>
      </c>
      <c r="P55" s="140">
        <f>'Anchor-RA'!T53</f>
        <v>0</v>
      </c>
      <c r="Q55" s="140">
        <f>'Anchor-RA'!U53</f>
        <v>0</v>
      </c>
      <c r="R55" s="140">
        <f>'Anchor-RA'!V53</f>
        <v>0</v>
      </c>
      <c r="S55" s="140">
        <f>'Anchor-RA'!W53</f>
        <v>0</v>
      </c>
      <c r="T55" s="140">
        <f>'Anchor-RA'!X53</f>
        <v>0</v>
      </c>
      <c r="U55" s="140">
        <f>10*LOG10(1/((Summary!$C$75/10^(R55/10)+Summary!$C$76/10^(S55/10)+Summary!$C$77/10^(T55/10))/Summary!$C$78))</f>
        <v>0</v>
      </c>
      <c r="V55" s="140">
        <f>'Anchor-RA'!Y53</f>
        <v>0</v>
      </c>
      <c r="W55" s="140">
        <f>'Anchor-RA'!Z53</f>
        <v>0</v>
      </c>
      <c r="X55" s="141">
        <f t="shared" si="0"/>
        <v>0</v>
      </c>
      <c r="Y55" s="133"/>
      <c r="Z55" s="384">
        <f>'Test-RA'!L53</f>
        <v>0</v>
      </c>
      <c r="AA55" s="381">
        <f>'Test-RA'!M53</f>
        <v>0</v>
      </c>
      <c r="AB55" s="381">
        <f>'Test-RA'!N53</f>
        <v>0</v>
      </c>
      <c r="AC55" s="381">
        <f>'Test-RA'!O53</f>
        <v>0</v>
      </c>
      <c r="AD55" s="381">
        <f>(Summary!$C$58*AA55+Summary!$C$59*AB55+Summary!$C$60*AC55)/Summary!$C$61</f>
        <v>0</v>
      </c>
      <c r="AE55" s="381">
        <f>'Test-RA'!P53</f>
        <v>0</v>
      </c>
      <c r="AF55" s="381">
        <f>'Test-RA'!Q53</f>
        <v>0</v>
      </c>
      <c r="AG55" s="381">
        <f>'Test-RA'!R53</f>
        <v>0</v>
      </c>
      <c r="AH55" s="381">
        <f>'Test-RA'!S53</f>
        <v>0</v>
      </c>
      <c r="AI55" s="381">
        <f>'Test-RA'!T53</f>
        <v>0</v>
      </c>
      <c r="AJ55" s="381">
        <f>'Test-RA'!U53</f>
        <v>0</v>
      </c>
      <c r="AK55" s="381">
        <f>'Test-RA'!V53</f>
        <v>0</v>
      </c>
      <c r="AL55" s="381">
        <f>'Test-RA'!W53</f>
        <v>0</v>
      </c>
      <c r="AM55" s="381">
        <f>'Test-RA'!X53</f>
        <v>0</v>
      </c>
      <c r="AN55" s="381">
        <f>10*LOG10(1/((Summary!$C$75/10^(AK55/10)+Summary!$C$76/10^(AL55/10)+Summary!$C$77/10^(AM55/10))/Summary!$C$78))</f>
        <v>0</v>
      </c>
      <c r="AO55" s="381">
        <f>'Test-RA'!Y53</f>
        <v>0</v>
      </c>
      <c r="AP55" s="140">
        <f>'Test-RA'!Z53</f>
        <v>0</v>
      </c>
      <c r="AQ55" s="141">
        <f t="shared" si="4"/>
        <v>0</v>
      </c>
      <c r="AR55" s="142" t="e">
        <f t="shared" si="2"/>
        <v>#DIV/0!</v>
      </c>
      <c r="AS55" s="143" t="e">
        <f t="shared" si="3"/>
        <v>#DIV/0!</v>
      </c>
      <c r="AT55" s="136"/>
      <c r="AU55" s="136"/>
      <c r="AV55" s="571"/>
      <c r="AW55" s="468"/>
      <c r="AX55" s="480"/>
      <c r="AY55" s="480"/>
      <c r="AZ55" s="480"/>
      <c r="BA55" s="480"/>
      <c r="BB55" s="480"/>
      <c r="BC55" s="480"/>
      <c r="BD55" s="480"/>
      <c r="BE55" s="480"/>
      <c r="BF55" s="480"/>
      <c r="BG55" s="469"/>
      <c r="BH55" s="476"/>
      <c r="BI55" s="469"/>
      <c r="BJ55" s="476"/>
      <c r="BK55" s="480"/>
      <c r="BL55" s="480"/>
      <c r="BM55" s="480"/>
      <c r="BN55" s="480"/>
      <c r="BO55" s="480"/>
      <c r="BP55" s="480"/>
      <c r="BQ55" s="480"/>
      <c r="BR55" s="476"/>
      <c r="BS55" s="476"/>
      <c r="BT55" s="480"/>
      <c r="BU55" s="463"/>
      <c r="BV55" s="465"/>
      <c r="BW55" s="463"/>
      <c r="BX55" s="465"/>
    </row>
    <row r="56" spans="1:76" ht="17" customHeight="1" x14ac:dyDescent="0.35">
      <c r="A56" s="516"/>
      <c r="B56" s="483"/>
      <c r="C56" s="486"/>
      <c r="D56" s="490"/>
      <c r="E56" s="493"/>
      <c r="F56" s="138">
        <v>55</v>
      </c>
      <c r="G56" s="139">
        <f>'Anchor-RA'!L54</f>
        <v>0</v>
      </c>
      <c r="H56" s="140">
        <f>'Anchor-RA'!M54</f>
        <v>0</v>
      </c>
      <c r="I56" s="140">
        <f>'Anchor-RA'!N54</f>
        <v>0</v>
      </c>
      <c r="J56" s="140">
        <f>'Anchor-RA'!O54</f>
        <v>0</v>
      </c>
      <c r="K56" s="140">
        <f>(Summary!$C$58*H56+Summary!$C$59*I56+Summary!$C$60*J56)/Summary!$C$61</f>
        <v>0</v>
      </c>
      <c r="L56" s="140">
        <f>'Anchor-RA'!P54</f>
        <v>0</v>
      </c>
      <c r="M56" s="140">
        <f>'Anchor-RA'!Q54</f>
        <v>0</v>
      </c>
      <c r="N56" s="140">
        <f>'Anchor-RA'!R54</f>
        <v>0</v>
      </c>
      <c r="O56" s="140">
        <f>'Anchor-RA'!S54</f>
        <v>0</v>
      </c>
      <c r="P56" s="140">
        <f>'Anchor-RA'!T54</f>
        <v>0</v>
      </c>
      <c r="Q56" s="140">
        <f>'Anchor-RA'!U54</f>
        <v>0</v>
      </c>
      <c r="R56" s="140">
        <f>'Anchor-RA'!V54</f>
        <v>0</v>
      </c>
      <c r="S56" s="140">
        <f>'Anchor-RA'!W54</f>
        <v>0</v>
      </c>
      <c r="T56" s="140">
        <f>'Anchor-RA'!X54</f>
        <v>0</v>
      </c>
      <c r="U56" s="140">
        <f>10*LOG10(1/((Summary!$C$75/10^(R56/10)+Summary!$C$76/10^(S56/10)+Summary!$C$77/10^(T56/10))/Summary!$C$78))</f>
        <v>0</v>
      </c>
      <c r="V56" s="140">
        <f>'Anchor-RA'!Y54</f>
        <v>0</v>
      </c>
      <c r="W56" s="140">
        <f>'Anchor-RA'!Z54</f>
        <v>0</v>
      </c>
      <c r="X56" s="141">
        <f t="shared" si="0"/>
        <v>0</v>
      </c>
      <c r="Y56" s="133"/>
      <c r="Z56" s="384">
        <f>'Test-RA'!L54</f>
        <v>0</v>
      </c>
      <c r="AA56" s="381">
        <f>'Test-RA'!M54</f>
        <v>0</v>
      </c>
      <c r="AB56" s="381">
        <f>'Test-RA'!N54</f>
        <v>0</v>
      </c>
      <c r="AC56" s="381">
        <f>'Test-RA'!O54</f>
        <v>0</v>
      </c>
      <c r="AD56" s="381">
        <f>(Summary!$C$58*AA56+Summary!$C$59*AB56+Summary!$C$60*AC56)/Summary!$C$61</f>
        <v>0</v>
      </c>
      <c r="AE56" s="381">
        <f>'Test-RA'!P54</f>
        <v>0</v>
      </c>
      <c r="AF56" s="381">
        <f>'Test-RA'!Q54</f>
        <v>0</v>
      </c>
      <c r="AG56" s="381">
        <f>'Test-RA'!R54</f>
        <v>0</v>
      </c>
      <c r="AH56" s="381">
        <f>'Test-RA'!S54</f>
        <v>0</v>
      </c>
      <c r="AI56" s="381">
        <f>'Test-RA'!T54</f>
        <v>0</v>
      </c>
      <c r="AJ56" s="381">
        <f>'Test-RA'!U54</f>
        <v>0</v>
      </c>
      <c r="AK56" s="381">
        <f>'Test-RA'!V54</f>
        <v>0</v>
      </c>
      <c r="AL56" s="381">
        <f>'Test-RA'!W54</f>
        <v>0</v>
      </c>
      <c r="AM56" s="381">
        <f>'Test-RA'!X54</f>
        <v>0</v>
      </c>
      <c r="AN56" s="381">
        <f>10*LOG10(1/((Summary!$C$75/10^(AK56/10)+Summary!$C$76/10^(AL56/10)+Summary!$C$77/10^(AM56/10))/Summary!$C$78))</f>
        <v>0</v>
      </c>
      <c r="AO56" s="381">
        <f>'Test-RA'!Y54</f>
        <v>0</v>
      </c>
      <c r="AP56" s="140">
        <f>'Test-RA'!Z54</f>
        <v>0</v>
      </c>
      <c r="AQ56" s="141">
        <f t="shared" si="4"/>
        <v>0</v>
      </c>
      <c r="AR56" s="142" t="e">
        <f t="shared" si="2"/>
        <v>#DIV/0!</v>
      </c>
      <c r="AS56" s="143" t="e">
        <f t="shared" si="3"/>
        <v>#DIV/0!</v>
      </c>
      <c r="AT56" s="136"/>
      <c r="AU56" s="136"/>
      <c r="AV56" s="571" t="s">
        <v>123</v>
      </c>
      <c r="AW56" s="468" t="e" cm="1">
        <f t="array" ref="AW56">bdRateExtend($G54:$G57,H54:H57,$Z54:$Z57,AA54:AA57)</f>
        <v>#VALUE!</v>
      </c>
      <c r="AX56" s="480"/>
      <c r="AY56" s="480"/>
      <c r="AZ56" s="480"/>
      <c r="BA56" s="480"/>
      <c r="BB56" s="480"/>
      <c r="BC56" s="480" t="e" cm="1">
        <f t="array" ref="BC56">bdRateExtend($G54:$G57,L54:L57,$Z54:$Z57,AE54:AE57)</f>
        <v>#VALUE!</v>
      </c>
      <c r="BD56" s="480"/>
      <c r="BE56" s="480" t="e" cm="1">
        <f t="array" ref="BE56">bdRateExtend($G54:$G57,M54:M57,$Z54:$Z57,AF54:AF57)</f>
        <v>#VALUE!</v>
      </c>
      <c r="BF56" s="480"/>
      <c r="BG56" s="469" t="e" cm="1">
        <f t="array" ref="BG56">bdRateExtend($G54:$G57,N54:N57,$Z54:$Z57,AG54:AG57,"None", FALSE,1)</f>
        <v>#VALUE!</v>
      </c>
      <c r="BH56" s="476"/>
      <c r="BI56" s="469" t="e" cm="1">
        <f t="array" ref="BI56">bdRateExtend($G54:$G57,O54:O57,$Z54:$Z57,AH54:AH57,"None", FALSE,1)</f>
        <v>#VALUE!</v>
      </c>
      <c r="BJ56" s="476"/>
      <c r="BK56" s="480" t="e" cm="1">
        <f t="array" ref="BK56">bdRateExtend($G54:$G57,P54:P57,$Z54:$Z57,AI54:AI57)</f>
        <v>#VALUE!</v>
      </c>
      <c r="BL56" s="480"/>
      <c r="BM56" s="480" t="e" cm="1">
        <f t="array" ref="BM56">bdRateExtend($G54:$G57,Q54:Q57,$Z54:$Z57,AJ54:AJ57)</f>
        <v>#VALUE!</v>
      </c>
      <c r="BN56" s="480"/>
      <c r="BO56" s="480" t="e" cm="1">
        <f t="array" ref="BO56">bdRateExtend($G54:$G57,R54:R57,$Z54:$Z57,AK54:AK57)</f>
        <v>#VALUE!</v>
      </c>
      <c r="BP56" s="480"/>
      <c r="BQ56" s="480"/>
      <c r="BR56" s="476"/>
      <c r="BS56" s="476"/>
      <c r="BT56" s="480"/>
      <c r="BU56" s="463" cm="1">
        <f t="array" ref="BU56">testVMAFRange($G54:$G57,N54:N57,$Z54:$Z57,AG54:AG57)</f>
        <v>0</v>
      </c>
      <c r="BV56" s="465"/>
      <c r="BW56" s="463" cm="1">
        <f t="array" ref="BW56">testVMAFRange($G54:$G57,O54:O57,$Z54:$Z57,AH54:AH57)</f>
        <v>0</v>
      </c>
      <c r="BX56" s="465"/>
    </row>
    <row r="57" spans="1:76" ht="17" customHeight="1" thickBot="1" x14ac:dyDescent="0.4">
      <c r="A57" s="516"/>
      <c r="B57" s="518"/>
      <c r="C57" s="487"/>
      <c r="D57" s="522"/>
      <c r="E57" s="523"/>
      <c r="F57" s="144">
        <v>63</v>
      </c>
      <c r="G57" s="145">
        <f>'Anchor-RA'!L55</f>
        <v>0</v>
      </c>
      <c r="H57" s="146">
        <f>'Anchor-RA'!M55</f>
        <v>0</v>
      </c>
      <c r="I57" s="146">
        <f>'Anchor-RA'!N55</f>
        <v>0</v>
      </c>
      <c r="J57" s="146">
        <f>'Anchor-RA'!O55</f>
        <v>0</v>
      </c>
      <c r="K57" s="146">
        <f>(Summary!$C$58*H57+Summary!$C$59*I57+Summary!$C$60*J57)/Summary!$C$61</f>
        <v>0</v>
      </c>
      <c r="L57" s="146">
        <f>'Anchor-RA'!P55</f>
        <v>0</v>
      </c>
      <c r="M57" s="146">
        <f>'Anchor-RA'!Q55</f>
        <v>0</v>
      </c>
      <c r="N57" s="146">
        <f>'Anchor-RA'!R55</f>
        <v>0</v>
      </c>
      <c r="O57" s="146">
        <f>'Anchor-RA'!S55</f>
        <v>0</v>
      </c>
      <c r="P57" s="146">
        <f>'Anchor-RA'!T55</f>
        <v>0</v>
      </c>
      <c r="Q57" s="146">
        <f>'Anchor-RA'!U55</f>
        <v>0</v>
      </c>
      <c r="R57" s="146">
        <f>'Anchor-RA'!V55</f>
        <v>0</v>
      </c>
      <c r="S57" s="146">
        <f>'Anchor-RA'!W55</f>
        <v>0</v>
      </c>
      <c r="T57" s="146">
        <f>'Anchor-RA'!X55</f>
        <v>0</v>
      </c>
      <c r="U57" s="146">
        <f>10*LOG10(1/((Summary!$C$75/10^(R57/10)+Summary!$C$76/10^(S57/10)+Summary!$C$77/10^(T57/10))/Summary!$C$78))</f>
        <v>0</v>
      </c>
      <c r="V57" s="146">
        <f>'Anchor-RA'!Y55</f>
        <v>0</v>
      </c>
      <c r="W57" s="146">
        <f>'Anchor-RA'!Z55</f>
        <v>0</v>
      </c>
      <c r="X57" s="147">
        <f t="shared" si="0"/>
        <v>0</v>
      </c>
      <c r="Y57" s="133"/>
      <c r="Z57" s="385">
        <f>'Test-RA'!L55</f>
        <v>0</v>
      </c>
      <c r="AA57" s="382">
        <f>'Test-RA'!M55</f>
        <v>0</v>
      </c>
      <c r="AB57" s="382">
        <f>'Test-RA'!N55</f>
        <v>0</v>
      </c>
      <c r="AC57" s="382">
        <f>'Test-RA'!O55</f>
        <v>0</v>
      </c>
      <c r="AD57" s="382">
        <f>(Summary!$C$58*AA57+Summary!$C$59*AB57+Summary!$C$60*AC57)/Summary!$C$61</f>
        <v>0</v>
      </c>
      <c r="AE57" s="382">
        <f>'Test-RA'!P55</f>
        <v>0</v>
      </c>
      <c r="AF57" s="382">
        <f>'Test-RA'!Q55</f>
        <v>0</v>
      </c>
      <c r="AG57" s="382">
        <f>'Test-RA'!R55</f>
        <v>0</v>
      </c>
      <c r="AH57" s="382">
        <f>'Test-RA'!S55</f>
        <v>0</v>
      </c>
      <c r="AI57" s="382">
        <f>'Test-RA'!T55</f>
        <v>0</v>
      </c>
      <c r="AJ57" s="382">
        <f>'Test-RA'!U55</f>
        <v>0</v>
      </c>
      <c r="AK57" s="382">
        <f>'Test-RA'!V55</f>
        <v>0</v>
      </c>
      <c r="AL57" s="382">
        <f>'Test-RA'!W55</f>
        <v>0</v>
      </c>
      <c r="AM57" s="382">
        <f>'Test-RA'!X55</f>
        <v>0</v>
      </c>
      <c r="AN57" s="382">
        <f>10*LOG10(1/((Summary!$C$75/10^(AK57/10)+Summary!$C$76/10^(AL57/10)+Summary!$C$77/10^(AM57/10))/Summary!$C$78))</f>
        <v>0</v>
      </c>
      <c r="AO57" s="382">
        <f>'Test-RA'!Y55</f>
        <v>0</v>
      </c>
      <c r="AP57" s="146">
        <f>'Test-RA'!Z55</f>
        <v>0</v>
      </c>
      <c r="AQ57" s="147">
        <f t="shared" si="4"/>
        <v>0</v>
      </c>
      <c r="AR57" s="148" t="e">
        <f t="shared" si="2"/>
        <v>#DIV/0!</v>
      </c>
      <c r="AS57" s="149" t="e">
        <f t="shared" si="3"/>
        <v>#DIV/0!</v>
      </c>
      <c r="AT57" s="136"/>
      <c r="AU57" s="136"/>
      <c r="AV57" s="572"/>
      <c r="AW57" s="468"/>
      <c r="AX57" s="480"/>
      <c r="AY57" s="480"/>
      <c r="AZ57" s="480"/>
      <c r="BA57" s="480"/>
      <c r="BB57" s="481"/>
      <c r="BC57" s="480"/>
      <c r="BD57" s="480"/>
      <c r="BE57" s="480"/>
      <c r="BF57" s="480"/>
      <c r="BG57" s="472"/>
      <c r="BH57" s="477"/>
      <c r="BI57" s="472"/>
      <c r="BJ57" s="477"/>
      <c r="BK57" s="480"/>
      <c r="BL57" s="480"/>
      <c r="BM57" s="480"/>
      <c r="BN57" s="480"/>
      <c r="BO57" s="480"/>
      <c r="BP57" s="480"/>
      <c r="BQ57" s="480"/>
      <c r="BR57" s="476"/>
      <c r="BS57" s="476"/>
      <c r="BT57" s="481"/>
      <c r="BU57" s="473"/>
      <c r="BV57" s="466"/>
      <c r="BW57" s="473"/>
      <c r="BX57" s="466"/>
    </row>
    <row r="58" spans="1:76" ht="17" customHeight="1" x14ac:dyDescent="0.35">
      <c r="A58" s="516"/>
      <c r="B58" s="482" t="s">
        <v>2</v>
      </c>
      <c r="C58" s="485" t="s">
        <v>35</v>
      </c>
      <c r="D58" s="489">
        <v>59.94</v>
      </c>
      <c r="E58" s="492">
        <v>10</v>
      </c>
      <c r="F58" s="129">
        <v>23</v>
      </c>
      <c r="G58" s="130">
        <f>'Anchor-RA'!L56</f>
        <v>0</v>
      </c>
      <c r="H58" s="131">
        <f>'Anchor-RA'!M56</f>
        <v>0</v>
      </c>
      <c r="I58" s="131">
        <f>'Anchor-RA'!N56</f>
        <v>0</v>
      </c>
      <c r="J58" s="131">
        <f>'Anchor-RA'!O56</f>
        <v>0</v>
      </c>
      <c r="K58" s="395">
        <f>(Summary!$C$58*H58+Summary!$C$59*I58+Summary!$C$60*J58)/Summary!$C$61</f>
        <v>0</v>
      </c>
      <c r="L58" s="131">
        <f>'Anchor-RA'!P56</f>
        <v>0</v>
      </c>
      <c r="M58" s="131">
        <f>'Anchor-RA'!Q56</f>
        <v>0</v>
      </c>
      <c r="N58" s="131">
        <f>'Anchor-RA'!R56</f>
        <v>0</v>
      </c>
      <c r="O58" s="131">
        <f>'Anchor-RA'!S56</f>
        <v>0</v>
      </c>
      <c r="P58" s="131">
        <f>'Anchor-RA'!T56</f>
        <v>0</v>
      </c>
      <c r="Q58" s="131">
        <f>'Anchor-RA'!U56</f>
        <v>0</v>
      </c>
      <c r="R58" s="131">
        <f>'Anchor-RA'!V56</f>
        <v>0</v>
      </c>
      <c r="S58" s="131">
        <f>'Anchor-RA'!W56</f>
        <v>0</v>
      </c>
      <c r="T58" s="131">
        <f>'Anchor-RA'!X56</f>
        <v>0</v>
      </c>
      <c r="U58" s="131">
        <f>10*LOG10(1/((Summary!$C$75/10^(R58/10)+Summary!$C$76/10^(S58/10)+Summary!$C$77/10^(T58/10))/Summary!$C$78))</f>
        <v>0</v>
      </c>
      <c r="V58" s="131">
        <f>'Anchor-RA'!Y56</f>
        <v>0</v>
      </c>
      <c r="W58" s="131">
        <f>'Anchor-RA'!Z56</f>
        <v>0</v>
      </c>
      <c r="X58" s="132">
        <f t="shared" si="0"/>
        <v>0</v>
      </c>
      <c r="Y58" s="133"/>
      <c r="Z58" s="383">
        <f>'Test-RA'!L56</f>
        <v>0</v>
      </c>
      <c r="AA58" s="380">
        <f>'Test-RA'!M56</f>
        <v>0</v>
      </c>
      <c r="AB58" s="380">
        <f>'Test-RA'!N56</f>
        <v>0</v>
      </c>
      <c r="AC58" s="380">
        <f>'Test-RA'!O56</f>
        <v>0</v>
      </c>
      <c r="AD58" s="380">
        <f>(Summary!$C$58*AA58+Summary!$C$59*AB58+Summary!$C$60*AC58)/Summary!$C$61</f>
        <v>0</v>
      </c>
      <c r="AE58" s="380">
        <f>'Test-RA'!P56</f>
        <v>0</v>
      </c>
      <c r="AF58" s="380">
        <f>'Test-RA'!Q56</f>
        <v>0</v>
      </c>
      <c r="AG58" s="380">
        <f>'Test-RA'!R56</f>
        <v>0</v>
      </c>
      <c r="AH58" s="380">
        <f>'Test-RA'!S56</f>
        <v>0</v>
      </c>
      <c r="AI58" s="380">
        <f>'Test-RA'!T56</f>
        <v>0</v>
      </c>
      <c r="AJ58" s="380">
        <f>'Test-RA'!U56</f>
        <v>0</v>
      </c>
      <c r="AK58" s="380">
        <f>'Test-RA'!V56</f>
        <v>0</v>
      </c>
      <c r="AL58" s="380">
        <f>'Test-RA'!W56</f>
        <v>0</v>
      </c>
      <c r="AM58" s="380">
        <f>'Test-RA'!X56</f>
        <v>0</v>
      </c>
      <c r="AN58" s="380">
        <f>10*LOG10(1/((Summary!$C$75/10^(AK58/10)+Summary!$C$76/10^(AL58/10)+Summary!$C$77/10^(AM58/10))/Summary!$C$78))</f>
        <v>0</v>
      </c>
      <c r="AO58" s="380">
        <f>'Test-RA'!Y56</f>
        <v>0</v>
      </c>
      <c r="AP58" s="131">
        <f>'Test-RA'!Z56</f>
        <v>0</v>
      </c>
      <c r="AQ58" s="132">
        <f t="shared" si="4"/>
        <v>0</v>
      </c>
      <c r="AR58" s="134" t="e">
        <f t="shared" si="2"/>
        <v>#DIV/0!</v>
      </c>
      <c r="AS58" s="135" t="e">
        <f t="shared" si="3"/>
        <v>#DIV/0!</v>
      </c>
      <c r="AT58" s="136"/>
      <c r="AU58" s="136"/>
      <c r="AV58" s="573" t="s">
        <v>121</v>
      </c>
      <c r="AW58" s="468" t="e" cm="1">
        <f t="array" ref="AW58">bdRateExtend($G58:$G61,H58:H61,$Z58:$Z61,AA58:AA61)</f>
        <v>#VALUE!</v>
      </c>
      <c r="AX58" s="480" t="e" cm="1">
        <f t="array" ref="AX58">bdRateExtend($G58:$G63,H58:H63,$Z58:$Z63,AA58:AA63)</f>
        <v>#VALUE!</v>
      </c>
      <c r="AY58" s="480" t="e" cm="1">
        <f t="array" ref="AY58">bdRateExtend($G58:$G63,I58:I63,$Z58:$Z63,AB58:AB63)</f>
        <v>#VALUE!</v>
      </c>
      <c r="AZ58" s="480" t="e" cm="1">
        <f t="array" ref="AZ58">bdRateExtend($G58:$G63,J58:J63,$Z58:$Z63,AC58:AC63)</f>
        <v>#VALUE!</v>
      </c>
      <c r="BA58" s="480" t="e" cm="1">
        <f t="array" ref="BA58">bdRateExtend($G58:$G63,K58:K63,$Z58:$Z63,AD58:AD63)</f>
        <v>#VALUE!</v>
      </c>
      <c r="BB58" s="479" t="e">
        <f>(Summary!$C$89*AX58+Summary!$C$90*AY58+Summary!$C$91*AZ58)/Summary!$C$92</f>
        <v>#VALUE!</v>
      </c>
      <c r="BC58" s="480" t="e" cm="1">
        <f t="array" ref="BC58">bdRateExtend($G58:$G61,L58:L61,$Z58:$Z61,AE58:AE61)</f>
        <v>#VALUE!</v>
      </c>
      <c r="BD58" s="480" t="e" cm="1">
        <f t="array" ref="BD58">bdRateExtend($G58:$G63,L58:L63,$Z58:$Z63,AE58:AE63)</f>
        <v>#VALUE!</v>
      </c>
      <c r="BE58" s="480" t="e" cm="1">
        <f t="array" ref="BE58">bdRateExtend($G58:$G61,M58:M61,$Z58:$Z61,AF58:AF61)</f>
        <v>#VALUE!</v>
      </c>
      <c r="BF58" s="480" t="e" cm="1">
        <f t="array" ref="BF58">bdRateExtend($G58:$G63,M58:M63,$Z58:$Z63,AF58:AF63)</f>
        <v>#VALUE!</v>
      </c>
      <c r="BG58" s="474" t="e" cm="1">
        <f t="array" ref="BG58">bdRateExtend($G58:$G61,N58:N61,$Z58:$Z61,AG58:AG61,"None", FALSE,1)</f>
        <v>#VALUE!</v>
      </c>
      <c r="BH58" s="475" t="e" cm="1">
        <f t="array" ref="BH58">bdRateExtend($G58:$G63,N58:N63,$Z58:$Z63,AG58:AG63,"None", FALSE,1)</f>
        <v>#VALUE!</v>
      </c>
      <c r="BI58" s="474" t="e" cm="1">
        <f t="array" ref="BI58">bdRateExtend($G58:$G61,O58:O61,$Z58:$Z61,AH58:AH61,"None", FALSE,1)</f>
        <v>#VALUE!</v>
      </c>
      <c r="BJ58" s="475" t="e" cm="1">
        <f t="array" ref="BJ58">bdRateExtend($G58:$G63,O58:O63,$Z58:$Z63,AH58:AH63,"None", FALSE,1)</f>
        <v>#VALUE!</v>
      </c>
      <c r="BK58" s="480" t="e" cm="1">
        <f t="array" ref="BK58">bdRateExtend($G58:$G61,P58:P61,$Z58:$Z61,AI58:AI61)</f>
        <v>#VALUE!</v>
      </c>
      <c r="BL58" s="480" t="e" cm="1">
        <f t="array" ref="BL58">bdRateExtend($G58:$G63,P58:P63,$Z58:$Z63,AI58:AI63)</f>
        <v>#VALUE!</v>
      </c>
      <c r="BM58" s="480" t="e" cm="1">
        <f t="array" ref="BM58">bdRateExtend($G58:$G61,Q58:Q61,$Z58:$Z61,AJ58:AJ61)</f>
        <v>#VALUE!</v>
      </c>
      <c r="BN58" s="480" t="e" cm="1">
        <f t="array" ref="BN58">bdRateExtend($G58:$G63,Q58:Q63,$Z58:$Z63,AJ58:AJ63)</f>
        <v>#VALUE!</v>
      </c>
      <c r="BO58" s="480" t="e" cm="1">
        <f t="array" ref="BO58">bdRateExtend($G58:$G61,R58:R61,$Z58:$Z61,AK58:AK61)</f>
        <v>#VALUE!</v>
      </c>
      <c r="BP58" s="480" t="e" cm="1">
        <f t="array" ref="BP58">bdRateExtend($G58:$G63,R58:R63,$Z58:$Z63,AK58:AK63)</f>
        <v>#VALUE!</v>
      </c>
      <c r="BQ58" s="480" t="e" cm="1">
        <f t="array" ref="BQ58">bdRateExtend($G58:$G63,S58:S63,$Z58:$Z63,AL58:AL63)</f>
        <v>#VALUE!</v>
      </c>
      <c r="BR58" s="476" t="e" cm="1">
        <f t="array" ref="BR58">bdRateExtend($G58:$G63,T58:T63,$Z58:$Z63,AM58:AM63)</f>
        <v>#VALUE!</v>
      </c>
      <c r="BS58" s="476" t="e" cm="1">
        <f t="array" ref="BS58">bdRateExtend($G58:$G63,U58:U63,$Z58:$Z63,AN58:AN63)</f>
        <v>#VALUE!</v>
      </c>
      <c r="BT58" s="479" t="e">
        <f>(Summary!$C$103*BP58+Summary!$C$104*BQ58+Summary!$C$105*BR58)/Summary!$C$106</f>
        <v>#VALUE!</v>
      </c>
      <c r="BU58" s="462" cm="1">
        <f t="array" ref="BU58">testVMAFRange($G58:$G61,N58:N61,$Z58:$Z61,AG58:AG61)</f>
        <v>0</v>
      </c>
      <c r="BV58" s="464" cm="1">
        <f t="array" ref="BV58">testVMAFRange($G58:$G63,N58:N63,$Z58:$Z63,AG58:AG63)</f>
        <v>0</v>
      </c>
      <c r="BW58" s="462" cm="1">
        <f t="array" ref="BW58">testVMAFRange($G58:$G61,O58:O61,$Z58:$Z61,AH58:AH61)</f>
        <v>0</v>
      </c>
      <c r="BX58" s="464" cm="1">
        <f t="array" ref="BX58">testVMAFRange($G58:$G63,O58:O63,$Z58:$Z63,AH58:AH63)</f>
        <v>0</v>
      </c>
    </row>
    <row r="59" spans="1:76" ht="17" customHeight="1" x14ac:dyDescent="0.35">
      <c r="A59" s="516"/>
      <c r="B59" s="483"/>
      <c r="C59" s="486"/>
      <c r="D59" s="490"/>
      <c r="E59" s="493"/>
      <c r="F59" s="138">
        <v>31</v>
      </c>
      <c r="G59" s="139">
        <f>'Anchor-RA'!L57</f>
        <v>0</v>
      </c>
      <c r="H59" s="140">
        <f>'Anchor-RA'!M57</f>
        <v>0</v>
      </c>
      <c r="I59" s="140">
        <f>'Anchor-RA'!N57</f>
        <v>0</v>
      </c>
      <c r="J59" s="140">
        <f>'Anchor-RA'!O57</f>
        <v>0</v>
      </c>
      <c r="K59" s="140">
        <f>(Summary!$C$58*H59+Summary!$C$59*I59+Summary!$C$60*J59)/Summary!$C$61</f>
        <v>0</v>
      </c>
      <c r="L59" s="140">
        <f>'Anchor-RA'!P57</f>
        <v>0</v>
      </c>
      <c r="M59" s="140">
        <f>'Anchor-RA'!Q57</f>
        <v>0</v>
      </c>
      <c r="N59" s="140">
        <f>'Anchor-RA'!R57</f>
        <v>0</v>
      </c>
      <c r="O59" s="140">
        <f>'Anchor-RA'!S57</f>
        <v>0</v>
      </c>
      <c r="P59" s="140">
        <f>'Anchor-RA'!T57</f>
        <v>0</v>
      </c>
      <c r="Q59" s="140">
        <f>'Anchor-RA'!U57</f>
        <v>0</v>
      </c>
      <c r="R59" s="140">
        <f>'Anchor-RA'!V57</f>
        <v>0</v>
      </c>
      <c r="S59" s="140">
        <f>'Anchor-RA'!W57</f>
        <v>0</v>
      </c>
      <c r="T59" s="140">
        <f>'Anchor-RA'!X57</f>
        <v>0</v>
      </c>
      <c r="U59" s="140">
        <f>10*LOG10(1/((Summary!$C$75/10^(R59/10)+Summary!$C$76/10^(S59/10)+Summary!$C$77/10^(T59/10))/Summary!$C$78))</f>
        <v>0</v>
      </c>
      <c r="V59" s="140">
        <f>'Anchor-RA'!Y57</f>
        <v>0</v>
      </c>
      <c r="W59" s="140">
        <f>'Anchor-RA'!Z57</f>
        <v>0</v>
      </c>
      <c r="X59" s="141">
        <f t="shared" si="0"/>
        <v>0</v>
      </c>
      <c r="Y59" s="133"/>
      <c r="Z59" s="384">
        <f>'Test-RA'!L57</f>
        <v>0</v>
      </c>
      <c r="AA59" s="381">
        <f>'Test-RA'!M57</f>
        <v>0</v>
      </c>
      <c r="AB59" s="381">
        <f>'Test-RA'!N57</f>
        <v>0</v>
      </c>
      <c r="AC59" s="381">
        <f>'Test-RA'!O57</f>
        <v>0</v>
      </c>
      <c r="AD59" s="381">
        <f>(Summary!$C$58*AA59+Summary!$C$59*AB59+Summary!$C$60*AC59)/Summary!$C$61</f>
        <v>0</v>
      </c>
      <c r="AE59" s="381">
        <f>'Test-RA'!P57</f>
        <v>0</v>
      </c>
      <c r="AF59" s="381">
        <f>'Test-RA'!Q57</f>
        <v>0</v>
      </c>
      <c r="AG59" s="381">
        <f>'Test-RA'!R57</f>
        <v>0</v>
      </c>
      <c r="AH59" s="381">
        <f>'Test-RA'!S57</f>
        <v>0</v>
      </c>
      <c r="AI59" s="381">
        <f>'Test-RA'!T57</f>
        <v>0</v>
      </c>
      <c r="AJ59" s="381">
        <f>'Test-RA'!U57</f>
        <v>0</v>
      </c>
      <c r="AK59" s="381">
        <f>'Test-RA'!V57</f>
        <v>0</v>
      </c>
      <c r="AL59" s="381">
        <f>'Test-RA'!W57</f>
        <v>0</v>
      </c>
      <c r="AM59" s="381">
        <f>'Test-RA'!X57</f>
        <v>0</v>
      </c>
      <c r="AN59" s="381">
        <f>10*LOG10(1/((Summary!$C$75/10^(AK59/10)+Summary!$C$76/10^(AL59/10)+Summary!$C$77/10^(AM59/10))/Summary!$C$78))</f>
        <v>0</v>
      </c>
      <c r="AO59" s="381">
        <f>'Test-RA'!Y57</f>
        <v>0</v>
      </c>
      <c r="AP59" s="140">
        <f>'Test-RA'!Z57</f>
        <v>0</v>
      </c>
      <c r="AQ59" s="141">
        <f t="shared" si="4"/>
        <v>0</v>
      </c>
      <c r="AR59" s="142" t="e">
        <f t="shared" si="2"/>
        <v>#DIV/0!</v>
      </c>
      <c r="AS59" s="143" t="e">
        <f t="shared" si="3"/>
        <v>#DIV/0!</v>
      </c>
      <c r="AT59" s="136"/>
      <c r="AU59" s="136"/>
      <c r="AV59" s="571"/>
      <c r="AW59" s="468"/>
      <c r="AX59" s="480"/>
      <c r="AY59" s="480"/>
      <c r="AZ59" s="480"/>
      <c r="BA59" s="480"/>
      <c r="BB59" s="480"/>
      <c r="BC59" s="480"/>
      <c r="BD59" s="480"/>
      <c r="BE59" s="480"/>
      <c r="BF59" s="480"/>
      <c r="BG59" s="469"/>
      <c r="BH59" s="476"/>
      <c r="BI59" s="469"/>
      <c r="BJ59" s="476"/>
      <c r="BK59" s="480"/>
      <c r="BL59" s="480"/>
      <c r="BM59" s="480"/>
      <c r="BN59" s="480"/>
      <c r="BO59" s="480"/>
      <c r="BP59" s="480"/>
      <c r="BQ59" s="480"/>
      <c r="BR59" s="476"/>
      <c r="BS59" s="476"/>
      <c r="BT59" s="480"/>
      <c r="BU59" s="463"/>
      <c r="BV59" s="465"/>
      <c r="BW59" s="463"/>
      <c r="BX59" s="465"/>
    </row>
    <row r="60" spans="1:76" ht="17" customHeight="1" x14ac:dyDescent="0.35">
      <c r="A60" s="516"/>
      <c r="B60" s="483"/>
      <c r="C60" s="486"/>
      <c r="D60" s="490"/>
      <c r="E60" s="493"/>
      <c r="F60" s="138">
        <v>39</v>
      </c>
      <c r="G60" s="139">
        <f>'Anchor-RA'!L58</f>
        <v>0</v>
      </c>
      <c r="H60" s="140">
        <f>'Anchor-RA'!M58</f>
        <v>0</v>
      </c>
      <c r="I60" s="140">
        <f>'Anchor-RA'!N58</f>
        <v>0</v>
      </c>
      <c r="J60" s="140">
        <f>'Anchor-RA'!O58</f>
        <v>0</v>
      </c>
      <c r="K60" s="140">
        <f>(Summary!$C$58*H60+Summary!$C$59*I60+Summary!$C$60*J60)/Summary!$C$61</f>
        <v>0</v>
      </c>
      <c r="L60" s="140">
        <f>'Anchor-RA'!P58</f>
        <v>0</v>
      </c>
      <c r="M60" s="140">
        <f>'Anchor-RA'!Q58</f>
        <v>0</v>
      </c>
      <c r="N60" s="140">
        <f>'Anchor-RA'!R58</f>
        <v>0</v>
      </c>
      <c r="O60" s="140">
        <f>'Anchor-RA'!S58</f>
        <v>0</v>
      </c>
      <c r="P60" s="140">
        <f>'Anchor-RA'!T58</f>
        <v>0</v>
      </c>
      <c r="Q60" s="140">
        <f>'Anchor-RA'!U58</f>
        <v>0</v>
      </c>
      <c r="R60" s="140">
        <f>'Anchor-RA'!V58</f>
        <v>0</v>
      </c>
      <c r="S60" s="140">
        <f>'Anchor-RA'!W58</f>
        <v>0</v>
      </c>
      <c r="T60" s="140">
        <f>'Anchor-RA'!X58</f>
        <v>0</v>
      </c>
      <c r="U60" s="140">
        <f>10*LOG10(1/((Summary!$C$75/10^(R60/10)+Summary!$C$76/10^(S60/10)+Summary!$C$77/10^(T60/10))/Summary!$C$78))</f>
        <v>0</v>
      </c>
      <c r="V60" s="140">
        <f>'Anchor-RA'!Y58</f>
        <v>0</v>
      </c>
      <c r="W60" s="140">
        <f>'Anchor-RA'!Z58</f>
        <v>0</v>
      </c>
      <c r="X60" s="141">
        <f t="shared" si="0"/>
        <v>0</v>
      </c>
      <c r="Y60" s="133"/>
      <c r="Z60" s="384">
        <f>'Test-RA'!L58</f>
        <v>0</v>
      </c>
      <c r="AA60" s="381">
        <f>'Test-RA'!M58</f>
        <v>0</v>
      </c>
      <c r="AB60" s="381">
        <f>'Test-RA'!N58</f>
        <v>0</v>
      </c>
      <c r="AC60" s="381">
        <f>'Test-RA'!O58</f>
        <v>0</v>
      </c>
      <c r="AD60" s="381">
        <f>(Summary!$C$58*AA60+Summary!$C$59*AB60+Summary!$C$60*AC60)/Summary!$C$61</f>
        <v>0</v>
      </c>
      <c r="AE60" s="381">
        <f>'Test-RA'!P58</f>
        <v>0</v>
      </c>
      <c r="AF60" s="381">
        <f>'Test-RA'!Q58</f>
        <v>0</v>
      </c>
      <c r="AG60" s="381">
        <f>'Test-RA'!R58</f>
        <v>0</v>
      </c>
      <c r="AH60" s="381">
        <f>'Test-RA'!S58</f>
        <v>0</v>
      </c>
      <c r="AI60" s="381">
        <f>'Test-RA'!T58</f>
        <v>0</v>
      </c>
      <c r="AJ60" s="381">
        <f>'Test-RA'!U58</f>
        <v>0</v>
      </c>
      <c r="AK60" s="381">
        <f>'Test-RA'!V58</f>
        <v>0</v>
      </c>
      <c r="AL60" s="381">
        <f>'Test-RA'!W58</f>
        <v>0</v>
      </c>
      <c r="AM60" s="381">
        <f>'Test-RA'!X58</f>
        <v>0</v>
      </c>
      <c r="AN60" s="381">
        <f>10*LOG10(1/((Summary!$C$75/10^(AK60/10)+Summary!$C$76/10^(AL60/10)+Summary!$C$77/10^(AM60/10))/Summary!$C$78))</f>
        <v>0</v>
      </c>
      <c r="AO60" s="381">
        <f>'Test-RA'!Y58</f>
        <v>0</v>
      </c>
      <c r="AP60" s="140">
        <f>'Test-RA'!Z58</f>
        <v>0</v>
      </c>
      <c r="AQ60" s="141">
        <f t="shared" si="4"/>
        <v>0</v>
      </c>
      <c r="AR60" s="142" t="e">
        <f t="shared" si="2"/>
        <v>#DIV/0!</v>
      </c>
      <c r="AS60" s="143" t="e">
        <f t="shared" si="3"/>
        <v>#DIV/0!</v>
      </c>
      <c r="AT60" s="136"/>
      <c r="AU60" s="136"/>
      <c r="AV60" s="571" t="s">
        <v>122</v>
      </c>
      <c r="AW60" s="468" t="e" cm="1">
        <f t="array" ref="AW60">bdRateExtend($G59:$G62,H59:H62,$Z59:$Z62,AA59:AA62)</f>
        <v>#VALUE!</v>
      </c>
      <c r="AX60" s="480"/>
      <c r="AY60" s="480"/>
      <c r="AZ60" s="480"/>
      <c r="BA60" s="480"/>
      <c r="BB60" s="480"/>
      <c r="BC60" s="480" t="e" cm="1">
        <f t="array" ref="BC60">bdRateExtend($G59:$G62,L59:L62,$Z59:$Z62,AE59:AE62)</f>
        <v>#VALUE!</v>
      </c>
      <c r="BD60" s="480"/>
      <c r="BE60" s="480" t="e" cm="1">
        <f t="array" ref="BE60">bdRateExtend($G59:$G62,M59:M62,$Z59:$Z62,AF59:AF62)</f>
        <v>#VALUE!</v>
      </c>
      <c r="BF60" s="480"/>
      <c r="BG60" s="469" t="e" cm="1">
        <f t="array" ref="BG60">bdRateExtend($G59:$G62,N59:N62,$Z59:$Z62,AG59:AG62,"None", FALSE,1)</f>
        <v>#VALUE!</v>
      </c>
      <c r="BH60" s="476"/>
      <c r="BI60" s="469" t="e" cm="1">
        <f t="array" ref="BI60">bdRateExtend($G59:$G62,O59:O62,$Z59:$Z62,AH59:AH62,"None", FALSE,1)</f>
        <v>#VALUE!</v>
      </c>
      <c r="BJ60" s="476"/>
      <c r="BK60" s="480" t="e" cm="1">
        <f t="array" ref="BK60">bdRateExtend($G59:$G62,P59:P62,$Z59:$Z62,AI59:AI62)</f>
        <v>#VALUE!</v>
      </c>
      <c r="BL60" s="480"/>
      <c r="BM60" s="480" t="e" cm="1">
        <f t="array" ref="BM60">bdRateExtend($G59:$G62,Q59:Q62,$Z59:$Z62,AJ59:AJ62)</f>
        <v>#VALUE!</v>
      </c>
      <c r="BN60" s="480"/>
      <c r="BO60" s="480" t="e" cm="1">
        <f t="array" ref="BO60">bdRateExtend($G59:$G62,R59:R62,$Z59:$Z62,AK59:AK62)</f>
        <v>#VALUE!</v>
      </c>
      <c r="BP60" s="480"/>
      <c r="BQ60" s="480"/>
      <c r="BR60" s="476"/>
      <c r="BS60" s="476"/>
      <c r="BT60" s="480"/>
      <c r="BU60" s="463" cm="1">
        <f t="array" ref="BU60">testVMAFRange($G59:$G62,N59:N62,$Z59:$Z62,AG59:AG62)</f>
        <v>0</v>
      </c>
      <c r="BV60" s="465"/>
      <c r="BW60" s="463" cm="1">
        <f t="array" ref="BW60">testVMAFRange($G59:$G62,O59:O62,$Z59:$Z62,AH59:AH62)</f>
        <v>0</v>
      </c>
      <c r="BX60" s="465"/>
    </row>
    <row r="61" spans="1:76" ht="17" customHeight="1" x14ac:dyDescent="0.35">
      <c r="A61" s="516"/>
      <c r="B61" s="483"/>
      <c r="C61" s="486"/>
      <c r="D61" s="490"/>
      <c r="E61" s="493"/>
      <c r="F61" s="138">
        <v>47</v>
      </c>
      <c r="G61" s="139">
        <f>'Anchor-RA'!L59</f>
        <v>0</v>
      </c>
      <c r="H61" s="140">
        <f>'Anchor-RA'!M59</f>
        <v>0</v>
      </c>
      <c r="I61" s="140">
        <f>'Anchor-RA'!N59</f>
        <v>0</v>
      </c>
      <c r="J61" s="140">
        <f>'Anchor-RA'!O59</f>
        <v>0</v>
      </c>
      <c r="K61" s="140">
        <f>(Summary!$C$58*H61+Summary!$C$59*I61+Summary!$C$60*J61)/Summary!$C$61</f>
        <v>0</v>
      </c>
      <c r="L61" s="140">
        <f>'Anchor-RA'!P59</f>
        <v>0</v>
      </c>
      <c r="M61" s="140">
        <f>'Anchor-RA'!Q59</f>
        <v>0</v>
      </c>
      <c r="N61" s="140">
        <f>'Anchor-RA'!R59</f>
        <v>0</v>
      </c>
      <c r="O61" s="140">
        <f>'Anchor-RA'!S59</f>
        <v>0</v>
      </c>
      <c r="P61" s="140">
        <f>'Anchor-RA'!T59</f>
        <v>0</v>
      </c>
      <c r="Q61" s="140">
        <f>'Anchor-RA'!U59</f>
        <v>0</v>
      </c>
      <c r="R61" s="140">
        <f>'Anchor-RA'!V59</f>
        <v>0</v>
      </c>
      <c r="S61" s="140">
        <f>'Anchor-RA'!W59</f>
        <v>0</v>
      </c>
      <c r="T61" s="140">
        <f>'Anchor-RA'!X59</f>
        <v>0</v>
      </c>
      <c r="U61" s="140">
        <f>10*LOG10(1/((Summary!$C$75/10^(R61/10)+Summary!$C$76/10^(S61/10)+Summary!$C$77/10^(T61/10))/Summary!$C$78))</f>
        <v>0</v>
      </c>
      <c r="V61" s="140">
        <f>'Anchor-RA'!Y59</f>
        <v>0</v>
      </c>
      <c r="W61" s="140">
        <f>'Anchor-RA'!Z59</f>
        <v>0</v>
      </c>
      <c r="X61" s="141">
        <f t="shared" si="0"/>
        <v>0</v>
      </c>
      <c r="Y61" s="133"/>
      <c r="Z61" s="384">
        <f>'Test-RA'!L59</f>
        <v>0</v>
      </c>
      <c r="AA61" s="381">
        <f>'Test-RA'!M59</f>
        <v>0</v>
      </c>
      <c r="AB61" s="381">
        <f>'Test-RA'!N59</f>
        <v>0</v>
      </c>
      <c r="AC61" s="381">
        <f>'Test-RA'!O59</f>
        <v>0</v>
      </c>
      <c r="AD61" s="381">
        <f>(Summary!$C$58*AA61+Summary!$C$59*AB61+Summary!$C$60*AC61)/Summary!$C$61</f>
        <v>0</v>
      </c>
      <c r="AE61" s="381">
        <f>'Test-RA'!P59</f>
        <v>0</v>
      </c>
      <c r="AF61" s="381">
        <f>'Test-RA'!Q59</f>
        <v>0</v>
      </c>
      <c r="AG61" s="381">
        <f>'Test-RA'!R59</f>
        <v>0</v>
      </c>
      <c r="AH61" s="381">
        <f>'Test-RA'!S59</f>
        <v>0</v>
      </c>
      <c r="AI61" s="381">
        <f>'Test-RA'!T59</f>
        <v>0</v>
      </c>
      <c r="AJ61" s="381">
        <f>'Test-RA'!U59</f>
        <v>0</v>
      </c>
      <c r="AK61" s="381">
        <f>'Test-RA'!V59</f>
        <v>0</v>
      </c>
      <c r="AL61" s="381">
        <f>'Test-RA'!W59</f>
        <v>0</v>
      </c>
      <c r="AM61" s="381">
        <f>'Test-RA'!X59</f>
        <v>0</v>
      </c>
      <c r="AN61" s="381">
        <f>10*LOG10(1/((Summary!$C$75/10^(AK61/10)+Summary!$C$76/10^(AL61/10)+Summary!$C$77/10^(AM61/10))/Summary!$C$78))</f>
        <v>0</v>
      </c>
      <c r="AO61" s="381">
        <f>'Test-RA'!Y59</f>
        <v>0</v>
      </c>
      <c r="AP61" s="140">
        <f>'Test-RA'!Z59</f>
        <v>0</v>
      </c>
      <c r="AQ61" s="141">
        <f t="shared" si="4"/>
        <v>0</v>
      </c>
      <c r="AR61" s="142" t="e">
        <f t="shared" si="2"/>
        <v>#DIV/0!</v>
      </c>
      <c r="AS61" s="143" t="e">
        <f t="shared" si="3"/>
        <v>#DIV/0!</v>
      </c>
      <c r="AT61" s="136"/>
      <c r="AU61" s="136"/>
      <c r="AV61" s="571"/>
      <c r="AW61" s="468"/>
      <c r="AX61" s="480"/>
      <c r="AY61" s="480"/>
      <c r="AZ61" s="480"/>
      <c r="BA61" s="480"/>
      <c r="BB61" s="480"/>
      <c r="BC61" s="480"/>
      <c r="BD61" s="480"/>
      <c r="BE61" s="480"/>
      <c r="BF61" s="480"/>
      <c r="BG61" s="469"/>
      <c r="BH61" s="476"/>
      <c r="BI61" s="469"/>
      <c r="BJ61" s="476"/>
      <c r="BK61" s="480"/>
      <c r="BL61" s="480"/>
      <c r="BM61" s="480"/>
      <c r="BN61" s="480"/>
      <c r="BO61" s="480"/>
      <c r="BP61" s="480"/>
      <c r="BQ61" s="480"/>
      <c r="BR61" s="476"/>
      <c r="BS61" s="476"/>
      <c r="BT61" s="480"/>
      <c r="BU61" s="463"/>
      <c r="BV61" s="465"/>
      <c r="BW61" s="463"/>
      <c r="BX61" s="465"/>
    </row>
    <row r="62" spans="1:76" ht="17" customHeight="1" x14ac:dyDescent="0.35">
      <c r="A62" s="516"/>
      <c r="B62" s="483"/>
      <c r="C62" s="486"/>
      <c r="D62" s="490"/>
      <c r="E62" s="493"/>
      <c r="F62" s="138">
        <v>55</v>
      </c>
      <c r="G62" s="139">
        <f>'Anchor-RA'!L60</f>
        <v>0</v>
      </c>
      <c r="H62" s="140">
        <f>'Anchor-RA'!M60</f>
        <v>0</v>
      </c>
      <c r="I62" s="140">
        <f>'Anchor-RA'!N60</f>
        <v>0</v>
      </c>
      <c r="J62" s="140">
        <f>'Anchor-RA'!O60</f>
        <v>0</v>
      </c>
      <c r="K62" s="140">
        <f>(Summary!$C$58*H62+Summary!$C$59*I62+Summary!$C$60*J62)/Summary!$C$61</f>
        <v>0</v>
      </c>
      <c r="L62" s="140">
        <f>'Anchor-RA'!P60</f>
        <v>0</v>
      </c>
      <c r="M62" s="140">
        <f>'Anchor-RA'!Q60</f>
        <v>0</v>
      </c>
      <c r="N62" s="140">
        <f>'Anchor-RA'!R60</f>
        <v>0</v>
      </c>
      <c r="O62" s="140">
        <f>'Anchor-RA'!S60</f>
        <v>0</v>
      </c>
      <c r="P62" s="140">
        <f>'Anchor-RA'!T60</f>
        <v>0</v>
      </c>
      <c r="Q62" s="140">
        <f>'Anchor-RA'!U60</f>
        <v>0</v>
      </c>
      <c r="R62" s="140">
        <f>'Anchor-RA'!V60</f>
        <v>0</v>
      </c>
      <c r="S62" s="140">
        <f>'Anchor-RA'!W60</f>
        <v>0</v>
      </c>
      <c r="T62" s="140">
        <f>'Anchor-RA'!X60</f>
        <v>0</v>
      </c>
      <c r="U62" s="140">
        <f>10*LOG10(1/((Summary!$C$75/10^(R62/10)+Summary!$C$76/10^(S62/10)+Summary!$C$77/10^(T62/10))/Summary!$C$78))</f>
        <v>0</v>
      </c>
      <c r="V62" s="140">
        <f>'Anchor-RA'!Y60</f>
        <v>0</v>
      </c>
      <c r="W62" s="140">
        <f>'Anchor-RA'!Z60</f>
        <v>0</v>
      </c>
      <c r="X62" s="141">
        <f t="shared" si="0"/>
        <v>0</v>
      </c>
      <c r="Y62" s="133"/>
      <c r="Z62" s="384">
        <f>'Test-RA'!L60</f>
        <v>0</v>
      </c>
      <c r="AA62" s="381">
        <f>'Test-RA'!M60</f>
        <v>0</v>
      </c>
      <c r="AB62" s="381">
        <f>'Test-RA'!N60</f>
        <v>0</v>
      </c>
      <c r="AC62" s="381">
        <f>'Test-RA'!O60</f>
        <v>0</v>
      </c>
      <c r="AD62" s="381">
        <f>(Summary!$C$58*AA62+Summary!$C$59*AB62+Summary!$C$60*AC62)/Summary!$C$61</f>
        <v>0</v>
      </c>
      <c r="AE62" s="381">
        <f>'Test-RA'!P60</f>
        <v>0</v>
      </c>
      <c r="AF62" s="381">
        <f>'Test-RA'!Q60</f>
        <v>0</v>
      </c>
      <c r="AG62" s="381">
        <f>'Test-RA'!R60</f>
        <v>0</v>
      </c>
      <c r="AH62" s="381">
        <f>'Test-RA'!S60</f>
        <v>0</v>
      </c>
      <c r="AI62" s="381">
        <f>'Test-RA'!T60</f>
        <v>0</v>
      </c>
      <c r="AJ62" s="381">
        <f>'Test-RA'!U60</f>
        <v>0</v>
      </c>
      <c r="AK62" s="381">
        <f>'Test-RA'!V60</f>
        <v>0</v>
      </c>
      <c r="AL62" s="381">
        <f>'Test-RA'!W60</f>
        <v>0</v>
      </c>
      <c r="AM62" s="381">
        <f>'Test-RA'!X60</f>
        <v>0</v>
      </c>
      <c r="AN62" s="381">
        <f>10*LOG10(1/((Summary!$C$75/10^(AK62/10)+Summary!$C$76/10^(AL62/10)+Summary!$C$77/10^(AM62/10))/Summary!$C$78))</f>
        <v>0</v>
      </c>
      <c r="AO62" s="381">
        <f>'Test-RA'!Y60</f>
        <v>0</v>
      </c>
      <c r="AP62" s="140">
        <f>'Test-RA'!Z60</f>
        <v>0</v>
      </c>
      <c r="AQ62" s="141">
        <f t="shared" si="4"/>
        <v>0</v>
      </c>
      <c r="AR62" s="142" t="e">
        <f t="shared" si="2"/>
        <v>#DIV/0!</v>
      </c>
      <c r="AS62" s="143" t="e">
        <f t="shared" si="3"/>
        <v>#DIV/0!</v>
      </c>
      <c r="AT62" s="136"/>
      <c r="AU62" s="136"/>
      <c r="AV62" s="571" t="s">
        <v>123</v>
      </c>
      <c r="AW62" s="468" t="e" cm="1">
        <f t="array" ref="AW62">bdRateExtend($G60:$G63,H60:H63,$Z60:$Z63,AA60:AA63)</f>
        <v>#VALUE!</v>
      </c>
      <c r="AX62" s="480"/>
      <c r="AY62" s="480"/>
      <c r="AZ62" s="480"/>
      <c r="BA62" s="480"/>
      <c r="BB62" s="480"/>
      <c r="BC62" s="480" t="e" cm="1">
        <f t="array" ref="BC62">bdRateExtend($G60:$G63,L60:L63,$Z60:$Z63,AE60:AE63)</f>
        <v>#VALUE!</v>
      </c>
      <c r="BD62" s="480"/>
      <c r="BE62" s="480" t="e" cm="1">
        <f t="array" ref="BE62">bdRateExtend($G60:$G63,M60:M63,$Z60:$Z63,AF60:AF63)</f>
        <v>#VALUE!</v>
      </c>
      <c r="BF62" s="480"/>
      <c r="BG62" s="469" t="e" cm="1">
        <f t="array" ref="BG62">bdRateExtend($G60:$G63,N60:N63,$Z60:$Z63,AG60:AG63,"None", FALSE,1)</f>
        <v>#VALUE!</v>
      </c>
      <c r="BH62" s="476"/>
      <c r="BI62" s="469" t="e" cm="1">
        <f t="array" ref="BI62">bdRateExtend($G60:$G63,O60:O63,$Z60:$Z63,AH60:AH63,"None", FALSE,1)</f>
        <v>#VALUE!</v>
      </c>
      <c r="BJ62" s="476"/>
      <c r="BK62" s="480" t="e" cm="1">
        <f t="array" ref="BK62">bdRateExtend($G60:$G63,P60:P63,$Z60:$Z63,AI60:AI63)</f>
        <v>#VALUE!</v>
      </c>
      <c r="BL62" s="480"/>
      <c r="BM62" s="480" t="e" cm="1">
        <f t="array" ref="BM62">bdRateExtend($G60:$G63,Q60:Q63,$Z60:$Z63,AJ60:AJ63)</f>
        <v>#VALUE!</v>
      </c>
      <c r="BN62" s="480"/>
      <c r="BO62" s="480" t="e" cm="1">
        <f t="array" ref="BO62">bdRateExtend($G60:$G63,R60:R63,$Z60:$Z63,AK60:AK63)</f>
        <v>#VALUE!</v>
      </c>
      <c r="BP62" s="480"/>
      <c r="BQ62" s="480"/>
      <c r="BR62" s="476"/>
      <c r="BS62" s="476"/>
      <c r="BT62" s="480"/>
      <c r="BU62" s="463" cm="1">
        <f t="array" ref="BU62">testVMAFRange($G60:$G63,N60:N63,$Z60:$Z63,AG60:AG63)</f>
        <v>0</v>
      </c>
      <c r="BV62" s="465"/>
      <c r="BW62" s="463" cm="1">
        <f t="array" ref="BW62">testVMAFRange($G60:$G63,O60:O63,$Z60:$Z63,AH60:AH63)</f>
        <v>0</v>
      </c>
      <c r="BX62" s="465"/>
    </row>
    <row r="63" spans="1:76" ht="17" customHeight="1" thickBot="1" x14ac:dyDescent="0.4">
      <c r="A63" s="516"/>
      <c r="B63" s="518"/>
      <c r="C63" s="487"/>
      <c r="D63" s="522"/>
      <c r="E63" s="523"/>
      <c r="F63" s="144">
        <v>63</v>
      </c>
      <c r="G63" s="145">
        <f>'Anchor-RA'!L61</f>
        <v>0</v>
      </c>
      <c r="H63" s="146">
        <f>'Anchor-RA'!M61</f>
        <v>0</v>
      </c>
      <c r="I63" s="146">
        <f>'Anchor-RA'!N61</f>
        <v>0</v>
      </c>
      <c r="J63" s="146">
        <f>'Anchor-RA'!O61</f>
        <v>0</v>
      </c>
      <c r="K63" s="146">
        <f>(Summary!$C$58*H63+Summary!$C$59*I63+Summary!$C$60*J63)/Summary!$C$61</f>
        <v>0</v>
      </c>
      <c r="L63" s="146">
        <f>'Anchor-RA'!P61</f>
        <v>0</v>
      </c>
      <c r="M63" s="146">
        <f>'Anchor-RA'!Q61</f>
        <v>0</v>
      </c>
      <c r="N63" s="146">
        <f>'Anchor-RA'!R61</f>
        <v>0</v>
      </c>
      <c r="O63" s="146">
        <f>'Anchor-RA'!S61</f>
        <v>0</v>
      </c>
      <c r="P63" s="146">
        <f>'Anchor-RA'!T61</f>
        <v>0</v>
      </c>
      <c r="Q63" s="146">
        <f>'Anchor-RA'!U61</f>
        <v>0</v>
      </c>
      <c r="R63" s="146">
        <f>'Anchor-RA'!V61</f>
        <v>0</v>
      </c>
      <c r="S63" s="146">
        <f>'Anchor-RA'!W61</f>
        <v>0</v>
      </c>
      <c r="T63" s="146">
        <f>'Anchor-RA'!X61</f>
        <v>0</v>
      </c>
      <c r="U63" s="146">
        <f>10*LOG10(1/((Summary!$C$75/10^(R63/10)+Summary!$C$76/10^(S63/10)+Summary!$C$77/10^(T63/10))/Summary!$C$78))</f>
        <v>0</v>
      </c>
      <c r="V63" s="146">
        <f>'Anchor-RA'!Y61</f>
        <v>0</v>
      </c>
      <c r="W63" s="146">
        <f>'Anchor-RA'!Z61</f>
        <v>0</v>
      </c>
      <c r="X63" s="147">
        <f t="shared" si="0"/>
        <v>0</v>
      </c>
      <c r="Y63" s="133"/>
      <c r="Z63" s="385">
        <f>'Test-RA'!L61</f>
        <v>0</v>
      </c>
      <c r="AA63" s="382">
        <f>'Test-RA'!M61</f>
        <v>0</v>
      </c>
      <c r="AB63" s="382">
        <f>'Test-RA'!N61</f>
        <v>0</v>
      </c>
      <c r="AC63" s="382">
        <f>'Test-RA'!O61</f>
        <v>0</v>
      </c>
      <c r="AD63" s="382">
        <f>(Summary!$C$58*AA63+Summary!$C$59*AB63+Summary!$C$60*AC63)/Summary!$C$61</f>
        <v>0</v>
      </c>
      <c r="AE63" s="382">
        <f>'Test-RA'!P61</f>
        <v>0</v>
      </c>
      <c r="AF63" s="382">
        <f>'Test-RA'!Q61</f>
        <v>0</v>
      </c>
      <c r="AG63" s="382">
        <f>'Test-RA'!R61</f>
        <v>0</v>
      </c>
      <c r="AH63" s="382">
        <f>'Test-RA'!S61</f>
        <v>0</v>
      </c>
      <c r="AI63" s="382">
        <f>'Test-RA'!T61</f>
        <v>0</v>
      </c>
      <c r="AJ63" s="382">
        <f>'Test-RA'!U61</f>
        <v>0</v>
      </c>
      <c r="AK63" s="382">
        <f>'Test-RA'!V61</f>
        <v>0</v>
      </c>
      <c r="AL63" s="382">
        <f>'Test-RA'!W61</f>
        <v>0</v>
      </c>
      <c r="AM63" s="382">
        <f>'Test-RA'!X61</f>
        <v>0</v>
      </c>
      <c r="AN63" s="382">
        <f>10*LOG10(1/((Summary!$C$75/10^(AK63/10)+Summary!$C$76/10^(AL63/10)+Summary!$C$77/10^(AM63/10))/Summary!$C$78))</f>
        <v>0</v>
      </c>
      <c r="AO63" s="382">
        <f>'Test-RA'!Y61</f>
        <v>0</v>
      </c>
      <c r="AP63" s="146">
        <f>'Test-RA'!Z61</f>
        <v>0</v>
      </c>
      <c r="AQ63" s="147">
        <f t="shared" si="4"/>
        <v>0</v>
      </c>
      <c r="AR63" s="148" t="e">
        <f t="shared" si="2"/>
        <v>#DIV/0!</v>
      </c>
      <c r="AS63" s="149" t="e">
        <f t="shared" si="3"/>
        <v>#DIV/0!</v>
      </c>
      <c r="AT63" s="136"/>
      <c r="AU63" s="136"/>
      <c r="AV63" s="572"/>
      <c r="AW63" s="468"/>
      <c r="AX63" s="480"/>
      <c r="AY63" s="480"/>
      <c r="AZ63" s="480"/>
      <c r="BA63" s="480"/>
      <c r="BB63" s="481"/>
      <c r="BC63" s="480"/>
      <c r="BD63" s="480"/>
      <c r="BE63" s="480"/>
      <c r="BF63" s="480"/>
      <c r="BG63" s="472"/>
      <c r="BH63" s="477"/>
      <c r="BI63" s="472"/>
      <c r="BJ63" s="477"/>
      <c r="BK63" s="480"/>
      <c r="BL63" s="480"/>
      <c r="BM63" s="480"/>
      <c r="BN63" s="480"/>
      <c r="BO63" s="480"/>
      <c r="BP63" s="480"/>
      <c r="BQ63" s="480"/>
      <c r="BR63" s="476"/>
      <c r="BS63" s="476"/>
      <c r="BT63" s="481"/>
      <c r="BU63" s="473"/>
      <c r="BV63" s="466"/>
      <c r="BW63" s="473"/>
      <c r="BX63" s="466"/>
    </row>
    <row r="64" spans="1:76" ht="17" customHeight="1" x14ac:dyDescent="0.35">
      <c r="A64" s="516"/>
      <c r="B64" s="482" t="s">
        <v>2</v>
      </c>
      <c r="C64" s="485" t="s">
        <v>36</v>
      </c>
      <c r="D64" s="489">
        <v>50</v>
      </c>
      <c r="E64" s="492">
        <v>8</v>
      </c>
      <c r="F64" s="129">
        <v>23</v>
      </c>
      <c r="G64" s="130">
        <f>'Anchor-RA'!L62</f>
        <v>0</v>
      </c>
      <c r="H64" s="131">
        <f>'Anchor-RA'!M62</f>
        <v>0</v>
      </c>
      <c r="I64" s="131">
        <f>'Anchor-RA'!N62</f>
        <v>0</v>
      </c>
      <c r="J64" s="131">
        <f>'Anchor-RA'!O62</f>
        <v>0</v>
      </c>
      <c r="K64" s="140">
        <f>(Summary!$C$58*H64+Summary!$C$59*I64+Summary!$C$60*J64)/Summary!$C$61</f>
        <v>0</v>
      </c>
      <c r="L64" s="131">
        <f>'Anchor-RA'!P62</f>
        <v>0</v>
      </c>
      <c r="M64" s="131">
        <f>'Anchor-RA'!Q62</f>
        <v>0</v>
      </c>
      <c r="N64" s="131">
        <f>'Anchor-RA'!R62</f>
        <v>0</v>
      </c>
      <c r="O64" s="131">
        <f>'Anchor-RA'!S62</f>
        <v>0</v>
      </c>
      <c r="P64" s="131">
        <f>'Anchor-RA'!T62</f>
        <v>0</v>
      </c>
      <c r="Q64" s="131">
        <f>'Anchor-RA'!U62</f>
        <v>0</v>
      </c>
      <c r="R64" s="131">
        <f>'Anchor-RA'!V62</f>
        <v>0</v>
      </c>
      <c r="S64" s="131">
        <f>'Anchor-RA'!W62</f>
        <v>0</v>
      </c>
      <c r="T64" s="131">
        <f>'Anchor-RA'!X62</f>
        <v>0</v>
      </c>
      <c r="U64" s="131">
        <f>10*LOG10(1/((Summary!$C$75/10^(R64/10)+Summary!$C$76/10^(S64/10)+Summary!$C$77/10^(T64/10))/Summary!$C$78))</f>
        <v>0</v>
      </c>
      <c r="V64" s="131">
        <f>'Anchor-RA'!Y62</f>
        <v>0</v>
      </c>
      <c r="W64" s="131">
        <f>'Anchor-RA'!Z62</f>
        <v>0</v>
      </c>
      <c r="X64" s="132">
        <f t="shared" si="0"/>
        <v>0</v>
      </c>
      <c r="Y64" s="133"/>
      <c r="Z64" s="383">
        <f>'Test-RA'!L62</f>
        <v>0</v>
      </c>
      <c r="AA64" s="380">
        <f>'Test-RA'!M62</f>
        <v>0</v>
      </c>
      <c r="AB64" s="380">
        <f>'Test-RA'!N62</f>
        <v>0</v>
      </c>
      <c r="AC64" s="380">
        <f>'Test-RA'!O62</f>
        <v>0</v>
      </c>
      <c r="AD64" s="380">
        <f>(Summary!$C$58*AA64+Summary!$C$59*AB64+Summary!$C$60*AC64)/Summary!$C$61</f>
        <v>0</v>
      </c>
      <c r="AE64" s="380">
        <f>'Test-RA'!P62</f>
        <v>0</v>
      </c>
      <c r="AF64" s="380">
        <f>'Test-RA'!Q62</f>
        <v>0</v>
      </c>
      <c r="AG64" s="380">
        <f>'Test-RA'!R62</f>
        <v>0</v>
      </c>
      <c r="AH64" s="380">
        <f>'Test-RA'!S62</f>
        <v>0</v>
      </c>
      <c r="AI64" s="380">
        <f>'Test-RA'!T62</f>
        <v>0</v>
      </c>
      <c r="AJ64" s="380">
        <f>'Test-RA'!U62</f>
        <v>0</v>
      </c>
      <c r="AK64" s="380">
        <f>'Test-RA'!V62</f>
        <v>0</v>
      </c>
      <c r="AL64" s="380">
        <f>'Test-RA'!W62</f>
        <v>0</v>
      </c>
      <c r="AM64" s="380">
        <f>'Test-RA'!X62</f>
        <v>0</v>
      </c>
      <c r="AN64" s="380">
        <f>10*LOG10(1/((Summary!$C$75/10^(AK64/10)+Summary!$C$76/10^(AL64/10)+Summary!$C$77/10^(AM64/10))/Summary!$C$78))</f>
        <v>0</v>
      </c>
      <c r="AO64" s="380">
        <f>'Test-RA'!Y62</f>
        <v>0</v>
      </c>
      <c r="AP64" s="131">
        <f>'Test-RA'!Z62</f>
        <v>0</v>
      </c>
      <c r="AQ64" s="132">
        <f t="shared" si="4"/>
        <v>0</v>
      </c>
      <c r="AR64" s="134" t="e">
        <f t="shared" si="2"/>
        <v>#DIV/0!</v>
      </c>
      <c r="AS64" s="135" t="e">
        <f t="shared" si="3"/>
        <v>#DIV/0!</v>
      </c>
      <c r="AT64" s="136"/>
      <c r="AU64" s="136"/>
      <c r="AV64" s="573" t="s">
        <v>121</v>
      </c>
      <c r="AW64" s="468" t="e" cm="1">
        <f t="array" ref="AW64">bdRateExtend($G64:$G67,H64:H67,$Z64:$Z67,AA64:AA67)</f>
        <v>#VALUE!</v>
      </c>
      <c r="AX64" s="480" t="e" cm="1">
        <f t="array" ref="AX64">bdRateExtend($G64:$G69,H64:H69,$Z64:$Z69,AA64:AA69)</f>
        <v>#VALUE!</v>
      </c>
      <c r="AY64" s="480" t="e" cm="1">
        <f t="array" ref="AY64">bdRateExtend($G64:$G69,I64:I69,$Z64:$Z69,AB64:AB69)</f>
        <v>#VALUE!</v>
      </c>
      <c r="AZ64" s="480" t="e" cm="1">
        <f t="array" ref="AZ64">bdRateExtend($G64:$G69,J64:J69,$Z64:$Z69,AC64:AC69)</f>
        <v>#VALUE!</v>
      </c>
      <c r="BA64" s="480" t="e" cm="1">
        <f t="array" ref="BA64">bdRateExtend($G64:$G69,K64:K69,$Z64:$Z69,AD64:AD69)</f>
        <v>#VALUE!</v>
      </c>
      <c r="BB64" s="479" t="e">
        <f>(Summary!$C$89*AX64+Summary!$C$90*AY64+Summary!$C$91*AZ64)/Summary!$C$92</f>
        <v>#VALUE!</v>
      </c>
      <c r="BC64" s="480" t="e" cm="1">
        <f t="array" ref="BC64">bdRateExtend($G64:$G67,L64:L67,$Z64:$Z67,AE64:AE67)</f>
        <v>#VALUE!</v>
      </c>
      <c r="BD64" s="480" t="e" cm="1">
        <f t="array" ref="BD64">bdRateExtend($G64:$G69,L64:L69,$Z64:$Z69,AE64:AE69)</f>
        <v>#VALUE!</v>
      </c>
      <c r="BE64" s="480" t="e" cm="1">
        <f t="array" ref="BE64">bdRateExtend($G64:$G67,M64:M67,$Z64:$Z67,AF64:AF67)</f>
        <v>#VALUE!</v>
      </c>
      <c r="BF64" s="480" t="e" cm="1">
        <f t="array" ref="BF64">bdRateExtend($G64:$G69,M64:M69,$Z64:$Z69,AF64:AF69)</f>
        <v>#VALUE!</v>
      </c>
      <c r="BG64" s="474" t="e" cm="1">
        <f t="array" ref="BG64">bdRateExtend($G64:$G67,N64:N67,$Z64:$Z67,AG64:AG67,"None", FALSE,1)</f>
        <v>#VALUE!</v>
      </c>
      <c r="BH64" s="475" t="e" cm="1">
        <f t="array" ref="BH64">bdRateExtend($G64:$G69,N64:N69,$Z64:$Z69,AG64:AG69,"None", FALSE,1)</f>
        <v>#VALUE!</v>
      </c>
      <c r="BI64" s="474" t="e" cm="1">
        <f t="array" ref="BI64">bdRateExtend($G64:$G67,O64:O67,$Z64:$Z67,AH64:AH67,"None", FALSE,1)</f>
        <v>#VALUE!</v>
      </c>
      <c r="BJ64" s="475" t="e" cm="1">
        <f t="array" ref="BJ64">bdRateExtend($G64:$G69,O64:O69,$Z64:$Z69,AH64:AH69,"None", FALSE,1)</f>
        <v>#VALUE!</v>
      </c>
      <c r="BK64" s="480" t="e" cm="1">
        <f t="array" ref="BK64">bdRateExtend($G64:$G67,P64:P67,$Z64:$Z67,AI64:AI67)</f>
        <v>#VALUE!</v>
      </c>
      <c r="BL64" s="480" t="e" cm="1">
        <f t="array" ref="BL64">bdRateExtend($G64:$G69,P64:P69,$Z64:$Z69,AI64:AI69)</f>
        <v>#VALUE!</v>
      </c>
      <c r="BM64" s="480" t="e" cm="1">
        <f t="array" ref="BM64">bdRateExtend($G64:$G67,Q64:Q67,$Z64:$Z67,AJ64:AJ67)</f>
        <v>#VALUE!</v>
      </c>
      <c r="BN64" s="480" t="e" cm="1">
        <f t="array" ref="BN64">bdRateExtend($G64:$G69,Q64:Q69,$Z64:$Z69,AJ64:AJ69)</f>
        <v>#VALUE!</v>
      </c>
      <c r="BO64" s="480" t="e" cm="1">
        <f t="array" ref="BO64">bdRateExtend($G64:$G67,R64:R67,$Z64:$Z67,AK64:AK67)</f>
        <v>#VALUE!</v>
      </c>
      <c r="BP64" s="480" t="e" cm="1">
        <f t="array" ref="BP64">bdRateExtend($G64:$G69,R64:R69,$Z64:$Z69,AK64:AK69)</f>
        <v>#VALUE!</v>
      </c>
      <c r="BQ64" s="480" t="e" cm="1">
        <f t="array" ref="BQ64">bdRateExtend($G64:$G69,S64:S69,$Z64:$Z69,AL64:AL69)</f>
        <v>#VALUE!</v>
      </c>
      <c r="BR64" s="476" t="e" cm="1">
        <f t="array" ref="BR64">bdRateExtend($G64:$G69,T64:T69,$Z64:$Z69,AM64:AM69)</f>
        <v>#VALUE!</v>
      </c>
      <c r="BS64" s="476" t="e" cm="1">
        <f t="array" ref="BS64">bdRateExtend($G64:$G69,U64:U69,$Z64:$Z69,AN64:AN69)</f>
        <v>#VALUE!</v>
      </c>
      <c r="BT64" s="479" t="e">
        <f>(Summary!$C$103*BP64+Summary!$C$104*BQ64+Summary!$C$105*BR64)/Summary!$C$106</f>
        <v>#VALUE!</v>
      </c>
      <c r="BU64" s="462" cm="1">
        <f t="array" ref="BU64">testVMAFRange($G64:$G67,N64:N67,$Z64:$Z67,AG64:AG67)</f>
        <v>0</v>
      </c>
      <c r="BV64" s="464" cm="1">
        <f t="array" ref="BV64">testVMAFRange($G64:$G69,N64:N69,$Z64:$Z69,AG64:AG69)</f>
        <v>0</v>
      </c>
      <c r="BW64" s="462" cm="1">
        <f t="array" ref="BW64">testVMAFRange($G64:$G67,O64:O67,$Z64:$Z67,AH64:AH67)</f>
        <v>0</v>
      </c>
      <c r="BX64" s="464" cm="1">
        <f t="array" ref="BX64">testVMAFRange($G64:$G69,O64:O69,$Z64:$Z69,AH64:AH69)</f>
        <v>0</v>
      </c>
    </row>
    <row r="65" spans="1:76" ht="17" customHeight="1" x14ac:dyDescent="0.35">
      <c r="A65" s="516"/>
      <c r="B65" s="483"/>
      <c r="C65" s="486"/>
      <c r="D65" s="490"/>
      <c r="E65" s="493"/>
      <c r="F65" s="138">
        <v>31</v>
      </c>
      <c r="G65" s="139">
        <f>'Anchor-RA'!L63</f>
        <v>0</v>
      </c>
      <c r="H65" s="140">
        <f>'Anchor-RA'!M63</f>
        <v>0</v>
      </c>
      <c r="I65" s="140">
        <f>'Anchor-RA'!N63</f>
        <v>0</v>
      </c>
      <c r="J65" s="140">
        <f>'Anchor-RA'!O63</f>
        <v>0</v>
      </c>
      <c r="K65" s="140">
        <f>(Summary!$C$58*H65+Summary!$C$59*I65+Summary!$C$60*J65)/Summary!$C$61</f>
        <v>0</v>
      </c>
      <c r="L65" s="140">
        <f>'Anchor-RA'!P63</f>
        <v>0</v>
      </c>
      <c r="M65" s="140">
        <f>'Anchor-RA'!Q63</f>
        <v>0</v>
      </c>
      <c r="N65" s="140">
        <f>'Anchor-RA'!R63</f>
        <v>0</v>
      </c>
      <c r="O65" s="140">
        <f>'Anchor-RA'!S63</f>
        <v>0</v>
      </c>
      <c r="P65" s="140">
        <f>'Anchor-RA'!T63</f>
        <v>0</v>
      </c>
      <c r="Q65" s="140">
        <f>'Anchor-RA'!U63</f>
        <v>0</v>
      </c>
      <c r="R65" s="140">
        <f>'Anchor-RA'!V63</f>
        <v>0</v>
      </c>
      <c r="S65" s="140">
        <f>'Anchor-RA'!W63</f>
        <v>0</v>
      </c>
      <c r="T65" s="140">
        <f>'Anchor-RA'!X63</f>
        <v>0</v>
      </c>
      <c r="U65" s="140">
        <f>10*LOG10(1/((Summary!$C$75/10^(R65/10)+Summary!$C$76/10^(S65/10)+Summary!$C$77/10^(T65/10))/Summary!$C$78))</f>
        <v>0</v>
      </c>
      <c r="V65" s="140">
        <f>'Anchor-RA'!Y63</f>
        <v>0</v>
      </c>
      <c r="W65" s="140">
        <f>'Anchor-RA'!Z63</f>
        <v>0</v>
      </c>
      <c r="X65" s="141">
        <f t="shared" si="0"/>
        <v>0</v>
      </c>
      <c r="Y65" s="133"/>
      <c r="Z65" s="384">
        <f>'Test-RA'!L63</f>
        <v>0</v>
      </c>
      <c r="AA65" s="381">
        <f>'Test-RA'!M63</f>
        <v>0</v>
      </c>
      <c r="AB65" s="381">
        <f>'Test-RA'!N63</f>
        <v>0</v>
      </c>
      <c r="AC65" s="381">
        <f>'Test-RA'!O63</f>
        <v>0</v>
      </c>
      <c r="AD65" s="381">
        <f>(Summary!$C$58*AA65+Summary!$C$59*AB65+Summary!$C$60*AC65)/Summary!$C$61</f>
        <v>0</v>
      </c>
      <c r="AE65" s="381">
        <f>'Test-RA'!P63</f>
        <v>0</v>
      </c>
      <c r="AF65" s="381">
        <f>'Test-RA'!Q63</f>
        <v>0</v>
      </c>
      <c r="AG65" s="381">
        <f>'Test-RA'!R63</f>
        <v>0</v>
      </c>
      <c r="AH65" s="381">
        <f>'Test-RA'!S63</f>
        <v>0</v>
      </c>
      <c r="AI65" s="381">
        <f>'Test-RA'!T63</f>
        <v>0</v>
      </c>
      <c r="AJ65" s="381">
        <f>'Test-RA'!U63</f>
        <v>0</v>
      </c>
      <c r="AK65" s="381">
        <f>'Test-RA'!V63</f>
        <v>0</v>
      </c>
      <c r="AL65" s="381">
        <f>'Test-RA'!W63</f>
        <v>0</v>
      </c>
      <c r="AM65" s="381">
        <f>'Test-RA'!X63</f>
        <v>0</v>
      </c>
      <c r="AN65" s="381">
        <f>10*LOG10(1/((Summary!$C$75/10^(AK65/10)+Summary!$C$76/10^(AL65/10)+Summary!$C$77/10^(AM65/10))/Summary!$C$78))</f>
        <v>0</v>
      </c>
      <c r="AO65" s="381">
        <f>'Test-RA'!Y63</f>
        <v>0</v>
      </c>
      <c r="AP65" s="140">
        <f>'Test-RA'!Z63</f>
        <v>0</v>
      </c>
      <c r="AQ65" s="141">
        <f t="shared" si="4"/>
        <v>0</v>
      </c>
      <c r="AR65" s="142" t="e">
        <f t="shared" si="2"/>
        <v>#DIV/0!</v>
      </c>
      <c r="AS65" s="143" t="e">
        <f t="shared" si="3"/>
        <v>#DIV/0!</v>
      </c>
      <c r="AT65" s="136"/>
      <c r="AU65" s="136"/>
      <c r="AV65" s="571"/>
      <c r="AW65" s="468"/>
      <c r="AX65" s="480"/>
      <c r="AY65" s="480"/>
      <c r="AZ65" s="480"/>
      <c r="BA65" s="480"/>
      <c r="BB65" s="480"/>
      <c r="BC65" s="480"/>
      <c r="BD65" s="480"/>
      <c r="BE65" s="480"/>
      <c r="BF65" s="480"/>
      <c r="BG65" s="469"/>
      <c r="BH65" s="476"/>
      <c r="BI65" s="469"/>
      <c r="BJ65" s="476"/>
      <c r="BK65" s="480"/>
      <c r="BL65" s="480"/>
      <c r="BM65" s="480"/>
      <c r="BN65" s="480"/>
      <c r="BO65" s="480"/>
      <c r="BP65" s="480"/>
      <c r="BQ65" s="480"/>
      <c r="BR65" s="476"/>
      <c r="BS65" s="476"/>
      <c r="BT65" s="480"/>
      <c r="BU65" s="463"/>
      <c r="BV65" s="465"/>
      <c r="BW65" s="463"/>
      <c r="BX65" s="465"/>
    </row>
    <row r="66" spans="1:76" ht="17" customHeight="1" x14ac:dyDescent="0.35">
      <c r="A66" s="516"/>
      <c r="B66" s="483"/>
      <c r="C66" s="486"/>
      <c r="D66" s="490"/>
      <c r="E66" s="493"/>
      <c r="F66" s="138">
        <v>39</v>
      </c>
      <c r="G66" s="139">
        <f>'Anchor-RA'!L64</f>
        <v>0</v>
      </c>
      <c r="H66" s="140">
        <f>'Anchor-RA'!M64</f>
        <v>0</v>
      </c>
      <c r="I66" s="140">
        <f>'Anchor-RA'!N64</f>
        <v>0</v>
      </c>
      <c r="J66" s="140">
        <f>'Anchor-RA'!O64</f>
        <v>0</v>
      </c>
      <c r="K66" s="140">
        <f>(Summary!$C$58*H66+Summary!$C$59*I66+Summary!$C$60*J66)/Summary!$C$61</f>
        <v>0</v>
      </c>
      <c r="L66" s="140">
        <f>'Anchor-RA'!P64</f>
        <v>0</v>
      </c>
      <c r="M66" s="140">
        <f>'Anchor-RA'!Q64</f>
        <v>0</v>
      </c>
      <c r="N66" s="140">
        <f>'Anchor-RA'!R64</f>
        <v>0</v>
      </c>
      <c r="O66" s="140">
        <f>'Anchor-RA'!S64</f>
        <v>0</v>
      </c>
      <c r="P66" s="140">
        <f>'Anchor-RA'!T64</f>
        <v>0</v>
      </c>
      <c r="Q66" s="140">
        <f>'Anchor-RA'!U64</f>
        <v>0</v>
      </c>
      <c r="R66" s="140">
        <f>'Anchor-RA'!V64</f>
        <v>0</v>
      </c>
      <c r="S66" s="140">
        <f>'Anchor-RA'!W64</f>
        <v>0</v>
      </c>
      <c r="T66" s="140">
        <f>'Anchor-RA'!X64</f>
        <v>0</v>
      </c>
      <c r="U66" s="140">
        <f>10*LOG10(1/((Summary!$C$75/10^(R66/10)+Summary!$C$76/10^(S66/10)+Summary!$C$77/10^(T66/10))/Summary!$C$78))</f>
        <v>0</v>
      </c>
      <c r="V66" s="140">
        <f>'Anchor-RA'!Y64</f>
        <v>0</v>
      </c>
      <c r="W66" s="140">
        <f>'Anchor-RA'!Z64</f>
        <v>0</v>
      </c>
      <c r="X66" s="141">
        <f t="shared" si="0"/>
        <v>0</v>
      </c>
      <c r="Y66" s="133"/>
      <c r="Z66" s="384">
        <f>'Test-RA'!L64</f>
        <v>0</v>
      </c>
      <c r="AA66" s="381">
        <f>'Test-RA'!M64</f>
        <v>0</v>
      </c>
      <c r="AB66" s="381">
        <f>'Test-RA'!N64</f>
        <v>0</v>
      </c>
      <c r="AC66" s="381">
        <f>'Test-RA'!O64</f>
        <v>0</v>
      </c>
      <c r="AD66" s="381">
        <f>(Summary!$C$58*AA66+Summary!$C$59*AB66+Summary!$C$60*AC66)/Summary!$C$61</f>
        <v>0</v>
      </c>
      <c r="AE66" s="381">
        <f>'Test-RA'!P64</f>
        <v>0</v>
      </c>
      <c r="AF66" s="381">
        <f>'Test-RA'!Q64</f>
        <v>0</v>
      </c>
      <c r="AG66" s="381">
        <f>'Test-RA'!R64</f>
        <v>0</v>
      </c>
      <c r="AH66" s="381">
        <f>'Test-RA'!S64</f>
        <v>0</v>
      </c>
      <c r="AI66" s="381">
        <f>'Test-RA'!T64</f>
        <v>0</v>
      </c>
      <c r="AJ66" s="381">
        <f>'Test-RA'!U64</f>
        <v>0</v>
      </c>
      <c r="AK66" s="381">
        <f>'Test-RA'!V64</f>
        <v>0</v>
      </c>
      <c r="AL66" s="381">
        <f>'Test-RA'!W64</f>
        <v>0</v>
      </c>
      <c r="AM66" s="381">
        <f>'Test-RA'!X64</f>
        <v>0</v>
      </c>
      <c r="AN66" s="381">
        <f>10*LOG10(1/((Summary!$C$75/10^(AK66/10)+Summary!$C$76/10^(AL66/10)+Summary!$C$77/10^(AM66/10))/Summary!$C$78))</f>
        <v>0</v>
      </c>
      <c r="AO66" s="381">
        <f>'Test-RA'!Y64</f>
        <v>0</v>
      </c>
      <c r="AP66" s="140">
        <f>'Test-RA'!Z64</f>
        <v>0</v>
      </c>
      <c r="AQ66" s="141">
        <f t="shared" si="4"/>
        <v>0</v>
      </c>
      <c r="AR66" s="142" t="e">
        <f t="shared" si="2"/>
        <v>#DIV/0!</v>
      </c>
      <c r="AS66" s="143" t="e">
        <f t="shared" si="3"/>
        <v>#DIV/0!</v>
      </c>
      <c r="AT66" s="136"/>
      <c r="AU66" s="136"/>
      <c r="AV66" s="571" t="s">
        <v>122</v>
      </c>
      <c r="AW66" s="468" t="e" cm="1">
        <f t="array" ref="AW66">bdRateExtend($G65:$G68,H65:H68,$Z65:$Z68,AA65:AA68)</f>
        <v>#VALUE!</v>
      </c>
      <c r="AX66" s="480"/>
      <c r="AY66" s="480"/>
      <c r="AZ66" s="480"/>
      <c r="BA66" s="480"/>
      <c r="BB66" s="480"/>
      <c r="BC66" s="480" t="e" cm="1">
        <f t="array" ref="BC66">bdRateExtend($G65:$G68,L65:L68,$Z65:$Z68,AE65:AE68)</f>
        <v>#VALUE!</v>
      </c>
      <c r="BD66" s="480"/>
      <c r="BE66" s="480" t="e" cm="1">
        <f t="array" ref="BE66">bdRateExtend($G65:$G68,M65:M68,$Z65:$Z68,AF65:AF68)</f>
        <v>#VALUE!</v>
      </c>
      <c r="BF66" s="480"/>
      <c r="BG66" s="469" t="e" cm="1">
        <f t="array" ref="BG66">bdRateExtend($G65:$G68,N65:N68,$Z65:$Z68,AG65:AG68,"None", FALSE,1)</f>
        <v>#VALUE!</v>
      </c>
      <c r="BH66" s="476"/>
      <c r="BI66" s="469" t="e" cm="1">
        <f t="array" ref="BI66">bdRateExtend($G65:$G68,O65:O68,$Z65:$Z68,AH65:AH68,"None", FALSE,1)</f>
        <v>#VALUE!</v>
      </c>
      <c r="BJ66" s="476"/>
      <c r="BK66" s="480" t="e" cm="1">
        <f t="array" ref="BK66">bdRateExtend($G65:$G68,P65:P68,$Z65:$Z68,AI65:AI68)</f>
        <v>#VALUE!</v>
      </c>
      <c r="BL66" s="480"/>
      <c r="BM66" s="480" t="e" cm="1">
        <f t="array" ref="BM66">bdRateExtend($G65:$G68,Q65:Q68,$Z65:$Z68,AJ65:AJ68)</f>
        <v>#VALUE!</v>
      </c>
      <c r="BN66" s="480"/>
      <c r="BO66" s="480" t="e" cm="1">
        <f t="array" ref="BO66">bdRateExtend($G65:$G68,R65:R68,$Z65:$Z68,AK65:AK68)</f>
        <v>#VALUE!</v>
      </c>
      <c r="BP66" s="480"/>
      <c r="BQ66" s="480"/>
      <c r="BR66" s="476"/>
      <c r="BS66" s="476"/>
      <c r="BT66" s="480"/>
      <c r="BU66" s="463" cm="1">
        <f t="array" ref="BU66">testVMAFRange($G65:$G68,N65:N68,$Z65:$Z68,AG65:AG68)</f>
        <v>0</v>
      </c>
      <c r="BV66" s="465"/>
      <c r="BW66" s="463" cm="1">
        <f t="array" ref="BW66">testVMAFRange($G65:$G68,O65:O68,$Z65:$Z68,AH65:AH68)</f>
        <v>0</v>
      </c>
      <c r="BX66" s="465"/>
    </row>
    <row r="67" spans="1:76" ht="17" customHeight="1" x14ac:dyDescent="0.35">
      <c r="A67" s="516"/>
      <c r="B67" s="483"/>
      <c r="C67" s="486"/>
      <c r="D67" s="490"/>
      <c r="E67" s="493"/>
      <c r="F67" s="138">
        <v>47</v>
      </c>
      <c r="G67" s="139">
        <f>'Anchor-RA'!L65</f>
        <v>0</v>
      </c>
      <c r="H67" s="140">
        <f>'Anchor-RA'!M65</f>
        <v>0</v>
      </c>
      <c r="I67" s="140">
        <f>'Anchor-RA'!N65</f>
        <v>0</v>
      </c>
      <c r="J67" s="140">
        <f>'Anchor-RA'!O65</f>
        <v>0</v>
      </c>
      <c r="K67" s="140">
        <f>(Summary!$C$58*H67+Summary!$C$59*I67+Summary!$C$60*J67)/Summary!$C$61</f>
        <v>0</v>
      </c>
      <c r="L67" s="140">
        <f>'Anchor-RA'!P65</f>
        <v>0</v>
      </c>
      <c r="M67" s="140">
        <f>'Anchor-RA'!Q65</f>
        <v>0</v>
      </c>
      <c r="N67" s="140">
        <f>'Anchor-RA'!R65</f>
        <v>0</v>
      </c>
      <c r="O67" s="140">
        <f>'Anchor-RA'!S65</f>
        <v>0</v>
      </c>
      <c r="P67" s="140">
        <f>'Anchor-RA'!T65</f>
        <v>0</v>
      </c>
      <c r="Q67" s="140">
        <f>'Anchor-RA'!U65</f>
        <v>0</v>
      </c>
      <c r="R67" s="140">
        <f>'Anchor-RA'!V65</f>
        <v>0</v>
      </c>
      <c r="S67" s="140">
        <f>'Anchor-RA'!W65</f>
        <v>0</v>
      </c>
      <c r="T67" s="140">
        <f>'Anchor-RA'!X65</f>
        <v>0</v>
      </c>
      <c r="U67" s="140">
        <f>10*LOG10(1/((Summary!$C$75/10^(R67/10)+Summary!$C$76/10^(S67/10)+Summary!$C$77/10^(T67/10))/Summary!$C$78))</f>
        <v>0</v>
      </c>
      <c r="V67" s="140">
        <f>'Anchor-RA'!Y65</f>
        <v>0</v>
      </c>
      <c r="W67" s="140">
        <f>'Anchor-RA'!Z65</f>
        <v>0</v>
      </c>
      <c r="X67" s="141">
        <f t="shared" si="0"/>
        <v>0</v>
      </c>
      <c r="Y67" s="133"/>
      <c r="Z67" s="384">
        <f>'Test-RA'!L65</f>
        <v>0</v>
      </c>
      <c r="AA67" s="381">
        <f>'Test-RA'!M65</f>
        <v>0</v>
      </c>
      <c r="AB67" s="381">
        <f>'Test-RA'!N65</f>
        <v>0</v>
      </c>
      <c r="AC67" s="381">
        <f>'Test-RA'!O65</f>
        <v>0</v>
      </c>
      <c r="AD67" s="381">
        <f>(Summary!$C$58*AA67+Summary!$C$59*AB67+Summary!$C$60*AC67)/Summary!$C$61</f>
        <v>0</v>
      </c>
      <c r="AE67" s="381">
        <f>'Test-RA'!P65</f>
        <v>0</v>
      </c>
      <c r="AF67" s="381">
        <f>'Test-RA'!Q65</f>
        <v>0</v>
      </c>
      <c r="AG67" s="381">
        <f>'Test-RA'!R65</f>
        <v>0</v>
      </c>
      <c r="AH67" s="381">
        <f>'Test-RA'!S65</f>
        <v>0</v>
      </c>
      <c r="AI67" s="381">
        <f>'Test-RA'!T65</f>
        <v>0</v>
      </c>
      <c r="AJ67" s="381">
        <f>'Test-RA'!U65</f>
        <v>0</v>
      </c>
      <c r="AK67" s="381">
        <f>'Test-RA'!V65</f>
        <v>0</v>
      </c>
      <c r="AL67" s="381">
        <f>'Test-RA'!W65</f>
        <v>0</v>
      </c>
      <c r="AM67" s="381">
        <f>'Test-RA'!X65</f>
        <v>0</v>
      </c>
      <c r="AN67" s="381">
        <f>10*LOG10(1/((Summary!$C$75/10^(AK67/10)+Summary!$C$76/10^(AL67/10)+Summary!$C$77/10^(AM67/10))/Summary!$C$78))</f>
        <v>0</v>
      </c>
      <c r="AO67" s="381">
        <f>'Test-RA'!Y65</f>
        <v>0</v>
      </c>
      <c r="AP67" s="140">
        <f>'Test-RA'!Z65</f>
        <v>0</v>
      </c>
      <c r="AQ67" s="141">
        <f t="shared" si="4"/>
        <v>0</v>
      </c>
      <c r="AR67" s="142" t="e">
        <f t="shared" si="2"/>
        <v>#DIV/0!</v>
      </c>
      <c r="AS67" s="143" t="e">
        <f t="shared" si="3"/>
        <v>#DIV/0!</v>
      </c>
      <c r="AT67" s="136"/>
      <c r="AU67" s="136"/>
      <c r="AV67" s="571"/>
      <c r="AW67" s="468"/>
      <c r="AX67" s="480"/>
      <c r="AY67" s="480"/>
      <c r="AZ67" s="480"/>
      <c r="BA67" s="480"/>
      <c r="BB67" s="480"/>
      <c r="BC67" s="480"/>
      <c r="BD67" s="480"/>
      <c r="BE67" s="480"/>
      <c r="BF67" s="480"/>
      <c r="BG67" s="469"/>
      <c r="BH67" s="476"/>
      <c r="BI67" s="469"/>
      <c r="BJ67" s="476"/>
      <c r="BK67" s="480"/>
      <c r="BL67" s="480"/>
      <c r="BM67" s="480"/>
      <c r="BN67" s="480"/>
      <c r="BO67" s="480"/>
      <c r="BP67" s="480"/>
      <c r="BQ67" s="480"/>
      <c r="BR67" s="476"/>
      <c r="BS67" s="476"/>
      <c r="BT67" s="480"/>
      <c r="BU67" s="463"/>
      <c r="BV67" s="465"/>
      <c r="BW67" s="463"/>
      <c r="BX67" s="465"/>
    </row>
    <row r="68" spans="1:76" ht="17" customHeight="1" x14ac:dyDescent="0.35">
      <c r="A68" s="516"/>
      <c r="B68" s="483"/>
      <c r="C68" s="486"/>
      <c r="D68" s="490"/>
      <c r="E68" s="493"/>
      <c r="F68" s="138">
        <v>55</v>
      </c>
      <c r="G68" s="139">
        <f>'Anchor-RA'!L66</f>
        <v>0</v>
      </c>
      <c r="H68" s="140">
        <f>'Anchor-RA'!M66</f>
        <v>0</v>
      </c>
      <c r="I68" s="140">
        <f>'Anchor-RA'!N66</f>
        <v>0</v>
      </c>
      <c r="J68" s="140">
        <f>'Anchor-RA'!O66</f>
        <v>0</v>
      </c>
      <c r="K68" s="140">
        <f>(Summary!$C$58*H68+Summary!$C$59*I68+Summary!$C$60*J68)/Summary!$C$61</f>
        <v>0</v>
      </c>
      <c r="L68" s="140">
        <f>'Anchor-RA'!P66</f>
        <v>0</v>
      </c>
      <c r="M68" s="140">
        <f>'Anchor-RA'!Q66</f>
        <v>0</v>
      </c>
      <c r="N68" s="140">
        <f>'Anchor-RA'!R66</f>
        <v>0</v>
      </c>
      <c r="O68" s="140">
        <f>'Anchor-RA'!S66</f>
        <v>0</v>
      </c>
      <c r="P68" s="140">
        <f>'Anchor-RA'!T66</f>
        <v>0</v>
      </c>
      <c r="Q68" s="140">
        <f>'Anchor-RA'!U66</f>
        <v>0</v>
      </c>
      <c r="R68" s="140">
        <f>'Anchor-RA'!V66</f>
        <v>0</v>
      </c>
      <c r="S68" s="140">
        <f>'Anchor-RA'!W66</f>
        <v>0</v>
      </c>
      <c r="T68" s="140">
        <f>'Anchor-RA'!X66</f>
        <v>0</v>
      </c>
      <c r="U68" s="140">
        <f>10*LOG10(1/((Summary!$C$75/10^(R68/10)+Summary!$C$76/10^(S68/10)+Summary!$C$77/10^(T68/10))/Summary!$C$78))</f>
        <v>0</v>
      </c>
      <c r="V68" s="140">
        <f>'Anchor-RA'!Y66</f>
        <v>0</v>
      </c>
      <c r="W68" s="140">
        <f>'Anchor-RA'!Z66</f>
        <v>0</v>
      </c>
      <c r="X68" s="141">
        <f t="shared" ref="X68:X131" si="5">V68/3600</f>
        <v>0</v>
      </c>
      <c r="Y68" s="133"/>
      <c r="Z68" s="384">
        <f>'Test-RA'!L66</f>
        <v>0</v>
      </c>
      <c r="AA68" s="381">
        <f>'Test-RA'!M66</f>
        <v>0</v>
      </c>
      <c r="AB68" s="381">
        <f>'Test-RA'!N66</f>
        <v>0</v>
      </c>
      <c r="AC68" s="381">
        <f>'Test-RA'!O66</f>
        <v>0</v>
      </c>
      <c r="AD68" s="381">
        <f>(Summary!$C$58*AA68+Summary!$C$59*AB68+Summary!$C$60*AC68)/Summary!$C$61</f>
        <v>0</v>
      </c>
      <c r="AE68" s="381">
        <f>'Test-RA'!P66</f>
        <v>0</v>
      </c>
      <c r="AF68" s="381">
        <f>'Test-RA'!Q66</f>
        <v>0</v>
      </c>
      <c r="AG68" s="381">
        <f>'Test-RA'!R66</f>
        <v>0</v>
      </c>
      <c r="AH68" s="381">
        <f>'Test-RA'!S66</f>
        <v>0</v>
      </c>
      <c r="AI68" s="381">
        <f>'Test-RA'!T66</f>
        <v>0</v>
      </c>
      <c r="AJ68" s="381">
        <f>'Test-RA'!U66</f>
        <v>0</v>
      </c>
      <c r="AK68" s="381">
        <f>'Test-RA'!V66</f>
        <v>0</v>
      </c>
      <c r="AL68" s="381">
        <f>'Test-RA'!W66</f>
        <v>0</v>
      </c>
      <c r="AM68" s="381">
        <f>'Test-RA'!X66</f>
        <v>0</v>
      </c>
      <c r="AN68" s="381">
        <f>10*LOG10(1/((Summary!$C$75/10^(AK68/10)+Summary!$C$76/10^(AL68/10)+Summary!$C$77/10^(AM68/10))/Summary!$C$78))</f>
        <v>0</v>
      </c>
      <c r="AO68" s="381">
        <f>'Test-RA'!Y66</f>
        <v>0</v>
      </c>
      <c r="AP68" s="140">
        <f>'Test-RA'!Z66</f>
        <v>0</v>
      </c>
      <c r="AQ68" s="141">
        <f t="shared" si="4"/>
        <v>0</v>
      </c>
      <c r="AR68" s="142" t="e">
        <f t="shared" ref="AR68:AR131" si="6">AO68/V68</f>
        <v>#DIV/0!</v>
      </c>
      <c r="AS68" s="143" t="e">
        <f t="shared" ref="AS68:AS131" si="7">AP68/W68</f>
        <v>#DIV/0!</v>
      </c>
      <c r="AT68" s="136"/>
      <c r="AU68" s="136"/>
      <c r="AV68" s="571" t="s">
        <v>123</v>
      </c>
      <c r="AW68" s="468" t="e" cm="1">
        <f t="array" ref="AW68">bdRateExtend($G66:$G69,H66:H69,$Z66:$Z69,AA66:AA69)</f>
        <v>#VALUE!</v>
      </c>
      <c r="AX68" s="480"/>
      <c r="AY68" s="480"/>
      <c r="AZ68" s="480"/>
      <c r="BA68" s="480"/>
      <c r="BB68" s="480"/>
      <c r="BC68" s="480" t="e" cm="1">
        <f t="array" ref="BC68">bdRateExtend($G66:$G69,L66:L69,$Z66:$Z69,AE66:AE69)</f>
        <v>#VALUE!</v>
      </c>
      <c r="BD68" s="480"/>
      <c r="BE68" s="480" t="e" cm="1">
        <f t="array" ref="BE68">bdRateExtend($G66:$G69,M66:M69,$Z66:$Z69,AF66:AF69)</f>
        <v>#VALUE!</v>
      </c>
      <c r="BF68" s="480"/>
      <c r="BG68" s="469" t="e" cm="1">
        <f t="array" ref="BG68">bdRateExtend($G66:$G69,N66:N69,$Z66:$Z69,AG66:AG69,"None", FALSE,1)</f>
        <v>#VALUE!</v>
      </c>
      <c r="BH68" s="476"/>
      <c r="BI68" s="469" t="e" cm="1">
        <f t="array" ref="BI68">bdRateExtend($G66:$G69,O66:O69,$Z66:$Z69,AH66:AH69,"None", FALSE,1)</f>
        <v>#VALUE!</v>
      </c>
      <c r="BJ68" s="476"/>
      <c r="BK68" s="480" t="e" cm="1">
        <f t="array" ref="BK68">bdRateExtend($G66:$G69,P66:P69,$Z66:$Z69,AI66:AI69)</f>
        <v>#VALUE!</v>
      </c>
      <c r="BL68" s="480"/>
      <c r="BM68" s="480" t="e" cm="1">
        <f t="array" ref="BM68">bdRateExtend($G66:$G69,Q66:Q69,$Z66:$Z69,AJ66:AJ69)</f>
        <v>#VALUE!</v>
      </c>
      <c r="BN68" s="480"/>
      <c r="BO68" s="480" t="e" cm="1">
        <f t="array" ref="BO68">bdRateExtend($G66:$G69,R66:R69,$Z66:$Z69,AK66:AK69)</f>
        <v>#VALUE!</v>
      </c>
      <c r="BP68" s="480"/>
      <c r="BQ68" s="480"/>
      <c r="BR68" s="476"/>
      <c r="BS68" s="476"/>
      <c r="BT68" s="480"/>
      <c r="BU68" s="463" cm="1">
        <f t="array" ref="BU68">testVMAFRange($G66:$G69,N66:N69,$Z66:$Z69,AG66:AG69)</f>
        <v>0</v>
      </c>
      <c r="BV68" s="465"/>
      <c r="BW68" s="463" cm="1">
        <f t="array" ref="BW68">testVMAFRange($G66:$G69,O66:O69,$Z66:$Z69,AH66:AH69)</f>
        <v>0</v>
      </c>
      <c r="BX68" s="465"/>
    </row>
    <row r="69" spans="1:76" ht="17" customHeight="1" thickBot="1" x14ac:dyDescent="0.4">
      <c r="A69" s="516"/>
      <c r="B69" s="518"/>
      <c r="C69" s="487"/>
      <c r="D69" s="522"/>
      <c r="E69" s="523"/>
      <c r="F69" s="144">
        <v>63</v>
      </c>
      <c r="G69" s="145">
        <f>'Anchor-RA'!L67</f>
        <v>0</v>
      </c>
      <c r="H69" s="146">
        <f>'Anchor-RA'!M67</f>
        <v>0</v>
      </c>
      <c r="I69" s="146">
        <f>'Anchor-RA'!N67</f>
        <v>0</v>
      </c>
      <c r="J69" s="146">
        <f>'Anchor-RA'!O67</f>
        <v>0</v>
      </c>
      <c r="K69" s="140">
        <f>(Summary!$C$58*H69+Summary!$C$59*I69+Summary!$C$60*J69)/Summary!$C$61</f>
        <v>0</v>
      </c>
      <c r="L69" s="146">
        <f>'Anchor-RA'!P67</f>
        <v>0</v>
      </c>
      <c r="M69" s="146">
        <f>'Anchor-RA'!Q67</f>
        <v>0</v>
      </c>
      <c r="N69" s="146">
        <f>'Anchor-RA'!R67</f>
        <v>0</v>
      </c>
      <c r="O69" s="146">
        <f>'Anchor-RA'!S67</f>
        <v>0</v>
      </c>
      <c r="P69" s="146">
        <f>'Anchor-RA'!T67</f>
        <v>0</v>
      </c>
      <c r="Q69" s="146">
        <f>'Anchor-RA'!U67</f>
        <v>0</v>
      </c>
      <c r="R69" s="146">
        <f>'Anchor-RA'!V67</f>
        <v>0</v>
      </c>
      <c r="S69" s="146">
        <f>'Anchor-RA'!W67</f>
        <v>0</v>
      </c>
      <c r="T69" s="146">
        <f>'Anchor-RA'!X67</f>
        <v>0</v>
      </c>
      <c r="U69" s="146">
        <f>10*LOG10(1/((Summary!$C$75/10^(R69/10)+Summary!$C$76/10^(S69/10)+Summary!$C$77/10^(T69/10))/Summary!$C$78))</f>
        <v>0</v>
      </c>
      <c r="V69" s="146">
        <f>'Anchor-RA'!Y67</f>
        <v>0</v>
      </c>
      <c r="W69" s="146">
        <f>'Anchor-RA'!Z67</f>
        <v>0</v>
      </c>
      <c r="X69" s="147">
        <f t="shared" si="5"/>
        <v>0</v>
      </c>
      <c r="Y69" s="133"/>
      <c r="Z69" s="385">
        <f>'Test-RA'!L67</f>
        <v>0</v>
      </c>
      <c r="AA69" s="382">
        <f>'Test-RA'!M67</f>
        <v>0</v>
      </c>
      <c r="AB69" s="382">
        <f>'Test-RA'!N67</f>
        <v>0</v>
      </c>
      <c r="AC69" s="382">
        <f>'Test-RA'!O67</f>
        <v>0</v>
      </c>
      <c r="AD69" s="382">
        <f>(Summary!$C$58*AA69+Summary!$C$59*AB69+Summary!$C$60*AC69)/Summary!$C$61</f>
        <v>0</v>
      </c>
      <c r="AE69" s="382">
        <f>'Test-RA'!P67</f>
        <v>0</v>
      </c>
      <c r="AF69" s="382">
        <f>'Test-RA'!Q67</f>
        <v>0</v>
      </c>
      <c r="AG69" s="382">
        <f>'Test-RA'!R67</f>
        <v>0</v>
      </c>
      <c r="AH69" s="382">
        <f>'Test-RA'!S67</f>
        <v>0</v>
      </c>
      <c r="AI69" s="382">
        <f>'Test-RA'!T67</f>
        <v>0</v>
      </c>
      <c r="AJ69" s="382">
        <f>'Test-RA'!U67</f>
        <v>0</v>
      </c>
      <c r="AK69" s="382">
        <f>'Test-RA'!V67</f>
        <v>0</v>
      </c>
      <c r="AL69" s="382">
        <f>'Test-RA'!W67</f>
        <v>0</v>
      </c>
      <c r="AM69" s="382">
        <f>'Test-RA'!X67</f>
        <v>0</v>
      </c>
      <c r="AN69" s="382">
        <f>10*LOG10(1/((Summary!$C$75/10^(AK69/10)+Summary!$C$76/10^(AL69/10)+Summary!$C$77/10^(AM69/10))/Summary!$C$78))</f>
        <v>0</v>
      </c>
      <c r="AO69" s="382">
        <f>'Test-RA'!Y67</f>
        <v>0</v>
      </c>
      <c r="AP69" s="146">
        <f>'Test-RA'!Z67</f>
        <v>0</v>
      </c>
      <c r="AQ69" s="147">
        <f t="shared" si="4"/>
        <v>0</v>
      </c>
      <c r="AR69" s="148" t="e">
        <f t="shared" si="6"/>
        <v>#DIV/0!</v>
      </c>
      <c r="AS69" s="149" t="e">
        <f t="shared" si="7"/>
        <v>#DIV/0!</v>
      </c>
      <c r="AT69" s="136"/>
      <c r="AU69" s="136"/>
      <c r="AV69" s="572"/>
      <c r="AW69" s="468"/>
      <c r="AX69" s="480"/>
      <c r="AY69" s="480"/>
      <c r="AZ69" s="480"/>
      <c r="BA69" s="480"/>
      <c r="BB69" s="481"/>
      <c r="BC69" s="480"/>
      <c r="BD69" s="480"/>
      <c r="BE69" s="480"/>
      <c r="BF69" s="480"/>
      <c r="BG69" s="472"/>
      <c r="BH69" s="477"/>
      <c r="BI69" s="472"/>
      <c r="BJ69" s="477"/>
      <c r="BK69" s="480"/>
      <c r="BL69" s="480"/>
      <c r="BM69" s="480"/>
      <c r="BN69" s="480"/>
      <c r="BO69" s="480"/>
      <c r="BP69" s="480"/>
      <c r="BQ69" s="480"/>
      <c r="BR69" s="476"/>
      <c r="BS69" s="476"/>
      <c r="BT69" s="481"/>
      <c r="BU69" s="473"/>
      <c r="BV69" s="466"/>
      <c r="BW69" s="473"/>
      <c r="BX69" s="466"/>
    </row>
    <row r="70" spans="1:76" ht="17" customHeight="1" x14ac:dyDescent="0.35">
      <c r="A70" s="516"/>
      <c r="B70" s="482" t="s">
        <v>2</v>
      </c>
      <c r="C70" s="485" t="s">
        <v>37</v>
      </c>
      <c r="D70" s="489">
        <v>29.97</v>
      </c>
      <c r="E70" s="492">
        <v>10</v>
      </c>
      <c r="F70" s="129">
        <v>23</v>
      </c>
      <c r="G70" s="130">
        <f>'Anchor-RA'!L68</f>
        <v>0</v>
      </c>
      <c r="H70" s="131">
        <f>'Anchor-RA'!M68</f>
        <v>0</v>
      </c>
      <c r="I70" s="131">
        <f>'Anchor-RA'!N68</f>
        <v>0</v>
      </c>
      <c r="J70" s="131">
        <f>'Anchor-RA'!O68</f>
        <v>0</v>
      </c>
      <c r="K70" s="395">
        <f>(Summary!$C$58*H70+Summary!$C$59*I70+Summary!$C$60*J70)/Summary!$C$61</f>
        <v>0</v>
      </c>
      <c r="L70" s="131">
        <f>'Anchor-RA'!P68</f>
        <v>0</v>
      </c>
      <c r="M70" s="131">
        <f>'Anchor-RA'!Q68</f>
        <v>0</v>
      </c>
      <c r="N70" s="131">
        <f>'Anchor-RA'!R68</f>
        <v>0</v>
      </c>
      <c r="O70" s="131">
        <f>'Anchor-RA'!S68</f>
        <v>0</v>
      </c>
      <c r="P70" s="131">
        <f>'Anchor-RA'!T68</f>
        <v>0</v>
      </c>
      <c r="Q70" s="131">
        <f>'Anchor-RA'!U68</f>
        <v>0</v>
      </c>
      <c r="R70" s="131">
        <f>'Anchor-RA'!V68</f>
        <v>0</v>
      </c>
      <c r="S70" s="131">
        <f>'Anchor-RA'!W68</f>
        <v>0</v>
      </c>
      <c r="T70" s="131">
        <f>'Anchor-RA'!X68</f>
        <v>0</v>
      </c>
      <c r="U70" s="131">
        <f>10*LOG10(1/((Summary!$C$75/10^(R70/10)+Summary!$C$76/10^(S70/10)+Summary!$C$77/10^(T70/10))/Summary!$C$78))</f>
        <v>0</v>
      </c>
      <c r="V70" s="131">
        <f>'Anchor-RA'!Y68</f>
        <v>0</v>
      </c>
      <c r="W70" s="131">
        <f>'Anchor-RA'!Z68</f>
        <v>0</v>
      </c>
      <c r="X70" s="132">
        <f t="shared" si="5"/>
        <v>0</v>
      </c>
      <c r="Y70" s="133"/>
      <c r="Z70" s="383">
        <f>'Test-RA'!L68</f>
        <v>0</v>
      </c>
      <c r="AA70" s="380">
        <f>'Test-RA'!M68</f>
        <v>0</v>
      </c>
      <c r="AB70" s="380">
        <f>'Test-RA'!N68</f>
        <v>0</v>
      </c>
      <c r="AC70" s="380">
        <f>'Test-RA'!O68</f>
        <v>0</v>
      </c>
      <c r="AD70" s="380">
        <f>(Summary!$C$58*AA70+Summary!$C$59*AB70+Summary!$C$60*AC70)/Summary!$C$61</f>
        <v>0</v>
      </c>
      <c r="AE70" s="380">
        <f>'Test-RA'!P68</f>
        <v>0</v>
      </c>
      <c r="AF70" s="380">
        <f>'Test-RA'!Q68</f>
        <v>0</v>
      </c>
      <c r="AG70" s="380">
        <f>'Test-RA'!R68</f>
        <v>0</v>
      </c>
      <c r="AH70" s="380">
        <f>'Test-RA'!S68</f>
        <v>0</v>
      </c>
      <c r="AI70" s="380">
        <f>'Test-RA'!T68</f>
        <v>0</v>
      </c>
      <c r="AJ70" s="380">
        <f>'Test-RA'!U68</f>
        <v>0</v>
      </c>
      <c r="AK70" s="380">
        <f>'Test-RA'!V68</f>
        <v>0</v>
      </c>
      <c r="AL70" s="380">
        <f>'Test-RA'!W68</f>
        <v>0</v>
      </c>
      <c r="AM70" s="380">
        <f>'Test-RA'!X68</f>
        <v>0</v>
      </c>
      <c r="AN70" s="380">
        <f>10*LOG10(1/((Summary!$C$75/10^(AK70/10)+Summary!$C$76/10^(AL70/10)+Summary!$C$77/10^(AM70/10))/Summary!$C$78))</f>
        <v>0</v>
      </c>
      <c r="AO70" s="380">
        <f>'Test-RA'!Y68</f>
        <v>0</v>
      </c>
      <c r="AP70" s="131">
        <f>'Test-RA'!Z68</f>
        <v>0</v>
      </c>
      <c r="AQ70" s="132">
        <f t="shared" si="4"/>
        <v>0</v>
      </c>
      <c r="AR70" s="134" t="e">
        <f t="shared" si="6"/>
        <v>#DIV/0!</v>
      </c>
      <c r="AS70" s="135" t="e">
        <f t="shared" si="7"/>
        <v>#DIV/0!</v>
      </c>
      <c r="AT70" s="136"/>
      <c r="AU70" s="136"/>
      <c r="AV70" s="573" t="s">
        <v>121</v>
      </c>
      <c r="AW70" s="468" t="e" cm="1">
        <f t="array" ref="AW70">bdRateExtend($G70:$G73,H70:H73,$Z70:$Z73,AA70:AA73)</f>
        <v>#VALUE!</v>
      </c>
      <c r="AX70" s="480" t="e" cm="1">
        <f t="array" ref="AX70">bdRateExtend($G70:$G75,H70:H75,$Z70:$Z75,AA70:AA75)</f>
        <v>#VALUE!</v>
      </c>
      <c r="AY70" s="480" t="e" cm="1">
        <f t="array" ref="AY70">bdRateExtend($G70:$G75,I70:I75,$Z70:$Z75,AB70:AB75)</f>
        <v>#VALUE!</v>
      </c>
      <c r="AZ70" s="480" t="e" cm="1">
        <f t="array" ref="AZ70">bdRateExtend($G70:$G75,J70:J75,$Z70:$Z75,AC70:AC75)</f>
        <v>#VALUE!</v>
      </c>
      <c r="BA70" s="480" t="e" cm="1">
        <f t="array" ref="BA70">bdRateExtend($G70:$G75,K70:K75,$Z70:$Z75,AD70:AD75)</f>
        <v>#VALUE!</v>
      </c>
      <c r="BB70" s="479" t="e">
        <f>(Summary!$C$89*AX70+Summary!$C$90*AY70+Summary!$C$91*AZ70)/Summary!$C$92</f>
        <v>#VALUE!</v>
      </c>
      <c r="BC70" s="480" t="e" cm="1">
        <f t="array" ref="BC70">bdRateExtend($G70:$G73,L70:L73,$Z70:$Z73,AE70:AE73)</f>
        <v>#VALUE!</v>
      </c>
      <c r="BD70" s="480" t="e" cm="1">
        <f t="array" ref="BD70">bdRateExtend($G70:$G75,L70:L75,$Z70:$Z75,AE70:AE75)</f>
        <v>#VALUE!</v>
      </c>
      <c r="BE70" s="480" t="e" cm="1">
        <f t="array" ref="BE70">bdRateExtend($G70:$G73,M70:M73,$Z70:$Z73,AF70:AF73)</f>
        <v>#VALUE!</v>
      </c>
      <c r="BF70" s="480" t="e" cm="1">
        <f t="array" ref="BF70">bdRateExtend($G70:$G75,M70:M75,$Z70:$Z75,AF70:AF75)</f>
        <v>#VALUE!</v>
      </c>
      <c r="BG70" s="474" t="e" cm="1">
        <f t="array" ref="BG70">bdRateExtend($G70:$G73,N70:N73,$Z70:$Z73,AG70:AG73,"None", FALSE,1)</f>
        <v>#VALUE!</v>
      </c>
      <c r="BH70" s="475" t="e" cm="1">
        <f t="array" ref="BH70">bdRateExtend($G70:$G75,N70:N75,$Z70:$Z75,AG70:AG75,"None", FALSE,1)</f>
        <v>#VALUE!</v>
      </c>
      <c r="BI70" s="474" t="e" cm="1">
        <f t="array" ref="BI70">bdRateExtend($G70:$G73,O70:O73,$Z70:$Z73,AH70:AH73,"None", FALSE,1)</f>
        <v>#VALUE!</v>
      </c>
      <c r="BJ70" s="475" t="e" cm="1">
        <f t="array" ref="BJ70">bdRateExtend($G70:$G75,O70:O75,$Z70:$Z75,AH70:AH75,"None", FALSE,1)</f>
        <v>#VALUE!</v>
      </c>
      <c r="BK70" s="480" t="e" cm="1">
        <f t="array" ref="BK70">bdRateExtend($G70:$G73,P70:P73,$Z70:$Z73,AI70:AI73)</f>
        <v>#VALUE!</v>
      </c>
      <c r="BL70" s="480" t="e" cm="1">
        <f t="array" ref="BL70">bdRateExtend($G70:$G75,P70:P75,$Z70:$Z75,AI70:AI75)</f>
        <v>#VALUE!</v>
      </c>
      <c r="BM70" s="480" t="e" cm="1">
        <f t="array" ref="BM70">bdRateExtend($G70:$G73,Q70:Q73,$Z70:$Z73,AJ70:AJ73)</f>
        <v>#VALUE!</v>
      </c>
      <c r="BN70" s="480" t="e" cm="1">
        <f t="array" ref="BN70">bdRateExtend($G70:$G75,Q70:Q75,$Z70:$Z75,AJ70:AJ75)</f>
        <v>#VALUE!</v>
      </c>
      <c r="BO70" s="480" t="e" cm="1">
        <f t="array" ref="BO70">bdRateExtend($G70:$G73,R70:R73,$Z70:$Z73,AK70:AK73)</f>
        <v>#VALUE!</v>
      </c>
      <c r="BP70" s="480" t="e" cm="1">
        <f t="array" ref="BP70">bdRateExtend($G70:$G75,R70:R75,$Z70:$Z75,AK70:AK75)</f>
        <v>#VALUE!</v>
      </c>
      <c r="BQ70" s="480" t="e" cm="1">
        <f t="array" ref="BQ70">bdRateExtend($G70:$G75,S70:S75,$Z70:$Z75,AL70:AL75)</f>
        <v>#VALUE!</v>
      </c>
      <c r="BR70" s="476" t="e" cm="1">
        <f t="array" ref="BR70">bdRateExtend($G70:$G75,T70:T75,$Z70:$Z75,AM70:AM75)</f>
        <v>#VALUE!</v>
      </c>
      <c r="BS70" s="476" t="e" cm="1">
        <f t="array" ref="BS70">bdRateExtend($G70:$G75,U70:U75,$Z70:$Z75,AN70:AN75)</f>
        <v>#VALUE!</v>
      </c>
      <c r="BT70" s="479" t="e">
        <f>(Summary!$C$103*BP70+Summary!$C$104*BQ70+Summary!$C$105*BR70)/Summary!$C$106</f>
        <v>#VALUE!</v>
      </c>
      <c r="BU70" s="462" cm="1">
        <f t="array" ref="BU70">testVMAFRange($G70:$G73,N70:N73,$Z70:$Z73,AG70:AG73)</f>
        <v>0</v>
      </c>
      <c r="BV70" s="464" cm="1">
        <f t="array" ref="BV70">testVMAFRange($G70:$G75,N70:N75,$Z70:$Z75,AG70:AG75)</f>
        <v>0</v>
      </c>
      <c r="BW70" s="462" cm="1">
        <f t="array" ref="BW70">testVMAFRange($G70:$G73,O70:O73,$Z70:$Z73,AH70:AH73)</f>
        <v>0</v>
      </c>
      <c r="BX70" s="464" cm="1">
        <f t="array" ref="BX70">testVMAFRange($G70:$G75,O70:O75,$Z70:$Z75,AH70:AH75)</f>
        <v>0</v>
      </c>
    </row>
    <row r="71" spans="1:76" ht="17" customHeight="1" x14ac:dyDescent="0.35">
      <c r="A71" s="516"/>
      <c r="B71" s="483"/>
      <c r="C71" s="486"/>
      <c r="D71" s="490"/>
      <c r="E71" s="493"/>
      <c r="F71" s="138">
        <v>31</v>
      </c>
      <c r="G71" s="139">
        <f>'Anchor-RA'!L69</f>
        <v>0</v>
      </c>
      <c r="H71" s="140">
        <f>'Anchor-RA'!M69</f>
        <v>0</v>
      </c>
      <c r="I71" s="140">
        <f>'Anchor-RA'!N69</f>
        <v>0</v>
      </c>
      <c r="J71" s="140">
        <f>'Anchor-RA'!O69</f>
        <v>0</v>
      </c>
      <c r="K71" s="140">
        <f>(Summary!$C$58*H71+Summary!$C$59*I71+Summary!$C$60*J71)/Summary!$C$61</f>
        <v>0</v>
      </c>
      <c r="L71" s="140">
        <f>'Anchor-RA'!P69</f>
        <v>0</v>
      </c>
      <c r="M71" s="140">
        <f>'Anchor-RA'!Q69</f>
        <v>0</v>
      </c>
      <c r="N71" s="140">
        <f>'Anchor-RA'!R69</f>
        <v>0</v>
      </c>
      <c r="O71" s="140">
        <f>'Anchor-RA'!S69</f>
        <v>0</v>
      </c>
      <c r="P71" s="140">
        <f>'Anchor-RA'!T69</f>
        <v>0</v>
      </c>
      <c r="Q71" s="140">
        <f>'Anchor-RA'!U69</f>
        <v>0</v>
      </c>
      <c r="R71" s="140">
        <f>'Anchor-RA'!V69</f>
        <v>0</v>
      </c>
      <c r="S71" s="140">
        <f>'Anchor-RA'!W69</f>
        <v>0</v>
      </c>
      <c r="T71" s="140">
        <f>'Anchor-RA'!X69</f>
        <v>0</v>
      </c>
      <c r="U71" s="140">
        <f>10*LOG10(1/((Summary!$C$75/10^(R71/10)+Summary!$C$76/10^(S71/10)+Summary!$C$77/10^(T71/10))/Summary!$C$78))</f>
        <v>0</v>
      </c>
      <c r="V71" s="140">
        <f>'Anchor-RA'!Y69</f>
        <v>0</v>
      </c>
      <c r="W71" s="140">
        <f>'Anchor-RA'!Z69</f>
        <v>0</v>
      </c>
      <c r="X71" s="141">
        <f t="shared" si="5"/>
        <v>0</v>
      </c>
      <c r="Y71" s="133"/>
      <c r="Z71" s="384">
        <f>'Test-RA'!L69</f>
        <v>0</v>
      </c>
      <c r="AA71" s="381">
        <f>'Test-RA'!M69</f>
        <v>0</v>
      </c>
      <c r="AB71" s="381">
        <f>'Test-RA'!N69</f>
        <v>0</v>
      </c>
      <c r="AC71" s="381">
        <f>'Test-RA'!O69</f>
        <v>0</v>
      </c>
      <c r="AD71" s="381">
        <f>(Summary!$C$58*AA71+Summary!$C$59*AB71+Summary!$C$60*AC71)/Summary!$C$61</f>
        <v>0</v>
      </c>
      <c r="AE71" s="381">
        <f>'Test-RA'!P69</f>
        <v>0</v>
      </c>
      <c r="AF71" s="381">
        <f>'Test-RA'!Q69</f>
        <v>0</v>
      </c>
      <c r="AG71" s="381">
        <f>'Test-RA'!R69</f>
        <v>0</v>
      </c>
      <c r="AH71" s="381">
        <f>'Test-RA'!S69</f>
        <v>0</v>
      </c>
      <c r="AI71" s="381">
        <f>'Test-RA'!T69</f>
        <v>0</v>
      </c>
      <c r="AJ71" s="381">
        <f>'Test-RA'!U69</f>
        <v>0</v>
      </c>
      <c r="AK71" s="381">
        <f>'Test-RA'!V69</f>
        <v>0</v>
      </c>
      <c r="AL71" s="381">
        <f>'Test-RA'!W69</f>
        <v>0</v>
      </c>
      <c r="AM71" s="381">
        <f>'Test-RA'!X69</f>
        <v>0</v>
      </c>
      <c r="AN71" s="381">
        <f>10*LOG10(1/((Summary!$C$75/10^(AK71/10)+Summary!$C$76/10^(AL71/10)+Summary!$C$77/10^(AM71/10))/Summary!$C$78))</f>
        <v>0</v>
      </c>
      <c r="AO71" s="381">
        <f>'Test-RA'!Y69</f>
        <v>0</v>
      </c>
      <c r="AP71" s="140">
        <f>'Test-RA'!Z69</f>
        <v>0</v>
      </c>
      <c r="AQ71" s="141">
        <f t="shared" si="4"/>
        <v>0</v>
      </c>
      <c r="AR71" s="142" t="e">
        <f t="shared" si="6"/>
        <v>#DIV/0!</v>
      </c>
      <c r="AS71" s="143" t="e">
        <f t="shared" si="7"/>
        <v>#DIV/0!</v>
      </c>
      <c r="AT71" s="136"/>
      <c r="AU71" s="136"/>
      <c r="AV71" s="571"/>
      <c r="AW71" s="468"/>
      <c r="AX71" s="480"/>
      <c r="AY71" s="480"/>
      <c r="AZ71" s="480"/>
      <c r="BA71" s="480"/>
      <c r="BB71" s="480"/>
      <c r="BC71" s="480"/>
      <c r="BD71" s="480"/>
      <c r="BE71" s="480"/>
      <c r="BF71" s="480"/>
      <c r="BG71" s="469"/>
      <c r="BH71" s="476"/>
      <c r="BI71" s="469"/>
      <c r="BJ71" s="476"/>
      <c r="BK71" s="480"/>
      <c r="BL71" s="480"/>
      <c r="BM71" s="480"/>
      <c r="BN71" s="480"/>
      <c r="BO71" s="480"/>
      <c r="BP71" s="480"/>
      <c r="BQ71" s="480"/>
      <c r="BR71" s="476"/>
      <c r="BS71" s="476"/>
      <c r="BT71" s="480"/>
      <c r="BU71" s="463"/>
      <c r="BV71" s="465"/>
      <c r="BW71" s="463"/>
      <c r="BX71" s="465"/>
    </row>
    <row r="72" spans="1:76" ht="17" customHeight="1" x14ac:dyDescent="0.35">
      <c r="A72" s="516"/>
      <c r="B72" s="483"/>
      <c r="C72" s="486"/>
      <c r="D72" s="490"/>
      <c r="E72" s="493"/>
      <c r="F72" s="138">
        <v>39</v>
      </c>
      <c r="G72" s="139">
        <f>'Anchor-RA'!L70</f>
        <v>0</v>
      </c>
      <c r="H72" s="140">
        <f>'Anchor-RA'!M70</f>
        <v>0</v>
      </c>
      <c r="I72" s="140">
        <f>'Anchor-RA'!N70</f>
        <v>0</v>
      </c>
      <c r="J72" s="140">
        <f>'Anchor-RA'!O70</f>
        <v>0</v>
      </c>
      <c r="K72" s="140">
        <f>(Summary!$C$58*H72+Summary!$C$59*I72+Summary!$C$60*J72)/Summary!$C$61</f>
        <v>0</v>
      </c>
      <c r="L72" s="140">
        <f>'Anchor-RA'!P70</f>
        <v>0</v>
      </c>
      <c r="M72" s="140">
        <f>'Anchor-RA'!Q70</f>
        <v>0</v>
      </c>
      <c r="N72" s="140">
        <f>'Anchor-RA'!R70</f>
        <v>0</v>
      </c>
      <c r="O72" s="140">
        <f>'Anchor-RA'!S70</f>
        <v>0</v>
      </c>
      <c r="P72" s="140">
        <f>'Anchor-RA'!T70</f>
        <v>0</v>
      </c>
      <c r="Q72" s="140">
        <f>'Anchor-RA'!U70</f>
        <v>0</v>
      </c>
      <c r="R72" s="140">
        <f>'Anchor-RA'!V70</f>
        <v>0</v>
      </c>
      <c r="S72" s="140">
        <f>'Anchor-RA'!W70</f>
        <v>0</v>
      </c>
      <c r="T72" s="140">
        <f>'Anchor-RA'!X70</f>
        <v>0</v>
      </c>
      <c r="U72" s="140">
        <f>10*LOG10(1/((Summary!$C$75/10^(R72/10)+Summary!$C$76/10^(S72/10)+Summary!$C$77/10^(T72/10))/Summary!$C$78))</f>
        <v>0</v>
      </c>
      <c r="V72" s="140">
        <f>'Anchor-RA'!Y70</f>
        <v>0</v>
      </c>
      <c r="W72" s="140">
        <f>'Anchor-RA'!Z70</f>
        <v>0</v>
      </c>
      <c r="X72" s="141">
        <f t="shared" si="5"/>
        <v>0</v>
      </c>
      <c r="Y72" s="133"/>
      <c r="Z72" s="384">
        <f>'Test-RA'!L70</f>
        <v>0</v>
      </c>
      <c r="AA72" s="381">
        <f>'Test-RA'!M70</f>
        <v>0</v>
      </c>
      <c r="AB72" s="381">
        <f>'Test-RA'!N70</f>
        <v>0</v>
      </c>
      <c r="AC72" s="381">
        <f>'Test-RA'!O70</f>
        <v>0</v>
      </c>
      <c r="AD72" s="381">
        <f>(Summary!$C$58*AA72+Summary!$C$59*AB72+Summary!$C$60*AC72)/Summary!$C$61</f>
        <v>0</v>
      </c>
      <c r="AE72" s="381">
        <f>'Test-RA'!P70</f>
        <v>0</v>
      </c>
      <c r="AF72" s="381">
        <f>'Test-RA'!Q70</f>
        <v>0</v>
      </c>
      <c r="AG72" s="381">
        <f>'Test-RA'!R70</f>
        <v>0</v>
      </c>
      <c r="AH72" s="381">
        <f>'Test-RA'!S70</f>
        <v>0</v>
      </c>
      <c r="AI72" s="381">
        <f>'Test-RA'!T70</f>
        <v>0</v>
      </c>
      <c r="AJ72" s="381">
        <f>'Test-RA'!U70</f>
        <v>0</v>
      </c>
      <c r="AK72" s="381">
        <f>'Test-RA'!V70</f>
        <v>0</v>
      </c>
      <c r="AL72" s="381">
        <f>'Test-RA'!W70</f>
        <v>0</v>
      </c>
      <c r="AM72" s="381">
        <f>'Test-RA'!X70</f>
        <v>0</v>
      </c>
      <c r="AN72" s="381">
        <f>10*LOG10(1/((Summary!$C$75/10^(AK72/10)+Summary!$C$76/10^(AL72/10)+Summary!$C$77/10^(AM72/10))/Summary!$C$78))</f>
        <v>0</v>
      </c>
      <c r="AO72" s="381">
        <f>'Test-RA'!Y70</f>
        <v>0</v>
      </c>
      <c r="AP72" s="140">
        <f>'Test-RA'!Z70</f>
        <v>0</v>
      </c>
      <c r="AQ72" s="141">
        <f t="shared" si="4"/>
        <v>0</v>
      </c>
      <c r="AR72" s="142" t="e">
        <f t="shared" si="6"/>
        <v>#DIV/0!</v>
      </c>
      <c r="AS72" s="143" t="e">
        <f t="shared" si="7"/>
        <v>#DIV/0!</v>
      </c>
      <c r="AT72" s="136"/>
      <c r="AU72" s="136"/>
      <c r="AV72" s="571" t="s">
        <v>122</v>
      </c>
      <c r="AW72" s="468" t="e" cm="1">
        <f t="array" ref="AW72">bdRateExtend($G71:$G74,H71:H74,$Z71:$Z74,AA71:AA74)</f>
        <v>#VALUE!</v>
      </c>
      <c r="AX72" s="480"/>
      <c r="AY72" s="480"/>
      <c r="AZ72" s="480"/>
      <c r="BA72" s="480"/>
      <c r="BB72" s="480"/>
      <c r="BC72" s="480" t="e" cm="1">
        <f t="array" ref="BC72">bdRateExtend($G71:$G74,L71:L74,$Z71:$Z74,AE71:AE74)</f>
        <v>#VALUE!</v>
      </c>
      <c r="BD72" s="480"/>
      <c r="BE72" s="480" t="e" cm="1">
        <f t="array" ref="BE72">bdRateExtend($G71:$G74,M71:M74,$Z71:$Z74,AF71:AF74)</f>
        <v>#VALUE!</v>
      </c>
      <c r="BF72" s="480"/>
      <c r="BG72" s="469" t="e" cm="1">
        <f t="array" ref="BG72">bdRateExtend($G71:$G74,N71:N74,$Z71:$Z74,AG71:AG74,"None", FALSE,1)</f>
        <v>#VALUE!</v>
      </c>
      <c r="BH72" s="476"/>
      <c r="BI72" s="469" t="e" cm="1">
        <f t="array" ref="BI72">bdRateExtend($G71:$G74,O71:O74,$Z71:$Z74,AH71:AH74,"None", FALSE,1)</f>
        <v>#VALUE!</v>
      </c>
      <c r="BJ72" s="476"/>
      <c r="BK72" s="480" t="e" cm="1">
        <f t="array" ref="BK72">bdRateExtend($G71:$G74,P71:P74,$Z71:$Z74,AI71:AI74)</f>
        <v>#VALUE!</v>
      </c>
      <c r="BL72" s="480"/>
      <c r="BM72" s="480" t="e" cm="1">
        <f t="array" ref="BM72">bdRateExtend($G71:$G74,Q71:Q74,$Z71:$Z74,AJ71:AJ74)</f>
        <v>#VALUE!</v>
      </c>
      <c r="BN72" s="480"/>
      <c r="BO72" s="480" t="e" cm="1">
        <f t="array" ref="BO72">bdRateExtend($G71:$G74,R71:R74,$Z71:$Z74,AK71:AK74)</f>
        <v>#VALUE!</v>
      </c>
      <c r="BP72" s="480"/>
      <c r="BQ72" s="480"/>
      <c r="BR72" s="476"/>
      <c r="BS72" s="476"/>
      <c r="BT72" s="480"/>
      <c r="BU72" s="463" cm="1">
        <f t="array" ref="BU72">testVMAFRange($G71:$G74,N71:N74,$Z71:$Z74,AG71:AG74)</f>
        <v>0</v>
      </c>
      <c r="BV72" s="465"/>
      <c r="BW72" s="463" cm="1">
        <f t="array" ref="BW72">testVMAFRange($G71:$G74,O71:O74,$Z71:$Z74,AH71:AH74)</f>
        <v>0</v>
      </c>
      <c r="BX72" s="465"/>
    </row>
    <row r="73" spans="1:76" ht="17" customHeight="1" x14ac:dyDescent="0.35">
      <c r="A73" s="516"/>
      <c r="B73" s="483"/>
      <c r="C73" s="486"/>
      <c r="D73" s="490"/>
      <c r="E73" s="493"/>
      <c r="F73" s="138">
        <v>47</v>
      </c>
      <c r="G73" s="139">
        <f>'Anchor-RA'!L71</f>
        <v>0</v>
      </c>
      <c r="H73" s="140">
        <f>'Anchor-RA'!M71</f>
        <v>0</v>
      </c>
      <c r="I73" s="140">
        <f>'Anchor-RA'!N71</f>
        <v>0</v>
      </c>
      <c r="J73" s="140">
        <f>'Anchor-RA'!O71</f>
        <v>0</v>
      </c>
      <c r="K73" s="140">
        <f>(Summary!$C$58*H73+Summary!$C$59*I73+Summary!$C$60*J73)/Summary!$C$61</f>
        <v>0</v>
      </c>
      <c r="L73" s="140">
        <f>'Anchor-RA'!P71</f>
        <v>0</v>
      </c>
      <c r="M73" s="140">
        <f>'Anchor-RA'!Q71</f>
        <v>0</v>
      </c>
      <c r="N73" s="140">
        <f>'Anchor-RA'!R71</f>
        <v>0</v>
      </c>
      <c r="O73" s="140">
        <f>'Anchor-RA'!S71</f>
        <v>0</v>
      </c>
      <c r="P73" s="140">
        <f>'Anchor-RA'!T71</f>
        <v>0</v>
      </c>
      <c r="Q73" s="140">
        <f>'Anchor-RA'!U71</f>
        <v>0</v>
      </c>
      <c r="R73" s="140">
        <f>'Anchor-RA'!V71</f>
        <v>0</v>
      </c>
      <c r="S73" s="140">
        <f>'Anchor-RA'!W71</f>
        <v>0</v>
      </c>
      <c r="T73" s="140">
        <f>'Anchor-RA'!X71</f>
        <v>0</v>
      </c>
      <c r="U73" s="140">
        <f>10*LOG10(1/((Summary!$C$75/10^(R73/10)+Summary!$C$76/10^(S73/10)+Summary!$C$77/10^(T73/10))/Summary!$C$78))</f>
        <v>0</v>
      </c>
      <c r="V73" s="140">
        <f>'Anchor-RA'!Y71</f>
        <v>0</v>
      </c>
      <c r="W73" s="140">
        <f>'Anchor-RA'!Z71</f>
        <v>0</v>
      </c>
      <c r="X73" s="141">
        <f t="shared" si="5"/>
        <v>0</v>
      </c>
      <c r="Y73" s="133"/>
      <c r="Z73" s="384">
        <f>'Test-RA'!L71</f>
        <v>0</v>
      </c>
      <c r="AA73" s="381">
        <f>'Test-RA'!M71</f>
        <v>0</v>
      </c>
      <c r="AB73" s="381">
        <f>'Test-RA'!N71</f>
        <v>0</v>
      </c>
      <c r="AC73" s="381">
        <f>'Test-RA'!O71</f>
        <v>0</v>
      </c>
      <c r="AD73" s="381">
        <f>(Summary!$C$58*AA73+Summary!$C$59*AB73+Summary!$C$60*AC73)/Summary!$C$61</f>
        <v>0</v>
      </c>
      <c r="AE73" s="381">
        <f>'Test-RA'!P71</f>
        <v>0</v>
      </c>
      <c r="AF73" s="381">
        <f>'Test-RA'!Q71</f>
        <v>0</v>
      </c>
      <c r="AG73" s="381">
        <f>'Test-RA'!R71</f>
        <v>0</v>
      </c>
      <c r="AH73" s="381">
        <f>'Test-RA'!S71</f>
        <v>0</v>
      </c>
      <c r="AI73" s="381">
        <f>'Test-RA'!T71</f>
        <v>0</v>
      </c>
      <c r="AJ73" s="381">
        <f>'Test-RA'!U71</f>
        <v>0</v>
      </c>
      <c r="AK73" s="381">
        <f>'Test-RA'!V71</f>
        <v>0</v>
      </c>
      <c r="AL73" s="381">
        <f>'Test-RA'!W71</f>
        <v>0</v>
      </c>
      <c r="AM73" s="381">
        <f>'Test-RA'!X71</f>
        <v>0</v>
      </c>
      <c r="AN73" s="381">
        <f>10*LOG10(1/((Summary!$C$75/10^(AK73/10)+Summary!$C$76/10^(AL73/10)+Summary!$C$77/10^(AM73/10))/Summary!$C$78))</f>
        <v>0</v>
      </c>
      <c r="AO73" s="381">
        <f>'Test-RA'!Y71</f>
        <v>0</v>
      </c>
      <c r="AP73" s="140">
        <f>'Test-RA'!Z71</f>
        <v>0</v>
      </c>
      <c r="AQ73" s="141">
        <f t="shared" si="4"/>
        <v>0</v>
      </c>
      <c r="AR73" s="142" t="e">
        <f t="shared" si="6"/>
        <v>#DIV/0!</v>
      </c>
      <c r="AS73" s="143" t="e">
        <f t="shared" si="7"/>
        <v>#DIV/0!</v>
      </c>
      <c r="AT73" s="136"/>
      <c r="AU73" s="136"/>
      <c r="AV73" s="571"/>
      <c r="AW73" s="468"/>
      <c r="AX73" s="480"/>
      <c r="AY73" s="480"/>
      <c r="AZ73" s="480"/>
      <c r="BA73" s="480"/>
      <c r="BB73" s="480"/>
      <c r="BC73" s="480"/>
      <c r="BD73" s="480"/>
      <c r="BE73" s="480"/>
      <c r="BF73" s="480"/>
      <c r="BG73" s="469"/>
      <c r="BH73" s="476"/>
      <c r="BI73" s="469"/>
      <c r="BJ73" s="476"/>
      <c r="BK73" s="480"/>
      <c r="BL73" s="480"/>
      <c r="BM73" s="480"/>
      <c r="BN73" s="480"/>
      <c r="BO73" s="480"/>
      <c r="BP73" s="480"/>
      <c r="BQ73" s="480"/>
      <c r="BR73" s="476"/>
      <c r="BS73" s="476"/>
      <c r="BT73" s="480"/>
      <c r="BU73" s="463"/>
      <c r="BV73" s="465"/>
      <c r="BW73" s="463"/>
      <c r="BX73" s="465"/>
    </row>
    <row r="74" spans="1:76" ht="17" customHeight="1" x14ac:dyDescent="0.35">
      <c r="A74" s="516"/>
      <c r="B74" s="483"/>
      <c r="C74" s="486"/>
      <c r="D74" s="490"/>
      <c r="E74" s="493"/>
      <c r="F74" s="138">
        <v>55</v>
      </c>
      <c r="G74" s="139">
        <f>'Anchor-RA'!L72</f>
        <v>0</v>
      </c>
      <c r="H74" s="140">
        <f>'Anchor-RA'!M72</f>
        <v>0</v>
      </c>
      <c r="I74" s="140">
        <f>'Anchor-RA'!N72</f>
        <v>0</v>
      </c>
      <c r="J74" s="140">
        <f>'Anchor-RA'!O72</f>
        <v>0</v>
      </c>
      <c r="K74" s="140">
        <f>(Summary!$C$58*H74+Summary!$C$59*I74+Summary!$C$60*J74)/Summary!$C$61</f>
        <v>0</v>
      </c>
      <c r="L74" s="140">
        <f>'Anchor-RA'!P72</f>
        <v>0</v>
      </c>
      <c r="M74" s="140">
        <f>'Anchor-RA'!Q72</f>
        <v>0</v>
      </c>
      <c r="N74" s="140">
        <f>'Anchor-RA'!R72</f>
        <v>0</v>
      </c>
      <c r="O74" s="140">
        <f>'Anchor-RA'!S72</f>
        <v>0</v>
      </c>
      <c r="P74" s="140">
        <f>'Anchor-RA'!T72</f>
        <v>0</v>
      </c>
      <c r="Q74" s="140">
        <f>'Anchor-RA'!U72</f>
        <v>0</v>
      </c>
      <c r="R74" s="140">
        <f>'Anchor-RA'!V72</f>
        <v>0</v>
      </c>
      <c r="S74" s="140">
        <f>'Anchor-RA'!W72</f>
        <v>0</v>
      </c>
      <c r="T74" s="140">
        <f>'Anchor-RA'!X72</f>
        <v>0</v>
      </c>
      <c r="U74" s="140">
        <f>10*LOG10(1/((Summary!$C$75/10^(R74/10)+Summary!$C$76/10^(S74/10)+Summary!$C$77/10^(T74/10))/Summary!$C$78))</f>
        <v>0</v>
      </c>
      <c r="V74" s="140">
        <f>'Anchor-RA'!Y72</f>
        <v>0</v>
      </c>
      <c r="W74" s="140">
        <f>'Anchor-RA'!Z72</f>
        <v>0</v>
      </c>
      <c r="X74" s="141">
        <f t="shared" si="5"/>
        <v>0</v>
      </c>
      <c r="Y74" s="133"/>
      <c r="Z74" s="384">
        <f>'Test-RA'!L72</f>
        <v>0</v>
      </c>
      <c r="AA74" s="381">
        <f>'Test-RA'!M72</f>
        <v>0</v>
      </c>
      <c r="AB74" s="381">
        <f>'Test-RA'!N72</f>
        <v>0</v>
      </c>
      <c r="AC74" s="381">
        <f>'Test-RA'!O72</f>
        <v>0</v>
      </c>
      <c r="AD74" s="381">
        <f>(Summary!$C$58*AA74+Summary!$C$59*AB74+Summary!$C$60*AC74)/Summary!$C$61</f>
        <v>0</v>
      </c>
      <c r="AE74" s="381">
        <f>'Test-RA'!P72</f>
        <v>0</v>
      </c>
      <c r="AF74" s="381">
        <f>'Test-RA'!Q72</f>
        <v>0</v>
      </c>
      <c r="AG74" s="381">
        <f>'Test-RA'!R72</f>
        <v>0</v>
      </c>
      <c r="AH74" s="381">
        <f>'Test-RA'!S72</f>
        <v>0</v>
      </c>
      <c r="AI74" s="381">
        <f>'Test-RA'!T72</f>
        <v>0</v>
      </c>
      <c r="AJ74" s="381">
        <f>'Test-RA'!U72</f>
        <v>0</v>
      </c>
      <c r="AK74" s="381">
        <f>'Test-RA'!V72</f>
        <v>0</v>
      </c>
      <c r="AL74" s="381">
        <f>'Test-RA'!W72</f>
        <v>0</v>
      </c>
      <c r="AM74" s="381">
        <f>'Test-RA'!X72</f>
        <v>0</v>
      </c>
      <c r="AN74" s="381">
        <f>10*LOG10(1/((Summary!$C$75/10^(AK74/10)+Summary!$C$76/10^(AL74/10)+Summary!$C$77/10^(AM74/10))/Summary!$C$78))</f>
        <v>0</v>
      </c>
      <c r="AO74" s="381">
        <f>'Test-RA'!Y72</f>
        <v>0</v>
      </c>
      <c r="AP74" s="140">
        <f>'Test-RA'!Z72</f>
        <v>0</v>
      </c>
      <c r="AQ74" s="141">
        <f t="shared" ref="AQ74:AQ137" si="8">AO74/3600</f>
        <v>0</v>
      </c>
      <c r="AR74" s="142" t="e">
        <f t="shared" si="6"/>
        <v>#DIV/0!</v>
      </c>
      <c r="AS74" s="143" t="e">
        <f t="shared" si="7"/>
        <v>#DIV/0!</v>
      </c>
      <c r="AT74" s="136"/>
      <c r="AU74" s="136"/>
      <c r="AV74" s="571" t="s">
        <v>123</v>
      </c>
      <c r="AW74" s="468" t="e" cm="1">
        <f t="array" ref="AW74">bdRateExtend($G72:$G75,H72:H75,$Z72:$Z75,AA72:AA75)</f>
        <v>#VALUE!</v>
      </c>
      <c r="AX74" s="480"/>
      <c r="AY74" s="480"/>
      <c r="AZ74" s="480"/>
      <c r="BA74" s="480"/>
      <c r="BB74" s="480"/>
      <c r="BC74" s="480" t="e" cm="1">
        <f t="array" ref="BC74">bdRateExtend($G72:$G75,L72:L75,$Z72:$Z75,AE72:AE75)</f>
        <v>#VALUE!</v>
      </c>
      <c r="BD74" s="480"/>
      <c r="BE74" s="480" t="e" cm="1">
        <f t="array" ref="BE74">bdRateExtend($G72:$G75,M72:M75,$Z72:$Z75,AF72:AF75)</f>
        <v>#VALUE!</v>
      </c>
      <c r="BF74" s="480"/>
      <c r="BG74" s="469" t="e" cm="1">
        <f t="array" ref="BG74">bdRateExtend($G72:$G75,N72:N75,$Z72:$Z75,AG72:AG75,"None", FALSE,1)</f>
        <v>#VALUE!</v>
      </c>
      <c r="BH74" s="476"/>
      <c r="BI74" s="469" t="e" cm="1">
        <f t="array" ref="BI74">bdRateExtend($G72:$G75,O72:O75,$Z72:$Z75,AH72:AH75,"None", FALSE,1)</f>
        <v>#VALUE!</v>
      </c>
      <c r="BJ74" s="476"/>
      <c r="BK74" s="480" t="e" cm="1">
        <f t="array" ref="BK74">bdRateExtend($G72:$G75,P72:P75,$Z72:$Z75,AI72:AI75)</f>
        <v>#VALUE!</v>
      </c>
      <c r="BL74" s="480"/>
      <c r="BM74" s="480" t="e" cm="1">
        <f t="array" ref="BM74">bdRateExtend($G72:$G75,Q72:Q75,$Z72:$Z75,AJ72:AJ75)</f>
        <v>#VALUE!</v>
      </c>
      <c r="BN74" s="480"/>
      <c r="BO74" s="480" t="e" cm="1">
        <f t="array" ref="BO74">bdRateExtend($G72:$G75,R72:R75,$Z72:$Z75,AK72:AK75)</f>
        <v>#VALUE!</v>
      </c>
      <c r="BP74" s="480"/>
      <c r="BQ74" s="480"/>
      <c r="BR74" s="476"/>
      <c r="BS74" s="476"/>
      <c r="BT74" s="480"/>
      <c r="BU74" s="463" cm="1">
        <f t="array" ref="BU74">testVMAFRange($G72:$G75,N72:N75,$Z72:$Z75,AG72:AG75)</f>
        <v>0</v>
      </c>
      <c r="BV74" s="465"/>
      <c r="BW74" s="463" cm="1">
        <f t="array" ref="BW74">testVMAFRange($G72:$G75,O72:O75,$Z72:$Z75,AH72:AH75)</f>
        <v>0</v>
      </c>
      <c r="BX74" s="465"/>
    </row>
    <row r="75" spans="1:76" ht="17" customHeight="1" thickBot="1" x14ac:dyDescent="0.4">
      <c r="A75" s="516"/>
      <c r="B75" s="518"/>
      <c r="C75" s="487"/>
      <c r="D75" s="522"/>
      <c r="E75" s="523"/>
      <c r="F75" s="144">
        <v>63</v>
      </c>
      <c r="G75" s="145">
        <f>'Anchor-RA'!L73</f>
        <v>0</v>
      </c>
      <c r="H75" s="146">
        <f>'Anchor-RA'!M73</f>
        <v>0</v>
      </c>
      <c r="I75" s="146">
        <f>'Anchor-RA'!N73</f>
        <v>0</v>
      </c>
      <c r="J75" s="146">
        <f>'Anchor-RA'!O73</f>
        <v>0</v>
      </c>
      <c r="K75" s="146">
        <f>(Summary!$C$58*H75+Summary!$C$59*I75+Summary!$C$60*J75)/Summary!$C$61</f>
        <v>0</v>
      </c>
      <c r="L75" s="146">
        <f>'Anchor-RA'!P73</f>
        <v>0</v>
      </c>
      <c r="M75" s="146">
        <f>'Anchor-RA'!Q73</f>
        <v>0</v>
      </c>
      <c r="N75" s="146">
        <f>'Anchor-RA'!R73</f>
        <v>0</v>
      </c>
      <c r="O75" s="146">
        <f>'Anchor-RA'!S73</f>
        <v>0</v>
      </c>
      <c r="P75" s="146">
        <f>'Anchor-RA'!T73</f>
        <v>0</v>
      </c>
      <c r="Q75" s="146">
        <f>'Anchor-RA'!U73</f>
        <v>0</v>
      </c>
      <c r="R75" s="146">
        <f>'Anchor-RA'!V73</f>
        <v>0</v>
      </c>
      <c r="S75" s="146">
        <f>'Anchor-RA'!W73</f>
        <v>0</v>
      </c>
      <c r="T75" s="146">
        <f>'Anchor-RA'!X73</f>
        <v>0</v>
      </c>
      <c r="U75" s="146">
        <f>10*LOG10(1/((Summary!$C$75/10^(R75/10)+Summary!$C$76/10^(S75/10)+Summary!$C$77/10^(T75/10))/Summary!$C$78))</f>
        <v>0</v>
      </c>
      <c r="V75" s="146">
        <f>'Anchor-RA'!Y73</f>
        <v>0</v>
      </c>
      <c r="W75" s="146">
        <f>'Anchor-RA'!Z73</f>
        <v>0</v>
      </c>
      <c r="X75" s="147">
        <f t="shared" si="5"/>
        <v>0</v>
      </c>
      <c r="Y75" s="133"/>
      <c r="Z75" s="385">
        <f>'Test-RA'!L73</f>
        <v>0</v>
      </c>
      <c r="AA75" s="382">
        <f>'Test-RA'!M73</f>
        <v>0</v>
      </c>
      <c r="AB75" s="382">
        <f>'Test-RA'!N73</f>
        <v>0</v>
      </c>
      <c r="AC75" s="382">
        <f>'Test-RA'!O73</f>
        <v>0</v>
      </c>
      <c r="AD75" s="382">
        <f>(Summary!$C$58*AA75+Summary!$C$59*AB75+Summary!$C$60*AC75)/Summary!$C$61</f>
        <v>0</v>
      </c>
      <c r="AE75" s="382">
        <f>'Test-RA'!P73</f>
        <v>0</v>
      </c>
      <c r="AF75" s="382">
        <f>'Test-RA'!Q73</f>
        <v>0</v>
      </c>
      <c r="AG75" s="382">
        <f>'Test-RA'!R73</f>
        <v>0</v>
      </c>
      <c r="AH75" s="382">
        <f>'Test-RA'!S73</f>
        <v>0</v>
      </c>
      <c r="AI75" s="382">
        <f>'Test-RA'!T73</f>
        <v>0</v>
      </c>
      <c r="AJ75" s="382">
        <f>'Test-RA'!U73</f>
        <v>0</v>
      </c>
      <c r="AK75" s="382">
        <f>'Test-RA'!V73</f>
        <v>0</v>
      </c>
      <c r="AL75" s="382">
        <f>'Test-RA'!W73</f>
        <v>0</v>
      </c>
      <c r="AM75" s="382">
        <f>'Test-RA'!X73</f>
        <v>0</v>
      </c>
      <c r="AN75" s="382">
        <f>10*LOG10(1/((Summary!$C$75/10^(AK75/10)+Summary!$C$76/10^(AL75/10)+Summary!$C$77/10^(AM75/10))/Summary!$C$78))</f>
        <v>0</v>
      </c>
      <c r="AO75" s="382">
        <f>'Test-RA'!Y73</f>
        <v>0</v>
      </c>
      <c r="AP75" s="146">
        <f>'Test-RA'!Z73</f>
        <v>0</v>
      </c>
      <c r="AQ75" s="147">
        <f t="shared" si="8"/>
        <v>0</v>
      </c>
      <c r="AR75" s="148" t="e">
        <f t="shared" si="6"/>
        <v>#DIV/0!</v>
      </c>
      <c r="AS75" s="149" t="e">
        <f t="shared" si="7"/>
        <v>#DIV/0!</v>
      </c>
      <c r="AT75" s="136"/>
      <c r="AU75" s="136"/>
      <c r="AV75" s="572"/>
      <c r="AW75" s="468"/>
      <c r="AX75" s="480"/>
      <c r="AY75" s="480"/>
      <c r="AZ75" s="480"/>
      <c r="BA75" s="480"/>
      <c r="BB75" s="481"/>
      <c r="BC75" s="480"/>
      <c r="BD75" s="480"/>
      <c r="BE75" s="480"/>
      <c r="BF75" s="480"/>
      <c r="BG75" s="472"/>
      <c r="BH75" s="477"/>
      <c r="BI75" s="472"/>
      <c r="BJ75" s="477"/>
      <c r="BK75" s="480"/>
      <c r="BL75" s="480"/>
      <c r="BM75" s="480"/>
      <c r="BN75" s="480"/>
      <c r="BO75" s="480"/>
      <c r="BP75" s="480"/>
      <c r="BQ75" s="480"/>
      <c r="BR75" s="476"/>
      <c r="BS75" s="476"/>
      <c r="BT75" s="481"/>
      <c r="BU75" s="473"/>
      <c r="BV75" s="466"/>
      <c r="BW75" s="473"/>
      <c r="BX75" s="466"/>
    </row>
    <row r="76" spans="1:76" ht="17" customHeight="1" x14ac:dyDescent="0.35">
      <c r="A76" s="516"/>
      <c r="B76" s="482" t="s">
        <v>2</v>
      </c>
      <c r="C76" s="485" t="s">
        <v>38</v>
      </c>
      <c r="D76" s="489">
        <v>59.94</v>
      </c>
      <c r="E76" s="492">
        <v>10</v>
      </c>
      <c r="F76" s="129">
        <v>23</v>
      </c>
      <c r="G76" s="130">
        <f>'Anchor-RA'!L74</f>
        <v>0</v>
      </c>
      <c r="H76" s="131">
        <f>'Anchor-RA'!M74</f>
        <v>0</v>
      </c>
      <c r="I76" s="131">
        <f>'Anchor-RA'!N74</f>
        <v>0</v>
      </c>
      <c r="J76" s="131">
        <f>'Anchor-RA'!O74</f>
        <v>0</v>
      </c>
      <c r="K76" s="395">
        <f>(Summary!$C$58*H76+Summary!$C$59*I76+Summary!$C$60*J76)/Summary!$C$61</f>
        <v>0</v>
      </c>
      <c r="L76" s="131">
        <f>'Anchor-RA'!P74</f>
        <v>0</v>
      </c>
      <c r="M76" s="131">
        <f>'Anchor-RA'!Q74</f>
        <v>0</v>
      </c>
      <c r="N76" s="131">
        <f>'Anchor-RA'!R74</f>
        <v>0</v>
      </c>
      <c r="O76" s="131">
        <f>'Anchor-RA'!S74</f>
        <v>0</v>
      </c>
      <c r="P76" s="131">
        <f>'Anchor-RA'!T74</f>
        <v>0</v>
      </c>
      <c r="Q76" s="131">
        <f>'Anchor-RA'!U74</f>
        <v>0</v>
      </c>
      <c r="R76" s="131">
        <f>'Anchor-RA'!V74</f>
        <v>0</v>
      </c>
      <c r="S76" s="131">
        <f>'Anchor-RA'!W74</f>
        <v>0</v>
      </c>
      <c r="T76" s="131">
        <f>'Anchor-RA'!X74</f>
        <v>0</v>
      </c>
      <c r="U76" s="131">
        <f>10*LOG10(1/((Summary!$C$75/10^(R76/10)+Summary!$C$76/10^(S76/10)+Summary!$C$77/10^(T76/10))/Summary!$C$78))</f>
        <v>0</v>
      </c>
      <c r="V76" s="131">
        <f>'Anchor-RA'!Y74</f>
        <v>0</v>
      </c>
      <c r="W76" s="131">
        <f>'Anchor-RA'!Z74</f>
        <v>0</v>
      </c>
      <c r="X76" s="132">
        <f t="shared" si="5"/>
        <v>0</v>
      </c>
      <c r="Y76" s="133"/>
      <c r="Z76" s="383">
        <f>'Test-RA'!L74</f>
        <v>0</v>
      </c>
      <c r="AA76" s="380">
        <f>'Test-RA'!M74</f>
        <v>0</v>
      </c>
      <c r="AB76" s="380">
        <f>'Test-RA'!N74</f>
        <v>0</v>
      </c>
      <c r="AC76" s="380">
        <f>'Test-RA'!O74</f>
        <v>0</v>
      </c>
      <c r="AD76" s="380">
        <f>(Summary!$C$58*AA76+Summary!$C$59*AB76+Summary!$C$60*AC76)/Summary!$C$61</f>
        <v>0</v>
      </c>
      <c r="AE76" s="380">
        <f>'Test-RA'!P74</f>
        <v>0</v>
      </c>
      <c r="AF76" s="380">
        <f>'Test-RA'!Q74</f>
        <v>0</v>
      </c>
      <c r="AG76" s="380">
        <f>'Test-RA'!R74</f>
        <v>0</v>
      </c>
      <c r="AH76" s="380">
        <f>'Test-RA'!S74</f>
        <v>0</v>
      </c>
      <c r="AI76" s="380">
        <f>'Test-RA'!T74</f>
        <v>0</v>
      </c>
      <c r="AJ76" s="380">
        <f>'Test-RA'!U74</f>
        <v>0</v>
      </c>
      <c r="AK76" s="380">
        <f>'Test-RA'!V74</f>
        <v>0</v>
      </c>
      <c r="AL76" s="380">
        <f>'Test-RA'!W74</f>
        <v>0</v>
      </c>
      <c r="AM76" s="380">
        <f>'Test-RA'!X74</f>
        <v>0</v>
      </c>
      <c r="AN76" s="380">
        <f>10*LOG10(1/((Summary!$C$75/10^(AK76/10)+Summary!$C$76/10^(AL76/10)+Summary!$C$77/10^(AM76/10))/Summary!$C$78))</f>
        <v>0</v>
      </c>
      <c r="AO76" s="380">
        <f>'Test-RA'!Y74</f>
        <v>0</v>
      </c>
      <c r="AP76" s="131">
        <f>'Test-RA'!Z74</f>
        <v>0</v>
      </c>
      <c r="AQ76" s="132">
        <f t="shared" si="8"/>
        <v>0</v>
      </c>
      <c r="AR76" s="134" t="e">
        <f t="shared" si="6"/>
        <v>#DIV/0!</v>
      </c>
      <c r="AS76" s="135" t="e">
        <f t="shared" si="7"/>
        <v>#DIV/0!</v>
      </c>
      <c r="AT76" s="136"/>
      <c r="AU76" s="136"/>
      <c r="AV76" s="573" t="s">
        <v>121</v>
      </c>
      <c r="AW76" s="468" t="e" cm="1">
        <f t="array" ref="AW76">bdRateExtend($G76:$G79,H76:H79,$Z76:$Z79,AA76:AA79)</f>
        <v>#VALUE!</v>
      </c>
      <c r="AX76" s="480" t="e" cm="1">
        <f t="array" ref="AX76">bdRateExtend($G76:$G81,H76:H81,$Z76:$Z81,AA76:AA81)</f>
        <v>#VALUE!</v>
      </c>
      <c r="AY76" s="480" t="e" cm="1">
        <f t="array" ref="AY76">bdRateExtend($G76:$G81,I76:I81,$Z76:$Z81,AB76:AB81)</f>
        <v>#VALUE!</v>
      </c>
      <c r="AZ76" s="480" t="e" cm="1">
        <f t="array" ref="AZ76">bdRateExtend($G76:$G81,J76:J81,$Z76:$Z81,AC76:AC81)</f>
        <v>#VALUE!</v>
      </c>
      <c r="BA76" s="480" t="e" cm="1">
        <f t="array" ref="BA76">bdRateExtend($G76:$G81,K76:K81,$Z76:$Z81,AD76:AD81)</f>
        <v>#VALUE!</v>
      </c>
      <c r="BB76" s="479" t="e">
        <f>(Summary!$C$89*AX76+Summary!$C$90*AY76+Summary!$C$91*AZ76)/Summary!$C$92</f>
        <v>#VALUE!</v>
      </c>
      <c r="BC76" s="480" t="e" cm="1">
        <f t="array" ref="BC76">bdRateExtend($G76:$G79,L76:L79,$Z76:$Z79,AE76:AE79)</f>
        <v>#VALUE!</v>
      </c>
      <c r="BD76" s="480" t="e" cm="1">
        <f t="array" ref="BD76">bdRateExtend($G76:$G81,L76:L81,$Z76:$Z81,AE76:AE81)</f>
        <v>#VALUE!</v>
      </c>
      <c r="BE76" s="480" t="e" cm="1">
        <f t="array" ref="BE76">bdRateExtend($G76:$G79,M76:M79,$Z76:$Z79,AF76:AF79)</f>
        <v>#VALUE!</v>
      </c>
      <c r="BF76" s="480" t="e" cm="1">
        <f t="array" ref="BF76">bdRateExtend($G76:$G81,M76:M81,$Z76:$Z81,AF76:AF81)</f>
        <v>#VALUE!</v>
      </c>
      <c r="BG76" s="474" t="e" cm="1">
        <f t="array" ref="BG76">bdRateExtend($G76:$G79,N76:N79,$Z76:$Z79,AG76:AG79,"None", FALSE,1)</f>
        <v>#VALUE!</v>
      </c>
      <c r="BH76" s="475" t="e" cm="1">
        <f t="array" ref="BH76">bdRateExtend($G76:$G81,N76:N81,$Z76:$Z81,AG76:AG81,"None", FALSE,1)</f>
        <v>#VALUE!</v>
      </c>
      <c r="BI76" s="474" t="e" cm="1">
        <f t="array" ref="BI76">bdRateExtend($G76:$G79,O76:O79,$Z76:$Z79,AH76:AH79,"None", FALSE,1)</f>
        <v>#VALUE!</v>
      </c>
      <c r="BJ76" s="475" t="e" cm="1">
        <f t="array" ref="BJ76">bdRateExtend($G76:$G81,O76:O81,$Z76:$Z81,AH76:AH81,"None", FALSE,1)</f>
        <v>#VALUE!</v>
      </c>
      <c r="BK76" s="480" t="e" cm="1">
        <f t="array" ref="BK76">bdRateExtend($G76:$G79,P76:P79,$Z76:$Z79,AI76:AI79)</f>
        <v>#VALUE!</v>
      </c>
      <c r="BL76" s="480" t="e" cm="1">
        <f t="array" ref="BL76">bdRateExtend($G76:$G81,P76:P81,$Z76:$Z81,AI76:AI81)</f>
        <v>#VALUE!</v>
      </c>
      <c r="BM76" s="480" t="e" cm="1">
        <f t="array" ref="BM76">bdRateExtend($G76:$G79,Q76:Q79,$Z76:$Z79,AJ76:AJ79)</f>
        <v>#VALUE!</v>
      </c>
      <c r="BN76" s="480" t="e" cm="1">
        <f t="array" ref="BN76">bdRateExtend($G76:$G81,Q76:Q81,$Z76:$Z81,AJ76:AJ81)</f>
        <v>#VALUE!</v>
      </c>
      <c r="BO76" s="480" t="e" cm="1">
        <f t="array" ref="BO76">bdRateExtend($G76:$G79,R76:R79,$Z76:$Z79,AK76:AK79)</f>
        <v>#VALUE!</v>
      </c>
      <c r="BP76" s="480" t="e" cm="1">
        <f t="array" ref="BP76">bdRateExtend($G76:$G81,R76:R81,$Z76:$Z81,AK76:AK81)</f>
        <v>#VALUE!</v>
      </c>
      <c r="BQ76" s="480" t="e" cm="1">
        <f t="array" ref="BQ76">bdRateExtend($G76:$G81,S76:S81,$Z76:$Z81,AL76:AL81)</f>
        <v>#VALUE!</v>
      </c>
      <c r="BR76" s="476" t="e" cm="1">
        <f t="array" ref="BR76">bdRateExtend($G76:$G81,T76:T81,$Z76:$Z81,AM76:AM81)</f>
        <v>#VALUE!</v>
      </c>
      <c r="BS76" s="476" t="e" cm="1">
        <f t="array" ref="BS76">bdRateExtend($G76:$G81,U76:U81,$Z76:$Z81,AN76:AN81)</f>
        <v>#VALUE!</v>
      </c>
      <c r="BT76" s="479" t="e">
        <f>(Summary!$C$103*BP76+Summary!$C$104*BQ76+Summary!$C$105*BR76)/Summary!$C$106</f>
        <v>#VALUE!</v>
      </c>
      <c r="BU76" s="462" cm="1">
        <f t="array" ref="BU76">testVMAFRange($G76:$G79,N76:N79,$Z76:$Z79,AG76:AG79)</f>
        <v>0</v>
      </c>
      <c r="BV76" s="464" cm="1">
        <f t="array" ref="BV76">testVMAFRange($G76:$G81,N76:N81,$Z76:$Z81,AG76:AG81)</f>
        <v>0</v>
      </c>
      <c r="BW76" s="462" cm="1">
        <f t="array" ref="BW76">testVMAFRange($G76:$G79,O76:O79,$Z76:$Z79,AH76:AH79)</f>
        <v>0</v>
      </c>
      <c r="BX76" s="464" cm="1">
        <f t="array" ref="BX76">testVMAFRange($G76:$G81,O76:O81,$Z76:$Z81,AH76:AH81)</f>
        <v>0</v>
      </c>
    </row>
    <row r="77" spans="1:76" ht="17" customHeight="1" x14ac:dyDescent="0.35">
      <c r="A77" s="516"/>
      <c r="B77" s="483"/>
      <c r="C77" s="486"/>
      <c r="D77" s="490"/>
      <c r="E77" s="493"/>
      <c r="F77" s="138">
        <v>31</v>
      </c>
      <c r="G77" s="139">
        <f>'Anchor-RA'!L75</f>
        <v>0</v>
      </c>
      <c r="H77" s="140">
        <f>'Anchor-RA'!M75</f>
        <v>0</v>
      </c>
      <c r="I77" s="140">
        <f>'Anchor-RA'!N75</f>
        <v>0</v>
      </c>
      <c r="J77" s="140">
        <f>'Anchor-RA'!O75</f>
        <v>0</v>
      </c>
      <c r="K77" s="140">
        <f>(Summary!$C$58*H77+Summary!$C$59*I77+Summary!$C$60*J77)/Summary!$C$61</f>
        <v>0</v>
      </c>
      <c r="L77" s="140">
        <f>'Anchor-RA'!P75</f>
        <v>0</v>
      </c>
      <c r="M77" s="140">
        <f>'Anchor-RA'!Q75</f>
        <v>0</v>
      </c>
      <c r="N77" s="140">
        <f>'Anchor-RA'!R75</f>
        <v>0</v>
      </c>
      <c r="O77" s="140">
        <f>'Anchor-RA'!S75</f>
        <v>0</v>
      </c>
      <c r="P77" s="140">
        <f>'Anchor-RA'!T75</f>
        <v>0</v>
      </c>
      <c r="Q77" s="140">
        <f>'Anchor-RA'!U75</f>
        <v>0</v>
      </c>
      <c r="R77" s="140">
        <f>'Anchor-RA'!V75</f>
        <v>0</v>
      </c>
      <c r="S77" s="140">
        <f>'Anchor-RA'!W75</f>
        <v>0</v>
      </c>
      <c r="T77" s="140">
        <f>'Anchor-RA'!X75</f>
        <v>0</v>
      </c>
      <c r="U77" s="140">
        <f>10*LOG10(1/((Summary!$C$75/10^(R77/10)+Summary!$C$76/10^(S77/10)+Summary!$C$77/10^(T77/10))/Summary!$C$78))</f>
        <v>0</v>
      </c>
      <c r="V77" s="140">
        <f>'Anchor-RA'!Y75</f>
        <v>0</v>
      </c>
      <c r="W77" s="140">
        <f>'Anchor-RA'!Z75</f>
        <v>0</v>
      </c>
      <c r="X77" s="141">
        <f t="shared" si="5"/>
        <v>0</v>
      </c>
      <c r="Y77" s="133"/>
      <c r="Z77" s="384">
        <f>'Test-RA'!L75</f>
        <v>0</v>
      </c>
      <c r="AA77" s="381">
        <f>'Test-RA'!M75</f>
        <v>0</v>
      </c>
      <c r="AB77" s="381">
        <f>'Test-RA'!N75</f>
        <v>0</v>
      </c>
      <c r="AC77" s="381">
        <f>'Test-RA'!O75</f>
        <v>0</v>
      </c>
      <c r="AD77" s="381">
        <f>(Summary!$C$58*AA77+Summary!$C$59*AB77+Summary!$C$60*AC77)/Summary!$C$61</f>
        <v>0</v>
      </c>
      <c r="AE77" s="381">
        <f>'Test-RA'!P75</f>
        <v>0</v>
      </c>
      <c r="AF77" s="381">
        <f>'Test-RA'!Q75</f>
        <v>0</v>
      </c>
      <c r="AG77" s="381">
        <f>'Test-RA'!R75</f>
        <v>0</v>
      </c>
      <c r="AH77" s="381">
        <f>'Test-RA'!S75</f>
        <v>0</v>
      </c>
      <c r="AI77" s="381">
        <f>'Test-RA'!T75</f>
        <v>0</v>
      </c>
      <c r="AJ77" s="381">
        <f>'Test-RA'!U75</f>
        <v>0</v>
      </c>
      <c r="AK77" s="381">
        <f>'Test-RA'!V75</f>
        <v>0</v>
      </c>
      <c r="AL77" s="381">
        <f>'Test-RA'!W75</f>
        <v>0</v>
      </c>
      <c r="AM77" s="381">
        <f>'Test-RA'!X75</f>
        <v>0</v>
      </c>
      <c r="AN77" s="381">
        <f>10*LOG10(1/((Summary!$C$75/10^(AK77/10)+Summary!$C$76/10^(AL77/10)+Summary!$C$77/10^(AM77/10))/Summary!$C$78))</f>
        <v>0</v>
      </c>
      <c r="AO77" s="381">
        <f>'Test-RA'!Y75</f>
        <v>0</v>
      </c>
      <c r="AP77" s="140">
        <f>'Test-RA'!Z75</f>
        <v>0</v>
      </c>
      <c r="AQ77" s="141">
        <f t="shared" si="8"/>
        <v>0</v>
      </c>
      <c r="AR77" s="142" t="e">
        <f t="shared" si="6"/>
        <v>#DIV/0!</v>
      </c>
      <c r="AS77" s="143" t="e">
        <f t="shared" si="7"/>
        <v>#DIV/0!</v>
      </c>
      <c r="AT77" s="136"/>
      <c r="AU77" s="136"/>
      <c r="AV77" s="571"/>
      <c r="AW77" s="468"/>
      <c r="AX77" s="480"/>
      <c r="AY77" s="480"/>
      <c r="AZ77" s="480"/>
      <c r="BA77" s="480"/>
      <c r="BB77" s="480"/>
      <c r="BC77" s="480"/>
      <c r="BD77" s="480"/>
      <c r="BE77" s="480"/>
      <c r="BF77" s="480"/>
      <c r="BG77" s="469"/>
      <c r="BH77" s="476"/>
      <c r="BI77" s="469"/>
      <c r="BJ77" s="476"/>
      <c r="BK77" s="480"/>
      <c r="BL77" s="480"/>
      <c r="BM77" s="480"/>
      <c r="BN77" s="480"/>
      <c r="BO77" s="480"/>
      <c r="BP77" s="480"/>
      <c r="BQ77" s="480"/>
      <c r="BR77" s="476"/>
      <c r="BS77" s="476"/>
      <c r="BT77" s="480"/>
      <c r="BU77" s="463"/>
      <c r="BV77" s="465"/>
      <c r="BW77" s="463"/>
      <c r="BX77" s="465"/>
    </row>
    <row r="78" spans="1:76" ht="17" customHeight="1" x14ac:dyDescent="0.35">
      <c r="A78" s="516"/>
      <c r="B78" s="483"/>
      <c r="C78" s="486"/>
      <c r="D78" s="490"/>
      <c r="E78" s="493"/>
      <c r="F78" s="138">
        <v>39</v>
      </c>
      <c r="G78" s="139">
        <f>'Anchor-RA'!L76</f>
        <v>0</v>
      </c>
      <c r="H78" s="140">
        <f>'Anchor-RA'!M76</f>
        <v>0</v>
      </c>
      <c r="I78" s="140">
        <f>'Anchor-RA'!N76</f>
        <v>0</v>
      </c>
      <c r="J78" s="140">
        <f>'Anchor-RA'!O76</f>
        <v>0</v>
      </c>
      <c r="K78" s="140">
        <f>(Summary!$C$58*H78+Summary!$C$59*I78+Summary!$C$60*J78)/Summary!$C$61</f>
        <v>0</v>
      </c>
      <c r="L78" s="140">
        <f>'Anchor-RA'!P76</f>
        <v>0</v>
      </c>
      <c r="M78" s="140">
        <f>'Anchor-RA'!Q76</f>
        <v>0</v>
      </c>
      <c r="N78" s="140">
        <f>'Anchor-RA'!R76</f>
        <v>0</v>
      </c>
      <c r="O78" s="140">
        <f>'Anchor-RA'!S76</f>
        <v>0</v>
      </c>
      <c r="P78" s="140">
        <f>'Anchor-RA'!T76</f>
        <v>0</v>
      </c>
      <c r="Q78" s="140">
        <f>'Anchor-RA'!U76</f>
        <v>0</v>
      </c>
      <c r="R78" s="140">
        <f>'Anchor-RA'!V76</f>
        <v>0</v>
      </c>
      <c r="S78" s="140">
        <f>'Anchor-RA'!W76</f>
        <v>0</v>
      </c>
      <c r="T78" s="140">
        <f>'Anchor-RA'!X76</f>
        <v>0</v>
      </c>
      <c r="U78" s="140">
        <f>10*LOG10(1/((Summary!$C$75/10^(R78/10)+Summary!$C$76/10^(S78/10)+Summary!$C$77/10^(T78/10))/Summary!$C$78))</f>
        <v>0</v>
      </c>
      <c r="V78" s="140">
        <f>'Anchor-RA'!Y76</f>
        <v>0</v>
      </c>
      <c r="W78" s="140">
        <f>'Anchor-RA'!Z76</f>
        <v>0</v>
      </c>
      <c r="X78" s="141">
        <f t="shared" si="5"/>
        <v>0</v>
      </c>
      <c r="Y78" s="133"/>
      <c r="Z78" s="384">
        <f>'Test-RA'!L76</f>
        <v>0</v>
      </c>
      <c r="AA78" s="381">
        <f>'Test-RA'!M76</f>
        <v>0</v>
      </c>
      <c r="AB78" s="381">
        <f>'Test-RA'!N76</f>
        <v>0</v>
      </c>
      <c r="AC78" s="381">
        <f>'Test-RA'!O76</f>
        <v>0</v>
      </c>
      <c r="AD78" s="381">
        <f>(Summary!$C$58*AA78+Summary!$C$59*AB78+Summary!$C$60*AC78)/Summary!$C$61</f>
        <v>0</v>
      </c>
      <c r="AE78" s="381">
        <f>'Test-RA'!P76</f>
        <v>0</v>
      </c>
      <c r="AF78" s="381">
        <f>'Test-RA'!Q76</f>
        <v>0</v>
      </c>
      <c r="AG78" s="381">
        <f>'Test-RA'!R76</f>
        <v>0</v>
      </c>
      <c r="AH78" s="381">
        <f>'Test-RA'!S76</f>
        <v>0</v>
      </c>
      <c r="AI78" s="381">
        <f>'Test-RA'!T76</f>
        <v>0</v>
      </c>
      <c r="AJ78" s="381">
        <f>'Test-RA'!U76</f>
        <v>0</v>
      </c>
      <c r="AK78" s="381">
        <f>'Test-RA'!V76</f>
        <v>0</v>
      </c>
      <c r="AL78" s="381">
        <f>'Test-RA'!W76</f>
        <v>0</v>
      </c>
      <c r="AM78" s="381">
        <f>'Test-RA'!X76</f>
        <v>0</v>
      </c>
      <c r="AN78" s="381">
        <f>10*LOG10(1/((Summary!$C$75/10^(AK78/10)+Summary!$C$76/10^(AL78/10)+Summary!$C$77/10^(AM78/10))/Summary!$C$78))</f>
        <v>0</v>
      </c>
      <c r="AO78" s="381">
        <f>'Test-RA'!Y76</f>
        <v>0</v>
      </c>
      <c r="AP78" s="140">
        <f>'Test-RA'!Z76</f>
        <v>0</v>
      </c>
      <c r="AQ78" s="141">
        <f t="shared" si="8"/>
        <v>0</v>
      </c>
      <c r="AR78" s="142" t="e">
        <f t="shared" si="6"/>
        <v>#DIV/0!</v>
      </c>
      <c r="AS78" s="143" t="e">
        <f t="shared" si="7"/>
        <v>#DIV/0!</v>
      </c>
      <c r="AT78" s="136"/>
      <c r="AU78" s="136"/>
      <c r="AV78" s="571" t="s">
        <v>122</v>
      </c>
      <c r="AW78" s="468" t="e" cm="1">
        <f t="array" ref="AW78">bdRateExtend($G77:$G80,H77:H80,$Z77:$Z80,AA77:AA80)</f>
        <v>#VALUE!</v>
      </c>
      <c r="AX78" s="480"/>
      <c r="AY78" s="480"/>
      <c r="AZ78" s="480"/>
      <c r="BA78" s="480"/>
      <c r="BB78" s="480"/>
      <c r="BC78" s="480" t="e" cm="1">
        <f t="array" ref="BC78">bdRateExtend($G77:$G80,L77:L80,$Z77:$Z80,AE77:AE80)</f>
        <v>#VALUE!</v>
      </c>
      <c r="BD78" s="480"/>
      <c r="BE78" s="480" t="e" cm="1">
        <f t="array" ref="BE78">bdRateExtend($G77:$G80,M77:M80,$Z77:$Z80,AF77:AF80)</f>
        <v>#VALUE!</v>
      </c>
      <c r="BF78" s="480"/>
      <c r="BG78" s="469" t="e" cm="1">
        <f t="array" ref="BG78">bdRateExtend($G77:$G80,N77:N80,$Z77:$Z80,AG77:AG80,"None", FALSE,1)</f>
        <v>#VALUE!</v>
      </c>
      <c r="BH78" s="476"/>
      <c r="BI78" s="469" t="e" cm="1">
        <f t="array" ref="BI78">bdRateExtend($G77:$G80,O77:O80,$Z77:$Z80,AH77:AH80,"None", FALSE,1)</f>
        <v>#VALUE!</v>
      </c>
      <c r="BJ78" s="476"/>
      <c r="BK78" s="480" t="e" cm="1">
        <f t="array" ref="BK78">bdRateExtend($G77:$G80,P77:P80,$Z77:$Z80,AI77:AI80)</f>
        <v>#VALUE!</v>
      </c>
      <c r="BL78" s="480"/>
      <c r="BM78" s="480" t="e" cm="1">
        <f t="array" ref="BM78">bdRateExtend($G77:$G80,Q77:Q80,$Z77:$Z80,AJ77:AJ80)</f>
        <v>#VALUE!</v>
      </c>
      <c r="BN78" s="480"/>
      <c r="BO78" s="480" t="e" cm="1">
        <f t="array" ref="BO78">bdRateExtend($G77:$G80,R77:R80,$Z77:$Z80,AK77:AK80)</f>
        <v>#VALUE!</v>
      </c>
      <c r="BP78" s="480"/>
      <c r="BQ78" s="480"/>
      <c r="BR78" s="476"/>
      <c r="BS78" s="476"/>
      <c r="BT78" s="480"/>
      <c r="BU78" s="463" cm="1">
        <f t="array" ref="BU78">testVMAFRange($G77:$G80,N77:N80,$Z77:$Z80,AG77:AG80)</f>
        <v>0</v>
      </c>
      <c r="BV78" s="465"/>
      <c r="BW78" s="463" cm="1">
        <f t="array" ref="BW78">testVMAFRange($G77:$G80,O77:O80,$Z77:$Z80,AH77:AH80)</f>
        <v>0</v>
      </c>
      <c r="BX78" s="465"/>
    </row>
    <row r="79" spans="1:76" ht="17" customHeight="1" x14ac:dyDescent="0.35">
      <c r="A79" s="516"/>
      <c r="B79" s="483"/>
      <c r="C79" s="486"/>
      <c r="D79" s="490"/>
      <c r="E79" s="493"/>
      <c r="F79" s="138">
        <v>47</v>
      </c>
      <c r="G79" s="139">
        <f>'Anchor-RA'!L77</f>
        <v>0</v>
      </c>
      <c r="H79" s="140">
        <f>'Anchor-RA'!M77</f>
        <v>0</v>
      </c>
      <c r="I79" s="140">
        <f>'Anchor-RA'!N77</f>
        <v>0</v>
      </c>
      <c r="J79" s="140">
        <f>'Anchor-RA'!O77</f>
        <v>0</v>
      </c>
      <c r="K79" s="140">
        <f>(Summary!$C$58*H79+Summary!$C$59*I79+Summary!$C$60*J79)/Summary!$C$61</f>
        <v>0</v>
      </c>
      <c r="L79" s="140">
        <f>'Anchor-RA'!P77</f>
        <v>0</v>
      </c>
      <c r="M79" s="140">
        <f>'Anchor-RA'!Q77</f>
        <v>0</v>
      </c>
      <c r="N79" s="140">
        <f>'Anchor-RA'!R77</f>
        <v>0</v>
      </c>
      <c r="O79" s="140">
        <f>'Anchor-RA'!S77</f>
        <v>0</v>
      </c>
      <c r="P79" s="140">
        <f>'Anchor-RA'!T77</f>
        <v>0</v>
      </c>
      <c r="Q79" s="140">
        <f>'Anchor-RA'!U77</f>
        <v>0</v>
      </c>
      <c r="R79" s="140">
        <f>'Anchor-RA'!V77</f>
        <v>0</v>
      </c>
      <c r="S79" s="140">
        <f>'Anchor-RA'!W77</f>
        <v>0</v>
      </c>
      <c r="T79" s="140">
        <f>'Anchor-RA'!X77</f>
        <v>0</v>
      </c>
      <c r="U79" s="140">
        <f>10*LOG10(1/((Summary!$C$75/10^(R79/10)+Summary!$C$76/10^(S79/10)+Summary!$C$77/10^(T79/10))/Summary!$C$78))</f>
        <v>0</v>
      </c>
      <c r="V79" s="140">
        <f>'Anchor-RA'!Y77</f>
        <v>0</v>
      </c>
      <c r="W79" s="140">
        <f>'Anchor-RA'!Z77</f>
        <v>0</v>
      </c>
      <c r="X79" s="141">
        <f t="shared" si="5"/>
        <v>0</v>
      </c>
      <c r="Y79" s="133"/>
      <c r="Z79" s="384">
        <f>'Test-RA'!L77</f>
        <v>0</v>
      </c>
      <c r="AA79" s="381">
        <f>'Test-RA'!M77</f>
        <v>0</v>
      </c>
      <c r="AB79" s="381">
        <f>'Test-RA'!N77</f>
        <v>0</v>
      </c>
      <c r="AC79" s="381">
        <f>'Test-RA'!O77</f>
        <v>0</v>
      </c>
      <c r="AD79" s="381">
        <f>(Summary!$C$58*AA79+Summary!$C$59*AB79+Summary!$C$60*AC79)/Summary!$C$61</f>
        <v>0</v>
      </c>
      <c r="AE79" s="381">
        <f>'Test-RA'!P77</f>
        <v>0</v>
      </c>
      <c r="AF79" s="381">
        <f>'Test-RA'!Q77</f>
        <v>0</v>
      </c>
      <c r="AG79" s="381">
        <f>'Test-RA'!R77</f>
        <v>0</v>
      </c>
      <c r="AH79" s="381">
        <f>'Test-RA'!S77</f>
        <v>0</v>
      </c>
      <c r="AI79" s="381">
        <f>'Test-RA'!T77</f>
        <v>0</v>
      </c>
      <c r="AJ79" s="381">
        <f>'Test-RA'!U77</f>
        <v>0</v>
      </c>
      <c r="AK79" s="381">
        <f>'Test-RA'!V77</f>
        <v>0</v>
      </c>
      <c r="AL79" s="381">
        <f>'Test-RA'!W77</f>
        <v>0</v>
      </c>
      <c r="AM79" s="381">
        <f>'Test-RA'!X77</f>
        <v>0</v>
      </c>
      <c r="AN79" s="381">
        <f>10*LOG10(1/((Summary!$C$75/10^(AK79/10)+Summary!$C$76/10^(AL79/10)+Summary!$C$77/10^(AM79/10))/Summary!$C$78))</f>
        <v>0</v>
      </c>
      <c r="AO79" s="381">
        <f>'Test-RA'!Y77</f>
        <v>0</v>
      </c>
      <c r="AP79" s="140">
        <f>'Test-RA'!Z77</f>
        <v>0</v>
      </c>
      <c r="AQ79" s="141">
        <f t="shared" si="8"/>
        <v>0</v>
      </c>
      <c r="AR79" s="142" t="e">
        <f t="shared" si="6"/>
        <v>#DIV/0!</v>
      </c>
      <c r="AS79" s="143" t="e">
        <f t="shared" si="7"/>
        <v>#DIV/0!</v>
      </c>
      <c r="AT79" s="136"/>
      <c r="AU79" s="136"/>
      <c r="AV79" s="571"/>
      <c r="AW79" s="468"/>
      <c r="AX79" s="480"/>
      <c r="AY79" s="480"/>
      <c r="AZ79" s="480"/>
      <c r="BA79" s="480"/>
      <c r="BB79" s="480"/>
      <c r="BC79" s="480"/>
      <c r="BD79" s="480"/>
      <c r="BE79" s="480"/>
      <c r="BF79" s="480"/>
      <c r="BG79" s="469"/>
      <c r="BH79" s="476"/>
      <c r="BI79" s="469"/>
      <c r="BJ79" s="476"/>
      <c r="BK79" s="480"/>
      <c r="BL79" s="480"/>
      <c r="BM79" s="480"/>
      <c r="BN79" s="480"/>
      <c r="BO79" s="480"/>
      <c r="BP79" s="480"/>
      <c r="BQ79" s="480"/>
      <c r="BR79" s="476"/>
      <c r="BS79" s="476"/>
      <c r="BT79" s="480"/>
      <c r="BU79" s="463"/>
      <c r="BV79" s="465"/>
      <c r="BW79" s="463"/>
      <c r="BX79" s="465"/>
    </row>
    <row r="80" spans="1:76" ht="17" customHeight="1" x14ac:dyDescent="0.35">
      <c r="A80" s="516"/>
      <c r="B80" s="483"/>
      <c r="C80" s="486"/>
      <c r="D80" s="490"/>
      <c r="E80" s="493"/>
      <c r="F80" s="138">
        <v>55</v>
      </c>
      <c r="G80" s="139">
        <f>'Anchor-RA'!L78</f>
        <v>0</v>
      </c>
      <c r="H80" s="140">
        <f>'Anchor-RA'!M78</f>
        <v>0</v>
      </c>
      <c r="I80" s="140">
        <f>'Anchor-RA'!N78</f>
        <v>0</v>
      </c>
      <c r="J80" s="140">
        <f>'Anchor-RA'!O78</f>
        <v>0</v>
      </c>
      <c r="K80" s="140">
        <f>(Summary!$C$58*H80+Summary!$C$59*I80+Summary!$C$60*J80)/Summary!$C$61</f>
        <v>0</v>
      </c>
      <c r="L80" s="140">
        <f>'Anchor-RA'!P78</f>
        <v>0</v>
      </c>
      <c r="M80" s="140">
        <f>'Anchor-RA'!Q78</f>
        <v>0</v>
      </c>
      <c r="N80" s="140">
        <f>'Anchor-RA'!R78</f>
        <v>0</v>
      </c>
      <c r="O80" s="140">
        <f>'Anchor-RA'!S78</f>
        <v>0</v>
      </c>
      <c r="P80" s="140">
        <f>'Anchor-RA'!T78</f>
        <v>0</v>
      </c>
      <c r="Q80" s="140">
        <f>'Anchor-RA'!U78</f>
        <v>0</v>
      </c>
      <c r="R80" s="140">
        <f>'Anchor-RA'!V78</f>
        <v>0</v>
      </c>
      <c r="S80" s="140">
        <f>'Anchor-RA'!W78</f>
        <v>0</v>
      </c>
      <c r="T80" s="140">
        <f>'Anchor-RA'!X78</f>
        <v>0</v>
      </c>
      <c r="U80" s="140">
        <f>10*LOG10(1/((Summary!$C$75/10^(R80/10)+Summary!$C$76/10^(S80/10)+Summary!$C$77/10^(T80/10))/Summary!$C$78))</f>
        <v>0</v>
      </c>
      <c r="V80" s="140">
        <f>'Anchor-RA'!Y78</f>
        <v>0</v>
      </c>
      <c r="W80" s="140">
        <f>'Anchor-RA'!Z78</f>
        <v>0</v>
      </c>
      <c r="X80" s="141">
        <f t="shared" si="5"/>
        <v>0</v>
      </c>
      <c r="Y80" s="133"/>
      <c r="Z80" s="384">
        <f>'Test-RA'!L78</f>
        <v>0</v>
      </c>
      <c r="AA80" s="381">
        <f>'Test-RA'!M78</f>
        <v>0</v>
      </c>
      <c r="AB80" s="381">
        <f>'Test-RA'!N78</f>
        <v>0</v>
      </c>
      <c r="AC80" s="381">
        <f>'Test-RA'!O78</f>
        <v>0</v>
      </c>
      <c r="AD80" s="381">
        <f>(Summary!$C$58*AA80+Summary!$C$59*AB80+Summary!$C$60*AC80)/Summary!$C$61</f>
        <v>0</v>
      </c>
      <c r="AE80" s="381">
        <f>'Test-RA'!P78</f>
        <v>0</v>
      </c>
      <c r="AF80" s="381">
        <f>'Test-RA'!Q78</f>
        <v>0</v>
      </c>
      <c r="AG80" s="381">
        <f>'Test-RA'!R78</f>
        <v>0</v>
      </c>
      <c r="AH80" s="381">
        <f>'Test-RA'!S78</f>
        <v>0</v>
      </c>
      <c r="AI80" s="381">
        <f>'Test-RA'!T78</f>
        <v>0</v>
      </c>
      <c r="AJ80" s="381">
        <f>'Test-RA'!U78</f>
        <v>0</v>
      </c>
      <c r="AK80" s="381">
        <f>'Test-RA'!V78</f>
        <v>0</v>
      </c>
      <c r="AL80" s="381">
        <f>'Test-RA'!W78</f>
        <v>0</v>
      </c>
      <c r="AM80" s="381">
        <f>'Test-RA'!X78</f>
        <v>0</v>
      </c>
      <c r="AN80" s="381">
        <f>10*LOG10(1/((Summary!$C$75/10^(AK80/10)+Summary!$C$76/10^(AL80/10)+Summary!$C$77/10^(AM80/10))/Summary!$C$78))</f>
        <v>0</v>
      </c>
      <c r="AO80" s="381">
        <f>'Test-RA'!Y78</f>
        <v>0</v>
      </c>
      <c r="AP80" s="140">
        <f>'Test-RA'!Z78</f>
        <v>0</v>
      </c>
      <c r="AQ80" s="141">
        <f t="shared" si="8"/>
        <v>0</v>
      </c>
      <c r="AR80" s="142" t="e">
        <f t="shared" si="6"/>
        <v>#DIV/0!</v>
      </c>
      <c r="AS80" s="143" t="e">
        <f t="shared" si="7"/>
        <v>#DIV/0!</v>
      </c>
      <c r="AT80" s="136"/>
      <c r="AU80" s="136"/>
      <c r="AV80" s="571" t="s">
        <v>123</v>
      </c>
      <c r="AW80" s="468" t="e" cm="1">
        <f t="array" ref="AW80">bdRateExtend($G78:$G81,H78:H81,$Z78:$Z81,AA78:AA81)</f>
        <v>#VALUE!</v>
      </c>
      <c r="AX80" s="480"/>
      <c r="AY80" s="480"/>
      <c r="AZ80" s="480"/>
      <c r="BA80" s="480"/>
      <c r="BB80" s="480"/>
      <c r="BC80" s="480" t="e" cm="1">
        <f t="array" ref="BC80">bdRateExtend($G78:$G81,L78:L81,$Z78:$Z81,AE78:AE81)</f>
        <v>#VALUE!</v>
      </c>
      <c r="BD80" s="480"/>
      <c r="BE80" s="480" t="e" cm="1">
        <f t="array" ref="BE80">bdRateExtend($G78:$G81,M78:M81,$Z78:$Z81,AF78:AF81)</f>
        <v>#VALUE!</v>
      </c>
      <c r="BF80" s="480"/>
      <c r="BG80" s="469" t="e" cm="1">
        <f t="array" ref="BG80">bdRateExtend($G78:$G81,N78:N81,$Z78:$Z81,AG78:AG81,"None", FALSE,1)</f>
        <v>#VALUE!</v>
      </c>
      <c r="BH80" s="476"/>
      <c r="BI80" s="469" t="e" cm="1">
        <f t="array" ref="BI80">bdRateExtend($G78:$G81,O78:O81,$Z78:$Z81,AH78:AH81,"None", FALSE,1)</f>
        <v>#VALUE!</v>
      </c>
      <c r="BJ80" s="476"/>
      <c r="BK80" s="480" t="e" cm="1">
        <f t="array" ref="BK80">bdRateExtend($G78:$G81,P78:P81,$Z78:$Z81,AI78:AI81)</f>
        <v>#VALUE!</v>
      </c>
      <c r="BL80" s="480"/>
      <c r="BM80" s="480" t="e" cm="1">
        <f t="array" ref="BM80">bdRateExtend($G78:$G81,Q78:Q81,$Z78:$Z81,AJ78:AJ81)</f>
        <v>#VALUE!</v>
      </c>
      <c r="BN80" s="480"/>
      <c r="BO80" s="480" t="e" cm="1">
        <f t="array" ref="BO80">bdRateExtend($G78:$G81,R78:R81,$Z78:$Z81,AK78:AK81)</f>
        <v>#VALUE!</v>
      </c>
      <c r="BP80" s="480"/>
      <c r="BQ80" s="480"/>
      <c r="BR80" s="476"/>
      <c r="BS80" s="476"/>
      <c r="BT80" s="480"/>
      <c r="BU80" s="463" cm="1">
        <f t="array" ref="BU80">testVMAFRange($G78:$G81,N78:N81,$Z78:$Z81,AG78:AG81)</f>
        <v>0</v>
      </c>
      <c r="BV80" s="465"/>
      <c r="BW80" s="463" cm="1">
        <f t="array" ref="BW80">testVMAFRange($G78:$G81,O78:O81,$Z78:$Z81,AH78:AH81)</f>
        <v>0</v>
      </c>
      <c r="BX80" s="465"/>
    </row>
    <row r="81" spans="1:76" ht="17" customHeight="1" thickBot="1" x14ac:dyDescent="0.4">
      <c r="A81" s="516"/>
      <c r="B81" s="518"/>
      <c r="C81" s="487"/>
      <c r="D81" s="522"/>
      <c r="E81" s="523"/>
      <c r="F81" s="144">
        <v>63</v>
      </c>
      <c r="G81" s="145">
        <f>'Anchor-RA'!L79</f>
        <v>0</v>
      </c>
      <c r="H81" s="146">
        <f>'Anchor-RA'!M79</f>
        <v>0</v>
      </c>
      <c r="I81" s="146">
        <f>'Anchor-RA'!N79</f>
        <v>0</v>
      </c>
      <c r="J81" s="146">
        <f>'Anchor-RA'!O79</f>
        <v>0</v>
      </c>
      <c r="K81" s="146">
        <f>(Summary!$C$58*H81+Summary!$C$59*I81+Summary!$C$60*J81)/Summary!$C$61</f>
        <v>0</v>
      </c>
      <c r="L81" s="146">
        <f>'Anchor-RA'!P79</f>
        <v>0</v>
      </c>
      <c r="M81" s="146">
        <f>'Anchor-RA'!Q79</f>
        <v>0</v>
      </c>
      <c r="N81" s="146">
        <f>'Anchor-RA'!R79</f>
        <v>0</v>
      </c>
      <c r="O81" s="146">
        <f>'Anchor-RA'!S79</f>
        <v>0</v>
      </c>
      <c r="P81" s="146">
        <f>'Anchor-RA'!T79</f>
        <v>0</v>
      </c>
      <c r="Q81" s="146">
        <f>'Anchor-RA'!U79</f>
        <v>0</v>
      </c>
      <c r="R81" s="146">
        <f>'Anchor-RA'!V79</f>
        <v>0</v>
      </c>
      <c r="S81" s="146">
        <f>'Anchor-RA'!W79</f>
        <v>0</v>
      </c>
      <c r="T81" s="146">
        <f>'Anchor-RA'!X79</f>
        <v>0</v>
      </c>
      <c r="U81" s="146">
        <f>10*LOG10(1/((Summary!$C$75/10^(R81/10)+Summary!$C$76/10^(S81/10)+Summary!$C$77/10^(T81/10))/Summary!$C$78))</f>
        <v>0</v>
      </c>
      <c r="V81" s="146">
        <f>'Anchor-RA'!Y79</f>
        <v>0</v>
      </c>
      <c r="W81" s="146">
        <f>'Anchor-RA'!Z79</f>
        <v>0</v>
      </c>
      <c r="X81" s="147">
        <f t="shared" si="5"/>
        <v>0</v>
      </c>
      <c r="Y81" s="133"/>
      <c r="Z81" s="385">
        <f>'Test-RA'!L79</f>
        <v>0</v>
      </c>
      <c r="AA81" s="382">
        <f>'Test-RA'!M79</f>
        <v>0</v>
      </c>
      <c r="AB81" s="382">
        <f>'Test-RA'!N79</f>
        <v>0</v>
      </c>
      <c r="AC81" s="382">
        <f>'Test-RA'!O79</f>
        <v>0</v>
      </c>
      <c r="AD81" s="382">
        <f>(Summary!$C$58*AA81+Summary!$C$59*AB81+Summary!$C$60*AC81)/Summary!$C$61</f>
        <v>0</v>
      </c>
      <c r="AE81" s="382">
        <f>'Test-RA'!P79</f>
        <v>0</v>
      </c>
      <c r="AF81" s="382">
        <f>'Test-RA'!Q79</f>
        <v>0</v>
      </c>
      <c r="AG81" s="382">
        <f>'Test-RA'!R79</f>
        <v>0</v>
      </c>
      <c r="AH81" s="382">
        <f>'Test-RA'!S79</f>
        <v>0</v>
      </c>
      <c r="AI81" s="382">
        <f>'Test-RA'!T79</f>
        <v>0</v>
      </c>
      <c r="AJ81" s="382">
        <f>'Test-RA'!U79</f>
        <v>0</v>
      </c>
      <c r="AK81" s="382">
        <f>'Test-RA'!V79</f>
        <v>0</v>
      </c>
      <c r="AL81" s="382">
        <f>'Test-RA'!W79</f>
        <v>0</v>
      </c>
      <c r="AM81" s="382">
        <f>'Test-RA'!X79</f>
        <v>0</v>
      </c>
      <c r="AN81" s="382">
        <f>10*LOG10(1/((Summary!$C$75/10^(AK81/10)+Summary!$C$76/10^(AL81/10)+Summary!$C$77/10^(AM81/10))/Summary!$C$78))</f>
        <v>0</v>
      </c>
      <c r="AO81" s="382">
        <f>'Test-RA'!Y79</f>
        <v>0</v>
      </c>
      <c r="AP81" s="146">
        <f>'Test-RA'!Z79</f>
        <v>0</v>
      </c>
      <c r="AQ81" s="147">
        <f t="shared" si="8"/>
        <v>0</v>
      </c>
      <c r="AR81" s="148" t="e">
        <f t="shared" si="6"/>
        <v>#DIV/0!</v>
      </c>
      <c r="AS81" s="149" t="e">
        <f t="shared" si="7"/>
        <v>#DIV/0!</v>
      </c>
      <c r="AT81" s="136"/>
      <c r="AU81" s="136"/>
      <c r="AV81" s="572"/>
      <c r="AW81" s="468"/>
      <c r="AX81" s="480"/>
      <c r="AY81" s="480"/>
      <c r="AZ81" s="480"/>
      <c r="BA81" s="480"/>
      <c r="BB81" s="481"/>
      <c r="BC81" s="480"/>
      <c r="BD81" s="480"/>
      <c r="BE81" s="480"/>
      <c r="BF81" s="480"/>
      <c r="BG81" s="472"/>
      <c r="BH81" s="477"/>
      <c r="BI81" s="472"/>
      <c r="BJ81" s="477"/>
      <c r="BK81" s="480"/>
      <c r="BL81" s="480"/>
      <c r="BM81" s="480"/>
      <c r="BN81" s="480"/>
      <c r="BO81" s="480"/>
      <c r="BP81" s="480"/>
      <c r="BQ81" s="480"/>
      <c r="BR81" s="476"/>
      <c r="BS81" s="476"/>
      <c r="BT81" s="481"/>
      <c r="BU81" s="473"/>
      <c r="BV81" s="466"/>
      <c r="BW81" s="473"/>
      <c r="BX81" s="466"/>
    </row>
    <row r="82" spans="1:76" ht="17" customHeight="1" x14ac:dyDescent="0.35">
      <c r="A82" s="516"/>
      <c r="B82" s="482" t="s">
        <v>2</v>
      </c>
      <c r="C82" s="485" t="s">
        <v>39</v>
      </c>
      <c r="D82" s="489">
        <v>59.94</v>
      </c>
      <c r="E82" s="492">
        <v>10</v>
      </c>
      <c r="F82" s="129">
        <v>23</v>
      </c>
      <c r="G82" s="130">
        <f>'Anchor-RA'!L80</f>
        <v>0</v>
      </c>
      <c r="H82" s="131">
        <f>'Anchor-RA'!M80</f>
        <v>0</v>
      </c>
      <c r="I82" s="131">
        <f>'Anchor-RA'!N80</f>
        <v>0</v>
      </c>
      <c r="J82" s="131">
        <f>'Anchor-RA'!O80</f>
        <v>0</v>
      </c>
      <c r="K82" s="395">
        <f>(Summary!$C$58*H82+Summary!$C$59*I82+Summary!$C$60*J82)/Summary!$C$61</f>
        <v>0</v>
      </c>
      <c r="L82" s="131">
        <f>'Anchor-RA'!P80</f>
        <v>0</v>
      </c>
      <c r="M82" s="131">
        <f>'Anchor-RA'!Q80</f>
        <v>0</v>
      </c>
      <c r="N82" s="131">
        <f>'Anchor-RA'!R80</f>
        <v>0</v>
      </c>
      <c r="O82" s="131">
        <f>'Anchor-RA'!S80</f>
        <v>0</v>
      </c>
      <c r="P82" s="131">
        <f>'Anchor-RA'!T80</f>
        <v>0</v>
      </c>
      <c r="Q82" s="131">
        <f>'Anchor-RA'!U80</f>
        <v>0</v>
      </c>
      <c r="R82" s="131">
        <f>'Anchor-RA'!V80</f>
        <v>0</v>
      </c>
      <c r="S82" s="131">
        <f>'Anchor-RA'!W80</f>
        <v>0</v>
      </c>
      <c r="T82" s="131">
        <f>'Anchor-RA'!X80</f>
        <v>0</v>
      </c>
      <c r="U82" s="131">
        <f>10*LOG10(1/((Summary!$C$75/10^(R82/10)+Summary!$C$76/10^(S82/10)+Summary!$C$77/10^(T82/10))/Summary!$C$78))</f>
        <v>0</v>
      </c>
      <c r="V82" s="131">
        <f>'Anchor-RA'!Y80</f>
        <v>0</v>
      </c>
      <c r="W82" s="131">
        <f>'Anchor-RA'!Z80</f>
        <v>0</v>
      </c>
      <c r="X82" s="132">
        <f t="shared" si="5"/>
        <v>0</v>
      </c>
      <c r="Y82" s="133"/>
      <c r="Z82" s="383">
        <f>'Test-RA'!L80</f>
        <v>0</v>
      </c>
      <c r="AA82" s="380">
        <f>'Test-RA'!M80</f>
        <v>0</v>
      </c>
      <c r="AB82" s="380">
        <f>'Test-RA'!N80</f>
        <v>0</v>
      </c>
      <c r="AC82" s="380">
        <f>'Test-RA'!O80</f>
        <v>0</v>
      </c>
      <c r="AD82" s="380">
        <f>(Summary!$C$58*AA82+Summary!$C$59*AB82+Summary!$C$60*AC82)/Summary!$C$61</f>
        <v>0</v>
      </c>
      <c r="AE82" s="380">
        <f>'Test-RA'!P80</f>
        <v>0</v>
      </c>
      <c r="AF82" s="380">
        <f>'Test-RA'!Q80</f>
        <v>0</v>
      </c>
      <c r="AG82" s="380">
        <f>'Test-RA'!R80</f>
        <v>0</v>
      </c>
      <c r="AH82" s="380">
        <f>'Test-RA'!S80</f>
        <v>0</v>
      </c>
      <c r="AI82" s="380">
        <f>'Test-RA'!T80</f>
        <v>0</v>
      </c>
      <c r="AJ82" s="380">
        <f>'Test-RA'!U80</f>
        <v>0</v>
      </c>
      <c r="AK82" s="380">
        <f>'Test-RA'!V80</f>
        <v>0</v>
      </c>
      <c r="AL82" s="380">
        <f>'Test-RA'!W80</f>
        <v>0</v>
      </c>
      <c r="AM82" s="380">
        <f>'Test-RA'!X80</f>
        <v>0</v>
      </c>
      <c r="AN82" s="380">
        <f>10*LOG10(1/((Summary!$C$75/10^(AK82/10)+Summary!$C$76/10^(AL82/10)+Summary!$C$77/10^(AM82/10))/Summary!$C$78))</f>
        <v>0</v>
      </c>
      <c r="AO82" s="380">
        <f>'Test-RA'!Y80</f>
        <v>0</v>
      </c>
      <c r="AP82" s="131">
        <f>'Test-RA'!Z80</f>
        <v>0</v>
      </c>
      <c r="AQ82" s="132">
        <f t="shared" si="8"/>
        <v>0</v>
      </c>
      <c r="AR82" s="134" t="e">
        <f t="shared" si="6"/>
        <v>#DIV/0!</v>
      </c>
      <c r="AS82" s="135" t="e">
        <f t="shared" si="7"/>
        <v>#DIV/0!</v>
      </c>
      <c r="AT82" s="136"/>
      <c r="AU82" s="136"/>
      <c r="AV82" s="573" t="s">
        <v>121</v>
      </c>
      <c r="AW82" s="468" t="e" cm="1">
        <f t="array" ref="AW82">bdRateExtend($G82:$G85,H82:H85,$Z82:$Z85,AA82:AA85)</f>
        <v>#VALUE!</v>
      </c>
      <c r="AX82" s="480" t="e" cm="1">
        <f t="array" ref="AX82">bdRateExtend($G82:$G87,H82:H87,$Z82:$Z87,AA82:AA87)</f>
        <v>#VALUE!</v>
      </c>
      <c r="AY82" s="480" t="e" cm="1">
        <f t="array" ref="AY82">bdRateExtend($G82:$G87,I82:I87,$Z82:$Z87,AB82:AB87)</f>
        <v>#VALUE!</v>
      </c>
      <c r="AZ82" s="480" t="e" cm="1">
        <f t="array" ref="AZ82">bdRateExtend($G82:$G87,J82:J87,$Z82:$Z87,AC82:AC87)</f>
        <v>#VALUE!</v>
      </c>
      <c r="BA82" s="480" t="e" cm="1">
        <f t="array" ref="BA82">bdRateExtend($G82:$G87,K82:K87,$Z82:$Z87,AD82:AD87)</f>
        <v>#VALUE!</v>
      </c>
      <c r="BB82" s="479" t="e">
        <f>(Summary!$C$89*AX82+Summary!$C$90*AY82+Summary!$C$91*AZ82)/Summary!$C$92</f>
        <v>#VALUE!</v>
      </c>
      <c r="BC82" s="480" t="e" cm="1">
        <f t="array" ref="BC82">bdRateExtend($G82:$G85,L82:L85,$Z82:$Z85,AE82:AE85)</f>
        <v>#VALUE!</v>
      </c>
      <c r="BD82" s="480" t="e" cm="1">
        <f t="array" ref="BD82">bdRateExtend($G82:$G87,L82:L87,$Z82:$Z87,AE82:AE87)</f>
        <v>#VALUE!</v>
      </c>
      <c r="BE82" s="480" t="e" cm="1">
        <f t="array" ref="BE82">bdRateExtend($G82:$G85,M82:M85,$Z82:$Z85,AF82:AF85)</f>
        <v>#VALUE!</v>
      </c>
      <c r="BF82" s="480" t="e" cm="1">
        <f t="array" ref="BF82">bdRateExtend($G82:$G87,M82:M87,$Z82:$Z87,AF82:AF87)</f>
        <v>#VALUE!</v>
      </c>
      <c r="BG82" s="474" t="e" cm="1">
        <f t="array" ref="BG82">bdRateExtend($G82:$G85,N82:N85,$Z82:$Z85,AG82:AG85,"None", FALSE,1)</f>
        <v>#VALUE!</v>
      </c>
      <c r="BH82" s="475" t="e" cm="1">
        <f t="array" ref="BH82">bdRateExtend($G82:$G87,N82:N87,$Z82:$Z87,AG82:AG87,"None", FALSE,1)</f>
        <v>#VALUE!</v>
      </c>
      <c r="BI82" s="474" t="e" cm="1">
        <f t="array" ref="BI82">bdRateExtend($G82:$G85,O82:O85,$Z82:$Z85,AH82:AH85,"None", FALSE,1)</f>
        <v>#VALUE!</v>
      </c>
      <c r="BJ82" s="475" t="e" cm="1">
        <f t="array" ref="BJ82">bdRateExtend($G82:$G87,O82:O87,$Z82:$Z87,AH82:AH87,"None", FALSE,1)</f>
        <v>#VALUE!</v>
      </c>
      <c r="BK82" s="480" t="e" cm="1">
        <f t="array" ref="BK82">bdRateExtend($G82:$G85,P82:P85,$Z82:$Z85,AI82:AI85)</f>
        <v>#VALUE!</v>
      </c>
      <c r="BL82" s="480" t="e" cm="1">
        <f t="array" ref="BL82">bdRateExtend($G82:$G87,P82:P87,$Z82:$Z87,AI82:AI87)</f>
        <v>#VALUE!</v>
      </c>
      <c r="BM82" s="480" t="e" cm="1">
        <f t="array" ref="BM82">bdRateExtend($G82:$G85,Q82:Q85,$Z82:$Z85,AJ82:AJ85)</f>
        <v>#VALUE!</v>
      </c>
      <c r="BN82" s="480" t="e" cm="1">
        <f t="array" ref="BN82">bdRateExtend($G82:$G87,Q82:Q87,$Z82:$Z87,AJ82:AJ87)</f>
        <v>#VALUE!</v>
      </c>
      <c r="BO82" s="480" t="e" cm="1">
        <f t="array" ref="BO82">bdRateExtend($G82:$G85,R82:R85,$Z82:$Z85,AK82:AK85)</f>
        <v>#VALUE!</v>
      </c>
      <c r="BP82" s="480" t="e" cm="1">
        <f t="array" ref="BP82">bdRateExtend($G82:$G87,R82:R87,$Z82:$Z87,AK82:AK87)</f>
        <v>#VALUE!</v>
      </c>
      <c r="BQ82" s="480" t="e" cm="1">
        <f t="array" ref="BQ82">bdRateExtend($G82:$G87,S82:S87,$Z82:$Z87,AL82:AL87)</f>
        <v>#VALUE!</v>
      </c>
      <c r="BR82" s="476" t="e" cm="1">
        <f t="array" ref="BR82">bdRateExtend($G82:$G87,T82:T87,$Z82:$Z87,AM82:AM87)</f>
        <v>#VALUE!</v>
      </c>
      <c r="BS82" s="476" t="e" cm="1">
        <f t="array" ref="BS82">bdRateExtend($G82:$G87,U82:U87,$Z82:$Z87,AN82:AN87)</f>
        <v>#VALUE!</v>
      </c>
      <c r="BT82" s="479" t="e">
        <f>(Summary!$C$103*BP82+Summary!$C$104*BQ82+Summary!$C$105*BR82)/Summary!$C$106</f>
        <v>#VALUE!</v>
      </c>
      <c r="BU82" s="462" cm="1">
        <f t="array" ref="BU82">testVMAFRange($G82:$G85,N82:N85,$Z82:$Z85,AG82:AG85)</f>
        <v>0</v>
      </c>
      <c r="BV82" s="464" cm="1">
        <f t="array" ref="BV82">testVMAFRange($G82:$G87,N82:N87,$Z82:$Z87,AG82:AG87)</f>
        <v>0</v>
      </c>
      <c r="BW82" s="462" cm="1">
        <f t="array" ref="BW82">testVMAFRange($G82:$G85,O82:O85,$Z82:$Z85,AH82:AH85)</f>
        <v>0</v>
      </c>
      <c r="BX82" s="464" cm="1">
        <f t="array" ref="BX82">testVMAFRange($G82:$G87,O82:O87,$Z82:$Z87,AH82:AH87)</f>
        <v>0</v>
      </c>
    </row>
    <row r="83" spans="1:76" ht="17" customHeight="1" x14ac:dyDescent="0.35">
      <c r="A83" s="516"/>
      <c r="B83" s="483"/>
      <c r="C83" s="486"/>
      <c r="D83" s="490"/>
      <c r="E83" s="493"/>
      <c r="F83" s="138">
        <v>31</v>
      </c>
      <c r="G83" s="139">
        <f>'Anchor-RA'!L81</f>
        <v>0</v>
      </c>
      <c r="H83" s="140">
        <f>'Anchor-RA'!M81</f>
        <v>0</v>
      </c>
      <c r="I83" s="140">
        <f>'Anchor-RA'!N81</f>
        <v>0</v>
      </c>
      <c r="J83" s="140">
        <f>'Anchor-RA'!O81</f>
        <v>0</v>
      </c>
      <c r="K83" s="140">
        <f>(Summary!$C$58*H83+Summary!$C$59*I83+Summary!$C$60*J83)/Summary!$C$61</f>
        <v>0</v>
      </c>
      <c r="L83" s="140">
        <f>'Anchor-RA'!P81</f>
        <v>0</v>
      </c>
      <c r="M83" s="140">
        <f>'Anchor-RA'!Q81</f>
        <v>0</v>
      </c>
      <c r="N83" s="140">
        <f>'Anchor-RA'!R81</f>
        <v>0</v>
      </c>
      <c r="O83" s="140">
        <f>'Anchor-RA'!S81</f>
        <v>0</v>
      </c>
      <c r="P83" s="140">
        <f>'Anchor-RA'!T81</f>
        <v>0</v>
      </c>
      <c r="Q83" s="140">
        <f>'Anchor-RA'!U81</f>
        <v>0</v>
      </c>
      <c r="R83" s="140">
        <f>'Anchor-RA'!V81</f>
        <v>0</v>
      </c>
      <c r="S83" s="140">
        <f>'Anchor-RA'!W81</f>
        <v>0</v>
      </c>
      <c r="T83" s="140">
        <f>'Anchor-RA'!X81</f>
        <v>0</v>
      </c>
      <c r="U83" s="140">
        <f>10*LOG10(1/((Summary!$C$75/10^(R83/10)+Summary!$C$76/10^(S83/10)+Summary!$C$77/10^(T83/10))/Summary!$C$78))</f>
        <v>0</v>
      </c>
      <c r="V83" s="140">
        <f>'Anchor-RA'!Y81</f>
        <v>0</v>
      </c>
      <c r="W83" s="140">
        <f>'Anchor-RA'!Z81</f>
        <v>0</v>
      </c>
      <c r="X83" s="141">
        <f t="shared" si="5"/>
        <v>0</v>
      </c>
      <c r="Y83" s="133"/>
      <c r="Z83" s="384">
        <f>'Test-RA'!L81</f>
        <v>0</v>
      </c>
      <c r="AA83" s="381">
        <f>'Test-RA'!M81</f>
        <v>0</v>
      </c>
      <c r="AB83" s="381">
        <f>'Test-RA'!N81</f>
        <v>0</v>
      </c>
      <c r="AC83" s="381">
        <f>'Test-RA'!O81</f>
        <v>0</v>
      </c>
      <c r="AD83" s="381">
        <f>(Summary!$C$58*AA83+Summary!$C$59*AB83+Summary!$C$60*AC83)/Summary!$C$61</f>
        <v>0</v>
      </c>
      <c r="AE83" s="381">
        <f>'Test-RA'!P81</f>
        <v>0</v>
      </c>
      <c r="AF83" s="381">
        <f>'Test-RA'!Q81</f>
        <v>0</v>
      </c>
      <c r="AG83" s="381">
        <f>'Test-RA'!R81</f>
        <v>0</v>
      </c>
      <c r="AH83" s="381">
        <f>'Test-RA'!S81</f>
        <v>0</v>
      </c>
      <c r="AI83" s="381">
        <f>'Test-RA'!T81</f>
        <v>0</v>
      </c>
      <c r="AJ83" s="381">
        <f>'Test-RA'!U81</f>
        <v>0</v>
      </c>
      <c r="AK83" s="381">
        <f>'Test-RA'!V81</f>
        <v>0</v>
      </c>
      <c r="AL83" s="381">
        <f>'Test-RA'!W81</f>
        <v>0</v>
      </c>
      <c r="AM83" s="381">
        <f>'Test-RA'!X81</f>
        <v>0</v>
      </c>
      <c r="AN83" s="381">
        <f>10*LOG10(1/((Summary!$C$75/10^(AK83/10)+Summary!$C$76/10^(AL83/10)+Summary!$C$77/10^(AM83/10))/Summary!$C$78))</f>
        <v>0</v>
      </c>
      <c r="AO83" s="381">
        <f>'Test-RA'!Y81</f>
        <v>0</v>
      </c>
      <c r="AP83" s="140">
        <f>'Test-RA'!Z81</f>
        <v>0</v>
      </c>
      <c r="AQ83" s="141">
        <f t="shared" si="8"/>
        <v>0</v>
      </c>
      <c r="AR83" s="142" t="e">
        <f t="shared" si="6"/>
        <v>#DIV/0!</v>
      </c>
      <c r="AS83" s="143" t="e">
        <f t="shared" si="7"/>
        <v>#DIV/0!</v>
      </c>
      <c r="AT83" s="136"/>
      <c r="AU83" s="136"/>
      <c r="AV83" s="571"/>
      <c r="AW83" s="468"/>
      <c r="AX83" s="480"/>
      <c r="AY83" s="480"/>
      <c r="AZ83" s="480"/>
      <c r="BA83" s="480"/>
      <c r="BB83" s="480"/>
      <c r="BC83" s="480"/>
      <c r="BD83" s="480"/>
      <c r="BE83" s="480"/>
      <c r="BF83" s="480"/>
      <c r="BG83" s="469"/>
      <c r="BH83" s="476"/>
      <c r="BI83" s="469"/>
      <c r="BJ83" s="476"/>
      <c r="BK83" s="480"/>
      <c r="BL83" s="480"/>
      <c r="BM83" s="480"/>
      <c r="BN83" s="480"/>
      <c r="BO83" s="480"/>
      <c r="BP83" s="480"/>
      <c r="BQ83" s="480"/>
      <c r="BR83" s="476"/>
      <c r="BS83" s="476"/>
      <c r="BT83" s="480"/>
      <c r="BU83" s="463"/>
      <c r="BV83" s="465"/>
      <c r="BW83" s="463"/>
      <c r="BX83" s="465"/>
    </row>
    <row r="84" spans="1:76" ht="17" customHeight="1" x14ac:dyDescent="0.35">
      <c r="A84" s="516"/>
      <c r="B84" s="483"/>
      <c r="C84" s="486"/>
      <c r="D84" s="490"/>
      <c r="E84" s="493"/>
      <c r="F84" s="138">
        <v>39</v>
      </c>
      <c r="G84" s="139">
        <f>'Anchor-RA'!L82</f>
        <v>0</v>
      </c>
      <c r="H84" s="140">
        <f>'Anchor-RA'!M82</f>
        <v>0</v>
      </c>
      <c r="I84" s="140">
        <f>'Anchor-RA'!N82</f>
        <v>0</v>
      </c>
      <c r="J84" s="140">
        <f>'Anchor-RA'!O82</f>
        <v>0</v>
      </c>
      <c r="K84" s="140">
        <f>(Summary!$C$58*H84+Summary!$C$59*I84+Summary!$C$60*J84)/Summary!$C$61</f>
        <v>0</v>
      </c>
      <c r="L84" s="140">
        <f>'Anchor-RA'!P82</f>
        <v>0</v>
      </c>
      <c r="M84" s="140">
        <f>'Anchor-RA'!Q82</f>
        <v>0</v>
      </c>
      <c r="N84" s="140">
        <f>'Anchor-RA'!R82</f>
        <v>0</v>
      </c>
      <c r="O84" s="140">
        <f>'Anchor-RA'!S82</f>
        <v>0</v>
      </c>
      <c r="P84" s="140">
        <f>'Anchor-RA'!T82</f>
        <v>0</v>
      </c>
      <c r="Q84" s="140">
        <f>'Anchor-RA'!U82</f>
        <v>0</v>
      </c>
      <c r="R84" s="140">
        <f>'Anchor-RA'!V82</f>
        <v>0</v>
      </c>
      <c r="S84" s="140">
        <f>'Anchor-RA'!W82</f>
        <v>0</v>
      </c>
      <c r="T84" s="140">
        <f>'Anchor-RA'!X82</f>
        <v>0</v>
      </c>
      <c r="U84" s="140">
        <f>10*LOG10(1/((Summary!$C$75/10^(R84/10)+Summary!$C$76/10^(S84/10)+Summary!$C$77/10^(T84/10))/Summary!$C$78))</f>
        <v>0</v>
      </c>
      <c r="V84" s="140">
        <f>'Anchor-RA'!Y82</f>
        <v>0</v>
      </c>
      <c r="W84" s="140">
        <f>'Anchor-RA'!Z82</f>
        <v>0</v>
      </c>
      <c r="X84" s="141">
        <f t="shared" si="5"/>
        <v>0</v>
      </c>
      <c r="Y84" s="133"/>
      <c r="Z84" s="384">
        <f>'Test-RA'!L82</f>
        <v>0</v>
      </c>
      <c r="AA84" s="381">
        <f>'Test-RA'!M82</f>
        <v>0</v>
      </c>
      <c r="AB84" s="381">
        <f>'Test-RA'!N82</f>
        <v>0</v>
      </c>
      <c r="AC84" s="381">
        <f>'Test-RA'!O82</f>
        <v>0</v>
      </c>
      <c r="AD84" s="381">
        <f>(Summary!$C$58*AA84+Summary!$C$59*AB84+Summary!$C$60*AC84)/Summary!$C$61</f>
        <v>0</v>
      </c>
      <c r="AE84" s="381">
        <f>'Test-RA'!P82</f>
        <v>0</v>
      </c>
      <c r="AF84" s="381">
        <f>'Test-RA'!Q82</f>
        <v>0</v>
      </c>
      <c r="AG84" s="381">
        <f>'Test-RA'!R82</f>
        <v>0</v>
      </c>
      <c r="AH84" s="381">
        <f>'Test-RA'!S82</f>
        <v>0</v>
      </c>
      <c r="AI84" s="381">
        <f>'Test-RA'!T82</f>
        <v>0</v>
      </c>
      <c r="AJ84" s="381">
        <f>'Test-RA'!U82</f>
        <v>0</v>
      </c>
      <c r="AK84" s="381">
        <f>'Test-RA'!V82</f>
        <v>0</v>
      </c>
      <c r="AL84" s="381">
        <f>'Test-RA'!W82</f>
        <v>0</v>
      </c>
      <c r="AM84" s="381">
        <f>'Test-RA'!X82</f>
        <v>0</v>
      </c>
      <c r="AN84" s="381">
        <f>10*LOG10(1/((Summary!$C$75/10^(AK84/10)+Summary!$C$76/10^(AL84/10)+Summary!$C$77/10^(AM84/10))/Summary!$C$78))</f>
        <v>0</v>
      </c>
      <c r="AO84" s="381">
        <f>'Test-RA'!Y82</f>
        <v>0</v>
      </c>
      <c r="AP84" s="140">
        <f>'Test-RA'!Z82</f>
        <v>0</v>
      </c>
      <c r="AQ84" s="141">
        <f t="shared" si="8"/>
        <v>0</v>
      </c>
      <c r="AR84" s="142" t="e">
        <f t="shared" si="6"/>
        <v>#DIV/0!</v>
      </c>
      <c r="AS84" s="143" t="e">
        <f t="shared" si="7"/>
        <v>#DIV/0!</v>
      </c>
      <c r="AT84" s="136"/>
      <c r="AU84" s="136"/>
      <c r="AV84" s="571" t="s">
        <v>122</v>
      </c>
      <c r="AW84" s="468" t="e" cm="1">
        <f t="array" ref="AW84">bdRateExtend($G83:$G86,H83:H86,$Z83:$Z86,AA83:AA86)</f>
        <v>#VALUE!</v>
      </c>
      <c r="AX84" s="480"/>
      <c r="AY84" s="480"/>
      <c r="AZ84" s="480"/>
      <c r="BA84" s="480"/>
      <c r="BB84" s="480"/>
      <c r="BC84" s="480" t="e" cm="1">
        <f t="array" ref="BC84">bdRateExtend($G83:$G86,L83:L86,$Z83:$Z86,AE83:AE86)</f>
        <v>#VALUE!</v>
      </c>
      <c r="BD84" s="480"/>
      <c r="BE84" s="480" t="e" cm="1">
        <f t="array" ref="BE84">bdRateExtend($G83:$G86,M83:M86,$Z83:$Z86,AF83:AF86)</f>
        <v>#VALUE!</v>
      </c>
      <c r="BF84" s="480"/>
      <c r="BG84" s="469" t="e" cm="1">
        <f t="array" ref="BG84">bdRateExtend($G83:$G86,N83:N86,$Z83:$Z86,AG83:AG86,"None", FALSE,1)</f>
        <v>#VALUE!</v>
      </c>
      <c r="BH84" s="476"/>
      <c r="BI84" s="469" t="e" cm="1">
        <f t="array" ref="BI84">bdRateExtend($G83:$G86,O83:O86,$Z83:$Z86,AH83:AH86,"None", FALSE,1)</f>
        <v>#VALUE!</v>
      </c>
      <c r="BJ84" s="476"/>
      <c r="BK84" s="480" t="e" cm="1">
        <f t="array" ref="BK84">bdRateExtend($G83:$G86,P83:P86,$Z83:$Z86,AI83:AI86)</f>
        <v>#VALUE!</v>
      </c>
      <c r="BL84" s="480"/>
      <c r="BM84" s="480" t="e" cm="1">
        <f t="array" ref="BM84">bdRateExtend($G83:$G86,Q83:Q86,$Z83:$Z86,AJ83:AJ86)</f>
        <v>#VALUE!</v>
      </c>
      <c r="BN84" s="480"/>
      <c r="BO84" s="480" t="e" cm="1">
        <f t="array" ref="BO84">bdRateExtend($G83:$G86,R83:R86,$Z83:$Z86,AK83:AK86)</f>
        <v>#VALUE!</v>
      </c>
      <c r="BP84" s="480"/>
      <c r="BQ84" s="480"/>
      <c r="BR84" s="476"/>
      <c r="BS84" s="476"/>
      <c r="BT84" s="480"/>
      <c r="BU84" s="463" cm="1">
        <f t="array" ref="BU84">testVMAFRange($G83:$G86,N83:N86,$Z83:$Z86,AG83:AG86)</f>
        <v>0</v>
      </c>
      <c r="BV84" s="465"/>
      <c r="BW84" s="463" cm="1">
        <f t="array" ref="BW84">testVMAFRange($G83:$G86,O83:O86,$Z83:$Z86,AH83:AH86)</f>
        <v>0</v>
      </c>
      <c r="BX84" s="465"/>
    </row>
    <row r="85" spans="1:76" ht="17" customHeight="1" x14ac:dyDescent="0.35">
      <c r="A85" s="516"/>
      <c r="B85" s="483"/>
      <c r="C85" s="486"/>
      <c r="D85" s="490"/>
      <c r="E85" s="493"/>
      <c r="F85" s="138">
        <v>47</v>
      </c>
      <c r="G85" s="139">
        <f>'Anchor-RA'!L83</f>
        <v>0</v>
      </c>
      <c r="H85" s="140">
        <f>'Anchor-RA'!M83</f>
        <v>0</v>
      </c>
      <c r="I85" s="140">
        <f>'Anchor-RA'!N83</f>
        <v>0</v>
      </c>
      <c r="J85" s="140">
        <f>'Anchor-RA'!O83</f>
        <v>0</v>
      </c>
      <c r="K85" s="140">
        <f>(Summary!$C$58*H85+Summary!$C$59*I85+Summary!$C$60*J85)/Summary!$C$61</f>
        <v>0</v>
      </c>
      <c r="L85" s="140">
        <f>'Anchor-RA'!P83</f>
        <v>0</v>
      </c>
      <c r="M85" s="140">
        <f>'Anchor-RA'!Q83</f>
        <v>0</v>
      </c>
      <c r="N85" s="140">
        <f>'Anchor-RA'!R83</f>
        <v>0</v>
      </c>
      <c r="O85" s="140">
        <f>'Anchor-RA'!S83</f>
        <v>0</v>
      </c>
      <c r="P85" s="140">
        <f>'Anchor-RA'!T83</f>
        <v>0</v>
      </c>
      <c r="Q85" s="140">
        <f>'Anchor-RA'!U83</f>
        <v>0</v>
      </c>
      <c r="R85" s="140">
        <f>'Anchor-RA'!V83</f>
        <v>0</v>
      </c>
      <c r="S85" s="140">
        <f>'Anchor-RA'!W83</f>
        <v>0</v>
      </c>
      <c r="T85" s="140">
        <f>'Anchor-RA'!X83</f>
        <v>0</v>
      </c>
      <c r="U85" s="140">
        <f>10*LOG10(1/((Summary!$C$75/10^(R85/10)+Summary!$C$76/10^(S85/10)+Summary!$C$77/10^(T85/10))/Summary!$C$78))</f>
        <v>0</v>
      </c>
      <c r="V85" s="140">
        <f>'Anchor-RA'!Y83</f>
        <v>0</v>
      </c>
      <c r="W85" s="140">
        <f>'Anchor-RA'!Z83</f>
        <v>0</v>
      </c>
      <c r="X85" s="141">
        <f t="shared" si="5"/>
        <v>0</v>
      </c>
      <c r="Y85" s="133"/>
      <c r="Z85" s="384">
        <f>'Test-RA'!L83</f>
        <v>0</v>
      </c>
      <c r="AA85" s="381">
        <f>'Test-RA'!M83</f>
        <v>0</v>
      </c>
      <c r="AB85" s="381">
        <f>'Test-RA'!N83</f>
        <v>0</v>
      </c>
      <c r="AC85" s="381">
        <f>'Test-RA'!O83</f>
        <v>0</v>
      </c>
      <c r="AD85" s="381">
        <f>(Summary!$C$58*AA85+Summary!$C$59*AB85+Summary!$C$60*AC85)/Summary!$C$61</f>
        <v>0</v>
      </c>
      <c r="AE85" s="381">
        <f>'Test-RA'!P83</f>
        <v>0</v>
      </c>
      <c r="AF85" s="381">
        <f>'Test-RA'!Q83</f>
        <v>0</v>
      </c>
      <c r="AG85" s="381">
        <f>'Test-RA'!R83</f>
        <v>0</v>
      </c>
      <c r="AH85" s="381">
        <f>'Test-RA'!S83</f>
        <v>0</v>
      </c>
      <c r="AI85" s="381">
        <f>'Test-RA'!T83</f>
        <v>0</v>
      </c>
      <c r="AJ85" s="381">
        <f>'Test-RA'!U83</f>
        <v>0</v>
      </c>
      <c r="AK85" s="381">
        <f>'Test-RA'!V83</f>
        <v>0</v>
      </c>
      <c r="AL85" s="381">
        <f>'Test-RA'!W83</f>
        <v>0</v>
      </c>
      <c r="AM85" s="381">
        <f>'Test-RA'!X83</f>
        <v>0</v>
      </c>
      <c r="AN85" s="381">
        <f>10*LOG10(1/((Summary!$C$75/10^(AK85/10)+Summary!$C$76/10^(AL85/10)+Summary!$C$77/10^(AM85/10))/Summary!$C$78))</f>
        <v>0</v>
      </c>
      <c r="AO85" s="381">
        <f>'Test-RA'!Y83</f>
        <v>0</v>
      </c>
      <c r="AP85" s="140">
        <f>'Test-RA'!Z83</f>
        <v>0</v>
      </c>
      <c r="AQ85" s="141">
        <f t="shared" si="8"/>
        <v>0</v>
      </c>
      <c r="AR85" s="142" t="e">
        <f t="shared" si="6"/>
        <v>#DIV/0!</v>
      </c>
      <c r="AS85" s="143" t="e">
        <f t="shared" si="7"/>
        <v>#DIV/0!</v>
      </c>
      <c r="AT85" s="136"/>
      <c r="AU85" s="136"/>
      <c r="AV85" s="571"/>
      <c r="AW85" s="468"/>
      <c r="AX85" s="480"/>
      <c r="AY85" s="480"/>
      <c r="AZ85" s="480"/>
      <c r="BA85" s="480"/>
      <c r="BB85" s="480"/>
      <c r="BC85" s="480"/>
      <c r="BD85" s="480"/>
      <c r="BE85" s="480"/>
      <c r="BF85" s="480"/>
      <c r="BG85" s="469"/>
      <c r="BH85" s="476"/>
      <c r="BI85" s="469"/>
      <c r="BJ85" s="476"/>
      <c r="BK85" s="480"/>
      <c r="BL85" s="480"/>
      <c r="BM85" s="480"/>
      <c r="BN85" s="480"/>
      <c r="BO85" s="480"/>
      <c r="BP85" s="480"/>
      <c r="BQ85" s="480"/>
      <c r="BR85" s="476"/>
      <c r="BS85" s="476"/>
      <c r="BT85" s="480"/>
      <c r="BU85" s="463"/>
      <c r="BV85" s="465"/>
      <c r="BW85" s="463"/>
      <c r="BX85" s="465"/>
    </row>
    <row r="86" spans="1:76" ht="17" customHeight="1" x14ac:dyDescent="0.35">
      <c r="A86" s="516"/>
      <c r="B86" s="483"/>
      <c r="C86" s="486"/>
      <c r="D86" s="490"/>
      <c r="E86" s="493"/>
      <c r="F86" s="138">
        <v>55</v>
      </c>
      <c r="G86" s="139">
        <f>'Anchor-RA'!L84</f>
        <v>0</v>
      </c>
      <c r="H86" s="140">
        <f>'Anchor-RA'!M84</f>
        <v>0</v>
      </c>
      <c r="I86" s="140">
        <f>'Anchor-RA'!N84</f>
        <v>0</v>
      </c>
      <c r="J86" s="140">
        <f>'Anchor-RA'!O84</f>
        <v>0</v>
      </c>
      <c r="K86" s="140">
        <f>(Summary!$C$58*H86+Summary!$C$59*I86+Summary!$C$60*J86)/Summary!$C$61</f>
        <v>0</v>
      </c>
      <c r="L86" s="140">
        <f>'Anchor-RA'!P84</f>
        <v>0</v>
      </c>
      <c r="M86" s="140">
        <f>'Anchor-RA'!Q84</f>
        <v>0</v>
      </c>
      <c r="N86" s="140">
        <f>'Anchor-RA'!R84</f>
        <v>0</v>
      </c>
      <c r="O86" s="140">
        <f>'Anchor-RA'!S84</f>
        <v>0</v>
      </c>
      <c r="P86" s="140">
        <f>'Anchor-RA'!T84</f>
        <v>0</v>
      </c>
      <c r="Q86" s="140">
        <f>'Anchor-RA'!U84</f>
        <v>0</v>
      </c>
      <c r="R86" s="140">
        <f>'Anchor-RA'!V84</f>
        <v>0</v>
      </c>
      <c r="S86" s="140">
        <f>'Anchor-RA'!W84</f>
        <v>0</v>
      </c>
      <c r="T86" s="140">
        <f>'Anchor-RA'!X84</f>
        <v>0</v>
      </c>
      <c r="U86" s="140">
        <f>10*LOG10(1/((Summary!$C$75/10^(R86/10)+Summary!$C$76/10^(S86/10)+Summary!$C$77/10^(T86/10))/Summary!$C$78))</f>
        <v>0</v>
      </c>
      <c r="V86" s="140">
        <f>'Anchor-RA'!Y84</f>
        <v>0</v>
      </c>
      <c r="W86" s="140">
        <f>'Anchor-RA'!Z84</f>
        <v>0</v>
      </c>
      <c r="X86" s="141">
        <f t="shared" si="5"/>
        <v>0</v>
      </c>
      <c r="Y86" s="133"/>
      <c r="Z86" s="384">
        <f>'Test-RA'!L84</f>
        <v>0</v>
      </c>
      <c r="AA86" s="381">
        <f>'Test-RA'!M84</f>
        <v>0</v>
      </c>
      <c r="AB86" s="381">
        <f>'Test-RA'!N84</f>
        <v>0</v>
      </c>
      <c r="AC86" s="381">
        <f>'Test-RA'!O84</f>
        <v>0</v>
      </c>
      <c r="AD86" s="381">
        <f>(Summary!$C$58*AA86+Summary!$C$59*AB86+Summary!$C$60*AC86)/Summary!$C$61</f>
        <v>0</v>
      </c>
      <c r="AE86" s="381">
        <f>'Test-RA'!P84</f>
        <v>0</v>
      </c>
      <c r="AF86" s="381">
        <f>'Test-RA'!Q84</f>
        <v>0</v>
      </c>
      <c r="AG86" s="381">
        <f>'Test-RA'!R84</f>
        <v>0</v>
      </c>
      <c r="AH86" s="381">
        <f>'Test-RA'!S84</f>
        <v>0</v>
      </c>
      <c r="AI86" s="381">
        <f>'Test-RA'!T84</f>
        <v>0</v>
      </c>
      <c r="AJ86" s="381">
        <f>'Test-RA'!U84</f>
        <v>0</v>
      </c>
      <c r="AK86" s="381">
        <f>'Test-RA'!V84</f>
        <v>0</v>
      </c>
      <c r="AL86" s="381">
        <f>'Test-RA'!W84</f>
        <v>0</v>
      </c>
      <c r="AM86" s="381">
        <f>'Test-RA'!X84</f>
        <v>0</v>
      </c>
      <c r="AN86" s="381">
        <f>10*LOG10(1/((Summary!$C$75/10^(AK86/10)+Summary!$C$76/10^(AL86/10)+Summary!$C$77/10^(AM86/10))/Summary!$C$78))</f>
        <v>0</v>
      </c>
      <c r="AO86" s="381">
        <f>'Test-RA'!Y84</f>
        <v>0</v>
      </c>
      <c r="AP86" s="140">
        <f>'Test-RA'!Z84</f>
        <v>0</v>
      </c>
      <c r="AQ86" s="141">
        <f t="shared" si="8"/>
        <v>0</v>
      </c>
      <c r="AR86" s="142" t="e">
        <f t="shared" si="6"/>
        <v>#DIV/0!</v>
      </c>
      <c r="AS86" s="143" t="e">
        <f t="shared" si="7"/>
        <v>#DIV/0!</v>
      </c>
      <c r="AT86" s="136"/>
      <c r="AU86" s="136"/>
      <c r="AV86" s="571" t="s">
        <v>123</v>
      </c>
      <c r="AW86" s="468" t="e" cm="1">
        <f t="array" ref="AW86">bdRateExtend($G84:$G87,H84:H87,$Z84:$Z87,AA84:AA87)</f>
        <v>#VALUE!</v>
      </c>
      <c r="AX86" s="480"/>
      <c r="AY86" s="480"/>
      <c r="AZ86" s="480"/>
      <c r="BA86" s="480"/>
      <c r="BB86" s="480"/>
      <c r="BC86" s="480" t="e" cm="1">
        <f t="array" ref="BC86">bdRateExtend($G84:$G87,L84:L87,$Z84:$Z87,AE84:AE87)</f>
        <v>#VALUE!</v>
      </c>
      <c r="BD86" s="480"/>
      <c r="BE86" s="480" t="e" cm="1">
        <f t="array" ref="BE86">bdRateExtend($G84:$G87,M84:M87,$Z84:$Z87,AF84:AF87)</f>
        <v>#VALUE!</v>
      </c>
      <c r="BF86" s="480"/>
      <c r="BG86" s="469" t="e" cm="1">
        <f t="array" ref="BG86">bdRateExtend($G84:$G87,N84:N87,$Z84:$Z87,AG84:AG87,"None", FALSE,1)</f>
        <v>#VALUE!</v>
      </c>
      <c r="BH86" s="476"/>
      <c r="BI86" s="469" t="e" cm="1">
        <f t="array" ref="BI86">bdRateExtend($G84:$G87,O84:O87,$Z84:$Z87,AH84:AH87,"None", FALSE,1)</f>
        <v>#VALUE!</v>
      </c>
      <c r="BJ86" s="476"/>
      <c r="BK86" s="480" t="e" cm="1">
        <f t="array" ref="BK86">bdRateExtend($G84:$G87,P84:P87,$Z84:$Z87,AI84:AI87)</f>
        <v>#VALUE!</v>
      </c>
      <c r="BL86" s="480"/>
      <c r="BM86" s="480" t="e" cm="1">
        <f t="array" ref="BM86">bdRateExtend($G84:$G87,Q84:Q87,$Z84:$Z87,AJ84:AJ87)</f>
        <v>#VALUE!</v>
      </c>
      <c r="BN86" s="480"/>
      <c r="BO86" s="480" t="e" cm="1">
        <f t="array" ref="BO86">bdRateExtend($G84:$G87,R84:R87,$Z84:$Z87,AK84:AK87)</f>
        <v>#VALUE!</v>
      </c>
      <c r="BP86" s="480"/>
      <c r="BQ86" s="480"/>
      <c r="BR86" s="476"/>
      <c r="BS86" s="476"/>
      <c r="BT86" s="480"/>
      <c r="BU86" s="463" cm="1">
        <f t="array" ref="BU86">testVMAFRange($G84:$G87,N84:N87,$Z84:$Z87,AG84:AG87)</f>
        <v>0</v>
      </c>
      <c r="BV86" s="465"/>
      <c r="BW86" s="463" cm="1">
        <f t="array" ref="BW86">testVMAFRange($G84:$G87,O84:O87,$Z84:$Z87,AH84:AH87)</f>
        <v>0</v>
      </c>
      <c r="BX86" s="465"/>
    </row>
    <row r="87" spans="1:76" ht="17" customHeight="1" thickBot="1" x14ac:dyDescent="0.4">
      <c r="A87" s="516"/>
      <c r="B87" s="518"/>
      <c r="C87" s="487"/>
      <c r="D87" s="522"/>
      <c r="E87" s="523"/>
      <c r="F87" s="144">
        <v>63</v>
      </c>
      <c r="G87" s="145">
        <f>'Anchor-RA'!L85</f>
        <v>0</v>
      </c>
      <c r="H87" s="146">
        <f>'Anchor-RA'!M85</f>
        <v>0</v>
      </c>
      <c r="I87" s="146">
        <f>'Anchor-RA'!N85</f>
        <v>0</v>
      </c>
      <c r="J87" s="146">
        <f>'Anchor-RA'!O85</f>
        <v>0</v>
      </c>
      <c r="K87" s="146">
        <f>(Summary!$C$58*H87+Summary!$C$59*I87+Summary!$C$60*J87)/Summary!$C$61</f>
        <v>0</v>
      </c>
      <c r="L87" s="146">
        <f>'Anchor-RA'!P85</f>
        <v>0</v>
      </c>
      <c r="M87" s="146">
        <f>'Anchor-RA'!Q85</f>
        <v>0</v>
      </c>
      <c r="N87" s="146">
        <f>'Anchor-RA'!R85</f>
        <v>0</v>
      </c>
      <c r="O87" s="146">
        <f>'Anchor-RA'!S85</f>
        <v>0</v>
      </c>
      <c r="P87" s="146">
        <f>'Anchor-RA'!T85</f>
        <v>0</v>
      </c>
      <c r="Q87" s="146">
        <f>'Anchor-RA'!U85</f>
        <v>0</v>
      </c>
      <c r="R87" s="146">
        <f>'Anchor-RA'!V85</f>
        <v>0</v>
      </c>
      <c r="S87" s="146">
        <f>'Anchor-RA'!W85</f>
        <v>0</v>
      </c>
      <c r="T87" s="146">
        <f>'Anchor-RA'!X85</f>
        <v>0</v>
      </c>
      <c r="U87" s="146">
        <f>10*LOG10(1/((Summary!$C$75/10^(R87/10)+Summary!$C$76/10^(S87/10)+Summary!$C$77/10^(T87/10))/Summary!$C$78))</f>
        <v>0</v>
      </c>
      <c r="V87" s="146">
        <f>'Anchor-RA'!Y85</f>
        <v>0</v>
      </c>
      <c r="W87" s="146">
        <f>'Anchor-RA'!Z85</f>
        <v>0</v>
      </c>
      <c r="X87" s="147">
        <f t="shared" si="5"/>
        <v>0</v>
      </c>
      <c r="Y87" s="133"/>
      <c r="Z87" s="385">
        <f>'Test-RA'!L85</f>
        <v>0</v>
      </c>
      <c r="AA87" s="382">
        <f>'Test-RA'!M85</f>
        <v>0</v>
      </c>
      <c r="AB87" s="382">
        <f>'Test-RA'!N85</f>
        <v>0</v>
      </c>
      <c r="AC87" s="382">
        <f>'Test-RA'!O85</f>
        <v>0</v>
      </c>
      <c r="AD87" s="382">
        <f>(Summary!$C$58*AA87+Summary!$C$59*AB87+Summary!$C$60*AC87)/Summary!$C$61</f>
        <v>0</v>
      </c>
      <c r="AE87" s="382">
        <f>'Test-RA'!P85</f>
        <v>0</v>
      </c>
      <c r="AF87" s="382">
        <f>'Test-RA'!Q85</f>
        <v>0</v>
      </c>
      <c r="AG87" s="382">
        <f>'Test-RA'!R85</f>
        <v>0</v>
      </c>
      <c r="AH87" s="382">
        <f>'Test-RA'!S85</f>
        <v>0</v>
      </c>
      <c r="AI87" s="382">
        <f>'Test-RA'!T85</f>
        <v>0</v>
      </c>
      <c r="AJ87" s="382">
        <f>'Test-RA'!U85</f>
        <v>0</v>
      </c>
      <c r="AK87" s="382">
        <f>'Test-RA'!V85</f>
        <v>0</v>
      </c>
      <c r="AL87" s="382">
        <f>'Test-RA'!W85</f>
        <v>0</v>
      </c>
      <c r="AM87" s="382">
        <f>'Test-RA'!X85</f>
        <v>0</v>
      </c>
      <c r="AN87" s="382">
        <f>10*LOG10(1/((Summary!$C$75/10^(AK87/10)+Summary!$C$76/10^(AL87/10)+Summary!$C$77/10^(AM87/10))/Summary!$C$78))</f>
        <v>0</v>
      </c>
      <c r="AO87" s="382">
        <f>'Test-RA'!Y85</f>
        <v>0</v>
      </c>
      <c r="AP87" s="146">
        <f>'Test-RA'!Z85</f>
        <v>0</v>
      </c>
      <c r="AQ87" s="147">
        <f t="shared" si="8"/>
        <v>0</v>
      </c>
      <c r="AR87" s="148" t="e">
        <f t="shared" si="6"/>
        <v>#DIV/0!</v>
      </c>
      <c r="AS87" s="149" t="e">
        <f t="shared" si="7"/>
        <v>#DIV/0!</v>
      </c>
      <c r="AT87" s="136"/>
      <c r="AU87" s="136"/>
      <c r="AV87" s="572"/>
      <c r="AW87" s="468"/>
      <c r="AX87" s="480"/>
      <c r="AY87" s="480"/>
      <c r="AZ87" s="480"/>
      <c r="BA87" s="480"/>
      <c r="BB87" s="481"/>
      <c r="BC87" s="480"/>
      <c r="BD87" s="480"/>
      <c r="BE87" s="480"/>
      <c r="BF87" s="480"/>
      <c r="BG87" s="472"/>
      <c r="BH87" s="477"/>
      <c r="BI87" s="472"/>
      <c r="BJ87" s="477"/>
      <c r="BK87" s="480"/>
      <c r="BL87" s="480"/>
      <c r="BM87" s="480"/>
      <c r="BN87" s="480"/>
      <c r="BO87" s="480"/>
      <c r="BP87" s="480"/>
      <c r="BQ87" s="480"/>
      <c r="BR87" s="476"/>
      <c r="BS87" s="476"/>
      <c r="BT87" s="481"/>
      <c r="BU87" s="473"/>
      <c r="BV87" s="466"/>
      <c r="BW87" s="473"/>
      <c r="BX87" s="466"/>
    </row>
    <row r="88" spans="1:76" ht="17" customHeight="1" x14ac:dyDescent="0.35">
      <c r="A88" s="516"/>
      <c r="B88" s="482" t="s">
        <v>2</v>
      </c>
      <c r="C88" s="485" t="s">
        <v>135</v>
      </c>
      <c r="D88" s="489">
        <v>30</v>
      </c>
      <c r="E88" s="492">
        <v>8</v>
      </c>
      <c r="F88" s="129">
        <v>23</v>
      </c>
      <c r="G88" s="130">
        <f>'Anchor-RA'!L86</f>
        <v>0</v>
      </c>
      <c r="H88" s="131">
        <f>'Anchor-RA'!M86</f>
        <v>0</v>
      </c>
      <c r="I88" s="131">
        <f>'Anchor-RA'!N86</f>
        <v>0</v>
      </c>
      <c r="J88" s="131">
        <f>'Anchor-RA'!O86</f>
        <v>0</v>
      </c>
      <c r="K88" s="395">
        <f>(Summary!$C$58*H88+Summary!$C$59*I88+Summary!$C$60*J88)/Summary!$C$61</f>
        <v>0</v>
      </c>
      <c r="L88" s="131">
        <f>'Anchor-RA'!P86</f>
        <v>0</v>
      </c>
      <c r="M88" s="131">
        <f>'Anchor-RA'!Q86</f>
        <v>0</v>
      </c>
      <c r="N88" s="131">
        <f>'Anchor-RA'!R86</f>
        <v>0</v>
      </c>
      <c r="O88" s="131">
        <f>'Anchor-RA'!S86</f>
        <v>0</v>
      </c>
      <c r="P88" s="131">
        <f>'Anchor-RA'!T86</f>
        <v>0</v>
      </c>
      <c r="Q88" s="131">
        <f>'Anchor-RA'!U86</f>
        <v>0</v>
      </c>
      <c r="R88" s="131">
        <f>'Anchor-RA'!V86</f>
        <v>0</v>
      </c>
      <c r="S88" s="131">
        <f>'Anchor-RA'!W86</f>
        <v>0</v>
      </c>
      <c r="T88" s="131">
        <f>'Anchor-RA'!X86</f>
        <v>0</v>
      </c>
      <c r="U88" s="131">
        <f>10*LOG10(1/((Summary!$C$75/10^(R88/10)+Summary!$C$76/10^(S88/10)+Summary!$C$77/10^(T88/10))/Summary!$C$78))</f>
        <v>0</v>
      </c>
      <c r="V88" s="131">
        <f>'Anchor-RA'!Y86</f>
        <v>0</v>
      </c>
      <c r="W88" s="131">
        <f>'Anchor-RA'!Z86</f>
        <v>0</v>
      </c>
      <c r="X88" s="132">
        <f t="shared" si="5"/>
        <v>0</v>
      </c>
      <c r="Y88" s="133"/>
      <c r="Z88" s="383">
        <f>'Test-RA'!L86</f>
        <v>0</v>
      </c>
      <c r="AA88" s="380">
        <f>'Test-RA'!M86</f>
        <v>0</v>
      </c>
      <c r="AB88" s="380">
        <f>'Test-RA'!N86</f>
        <v>0</v>
      </c>
      <c r="AC88" s="380">
        <f>'Test-RA'!O86</f>
        <v>0</v>
      </c>
      <c r="AD88" s="380">
        <f>(Summary!$C$58*AA88+Summary!$C$59*AB88+Summary!$C$60*AC88)/Summary!$C$61</f>
        <v>0</v>
      </c>
      <c r="AE88" s="380">
        <f>'Test-RA'!P86</f>
        <v>0</v>
      </c>
      <c r="AF88" s="380">
        <f>'Test-RA'!Q86</f>
        <v>0</v>
      </c>
      <c r="AG88" s="380">
        <f>'Test-RA'!R86</f>
        <v>0</v>
      </c>
      <c r="AH88" s="380">
        <f>'Test-RA'!S86</f>
        <v>0</v>
      </c>
      <c r="AI88" s="380">
        <f>'Test-RA'!T86</f>
        <v>0</v>
      </c>
      <c r="AJ88" s="380">
        <f>'Test-RA'!U86</f>
        <v>0</v>
      </c>
      <c r="AK88" s="380">
        <f>'Test-RA'!V86</f>
        <v>0</v>
      </c>
      <c r="AL88" s="380">
        <f>'Test-RA'!W86</f>
        <v>0</v>
      </c>
      <c r="AM88" s="380">
        <f>'Test-RA'!X86</f>
        <v>0</v>
      </c>
      <c r="AN88" s="380">
        <f>10*LOG10(1/((Summary!$C$75/10^(AK88/10)+Summary!$C$76/10^(AL88/10)+Summary!$C$77/10^(AM88/10))/Summary!$C$78))</f>
        <v>0</v>
      </c>
      <c r="AO88" s="380">
        <f>'Test-RA'!Y86</f>
        <v>0</v>
      </c>
      <c r="AP88" s="131">
        <f>'Test-RA'!Z86</f>
        <v>0</v>
      </c>
      <c r="AQ88" s="132">
        <f t="shared" si="8"/>
        <v>0</v>
      </c>
      <c r="AR88" s="134" t="e">
        <f t="shared" si="6"/>
        <v>#DIV/0!</v>
      </c>
      <c r="AS88" s="135" t="e">
        <f t="shared" si="7"/>
        <v>#DIV/0!</v>
      </c>
      <c r="AT88" s="136"/>
      <c r="AU88" s="136"/>
      <c r="AV88" s="573" t="s">
        <v>121</v>
      </c>
      <c r="AW88" s="468" t="e" cm="1">
        <f t="array" ref="AW88">bdRateExtend($G88:$G91,H88:H91,$Z88:$Z91,AA88:AA91)</f>
        <v>#VALUE!</v>
      </c>
      <c r="AX88" s="480" t="e" cm="1">
        <f t="array" ref="AX88">bdRateExtend($G88:$G93,H88:H93,$Z88:$Z93,AA88:AA93)</f>
        <v>#VALUE!</v>
      </c>
      <c r="AY88" s="480" t="e" cm="1">
        <f t="array" ref="AY88">bdRateExtend($G88:$G93,I88:I93,$Z88:$Z93,AB88:AB93)</f>
        <v>#VALUE!</v>
      </c>
      <c r="AZ88" s="480" t="e" cm="1">
        <f t="array" ref="AZ88">bdRateExtend($G88:$G93,J88:J93,$Z88:$Z93,AC88:AC93)</f>
        <v>#VALUE!</v>
      </c>
      <c r="BA88" s="480" t="e" cm="1">
        <f t="array" ref="BA88">bdRateExtend($G88:$G93,K88:K93,$Z88:$Z93,AD88:AD93)</f>
        <v>#VALUE!</v>
      </c>
      <c r="BB88" s="479" t="e">
        <f>(Summary!$C$89*AX88+Summary!$C$90*AY88+Summary!$C$91*AZ88)/Summary!$C$92</f>
        <v>#VALUE!</v>
      </c>
      <c r="BC88" s="480" t="e" cm="1">
        <f t="array" ref="BC88">bdRateExtend($G88:$G91,L88:L91,$Z88:$Z91,AE88:AE91)</f>
        <v>#VALUE!</v>
      </c>
      <c r="BD88" s="480" t="e" cm="1">
        <f t="array" ref="BD88">bdRateExtend($G88:$G93,L88:L93,$Z88:$Z93,AE88:AE93)</f>
        <v>#VALUE!</v>
      </c>
      <c r="BE88" s="480" t="e" cm="1">
        <f t="array" ref="BE88">bdRateExtend($G88:$G91,M88:M91,$Z88:$Z91,AF88:AF91)</f>
        <v>#VALUE!</v>
      </c>
      <c r="BF88" s="480" t="e" cm="1">
        <f t="array" ref="BF88">bdRateExtend($G88:$G93,M88:M93,$Z88:$Z93,AF88:AF93)</f>
        <v>#VALUE!</v>
      </c>
      <c r="BG88" s="474" t="e" cm="1">
        <f t="array" ref="BG88">bdRateExtend($G88:$G91,N88:N91,$Z88:$Z91,AG88:AG91,"None", FALSE,1)</f>
        <v>#VALUE!</v>
      </c>
      <c r="BH88" s="475" t="e" cm="1">
        <f t="array" ref="BH88">bdRateExtend($G88:$G93,N88:N93,$Z88:$Z93,AG88:AG93,"None", FALSE,1)</f>
        <v>#VALUE!</v>
      </c>
      <c r="BI88" s="474" t="e" cm="1">
        <f t="array" ref="BI88">bdRateExtend($G88:$G91,O88:O91,$Z88:$Z91,AH88:AH91,"None", FALSE,1)</f>
        <v>#VALUE!</v>
      </c>
      <c r="BJ88" s="475" t="e" cm="1">
        <f t="array" ref="BJ88">bdRateExtend($G88:$G93,O88:O93,$Z88:$Z93,AH88:AH93,"None", FALSE,1)</f>
        <v>#VALUE!</v>
      </c>
      <c r="BK88" s="480" t="e" cm="1">
        <f t="array" ref="BK88">bdRateExtend($G88:$G91,P88:P91,$Z88:$Z91,AI88:AI91)</f>
        <v>#VALUE!</v>
      </c>
      <c r="BL88" s="480" t="e" cm="1">
        <f t="array" ref="BL88">bdRateExtend($G88:$G93,P88:P93,$Z88:$Z93,AI88:AI93)</f>
        <v>#VALUE!</v>
      </c>
      <c r="BM88" s="480" t="e" cm="1">
        <f t="array" ref="BM88">bdRateExtend($G88:$G91,Q88:Q91,$Z88:$Z91,AJ88:AJ91)</f>
        <v>#VALUE!</v>
      </c>
      <c r="BN88" s="480" t="e" cm="1">
        <f t="array" ref="BN88">bdRateExtend($G88:$G93,Q88:Q93,$Z88:$Z93,AJ88:AJ93)</f>
        <v>#VALUE!</v>
      </c>
      <c r="BO88" s="480" t="e" cm="1">
        <f t="array" ref="BO88">bdRateExtend($G88:$G91,R88:R91,$Z88:$Z91,AK88:AK91)</f>
        <v>#VALUE!</v>
      </c>
      <c r="BP88" s="480" t="e" cm="1">
        <f t="array" ref="BP88">bdRateExtend($G88:$G93,R88:R93,$Z88:$Z93,AK88:AK93)</f>
        <v>#VALUE!</v>
      </c>
      <c r="BQ88" s="480" t="e" cm="1">
        <f t="array" ref="BQ88">bdRateExtend($G88:$G93,S88:S93,$Z88:$Z93,AL88:AL93)</f>
        <v>#VALUE!</v>
      </c>
      <c r="BR88" s="476" t="e" cm="1">
        <f t="array" ref="BR88">bdRateExtend($G88:$G93,T88:T93,$Z88:$Z93,AM88:AM93)</f>
        <v>#VALUE!</v>
      </c>
      <c r="BS88" s="476" t="e" cm="1">
        <f t="array" ref="BS88">bdRateExtend($G88:$G93,U88:U93,$Z88:$Z93,AN88:AN93)</f>
        <v>#VALUE!</v>
      </c>
      <c r="BT88" s="479" t="e">
        <f>(Summary!$C$103*BP88+Summary!$C$104*BQ88+Summary!$C$105*BR88)/Summary!$C$106</f>
        <v>#VALUE!</v>
      </c>
      <c r="BU88" s="462" cm="1">
        <f t="array" ref="BU88">testVMAFRange($G88:$G91,N88:N91,$Z88:$Z91,AG88:AG91)</f>
        <v>0</v>
      </c>
      <c r="BV88" s="464" cm="1">
        <f t="array" ref="BV88">testVMAFRange($G88:$G93,N88:N93,$Z88:$Z93,AG88:AG93)</f>
        <v>0</v>
      </c>
      <c r="BW88" s="462" cm="1">
        <f t="array" ref="BW88">testVMAFRange($G88:$G91,O88:O91,$Z88:$Z91,AH88:AH91)</f>
        <v>0</v>
      </c>
      <c r="BX88" s="464" cm="1">
        <f t="array" ref="BX88">testVMAFRange($G88:$G93,O88:O93,$Z88:$Z93,AH88:AH93)</f>
        <v>0</v>
      </c>
    </row>
    <row r="89" spans="1:76" ht="17" customHeight="1" x14ac:dyDescent="0.35">
      <c r="A89" s="516"/>
      <c r="B89" s="483"/>
      <c r="C89" s="486"/>
      <c r="D89" s="490"/>
      <c r="E89" s="493"/>
      <c r="F89" s="138">
        <v>31</v>
      </c>
      <c r="G89" s="139">
        <f>'Anchor-RA'!L87</f>
        <v>0</v>
      </c>
      <c r="H89" s="140">
        <f>'Anchor-RA'!M87</f>
        <v>0</v>
      </c>
      <c r="I89" s="140">
        <f>'Anchor-RA'!N87</f>
        <v>0</v>
      </c>
      <c r="J89" s="140">
        <f>'Anchor-RA'!O87</f>
        <v>0</v>
      </c>
      <c r="K89" s="140">
        <f>(Summary!$C$58*H89+Summary!$C$59*I89+Summary!$C$60*J89)/Summary!$C$61</f>
        <v>0</v>
      </c>
      <c r="L89" s="140">
        <f>'Anchor-RA'!P87</f>
        <v>0</v>
      </c>
      <c r="M89" s="140">
        <f>'Anchor-RA'!Q87</f>
        <v>0</v>
      </c>
      <c r="N89" s="140">
        <f>'Anchor-RA'!R87</f>
        <v>0</v>
      </c>
      <c r="O89" s="140">
        <f>'Anchor-RA'!S87</f>
        <v>0</v>
      </c>
      <c r="P89" s="140">
        <f>'Anchor-RA'!T87</f>
        <v>0</v>
      </c>
      <c r="Q89" s="140">
        <f>'Anchor-RA'!U87</f>
        <v>0</v>
      </c>
      <c r="R89" s="140">
        <f>'Anchor-RA'!V87</f>
        <v>0</v>
      </c>
      <c r="S89" s="140">
        <f>'Anchor-RA'!W87</f>
        <v>0</v>
      </c>
      <c r="T89" s="140">
        <f>'Anchor-RA'!X87</f>
        <v>0</v>
      </c>
      <c r="U89" s="140">
        <f>10*LOG10(1/((Summary!$C$75/10^(R89/10)+Summary!$C$76/10^(S89/10)+Summary!$C$77/10^(T89/10))/Summary!$C$78))</f>
        <v>0</v>
      </c>
      <c r="V89" s="140">
        <f>'Anchor-RA'!Y87</f>
        <v>0</v>
      </c>
      <c r="W89" s="140">
        <f>'Anchor-RA'!Z87</f>
        <v>0</v>
      </c>
      <c r="X89" s="141">
        <f t="shared" si="5"/>
        <v>0</v>
      </c>
      <c r="Y89" s="133"/>
      <c r="Z89" s="384">
        <f>'Test-RA'!L87</f>
        <v>0</v>
      </c>
      <c r="AA89" s="381">
        <f>'Test-RA'!M87</f>
        <v>0</v>
      </c>
      <c r="AB89" s="381">
        <f>'Test-RA'!N87</f>
        <v>0</v>
      </c>
      <c r="AC89" s="381">
        <f>'Test-RA'!O87</f>
        <v>0</v>
      </c>
      <c r="AD89" s="381">
        <f>(Summary!$C$58*AA89+Summary!$C$59*AB89+Summary!$C$60*AC89)/Summary!$C$61</f>
        <v>0</v>
      </c>
      <c r="AE89" s="381">
        <f>'Test-RA'!P87</f>
        <v>0</v>
      </c>
      <c r="AF89" s="381">
        <f>'Test-RA'!Q87</f>
        <v>0</v>
      </c>
      <c r="AG89" s="381">
        <f>'Test-RA'!R87</f>
        <v>0</v>
      </c>
      <c r="AH89" s="381">
        <f>'Test-RA'!S87</f>
        <v>0</v>
      </c>
      <c r="AI89" s="381">
        <f>'Test-RA'!T87</f>
        <v>0</v>
      </c>
      <c r="AJ89" s="381">
        <f>'Test-RA'!U87</f>
        <v>0</v>
      </c>
      <c r="AK89" s="381">
        <f>'Test-RA'!V87</f>
        <v>0</v>
      </c>
      <c r="AL89" s="381">
        <f>'Test-RA'!W87</f>
        <v>0</v>
      </c>
      <c r="AM89" s="381">
        <f>'Test-RA'!X87</f>
        <v>0</v>
      </c>
      <c r="AN89" s="381">
        <f>10*LOG10(1/((Summary!$C$75/10^(AK89/10)+Summary!$C$76/10^(AL89/10)+Summary!$C$77/10^(AM89/10))/Summary!$C$78))</f>
        <v>0</v>
      </c>
      <c r="AO89" s="381">
        <f>'Test-RA'!Y87</f>
        <v>0</v>
      </c>
      <c r="AP89" s="140">
        <f>'Test-RA'!Z87</f>
        <v>0</v>
      </c>
      <c r="AQ89" s="141">
        <f t="shared" si="8"/>
        <v>0</v>
      </c>
      <c r="AR89" s="142" t="e">
        <f t="shared" si="6"/>
        <v>#DIV/0!</v>
      </c>
      <c r="AS89" s="143" t="e">
        <f t="shared" si="7"/>
        <v>#DIV/0!</v>
      </c>
      <c r="AT89" s="136"/>
      <c r="AU89" s="136"/>
      <c r="AV89" s="571"/>
      <c r="AW89" s="468"/>
      <c r="AX89" s="480"/>
      <c r="AY89" s="480"/>
      <c r="AZ89" s="480"/>
      <c r="BA89" s="480"/>
      <c r="BB89" s="480"/>
      <c r="BC89" s="480"/>
      <c r="BD89" s="480"/>
      <c r="BE89" s="480"/>
      <c r="BF89" s="480"/>
      <c r="BG89" s="469"/>
      <c r="BH89" s="476"/>
      <c r="BI89" s="469"/>
      <c r="BJ89" s="476"/>
      <c r="BK89" s="480"/>
      <c r="BL89" s="480"/>
      <c r="BM89" s="480"/>
      <c r="BN89" s="480"/>
      <c r="BO89" s="480"/>
      <c r="BP89" s="480"/>
      <c r="BQ89" s="480"/>
      <c r="BR89" s="476"/>
      <c r="BS89" s="476"/>
      <c r="BT89" s="480"/>
      <c r="BU89" s="463"/>
      <c r="BV89" s="465"/>
      <c r="BW89" s="463"/>
      <c r="BX89" s="465"/>
    </row>
    <row r="90" spans="1:76" ht="17" customHeight="1" x14ac:dyDescent="0.35">
      <c r="A90" s="516"/>
      <c r="B90" s="483"/>
      <c r="C90" s="486"/>
      <c r="D90" s="490"/>
      <c r="E90" s="493"/>
      <c r="F90" s="138">
        <v>39</v>
      </c>
      <c r="G90" s="139">
        <f>'Anchor-RA'!L88</f>
        <v>0</v>
      </c>
      <c r="H90" s="140">
        <f>'Anchor-RA'!M88</f>
        <v>0</v>
      </c>
      <c r="I90" s="140">
        <f>'Anchor-RA'!N88</f>
        <v>0</v>
      </c>
      <c r="J90" s="140">
        <f>'Anchor-RA'!O88</f>
        <v>0</v>
      </c>
      <c r="K90" s="140">
        <f>(Summary!$C$58*H90+Summary!$C$59*I90+Summary!$C$60*J90)/Summary!$C$61</f>
        <v>0</v>
      </c>
      <c r="L90" s="140">
        <f>'Anchor-RA'!P88</f>
        <v>0</v>
      </c>
      <c r="M90" s="140">
        <f>'Anchor-RA'!Q88</f>
        <v>0</v>
      </c>
      <c r="N90" s="140">
        <f>'Anchor-RA'!R88</f>
        <v>0</v>
      </c>
      <c r="O90" s="140">
        <f>'Anchor-RA'!S88</f>
        <v>0</v>
      </c>
      <c r="P90" s="140">
        <f>'Anchor-RA'!T88</f>
        <v>0</v>
      </c>
      <c r="Q90" s="140">
        <f>'Anchor-RA'!U88</f>
        <v>0</v>
      </c>
      <c r="R90" s="140">
        <f>'Anchor-RA'!V88</f>
        <v>0</v>
      </c>
      <c r="S90" s="140">
        <f>'Anchor-RA'!W88</f>
        <v>0</v>
      </c>
      <c r="T90" s="140">
        <f>'Anchor-RA'!X88</f>
        <v>0</v>
      </c>
      <c r="U90" s="140">
        <f>10*LOG10(1/((Summary!$C$75/10^(R90/10)+Summary!$C$76/10^(S90/10)+Summary!$C$77/10^(T90/10))/Summary!$C$78))</f>
        <v>0</v>
      </c>
      <c r="V90" s="140">
        <f>'Anchor-RA'!Y88</f>
        <v>0</v>
      </c>
      <c r="W90" s="140">
        <f>'Anchor-RA'!Z88</f>
        <v>0</v>
      </c>
      <c r="X90" s="141">
        <f t="shared" si="5"/>
        <v>0</v>
      </c>
      <c r="Y90" s="133"/>
      <c r="Z90" s="384">
        <f>'Test-RA'!L88</f>
        <v>0</v>
      </c>
      <c r="AA90" s="381">
        <f>'Test-RA'!M88</f>
        <v>0</v>
      </c>
      <c r="AB90" s="381">
        <f>'Test-RA'!N88</f>
        <v>0</v>
      </c>
      <c r="AC90" s="381">
        <f>'Test-RA'!O88</f>
        <v>0</v>
      </c>
      <c r="AD90" s="381">
        <f>(Summary!$C$58*AA90+Summary!$C$59*AB90+Summary!$C$60*AC90)/Summary!$C$61</f>
        <v>0</v>
      </c>
      <c r="AE90" s="381">
        <f>'Test-RA'!P88</f>
        <v>0</v>
      </c>
      <c r="AF90" s="381">
        <f>'Test-RA'!Q88</f>
        <v>0</v>
      </c>
      <c r="AG90" s="381">
        <f>'Test-RA'!R88</f>
        <v>0</v>
      </c>
      <c r="AH90" s="381">
        <f>'Test-RA'!S88</f>
        <v>0</v>
      </c>
      <c r="AI90" s="381">
        <f>'Test-RA'!T88</f>
        <v>0</v>
      </c>
      <c r="AJ90" s="381">
        <f>'Test-RA'!U88</f>
        <v>0</v>
      </c>
      <c r="AK90" s="381">
        <f>'Test-RA'!V88</f>
        <v>0</v>
      </c>
      <c r="AL90" s="381">
        <f>'Test-RA'!W88</f>
        <v>0</v>
      </c>
      <c r="AM90" s="381">
        <f>'Test-RA'!X88</f>
        <v>0</v>
      </c>
      <c r="AN90" s="381">
        <f>10*LOG10(1/((Summary!$C$75/10^(AK90/10)+Summary!$C$76/10^(AL90/10)+Summary!$C$77/10^(AM90/10))/Summary!$C$78))</f>
        <v>0</v>
      </c>
      <c r="AO90" s="381">
        <f>'Test-RA'!Y88</f>
        <v>0</v>
      </c>
      <c r="AP90" s="140">
        <f>'Test-RA'!Z88</f>
        <v>0</v>
      </c>
      <c r="AQ90" s="141">
        <f t="shared" si="8"/>
        <v>0</v>
      </c>
      <c r="AR90" s="142" t="e">
        <f t="shared" si="6"/>
        <v>#DIV/0!</v>
      </c>
      <c r="AS90" s="143" t="e">
        <f t="shared" si="7"/>
        <v>#DIV/0!</v>
      </c>
      <c r="AT90" s="136"/>
      <c r="AU90" s="136"/>
      <c r="AV90" s="571" t="s">
        <v>122</v>
      </c>
      <c r="AW90" s="468" t="e" cm="1">
        <f t="array" ref="AW90">bdRateExtend($G89:$G92,H89:H92,$Z89:$Z92,AA89:AA92)</f>
        <v>#VALUE!</v>
      </c>
      <c r="AX90" s="480"/>
      <c r="AY90" s="480"/>
      <c r="AZ90" s="480"/>
      <c r="BA90" s="480"/>
      <c r="BB90" s="480"/>
      <c r="BC90" s="480" t="e" cm="1">
        <f t="array" ref="BC90">bdRateExtend($G89:$G92,L89:L92,$Z89:$Z92,AE89:AE92)</f>
        <v>#VALUE!</v>
      </c>
      <c r="BD90" s="480"/>
      <c r="BE90" s="480" t="e" cm="1">
        <f t="array" ref="BE90">bdRateExtend($G89:$G92,M89:M92,$Z89:$Z92,AF89:AF92)</f>
        <v>#VALUE!</v>
      </c>
      <c r="BF90" s="480"/>
      <c r="BG90" s="469" t="e" cm="1">
        <f t="array" ref="BG90">bdRateExtend($G89:$G92,N89:N92,$Z89:$Z92,AG89:AG92,"None", FALSE,1)</f>
        <v>#VALUE!</v>
      </c>
      <c r="BH90" s="476"/>
      <c r="BI90" s="469" t="e" cm="1">
        <f t="array" ref="BI90">bdRateExtend($G89:$G92,O89:O92,$Z89:$Z92,AH89:AH92,"None", FALSE,1)</f>
        <v>#VALUE!</v>
      </c>
      <c r="BJ90" s="476"/>
      <c r="BK90" s="480" t="e" cm="1">
        <f t="array" ref="BK90">bdRateExtend($G89:$G92,P89:P92,$Z89:$Z92,AI89:AI92)</f>
        <v>#VALUE!</v>
      </c>
      <c r="BL90" s="480"/>
      <c r="BM90" s="480" t="e" cm="1">
        <f t="array" ref="BM90">bdRateExtend($G89:$G92,Q89:Q92,$Z89:$Z92,AJ89:AJ92)</f>
        <v>#VALUE!</v>
      </c>
      <c r="BN90" s="480"/>
      <c r="BO90" s="480" t="e" cm="1">
        <f t="array" ref="BO90">bdRateExtend($G89:$G92,R89:R92,$Z89:$Z92,AK89:AK92)</f>
        <v>#VALUE!</v>
      </c>
      <c r="BP90" s="480"/>
      <c r="BQ90" s="480"/>
      <c r="BR90" s="476"/>
      <c r="BS90" s="476"/>
      <c r="BT90" s="480"/>
      <c r="BU90" s="463" cm="1">
        <f t="array" ref="BU90">testVMAFRange($G89:$G92,N89:N92,$Z89:$Z92,AG89:AG92)</f>
        <v>0</v>
      </c>
      <c r="BV90" s="465"/>
      <c r="BW90" s="463" cm="1">
        <f t="array" ref="BW90">testVMAFRange($G89:$G92,O89:O92,$Z89:$Z92,AH89:AH92)</f>
        <v>0</v>
      </c>
      <c r="BX90" s="465"/>
    </row>
    <row r="91" spans="1:76" ht="17" customHeight="1" x14ac:dyDescent="0.35">
      <c r="A91" s="516"/>
      <c r="B91" s="483"/>
      <c r="C91" s="486"/>
      <c r="D91" s="490"/>
      <c r="E91" s="493"/>
      <c r="F91" s="138">
        <v>47</v>
      </c>
      <c r="G91" s="139">
        <f>'Anchor-RA'!L89</f>
        <v>0</v>
      </c>
      <c r="H91" s="140">
        <f>'Anchor-RA'!M89</f>
        <v>0</v>
      </c>
      <c r="I91" s="140">
        <f>'Anchor-RA'!N89</f>
        <v>0</v>
      </c>
      <c r="J91" s="140">
        <f>'Anchor-RA'!O89</f>
        <v>0</v>
      </c>
      <c r="K91" s="140">
        <f>(Summary!$C$58*H91+Summary!$C$59*I91+Summary!$C$60*J91)/Summary!$C$61</f>
        <v>0</v>
      </c>
      <c r="L91" s="140">
        <f>'Anchor-RA'!P89</f>
        <v>0</v>
      </c>
      <c r="M91" s="140">
        <f>'Anchor-RA'!Q89</f>
        <v>0</v>
      </c>
      <c r="N91" s="140">
        <f>'Anchor-RA'!R89</f>
        <v>0</v>
      </c>
      <c r="O91" s="140">
        <f>'Anchor-RA'!S89</f>
        <v>0</v>
      </c>
      <c r="P91" s="140">
        <f>'Anchor-RA'!T89</f>
        <v>0</v>
      </c>
      <c r="Q91" s="140">
        <f>'Anchor-RA'!U89</f>
        <v>0</v>
      </c>
      <c r="R91" s="140">
        <f>'Anchor-RA'!V89</f>
        <v>0</v>
      </c>
      <c r="S91" s="140">
        <f>'Anchor-RA'!W89</f>
        <v>0</v>
      </c>
      <c r="T91" s="140">
        <f>'Anchor-RA'!X89</f>
        <v>0</v>
      </c>
      <c r="U91" s="140">
        <f>10*LOG10(1/((Summary!$C$75/10^(R91/10)+Summary!$C$76/10^(S91/10)+Summary!$C$77/10^(T91/10))/Summary!$C$78))</f>
        <v>0</v>
      </c>
      <c r="V91" s="140">
        <f>'Anchor-RA'!Y89</f>
        <v>0</v>
      </c>
      <c r="W91" s="140">
        <f>'Anchor-RA'!Z89</f>
        <v>0</v>
      </c>
      <c r="X91" s="141">
        <f t="shared" si="5"/>
        <v>0</v>
      </c>
      <c r="Y91" s="133"/>
      <c r="Z91" s="384">
        <f>'Test-RA'!L89</f>
        <v>0</v>
      </c>
      <c r="AA91" s="381">
        <f>'Test-RA'!M89</f>
        <v>0</v>
      </c>
      <c r="AB91" s="381">
        <f>'Test-RA'!N89</f>
        <v>0</v>
      </c>
      <c r="AC91" s="381">
        <f>'Test-RA'!O89</f>
        <v>0</v>
      </c>
      <c r="AD91" s="381">
        <f>(Summary!$C$58*AA91+Summary!$C$59*AB91+Summary!$C$60*AC91)/Summary!$C$61</f>
        <v>0</v>
      </c>
      <c r="AE91" s="381">
        <f>'Test-RA'!P89</f>
        <v>0</v>
      </c>
      <c r="AF91" s="381">
        <f>'Test-RA'!Q89</f>
        <v>0</v>
      </c>
      <c r="AG91" s="381">
        <f>'Test-RA'!R89</f>
        <v>0</v>
      </c>
      <c r="AH91" s="381">
        <f>'Test-RA'!S89</f>
        <v>0</v>
      </c>
      <c r="AI91" s="381">
        <f>'Test-RA'!T89</f>
        <v>0</v>
      </c>
      <c r="AJ91" s="381">
        <f>'Test-RA'!U89</f>
        <v>0</v>
      </c>
      <c r="AK91" s="381">
        <f>'Test-RA'!V89</f>
        <v>0</v>
      </c>
      <c r="AL91" s="381">
        <f>'Test-RA'!W89</f>
        <v>0</v>
      </c>
      <c r="AM91" s="381">
        <f>'Test-RA'!X89</f>
        <v>0</v>
      </c>
      <c r="AN91" s="381">
        <f>10*LOG10(1/((Summary!$C$75/10^(AK91/10)+Summary!$C$76/10^(AL91/10)+Summary!$C$77/10^(AM91/10))/Summary!$C$78))</f>
        <v>0</v>
      </c>
      <c r="AO91" s="381">
        <f>'Test-RA'!Y89</f>
        <v>0</v>
      </c>
      <c r="AP91" s="140">
        <f>'Test-RA'!Z89</f>
        <v>0</v>
      </c>
      <c r="AQ91" s="141">
        <f t="shared" si="8"/>
        <v>0</v>
      </c>
      <c r="AR91" s="142" t="e">
        <f t="shared" si="6"/>
        <v>#DIV/0!</v>
      </c>
      <c r="AS91" s="143" t="e">
        <f t="shared" si="7"/>
        <v>#DIV/0!</v>
      </c>
      <c r="AT91" s="136"/>
      <c r="AU91" s="136"/>
      <c r="AV91" s="571"/>
      <c r="AW91" s="468"/>
      <c r="AX91" s="480"/>
      <c r="AY91" s="480"/>
      <c r="AZ91" s="480"/>
      <c r="BA91" s="480"/>
      <c r="BB91" s="480"/>
      <c r="BC91" s="480"/>
      <c r="BD91" s="480"/>
      <c r="BE91" s="480"/>
      <c r="BF91" s="480"/>
      <c r="BG91" s="469"/>
      <c r="BH91" s="476"/>
      <c r="BI91" s="469"/>
      <c r="BJ91" s="476"/>
      <c r="BK91" s="480"/>
      <c r="BL91" s="480"/>
      <c r="BM91" s="480"/>
      <c r="BN91" s="480"/>
      <c r="BO91" s="480"/>
      <c r="BP91" s="480"/>
      <c r="BQ91" s="480"/>
      <c r="BR91" s="476"/>
      <c r="BS91" s="476"/>
      <c r="BT91" s="480"/>
      <c r="BU91" s="463"/>
      <c r="BV91" s="465"/>
      <c r="BW91" s="463"/>
      <c r="BX91" s="465"/>
    </row>
    <row r="92" spans="1:76" ht="17" customHeight="1" x14ac:dyDescent="0.35">
      <c r="A92" s="516"/>
      <c r="B92" s="483"/>
      <c r="C92" s="486"/>
      <c r="D92" s="490"/>
      <c r="E92" s="493"/>
      <c r="F92" s="138">
        <v>55</v>
      </c>
      <c r="G92" s="139">
        <f>'Anchor-RA'!L90</f>
        <v>0</v>
      </c>
      <c r="H92" s="140">
        <f>'Anchor-RA'!M90</f>
        <v>0</v>
      </c>
      <c r="I92" s="140">
        <f>'Anchor-RA'!N90</f>
        <v>0</v>
      </c>
      <c r="J92" s="140">
        <f>'Anchor-RA'!O90</f>
        <v>0</v>
      </c>
      <c r="K92" s="140">
        <f>(Summary!$C$58*H92+Summary!$C$59*I92+Summary!$C$60*J92)/Summary!$C$61</f>
        <v>0</v>
      </c>
      <c r="L92" s="140">
        <f>'Anchor-RA'!P90</f>
        <v>0</v>
      </c>
      <c r="M92" s="140">
        <f>'Anchor-RA'!Q90</f>
        <v>0</v>
      </c>
      <c r="N92" s="140">
        <f>'Anchor-RA'!R90</f>
        <v>0</v>
      </c>
      <c r="O92" s="140">
        <f>'Anchor-RA'!S90</f>
        <v>0</v>
      </c>
      <c r="P92" s="140">
        <f>'Anchor-RA'!T90</f>
        <v>0</v>
      </c>
      <c r="Q92" s="140">
        <f>'Anchor-RA'!U90</f>
        <v>0</v>
      </c>
      <c r="R92" s="140">
        <f>'Anchor-RA'!V90</f>
        <v>0</v>
      </c>
      <c r="S92" s="140">
        <f>'Anchor-RA'!W90</f>
        <v>0</v>
      </c>
      <c r="T92" s="140">
        <f>'Anchor-RA'!X90</f>
        <v>0</v>
      </c>
      <c r="U92" s="140">
        <f>10*LOG10(1/((Summary!$C$75/10^(R92/10)+Summary!$C$76/10^(S92/10)+Summary!$C$77/10^(T92/10))/Summary!$C$78))</f>
        <v>0</v>
      </c>
      <c r="V92" s="140">
        <f>'Anchor-RA'!Y90</f>
        <v>0</v>
      </c>
      <c r="W92" s="140">
        <f>'Anchor-RA'!Z90</f>
        <v>0</v>
      </c>
      <c r="X92" s="141">
        <f t="shared" si="5"/>
        <v>0</v>
      </c>
      <c r="Y92" s="133"/>
      <c r="Z92" s="384">
        <f>'Test-RA'!L90</f>
        <v>0</v>
      </c>
      <c r="AA92" s="381">
        <f>'Test-RA'!M90</f>
        <v>0</v>
      </c>
      <c r="AB92" s="381">
        <f>'Test-RA'!N90</f>
        <v>0</v>
      </c>
      <c r="AC92" s="381">
        <f>'Test-RA'!O90</f>
        <v>0</v>
      </c>
      <c r="AD92" s="381">
        <f>(Summary!$C$58*AA92+Summary!$C$59*AB92+Summary!$C$60*AC92)/Summary!$C$61</f>
        <v>0</v>
      </c>
      <c r="AE92" s="381">
        <f>'Test-RA'!P90</f>
        <v>0</v>
      </c>
      <c r="AF92" s="381">
        <f>'Test-RA'!Q90</f>
        <v>0</v>
      </c>
      <c r="AG92" s="381">
        <f>'Test-RA'!R90</f>
        <v>0</v>
      </c>
      <c r="AH92" s="381">
        <f>'Test-RA'!S90</f>
        <v>0</v>
      </c>
      <c r="AI92" s="381">
        <f>'Test-RA'!T90</f>
        <v>0</v>
      </c>
      <c r="AJ92" s="381">
        <f>'Test-RA'!U90</f>
        <v>0</v>
      </c>
      <c r="AK92" s="381">
        <f>'Test-RA'!V90</f>
        <v>0</v>
      </c>
      <c r="AL92" s="381">
        <f>'Test-RA'!W90</f>
        <v>0</v>
      </c>
      <c r="AM92" s="381">
        <f>'Test-RA'!X90</f>
        <v>0</v>
      </c>
      <c r="AN92" s="381">
        <f>10*LOG10(1/((Summary!$C$75/10^(AK92/10)+Summary!$C$76/10^(AL92/10)+Summary!$C$77/10^(AM92/10))/Summary!$C$78))</f>
        <v>0</v>
      </c>
      <c r="AO92" s="381">
        <f>'Test-RA'!Y90</f>
        <v>0</v>
      </c>
      <c r="AP92" s="140">
        <f>'Test-RA'!Z90</f>
        <v>0</v>
      </c>
      <c r="AQ92" s="141">
        <f t="shared" si="8"/>
        <v>0</v>
      </c>
      <c r="AR92" s="142" t="e">
        <f t="shared" si="6"/>
        <v>#DIV/0!</v>
      </c>
      <c r="AS92" s="143" t="e">
        <f t="shared" si="7"/>
        <v>#DIV/0!</v>
      </c>
      <c r="AT92" s="136"/>
      <c r="AU92" s="136"/>
      <c r="AV92" s="571" t="s">
        <v>123</v>
      </c>
      <c r="AW92" s="468" t="e" cm="1">
        <f t="array" ref="AW92">bdRateExtend($G90:$G93,H90:H93,$Z90:$Z93,AA90:AA93)</f>
        <v>#VALUE!</v>
      </c>
      <c r="AX92" s="480"/>
      <c r="AY92" s="480"/>
      <c r="AZ92" s="480"/>
      <c r="BA92" s="480"/>
      <c r="BB92" s="480"/>
      <c r="BC92" s="480" t="e" cm="1">
        <f t="array" ref="BC92">bdRateExtend($G90:$G93,L90:L93,$Z90:$Z93,AE90:AE93)</f>
        <v>#VALUE!</v>
      </c>
      <c r="BD92" s="480"/>
      <c r="BE92" s="480" t="e" cm="1">
        <f t="array" ref="BE92">bdRateExtend($G90:$G93,M90:M93,$Z90:$Z93,AF90:AF93)</f>
        <v>#VALUE!</v>
      </c>
      <c r="BF92" s="480"/>
      <c r="BG92" s="469" t="e" cm="1">
        <f t="array" ref="BG92">bdRateExtend($G90:$G93,N90:N93,$Z90:$Z93,AG90:AG93,"None", FALSE,1)</f>
        <v>#VALUE!</v>
      </c>
      <c r="BH92" s="476"/>
      <c r="BI92" s="469" t="e" cm="1">
        <f t="array" ref="BI92">bdRateExtend($G90:$G93,O90:O93,$Z90:$Z93,AH90:AH93,"None", FALSE,1)</f>
        <v>#VALUE!</v>
      </c>
      <c r="BJ92" s="476"/>
      <c r="BK92" s="480" t="e" cm="1">
        <f t="array" ref="BK92">bdRateExtend($G90:$G93,P90:P93,$Z90:$Z93,AI90:AI93)</f>
        <v>#VALUE!</v>
      </c>
      <c r="BL92" s="480"/>
      <c r="BM92" s="480" t="e" cm="1">
        <f t="array" ref="BM92">bdRateExtend($G90:$G93,Q90:Q93,$Z90:$Z93,AJ90:AJ93)</f>
        <v>#VALUE!</v>
      </c>
      <c r="BN92" s="480"/>
      <c r="BO92" s="480" t="e" cm="1">
        <f t="array" ref="BO92">bdRateExtend($G90:$G93,R90:R93,$Z90:$Z93,AK90:AK93)</f>
        <v>#VALUE!</v>
      </c>
      <c r="BP92" s="480"/>
      <c r="BQ92" s="480"/>
      <c r="BR92" s="476"/>
      <c r="BS92" s="476"/>
      <c r="BT92" s="480"/>
      <c r="BU92" s="463" cm="1">
        <f t="array" ref="BU92">testVMAFRange($G90:$G93,N90:N93,$Z90:$Z93,AG90:AG93)</f>
        <v>0</v>
      </c>
      <c r="BV92" s="465"/>
      <c r="BW92" s="463" cm="1">
        <f t="array" ref="BW92">testVMAFRange($G90:$G93,O90:O93,$Z90:$Z93,AH90:AH93)</f>
        <v>0</v>
      </c>
      <c r="BX92" s="465"/>
    </row>
    <row r="93" spans="1:76" ht="17" customHeight="1" thickBot="1" x14ac:dyDescent="0.4">
      <c r="A93" s="516"/>
      <c r="B93" s="518"/>
      <c r="C93" s="487"/>
      <c r="D93" s="522"/>
      <c r="E93" s="523"/>
      <c r="F93" s="144">
        <v>63</v>
      </c>
      <c r="G93" s="145">
        <f>'Anchor-RA'!L91</f>
        <v>0</v>
      </c>
      <c r="H93" s="146">
        <f>'Anchor-RA'!M91</f>
        <v>0</v>
      </c>
      <c r="I93" s="146">
        <f>'Anchor-RA'!N91</f>
        <v>0</v>
      </c>
      <c r="J93" s="146">
        <f>'Anchor-RA'!O91</f>
        <v>0</v>
      </c>
      <c r="K93" s="146">
        <f>(Summary!$C$58*H93+Summary!$C$59*I93+Summary!$C$60*J93)/Summary!$C$61</f>
        <v>0</v>
      </c>
      <c r="L93" s="146">
        <f>'Anchor-RA'!P91</f>
        <v>0</v>
      </c>
      <c r="M93" s="146">
        <f>'Anchor-RA'!Q91</f>
        <v>0</v>
      </c>
      <c r="N93" s="146">
        <f>'Anchor-RA'!R91</f>
        <v>0</v>
      </c>
      <c r="O93" s="146">
        <f>'Anchor-RA'!S91</f>
        <v>0</v>
      </c>
      <c r="P93" s="146">
        <f>'Anchor-RA'!T91</f>
        <v>0</v>
      </c>
      <c r="Q93" s="146">
        <f>'Anchor-RA'!U91</f>
        <v>0</v>
      </c>
      <c r="R93" s="146">
        <f>'Anchor-RA'!V91</f>
        <v>0</v>
      </c>
      <c r="S93" s="146">
        <f>'Anchor-RA'!W91</f>
        <v>0</v>
      </c>
      <c r="T93" s="146">
        <f>'Anchor-RA'!X91</f>
        <v>0</v>
      </c>
      <c r="U93" s="146">
        <f>10*LOG10(1/((Summary!$C$75/10^(R93/10)+Summary!$C$76/10^(S93/10)+Summary!$C$77/10^(T93/10))/Summary!$C$78))</f>
        <v>0</v>
      </c>
      <c r="V93" s="146">
        <f>'Anchor-RA'!Y91</f>
        <v>0</v>
      </c>
      <c r="W93" s="146">
        <f>'Anchor-RA'!Z91</f>
        <v>0</v>
      </c>
      <c r="X93" s="147">
        <f t="shared" si="5"/>
        <v>0</v>
      </c>
      <c r="Y93" s="133"/>
      <c r="Z93" s="385">
        <f>'Test-RA'!L91</f>
        <v>0</v>
      </c>
      <c r="AA93" s="382">
        <f>'Test-RA'!M91</f>
        <v>0</v>
      </c>
      <c r="AB93" s="382">
        <f>'Test-RA'!N91</f>
        <v>0</v>
      </c>
      <c r="AC93" s="382">
        <f>'Test-RA'!O91</f>
        <v>0</v>
      </c>
      <c r="AD93" s="382">
        <f>(Summary!$C$58*AA93+Summary!$C$59*AB93+Summary!$C$60*AC93)/Summary!$C$61</f>
        <v>0</v>
      </c>
      <c r="AE93" s="382">
        <f>'Test-RA'!P91</f>
        <v>0</v>
      </c>
      <c r="AF93" s="382">
        <f>'Test-RA'!Q91</f>
        <v>0</v>
      </c>
      <c r="AG93" s="382">
        <f>'Test-RA'!R91</f>
        <v>0</v>
      </c>
      <c r="AH93" s="382">
        <f>'Test-RA'!S91</f>
        <v>0</v>
      </c>
      <c r="AI93" s="382">
        <f>'Test-RA'!T91</f>
        <v>0</v>
      </c>
      <c r="AJ93" s="382">
        <f>'Test-RA'!U91</f>
        <v>0</v>
      </c>
      <c r="AK93" s="382">
        <f>'Test-RA'!V91</f>
        <v>0</v>
      </c>
      <c r="AL93" s="382">
        <f>'Test-RA'!W91</f>
        <v>0</v>
      </c>
      <c r="AM93" s="382">
        <f>'Test-RA'!X91</f>
        <v>0</v>
      </c>
      <c r="AN93" s="382">
        <f>10*LOG10(1/((Summary!$C$75/10^(AK93/10)+Summary!$C$76/10^(AL93/10)+Summary!$C$77/10^(AM93/10))/Summary!$C$78))</f>
        <v>0</v>
      </c>
      <c r="AO93" s="382">
        <f>'Test-RA'!Y91</f>
        <v>0</v>
      </c>
      <c r="AP93" s="146">
        <f>'Test-RA'!Z91</f>
        <v>0</v>
      </c>
      <c r="AQ93" s="147">
        <f t="shared" si="8"/>
        <v>0</v>
      </c>
      <c r="AR93" s="148" t="e">
        <f t="shared" si="6"/>
        <v>#DIV/0!</v>
      </c>
      <c r="AS93" s="149" t="e">
        <f t="shared" si="7"/>
        <v>#DIV/0!</v>
      </c>
      <c r="AT93" s="136"/>
      <c r="AU93" s="136"/>
      <c r="AV93" s="572"/>
      <c r="AW93" s="468"/>
      <c r="AX93" s="480"/>
      <c r="AY93" s="480"/>
      <c r="AZ93" s="480"/>
      <c r="BA93" s="480"/>
      <c r="BB93" s="481"/>
      <c r="BC93" s="480"/>
      <c r="BD93" s="480"/>
      <c r="BE93" s="480"/>
      <c r="BF93" s="480"/>
      <c r="BG93" s="472"/>
      <c r="BH93" s="477"/>
      <c r="BI93" s="472"/>
      <c r="BJ93" s="477"/>
      <c r="BK93" s="480"/>
      <c r="BL93" s="480"/>
      <c r="BM93" s="480"/>
      <c r="BN93" s="480"/>
      <c r="BO93" s="480"/>
      <c r="BP93" s="480"/>
      <c r="BQ93" s="480"/>
      <c r="BR93" s="476"/>
      <c r="BS93" s="476"/>
      <c r="BT93" s="481"/>
      <c r="BU93" s="473"/>
      <c r="BV93" s="466"/>
      <c r="BW93" s="473"/>
      <c r="BX93" s="466"/>
    </row>
    <row r="94" spans="1:76" ht="17" customHeight="1" x14ac:dyDescent="0.35">
      <c r="A94" s="516"/>
      <c r="B94" s="482" t="s">
        <v>2</v>
      </c>
      <c r="C94" s="485" t="s">
        <v>136</v>
      </c>
      <c r="D94" s="489">
        <v>30</v>
      </c>
      <c r="E94" s="492">
        <v>8</v>
      </c>
      <c r="F94" s="129">
        <v>23</v>
      </c>
      <c r="G94" s="130">
        <f>'Anchor-RA'!L92</f>
        <v>0</v>
      </c>
      <c r="H94" s="131">
        <f>'Anchor-RA'!M92</f>
        <v>0</v>
      </c>
      <c r="I94" s="131">
        <f>'Anchor-RA'!N92</f>
        <v>0</v>
      </c>
      <c r="J94" s="131">
        <f>'Anchor-RA'!O92</f>
        <v>0</v>
      </c>
      <c r="K94" s="140">
        <f>(Summary!$C$58*H94+Summary!$C$59*I94+Summary!$C$60*J94)/Summary!$C$61</f>
        <v>0</v>
      </c>
      <c r="L94" s="131">
        <f>'Anchor-RA'!P92</f>
        <v>0</v>
      </c>
      <c r="M94" s="131">
        <f>'Anchor-RA'!Q92</f>
        <v>0</v>
      </c>
      <c r="N94" s="131">
        <f>'Anchor-RA'!R92</f>
        <v>0</v>
      </c>
      <c r="O94" s="131">
        <f>'Anchor-RA'!S92</f>
        <v>0</v>
      </c>
      <c r="P94" s="131">
        <f>'Anchor-RA'!T92</f>
        <v>0</v>
      </c>
      <c r="Q94" s="131">
        <f>'Anchor-RA'!U92</f>
        <v>0</v>
      </c>
      <c r="R94" s="131">
        <f>'Anchor-RA'!V92</f>
        <v>0</v>
      </c>
      <c r="S94" s="131">
        <f>'Anchor-RA'!W92</f>
        <v>0</v>
      </c>
      <c r="T94" s="131">
        <f>'Anchor-RA'!X92</f>
        <v>0</v>
      </c>
      <c r="U94" s="131">
        <f>10*LOG10(1/((Summary!$C$75/10^(R94/10)+Summary!$C$76/10^(S94/10)+Summary!$C$77/10^(T94/10))/Summary!$C$78))</f>
        <v>0</v>
      </c>
      <c r="V94" s="131">
        <f>'Anchor-RA'!Y92</f>
        <v>0</v>
      </c>
      <c r="W94" s="131">
        <f>'Anchor-RA'!Z92</f>
        <v>0</v>
      </c>
      <c r="X94" s="132">
        <f t="shared" si="5"/>
        <v>0</v>
      </c>
      <c r="Y94" s="133"/>
      <c r="Z94" s="383">
        <f>'Test-RA'!L92</f>
        <v>0</v>
      </c>
      <c r="AA94" s="380">
        <f>'Test-RA'!M92</f>
        <v>0</v>
      </c>
      <c r="AB94" s="380">
        <f>'Test-RA'!N92</f>
        <v>0</v>
      </c>
      <c r="AC94" s="380">
        <f>'Test-RA'!O92</f>
        <v>0</v>
      </c>
      <c r="AD94" s="380">
        <f>(Summary!$C$58*AA94+Summary!$C$59*AB94+Summary!$C$60*AC94)/Summary!$C$61</f>
        <v>0</v>
      </c>
      <c r="AE94" s="380">
        <f>'Test-RA'!P92</f>
        <v>0</v>
      </c>
      <c r="AF94" s="380">
        <f>'Test-RA'!Q92</f>
        <v>0</v>
      </c>
      <c r="AG94" s="380">
        <f>'Test-RA'!R92</f>
        <v>0</v>
      </c>
      <c r="AH94" s="380">
        <f>'Test-RA'!S92</f>
        <v>0</v>
      </c>
      <c r="AI94" s="380">
        <f>'Test-RA'!T92</f>
        <v>0</v>
      </c>
      <c r="AJ94" s="380">
        <f>'Test-RA'!U92</f>
        <v>0</v>
      </c>
      <c r="AK94" s="380">
        <f>'Test-RA'!V92</f>
        <v>0</v>
      </c>
      <c r="AL94" s="380">
        <f>'Test-RA'!W92</f>
        <v>0</v>
      </c>
      <c r="AM94" s="380">
        <f>'Test-RA'!X92</f>
        <v>0</v>
      </c>
      <c r="AN94" s="380">
        <f>10*LOG10(1/((Summary!$C$75/10^(AK94/10)+Summary!$C$76/10^(AL94/10)+Summary!$C$77/10^(AM94/10))/Summary!$C$78))</f>
        <v>0</v>
      </c>
      <c r="AO94" s="380">
        <f>'Test-RA'!Y92</f>
        <v>0</v>
      </c>
      <c r="AP94" s="131">
        <f>'Test-RA'!Z92</f>
        <v>0</v>
      </c>
      <c r="AQ94" s="132">
        <f t="shared" si="8"/>
        <v>0</v>
      </c>
      <c r="AR94" s="134" t="e">
        <f t="shared" si="6"/>
        <v>#DIV/0!</v>
      </c>
      <c r="AS94" s="135" t="e">
        <f t="shared" si="7"/>
        <v>#DIV/0!</v>
      </c>
      <c r="AT94" s="136"/>
      <c r="AU94" s="136"/>
      <c r="AV94" s="573" t="s">
        <v>121</v>
      </c>
      <c r="AW94" s="468" t="e" cm="1">
        <f t="array" ref="AW94">bdRateExtend($G94:$G97,H94:H97,$Z94:$Z97,AA94:AA97)</f>
        <v>#VALUE!</v>
      </c>
      <c r="AX94" s="480" t="e" cm="1">
        <f t="array" ref="AX94">bdRateExtend($G94:$G99,H94:H99,$Z94:$Z99,AA94:AA99)</f>
        <v>#VALUE!</v>
      </c>
      <c r="AY94" s="480" t="e" cm="1">
        <f t="array" ref="AY94">bdRateExtend($G94:$G99,I94:I99,$Z94:$Z99,AB94:AB99)</f>
        <v>#VALUE!</v>
      </c>
      <c r="AZ94" s="480" t="e" cm="1">
        <f t="array" ref="AZ94">bdRateExtend($G94:$G99,J94:J99,$Z94:$Z99,AC94:AC99)</f>
        <v>#VALUE!</v>
      </c>
      <c r="BA94" s="480" t="e" cm="1">
        <f t="array" ref="BA94">bdRateExtend($G94:$G99,K94:K99,$Z94:$Z99,AD94:AD99)</f>
        <v>#VALUE!</v>
      </c>
      <c r="BB94" s="479" t="e">
        <f>(Summary!$C$89*AX94+Summary!$C$90*AY94+Summary!$C$91*AZ94)/Summary!$C$92</f>
        <v>#VALUE!</v>
      </c>
      <c r="BC94" s="480" t="e" cm="1">
        <f t="array" ref="BC94">bdRateExtend($G94:$G97,L94:L97,$Z94:$Z97,AE94:AE97)</f>
        <v>#VALUE!</v>
      </c>
      <c r="BD94" s="480" t="e" cm="1">
        <f t="array" ref="BD94">bdRateExtend($G94:$G99,L94:L99,$Z94:$Z99,AE94:AE99)</f>
        <v>#VALUE!</v>
      </c>
      <c r="BE94" s="480" t="e" cm="1">
        <f t="array" ref="BE94">bdRateExtend($G94:$G97,M94:M97,$Z94:$Z97,AF94:AF97)</f>
        <v>#VALUE!</v>
      </c>
      <c r="BF94" s="480" t="e" cm="1">
        <f t="array" ref="BF94">bdRateExtend($G94:$G99,M94:M99,$Z94:$Z99,AF94:AF99)</f>
        <v>#VALUE!</v>
      </c>
      <c r="BG94" s="474" t="e" cm="1">
        <f t="array" ref="BG94">bdRateExtend($G94:$G97,N94:N97,$Z94:$Z97,AG94:AG97,"None", FALSE,1)</f>
        <v>#VALUE!</v>
      </c>
      <c r="BH94" s="475" t="e" cm="1">
        <f t="array" ref="BH94">bdRateExtend($G94:$G99,N94:N99,$Z94:$Z99,AG94:AG99,"None", FALSE,1)</f>
        <v>#VALUE!</v>
      </c>
      <c r="BI94" s="474" t="e" cm="1">
        <f t="array" ref="BI94">bdRateExtend($G94:$G97,O94:O97,$Z94:$Z97,AH94:AH97,"None", FALSE,1)</f>
        <v>#VALUE!</v>
      </c>
      <c r="BJ94" s="475" t="e" cm="1">
        <f t="array" ref="BJ94">bdRateExtend($G94:$G99,O94:O99,$Z94:$Z99,AH94:AH99,"None", FALSE,1)</f>
        <v>#VALUE!</v>
      </c>
      <c r="BK94" s="480" t="e" cm="1">
        <f t="array" ref="BK94">bdRateExtend($G94:$G97,P94:P97,$Z94:$Z97,AI94:AI97)</f>
        <v>#VALUE!</v>
      </c>
      <c r="BL94" s="480" t="e" cm="1">
        <f t="array" ref="BL94">bdRateExtend($G94:$G99,P94:P99,$Z94:$Z99,AI94:AI99)</f>
        <v>#VALUE!</v>
      </c>
      <c r="BM94" s="480" t="e" cm="1">
        <f t="array" ref="BM94">bdRateExtend($G94:$G97,Q94:Q97,$Z94:$Z97,AJ94:AJ97)</f>
        <v>#VALUE!</v>
      </c>
      <c r="BN94" s="480" t="e" cm="1">
        <f t="array" ref="BN94">bdRateExtend($G94:$G99,Q94:Q99,$Z94:$Z99,AJ94:AJ99)</f>
        <v>#VALUE!</v>
      </c>
      <c r="BO94" s="480" t="e" cm="1">
        <f t="array" ref="BO94">bdRateExtend($G94:$G97,R94:R97,$Z94:$Z97,AK94:AK97)</f>
        <v>#VALUE!</v>
      </c>
      <c r="BP94" s="480" t="e" cm="1">
        <f t="array" ref="BP94">bdRateExtend($G94:$G99,R94:R99,$Z94:$Z99,AK94:AK99)</f>
        <v>#VALUE!</v>
      </c>
      <c r="BQ94" s="480" t="e" cm="1">
        <f t="array" ref="BQ94">bdRateExtend($G94:$G99,S94:S99,$Z94:$Z99,AL94:AL99)</f>
        <v>#VALUE!</v>
      </c>
      <c r="BR94" s="476" t="e" cm="1">
        <f t="array" ref="BR94">bdRateExtend($G94:$G99,T94:T99,$Z94:$Z99,AM94:AM99)</f>
        <v>#VALUE!</v>
      </c>
      <c r="BS94" s="476" t="e" cm="1">
        <f t="array" ref="BS94">bdRateExtend($G94:$G99,U94:U99,$Z94:$Z99,AN94:AN99)</f>
        <v>#VALUE!</v>
      </c>
      <c r="BT94" s="479" t="e">
        <f>(Summary!$C$103*BP94+Summary!$C$104*BQ94+Summary!$C$105*BR94)/Summary!$C$106</f>
        <v>#VALUE!</v>
      </c>
      <c r="BU94" s="462" cm="1">
        <f t="array" ref="BU94">testVMAFRange($G94:$G97,N94:N97,$Z94:$Z97,AG94:AG97)</f>
        <v>0</v>
      </c>
      <c r="BV94" s="464" cm="1">
        <f t="array" ref="BV94">testVMAFRange($G94:$G99,N94:N99,$Z94:$Z99,AG94:AG99)</f>
        <v>0</v>
      </c>
      <c r="BW94" s="462" cm="1">
        <f t="array" ref="BW94">testVMAFRange($G94:$G97,O94:O97,$Z94:$Z97,AH94:AH97)</f>
        <v>0</v>
      </c>
      <c r="BX94" s="464" cm="1">
        <f t="array" ref="BX94">testVMAFRange($G94:$G99,O94:O99,$Z94:$Z99,AH94:AH99)</f>
        <v>0</v>
      </c>
    </row>
    <row r="95" spans="1:76" ht="17" customHeight="1" x14ac:dyDescent="0.35">
      <c r="A95" s="516"/>
      <c r="B95" s="483"/>
      <c r="C95" s="486"/>
      <c r="D95" s="490"/>
      <c r="E95" s="493"/>
      <c r="F95" s="138">
        <v>31</v>
      </c>
      <c r="G95" s="139">
        <f>'Anchor-RA'!L93</f>
        <v>0</v>
      </c>
      <c r="H95" s="140">
        <f>'Anchor-RA'!M93</f>
        <v>0</v>
      </c>
      <c r="I95" s="140">
        <f>'Anchor-RA'!N93</f>
        <v>0</v>
      </c>
      <c r="J95" s="140">
        <f>'Anchor-RA'!O93</f>
        <v>0</v>
      </c>
      <c r="K95" s="140">
        <f>(Summary!$C$58*H95+Summary!$C$59*I95+Summary!$C$60*J95)/Summary!$C$61</f>
        <v>0</v>
      </c>
      <c r="L95" s="140">
        <f>'Anchor-RA'!P93</f>
        <v>0</v>
      </c>
      <c r="M95" s="140">
        <f>'Anchor-RA'!Q93</f>
        <v>0</v>
      </c>
      <c r="N95" s="140">
        <f>'Anchor-RA'!R93</f>
        <v>0</v>
      </c>
      <c r="O95" s="140">
        <f>'Anchor-RA'!S93</f>
        <v>0</v>
      </c>
      <c r="P95" s="140">
        <f>'Anchor-RA'!T93</f>
        <v>0</v>
      </c>
      <c r="Q95" s="140">
        <f>'Anchor-RA'!U93</f>
        <v>0</v>
      </c>
      <c r="R95" s="140">
        <f>'Anchor-RA'!V93</f>
        <v>0</v>
      </c>
      <c r="S95" s="140">
        <f>'Anchor-RA'!W93</f>
        <v>0</v>
      </c>
      <c r="T95" s="140">
        <f>'Anchor-RA'!X93</f>
        <v>0</v>
      </c>
      <c r="U95" s="140">
        <f>10*LOG10(1/((Summary!$C$75/10^(R95/10)+Summary!$C$76/10^(S95/10)+Summary!$C$77/10^(T95/10))/Summary!$C$78))</f>
        <v>0</v>
      </c>
      <c r="V95" s="140">
        <f>'Anchor-RA'!Y93</f>
        <v>0</v>
      </c>
      <c r="W95" s="140">
        <f>'Anchor-RA'!Z93</f>
        <v>0</v>
      </c>
      <c r="X95" s="141">
        <f t="shared" si="5"/>
        <v>0</v>
      </c>
      <c r="Y95" s="133"/>
      <c r="Z95" s="384">
        <f>'Test-RA'!L93</f>
        <v>0</v>
      </c>
      <c r="AA95" s="381">
        <f>'Test-RA'!M93</f>
        <v>0</v>
      </c>
      <c r="AB95" s="381">
        <f>'Test-RA'!N93</f>
        <v>0</v>
      </c>
      <c r="AC95" s="381">
        <f>'Test-RA'!O93</f>
        <v>0</v>
      </c>
      <c r="AD95" s="381">
        <f>(Summary!$C$58*AA95+Summary!$C$59*AB95+Summary!$C$60*AC95)/Summary!$C$61</f>
        <v>0</v>
      </c>
      <c r="AE95" s="381">
        <f>'Test-RA'!P93</f>
        <v>0</v>
      </c>
      <c r="AF95" s="381">
        <f>'Test-RA'!Q93</f>
        <v>0</v>
      </c>
      <c r="AG95" s="381">
        <f>'Test-RA'!R93</f>
        <v>0</v>
      </c>
      <c r="AH95" s="381">
        <f>'Test-RA'!S93</f>
        <v>0</v>
      </c>
      <c r="AI95" s="381">
        <f>'Test-RA'!T93</f>
        <v>0</v>
      </c>
      <c r="AJ95" s="381">
        <f>'Test-RA'!U93</f>
        <v>0</v>
      </c>
      <c r="AK95" s="381">
        <f>'Test-RA'!V93</f>
        <v>0</v>
      </c>
      <c r="AL95" s="381">
        <f>'Test-RA'!W93</f>
        <v>0</v>
      </c>
      <c r="AM95" s="381">
        <f>'Test-RA'!X93</f>
        <v>0</v>
      </c>
      <c r="AN95" s="381">
        <f>10*LOG10(1/((Summary!$C$75/10^(AK95/10)+Summary!$C$76/10^(AL95/10)+Summary!$C$77/10^(AM95/10))/Summary!$C$78))</f>
        <v>0</v>
      </c>
      <c r="AO95" s="381">
        <f>'Test-RA'!Y93</f>
        <v>0</v>
      </c>
      <c r="AP95" s="140">
        <f>'Test-RA'!Z93</f>
        <v>0</v>
      </c>
      <c r="AQ95" s="141">
        <f t="shared" si="8"/>
        <v>0</v>
      </c>
      <c r="AR95" s="142" t="e">
        <f t="shared" si="6"/>
        <v>#DIV/0!</v>
      </c>
      <c r="AS95" s="143" t="e">
        <f t="shared" si="7"/>
        <v>#DIV/0!</v>
      </c>
      <c r="AT95" s="136"/>
      <c r="AU95" s="136"/>
      <c r="AV95" s="571"/>
      <c r="AW95" s="468"/>
      <c r="AX95" s="480"/>
      <c r="AY95" s="480"/>
      <c r="AZ95" s="480"/>
      <c r="BA95" s="480"/>
      <c r="BB95" s="480"/>
      <c r="BC95" s="480"/>
      <c r="BD95" s="480"/>
      <c r="BE95" s="480"/>
      <c r="BF95" s="480"/>
      <c r="BG95" s="469"/>
      <c r="BH95" s="476"/>
      <c r="BI95" s="469"/>
      <c r="BJ95" s="476"/>
      <c r="BK95" s="480"/>
      <c r="BL95" s="480"/>
      <c r="BM95" s="480"/>
      <c r="BN95" s="480"/>
      <c r="BO95" s="480"/>
      <c r="BP95" s="480"/>
      <c r="BQ95" s="480"/>
      <c r="BR95" s="476"/>
      <c r="BS95" s="476"/>
      <c r="BT95" s="480"/>
      <c r="BU95" s="463"/>
      <c r="BV95" s="465"/>
      <c r="BW95" s="463"/>
      <c r="BX95" s="465"/>
    </row>
    <row r="96" spans="1:76" ht="17" customHeight="1" x14ac:dyDescent="0.35">
      <c r="A96" s="516"/>
      <c r="B96" s="483"/>
      <c r="C96" s="486"/>
      <c r="D96" s="490"/>
      <c r="E96" s="493"/>
      <c r="F96" s="138">
        <v>39</v>
      </c>
      <c r="G96" s="139">
        <f>'Anchor-RA'!L94</f>
        <v>0</v>
      </c>
      <c r="H96" s="140">
        <f>'Anchor-RA'!M94</f>
        <v>0</v>
      </c>
      <c r="I96" s="140">
        <f>'Anchor-RA'!N94</f>
        <v>0</v>
      </c>
      <c r="J96" s="140">
        <f>'Anchor-RA'!O94</f>
        <v>0</v>
      </c>
      <c r="K96" s="140">
        <f>(Summary!$C$58*H96+Summary!$C$59*I96+Summary!$C$60*J96)/Summary!$C$61</f>
        <v>0</v>
      </c>
      <c r="L96" s="140">
        <f>'Anchor-RA'!P94</f>
        <v>0</v>
      </c>
      <c r="M96" s="140">
        <f>'Anchor-RA'!Q94</f>
        <v>0</v>
      </c>
      <c r="N96" s="140">
        <f>'Anchor-RA'!R94</f>
        <v>0</v>
      </c>
      <c r="O96" s="140">
        <f>'Anchor-RA'!S94</f>
        <v>0</v>
      </c>
      <c r="P96" s="140">
        <f>'Anchor-RA'!T94</f>
        <v>0</v>
      </c>
      <c r="Q96" s="140">
        <f>'Anchor-RA'!U94</f>
        <v>0</v>
      </c>
      <c r="R96" s="140">
        <f>'Anchor-RA'!V94</f>
        <v>0</v>
      </c>
      <c r="S96" s="140">
        <f>'Anchor-RA'!W94</f>
        <v>0</v>
      </c>
      <c r="T96" s="140">
        <f>'Anchor-RA'!X94</f>
        <v>0</v>
      </c>
      <c r="U96" s="140">
        <f>10*LOG10(1/((Summary!$C$75/10^(R96/10)+Summary!$C$76/10^(S96/10)+Summary!$C$77/10^(T96/10))/Summary!$C$78))</f>
        <v>0</v>
      </c>
      <c r="V96" s="140">
        <f>'Anchor-RA'!Y94</f>
        <v>0</v>
      </c>
      <c r="W96" s="140">
        <f>'Anchor-RA'!Z94</f>
        <v>0</v>
      </c>
      <c r="X96" s="141">
        <f t="shared" si="5"/>
        <v>0</v>
      </c>
      <c r="Y96" s="133"/>
      <c r="Z96" s="384">
        <f>'Test-RA'!L94</f>
        <v>0</v>
      </c>
      <c r="AA96" s="381">
        <f>'Test-RA'!M94</f>
        <v>0</v>
      </c>
      <c r="AB96" s="381">
        <f>'Test-RA'!N94</f>
        <v>0</v>
      </c>
      <c r="AC96" s="381">
        <f>'Test-RA'!O94</f>
        <v>0</v>
      </c>
      <c r="AD96" s="381">
        <f>(Summary!$C$58*AA96+Summary!$C$59*AB96+Summary!$C$60*AC96)/Summary!$C$61</f>
        <v>0</v>
      </c>
      <c r="AE96" s="381">
        <f>'Test-RA'!P94</f>
        <v>0</v>
      </c>
      <c r="AF96" s="381">
        <f>'Test-RA'!Q94</f>
        <v>0</v>
      </c>
      <c r="AG96" s="381">
        <f>'Test-RA'!R94</f>
        <v>0</v>
      </c>
      <c r="AH96" s="381">
        <f>'Test-RA'!S94</f>
        <v>0</v>
      </c>
      <c r="AI96" s="381">
        <f>'Test-RA'!T94</f>
        <v>0</v>
      </c>
      <c r="AJ96" s="381">
        <f>'Test-RA'!U94</f>
        <v>0</v>
      </c>
      <c r="AK96" s="381">
        <f>'Test-RA'!V94</f>
        <v>0</v>
      </c>
      <c r="AL96" s="381">
        <f>'Test-RA'!W94</f>
        <v>0</v>
      </c>
      <c r="AM96" s="381">
        <f>'Test-RA'!X94</f>
        <v>0</v>
      </c>
      <c r="AN96" s="381">
        <f>10*LOG10(1/((Summary!$C$75/10^(AK96/10)+Summary!$C$76/10^(AL96/10)+Summary!$C$77/10^(AM96/10))/Summary!$C$78))</f>
        <v>0</v>
      </c>
      <c r="AO96" s="381">
        <f>'Test-RA'!Y94</f>
        <v>0</v>
      </c>
      <c r="AP96" s="140">
        <f>'Test-RA'!Z94</f>
        <v>0</v>
      </c>
      <c r="AQ96" s="141">
        <f t="shared" si="8"/>
        <v>0</v>
      </c>
      <c r="AR96" s="142" t="e">
        <f t="shared" si="6"/>
        <v>#DIV/0!</v>
      </c>
      <c r="AS96" s="143" t="e">
        <f t="shared" si="7"/>
        <v>#DIV/0!</v>
      </c>
      <c r="AT96" s="136"/>
      <c r="AU96" s="136"/>
      <c r="AV96" s="571" t="s">
        <v>122</v>
      </c>
      <c r="AW96" s="468" t="e" cm="1">
        <f t="array" ref="AW96">bdRateExtend($G95:$G98,H95:H98,$Z95:$Z98,AA95:AA98)</f>
        <v>#VALUE!</v>
      </c>
      <c r="AX96" s="480"/>
      <c r="AY96" s="480"/>
      <c r="AZ96" s="480"/>
      <c r="BA96" s="480"/>
      <c r="BB96" s="480"/>
      <c r="BC96" s="480" t="e" cm="1">
        <f t="array" ref="BC96">bdRateExtend($G95:$G98,L95:L98,$Z95:$Z98,AE95:AE98)</f>
        <v>#VALUE!</v>
      </c>
      <c r="BD96" s="480"/>
      <c r="BE96" s="480" t="e" cm="1">
        <f t="array" ref="BE96">bdRateExtend($G95:$G98,M95:M98,$Z95:$Z98,AF95:AF98)</f>
        <v>#VALUE!</v>
      </c>
      <c r="BF96" s="480"/>
      <c r="BG96" s="469" t="e" cm="1">
        <f t="array" ref="BG96">bdRateExtend($G95:$G98,N95:N98,$Z95:$Z98,AG95:AG98,"None", FALSE,1)</f>
        <v>#VALUE!</v>
      </c>
      <c r="BH96" s="476"/>
      <c r="BI96" s="469" t="e" cm="1">
        <f t="array" ref="BI96">bdRateExtend($G95:$G98,O95:O98,$Z95:$Z98,AH95:AH98,"None", FALSE,1)</f>
        <v>#VALUE!</v>
      </c>
      <c r="BJ96" s="476"/>
      <c r="BK96" s="480" t="e" cm="1">
        <f t="array" ref="BK96">bdRateExtend($G95:$G98,P95:P98,$Z95:$Z98,AI95:AI98)</f>
        <v>#VALUE!</v>
      </c>
      <c r="BL96" s="480"/>
      <c r="BM96" s="480" t="e" cm="1">
        <f t="array" ref="BM96">bdRateExtend($G95:$G98,Q95:Q98,$Z95:$Z98,AJ95:AJ98)</f>
        <v>#VALUE!</v>
      </c>
      <c r="BN96" s="480"/>
      <c r="BO96" s="480" t="e" cm="1">
        <f t="array" ref="BO96">bdRateExtend($G95:$G98,R95:R98,$Z95:$Z98,AK95:AK98)</f>
        <v>#VALUE!</v>
      </c>
      <c r="BP96" s="480"/>
      <c r="BQ96" s="480"/>
      <c r="BR96" s="476"/>
      <c r="BS96" s="476"/>
      <c r="BT96" s="480"/>
      <c r="BU96" s="463" cm="1">
        <f t="array" ref="BU96">testVMAFRange($G95:$G98,N95:N98,$Z95:$Z98,AG95:AG98)</f>
        <v>0</v>
      </c>
      <c r="BV96" s="465"/>
      <c r="BW96" s="463" cm="1">
        <f t="array" ref="BW96">testVMAFRange($G95:$G98,O95:O98,$Z95:$Z98,AH95:AH98)</f>
        <v>0</v>
      </c>
      <c r="BX96" s="465"/>
    </row>
    <row r="97" spans="1:76" ht="17" customHeight="1" x14ac:dyDescent="0.35">
      <c r="A97" s="516"/>
      <c r="B97" s="483"/>
      <c r="C97" s="486"/>
      <c r="D97" s="490"/>
      <c r="E97" s="493"/>
      <c r="F97" s="138">
        <v>47</v>
      </c>
      <c r="G97" s="139">
        <f>'Anchor-RA'!L95</f>
        <v>0</v>
      </c>
      <c r="H97" s="140">
        <f>'Anchor-RA'!M95</f>
        <v>0</v>
      </c>
      <c r="I97" s="140">
        <f>'Anchor-RA'!N95</f>
        <v>0</v>
      </c>
      <c r="J97" s="140">
        <f>'Anchor-RA'!O95</f>
        <v>0</v>
      </c>
      <c r="K97" s="140">
        <f>(Summary!$C$58*H97+Summary!$C$59*I97+Summary!$C$60*J97)/Summary!$C$61</f>
        <v>0</v>
      </c>
      <c r="L97" s="140">
        <f>'Anchor-RA'!P95</f>
        <v>0</v>
      </c>
      <c r="M97" s="140">
        <f>'Anchor-RA'!Q95</f>
        <v>0</v>
      </c>
      <c r="N97" s="140">
        <f>'Anchor-RA'!R95</f>
        <v>0</v>
      </c>
      <c r="O97" s="140">
        <f>'Anchor-RA'!S95</f>
        <v>0</v>
      </c>
      <c r="P97" s="140">
        <f>'Anchor-RA'!T95</f>
        <v>0</v>
      </c>
      <c r="Q97" s="140">
        <f>'Anchor-RA'!U95</f>
        <v>0</v>
      </c>
      <c r="R97" s="140">
        <f>'Anchor-RA'!V95</f>
        <v>0</v>
      </c>
      <c r="S97" s="140">
        <f>'Anchor-RA'!W95</f>
        <v>0</v>
      </c>
      <c r="T97" s="140">
        <f>'Anchor-RA'!X95</f>
        <v>0</v>
      </c>
      <c r="U97" s="140">
        <f>10*LOG10(1/((Summary!$C$75/10^(R97/10)+Summary!$C$76/10^(S97/10)+Summary!$C$77/10^(T97/10))/Summary!$C$78))</f>
        <v>0</v>
      </c>
      <c r="V97" s="140">
        <f>'Anchor-RA'!Y95</f>
        <v>0</v>
      </c>
      <c r="W97" s="140">
        <f>'Anchor-RA'!Z95</f>
        <v>0</v>
      </c>
      <c r="X97" s="141">
        <f t="shared" si="5"/>
        <v>0</v>
      </c>
      <c r="Y97" s="133"/>
      <c r="Z97" s="384">
        <f>'Test-RA'!L95</f>
        <v>0</v>
      </c>
      <c r="AA97" s="381">
        <f>'Test-RA'!M95</f>
        <v>0</v>
      </c>
      <c r="AB97" s="381">
        <f>'Test-RA'!N95</f>
        <v>0</v>
      </c>
      <c r="AC97" s="381">
        <f>'Test-RA'!O95</f>
        <v>0</v>
      </c>
      <c r="AD97" s="381">
        <f>(Summary!$C$58*AA97+Summary!$C$59*AB97+Summary!$C$60*AC97)/Summary!$C$61</f>
        <v>0</v>
      </c>
      <c r="AE97" s="381">
        <f>'Test-RA'!P95</f>
        <v>0</v>
      </c>
      <c r="AF97" s="381">
        <f>'Test-RA'!Q95</f>
        <v>0</v>
      </c>
      <c r="AG97" s="381">
        <f>'Test-RA'!R95</f>
        <v>0</v>
      </c>
      <c r="AH97" s="381">
        <f>'Test-RA'!S95</f>
        <v>0</v>
      </c>
      <c r="AI97" s="381">
        <f>'Test-RA'!T95</f>
        <v>0</v>
      </c>
      <c r="AJ97" s="381">
        <f>'Test-RA'!U95</f>
        <v>0</v>
      </c>
      <c r="AK97" s="381">
        <f>'Test-RA'!V95</f>
        <v>0</v>
      </c>
      <c r="AL97" s="381">
        <f>'Test-RA'!W95</f>
        <v>0</v>
      </c>
      <c r="AM97" s="381">
        <f>'Test-RA'!X95</f>
        <v>0</v>
      </c>
      <c r="AN97" s="381">
        <f>10*LOG10(1/((Summary!$C$75/10^(AK97/10)+Summary!$C$76/10^(AL97/10)+Summary!$C$77/10^(AM97/10))/Summary!$C$78))</f>
        <v>0</v>
      </c>
      <c r="AO97" s="381">
        <f>'Test-RA'!Y95</f>
        <v>0</v>
      </c>
      <c r="AP97" s="140">
        <f>'Test-RA'!Z95</f>
        <v>0</v>
      </c>
      <c r="AQ97" s="141">
        <f t="shared" si="8"/>
        <v>0</v>
      </c>
      <c r="AR97" s="142" t="e">
        <f t="shared" si="6"/>
        <v>#DIV/0!</v>
      </c>
      <c r="AS97" s="143" t="e">
        <f t="shared" si="7"/>
        <v>#DIV/0!</v>
      </c>
      <c r="AT97" s="136"/>
      <c r="AU97" s="136"/>
      <c r="AV97" s="571"/>
      <c r="AW97" s="468"/>
      <c r="AX97" s="480"/>
      <c r="AY97" s="480"/>
      <c r="AZ97" s="480"/>
      <c r="BA97" s="480"/>
      <c r="BB97" s="480"/>
      <c r="BC97" s="480"/>
      <c r="BD97" s="480"/>
      <c r="BE97" s="480"/>
      <c r="BF97" s="480"/>
      <c r="BG97" s="469"/>
      <c r="BH97" s="476"/>
      <c r="BI97" s="469"/>
      <c r="BJ97" s="476"/>
      <c r="BK97" s="480"/>
      <c r="BL97" s="480"/>
      <c r="BM97" s="480"/>
      <c r="BN97" s="480"/>
      <c r="BO97" s="480"/>
      <c r="BP97" s="480"/>
      <c r="BQ97" s="480"/>
      <c r="BR97" s="476"/>
      <c r="BS97" s="476"/>
      <c r="BT97" s="480"/>
      <c r="BU97" s="463"/>
      <c r="BV97" s="465"/>
      <c r="BW97" s="463"/>
      <c r="BX97" s="465"/>
    </row>
    <row r="98" spans="1:76" ht="17" customHeight="1" x14ac:dyDescent="0.35">
      <c r="A98" s="516"/>
      <c r="B98" s="483"/>
      <c r="C98" s="486"/>
      <c r="D98" s="490"/>
      <c r="E98" s="493"/>
      <c r="F98" s="138">
        <v>55</v>
      </c>
      <c r="G98" s="139">
        <f>'Anchor-RA'!L96</f>
        <v>0</v>
      </c>
      <c r="H98" s="140">
        <f>'Anchor-RA'!M96</f>
        <v>0</v>
      </c>
      <c r="I98" s="140">
        <f>'Anchor-RA'!N96</f>
        <v>0</v>
      </c>
      <c r="J98" s="140">
        <f>'Anchor-RA'!O96</f>
        <v>0</v>
      </c>
      <c r="K98" s="140">
        <f>(Summary!$C$58*H98+Summary!$C$59*I98+Summary!$C$60*J98)/Summary!$C$61</f>
        <v>0</v>
      </c>
      <c r="L98" s="140">
        <f>'Anchor-RA'!P96</f>
        <v>0</v>
      </c>
      <c r="M98" s="140">
        <f>'Anchor-RA'!Q96</f>
        <v>0</v>
      </c>
      <c r="N98" s="140">
        <f>'Anchor-RA'!R96</f>
        <v>0</v>
      </c>
      <c r="O98" s="140">
        <f>'Anchor-RA'!S96</f>
        <v>0</v>
      </c>
      <c r="P98" s="140">
        <f>'Anchor-RA'!T96</f>
        <v>0</v>
      </c>
      <c r="Q98" s="140">
        <f>'Anchor-RA'!U96</f>
        <v>0</v>
      </c>
      <c r="R98" s="140">
        <f>'Anchor-RA'!V96</f>
        <v>0</v>
      </c>
      <c r="S98" s="140">
        <f>'Anchor-RA'!W96</f>
        <v>0</v>
      </c>
      <c r="T98" s="140">
        <f>'Anchor-RA'!X96</f>
        <v>0</v>
      </c>
      <c r="U98" s="140">
        <f>10*LOG10(1/((Summary!$C$75/10^(R98/10)+Summary!$C$76/10^(S98/10)+Summary!$C$77/10^(T98/10))/Summary!$C$78))</f>
        <v>0</v>
      </c>
      <c r="V98" s="140">
        <f>'Anchor-RA'!Y96</f>
        <v>0</v>
      </c>
      <c r="W98" s="140">
        <f>'Anchor-RA'!Z96</f>
        <v>0</v>
      </c>
      <c r="X98" s="141">
        <f t="shared" si="5"/>
        <v>0</v>
      </c>
      <c r="Y98" s="133"/>
      <c r="Z98" s="384">
        <f>'Test-RA'!L96</f>
        <v>0</v>
      </c>
      <c r="AA98" s="381">
        <f>'Test-RA'!M96</f>
        <v>0</v>
      </c>
      <c r="AB98" s="381">
        <f>'Test-RA'!N96</f>
        <v>0</v>
      </c>
      <c r="AC98" s="381">
        <f>'Test-RA'!O96</f>
        <v>0</v>
      </c>
      <c r="AD98" s="381">
        <f>(Summary!$C$58*AA98+Summary!$C$59*AB98+Summary!$C$60*AC98)/Summary!$C$61</f>
        <v>0</v>
      </c>
      <c r="AE98" s="381">
        <f>'Test-RA'!P96</f>
        <v>0</v>
      </c>
      <c r="AF98" s="381">
        <f>'Test-RA'!Q96</f>
        <v>0</v>
      </c>
      <c r="AG98" s="381">
        <f>'Test-RA'!R96</f>
        <v>0</v>
      </c>
      <c r="AH98" s="381">
        <f>'Test-RA'!S96</f>
        <v>0</v>
      </c>
      <c r="AI98" s="381">
        <f>'Test-RA'!T96</f>
        <v>0</v>
      </c>
      <c r="AJ98" s="381">
        <f>'Test-RA'!U96</f>
        <v>0</v>
      </c>
      <c r="AK98" s="381">
        <f>'Test-RA'!V96</f>
        <v>0</v>
      </c>
      <c r="AL98" s="381">
        <f>'Test-RA'!W96</f>
        <v>0</v>
      </c>
      <c r="AM98" s="381">
        <f>'Test-RA'!X96</f>
        <v>0</v>
      </c>
      <c r="AN98" s="381">
        <f>10*LOG10(1/((Summary!$C$75/10^(AK98/10)+Summary!$C$76/10^(AL98/10)+Summary!$C$77/10^(AM98/10))/Summary!$C$78))</f>
        <v>0</v>
      </c>
      <c r="AO98" s="381">
        <f>'Test-RA'!Y96</f>
        <v>0</v>
      </c>
      <c r="AP98" s="140">
        <f>'Test-RA'!Z96</f>
        <v>0</v>
      </c>
      <c r="AQ98" s="141">
        <f t="shared" si="8"/>
        <v>0</v>
      </c>
      <c r="AR98" s="142" t="e">
        <f t="shared" si="6"/>
        <v>#DIV/0!</v>
      </c>
      <c r="AS98" s="143" t="e">
        <f t="shared" si="7"/>
        <v>#DIV/0!</v>
      </c>
      <c r="AT98" s="136"/>
      <c r="AU98" s="136"/>
      <c r="AV98" s="571" t="s">
        <v>123</v>
      </c>
      <c r="AW98" s="468" t="e" cm="1">
        <f t="array" ref="AW98">bdRateExtend($G96:$G99,H96:H99,$Z96:$Z99,AA96:AA99)</f>
        <v>#VALUE!</v>
      </c>
      <c r="AX98" s="480"/>
      <c r="AY98" s="480"/>
      <c r="AZ98" s="480"/>
      <c r="BA98" s="480"/>
      <c r="BB98" s="480"/>
      <c r="BC98" s="480" t="e" cm="1">
        <f t="array" ref="BC98">bdRateExtend($G96:$G99,L96:L99,$Z96:$Z99,AE96:AE99)</f>
        <v>#VALUE!</v>
      </c>
      <c r="BD98" s="480"/>
      <c r="BE98" s="480" t="e" cm="1">
        <f t="array" ref="BE98">bdRateExtend($G96:$G99,M96:M99,$Z96:$Z99,AF96:AF99)</f>
        <v>#VALUE!</v>
      </c>
      <c r="BF98" s="480"/>
      <c r="BG98" s="469" t="e" cm="1">
        <f t="array" ref="BG98">bdRateExtend($G96:$G99,N96:N99,$Z96:$Z99,AG96:AG99,"None", FALSE,1)</f>
        <v>#VALUE!</v>
      </c>
      <c r="BH98" s="476"/>
      <c r="BI98" s="469" t="e" cm="1">
        <f t="array" ref="BI98">bdRateExtend($G96:$G99,O96:O99,$Z96:$Z99,AH96:AH99,"None", FALSE,1)</f>
        <v>#VALUE!</v>
      </c>
      <c r="BJ98" s="476"/>
      <c r="BK98" s="480" t="e" cm="1">
        <f t="array" ref="BK98">bdRateExtend($G96:$G99,P96:P99,$Z96:$Z99,AI96:AI99)</f>
        <v>#VALUE!</v>
      </c>
      <c r="BL98" s="480"/>
      <c r="BM98" s="480" t="e" cm="1">
        <f t="array" ref="BM98">bdRateExtend($G96:$G99,Q96:Q99,$Z96:$Z99,AJ96:AJ99)</f>
        <v>#VALUE!</v>
      </c>
      <c r="BN98" s="480"/>
      <c r="BO98" s="480" t="e" cm="1">
        <f t="array" ref="BO98">bdRateExtend($G96:$G99,R96:R99,$Z96:$Z99,AK96:AK99)</f>
        <v>#VALUE!</v>
      </c>
      <c r="BP98" s="480"/>
      <c r="BQ98" s="480"/>
      <c r="BR98" s="476"/>
      <c r="BS98" s="476"/>
      <c r="BT98" s="480"/>
      <c r="BU98" s="463" cm="1">
        <f t="array" ref="BU98">testVMAFRange($G96:$G99,N96:N99,$Z96:$Z99,AG96:AG99)</f>
        <v>0</v>
      </c>
      <c r="BV98" s="465"/>
      <c r="BW98" s="463" cm="1">
        <f t="array" ref="BW98">testVMAFRange($G96:$G99,O96:O99,$Z96:$Z99,AH96:AH99)</f>
        <v>0</v>
      </c>
      <c r="BX98" s="465"/>
    </row>
    <row r="99" spans="1:76" ht="17" customHeight="1" thickBot="1" x14ac:dyDescent="0.4">
      <c r="A99" s="516"/>
      <c r="B99" s="518"/>
      <c r="C99" s="487"/>
      <c r="D99" s="522"/>
      <c r="E99" s="523"/>
      <c r="F99" s="144">
        <v>63</v>
      </c>
      <c r="G99" s="145">
        <f>'Anchor-RA'!L97</f>
        <v>0</v>
      </c>
      <c r="H99" s="146">
        <f>'Anchor-RA'!M97</f>
        <v>0</v>
      </c>
      <c r="I99" s="146">
        <f>'Anchor-RA'!N97</f>
        <v>0</v>
      </c>
      <c r="J99" s="146">
        <f>'Anchor-RA'!O97</f>
        <v>0</v>
      </c>
      <c r="K99" s="140">
        <f>(Summary!$C$58*H99+Summary!$C$59*I99+Summary!$C$60*J99)/Summary!$C$61</f>
        <v>0</v>
      </c>
      <c r="L99" s="146">
        <f>'Anchor-RA'!P97</f>
        <v>0</v>
      </c>
      <c r="M99" s="146">
        <f>'Anchor-RA'!Q97</f>
        <v>0</v>
      </c>
      <c r="N99" s="146">
        <f>'Anchor-RA'!R97</f>
        <v>0</v>
      </c>
      <c r="O99" s="146">
        <f>'Anchor-RA'!S97</f>
        <v>0</v>
      </c>
      <c r="P99" s="146">
        <f>'Anchor-RA'!T97</f>
        <v>0</v>
      </c>
      <c r="Q99" s="146">
        <f>'Anchor-RA'!U97</f>
        <v>0</v>
      </c>
      <c r="R99" s="146">
        <f>'Anchor-RA'!V97</f>
        <v>0</v>
      </c>
      <c r="S99" s="146">
        <f>'Anchor-RA'!W97</f>
        <v>0</v>
      </c>
      <c r="T99" s="146">
        <f>'Anchor-RA'!X97</f>
        <v>0</v>
      </c>
      <c r="U99" s="146">
        <f>10*LOG10(1/((Summary!$C$75/10^(R99/10)+Summary!$C$76/10^(S99/10)+Summary!$C$77/10^(T99/10))/Summary!$C$78))</f>
        <v>0</v>
      </c>
      <c r="V99" s="146">
        <f>'Anchor-RA'!Y97</f>
        <v>0</v>
      </c>
      <c r="W99" s="146">
        <f>'Anchor-RA'!Z97</f>
        <v>0</v>
      </c>
      <c r="X99" s="147">
        <f t="shared" si="5"/>
        <v>0</v>
      </c>
      <c r="Y99" s="133"/>
      <c r="Z99" s="385">
        <f>'Test-RA'!L97</f>
        <v>0</v>
      </c>
      <c r="AA99" s="382">
        <f>'Test-RA'!M97</f>
        <v>0</v>
      </c>
      <c r="AB99" s="382">
        <f>'Test-RA'!N97</f>
        <v>0</v>
      </c>
      <c r="AC99" s="382">
        <f>'Test-RA'!O97</f>
        <v>0</v>
      </c>
      <c r="AD99" s="382">
        <f>(Summary!$C$58*AA99+Summary!$C$59*AB99+Summary!$C$60*AC99)/Summary!$C$61</f>
        <v>0</v>
      </c>
      <c r="AE99" s="382">
        <f>'Test-RA'!P97</f>
        <v>0</v>
      </c>
      <c r="AF99" s="382">
        <f>'Test-RA'!Q97</f>
        <v>0</v>
      </c>
      <c r="AG99" s="382">
        <f>'Test-RA'!R97</f>
        <v>0</v>
      </c>
      <c r="AH99" s="382">
        <f>'Test-RA'!S97</f>
        <v>0</v>
      </c>
      <c r="AI99" s="382">
        <f>'Test-RA'!T97</f>
        <v>0</v>
      </c>
      <c r="AJ99" s="382">
        <f>'Test-RA'!U97</f>
        <v>0</v>
      </c>
      <c r="AK99" s="382">
        <f>'Test-RA'!V97</f>
        <v>0</v>
      </c>
      <c r="AL99" s="382">
        <f>'Test-RA'!W97</f>
        <v>0</v>
      </c>
      <c r="AM99" s="382">
        <f>'Test-RA'!X97</f>
        <v>0</v>
      </c>
      <c r="AN99" s="382">
        <f>10*LOG10(1/((Summary!$C$75/10^(AK99/10)+Summary!$C$76/10^(AL99/10)+Summary!$C$77/10^(AM99/10))/Summary!$C$78))</f>
        <v>0</v>
      </c>
      <c r="AO99" s="382">
        <f>'Test-RA'!Y97</f>
        <v>0</v>
      </c>
      <c r="AP99" s="146">
        <f>'Test-RA'!Z97</f>
        <v>0</v>
      </c>
      <c r="AQ99" s="147">
        <f t="shared" si="8"/>
        <v>0</v>
      </c>
      <c r="AR99" s="148" t="e">
        <f t="shared" si="6"/>
        <v>#DIV/0!</v>
      </c>
      <c r="AS99" s="149" t="e">
        <f t="shared" si="7"/>
        <v>#DIV/0!</v>
      </c>
      <c r="AT99" s="136"/>
      <c r="AU99" s="136"/>
      <c r="AV99" s="572"/>
      <c r="AW99" s="468"/>
      <c r="AX99" s="480"/>
      <c r="AY99" s="480"/>
      <c r="AZ99" s="480"/>
      <c r="BA99" s="480"/>
      <c r="BB99" s="481"/>
      <c r="BC99" s="480"/>
      <c r="BD99" s="480"/>
      <c r="BE99" s="480"/>
      <c r="BF99" s="480"/>
      <c r="BG99" s="472"/>
      <c r="BH99" s="477"/>
      <c r="BI99" s="472"/>
      <c r="BJ99" s="477"/>
      <c r="BK99" s="480"/>
      <c r="BL99" s="480"/>
      <c r="BM99" s="480"/>
      <c r="BN99" s="480"/>
      <c r="BO99" s="480"/>
      <c r="BP99" s="480"/>
      <c r="BQ99" s="480"/>
      <c r="BR99" s="476"/>
      <c r="BS99" s="476"/>
      <c r="BT99" s="481"/>
      <c r="BU99" s="473"/>
      <c r="BV99" s="466"/>
      <c r="BW99" s="473"/>
      <c r="BX99" s="466"/>
    </row>
    <row r="100" spans="1:76" ht="17" customHeight="1" x14ac:dyDescent="0.35">
      <c r="A100" s="516"/>
      <c r="B100" s="482" t="s">
        <v>2</v>
      </c>
      <c r="C100" s="485" t="s">
        <v>40</v>
      </c>
      <c r="D100" s="489">
        <v>50</v>
      </c>
      <c r="E100" s="492">
        <v>8</v>
      </c>
      <c r="F100" s="129">
        <v>23</v>
      </c>
      <c r="G100" s="130">
        <f>'Anchor-RA'!L98</f>
        <v>0</v>
      </c>
      <c r="H100" s="131">
        <f>'Anchor-RA'!M98</f>
        <v>0</v>
      </c>
      <c r="I100" s="131">
        <f>'Anchor-RA'!N98</f>
        <v>0</v>
      </c>
      <c r="J100" s="131">
        <f>'Anchor-RA'!O98</f>
        <v>0</v>
      </c>
      <c r="K100" s="395">
        <f>(Summary!$C$58*H100+Summary!$C$59*I100+Summary!$C$60*J100)/Summary!$C$61</f>
        <v>0</v>
      </c>
      <c r="L100" s="131">
        <f>'Anchor-RA'!P98</f>
        <v>0</v>
      </c>
      <c r="M100" s="131">
        <f>'Anchor-RA'!Q98</f>
        <v>0</v>
      </c>
      <c r="N100" s="131">
        <f>'Anchor-RA'!R98</f>
        <v>0</v>
      </c>
      <c r="O100" s="131">
        <f>'Anchor-RA'!S98</f>
        <v>0</v>
      </c>
      <c r="P100" s="131">
        <f>'Anchor-RA'!T98</f>
        <v>0</v>
      </c>
      <c r="Q100" s="131">
        <f>'Anchor-RA'!U98</f>
        <v>0</v>
      </c>
      <c r="R100" s="131">
        <f>'Anchor-RA'!V98</f>
        <v>0</v>
      </c>
      <c r="S100" s="131">
        <f>'Anchor-RA'!W98</f>
        <v>0</v>
      </c>
      <c r="T100" s="131">
        <f>'Anchor-RA'!X98</f>
        <v>0</v>
      </c>
      <c r="U100" s="131">
        <f>10*LOG10(1/((Summary!$C$75/10^(R100/10)+Summary!$C$76/10^(S100/10)+Summary!$C$77/10^(T100/10))/Summary!$C$78))</f>
        <v>0</v>
      </c>
      <c r="V100" s="131">
        <f>'Anchor-RA'!Y98</f>
        <v>0</v>
      </c>
      <c r="W100" s="131">
        <f>'Anchor-RA'!Z98</f>
        <v>0</v>
      </c>
      <c r="X100" s="132">
        <f t="shared" si="5"/>
        <v>0</v>
      </c>
      <c r="Y100" s="133"/>
      <c r="Z100" s="383">
        <f>'Test-RA'!L98</f>
        <v>0</v>
      </c>
      <c r="AA100" s="380">
        <f>'Test-RA'!M98</f>
        <v>0</v>
      </c>
      <c r="AB100" s="380">
        <f>'Test-RA'!N98</f>
        <v>0</v>
      </c>
      <c r="AC100" s="380">
        <f>'Test-RA'!O98</f>
        <v>0</v>
      </c>
      <c r="AD100" s="380">
        <f>(Summary!$C$58*AA100+Summary!$C$59*AB100+Summary!$C$60*AC100)/Summary!$C$61</f>
        <v>0</v>
      </c>
      <c r="AE100" s="380">
        <f>'Test-RA'!P98</f>
        <v>0</v>
      </c>
      <c r="AF100" s="380">
        <f>'Test-RA'!Q98</f>
        <v>0</v>
      </c>
      <c r="AG100" s="380">
        <f>'Test-RA'!R98</f>
        <v>0</v>
      </c>
      <c r="AH100" s="380">
        <f>'Test-RA'!S98</f>
        <v>0</v>
      </c>
      <c r="AI100" s="380">
        <f>'Test-RA'!T98</f>
        <v>0</v>
      </c>
      <c r="AJ100" s="380">
        <f>'Test-RA'!U98</f>
        <v>0</v>
      </c>
      <c r="AK100" s="380">
        <f>'Test-RA'!V98</f>
        <v>0</v>
      </c>
      <c r="AL100" s="380">
        <f>'Test-RA'!W98</f>
        <v>0</v>
      </c>
      <c r="AM100" s="380">
        <f>'Test-RA'!X98</f>
        <v>0</v>
      </c>
      <c r="AN100" s="380">
        <f>10*LOG10(1/((Summary!$C$75/10^(AK100/10)+Summary!$C$76/10^(AL100/10)+Summary!$C$77/10^(AM100/10))/Summary!$C$78))</f>
        <v>0</v>
      </c>
      <c r="AO100" s="380">
        <f>'Test-RA'!Y98</f>
        <v>0</v>
      </c>
      <c r="AP100" s="131">
        <f>'Test-RA'!Z98</f>
        <v>0</v>
      </c>
      <c r="AQ100" s="132">
        <f t="shared" si="8"/>
        <v>0</v>
      </c>
      <c r="AR100" s="134" t="e">
        <f t="shared" si="6"/>
        <v>#DIV/0!</v>
      </c>
      <c r="AS100" s="135" t="e">
        <f t="shared" si="7"/>
        <v>#DIV/0!</v>
      </c>
      <c r="AT100" s="136"/>
      <c r="AU100" s="136"/>
      <c r="AV100" s="573" t="s">
        <v>121</v>
      </c>
      <c r="AW100" s="468" t="e" cm="1">
        <f t="array" ref="AW100">bdRateExtend($G100:$G103,H100:H103,$Z100:$Z103,AA100:AA103)</f>
        <v>#VALUE!</v>
      </c>
      <c r="AX100" s="480" t="e" cm="1">
        <f t="array" ref="AX100">bdRateExtend($G100:$G105,H100:H105,$Z100:$Z105,AA100:AA105)</f>
        <v>#VALUE!</v>
      </c>
      <c r="AY100" s="480" t="e" cm="1">
        <f t="array" ref="AY100">bdRateExtend($G100:$G105,I100:I105,$Z100:$Z105,AB100:AB105)</f>
        <v>#VALUE!</v>
      </c>
      <c r="AZ100" s="480" t="e" cm="1">
        <f t="array" ref="AZ100">bdRateExtend($G100:$G105,J100:J105,$Z100:$Z105,AC100:AC105)</f>
        <v>#VALUE!</v>
      </c>
      <c r="BA100" s="480" t="e" cm="1">
        <f t="array" ref="BA100">bdRateExtend($G100:$G105,K100:K105,$Z100:$Z105,AD100:AD105)</f>
        <v>#VALUE!</v>
      </c>
      <c r="BB100" s="479" t="e">
        <f>(Summary!$C$89*AX100+Summary!$C$90*AY100+Summary!$C$91*AZ100)/Summary!$C$92</f>
        <v>#VALUE!</v>
      </c>
      <c r="BC100" s="480" t="e" cm="1">
        <f t="array" ref="BC100">bdRateExtend($G100:$G103,L100:L103,$Z100:$Z103,AE100:AE103)</f>
        <v>#VALUE!</v>
      </c>
      <c r="BD100" s="480" t="e" cm="1">
        <f t="array" ref="BD100">bdRateExtend($G100:$G105,L100:L105,$Z100:$Z105,AE100:AE105)</f>
        <v>#VALUE!</v>
      </c>
      <c r="BE100" s="480" t="e" cm="1">
        <f t="array" ref="BE100">bdRateExtend($G100:$G103,M100:M103,$Z100:$Z103,AF100:AF103)</f>
        <v>#VALUE!</v>
      </c>
      <c r="BF100" s="480" t="e" cm="1">
        <f t="array" ref="BF100">bdRateExtend($G100:$G105,M100:M105,$Z100:$Z105,AF100:AF105)</f>
        <v>#VALUE!</v>
      </c>
      <c r="BG100" s="474" t="e" cm="1">
        <f t="array" ref="BG100">bdRateExtend($G100:$G103,N100:N103,$Z100:$Z103,AG100:AG103,"None", FALSE,1)</f>
        <v>#VALUE!</v>
      </c>
      <c r="BH100" s="475" t="e" cm="1">
        <f t="array" ref="BH100">bdRateExtend($G100:$G105,N100:N105,$Z100:$Z105,AG100:AG105,"None", FALSE,1)</f>
        <v>#VALUE!</v>
      </c>
      <c r="BI100" s="474" t="e" cm="1">
        <f t="array" ref="BI100">bdRateExtend($G100:$G103,O100:O103,$Z100:$Z103,AH100:AH103,"None", FALSE,1)</f>
        <v>#VALUE!</v>
      </c>
      <c r="BJ100" s="475" t="e" cm="1">
        <f t="array" ref="BJ100">bdRateExtend($G100:$G105,O100:O105,$Z100:$Z105,AH100:AH105,"None", FALSE,1)</f>
        <v>#VALUE!</v>
      </c>
      <c r="BK100" s="480" t="e" cm="1">
        <f t="array" ref="BK100">bdRateExtend($G100:$G103,P100:P103,$Z100:$Z103,AI100:AI103)</f>
        <v>#VALUE!</v>
      </c>
      <c r="BL100" s="480" t="e" cm="1">
        <f t="array" ref="BL100">bdRateExtend($G100:$G105,P100:P105,$Z100:$Z105,AI100:AI105)</f>
        <v>#VALUE!</v>
      </c>
      <c r="BM100" s="480" t="e" cm="1">
        <f t="array" ref="BM100">bdRateExtend($G100:$G103,Q100:Q103,$Z100:$Z103,AJ100:AJ103)</f>
        <v>#VALUE!</v>
      </c>
      <c r="BN100" s="480" t="e" cm="1">
        <f t="array" ref="BN100">bdRateExtend($G100:$G105,Q100:Q105,$Z100:$Z105,AJ100:AJ105)</f>
        <v>#VALUE!</v>
      </c>
      <c r="BO100" s="480" t="e" cm="1">
        <f t="array" ref="BO100">bdRateExtend($G100:$G103,R100:R103,$Z100:$Z103,AK100:AK103)</f>
        <v>#VALUE!</v>
      </c>
      <c r="BP100" s="480" t="e" cm="1">
        <f t="array" ref="BP100">bdRateExtend($G100:$G105,R100:R105,$Z100:$Z105,AK100:AK105)</f>
        <v>#VALUE!</v>
      </c>
      <c r="BQ100" s="480" t="e" cm="1">
        <f t="array" ref="BQ100">bdRateExtend($G100:$G105,S100:S105,$Z100:$Z105,AL100:AL105)</f>
        <v>#VALUE!</v>
      </c>
      <c r="BR100" s="476" t="e" cm="1">
        <f t="array" ref="BR100">bdRateExtend($G100:$G105,T100:T105,$Z100:$Z105,AM100:AM105)</f>
        <v>#VALUE!</v>
      </c>
      <c r="BS100" s="476" t="e" cm="1">
        <f t="array" ref="BS100">bdRateExtend($G100:$G105,U100:U105,$Z100:$Z105,AN100:AN105)</f>
        <v>#VALUE!</v>
      </c>
      <c r="BT100" s="479" t="e">
        <f>(Summary!$C$103*BP100+Summary!$C$104*BQ100+Summary!$C$105*BR100)/Summary!$C$106</f>
        <v>#VALUE!</v>
      </c>
      <c r="BU100" s="462" cm="1">
        <f t="array" ref="BU100">testVMAFRange($G100:$G103,N100:N103,$Z100:$Z103,AG100:AG103)</f>
        <v>0</v>
      </c>
      <c r="BV100" s="464" cm="1">
        <f t="array" ref="BV100">testVMAFRange($G100:$G105,N100:N105,$Z100:$Z105,AG100:AG105)</f>
        <v>0</v>
      </c>
      <c r="BW100" s="462" cm="1">
        <f t="array" ref="BW100">testVMAFRange($G100:$G103,O100:O103,$Z100:$Z103,AH100:AH103)</f>
        <v>0</v>
      </c>
      <c r="BX100" s="464" cm="1">
        <f t="array" ref="BX100">testVMAFRange($G100:$G105,O100:O105,$Z100:$Z105,AH100:AH105)</f>
        <v>0</v>
      </c>
    </row>
    <row r="101" spans="1:76" ht="17" customHeight="1" x14ac:dyDescent="0.35">
      <c r="A101" s="516"/>
      <c r="B101" s="483"/>
      <c r="C101" s="486"/>
      <c r="D101" s="490"/>
      <c r="E101" s="493"/>
      <c r="F101" s="138">
        <v>31</v>
      </c>
      <c r="G101" s="139">
        <f>'Anchor-RA'!L99</f>
        <v>0</v>
      </c>
      <c r="H101" s="140">
        <f>'Anchor-RA'!M99</f>
        <v>0</v>
      </c>
      <c r="I101" s="140">
        <f>'Anchor-RA'!N99</f>
        <v>0</v>
      </c>
      <c r="J101" s="140">
        <f>'Anchor-RA'!O99</f>
        <v>0</v>
      </c>
      <c r="K101" s="140">
        <f>(Summary!$C$58*H101+Summary!$C$59*I101+Summary!$C$60*J101)/Summary!$C$61</f>
        <v>0</v>
      </c>
      <c r="L101" s="140">
        <f>'Anchor-RA'!P99</f>
        <v>0</v>
      </c>
      <c r="M101" s="140">
        <f>'Anchor-RA'!Q99</f>
        <v>0</v>
      </c>
      <c r="N101" s="140">
        <f>'Anchor-RA'!R99</f>
        <v>0</v>
      </c>
      <c r="O101" s="140">
        <f>'Anchor-RA'!S99</f>
        <v>0</v>
      </c>
      <c r="P101" s="140">
        <f>'Anchor-RA'!T99</f>
        <v>0</v>
      </c>
      <c r="Q101" s="140">
        <f>'Anchor-RA'!U99</f>
        <v>0</v>
      </c>
      <c r="R101" s="140">
        <f>'Anchor-RA'!V99</f>
        <v>0</v>
      </c>
      <c r="S101" s="140">
        <f>'Anchor-RA'!W99</f>
        <v>0</v>
      </c>
      <c r="T101" s="140">
        <f>'Anchor-RA'!X99</f>
        <v>0</v>
      </c>
      <c r="U101" s="140">
        <f>10*LOG10(1/((Summary!$C$75/10^(R101/10)+Summary!$C$76/10^(S101/10)+Summary!$C$77/10^(T101/10))/Summary!$C$78))</f>
        <v>0</v>
      </c>
      <c r="V101" s="140">
        <f>'Anchor-RA'!Y99</f>
        <v>0</v>
      </c>
      <c r="W101" s="140">
        <f>'Anchor-RA'!Z99</f>
        <v>0</v>
      </c>
      <c r="X101" s="141">
        <f t="shared" si="5"/>
        <v>0</v>
      </c>
      <c r="Y101" s="133"/>
      <c r="Z101" s="384">
        <f>'Test-RA'!L99</f>
        <v>0</v>
      </c>
      <c r="AA101" s="381">
        <f>'Test-RA'!M99</f>
        <v>0</v>
      </c>
      <c r="AB101" s="381">
        <f>'Test-RA'!N99</f>
        <v>0</v>
      </c>
      <c r="AC101" s="381">
        <f>'Test-RA'!O99</f>
        <v>0</v>
      </c>
      <c r="AD101" s="381">
        <f>(Summary!$C$58*AA101+Summary!$C$59*AB101+Summary!$C$60*AC101)/Summary!$C$61</f>
        <v>0</v>
      </c>
      <c r="AE101" s="381">
        <f>'Test-RA'!P99</f>
        <v>0</v>
      </c>
      <c r="AF101" s="381">
        <f>'Test-RA'!Q99</f>
        <v>0</v>
      </c>
      <c r="AG101" s="381">
        <f>'Test-RA'!R99</f>
        <v>0</v>
      </c>
      <c r="AH101" s="381">
        <f>'Test-RA'!S99</f>
        <v>0</v>
      </c>
      <c r="AI101" s="381">
        <f>'Test-RA'!T99</f>
        <v>0</v>
      </c>
      <c r="AJ101" s="381">
        <f>'Test-RA'!U99</f>
        <v>0</v>
      </c>
      <c r="AK101" s="381">
        <f>'Test-RA'!V99</f>
        <v>0</v>
      </c>
      <c r="AL101" s="381">
        <f>'Test-RA'!W99</f>
        <v>0</v>
      </c>
      <c r="AM101" s="381">
        <f>'Test-RA'!X99</f>
        <v>0</v>
      </c>
      <c r="AN101" s="381">
        <f>10*LOG10(1/((Summary!$C$75/10^(AK101/10)+Summary!$C$76/10^(AL101/10)+Summary!$C$77/10^(AM101/10))/Summary!$C$78))</f>
        <v>0</v>
      </c>
      <c r="AO101" s="381">
        <f>'Test-RA'!Y99</f>
        <v>0</v>
      </c>
      <c r="AP101" s="140">
        <f>'Test-RA'!Z99</f>
        <v>0</v>
      </c>
      <c r="AQ101" s="141">
        <f t="shared" si="8"/>
        <v>0</v>
      </c>
      <c r="AR101" s="142" t="e">
        <f t="shared" si="6"/>
        <v>#DIV/0!</v>
      </c>
      <c r="AS101" s="143" t="e">
        <f t="shared" si="7"/>
        <v>#DIV/0!</v>
      </c>
      <c r="AT101" s="136"/>
      <c r="AU101" s="136"/>
      <c r="AV101" s="571"/>
      <c r="AW101" s="468"/>
      <c r="AX101" s="480"/>
      <c r="AY101" s="480"/>
      <c r="AZ101" s="480"/>
      <c r="BA101" s="480"/>
      <c r="BB101" s="480"/>
      <c r="BC101" s="480"/>
      <c r="BD101" s="480"/>
      <c r="BE101" s="480"/>
      <c r="BF101" s="480"/>
      <c r="BG101" s="469"/>
      <c r="BH101" s="476"/>
      <c r="BI101" s="469"/>
      <c r="BJ101" s="476"/>
      <c r="BK101" s="480"/>
      <c r="BL101" s="480"/>
      <c r="BM101" s="480"/>
      <c r="BN101" s="480"/>
      <c r="BO101" s="480"/>
      <c r="BP101" s="480"/>
      <c r="BQ101" s="480"/>
      <c r="BR101" s="476"/>
      <c r="BS101" s="476"/>
      <c r="BT101" s="480"/>
      <c r="BU101" s="463"/>
      <c r="BV101" s="465"/>
      <c r="BW101" s="463"/>
      <c r="BX101" s="465"/>
    </row>
    <row r="102" spans="1:76" ht="17" customHeight="1" x14ac:dyDescent="0.35">
      <c r="A102" s="516"/>
      <c r="B102" s="483"/>
      <c r="C102" s="486"/>
      <c r="D102" s="490"/>
      <c r="E102" s="493"/>
      <c r="F102" s="138">
        <v>39</v>
      </c>
      <c r="G102" s="139">
        <f>'Anchor-RA'!L100</f>
        <v>0</v>
      </c>
      <c r="H102" s="140">
        <f>'Anchor-RA'!M100</f>
        <v>0</v>
      </c>
      <c r="I102" s="140">
        <f>'Anchor-RA'!N100</f>
        <v>0</v>
      </c>
      <c r="J102" s="140">
        <f>'Anchor-RA'!O100</f>
        <v>0</v>
      </c>
      <c r="K102" s="140">
        <f>(Summary!$C$58*H102+Summary!$C$59*I102+Summary!$C$60*J102)/Summary!$C$61</f>
        <v>0</v>
      </c>
      <c r="L102" s="140">
        <f>'Anchor-RA'!P100</f>
        <v>0</v>
      </c>
      <c r="M102" s="140">
        <f>'Anchor-RA'!Q100</f>
        <v>0</v>
      </c>
      <c r="N102" s="140">
        <f>'Anchor-RA'!R100</f>
        <v>0</v>
      </c>
      <c r="O102" s="140">
        <f>'Anchor-RA'!S100</f>
        <v>0</v>
      </c>
      <c r="P102" s="140">
        <f>'Anchor-RA'!T100</f>
        <v>0</v>
      </c>
      <c r="Q102" s="140">
        <f>'Anchor-RA'!U100</f>
        <v>0</v>
      </c>
      <c r="R102" s="140">
        <f>'Anchor-RA'!V100</f>
        <v>0</v>
      </c>
      <c r="S102" s="140">
        <f>'Anchor-RA'!W100</f>
        <v>0</v>
      </c>
      <c r="T102" s="140">
        <f>'Anchor-RA'!X100</f>
        <v>0</v>
      </c>
      <c r="U102" s="140">
        <f>10*LOG10(1/((Summary!$C$75/10^(R102/10)+Summary!$C$76/10^(S102/10)+Summary!$C$77/10^(T102/10))/Summary!$C$78))</f>
        <v>0</v>
      </c>
      <c r="V102" s="140">
        <f>'Anchor-RA'!Y100</f>
        <v>0</v>
      </c>
      <c r="W102" s="140">
        <f>'Anchor-RA'!Z100</f>
        <v>0</v>
      </c>
      <c r="X102" s="141">
        <f t="shared" si="5"/>
        <v>0</v>
      </c>
      <c r="Y102" s="133"/>
      <c r="Z102" s="384">
        <f>'Test-RA'!L100</f>
        <v>0</v>
      </c>
      <c r="AA102" s="381">
        <f>'Test-RA'!M100</f>
        <v>0</v>
      </c>
      <c r="AB102" s="381">
        <f>'Test-RA'!N100</f>
        <v>0</v>
      </c>
      <c r="AC102" s="381">
        <f>'Test-RA'!O100</f>
        <v>0</v>
      </c>
      <c r="AD102" s="381">
        <f>(Summary!$C$58*AA102+Summary!$C$59*AB102+Summary!$C$60*AC102)/Summary!$C$61</f>
        <v>0</v>
      </c>
      <c r="AE102" s="381">
        <f>'Test-RA'!P100</f>
        <v>0</v>
      </c>
      <c r="AF102" s="381">
        <f>'Test-RA'!Q100</f>
        <v>0</v>
      </c>
      <c r="AG102" s="381">
        <f>'Test-RA'!R100</f>
        <v>0</v>
      </c>
      <c r="AH102" s="381">
        <f>'Test-RA'!S100</f>
        <v>0</v>
      </c>
      <c r="AI102" s="381">
        <f>'Test-RA'!T100</f>
        <v>0</v>
      </c>
      <c r="AJ102" s="381">
        <f>'Test-RA'!U100</f>
        <v>0</v>
      </c>
      <c r="AK102" s="381">
        <f>'Test-RA'!V100</f>
        <v>0</v>
      </c>
      <c r="AL102" s="381">
        <f>'Test-RA'!W100</f>
        <v>0</v>
      </c>
      <c r="AM102" s="381">
        <f>'Test-RA'!X100</f>
        <v>0</v>
      </c>
      <c r="AN102" s="381">
        <f>10*LOG10(1/((Summary!$C$75/10^(AK102/10)+Summary!$C$76/10^(AL102/10)+Summary!$C$77/10^(AM102/10))/Summary!$C$78))</f>
        <v>0</v>
      </c>
      <c r="AO102" s="381">
        <f>'Test-RA'!Y100</f>
        <v>0</v>
      </c>
      <c r="AP102" s="140">
        <f>'Test-RA'!Z100</f>
        <v>0</v>
      </c>
      <c r="AQ102" s="141">
        <f t="shared" si="8"/>
        <v>0</v>
      </c>
      <c r="AR102" s="142" t="e">
        <f t="shared" si="6"/>
        <v>#DIV/0!</v>
      </c>
      <c r="AS102" s="143" t="e">
        <f t="shared" si="7"/>
        <v>#DIV/0!</v>
      </c>
      <c r="AT102" s="136"/>
      <c r="AU102" s="136"/>
      <c r="AV102" s="571" t="s">
        <v>122</v>
      </c>
      <c r="AW102" s="468" t="e" cm="1">
        <f t="array" ref="AW102">bdRateExtend($G101:$G104,H101:H104,$Z101:$Z104,AA101:AA104)</f>
        <v>#VALUE!</v>
      </c>
      <c r="AX102" s="480"/>
      <c r="AY102" s="480"/>
      <c r="AZ102" s="480"/>
      <c r="BA102" s="480"/>
      <c r="BB102" s="480"/>
      <c r="BC102" s="480" t="e" cm="1">
        <f t="array" ref="BC102">bdRateExtend($G101:$G104,L101:L104,$Z101:$Z104,AE101:AE104)</f>
        <v>#VALUE!</v>
      </c>
      <c r="BD102" s="480"/>
      <c r="BE102" s="480" t="e" cm="1">
        <f t="array" ref="BE102">bdRateExtend($G101:$G104,M101:M104,$Z101:$Z104,AF101:AF104)</f>
        <v>#VALUE!</v>
      </c>
      <c r="BF102" s="480"/>
      <c r="BG102" s="469" t="e" cm="1">
        <f t="array" ref="BG102">bdRateExtend($G101:$G104,N101:N104,$Z101:$Z104,AG101:AG104,"None", FALSE,1)</f>
        <v>#VALUE!</v>
      </c>
      <c r="BH102" s="476"/>
      <c r="BI102" s="469" t="e" cm="1">
        <f t="array" ref="BI102">bdRateExtend($G101:$G104,O101:O104,$Z101:$Z104,AH101:AH104,"None", FALSE,1)</f>
        <v>#VALUE!</v>
      </c>
      <c r="BJ102" s="476"/>
      <c r="BK102" s="480" t="e" cm="1">
        <f t="array" ref="BK102">bdRateExtend($G101:$G104,P101:P104,$Z101:$Z104,AI101:AI104)</f>
        <v>#VALUE!</v>
      </c>
      <c r="BL102" s="480"/>
      <c r="BM102" s="480" t="e" cm="1">
        <f t="array" ref="BM102">bdRateExtend($G101:$G104,Q101:Q104,$Z101:$Z104,AJ101:AJ104)</f>
        <v>#VALUE!</v>
      </c>
      <c r="BN102" s="480"/>
      <c r="BO102" s="480" t="e" cm="1">
        <f t="array" ref="BO102">bdRateExtend($G101:$G104,R101:R104,$Z101:$Z104,AK101:AK104)</f>
        <v>#VALUE!</v>
      </c>
      <c r="BP102" s="480"/>
      <c r="BQ102" s="480"/>
      <c r="BR102" s="476"/>
      <c r="BS102" s="476"/>
      <c r="BT102" s="480"/>
      <c r="BU102" s="463" cm="1">
        <f t="array" ref="BU102">testVMAFRange($G101:$G104,N101:N104,$Z101:$Z104,AG101:AG104)</f>
        <v>0</v>
      </c>
      <c r="BV102" s="465"/>
      <c r="BW102" s="463" cm="1">
        <f t="array" ref="BW102">testVMAFRange($G101:$G104,O101:O104,$Z101:$Z104,AH101:AH104)</f>
        <v>0</v>
      </c>
      <c r="BX102" s="465"/>
    </row>
    <row r="103" spans="1:76" ht="17" customHeight="1" x14ac:dyDescent="0.35">
      <c r="A103" s="516"/>
      <c r="B103" s="483"/>
      <c r="C103" s="486"/>
      <c r="D103" s="490"/>
      <c r="E103" s="493"/>
      <c r="F103" s="138">
        <v>47</v>
      </c>
      <c r="G103" s="139">
        <f>'Anchor-RA'!L101</f>
        <v>0</v>
      </c>
      <c r="H103" s="140">
        <f>'Anchor-RA'!M101</f>
        <v>0</v>
      </c>
      <c r="I103" s="140">
        <f>'Anchor-RA'!N101</f>
        <v>0</v>
      </c>
      <c r="J103" s="140">
        <f>'Anchor-RA'!O101</f>
        <v>0</v>
      </c>
      <c r="K103" s="140">
        <f>(Summary!$C$58*H103+Summary!$C$59*I103+Summary!$C$60*J103)/Summary!$C$61</f>
        <v>0</v>
      </c>
      <c r="L103" s="140">
        <f>'Anchor-RA'!P101</f>
        <v>0</v>
      </c>
      <c r="M103" s="140">
        <f>'Anchor-RA'!Q101</f>
        <v>0</v>
      </c>
      <c r="N103" s="140">
        <f>'Anchor-RA'!R101</f>
        <v>0</v>
      </c>
      <c r="O103" s="140">
        <f>'Anchor-RA'!S101</f>
        <v>0</v>
      </c>
      <c r="P103" s="140">
        <f>'Anchor-RA'!T101</f>
        <v>0</v>
      </c>
      <c r="Q103" s="140">
        <f>'Anchor-RA'!U101</f>
        <v>0</v>
      </c>
      <c r="R103" s="140">
        <f>'Anchor-RA'!V101</f>
        <v>0</v>
      </c>
      <c r="S103" s="140">
        <f>'Anchor-RA'!W101</f>
        <v>0</v>
      </c>
      <c r="T103" s="140">
        <f>'Anchor-RA'!X101</f>
        <v>0</v>
      </c>
      <c r="U103" s="140">
        <f>10*LOG10(1/((Summary!$C$75/10^(R103/10)+Summary!$C$76/10^(S103/10)+Summary!$C$77/10^(T103/10))/Summary!$C$78))</f>
        <v>0</v>
      </c>
      <c r="V103" s="140">
        <f>'Anchor-RA'!Y101</f>
        <v>0</v>
      </c>
      <c r="W103" s="140">
        <f>'Anchor-RA'!Z101</f>
        <v>0</v>
      </c>
      <c r="X103" s="141">
        <f t="shared" si="5"/>
        <v>0</v>
      </c>
      <c r="Y103" s="133"/>
      <c r="Z103" s="384">
        <f>'Test-RA'!L101</f>
        <v>0</v>
      </c>
      <c r="AA103" s="381">
        <f>'Test-RA'!M101</f>
        <v>0</v>
      </c>
      <c r="AB103" s="381">
        <f>'Test-RA'!N101</f>
        <v>0</v>
      </c>
      <c r="AC103" s="381">
        <f>'Test-RA'!O101</f>
        <v>0</v>
      </c>
      <c r="AD103" s="381">
        <f>(Summary!$C$58*AA103+Summary!$C$59*AB103+Summary!$C$60*AC103)/Summary!$C$61</f>
        <v>0</v>
      </c>
      <c r="AE103" s="381">
        <f>'Test-RA'!P101</f>
        <v>0</v>
      </c>
      <c r="AF103" s="381">
        <f>'Test-RA'!Q101</f>
        <v>0</v>
      </c>
      <c r="AG103" s="381">
        <f>'Test-RA'!R101</f>
        <v>0</v>
      </c>
      <c r="AH103" s="381">
        <f>'Test-RA'!S101</f>
        <v>0</v>
      </c>
      <c r="AI103" s="381">
        <f>'Test-RA'!T101</f>
        <v>0</v>
      </c>
      <c r="AJ103" s="381">
        <f>'Test-RA'!U101</f>
        <v>0</v>
      </c>
      <c r="AK103" s="381">
        <f>'Test-RA'!V101</f>
        <v>0</v>
      </c>
      <c r="AL103" s="381">
        <f>'Test-RA'!W101</f>
        <v>0</v>
      </c>
      <c r="AM103" s="381">
        <f>'Test-RA'!X101</f>
        <v>0</v>
      </c>
      <c r="AN103" s="381">
        <f>10*LOG10(1/((Summary!$C$75/10^(AK103/10)+Summary!$C$76/10^(AL103/10)+Summary!$C$77/10^(AM103/10))/Summary!$C$78))</f>
        <v>0</v>
      </c>
      <c r="AO103" s="381">
        <f>'Test-RA'!Y101</f>
        <v>0</v>
      </c>
      <c r="AP103" s="140">
        <f>'Test-RA'!Z101</f>
        <v>0</v>
      </c>
      <c r="AQ103" s="141">
        <f t="shared" si="8"/>
        <v>0</v>
      </c>
      <c r="AR103" s="142" t="e">
        <f t="shared" si="6"/>
        <v>#DIV/0!</v>
      </c>
      <c r="AS103" s="143" t="e">
        <f t="shared" si="7"/>
        <v>#DIV/0!</v>
      </c>
      <c r="AT103" s="136"/>
      <c r="AU103" s="136"/>
      <c r="AV103" s="571"/>
      <c r="AW103" s="468"/>
      <c r="AX103" s="480"/>
      <c r="AY103" s="480"/>
      <c r="AZ103" s="480"/>
      <c r="BA103" s="480"/>
      <c r="BB103" s="480"/>
      <c r="BC103" s="480"/>
      <c r="BD103" s="480"/>
      <c r="BE103" s="480"/>
      <c r="BF103" s="480"/>
      <c r="BG103" s="469"/>
      <c r="BH103" s="476"/>
      <c r="BI103" s="469"/>
      <c r="BJ103" s="476"/>
      <c r="BK103" s="480"/>
      <c r="BL103" s="480"/>
      <c r="BM103" s="480"/>
      <c r="BN103" s="480"/>
      <c r="BO103" s="480"/>
      <c r="BP103" s="480"/>
      <c r="BQ103" s="480"/>
      <c r="BR103" s="476"/>
      <c r="BS103" s="476"/>
      <c r="BT103" s="480"/>
      <c r="BU103" s="463"/>
      <c r="BV103" s="465"/>
      <c r="BW103" s="463"/>
      <c r="BX103" s="465"/>
    </row>
    <row r="104" spans="1:76" ht="17" customHeight="1" x14ac:dyDescent="0.35">
      <c r="A104" s="516"/>
      <c r="B104" s="483"/>
      <c r="C104" s="486"/>
      <c r="D104" s="490"/>
      <c r="E104" s="493"/>
      <c r="F104" s="138">
        <v>55</v>
      </c>
      <c r="G104" s="139">
        <f>'Anchor-RA'!L102</f>
        <v>0</v>
      </c>
      <c r="H104" s="140">
        <f>'Anchor-RA'!M102</f>
        <v>0</v>
      </c>
      <c r="I104" s="140">
        <f>'Anchor-RA'!N102</f>
        <v>0</v>
      </c>
      <c r="J104" s="140">
        <f>'Anchor-RA'!O102</f>
        <v>0</v>
      </c>
      <c r="K104" s="140">
        <f>(Summary!$C$58*H104+Summary!$C$59*I104+Summary!$C$60*J104)/Summary!$C$61</f>
        <v>0</v>
      </c>
      <c r="L104" s="140">
        <f>'Anchor-RA'!P102</f>
        <v>0</v>
      </c>
      <c r="M104" s="140">
        <f>'Anchor-RA'!Q102</f>
        <v>0</v>
      </c>
      <c r="N104" s="140">
        <f>'Anchor-RA'!R102</f>
        <v>0</v>
      </c>
      <c r="O104" s="140">
        <f>'Anchor-RA'!S102</f>
        <v>0</v>
      </c>
      <c r="P104" s="140">
        <f>'Anchor-RA'!T102</f>
        <v>0</v>
      </c>
      <c r="Q104" s="140">
        <f>'Anchor-RA'!U102</f>
        <v>0</v>
      </c>
      <c r="R104" s="140">
        <f>'Anchor-RA'!V102</f>
        <v>0</v>
      </c>
      <c r="S104" s="140">
        <f>'Anchor-RA'!W102</f>
        <v>0</v>
      </c>
      <c r="T104" s="140">
        <f>'Anchor-RA'!X102</f>
        <v>0</v>
      </c>
      <c r="U104" s="140">
        <f>10*LOG10(1/((Summary!$C$75/10^(R104/10)+Summary!$C$76/10^(S104/10)+Summary!$C$77/10^(T104/10))/Summary!$C$78))</f>
        <v>0</v>
      </c>
      <c r="V104" s="140">
        <f>'Anchor-RA'!Y102</f>
        <v>0</v>
      </c>
      <c r="W104" s="140">
        <f>'Anchor-RA'!Z102</f>
        <v>0</v>
      </c>
      <c r="X104" s="141">
        <f t="shared" si="5"/>
        <v>0</v>
      </c>
      <c r="Y104" s="133"/>
      <c r="Z104" s="384">
        <f>'Test-RA'!L102</f>
        <v>0</v>
      </c>
      <c r="AA104" s="381">
        <f>'Test-RA'!M102</f>
        <v>0</v>
      </c>
      <c r="AB104" s="381">
        <f>'Test-RA'!N102</f>
        <v>0</v>
      </c>
      <c r="AC104" s="381">
        <f>'Test-RA'!O102</f>
        <v>0</v>
      </c>
      <c r="AD104" s="381">
        <f>(Summary!$C$58*AA104+Summary!$C$59*AB104+Summary!$C$60*AC104)/Summary!$C$61</f>
        <v>0</v>
      </c>
      <c r="AE104" s="381">
        <f>'Test-RA'!P102</f>
        <v>0</v>
      </c>
      <c r="AF104" s="381">
        <f>'Test-RA'!Q102</f>
        <v>0</v>
      </c>
      <c r="AG104" s="381">
        <f>'Test-RA'!R102</f>
        <v>0</v>
      </c>
      <c r="AH104" s="381">
        <f>'Test-RA'!S102</f>
        <v>0</v>
      </c>
      <c r="AI104" s="381">
        <f>'Test-RA'!T102</f>
        <v>0</v>
      </c>
      <c r="AJ104" s="381">
        <f>'Test-RA'!U102</f>
        <v>0</v>
      </c>
      <c r="AK104" s="381">
        <f>'Test-RA'!V102</f>
        <v>0</v>
      </c>
      <c r="AL104" s="381">
        <f>'Test-RA'!W102</f>
        <v>0</v>
      </c>
      <c r="AM104" s="381">
        <f>'Test-RA'!X102</f>
        <v>0</v>
      </c>
      <c r="AN104" s="381">
        <f>10*LOG10(1/((Summary!$C$75/10^(AK104/10)+Summary!$C$76/10^(AL104/10)+Summary!$C$77/10^(AM104/10))/Summary!$C$78))</f>
        <v>0</v>
      </c>
      <c r="AO104" s="381">
        <f>'Test-RA'!Y102</f>
        <v>0</v>
      </c>
      <c r="AP104" s="140">
        <f>'Test-RA'!Z102</f>
        <v>0</v>
      </c>
      <c r="AQ104" s="141">
        <f t="shared" si="8"/>
        <v>0</v>
      </c>
      <c r="AR104" s="142" t="e">
        <f t="shared" si="6"/>
        <v>#DIV/0!</v>
      </c>
      <c r="AS104" s="143" t="e">
        <f t="shared" si="7"/>
        <v>#DIV/0!</v>
      </c>
      <c r="AT104" s="136"/>
      <c r="AU104" s="136"/>
      <c r="AV104" s="571" t="s">
        <v>123</v>
      </c>
      <c r="AW104" s="468" t="e" cm="1">
        <f t="array" ref="AW104">bdRateExtend($G102:$G105,H102:H105,$Z102:$Z105,AA102:AA105)</f>
        <v>#VALUE!</v>
      </c>
      <c r="AX104" s="480"/>
      <c r="AY104" s="480"/>
      <c r="AZ104" s="480"/>
      <c r="BA104" s="480"/>
      <c r="BB104" s="480"/>
      <c r="BC104" s="480" t="e" cm="1">
        <f t="array" ref="BC104">bdRateExtend($G102:$G105,L102:L105,$Z102:$Z105,AE102:AE105)</f>
        <v>#VALUE!</v>
      </c>
      <c r="BD104" s="480"/>
      <c r="BE104" s="480" t="e" cm="1">
        <f t="array" ref="BE104">bdRateExtend($G102:$G105,M102:M105,$Z102:$Z105,AF102:AF105)</f>
        <v>#VALUE!</v>
      </c>
      <c r="BF104" s="480"/>
      <c r="BG104" s="469" t="e" cm="1">
        <f t="array" ref="BG104">bdRateExtend($G102:$G105,N102:N105,$Z102:$Z105,AG102:AG105,"None", FALSE,1)</f>
        <v>#VALUE!</v>
      </c>
      <c r="BH104" s="476"/>
      <c r="BI104" s="469" t="e" cm="1">
        <f t="array" ref="BI104">bdRateExtend($G102:$G105,O102:O105,$Z102:$Z105,AH102:AH105,"None", FALSE,1)</f>
        <v>#VALUE!</v>
      </c>
      <c r="BJ104" s="476"/>
      <c r="BK104" s="480" t="e" cm="1">
        <f t="array" ref="BK104">bdRateExtend($G102:$G105,P102:P105,$Z102:$Z105,AI102:AI105)</f>
        <v>#VALUE!</v>
      </c>
      <c r="BL104" s="480"/>
      <c r="BM104" s="480" t="e" cm="1">
        <f t="array" ref="BM104">bdRateExtend($G102:$G105,Q102:Q105,$Z102:$Z105,AJ102:AJ105)</f>
        <v>#VALUE!</v>
      </c>
      <c r="BN104" s="480"/>
      <c r="BO104" s="480" t="e" cm="1">
        <f t="array" ref="BO104">bdRateExtend($G102:$G105,R102:R105,$Z102:$Z105,AK102:AK105)</f>
        <v>#VALUE!</v>
      </c>
      <c r="BP104" s="480"/>
      <c r="BQ104" s="480"/>
      <c r="BR104" s="476"/>
      <c r="BS104" s="476"/>
      <c r="BT104" s="480"/>
      <c r="BU104" s="463" cm="1">
        <f t="array" ref="BU104">testVMAFRange($G102:$G105,N102:N105,$Z102:$Z105,AG102:AG105)</f>
        <v>0</v>
      </c>
      <c r="BV104" s="465"/>
      <c r="BW104" s="463" cm="1">
        <f t="array" ref="BW104">testVMAFRange($G102:$G105,O102:O105,$Z102:$Z105,AH102:AH105)</f>
        <v>0</v>
      </c>
      <c r="BX104" s="465"/>
    </row>
    <row r="105" spans="1:76" ht="17" customHeight="1" thickBot="1" x14ac:dyDescent="0.4">
      <c r="A105" s="516"/>
      <c r="B105" s="518"/>
      <c r="C105" s="487"/>
      <c r="D105" s="522"/>
      <c r="E105" s="523"/>
      <c r="F105" s="144">
        <v>63</v>
      </c>
      <c r="G105" s="145">
        <f>'Anchor-RA'!L103</f>
        <v>0</v>
      </c>
      <c r="H105" s="146">
        <f>'Anchor-RA'!M103</f>
        <v>0</v>
      </c>
      <c r="I105" s="146">
        <f>'Anchor-RA'!N103</f>
        <v>0</v>
      </c>
      <c r="J105" s="146">
        <f>'Anchor-RA'!O103</f>
        <v>0</v>
      </c>
      <c r="K105" s="146">
        <f>(Summary!$C$58*H105+Summary!$C$59*I105+Summary!$C$60*J105)/Summary!$C$61</f>
        <v>0</v>
      </c>
      <c r="L105" s="146">
        <f>'Anchor-RA'!P103</f>
        <v>0</v>
      </c>
      <c r="M105" s="146">
        <f>'Anchor-RA'!Q103</f>
        <v>0</v>
      </c>
      <c r="N105" s="146">
        <f>'Anchor-RA'!R103</f>
        <v>0</v>
      </c>
      <c r="O105" s="146">
        <f>'Anchor-RA'!S103</f>
        <v>0</v>
      </c>
      <c r="P105" s="146">
        <f>'Anchor-RA'!T103</f>
        <v>0</v>
      </c>
      <c r="Q105" s="146">
        <f>'Anchor-RA'!U103</f>
        <v>0</v>
      </c>
      <c r="R105" s="146">
        <f>'Anchor-RA'!V103</f>
        <v>0</v>
      </c>
      <c r="S105" s="146">
        <f>'Anchor-RA'!W103</f>
        <v>0</v>
      </c>
      <c r="T105" s="146">
        <f>'Anchor-RA'!X103</f>
        <v>0</v>
      </c>
      <c r="U105" s="146">
        <f>10*LOG10(1/((Summary!$C$75/10^(R105/10)+Summary!$C$76/10^(S105/10)+Summary!$C$77/10^(T105/10))/Summary!$C$78))</f>
        <v>0</v>
      </c>
      <c r="V105" s="146">
        <f>'Anchor-RA'!Y103</f>
        <v>0</v>
      </c>
      <c r="W105" s="146">
        <f>'Anchor-RA'!Z103</f>
        <v>0</v>
      </c>
      <c r="X105" s="147">
        <f t="shared" si="5"/>
        <v>0</v>
      </c>
      <c r="Y105" s="133"/>
      <c r="Z105" s="385">
        <f>'Test-RA'!L103</f>
        <v>0</v>
      </c>
      <c r="AA105" s="382">
        <f>'Test-RA'!M103</f>
        <v>0</v>
      </c>
      <c r="AB105" s="382">
        <f>'Test-RA'!N103</f>
        <v>0</v>
      </c>
      <c r="AC105" s="382">
        <f>'Test-RA'!O103</f>
        <v>0</v>
      </c>
      <c r="AD105" s="382">
        <f>(Summary!$C$58*AA105+Summary!$C$59*AB105+Summary!$C$60*AC105)/Summary!$C$61</f>
        <v>0</v>
      </c>
      <c r="AE105" s="382">
        <f>'Test-RA'!P103</f>
        <v>0</v>
      </c>
      <c r="AF105" s="382">
        <f>'Test-RA'!Q103</f>
        <v>0</v>
      </c>
      <c r="AG105" s="382">
        <f>'Test-RA'!R103</f>
        <v>0</v>
      </c>
      <c r="AH105" s="382">
        <f>'Test-RA'!S103</f>
        <v>0</v>
      </c>
      <c r="AI105" s="382">
        <f>'Test-RA'!T103</f>
        <v>0</v>
      </c>
      <c r="AJ105" s="382">
        <f>'Test-RA'!U103</f>
        <v>0</v>
      </c>
      <c r="AK105" s="382">
        <f>'Test-RA'!V103</f>
        <v>0</v>
      </c>
      <c r="AL105" s="382">
        <f>'Test-RA'!W103</f>
        <v>0</v>
      </c>
      <c r="AM105" s="382">
        <f>'Test-RA'!X103</f>
        <v>0</v>
      </c>
      <c r="AN105" s="382">
        <f>10*LOG10(1/((Summary!$C$75/10^(AK105/10)+Summary!$C$76/10^(AL105/10)+Summary!$C$77/10^(AM105/10))/Summary!$C$78))</f>
        <v>0</v>
      </c>
      <c r="AO105" s="382">
        <f>'Test-RA'!Y103</f>
        <v>0</v>
      </c>
      <c r="AP105" s="146">
        <f>'Test-RA'!Z103</f>
        <v>0</v>
      </c>
      <c r="AQ105" s="147">
        <f t="shared" si="8"/>
        <v>0</v>
      </c>
      <c r="AR105" s="148" t="e">
        <f t="shared" si="6"/>
        <v>#DIV/0!</v>
      </c>
      <c r="AS105" s="149" t="e">
        <f t="shared" si="7"/>
        <v>#DIV/0!</v>
      </c>
      <c r="AT105" s="136"/>
      <c r="AU105" s="136"/>
      <c r="AV105" s="572"/>
      <c r="AW105" s="468"/>
      <c r="AX105" s="480"/>
      <c r="AY105" s="480"/>
      <c r="AZ105" s="480"/>
      <c r="BA105" s="480"/>
      <c r="BB105" s="481"/>
      <c r="BC105" s="480"/>
      <c r="BD105" s="480"/>
      <c r="BE105" s="480"/>
      <c r="BF105" s="480"/>
      <c r="BG105" s="472"/>
      <c r="BH105" s="477"/>
      <c r="BI105" s="472"/>
      <c r="BJ105" s="477"/>
      <c r="BK105" s="480"/>
      <c r="BL105" s="480"/>
      <c r="BM105" s="480"/>
      <c r="BN105" s="480"/>
      <c r="BO105" s="480"/>
      <c r="BP105" s="480"/>
      <c r="BQ105" s="480"/>
      <c r="BR105" s="476"/>
      <c r="BS105" s="476"/>
      <c r="BT105" s="481"/>
      <c r="BU105" s="473"/>
      <c r="BV105" s="466"/>
      <c r="BW105" s="473"/>
      <c r="BX105" s="466"/>
    </row>
    <row r="106" spans="1:76" ht="17" customHeight="1" x14ac:dyDescent="0.35">
      <c r="A106" s="516"/>
      <c r="B106" s="482" t="s">
        <v>2</v>
      </c>
      <c r="C106" s="485" t="s">
        <v>41</v>
      </c>
      <c r="D106" s="489">
        <v>25</v>
      </c>
      <c r="E106" s="492">
        <v>8</v>
      </c>
      <c r="F106" s="129">
        <v>23</v>
      </c>
      <c r="G106" s="130">
        <f>'Anchor-RA'!L104</f>
        <v>0</v>
      </c>
      <c r="H106" s="131">
        <f>'Anchor-RA'!M104</f>
        <v>0</v>
      </c>
      <c r="I106" s="131">
        <f>'Anchor-RA'!N104</f>
        <v>0</v>
      </c>
      <c r="J106" s="131">
        <f>'Anchor-RA'!O104</f>
        <v>0</v>
      </c>
      <c r="K106" s="395">
        <f>(Summary!$C$58*H106+Summary!$C$59*I106+Summary!$C$60*J106)/Summary!$C$61</f>
        <v>0</v>
      </c>
      <c r="L106" s="131">
        <f>'Anchor-RA'!P104</f>
        <v>0</v>
      </c>
      <c r="M106" s="131">
        <f>'Anchor-RA'!Q104</f>
        <v>0</v>
      </c>
      <c r="N106" s="131">
        <f>'Anchor-RA'!R104</f>
        <v>0</v>
      </c>
      <c r="O106" s="131">
        <f>'Anchor-RA'!S104</f>
        <v>0</v>
      </c>
      <c r="P106" s="131">
        <f>'Anchor-RA'!T104</f>
        <v>0</v>
      </c>
      <c r="Q106" s="131">
        <f>'Anchor-RA'!U104</f>
        <v>0</v>
      </c>
      <c r="R106" s="131">
        <f>'Anchor-RA'!V104</f>
        <v>0</v>
      </c>
      <c r="S106" s="131">
        <f>'Anchor-RA'!W104</f>
        <v>0</v>
      </c>
      <c r="T106" s="131">
        <f>'Anchor-RA'!X104</f>
        <v>0</v>
      </c>
      <c r="U106" s="131">
        <f>10*LOG10(1/((Summary!$C$75/10^(R106/10)+Summary!$C$76/10^(S106/10)+Summary!$C$77/10^(T106/10))/Summary!$C$78))</f>
        <v>0</v>
      </c>
      <c r="V106" s="131">
        <f>'Anchor-RA'!Y104</f>
        <v>0</v>
      </c>
      <c r="W106" s="131">
        <f>'Anchor-RA'!Z104</f>
        <v>0</v>
      </c>
      <c r="X106" s="132">
        <f t="shared" si="5"/>
        <v>0</v>
      </c>
      <c r="Y106" s="133"/>
      <c r="Z106" s="383">
        <f>'Test-RA'!L104</f>
        <v>0</v>
      </c>
      <c r="AA106" s="380">
        <f>'Test-RA'!M104</f>
        <v>0</v>
      </c>
      <c r="AB106" s="380">
        <f>'Test-RA'!N104</f>
        <v>0</v>
      </c>
      <c r="AC106" s="380">
        <f>'Test-RA'!O104</f>
        <v>0</v>
      </c>
      <c r="AD106" s="380">
        <f>(Summary!$C$58*AA106+Summary!$C$59*AB106+Summary!$C$60*AC106)/Summary!$C$61</f>
        <v>0</v>
      </c>
      <c r="AE106" s="380">
        <f>'Test-RA'!P104</f>
        <v>0</v>
      </c>
      <c r="AF106" s="380">
        <f>'Test-RA'!Q104</f>
        <v>0</v>
      </c>
      <c r="AG106" s="380">
        <f>'Test-RA'!R104</f>
        <v>0</v>
      </c>
      <c r="AH106" s="380">
        <f>'Test-RA'!S104</f>
        <v>0</v>
      </c>
      <c r="AI106" s="380">
        <f>'Test-RA'!T104</f>
        <v>0</v>
      </c>
      <c r="AJ106" s="380">
        <f>'Test-RA'!U104</f>
        <v>0</v>
      </c>
      <c r="AK106" s="380">
        <f>'Test-RA'!V104</f>
        <v>0</v>
      </c>
      <c r="AL106" s="380">
        <f>'Test-RA'!W104</f>
        <v>0</v>
      </c>
      <c r="AM106" s="380">
        <f>'Test-RA'!X104</f>
        <v>0</v>
      </c>
      <c r="AN106" s="380">
        <f>10*LOG10(1/((Summary!$C$75/10^(AK106/10)+Summary!$C$76/10^(AL106/10)+Summary!$C$77/10^(AM106/10))/Summary!$C$78))</f>
        <v>0</v>
      </c>
      <c r="AO106" s="380">
        <f>'Test-RA'!Y104</f>
        <v>0</v>
      </c>
      <c r="AP106" s="131">
        <f>'Test-RA'!Z104</f>
        <v>0</v>
      </c>
      <c r="AQ106" s="132">
        <f t="shared" si="8"/>
        <v>0</v>
      </c>
      <c r="AR106" s="134" t="e">
        <f t="shared" si="6"/>
        <v>#DIV/0!</v>
      </c>
      <c r="AS106" s="135" t="e">
        <f t="shared" si="7"/>
        <v>#DIV/0!</v>
      </c>
      <c r="AT106" s="136"/>
      <c r="AU106" s="136"/>
      <c r="AV106" s="573" t="s">
        <v>121</v>
      </c>
      <c r="AW106" s="468" t="e" cm="1">
        <f t="array" ref="AW106">bdRateExtend($G106:$G109,H106:H109,$Z106:$Z109,AA106:AA109)</f>
        <v>#VALUE!</v>
      </c>
      <c r="AX106" s="480" t="e" cm="1">
        <f t="array" ref="AX106">bdRateExtend($G106:$G111,H106:H111,$Z106:$Z111,AA106:AA111)</f>
        <v>#VALUE!</v>
      </c>
      <c r="AY106" s="480" t="e" cm="1">
        <f t="array" ref="AY106">bdRateExtend($G106:$G111,I106:I111,$Z106:$Z111,AB106:AB111)</f>
        <v>#VALUE!</v>
      </c>
      <c r="AZ106" s="480" t="e" cm="1">
        <f t="array" ref="AZ106">bdRateExtend($G106:$G111,J106:J111,$Z106:$Z111,AC106:AC111)</f>
        <v>#VALUE!</v>
      </c>
      <c r="BA106" s="480" t="e" cm="1">
        <f t="array" ref="BA106">bdRateExtend($G106:$G111,K106:K111,$Z106:$Z111,AD106:AD111)</f>
        <v>#VALUE!</v>
      </c>
      <c r="BB106" s="479" t="e">
        <f>(Summary!$C$89*AX106+Summary!$C$90*AY106+Summary!$C$91*AZ106)/Summary!$C$92</f>
        <v>#VALUE!</v>
      </c>
      <c r="BC106" s="480" t="e" cm="1">
        <f t="array" ref="BC106">bdRateExtend($G106:$G109,L106:L109,$Z106:$Z109,AE106:AE109)</f>
        <v>#VALUE!</v>
      </c>
      <c r="BD106" s="480" t="e" cm="1">
        <f t="array" ref="BD106">bdRateExtend($G106:$G111,L106:L111,$Z106:$Z111,AE106:AE111)</f>
        <v>#VALUE!</v>
      </c>
      <c r="BE106" s="480" t="e" cm="1">
        <f t="array" ref="BE106">bdRateExtend($G106:$G109,M106:M109,$Z106:$Z109,AF106:AF109)</f>
        <v>#VALUE!</v>
      </c>
      <c r="BF106" s="480" t="e" cm="1">
        <f t="array" ref="BF106">bdRateExtend($G106:$G111,M106:M111,$Z106:$Z111,AF106:AF111)</f>
        <v>#VALUE!</v>
      </c>
      <c r="BG106" s="474" t="e" cm="1">
        <f t="array" ref="BG106">bdRateExtend($G106:$G109,N106:N109,$Z106:$Z109,AG106:AG109,"None", FALSE,1)</f>
        <v>#VALUE!</v>
      </c>
      <c r="BH106" s="475" t="e" cm="1">
        <f t="array" ref="BH106">bdRateExtend($G106:$G111,N106:N111,$Z106:$Z111,AG106:AG111,"None", FALSE,1)</f>
        <v>#VALUE!</v>
      </c>
      <c r="BI106" s="474" t="e" cm="1">
        <f t="array" ref="BI106">bdRateExtend($G106:$G109,O106:O109,$Z106:$Z109,AH106:AH109,"None", FALSE,1)</f>
        <v>#VALUE!</v>
      </c>
      <c r="BJ106" s="475" t="e" cm="1">
        <f t="array" ref="BJ106">bdRateExtend($G106:$G111,O106:O111,$Z106:$Z111,AH106:AH111,"None", FALSE,1)</f>
        <v>#VALUE!</v>
      </c>
      <c r="BK106" s="480" t="e" cm="1">
        <f t="array" ref="BK106">bdRateExtend($G106:$G109,P106:P109,$Z106:$Z109,AI106:AI109)</f>
        <v>#VALUE!</v>
      </c>
      <c r="BL106" s="480" t="e" cm="1">
        <f t="array" ref="BL106">bdRateExtend($G106:$G111,P106:P111,$Z106:$Z111,AI106:AI111)</f>
        <v>#VALUE!</v>
      </c>
      <c r="BM106" s="480" t="e" cm="1">
        <f t="array" ref="BM106">bdRateExtend($G106:$G109,Q106:Q109,$Z106:$Z109,AJ106:AJ109)</f>
        <v>#VALUE!</v>
      </c>
      <c r="BN106" s="480" t="e" cm="1">
        <f t="array" ref="BN106">bdRateExtend($G106:$G111,Q106:Q111,$Z106:$Z111,AJ106:AJ111)</f>
        <v>#VALUE!</v>
      </c>
      <c r="BO106" s="480" t="e" cm="1">
        <f t="array" ref="BO106">bdRateExtend($G106:$G109,R106:R109,$Z106:$Z109,AK106:AK109)</f>
        <v>#VALUE!</v>
      </c>
      <c r="BP106" s="480" t="e" cm="1">
        <f t="array" ref="BP106">bdRateExtend($G106:$G111,R106:R111,$Z106:$Z111,AK106:AK111)</f>
        <v>#VALUE!</v>
      </c>
      <c r="BQ106" s="480" t="e" cm="1">
        <f t="array" ref="BQ106">bdRateExtend($G106:$G111,S106:S111,$Z106:$Z111,AL106:AL111)</f>
        <v>#VALUE!</v>
      </c>
      <c r="BR106" s="476" t="e" cm="1">
        <f t="array" ref="BR106">bdRateExtend($G106:$G111,T106:T111,$Z106:$Z111,AM106:AM111)</f>
        <v>#VALUE!</v>
      </c>
      <c r="BS106" s="476" t="e" cm="1">
        <f t="array" ref="BS106">bdRateExtend($G106:$G111,U106:U111,$Z106:$Z111,AN106:AN111)</f>
        <v>#VALUE!</v>
      </c>
      <c r="BT106" s="479" t="e">
        <f>(Summary!$C$103*BP106+Summary!$C$104*BQ106+Summary!$C$105*BR106)/Summary!$C$106</f>
        <v>#VALUE!</v>
      </c>
      <c r="BU106" s="462" cm="1">
        <f t="array" ref="BU106">testVMAFRange($G106:$G109,N106:N109,$Z106:$Z109,AG106:AG109)</f>
        <v>0</v>
      </c>
      <c r="BV106" s="464" cm="1">
        <f t="array" ref="BV106">testVMAFRange($G106:$G111,N106:N111,$Z106:$Z111,AG106:AG111)</f>
        <v>0</v>
      </c>
      <c r="BW106" s="462" cm="1">
        <f t="array" ref="BW106">testVMAFRange($G106:$G109,O106:O109,$Z106:$Z109,AH106:AH109)</f>
        <v>0</v>
      </c>
      <c r="BX106" s="464" cm="1">
        <f t="array" ref="BX106">testVMAFRange($G106:$G111,O106:O111,$Z106:$Z111,AH106:AH111)</f>
        <v>0</v>
      </c>
    </row>
    <row r="107" spans="1:76" ht="17" customHeight="1" x14ac:dyDescent="0.35">
      <c r="A107" s="516"/>
      <c r="B107" s="483"/>
      <c r="C107" s="486"/>
      <c r="D107" s="490"/>
      <c r="E107" s="493"/>
      <c r="F107" s="138">
        <v>31</v>
      </c>
      <c r="G107" s="139">
        <f>'Anchor-RA'!L105</f>
        <v>0</v>
      </c>
      <c r="H107" s="140">
        <f>'Anchor-RA'!M105</f>
        <v>0</v>
      </c>
      <c r="I107" s="140">
        <f>'Anchor-RA'!N105</f>
        <v>0</v>
      </c>
      <c r="J107" s="140">
        <f>'Anchor-RA'!O105</f>
        <v>0</v>
      </c>
      <c r="K107" s="140">
        <f>(Summary!$C$58*H107+Summary!$C$59*I107+Summary!$C$60*J107)/Summary!$C$61</f>
        <v>0</v>
      </c>
      <c r="L107" s="140">
        <f>'Anchor-RA'!P105</f>
        <v>0</v>
      </c>
      <c r="M107" s="140">
        <f>'Anchor-RA'!Q105</f>
        <v>0</v>
      </c>
      <c r="N107" s="140">
        <f>'Anchor-RA'!R105</f>
        <v>0</v>
      </c>
      <c r="O107" s="140">
        <f>'Anchor-RA'!S105</f>
        <v>0</v>
      </c>
      <c r="P107" s="140">
        <f>'Anchor-RA'!T105</f>
        <v>0</v>
      </c>
      <c r="Q107" s="140">
        <f>'Anchor-RA'!U105</f>
        <v>0</v>
      </c>
      <c r="R107" s="140">
        <f>'Anchor-RA'!V105</f>
        <v>0</v>
      </c>
      <c r="S107" s="140">
        <f>'Anchor-RA'!W105</f>
        <v>0</v>
      </c>
      <c r="T107" s="140">
        <f>'Anchor-RA'!X105</f>
        <v>0</v>
      </c>
      <c r="U107" s="140">
        <f>10*LOG10(1/((Summary!$C$75/10^(R107/10)+Summary!$C$76/10^(S107/10)+Summary!$C$77/10^(T107/10))/Summary!$C$78))</f>
        <v>0</v>
      </c>
      <c r="V107" s="140">
        <f>'Anchor-RA'!Y105</f>
        <v>0</v>
      </c>
      <c r="W107" s="140">
        <f>'Anchor-RA'!Z105</f>
        <v>0</v>
      </c>
      <c r="X107" s="141">
        <f t="shared" si="5"/>
        <v>0</v>
      </c>
      <c r="Y107" s="133"/>
      <c r="Z107" s="384">
        <f>'Test-RA'!L105</f>
        <v>0</v>
      </c>
      <c r="AA107" s="381">
        <f>'Test-RA'!M105</f>
        <v>0</v>
      </c>
      <c r="AB107" s="381">
        <f>'Test-RA'!N105</f>
        <v>0</v>
      </c>
      <c r="AC107" s="381">
        <f>'Test-RA'!O105</f>
        <v>0</v>
      </c>
      <c r="AD107" s="381">
        <f>(Summary!$C$58*AA107+Summary!$C$59*AB107+Summary!$C$60*AC107)/Summary!$C$61</f>
        <v>0</v>
      </c>
      <c r="AE107" s="381">
        <f>'Test-RA'!P105</f>
        <v>0</v>
      </c>
      <c r="AF107" s="381">
        <f>'Test-RA'!Q105</f>
        <v>0</v>
      </c>
      <c r="AG107" s="381">
        <f>'Test-RA'!R105</f>
        <v>0</v>
      </c>
      <c r="AH107" s="381">
        <f>'Test-RA'!S105</f>
        <v>0</v>
      </c>
      <c r="AI107" s="381">
        <f>'Test-RA'!T105</f>
        <v>0</v>
      </c>
      <c r="AJ107" s="381">
        <f>'Test-RA'!U105</f>
        <v>0</v>
      </c>
      <c r="AK107" s="381">
        <f>'Test-RA'!V105</f>
        <v>0</v>
      </c>
      <c r="AL107" s="381">
        <f>'Test-RA'!W105</f>
        <v>0</v>
      </c>
      <c r="AM107" s="381">
        <f>'Test-RA'!X105</f>
        <v>0</v>
      </c>
      <c r="AN107" s="381">
        <f>10*LOG10(1/((Summary!$C$75/10^(AK107/10)+Summary!$C$76/10^(AL107/10)+Summary!$C$77/10^(AM107/10))/Summary!$C$78))</f>
        <v>0</v>
      </c>
      <c r="AO107" s="381">
        <f>'Test-RA'!Y105</f>
        <v>0</v>
      </c>
      <c r="AP107" s="140">
        <f>'Test-RA'!Z105</f>
        <v>0</v>
      </c>
      <c r="AQ107" s="141">
        <f t="shared" si="8"/>
        <v>0</v>
      </c>
      <c r="AR107" s="142" t="e">
        <f t="shared" si="6"/>
        <v>#DIV/0!</v>
      </c>
      <c r="AS107" s="143" t="e">
        <f t="shared" si="7"/>
        <v>#DIV/0!</v>
      </c>
      <c r="AT107" s="136"/>
      <c r="AU107" s="136"/>
      <c r="AV107" s="571"/>
      <c r="AW107" s="468"/>
      <c r="AX107" s="480"/>
      <c r="AY107" s="480"/>
      <c r="AZ107" s="480"/>
      <c r="BA107" s="480"/>
      <c r="BB107" s="480"/>
      <c r="BC107" s="480"/>
      <c r="BD107" s="480"/>
      <c r="BE107" s="480"/>
      <c r="BF107" s="480"/>
      <c r="BG107" s="469"/>
      <c r="BH107" s="476"/>
      <c r="BI107" s="469"/>
      <c r="BJ107" s="476"/>
      <c r="BK107" s="480"/>
      <c r="BL107" s="480"/>
      <c r="BM107" s="480"/>
      <c r="BN107" s="480"/>
      <c r="BO107" s="480"/>
      <c r="BP107" s="480"/>
      <c r="BQ107" s="480"/>
      <c r="BR107" s="476"/>
      <c r="BS107" s="476"/>
      <c r="BT107" s="480"/>
      <c r="BU107" s="463"/>
      <c r="BV107" s="465"/>
      <c r="BW107" s="463"/>
      <c r="BX107" s="465"/>
    </row>
    <row r="108" spans="1:76" ht="17" customHeight="1" x14ac:dyDescent="0.35">
      <c r="A108" s="516"/>
      <c r="B108" s="483"/>
      <c r="C108" s="486"/>
      <c r="D108" s="490"/>
      <c r="E108" s="493"/>
      <c r="F108" s="138">
        <v>39</v>
      </c>
      <c r="G108" s="139">
        <f>'Anchor-RA'!L106</f>
        <v>0</v>
      </c>
      <c r="H108" s="140">
        <f>'Anchor-RA'!M106</f>
        <v>0</v>
      </c>
      <c r="I108" s="140">
        <f>'Anchor-RA'!N106</f>
        <v>0</v>
      </c>
      <c r="J108" s="140">
        <f>'Anchor-RA'!O106</f>
        <v>0</v>
      </c>
      <c r="K108" s="140">
        <f>(Summary!$C$58*H108+Summary!$C$59*I108+Summary!$C$60*J108)/Summary!$C$61</f>
        <v>0</v>
      </c>
      <c r="L108" s="140">
        <f>'Anchor-RA'!P106</f>
        <v>0</v>
      </c>
      <c r="M108" s="140">
        <f>'Anchor-RA'!Q106</f>
        <v>0</v>
      </c>
      <c r="N108" s="140">
        <f>'Anchor-RA'!R106</f>
        <v>0</v>
      </c>
      <c r="O108" s="140">
        <f>'Anchor-RA'!S106</f>
        <v>0</v>
      </c>
      <c r="P108" s="140">
        <f>'Anchor-RA'!T106</f>
        <v>0</v>
      </c>
      <c r="Q108" s="140">
        <f>'Anchor-RA'!U106</f>
        <v>0</v>
      </c>
      <c r="R108" s="140">
        <f>'Anchor-RA'!V106</f>
        <v>0</v>
      </c>
      <c r="S108" s="140">
        <f>'Anchor-RA'!W106</f>
        <v>0</v>
      </c>
      <c r="T108" s="140">
        <f>'Anchor-RA'!X106</f>
        <v>0</v>
      </c>
      <c r="U108" s="140">
        <f>10*LOG10(1/((Summary!$C$75/10^(R108/10)+Summary!$C$76/10^(S108/10)+Summary!$C$77/10^(T108/10))/Summary!$C$78))</f>
        <v>0</v>
      </c>
      <c r="V108" s="140">
        <f>'Anchor-RA'!Y106</f>
        <v>0</v>
      </c>
      <c r="W108" s="140">
        <f>'Anchor-RA'!Z106</f>
        <v>0</v>
      </c>
      <c r="X108" s="141">
        <f t="shared" si="5"/>
        <v>0</v>
      </c>
      <c r="Y108" s="133"/>
      <c r="Z108" s="384">
        <f>'Test-RA'!L106</f>
        <v>0</v>
      </c>
      <c r="AA108" s="381">
        <f>'Test-RA'!M106</f>
        <v>0</v>
      </c>
      <c r="AB108" s="381">
        <f>'Test-RA'!N106</f>
        <v>0</v>
      </c>
      <c r="AC108" s="381">
        <f>'Test-RA'!O106</f>
        <v>0</v>
      </c>
      <c r="AD108" s="381">
        <f>(Summary!$C$58*AA108+Summary!$C$59*AB108+Summary!$C$60*AC108)/Summary!$C$61</f>
        <v>0</v>
      </c>
      <c r="AE108" s="381">
        <f>'Test-RA'!P106</f>
        <v>0</v>
      </c>
      <c r="AF108" s="381">
        <f>'Test-RA'!Q106</f>
        <v>0</v>
      </c>
      <c r="AG108" s="381">
        <f>'Test-RA'!R106</f>
        <v>0</v>
      </c>
      <c r="AH108" s="381">
        <f>'Test-RA'!S106</f>
        <v>0</v>
      </c>
      <c r="AI108" s="381">
        <f>'Test-RA'!T106</f>
        <v>0</v>
      </c>
      <c r="AJ108" s="381">
        <f>'Test-RA'!U106</f>
        <v>0</v>
      </c>
      <c r="AK108" s="381">
        <f>'Test-RA'!V106</f>
        <v>0</v>
      </c>
      <c r="AL108" s="381">
        <f>'Test-RA'!W106</f>
        <v>0</v>
      </c>
      <c r="AM108" s="381">
        <f>'Test-RA'!X106</f>
        <v>0</v>
      </c>
      <c r="AN108" s="381">
        <f>10*LOG10(1/((Summary!$C$75/10^(AK108/10)+Summary!$C$76/10^(AL108/10)+Summary!$C$77/10^(AM108/10))/Summary!$C$78))</f>
        <v>0</v>
      </c>
      <c r="AO108" s="381">
        <f>'Test-RA'!Y106</f>
        <v>0</v>
      </c>
      <c r="AP108" s="140">
        <f>'Test-RA'!Z106</f>
        <v>0</v>
      </c>
      <c r="AQ108" s="141">
        <f t="shared" si="8"/>
        <v>0</v>
      </c>
      <c r="AR108" s="142" t="e">
        <f t="shared" si="6"/>
        <v>#DIV/0!</v>
      </c>
      <c r="AS108" s="143" t="e">
        <f t="shared" si="7"/>
        <v>#DIV/0!</v>
      </c>
      <c r="AT108" s="136"/>
      <c r="AU108" s="136"/>
      <c r="AV108" s="571" t="s">
        <v>122</v>
      </c>
      <c r="AW108" s="468" t="e" cm="1">
        <f t="array" ref="AW108">bdRateExtend($G107:$G110,H107:H110,$Z107:$Z110,AA107:AA110)</f>
        <v>#VALUE!</v>
      </c>
      <c r="AX108" s="480"/>
      <c r="AY108" s="480"/>
      <c r="AZ108" s="480"/>
      <c r="BA108" s="480"/>
      <c r="BB108" s="480"/>
      <c r="BC108" s="480" t="e" cm="1">
        <f t="array" ref="BC108">bdRateExtend($G107:$G110,L107:L110,$Z107:$Z110,AE107:AE110)</f>
        <v>#VALUE!</v>
      </c>
      <c r="BD108" s="480"/>
      <c r="BE108" s="480" t="e" cm="1">
        <f t="array" ref="BE108">bdRateExtend($G107:$G110,M107:M110,$Z107:$Z110,AF107:AF110)</f>
        <v>#VALUE!</v>
      </c>
      <c r="BF108" s="480"/>
      <c r="BG108" s="469" t="e" cm="1">
        <f t="array" ref="BG108">bdRateExtend($G107:$G110,N107:N110,$Z107:$Z110,AG107:AG110,"None", FALSE,1)</f>
        <v>#VALUE!</v>
      </c>
      <c r="BH108" s="476"/>
      <c r="BI108" s="469" t="e" cm="1">
        <f t="array" ref="BI108">bdRateExtend($G107:$G110,O107:O110,$Z107:$Z110,AH107:AH110,"None", FALSE,1)</f>
        <v>#VALUE!</v>
      </c>
      <c r="BJ108" s="476"/>
      <c r="BK108" s="480" t="e" cm="1">
        <f t="array" ref="BK108">bdRateExtend($G107:$G110,P107:P110,$Z107:$Z110,AI107:AI110)</f>
        <v>#VALUE!</v>
      </c>
      <c r="BL108" s="480"/>
      <c r="BM108" s="480" t="e" cm="1">
        <f t="array" ref="BM108">bdRateExtend($G107:$G110,Q107:Q110,$Z107:$Z110,AJ107:AJ110)</f>
        <v>#VALUE!</v>
      </c>
      <c r="BN108" s="480"/>
      <c r="BO108" s="480" t="e" cm="1">
        <f t="array" ref="BO108">bdRateExtend($G107:$G110,R107:R110,$Z107:$Z110,AK107:AK110)</f>
        <v>#VALUE!</v>
      </c>
      <c r="BP108" s="480"/>
      <c r="BQ108" s="480"/>
      <c r="BR108" s="476"/>
      <c r="BS108" s="476"/>
      <c r="BT108" s="480"/>
      <c r="BU108" s="463" cm="1">
        <f t="array" ref="BU108">testVMAFRange($G107:$G110,N107:N110,$Z107:$Z110,AG107:AG110)</f>
        <v>0</v>
      </c>
      <c r="BV108" s="465"/>
      <c r="BW108" s="463" cm="1">
        <f t="array" ref="BW108">testVMAFRange($G107:$G110,O107:O110,$Z107:$Z110,AH107:AH110)</f>
        <v>0</v>
      </c>
      <c r="BX108" s="465"/>
    </row>
    <row r="109" spans="1:76" ht="17" customHeight="1" x14ac:dyDescent="0.35">
      <c r="A109" s="516"/>
      <c r="B109" s="483"/>
      <c r="C109" s="486"/>
      <c r="D109" s="490"/>
      <c r="E109" s="493"/>
      <c r="F109" s="138">
        <v>47</v>
      </c>
      <c r="G109" s="139">
        <f>'Anchor-RA'!L107</f>
        <v>0</v>
      </c>
      <c r="H109" s="140">
        <f>'Anchor-RA'!M107</f>
        <v>0</v>
      </c>
      <c r="I109" s="140">
        <f>'Anchor-RA'!N107</f>
        <v>0</v>
      </c>
      <c r="J109" s="140">
        <f>'Anchor-RA'!O107</f>
        <v>0</v>
      </c>
      <c r="K109" s="140">
        <f>(Summary!$C$58*H109+Summary!$C$59*I109+Summary!$C$60*J109)/Summary!$C$61</f>
        <v>0</v>
      </c>
      <c r="L109" s="140">
        <f>'Anchor-RA'!P107</f>
        <v>0</v>
      </c>
      <c r="M109" s="140">
        <f>'Anchor-RA'!Q107</f>
        <v>0</v>
      </c>
      <c r="N109" s="140">
        <f>'Anchor-RA'!R107</f>
        <v>0</v>
      </c>
      <c r="O109" s="140">
        <f>'Anchor-RA'!S107</f>
        <v>0</v>
      </c>
      <c r="P109" s="140">
        <f>'Anchor-RA'!T107</f>
        <v>0</v>
      </c>
      <c r="Q109" s="140">
        <f>'Anchor-RA'!U107</f>
        <v>0</v>
      </c>
      <c r="R109" s="140">
        <f>'Anchor-RA'!V107</f>
        <v>0</v>
      </c>
      <c r="S109" s="140">
        <f>'Anchor-RA'!W107</f>
        <v>0</v>
      </c>
      <c r="T109" s="140">
        <f>'Anchor-RA'!X107</f>
        <v>0</v>
      </c>
      <c r="U109" s="140">
        <f>10*LOG10(1/((Summary!$C$75/10^(R109/10)+Summary!$C$76/10^(S109/10)+Summary!$C$77/10^(T109/10))/Summary!$C$78))</f>
        <v>0</v>
      </c>
      <c r="V109" s="140">
        <f>'Anchor-RA'!Y107</f>
        <v>0</v>
      </c>
      <c r="W109" s="140">
        <f>'Anchor-RA'!Z107</f>
        <v>0</v>
      </c>
      <c r="X109" s="141">
        <f t="shared" si="5"/>
        <v>0</v>
      </c>
      <c r="Y109" s="133"/>
      <c r="Z109" s="384">
        <f>'Test-RA'!L107</f>
        <v>0</v>
      </c>
      <c r="AA109" s="381">
        <f>'Test-RA'!M107</f>
        <v>0</v>
      </c>
      <c r="AB109" s="381">
        <f>'Test-RA'!N107</f>
        <v>0</v>
      </c>
      <c r="AC109" s="381">
        <f>'Test-RA'!O107</f>
        <v>0</v>
      </c>
      <c r="AD109" s="381">
        <f>(Summary!$C$58*AA109+Summary!$C$59*AB109+Summary!$C$60*AC109)/Summary!$C$61</f>
        <v>0</v>
      </c>
      <c r="AE109" s="381">
        <f>'Test-RA'!P107</f>
        <v>0</v>
      </c>
      <c r="AF109" s="381">
        <f>'Test-RA'!Q107</f>
        <v>0</v>
      </c>
      <c r="AG109" s="381">
        <f>'Test-RA'!R107</f>
        <v>0</v>
      </c>
      <c r="AH109" s="381">
        <f>'Test-RA'!S107</f>
        <v>0</v>
      </c>
      <c r="AI109" s="381">
        <f>'Test-RA'!T107</f>
        <v>0</v>
      </c>
      <c r="AJ109" s="381">
        <f>'Test-RA'!U107</f>
        <v>0</v>
      </c>
      <c r="AK109" s="381">
        <f>'Test-RA'!V107</f>
        <v>0</v>
      </c>
      <c r="AL109" s="381">
        <f>'Test-RA'!W107</f>
        <v>0</v>
      </c>
      <c r="AM109" s="381">
        <f>'Test-RA'!X107</f>
        <v>0</v>
      </c>
      <c r="AN109" s="381">
        <f>10*LOG10(1/((Summary!$C$75/10^(AK109/10)+Summary!$C$76/10^(AL109/10)+Summary!$C$77/10^(AM109/10))/Summary!$C$78))</f>
        <v>0</v>
      </c>
      <c r="AO109" s="381">
        <f>'Test-RA'!Y107</f>
        <v>0</v>
      </c>
      <c r="AP109" s="140">
        <f>'Test-RA'!Z107</f>
        <v>0</v>
      </c>
      <c r="AQ109" s="141">
        <f t="shared" si="8"/>
        <v>0</v>
      </c>
      <c r="AR109" s="142" t="e">
        <f t="shared" si="6"/>
        <v>#DIV/0!</v>
      </c>
      <c r="AS109" s="143" t="e">
        <f t="shared" si="7"/>
        <v>#DIV/0!</v>
      </c>
      <c r="AT109" s="136"/>
      <c r="AU109" s="136"/>
      <c r="AV109" s="571"/>
      <c r="AW109" s="468"/>
      <c r="AX109" s="480"/>
      <c r="AY109" s="480"/>
      <c r="AZ109" s="480"/>
      <c r="BA109" s="480"/>
      <c r="BB109" s="480"/>
      <c r="BC109" s="480"/>
      <c r="BD109" s="480"/>
      <c r="BE109" s="480"/>
      <c r="BF109" s="480"/>
      <c r="BG109" s="469"/>
      <c r="BH109" s="476"/>
      <c r="BI109" s="469"/>
      <c r="BJ109" s="476"/>
      <c r="BK109" s="480"/>
      <c r="BL109" s="480"/>
      <c r="BM109" s="480"/>
      <c r="BN109" s="480"/>
      <c r="BO109" s="480"/>
      <c r="BP109" s="480"/>
      <c r="BQ109" s="480"/>
      <c r="BR109" s="476"/>
      <c r="BS109" s="476"/>
      <c r="BT109" s="480"/>
      <c r="BU109" s="463"/>
      <c r="BV109" s="465"/>
      <c r="BW109" s="463"/>
      <c r="BX109" s="465"/>
    </row>
    <row r="110" spans="1:76" ht="17" customHeight="1" x14ac:dyDescent="0.35">
      <c r="A110" s="516"/>
      <c r="B110" s="483"/>
      <c r="C110" s="486"/>
      <c r="D110" s="490"/>
      <c r="E110" s="493"/>
      <c r="F110" s="138">
        <v>55</v>
      </c>
      <c r="G110" s="139">
        <f>'Anchor-RA'!L108</f>
        <v>0</v>
      </c>
      <c r="H110" s="140">
        <f>'Anchor-RA'!M108</f>
        <v>0</v>
      </c>
      <c r="I110" s="140">
        <f>'Anchor-RA'!N108</f>
        <v>0</v>
      </c>
      <c r="J110" s="140">
        <f>'Anchor-RA'!O108</f>
        <v>0</v>
      </c>
      <c r="K110" s="140">
        <f>(Summary!$C$58*H110+Summary!$C$59*I110+Summary!$C$60*J110)/Summary!$C$61</f>
        <v>0</v>
      </c>
      <c r="L110" s="140">
        <f>'Anchor-RA'!P108</f>
        <v>0</v>
      </c>
      <c r="M110" s="140">
        <f>'Anchor-RA'!Q108</f>
        <v>0</v>
      </c>
      <c r="N110" s="140">
        <f>'Anchor-RA'!R108</f>
        <v>0</v>
      </c>
      <c r="O110" s="140">
        <f>'Anchor-RA'!S108</f>
        <v>0</v>
      </c>
      <c r="P110" s="140">
        <f>'Anchor-RA'!T108</f>
        <v>0</v>
      </c>
      <c r="Q110" s="140">
        <f>'Anchor-RA'!U108</f>
        <v>0</v>
      </c>
      <c r="R110" s="140">
        <f>'Anchor-RA'!V108</f>
        <v>0</v>
      </c>
      <c r="S110" s="140">
        <f>'Anchor-RA'!W108</f>
        <v>0</v>
      </c>
      <c r="T110" s="140">
        <f>'Anchor-RA'!X108</f>
        <v>0</v>
      </c>
      <c r="U110" s="140">
        <f>10*LOG10(1/((Summary!$C$75/10^(R110/10)+Summary!$C$76/10^(S110/10)+Summary!$C$77/10^(T110/10))/Summary!$C$78))</f>
        <v>0</v>
      </c>
      <c r="V110" s="140">
        <f>'Anchor-RA'!Y108</f>
        <v>0</v>
      </c>
      <c r="W110" s="140">
        <f>'Anchor-RA'!Z108</f>
        <v>0</v>
      </c>
      <c r="X110" s="141">
        <f t="shared" si="5"/>
        <v>0</v>
      </c>
      <c r="Y110" s="133"/>
      <c r="Z110" s="384">
        <f>'Test-RA'!L108</f>
        <v>0</v>
      </c>
      <c r="AA110" s="381">
        <f>'Test-RA'!M108</f>
        <v>0</v>
      </c>
      <c r="AB110" s="381">
        <f>'Test-RA'!N108</f>
        <v>0</v>
      </c>
      <c r="AC110" s="381">
        <f>'Test-RA'!O108</f>
        <v>0</v>
      </c>
      <c r="AD110" s="381">
        <f>(Summary!$C$58*AA110+Summary!$C$59*AB110+Summary!$C$60*AC110)/Summary!$C$61</f>
        <v>0</v>
      </c>
      <c r="AE110" s="381">
        <f>'Test-RA'!P108</f>
        <v>0</v>
      </c>
      <c r="AF110" s="381">
        <f>'Test-RA'!Q108</f>
        <v>0</v>
      </c>
      <c r="AG110" s="381">
        <f>'Test-RA'!R108</f>
        <v>0</v>
      </c>
      <c r="AH110" s="381">
        <f>'Test-RA'!S108</f>
        <v>0</v>
      </c>
      <c r="AI110" s="381">
        <f>'Test-RA'!T108</f>
        <v>0</v>
      </c>
      <c r="AJ110" s="381">
        <f>'Test-RA'!U108</f>
        <v>0</v>
      </c>
      <c r="AK110" s="381">
        <f>'Test-RA'!V108</f>
        <v>0</v>
      </c>
      <c r="AL110" s="381">
        <f>'Test-RA'!W108</f>
        <v>0</v>
      </c>
      <c r="AM110" s="381">
        <f>'Test-RA'!X108</f>
        <v>0</v>
      </c>
      <c r="AN110" s="381">
        <f>10*LOG10(1/((Summary!$C$75/10^(AK110/10)+Summary!$C$76/10^(AL110/10)+Summary!$C$77/10^(AM110/10))/Summary!$C$78))</f>
        <v>0</v>
      </c>
      <c r="AO110" s="381">
        <f>'Test-RA'!Y108</f>
        <v>0</v>
      </c>
      <c r="AP110" s="140">
        <f>'Test-RA'!Z108</f>
        <v>0</v>
      </c>
      <c r="AQ110" s="141">
        <f t="shared" si="8"/>
        <v>0</v>
      </c>
      <c r="AR110" s="142" t="e">
        <f t="shared" si="6"/>
        <v>#DIV/0!</v>
      </c>
      <c r="AS110" s="143" t="e">
        <f t="shared" si="7"/>
        <v>#DIV/0!</v>
      </c>
      <c r="AT110" s="136"/>
      <c r="AU110" s="136"/>
      <c r="AV110" s="571" t="s">
        <v>123</v>
      </c>
      <c r="AW110" s="468" t="e" cm="1">
        <f t="array" ref="AW110">bdRateExtend($G108:$G111,H108:H111,$Z108:$Z111,AA108:AA111)</f>
        <v>#VALUE!</v>
      </c>
      <c r="AX110" s="480"/>
      <c r="AY110" s="480"/>
      <c r="AZ110" s="480"/>
      <c r="BA110" s="480"/>
      <c r="BB110" s="480"/>
      <c r="BC110" s="480" t="e" cm="1">
        <f t="array" ref="BC110">bdRateExtend($G108:$G111,L108:L111,$Z108:$Z111,AE108:AE111)</f>
        <v>#VALUE!</v>
      </c>
      <c r="BD110" s="480"/>
      <c r="BE110" s="480" t="e" cm="1">
        <f t="array" ref="BE110">bdRateExtend($G108:$G111,M108:M111,$Z108:$Z111,AF108:AF111)</f>
        <v>#VALUE!</v>
      </c>
      <c r="BF110" s="480"/>
      <c r="BG110" s="469" t="e" cm="1">
        <f t="array" ref="BG110">bdRateExtend($G108:$G111,N108:N111,$Z108:$Z111,AG108:AG111,"None", FALSE,1)</f>
        <v>#VALUE!</v>
      </c>
      <c r="BH110" s="476"/>
      <c r="BI110" s="469" t="e" cm="1">
        <f t="array" ref="BI110">bdRateExtend($G108:$G111,O108:O111,$Z108:$Z111,AH108:AH111,"None", FALSE,1)</f>
        <v>#VALUE!</v>
      </c>
      <c r="BJ110" s="476"/>
      <c r="BK110" s="480" t="e" cm="1">
        <f t="array" ref="BK110">bdRateExtend($G108:$G111,P108:P111,$Z108:$Z111,AI108:AI111)</f>
        <v>#VALUE!</v>
      </c>
      <c r="BL110" s="480"/>
      <c r="BM110" s="480" t="e" cm="1">
        <f t="array" ref="BM110">bdRateExtend($G108:$G111,Q108:Q111,$Z108:$Z111,AJ108:AJ111)</f>
        <v>#VALUE!</v>
      </c>
      <c r="BN110" s="480"/>
      <c r="BO110" s="480" t="e" cm="1">
        <f t="array" ref="BO110">bdRateExtend($G108:$G111,R108:R111,$Z108:$Z111,AK108:AK111)</f>
        <v>#VALUE!</v>
      </c>
      <c r="BP110" s="480"/>
      <c r="BQ110" s="480"/>
      <c r="BR110" s="476"/>
      <c r="BS110" s="476"/>
      <c r="BT110" s="480"/>
      <c r="BU110" s="463" cm="1">
        <f t="array" ref="BU110">testVMAFRange($G108:$G111,N108:N111,$Z108:$Z111,AG108:AG111)</f>
        <v>0</v>
      </c>
      <c r="BV110" s="465"/>
      <c r="BW110" s="463" cm="1">
        <f t="array" ref="BW110">testVMAFRange($G108:$G111,O108:O111,$Z108:$Z111,AH108:AH111)</f>
        <v>0</v>
      </c>
      <c r="BX110" s="465"/>
    </row>
    <row r="111" spans="1:76" ht="17" customHeight="1" thickBot="1" x14ac:dyDescent="0.4">
      <c r="A111" s="516"/>
      <c r="B111" s="518"/>
      <c r="C111" s="487"/>
      <c r="D111" s="522"/>
      <c r="E111" s="523"/>
      <c r="F111" s="144">
        <v>63</v>
      </c>
      <c r="G111" s="145">
        <f>'Anchor-RA'!L109</f>
        <v>0</v>
      </c>
      <c r="H111" s="146">
        <f>'Anchor-RA'!M109</f>
        <v>0</v>
      </c>
      <c r="I111" s="146">
        <f>'Anchor-RA'!N109</f>
        <v>0</v>
      </c>
      <c r="J111" s="146">
        <f>'Anchor-RA'!O109</f>
        <v>0</v>
      </c>
      <c r="K111" s="146">
        <f>(Summary!$C$58*H111+Summary!$C$59*I111+Summary!$C$60*J111)/Summary!$C$61</f>
        <v>0</v>
      </c>
      <c r="L111" s="146">
        <f>'Anchor-RA'!P109</f>
        <v>0</v>
      </c>
      <c r="M111" s="146">
        <f>'Anchor-RA'!Q109</f>
        <v>0</v>
      </c>
      <c r="N111" s="146">
        <f>'Anchor-RA'!R109</f>
        <v>0</v>
      </c>
      <c r="O111" s="146">
        <f>'Anchor-RA'!S109</f>
        <v>0</v>
      </c>
      <c r="P111" s="146">
        <f>'Anchor-RA'!T109</f>
        <v>0</v>
      </c>
      <c r="Q111" s="146">
        <f>'Anchor-RA'!U109</f>
        <v>0</v>
      </c>
      <c r="R111" s="146">
        <f>'Anchor-RA'!V109</f>
        <v>0</v>
      </c>
      <c r="S111" s="146">
        <f>'Anchor-RA'!W109</f>
        <v>0</v>
      </c>
      <c r="T111" s="146">
        <f>'Anchor-RA'!X109</f>
        <v>0</v>
      </c>
      <c r="U111" s="146">
        <f>10*LOG10(1/((Summary!$C$75/10^(R111/10)+Summary!$C$76/10^(S111/10)+Summary!$C$77/10^(T111/10))/Summary!$C$78))</f>
        <v>0</v>
      </c>
      <c r="V111" s="146">
        <f>'Anchor-RA'!Y109</f>
        <v>0</v>
      </c>
      <c r="W111" s="146">
        <f>'Anchor-RA'!Z109</f>
        <v>0</v>
      </c>
      <c r="X111" s="147">
        <f t="shared" si="5"/>
        <v>0</v>
      </c>
      <c r="Y111" s="133"/>
      <c r="Z111" s="385">
        <f>'Test-RA'!L109</f>
        <v>0</v>
      </c>
      <c r="AA111" s="382">
        <f>'Test-RA'!M109</f>
        <v>0</v>
      </c>
      <c r="AB111" s="382">
        <f>'Test-RA'!N109</f>
        <v>0</v>
      </c>
      <c r="AC111" s="382">
        <f>'Test-RA'!O109</f>
        <v>0</v>
      </c>
      <c r="AD111" s="382">
        <f>(Summary!$C$58*AA111+Summary!$C$59*AB111+Summary!$C$60*AC111)/Summary!$C$61</f>
        <v>0</v>
      </c>
      <c r="AE111" s="382">
        <f>'Test-RA'!P109</f>
        <v>0</v>
      </c>
      <c r="AF111" s="382">
        <f>'Test-RA'!Q109</f>
        <v>0</v>
      </c>
      <c r="AG111" s="382">
        <f>'Test-RA'!R109</f>
        <v>0</v>
      </c>
      <c r="AH111" s="382">
        <f>'Test-RA'!S109</f>
        <v>0</v>
      </c>
      <c r="AI111" s="382">
        <f>'Test-RA'!T109</f>
        <v>0</v>
      </c>
      <c r="AJ111" s="382">
        <f>'Test-RA'!U109</f>
        <v>0</v>
      </c>
      <c r="AK111" s="382">
        <f>'Test-RA'!V109</f>
        <v>0</v>
      </c>
      <c r="AL111" s="382">
        <f>'Test-RA'!W109</f>
        <v>0</v>
      </c>
      <c r="AM111" s="382">
        <f>'Test-RA'!X109</f>
        <v>0</v>
      </c>
      <c r="AN111" s="382">
        <f>10*LOG10(1/((Summary!$C$75/10^(AK111/10)+Summary!$C$76/10^(AL111/10)+Summary!$C$77/10^(AM111/10))/Summary!$C$78))</f>
        <v>0</v>
      </c>
      <c r="AO111" s="382">
        <f>'Test-RA'!Y109</f>
        <v>0</v>
      </c>
      <c r="AP111" s="146">
        <f>'Test-RA'!Z109</f>
        <v>0</v>
      </c>
      <c r="AQ111" s="147">
        <f t="shared" si="8"/>
        <v>0</v>
      </c>
      <c r="AR111" s="148" t="e">
        <f t="shared" si="6"/>
        <v>#DIV/0!</v>
      </c>
      <c r="AS111" s="149" t="e">
        <f t="shared" si="7"/>
        <v>#DIV/0!</v>
      </c>
      <c r="AT111" s="136"/>
      <c r="AU111" s="136"/>
      <c r="AV111" s="572"/>
      <c r="AW111" s="468"/>
      <c r="AX111" s="480"/>
      <c r="AY111" s="480"/>
      <c r="AZ111" s="480"/>
      <c r="BA111" s="480"/>
      <c r="BB111" s="481"/>
      <c r="BC111" s="480"/>
      <c r="BD111" s="480"/>
      <c r="BE111" s="480"/>
      <c r="BF111" s="480"/>
      <c r="BG111" s="472"/>
      <c r="BH111" s="477"/>
      <c r="BI111" s="472"/>
      <c r="BJ111" s="477"/>
      <c r="BK111" s="480"/>
      <c r="BL111" s="480"/>
      <c r="BM111" s="480"/>
      <c r="BN111" s="480"/>
      <c r="BO111" s="480"/>
      <c r="BP111" s="480"/>
      <c r="BQ111" s="480"/>
      <c r="BR111" s="476"/>
      <c r="BS111" s="476"/>
      <c r="BT111" s="481"/>
      <c r="BU111" s="473"/>
      <c r="BV111" s="466"/>
      <c r="BW111" s="473"/>
      <c r="BX111" s="466"/>
    </row>
    <row r="112" spans="1:76" ht="17" customHeight="1" x14ac:dyDescent="0.35">
      <c r="A112" s="516"/>
      <c r="B112" s="482" t="s">
        <v>2</v>
      </c>
      <c r="C112" s="485" t="s">
        <v>42</v>
      </c>
      <c r="D112" s="489">
        <v>59.94</v>
      </c>
      <c r="E112" s="492">
        <v>10</v>
      </c>
      <c r="F112" s="129">
        <v>23</v>
      </c>
      <c r="G112" s="130">
        <f>'Anchor-RA'!L110</f>
        <v>0</v>
      </c>
      <c r="H112" s="131">
        <f>'Anchor-RA'!M110</f>
        <v>0</v>
      </c>
      <c r="I112" s="131">
        <f>'Anchor-RA'!N110</f>
        <v>0</v>
      </c>
      <c r="J112" s="131">
        <f>'Anchor-RA'!O110</f>
        <v>0</v>
      </c>
      <c r="K112" s="395">
        <f>(Summary!$C$58*H112+Summary!$C$59*I112+Summary!$C$60*J112)/Summary!$C$61</f>
        <v>0</v>
      </c>
      <c r="L112" s="131">
        <f>'Anchor-RA'!P110</f>
        <v>0</v>
      </c>
      <c r="M112" s="131">
        <f>'Anchor-RA'!Q110</f>
        <v>0</v>
      </c>
      <c r="N112" s="131">
        <f>'Anchor-RA'!R110</f>
        <v>0</v>
      </c>
      <c r="O112" s="131">
        <f>'Anchor-RA'!S110</f>
        <v>0</v>
      </c>
      <c r="P112" s="131">
        <f>'Anchor-RA'!T110</f>
        <v>0</v>
      </c>
      <c r="Q112" s="131">
        <f>'Anchor-RA'!U110</f>
        <v>0</v>
      </c>
      <c r="R112" s="131">
        <f>'Anchor-RA'!V110</f>
        <v>0</v>
      </c>
      <c r="S112" s="131">
        <f>'Anchor-RA'!W110</f>
        <v>0</v>
      </c>
      <c r="T112" s="131">
        <f>'Anchor-RA'!X110</f>
        <v>0</v>
      </c>
      <c r="U112" s="131">
        <f>10*LOG10(1/((Summary!$C$75/10^(R112/10)+Summary!$C$76/10^(S112/10)+Summary!$C$77/10^(T112/10))/Summary!$C$78))</f>
        <v>0</v>
      </c>
      <c r="V112" s="131">
        <f>'Anchor-RA'!Y110</f>
        <v>0</v>
      </c>
      <c r="W112" s="131">
        <f>'Anchor-RA'!Z110</f>
        <v>0</v>
      </c>
      <c r="X112" s="132">
        <f t="shared" si="5"/>
        <v>0</v>
      </c>
      <c r="Y112" s="133"/>
      <c r="Z112" s="383">
        <f>'Test-RA'!L110</f>
        <v>0</v>
      </c>
      <c r="AA112" s="380">
        <f>'Test-RA'!M110</f>
        <v>0</v>
      </c>
      <c r="AB112" s="380">
        <f>'Test-RA'!N110</f>
        <v>0</v>
      </c>
      <c r="AC112" s="380">
        <f>'Test-RA'!O110</f>
        <v>0</v>
      </c>
      <c r="AD112" s="380">
        <f>(Summary!$C$58*AA112+Summary!$C$59*AB112+Summary!$C$60*AC112)/Summary!$C$61</f>
        <v>0</v>
      </c>
      <c r="AE112" s="380">
        <f>'Test-RA'!P110</f>
        <v>0</v>
      </c>
      <c r="AF112" s="380">
        <f>'Test-RA'!Q110</f>
        <v>0</v>
      </c>
      <c r="AG112" s="380">
        <f>'Test-RA'!R110</f>
        <v>0</v>
      </c>
      <c r="AH112" s="380">
        <f>'Test-RA'!S110</f>
        <v>0</v>
      </c>
      <c r="AI112" s="380">
        <f>'Test-RA'!T110</f>
        <v>0</v>
      </c>
      <c r="AJ112" s="380">
        <f>'Test-RA'!U110</f>
        <v>0</v>
      </c>
      <c r="AK112" s="380">
        <f>'Test-RA'!V110</f>
        <v>0</v>
      </c>
      <c r="AL112" s="380">
        <f>'Test-RA'!W110</f>
        <v>0</v>
      </c>
      <c r="AM112" s="380">
        <f>'Test-RA'!X110</f>
        <v>0</v>
      </c>
      <c r="AN112" s="380">
        <f>10*LOG10(1/((Summary!$C$75/10^(AK112/10)+Summary!$C$76/10^(AL112/10)+Summary!$C$77/10^(AM112/10))/Summary!$C$78))</f>
        <v>0</v>
      </c>
      <c r="AO112" s="380">
        <f>'Test-RA'!Y110</f>
        <v>0</v>
      </c>
      <c r="AP112" s="131">
        <f>'Test-RA'!Z110</f>
        <v>0</v>
      </c>
      <c r="AQ112" s="132">
        <f t="shared" si="8"/>
        <v>0</v>
      </c>
      <c r="AR112" s="134" t="e">
        <f t="shared" si="6"/>
        <v>#DIV/0!</v>
      </c>
      <c r="AS112" s="135" t="e">
        <f t="shared" si="7"/>
        <v>#DIV/0!</v>
      </c>
      <c r="AT112" s="136"/>
      <c r="AU112" s="136"/>
      <c r="AV112" s="573" t="s">
        <v>121</v>
      </c>
      <c r="AW112" s="468" t="e" cm="1">
        <f t="array" ref="AW112">bdRateExtend($G112:$G115,H112:H115,$Z112:$Z115,AA112:AA115)</f>
        <v>#VALUE!</v>
      </c>
      <c r="AX112" s="480" t="e" cm="1">
        <f t="array" ref="AX112">bdRateExtend($G112:$G117,H112:H117,$Z112:$Z117,AA112:AA117)</f>
        <v>#VALUE!</v>
      </c>
      <c r="AY112" s="480" t="e" cm="1">
        <f t="array" ref="AY112">bdRateExtend($G112:$G117,I112:I117,$Z112:$Z117,AB112:AB117)</f>
        <v>#VALUE!</v>
      </c>
      <c r="AZ112" s="480" t="e" cm="1">
        <f t="array" ref="AZ112">bdRateExtend($G112:$G117,J112:J117,$Z112:$Z117,AC112:AC117)</f>
        <v>#VALUE!</v>
      </c>
      <c r="BA112" s="480" t="e" cm="1">
        <f t="array" ref="BA112">bdRateExtend($G112:$G117,K112:K117,$Z112:$Z117,AD112:AD117)</f>
        <v>#VALUE!</v>
      </c>
      <c r="BB112" s="479" t="e">
        <f>(Summary!$C$89*AX112+Summary!$C$90*AY112+Summary!$C$91*AZ112)/Summary!$C$92</f>
        <v>#VALUE!</v>
      </c>
      <c r="BC112" s="480" t="e" cm="1">
        <f t="array" ref="BC112">bdRateExtend($G112:$G115,L112:L115,$Z112:$Z115,AE112:AE115)</f>
        <v>#VALUE!</v>
      </c>
      <c r="BD112" s="480" t="e" cm="1">
        <f t="array" ref="BD112">bdRateExtend($G112:$G117,L112:L117,$Z112:$Z117,AE112:AE117)</f>
        <v>#VALUE!</v>
      </c>
      <c r="BE112" s="480" t="e" cm="1">
        <f t="array" ref="BE112">bdRateExtend($G112:$G115,M112:M115,$Z112:$Z115,AF112:AF115)</f>
        <v>#VALUE!</v>
      </c>
      <c r="BF112" s="480" t="e" cm="1">
        <f t="array" ref="BF112">bdRateExtend($G112:$G117,M112:M117,$Z112:$Z117,AF112:AF117)</f>
        <v>#VALUE!</v>
      </c>
      <c r="BG112" s="474" t="e" cm="1">
        <f t="array" ref="BG112">bdRateExtend($G112:$G115,N112:N115,$Z112:$Z115,AG112:AG115,"None", FALSE,1)</f>
        <v>#VALUE!</v>
      </c>
      <c r="BH112" s="475" t="e" cm="1">
        <f t="array" ref="BH112">bdRateExtend($G112:$G117,N112:N117,$Z112:$Z117,AG112:AG117,"None", FALSE,1)</f>
        <v>#VALUE!</v>
      </c>
      <c r="BI112" s="474" t="e" cm="1">
        <f t="array" ref="BI112">bdRateExtend($G112:$G115,O112:O115,$Z112:$Z115,AH112:AH115,"None", FALSE,1)</f>
        <v>#VALUE!</v>
      </c>
      <c r="BJ112" s="475" t="e" cm="1">
        <f t="array" ref="BJ112">bdRateExtend($G112:$G117,O112:O117,$Z112:$Z117,AH112:AH117,"None", FALSE,1)</f>
        <v>#VALUE!</v>
      </c>
      <c r="BK112" s="480" t="e" cm="1">
        <f t="array" ref="BK112">bdRateExtend($G112:$G115,P112:P115,$Z112:$Z115,AI112:AI115)</f>
        <v>#VALUE!</v>
      </c>
      <c r="BL112" s="480" t="e" cm="1">
        <f t="array" ref="BL112">bdRateExtend($G112:$G117,P112:P117,$Z112:$Z117,AI112:AI117)</f>
        <v>#VALUE!</v>
      </c>
      <c r="BM112" s="480" t="e" cm="1">
        <f t="array" ref="BM112">bdRateExtend($G112:$G115,Q112:Q115,$Z112:$Z115,AJ112:AJ115)</f>
        <v>#VALUE!</v>
      </c>
      <c r="BN112" s="480" t="e" cm="1">
        <f t="array" ref="BN112">bdRateExtend($G112:$G117,Q112:Q117,$Z112:$Z117,AJ112:AJ117)</f>
        <v>#VALUE!</v>
      </c>
      <c r="BO112" s="480" t="e" cm="1">
        <f t="array" ref="BO112">bdRateExtend($G112:$G115,R112:R115,$Z112:$Z115,AK112:AK115)</f>
        <v>#VALUE!</v>
      </c>
      <c r="BP112" s="480" t="e" cm="1">
        <f t="array" ref="BP112">bdRateExtend($G112:$G117,R112:R117,$Z112:$Z117,AK112:AK117)</f>
        <v>#VALUE!</v>
      </c>
      <c r="BQ112" s="480" t="e" cm="1">
        <f t="array" ref="BQ112">bdRateExtend($G112:$G117,S112:S117,$Z112:$Z117,AL112:AL117)</f>
        <v>#VALUE!</v>
      </c>
      <c r="BR112" s="476" t="e" cm="1">
        <f t="array" ref="BR112">bdRateExtend($G112:$G117,T112:T117,$Z112:$Z117,AM112:AM117)</f>
        <v>#VALUE!</v>
      </c>
      <c r="BS112" s="476" t="e" cm="1">
        <f t="array" ref="BS112">bdRateExtend($G112:$G117,U112:U117,$Z112:$Z117,AN112:AN117)</f>
        <v>#VALUE!</v>
      </c>
      <c r="BT112" s="479" t="e">
        <f>(Summary!$C$103*BP112+Summary!$C$104*BQ112+Summary!$C$105*BR112)/Summary!$C$106</f>
        <v>#VALUE!</v>
      </c>
      <c r="BU112" s="462" cm="1">
        <f t="array" ref="BU112">testVMAFRange($G112:$G115,N112:N115,$Z112:$Z115,AG112:AG115)</f>
        <v>0</v>
      </c>
      <c r="BV112" s="464" cm="1">
        <f t="array" ref="BV112">testVMAFRange($G112:$G117,N112:N117,$Z112:$Z117,AG112:AG117)</f>
        <v>0</v>
      </c>
      <c r="BW112" s="462" cm="1">
        <f t="array" ref="BW112">testVMAFRange($G112:$G115,O112:O115,$Z112:$Z115,AH112:AH115)</f>
        <v>0</v>
      </c>
      <c r="BX112" s="464" cm="1">
        <f t="array" ref="BX112">testVMAFRange($G112:$G117,O112:O117,$Z112:$Z117,AH112:AH117)</f>
        <v>0</v>
      </c>
    </row>
    <row r="113" spans="1:76" ht="17" customHeight="1" x14ac:dyDescent="0.35">
      <c r="A113" s="516"/>
      <c r="B113" s="483"/>
      <c r="C113" s="486"/>
      <c r="D113" s="490"/>
      <c r="E113" s="493"/>
      <c r="F113" s="138">
        <v>31</v>
      </c>
      <c r="G113" s="139">
        <f>'Anchor-RA'!L111</f>
        <v>0</v>
      </c>
      <c r="H113" s="140">
        <f>'Anchor-RA'!M111</f>
        <v>0</v>
      </c>
      <c r="I113" s="140">
        <f>'Anchor-RA'!N111</f>
        <v>0</v>
      </c>
      <c r="J113" s="140">
        <f>'Anchor-RA'!O111</f>
        <v>0</v>
      </c>
      <c r="K113" s="140">
        <f>(Summary!$C$58*H113+Summary!$C$59*I113+Summary!$C$60*J113)/Summary!$C$61</f>
        <v>0</v>
      </c>
      <c r="L113" s="140">
        <f>'Anchor-RA'!P111</f>
        <v>0</v>
      </c>
      <c r="M113" s="140">
        <f>'Anchor-RA'!Q111</f>
        <v>0</v>
      </c>
      <c r="N113" s="140">
        <f>'Anchor-RA'!R111</f>
        <v>0</v>
      </c>
      <c r="O113" s="140">
        <f>'Anchor-RA'!S111</f>
        <v>0</v>
      </c>
      <c r="P113" s="140">
        <f>'Anchor-RA'!T111</f>
        <v>0</v>
      </c>
      <c r="Q113" s="140">
        <f>'Anchor-RA'!U111</f>
        <v>0</v>
      </c>
      <c r="R113" s="140">
        <f>'Anchor-RA'!V111</f>
        <v>0</v>
      </c>
      <c r="S113" s="140">
        <f>'Anchor-RA'!W111</f>
        <v>0</v>
      </c>
      <c r="T113" s="140">
        <f>'Anchor-RA'!X111</f>
        <v>0</v>
      </c>
      <c r="U113" s="140">
        <f>10*LOG10(1/((Summary!$C$75/10^(R113/10)+Summary!$C$76/10^(S113/10)+Summary!$C$77/10^(T113/10))/Summary!$C$78))</f>
        <v>0</v>
      </c>
      <c r="V113" s="140">
        <f>'Anchor-RA'!Y111</f>
        <v>0</v>
      </c>
      <c r="W113" s="140">
        <f>'Anchor-RA'!Z111</f>
        <v>0</v>
      </c>
      <c r="X113" s="141">
        <f t="shared" si="5"/>
        <v>0</v>
      </c>
      <c r="Y113" s="133"/>
      <c r="Z113" s="384">
        <f>'Test-RA'!L111</f>
        <v>0</v>
      </c>
      <c r="AA113" s="381">
        <f>'Test-RA'!M111</f>
        <v>0</v>
      </c>
      <c r="AB113" s="381">
        <f>'Test-RA'!N111</f>
        <v>0</v>
      </c>
      <c r="AC113" s="381">
        <f>'Test-RA'!O111</f>
        <v>0</v>
      </c>
      <c r="AD113" s="381">
        <f>(Summary!$C$58*AA113+Summary!$C$59*AB113+Summary!$C$60*AC113)/Summary!$C$61</f>
        <v>0</v>
      </c>
      <c r="AE113" s="381">
        <f>'Test-RA'!P111</f>
        <v>0</v>
      </c>
      <c r="AF113" s="381">
        <f>'Test-RA'!Q111</f>
        <v>0</v>
      </c>
      <c r="AG113" s="381">
        <f>'Test-RA'!R111</f>
        <v>0</v>
      </c>
      <c r="AH113" s="381">
        <f>'Test-RA'!S111</f>
        <v>0</v>
      </c>
      <c r="AI113" s="381">
        <f>'Test-RA'!T111</f>
        <v>0</v>
      </c>
      <c r="AJ113" s="381">
        <f>'Test-RA'!U111</f>
        <v>0</v>
      </c>
      <c r="AK113" s="381">
        <f>'Test-RA'!V111</f>
        <v>0</v>
      </c>
      <c r="AL113" s="381">
        <f>'Test-RA'!W111</f>
        <v>0</v>
      </c>
      <c r="AM113" s="381">
        <f>'Test-RA'!X111</f>
        <v>0</v>
      </c>
      <c r="AN113" s="381">
        <f>10*LOG10(1/((Summary!$C$75/10^(AK113/10)+Summary!$C$76/10^(AL113/10)+Summary!$C$77/10^(AM113/10))/Summary!$C$78))</f>
        <v>0</v>
      </c>
      <c r="AO113" s="381">
        <f>'Test-RA'!Y111</f>
        <v>0</v>
      </c>
      <c r="AP113" s="140">
        <f>'Test-RA'!Z111</f>
        <v>0</v>
      </c>
      <c r="AQ113" s="141">
        <f t="shared" si="8"/>
        <v>0</v>
      </c>
      <c r="AR113" s="142" t="e">
        <f t="shared" si="6"/>
        <v>#DIV/0!</v>
      </c>
      <c r="AS113" s="143" t="e">
        <f t="shared" si="7"/>
        <v>#DIV/0!</v>
      </c>
      <c r="AT113" s="136"/>
      <c r="AU113" s="136"/>
      <c r="AV113" s="571"/>
      <c r="AW113" s="468"/>
      <c r="AX113" s="480"/>
      <c r="AY113" s="480"/>
      <c r="AZ113" s="480"/>
      <c r="BA113" s="480"/>
      <c r="BB113" s="480"/>
      <c r="BC113" s="480"/>
      <c r="BD113" s="480"/>
      <c r="BE113" s="480"/>
      <c r="BF113" s="480"/>
      <c r="BG113" s="469"/>
      <c r="BH113" s="476"/>
      <c r="BI113" s="469"/>
      <c r="BJ113" s="476"/>
      <c r="BK113" s="480"/>
      <c r="BL113" s="480"/>
      <c r="BM113" s="480"/>
      <c r="BN113" s="480"/>
      <c r="BO113" s="480"/>
      <c r="BP113" s="480"/>
      <c r="BQ113" s="480"/>
      <c r="BR113" s="476"/>
      <c r="BS113" s="476"/>
      <c r="BT113" s="480"/>
      <c r="BU113" s="463"/>
      <c r="BV113" s="465"/>
      <c r="BW113" s="463"/>
      <c r="BX113" s="465"/>
    </row>
    <row r="114" spans="1:76" ht="17" customHeight="1" x14ac:dyDescent="0.35">
      <c r="A114" s="516"/>
      <c r="B114" s="483"/>
      <c r="C114" s="486"/>
      <c r="D114" s="490"/>
      <c r="E114" s="493"/>
      <c r="F114" s="138">
        <v>39</v>
      </c>
      <c r="G114" s="139">
        <f>'Anchor-RA'!L112</f>
        <v>0</v>
      </c>
      <c r="H114" s="140">
        <f>'Anchor-RA'!M112</f>
        <v>0</v>
      </c>
      <c r="I114" s="140">
        <f>'Anchor-RA'!N112</f>
        <v>0</v>
      </c>
      <c r="J114" s="140">
        <f>'Anchor-RA'!O112</f>
        <v>0</v>
      </c>
      <c r="K114" s="140">
        <f>(Summary!$C$58*H114+Summary!$C$59*I114+Summary!$C$60*J114)/Summary!$C$61</f>
        <v>0</v>
      </c>
      <c r="L114" s="140">
        <f>'Anchor-RA'!P112</f>
        <v>0</v>
      </c>
      <c r="M114" s="140">
        <f>'Anchor-RA'!Q112</f>
        <v>0</v>
      </c>
      <c r="N114" s="140">
        <f>'Anchor-RA'!R112</f>
        <v>0</v>
      </c>
      <c r="O114" s="140">
        <f>'Anchor-RA'!S112</f>
        <v>0</v>
      </c>
      <c r="P114" s="140">
        <f>'Anchor-RA'!T112</f>
        <v>0</v>
      </c>
      <c r="Q114" s="140">
        <f>'Anchor-RA'!U112</f>
        <v>0</v>
      </c>
      <c r="R114" s="140">
        <f>'Anchor-RA'!V112</f>
        <v>0</v>
      </c>
      <c r="S114" s="140">
        <f>'Anchor-RA'!W112</f>
        <v>0</v>
      </c>
      <c r="T114" s="140">
        <f>'Anchor-RA'!X112</f>
        <v>0</v>
      </c>
      <c r="U114" s="140">
        <f>10*LOG10(1/((Summary!$C$75/10^(R114/10)+Summary!$C$76/10^(S114/10)+Summary!$C$77/10^(T114/10))/Summary!$C$78))</f>
        <v>0</v>
      </c>
      <c r="V114" s="140">
        <f>'Anchor-RA'!Y112</f>
        <v>0</v>
      </c>
      <c r="W114" s="140">
        <f>'Anchor-RA'!Z112</f>
        <v>0</v>
      </c>
      <c r="X114" s="141">
        <f t="shared" si="5"/>
        <v>0</v>
      </c>
      <c r="Y114" s="133"/>
      <c r="Z114" s="384">
        <f>'Test-RA'!L112</f>
        <v>0</v>
      </c>
      <c r="AA114" s="381">
        <f>'Test-RA'!M112</f>
        <v>0</v>
      </c>
      <c r="AB114" s="381">
        <f>'Test-RA'!N112</f>
        <v>0</v>
      </c>
      <c r="AC114" s="381">
        <f>'Test-RA'!O112</f>
        <v>0</v>
      </c>
      <c r="AD114" s="381">
        <f>(Summary!$C$58*AA114+Summary!$C$59*AB114+Summary!$C$60*AC114)/Summary!$C$61</f>
        <v>0</v>
      </c>
      <c r="AE114" s="381">
        <f>'Test-RA'!P112</f>
        <v>0</v>
      </c>
      <c r="AF114" s="381">
        <f>'Test-RA'!Q112</f>
        <v>0</v>
      </c>
      <c r="AG114" s="381">
        <f>'Test-RA'!R112</f>
        <v>0</v>
      </c>
      <c r="AH114" s="381">
        <f>'Test-RA'!S112</f>
        <v>0</v>
      </c>
      <c r="AI114" s="381">
        <f>'Test-RA'!T112</f>
        <v>0</v>
      </c>
      <c r="AJ114" s="381">
        <f>'Test-RA'!U112</f>
        <v>0</v>
      </c>
      <c r="AK114" s="381">
        <f>'Test-RA'!V112</f>
        <v>0</v>
      </c>
      <c r="AL114" s="381">
        <f>'Test-RA'!W112</f>
        <v>0</v>
      </c>
      <c r="AM114" s="381">
        <f>'Test-RA'!X112</f>
        <v>0</v>
      </c>
      <c r="AN114" s="381">
        <f>10*LOG10(1/((Summary!$C$75/10^(AK114/10)+Summary!$C$76/10^(AL114/10)+Summary!$C$77/10^(AM114/10))/Summary!$C$78))</f>
        <v>0</v>
      </c>
      <c r="AO114" s="381">
        <f>'Test-RA'!Y112</f>
        <v>0</v>
      </c>
      <c r="AP114" s="140">
        <f>'Test-RA'!Z112</f>
        <v>0</v>
      </c>
      <c r="AQ114" s="141">
        <f t="shared" si="8"/>
        <v>0</v>
      </c>
      <c r="AR114" s="142" t="e">
        <f t="shared" si="6"/>
        <v>#DIV/0!</v>
      </c>
      <c r="AS114" s="143" t="e">
        <f t="shared" si="7"/>
        <v>#DIV/0!</v>
      </c>
      <c r="AT114" s="136"/>
      <c r="AU114" s="136"/>
      <c r="AV114" s="571" t="s">
        <v>122</v>
      </c>
      <c r="AW114" s="468" t="e" cm="1">
        <f t="array" ref="AW114">bdRateExtend($G113:$G116,H113:H116,$Z113:$Z116,AA113:AA116)</f>
        <v>#VALUE!</v>
      </c>
      <c r="AX114" s="480"/>
      <c r="AY114" s="480"/>
      <c r="AZ114" s="480"/>
      <c r="BA114" s="480"/>
      <c r="BB114" s="480"/>
      <c r="BC114" s="480" t="e" cm="1">
        <f t="array" ref="BC114">bdRateExtend($G113:$G116,L113:L116,$Z113:$Z116,AE113:AE116)</f>
        <v>#VALUE!</v>
      </c>
      <c r="BD114" s="480"/>
      <c r="BE114" s="480" t="e" cm="1">
        <f t="array" ref="BE114">bdRateExtend($G113:$G116,M113:M116,$Z113:$Z116,AF113:AF116)</f>
        <v>#VALUE!</v>
      </c>
      <c r="BF114" s="480"/>
      <c r="BG114" s="469" t="e" cm="1">
        <f t="array" ref="BG114">bdRateExtend($G113:$G116,N113:N116,$Z113:$Z116,AG113:AG116,"None", FALSE,1)</f>
        <v>#VALUE!</v>
      </c>
      <c r="BH114" s="476"/>
      <c r="BI114" s="469" t="e" cm="1">
        <f t="array" ref="BI114">bdRateExtend($G113:$G116,O113:O116,$Z113:$Z116,AH113:AH116,"None", FALSE,1)</f>
        <v>#VALUE!</v>
      </c>
      <c r="BJ114" s="476"/>
      <c r="BK114" s="480" t="e" cm="1">
        <f t="array" ref="BK114">bdRateExtend($G113:$G116,P113:P116,$Z113:$Z116,AI113:AI116)</f>
        <v>#VALUE!</v>
      </c>
      <c r="BL114" s="480"/>
      <c r="BM114" s="480" t="e" cm="1">
        <f t="array" ref="BM114">bdRateExtend($G113:$G116,Q113:Q116,$Z113:$Z116,AJ113:AJ116)</f>
        <v>#VALUE!</v>
      </c>
      <c r="BN114" s="480"/>
      <c r="BO114" s="480" t="e" cm="1">
        <f t="array" ref="BO114">bdRateExtend($G113:$G116,R113:R116,$Z113:$Z116,AK113:AK116)</f>
        <v>#VALUE!</v>
      </c>
      <c r="BP114" s="480"/>
      <c r="BQ114" s="480"/>
      <c r="BR114" s="476"/>
      <c r="BS114" s="476"/>
      <c r="BT114" s="480"/>
      <c r="BU114" s="463" cm="1">
        <f t="array" ref="BU114">testVMAFRange($G113:$G116,N113:N116,$Z113:$Z116,AG113:AG116)</f>
        <v>0</v>
      </c>
      <c r="BV114" s="465"/>
      <c r="BW114" s="463" cm="1">
        <f t="array" ref="BW114">testVMAFRange($G113:$G116,O113:O116,$Z113:$Z116,AH113:AH116)</f>
        <v>0</v>
      </c>
      <c r="BX114" s="465"/>
    </row>
    <row r="115" spans="1:76" ht="17" customHeight="1" x14ac:dyDescent="0.35">
      <c r="A115" s="516"/>
      <c r="B115" s="483"/>
      <c r="C115" s="486"/>
      <c r="D115" s="490"/>
      <c r="E115" s="493"/>
      <c r="F115" s="138">
        <v>47</v>
      </c>
      <c r="G115" s="139">
        <f>'Anchor-RA'!L113</f>
        <v>0</v>
      </c>
      <c r="H115" s="140">
        <f>'Anchor-RA'!M113</f>
        <v>0</v>
      </c>
      <c r="I115" s="140">
        <f>'Anchor-RA'!N113</f>
        <v>0</v>
      </c>
      <c r="J115" s="140">
        <f>'Anchor-RA'!O113</f>
        <v>0</v>
      </c>
      <c r="K115" s="140">
        <f>(Summary!$C$58*H115+Summary!$C$59*I115+Summary!$C$60*J115)/Summary!$C$61</f>
        <v>0</v>
      </c>
      <c r="L115" s="140">
        <f>'Anchor-RA'!P113</f>
        <v>0</v>
      </c>
      <c r="M115" s="140">
        <f>'Anchor-RA'!Q113</f>
        <v>0</v>
      </c>
      <c r="N115" s="140">
        <f>'Anchor-RA'!R113</f>
        <v>0</v>
      </c>
      <c r="O115" s="140">
        <f>'Anchor-RA'!S113</f>
        <v>0</v>
      </c>
      <c r="P115" s="140">
        <f>'Anchor-RA'!T113</f>
        <v>0</v>
      </c>
      <c r="Q115" s="140">
        <f>'Anchor-RA'!U113</f>
        <v>0</v>
      </c>
      <c r="R115" s="140">
        <f>'Anchor-RA'!V113</f>
        <v>0</v>
      </c>
      <c r="S115" s="140">
        <f>'Anchor-RA'!W113</f>
        <v>0</v>
      </c>
      <c r="T115" s="140">
        <f>'Anchor-RA'!X113</f>
        <v>0</v>
      </c>
      <c r="U115" s="140">
        <f>10*LOG10(1/((Summary!$C$75/10^(R115/10)+Summary!$C$76/10^(S115/10)+Summary!$C$77/10^(T115/10))/Summary!$C$78))</f>
        <v>0</v>
      </c>
      <c r="V115" s="140">
        <f>'Anchor-RA'!Y113</f>
        <v>0</v>
      </c>
      <c r="W115" s="140">
        <f>'Anchor-RA'!Z113</f>
        <v>0</v>
      </c>
      <c r="X115" s="141">
        <f t="shared" si="5"/>
        <v>0</v>
      </c>
      <c r="Y115" s="133"/>
      <c r="Z115" s="384">
        <f>'Test-RA'!L113</f>
        <v>0</v>
      </c>
      <c r="AA115" s="381">
        <f>'Test-RA'!M113</f>
        <v>0</v>
      </c>
      <c r="AB115" s="381">
        <f>'Test-RA'!N113</f>
        <v>0</v>
      </c>
      <c r="AC115" s="381">
        <f>'Test-RA'!O113</f>
        <v>0</v>
      </c>
      <c r="AD115" s="381">
        <f>(Summary!$C$58*AA115+Summary!$C$59*AB115+Summary!$C$60*AC115)/Summary!$C$61</f>
        <v>0</v>
      </c>
      <c r="AE115" s="381">
        <f>'Test-RA'!P113</f>
        <v>0</v>
      </c>
      <c r="AF115" s="381">
        <f>'Test-RA'!Q113</f>
        <v>0</v>
      </c>
      <c r="AG115" s="381">
        <f>'Test-RA'!R113</f>
        <v>0</v>
      </c>
      <c r="AH115" s="381">
        <f>'Test-RA'!S113</f>
        <v>0</v>
      </c>
      <c r="AI115" s="381">
        <f>'Test-RA'!T113</f>
        <v>0</v>
      </c>
      <c r="AJ115" s="381">
        <f>'Test-RA'!U113</f>
        <v>0</v>
      </c>
      <c r="AK115" s="381">
        <f>'Test-RA'!V113</f>
        <v>0</v>
      </c>
      <c r="AL115" s="381">
        <f>'Test-RA'!W113</f>
        <v>0</v>
      </c>
      <c r="AM115" s="381">
        <f>'Test-RA'!X113</f>
        <v>0</v>
      </c>
      <c r="AN115" s="381">
        <f>10*LOG10(1/((Summary!$C$75/10^(AK115/10)+Summary!$C$76/10^(AL115/10)+Summary!$C$77/10^(AM115/10))/Summary!$C$78))</f>
        <v>0</v>
      </c>
      <c r="AO115" s="381">
        <f>'Test-RA'!Y113</f>
        <v>0</v>
      </c>
      <c r="AP115" s="140">
        <f>'Test-RA'!Z113</f>
        <v>0</v>
      </c>
      <c r="AQ115" s="141">
        <f t="shared" si="8"/>
        <v>0</v>
      </c>
      <c r="AR115" s="142" t="e">
        <f t="shared" si="6"/>
        <v>#DIV/0!</v>
      </c>
      <c r="AS115" s="143" t="e">
        <f t="shared" si="7"/>
        <v>#DIV/0!</v>
      </c>
      <c r="AT115" s="136"/>
      <c r="AU115" s="136"/>
      <c r="AV115" s="571"/>
      <c r="AW115" s="468"/>
      <c r="AX115" s="480"/>
      <c r="AY115" s="480"/>
      <c r="AZ115" s="480"/>
      <c r="BA115" s="480"/>
      <c r="BB115" s="480"/>
      <c r="BC115" s="480"/>
      <c r="BD115" s="480"/>
      <c r="BE115" s="480"/>
      <c r="BF115" s="480"/>
      <c r="BG115" s="469"/>
      <c r="BH115" s="476"/>
      <c r="BI115" s="469"/>
      <c r="BJ115" s="476"/>
      <c r="BK115" s="480"/>
      <c r="BL115" s="480"/>
      <c r="BM115" s="480"/>
      <c r="BN115" s="480"/>
      <c r="BO115" s="480"/>
      <c r="BP115" s="480"/>
      <c r="BQ115" s="480"/>
      <c r="BR115" s="476"/>
      <c r="BS115" s="476"/>
      <c r="BT115" s="480"/>
      <c r="BU115" s="463"/>
      <c r="BV115" s="465"/>
      <c r="BW115" s="463"/>
      <c r="BX115" s="465"/>
    </row>
    <row r="116" spans="1:76" ht="17" customHeight="1" x14ac:dyDescent="0.35">
      <c r="A116" s="516"/>
      <c r="B116" s="483"/>
      <c r="C116" s="486"/>
      <c r="D116" s="490"/>
      <c r="E116" s="493"/>
      <c r="F116" s="138">
        <v>55</v>
      </c>
      <c r="G116" s="139">
        <f>'Anchor-RA'!L114</f>
        <v>0</v>
      </c>
      <c r="H116" s="140">
        <f>'Anchor-RA'!M114</f>
        <v>0</v>
      </c>
      <c r="I116" s="140">
        <f>'Anchor-RA'!N114</f>
        <v>0</v>
      </c>
      <c r="J116" s="140">
        <f>'Anchor-RA'!O114</f>
        <v>0</v>
      </c>
      <c r="K116" s="140">
        <f>(Summary!$C$58*H116+Summary!$C$59*I116+Summary!$C$60*J116)/Summary!$C$61</f>
        <v>0</v>
      </c>
      <c r="L116" s="140">
        <f>'Anchor-RA'!P114</f>
        <v>0</v>
      </c>
      <c r="M116" s="140">
        <f>'Anchor-RA'!Q114</f>
        <v>0</v>
      </c>
      <c r="N116" s="140">
        <f>'Anchor-RA'!R114</f>
        <v>0</v>
      </c>
      <c r="O116" s="140">
        <f>'Anchor-RA'!S114</f>
        <v>0</v>
      </c>
      <c r="P116" s="140">
        <f>'Anchor-RA'!T114</f>
        <v>0</v>
      </c>
      <c r="Q116" s="140">
        <f>'Anchor-RA'!U114</f>
        <v>0</v>
      </c>
      <c r="R116" s="140">
        <f>'Anchor-RA'!V114</f>
        <v>0</v>
      </c>
      <c r="S116" s="140">
        <f>'Anchor-RA'!W114</f>
        <v>0</v>
      </c>
      <c r="T116" s="140">
        <f>'Anchor-RA'!X114</f>
        <v>0</v>
      </c>
      <c r="U116" s="140">
        <f>10*LOG10(1/((Summary!$C$75/10^(R116/10)+Summary!$C$76/10^(S116/10)+Summary!$C$77/10^(T116/10))/Summary!$C$78))</f>
        <v>0</v>
      </c>
      <c r="V116" s="140">
        <f>'Anchor-RA'!Y114</f>
        <v>0</v>
      </c>
      <c r="W116" s="140">
        <f>'Anchor-RA'!Z114</f>
        <v>0</v>
      </c>
      <c r="X116" s="141">
        <f t="shared" si="5"/>
        <v>0</v>
      </c>
      <c r="Y116" s="133"/>
      <c r="Z116" s="384">
        <f>'Test-RA'!L114</f>
        <v>0</v>
      </c>
      <c r="AA116" s="381">
        <f>'Test-RA'!M114</f>
        <v>0</v>
      </c>
      <c r="AB116" s="381">
        <f>'Test-RA'!N114</f>
        <v>0</v>
      </c>
      <c r="AC116" s="381">
        <f>'Test-RA'!O114</f>
        <v>0</v>
      </c>
      <c r="AD116" s="381">
        <f>(Summary!$C$58*AA116+Summary!$C$59*AB116+Summary!$C$60*AC116)/Summary!$C$61</f>
        <v>0</v>
      </c>
      <c r="AE116" s="381">
        <f>'Test-RA'!P114</f>
        <v>0</v>
      </c>
      <c r="AF116" s="381">
        <f>'Test-RA'!Q114</f>
        <v>0</v>
      </c>
      <c r="AG116" s="381">
        <f>'Test-RA'!R114</f>
        <v>0</v>
      </c>
      <c r="AH116" s="381">
        <f>'Test-RA'!S114</f>
        <v>0</v>
      </c>
      <c r="AI116" s="381">
        <f>'Test-RA'!T114</f>
        <v>0</v>
      </c>
      <c r="AJ116" s="381">
        <f>'Test-RA'!U114</f>
        <v>0</v>
      </c>
      <c r="AK116" s="381">
        <f>'Test-RA'!V114</f>
        <v>0</v>
      </c>
      <c r="AL116" s="381">
        <f>'Test-RA'!W114</f>
        <v>0</v>
      </c>
      <c r="AM116" s="381">
        <f>'Test-RA'!X114</f>
        <v>0</v>
      </c>
      <c r="AN116" s="381">
        <f>10*LOG10(1/((Summary!$C$75/10^(AK116/10)+Summary!$C$76/10^(AL116/10)+Summary!$C$77/10^(AM116/10))/Summary!$C$78))</f>
        <v>0</v>
      </c>
      <c r="AO116" s="381">
        <f>'Test-RA'!Y114</f>
        <v>0</v>
      </c>
      <c r="AP116" s="140">
        <f>'Test-RA'!Z114</f>
        <v>0</v>
      </c>
      <c r="AQ116" s="141">
        <f t="shared" si="8"/>
        <v>0</v>
      </c>
      <c r="AR116" s="142" t="e">
        <f t="shared" si="6"/>
        <v>#DIV/0!</v>
      </c>
      <c r="AS116" s="143" t="e">
        <f t="shared" si="7"/>
        <v>#DIV/0!</v>
      </c>
      <c r="AT116" s="136"/>
      <c r="AU116" s="136"/>
      <c r="AV116" s="571" t="s">
        <v>123</v>
      </c>
      <c r="AW116" s="468" t="e" cm="1">
        <f t="array" ref="AW116">bdRateExtend($G114:$G117,H114:H117,$Z114:$Z117,AA114:AA117)</f>
        <v>#VALUE!</v>
      </c>
      <c r="AX116" s="480"/>
      <c r="AY116" s="480"/>
      <c r="AZ116" s="480"/>
      <c r="BA116" s="480"/>
      <c r="BB116" s="480"/>
      <c r="BC116" s="480" t="e" cm="1">
        <f t="array" ref="BC116">bdRateExtend($G114:$G117,L114:L117,$Z114:$Z117,AE114:AE117)</f>
        <v>#VALUE!</v>
      </c>
      <c r="BD116" s="480"/>
      <c r="BE116" s="480" t="e" cm="1">
        <f t="array" ref="BE116">bdRateExtend($G114:$G117,M114:M117,$Z114:$Z117,AF114:AF117)</f>
        <v>#VALUE!</v>
      </c>
      <c r="BF116" s="480"/>
      <c r="BG116" s="469" t="e" cm="1">
        <f t="array" ref="BG116">bdRateExtend($G114:$G117,N114:N117,$Z114:$Z117,AG114:AG117,"None", FALSE,1)</f>
        <v>#VALUE!</v>
      </c>
      <c r="BH116" s="476"/>
      <c r="BI116" s="469" t="e" cm="1">
        <f t="array" ref="BI116">bdRateExtend($G114:$G117,O114:O117,$Z114:$Z117,AH114:AH117,"None", FALSE,1)</f>
        <v>#VALUE!</v>
      </c>
      <c r="BJ116" s="476"/>
      <c r="BK116" s="480" t="e" cm="1">
        <f t="array" ref="BK116">bdRateExtend($G114:$G117,P114:P117,$Z114:$Z117,AI114:AI117)</f>
        <v>#VALUE!</v>
      </c>
      <c r="BL116" s="480"/>
      <c r="BM116" s="480" t="e" cm="1">
        <f t="array" ref="BM116">bdRateExtend($G114:$G117,Q114:Q117,$Z114:$Z117,AJ114:AJ117)</f>
        <v>#VALUE!</v>
      </c>
      <c r="BN116" s="480"/>
      <c r="BO116" s="480" t="e" cm="1">
        <f t="array" ref="BO116">bdRateExtend($G114:$G117,R114:R117,$Z114:$Z117,AK114:AK117)</f>
        <v>#VALUE!</v>
      </c>
      <c r="BP116" s="480"/>
      <c r="BQ116" s="480"/>
      <c r="BR116" s="476"/>
      <c r="BS116" s="476"/>
      <c r="BT116" s="480"/>
      <c r="BU116" s="463" cm="1">
        <f t="array" ref="BU116">testVMAFRange($G114:$G117,N114:N117,$Z114:$Z117,AG114:AG117)</f>
        <v>0</v>
      </c>
      <c r="BV116" s="465"/>
      <c r="BW116" s="463" cm="1">
        <f t="array" ref="BW116">testVMAFRange($G114:$G117,O114:O117,$Z114:$Z117,AH114:AH117)</f>
        <v>0</v>
      </c>
      <c r="BX116" s="465"/>
    </row>
    <row r="117" spans="1:76" ht="17" customHeight="1" thickBot="1" x14ac:dyDescent="0.4">
      <c r="A117" s="516"/>
      <c r="B117" s="518"/>
      <c r="C117" s="487"/>
      <c r="D117" s="522"/>
      <c r="E117" s="523"/>
      <c r="F117" s="144">
        <v>63</v>
      </c>
      <c r="G117" s="145">
        <f>'Anchor-RA'!L115</f>
        <v>0</v>
      </c>
      <c r="H117" s="146">
        <f>'Anchor-RA'!M115</f>
        <v>0</v>
      </c>
      <c r="I117" s="146">
        <f>'Anchor-RA'!N115</f>
        <v>0</v>
      </c>
      <c r="J117" s="146">
        <f>'Anchor-RA'!O115</f>
        <v>0</v>
      </c>
      <c r="K117" s="146">
        <f>(Summary!$C$58*H117+Summary!$C$59*I117+Summary!$C$60*J117)/Summary!$C$61</f>
        <v>0</v>
      </c>
      <c r="L117" s="146">
        <f>'Anchor-RA'!P115</f>
        <v>0</v>
      </c>
      <c r="M117" s="146">
        <f>'Anchor-RA'!Q115</f>
        <v>0</v>
      </c>
      <c r="N117" s="146">
        <f>'Anchor-RA'!R115</f>
        <v>0</v>
      </c>
      <c r="O117" s="146">
        <f>'Anchor-RA'!S115</f>
        <v>0</v>
      </c>
      <c r="P117" s="146">
        <f>'Anchor-RA'!T115</f>
        <v>0</v>
      </c>
      <c r="Q117" s="146">
        <f>'Anchor-RA'!U115</f>
        <v>0</v>
      </c>
      <c r="R117" s="146">
        <f>'Anchor-RA'!V115</f>
        <v>0</v>
      </c>
      <c r="S117" s="146">
        <f>'Anchor-RA'!W115</f>
        <v>0</v>
      </c>
      <c r="T117" s="146">
        <f>'Anchor-RA'!X115</f>
        <v>0</v>
      </c>
      <c r="U117" s="146">
        <f>10*LOG10(1/((Summary!$C$75/10^(R117/10)+Summary!$C$76/10^(S117/10)+Summary!$C$77/10^(T117/10))/Summary!$C$78))</f>
        <v>0</v>
      </c>
      <c r="V117" s="146">
        <f>'Anchor-RA'!Y115</f>
        <v>0</v>
      </c>
      <c r="W117" s="146">
        <f>'Anchor-RA'!Z115</f>
        <v>0</v>
      </c>
      <c r="X117" s="147">
        <f t="shared" si="5"/>
        <v>0</v>
      </c>
      <c r="Y117" s="133"/>
      <c r="Z117" s="385">
        <f>'Test-RA'!L115</f>
        <v>0</v>
      </c>
      <c r="AA117" s="382">
        <f>'Test-RA'!M115</f>
        <v>0</v>
      </c>
      <c r="AB117" s="382">
        <f>'Test-RA'!N115</f>
        <v>0</v>
      </c>
      <c r="AC117" s="382">
        <f>'Test-RA'!O115</f>
        <v>0</v>
      </c>
      <c r="AD117" s="382">
        <f>(Summary!$C$58*AA117+Summary!$C$59*AB117+Summary!$C$60*AC117)/Summary!$C$61</f>
        <v>0</v>
      </c>
      <c r="AE117" s="382">
        <f>'Test-RA'!P115</f>
        <v>0</v>
      </c>
      <c r="AF117" s="382">
        <f>'Test-RA'!Q115</f>
        <v>0</v>
      </c>
      <c r="AG117" s="382">
        <f>'Test-RA'!R115</f>
        <v>0</v>
      </c>
      <c r="AH117" s="382">
        <f>'Test-RA'!S115</f>
        <v>0</v>
      </c>
      <c r="AI117" s="382">
        <f>'Test-RA'!T115</f>
        <v>0</v>
      </c>
      <c r="AJ117" s="382">
        <f>'Test-RA'!U115</f>
        <v>0</v>
      </c>
      <c r="AK117" s="382">
        <f>'Test-RA'!V115</f>
        <v>0</v>
      </c>
      <c r="AL117" s="382">
        <f>'Test-RA'!W115</f>
        <v>0</v>
      </c>
      <c r="AM117" s="382">
        <f>'Test-RA'!X115</f>
        <v>0</v>
      </c>
      <c r="AN117" s="382">
        <f>10*LOG10(1/((Summary!$C$75/10^(AK117/10)+Summary!$C$76/10^(AL117/10)+Summary!$C$77/10^(AM117/10))/Summary!$C$78))</f>
        <v>0</v>
      </c>
      <c r="AO117" s="382">
        <f>'Test-RA'!Y115</f>
        <v>0</v>
      </c>
      <c r="AP117" s="146">
        <f>'Test-RA'!Z115</f>
        <v>0</v>
      </c>
      <c r="AQ117" s="147">
        <f t="shared" si="8"/>
        <v>0</v>
      </c>
      <c r="AR117" s="148" t="e">
        <f t="shared" si="6"/>
        <v>#DIV/0!</v>
      </c>
      <c r="AS117" s="149" t="e">
        <f t="shared" si="7"/>
        <v>#DIV/0!</v>
      </c>
      <c r="AT117" s="136"/>
      <c r="AU117" s="136"/>
      <c r="AV117" s="572"/>
      <c r="AW117" s="468"/>
      <c r="AX117" s="480"/>
      <c r="AY117" s="480"/>
      <c r="AZ117" s="480"/>
      <c r="BA117" s="480"/>
      <c r="BB117" s="481"/>
      <c r="BC117" s="480"/>
      <c r="BD117" s="480"/>
      <c r="BE117" s="480"/>
      <c r="BF117" s="480"/>
      <c r="BG117" s="472"/>
      <c r="BH117" s="477"/>
      <c r="BI117" s="472"/>
      <c r="BJ117" s="477"/>
      <c r="BK117" s="480"/>
      <c r="BL117" s="480"/>
      <c r="BM117" s="480"/>
      <c r="BN117" s="480"/>
      <c r="BO117" s="480"/>
      <c r="BP117" s="480"/>
      <c r="BQ117" s="480"/>
      <c r="BR117" s="476"/>
      <c r="BS117" s="476"/>
      <c r="BT117" s="481"/>
      <c r="BU117" s="473"/>
      <c r="BV117" s="466"/>
      <c r="BW117" s="473"/>
      <c r="BX117" s="466"/>
    </row>
    <row r="118" spans="1:76" ht="17" customHeight="1" x14ac:dyDescent="0.35">
      <c r="A118" s="516"/>
      <c r="B118" s="482" t="s">
        <v>2</v>
      </c>
      <c r="C118" s="485" t="s">
        <v>43</v>
      </c>
      <c r="D118" s="489">
        <v>25</v>
      </c>
      <c r="E118" s="492">
        <v>8</v>
      </c>
      <c r="F118" s="129">
        <v>23</v>
      </c>
      <c r="G118" s="130">
        <f>'Anchor-RA'!L116</f>
        <v>0</v>
      </c>
      <c r="H118" s="131">
        <f>'Anchor-RA'!M116</f>
        <v>0</v>
      </c>
      <c r="I118" s="131">
        <f>'Anchor-RA'!N116</f>
        <v>0</v>
      </c>
      <c r="J118" s="131">
        <f>'Anchor-RA'!O116</f>
        <v>0</v>
      </c>
      <c r="K118" s="395">
        <f>(Summary!$C$58*H118+Summary!$C$59*I118+Summary!$C$60*J118)/Summary!$C$61</f>
        <v>0</v>
      </c>
      <c r="L118" s="131">
        <f>'Anchor-RA'!P116</f>
        <v>0</v>
      </c>
      <c r="M118" s="131">
        <f>'Anchor-RA'!Q116</f>
        <v>0</v>
      </c>
      <c r="N118" s="131">
        <f>'Anchor-RA'!R116</f>
        <v>0</v>
      </c>
      <c r="O118" s="131">
        <f>'Anchor-RA'!S116</f>
        <v>0</v>
      </c>
      <c r="P118" s="131">
        <f>'Anchor-RA'!T116</f>
        <v>0</v>
      </c>
      <c r="Q118" s="131">
        <f>'Anchor-RA'!U116</f>
        <v>0</v>
      </c>
      <c r="R118" s="131">
        <f>'Anchor-RA'!V116</f>
        <v>0</v>
      </c>
      <c r="S118" s="131">
        <f>'Anchor-RA'!W116</f>
        <v>0</v>
      </c>
      <c r="T118" s="131">
        <f>'Anchor-RA'!X116</f>
        <v>0</v>
      </c>
      <c r="U118" s="131">
        <f>10*LOG10(1/((Summary!$C$75/10^(R118/10)+Summary!$C$76/10^(S118/10)+Summary!$C$77/10^(T118/10))/Summary!$C$78))</f>
        <v>0</v>
      </c>
      <c r="V118" s="131">
        <f>'Anchor-RA'!Y116</f>
        <v>0</v>
      </c>
      <c r="W118" s="131">
        <f>'Anchor-RA'!Z116</f>
        <v>0</v>
      </c>
      <c r="X118" s="132">
        <f t="shared" si="5"/>
        <v>0</v>
      </c>
      <c r="Y118" s="133"/>
      <c r="Z118" s="383">
        <f>'Test-RA'!L116</f>
        <v>0</v>
      </c>
      <c r="AA118" s="380">
        <f>'Test-RA'!M116</f>
        <v>0</v>
      </c>
      <c r="AB118" s="380">
        <f>'Test-RA'!N116</f>
        <v>0</v>
      </c>
      <c r="AC118" s="380">
        <f>'Test-RA'!O116</f>
        <v>0</v>
      </c>
      <c r="AD118" s="380">
        <f>(Summary!$C$58*AA118+Summary!$C$59*AB118+Summary!$C$60*AC118)/Summary!$C$61</f>
        <v>0</v>
      </c>
      <c r="AE118" s="380">
        <f>'Test-RA'!P116</f>
        <v>0</v>
      </c>
      <c r="AF118" s="380">
        <f>'Test-RA'!Q116</f>
        <v>0</v>
      </c>
      <c r="AG118" s="380">
        <f>'Test-RA'!R116</f>
        <v>0</v>
      </c>
      <c r="AH118" s="380">
        <f>'Test-RA'!S116</f>
        <v>0</v>
      </c>
      <c r="AI118" s="380">
        <f>'Test-RA'!T116</f>
        <v>0</v>
      </c>
      <c r="AJ118" s="380">
        <f>'Test-RA'!U116</f>
        <v>0</v>
      </c>
      <c r="AK118" s="380">
        <f>'Test-RA'!V116</f>
        <v>0</v>
      </c>
      <c r="AL118" s="380">
        <f>'Test-RA'!W116</f>
        <v>0</v>
      </c>
      <c r="AM118" s="380">
        <f>'Test-RA'!X116</f>
        <v>0</v>
      </c>
      <c r="AN118" s="380">
        <f>10*LOG10(1/((Summary!$C$75/10^(AK118/10)+Summary!$C$76/10^(AL118/10)+Summary!$C$77/10^(AM118/10))/Summary!$C$78))</f>
        <v>0</v>
      </c>
      <c r="AO118" s="380">
        <f>'Test-RA'!Y116</f>
        <v>0</v>
      </c>
      <c r="AP118" s="131">
        <f>'Test-RA'!Z116</f>
        <v>0</v>
      </c>
      <c r="AQ118" s="132">
        <f t="shared" si="8"/>
        <v>0</v>
      </c>
      <c r="AR118" s="134" t="e">
        <f t="shared" si="6"/>
        <v>#DIV/0!</v>
      </c>
      <c r="AS118" s="135" t="e">
        <f t="shared" si="7"/>
        <v>#DIV/0!</v>
      </c>
      <c r="AT118" s="136"/>
      <c r="AU118" s="136"/>
      <c r="AV118" s="573" t="s">
        <v>121</v>
      </c>
      <c r="AW118" s="468" t="e" cm="1">
        <f t="array" ref="AW118">bdRateExtend($G118:$G121,H118:H121,$Z118:$Z121,AA118:AA121)</f>
        <v>#VALUE!</v>
      </c>
      <c r="AX118" s="480" t="e" cm="1">
        <f t="array" ref="AX118">bdRateExtend($G118:$G123,H118:H123,$Z118:$Z123,AA118:AA123)</f>
        <v>#VALUE!</v>
      </c>
      <c r="AY118" s="480" t="e" cm="1">
        <f t="array" ref="AY118">bdRateExtend($G118:$G123,I118:I123,$Z118:$Z123,AB118:AB123)</f>
        <v>#VALUE!</v>
      </c>
      <c r="AZ118" s="480" t="e" cm="1">
        <f t="array" ref="AZ118">bdRateExtend($G118:$G123,J118:J123,$Z118:$Z123,AC118:AC123)</f>
        <v>#VALUE!</v>
      </c>
      <c r="BA118" s="480" t="e" cm="1">
        <f t="array" ref="BA118">bdRateExtend($G118:$G123,K118:K123,$Z118:$Z123,AD118:AD123)</f>
        <v>#VALUE!</v>
      </c>
      <c r="BB118" s="479" t="e">
        <f>(Summary!$C$89*AX118+Summary!$C$90*AY118+Summary!$C$91*AZ118)/Summary!$C$92</f>
        <v>#VALUE!</v>
      </c>
      <c r="BC118" s="480" t="e" cm="1">
        <f t="array" ref="BC118">bdRateExtend($G118:$G121,L118:L121,$Z118:$Z121,AE118:AE121)</f>
        <v>#VALUE!</v>
      </c>
      <c r="BD118" s="480" t="e" cm="1">
        <f t="array" ref="BD118">bdRateExtend($G118:$G123,L118:L123,$Z118:$Z123,AE118:AE123)</f>
        <v>#VALUE!</v>
      </c>
      <c r="BE118" s="480" t="e" cm="1">
        <f t="array" ref="BE118">bdRateExtend($G118:$G121,M118:M121,$Z118:$Z121,AF118:AF121)</f>
        <v>#VALUE!</v>
      </c>
      <c r="BF118" s="480" t="e" cm="1">
        <f t="array" ref="BF118">bdRateExtend($G118:$G123,M118:M123,$Z118:$Z123,AF118:AF123)</f>
        <v>#VALUE!</v>
      </c>
      <c r="BG118" s="474" t="e" cm="1">
        <f t="array" ref="BG118">bdRateExtend($G118:$G121,N118:N121,$Z118:$Z121,AG118:AG121,"None", FALSE,1)</f>
        <v>#VALUE!</v>
      </c>
      <c r="BH118" s="475" t="e" cm="1">
        <f t="array" ref="BH118">bdRateExtend($G118:$G123,N118:N123,$Z118:$Z123,AG118:AG123,"None", FALSE,1)</f>
        <v>#VALUE!</v>
      </c>
      <c r="BI118" s="474" t="e" cm="1">
        <f t="array" ref="BI118">bdRateExtend($G118:$G121,O118:O121,$Z118:$Z121,AH118:AH121,"None", FALSE,1)</f>
        <v>#VALUE!</v>
      </c>
      <c r="BJ118" s="475" t="e" cm="1">
        <f t="array" ref="BJ118">bdRateExtend($G118:$G123,O118:O123,$Z118:$Z123,AH118:AH123,"None", FALSE,1)</f>
        <v>#VALUE!</v>
      </c>
      <c r="BK118" s="480" t="e" cm="1">
        <f t="array" ref="BK118">bdRateExtend($G118:$G121,P118:P121,$Z118:$Z121,AI118:AI121)</f>
        <v>#VALUE!</v>
      </c>
      <c r="BL118" s="480" t="e" cm="1">
        <f t="array" ref="BL118">bdRateExtend($G118:$G123,P118:P123,$Z118:$Z123,AI118:AI123)</f>
        <v>#VALUE!</v>
      </c>
      <c r="BM118" s="480" t="e" cm="1">
        <f t="array" ref="BM118">bdRateExtend($G118:$G121,Q118:Q121,$Z118:$Z121,AJ118:AJ121)</f>
        <v>#VALUE!</v>
      </c>
      <c r="BN118" s="480" t="e" cm="1">
        <f t="array" ref="BN118">bdRateExtend($G118:$G123,Q118:Q123,$Z118:$Z123,AJ118:AJ123)</f>
        <v>#VALUE!</v>
      </c>
      <c r="BO118" s="480" t="e" cm="1">
        <f t="array" ref="BO118">bdRateExtend($G118:$G121,R118:R121,$Z118:$Z121,AK118:AK121)</f>
        <v>#VALUE!</v>
      </c>
      <c r="BP118" s="480" t="e" cm="1">
        <f t="array" ref="BP118">bdRateExtend($G118:$G123,R118:R123,$Z118:$Z123,AK118:AK123)</f>
        <v>#VALUE!</v>
      </c>
      <c r="BQ118" s="480" t="e" cm="1">
        <f t="array" ref="BQ118">bdRateExtend($G118:$G123,S118:S123,$Z118:$Z123,AL118:AL123)</f>
        <v>#VALUE!</v>
      </c>
      <c r="BR118" s="476" t="e" cm="1">
        <f t="array" ref="BR118">bdRateExtend($G118:$G123,T118:T123,$Z118:$Z123,AM118:AM123)</f>
        <v>#VALUE!</v>
      </c>
      <c r="BS118" s="476" t="e" cm="1">
        <f t="array" ref="BS118">bdRateExtend($G118:$G123,U118:U123,$Z118:$Z123,AN118:AN123)</f>
        <v>#VALUE!</v>
      </c>
      <c r="BT118" s="479" t="e">
        <f>(Summary!$C$103*BP118+Summary!$C$104*BQ118+Summary!$C$105*BR118)/Summary!$C$106</f>
        <v>#VALUE!</v>
      </c>
      <c r="BU118" s="462" cm="1">
        <f t="array" ref="BU118">testVMAFRange($G118:$G121,N118:N121,$Z118:$Z121,AG118:AG121)</f>
        <v>0</v>
      </c>
      <c r="BV118" s="464" cm="1">
        <f t="array" ref="BV118">testVMAFRange($G118:$G123,N118:N123,$Z118:$Z123,AG118:AG123)</f>
        <v>0</v>
      </c>
      <c r="BW118" s="462" cm="1">
        <f t="array" ref="BW118">testVMAFRange($G118:$G121,O118:O121,$Z118:$Z121,AH118:AH121)</f>
        <v>0</v>
      </c>
      <c r="BX118" s="464" cm="1">
        <f t="array" ref="BX118">testVMAFRange($G118:$G123,O118:O123,$Z118:$Z123,AH118:AH123)</f>
        <v>0</v>
      </c>
    </row>
    <row r="119" spans="1:76" ht="17" customHeight="1" x14ac:dyDescent="0.35">
      <c r="A119" s="516"/>
      <c r="B119" s="483"/>
      <c r="C119" s="486"/>
      <c r="D119" s="490"/>
      <c r="E119" s="493"/>
      <c r="F119" s="138">
        <v>31</v>
      </c>
      <c r="G119" s="139">
        <f>'Anchor-RA'!L117</f>
        <v>0</v>
      </c>
      <c r="H119" s="140">
        <f>'Anchor-RA'!M117</f>
        <v>0</v>
      </c>
      <c r="I119" s="140">
        <f>'Anchor-RA'!N117</f>
        <v>0</v>
      </c>
      <c r="J119" s="140">
        <f>'Anchor-RA'!O117</f>
        <v>0</v>
      </c>
      <c r="K119" s="140">
        <f>(Summary!$C$58*H119+Summary!$C$59*I119+Summary!$C$60*J119)/Summary!$C$61</f>
        <v>0</v>
      </c>
      <c r="L119" s="140">
        <f>'Anchor-RA'!P117</f>
        <v>0</v>
      </c>
      <c r="M119" s="140">
        <f>'Anchor-RA'!Q117</f>
        <v>0</v>
      </c>
      <c r="N119" s="140">
        <f>'Anchor-RA'!R117</f>
        <v>0</v>
      </c>
      <c r="O119" s="140">
        <f>'Anchor-RA'!S117</f>
        <v>0</v>
      </c>
      <c r="P119" s="140">
        <f>'Anchor-RA'!T117</f>
        <v>0</v>
      </c>
      <c r="Q119" s="140">
        <f>'Anchor-RA'!U117</f>
        <v>0</v>
      </c>
      <c r="R119" s="140">
        <f>'Anchor-RA'!V117</f>
        <v>0</v>
      </c>
      <c r="S119" s="140">
        <f>'Anchor-RA'!W117</f>
        <v>0</v>
      </c>
      <c r="T119" s="140">
        <f>'Anchor-RA'!X117</f>
        <v>0</v>
      </c>
      <c r="U119" s="140">
        <f>10*LOG10(1/((Summary!$C$75/10^(R119/10)+Summary!$C$76/10^(S119/10)+Summary!$C$77/10^(T119/10))/Summary!$C$78))</f>
        <v>0</v>
      </c>
      <c r="V119" s="140">
        <f>'Anchor-RA'!Y117</f>
        <v>0</v>
      </c>
      <c r="W119" s="140">
        <f>'Anchor-RA'!Z117</f>
        <v>0</v>
      </c>
      <c r="X119" s="141">
        <f t="shared" si="5"/>
        <v>0</v>
      </c>
      <c r="Y119" s="133"/>
      <c r="Z119" s="384">
        <f>'Test-RA'!L117</f>
        <v>0</v>
      </c>
      <c r="AA119" s="381">
        <f>'Test-RA'!M117</f>
        <v>0</v>
      </c>
      <c r="AB119" s="381">
        <f>'Test-RA'!N117</f>
        <v>0</v>
      </c>
      <c r="AC119" s="381">
        <f>'Test-RA'!O117</f>
        <v>0</v>
      </c>
      <c r="AD119" s="381">
        <f>(Summary!$C$58*AA119+Summary!$C$59*AB119+Summary!$C$60*AC119)/Summary!$C$61</f>
        <v>0</v>
      </c>
      <c r="AE119" s="381">
        <f>'Test-RA'!P117</f>
        <v>0</v>
      </c>
      <c r="AF119" s="381">
        <f>'Test-RA'!Q117</f>
        <v>0</v>
      </c>
      <c r="AG119" s="381">
        <f>'Test-RA'!R117</f>
        <v>0</v>
      </c>
      <c r="AH119" s="381">
        <f>'Test-RA'!S117</f>
        <v>0</v>
      </c>
      <c r="AI119" s="381">
        <f>'Test-RA'!T117</f>
        <v>0</v>
      </c>
      <c r="AJ119" s="381">
        <f>'Test-RA'!U117</f>
        <v>0</v>
      </c>
      <c r="AK119" s="381">
        <f>'Test-RA'!V117</f>
        <v>0</v>
      </c>
      <c r="AL119" s="381">
        <f>'Test-RA'!W117</f>
        <v>0</v>
      </c>
      <c r="AM119" s="381">
        <f>'Test-RA'!X117</f>
        <v>0</v>
      </c>
      <c r="AN119" s="381">
        <f>10*LOG10(1/((Summary!$C$75/10^(AK119/10)+Summary!$C$76/10^(AL119/10)+Summary!$C$77/10^(AM119/10))/Summary!$C$78))</f>
        <v>0</v>
      </c>
      <c r="AO119" s="381">
        <f>'Test-RA'!Y117</f>
        <v>0</v>
      </c>
      <c r="AP119" s="140">
        <f>'Test-RA'!Z117</f>
        <v>0</v>
      </c>
      <c r="AQ119" s="141">
        <f t="shared" si="8"/>
        <v>0</v>
      </c>
      <c r="AR119" s="142" t="e">
        <f t="shared" si="6"/>
        <v>#DIV/0!</v>
      </c>
      <c r="AS119" s="143" t="e">
        <f t="shared" si="7"/>
        <v>#DIV/0!</v>
      </c>
      <c r="AT119" s="136"/>
      <c r="AU119" s="136"/>
      <c r="AV119" s="571"/>
      <c r="AW119" s="468"/>
      <c r="AX119" s="480"/>
      <c r="AY119" s="480"/>
      <c r="AZ119" s="480"/>
      <c r="BA119" s="480"/>
      <c r="BB119" s="480"/>
      <c r="BC119" s="480"/>
      <c r="BD119" s="480"/>
      <c r="BE119" s="480"/>
      <c r="BF119" s="480"/>
      <c r="BG119" s="469"/>
      <c r="BH119" s="476"/>
      <c r="BI119" s="469"/>
      <c r="BJ119" s="476"/>
      <c r="BK119" s="480"/>
      <c r="BL119" s="480"/>
      <c r="BM119" s="480"/>
      <c r="BN119" s="480"/>
      <c r="BO119" s="480"/>
      <c r="BP119" s="480"/>
      <c r="BQ119" s="480"/>
      <c r="BR119" s="476"/>
      <c r="BS119" s="476"/>
      <c r="BT119" s="480"/>
      <c r="BU119" s="463"/>
      <c r="BV119" s="465"/>
      <c r="BW119" s="463"/>
      <c r="BX119" s="465"/>
    </row>
    <row r="120" spans="1:76" ht="17" customHeight="1" x14ac:dyDescent="0.35">
      <c r="A120" s="516"/>
      <c r="B120" s="483"/>
      <c r="C120" s="486"/>
      <c r="D120" s="490"/>
      <c r="E120" s="493"/>
      <c r="F120" s="138">
        <v>39</v>
      </c>
      <c r="G120" s="139">
        <f>'Anchor-RA'!L118</f>
        <v>0</v>
      </c>
      <c r="H120" s="140">
        <f>'Anchor-RA'!M118</f>
        <v>0</v>
      </c>
      <c r="I120" s="140">
        <f>'Anchor-RA'!N118</f>
        <v>0</v>
      </c>
      <c r="J120" s="140">
        <f>'Anchor-RA'!O118</f>
        <v>0</v>
      </c>
      <c r="K120" s="140">
        <f>(Summary!$C$58*H120+Summary!$C$59*I120+Summary!$C$60*J120)/Summary!$C$61</f>
        <v>0</v>
      </c>
      <c r="L120" s="140">
        <f>'Anchor-RA'!P118</f>
        <v>0</v>
      </c>
      <c r="M120" s="140">
        <f>'Anchor-RA'!Q118</f>
        <v>0</v>
      </c>
      <c r="N120" s="140">
        <f>'Anchor-RA'!R118</f>
        <v>0</v>
      </c>
      <c r="O120" s="140">
        <f>'Anchor-RA'!S118</f>
        <v>0</v>
      </c>
      <c r="P120" s="140">
        <f>'Anchor-RA'!T118</f>
        <v>0</v>
      </c>
      <c r="Q120" s="140">
        <f>'Anchor-RA'!U118</f>
        <v>0</v>
      </c>
      <c r="R120" s="140">
        <f>'Anchor-RA'!V118</f>
        <v>0</v>
      </c>
      <c r="S120" s="140">
        <f>'Anchor-RA'!W118</f>
        <v>0</v>
      </c>
      <c r="T120" s="140">
        <f>'Anchor-RA'!X118</f>
        <v>0</v>
      </c>
      <c r="U120" s="140">
        <f>10*LOG10(1/((Summary!$C$75/10^(R120/10)+Summary!$C$76/10^(S120/10)+Summary!$C$77/10^(T120/10))/Summary!$C$78))</f>
        <v>0</v>
      </c>
      <c r="V120" s="140">
        <f>'Anchor-RA'!Y118</f>
        <v>0</v>
      </c>
      <c r="W120" s="140">
        <f>'Anchor-RA'!Z118</f>
        <v>0</v>
      </c>
      <c r="X120" s="141">
        <f t="shared" si="5"/>
        <v>0</v>
      </c>
      <c r="Y120" s="133"/>
      <c r="Z120" s="384">
        <f>'Test-RA'!L118</f>
        <v>0</v>
      </c>
      <c r="AA120" s="381">
        <f>'Test-RA'!M118</f>
        <v>0</v>
      </c>
      <c r="AB120" s="381">
        <f>'Test-RA'!N118</f>
        <v>0</v>
      </c>
      <c r="AC120" s="381">
        <f>'Test-RA'!O118</f>
        <v>0</v>
      </c>
      <c r="AD120" s="381">
        <f>(Summary!$C$58*AA120+Summary!$C$59*AB120+Summary!$C$60*AC120)/Summary!$C$61</f>
        <v>0</v>
      </c>
      <c r="AE120" s="381">
        <f>'Test-RA'!P118</f>
        <v>0</v>
      </c>
      <c r="AF120" s="381">
        <f>'Test-RA'!Q118</f>
        <v>0</v>
      </c>
      <c r="AG120" s="381">
        <f>'Test-RA'!R118</f>
        <v>0</v>
      </c>
      <c r="AH120" s="381">
        <f>'Test-RA'!S118</f>
        <v>0</v>
      </c>
      <c r="AI120" s="381">
        <f>'Test-RA'!T118</f>
        <v>0</v>
      </c>
      <c r="AJ120" s="381">
        <f>'Test-RA'!U118</f>
        <v>0</v>
      </c>
      <c r="AK120" s="381">
        <f>'Test-RA'!V118</f>
        <v>0</v>
      </c>
      <c r="AL120" s="381">
        <f>'Test-RA'!W118</f>
        <v>0</v>
      </c>
      <c r="AM120" s="381">
        <f>'Test-RA'!X118</f>
        <v>0</v>
      </c>
      <c r="AN120" s="381">
        <f>10*LOG10(1/((Summary!$C$75/10^(AK120/10)+Summary!$C$76/10^(AL120/10)+Summary!$C$77/10^(AM120/10))/Summary!$C$78))</f>
        <v>0</v>
      </c>
      <c r="AO120" s="381">
        <f>'Test-RA'!Y118</f>
        <v>0</v>
      </c>
      <c r="AP120" s="140">
        <f>'Test-RA'!Z118</f>
        <v>0</v>
      </c>
      <c r="AQ120" s="141">
        <f t="shared" si="8"/>
        <v>0</v>
      </c>
      <c r="AR120" s="142" t="e">
        <f t="shared" si="6"/>
        <v>#DIV/0!</v>
      </c>
      <c r="AS120" s="143" t="e">
        <f t="shared" si="7"/>
        <v>#DIV/0!</v>
      </c>
      <c r="AT120" s="136"/>
      <c r="AU120" s="136"/>
      <c r="AV120" s="571" t="s">
        <v>122</v>
      </c>
      <c r="AW120" s="468" t="e" cm="1">
        <f t="array" ref="AW120">bdRateExtend($G119:$G122,H119:H122,$Z119:$Z122,AA119:AA122)</f>
        <v>#VALUE!</v>
      </c>
      <c r="AX120" s="480"/>
      <c r="AY120" s="480"/>
      <c r="AZ120" s="480"/>
      <c r="BA120" s="480"/>
      <c r="BB120" s="480"/>
      <c r="BC120" s="480" t="e" cm="1">
        <f t="array" ref="BC120">bdRateExtend($G119:$G122,L119:L122,$Z119:$Z122,AE119:AE122)</f>
        <v>#VALUE!</v>
      </c>
      <c r="BD120" s="480"/>
      <c r="BE120" s="480" t="e" cm="1">
        <f t="array" ref="BE120">bdRateExtend($G119:$G122,M119:M122,$Z119:$Z122,AF119:AF122)</f>
        <v>#VALUE!</v>
      </c>
      <c r="BF120" s="480"/>
      <c r="BG120" s="469" t="e" cm="1">
        <f t="array" ref="BG120">bdRateExtend($G119:$G122,N119:N122,$Z119:$Z122,AG119:AG122,"None", FALSE,1)</f>
        <v>#VALUE!</v>
      </c>
      <c r="BH120" s="476"/>
      <c r="BI120" s="469" t="e" cm="1">
        <f t="array" ref="BI120">bdRateExtend($G119:$G122,O119:O122,$Z119:$Z122,AH119:AH122,"None", FALSE,1)</f>
        <v>#VALUE!</v>
      </c>
      <c r="BJ120" s="476"/>
      <c r="BK120" s="480" t="e" cm="1">
        <f t="array" ref="BK120">bdRateExtend($G119:$G122,P119:P122,$Z119:$Z122,AI119:AI122)</f>
        <v>#VALUE!</v>
      </c>
      <c r="BL120" s="480"/>
      <c r="BM120" s="480" t="e" cm="1">
        <f t="array" ref="BM120">bdRateExtend($G119:$G122,Q119:Q122,$Z119:$Z122,AJ119:AJ122)</f>
        <v>#VALUE!</v>
      </c>
      <c r="BN120" s="480"/>
      <c r="BO120" s="480" t="e" cm="1">
        <f t="array" ref="BO120">bdRateExtend($G119:$G122,R119:R122,$Z119:$Z122,AK119:AK122)</f>
        <v>#VALUE!</v>
      </c>
      <c r="BP120" s="480"/>
      <c r="BQ120" s="480"/>
      <c r="BR120" s="476"/>
      <c r="BS120" s="476"/>
      <c r="BT120" s="480"/>
      <c r="BU120" s="463" cm="1">
        <f t="array" ref="BU120">testVMAFRange($G119:$G122,N119:N122,$Z119:$Z122,AG119:AG122)</f>
        <v>0</v>
      </c>
      <c r="BV120" s="465"/>
      <c r="BW120" s="463" cm="1">
        <f t="array" ref="BW120">testVMAFRange($G119:$G122,O119:O122,$Z119:$Z122,AH119:AH122)</f>
        <v>0</v>
      </c>
      <c r="BX120" s="465"/>
    </row>
    <row r="121" spans="1:76" ht="17" customHeight="1" x14ac:dyDescent="0.35">
      <c r="A121" s="516"/>
      <c r="B121" s="483"/>
      <c r="C121" s="486"/>
      <c r="D121" s="490"/>
      <c r="E121" s="493"/>
      <c r="F121" s="138">
        <v>47</v>
      </c>
      <c r="G121" s="139">
        <f>'Anchor-RA'!L119</f>
        <v>0</v>
      </c>
      <c r="H121" s="140">
        <f>'Anchor-RA'!M119</f>
        <v>0</v>
      </c>
      <c r="I121" s="140">
        <f>'Anchor-RA'!N119</f>
        <v>0</v>
      </c>
      <c r="J121" s="140">
        <f>'Anchor-RA'!O119</f>
        <v>0</v>
      </c>
      <c r="K121" s="140">
        <f>(Summary!$C$58*H121+Summary!$C$59*I121+Summary!$C$60*J121)/Summary!$C$61</f>
        <v>0</v>
      </c>
      <c r="L121" s="140">
        <f>'Anchor-RA'!P119</f>
        <v>0</v>
      </c>
      <c r="M121" s="140">
        <f>'Anchor-RA'!Q119</f>
        <v>0</v>
      </c>
      <c r="N121" s="140">
        <f>'Anchor-RA'!R119</f>
        <v>0</v>
      </c>
      <c r="O121" s="140">
        <f>'Anchor-RA'!S119</f>
        <v>0</v>
      </c>
      <c r="P121" s="140">
        <f>'Anchor-RA'!T119</f>
        <v>0</v>
      </c>
      <c r="Q121" s="140">
        <f>'Anchor-RA'!U119</f>
        <v>0</v>
      </c>
      <c r="R121" s="140">
        <f>'Anchor-RA'!V119</f>
        <v>0</v>
      </c>
      <c r="S121" s="140">
        <f>'Anchor-RA'!W119</f>
        <v>0</v>
      </c>
      <c r="T121" s="140">
        <f>'Anchor-RA'!X119</f>
        <v>0</v>
      </c>
      <c r="U121" s="140">
        <f>10*LOG10(1/((Summary!$C$75/10^(R121/10)+Summary!$C$76/10^(S121/10)+Summary!$C$77/10^(T121/10))/Summary!$C$78))</f>
        <v>0</v>
      </c>
      <c r="V121" s="140">
        <f>'Anchor-RA'!Y119</f>
        <v>0</v>
      </c>
      <c r="W121" s="140">
        <f>'Anchor-RA'!Z119</f>
        <v>0</v>
      </c>
      <c r="X121" s="141">
        <f t="shared" si="5"/>
        <v>0</v>
      </c>
      <c r="Y121" s="133"/>
      <c r="Z121" s="384">
        <f>'Test-RA'!L119</f>
        <v>0</v>
      </c>
      <c r="AA121" s="381">
        <f>'Test-RA'!M119</f>
        <v>0</v>
      </c>
      <c r="AB121" s="381">
        <f>'Test-RA'!N119</f>
        <v>0</v>
      </c>
      <c r="AC121" s="381">
        <f>'Test-RA'!O119</f>
        <v>0</v>
      </c>
      <c r="AD121" s="381">
        <f>(Summary!$C$58*AA121+Summary!$C$59*AB121+Summary!$C$60*AC121)/Summary!$C$61</f>
        <v>0</v>
      </c>
      <c r="AE121" s="381">
        <f>'Test-RA'!P119</f>
        <v>0</v>
      </c>
      <c r="AF121" s="381">
        <f>'Test-RA'!Q119</f>
        <v>0</v>
      </c>
      <c r="AG121" s="381">
        <f>'Test-RA'!R119</f>
        <v>0</v>
      </c>
      <c r="AH121" s="381">
        <f>'Test-RA'!S119</f>
        <v>0</v>
      </c>
      <c r="AI121" s="381">
        <f>'Test-RA'!T119</f>
        <v>0</v>
      </c>
      <c r="AJ121" s="381">
        <f>'Test-RA'!U119</f>
        <v>0</v>
      </c>
      <c r="AK121" s="381">
        <f>'Test-RA'!V119</f>
        <v>0</v>
      </c>
      <c r="AL121" s="381">
        <f>'Test-RA'!W119</f>
        <v>0</v>
      </c>
      <c r="AM121" s="381">
        <f>'Test-RA'!X119</f>
        <v>0</v>
      </c>
      <c r="AN121" s="381">
        <f>10*LOG10(1/((Summary!$C$75/10^(AK121/10)+Summary!$C$76/10^(AL121/10)+Summary!$C$77/10^(AM121/10))/Summary!$C$78))</f>
        <v>0</v>
      </c>
      <c r="AO121" s="381">
        <f>'Test-RA'!Y119</f>
        <v>0</v>
      </c>
      <c r="AP121" s="140">
        <f>'Test-RA'!Z119</f>
        <v>0</v>
      </c>
      <c r="AQ121" s="141">
        <f t="shared" si="8"/>
        <v>0</v>
      </c>
      <c r="AR121" s="142" t="e">
        <f t="shared" si="6"/>
        <v>#DIV/0!</v>
      </c>
      <c r="AS121" s="143" t="e">
        <f t="shared" si="7"/>
        <v>#DIV/0!</v>
      </c>
      <c r="AT121" s="136"/>
      <c r="AU121" s="136"/>
      <c r="AV121" s="571"/>
      <c r="AW121" s="468"/>
      <c r="AX121" s="480"/>
      <c r="AY121" s="480"/>
      <c r="AZ121" s="480"/>
      <c r="BA121" s="480"/>
      <c r="BB121" s="480"/>
      <c r="BC121" s="480"/>
      <c r="BD121" s="480"/>
      <c r="BE121" s="480"/>
      <c r="BF121" s="480"/>
      <c r="BG121" s="469"/>
      <c r="BH121" s="476"/>
      <c r="BI121" s="469"/>
      <c r="BJ121" s="476"/>
      <c r="BK121" s="480"/>
      <c r="BL121" s="480"/>
      <c r="BM121" s="480"/>
      <c r="BN121" s="480"/>
      <c r="BO121" s="480"/>
      <c r="BP121" s="480"/>
      <c r="BQ121" s="480"/>
      <c r="BR121" s="476"/>
      <c r="BS121" s="476"/>
      <c r="BT121" s="480"/>
      <c r="BU121" s="463"/>
      <c r="BV121" s="465"/>
      <c r="BW121" s="463"/>
      <c r="BX121" s="465"/>
    </row>
    <row r="122" spans="1:76" ht="17" customHeight="1" x14ac:dyDescent="0.35">
      <c r="A122" s="516"/>
      <c r="B122" s="483"/>
      <c r="C122" s="486"/>
      <c r="D122" s="490"/>
      <c r="E122" s="493"/>
      <c r="F122" s="138">
        <v>55</v>
      </c>
      <c r="G122" s="139">
        <f>'Anchor-RA'!L120</f>
        <v>0</v>
      </c>
      <c r="H122" s="140">
        <f>'Anchor-RA'!M120</f>
        <v>0</v>
      </c>
      <c r="I122" s="140">
        <f>'Anchor-RA'!N120</f>
        <v>0</v>
      </c>
      <c r="J122" s="140">
        <f>'Anchor-RA'!O120</f>
        <v>0</v>
      </c>
      <c r="K122" s="140">
        <f>(Summary!$C$58*H122+Summary!$C$59*I122+Summary!$C$60*J122)/Summary!$C$61</f>
        <v>0</v>
      </c>
      <c r="L122" s="140">
        <f>'Anchor-RA'!P120</f>
        <v>0</v>
      </c>
      <c r="M122" s="140">
        <f>'Anchor-RA'!Q120</f>
        <v>0</v>
      </c>
      <c r="N122" s="140">
        <f>'Anchor-RA'!R120</f>
        <v>0</v>
      </c>
      <c r="O122" s="140">
        <f>'Anchor-RA'!S120</f>
        <v>0</v>
      </c>
      <c r="P122" s="140">
        <f>'Anchor-RA'!T120</f>
        <v>0</v>
      </c>
      <c r="Q122" s="140">
        <f>'Anchor-RA'!U120</f>
        <v>0</v>
      </c>
      <c r="R122" s="140">
        <f>'Anchor-RA'!V120</f>
        <v>0</v>
      </c>
      <c r="S122" s="140">
        <f>'Anchor-RA'!W120</f>
        <v>0</v>
      </c>
      <c r="T122" s="140">
        <f>'Anchor-RA'!X120</f>
        <v>0</v>
      </c>
      <c r="U122" s="140">
        <f>10*LOG10(1/((Summary!$C$75/10^(R122/10)+Summary!$C$76/10^(S122/10)+Summary!$C$77/10^(T122/10))/Summary!$C$78))</f>
        <v>0</v>
      </c>
      <c r="V122" s="140">
        <f>'Anchor-RA'!Y120</f>
        <v>0</v>
      </c>
      <c r="W122" s="140">
        <f>'Anchor-RA'!Z120</f>
        <v>0</v>
      </c>
      <c r="X122" s="141">
        <f t="shared" si="5"/>
        <v>0</v>
      </c>
      <c r="Y122" s="133"/>
      <c r="Z122" s="384">
        <f>'Test-RA'!L120</f>
        <v>0</v>
      </c>
      <c r="AA122" s="381">
        <f>'Test-RA'!M120</f>
        <v>0</v>
      </c>
      <c r="AB122" s="381">
        <f>'Test-RA'!N120</f>
        <v>0</v>
      </c>
      <c r="AC122" s="381">
        <f>'Test-RA'!O120</f>
        <v>0</v>
      </c>
      <c r="AD122" s="381">
        <f>(Summary!$C$58*AA122+Summary!$C$59*AB122+Summary!$C$60*AC122)/Summary!$C$61</f>
        <v>0</v>
      </c>
      <c r="AE122" s="381">
        <f>'Test-RA'!P120</f>
        <v>0</v>
      </c>
      <c r="AF122" s="381">
        <f>'Test-RA'!Q120</f>
        <v>0</v>
      </c>
      <c r="AG122" s="381">
        <f>'Test-RA'!R120</f>
        <v>0</v>
      </c>
      <c r="AH122" s="381">
        <f>'Test-RA'!S120</f>
        <v>0</v>
      </c>
      <c r="AI122" s="381">
        <f>'Test-RA'!T120</f>
        <v>0</v>
      </c>
      <c r="AJ122" s="381">
        <f>'Test-RA'!U120</f>
        <v>0</v>
      </c>
      <c r="AK122" s="381">
        <f>'Test-RA'!V120</f>
        <v>0</v>
      </c>
      <c r="AL122" s="381">
        <f>'Test-RA'!W120</f>
        <v>0</v>
      </c>
      <c r="AM122" s="381">
        <f>'Test-RA'!X120</f>
        <v>0</v>
      </c>
      <c r="AN122" s="381">
        <f>10*LOG10(1/((Summary!$C$75/10^(AK122/10)+Summary!$C$76/10^(AL122/10)+Summary!$C$77/10^(AM122/10))/Summary!$C$78))</f>
        <v>0</v>
      </c>
      <c r="AO122" s="381">
        <f>'Test-RA'!Y120</f>
        <v>0</v>
      </c>
      <c r="AP122" s="140">
        <f>'Test-RA'!Z120</f>
        <v>0</v>
      </c>
      <c r="AQ122" s="141">
        <f t="shared" si="8"/>
        <v>0</v>
      </c>
      <c r="AR122" s="142" t="e">
        <f t="shared" si="6"/>
        <v>#DIV/0!</v>
      </c>
      <c r="AS122" s="143" t="e">
        <f t="shared" si="7"/>
        <v>#DIV/0!</v>
      </c>
      <c r="AT122" s="136"/>
      <c r="AU122" s="136"/>
      <c r="AV122" s="571" t="s">
        <v>123</v>
      </c>
      <c r="AW122" s="468" t="e" cm="1">
        <f t="array" ref="AW122">bdRateExtend($G120:$G123,H120:H123,$Z120:$Z123,AA120:AA123)</f>
        <v>#VALUE!</v>
      </c>
      <c r="AX122" s="480"/>
      <c r="AY122" s="480"/>
      <c r="AZ122" s="480"/>
      <c r="BA122" s="480"/>
      <c r="BB122" s="480"/>
      <c r="BC122" s="480" t="e" cm="1">
        <f t="array" ref="BC122">bdRateExtend($G120:$G123,L120:L123,$Z120:$Z123,AE120:AE123)</f>
        <v>#VALUE!</v>
      </c>
      <c r="BD122" s="480"/>
      <c r="BE122" s="480" t="e" cm="1">
        <f t="array" ref="BE122">bdRateExtend($G120:$G123,M120:M123,$Z120:$Z123,AF120:AF123)</f>
        <v>#VALUE!</v>
      </c>
      <c r="BF122" s="480"/>
      <c r="BG122" s="469" t="e" cm="1">
        <f t="array" ref="BG122">bdRateExtend($G120:$G123,N120:N123,$Z120:$Z123,AG120:AG123,"None", FALSE,1)</f>
        <v>#VALUE!</v>
      </c>
      <c r="BH122" s="476"/>
      <c r="BI122" s="469" t="e" cm="1">
        <f t="array" ref="BI122">bdRateExtend($G120:$G123,O120:O123,$Z120:$Z123,AH120:AH123,"None", FALSE,1)</f>
        <v>#VALUE!</v>
      </c>
      <c r="BJ122" s="476"/>
      <c r="BK122" s="480" t="e" cm="1">
        <f t="array" ref="BK122">bdRateExtend($G120:$G123,P120:P123,$Z120:$Z123,AI120:AI123)</f>
        <v>#VALUE!</v>
      </c>
      <c r="BL122" s="480"/>
      <c r="BM122" s="480" t="e" cm="1">
        <f t="array" ref="BM122">bdRateExtend($G120:$G123,Q120:Q123,$Z120:$Z123,AJ120:AJ123)</f>
        <v>#VALUE!</v>
      </c>
      <c r="BN122" s="480"/>
      <c r="BO122" s="480" t="e" cm="1">
        <f t="array" ref="BO122">bdRateExtend($G120:$G123,R120:R123,$Z120:$Z123,AK120:AK123)</f>
        <v>#VALUE!</v>
      </c>
      <c r="BP122" s="480"/>
      <c r="BQ122" s="480"/>
      <c r="BR122" s="476"/>
      <c r="BS122" s="476"/>
      <c r="BT122" s="480"/>
      <c r="BU122" s="463" cm="1">
        <f t="array" ref="BU122">testVMAFRange($G120:$G123,N120:N123,$Z120:$Z123,AG120:AG123)</f>
        <v>0</v>
      </c>
      <c r="BV122" s="465"/>
      <c r="BW122" s="463" cm="1">
        <f t="array" ref="BW122">testVMAFRange($G120:$G123,O120:O123,$Z120:$Z123,AH120:AH123)</f>
        <v>0</v>
      </c>
      <c r="BX122" s="465"/>
    </row>
    <row r="123" spans="1:76" ht="17" customHeight="1" thickBot="1" x14ac:dyDescent="0.4">
      <c r="A123" s="516"/>
      <c r="B123" s="518"/>
      <c r="C123" s="487"/>
      <c r="D123" s="522"/>
      <c r="E123" s="523"/>
      <c r="F123" s="144">
        <v>63</v>
      </c>
      <c r="G123" s="145">
        <f>'Anchor-RA'!L121</f>
        <v>0</v>
      </c>
      <c r="H123" s="146">
        <f>'Anchor-RA'!M121</f>
        <v>0</v>
      </c>
      <c r="I123" s="146">
        <f>'Anchor-RA'!N121</f>
        <v>0</v>
      </c>
      <c r="J123" s="146">
        <f>'Anchor-RA'!O121</f>
        <v>0</v>
      </c>
      <c r="K123" s="146">
        <f>(Summary!$C$58*H123+Summary!$C$59*I123+Summary!$C$60*J123)/Summary!$C$61</f>
        <v>0</v>
      </c>
      <c r="L123" s="146">
        <f>'Anchor-RA'!P121</f>
        <v>0</v>
      </c>
      <c r="M123" s="146">
        <f>'Anchor-RA'!Q121</f>
        <v>0</v>
      </c>
      <c r="N123" s="146">
        <f>'Anchor-RA'!R121</f>
        <v>0</v>
      </c>
      <c r="O123" s="146">
        <f>'Anchor-RA'!S121</f>
        <v>0</v>
      </c>
      <c r="P123" s="146">
        <f>'Anchor-RA'!T121</f>
        <v>0</v>
      </c>
      <c r="Q123" s="146">
        <f>'Anchor-RA'!U121</f>
        <v>0</v>
      </c>
      <c r="R123" s="146">
        <f>'Anchor-RA'!V121</f>
        <v>0</v>
      </c>
      <c r="S123" s="146">
        <f>'Anchor-RA'!W121</f>
        <v>0</v>
      </c>
      <c r="T123" s="146">
        <f>'Anchor-RA'!X121</f>
        <v>0</v>
      </c>
      <c r="U123" s="146">
        <f>10*LOG10(1/((Summary!$C$75/10^(R123/10)+Summary!$C$76/10^(S123/10)+Summary!$C$77/10^(T123/10))/Summary!$C$78))</f>
        <v>0</v>
      </c>
      <c r="V123" s="146">
        <f>'Anchor-RA'!Y121</f>
        <v>0</v>
      </c>
      <c r="W123" s="146">
        <f>'Anchor-RA'!Z121</f>
        <v>0</v>
      </c>
      <c r="X123" s="147">
        <f t="shared" si="5"/>
        <v>0</v>
      </c>
      <c r="Y123" s="133"/>
      <c r="Z123" s="385">
        <f>'Test-RA'!L121</f>
        <v>0</v>
      </c>
      <c r="AA123" s="382">
        <f>'Test-RA'!M121</f>
        <v>0</v>
      </c>
      <c r="AB123" s="382">
        <f>'Test-RA'!N121</f>
        <v>0</v>
      </c>
      <c r="AC123" s="382">
        <f>'Test-RA'!O121</f>
        <v>0</v>
      </c>
      <c r="AD123" s="382">
        <f>(Summary!$C$58*AA123+Summary!$C$59*AB123+Summary!$C$60*AC123)/Summary!$C$61</f>
        <v>0</v>
      </c>
      <c r="AE123" s="382">
        <f>'Test-RA'!P121</f>
        <v>0</v>
      </c>
      <c r="AF123" s="382">
        <f>'Test-RA'!Q121</f>
        <v>0</v>
      </c>
      <c r="AG123" s="382">
        <f>'Test-RA'!R121</f>
        <v>0</v>
      </c>
      <c r="AH123" s="382">
        <f>'Test-RA'!S121</f>
        <v>0</v>
      </c>
      <c r="AI123" s="382">
        <f>'Test-RA'!T121</f>
        <v>0</v>
      </c>
      <c r="AJ123" s="382">
        <f>'Test-RA'!U121</f>
        <v>0</v>
      </c>
      <c r="AK123" s="382">
        <f>'Test-RA'!V121</f>
        <v>0</v>
      </c>
      <c r="AL123" s="382">
        <f>'Test-RA'!W121</f>
        <v>0</v>
      </c>
      <c r="AM123" s="382">
        <f>'Test-RA'!X121</f>
        <v>0</v>
      </c>
      <c r="AN123" s="382">
        <f>10*LOG10(1/((Summary!$C$75/10^(AK123/10)+Summary!$C$76/10^(AL123/10)+Summary!$C$77/10^(AM123/10))/Summary!$C$78))</f>
        <v>0</v>
      </c>
      <c r="AO123" s="382">
        <f>'Test-RA'!Y121</f>
        <v>0</v>
      </c>
      <c r="AP123" s="146">
        <f>'Test-RA'!Z121</f>
        <v>0</v>
      </c>
      <c r="AQ123" s="147">
        <f t="shared" si="8"/>
        <v>0</v>
      </c>
      <c r="AR123" s="148" t="e">
        <f t="shared" si="6"/>
        <v>#DIV/0!</v>
      </c>
      <c r="AS123" s="149" t="e">
        <f t="shared" si="7"/>
        <v>#DIV/0!</v>
      </c>
      <c r="AT123" s="136"/>
      <c r="AU123" s="136"/>
      <c r="AV123" s="572"/>
      <c r="AW123" s="468"/>
      <c r="AX123" s="480"/>
      <c r="AY123" s="480"/>
      <c r="AZ123" s="480"/>
      <c r="BA123" s="480"/>
      <c r="BB123" s="481"/>
      <c r="BC123" s="480"/>
      <c r="BD123" s="480"/>
      <c r="BE123" s="480"/>
      <c r="BF123" s="480"/>
      <c r="BG123" s="472"/>
      <c r="BH123" s="477"/>
      <c r="BI123" s="472"/>
      <c r="BJ123" s="477"/>
      <c r="BK123" s="480"/>
      <c r="BL123" s="480"/>
      <c r="BM123" s="480"/>
      <c r="BN123" s="480"/>
      <c r="BO123" s="480"/>
      <c r="BP123" s="480"/>
      <c r="BQ123" s="480"/>
      <c r="BR123" s="476"/>
      <c r="BS123" s="476"/>
      <c r="BT123" s="481"/>
      <c r="BU123" s="473"/>
      <c r="BV123" s="466"/>
      <c r="BW123" s="473"/>
      <c r="BX123" s="466"/>
    </row>
    <row r="124" spans="1:76" ht="17" customHeight="1" x14ac:dyDescent="0.35">
      <c r="A124" s="516"/>
      <c r="B124" s="482" t="s">
        <v>2</v>
      </c>
      <c r="C124" s="485" t="s">
        <v>44</v>
      </c>
      <c r="D124" s="489">
        <v>29.97</v>
      </c>
      <c r="E124" s="492">
        <v>8</v>
      </c>
      <c r="F124" s="129">
        <v>23</v>
      </c>
      <c r="G124" s="130">
        <f>'Anchor-RA'!L122</f>
        <v>0</v>
      </c>
      <c r="H124" s="131">
        <f>'Anchor-RA'!M122</f>
        <v>0</v>
      </c>
      <c r="I124" s="131">
        <f>'Anchor-RA'!N122</f>
        <v>0</v>
      </c>
      <c r="J124" s="131">
        <f>'Anchor-RA'!O122</f>
        <v>0</v>
      </c>
      <c r="K124" s="140">
        <f>(Summary!$C$58*H124+Summary!$C$59*I124+Summary!$C$60*J124)/Summary!$C$61</f>
        <v>0</v>
      </c>
      <c r="L124" s="131">
        <f>'Anchor-RA'!P122</f>
        <v>0</v>
      </c>
      <c r="M124" s="131">
        <f>'Anchor-RA'!Q122</f>
        <v>0</v>
      </c>
      <c r="N124" s="131">
        <f>'Anchor-RA'!R122</f>
        <v>0</v>
      </c>
      <c r="O124" s="131">
        <f>'Anchor-RA'!S122</f>
        <v>0</v>
      </c>
      <c r="P124" s="131">
        <f>'Anchor-RA'!T122</f>
        <v>0</v>
      </c>
      <c r="Q124" s="131">
        <f>'Anchor-RA'!U122</f>
        <v>0</v>
      </c>
      <c r="R124" s="131">
        <f>'Anchor-RA'!V122</f>
        <v>0</v>
      </c>
      <c r="S124" s="131">
        <f>'Anchor-RA'!W122</f>
        <v>0</v>
      </c>
      <c r="T124" s="131">
        <f>'Anchor-RA'!X122</f>
        <v>0</v>
      </c>
      <c r="U124" s="131">
        <f>10*LOG10(1/((Summary!$C$75/10^(R124/10)+Summary!$C$76/10^(S124/10)+Summary!$C$77/10^(T124/10))/Summary!$C$78))</f>
        <v>0</v>
      </c>
      <c r="V124" s="131">
        <f>'Anchor-RA'!Y122</f>
        <v>0</v>
      </c>
      <c r="W124" s="131">
        <f>'Anchor-RA'!Z122</f>
        <v>0</v>
      </c>
      <c r="X124" s="132">
        <f t="shared" si="5"/>
        <v>0</v>
      </c>
      <c r="Y124" s="133"/>
      <c r="Z124" s="383">
        <f>'Test-RA'!L122</f>
        <v>0</v>
      </c>
      <c r="AA124" s="380">
        <f>'Test-RA'!M122</f>
        <v>0</v>
      </c>
      <c r="AB124" s="380">
        <f>'Test-RA'!N122</f>
        <v>0</v>
      </c>
      <c r="AC124" s="380">
        <f>'Test-RA'!O122</f>
        <v>0</v>
      </c>
      <c r="AD124" s="380">
        <f>(Summary!$C$58*AA124+Summary!$C$59*AB124+Summary!$C$60*AC124)/Summary!$C$61</f>
        <v>0</v>
      </c>
      <c r="AE124" s="380">
        <f>'Test-RA'!P122</f>
        <v>0</v>
      </c>
      <c r="AF124" s="380">
        <f>'Test-RA'!Q122</f>
        <v>0</v>
      </c>
      <c r="AG124" s="380">
        <f>'Test-RA'!R122</f>
        <v>0</v>
      </c>
      <c r="AH124" s="380">
        <f>'Test-RA'!S122</f>
        <v>0</v>
      </c>
      <c r="AI124" s="380">
        <f>'Test-RA'!T122</f>
        <v>0</v>
      </c>
      <c r="AJ124" s="380">
        <f>'Test-RA'!U122</f>
        <v>0</v>
      </c>
      <c r="AK124" s="380">
        <f>'Test-RA'!V122</f>
        <v>0</v>
      </c>
      <c r="AL124" s="380">
        <f>'Test-RA'!W122</f>
        <v>0</v>
      </c>
      <c r="AM124" s="380">
        <f>'Test-RA'!X122</f>
        <v>0</v>
      </c>
      <c r="AN124" s="380">
        <f>10*LOG10(1/((Summary!$C$75/10^(AK124/10)+Summary!$C$76/10^(AL124/10)+Summary!$C$77/10^(AM124/10))/Summary!$C$78))</f>
        <v>0</v>
      </c>
      <c r="AO124" s="380">
        <f>'Test-RA'!Y122</f>
        <v>0</v>
      </c>
      <c r="AP124" s="131">
        <f>'Test-RA'!Z122</f>
        <v>0</v>
      </c>
      <c r="AQ124" s="132">
        <f t="shared" si="8"/>
        <v>0</v>
      </c>
      <c r="AR124" s="134" t="e">
        <f t="shared" si="6"/>
        <v>#DIV/0!</v>
      </c>
      <c r="AS124" s="135" t="e">
        <f t="shared" si="7"/>
        <v>#DIV/0!</v>
      </c>
      <c r="AT124" s="136"/>
      <c r="AU124" s="136"/>
      <c r="AV124" s="573" t="s">
        <v>121</v>
      </c>
      <c r="AW124" s="468" t="e" cm="1">
        <f t="array" ref="AW124">bdRateExtend($G124:$G127,H124:H127,$Z124:$Z127,AA124:AA127)</f>
        <v>#VALUE!</v>
      </c>
      <c r="AX124" s="480" t="e" cm="1">
        <f t="array" ref="AX124">bdRateExtend($G124:$G129,H124:H129,$Z124:$Z129,AA124:AA129)</f>
        <v>#VALUE!</v>
      </c>
      <c r="AY124" s="480" t="e" cm="1">
        <f t="array" ref="AY124">bdRateExtend($G124:$G129,I124:I129,$Z124:$Z129,AB124:AB129)</f>
        <v>#VALUE!</v>
      </c>
      <c r="AZ124" s="480" t="e" cm="1">
        <f t="array" ref="AZ124">bdRateExtend($G124:$G129,J124:J129,$Z124:$Z129,AC124:AC129)</f>
        <v>#VALUE!</v>
      </c>
      <c r="BA124" s="480" t="e" cm="1">
        <f t="array" ref="BA124">bdRateExtend($G124:$G129,K124:K129,$Z124:$Z129,AD124:AD129)</f>
        <v>#VALUE!</v>
      </c>
      <c r="BB124" s="479" t="e">
        <f>(Summary!$C$89*AX124+Summary!$C$90*AY124+Summary!$C$91*AZ124)/Summary!$C$92</f>
        <v>#VALUE!</v>
      </c>
      <c r="BC124" s="480" t="e" cm="1">
        <f t="array" ref="BC124">bdRateExtend($G124:$G127,L124:L127,$Z124:$Z127,AE124:AE127)</f>
        <v>#VALUE!</v>
      </c>
      <c r="BD124" s="480" t="e" cm="1">
        <f t="array" ref="BD124">bdRateExtend($G124:$G129,L124:L129,$Z124:$Z129,AE124:AE129)</f>
        <v>#VALUE!</v>
      </c>
      <c r="BE124" s="480" t="e" cm="1">
        <f t="array" ref="BE124">bdRateExtend($G124:$G127,M124:M127,$Z124:$Z127,AF124:AF127)</f>
        <v>#VALUE!</v>
      </c>
      <c r="BF124" s="480" t="e" cm="1">
        <f t="array" ref="BF124">bdRateExtend($G124:$G129,M124:M129,$Z124:$Z129,AF124:AF129)</f>
        <v>#VALUE!</v>
      </c>
      <c r="BG124" s="474" t="e" cm="1">
        <f t="array" ref="BG124">bdRateExtend($G124:$G127,N124:N127,$Z124:$Z127,AG124:AG127,"None", FALSE,1)</f>
        <v>#VALUE!</v>
      </c>
      <c r="BH124" s="475" t="e" cm="1">
        <f t="array" ref="BH124">bdRateExtend($G124:$G129,N124:N129,$Z124:$Z129,AG124:AG129,"None", FALSE,1)</f>
        <v>#VALUE!</v>
      </c>
      <c r="BI124" s="474" t="e" cm="1">
        <f t="array" ref="BI124">bdRateExtend($G124:$G127,O124:O127,$Z124:$Z127,AH124:AH127,"None", FALSE,1)</f>
        <v>#VALUE!</v>
      </c>
      <c r="BJ124" s="475" t="e" cm="1">
        <f t="array" ref="BJ124">bdRateExtend($G124:$G129,O124:O129,$Z124:$Z129,AH124:AH129,"None", FALSE,1)</f>
        <v>#VALUE!</v>
      </c>
      <c r="BK124" s="480" t="e" cm="1">
        <f t="array" ref="BK124">bdRateExtend($G124:$G127,P124:P127,$Z124:$Z127,AI124:AI127)</f>
        <v>#VALUE!</v>
      </c>
      <c r="BL124" s="480" t="e" cm="1">
        <f t="array" ref="BL124">bdRateExtend($G124:$G129,P124:P129,$Z124:$Z129,AI124:AI129)</f>
        <v>#VALUE!</v>
      </c>
      <c r="BM124" s="480" t="e" cm="1">
        <f t="array" ref="BM124">bdRateExtend($G124:$G127,Q124:Q127,$Z124:$Z127,AJ124:AJ127)</f>
        <v>#VALUE!</v>
      </c>
      <c r="BN124" s="480" t="e" cm="1">
        <f t="array" ref="BN124">bdRateExtend($G124:$G129,Q124:Q129,$Z124:$Z129,AJ124:AJ129)</f>
        <v>#VALUE!</v>
      </c>
      <c r="BO124" s="480" t="e" cm="1">
        <f t="array" ref="BO124">bdRateExtend($G124:$G127,R124:R127,$Z124:$Z127,AK124:AK127)</f>
        <v>#VALUE!</v>
      </c>
      <c r="BP124" s="480" t="e" cm="1">
        <f t="array" ref="BP124">bdRateExtend($G124:$G129,R124:R129,$Z124:$Z129,AK124:AK129)</f>
        <v>#VALUE!</v>
      </c>
      <c r="BQ124" s="480" t="e" cm="1">
        <f t="array" ref="BQ124">bdRateExtend($G124:$G129,S124:S129,$Z124:$Z129,AL124:AL129)</f>
        <v>#VALUE!</v>
      </c>
      <c r="BR124" s="476" t="e" cm="1">
        <f t="array" ref="BR124">bdRateExtend($G124:$G129,T124:T129,$Z124:$Z129,AM124:AM129)</f>
        <v>#VALUE!</v>
      </c>
      <c r="BS124" s="476" t="e" cm="1">
        <f t="array" ref="BS124">bdRateExtend($G124:$G129,U124:U129,$Z124:$Z129,AN124:AN129)</f>
        <v>#VALUE!</v>
      </c>
      <c r="BT124" s="479" t="e">
        <f>(Summary!$C$103*BP124+Summary!$C$104*BQ124+Summary!$C$105*BR124)/Summary!$C$106</f>
        <v>#VALUE!</v>
      </c>
      <c r="BU124" s="462" cm="1">
        <f t="array" ref="BU124">testVMAFRange($G124:$G127,N124:N127,$Z124:$Z127,AG124:AG127)</f>
        <v>0</v>
      </c>
      <c r="BV124" s="464" cm="1">
        <f t="array" ref="BV124">testVMAFRange($G124:$G129,N124:N129,$Z124:$Z129,AG124:AG129)</f>
        <v>0</v>
      </c>
      <c r="BW124" s="462" cm="1">
        <f t="array" ref="BW124">testVMAFRange($G124:$G127,O124:O127,$Z124:$Z127,AH124:AH127)</f>
        <v>0</v>
      </c>
      <c r="BX124" s="464" cm="1">
        <f t="array" ref="BX124">testVMAFRange($G124:$G129,O124:O129,$Z124:$Z129,AH124:AH129)</f>
        <v>0</v>
      </c>
    </row>
    <row r="125" spans="1:76" ht="17" customHeight="1" x14ac:dyDescent="0.35">
      <c r="A125" s="516"/>
      <c r="B125" s="483"/>
      <c r="C125" s="486"/>
      <c r="D125" s="490"/>
      <c r="E125" s="493"/>
      <c r="F125" s="138">
        <v>31</v>
      </c>
      <c r="G125" s="139">
        <f>'Anchor-RA'!L123</f>
        <v>0</v>
      </c>
      <c r="H125" s="140">
        <f>'Anchor-RA'!M123</f>
        <v>0</v>
      </c>
      <c r="I125" s="140">
        <f>'Anchor-RA'!N123</f>
        <v>0</v>
      </c>
      <c r="J125" s="140">
        <f>'Anchor-RA'!O123</f>
        <v>0</v>
      </c>
      <c r="K125" s="140">
        <f>(Summary!$C$58*H125+Summary!$C$59*I125+Summary!$C$60*J125)/Summary!$C$61</f>
        <v>0</v>
      </c>
      <c r="L125" s="140">
        <f>'Anchor-RA'!P123</f>
        <v>0</v>
      </c>
      <c r="M125" s="140">
        <f>'Anchor-RA'!Q123</f>
        <v>0</v>
      </c>
      <c r="N125" s="140">
        <f>'Anchor-RA'!R123</f>
        <v>0</v>
      </c>
      <c r="O125" s="140">
        <f>'Anchor-RA'!S123</f>
        <v>0</v>
      </c>
      <c r="P125" s="140">
        <f>'Anchor-RA'!T123</f>
        <v>0</v>
      </c>
      <c r="Q125" s="140">
        <f>'Anchor-RA'!U123</f>
        <v>0</v>
      </c>
      <c r="R125" s="140">
        <f>'Anchor-RA'!V123</f>
        <v>0</v>
      </c>
      <c r="S125" s="140">
        <f>'Anchor-RA'!W123</f>
        <v>0</v>
      </c>
      <c r="T125" s="140">
        <f>'Anchor-RA'!X123</f>
        <v>0</v>
      </c>
      <c r="U125" s="140">
        <f>10*LOG10(1/((Summary!$C$75/10^(R125/10)+Summary!$C$76/10^(S125/10)+Summary!$C$77/10^(T125/10))/Summary!$C$78))</f>
        <v>0</v>
      </c>
      <c r="V125" s="140">
        <f>'Anchor-RA'!Y123</f>
        <v>0</v>
      </c>
      <c r="W125" s="140">
        <f>'Anchor-RA'!Z123</f>
        <v>0</v>
      </c>
      <c r="X125" s="141">
        <f t="shared" si="5"/>
        <v>0</v>
      </c>
      <c r="Y125" s="133"/>
      <c r="Z125" s="384">
        <f>'Test-RA'!L123</f>
        <v>0</v>
      </c>
      <c r="AA125" s="381">
        <f>'Test-RA'!M123</f>
        <v>0</v>
      </c>
      <c r="AB125" s="381">
        <f>'Test-RA'!N123</f>
        <v>0</v>
      </c>
      <c r="AC125" s="381">
        <f>'Test-RA'!O123</f>
        <v>0</v>
      </c>
      <c r="AD125" s="381">
        <f>(Summary!$C$58*AA125+Summary!$C$59*AB125+Summary!$C$60*AC125)/Summary!$C$61</f>
        <v>0</v>
      </c>
      <c r="AE125" s="381">
        <f>'Test-RA'!P123</f>
        <v>0</v>
      </c>
      <c r="AF125" s="381">
        <f>'Test-RA'!Q123</f>
        <v>0</v>
      </c>
      <c r="AG125" s="381">
        <f>'Test-RA'!R123</f>
        <v>0</v>
      </c>
      <c r="AH125" s="381">
        <f>'Test-RA'!S123</f>
        <v>0</v>
      </c>
      <c r="AI125" s="381">
        <f>'Test-RA'!T123</f>
        <v>0</v>
      </c>
      <c r="AJ125" s="381">
        <f>'Test-RA'!U123</f>
        <v>0</v>
      </c>
      <c r="AK125" s="381">
        <f>'Test-RA'!V123</f>
        <v>0</v>
      </c>
      <c r="AL125" s="381">
        <f>'Test-RA'!W123</f>
        <v>0</v>
      </c>
      <c r="AM125" s="381">
        <f>'Test-RA'!X123</f>
        <v>0</v>
      </c>
      <c r="AN125" s="381">
        <f>10*LOG10(1/((Summary!$C$75/10^(AK125/10)+Summary!$C$76/10^(AL125/10)+Summary!$C$77/10^(AM125/10))/Summary!$C$78))</f>
        <v>0</v>
      </c>
      <c r="AO125" s="381">
        <f>'Test-RA'!Y123</f>
        <v>0</v>
      </c>
      <c r="AP125" s="140">
        <f>'Test-RA'!Z123</f>
        <v>0</v>
      </c>
      <c r="AQ125" s="141">
        <f t="shared" si="8"/>
        <v>0</v>
      </c>
      <c r="AR125" s="142" t="e">
        <f t="shared" si="6"/>
        <v>#DIV/0!</v>
      </c>
      <c r="AS125" s="143" t="e">
        <f t="shared" si="7"/>
        <v>#DIV/0!</v>
      </c>
      <c r="AT125" s="136"/>
      <c r="AU125" s="136"/>
      <c r="AV125" s="571"/>
      <c r="AW125" s="468"/>
      <c r="AX125" s="480"/>
      <c r="AY125" s="480"/>
      <c r="AZ125" s="480"/>
      <c r="BA125" s="480"/>
      <c r="BB125" s="480"/>
      <c r="BC125" s="480"/>
      <c r="BD125" s="480"/>
      <c r="BE125" s="480"/>
      <c r="BF125" s="480"/>
      <c r="BG125" s="469"/>
      <c r="BH125" s="476"/>
      <c r="BI125" s="469"/>
      <c r="BJ125" s="476"/>
      <c r="BK125" s="480"/>
      <c r="BL125" s="480"/>
      <c r="BM125" s="480"/>
      <c r="BN125" s="480"/>
      <c r="BO125" s="480"/>
      <c r="BP125" s="480"/>
      <c r="BQ125" s="480"/>
      <c r="BR125" s="476"/>
      <c r="BS125" s="476"/>
      <c r="BT125" s="480"/>
      <c r="BU125" s="463"/>
      <c r="BV125" s="465"/>
      <c r="BW125" s="463"/>
      <c r="BX125" s="465"/>
    </row>
    <row r="126" spans="1:76" ht="17" customHeight="1" x14ac:dyDescent="0.35">
      <c r="A126" s="516"/>
      <c r="B126" s="483"/>
      <c r="C126" s="486"/>
      <c r="D126" s="490"/>
      <c r="E126" s="493"/>
      <c r="F126" s="138">
        <v>39</v>
      </c>
      <c r="G126" s="139">
        <f>'Anchor-RA'!L124</f>
        <v>0</v>
      </c>
      <c r="H126" s="140">
        <f>'Anchor-RA'!M124</f>
        <v>0</v>
      </c>
      <c r="I126" s="140">
        <f>'Anchor-RA'!N124</f>
        <v>0</v>
      </c>
      <c r="J126" s="140">
        <f>'Anchor-RA'!O124</f>
        <v>0</v>
      </c>
      <c r="K126" s="140">
        <f>(Summary!$C$58*H126+Summary!$C$59*I126+Summary!$C$60*J126)/Summary!$C$61</f>
        <v>0</v>
      </c>
      <c r="L126" s="140">
        <f>'Anchor-RA'!P124</f>
        <v>0</v>
      </c>
      <c r="M126" s="140">
        <f>'Anchor-RA'!Q124</f>
        <v>0</v>
      </c>
      <c r="N126" s="140">
        <f>'Anchor-RA'!R124</f>
        <v>0</v>
      </c>
      <c r="O126" s="140">
        <f>'Anchor-RA'!S124</f>
        <v>0</v>
      </c>
      <c r="P126" s="140">
        <f>'Anchor-RA'!T124</f>
        <v>0</v>
      </c>
      <c r="Q126" s="140">
        <f>'Anchor-RA'!U124</f>
        <v>0</v>
      </c>
      <c r="R126" s="140">
        <f>'Anchor-RA'!V124</f>
        <v>0</v>
      </c>
      <c r="S126" s="140">
        <f>'Anchor-RA'!W124</f>
        <v>0</v>
      </c>
      <c r="T126" s="140">
        <f>'Anchor-RA'!X124</f>
        <v>0</v>
      </c>
      <c r="U126" s="140">
        <f>10*LOG10(1/((Summary!$C$75/10^(R126/10)+Summary!$C$76/10^(S126/10)+Summary!$C$77/10^(T126/10))/Summary!$C$78))</f>
        <v>0</v>
      </c>
      <c r="V126" s="140">
        <f>'Anchor-RA'!Y124</f>
        <v>0</v>
      </c>
      <c r="W126" s="140">
        <f>'Anchor-RA'!Z124</f>
        <v>0</v>
      </c>
      <c r="X126" s="141">
        <f t="shared" si="5"/>
        <v>0</v>
      </c>
      <c r="Y126" s="133"/>
      <c r="Z126" s="384">
        <f>'Test-RA'!L124</f>
        <v>0</v>
      </c>
      <c r="AA126" s="381">
        <f>'Test-RA'!M124</f>
        <v>0</v>
      </c>
      <c r="AB126" s="381">
        <f>'Test-RA'!N124</f>
        <v>0</v>
      </c>
      <c r="AC126" s="381">
        <f>'Test-RA'!O124</f>
        <v>0</v>
      </c>
      <c r="AD126" s="381">
        <f>(Summary!$C$58*AA126+Summary!$C$59*AB126+Summary!$C$60*AC126)/Summary!$C$61</f>
        <v>0</v>
      </c>
      <c r="AE126" s="381">
        <f>'Test-RA'!P124</f>
        <v>0</v>
      </c>
      <c r="AF126" s="381">
        <f>'Test-RA'!Q124</f>
        <v>0</v>
      </c>
      <c r="AG126" s="381">
        <f>'Test-RA'!R124</f>
        <v>0</v>
      </c>
      <c r="AH126" s="381">
        <f>'Test-RA'!S124</f>
        <v>0</v>
      </c>
      <c r="AI126" s="381">
        <f>'Test-RA'!T124</f>
        <v>0</v>
      </c>
      <c r="AJ126" s="381">
        <f>'Test-RA'!U124</f>
        <v>0</v>
      </c>
      <c r="AK126" s="381">
        <f>'Test-RA'!V124</f>
        <v>0</v>
      </c>
      <c r="AL126" s="381">
        <f>'Test-RA'!W124</f>
        <v>0</v>
      </c>
      <c r="AM126" s="381">
        <f>'Test-RA'!X124</f>
        <v>0</v>
      </c>
      <c r="AN126" s="381">
        <f>10*LOG10(1/((Summary!$C$75/10^(AK126/10)+Summary!$C$76/10^(AL126/10)+Summary!$C$77/10^(AM126/10))/Summary!$C$78))</f>
        <v>0</v>
      </c>
      <c r="AO126" s="381">
        <f>'Test-RA'!Y124</f>
        <v>0</v>
      </c>
      <c r="AP126" s="140">
        <f>'Test-RA'!Z124</f>
        <v>0</v>
      </c>
      <c r="AQ126" s="141">
        <f t="shared" si="8"/>
        <v>0</v>
      </c>
      <c r="AR126" s="142" t="e">
        <f t="shared" si="6"/>
        <v>#DIV/0!</v>
      </c>
      <c r="AS126" s="143" t="e">
        <f t="shared" si="7"/>
        <v>#DIV/0!</v>
      </c>
      <c r="AT126" s="136"/>
      <c r="AU126" s="136"/>
      <c r="AV126" s="571" t="s">
        <v>122</v>
      </c>
      <c r="AW126" s="468" t="e" cm="1">
        <f t="array" ref="AW126">bdRateExtend($G125:$G128,H125:H128,$Z125:$Z128,AA125:AA128)</f>
        <v>#VALUE!</v>
      </c>
      <c r="AX126" s="480"/>
      <c r="AY126" s="480"/>
      <c r="AZ126" s="480"/>
      <c r="BA126" s="480"/>
      <c r="BB126" s="480"/>
      <c r="BC126" s="480" t="e" cm="1">
        <f t="array" ref="BC126">bdRateExtend($G125:$G128,L125:L128,$Z125:$Z128,AE125:AE128)</f>
        <v>#VALUE!</v>
      </c>
      <c r="BD126" s="480"/>
      <c r="BE126" s="480" t="e" cm="1">
        <f t="array" ref="BE126">bdRateExtend($G125:$G128,M125:M128,$Z125:$Z128,AF125:AF128)</f>
        <v>#VALUE!</v>
      </c>
      <c r="BF126" s="480"/>
      <c r="BG126" s="469" t="e" cm="1">
        <f t="array" ref="BG126">bdRateExtend($G125:$G128,N125:N128,$Z125:$Z128,AG125:AG128,"None", FALSE,1)</f>
        <v>#VALUE!</v>
      </c>
      <c r="BH126" s="476"/>
      <c r="BI126" s="469" t="e" cm="1">
        <f t="array" ref="BI126">bdRateExtend($G125:$G128,O125:O128,$Z125:$Z128,AH125:AH128,"None", FALSE,1)</f>
        <v>#VALUE!</v>
      </c>
      <c r="BJ126" s="476"/>
      <c r="BK126" s="480" t="e" cm="1">
        <f t="array" ref="BK126">bdRateExtend($G125:$G128,P125:P128,$Z125:$Z128,AI125:AI128)</f>
        <v>#VALUE!</v>
      </c>
      <c r="BL126" s="480"/>
      <c r="BM126" s="480" t="e" cm="1">
        <f t="array" ref="BM126">bdRateExtend($G125:$G128,Q125:Q128,$Z125:$Z128,AJ125:AJ128)</f>
        <v>#VALUE!</v>
      </c>
      <c r="BN126" s="480"/>
      <c r="BO126" s="480" t="e" cm="1">
        <f t="array" ref="BO126">bdRateExtend($G125:$G128,R125:R128,$Z125:$Z128,AK125:AK128)</f>
        <v>#VALUE!</v>
      </c>
      <c r="BP126" s="480"/>
      <c r="BQ126" s="480"/>
      <c r="BR126" s="476"/>
      <c r="BS126" s="476"/>
      <c r="BT126" s="480"/>
      <c r="BU126" s="463" cm="1">
        <f t="array" ref="BU126">testVMAFRange($G125:$G128,N125:N128,$Z125:$Z128,AG125:AG128)</f>
        <v>0</v>
      </c>
      <c r="BV126" s="465"/>
      <c r="BW126" s="463" cm="1">
        <f t="array" ref="BW126">testVMAFRange($G125:$G128,O125:O128,$Z125:$Z128,AH125:AH128)</f>
        <v>0</v>
      </c>
      <c r="BX126" s="465"/>
    </row>
    <row r="127" spans="1:76" ht="17" customHeight="1" x14ac:dyDescent="0.35">
      <c r="A127" s="516"/>
      <c r="B127" s="483"/>
      <c r="C127" s="486"/>
      <c r="D127" s="490"/>
      <c r="E127" s="493"/>
      <c r="F127" s="138">
        <v>47</v>
      </c>
      <c r="G127" s="139">
        <f>'Anchor-RA'!L125</f>
        <v>0</v>
      </c>
      <c r="H127" s="140">
        <f>'Anchor-RA'!M125</f>
        <v>0</v>
      </c>
      <c r="I127" s="140">
        <f>'Anchor-RA'!N125</f>
        <v>0</v>
      </c>
      <c r="J127" s="140">
        <f>'Anchor-RA'!O125</f>
        <v>0</v>
      </c>
      <c r="K127" s="140">
        <f>(Summary!$C$58*H127+Summary!$C$59*I127+Summary!$C$60*J127)/Summary!$C$61</f>
        <v>0</v>
      </c>
      <c r="L127" s="140">
        <f>'Anchor-RA'!P125</f>
        <v>0</v>
      </c>
      <c r="M127" s="140">
        <f>'Anchor-RA'!Q125</f>
        <v>0</v>
      </c>
      <c r="N127" s="140">
        <f>'Anchor-RA'!R125</f>
        <v>0</v>
      </c>
      <c r="O127" s="140">
        <f>'Anchor-RA'!S125</f>
        <v>0</v>
      </c>
      <c r="P127" s="140">
        <f>'Anchor-RA'!T125</f>
        <v>0</v>
      </c>
      <c r="Q127" s="140">
        <f>'Anchor-RA'!U125</f>
        <v>0</v>
      </c>
      <c r="R127" s="140">
        <f>'Anchor-RA'!V125</f>
        <v>0</v>
      </c>
      <c r="S127" s="140">
        <f>'Anchor-RA'!W125</f>
        <v>0</v>
      </c>
      <c r="T127" s="140">
        <f>'Anchor-RA'!X125</f>
        <v>0</v>
      </c>
      <c r="U127" s="140">
        <f>10*LOG10(1/((Summary!$C$75/10^(R127/10)+Summary!$C$76/10^(S127/10)+Summary!$C$77/10^(T127/10))/Summary!$C$78))</f>
        <v>0</v>
      </c>
      <c r="V127" s="140">
        <f>'Anchor-RA'!Y125</f>
        <v>0</v>
      </c>
      <c r="W127" s="140">
        <f>'Anchor-RA'!Z125</f>
        <v>0</v>
      </c>
      <c r="X127" s="141">
        <f t="shared" si="5"/>
        <v>0</v>
      </c>
      <c r="Y127" s="133"/>
      <c r="Z127" s="384">
        <f>'Test-RA'!L125</f>
        <v>0</v>
      </c>
      <c r="AA127" s="381">
        <f>'Test-RA'!M125</f>
        <v>0</v>
      </c>
      <c r="AB127" s="381">
        <f>'Test-RA'!N125</f>
        <v>0</v>
      </c>
      <c r="AC127" s="381">
        <f>'Test-RA'!O125</f>
        <v>0</v>
      </c>
      <c r="AD127" s="381">
        <f>(Summary!$C$58*AA127+Summary!$C$59*AB127+Summary!$C$60*AC127)/Summary!$C$61</f>
        <v>0</v>
      </c>
      <c r="AE127" s="381">
        <f>'Test-RA'!P125</f>
        <v>0</v>
      </c>
      <c r="AF127" s="381">
        <f>'Test-RA'!Q125</f>
        <v>0</v>
      </c>
      <c r="AG127" s="381">
        <f>'Test-RA'!R125</f>
        <v>0</v>
      </c>
      <c r="AH127" s="381">
        <f>'Test-RA'!S125</f>
        <v>0</v>
      </c>
      <c r="AI127" s="381">
        <f>'Test-RA'!T125</f>
        <v>0</v>
      </c>
      <c r="AJ127" s="381">
        <f>'Test-RA'!U125</f>
        <v>0</v>
      </c>
      <c r="AK127" s="381">
        <f>'Test-RA'!V125</f>
        <v>0</v>
      </c>
      <c r="AL127" s="381">
        <f>'Test-RA'!W125</f>
        <v>0</v>
      </c>
      <c r="AM127" s="381">
        <f>'Test-RA'!X125</f>
        <v>0</v>
      </c>
      <c r="AN127" s="381">
        <f>10*LOG10(1/((Summary!$C$75/10^(AK127/10)+Summary!$C$76/10^(AL127/10)+Summary!$C$77/10^(AM127/10))/Summary!$C$78))</f>
        <v>0</v>
      </c>
      <c r="AO127" s="381">
        <f>'Test-RA'!Y125</f>
        <v>0</v>
      </c>
      <c r="AP127" s="140">
        <f>'Test-RA'!Z125</f>
        <v>0</v>
      </c>
      <c r="AQ127" s="141">
        <f t="shared" si="8"/>
        <v>0</v>
      </c>
      <c r="AR127" s="142" t="e">
        <f t="shared" si="6"/>
        <v>#DIV/0!</v>
      </c>
      <c r="AS127" s="143" t="e">
        <f t="shared" si="7"/>
        <v>#DIV/0!</v>
      </c>
      <c r="AT127" s="136"/>
      <c r="AU127" s="136"/>
      <c r="AV127" s="571"/>
      <c r="AW127" s="468"/>
      <c r="AX127" s="480"/>
      <c r="AY127" s="480"/>
      <c r="AZ127" s="480"/>
      <c r="BA127" s="480"/>
      <c r="BB127" s="480"/>
      <c r="BC127" s="480"/>
      <c r="BD127" s="480"/>
      <c r="BE127" s="480"/>
      <c r="BF127" s="480"/>
      <c r="BG127" s="469"/>
      <c r="BH127" s="476"/>
      <c r="BI127" s="469"/>
      <c r="BJ127" s="476"/>
      <c r="BK127" s="480"/>
      <c r="BL127" s="480"/>
      <c r="BM127" s="480"/>
      <c r="BN127" s="480"/>
      <c r="BO127" s="480"/>
      <c r="BP127" s="480"/>
      <c r="BQ127" s="480"/>
      <c r="BR127" s="476"/>
      <c r="BS127" s="476"/>
      <c r="BT127" s="480"/>
      <c r="BU127" s="463"/>
      <c r="BV127" s="465"/>
      <c r="BW127" s="463"/>
      <c r="BX127" s="465"/>
    </row>
    <row r="128" spans="1:76" ht="17" customHeight="1" x14ac:dyDescent="0.35">
      <c r="A128" s="516"/>
      <c r="B128" s="483"/>
      <c r="C128" s="486"/>
      <c r="D128" s="490"/>
      <c r="E128" s="493"/>
      <c r="F128" s="138">
        <v>55</v>
      </c>
      <c r="G128" s="139">
        <f>'Anchor-RA'!L126</f>
        <v>0</v>
      </c>
      <c r="H128" s="140">
        <f>'Anchor-RA'!M126</f>
        <v>0</v>
      </c>
      <c r="I128" s="140">
        <f>'Anchor-RA'!N126</f>
        <v>0</v>
      </c>
      <c r="J128" s="140">
        <f>'Anchor-RA'!O126</f>
        <v>0</v>
      </c>
      <c r="K128" s="140">
        <f>(Summary!$C$58*H128+Summary!$C$59*I128+Summary!$C$60*J128)/Summary!$C$61</f>
        <v>0</v>
      </c>
      <c r="L128" s="140">
        <f>'Anchor-RA'!P126</f>
        <v>0</v>
      </c>
      <c r="M128" s="140">
        <f>'Anchor-RA'!Q126</f>
        <v>0</v>
      </c>
      <c r="N128" s="140">
        <f>'Anchor-RA'!R126</f>
        <v>0</v>
      </c>
      <c r="O128" s="140">
        <f>'Anchor-RA'!S126</f>
        <v>0</v>
      </c>
      <c r="P128" s="140">
        <f>'Anchor-RA'!T126</f>
        <v>0</v>
      </c>
      <c r="Q128" s="140">
        <f>'Anchor-RA'!U126</f>
        <v>0</v>
      </c>
      <c r="R128" s="140">
        <f>'Anchor-RA'!V126</f>
        <v>0</v>
      </c>
      <c r="S128" s="140">
        <f>'Anchor-RA'!W126</f>
        <v>0</v>
      </c>
      <c r="T128" s="140">
        <f>'Anchor-RA'!X126</f>
        <v>0</v>
      </c>
      <c r="U128" s="140">
        <f>10*LOG10(1/((Summary!$C$75/10^(R128/10)+Summary!$C$76/10^(S128/10)+Summary!$C$77/10^(T128/10))/Summary!$C$78))</f>
        <v>0</v>
      </c>
      <c r="V128" s="140">
        <f>'Anchor-RA'!Y126</f>
        <v>0</v>
      </c>
      <c r="W128" s="140">
        <f>'Anchor-RA'!Z126</f>
        <v>0</v>
      </c>
      <c r="X128" s="141">
        <f t="shared" si="5"/>
        <v>0</v>
      </c>
      <c r="Y128" s="133"/>
      <c r="Z128" s="384">
        <f>'Test-RA'!L126</f>
        <v>0</v>
      </c>
      <c r="AA128" s="381">
        <f>'Test-RA'!M126</f>
        <v>0</v>
      </c>
      <c r="AB128" s="381">
        <f>'Test-RA'!N126</f>
        <v>0</v>
      </c>
      <c r="AC128" s="381">
        <f>'Test-RA'!O126</f>
        <v>0</v>
      </c>
      <c r="AD128" s="381">
        <f>(Summary!$C$58*AA128+Summary!$C$59*AB128+Summary!$C$60*AC128)/Summary!$C$61</f>
        <v>0</v>
      </c>
      <c r="AE128" s="381">
        <f>'Test-RA'!P126</f>
        <v>0</v>
      </c>
      <c r="AF128" s="381">
        <f>'Test-RA'!Q126</f>
        <v>0</v>
      </c>
      <c r="AG128" s="381">
        <f>'Test-RA'!R126</f>
        <v>0</v>
      </c>
      <c r="AH128" s="381">
        <f>'Test-RA'!S126</f>
        <v>0</v>
      </c>
      <c r="AI128" s="381">
        <f>'Test-RA'!T126</f>
        <v>0</v>
      </c>
      <c r="AJ128" s="381">
        <f>'Test-RA'!U126</f>
        <v>0</v>
      </c>
      <c r="AK128" s="381">
        <f>'Test-RA'!V126</f>
        <v>0</v>
      </c>
      <c r="AL128" s="381">
        <f>'Test-RA'!W126</f>
        <v>0</v>
      </c>
      <c r="AM128" s="381">
        <f>'Test-RA'!X126</f>
        <v>0</v>
      </c>
      <c r="AN128" s="381">
        <f>10*LOG10(1/((Summary!$C$75/10^(AK128/10)+Summary!$C$76/10^(AL128/10)+Summary!$C$77/10^(AM128/10))/Summary!$C$78))</f>
        <v>0</v>
      </c>
      <c r="AO128" s="381">
        <f>'Test-RA'!Y126</f>
        <v>0</v>
      </c>
      <c r="AP128" s="140">
        <f>'Test-RA'!Z126</f>
        <v>0</v>
      </c>
      <c r="AQ128" s="141">
        <f t="shared" si="8"/>
        <v>0</v>
      </c>
      <c r="AR128" s="142" t="e">
        <f t="shared" si="6"/>
        <v>#DIV/0!</v>
      </c>
      <c r="AS128" s="143" t="e">
        <f t="shared" si="7"/>
        <v>#DIV/0!</v>
      </c>
      <c r="AT128" s="136"/>
      <c r="AU128" s="136"/>
      <c r="AV128" s="571" t="s">
        <v>123</v>
      </c>
      <c r="AW128" s="468" t="e" cm="1">
        <f t="array" ref="AW128">bdRateExtend($G126:$G129,H126:H129,$Z126:$Z129,AA126:AA129)</f>
        <v>#VALUE!</v>
      </c>
      <c r="AX128" s="480"/>
      <c r="AY128" s="480"/>
      <c r="AZ128" s="480"/>
      <c r="BA128" s="480"/>
      <c r="BB128" s="480"/>
      <c r="BC128" s="480" t="e" cm="1">
        <f t="array" ref="BC128">bdRateExtend($G126:$G129,L126:L129,$Z126:$Z129,AE126:AE129)</f>
        <v>#VALUE!</v>
      </c>
      <c r="BD128" s="480"/>
      <c r="BE128" s="480" t="e" cm="1">
        <f t="array" ref="BE128">bdRateExtend($G126:$G129,M126:M129,$Z126:$Z129,AF126:AF129)</f>
        <v>#VALUE!</v>
      </c>
      <c r="BF128" s="480"/>
      <c r="BG128" s="469" t="e" cm="1">
        <f t="array" ref="BG128">bdRateExtend($G126:$G129,N126:N129,$Z126:$Z129,AG126:AG129,"None", FALSE,1)</f>
        <v>#VALUE!</v>
      </c>
      <c r="BH128" s="476"/>
      <c r="BI128" s="469" t="e" cm="1">
        <f t="array" ref="BI128">bdRateExtend($G126:$G129,O126:O129,$Z126:$Z129,AH126:AH129,"None", FALSE,1)</f>
        <v>#VALUE!</v>
      </c>
      <c r="BJ128" s="476"/>
      <c r="BK128" s="480" t="e" cm="1">
        <f t="array" ref="BK128">bdRateExtend($G126:$G129,P126:P129,$Z126:$Z129,AI126:AI129)</f>
        <v>#VALUE!</v>
      </c>
      <c r="BL128" s="480"/>
      <c r="BM128" s="480" t="e" cm="1">
        <f t="array" ref="BM128">bdRateExtend($G126:$G129,Q126:Q129,$Z126:$Z129,AJ126:AJ129)</f>
        <v>#VALUE!</v>
      </c>
      <c r="BN128" s="480"/>
      <c r="BO128" s="480" t="e" cm="1">
        <f t="array" ref="BO128">bdRateExtend($G126:$G129,R126:R129,$Z126:$Z129,AK126:AK129)</f>
        <v>#VALUE!</v>
      </c>
      <c r="BP128" s="480"/>
      <c r="BQ128" s="480"/>
      <c r="BR128" s="476"/>
      <c r="BS128" s="476"/>
      <c r="BT128" s="480"/>
      <c r="BU128" s="463" cm="1">
        <f t="array" ref="BU128">testVMAFRange($G126:$G129,N126:N129,$Z126:$Z129,AG126:AG129)</f>
        <v>0</v>
      </c>
      <c r="BV128" s="465"/>
      <c r="BW128" s="463" cm="1">
        <f t="array" ref="BW128">testVMAFRange($G126:$G129,O126:O129,$Z126:$Z129,AH126:AH129)</f>
        <v>0</v>
      </c>
      <c r="BX128" s="465"/>
    </row>
    <row r="129" spans="1:76" ht="17" customHeight="1" thickBot="1" x14ac:dyDescent="0.4">
      <c r="A129" s="516"/>
      <c r="B129" s="518"/>
      <c r="C129" s="487"/>
      <c r="D129" s="522"/>
      <c r="E129" s="523"/>
      <c r="F129" s="144">
        <v>63</v>
      </c>
      <c r="G129" s="145">
        <f>'Anchor-RA'!L127</f>
        <v>0</v>
      </c>
      <c r="H129" s="146">
        <f>'Anchor-RA'!M127</f>
        <v>0</v>
      </c>
      <c r="I129" s="146">
        <f>'Anchor-RA'!N127</f>
        <v>0</v>
      </c>
      <c r="J129" s="146">
        <f>'Anchor-RA'!O127</f>
        <v>0</v>
      </c>
      <c r="K129" s="140">
        <f>(Summary!$C$58*H129+Summary!$C$59*I129+Summary!$C$60*J129)/Summary!$C$61</f>
        <v>0</v>
      </c>
      <c r="L129" s="146">
        <f>'Anchor-RA'!P127</f>
        <v>0</v>
      </c>
      <c r="M129" s="146">
        <f>'Anchor-RA'!Q127</f>
        <v>0</v>
      </c>
      <c r="N129" s="146">
        <f>'Anchor-RA'!R127</f>
        <v>0</v>
      </c>
      <c r="O129" s="146">
        <f>'Anchor-RA'!S127</f>
        <v>0</v>
      </c>
      <c r="P129" s="146">
        <f>'Anchor-RA'!T127</f>
        <v>0</v>
      </c>
      <c r="Q129" s="146">
        <f>'Anchor-RA'!U127</f>
        <v>0</v>
      </c>
      <c r="R129" s="146">
        <f>'Anchor-RA'!V127</f>
        <v>0</v>
      </c>
      <c r="S129" s="146">
        <f>'Anchor-RA'!W127</f>
        <v>0</v>
      </c>
      <c r="T129" s="146">
        <f>'Anchor-RA'!X127</f>
        <v>0</v>
      </c>
      <c r="U129" s="146">
        <f>10*LOG10(1/((Summary!$C$75/10^(R129/10)+Summary!$C$76/10^(S129/10)+Summary!$C$77/10^(T129/10))/Summary!$C$78))</f>
        <v>0</v>
      </c>
      <c r="V129" s="146">
        <f>'Anchor-RA'!Y127</f>
        <v>0</v>
      </c>
      <c r="W129" s="146">
        <f>'Anchor-RA'!Z127</f>
        <v>0</v>
      </c>
      <c r="X129" s="147">
        <f t="shared" si="5"/>
        <v>0</v>
      </c>
      <c r="Y129" s="133"/>
      <c r="Z129" s="385">
        <f>'Test-RA'!L127</f>
        <v>0</v>
      </c>
      <c r="AA129" s="382">
        <f>'Test-RA'!M127</f>
        <v>0</v>
      </c>
      <c r="AB129" s="382">
        <f>'Test-RA'!N127</f>
        <v>0</v>
      </c>
      <c r="AC129" s="382">
        <f>'Test-RA'!O127</f>
        <v>0</v>
      </c>
      <c r="AD129" s="382">
        <f>(Summary!$C$58*AA129+Summary!$C$59*AB129+Summary!$C$60*AC129)/Summary!$C$61</f>
        <v>0</v>
      </c>
      <c r="AE129" s="382">
        <f>'Test-RA'!P127</f>
        <v>0</v>
      </c>
      <c r="AF129" s="382">
        <f>'Test-RA'!Q127</f>
        <v>0</v>
      </c>
      <c r="AG129" s="382">
        <f>'Test-RA'!R127</f>
        <v>0</v>
      </c>
      <c r="AH129" s="382">
        <f>'Test-RA'!S127</f>
        <v>0</v>
      </c>
      <c r="AI129" s="382">
        <f>'Test-RA'!T127</f>
        <v>0</v>
      </c>
      <c r="AJ129" s="382">
        <f>'Test-RA'!U127</f>
        <v>0</v>
      </c>
      <c r="AK129" s="382">
        <f>'Test-RA'!V127</f>
        <v>0</v>
      </c>
      <c r="AL129" s="382">
        <f>'Test-RA'!W127</f>
        <v>0</v>
      </c>
      <c r="AM129" s="382">
        <f>'Test-RA'!X127</f>
        <v>0</v>
      </c>
      <c r="AN129" s="382">
        <f>10*LOG10(1/((Summary!$C$75/10^(AK129/10)+Summary!$C$76/10^(AL129/10)+Summary!$C$77/10^(AM129/10))/Summary!$C$78))</f>
        <v>0</v>
      </c>
      <c r="AO129" s="382">
        <f>'Test-RA'!Y127</f>
        <v>0</v>
      </c>
      <c r="AP129" s="146">
        <f>'Test-RA'!Z127</f>
        <v>0</v>
      </c>
      <c r="AQ129" s="147">
        <f t="shared" si="8"/>
        <v>0</v>
      </c>
      <c r="AR129" s="148" t="e">
        <f t="shared" si="6"/>
        <v>#DIV/0!</v>
      </c>
      <c r="AS129" s="149" t="e">
        <f t="shared" si="7"/>
        <v>#DIV/0!</v>
      </c>
      <c r="AT129" s="136"/>
      <c r="AU129" s="136"/>
      <c r="AV129" s="572"/>
      <c r="AW129" s="468"/>
      <c r="AX129" s="480"/>
      <c r="AY129" s="480"/>
      <c r="AZ129" s="480"/>
      <c r="BA129" s="480"/>
      <c r="BB129" s="481"/>
      <c r="BC129" s="480"/>
      <c r="BD129" s="480"/>
      <c r="BE129" s="480"/>
      <c r="BF129" s="480"/>
      <c r="BG129" s="472"/>
      <c r="BH129" s="477"/>
      <c r="BI129" s="472"/>
      <c r="BJ129" s="477"/>
      <c r="BK129" s="480"/>
      <c r="BL129" s="480"/>
      <c r="BM129" s="480"/>
      <c r="BN129" s="480"/>
      <c r="BO129" s="480"/>
      <c r="BP129" s="480"/>
      <c r="BQ129" s="480"/>
      <c r="BR129" s="476"/>
      <c r="BS129" s="476"/>
      <c r="BT129" s="481"/>
      <c r="BU129" s="473"/>
      <c r="BV129" s="466"/>
      <c r="BW129" s="473"/>
      <c r="BX129" s="466"/>
    </row>
    <row r="130" spans="1:76" ht="17" customHeight="1" x14ac:dyDescent="0.35">
      <c r="A130" s="516"/>
      <c r="B130" s="482" t="s">
        <v>2</v>
      </c>
      <c r="C130" s="485" t="s">
        <v>45</v>
      </c>
      <c r="D130" s="489">
        <v>30</v>
      </c>
      <c r="E130" s="492">
        <v>10</v>
      </c>
      <c r="F130" s="129">
        <v>23</v>
      </c>
      <c r="G130" s="130">
        <f>'Anchor-RA'!L128</f>
        <v>0</v>
      </c>
      <c r="H130" s="131">
        <f>'Anchor-RA'!M128</f>
        <v>0</v>
      </c>
      <c r="I130" s="131">
        <f>'Anchor-RA'!N128</f>
        <v>0</v>
      </c>
      <c r="J130" s="131">
        <f>'Anchor-RA'!O128</f>
        <v>0</v>
      </c>
      <c r="K130" s="395">
        <f>(Summary!$C$58*H130+Summary!$C$59*I130+Summary!$C$60*J130)/Summary!$C$61</f>
        <v>0</v>
      </c>
      <c r="L130" s="131">
        <f>'Anchor-RA'!P128</f>
        <v>0</v>
      </c>
      <c r="M130" s="131">
        <f>'Anchor-RA'!Q128</f>
        <v>0</v>
      </c>
      <c r="N130" s="131">
        <f>'Anchor-RA'!R128</f>
        <v>0</v>
      </c>
      <c r="O130" s="131">
        <f>'Anchor-RA'!S128</f>
        <v>0</v>
      </c>
      <c r="P130" s="131">
        <f>'Anchor-RA'!T128</f>
        <v>0</v>
      </c>
      <c r="Q130" s="131">
        <f>'Anchor-RA'!U128</f>
        <v>0</v>
      </c>
      <c r="R130" s="131">
        <f>'Anchor-RA'!V128</f>
        <v>0</v>
      </c>
      <c r="S130" s="131">
        <f>'Anchor-RA'!W128</f>
        <v>0</v>
      </c>
      <c r="T130" s="131">
        <f>'Anchor-RA'!X128</f>
        <v>0</v>
      </c>
      <c r="U130" s="131">
        <f>10*LOG10(1/((Summary!$C$75/10^(R130/10)+Summary!$C$76/10^(S130/10)+Summary!$C$77/10^(T130/10))/Summary!$C$78))</f>
        <v>0</v>
      </c>
      <c r="V130" s="131">
        <f>'Anchor-RA'!Y128</f>
        <v>0</v>
      </c>
      <c r="W130" s="131">
        <f>'Anchor-RA'!Z128</f>
        <v>0</v>
      </c>
      <c r="X130" s="132">
        <f t="shared" si="5"/>
        <v>0</v>
      </c>
      <c r="Y130" s="133"/>
      <c r="Z130" s="383">
        <f>'Test-RA'!L128</f>
        <v>0</v>
      </c>
      <c r="AA130" s="380">
        <f>'Test-RA'!M128</f>
        <v>0</v>
      </c>
      <c r="AB130" s="380">
        <f>'Test-RA'!N128</f>
        <v>0</v>
      </c>
      <c r="AC130" s="380">
        <f>'Test-RA'!O128</f>
        <v>0</v>
      </c>
      <c r="AD130" s="380">
        <f>(Summary!$C$58*AA130+Summary!$C$59*AB130+Summary!$C$60*AC130)/Summary!$C$61</f>
        <v>0</v>
      </c>
      <c r="AE130" s="380">
        <f>'Test-RA'!P128</f>
        <v>0</v>
      </c>
      <c r="AF130" s="380">
        <f>'Test-RA'!Q128</f>
        <v>0</v>
      </c>
      <c r="AG130" s="380">
        <f>'Test-RA'!R128</f>
        <v>0</v>
      </c>
      <c r="AH130" s="380">
        <f>'Test-RA'!S128</f>
        <v>0</v>
      </c>
      <c r="AI130" s="380">
        <f>'Test-RA'!T128</f>
        <v>0</v>
      </c>
      <c r="AJ130" s="380">
        <f>'Test-RA'!U128</f>
        <v>0</v>
      </c>
      <c r="AK130" s="380">
        <f>'Test-RA'!V128</f>
        <v>0</v>
      </c>
      <c r="AL130" s="380">
        <f>'Test-RA'!W128</f>
        <v>0</v>
      </c>
      <c r="AM130" s="380">
        <f>'Test-RA'!X128</f>
        <v>0</v>
      </c>
      <c r="AN130" s="380">
        <f>10*LOG10(1/((Summary!$C$75/10^(AK130/10)+Summary!$C$76/10^(AL130/10)+Summary!$C$77/10^(AM130/10))/Summary!$C$78))</f>
        <v>0</v>
      </c>
      <c r="AO130" s="380">
        <f>'Test-RA'!Y128</f>
        <v>0</v>
      </c>
      <c r="AP130" s="131">
        <f>'Test-RA'!Z128</f>
        <v>0</v>
      </c>
      <c r="AQ130" s="132">
        <f t="shared" si="8"/>
        <v>0</v>
      </c>
      <c r="AR130" s="134" t="e">
        <f t="shared" si="6"/>
        <v>#DIV/0!</v>
      </c>
      <c r="AS130" s="135" t="e">
        <f t="shared" si="7"/>
        <v>#DIV/0!</v>
      </c>
      <c r="AT130" s="136"/>
      <c r="AU130" s="136"/>
      <c r="AV130" s="573" t="s">
        <v>121</v>
      </c>
      <c r="AW130" s="468" t="e" cm="1">
        <f t="array" ref="AW130">bdRateExtend($G130:$G133,H130:H133,$Z130:$Z133,AA130:AA133)</f>
        <v>#VALUE!</v>
      </c>
      <c r="AX130" s="480" t="e" cm="1">
        <f t="array" ref="AX130">bdRateExtend($G130:$G135,H130:H135,$Z130:$Z135,AA130:AA135)</f>
        <v>#VALUE!</v>
      </c>
      <c r="AY130" s="480" t="e" cm="1">
        <f t="array" ref="AY130">bdRateExtend($G130:$G135,I130:I135,$Z130:$Z135,AB130:AB135)</f>
        <v>#VALUE!</v>
      </c>
      <c r="AZ130" s="480" t="e" cm="1">
        <f t="array" ref="AZ130">bdRateExtend($G130:$G135,J130:J135,$Z130:$Z135,AC130:AC135)</f>
        <v>#VALUE!</v>
      </c>
      <c r="BA130" s="480" t="e" cm="1">
        <f t="array" ref="BA130">bdRateExtend($G130:$G135,K130:K135,$Z130:$Z135,AD130:AD135)</f>
        <v>#VALUE!</v>
      </c>
      <c r="BB130" s="479" t="e">
        <f>(Summary!$C$89*AX130+Summary!$C$90*AY130+Summary!$C$91*AZ130)/Summary!$C$92</f>
        <v>#VALUE!</v>
      </c>
      <c r="BC130" s="480" t="e" cm="1">
        <f t="array" ref="BC130">bdRateExtend($G130:$G133,L130:L133,$Z130:$Z133,AE130:AE133)</f>
        <v>#VALUE!</v>
      </c>
      <c r="BD130" s="480" t="e" cm="1">
        <f t="array" ref="BD130">bdRateExtend($G130:$G135,L130:L135,$Z130:$Z135,AE130:AE135)</f>
        <v>#VALUE!</v>
      </c>
      <c r="BE130" s="480" t="e" cm="1">
        <f t="array" ref="BE130">bdRateExtend($G130:$G133,M130:M133,$Z130:$Z133,AF130:AF133)</f>
        <v>#VALUE!</v>
      </c>
      <c r="BF130" s="480" t="e" cm="1">
        <f t="array" ref="BF130">bdRateExtend($G130:$G135,M130:M135,$Z130:$Z135,AF130:AF135)</f>
        <v>#VALUE!</v>
      </c>
      <c r="BG130" s="474" t="e" cm="1">
        <f t="array" ref="BG130">bdRateExtend($G130:$G133,N130:N133,$Z130:$Z133,AG130:AG133,"None", FALSE,1)</f>
        <v>#VALUE!</v>
      </c>
      <c r="BH130" s="475" t="e" cm="1">
        <f t="array" ref="BH130">bdRateExtend($G130:$G135,N130:N135,$Z130:$Z135,AG130:AG135,"None", FALSE,1)</f>
        <v>#VALUE!</v>
      </c>
      <c r="BI130" s="474" t="e" cm="1">
        <f t="array" ref="BI130">bdRateExtend($G130:$G133,O130:O133,$Z130:$Z133,AH130:AH133,"None", FALSE,1)</f>
        <v>#VALUE!</v>
      </c>
      <c r="BJ130" s="475" t="e" cm="1">
        <f t="array" ref="BJ130">bdRateExtend($G130:$G135,O130:O135,$Z130:$Z135,AH130:AH135,"None", FALSE,1)</f>
        <v>#VALUE!</v>
      </c>
      <c r="BK130" s="480" t="e" cm="1">
        <f t="array" ref="BK130">bdRateExtend($G130:$G133,P130:P133,$Z130:$Z133,AI130:AI133)</f>
        <v>#VALUE!</v>
      </c>
      <c r="BL130" s="480" t="e" cm="1">
        <f t="array" ref="BL130">bdRateExtend($G130:$G135,P130:P135,$Z130:$Z135,AI130:AI135)</f>
        <v>#VALUE!</v>
      </c>
      <c r="BM130" s="480" t="e" cm="1">
        <f t="array" ref="BM130">bdRateExtend($G130:$G133,Q130:Q133,$Z130:$Z133,AJ130:AJ133)</f>
        <v>#VALUE!</v>
      </c>
      <c r="BN130" s="480" t="e" cm="1">
        <f t="array" ref="BN130">bdRateExtend($G130:$G135,Q130:Q135,$Z130:$Z135,AJ130:AJ135)</f>
        <v>#VALUE!</v>
      </c>
      <c r="BO130" s="480" t="e" cm="1">
        <f t="array" ref="BO130">bdRateExtend($G130:$G133,R130:R133,$Z130:$Z133,AK130:AK133)</f>
        <v>#VALUE!</v>
      </c>
      <c r="BP130" s="480" t="e" cm="1">
        <f t="array" ref="BP130">bdRateExtend($G130:$G135,R130:R135,$Z130:$Z135,AK130:AK135)</f>
        <v>#VALUE!</v>
      </c>
      <c r="BQ130" s="480" t="e" cm="1">
        <f t="array" ref="BQ130">bdRateExtend($G130:$G135,S130:S135,$Z130:$Z135,AL130:AL135)</f>
        <v>#VALUE!</v>
      </c>
      <c r="BR130" s="476" t="e" cm="1">
        <f t="array" ref="BR130">bdRateExtend($G130:$G135,T130:T135,$Z130:$Z135,AM130:AM135)</f>
        <v>#VALUE!</v>
      </c>
      <c r="BS130" s="476" t="e" cm="1">
        <f t="array" ref="BS130">bdRateExtend($G130:$G135,U130:U135,$Z130:$Z135,AN130:AN135)</f>
        <v>#VALUE!</v>
      </c>
      <c r="BT130" s="479" t="e">
        <f>(Summary!$C$103*BP130+Summary!$C$104*BQ130+Summary!$C$105*BR130)/Summary!$C$106</f>
        <v>#VALUE!</v>
      </c>
      <c r="BU130" s="462" cm="1">
        <f t="array" ref="BU130">testVMAFRange($G130:$G133,N130:N133,$Z130:$Z133,AG130:AG133)</f>
        <v>0</v>
      </c>
      <c r="BV130" s="464" cm="1">
        <f t="array" ref="BV130">testVMAFRange($G130:$G135,N130:N135,$Z130:$Z135,AG130:AG135)</f>
        <v>0</v>
      </c>
      <c r="BW130" s="462" cm="1">
        <f t="array" ref="BW130">testVMAFRange($G130:$G133,O130:O133,$Z130:$Z133,AH130:AH133)</f>
        <v>0</v>
      </c>
      <c r="BX130" s="464" cm="1">
        <f t="array" ref="BX130">testVMAFRange($G130:$G135,O130:O135,$Z130:$Z135,AH130:AH135)</f>
        <v>0</v>
      </c>
    </row>
    <row r="131" spans="1:76" ht="17" customHeight="1" x14ac:dyDescent="0.35">
      <c r="A131" s="516"/>
      <c r="B131" s="483"/>
      <c r="C131" s="486"/>
      <c r="D131" s="490"/>
      <c r="E131" s="493"/>
      <c r="F131" s="138">
        <v>31</v>
      </c>
      <c r="G131" s="139">
        <f>'Anchor-RA'!L129</f>
        <v>0</v>
      </c>
      <c r="H131" s="140">
        <f>'Anchor-RA'!M129</f>
        <v>0</v>
      </c>
      <c r="I131" s="140">
        <f>'Anchor-RA'!N129</f>
        <v>0</v>
      </c>
      <c r="J131" s="140">
        <f>'Anchor-RA'!O129</f>
        <v>0</v>
      </c>
      <c r="K131" s="140">
        <f>(Summary!$C$58*H131+Summary!$C$59*I131+Summary!$C$60*J131)/Summary!$C$61</f>
        <v>0</v>
      </c>
      <c r="L131" s="140">
        <f>'Anchor-RA'!P129</f>
        <v>0</v>
      </c>
      <c r="M131" s="140">
        <f>'Anchor-RA'!Q129</f>
        <v>0</v>
      </c>
      <c r="N131" s="140">
        <f>'Anchor-RA'!R129</f>
        <v>0</v>
      </c>
      <c r="O131" s="140">
        <f>'Anchor-RA'!S129</f>
        <v>0</v>
      </c>
      <c r="P131" s="140">
        <f>'Anchor-RA'!T129</f>
        <v>0</v>
      </c>
      <c r="Q131" s="140">
        <f>'Anchor-RA'!U129</f>
        <v>0</v>
      </c>
      <c r="R131" s="140">
        <f>'Anchor-RA'!V129</f>
        <v>0</v>
      </c>
      <c r="S131" s="140">
        <f>'Anchor-RA'!W129</f>
        <v>0</v>
      </c>
      <c r="T131" s="140">
        <f>'Anchor-RA'!X129</f>
        <v>0</v>
      </c>
      <c r="U131" s="140">
        <f>10*LOG10(1/((Summary!$C$75/10^(R131/10)+Summary!$C$76/10^(S131/10)+Summary!$C$77/10^(T131/10))/Summary!$C$78))</f>
        <v>0</v>
      </c>
      <c r="V131" s="140">
        <f>'Anchor-RA'!Y129</f>
        <v>0</v>
      </c>
      <c r="W131" s="140">
        <f>'Anchor-RA'!Z129</f>
        <v>0</v>
      </c>
      <c r="X131" s="141">
        <f t="shared" si="5"/>
        <v>0</v>
      </c>
      <c r="Y131" s="133"/>
      <c r="Z131" s="384">
        <f>'Test-RA'!L129</f>
        <v>0</v>
      </c>
      <c r="AA131" s="381">
        <f>'Test-RA'!M129</f>
        <v>0</v>
      </c>
      <c r="AB131" s="381">
        <f>'Test-RA'!N129</f>
        <v>0</v>
      </c>
      <c r="AC131" s="381">
        <f>'Test-RA'!O129</f>
        <v>0</v>
      </c>
      <c r="AD131" s="381">
        <f>(Summary!$C$58*AA131+Summary!$C$59*AB131+Summary!$C$60*AC131)/Summary!$C$61</f>
        <v>0</v>
      </c>
      <c r="AE131" s="381">
        <f>'Test-RA'!P129</f>
        <v>0</v>
      </c>
      <c r="AF131" s="381">
        <f>'Test-RA'!Q129</f>
        <v>0</v>
      </c>
      <c r="AG131" s="381">
        <f>'Test-RA'!R129</f>
        <v>0</v>
      </c>
      <c r="AH131" s="381">
        <f>'Test-RA'!S129</f>
        <v>0</v>
      </c>
      <c r="AI131" s="381">
        <f>'Test-RA'!T129</f>
        <v>0</v>
      </c>
      <c r="AJ131" s="381">
        <f>'Test-RA'!U129</f>
        <v>0</v>
      </c>
      <c r="AK131" s="381">
        <f>'Test-RA'!V129</f>
        <v>0</v>
      </c>
      <c r="AL131" s="381">
        <f>'Test-RA'!W129</f>
        <v>0</v>
      </c>
      <c r="AM131" s="381">
        <f>'Test-RA'!X129</f>
        <v>0</v>
      </c>
      <c r="AN131" s="381">
        <f>10*LOG10(1/((Summary!$C$75/10^(AK131/10)+Summary!$C$76/10^(AL131/10)+Summary!$C$77/10^(AM131/10))/Summary!$C$78))</f>
        <v>0</v>
      </c>
      <c r="AO131" s="381">
        <f>'Test-RA'!Y129</f>
        <v>0</v>
      </c>
      <c r="AP131" s="140">
        <f>'Test-RA'!Z129</f>
        <v>0</v>
      </c>
      <c r="AQ131" s="141">
        <f t="shared" si="8"/>
        <v>0</v>
      </c>
      <c r="AR131" s="142" t="e">
        <f t="shared" si="6"/>
        <v>#DIV/0!</v>
      </c>
      <c r="AS131" s="143" t="e">
        <f t="shared" si="7"/>
        <v>#DIV/0!</v>
      </c>
      <c r="AT131" s="136"/>
      <c r="AU131" s="136"/>
      <c r="AV131" s="571"/>
      <c r="AW131" s="468"/>
      <c r="AX131" s="480"/>
      <c r="AY131" s="480"/>
      <c r="AZ131" s="480"/>
      <c r="BA131" s="480"/>
      <c r="BB131" s="480"/>
      <c r="BC131" s="480"/>
      <c r="BD131" s="480"/>
      <c r="BE131" s="480"/>
      <c r="BF131" s="480"/>
      <c r="BG131" s="469"/>
      <c r="BH131" s="476"/>
      <c r="BI131" s="469"/>
      <c r="BJ131" s="476"/>
      <c r="BK131" s="480"/>
      <c r="BL131" s="480"/>
      <c r="BM131" s="480"/>
      <c r="BN131" s="480"/>
      <c r="BO131" s="480"/>
      <c r="BP131" s="480"/>
      <c r="BQ131" s="480"/>
      <c r="BR131" s="476"/>
      <c r="BS131" s="476"/>
      <c r="BT131" s="480"/>
      <c r="BU131" s="463"/>
      <c r="BV131" s="465"/>
      <c r="BW131" s="463"/>
      <c r="BX131" s="465"/>
    </row>
    <row r="132" spans="1:76" ht="17" customHeight="1" x14ac:dyDescent="0.35">
      <c r="A132" s="516"/>
      <c r="B132" s="483"/>
      <c r="C132" s="486"/>
      <c r="D132" s="490"/>
      <c r="E132" s="493"/>
      <c r="F132" s="138">
        <v>39</v>
      </c>
      <c r="G132" s="139">
        <f>'Anchor-RA'!L130</f>
        <v>0</v>
      </c>
      <c r="H132" s="140">
        <f>'Anchor-RA'!M130</f>
        <v>0</v>
      </c>
      <c r="I132" s="140">
        <f>'Anchor-RA'!N130</f>
        <v>0</v>
      </c>
      <c r="J132" s="140">
        <f>'Anchor-RA'!O130</f>
        <v>0</v>
      </c>
      <c r="K132" s="140">
        <f>(Summary!$C$58*H132+Summary!$C$59*I132+Summary!$C$60*J132)/Summary!$C$61</f>
        <v>0</v>
      </c>
      <c r="L132" s="140">
        <f>'Anchor-RA'!P130</f>
        <v>0</v>
      </c>
      <c r="M132" s="140">
        <f>'Anchor-RA'!Q130</f>
        <v>0</v>
      </c>
      <c r="N132" s="140">
        <f>'Anchor-RA'!R130</f>
        <v>0</v>
      </c>
      <c r="O132" s="140">
        <f>'Anchor-RA'!S130</f>
        <v>0</v>
      </c>
      <c r="P132" s="140">
        <f>'Anchor-RA'!T130</f>
        <v>0</v>
      </c>
      <c r="Q132" s="140">
        <f>'Anchor-RA'!U130</f>
        <v>0</v>
      </c>
      <c r="R132" s="140">
        <f>'Anchor-RA'!V130</f>
        <v>0</v>
      </c>
      <c r="S132" s="140">
        <f>'Anchor-RA'!W130</f>
        <v>0</v>
      </c>
      <c r="T132" s="140">
        <f>'Anchor-RA'!X130</f>
        <v>0</v>
      </c>
      <c r="U132" s="140">
        <f>10*LOG10(1/((Summary!$C$75/10^(R132/10)+Summary!$C$76/10^(S132/10)+Summary!$C$77/10^(T132/10))/Summary!$C$78))</f>
        <v>0</v>
      </c>
      <c r="V132" s="140">
        <f>'Anchor-RA'!Y130</f>
        <v>0</v>
      </c>
      <c r="W132" s="140">
        <f>'Anchor-RA'!Z130</f>
        <v>0</v>
      </c>
      <c r="X132" s="141">
        <f t="shared" ref="X132:X195" si="9">V132/3600</f>
        <v>0</v>
      </c>
      <c r="Y132" s="133"/>
      <c r="Z132" s="384">
        <f>'Test-RA'!L130</f>
        <v>0</v>
      </c>
      <c r="AA132" s="381">
        <f>'Test-RA'!M130</f>
        <v>0</v>
      </c>
      <c r="AB132" s="381">
        <f>'Test-RA'!N130</f>
        <v>0</v>
      </c>
      <c r="AC132" s="381">
        <f>'Test-RA'!O130</f>
        <v>0</v>
      </c>
      <c r="AD132" s="381">
        <f>(Summary!$C$58*AA132+Summary!$C$59*AB132+Summary!$C$60*AC132)/Summary!$C$61</f>
        <v>0</v>
      </c>
      <c r="AE132" s="381">
        <f>'Test-RA'!P130</f>
        <v>0</v>
      </c>
      <c r="AF132" s="381">
        <f>'Test-RA'!Q130</f>
        <v>0</v>
      </c>
      <c r="AG132" s="381">
        <f>'Test-RA'!R130</f>
        <v>0</v>
      </c>
      <c r="AH132" s="381">
        <f>'Test-RA'!S130</f>
        <v>0</v>
      </c>
      <c r="AI132" s="381">
        <f>'Test-RA'!T130</f>
        <v>0</v>
      </c>
      <c r="AJ132" s="381">
        <f>'Test-RA'!U130</f>
        <v>0</v>
      </c>
      <c r="AK132" s="381">
        <f>'Test-RA'!V130</f>
        <v>0</v>
      </c>
      <c r="AL132" s="381">
        <f>'Test-RA'!W130</f>
        <v>0</v>
      </c>
      <c r="AM132" s="381">
        <f>'Test-RA'!X130</f>
        <v>0</v>
      </c>
      <c r="AN132" s="381">
        <f>10*LOG10(1/((Summary!$C$75/10^(AK132/10)+Summary!$C$76/10^(AL132/10)+Summary!$C$77/10^(AM132/10))/Summary!$C$78))</f>
        <v>0</v>
      </c>
      <c r="AO132" s="381">
        <f>'Test-RA'!Y130</f>
        <v>0</v>
      </c>
      <c r="AP132" s="140">
        <f>'Test-RA'!Z130</f>
        <v>0</v>
      </c>
      <c r="AQ132" s="141">
        <f t="shared" si="8"/>
        <v>0</v>
      </c>
      <c r="AR132" s="142" t="e">
        <f t="shared" ref="AR132:AR195" si="10">AO132/V132</f>
        <v>#DIV/0!</v>
      </c>
      <c r="AS132" s="143" t="e">
        <f t="shared" ref="AS132:AS195" si="11">AP132/W132</f>
        <v>#DIV/0!</v>
      </c>
      <c r="AT132" s="136"/>
      <c r="AU132" s="136"/>
      <c r="AV132" s="571" t="s">
        <v>122</v>
      </c>
      <c r="AW132" s="468" t="e" cm="1">
        <f t="array" ref="AW132">bdRateExtend($G131:$G134,H131:H134,$Z131:$Z134,AA131:AA134)</f>
        <v>#VALUE!</v>
      </c>
      <c r="AX132" s="480"/>
      <c r="AY132" s="480"/>
      <c r="AZ132" s="480"/>
      <c r="BA132" s="480"/>
      <c r="BB132" s="480"/>
      <c r="BC132" s="480" t="e" cm="1">
        <f t="array" ref="BC132">bdRateExtend($G131:$G134,L131:L134,$Z131:$Z134,AE131:AE134)</f>
        <v>#VALUE!</v>
      </c>
      <c r="BD132" s="480"/>
      <c r="BE132" s="480" t="e" cm="1">
        <f t="array" ref="BE132">bdRateExtend($G131:$G134,M131:M134,$Z131:$Z134,AF131:AF134)</f>
        <v>#VALUE!</v>
      </c>
      <c r="BF132" s="480"/>
      <c r="BG132" s="469" t="e" cm="1">
        <f t="array" ref="BG132">bdRateExtend($G131:$G134,N131:N134,$Z131:$Z134,AG131:AG134,"None", FALSE,1)</f>
        <v>#VALUE!</v>
      </c>
      <c r="BH132" s="476"/>
      <c r="BI132" s="469" t="e" cm="1">
        <f t="array" ref="BI132">bdRateExtend($G131:$G134,O131:O134,$Z131:$Z134,AH131:AH134,"None", FALSE,1)</f>
        <v>#VALUE!</v>
      </c>
      <c r="BJ132" s="476"/>
      <c r="BK132" s="480" t="e" cm="1">
        <f t="array" ref="BK132">bdRateExtend($G131:$G134,P131:P134,$Z131:$Z134,AI131:AI134)</f>
        <v>#VALUE!</v>
      </c>
      <c r="BL132" s="480"/>
      <c r="BM132" s="480" t="e" cm="1">
        <f t="array" ref="BM132">bdRateExtend($G131:$G134,Q131:Q134,$Z131:$Z134,AJ131:AJ134)</f>
        <v>#VALUE!</v>
      </c>
      <c r="BN132" s="480"/>
      <c r="BO132" s="480" t="e" cm="1">
        <f t="array" ref="BO132">bdRateExtend($G131:$G134,R131:R134,$Z131:$Z134,AK131:AK134)</f>
        <v>#VALUE!</v>
      </c>
      <c r="BP132" s="480"/>
      <c r="BQ132" s="480"/>
      <c r="BR132" s="476"/>
      <c r="BS132" s="476"/>
      <c r="BT132" s="480"/>
      <c r="BU132" s="463" cm="1">
        <f t="array" ref="BU132">testVMAFRange($G131:$G134,N131:N134,$Z131:$Z134,AG131:AG134)</f>
        <v>0</v>
      </c>
      <c r="BV132" s="465"/>
      <c r="BW132" s="463" cm="1">
        <f t="array" ref="BW132">testVMAFRange($G131:$G134,O131:O134,$Z131:$Z134,AH131:AH134)</f>
        <v>0</v>
      </c>
      <c r="BX132" s="465"/>
    </row>
    <row r="133" spans="1:76" ht="17" customHeight="1" x14ac:dyDescent="0.35">
      <c r="A133" s="516"/>
      <c r="B133" s="483"/>
      <c r="C133" s="486"/>
      <c r="D133" s="490"/>
      <c r="E133" s="493"/>
      <c r="F133" s="138">
        <v>47</v>
      </c>
      <c r="G133" s="139">
        <f>'Anchor-RA'!L131</f>
        <v>0</v>
      </c>
      <c r="H133" s="140">
        <f>'Anchor-RA'!M131</f>
        <v>0</v>
      </c>
      <c r="I133" s="140">
        <f>'Anchor-RA'!N131</f>
        <v>0</v>
      </c>
      <c r="J133" s="140">
        <f>'Anchor-RA'!O131</f>
        <v>0</v>
      </c>
      <c r="K133" s="140">
        <f>(Summary!$C$58*H133+Summary!$C$59*I133+Summary!$C$60*J133)/Summary!$C$61</f>
        <v>0</v>
      </c>
      <c r="L133" s="140">
        <f>'Anchor-RA'!P131</f>
        <v>0</v>
      </c>
      <c r="M133" s="140">
        <f>'Anchor-RA'!Q131</f>
        <v>0</v>
      </c>
      <c r="N133" s="140">
        <f>'Anchor-RA'!R131</f>
        <v>0</v>
      </c>
      <c r="O133" s="140">
        <f>'Anchor-RA'!S131</f>
        <v>0</v>
      </c>
      <c r="P133" s="140">
        <f>'Anchor-RA'!T131</f>
        <v>0</v>
      </c>
      <c r="Q133" s="140">
        <f>'Anchor-RA'!U131</f>
        <v>0</v>
      </c>
      <c r="R133" s="140">
        <f>'Anchor-RA'!V131</f>
        <v>0</v>
      </c>
      <c r="S133" s="140">
        <f>'Anchor-RA'!W131</f>
        <v>0</v>
      </c>
      <c r="T133" s="140">
        <f>'Anchor-RA'!X131</f>
        <v>0</v>
      </c>
      <c r="U133" s="140">
        <f>10*LOG10(1/((Summary!$C$75/10^(R133/10)+Summary!$C$76/10^(S133/10)+Summary!$C$77/10^(T133/10))/Summary!$C$78))</f>
        <v>0</v>
      </c>
      <c r="V133" s="140">
        <f>'Anchor-RA'!Y131</f>
        <v>0</v>
      </c>
      <c r="W133" s="140">
        <f>'Anchor-RA'!Z131</f>
        <v>0</v>
      </c>
      <c r="X133" s="141">
        <f t="shared" si="9"/>
        <v>0</v>
      </c>
      <c r="Y133" s="133"/>
      <c r="Z133" s="384">
        <f>'Test-RA'!L131</f>
        <v>0</v>
      </c>
      <c r="AA133" s="381">
        <f>'Test-RA'!M131</f>
        <v>0</v>
      </c>
      <c r="AB133" s="381">
        <f>'Test-RA'!N131</f>
        <v>0</v>
      </c>
      <c r="AC133" s="381">
        <f>'Test-RA'!O131</f>
        <v>0</v>
      </c>
      <c r="AD133" s="381">
        <f>(Summary!$C$58*AA133+Summary!$C$59*AB133+Summary!$C$60*AC133)/Summary!$C$61</f>
        <v>0</v>
      </c>
      <c r="AE133" s="381">
        <f>'Test-RA'!P131</f>
        <v>0</v>
      </c>
      <c r="AF133" s="381">
        <f>'Test-RA'!Q131</f>
        <v>0</v>
      </c>
      <c r="AG133" s="381">
        <f>'Test-RA'!R131</f>
        <v>0</v>
      </c>
      <c r="AH133" s="381">
        <f>'Test-RA'!S131</f>
        <v>0</v>
      </c>
      <c r="AI133" s="381">
        <f>'Test-RA'!T131</f>
        <v>0</v>
      </c>
      <c r="AJ133" s="381">
        <f>'Test-RA'!U131</f>
        <v>0</v>
      </c>
      <c r="AK133" s="381">
        <f>'Test-RA'!V131</f>
        <v>0</v>
      </c>
      <c r="AL133" s="381">
        <f>'Test-RA'!W131</f>
        <v>0</v>
      </c>
      <c r="AM133" s="381">
        <f>'Test-RA'!X131</f>
        <v>0</v>
      </c>
      <c r="AN133" s="381">
        <f>10*LOG10(1/((Summary!$C$75/10^(AK133/10)+Summary!$C$76/10^(AL133/10)+Summary!$C$77/10^(AM133/10))/Summary!$C$78))</f>
        <v>0</v>
      </c>
      <c r="AO133" s="381">
        <f>'Test-RA'!Y131</f>
        <v>0</v>
      </c>
      <c r="AP133" s="140">
        <f>'Test-RA'!Z131</f>
        <v>0</v>
      </c>
      <c r="AQ133" s="141">
        <f t="shared" si="8"/>
        <v>0</v>
      </c>
      <c r="AR133" s="142" t="e">
        <f t="shared" si="10"/>
        <v>#DIV/0!</v>
      </c>
      <c r="AS133" s="143" t="e">
        <f t="shared" si="11"/>
        <v>#DIV/0!</v>
      </c>
      <c r="AT133" s="136"/>
      <c r="AU133" s="136"/>
      <c r="AV133" s="571"/>
      <c r="AW133" s="468"/>
      <c r="AX133" s="480"/>
      <c r="AY133" s="480"/>
      <c r="AZ133" s="480"/>
      <c r="BA133" s="480"/>
      <c r="BB133" s="480"/>
      <c r="BC133" s="480"/>
      <c r="BD133" s="480"/>
      <c r="BE133" s="480"/>
      <c r="BF133" s="480"/>
      <c r="BG133" s="469"/>
      <c r="BH133" s="476"/>
      <c r="BI133" s="469"/>
      <c r="BJ133" s="476"/>
      <c r="BK133" s="480"/>
      <c r="BL133" s="480"/>
      <c r="BM133" s="480"/>
      <c r="BN133" s="480"/>
      <c r="BO133" s="480"/>
      <c r="BP133" s="480"/>
      <c r="BQ133" s="480"/>
      <c r="BR133" s="476"/>
      <c r="BS133" s="476"/>
      <c r="BT133" s="480"/>
      <c r="BU133" s="463"/>
      <c r="BV133" s="465"/>
      <c r="BW133" s="463"/>
      <c r="BX133" s="465"/>
    </row>
    <row r="134" spans="1:76" ht="17" customHeight="1" x14ac:dyDescent="0.35">
      <c r="A134" s="516"/>
      <c r="B134" s="483"/>
      <c r="C134" s="486"/>
      <c r="D134" s="490"/>
      <c r="E134" s="493"/>
      <c r="F134" s="138">
        <v>55</v>
      </c>
      <c r="G134" s="139">
        <f>'Anchor-RA'!L132</f>
        <v>0</v>
      </c>
      <c r="H134" s="140">
        <f>'Anchor-RA'!M132</f>
        <v>0</v>
      </c>
      <c r="I134" s="140">
        <f>'Anchor-RA'!N132</f>
        <v>0</v>
      </c>
      <c r="J134" s="140">
        <f>'Anchor-RA'!O132</f>
        <v>0</v>
      </c>
      <c r="K134" s="140">
        <f>(Summary!$C$58*H134+Summary!$C$59*I134+Summary!$C$60*J134)/Summary!$C$61</f>
        <v>0</v>
      </c>
      <c r="L134" s="140">
        <f>'Anchor-RA'!P132</f>
        <v>0</v>
      </c>
      <c r="M134" s="140">
        <f>'Anchor-RA'!Q132</f>
        <v>0</v>
      </c>
      <c r="N134" s="140">
        <f>'Anchor-RA'!R132</f>
        <v>0</v>
      </c>
      <c r="O134" s="140">
        <f>'Anchor-RA'!S132</f>
        <v>0</v>
      </c>
      <c r="P134" s="140">
        <f>'Anchor-RA'!T132</f>
        <v>0</v>
      </c>
      <c r="Q134" s="140">
        <f>'Anchor-RA'!U132</f>
        <v>0</v>
      </c>
      <c r="R134" s="140">
        <f>'Anchor-RA'!V132</f>
        <v>0</v>
      </c>
      <c r="S134" s="140">
        <f>'Anchor-RA'!W132</f>
        <v>0</v>
      </c>
      <c r="T134" s="140">
        <f>'Anchor-RA'!X132</f>
        <v>0</v>
      </c>
      <c r="U134" s="140">
        <f>10*LOG10(1/((Summary!$C$75/10^(R134/10)+Summary!$C$76/10^(S134/10)+Summary!$C$77/10^(T134/10))/Summary!$C$78))</f>
        <v>0</v>
      </c>
      <c r="V134" s="140">
        <f>'Anchor-RA'!Y132</f>
        <v>0</v>
      </c>
      <c r="W134" s="140">
        <f>'Anchor-RA'!Z132</f>
        <v>0</v>
      </c>
      <c r="X134" s="141">
        <f t="shared" si="9"/>
        <v>0</v>
      </c>
      <c r="Y134" s="133"/>
      <c r="Z134" s="384">
        <f>'Test-RA'!L132</f>
        <v>0</v>
      </c>
      <c r="AA134" s="381">
        <f>'Test-RA'!M132</f>
        <v>0</v>
      </c>
      <c r="AB134" s="381">
        <f>'Test-RA'!N132</f>
        <v>0</v>
      </c>
      <c r="AC134" s="381">
        <f>'Test-RA'!O132</f>
        <v>0</v>
      </c>
      <c r="AD134" s="381">
        <f>(Summary!$C$58*AA134+Summary!$C$59*AB134+Summary!$C$60*AC134)/Summary!$C$61</f>
        <v>0</v>
      </c>
      <c r="AE134" s="381">
        <f>'Test-RA'!P132</f>
        <v>0</v>
      </c>
      <c r="AF134" s="381">
        <f>'Test-RA'!Q132</f>
        <v>0</v>
      </c>
      <c r="AG134" s="381">
        <f>'Test-RA'!R132</f>
        <v>0</v>
      </c>
      <c r="AH134" s="381">
        <f>'Test-RA'!S132</f>
        <v>0</v>
      </c>
      <c r="AI134" s="381">
        <f>'Test-RA'!T132</f>
        <v>0</v>
      </c>
      <c r="AJ134" s="381">
        <f>'Test-RA'!U132</f>
        <v>0</v>
      </c>
      <c r="AK134" s="381">
        <f>'Test-RA'!V132</f>
        <v>0</v>
      </c>
      <c r="AL134" s="381">
        <f>'Test-RA'!W132</f>
        <v>0</v>
      </c>
      <c r="AM134" s="381">
        <f>'Test-RA'!X132</f>
        <v>0</v>
      </c>
      <c r="AN134" s="381">
        <f>10*LOG10(1/((Summary!$C$75/10^(AK134/10)+Summary!$C$76/10^(AL134/10)+Summary!$C$77/10^(AM134/10))/Summary!$C$78))</f>
        <v>0</v>
      </c>
      <c r="AO134" s="381">
        <f>'Test-RA'!Y132</f>
        <v>0</v>
      </c>
      <c r="AP134" s="140">
        <f>'Test-RA'!Z132</f>
        <v>0</v>
      </c>
      <c r="AQ134" s="141">
        <f t="shared" si="8"/>
        <v>0</v>
      </c>
      <c r="AR134" s="142" t="e">
        <f t="shared" si="10"/>
        <v>#DIV/0!</v>
      </c>
      <c r="AS134" s="143" t="e">
        <f t="shared" si="11"/>
        <v>#DIV/0!</v>
      </c>
      <c r="AT134" s="136"/>
      <c r="AU134" s="136"/>
      <c r="AV134" s="571" t="s">
        <v>123</v>
      </c>
      <c r="AW134" s="468" t="e" cm="1">
        <f t="array" ref="AW134">bdRateExtend($G132:$G135,H132:H135,$Z132:$Z135,AA132:AA135)</f>
        <v>#VALUE!</v>
      </c>
      <c r="AX134" s="480"/>
      <c r="AY134" s="480"/>
      <c r="AZ134" s="480"/>
      <c r="BA134" s="480"/>
      <c r="BB134" s="480"/>
      <c r="BC134" s="480" t="e" cm="1">
        <f t="array" ref="BC134">bdRateExtend($G132:$G135,L132:L135,$Z132:$Z135,AE132:AE135)</f>
        <v>#VALUE!</v>
      </c>
      <c r="BD134" s="480"/>
      <c r="BE134" s="480" t="e" cm="1">
        <f t="array" ref="BE134">bdRateExtend($G132:$G135,M132:M135,$Z132:$Z135,AF132:AF135)</f>
        <v>#VALUE!</v>
      </c>
      <c r="BF134" s="480"/>
      <c r="BG134" s="469" t="e" cm="1">
        <f t="array" ref="BG134">bdRateExtend($G132:$G135,N132:N135,$Z132:$Z135,AG132:AG135,"None", FALSE,1)</f>
        <v>#VALUE!</v>
      </c>
      <c r="BH134" s="476"/>
      <c r="BI134" s="469" t="e" cm="1">
        <f t="array" ref="BI134">bdRateExtend($G132:$G135,O132:O135,$Z132:$Z135,AH132:AH135,"None", FALSE,1)</f>
        <v>#VALUE!</v>
      </c>
      <c r="BJ134" s="476"/>
      <c r="BK134" s="480" t="e" cm="1">
        <f t="array" ref="BK134">bdRateExtend($G132:$G135,P132:P135,$Z132:$Z135,AI132:AI135)</f>
        <v>#VALUE!</v>
      </c>
      <c r="BL134" s="480"/>
      <c r="BM134" s="480" t="e" cm="1">
        <f t="array" ref="BM134">bdRateExtend($G132:$G135,Q132:Q135,$Z132:$Z135,AJ132:AJ135)</f>
        <v>#VALUE!</v>
      </c>
      <c r="BN134" s="480"/>
      <c r="BO134" s="480" t="e" cm="1">
        <f t="array" ref="BO134">bdRateExtend($G132:$G135,R132:R135,$Z132:$Z135,AK132:AK135)</f>
        <v>#VALUE!</v>
      </c>
      <c r="BP134" s="480"/>
      <c r="BQ134" s="480"/>
      <c r="BR134" s="476"/>
      <c r="BS134" s="476"/>
      <c r="BT134" s="480"/>
      <c r="BU134" s="463" cm="1">
        <f t="array" ref="BU134">testVMAFRange($G132:$G135,N132:N135,$Z132:$Z135,AG132:AG135)</f>
        <v>0</v>
      </c>
      <c r="BV134" s="465"/>
      <c r="BW134" s="463" cm="1">
        <f t="array" ref="BW134">testVMAFRange($G132:$G135,O132:O135,$Z132:$Z135,AH132:AH135)</f>
        <v>0</v>
      </c>
      <c r="BX134" s="465"/>
    </row>
    <row r="135" spans="1:76" ht="17" customHeight="1" thickBot="1" x14ac:dyDescent="0.4">
      <c r="A135" s="516"/>
      <c r="B135" s="518"/>
      <c r="C135" s="487"/>
      <c r="D135" s="522"/>
      <c r="E135" s="523"/>
      <c r="F135" s="144">
        <v>63</v>
      </c>
      <c r="G135" s="145">
        <f>'Anchor-RA'!L133</f>
        <v>0</v>
      </c>
      <c r="H135" s="146">
        <f>'Anchor-RA'!M133</f>
        <v>0</v>
      </c>
      <c r="I135" s="146">
        <f>'Anchor-RA'!N133</f>
        <v>0</v>
      </c>
      <c r="J135" s="146">
        <f>'Anchor-RA'!O133</f>
        <v>0</v>
      </c>
      <c r="K135" s="146">
        <f>(Summary!$C$58*H135+Summary!$C$59*I135+Summary!$C$60*J135)/Summary!$C$61</f>
        <v>0</v>
      </c>
      <c r="L135" s="146">
        <f>'Anchor-RA'!P133</f>
        <v>0</v>
      </c>
      <c r="M135" s="146">
        <f>'Anchor-RA'!Q133</f>
        <v>0</v>
      </c>
      <c r="N135" s="146">
        <f>'Anchor-RA'!R133</f>
        <v>0</v>
      </c>
      <c r="O135" s="146">
        <f>'Anchor-RA'!S133</f>
        <v>0</v>
      </c>
      <c r="P135" s="146">
        <f>'Anchor-RA'!T133</f>
        <v>0</v>
      </c>
      <c r="Q135" s="146">
        <f>'Anchor-RA'!U133</f>
        <v>0</v>
      </c>
      <c r="R135" s="146">
        <f>'Anchor-RA'!V133</f>
        <v>0</v>
      </c>
      <c r="S135" s="146">
        <f>'Anchor-RA'!W133</f>
        <v>0</v>
      </c>
      <c r="T135" s="146">
        <f>'Anchor-RA'!X133</f>
        <v>0</v>
      </c>
      <c r="U135" s="146">
        <f>10*LOG10(1/((Summary!$C$75/10^(R135/10)+Summary!$C$76/10^(S135/10)+Summary!$C$77/10^(T135/10))/Summary!$C$78))</f>
        <v>0</v>
      </c>
      <c r="V135" s="146">
        <f>'Anchor-RA'!Y133</f>
        <v>0</v>
      </c>
      <c r="W135" s="146">
        <f>'Anchor-RA'!Z133</f>
        <v>0</v>
      </c>
      <c r="X135" s="147">
        <f t="shared" si="9"/>
        <v>0</v>
      </c>
      <c r="Y135" s="133"/>
      <c r="Z135" s="385">
        <f>'Test-RA'!L133</f>
        <v>0</v>
      </c>
      <c r="AA135" s="382">
        <f>'Test-RA'!M133</f>
        <v>0</v>
      </c>
      <c r="AB135" s="382">
        <f>'Test-RA'!N133</f>
        <v>0</v>
      </c>
      <c r="AC135" s="382">
        <f>'Test-RA'!O133</f>
        <v>0</v>
      </c>
      <c r="AD135" s="382">
        <f>(Summary!$C$58*AA135+Summary!$C$59*AB135+Summary!$C$60*AC135)/Summary!$C$61</f>
        <v>0</v>
      </c>
      <c r="AE135" s="382">
        <f>'Test-RA'!P133</f>
        <v>0</v>
      </c>
      <c r="AF135" s="382">
        <f>'Test-RA'!Q133</f>
        <v>0</v>
      </c>
      <c r="AG135" s="382">
        <f>'Test-RA'!R133</f>
        <v>0</v>
      </c>
      <c r="AH135" s="382">
        <f>'Test-RA'!S133</f>
        <v>0</v>
      </c>
      <c r="AI135" s="382">
        <f>'Test-RA'!T133</f>
        <v>0</v>
      </c>
      <c r="AJ135" s="382">
        <f>'Test-RA'!U133</f>
        <v>0</v>
      </c>
      <c r="AK135" s="382">
        <f>'Test-RA'!V133</f>
        <v>0</v>
      </c>
      <c r="AL135" s="382">
        <f>'Test-RA'!W133</f>
        <v>0</v>
      </c>
      <c r="AM135" s="382">
        <f>'Test-RA'!X133</f>
        <v>0</v>
      </c>
      <c r="AN135" s="382">
        <f>10*LOG10(1/((Summary!$C$75/10^(AK135/10)+Summary!$C$76/10^(AL135/10)+Summary!$C$77/10^(AM135/10))/Summary!$C$78))</f>
        <v>0</v>
      </c>
      <c r="AO135" s="382">
        <f>'Test-RA'!Y133</f>
        <v>0</v>
      </c>
      <c r="AP135" s="146">
        <f>'Test-RA'!Z133</f>
        <v>0</v>
      </c>
      <c r="AQ135" s="147">
        <f t="shared" si="8"/>
        <v>0</v>
      </c>
      <c r="AR135" s="148" t="e">
        <f t="shared" si="10"/>
        <v>#DIV/0!</v>
      </c>
      <c r="AS135" s="149" t="e">
        <f t="shared" si="11"/>
        <v>#DIV/0!</v>
      </c>
      <c r="AT135" s="136"/>
      <c r="AU135" s="136"/>
      <c r="AV135" s="572"/>
      <c r="AW135" s="468"/>
      <c r="AX135" s="480"/>
      <c r="AY135" s="480"/>
      <c r="AZ135" s="480"/>
      <c r="BA135" s="480"/>
      <c r="BB135" s="481"/>
      <c r="BC135" s="480"/>
      <c r="BD135" s="480"/>
      <c r="BE135" s="480"/>
      <c r="BF135" s="480"/>
      <c r="BG135" s="472"/>
      <c r="BH135" s="477"/>
      <c r="BI135" s="472"/>
      <c r="BJ135" s="477"/>
      <c r="BK135" s="480"/>
      <c r="BL135" s="480"/>
      <c r="BM135" s="480"/>
      <c r="BN135" s="480"/>
      <c r="BO135" s="480"/>
      <c r="BP135" s="480"/>
      <c r="BQ135" s="480"/>
      <c r="BR135" s="476"/>
      <c r="BS135" s="476"/>
      <c r="BT135" s="481"/>
      <c r="BU135" s="473"/>
      <c r="BV135" s="466"/>
      <c r="BW135" s="473"/>
      <c r="BX135" s="466"/>
    </row>
    <row r="136" spans="1:76" ht="17" customHeight="1" x14ac:dyDescent="0.35">
      <c r="A136" s="516"/>
      <c r="B136" s="482" t="s">
        <v>2</v>
      </c>
      <c r="C136" s="485" t="s">
        <v>46</v>
      </c>
      <c r="D136" s="489">
        <v>29.97</v>
      </c>
      <c r="E136" s="492">
        <v>10</v>
      </c>
      <c r="F136" s="129">
        <v>23</v>
      </c>
      <c r="G136" s="130">
        <f>'Anchor-RA'!L134</f>
        <v>0</v>
      </c>
      <c r="H136" s="131">
        <f>'Anchor-RA'!M134</f>
        <v>0</v>
      </c>
      <c r="I136" s="131">
        <f>'Anchor-RA'!N134</f>
        <v>0</v>
      </c>
      <c r="J136" s="131">
        <f>'Anchor-RA'!O134</f>
        <v>0</v>
      </c>
      <c r="K136" s="395">
        <f>(Summary!$C$58*H136+Summary!$C$59*I136+Summary!$C$60*J136)/Summary!$C$61</f>
        <v>0</v>
      </c>
      <c r="L136" s="131">
        <f>'Anchor-RA'!P134</f>
        <v>0</v>
      </c>
      <c r="M136" s="131">
        <f>'Anchor-RA'!Q134</f>
        <v>0</v>
      </c>
      <c r="N136" s="131">
        <f>'Anchor-RA'!R134</f>
        <v>0</v>
      </c>
      <c r="O136" s="131">
        <f>'Anchor-RA'!S134</f>
        <v>0</v>
      </c>
      <c r="P136" s="131">
        <f>'Anchor-RA'!T134</f>
        <v>0</v>
      </c>
      <c r="Q136" s="131">
        <f>'Anchor-RA'!U134</f>
        <v>0</v>
      </c>
      <c r="R136" s="131">
        <f>'Anchor-RA'!V134</f>
        <v>0</v>
      </c>
      <c r="S136" s="131">
        <f>'Anchor-RA'!W134</f>
        <v>0</v>
      </c>
      <c r="T136" s="131">
        <f>'Anchor-RA'!X134</f>
        <v>0</v>
      </c>
      <c r="U136" s="131">
        <f>10*LOG10(1/((Summary!$C$75/10^(R136/10)+Summary!$C$76/10^(S136/10)+Summary!$C$77/10^(T136/10))/Summary!$C$78))</f>
        <v>0</v>
      </c>
      <c r="V136" s="131">
        <f>'Anchor-RA'!Y134</f>
        <v>0</v>
      </c>
      <c r="W136" s="131">
        <f>'Anchor-RA'!Z134</f>
        <v>0</v>
      </c>
      <c r="X136" s="132">
        <f t="shared" si="9"/>
        <v>0</v>
      </c>
      <c r="Y136" s="133"/>
      <c r="Z136" s="383">
        <f>'Test-RA'!L134</f>
        <v>0</v>
      </c>
      <c r="AA136" s="380">
        <f>'Test-RA'!M134</f>
        <v>0</v>
      </c>
      <c r="AB136" s="380">
        <f>'Test-RA'!N134</f>
        <v>0</v>
      </c>
      <c r="AC136" s="380">
        <f>'Test-RA'!O134</f>
        <v>0</v>
      </c>
      <c r="AD136" s="380">
        <f>(Summary!$C$58*AA136+Summary!$C$59*AB136+Summary!$C$60*AC136)/Summary!$C$61</f>
        <v>0</v>
      </c>
      <c r="AE136" s="380">
        <f>'Test-RA'!P134</f>
        <v>0</v>
      </c>
      <c r="AF136" s="380">
        <f>'Test-RA'!Q134</f>
        <v>0</v>
      </c>
      <c r="AG136" s="380">
        <f>'Test-RA'!R134</f>
        <v>0</v>
      </c>
      <c r="AH136" s="380">
        <f>'Test-RA'!S134</f>
        <v>0</v>
      </c>
      <c r="AI136" s="380">
        <f>'Test-RA'!T134</f>
        <v>0</v>
      </c>
      <c r="AJ136" s="380">
        <f>'Test-RA'!U134</f>
        <v>0</v>
      </c>
      <c r="AK136" s="380">
        <f>'Test-RA'!V134</f>
        <v>0</v>
      </c>
      <c r="AL136" s="380">
        <f>'Test-RA'!W134</f>
        <v>0</v>
      </c>
      <c r="AM136" s="380">
        <f>'Test-RA'!X134</f>
        <v>0</v>
      </c>
      <c r="AN136" s="380">
        <f>10*LOG10(1/((Summary!$C$75/10^(AK136/10)+Summary!$C$76/10^(AL136/10)+Summary!$C$77/10^(AM136/10))/Summary!$C$78))</f>
        <v>0</v>
      </c>
      <c r="AO136" s="380">
        <f>'Test-RA'!Y134</f>
        <v>0</v>
      </c>
      <c r="AP136" s="131">
        <f>'Test-RA'!Z134</f>
        <v>0</v>
      </c>
      <c r="AQ136" s="132">
        <f t="shared" si="8"/>
        <v>0</v>
      </c>
      <c r="AR136" s="134" t="e">
        <f t="shared" si="10"/>
        <v>#DIV/0!</v>
      </c>
      <c r="AS136" s="135" t="e">
        <f t="shared" si="11"/>
        <v>#DIV/0!</v>
      </c>
      <c r="AT136" s="136"/>
      <c r="AU136" s="136"/>
      <c r="AV136" s="573" t="s">
        <v>121</v>
      </c>
      <c r="AW136" s="468" t="e" cm="1">
        <f t="array" ref="AW136">bdRateExtend($G136:$G139,H136:H139,$Z136:$Z139,AA136:AA139)</f>
        <v>#VALUE!</v>
      </c>
      <c r="AX136" s="480" t="e" cm="1">
        <f t="array" ref="AX136">bdRateExtend($G136:$G141,H136:H141,$Z136:$Z141,AA136:AA141)</f>
        <v>#VALUE!</v>
      </c>
      <c r="AY136" s="480" t="e" cm="1">
        <f t="array" ref="AY136">bdRateExtend($G136:$G141,I136:I141,$Z136:$Z141,AB136:AB141)</f>
        <v>#VALUE!</v>
      </c>
      <c r="AZ136" s="480" t="e" cm="1">
        <f t="array" ref="AZ136">bdRateExtend($G136:$G141,J136:J141,$Z136:$Z141,AC136:AC141)</f>
        <v>#VALUE!</v>
      </c>
      <c r="BA136" s="480" t="e" cm="1">
        <f t="array" ref="BA136">bdRateExtend($G136:$G141,K136:K141,$Z136:$Z141,AD136:AD141)</f>
        <v>#VALUE!</v>
      </c>
      <c r="BB136" s="479" t="e">
        <f>(Summary!$C$89*AX136+Summary!$C$90*AY136+Summary!$C$91*AZ136)/Summary!$C$92</f>
        <v>#VALUE!</v>
      </c>
      <c r="BC136" s="480" t="e" cm="1">
        <f t="array" ref="BC136">bdRateExtend($G136:$G139,L136:L139,$Z136:$Z139,AE136:AE139)</f>
        <v>#VALUE!</v>
      </c>
      <c r="BD136" s="480" t="e" cm="1">
        <f t="array" ref="BD136">bdRateExtend($G136:$G141,L136:L141,$Z136:$Z141,AE136:AE141)</f>
        <v>#VALUE!</v>
      </c>
      <c r="BE136" s="480" t="e" cm="1">
        <f t="array" ref="BE136">bdRateExtend($G136:$G139,M136:M139,$Z136:$Z139,AF136:AF139)</f>
        <v>#VALUE!</v>
      </c>
      <c r="BF136" s="480" t="e" cm="1">
        <f t="array" ref="BF136">bdRateExtend($G136:$G141,M136:M141,$Z136:$Z141,AF136:AF141)</f>
        <v>#VALUE!</v>
      </c>
      <c r="BG136" s="474" t="e" cm="1">
        <f t="array" ref="BG136">bdRateExtend($G136:$G139,N136:N139,$Z136:$Z139,AG136:AG139,"None", FALSE,1)</f>
        <v>#VALUE!</v>
      </c>
      <c r="BH136" s="475" t="e" cm="1">
        <f t="array" ref="BH136">bdRateExtend($G136:$G141,N136:N141,$Z136:$Z141,AG136:AG141,"None", FALSE,1)</f>
        <v>#VALUE!</v>
      </c>
      <c r="BI136" s="474" t="e" cm="1">
        <f t="array" ref="BI136">bdRateExtend($G136:$G139,O136:O139,$Z136:$Z139,AH136:AH139,"None", FALSE,1)</f>
        <v>#VALUE!</v>
      </c>
      <c r="BJ136" s="475" t="e" cm="1">
        <f t="array" ref="BJ136">bdRateExtend($G136:$G141,O136:O141,$Z136:$Z141,AH136:AH141,"None", FALSE,1)</f>
        <v>#VALUE!</v>
      </c>
      <c r="BK136" s="480" t="e" cm="1">
        <f t="array" ref="BK136">bdRateExtend($G136:$G139,P136:P139,$Z136:$Z139,AI136:AI139)</f>
        <v>#VALUE!</v>
      </c>
      <c r="BL136" s="480" t="e" cm="1">
        <f t="array" ref="BL136">bdRateExtend($G136:$G141,P136:P141,$Z136:$Z141,AI136:AI141)</f>
        <v>#VALUE!</v>
      </c>
      <c r="BM136" s="480" t="e" cm="1">
        <f t="array" ref="BM136">bdRateExtend($G136:$G139,Q136:Q139,$Z136:$Z139,AJ136:AJ139)</f>
        <v>#VALUE!</v>
      </c>
      <c r="BN136" s="480" t="e" cm="1">
        <f t="array" ref="BN136">bdRateExtend($G136:$G141,Q136:Q141,$Z136:$Z141,AJ136:AJ141)</f>
        <v>#VALUE!</v>
      </c>
      <c r="BO136" s="480" t="e" cm="1">
        <f t="array" ref="BO136">bdRateExtend($G136:$G139,R136:R139,$Z136:$Z139,AK136:AK139)</f>
        <v>#VALUE!</v>
      </c>
      <c r="BP136" s="480" t="e" cm="1">
        <f t="array" ref="BP136">bdRateExtend($G136:$G141,R136:R141,$Z136:$Z141,AK136:AK141)</f>
        <v>#VALUE!</v>
      </c>
      <c r="BQ136" s="480" t="e" cm="1">
        <f t="array" ref="BQ136">bdRateExtend($G136:$G141,S136:S141,$Z136:$Z141,AL136:AL141)</f>
        <v>#VALUE!</v>
      </c>
      <c r="BR136" s="476" t="e" cm="1">
        <f t="array" ref="BR136">bdRateExtend($G136:$G141,T136:T141,$Z136:$Z141,AM136:AM141)</f>
        <v>#VALUE!</v>
      </c>
      <c r="BS136" s="476" t="e" cm="1">
        <f t="array" ref="BS136">bdRateExtend($G136:$G141,U136:U141,$Z136:$Z141,AN136:AN141)</f>
        <v>#VALUE!</v>
      </c>
      <c r="BT136" s="479" t="e">
        <f>(Summary!$C$103*BP136+Summary!$C$104*BQ136+Summary!$C$105*BR136)/Summary!$C$106</f>
        <v>#VALUE!</v>
      </c>
      <c r="BU136" s="462" cm="1">
        <f t="array" ref="BU136">testVMAFRange($G136:$G139,N136:N139,$Z136:$Z139,AG136:AG139)</f>
        <v>0</v>
      </c>
      <c r="BV136" s="464" cm="1">
        <f t="array" ref="BV136">testVMAFRange($G136:$G141,N136:N141,$Z136:$Z141,AG136:AG141)</f>
        <v>0</v>
      </c>
      <c r="BW136" s="462" cm="1">
        <f t="array" ref="BW136">testVMAFRange($G136:$G139,O136:O139,$Z136:$Z139,AH136:AH139)</f>
        <v>0</v>
      </c>
      <c r="BX136" s="464" cm="1">
        <f t="array" ref="BX136">testVMAFRange($G136:$G141,O136:O141,$Z136:$Z141,AH136:AH141)</f>
        <v>0</v>
      </c>
    </row>
    <row r="137" spans="1:76" ht="17" customHeight="1" x14ac:dyDescent="0.35">
      <c r="A137" s="516"/>
      <c r="B137" s="483"/>
      <c r="C137" s="486"/>
      <c r="D137" s="490"/>
      <c r="E137" s="493"/>
      <c r="F137" s="138">
        <v>31</v>
      </c>
      <c r="G137" s="139">
        <f>'Anchor-RA'!L135</f>
        <v>0</v>
      </c>
      <c r="H137" s="140">
        <f>'Anchor-RA'!M135</f>
        <v>0</v>
      </c>
      <c r="I137" s="140">
        <f>'Anchor-RA'!N135</f>
        <v>0</v>
      </c>
      <c r="J137" s="140">
        <f>'Anchor-RA'!O135</f>
        <v>0</v>
      </c>
      <c r="K137" s="140">
        <f>(Summary!$C$58*H137+Summary!$C$59*I137+Summary!$C$60*J137)/Summary!$C$61</f>
        <v>0</v>
      </c>
      <c r="L137" s="140">
        <f>'Anchor-RA'!P135</f>
        <v>0</v>
      </c>
      <c r="M137" s="140">
        <f>'Anchor-RA'!Q135</f>
        <v>0</v>
      </c>
      <c r="N137" s="140">
        <f>'Anchor-RA'!R135</f>
        <v>0</v>
      </c>
      <c r="O137" s="140">
        <f>'Anchor-RA'!S135</f>
        <v>0</v>
      </c>
      <c r="P137" s="140">
        <f>'Anchor-RA'!T135</f>
        <v>0</v>
      </c>
      <c r="Q137" s="140">
        <f>'Anchor-RA'!U135</f>
        <v>0</v>
      </c>
      <c r="R137" s="140">
        <f>'Anchor-RA'!V135</f>
        <v>0</v>
      </c>
      <c r="S137" s="140">
        <f>'Anchor-RA'!W135</f>
        <v>0</v>
      </c>
      <c r="T137" s="140">
        <f>'Anchor-RA'!X135</f>
        <v>0</v>
      </c>
      <c r="U137" s="140">
        <f>10*LOG10(1/((Summary!$C$75/10^(R137/10)+Summary!$C$76/10^(S137/10)+Summary!$C$77/10^(T137/10))/Summary!$C$78))</f>
        <v>0</v>
      </c>
      <c r="V137" s="140">
        <f>'Anchor-RA'!Y135</f>
        <v>0</v>
      </c>
      <c r="W137" s="140">
        <f>'Anchor-RA'!Z135</f>
        <v>0</v>
      </c>
      <c r="X137" s="141">
        <f t="shared" si="9"/>
        <v>0</v>
      </c>
      <c r="Y137" s="133"/>
      <c r="Z137" s="384">
        <f>'Test-RA'!L135</f>
        <v>0</v>
      </c>
      <c r="AA137" s="381">
        <f>'Test-RA'!M135</f>
        <v>0</v>
      </c>
      <c r="AB137" s="381">
        <f>'Test-RA'!N135</f>
        <v>0</v>
      </c>
      <c r="AC137" s="381">
        <f>'Test-RA'!O135</f>
        <v>0</v>
      </c>
      <c r="AD137" s="381">
        <f>(Summary!$C$58*AA137+Summary!$C$59*AB137+Summary!$C$60*AC137)/Summary!$C$61</f>
        <v>0</v>
      </c>
      <c r="AE137" s="381">
        <f>'Test-RA'!P135</f>
        <v>0</v>
      </c>
      <c r="AF137" s="381">
        <f>'Test-RA'!Q135</f>
        <v>0</v>
      </c>
      <c r="AG137" s="381">
        <f>'Test-RA'!R135</f>
        <v>0</v>
      </c>
      <c r="AH137" s="381">
        <f>'Test-RA'!S135</f>
        <v>0</v>
      </c>
      <c r="AI137" s="381">
        <f>'Test-RA'!T135</f>
        <v>0</v>
      </c>
      <c r="AJ137" s="381">
        <f>'Test-RA'!U135</f>
        <v>0</v>
      </c>
      <c r="AK137" s="381">
        <f>'Test-RA'!V135</f>
        <v>0</v>
      </c>
      <c r="AL137" s="381">
        <f>'Test-RA'!W135</f>
        <v>0</v>
      </c>
      <c r="AM137" s="381">
        <f>'Test-RA'!X135</f>
        <v>0</v>
      </c>
      <c r="AN137" s="381">
        <f>10*LOG10(1/((Summary!$C$75/10^(AK137/10)+Summary!$C$76/10^(AL137/10)+Summary!$C$77/10^(AM137/10))/Summary!$C$78))</f>
        <v>0</v>
      </c>
      <c r="AO137" s="381">
        <f>'Test-RA'!Y135</f>
        <v>0</v>
      </c>
      <c r="AP137" s="140">
        <f>'Test-RA'!Z135</f>
        <v>0</v>
      </c>
      <c r="AQ137" s="141">
        <f t="shared" si="8"/>
        <v>0</v>
      </c>
      <c r="AR137" s="142" t="e">
        <f t="shared" si="10"/>
        <v>#DIV/0!</v>
      </c>
      <c r="AS137" s="143" t="e">
        <f t="shared" si="11"/>
        <v>#DIV/0!</v>
      </c>
      <c r="AT137" s="136"/>
      <c r="AU137" s="136"/>
      <c r="AV137" s="571"/>
      <c r="AW137" s="468"/>
      <c r="AX137" s="480"/>
      <c r="AY137" s="480"/>
      <c r="AZ137" s="480"/>
      <c r="BA137" s="480"/>
      <c r="BB137" s="480"/>
      <c r="BC137" s="480"/>
      <c r="BD137" s="480"/>
      <c r="BE137" s="480"/>
      <c r="BF137" s="480"/>
      <c r="BG137" s="469"/>
      <c r="BH137" s="476"/>
      <c r="BI137" s="469"/>
      <c r="BJ137" s="476"/>
      <c r="BK137" s="480"/>
      <c r="BL137" s="480"/>
      <c r="BM137" s="480"/>
      <c r="BN137" s="480"/>
      <c r="BO137" s="480"/>
      <c r="BP137" s="480"/>
      <c r="BQ137" s="480"/>
      <c r="BR137" s="476"/>
      <c r="BS137" s="476"/>
      <c r="BT137" s="480"/>
      <c r="BU137" s="463"/>
      <c r="BV137" s="465"/>
      <c r="BW137" s="463"/>
      <c r="BX137" s="465"/>
    </row>
    <row r="138" spans="1:76" ht="17" customHeight="1" x14ac:dyDescent="0.35">
      <c r="A138" s="516"/>
      <c r="B138" s="483"/>
      <c r="C138" s="486"/>
      <c r="D138" s="490"/>
      <c r="E138" s="493"/>
      <c r="F138" s="138">
        <v>39</v>
      </c>
      <c r="G138" s="139">
        <f>'Anchor-RA'!L136</f>
        <v>0</v>
      </c>
      <c r="H138" s="140">
        <f>'Anchor-RA'!M136</f>
        <v>0</v>
      </c>
      <c r="I138" s="140">
        <f>'Anchor-RA'!N136</f>
        <v>0</v>
      </c>
      <c r="J138" s="140">
        <f>'Anchor-RA'!O136</f>
        <v>0</v>
      </c>
      <c r="K138" s="140">
        <f>(Summary!$C$58*H138+Summary!$C$59*I138+Summary!$C$60*J138)/Summary!$C$61</f>
        <v>0</v>
      </c>
      <c r="L138" s="140">
        <f>'Anchor-RA'!P136</f>
        <v>0</v>
      </c>
      <c r="M138" s="140">
        <f>'Anchor-RA'!Q136</f>
        <v>0</v>
      </c>
      <c r="N138" s="140">
        <f>'Anchor-RA'!R136</f>
        <v>0</v>
      </c>
      <c r="O138" s="140">
        <f>'Anchor-RA'!S136</f>
        <v>0</v>
      </c>
      <c r="P138" s="140">
        <f>'Anchor-RA'!T136</f>
        <v>0</v>
      </c>
      <c r="Q138" s="140">
        <f>'Anchor-RA'!U136</f>
        <v>0</v>
      </c>
      <c r="R138" s="140">
        <f>'Anchor-RA'!V136</f>
        <v>0</v>
      </c>
      <c r="S138" s="140">
        <f>'Anchor-RA'!W136</f>
        <v>0</v>
      </c>
      <c r="T138" s="140">
        <f>'Anchor-RA'!X136</f>
        <v>0</v>
      </c>
      <c r="U138" s="140">
        <f>10*LOG10(1/((Summary!$C$75/10^(R138/10)+Summary!$C$76/10^(S138/10)+Summary!$C$77/10^(T138/10))/Summary!$C$78))</f>
        <v>0</v>
      </c>
      <c r="V138" s="140">
        <f>'Anchor-RA'!Y136</f>
        <v>0</v>
      </c>
      <c r="W138" s="140">
        <f>'Anchor-RA'!Z136</f>
        <v>0</v>
      </c>
      <c r="X138" s="141">
        <f t="shared" si="9"/>
        <v>0</v>
      </c>
      <c r="Y138" s="133"/>
      <c r="Z138" s="384">
        <f>'Test-RA'!L136</f>
        <v>0</v>
      </c>
      <c r="AA138" s="381">
        <f>'Test-RA'!M136</f>
        <v>0</v>
      </c>
      <c r="AB138" s="381">
        <f>'Test-RA'!N136</f>
        <v>0</v>
      </c>
      <c r="AC138" s="381">
        <f>'Test-RA'!O136</f>
        <v>0</v>
      </c>
      <c r="AD138" s="381">
        <f>(Summary!$C$58*AA138+Summary!$C$59*AB138+Summary!$C$60*AC138)/Summary!$C$61</f>
        <v>0</v>
      </c>
      <c r="AE138" s="381">
        <f>'Test-RA'!P136</f>
        <v>0</v>
      </c>
      <c r="AF138" s="381">
        <f>'Test-RA'!Q136</f>
        <v>0</v>
      </c>
      <c r="AG138" s="381">
        <f>'Test-RA'!R136</f>
        <v>0</v>
      </c>
      <c r="AH138" s="381">
        <f>'Test-RA'!S136</f>
        <v>0</v>
      </c>
      <c r="AI138" s="381">
        <f>'Test-RA'!T136</f>
        <v>0</v>
      </c>
      <c r="AJ138" s="381">
        <f>'Test-RA'!U136</f>
        <v>0</v>
      </c>
      <c r="AK138" s="381">
        <f>'Test-RA'!V136</f>
        <v>0</v>
      </c>
      <c r="AL138" s="381">
        <f>'Test-RA'!W136</f>
        <v>0</v>
      </c>
      <c r="AM138" s="381">
        <f>'Test-RA'!X136</f>
        <v>0</v>
      </c>
      <c r="AN138" s="381">
        <f>10*LOG10(1/((Summary!$C$75/10^(AK138/10)+Summary!$C$76/10^(AL138/10)+Summary!$C$77/10^(AM138/10))/Summary!$C$78))</f>
        <v>0</v>
      </c>
      <c r="AO138" s="381">
        <f>'Test-RA'!Y136</f>
        <v>0</v>
      </c>
      <c r="AP138" s="140">
        <f>'Test-RA'!Z136</f>
        <v>0</v>
      </c>
      <c r="AQ138" s="141">
        <f t="shared" ref="AQ138:AQ201" si="12">AO138/3600</f>
        <v>0</v>
      </c>
      <c r="AR138" s="142" t="e">
        <f t="shared" si="10"/>
        <v>#DIV/0!</v>
      </c>
      <c r="AS138" s="143" t="e">
        <f t="shared" si="11"/>
        <v>#DIV/0!</v>
      </c>
      <c r="AT138" s="136"/>
      <c r="AU138" s="136"/>
      <c r="AV138" s="571" t="s">
        <v>122</v>
      </c>
      <c r="AW138" s="468" t="e" cm="1">
        <f t="array" ref="AW138">bdRateExtend($G137:$G140,H137:H140,$Z137:$Z140,AA137:AA140)</f>
        <v>#VALUE!</v>
      </c>
      <c r="AX138" s="480"/>
      <c r="AY138" s="480"/>
      <c r="AZ138" s="480"/>
      <c r="BA138" s="480"/>
      <c r="BB138" s="480"/>
      <c r="BC138" s="480" t="e" cm="1">
        <f t="array" ref="BC138">bdRateExtend($G137:$G140,L137:L140,$Z137:$Z140,AE137:AE140)</f>
        <v>#VALUE!</v>
      </c>
      <c r="BD138" s="480"/>
      <c r="BE138" s="480" t="e" cm="1">
        <f t="array" ref="BE138">bdRateExtend($G137:$G140,M137:M140,$Z137:$Z140,AF137:AF140)</f>
        <v>#VALUE!</v>
      </c>
      <c r="BF138" s="480"/>
      <c r="BG138" s="469" t="e" cm="1">
        <f t="array" ref="BG138">bdRateExtend($G137:$G140,N137:N140,$Z137:$Z140,AG137:AG140,"None", FALSE,1)</f>
        <v>#VALUE!</v>
      </c>
      <c r="BH138" s="476"/>
      <c r="BI138" s="469" t="e" cm="1">
        <f t="array" ref="BI138">bdRateExtend($G137:$G140,O137:O140,$Z137:$Z140,AH137:AH140,"None", FALSE,1)</f>
        <v>#VALUE!</v>
      </c>
      <c r="BJ138" s="476"/>
      <c r="BK138" s="480" t="e" cm="1">
        <f t="array" ref="BK138">bdRateExtend($G137:$G140,P137:P140,$Z137:$Z140,AI137:AI140)</f>
        <v>#VALUE!</v>
      </c>
      <c r="BL138" s="480"/>
      <c r="BM138" s="480" t="e" cm="1">
        <f t="array" ref="BM138">bdRateExtend($G137:$G140,Q137:Q140,$Z137:$Z140,AJ137:AJ140)</f>
        <v>#VALUE!</v>
      </c>
      <c r="BN138" s="480"/>
      <c r="BO138" s="480" t="e" cm="1">
        <f t="array" ref="BO138">bdRateExtend($G137:$G140,R137:R140,$Z137:$Z140,AK137:AK140)</f>
        <v>#VALUE!</v>
      </c>
      <c r="BP138" s="480"/>
      <c r="BQ138" s="480"/>
      <c r="BR138" s="476"/>
      <c r="BS138" s="476"/>
      <c r="BT138" s="480"/>
      <c r="BU138" s="463" cm="1">
        <f t="array" ref="BU138">testVMAFRange($G137:$G140,N137:N140,$Z137:$Z140,AG137:AG140)</f>
        <v>0</v>
      </c>
      <c r="BV138" s="465"/>
      <c r="BW138" s="463" cm="1">
        <f t="array" ref="BW138">testVMAFRange($G137:$G140,O137:O140,$Z137:$Z140,AH137:AH140)</f>
        <v>0</v>
      </c>
      <c r="BX138" s="465"/>
    </row>
    <row r="139" spans="1:76" ht="17" customHeight="1" x14ac:dyDescent="0.35">
      <c r="A139" s="516"/>
      <c r="B139" s="483"/>
      <c r="C139" s="486"/>
      <c r="D139" s="490"/>
      <c r="E139" s="493"/>
      <c r="F139" s="138">
        <v>47</v>
      </c>
      <c r="G139" s="139">
        <f>'Anchor-RA'!L137</f>
        <v>0</v>
      </c>
      <c r="H139" s="140">
        <f>'Anchor-RA'!M137</f>
        <v>0</v>
      </c>
      <c r="I139" s="140">
        <f>'Anchor-RA'!N137</f>
        <v>0</v>
      </c>
      <c r="J139" s="140">
        <f>'Anchor-RA'!O137</f>
        <v>0</v>
      </c>
      <c r="K139" s="140">
        <f>(Summary!$C$58*H139+Summary!$C$59*I139+Summary!$C$60*J139)/Summary!$C$61</f>
        <v>0</v>
      </c>
      <c r="L139" s="140">
        <f>'Anchor-RA'!P137</f>
        <v>0</v>
      </c>
      <c r="M139" s="140">
        <f>'Anchor-RA'!Q137</f>
        <v>0</v>
      </c>
      <c r="N139" s="140">
        <f>'Anchor-RA'!R137</f>
        <v>0</v>
      </c>
      <c r="O139" s="140">
        <f>'Anchor-RA'!S137</f>
        <v>0</v>
      </c>
      <c r="P139" s="140">
        <f>'Anchor-RA'!T137</f>
        <v>0</v>
      </c>
      <c r="Q139" s="140">
        <f>'Anchor-RA'!U137</f>
        <v>0</v>
      </c>
      <c r="R139" s="140">
        <f>'Anchor-RA'!V137</f>
        <v>0</v>
      </c>
      <c r="S139" s="140">
        <f>'Anchor-RA'!W137</f>
        <v>0</v>
      </c>
      <c r="T139" s="140">
        <f>'Anchor-RA'!X137</f>
        <v>0</v>
      </c>
      <c r="U139" s="140">
        <f>10*LOG10(1/((Summary!$C$75/10^(R139/10)+Summary!$C$76/10^(S139/10)+Summary!$C$77/10^(T139/10))/Summary!$C$78))</f>
        <v>0</v>
      </c>
      <c r="V139" s="140">
        <f>'Anchor-RA'!Y137</f>
        <v>0</v>
      </c>
      <c r="W139" s="140">
        <f>'Anchor-RA'!Z137</f>
        <v>0</v>
      </c>
      <c r="X139" s="141">
        <f t="shared" si="9"/>
        <v>0</v>
      </c>
      <c r="Y139" s="133"/>
      <c r="Z139" s="384">
        <f>'Test-RA'!L137</f>
        <v>0</v>
      </c>
      <c r="AA139" s="381">
        <f>'Test-RA'!M137</f>
        <v>0</v>
      </c>
      <c r="AB139" s="381">
        <f>'Test-RA'!N137</f>
        <v>0</v>
      </c>
      <c r="AC139" s="381">
        <f>'Test-RA'!O137</f>
        <v>0</v>
      </c>
      <c r="AD139" s="381">
        <f>(Summary!$C$58*AA139+Summary!$C$59*AB139+Summary!$C$60*AC139)/Summary!$C$61</f>
        <v>0</v>
      </c>
      <c r="AE139" s="381">
        <f>'Test-RA'!P137</f>
        <v>0</v>
      </c>
      <c r="AF139" s="381">
        <f>'Test-RA'!Q137</f>
        <v>0</v>
      </c>
      <c r="AG139" s="381">
        <f>'Test-RA'!R137</f>
        <v>0</v>
      </c>
      <c r="AH139" s="381">
        <f>'Test-RA'!S137</f>
        <v>0</v>
      </c>
      <c r="AI139" s="381">
        <f>'Test-RA'!T137</f>
        <v>0</v>
      </c>
      <c r="AJ139" s="381">
        <f>'Test-RA'!U137</f>
        <v>0</v>
      </c>
      <c r="AK139" s="381">
        <f>'Test-RA'!V137</f>
        <v>0</v>
      </c>
      <c r="AL139" s="381">
        <f>'Test-RA'!W137</f>
        <v>0</v>
      </c>
      <c r="AM139" s="381">
        <f>'Test-RA'!X137</f>
        <v>0</v>
      </c>
      <c r="AN139" s="381">
        <f>10*LOG10(1/((Summary!$C$75/10^(AK139/10)+Summary!$C$76/10^(AL139/10)+Summary!$C$77/10^(AM139/10))/Summary!$C$78))</f>
        <v>0</v>
      </c>
      <c r="AO139" s="381">
        <f>'Test-RA'!Y137</f>
        <v>0</v>
      </c>
      <c r="AP139" s="140">
        <f>'Test-RA'!Z137</f>
        <v>0</v>
      </c>
      <c r="AQ139" s="141">
        <f t="shared" si="12"/>
        <v>0</v>
      </c>
      <c r="AR139" s="142" t="e">
        <f t="shared" si="10"/>
        <v>#DIV/0!</v>
      </c>
      <c r="AS139" s="143" t="e">
        <f t="shared" si="11"/>
        <v>#DIV/0!</v>
      </c>
      <c r="AT139" s="136"/>
      <c r="AU139" s="136"/>
      <c r="AV139" s="571"/>
      <c r="AW139" s="468"/>
      <c r="AX139" s="480"/>
      <c r="AY139" s="480"/>
      <c r="AZ139" s="480"/>
      <c r="BA139" s="480"/>
      <c r="BB139" s="480"/>
      <c r="BC139" s="480"/>
      <c r="BD139" s="480"/>
      <c r="BE139" s="480"/>
      <c r="BF139" s="480"/>
      <c r="BG139" s="469"/>
      <c r="BH139" s="476"/>
      <c r="BI139" s="469"/>
      <c r="BJ139" s="476"/>
      <c r="BK139" s="480"/>
      <c r="BL139" s="480"/>
      <c r="BM139" s="480"/>
      <c r="BN139" s="480"/>
      <c r="BO139" s="480"/>
      <c r="BP139" s="480"/>
      <c r="BQ139" s="480"/>
      <c r="BR139" s="476"/>
      <c r="BS139" s="476"/>
      <c r="BT139" s="480"/>
      <c r="BU139" s="463"/>
      <c r="BV139" s="465"/>
      <c r="BW139" s="463"/>
      <c r="BX139" s="465"/>
    </row>
    <row r="140" spans="1:76" ht="17" customHeight="1" x14ac:dyDescent="0.35">
      <c r="A140" s="516"/>
      <c r="B140" s="483"/>
      <c r="C140" s="486"/>
      <c r="D140" s="490"/>
      <c r="E140" s="493"/>
      <c r="F140" s="138">
        <v>55</v>
      </c>
      <c r="G140" s="139">
        <f>'Anchor-RA'!L138</f>
        <v>0</v>
      </c>
      <c r="H140" s="140">
        <f>'Anchor-RA'!M138</f>
        <v>0</v>
      </c>
      <c r="I140" s="140">
        <f>'Anchor-RA'!N138</f>
        <v>0</v>
      </c>
      <c r="J140" s="140">
        <f>'Anchor-RA'!O138</f>
        <v>0</v>
      </c>
      <c r="K140" s="140">
        <f>(Summary!$C$58*H140+Summary!$C$59*I140+Summary!$C$60*J140)/Summary!$C$61</f>
        <v>0</v>
      </c>
      <c r="L140" s="140">
        <f>'Anchor-RA'!P138</f>
        <v>0</v>
      </c>
      <c r="M140" s="140">
        <f>'Anchor-RA'!Q138</f>
        <v>0</v>
      </c>
      <c r="N140" s="140">
        <f>'Anchor-RA'!R138</f>
        <v>0</v>
      </c>
      <c r="O140" s="140">
        <f>'Anchor-RA'!S138</f>
        <v>0</v>
      </c>
      <c r="P140" s="140">
        <f>'Anchor-RA'!T138</f>
        <v>0</v>
      </c>
      <c r="Q140" s="140">
        <f>'Anchor-RA'!U138</f>
        <v>0</v>
      </c>
      <c r="R140" s="140">
        <f>'Anchor-RA'!V138</f>
        <v>0</v>
      </c>
      <c r="S140" s="140">
        <f>'Anchor-RA'!W138</f>
        <v>0</v>
      </c>
      <c r="T140" s="140">
        <f>'Anchor-RA'!X138</f>
        <v>0</v>
      </c>
      <c r="U140" s="140">
        <f>10*LOG10(1/((Summary!$C$75/10^(R140/10)+Summary!$C$76/10^(S140/10)+Summary!$C$77/10^(T140/10))/Summary!$C$78))</f>
        <v>0</v>
      </c>
      <c r="V140" s="140">
        <f>'Anchor-RA'!Y138</f>
        <v>0</v>
      </c>
      <c r="W140" s="140">
        <f>'Anchor-RA'!Z138</f>
        <v>0</v>
      </c>
      <c r="X140" s="141">
        <f t="shared" si="9"/>
        <v>0</v>
      </c>
      <c r="Y140" s="133"/>
      <c r="Z140" s="384">
        <f>'Test-RA'!L138</f>
        <v>0</v>
      </c>
      <c r="AA140" s="381">
        <f>'Test-RA'!M138</f>
        <v>0</v>
      </c>
      <c r="AB140" s="381">
        <f>'Test-RA'!N138</f>
        <v>0</v>
      </c>
      <c r="AC140" s="381">
        <f>'Test-RA'!O138</f>
        <v>0</v>
      </c>
      <c r="AD140" s="381">
        <f>(Summary!$C$58*AA140+Summary!$C$59*AB140+Summary!$C$60*AC140)/Summary!$C$61</f>
        <v>0</v>
      </c>
      <c r="AE140" s="381">
        <f>'Test-RA'!P138</f>
        <v>0</v>
      </c>
      <c r="AF140" s="381">
        <f>'Test-RA'!Q138</f>
        <v>0</v>
      </c>
      <c r="AG140" s="381">
        <f>'Test-RA'!R138</f>
        <v>0</v>
      </c>
      <c r="AH140" s="381">
        <f>'Test-RA'!S138</f>
        <v>0</v>
      </c>
      <c r="AI140" s="381">
        <f>'Test-RA'!T138</f>
        <v>0</v>
      </c>
      <c r="AJ140" s="381">
        <f>'Test-RA'!U138</f>
        <v>0</v>
      </c>
      <c r="AK140" s="381">
        <f>'Test-RA'!V138</f>
        <v>0</v>
      </c>
      <c r="AL140" s="381">
        <f>'Test-RA'!W138</f>
        <v>0</v>
      </c>
      <c r="AM140" s="381">
        <f>'Test-RA'!X138</f>
        <v>0</v>
      </c>
      <c r="AN140" s="381">
        <f>10*LOG10(1/((Summary!$C$75/10^(AK140/10)+Summary!$C$76/10^(AL140/10)+Summary!$C$77/10^(AM140/10))/Summary!$C$78))</f>
        <v>0</v>
      </c>
      <c r="AO140" s="381">
        <f>'Test-RA'!Y138</f>
        <v>0</v>
      </c>
      <c r="AP140" s="140">
        <f>'Test-RA'!Z138</f>
        <v>0</v>
      </c>
      <c r="AQ140" s="141">
        <f t="shared" si="12"/>
        <v>0</v>
      </c>
      <c r="AR140" s="142" t="e">
        <f t="shared" si="10"/>
        <v>#DIV/0!</v>
      </c>
      <c r="AS140" s="143" t="e">
        <f t="shared" si="11"/>
        <v>#DIV/0!</v>
      </c>
      <c r="AT140" s="136"/>
      <c r="AU140" s="136"/>
      <c r="AV140" s="571" t="s">
        <v>123</v>
      </c>
      <c r="AW140" s="468" t="e" cm="1">
        <f t="array" ref="AW140">bdRateExtend($G138:$G141,H138:H141,$Z138:$Z141,AA138:AA141)</f>
        <v>#VALUE!</v>
      </c>
      <c r="AX140" s="480"/>
      <c r="AY140" s="480"/>
      <c r="AZ140" s="480"/>
      <c r="BA140" s="480"/>
      <c r="BB140" s="480"/>
      <c r="BC140" s="480" t="e" cm="1">
        <f t="array" ref="BC140">bdRateExtend($G138:$G141,L138:L141,$Z138:$Z141,AE138:AE141)</f>
        <v>#VALUE!</v>
      </c>
      <c r="BD140" s="480"/>
      <c r="BE140" s="480" t="e" cm="1">
        <f t="array" ref="BE140">bdRateExtend($G138:$G141,M138:M141,$Z138:$Z141,AF138:AF141)</f>
        <v>#VALUE!</v>
      </c>
      <c r="BF140" s="480"/>
      <c r="BG140" s="469" t="e" cm="1">
        <f t="array" ref="BG140">bdRateExtend($G138:$G141,N138:N141,$Z138:$Z141,AG138:AG141,"None", FALSE,1)</f>
        <v>#VALUE!</v>
      </c>
      <c r="BH140" s="476"/>
      <c r="BI140" s="469" t="e" cm="1">
        <f t="array" ref="BI140">bdRateExtend($G138:$G141,O138:O141,$Z138:$Z141,AH138:AH141,"None", FALSE,1)</f>
        <v>#VALUE!</v>
      </c>
      <c r="BJ140" s="476"/>
      <c r="BK140" s="480" t="e" cm="1">
        <f t="array" ref="BK140">bdRateExtend($G138:$G141,P138:P141,$Z138:$Z141,AI138:AI141)</f>
        <v>#VALUE!</v>
      </c>
      <c r="BL140" s="480"/>
      <c r="BM140" s="480" t="e" cm="1">
        <f t="array" ref="BM140">bdRateExtend($G138:$G141,Q138:Q141,$Z138:$Z141,AJ138:AJ141)</f>
        <v>#VALUE!</v>
      </c>
      <c r="BN140" s="480"/>
      <c r="BO140" s="480" t="e" cm="1">
        <f t="array" ref="BO140">bdRateExtend($G138:$G141,R138:R141,$Z138:$Z141,AK138:AK141)</f>
        <v>#VALUE!</v>
      </c>
      <c r="BP140" s="480"/>
      <c r="BQ140" s="480"/>
      <c r="BR140" s="476"/>
      <c r="BS140" s="476"/>
      <c r="BT140" s="480"/>
      <c r="BU140" s="463" cm="1">
        <f t="array" ref="BU140">testVMAFRange($G138:$G141,N138:N141,$Z138:$Z141,AG138:AG141)</f>
        <v>0</v>
      </c>
      <c r="BV140" s="465"/>
      <c r="BW140" s="463" cm="1">
        <f t="array" ref="BW140">testVMAFRange($G138:$G141,O138:O141,$Z138:$Z141,AH138:AH141)</f>
        <v>0</v>
      </c>
      <c r="BX140" s="465"/>
    </row>
    <row r="141" spans="1:76" ht="17" customHeight="1" thickBot="1" x14ac:dyDescent="0.4">
      <c r="A141" s="516"/>
      <c r="B141" s="518"/>
      <c r="C141" s="487"/>
      <c r="D141" s="522"/>
      <c r="E141" s="523"/>
      <c r="F141" s="144">
        <v>63</v>
      </c>
      <c r="G141" s="145">
        <f>'Anchor-RA'!L139</f>
        <v>0</v>
      </c>
      <c r="H141" s="146">
        <f>'Anchor-RA'!M139</f>
        <v>0</v>
      </c>
      <c r="I141" s="146">
        <f>'Anchor-RA'!N139</f>
        <v>0</v>
      </c>
      <c r="J141" s="146">
        <f>'Anchor-RA'!O139</f>
        <v>0</v>
      </c>
      <c r="K141" s="146">
        <f>(Summary!$C$58*H141+Summary!$C$59*I141+Summary!$C$60*J141)/Summary!$C$61</f>
        <v>0</v>
      </c>
      <c r="L141" s="146">
        <f>'Anchor-RA'!P139</f>
        <v>0</v>
      </c>
      <c r="M141" s="146">
        <f>'Anchor-RA'!Q139</f>
        <v>0</v>
      </c>
      <c r="N141" s="146">
        <f>'Anchor-RA'!R139</f>
        <v>0</v>
      </c>
      <c r="O141" s="146">
        <f>'Anchor-RA'!S139</f>
        <v>0</v>
      </c>
      <c r="P141" s="146">
        <f>'Anchor-RA'!T139</f>
        <v>0</v>
      </c>
      <c r="Q141" s="146">
        <f>'Anchor-RA'!U139</f>
        <v>0</v>
      </c>
      <c r="R141" s="146">
        <f>'Anchor-RA'!V139</f>
        <v>0</v>
      </c>
      <c r="S141" s="146">
        <f>'Anchor-RA'!W139</f>
        <v>0</v>
      </c>
      <c r="T141" s="146">
        <f>'Anchor-RA'!X139</f>
        <v>0</v>
      </c>
      <c r="U141" s="146">
        <f>10*LOG10(1/((Summary!$C$75/10^(R141/10)+Summary!$C$76/10^(S141/10)+Summary!$C$77/10^(T141/10))/Summary!$C$78))</f>
        <v>0</v>
      </c>
      <c r="V141" s="146">
        <f>'Anchor-RA'!Y139</f>
        <v>0</v>
      </c>
      <c r="W141" s="146">
        <f>'Anchor-RA'!Z139</f>
        <v>0</v>
      </c>
      <c r="X141" s="147">
        <f t="shared" si="9"/>
        <v>0</v>
      </c>
      <c r="Y141" s="133"/>
      <c r="Z141" s="385">
        <f>'Test-RA'!L139</f>
        <v>0</v>
      </c>
      <c r="AA141" s="382">
        <f>'Test-RA'!M139</f>
        <v>0</v>
      </c>
      <c r="AB141" s="382">
        <f>'Test-RA'!N139</f>
        <v>0</v>
      </c>
      <c r="AC141" s="382">
        <f>'Test-RA'!O139</f>
        <v>0</v>
      </c>
      <c r="AD141" s="382">
        <f>(Summary!$C$58*AA141+Summary!$C$59*AB141+Summary!$C$60*AC141)/Summary!$C$61</f>
        <v>0</v>
      </c>
      <c r="AE141" s="382">
        <f>'Test-RA'!P139</f>
        <v>0</v>
      </c>
      <c r="AF141" s="382">
        <f>'Test-RA'!Q139</f>
        <v>0</v>
      </c>
      <c r="AG141" s="382">
        <f>'Test-RA'!R139</f>
        <v>0</v>
      </c>
      <c r="AH141" s="382">
        <f>'Test-RA'!S139</f>
        <v>0</v>
      </c>
      <c r="AI141" s="382">
        <f>'Test-RA'!T139</f>
        <v>0</v>
      </c>
      <c r="AJ141" s="382">
        <f>'Test-RA'!U139</f>
        <v>0</v>
      </c>
      <c r="AK141" s="382">
        <f>'Test-RA'!V139</f>
        <v>0</v>
      </c>
      <c r="AL141" s="382">
        <f>'Test-RA'!W139</f>
        <v>0</v>
      </c>
      <c r="AM141" s="382">
        <f>'Test-RA'!X139</f>
        <v>0</v>
      </c>
      <c r="AN141" s="382">
        <f>10*LOG10(1/((Summary!$C$75/10^(AK141/10)+Summary!$C$76/10^(AL141/10)+Summary!$C$77/10^(AM141/10))/Summary!$C$78))</f>
        <v>0</v>
      </c>
      <c r="AO141" s="382">
        <f>'Test-RA'!Y139</f>
        <v>0</v>
      </c>
      <c r="AP141" s="146">
        <f>'Test-RA'!Z139</f>
        <v>0</v>
      </c>
      <c r="AQ141" s="147">
        <f t="shared" si="12"/>
        <v>0</v>
      </c>
      <c r="AR141" s="148" t="e">
        <f t="shared" si="10"/>
        <v>#DIV/0!</v>
      </c>
      <c r="AS141" s="149" t="e">
        <f t="shared" si="11"/>
        <v>#DIV/0!</v>
      </c>
      <c r="AT141" s="136"/>
      <c r="AU141" s="136"/>
      <c r="AV141" s="572"/>
      <c r="AW141" s="468"/>
      <c r="AX141" s="480"/>
      <c r="AY141" s="480"/>
      <c r="AZ141" s="480"/>
      <c r="BA141" s="480"/>
      <c r="BB141" s="481"/>
      <c r="BC141" s="480"/>
      <c r="BD141" s="480"/>
      <c r="BE141" s="480"/>
      <c r="BF141" s="480"/>
      <c r="BG141" s="472"/>
      <c r="BH141" s="477"/>
      <c r="BI141" s="472"/>
      <c r="BJ141" s="477"/>
      <c r="BK141" s="480"/>
      <c r="BL141" s="480"/>
      <c r="BM141" s="480"/>
      <c r="BN141" s="480"/>
      <c r="BO141" s="480"/>
      <c r="BP141" s="480"/>
      <c r="BQ141" s="480"/>
      <c r="BR141" s="476"/>
      <c r="BS141" s="476"/>
      <c r="BT141" s="481"/>
      <c r="BU141" s="473"/>
      <c r="BV141" s="466"/>
      <c r="BW141" s="473"/>
      <c r="BX141" s="466"/>
    </row>
    <row r="142" spans="1:76" ht="17" customHeight="1" x14ac:dyDescent="0.35">
      <c r="A142" s="516"/>
      <c r="B142" s="482" t="s">
        <v>2</v>
      </c>
      <c r="C142" s="485" t="s">
        <v>137</v>
      </c>
      <c r="D142" s="489">
        <v>30</v>
      </c>
      <c r="E142" s="492">
        <v>8</v>
      </c>
      <c r="F142" s="129">
        <v>23</v>
      </c>
      <c r="G142" s="130">
        <f>'Anchor-RA'!L140</f>
        <v>0</v>
      </c>
      <c r="H142" s="131">
        <f>'Anchor-RA'!M140</f>
        <v>0</v>
      </c>
      <c r="I142" s="131">
        <f>'Anchor-RA'!N140</f>
        <v>0</v>
      </c>
      <c r="J142" s="131">
        <f>'Anchor-RA'!O140</f>
        <v>0</v>
      </c>
      <c r="K142" s="395">
        <f>(Summary!$C$58*H142+Summary!$C$59*I142+Summary!$C$60*J142)/Summary!$C$61</f>
        <v>0</v>
      </c>
      <c r="L142" s="131">
        <f>'Anchor-RA'!P140</f>
        <v>0</v>
      </c>
      <c r="M142" s="131">
        <f>'Anchor-RA'!Q140</f>
        <v>0</v>
      </c>
      <c r="N142" s="131">
        <f>'Anchor-RA'!R140</f>
        <v>0</v>
      </c>
      <c r="O142" s="131">
        <f>'Anchor-RA'!S140</f>
        <v>0</v>
      </c>
      <c r="P142" s="131">
        <f>'Anchor-RA'!T140</f>
        <v>0</v>
      </c>
      <c r="Q142" s="131">
        <f>'Anchor-RA'!U140</f>
        <v>0</v>
      </c>
      <c r="R142" s="131">
        <f>'Anchor-RA'!V140</f>
        <v>0</v>
      </c>
      <c r="S142" s="131">
        <f>'Anchor-RA'!W140</f>
        <v>0</v>
      </c>
      <c r="T142" s="131">
        <f>'Anchor-RA'!X140</f>
        <v>0</v>
      </c>
      <c r="U142" s="131">
        <f>10*LOG10(1/((Summary!$C$75/10^(R142/10)+Summary!$C$76/10^(S142/10)+Summary!$C$77/10^(T142/10))/Summary!$C$78))</f>
        <v>0</v>
      </c>
      <c r="V142" s="131">
        <f>'Anchor-RA'!Y140</f>
        <v>0</v>
      </c>
      <c r="W142" s="131">
        <f>'Anchor-RA'!Z140</f>
        <v>0</v>
      </c>
      <c r="X142" s="132">
        <f t="shared" si="9"/>
        <v>0</v>
      </c>
      <c r="Y142" s="133"/>
      <c r="Z142" s="383">
        <f>'Test-RA'!L140</f>
        <v>0</v>
      </c>
      <c r="AA142" s="380">
        <f>'Test-RA'!M140</f>
        <v>0</v>
      </c>
      <c r="AB142" s="380">
        <f>'Test-RA'!N140</f>
        <v>0</v>
      </c>
      <c r="AC142" s="380">
        <f>'Test-RA'!O140</f>
        <v>0</v>
      </c>
      <c r="AD142" s="380">
        <f>(Summary!$C$58*AA142+Summary!$C$59*AB142+Summary!$C$60*AC142)/Summary!$C$61</f>
        <v>0</v>
      </c>
      <c r="AE142" s="380">
        <f>'Test-RA'!P140</f>
        <v>0</v>
      </c>
      <c r="AF142" s="380">
        <f>'Test-RA'!Q140</f>
        <v>0</v>
      </c>
      <c r="AG142" s="380">
        <f>'Test-RA'!R140</f>
        <v>0</v>
      </c>
      <c r="AH142" s="380">
        <f>'Test-RA'!S140</f>
        <v>0</v>
      </c>
      <c r="AI142" s="380">
        <f>'Test-RA'!T140</f>
        <v>0</v>
      </c>
      <c r="AJ142" s="380">
        <f>'Test-RA'!U140</f>
        <v>0</v>
      </c>
      <c r="AK142" s="380">
        <f>'Test-RA'!V140</f>
        <v>0</v>
      </c>
      <c r="AL142" s="380">
        <f>'Test-RA'!W140</f>
        <v>0</v>
      </c>
      <c r="AM142" s="380">
        <f>'Test-RA'!X140</f>
        <v>0</v>
      </c>
      <c r="AN142" s="380">
        <f>10*LOG10(1/((Summary!$C$75/10^(AK142/10)+Summary!$C$76/10^(AL142/10)+Summary!$C$77/10^(AM142/10))/Summary!$C$78))</f>
        <v>0</v>
      </c>
      <c r="AO142" s="380">
        <f>'Test-RA'!Y140</f>
        <v>0</v>
      </c>
      <c r="AP142" s="131">
        <f>'Test-RA'!Z140</f>
        <v>0</v>
      </c>
      <c r="AQ142" s="132">
        <f t="shared" si="12"/>
        <v>0</v>
      </c>
      <c r="AR142" s="134" t="e">
        <f t="shared" si="10"/>
        <v>#DIV/0!</v>
      </c>
      <c r="AS142" s="135" t="e">
        <f t="shared" si="11"/>
        <v>#DIV/0!</v>
      </c>
      <c r="AT142" s="136"/>
      <c r="AU142" s="136"/>
      <c r="AV142" s="573" t="s">
        <v>121</v>
      </c>
      <c r="AW142" s="468" t="e" cm="1">
        <f t="array" ref="AW142">bdRateExtend($G142:$G145,H142:H145,$Z142:$Z145,AA142:AA145)</f>
        <v>#VALUE!</v>
      </c>
      <c r="AX142" s="480" t="e" cm="1">
        <f t="array" ref="AX142">bdRateExtend($G142:$G147,H142:H147,$Z142:$Z147,AA142:AA147)</f>
        <v>#VALUE!</v>
      </c>
      <c r="AY142" s="480" t="e" cm="1">
        <f t="array" ref="AY142">bdRateExtend($G142:$G147,I142:I147,$Z142:$Z147,AB142:AB147)</f>
        <v>#VALUE!</v>
      </c>
      <c r="AZ142" s="480" t="e" cm="1">
        <f t="array" ref="AZ142">bdRateExtend($G142:$G147,J142:J147,$Z142:$Z147,AC142:AC147)</f>
        <v>#VALUE!</v>
      </c>
      <c r="BA142" s="480" t="e" cm="1">
        <f t="array" ref="BA142">bdRateExtend($G142:$G147,K142:K147,$Z142:$Z147,AD142:AD147)</f>
        <v>#VALUE!</v>
      </c>
      <c r="BB142" s="479" t="e">
        <f>(Summary!$C$89*AX142+Summary!$C$90*AY142+Summary!$C$91*AZ142)/Summary!$C$92</f>
        <v>#VALUE!</v>
      </c>
      <c r="BC142" s="480" t="e" cm="1">
        <f t="array" ref="BC142">bdRateExtend($G142:$G145,L142:L145,$Z142:$Z145,AE142:AE145)</f>
        <v>#VALUE!</v>
      </c>
      <c r="BD142" s="480" t="e" cm="1">
        <f t="array" ref="BD142">bdRateExtend($G142:$G147,L142:L147,$Z142:$Z147,AE142:AE147)</f>
        <v>#VALUE!</v>
      </c>
      <c r="BE142" s="480" t="e" cm="1">
        <f t="array" ref="BE142">bdRateExtend($G142:$G145,M142:M145,$Z142:$Z145,AF142:AF145)</f>
        <v>#VALUE!</v>
      </c>
      <c r="BF142" s="480" t="e" cm="1">
        <f t="array" ref="BF142">bdRateExtend($G142:$G147,M142:M147,$Z142:$Z147,AF142:AF147)</f>
        <v>#VALUE!</v>
      </c>
      <c r="BG142" s="474" t="e" cm="1">
        <f t="array" ref="BG142">bdRateExtend($G142:$G145,N142:N145,$Z142:$Z145,AG142:AG145,"None", FALSE,1)</f>
        <v>#VALUE!</v>
      </c>
      <c r="BH142" s="475" t="e" cm="1">
        <f t="array" ref="BH142">bdRateExtend($G142:$G147,N142:N147,$Z142:$Z147,AG142:AG147,"None", FALSE,1)</f>
        <v>#VALUE!</v>
      </c>
      <c r="BI142" s="474" t="e" cm="1">
        <f t="array" ref="BI142">bdRateExtend($G142:$G145,O142:O145,$Z142:$Z145,AH142:AH145,"None", FALSE,1)</f>
        <v>#VALUE!</v>
      </c>
      <c r="BJ142" s="475" t="e" cm="1">
        <f t="array" ref="BJ142">bdRateExtend($G142:$G147,O142:O147,$Z142:$Z147,AH142:AH147,"None", FALSE,1)</f>
        <v>#VALUE!</v>
      </c>
      <c r="BK142" s="480" t="e" cm="1">
        <f t="array" ref="BK142">bdRateExtend($G142:$G145,P142:P145,$Z142:$Z145,AI142:AI145)</f>
        <v>#VALUE!</v>
      </c>
      <c r="BL142" s="480" t="e" cm="1">
        <f t="array" ref="BL142">bdRateExtend($G142:$G147,P142:P147,$Z142:$Z147,AI142:AI147)</f>
        <v>#VALUE!</v>
      </c>
      <c r="BM142" s="480" t="e" cm="1">
        <f t="array" ref="BM142">bdRateExtend($G142:$G145,Q142:Q145,$Z142:$Z145,AJ142:AJ145)</f>
        <v>#VALUE!</v>
      </c>
      <c r="BN142" s="480" t="e" cm="1">
        <f t="array" ref="BN142">bdRateExtend($G142:$G147,Q142:Q147,$Z142:$Z147,AJ142:AJ147)</f>
        <v>#VALUE!</v>
      </c>
      <c r="BO142" s="480" t="e" cm="1">
        <f t="array" ref="BO142">bdRateExtend($G142:$G145,R142:R145,$Z142:$Z145,AK142:AK145)</f>
        <v>#VALUE!</v>
      </c>
      <c r="BP142" s="480" t="e" cm="1">
        <f t="array" ref="BP142">bdRateExtend($G142:$G147,R142:R147,$Z142:$Z147,AK142:AK147)</f>
        <v>#VALUE!</v>
      </c>
      <c r="BQ142" s="480" t="e" cm="1">
        <f t="array" ref="BQ142">bdRateExtend($G142:$G147,S142:S147,$Z142:$Z147,AL142:AL147)</f>
        <v>#VALUE!</v>
      </c>
      <c r="BR142" s="476" t="e" cm="1">
        <f t="array" ref="BR142">bdRateExtend($G142:$G147,T142:T147,$Z142:$Z147,AM142:AM147)</f>
        <v>#VALUE!</v>
      </c>
      <c r="BS142" s="476" t="e" cm="1">
        <f t="array" ref="BS142">bdRateExtend($G142:$G147,U142:U147,$Z142:$Z147,AN142:AN147)</f>
        <v>#VALUE!</v>
      </c>
      <c r="BT142" s="479" t="e">
        <f>(Summary!$C$103*BP142+Summary!$C$104*BQ142+Summary!$C$105*BR142)/Summary!$C$106</f>
        <v>#VALUE!</v>
      </c>
      <c r="BU142" s="462" cm="1">
        <f t="array" ref="BU142">testVMAFRange($G142:$G145,N142:N145,$Z142:$Z145,AG142:AG145)</f>
        <v>0</v>
      </c>
      <c r="BV142" s="464" cm="1">
        <f t="array" ref="BV142">testVMAFRange($G142:$G147,N142:N147,$Z142:$Z147,AG142:AG147)</f>
        <v>0</v>
      </c>
      <c r="BW142" s="462" cm="1">
        <f t="array" ref="BW142">testVMAFRange($G142:$G145,O142:O145,$Z142:$Z145,AH142:AH145)</f>
        <v>0</v>
      </c>
      <c r="BX142" s="464" cm="1">
        <f t="array" ref="BX142">testVMAFRange($G142:$G147,O142:O147,$Z142:$Z147,AH142:AH147)</f>
        <v>0</v>
      </c>
    </row>
    <row r="143" spans="1:76" ht="17" customHeight="1" x14ac:dyDescent="0.35">
      <c r="A143" s="516"/>
      <c r="B143" s="483"/>
      <c r="C143" s="486"/>
      <c r="D143" s="490"/>
      <c r="E143" s="493"/>
      <c r="F143" s="138">
        <v>31</v>
      </c>
      <c r="G143" s="139">
        <f>'Anchor-RA'!L141</f>
        <v>0</v>
      </c>
      <c r="H143" s="140">
        <f>'Anchor-RA'!M141</f>
        <v>0</v>
      </c>
      <c r="I143" s="140">
        <f>'Anchor-RA'!N141</f>
        <v>0</v>
      </c>
      <c r="J143" s="140">
        <f>'Anchor-RA'!O141</f>
        <v>0</v>
      </c>
      <c r="K143" s="140">
        <f>(Summary!$C$58*H143+Summary!$C$59*I143+Summary!$C$60*J143)/Summary!$C$61</f>
        <v>0</v>
      </c>
      <c r="L143" s="140">
        <f>'Anchor-RA'!P141</f>
        <v>0</v>
      </c>
      <c r="M143" s="140">
        <f>'Anchor-RA'!Q141</f>
        <v>0</v>
      </c>
      <c r="N143" s="140">
        <f>'Anchor-RA'!R141</f>
        <v>0</v>
      </c>
      <c r="O143" s="140">
        <f>'Anchor-RA'!S141</f>
        <v>0</v>
      </c>
      <c r="P143" s="140">
        <f>'Anchor-RA'!T141</f>
        <v>0</v>
      </c>
      <c r="Q143" s="140">
        <f>'Anchor-RA'!U141</f>
        <v>0</v>
      </c>
      <c r="R143" s="140">
        <f>'Anchor-RA'!V141</f>
        <v>0</v>
      </c>
      <c r="S143" s="140">
        <f>'Anchor-RA'!W141</f>
        <v>0</v>
      </c>
      <c r="T143" s="140">
        <f>'Anchor-RA'!X141</f>
        <v>0</v>
      </c>
      <c r="U143" s="140">
        <f>10*LOG10(1/((Summary!$C$75/10^(R143/10)+Summary!$C$76/10^(S143/10)+Summary!$C$77/10^(T143/10))/Summary!$C$78))</f>
        <v>0</v>
      </c>
      <c r="V143" s="140">
        <f>'Anchor-RA'!Y141</f>
        <v>0</v>
      </c>
      <c r="W143" s="140">
        <f>'Anchor-RA'!Z141</f>
        <v>0</v>
      </c>
      <c r="X143" s="141">
        <f t="shared" si="9"/>
        <v>0</v>
      </c>
      <c r="Y143" s="133"/>
      <c r="Z143" s="384">
        <f>'Test-RA'!L141</f>
        <v>0</v>
      </c>
      <c r="AA143" s="381">
        <f>'Test-RA'!M141</f>
        <v>0</v>
      </c>
      <c r="AB143" s="381">
        <f>'Test-RA'!N141</f>
        <v>0</v>
      </c>
      <c r="AC143" s="381">
        <f>'Test-RA'!O141</f>
        <v>0</v>
      </c>
      <c r="AD143" s="381">
        <f>(Summary!$C$58*AA143+Summary!$C$59*AB143+Summary!$C$60*AC143)/Summary!$C$61</f>
        <v>0</v>
      </c>
      <c r="AE143" s="381">
        <f>'Test-RA'!P141</f>
        <v>0</v>
      </c>
      <c r="AF143" s="381">
        <f>'Test-RA'!Q141</f>
        <v>0</v>
      </c>
      <c r="AG143" s="381">
        <f>'Test-RA'!R141</f>
        <v>0</v>
      </c>
      <c r="AH143" s="381">
        <f>'Test-RA'!S141</f>
        <v>0</v>
      </c>
      <c r="AI143" s="381">
        <f>'Test-RA'!T141</f>
        <v>0</v>
      </c>
      <c r="AJ143" s="381">
        <f>'Test-RA'!U141</f>
        <v>0</v>
      </c>
      <c r="AK143" s="381">
        <f>'Test-RA'!V141</f>
        <v>0</v>
      </c>
      <c r="AL143" s="381">
        <f>'Test-RA'!W141</f>
        <v>0</v>
      </c>
      <c r="AM143" s="381">
        <f>'Test-RA'!X141</f>
        <v>0</v>
      </c>
      <c r="AN143" s="381">
        <f>10*LOG10(1/((Summary!$C$75/10^(AK143/10)+Summary!$C$76/10^(AL143/10)+Summary!$C$77/10^(AM143/10))/Summary!$C$78))</f>
        <v>0</v>
      </c>
      <c r="AO143" s="381">
        <f>'Test-RA'!Y141</f>
        <v>0</v>
      </c>
      <c r="AP143" s="140">
        <f>'Test-RA'!Z141</f>
        <v>0</v>
      </c>
      <c r="AQ143" s="141">
        <f t="shared" si="12"/>
        <v>0</v>
      </c>
      <c r="AR143" s="142" t="e">
        <f t="shared" si="10"/>
        <v>#DIV/0!</v>
      </c>
      <c r="AS143" s="143" t="e">
        <f t="shared" si="11"/>
        <v>#DIV/0!</v>
      </c>
      <c r="AT143" s="136"/>
      <c r="AU143" s="136"/>
      <c r="AV143" s="571"/>
      <c r="AW143" s="468"/>
      <c r="AX143" s="480"/>
      <c r="AY143" s="480"/>
      <c r="AZ143" s="480"/>
      <c r="BA143" s="480"/>
      <c r="BB143" s="480"/>
      <c r="BC143" s="480"/>
      <c r="BD143" s="480"/>
      <c r="BE143" s="480"/>
      <c r="BF143" s="480"/>
      <c r="BG143" s="469"/>
      <c r="BH143" s="476"/>
      <c r="BI143" s="469"/>
      <c r="BJ143" s="476"/>
      <c r="BK143" s="480"/>
      <c r="BL143" s="480"/>
      <c r="BM143" s="480"/>
      <c r="BN143" s="480"/>
      <c r="BO143" s="480"/>
      <c r="BP143" s="480"/>
      <c r="BQ143" s="480"/>
      <c r="BR143" s="476"/>
      <c r="BS143" s="476"/>
      <c r="BT143" s="480"/>
      <c r="BU143" s="463"/>
      <c r="BV143" s="465"/>
      <c r="BW143" s="463"/>
      <c r="BX143" s="465"/>
    </row>
    <row r="144" spans="1:76" ht="17" customHeight="1" x14ac:dyDescent="0.35">
      <c r="A144" s="516"/>
      <c r="B144" s="483"/>
      <c r="C144" s="486"/>
      <c r="D144" s="490"/>
      <c r="E144" s="493"/>
      <c r="F144" s="138">
        <v>39</v>
      </c>
      <c r="G144" s="139">
        <f>'Anchor-RA'!L142</f>
        <v>0</v>
      </c>
      <c r="H144" s="140">
        <f>'Anchor-RA'!M142</f>
        <v>0</v>
      </c>
      <c r="I144" s="140">
        <f>'Anchor-RA'!N142</f>
        <v>0</v>
      </c>
      <c r="J144" s="140">
        <f>'Anchor-RA'!O142</f>
        <v>0</v>
      </c>
      <c r="K144" s="140">
        <f>(Summary!$C$58*H144+Summary!$C$59*I144+Summary!$C$60*J144)/Summary!$C$61</f>
        <v>0</v>
      </c>
      <c r="L144" s="140">
        <f>'Anchor-RA'!P142</f>
        <v>0</v>
      </c>
      <c r="M144" s="140">
        <f>'Anchor-RA'!Q142</f>
        <v>0</v>
      </c>
      <c r="N144" s="140">
        <f>'Anchor-RA'!R142</f>
        <v>0</v>
      </c>
      <c r="O144" s="140">
        <f>'Anchor-RA'!S142</f>
        <v>0</v>
      </c>
      <c r="P144" s="140">
        <f>'Anchor-RA'!T142</f>
        <v>0</v>
      </c>
      <c r="Q144" s="140">
        <f>'Anchor-RA'!U142</f>
        <v>0</v>
      </c>
      <c r="R144" s="140">
        <f>'Anchor-RA'!V142</f>
        <v>0</v>
      </c>
      <c r="S144" s="140">
        <f>'Anchor-RA'!W142</f>
        <v>0</v>
      </c>
      <c r="T144" s="140">
        <f>'Anchor-RA'!X142</f>
        <v>0</v>
      </c>
      <c r="U144" s="140">
        <f>10*LOG10(1/((Summary!$C$75/10^(R144/10)+Summary!$C$76/10^(S144/10)+Summary!$C$77/10^(T144/10))/Summary!$C$78))</f>
        <v>0</v>
      </c>
      <c r="V144" s="140">
        <f>'Anchor-RA'!Y142</f>
        <v>0</v>
      </c>
      <c r="W144" s="140">
        <f>'Anchor-RA'!Z142</f>
        <v>0</v>
      </c>
      <c r="X144" s="141">
        <f t="shared" si="9"/>
        <v>0</v>
      </c>
      <c r="Y144" s="133"/>
      <c r="Z144" s="384">
        <f>'Test-RA'!L142</f>
        <v>0</v>
      </c>
      <c r="AA144" s="381">
        <f>'Test-RA'!M142</f>
        <v>0</v>
      </c>
      <c r="AB144" s="381">
        <f>'Test-RA'!N142</f>
        <v>0</v>
      </c>
      <c r="AC144" s="381">
        <f>'Test-RA'!O142</f>
        <v>0</v>
      </c>
      <c r="AD144" s="381">
        <f>(Summary!$C$58*AA144+Summary!$C$59*AB144+Summary!$C$60*AC144)/Summary!$C$61</f>
        <v>0</v>
      </c>
      <c r="AE144" s="381">
        <f>'Test-RA'!P142</f>
        <v>0</v>
      </c>
      <c r="AF144" s="381">
        <f>'Test-RA'!Q142</f>
        <v>0</v>
      </c>
      <c r="AG144" s="381">
        <f>'Test-RA'!R142</f>
        <v>0</v>
      </c>
      <c r="AH144" s="381">
        <f>'Test-RA'!S142</f>
        <v>0</v>
      </c>
      <c r="AI144" s="381">
        <f>'Test-RA'!T142</f>
        <v>0</v>
      </c>
      <c r="AJ144" s="381">
        <f>'Test-RA'!U142</f>
        <v>0</v>
      </c>
      <c r="AK144" s="381">
        <f>'Test-RA'!V142</f>
        <v>0</v>
      </c>
      <c r="AL144" s="381">
        <f>'Test-RA'!W142</f>
        <v>0</v>
      </c>
      <c r="AM144" s="381">
        <f>'Test-RA'!X142</f>
        <v>0</v>
      </c>
      <c r="AN144" s="381">
        <f>10*LOG10(1/((Summary!$C$75/10^(AK144/10)+Summary!$C$76/10^(AL144/10)+Summary!$C$77/10^(AM144/10))/Summary!$C$78))</f>
        <v>0</v>
      </c>
      <c r="AO144" s="381">
        <f>'Test-RA'!Y142</f>
        <v>0</v>
      </c>
      <c r="AP144" s="140">
        <f>'Test-RA'!Z142</f>
        <v>0</v>
      </c>
      <c r="AQ144" s="141">
        <f t="shared" si="12"/>
        <v>0</v>
      </c>
      <c r="AR144" s="142" t="e">
        <f t="shared" si="10"/>
        <v>#DIV/0!</v>
      </c>
      <c r="AS144" s="143" t="e">
        <f t="shared" si="11"/>
        <v>#DIV/0!</v>
      </c>
      <c r="AT144" s="136"/>
      <c r="AU144" s="136"/>
      <c r="AV144" s="571" t="s">
        <v>122</v>
      </c>
      <c r="AW144" s="468" t="e" cm="1">
        <f t="array" ref="AW144">bdRateExtend($G143:$G146,H143:H146,$Z143:$Z146,AA143:AA146)</f>
        <v>#VALUE!</v>
      </c>
      <c r="AX144" s="480"/>
      <c r="AY144" s="480"/>
      <c r="AZ144" s="480"/>
      <c r="BA144" s="480"/>
      <c r="BB144" s="480"/>
      <c r="BC144" s="480" t="e" cm="1">
        <f t="array" ref="BC144">bdRateExtend($G143:$G146,L143:L146,$Z143:$Z146,AE143:AE146)</f>
        <v>#VALUE!</v>
      </c>
      <c r="BD144" s="480"/>
      <c r="BE144" s="480" t="e" cm="1">
        <f t="array" ref="BE144">bdRateExtend($G143:$G146,M143:M146,$Z143:$Z146,AF143:AF146)</f>
        <v>#VALUE!</v>
      </c>
      <c r="BF144" s="480"/>
      <c r="BG144" s="469" t="e" cm="1">
        <f t="array" ref="BG144">bdRateExtend($G143:$G146,N143:N146,$Z143:$Z146,AG143:AG146,"None", FALSE,1)</f>
        <v>#VALUE!</v>
      </c>
      <c r="BH144" s="476"/>
      <c r="BI144" s="469" t="e" cm="1">
        <f t="array" ref="BI144">bdRateExtend($G143:$G146,O143:O146,$Z143:$Z146,AH143:AH146,"None", FALSE,1)</f>
        <v>#VALUE!</v>
      </c>
      <c r="BJ144" s="476"/>
      <c r="BK144" s="480" t="e" cm="1">
        <f t="array" ref="BK144">bdRateExtend($G143:$G146,P143:P146,$Z143:$Z146,AI143:AI146)</f>
        <v>#VALUE!</v>
      </c>
      <c r="BL144" s="480"/>
      <c r="BM144" s="480" t="e" cm="1">
        <f t="array" ref="BM144">bdRateExtend($G143:$G146,Q143:Q146,$Z143:$Z146,AJ143:AJ146)</f>
        <v>#VALUE!</v>
      </c>
      <c r="BN144" s="480"/>
      <c r="BO144" s="480" t="e" cm="1">
        <f t="array" ref="BO144">bdRateExtend($G143:$G146,R143:R146,$Z143:$Z146,AK143:AK146)</f>
        <v>#VALUE!</v>
      </c>
      <c r="BP144" s="480"/>
      <c r="BQ144" s="480"/>
      <c r="BR144" s="476"/>
      <c r="BS144" s="476"/>
      <c r="BT144" s="480"/>
      <c r="BU144" s="463" cm="1">
        <f t="array" ref="BU144">testVMAFRange($G143:$G146,N143:N146,$Z143:$Z146,AG143:AG146)</f>
        <v>0</v>
      </c>
      <c r="BV144" s="465"/>
      <c r="BW144" s="463" cm="1">
        <f t="array" ref="BW144">testVMAFRange($G143:$G146,O143:O146,$Z143:$Z146,AH143:AH146)</f>
        <v>0</v>
      </c>
      <c r="BX144" s="465"/>
    </row>
    <row r="145" spans="1:76" ht="17" customHeight="1" x14ac:dyDescent="0.35">
      <c r="A145" s="516"/>
      <c r="B145" s="483"/>
      <c r="C145" s="486"/>
      <c r="D145" s="490"/>
      <c r="E145" s="493"/>
      <c r="F145" s="138">
        <v>47</v>
      </c>
      <c r="G145" s="139">
        <f>'Anchor-RA'!L143</f>
        <v>0</v>
      </c>
      <c r="H145" s="140">
        <f>'Anchor-RA'!M143</f>
        <v>0</v>
      </c>
      <c r="I145" s="140">
        <f>'Anchor-RA'!N143</f>
        <v>0</v>
      </c>
      <c r="J145" s="140">
        <f>'Anchor-RA'!O143</f>
        <v>0</v>
      </c>
      <c r="K145" s="140">
        <f>(Summary!$C$58*H145+Summary!$C$59*I145+Summary!$C$60*J145)/Summary!$C$61</f>
        <v>0</v>
      </c>
      <c r="L145" s="140">
        <f>'Anchor-RA'!P143</f>
        <v>0</v>
      </c>
      <c r="M145" s="140">
        <f>'Anchor-RA'!Q143</f>
        <v>0</v>
      </c>
      <c r="N145" s="140">
        <f>'Anchor-RA'!R143</f>
        <v>0</v>
      </c>
      <c r="O145" s="140">
        <f>'Anchor-RA'!S143</f>
        <v>0</v>
      </c>
      <c r="P145" s="140">
        <f>'Anchor-RA'!T143</f>
        <v>0</v>
      </c>
      <c r="Q145" s="140">
        <f>'Anchor-RA'!U143</f>
        <v>0</v>
      </c>
      <c r="R145" s="140">
        <f>'Anchor-RA'!V143</f>
        <v>0</v>
      </c>
      <c r="S145" s="140">
        <f>'Anchor-RA'!W143</f>
        <v>0</v>
      </c>
      <c r="T145" s="140">
        <f>'Anchor-RA'!X143</f>
        <v>0</v>
      </c>
      <c r="U145" s="140">
        <f>10*LOG10(1/((Summary!$C$75/10^(R145/10)+Summary!$C$76/10^(S145/10)+Summary!$C$77/10^(T145/10))/Summary!$C$78))</f>
        <v>0</v>
      </c>
      <c r="V145" s="140">
        <f>'Anchor-RA'!Y143</f>
        <v>0</v>
      </c>
      <c r="W145" s="140">
        <f>'Anchor-RA'!Z143</f>
        <v>0</v>
      </c>
      <c r="X145" s="141">
        <f t="shared" si="9"/>
        <v>0</v>
      </c>
      <c r="Y145" s="133"/>
      <c r="Z145" s="384">
        <f>'Test-RA'!L143</f>
        <v>0</v>
      </c>
      <c r="AA145" s="381">
        <f>'Test-RA'!M143</f>
        <v>0</v>
      </c>
      <c r="AB145" s="381">
        <f>'Test-RA'!N143</f>
        <v>0</v>
      </c>
      <c r="AC145" s="381">
        <f>'Test-RA'!O143</f>
        <v>0</v>
      </c>
      <c r="AD145" s="381">
        <f>(Summary!$C$58*AA145+Summary!$C$59*AB145+Summary!$C$60*AC145)/Summary!$C$61</f>
        <v>0</v>
      </c>
      <c r="AE145" s="381">
        <f>'Test-RA'!P143</f>
        <v>0</v>
      </c>
      <c r="AF145" s="381">
        <f>'Test-RA'!Q143</f>
        <v>0</v>
      </c>
      <c r="AG145" s="381">
        <f>'Test-RA'!R143</f>
        <v>0</v>
      </c>
      <c r="AH145" s="381">
        <f>'Test-RA'!S143</f>
        <v>0</v>
      </c>
      <c r="AI145" s="381">
        <f>'Test-RA'!T143</f>
        <v>0</v>
      </c>
      <c r="AJ145" s="381">
        <f>'Test-RA'!U143</f>
        <v>0</v>
      </c>
      <c r="AK145" s="381">
        <f>'Test-RA'!V143</f>
        <v>0</v>
      </c>
      <c r="AL145" s="381">
        <f>'Test-RA'!W143</f>
        <v>0</v>
      </c>
      <c r="AM145" s="381">
        <f>'Test-RA'!X143</f>
        <v>0</v>
      </c>
      <c r="AN145" s="381">
        <f>10*LOG10(1/((Summary!$C$75/10^(AK145/10)+Summary!$C$76/10^(AL145/10)+Summary!$C$77/10^(AM145/10))/Summary!$C$78))</f>
        <v>0</v>
      </c>
      <c r="AO145" s="381">
        <f>'Test-RA'!Y143</f>
        <v>0</v>
      </c>
      <c r="AP145" s="140">
        <f>'Test-RA'!Z143</f>
        <v>0</v>
      </c>
      <c r="AQ145" s="141">
        <f t="shared" si="12"/>
        <v>0</v>
      </c>
      <c r="AR145" s="142" t="e">
        <f t="shared" si="10"/>
        <v>#DIV/0!</v>
      </c>
      <c r="AS145" s="143" t="e">
        <f t="shared" si="11"/>
        <v>#DIV/0!</v>
      </c>
      <c r="AT145" s="136"/>
      <c r="AU145" s="136"/>
      <c r="AV145" s="571"/>
      <c r="AW145" s="468"/>
      <c r="AX145" s="480"/>
      <c r="AY145" s="480"/>
      <c r="AZ145" s="480"/>
      <c r="BA145" s="480"/>
      <c r="BB145" s="480"/>
      <c r="BC145" s="480"/>
      <c r="BD145" s="480"/>
      <c r="BE145" s="480"/>
      <c r="BF145" s="480"/>
      <c r="BG145" s="469"/>
      <c r="BH145" s="476"/>
      <c r="BI145" s="469"/>
      <c r="BJ145" s="476"/>
      <c r="BK145" s="480"/>
      <c r="BL145" s="480"/>
      <c r="BM145" s="480"/>
      <c r="BN145" s="480"/>
      <c r="BO145" s="480"/>
      <c r="BP145" s="480"/>
      <c r="BQ145" s="480"/>
      <c r="BR145" s="476"/>
      <c r="BS145" s="476"/>
      <c r="BT145" s="480"/>
      <c r="BU145" s="463"/>
      <c r="BV145" s="465"/>
      <c r="BW145" s="463"/>
      <c r="BX145" s="465"/>
    </row>
    <row r="146" spans="1:76" ht="17" customHeight="1" x14ac:dyDescent="0.35">
      <c r="A146" s="516"/>
      <c r="B146" s="483"/>
      <c r="C146" s="486"/>
      <c r="D146" s="490"/>
      <c r="E146" s="493"/>
      <c r="F146" s="138">
        <v>55</v>
      </c>
      <c r="G146" s="139">
        <f>'Anchor-RA'!L144</f>
        <v>0</v>
      </c>
      <c r="H146" s="140">
        <f>'Anchor-RA'!M144</f>
        <v>0</v>
      </c>
      <c r="I146" s="140">
        <f>'Anchor-RA'!N144</f>
        <v>0</v>
      </c>
      <c r="J146" s="140">
        <f>'Anchor-RA'!O144</f>
        <v>0</v>
      </c>
      <c r="K146" s="140">
        <f>(Summary!$C$58*H146+Summary!$C$59*I146+Summary!$C$60*J146)/Summary!$C$61</f>
        <v>0</v>
      </c>
      <c r="L146" s="140">
        <f>'Anchor-RA'!P144</f>
        <v>0</v>
      </c>
      <c r="M146" s="140">
        <f>'Anchor-RA'!Q144</f>
        <v>0</v>
      </c>
      <c r="N146" s="140">
        <f>'Anchor-RA'!R144</f>
        <v>0</v>
      </c>
      <c r="O146" s="140">
        <f>'Anchor-RA'!S144</f>
        <v>0</v>
      </c>
      <c r="P146" s="140">
        <f>'Anchor-RA'!T144</f>
        <v>0</v>
      </c>
      <c r="Q146" s="140">
        <f>'Anchor-RA'!U144</f>
        <v>0</v>
      </c>
      <c r="R146" s="140">
        <f>'Anchor-RA'!V144</f>
        <v>0</v>
      </c>
      <c r="S146" s="140">
        <f>'Anchor-RA'!W144</f>
        <v>0</v>
      </c>
      <c r="T146" s="140">
        <f>'Anchor-RA'!X144</f>
        <v>0</v>
      </c>
      <c r="U146" s="140">
        <f>10*LOG10(1/((Summary!$C$75/10^(R146/10)+Summary!$C$76/10^(S146/10)+Summary!$C$77/10^(T146/10))/Summary!$C$78))</f>
        <v>0</v>
      </c>
      <c r="V146" s="140">
        <f>'Anchor-RA'!Y144</f>
        <v>0</v>
      </c>
      <c r="W146" s="140">
        <f>'Anchor-RA'!Z144</f>
        <v>0</v>
      </c>
      <c r="X146" s="141">
        <f t="shared" si="9"/>
        <v>0</v>
      </c>
      <c r="Y146" s="133"/>
      <c r="Z146" s="384">
        <f>'Test-RA'!L144</f>
        <v>0</v>
      </c>
      <c r="AA146" s="381">
        <f>'Test-RA'!M144</f>
        <v>0</v>
      </c>
      <c r="AB146" s="381">
        <f>'Test-RA'!N144</f>
        <v>0</v>
      </c>
      <c r="AC146" s="381">
        <f>'Test-RA'!O144</f>
        <v>0</v>
      </c>
      <c r="AD146" s="381">
        <f>(Summary!$C$58*AA146+Summary!$C$59*AB146+Summary!$C$60*AC146)/Summary!$C$61</f>
        <v>0</v>
      </c>
      <c r="AE146" s="381">
        <f>'Test-RA'!P144</f>
        <v>0</v>
      </c>
      <c r="AF146" s="381">
        <f>'Test-RA'!Q144</f>
        <v>0</v>
      </c>
      <c r="AG146" s="381">
        <f>'Test-RA'!R144</f>
        <v>0</v>
      </c>
      <c r="AH146" s="381">
        <f>'Test-RA'!S144</f>
        <v>0</v>
      </c>
      <c r="AI146" s="381">
        <f>'Test-RA'!T144</f>
        <v>0</v>
      </c>
      <c r="AJ146" s="381">
        <f>'Test-RA'!U144</f>
        <v>0</v>
      </c>
      <c r="AK146" s="381">
        <f>'Test-RA'!V144</f>
        <v>0</v>
      </c>
      <c r="AL146" s="381">
        <f>'Test-RA'!W144</f>
        <v>0</v>
      </c>
      <c r="AM146" s="381">
        <f>'Test-RA'!X144</f>
        <v>0</v>
      </c>
      <c r="AN146" s="381">
        <f>10*LOG10(1/((Summary!$C$75/10^(AK146/10)+Summary!$C$76/10^(AL146/10)+Summary!$C$77/10^(AM146/10))/Summary!$C$78))</f>
        <v>0</v>
      </c>
      <c r="AO146" s="381">
        <f>'Test-RA'!Y144</f>
        <v>0</v>
      </c>
      <c r="AP146" s="140">
        <f>'Test-RA'!Z144</f>
        <v>0</v>
      </c>
      <c r="AQ146" s="141">
        <f t="shared" si="12"/>
        <v>0</v>
      </c>
      <c r="AR146" s="142" t="e">
        <f t="shared" si="10"/>
        <v>#DIV/0!</v>
      </c>
      <c r="AS146" s="143" t="e">
        <f t="shared" si="11"/>
        <v>#DIV/0!</v>
      </c>
      <c r="AT146" s="136"/>
      <c r="AU146" s="136"/>
      <c r="AV146" s="571" t="s">
        <v>123</v>
      </c>
      <c r="AW146" s="468" t="e" cm="1">
        <f t="array" ref="AW146">bdRateExtend($G144:$G147,H144:H147,$Z144:$Z147,AA144:AA147)</f>
        <v>#VALUE!</v>
      </c>
      <c r="AX146" s="480"/>
      <c r="AY146" s="480"/>
      <c r="AZ146" s="480"/>
      <c r="BA146" s="480"/>
      <c r="BB146" s="480"/>
      <c r="BC146" s="480" t="e" cm="1">
        <f t="array" ref="BC146">bdRateExtend($G144:$G147,L144:L147,$Z144:$Z147,AE144:AE147)</f>
        <v>#VALUE!</v>
      </c>
      <c r="BD146" s="480"/>
      <c r="BE146" s="480" t="e" cm="1">
        <f t="array" ref="BE146">bdRateExtend($G144:$G147,M144:M147,$Z144:$Z147,AF144:AF147)</f>
        <v>#VALUE!</v>
      </c>
      <c r="BF146" s="480"/>
      <c r="BG146" s="469" t="e" cm="1">
        <f t="array" ref="BG146">bdRateExtend($G144:$G147,N144:N147,$Z144:$Z147,AG144:AG147,"None", FALSE,1)</f>
        <v>#VALUE!</v>
      </c>
      <c r="BH146" s="476"/>
      <c r="BI146" s="469" t="e" cm="1">
        <f t="array" ref="BI146">bdRateExtend($G144:$G147,O144:O147,$Z144:$Z147,AH144:AH147,"None", FALSE,1)</f>
        <v>#VALUE!</v>
      </c>
      <c r="BJ146" s="476"/>
      <c r="BK146" s="480" t="e" cm="1">
        <f t="array" ref="BK146">bdRateExtend($G144:$G147,P144:P147,$Z144:$Z147,AI144:AI147)</f>
        <v>#VALUE!</v>
      </c>
      <c r="BL146" s="480"/>
      <c r="BM146" s="480" t="e" cm="1">
        <f t="array" ref="BM146">bdRateExtend($G144:$G147,Q144:Q147,$Z144:$Z147,AJ144:AJ147)</f>
        <v>#VALUE!</v>
      </c>
      <c r="BN146" s="480"/>
      <c r="BO146" s="480" t="e" cm="1">
        <f t="array" ref="BO146">bdRateExtend($G144:$G147,R144:R147,$Z144:$Z147,AK144:AK147)</f>
        <v>#VALUE!</v>
      </c>
      <c r="BP146" s="480"/>
      <c r="BQ146" s="480"/>
      <c r="BR146" s="476"/>
      <c r="BS146" s="476"/>
      <c r="BT146" s="480"/>
      <c r="BU146" s="463" cm="1">
        <f t="array" ref="BU146">testVMAFRange($G144:$G147,N144:N147,$Z144:$Z147,AG144:AG147)</f>
        <v>0</v>
      </c>
      <c r="BV146" s="465"/>
      <c r="BW146" s="463" cm="1">
        <f t="array" ref="BW146">testVMAFRange($G144:$G147,O144:O147,$Z144:$Z147,AH144:AH147)</f>
        <v>0</v>
      </c>
      <c r="BX146" s="465"/>
    </row>
    <row r="147" spans="1:76" ht="17" customHeight="1" thickBot="1" x14ac:dyDescent="0.4">
      <c r="A147" s="516"/>
      <c r="B147" s="518"/>
      <c r="C147" s="487"/>
      <c r="D147" s="522"/>
      <c r="E147" s="523"/>
      <c r="F147" s="144">
        <v>63</v>
      </c>
      <c r="G147" s="145">
        <f>'Anchor-RA'!L145</f>
        <v>0</v>
      </c>
      <c r="H147" s="146">
        <f>'Anchor-RA'!M145</f>
        <v>0</v>
      </c>
      <c r="I147" s="146">
        <f>'Anchor-RA'!N145</f>
        <v>0</v>
      </c>
      <c r="J147" s="146">
        <f>'Anchor-RA'!O145</f>
        <v>0</v>
      </c>
      <c r="K147" s="146">
        <f>(Summary!$C$58*H147+Summary!$C$59*I147+Summary!$C$60*J147)/Summary!$C$61</f>
        <v>0</v>
      </c>
      <c r="L147" s="146">
        <f>'Anchor-RA'!P145</f>
        <v>0</v>
      </c>
      <c r="M147" s="146">
        <f>'Anchor-RA'!Q145</f>
        <v>0</v>
      </c>
      <c r="N147" s="146">
        <f>'Anchor-RA'!R145</f>
        <v>0</v>
      </c>
      <c r="O147" s="146">
        <f>'Anchor-RA'!S145</f>
        <v>0</v>
      </c>
      <c r="P147" s="146">
        <f>'Anchor-RA'!T145</f>
        <v>0</v>
      </c>
      <c r="Q147" s="146">
        <f>'Anchor-RA'!U145</f>
        <v>0</v>
      </c>
      <c r="R147" s="146">
        <f>'Anchor-RA'!V145</f>
        <v>0</v>
      </c>
      <c r="S147" s="146">
        <f>'Anchor-RA'!W145</f>
        <v>0</v>
      </c>
      <c r="T147" s="146">
        <f>'Anchor-RA'!X145</f>
        <v>0</v>
      </c>
      <c r="U147" s="146">
        <f>10*LOG10(1/((Summary!$C$75/10^(R147/10)+Summary!$C$76/10^(S147/10)+Summary!$C$77/10^(T147/10))/Summary!$C$78))</f>
        <v>0</v>
      </c>
      <c r="V147" s="146">
        <f>'Anchor-RA'!Y145</f>
        <v>0</v>
      </c>
      <c r="W147" s="146">
        <f>'Anchor-RA'!Z145</f>
        <v>0</v>
      </c>
      <c r="X147" s="147">
        <f t="shared" si="9"/>
        <v>0</v>
      </c>
      <c r="Y147" s="133"/>
      <c r="Z147" s="385">
        <f>'Test-RA'!L145</f>
        <v>0</v>
      </c>
      <c r="AA147" s="382">
        <f>'Test-RA'!M145</f>
        <v>0</v>
      </c>
      <c r="AB147" s="382">
        <f>'Test-RA'!N145</f>
        <v>0</v>
      </c>
      <c r="AC147" s="382">
        <f>'Test-RA'!O145</f>
        <v>0</v>
      </c>
      <c r="AD147" s="382">
        <f>(Summary!$C$58*AA147+Summary!$C$59*AB147+Summary!$C$60*AC147)/Summary!$C$61</f>
        <v>0</v>
      </c>
      <c r="AE147" s="382">
        <f>'Test-RA'!P145</f>
        <v>0</v>
      </c>
      <c r="AF147" s="382">
        <f>'Test-RA'!Q145</f>
        <v>0</v>
      </c>
      <c r="AG147" s="382">
        <f>'Test-RA'!R145</f>
        <v>0</v>
      </c>
      <c r="AH147" s="382">
        <f>'Test-RA'!S145</f>
        <v>0</v>
      </c>
      <c r="AI147" s="382">
        <f>'Test-RA'!T145</f>
        <v>0</v>
      </c>
      <c r="AJ147" s="382">
        <f>'Test-RA'!U145</f>
        <v>0</v>
      </c>
      <c r="AK147" s="382">
        <f>'Test-RA'!V145</f>
        <v>0</v>
      </c>
      <c r="AL147" s="382">
        <f>'Test-RA'!W145</f>
        <v>0</v>
      </c>
      <c r="AM147" s="382">
        <f>'Test-RA'!X145</f>
        <v>0</v>
      </c>
      <c r="AN147" s="382">
        <f>10*LOG10(1/((Summary!$C$75/10^(AK147/10)+Summary!$C$76/10^(AL147/10)+Summary!$C$77/10^(AM147/10))/Summary!$C$78))</f>
        <v>0</v>
      </c>
      <c r="AO147" s="382">
        <f>'Test-RA'!Y145</f>
        <v>0</v>
      </c>
      <c r="AP147" s="146">
        <f>'Test-RA'!Z145</f>
        <v>0</v>
      </c>
      <c r="AQ147" s="147">
        <f t="shared" si="12"/>
        <v>0</v>
      </c>
      <c r="AR147" s="148" t="e">
        <f t="shared" si="10"/>
        <v>#DIV/0!</v>
      </c>
      <c r="AS147" s="149" t="e">
        <f t="shared" si="11"/>
        <v>#DIV/0!</v>
      </c>
      <c r="AT147" s="136"/>
      <c r="AU147" s="136"/>
      <c r="AV147" s="572"/>
      <c r="AW147" s="468"/>
      <c r="AX147" s="480"/>
      <c r="AY147" s="480"/>
      <c r="AZ147" s="480"/>
      <c r="BA147" s="480"/>
      <c r="BB147" s="481"/>
      <c r="BC147" s="480"/>
      <c r="BD147" s="480"/>
      <c r="BE147" s="480"/>
      <c r="BF147" s="480"/>
      <c r="BG147" s="472"/>
      <c r="BH147" s="477"/>
      <c r="BI147" s="472"/>
      <c r="BJ147" s="477"/>
      <c r="BK147" s="480"/>
      <c r="BL147" s="480"/>
      <c r="BM147" s="480"/>
      <c r="BN147" s="480"/>
      <c r="BO147" s="480"/>
      <c r="BP147" s="480"/>
      <c r="BQ147" s="480"/>
      <c r="BR147" s="476"/>
      <c r="BS147" s="476"/>
      <c r="BT147" s="481"/>
      <c r="BU147" s="473"/>
      <c r="BV147" s="466"/>
      <c r="BW147" s="473"/>
      <c r="BX147" s="466"/>
    </row>
    <row r="148" spans="1:76" ht="17" customHeight="1" x14ac:dyDescent="0.35">
      <c r="A148" s="516"/>
      <c r="B148" s="482" t="s">
        <v>2</v>
      </c>
      <c r="C148" s="485" t="s">
        <v>47</v>
      </c>
      <c r="D148" s="489">
        <v>59.94</v>
      </c>
      <c r="E148" s="492">
        <v>10</v>
      </c>
      <c r="F148" s="129">
        <v>23</v>
      </c>
      <c r="G148" s="130">
        <f>'Anchor-RA'!L146</f>
        <v>0</v>
      </c>
      <c r="H148" s="131">
        <f>'Anchor-RA'!M146</f>
        <v>0</v>
      </c>
      <c r="I148" s="131">
        <f>'Anchor-RA'!N146</f>
        <v>0</v>
      </c>
      <c r="J148" s="131">
        <f>'Anchor-RA'!O146</f>
        <v>0</v>
      </c>
      <c r="K148" s="395">
        <f>(Summary!$C$58*H148+Summary!$C$59*I148+Summary!$C$60*J148)/Summary!$C$61</f>
        <v>0</v>
      </c>
      <c r="L148" s="131">
        <f>'Anchor-RA'!P146</f>
        <v>0</v>
      </c>
      <c r="M148" s="131">
        <f>'Anchor-RA'!Q146</f>
        <v>0</v>
      </c>
      <c r="N148" s="131">
        <f>'Anchor-RA'!R146</f>
        <v>0</v>
      </c>
      <c r="O148" s="131">
        <f>'Anchor-RA'!S146</f>
        <v>0</v>
      </c>
      <c r="P148" s="131">
        <f>'Anchor-RA'!T146</f>
        <v>0</v>
      </c>
      <c r="Q148" s="131">
        <f>'Anchor-RA'!U146</f>
        <v>0</v>
      </c>
      <c r="R148" s="131">
        <f>'Anchor-RA'!V146</f>
        <v>0</v>
      </c>
      <c r="S148" s="131">
        <f>'Anchor-RA'!W146</f>
        <v>0</v>
      </c>
      <c r="T148" s="131">
        <f>'Anchor-RA'!X146</f>
        <v>0</v>
      </c>
      <c r="U148" s="131">
        <f>10*LOG10(1/((Summary!$C$75/10^(R148/10)+Summary!$C$76/10^(S148/10)+Summary!$C$77/10^(T148/10))/Summary!$C$78))</f>
        <v>0</v>
      </c>
      <c r="V148" s="131">
        <f>'Anchor-RA'!Y146</f>
        <v>0</v>
      </c>
      <c r="W148" s="131">
        <f>'Anchor-RA'!Z146</f>
        <v>0</v>
      </c>
      <c r="X148" s="132">
        <f t="shared" si="9"/>
        <v>0</v>
      </c>
      <c r="Y148" s="133"/>
      <c r="Z148" s="383">
        <f>'Test-RA'!L146</f>
        <v>0</v>
      </c>
      <c r="AA148" s="380">
        <f>'Test-RA'!M146</f>
        <v>0</v>
      </c>
      <c r="AB148" s="380">
        <f>'Test-RA'!N146</f>
        <v>0</v>
      </c>
      <c r="AC148" s="380">
        <f>'Test-RA'!O146</f>
        <v>0</v>
      </c>
      <c r="AD148" s="380">
        <f>(Summary!$C$58*AA148+Summary!$C$59*AB148+Summary!$C$60*AC148)/Summary!$C$61</f>
        <v>0</v>
      </c>
      <c r="AE148" s="380">
        <f>'Test-RA'!P146</f>
        <v>0</v>
      </c>
      <c r="AF148" s="380">
        <f>'Test-RA'!Q146</f>
        <v>0</v>
      </c>
      <c r="AG148" s="380">
        <f>'Test-RA'!R146</f>
        <v>0</v>
      </c>
      <c r="AH148" s="380">
        <f>'Test-RA'!S146</f>
        <v>0</v>
      </c>
      <c r="AI148" s="380">
        <f>'Test-RA'!T146</f>
        <v>0</v>
      </c>
      <c r="AJ148" s="380">
        <f>'Test-RA'!U146</f>
        <v>0</v>
      </c>
      <c r="AK148" s="380">
        <f>'Test-RA'!V146</f>
        <v>0</v>
      </c>
      <c r="AL148" s="380">
        <f>'Test-RA'!W146</f>
        <v>0</v>
      </c>
      <c r="AM148" s="380">
        <f>'Test-RA'!X146</f>
        <v>0</v>
      </c>
      <c r="AN148" s="380">
        <f>10*LOG10(1/((Summary!$C$75/10^(AK148/10)+Summary!$C$76/10^(AL148/10)+Summary!$C$77/10^(AM148/10))/Summary!$C$78))</f>
        <v>0</v>
      </c>
      <c r="AO148" s="380">
        <f>'Test-RA'!Y146</f>
        <v>0</v>
      </c>
      <c r="AP148" s="131">
        <f>'Test-RA'!Z146</f>
        <v>0</v>
      </c>
      <c r="AQ148" s="132">
        <f t="shared" si="12"/>
        <v>0</v>
      </c>
      <c r="AR148" s="134" t="e">
        <f t="shared" si="10"/>
        <v>#DIV/0!</v>
      </c>
      <c r="AS148" s="135" t="e">
        <f t="shared" si="11"/>
        <v>#DIV/0!</v>
      </c>
      <c r="AT148" s="136"/>
      <c r="AU148" s="136"/>
      <c r="AV148" s="573" t="s">
        <v>121</v>
      </c>
      <c r="AW148" s="468" t="e" cm="1">
        <f t="array" ref="AW148">bdRateExtend($G148:$G151,H148:H151,$Z148:$Z151,AA148:AA151)</f>
        <v>#VALUE!</v>
      </c>
      <c r="AX148" s="480" t="e" cm="1">
        <f t="array" ref="AX148">bdRateExtend($G148:$G153,H148:H153,$Z148:$Z153,AA148:AA153)</f>
        <v>#VALUE!</v>
      </c>
      <c r="AY148" s="480" t="e" cm="1">
        <f t="array" ref="AY148">bdRateExtend($G148:$G153,I148:I153,$Z148:$Z153,AB148:AB153)</f>
        <v>#VALUE!</v>
      </c>
      <c r="AZ148" s="480" t="e" cm="1">
        <f t="array" ref="AZ148">bdRateExtend($G148:$G153,J148:J153,$Z148:$Z153,AC148:AC153)</f>
        <v>#VALUE!</v>
      </c>
      <c r="BA148" s="480" t="e" cm="1">
        <f t="array" ref="BA148">bdRateExtend($G148:$G153,K148:K153,$Z148:$Z153,AD148:AD153)</f>
        <v>#VALUE!</v>
      </c>
      <c r="BB148" s="479" t="e">
        <f>(Summary!$C$89*AX148+Summary!$C$90*AY148+Summary!$C$91*AZ148)/Summary!$C$92</f>
        <v>#VALUE!</v>
      </c>
      <c r="BC148" s="480" t="e" cm="1">
        <f t="array" ref="BC148">bdRateExtend($G148:$G151,L148:L151,$Z148:$Z151,AE148:AE151)</f>
        <v>#VALUE!</v>
      </c>
      <c r="BD148" s="480" t="e" cm="1">
        <f t="array" ref="BD148">bdRateExtend($G148:$G153,L148:L153,$Z148:$Z153,AE148:AE153)</f>
        <v>#VALUE!</v>
      </c>
      <c r="BE148" s="480" t="e" cm="1">
        <f t="array" ref="BE148">bdRateExtend($G148:$G151,M148:M151,$Z148:$Z151,AF148:AF151)</f>
        <v>#VALUE!</v>
      </c>
      <c r="BF148" s="480" t="e" cm="1">
        <f t="array" ref="BF148">bdRateExtend($G148:$G153,M148:M153,$Z148:$Z153,AF148:AF153)</f>
        <v>#VALUE!</v>
      </c>
      <c r="BG148" s="474" t="e" cm="1">
        <f t="array" ref="BG148">bdRateExtend($G148:$G151,N148:N151,$Z148:$Z151,AG148:AG151,"None", FALSE,1)</f>
        <v>#VALUE!</v>
      </c>
      <c r="BH148" s="475" t="e" cm="1">
        <f t="array" ref="BH148">bdRateExtend($G148:$G153,N148:N153,$Z148:$Z153,AG148:AG153,"None", FALSE,1)</f>
        <v>#VALUE!</v>
      </c>
      <c r="BI148" s="474" t="e" cm="1">
        <f t="array" ref="BI148">bdRateExtend($G148:$G151,O148:O151,$Z148:$Z151,AH148:AH151,"None", FALSE,1)</f>
        <v>#VALUE!</v>
      </c>
      <c r="BJ148" s="475" t="e" cm="1">
        <f t="array" ref="BJ148">bdRateExtend($G148:$G153,O148:O153,$Z148:$Z153,AH148:AH153,"None", FALSE,1)</f>
        <v>#VALUE!</v>
      </c>
      <c r="BK148" s="480" t="e" cm="1">
        <f t="array" ref="BK148">bdRateExtend($G148:$G151,P148:P151,$Z148:$Z151,AI148:AI151)</f>
        <v>#VALUE!</v>
      </c>
      <c r="BL148" s="480" t="e" cm="1">
        <f t="array" ref="BL148">bdRateExtend($G148:$G153,P148:P153,$Z148:$Z153,AI148:AI153)</f>
        <v>#VALUE!</v>
      </c>
      <c r="BM148" s="480" t="e" cm="1">
        <f t="array" ref="BM148">bdRateExtend($G148:$G151,Q148:Q151,$Z148:$Z151,AJ148:AJ151)</f>
        <v>#VALUE!</v>
      </c>
      <c r="BN148" s="480" t="e" cm="1">
        <f t="array" ref="BN148">bdRateExtend($G148:$G153,Q148:Q153,$Z148:$Z153,AJ148:AJ153)</f>
        <v>#VALUE!</v>
      </c>
      <c r="BO148" s="480" t="e" cm="1">
        <f t="array" ref="BO148">bdRateExtend($G148:$G151,R148:R151,$Z148:$Z151,AK148:AK151)</f>
        <v>#VALUE!</v>
      </c>
      <c r="BP148" s="480" t="e" cm="1">
        <f t="array" ref="BP148">bdRateExtend($G148:$G153,R148:R153,$Z148:$Z153,AK148:AK153)</f>
        <v>#VALUE!</v>
      </c>
      <c r="BQ148" s="480" t="e" cm="1">
        <f t="array" ref="BQ148">bdRateExtend($G148:$G153,S148:S153,$Z148:$Z153,AL148:AL153)</f>
        <v>#VALUE!</v>
      </c>
      <c r="BR148" s="476" t="e" cm="1">
        <f t="array" ref="BR148">bdRateExtend($G148:$G153,T148:T153,$Z148:$Z153,AM148:AM153)</f>
        <v>#VALUE!</v>
      </c>
      <c r="BS148" s="476" t="e" cm="1">
        <f t="array" ref="BS148">bdRateExtend($G148:$G153,U148:U153,$Z148:$Z153,AN148:AN153)</f>
        <v>#VALUE!</v>
      </c>
      <c r="BT148" s="479" t="e">
        <f>(Summary!$C$103*BP148+Summary!$C$104*BQ148+Summary!$C$105*BR148)/Summary!$C$106</f>
        <v>#VALUE!</v>
      </c>
      <c r="BU148" s="462" cm="1">
        <f t="array" ref="BU148">testVMAFRange($G148:$G151,N148:N151,$Z148:$Z151,AG148:AG151)</f>
        <v>0</v>
      </c>
      <c r="BV148" s="464" cm="1">
        <f t="array" ref="BV148">testVMAFRange($G148:$G153,N148:N153,$Z148:$Z153,AG148:AG153)</f>
        <v>0</v>
      </c>
      <c r="BW148" s="462" cm="1">
        <f t="array" ref="BW148">testVMAFRange($G148:$G151,O148:O151,$Z148:$Z151,AH148:AH151)</f>
        <v>0</v>
      </c>
      <c r="BX148" s="464" cm="1">
        <f t="array" ref="BX148">testVMAFRange($G148:$G153,O148:O153,$Z148:$Z153,AH148:AH153)</f>
        <v>0</v>
      </c>
    </row>
    <row r="149" spans="1:76" ht="17" customHeight="1" x14ac:dyDescent="0.35">
      <c r="A149" s="516"/>
      <c r="B149" s="483"/>
      <c r="C149" s="486"/>
      <c r="D149" s="490"/>
      <c r="E149" s="493"/>
      <c r="F149" s="138">
        <v>31</v>
      </c>
      <c r="G149" s="139">
        <f>'Anchor-RA'!L147</f>
        <v>0</v>
      </c>
      <c r="H149" s="140">
        <f>'Anchor-RA'!M147</f>
        <v>0</v>
      </c>
      <c r="I149" s="140">
        <f>'Anchor-RA'!N147</f>
        <v>0</v>
      </c>
      <c r="J149" s="140">
        <f>'Anchor-RA'!O147</f>
        <v>0</v>
      </c>
      <c r="K149" s="140">
        <f>(Summary!$C$58*H149+Summary!$C$59*I149+Summary!$C$60*J149)/Summary!$C$61</f>
        <v>0</v>
      </c>
      <c r="L149" s="140">
        <f>'Anchor-RA'!P147</f>
        <v>0</v>
      </c>
      <c r="M149" s="140">
        <f>'Anchor-RA'!Q147</f>
        <v>0</v>
      </c>
      <c r="N149" s="140">
        <f>'Anchor-RA'!R147</f>
        <v>0</v>
      </c>
      <c r="O149" s="140">
        <f>'Anchor-RA'!S147</f>
        <v>0</v>
      </c>
      <c r="P149" s="140">
        <f>'Anchor-RA'!T147</f>
        <v>0</v>
      </c>
      <c r="Q149" s="140">
        <f>'Anchor-RA'!U147</f>
        <v>0</v>
      </c>
      <c r="R149" s="140">
        <f>'Anchor-RA'!V147</f>
        <v>0</v>
      </c>
      <c r="S149" s="140">
        <f>'Anchor-RA'!W147</f>
        <v>0</v>
      </c>
      <c r="T149" s="140">
        <f>'Anchor-RA'!X147</f>
        <v>0</v>
      </c>
      <c r="U149" s="140">
        <f>10*LOG10(1/((Summary!$C$75/10^(R149/10)+Summary!$C$76/10^(S149/10)+Summary!$C$77/10^(T149/10))/Summary!$C$78))</f>
        <v>0</v>
      </c>
      <c r="V149" s="140">
        <f>'Anchor-RA'!Y147</f>
        <v>0</v>
      </c>
      <c r="W149" s="140">
        <f>'Anchor-RA'!Z147</f>
        <v>0</v>
      </c>
      <c r="X149" s="141">
        <f t="shared" si="9"/>
        <v>0</v>
      </c>
      <c r="Y149" s="133"/>
      <c r="Z149" s="384">
        <f>'Test-RA'!L147</f>
        <v>0</v>
      </c>
      <c r="AA149" s="381">
        <f>'Test-RA'!M147</f>
        <v>0</v>
      </c>
      <c r="AB149" s="381">
        <f>'Test-RA'!N147</f>
        <v>0</v>
      </c>
      <c r="AC149" s="381">
        <f>'Test-RA'!O147</f>
        <v>0</v>
      </c>
      <c r="AD149" s="381">
        <f>(Summary!$C$58*AA149+Summary!$C$59*AB149+Summary!$C$60*AC149)/Summary!$C$61</f>
        <v>0</v>
      </c>
      <c r="AE149" s="381">
        <f>'Test-RA'!P147</f>
        <v>0</v>
      </c>
      <c r="AF149" s="381">
        <f>'Test-RA'!Q147</f>
        <v>0</v>
      </c>
      <c r="AG149" s="381">
        <f>'Test-RA'!R147</f>
        <v>0</v>
      </c>
      <c r="AH149" s="381">
        <f>'Test-RA'!S147</f>
        <v>0</v>
      </c>
      <c r="AI149" s="381">
        <f>'Test-RA'!T147</f>
        <v>0</v>
      </c>
      <c r="AJ149" s="381">
        <f>'Test-RA'!U147</f>
        <v>0</v>
      </c>
      <c r="AK149" s="381">
        <f>'Test-RA'!V147</f>
        <v>0</v>
      </c>
      <c r="AL149" s="381">
        <f>'Test-RA'!W147</f>
        <v>0</v>
      </c>
      <c r="AM149" s="381">
        <f>'Test-RA'!X147</f>
        <v>0</v>
      </c>
      <c r="AN149" s="381">
        <f>10*LOG10(1/((Summary!$C$75/10^(AK149/10)+Summary!$C$76/10^(AL149/10)+Summary!$C$77/10^(AM149/10))/Summary!$C$78))</f>
        <v>0</v>
      </c>
      <c r="AO149" s="381">
        <f>'Test-RA'!Y147</f>
        <v>0</v>
      </c>
      <c r="AP149" s="140">
        <f>'Test-RA'!Z147</f>
        <v>0</v>
      </c>
      <c r="AQ149" s="141">
        <f t="shared" si="12"/>
        <v>0</v>
      </c>
      <c r="AR149" s="142" t="e">
        <f t="shared" si="10"/>
        <v>#DIV/0!</v>
      </c>
      <c r="AS149" s="143" t="e">
        <f t="shared" si="11"/>
        <v>#DIV/0!</v>
      </c>
      <c r="AT149" s="136"/>
      <c r="AU149" s="136"/>
      <c r="AV149" s="571"/>
      <c r="AW149" s="468"/>
      <c r="AX149" s="480"/>
      <c r="AY149" s="480"/>
      <c r="AZ149" s="480"/>
      <c r="BA149" s="480"/>
      <c r="BB149" s="480"/>
      <c r="BC149" s="480"/>
      <c r="BD149" s="480"/>
      <c r="BE149" s="480"/>
      <c r="BF149" s="480"/>
      <c r="BG149" s="469"/>
      <c r="BH149" s="476"/>
      <c r="BI149" s="469"/>
      <c r="BJ149" s="476"/>
      <c r="BK149" s="480"/>
      <c r="BL149" s="480"/>
      <c r="BM149" s="480"/>
      <c r="BN149" s="480"/>
      <c r="BO149" s="480"/>
      <c r="BP149" s="480"/>
      <c r="BQ149" s="480"/>
      <c r="BR149" s="476"/>
      <c r="BS149" s="476"/>
      <c r="BT149" s="480"/>
      <c r="BU149" s="463"/>
      <c r="BV149" s="465"/>
      <c r="BW149" s="463"/>
      <c r="BX149" s="465"/>
    </row>
    <row r="150" spans="1:76" ht="17" customHeight="1" x14ac:dyDescent="0.35">
      <c r="A150" s="516"/>
      <c r="B150" s="483"/>
      <c r="C150" s="486"/>
      <c r="D150" s="490"/>
      <c r="E150" s="493"/>
      <c r="F150" s="138">
        <v>39</v>
      </c>
      <c r="G150" s="139">
        <f>'Anchor-RA'!L148</f>
        <v>0</v>
      </c>
      <c r="H150" s="140">
        <f>'Anchor-RA'!M148</f>
        <v>0</v>
      </c>
      <c r="I150" s="140">
        <f>'Anchor-RA'!N148</f>
        <v>0</v>
      </c>
      <c r="J150" s="140">
        <f>'Anchor-RA'!O148</f>
        <v>0</v>
      </c>
      <c r="K150" s="140">
        <f>(Summary!$C$58*H150+Summary!$C$59*I150+Summary!$C$60*J150)/Summary!$C$61</f>
        <v>0</v>
      </c>
      <c r="L150" s="140">
        <f>'Anchor-RA'!P148</f>
        <v>0</v>
      </c>
      <c r="M150" s="140">
        <f>'Anchor-RA'!Q148</f>
        <v>0</v>
      </c>
      <c r="N150" s="140">
        <f>'Anchor-RA'!R148</f>
        <v>0</v>
      </c>
      <c r="O150" s="140">
        <f>'Anchor-RA'!S148</f>
        <v>0</v>
      </c>
      <c r="P150" s="140">
        <f>'Anchor-RA'!T148</f>
        <v>0</v>
      </c>
      <c r="Q150" s="140">
        <f>'Anchor-RA'!U148</f>
        <v>0</v>
      </c>
      <c r="R150" s="140">
        <f>'Anchor-RA'!V148</f>
        <v>0</v>
      </c>
      <c r="S150" s="140">
        <f>'Anchor-RA'!W148</f>
        <v>0</v>
      </c>
      <c r="T150" s="140">
        <f>'Anchor-RA'!X148</f>
        <v>0</v>
      </c>
      <c r="U150" s="140">
        <f>10*LOG10(1/((Summary!$C$75/10^(R150/10)+Summary!$C$76/10^(S150/10)+Summary!$C$77/10^(T150/10))/Summary!$C$78))</f>
        <v>0</v>
      </c>
      <c r="V150" s="140">
        <f>'Anchor-RA'!Y148</f>
        <v>0</v>
      </c>
      <c r="W150" s="140">
        <f>'Anchor-RA'!Z148</f>
        <v>0</v>
      </c>
      <c r="X150" s="141">
        <f t="shared" si="9"/>
        <v>0</v>
      </c>
      <c r="Y150" s="133"/>
      <c r="Z150" s="384">
        <f>'Test-RA'!L148</f>
        <v>0</v>
      </c>
      <c r="AA150" s="381">
        <f>'Test-RA'!M148</f>
        <v>0</v>
      </c>
      <c r="AB150" s="381">
        <f>'Test-RA'!N148</f>
        <v>0</v>
      </c>
      <c r="AC150" s="381">
        <f>'Test-RA'!O148</f>
        <v>0</v>
      </c>
      <c r="AD150" s="381">
        <f>(Summary!$C$58*AA150+Summary!$C$59*AB150+Summary!$C$60*AC150)/Summary!$C$61</f>
        <v>0</v>
      </c>
      <c r="AE150" s="381">
        <f>'Test-RA'!P148</f>
        <v>0</v>
      </c>
      <c r="AF150" s="381">
        <f>'Test-RA'!Q148</f>
        <v>0</v>
      </c>
      <c r="AG150" s="381">
        <f>'Test-RA'!R148</f>
        <v>0</v>
      </c>
      <c r="AH150" s="381">
        <f>'Test-RA'!S148</f>
        <v>0</v>
      </c>
      <c r="AI150" s="381">
        <f>'Test-RA'!T148</f>
        <v>0</v>
      </c>
      <c r="AJ150" s="381">
        <f>'Test-RA'!U148</f>
        <v>0</v>
      </c>
      <c r="AK150" s="381">
        <f>'Test-RA'!V148</f>
        <v>0</v>
      </c>
      <c r="AL150" s="381">
        <f>'Test-RA'!W148</f>
        <v>0</v>
      </c>
      <c r="AM150" s="381">
        <f>'Test-RA'!X148</f>
        <v>0</v>
      </c>
      <c r="AN150" s="381">
        <f>10*LOG10(1/((Summary!$C$75/10^(AK150/10)+Summary!$C$76/10^(AL150/10)+Summary!$C$77/10^(AM150/10))/Summary!$C$78))</f>
        <v>0</v>
      </c>
      <c r="AO150" s="381">
        <f>'Test-RA'!Y148</f>
        <v>0</v>
      </c>
      <c r="AP150" s="140">
        <f>'Test-RA'!Z148</f>
        <v>0</v>
      </c>
      <c r="AQ150" s="141">
        <f t="shared" si="12"/>
        <v>0</v>
      </c>
      <c r="AR150" s="142" t="e">
        <f t="shared" si="10"/>
        <v>#DIV/0!</v>
      </c>
      <c r="AS150" s="143" t="e">
        <f t="shared" si="11"/>
        <v>#DIV/0!</v>
      </c>
      <c r="AT150" s="136"/>
      <c r="AU150" s="136"/>
      <c r="AV150" s="571" t="s">
        <v>122</v>
      </c>
      <c r="AW150" s="468" t="e" cm="1">
        <f t="array" ref="AW150">bdRateExtend($G149:$G152,H149:H152,$Z149:$Z152,AA149:AA152)</f>
        <v>#VALUE!</v>
      </c>
      <c r="AX150" s="480"/>
      <c r="AY150" s="480"/>
      <c r="AZ150" s="480"/>
      <c r="BA150" s="480"/>
      <c r="BB150" s="480"/>
      <c r="BC150" s="480" t="e" cm="1">
        <f t="array" ref="BC150">bdRateExtend($G149:$G152,L149:L152,$Z149:$Z152,AE149:AE152)</f>
        <v>#VALUE!</v>
      </c>
      <c r="BD150" s="480"/>
      <c r="BE150" s="480" t="e" cm="1">
        <f t="array" ref="BE150">bdRateExtend($G149:$G152,M149:M152,$Z149:$Z152,AF149:AF152)</f>
        <v>#VALUE!</v>
      </c>
      <c r="BF150" s="480"/>
      <c r="BG150" s="469" t="e" cm="1">
        <f t="array" ref="BG150">bdRateExtend($G149:$G152,N149:N152,$Z149:$Z152,AG149:AG152,"None", FALSE,1)</f>
        <v>#VALUE!</v>
      </c>
      <c r="BH150" s="476"/>
      <c r="BI150" s="469" t="e" cm="1">
        <f t="array" ref="BI150">bdRateExtend($G149:$G152,O149:O152,$Z149:$Z152,AH149:AH152,"None", FALSE,1)</f>
        <v>#VALUE!</v>
      </c>
      <c r="BJ150" s="476"/>
      <c r="BK150" s="480" t="e" cm="1">
        <f t="array" ref="BK150">bdRateExtend($G149:$G152,P149:P152,$Z149:$Z152,AI149:AI152)</f>
        <v>#VALUE!</v>
      </c>
      <c r="BL150" s="480"/>
      <c r="BM150" s="480" t="e" cm="1">
        <f t="array" ref="BM150">bdRateExtend($G149:$G152,Q149:Q152,$Z149:$Z152,AJ149:AJ152)</f>
        <v>#VALUE!</v>
      </c>
      <c r="BN150" s="480"/>
      <c r="BO150" s="480" t="e" cm="1">
        <f t="array" ref="BO150">bdRateExtend($G149:$G152,R149:R152,$Z149:$Z152,AK149:AK152)</f>
        <v>#VALUE!</v>
      </c>
      <c r="BP150" s="480"/>
      <c r="BQ150" s="480"/>
      <c r="BR150" s="476"/>
      <c r="BS150" s="476"/>
      <c r="BT150" s="480"/>
      <c r="BU150" s="463" cm="1">
        <f t="array" ref="BU150">testVMAFRange($G149:$G152,N149:N152,$Z149:$Z152,AG149:AG152)</f>
        <v>0</v>
      </c>
      <c r="BV150" s="465"/>
      <c r="BW150" s="463" cm="1">
        <f t="array" ref="BW150">testVMAFRange($G149:$G152,O149:O152,$Z149:$Z152,AH149:AH152)</f>
        <v>0</v>
      </c>
      <c r="BX150" s="465"/>
    </row>
    <row r="151" spans="1:76" ht="17" customHeight="1" x14ac:dyDescent="0.35">
      <c r="A151" s="516"/>
      <c r="B151" s="483"/>
      <c r="C151" s="486"/>
      <c r="D151" s="490"/>
      <c r="E151" s="493"/>
      <c r="F151" s="138">
        <v>47</v>
      </c>
      <c r="G151" s="139">
        <f>'Anchor-RA'!L149</f>
        <v>0</v>
      </c>
      <c r="H151" s="140">
        <f>'Anchor-RA'!M149</f>
        <v>0</v>
      </c>
      <c r="I151" s="140">
        <f>'Anchor-RA'!N149</f>
        <v>0</v>
      </c>
      <c r="J151" s="140">
        <f>'Anchor-RA'!O149</f>
        <v>0</v>
      </c>
      <c r="K151" s="140">
        <f>(Summary!$C$58*H151+Summary!$C$59*I151+Summary!$C$60*J151)/Summary!$C$61</f>
        <v>0</v>
      </c>
      <c r="L151" s="140">
        <f>'Anchor-RA'!P149</f>
        <v>0</v>
      </c>
      <c r="M151" s="140">
        <f>'Anchor-RA'!Q149</f>
        <v>0</v>
      </c>
      <c r="N151" s="140">
        <f>'Anchor-RA'!R149</f>
        <v>0</v>
      </c>
      <c r="O151" s="140">
        <f>'Anchor-RA'!S149</f>
        <v>0</v>
      </c>
      <c r="P151" s="140">
        <f>'Anchor-RA'!T149</f>
        <v>0</v>
      </c>
      <c r="Q151" s="140">
        <f>'Anchor-RA'!U149</f>
        <v>0</v>
      </c>
      <c r="R151" s="140">
        <f>'Anchor-RA'!V149</f>
        <v>0</v>
      </c>
      <c r="S151" s="140">
        <f>'Anchor-RA'!W149</f>
        <v>0</v>
      </c>
      <c r="T151" s="140">
        <f>'Anchor-RA'!X149</f>
        <v>0</v>
      </c>
      <c r="U151" s="140">
        <f>10*LOG10(1/((Summary!$C$75/10^(R151/10)+Summary!$C$76/10^(S151/10)+Summary!$C$77/10^(T151/10))/Summary!$C$78))</f>
        <v>0</v>
      </c>
      <c r="V151" s="140">
        <f>'Anchor-RA'!Y149</f>
        <v>0</v>
      </c>
      <c r="W151" s="140">
        <f>'Anchor-RA'!Z149</f>
        <v>0</v>
      </c>
      <c r="X151" s="141">
        <f t="shared" si="9"/>
        <v>0</v>
      </c>
      <c r="Y151" s="133"/>
      <c r="Z151" s="384">
        <f>'Test-RA'!L149</f>
        <v>0</v>
      </c>
      <c r="AA151" s="381">
        <f>'Test-RA'!M149</f>
        <v>0</v>
      </c>
      <c r="AB151" s="381">
        <f>'Test-RA'!N149</f>
        <v>0</v>
      </c>
      <c r="AC151" s="381">
        <f>'Test-RA'!O149</f>
        <v>0</v>
      </c>
      <c r="AD151" s="381">
        <f>(Summary!$C$58*AA151+Summary!$C$59*AB151+Summary!$C$60*AC151)/Summary!$C$61</f>
        <v>0</v>
      </c>
      <c r="AE151" s="381">
        <f>'Test-RA'!P149</f>
        <v>0</v>
      </c>
      <c r="AF151" s="381">
        <f>'Test-RA'!Q149</f>
        <v>0</v>
      </c>
      <c r="AG151" s="381">
        <f>'Test-RA'!R149</f>
        <v>0</v>
      </c>
      <c r="AH151" s="381">
        <f>'Test-RA'!S149</f>
        <v>0</v>
      </c>
      <c r="AI151" s="381">
        <f>'Test-RA'!T149</f>
        <v>0</v>
      </c>
      <c r="AJ151" s="381">
        <f>'Test-RA'!U149</f>
        <v>0</v>
      </c>
      <c r="AK151" s="381">
        <f>'Test-RA'!V149</f>
        <v>0</v>
      </c>
      <c r="AL151" s="381">
        <f>'Test-RA'!W149</f>
        <v>0</v>
      </c>
      <c r="AM151" s="381">
        <f>'Test-RA'!X149</f>
        <v>0</v>
      </c>
      <c r="AN151" s="381">
        <f>10*LOG10(1/((Summary!$C$75/10^(AK151/10)+Summary!$C$76/10^(AL151/10)+Summary!$C$77/10^(AM151/10))/Summary!$C$78))</f>
        <v>0</v>
      </c>
      <c r="AO151" s="381">
        <f>'Test-RA'!Y149</f>
        <v>0</v>
      </c>
      <c r="AP151" s="140">
        <f>'Test-RA'!Z149</f>
        <v>0</v>
      </c>
      <c r="AQ151" s="141">
        <f t="shared" si="12"/>
        <v>0</v>
      </c>
      <c r="AR151" s="142" t="e">
        <f t="shared" si="10"/>
        <v>#DIV/0!</v>
      </c>
      <c r="AS151" s="143" t="e">
        <f t="shared" si="11"/>
        <v>#DIV/0!</v>
      </c>
      <c r="AT151" s="136"/>
      <c r="AU151" s="136"/>
      <c r="AV151" s="571"/>
      <c r="AW151" s="468"/>
      <c r="AX151" s="480"/>
      <c r="AY151" s="480"/>
      <c r="AZ151" s="480"/>
      <c r="BA151" s="480"/>
      <c r="BB151" s="480"/>
      <c r="BC151" s="480"/>
      <c r="BD151" s="480"/>
      <c r="BE151" s="480"/>
      <c r="BF151" s="480"/>
      <c r="BG151" s="469"/>
      <c r="BH151" s="476"/>
      <c r="BI151" s="469"/>
      <c r="BJ151" s="476"/>
      <c r="BK151" s="480"/>
      <c r="BL151" s="480"/>
      <c r="BM151" s="480"/>
      <c r="BN151" s="480"/>
      <c r="BO151" s="480"/>
      <c r="BP151" s="480"/>
      <c r="BQ151" s="480"/>
      <c r="BR151" s="476"/>
      <c r="BS151" s="476"/>
      <c r="BT151" s="480"/>
      <c r="BU151" s="463"/>
      <c r="BV151" s="465"/>
      <c r="BW151" s="463"/>
      <c r="BX151" s="465"/>
    </row>
    <row r="152" spans="1:76" ht="17" customHeight="1" x14ac:dyDescent="0.35">
      <c r="A152" s="516"/>
      <c r="B152" s="483"/>
      <c r="C152" s="486"/>
      <c r="D152" s="490"/>
      <c r="E152" s="493"/>
      <c r="F152" s="138">
        <v>55</v>
      </c>
      <c r="G152" s="139">
        <f>'Anchor-RA'!L150</f>
        <v>0</v>
      </c>
      <c r="H152" s="140">
        <f>'Anchor-RA'!M150</f>
        <v>0</v>
      </c>
      <c r="I152" s="140">
        <f>'Anchor-RA'!N150</f>
        <v>0</v>
      </c>
      <c r="J152" s="140">
        <f>'Anchor-RA'!O150</f>
        <v>0</v>
      </c>
      <c r="K152" s="140">
        <f>(Summary!$C$58*H152+Summary!$C$59*I152+Summary!$C$60*J152)/Summary!$C$61</f>
        <v>0</v>
      </c>
      <c r="L152" s="140">
        <f>'Anchor-RA'!P150</f>
        <v>0</v>
      </c>
      <c r="M152" s="140">
        <f>'Anchor-RA'!Q150</f>
        <v>0</v>
      </c>
      <c r="N152" s="140">
        <f>'Anchor-RA'!R150</f>
        <v>0</v>
      </c>
      <c r="O152" s="140">
        <f>'Anchor-RA'!S150</f>
        <v>0</v>
      </c>
      <c r="P152" s="140">
        <f>'Anchor-RA'!T150</f>
        <v>0</v>
      </c>
      <c r="Q152" s="140">
        <f>'Anchor-RA'!U150</f>
        <v>0</v>
      </c>
      <c r="R152" s="140">
        <f>'Anchor-RA'!V150</f>
        <v>0</v>
      </c>
      <c r="S152" s="140">
        <f>'Anchor-RA'!W150</f>
        <v>0</v>
      </c>
      <c r="T152" s="140">
        <f>'Anchor-RA'!X150</f>
        <v>0</v>
      </c>
      <c r="U152" s="140">
        <f>10*LOG10(1/((Summary!$C$75/10^(R152/10)+Summary!$C$76/10^(S152/10)+Summary!$C$77/10^(T152/10))/Summary!$C$78))</f>
        <v>0</v>
      </c>
      <c r="V152" s="140">
        <f>'Anchor-RA'!Y150</f>
        <v>0</v>
      </c>
      <c r="W152" s="140">
        <f>'Anchor-RA'!Z150</f>
        <v>0</v>
      </c>
      <c r="X152" s="141">
        <f t="shared" si="9"/>
        <v>0</v>
      </c>
      <c r="Y152" s="133"/>
      <c r="Z152" s="384">
        <f>'Test-RA'!L150</f>
        <v>0</v>
      </c>
      <c r="AA152" s="381">
        <f>'Test-RA'!M150</f>
        <v>0</v>
      </c>
      <c r="AB152" s="381">
        <f>'Test-RA'!N150</f>
        <v>0</v>
      </c>
      <c r="AC152" s="381">
        <f>'Test-RA'!O150</f>
        <v>0</v>
      </c>
      <c r="AD152" s="381">
        <f>(Summary!$C$58*AA152+Summary!$C$59*AB152+Summary!$C$60*AC152)/Summary!$C$61</f>
        <v>0</v>
      </c>
      <c r="AE152" s="381">
        <f>'Test-RA'!P150</f>
        <v>0</v>
      </c>
      <c r="AF152" s="381">
        <f>'Test-RA'!Q150</f>
        <v>0</v>
      </c>
      <c r="AG152" s="381">
        <f>'Test-RA'!R150</f>
        <v>0</v>
      </c>
      <c r="AH152" s="381">
        <f>'Test-RA'!S150</f>
        <v>0</v>
      </c>
      <c r="AI152" s="381">
        <f>'Test-RA'!T150</f>
        <v>0</v>
      </c>
      <c r="AJ152" s="381">
        <f>'Test-RA'!U150</f>
        <v>0</v>
      </c>
      <c r="AK152" s="381">
        <f>'Test-RA'!V150</f>
        <v>0</v>
      </c>
      <c r="AL152" s="381">
        <f>'Test-RA'!W150</f>
        <v>0</v>
      </c>
      <c r="AM152" s="381">
        <f>'Test-RA'!X150</f>
        <v>0</v>
      </c>
      <c r="AN152" s="381">
        <f>10*LOG10(1/((Summary!$C$75/10^(AK152/10)+Summary!$C$76/10^(AL152/10)+Summary!$C$77/10^(AM152/10))/Summary!$C$78))</f>
        <v>0</v>
      </c>
      <c r="AO152" s="381">
        <f>'Test-RA'!Y150</f>
        <v>0</v>
      </c>
      <c r="AP152" s="140">
        <f>'Test-RA'!Z150</f>
        <v>0</v>
      </c>
      <c r="AQ152" s="141">
        <f t="shared" si="12"/>
        <v>0</v>
      </c>
      <c r="AR152" s="142" t="e">
        <f t="shared" si="10"/>
        <v>#DIV/0!</v>
      </c>
      <c r="AS152" s="143" t="e">
        <f t="shared" si="11"/>
        <v>#DIV/0!</v>
      </c>
      <c r="AT152" s="136"/>
      <c r="AU152" s="136"/>
      <c r="AV152" s="571" t="s">
        <v>123</v>
      </c>
      <c r="AW152" s="468" t="e" cm="1">
        <f t="array" ref="AW152">bdRateExtend($G150:$G153,H150:H153,$Z150:$Z153,AA150:AA153)</f>
        <v>#VALUE!</v>
      </c>
      <c r="AX152" s="480"/>
      <c r="AY152" s="480"/>
      <c r="AZ152" s="480"/>
      <c r="BA152" s="480"/>
      <c r="BB152" s="480"/>
      <c r="BC152" s="480" t="e" cm="1">
        <f t="array" ref="BC152">bdRateExtend($G150:$G153,L150:L153,$Z150:$Z153,AE150:AE153)</f>
        <v>#VALUE!</v>
      </c>
      <c r="BD152" s="480"/>
      <c r="BE152" s="480" t="e" cm="1">
        <f t="array" ref="BE152">bdRateExtend($G150:$G153,M150:M153,$Z150:$Z153,AF150:AF153)</f>
        <v>#VALUE!</v>
      </c>
      <c r="BF152" s="480"/>
      <c r="BG152" s="469" t="e" cm="1">
        <f t="array" ref="BG152">bdRateExtend($G150:$G153,N150:N153,$Z150:$Z153,AG150:AG153,"None", FALSE,1)</f>
        <v>#VALUE!</v>
      </c>
      <c r="BH152" s="476"/>
      <c r="BI152" s="469" t="e" cm="1">
        <f t="array" ref="BI152">bdRateExtend($G150:$G153,O150:O153,$Z150:$Z153,AH150:AH153,"None", FALSE,1)</f>
        <v>#VALUE!</v>
      </c>
      <c r="BJ152" s="476"/>
      <c r="BK152" s="480" t="e" cm="1">
        <f t="array" ref="BK152">bdRateExtend($G150:$G153,P150:P153,$Z150:$Z153,AI150:AI153)</f>
        <v>#VALUE!</v>
      </c>
      <c r="BL152" s="480"/>
      <c r="BM152" s="480" t="e" cm="1">
        <f t="array" ref="BM152">bdRateExtend($G150:$G153,Q150:Q153,$Z150:$Z153,AJ150:AJ153)</f>
        <v>#VALUE!</v>
      </c>
      <c r="BN152" s="480"/>
      <c r="BO152" s="480" t="e" cm="1">
        <f t="array" ref="BO152">bdRateExtend($G150:$G153,R150:R153,$Z150:$Z153,AK150:AK153)</f>
        <v>#VALUE!</v>
      </c>
      <c r="BP152" s="480"/>
      <c r="BQ152" s="480"/>
      <c r="BR152" s="476"/>
      <c r="BS152" s="476"/>
      <c r="BT152" s="480"/>
      <c r="BU152" s="463" cm="1">
        <f t="array" ref="BU152">testVMAFRange($G150:$G153,N150:N153,$Z150:$Z153,AG150:AG153)</f>
        <v>0</v>
      </c>
      <c r="BV152" s="465"/>
      <c r="BW152" s="463" cm="1">
        <f t="array" ref="BW152">testVMAFRange($G150:$G153,O150:O153,$Z150:$Z153,AH150:AH153)</f>
        <v>0</v>
      </c>
      <c r="BX152" s="465"/>
    </row>
    <row r="153" spans="1:76" ht="17" customHeight="1" thickBot="1" x14ac:dyDescent="0.4">
      <c r="A153" s="516"/>
      <c r="B153" s="518"/>
      <c r="C153" s="487"/>
      <c r="D153" s="522"/>
      <c r="E153" s="523"/>
      <c r="F153" s="144">
        <v>63</v>
      </c>
      <c r="G153" s="145">
        <f>'Anchor-RA'!L151</f>
        <v>0</v>
      </c>
      <c r="H153" s="146">
        <f>'Anchor-RA'!M151</f>
        <v>0</v>
      </c>
      <c r="I153" s="146">
        <f>'Anchor-RA'!N151</f>
        <v>0</v>
      </c>
      <c r="J153" s="146">
        <f>'Anchor-RA'!O151</f>
        <v>0</v>
      </c>
      <c r="K153" s="146">
        <f>(Summary!$C$58*H153+Summary!$C$59*I153+Summary!$C$60*J153)/Summary!$C$61</f>
        <v>0</v>
      </c>
      <c r="L153" s="146">
        <f>'Anchor-RA'!P151</f>
        <v>0</v>
      </c>
      <c r="M153" s="146">
        <f>'Anchor-RA'!Q151</f>
        <v>0</v>
      </c>
      <c r="N153" s="146">
        <f>'Anchor-RA'!R151</f>
        <v>0</v>
      </c>
      <c r="O153" s="146">
        <f>'Anchor-RA'!S151</f>
        <v>0</v>
      </c>
      <c r="P153" s="146">
        <f>'Anchor-RA'!T151</f>
        <v>0</v>
      </c>
      <c r="Q153" s="146">
        <f>'Anchor-RA'!U151</f>
        <v>0</v>
      </c>
      <c r="R153" s="146">
        <f>'Anchor-RA'!V151</f>
        <v>0</v>
      </c>
      <c r="S153" s="146">
        <f>'Anchor-RA'!W151</f>
        <v>0</v>
      </c>
      <c r="T153" s="146">
        <f>'Anchor-RA'!X151</f>
        <v>0</v>
      </c>
      <c r="U153" s="146">
        <f>10*LOG10(1/((Summary!$C$75/10^(R153/10)+Summary!$C$76/10^(S153/10)+Summary!$C$77/10^(T153/10))/Summary!$C$78))</f>
        <v>0</v>
      </c>
      <c r="V153" s="146">
        <f>'Anchor-RA'!Y151</f>
        <v>0</v>
      </c>
      <c r="W153" s="146">
        <f>'Anchor-RA'!Z151</f>
        <v>0</v>
      </c>
      <c r="X153" s="147">
        <f t="shared" si="9"/>
        <v>0</v>
      </c>
      <c r="Y153" s="133"/>
      <c r="Z153" s="385">
        <f>'Test-RA'!L151</f>
        <v>0</v>
      </c>
      <c r="AA153" s="382">
        <f>'Test-RA'!M151</f>
        <v>0</v>
      </c>
      <c r="AB153" s="382">
        <f>'Test-RA'!N151</f>
        <v>0</v>
      </c>
      <c r="AC153" s="382">
        <f>'Test-RA'!O151</f>
        <v>0</v>
      </c>
      <c r="AD153" s="382">
        <f>(Summary!$C$58*AA153+Summary!$C$59*AB153+Summary!$C$60*AC153)/Summary!$C$61</f>
        <v>0</v>
      </c>
      <c r="AE153" s="382">
        <f>'Test-RA'!P151</f>
        <v>0</v>
      </c>
      <c r="AF153" s="382">
        <f>'Test-RA'!Q151</f>
        <v>0</v>
      </c>
      <c r="AG153" s="382">
        <f>'Test-RA'!R151</f>
        <v>0</v>
      </c>
      <c r="AH153" s="382">
        <f>'Test-RA'!S151</f>
        <v>0</v>
      </c>
      <c r="AI153" s="382">
        <f>'Test-RA'!T151</f>
        <v>0</v>
      </c>
      <c r="AJ153" s="382">
        <f>'Test-RA'!U151</f>
        <v>0</v>
      </c>
      <c r="AK153" s="382">
        <f>'Test-RA'!V151</f>
        <v>0</v>
      </c>
      <c r="AL153" s="382">
        <f>'Test-RA'!W151</f>
        <v>0</v>
      </c>
      <c r="AM153" s="382">
        <f>'Test-RA'!X151</f>
        <v>0</v>
      </c>
      <c r="AN153" s="382">
        <f>10*LOG10(1/((Summary!$C$75/10^(AK153/10)+Summary!$C$76/10^(AL153/10)+Summary!$C$77/10^(AM153/10))/Summary!$C$78))</f>
        <v>0</v>
      </c>
      <c r="AO153" s="382">
        <f>'Test-RA'!Y151</f>
        <v>0</v>
      </c>
      <c r="AP153" s="146">
        <f>'Test-RA'!Z151</f>
        <v>0</v>
      </c>
      <c r="AQ153" s="147">
        <f t="shared" si="12"/>
        <v>0</v>
      </c>
      <c r="AR153" s="148" t="e">
        <f t="shared" si="10"/>
        <v>#DIV/0!</v>
      </c>
      <c r="AS153" s="149" t="e">
        <f t="shared" si="11"/>
        <v>#DIV/0!</v>
      </c>
      <c r="AT153" s="136"/>
      <c r="AU153" s="136"/>
      <c r="AV153" s="572"/>
      <c r="AW153" s="468"/>
      <c r="AX153" s="480"/>
      <c r="AY153" s="480"/>
      <c r="AZ153" s="480"/>
      <c r="BA153" s="480"/>
      <c r="BB153" s="481"/>
      <c r="BC153" s="480"/>
      <c r="BD153" s="480"/>
      <c r="BE153" s="480"/>
      <c r="BF153" s="480"/>
      <c r="BG153" s="472"/>
      <c r="BH153" s="477"/>
      <c r="BI153" s="472"/>
      <c r="BJ153" s="477"/>
      <c r="BK153" s="480"/>
      <c r="BL153" s="480"/>
      <c r="BM153" s="480"/>
      <c r="BN153" s="480"/>
      <c r="BO153" s="480"/>
      <c r="BP153" s="480"/>
      <c r="BQ153" s="480"/>
      <c r="BR153" s="476"/>
      <c r="BS153" s="476"/>
      <c r="BT153" s="481"/>
      <c r="BU153" s="473"/>
      <c r="BV153" s="466"/>
      <c r="BW153" s="473"/>
      <c r="BX153" s="466"/>
    </row>
    <row r="154" spans="1:76" ht="17" customHeight="1" x14ac:dyDescent="0.35">
      <c r="A154" s="516"/>
      <c r="B154" s="482" t="s">
        <v>91</v>
      </c>
      <c r="C154" s="485" t="s">
        <v>48</v>
      </c>
      <c r="D154" s="489">
        <v>29.97</v>
      </c>
      <c r="E154" s="492">
        <v>8</v>
      </c>
      <c r="F154" s="129">
        <v>23</v>
      </c>
      <c r="G154" s="130">
        <f>'Anchor-RA'!L152</f>
        <v>0</v>
      </c>
      <c r="H154" s="131">
        <f>'Anchor-RA'!M152</f>
        <v>0</v>
      </c>
      <c r="I154" s="131">
        <f>'Anchor-RA'!N152</f>
        <v>0</v>
      </c>
      <c r="J154" s="131">
        <f>'Anchor-RA'!O152</f>
        <v>0</v>
      </c>
      <c r="K154" s="140">
        <f>(Summary!$C$58*H154+Summary!$C$59*I154+Summary!$C$60*J154)/Summary!$C$61</f>
        <v>0</v>
      </c>
      <c r="L154" s="131">
        <f>'Anchor-RA'!P152</f>
        <v>0</v>
      </c>
      <c r="M154" s="131">
        <f>'Anchor-RA'!Q152</f>
        <v>0</v>
      </c>
      <c r="N154" s="131">
        <f>'Anchor-RA'!R152</f>
        <v>0</v>
      </c>
      <c r="O154" s="131">
        <f>'Anchor-RA'!S152</f>
        <v>0</v>
      </c>
      <c r="P154" s="131">
        <f>'Anchor-RA'!T152</f>
        <v>0</v>
      </c>
      <c r="Q154" s="131">
        <f>'Anchor-RA'!U152</f>
        <v>0</v>
      </c>
      <c r="R154" s="131">
        <f>'Anchor-RA'!V152</f>
        <v>0</v>
      </c>
      <c r="S154" s="131">
        <f>'Anchor-RA'!W152</f>
        <v>0</v>
      </c>
      <c r="T154" s="131">
        <f>'Anchor-RA'!X152</f>
        <v>0</v>
      </c>
      <c r="U154" s="131">
        <f>10*LOG10(1/((Summary!$C$75/10^(R154/10)+Summary!$C$76/10^(S154/10)+Summary!$C$77/10^(T154/10))/Summary!$C$78))</f>
        <v>0</v>
      </c>
      <c r="V154" s="131">
        <f>'Anchor-RA'!Y152</f>
        <v>0</v>
      </c>
      <c r="W154" s="131">
        <f>'Anchor-RA'!Z152</f>
        <v>0</v>
      </c>
      <c r="X154" s="132">
        <f t="shared" si="9"/>
        <v>0</v>
      </c>
      <c r="Y154" s="133"/>
      <c r="Z154" s="383">
        <f>'Test-RA'!L152</f>
        <v>0</v>
      </c>
      <c r="AA154" s="380">
        <f>'Test-RA'!M152</f>
        <v>0</v>
      </c>
      <c r="AB154" s="380">
        <f>'Test-RA'!N152</f>
        <v>0</v>
      </c>
      <c r="AC154" s="380">
        <f>'Test-RA'!O152</f>
        <v>0</v>
      </c>
      <c r="AD154" s="380">
        <f>(Summary!$C$58*AA154+Summary!$C$59*AB154+Summary!$C$60*AC154)/Summary!$C$61</f>
        <v>0</v>
      </c>
      <c r="AE154" s="380">
        <f>'Test-RA'!P152</f>
        <v>0</v>
      </c>
      <c r="AF154" s="380">
        <f>'Test-RA'!Q152</f>
        <v>0</v>
      </c>
      <c r="AG154" s="380">
        <f>'Test-RA'!R152</f>
        <v>0</v>
      </c>
      <c r="AH154" s="380">
        <f>'Test-RA'!S152</f>
        <v>0</v>
      </c>
      <c r="AI154" s="380">
        <f>'Test-RA'!T152</f>
        <v>0</v>
      </c>
      <c r="AJ154" s="380">
        <f>'Test-RA'!U152</f>
        <v>0</v>
      </c>
      <c r="AK154" s="380">
        <f>'Test-RA'!V152</f>
        <v>0</v>
      </c>
      <c r="AL154" s="380">
        <f>'Test-RA'!W152</f>
        <v>0</v>
      </c>
      <c r="AM154" s="380">
        <f>'Test-RA'!X152</f>
        <v>0</v>
      </c>
      <c r="AN154" s="380">
        <f>10*LOG10(1/((Summary!$C$75/10^(AK154/10)+Summary!$C$76/10^(AL154/10)+Summary!$C$77/10^(AM154/10))/Summary!$C$78))</f>
        <v>0</v>
      </c>
      <c r="AO154" s="380">
        <f>'Test-RA'!Y152</f>
        <v>0</v>
      </c>
      <c r="AP154" s="131">
        <f>'Test-RA'!Z152</f>
        <v>0</v>
      </c>
      <c r="AQ154" s="132">
        <f t="shared" si="12"/>
        <v>0</v>
      </c>
      <c r="AR154" s="134" t="e">
        <f t="shared" si="10"/>
        <v>#DIV/0!</v>
      </c>
      <c r="AS154" s="135" t="e">
        <f t="shared" si="11"/>
        <v>#DIV/0!</v>
      </c>
      <c r="AT154" s="136"/>
      <c r="AU154" s="136"/>
      <c r="AV154" s="573" t="s">
        <v>121</v>
      </c>
      <c r="AW154" s="468" t="e" cm="1">
        <f t="array" ref="AW154">bdRateExtend($G154:$G157,H154:H157,$Z154:$Z157,AA154:AA157)</f>
        <v>#VALUE!</v>
      </c>
      <c r="AX154" s="480" t="e" cm="1">
        <f t="array" ref="AX154">bdRateExtend($G154:$G159,H154:H159,$Z154:$Z159,AA154:AA159)</f>
        <v>#VALUE!</v>
      </c>
      <c r="AY154" s="480" t="e" cm="1">
        <f t="array" ref="AY154">bdRateExtend($G154:$G159,I154:I159,$Z154:$Z159,AB154:AB159)</f>
        <v>#VALUE!</v>
      </c>
      <c r="AZ154" s="480" t="e" cm="1">
        <f t="array" ref="AZ154">bdRateExtend($G154:$G159,J154:J159,$Z154:$Z159,AC154:AC159)</f>
        <v>#VALUE!</v>
      </c>
      <c r="BA154" s="480" t="e" cm="1">
        <f t="array" ref="BA154">bdRateExtend($G154:$G159,K154:K159,$Z154:$Z159,AD154:AD159)</f>
        <v>#VALUE!</v>
      </c>
      <c r="BB154" s="479" t="e">
        <f>(Summary!$C$89*AX154+Summary!$C$90*AY154+Summary!$C$91*AZ154)/Summary!$C$92</f>
        <v>#VALUE!</v>
      </c>
      <c r="BC154" s="480" t="e" cm="1">
        <f t="array" ref="BC154">bdRateExtend($G154:$G157,L154:L157,$Z154:$Z157,AE154:AE157)</f>
        <v>#VALUE!</v>
      </c>
      <c r="BD154" s="480" t="e" cm="1">
        <f t="array" ref="BD154">bdRateExtend($G154:$G159,L154:L159,$Z154:$Z159,AE154:AE159)</f>
        <v>#VALUE!</v>
      </c>
      <c r="BE154" s="480" t="e" cm="1">
        <f t="array" ref="BE154">bdRateExtend($G154:$G157,M154:M157,$Z154:$Z157,AF154:AF157)</f>
        <v>#VALUE!</v>
      </c>
      <c r="BF154" s="480" t="e" cm="1">
        <f t="array" ref="BF154">bdRateExtend($G154:$G159,M154:M159,$Z154:$Z159,AF154:AF159)</f>
        <v>#VALUE!</v>
      </c>
      <c r="BG154" s="474" t="e" cm="1">
        <f t="array" ref="BG154">bdRateExtend($G154:$G157,N154:N157,$Z154:$Z157,AG154:AG157,"None", FALSE,1)</f>
        <v>#VALUE!</v>
      </c>
      <c r="BH154" s="475" t="e" cm="1">
        <f t="array" ref="BH154">bdRateExtend($G154:$G159,N154:N159,$Z154:$Z159,AG154:AG159,"None", FALSE,1)</f>
        <v>#VALUE!</v>
      </c>
      <c r="BI154" s="474" t="e" cm="1">
        <f t="array" ref="BI154">bdRateExtend($G154:$G157,O154:O157,$Z154:$Z157,AH154:AH157,"None", FALSE,1)</f>
        <v>#VALUE!</v>
      </c>
      <c r="BJ154" s="475" t="e" cm="1">
        <f t="array" ref="BJ154">bdRateExtend($G154:$G159,O154:O159,$Z154:$Z159,AH154:AH159,"None", FALSE,1)</f>
        <v>#VALUE!</v>
      </c>
      <c r="BK154" s="480" t="e" cm="1">
        <f t="array" ref="BK154">bdRateExtend($G154:$G157,P154:P157,$Z154:$Z157,AI154:AI157)</f>
        <v>#VALUE!</v>
      </c>
      <c r="BL154" s="480" t="e" cm="1">
        <f t="array" ref="BL154">bdRateExtend($G154:$G159,P154:P159,$Z154:$Z159,AI154:AI159)</f>
        <v>#VALUE!</v>
      </c>
      <c r="BM154" s="480" t="e" cm="1">
        <f t="array" ref="BM154">bdRateExtend($G154:$G157,Q154:Q157,$Z154:$Z157,AJ154:AJ157)</f>
        <v>#VALUE!</v>
      </c>
      <c r="BN154" s="480" t="e" cm="1">
        <f t="array" ref="BN154">bdRateExtend($G154:$G159,Q154:Q159,$Z154:$Z159,AJ154:AJ159)</f>
        <v>#VALUE!</v>
      </c>
      <c r="BO154" s="480" t="e" cm="1">
        <f t="array" ref="BO154">bdRateExtend($G154:$G157,R154:R157,$Z154:$Z157,AK154:AK157)</f>
        <v>#VALUE!</v>
      </c>
      <c r="BP154" s="480" t="e" cm="1">
        <f t="array" ref="BP154">bdRateExtend($G154:$G159,R154:R159,$Z154:$Z159,AK154:AK159)</f>
        <v>#VALUE!</v>
      </c>
      <c r="BQ154" s="480" t="e" cm="1">
        <f t="array" ref="BQ154">bdRateExtend($G154:$G159,S154:S159,$Z154:$Z159,AL154:AL159)</f>
        <v>#VALUE!</v>
      </c>
      <c r="BR154" s="476" t="e" cm="1">
        <f t="array" ref="BR154">bdRateExtend($G154:$G159,T154:T159,$Z154:$Z159,AM154:AM159)</f>
        <v>#VALUE!</v>
      </c>
      <c r="BS154" s="476" t="e" cm="1">
        <f t="array" ref="BS154">bdRateExtend($G154:$G159,U154:U159,$Z154:$Z159,AN154:AN159)</f>
        <v>#VALUE!</v>
      </c>
      <c r="BT154" s="479" t="e">
        <f>(Summary!$C$103*BP154+Summary!$C$104*BQ154+Summary!$C$105*BR154)/Summary!$C$106</f>
        <v>#VALUE!</v>
      </c>
      <c r="BU154" s="462" cm="1">
        <f t="array" ref="BU154">testVMAFRange($G154:$G157,N154:N157,$Z154:$Z157,AG154:AG157)</f>
        <v>0</v>
      </c>
      <c r="BV154" s="464" cm="1">
        <f t="array" ref="BV154">testVMAFRange($G154:$G159,N154:N159,$Z154:$Z159,AG154:AG159)</f>
        <v>0</v>
      </c>
      <c r="BW154" s="462" cm="1">
        <f t="array" ref="BW154">testVMAFRange($G154:$G157,O154:O157,$Z154:$Z157,AH154:AH157)</f>
        <v>0</v>
      </c>
      <c r="BX154" s="464" cm="1">
        <f t="array" ref="BX154">testVMAFRange($G154:$G159,O154:O159,$Z154:$Z159,AH154:AH159)</f>
        <v>0</v>
      </c>
    </row>
    <row r="155" spans="1:76" ht="17" customHeight="1" x14ac:dyDescent="0.35">
      <c r="A155" s="516"/>
      <c r="B155" s="483"/>
      <c r="C155" s="486"/>
      <c r="D155" s="490"/>
      <c r="E155" s="493"/>
      <c r="F155" s="138">
        <v>31</v>
      </c>
      <c r="G155" s="139">
        <f>'Anchor-RA'!L153</f>
        <v>0</v>
      </c>
      <c r="H155" s="140">
        <f>'Anchor-RA'!M153</f>
        <v>0</v>
      </c>
      <c r="I155" s="140">
        <f>'Anchor-RA'!N153</f>
        <v>0</v>
      </c>
      <c r="J155" s="140">
        <f>'Anchor-RA'!O153</f>
        <v>0</v>
      </c>
      <c r="K155" s="140">
        <f>(Summary!$C$58*H155+Summary!$C$59*I155+Summary!$C$60*J155)/Summary!$C$61</f>
        <v>0</v>
      </c>
      <c r="L155" s="140">
        <f>'Anchor-RA'!P153</f>
        <v>0</v>
      </c>
      <c r="M155" s="140">
        <f>'Anchor-RA'!Q153</f>
        <v>0</v>
      </c>
      <c r="N155" s="140">
        <f>'Anchor-RA'!R153</f>
        <v>0</v>
      </c>
      <c r="O155" s="140">
        <f>'Anchor-RA'!S153</f>
        <v>0</v>
      </c>
      <c r="P155" s="140">
        <f>'Anchor-RA'!T153</f>
        <v>0</v>
      </c>
      <c r="Q155" s="140">
        <f>'Anchor-RA'!U153</f>
        <v>0</v>
      </c>
      <c r="R155" s="140">
        <f>'Anchor-RA'!V153</f>
        <v>0</v>
      </c>
      <c r="S155" s="140">
        <f>'Anchor-RA'!W153</f>
        <v>0</v>
      </c>
      <c r="T155" s="140">
        <f>'Anchor-RA'!X153</f>
        <v>0</v>
      </c>
      <c r="U155" s="140">
        <f>10*LOG10(1/((Summary!$C$75/10^(R155/10)+Summary!$C$76/10^(S155/10)+Summary!$C$77/10^(T155/10))/Summary!$C$78))</f>
        <v>0</v>
      </c>
      <c r="V155" s="140">
        <f>'Anchor-RA'!Y153</f>
        <v>0</v>
      </c>
      <c r="W155" s="140">
        <f>'Anchor-RA'!Z153</f>
        <v>0</v>
      </c>
      <c r="X155" s="141">
        <f t="shared" si="9"/>
        <v>0</v>
      </c>
      <c r="Y155" s="133"/>
      <c r="Z155" s="384">
        <f>'Test-RA'!L153</f>
        <v>0</v>
      </c>
      <c r="AA155" s="381">
        <f>'Test-RA'!M153</f>
        <v>0</v>
      </c>
      <c r="AB155" s="381">
        <f>'Test-RA'!N153</f>
        <v>0</v>
      </c>
      <c r="AC155" s="381">
        <f>'Test-RA'!O153</f>
        <v>0</v>
      </c>
      <c r="AD155" s="381">
        <f>(Summary!$C$58*AA155+Summary!$C$59*AB155+Summary!$C$60*AC155)/Summary!$C$61</f>
        <v>0</v>
      </c>
      <c r="AE155" s="381">
        <f>'Test-RA'!P153</f>
        <v>0</v>
      </c>
      <c r="AF155" s="381">
        <f>'Test-RA'!Q153</f>
        <v>0</v>
      </c>
      <c r="AG155" s="381">
        <f>'Test-RA'!R153</f>
        <v>0</v>
      </c>
      <c r="AH155" s="381">
        <f>'Test-RA'!S153</f>
        <v>0</v>
      </c>
      <c r="AI155" s="381">
        <f>'Test-RA'!T153</f>
        <v>0</v>
      </c>
      <c r="AJ155" s="381">
        <f>'Test-RA'!U153</f>
        <v>0</v>
      </c>
      <c r="AK155" s="381">
        <f>'Test-RA'!V153</f>
        <v>0</v>
      </c>
      <c r="AL155" s="381">
        <f>'Test-RA'!W153</f>
        <v>0</v>
      </c>
      <c r="AM155" s="381">
        <f>'Test-RA'!X153</f>
        <v>0</v>
      </c>
      <c r="AN155" s="381">
        <f>10*LOG10(1/((Summary!$C$75/10^(AK155/10)+Summary!$C$76/10^(AL155/10)+Summary!$C$77/10^(AM155/10))/Summary!$C$78))</f>
        <v>0</v>
      </c>
      <c r="AO155" s="381">
        <f>'Test-RA'!Y153</f>
        <v>0</v>
      </c>
      <c r="AP155" s="140">
        <f>'Test-RA'!Z153</f>
        <v>0</v>
      </c>
      <c r="AQ155" s="141">
        <f t="shared" si="12"/>
        <v>0</v>
      </c>
      <c r="AR155" s="142" t="e">
        <f t="shared" si="10"/>
        <v>#DIV/0!</v>
      </c>
      <c r="AS155" s="143" t="e">
        <f t="shared" si="11"/>
        <v>#DIV/0!</v>
      </c>
      <c r="AT155" s="136"/>
      <c r="AU155" s="136"/>
      <c r="AV155" s="571"/>
      <c r="AW155" s="468"/>
      <c r="AX155" s="480"/>
      <c r="AY155" s="480"/>
      <c r="AZ155" s="480"/>
      <c r="BA155" s="480"/>
      <c r="BB155" s="480"/>
      <c r="BC155" s="480"/>
      <c r="BD155" s="480"/>
      <c r="BE155" s="480"/>
      <c r="BF155" s="480"/>
      <c r="BG155" s="469"/>
      <c r="BH155" s="476"/>
      <c r="BI155" s="469"/>
      <c r="BJ155" s="476"/>
      <c r="BK155" s="480"/>
      <c r="BL155" s="480"/>
      <c r="BM155" s="480"/>
      <c r="BN155" s="480"/>
      <c r="BO155" s="480"/>
      <c r="BP155" s="480"/>
      <c r="BQ155" s="480"/>
      <c r="BR155" s="476"/>
      <c r="BS155" s="476"/>
      <c r="BT155" s="480"/>
      <c r="BU155" s="463"/>
      <c r="BV155" s="465"/>
      <c r="BW155" s="463"/>
      <c r="BX155" s="465"/>
    </row>
    <row r="156" spans="1:76" ht="17" customHeight="1" x14ac:dyDescent="0.35">
      <c r="A156" s="516"/>
      <c r="B156" s="483"/>
      <c r="C156" s="486"/>
      <c r="D156" s="490"/>
      <c r="E156" s="493"/>
      <c r="F156" s="138">
        <v>39</v>
      </c>
      <c r="G156" s="139">
        <f>'Anchor-RA'!L154</f>
        <v>0</v>
      </c>
      <c r="H156" s="140">
        <f>'Anchor-RA'!M154</f>
        <v>0</v>
      </c>
      <c r="I156" s="140">
        <f>'Anchor-RA'!N154</f>
        <v>0</v>
      </c>
      <c r="J156" s="140">
        <f>'Anchor-RA'!O154</f>
        <v>0</v>
      </c>
      <c r="K156" s="140">
        <f>(Summary!$C$58*H156+Summary!$C$59*I156+Summary!$C$60*J156)/Summary!$C$61</f>
        <v>0</v>
      </c>
      <c r="L156" s="140">
        <f>'Anchor-RA'!P154</f>
        <v>0</v>
      </c>
      <c r="M156" s="140">
        <f>'Anchor-RA'!Q154</f>
        <v>0</v>
      </c>
      <c r="N156" s="140">
        <f>'Anchor-RA'!R154</f>
        <v>0</v>
      </c>
      <c r="O156" s="140">
        <f>'Anchor-RA'!S154</f>
        <v>0</v>
      </c>
      <c r="P156" s="140">
        <f>'Anchor-RA'!T154</f>
        <v>0</v>
      </c>
      <c r="Q156" s="140">
        <f>'Anchor-RA'!U154</f>
        <v>0</v>
      </c>
      <c r="R156" s="140">
        <f>'Anchor-RA'!V154</f>
        <v>0</v>
      </c>
      <c r="S156" s="140">
        <f>'Anchor-RA'!W154</f>
        <v>0</v>
      </c>
      <c r="T156" s="140">
        <f>'Anchor-RA'!X154</f>
        <v>0</v>
      </c>
      <c r="U156" s="140">
        <f>10*LOG10(1/((Summary!$C$75/10^(R156/10)+Summary!$C$76/10^(S156/10)+Summary!$C$77/10^(T156/10))/Summary!$C$78))</f>
        <v>0</v>
      </c>
      <c r="V156" s="140">
        <f>'Anchor-RA'!Y154</f>
        <v>0</v>
      </c>
      <c r="W156" s="140">
        <f>'Anchor-RA'!Z154</f>
        <v>0</v>
      </c>
      <c r="X156" s="141">
        <f t="shared" si="9"/>
        <v>0</v>
      </c>
      <c r="Y156" s="133"/>
      <c r="Z156" s="384">
        <f>'Test-RA'!L154</f>
        <v>0</v>
      </c>
      <c r="AA156" s="381">
        <f>'Test-RA'!M154</f>
        <v>0</v>
      </c>
      <c r="AB156" s="381">
        <f>'Test-RA'!N154</f>
        <v>0</v>
      </c>
      <c r="AC156" s="381">
        <f>'Test-RA'!O154</f>
        <v>0</v>
      </c>
      <c r="AD156" s="381">
        <f>(Summary!$C$58*AA156+Summary!$C$59*AB156+Summary!$C$60*AC156)/Summary!$C$61</f>
        <v>0</v>
      </c>
      <c r="AE156" s="381">
        <f>'Test-RA'!P154</f>
        <v>0</v>
      </c>
      <c r="AF156" s="381">
        <f>'Test-RA'!Q154</f>
        <v>0</v>
      </c>
      <c r="AG156" s="381">
        <f>'Test-RA'!R154</f>
        <v>0</v>
      </c>
      <c r="AH156" s="381">
        <f>'Test-RA'!S154</f>
        <v>0</v>
      </c>
      <c r="AI156" s="381">
        <f>'Test-RA'!T154</f>
        <v>0</v>
      </c>
      <c r="AJ156" s="381">
        <f>'Test-RA'!U154</f>
        <v>0</v>
      </c>
      <c r="AK156" s="381">
        <f>'Test-RA'!V154</f>
        <v>0</v>
      </c>
      <c r="AL156" s="381">
        <f>'Test-RA'!W154</f>
        <v>0</v>
      </c>
      <c r="AM156" s="381">
        <f>'Test-RA'!X154</f>
        <v>0</v>
      </c>
      <c r="AN156" s="381">
        <f>10*LOG10(1/((Summary!$C$75/10^(AK156/10)+Summary!$C$76/10^(AL156/10)+Summary!$C$77/10^(AM156/10))/Summary!$C$78))</f>
        <v>0</v>
      </c>
      <c r="AO156" s="381">
        <f>'Test-RA'!Y154</f>
        <v>0</v>
      </c>
      <c r="AP156" s="140">
        <f>'Test-RA'!Z154</f>
        <v>0</v>
      </c>
      <c r="AQ156" s="141">
        <f t="shared" si="12"/>
        <v>0</v>
      </c>
      <c r="AR156" s="142" t="e">
        <f t="shared" si="10"/>
        <v>#DIV/0!</v>
      </c>
      <c r="AS156" s="143" t="e">
        <f t="shared" si="11"/>
        <v>#DIV/0!</v>
      </c>
      <c r="AT156" s="136"/>
      <c r="AU156" s="136"/>
      <c r="AV156" s="571" t="s">
        <v>122</v>
      </c>
      <c r="AW156" s="468" t="e" cm="1">
        <f t="array" ref="AW156">bdRateExtend($G155:$G158,H155:H158,$Z155:$Z158,AA155:AA158)</f>
        <v>#VALUE!</v>
      </c>
      <c r="AX156" s="480"/>
      <c r="AY156" s="480"/>
      <c r="AZ156" s="480"/>
      <c r="BA156" s="480"/>
      <c r="BB156" s="480"/>
      <c r="BC156" s="480" t="e" cm="1">
        <f t="array" ref="BC156">bdRateExtend($G155:$G158,L155:L158,$Z155:$Z158,AE155:AE158)</f>
        <v>#VALUE!</v>
      </c>
      <c r="BD156" s="480"/>
      <c r="BE156" s="480" t="e" cm="1">
        <f t="array" ref="BE156">bdRateExtend($G155:$G158,M155:M158,$Z155:$Z158,AF155:AF158)</f>
        <v>#VALUE!</v>
      </c>
      <c r="BF156" s="480"/>
      <c r="BG156" s="469" t="e" cm="1">
        <f t="array" ref="BG156">bdRateExtend($G155:$G158,N155:N158,$Z155:$Z158,AG155:AG158,"None", FALSE,1)</f>
        <v>#VALUE!</v>
      </c>
      <c r="BH156" s="476"/>
      <c r="BI156" s="469" t="e" cm="1">
        <f t="array" ref="BI156">bdRateExtend($G155:$G158,O155:O158,$Z155:$Z158,AH155:AH158,"None", FALSE,1)</f>
        <v>#VALUE!</v>
      </c>
      <c r="BJ156" s="476"/>
      <c r="BK156" s="480" t="e" cm="1">
        <f t="array" ref="BK156">bdRateExtend($G155:$G158,P155:P158,$Z155:$Z158,AI155:AI158)</f>
        <v>#VALUE!</v>
      </c>
      <c r="BL156" s="480"/>
      <c r="BM156" s="480" t="e" cm="1">
        <f t="array" ref="BM156">bdRateExtend($G155:$G158,Q155:Q158,$Z155:$Z158,AJ155:AJ158)</f>
        <v>#VALUE!</v>
      </c>
      <c r="BN156" s="480"/>
      <c r="BO156" s="480" t="e" cm="1">
        <f t="array" ref="BO156">bdRateExtend($G155:$G158,R155:R158,$Z155:$Z158,AK155:AK158)</f>
        <v>#VALUE!</v>
      </c>
      <c r="BP156" s="480"/>
      <c r="BQ156" s="480"/>
      <c r="BR156" s="476"/>
      <c r="BS156" s="476"/>
      <c r="BT156" s="480"/>
      <c r="BU156" s="463" cm="1">
        <f t="array" ref="BU156">testVMAFRange($G155:$G158,N155:N158,$Z155:$Z158,AG155:AG158)</f>
        <v>0</v>
      </c>
      <c r="BV156" s="465"/>
      <c r="BW156" s="463" cm="1">
        <f t="array" ref="BW156">testVMAFRange($G155:$G158,O155:O158,$Z155:$Z158,AH155:AH158)</f>
        <v>0</v>
      </c>
      <c r="BX156" s="465"/>
    </row>
    <row r="157" spans="1:76" ht="17" customHeight="1" x14ac:dyDescent="0.35">
      <c r="A157" s="516"/>
      <c r="B157" s="483"/>
      <c r="C157" s="486"/>
      <c r="D157" s="490"/>
      <c r="E157" s="493"/>
      <c r="F157" s="138">
        <v>47</v>
      </c>
      <c r="G157" s="139">
        <f>'Anchor-RA'!L155</f>
        <v>0</v>
      </c>
      <c r="H157" s="140">
        <f>'Anchor-RA'!M155</f>
        <v>0</v>
      </c>
      <c r="I157" s="140">
        <f>'Anchor-RA'!N155</f>
        <v>0</v>
      </c>
      <c r="J157" s="140">
        <f>'Anchor-RA'!O155</f>
        <v>0</v>
      </c>
      <c r="K157" s="140">
        <f>(Summary!$C$58*H157+Summary!$C$59*I157+Summary!$C$60*J157)/Summary!$C$61</f>
        <v>0</v>
      </c>
      <c r="L157" s="140">
        <f>'Anchor-RA'!P155</f>
        <v>0</v>
      </c>
      <c r="M157" s="140">
        <f>'Anchor-RA'!Q155</f>
        <v>0</v>
      </c>
      <c r="N157" s="140">
        <f>'Anchor-RA'!R155</f>
        <v>0</v>
      </c>
      <c r="O157" s="140">
        <f>'Anchor-RA'!S155</f>
        <v>0</v>
      </c>
      <c r="P157" s="140">
        <f>'Anchor-RA'!T155</f>
        <v>0</v>
      </c>
      <c r="Q157" s="140">
        <f>'Anchor-RA'!U155</f>
        <v>0</v>
      </c>
      <c r="R157" s="140">
        <f>'Anchor-RA'!V155</f>
        <v>0</v>
      </c>
      <c r="S157" s="140">
        <f>'Anchor-RA'!W155</f>
        <v>0</v>
      </c>
      <c r="T157" s="140">
        <f>'Anchor-RA'!X155</f>
        <v>0</v>
      </c>
      <c r="U157" s="140">
        <f>10*LOG10(1/((Summary!$C$75/10^(R157/10)+Summary!$C$76/10^(S157/10)+Summary!$C$77/10^(T157/10))/Summary!$C$78))</f>
        <v>0</v>
      </c>
      <c r="V157" s="140">
        <f>'Anchor-RA'!Y155</f>
        <v>0</v>
      </c>
      <c r="W157" s="140">
        <f>'Anchor-RA'!Z155</f>
        <v>0</v>
      </c>
      <c r="X157" s="141">
        <f t="shared" si="9"/>
        <v>0</v>
      </c>
      <c r="Y157" s="133"/>
      <c r="Z157" s="384">
        <f>'Test-RA'!L155</f>
        <v>0</v>
      </c>
      <c r="AA157" s="381">
        <f>'Test-RA'!M155</f>
        <v>0</v>
      </c>
      <c r="AB157" s="381">
        <f>'Test-RA'!N155</f>
        <v>0</v>
      </c>
      <c r="AC157" s="381">
        <f>'Test-RA'!O155</f>
        <v>0</v>
      </c>
      <c r="AD157" s="381">
        <f>(Summary!$C$58*AA157+Summary!$C$59*AB157+Summary!$C$60*AC157)/Summary!$C$61</f>
        <v>0</v>
      </c>
      <c r="AE157" s="381">
        <f>'Test-RA'!P155</f>
        <v>0</v>
      </c>
      <c r="AF157" s="381">
        <f>'Test-RA'!Q155</f>
        <v>0</v>
      </c>
      <c r="AG157" s="381">
        <f>'Test-RA'!R155</f>
        <v>0</v>
      </c>
      <c r="AH157" s="381">
        <f>'Test-RA'!S155</f>
        <v>0</v>
      </c>
      <c r="AI157" s="381">
        <f>'Test-RA'!T155</f>
        <v>0</v>
      </c>
      <c r="AJ157" s="381">
        <f>'Test-RA'!U155</f>
        <v>0</v>
      </c>
      <c r="AK157" s="381">
        <f>'Test-RA'!V155</f>
        <v>0</v>
      </c>
      <c r="AL157" s="381">
        <f>'Test-RA'!W155</f>
        <v>0</v>
      </c>
      <c r="AM157" s="381">
        <f>'Test-RA'!X155</f>
        <v>0</v>
      </c>
      <c r="AN157" s="381">
        <f>10*LOG10(1/((Summary!$C$75/10^(AK157/10)+Summary!$C$76/10^(AL157/10)+Summary!$C$77/10^(AM157/10))/Summary!$C$78))</f>
        <v>0</v>
      </c>
      <c r="AO157" s="381">
        <f>'Test-RA'!Y155</f>
        <v>0</v>
      </c>
      <c r="AP157" s="140">
        <f>'Test-RA'!Z155</f>
        <v>0</v>
      </c>
      <c r="AQ157" s="141">
        <f t="shared" si="12"/>
        <v>0</v>
      </c>
      <c r="AR157" s="142" t="e">
        <f t="shared" si="10"/>
        <v>#DIV/0!</v>
      </c>
      <c r="AS157" s="143" t="e">
        <f t="shared" si="11"/>
        <v>#DIV/0!</v>
      </c>
      <c r="AT157" s="136"/>
      <c r="AU157" s="136"/>
      <c r="AV157" s="571"/>
      <c r="AW157" s="468"/>
      <c r="AX157" s="480"/>
      <c r="AY157" s="480"/>
      <c r="AZ157" s="480"/>
      <c r="BA157" s="480"/>
      <c r="BB157" s="480"/>
      <c r="BC157" s="480"/>
      <c r="BD157" s="480"/>
      <c r="BE157" s="480"/>
      <c r="BF157" s="480"/>
      <c r="BG157" s="469"/>
      <c r="BH157" s="476"/>
      <c r="BI157" s="469"/>
      <c r="BJ157" s="476"/>
      <c r="BK157" s="480"/>
      <c r="BL157" s="480"/>
      <c r="BM157" s="480"/>
      <c r="BN157" s="480"/>
      <c r="BO157" s="480"/>
      <c r="BP157" s="480"/>
      <c r="BQ157" s="480"/>
      <c r="BR157" s="476"/>
      <c r="BS157" s="476"/>
      <c r="BT157" s="480"/>
      <c r="BU157" s="463"/>
      <c r="BV157" s="465"/>
      <c r="BW157" s="463"/>
      <c r="BX157" s="465"/>
    </row>
    <row r="158" spans="1:76" ht="17" customHeight="1" x14ac:dyDescent="0.35">
      <c r="A158" s="516"/>
      <c r="B158" s="483"/>
      <c r="C158" s="486"/>
      <c r="D158" s="490"/>
      <c r="E158" s="493"/>
      <c r="F158" s="138">
        <v>55</v>
      </c>
      <c r="G158" s="139">
        <f>'Anchor-RA'!L156</f>
        <v>0</v>
      </c>
      <c r="H158" s="140">
        <f>'Anchor-RA'!M156</f>
        <v>0</v>
      </c>
      <c r="I158" s="140">
        <f>'Anchor-RA'!N156</f>
        <v>0</v>
      </c>
      <c r="J158" s="140">
        <f>'Anchor-RA'!O156</f>
        <v>0</v>
      </c>
      <c r="K158" s="140">
        <f>(Summary!$C$58*H158+Summary!$C$59*I158+Summary!$C$60*J158)/Summary!$C$61</f>
        <v>0</v>
      </c>
      <c r="L158" s="140">
        <f>'Anchor-RA'!P156</f>
        <v>0</v>
      </c>
      <c r="M158" s="140">
        <f>'Anchor-RA'!Q156</f>
        <v>0</v>
      </c>
      <c r="N158" s="140">
        <f>'Anchor-RA'!R156</f>
        <v>0</v>
      </c>
      <c r="O158" s="140">
        <f>'Anchor-RA'!S156</f>
        <v>0</v>
      </c>
      <c r="P158" s="140">
        <f>'Anchor-RA'!T156</f>
        <v>0</v>
      </c>
      <c r="Q158" s="140">
        <f>'Anchor-RA'!U156</f>
        <v>0</v>
      </c>
      <c r="R158" s="140">
        <f>'Anchor-RA'!V156</f>
        <v>0</v>
      </c>
      <c r="S158" s="140">
        <f>'Anchor-RA'!W156</f>
        <v>0</v>
      </c>
      <c r="T158" s="140">
        <f>'Anchor-RA'!X156</f>
        <v>0</v>
      </c>
      <c r="U158" s="140">
        <f>10*LOG10(1/((Summary!$C$75/10^(R158/10)+Summary!$C$76/10^(S158/10)+Summary!$C$77/10^(T158/10))/Summary!$C$78))</f>
        <v>0</v>
      </c>
      <c r="V158" s="140">
        <f>'Anchor-RA'!Y156</f>
        <v>0</v>
      </c>
      <c r="W158" s="140">
        <f>'Anchor-RA'!Z156</f>
        <v>0</v>
      </c>
      <c r="X158" s="141">
        <f t="shared" si="9"/>
        <v>0</v>
      </c>
      <c r="Y158" s="133"/>
      <c r="Z158" s="384">
        <f>'Test-RA'!L156</f>
        <v>0</v>
      </c>
      <c r="AA158" s="381">
        <f>'Test-RA'!M156</f>
        <v>0</v>
      </c>
      <c r="AB158" s="381">
        <f>'Test-RA'!N156</f>
        <v>0</v>
      </c>
      <c r="AC158" s="381">
        <f>'Test-RA'!O156</f>
        <v>0</v>
      </c>
      <c r="AD158" s="381">
        <f>(Summary!$C$58*AA158+Summary!$C$59*AB158+Summary!$C$60*AC158)/Summary!$C$61</f>
        <v>0</v>
      </c>
      <c r="AE158" s="381">
        <f>'Test-RA'!P156</f>
        <v>0</v>
      </c>
      <c r="AF158" s="381">
        <f>'Test-RA'!Q156</f>
        <v>0</v>
      </c>
      <c r="AG158" s="381">
        <f>'Test-RA'!R156</f>
        <v>0</v>
      </c>
      <c r="AH158" s="381">
        <f>'Test-RA'!S156</f>
        <v>0</v>
      </c>
      <c r="AI158" s="381">
        <f>'Test-RA'!T156</f>
        <v>0</v>
      </c>
      <c r="AJ158" s="381">
        <f>'Test-RA'!U156</f>
        <v>0</v>
      </c>
      <c r="AK158" s="381">
        <f>'Test-RA'!V156</f>
        <v>0</v>
      </c>
      <c r="AL158" s="381">
        <f>'Test-RA'!W156</f>
        <v>0</v>
      </c>
      <c r="AM158" s="381">
        <f>'Test-RA'!X156</f>
        <v>0</v>
      </c>
      <c r="AN158" s="381">
        <f>10*LOG10(1/((Summary!$C$75/10^(AK158/10)+Summary!$C$76/10^(AL158/10)+Summary!$C$77/10^(AM158/10))/Summary!$C$78))</f>
        <v>0</v>
      </c>
      <c r="AO158" s="381">
        <f>'Test-RA'!Y156</f>
        <v>0</v>
      </c>
      <c r="AP158" s="140">
        <f>'Test-RA'!Z156</f>
        <v>0</v>
      </c>
      <c r="AQ158" s="141">
        <f t="shared" si="12"/>
        <v>0</v>
      </c>
      <c r="AR158" s="142" t="e">
        <f t="shared" si="10"/>
        <v>#DIV/0!</v>
      </c>
      <c r="AS158" s="143" t="e">
        <f t="shared" si="11"/>
        <v>#DIV/0!</v>
      </c>
      <c r="AT158" s="136"/>
      <c r="AU158" s="136"/>
      <c r="AV158" s="571" t="s">
        <v>123</v>
      </c>
      <c r="AW158" s="468" t="e" cm="1">
        <f t="array" ref="AW158">bdRateExtend($G156:$G159,H156:H159,$Z156:$Z159,AA156:AA159)</f>
        <v>#VALUE!</v>
      </c>
      <c r="AX158" s="480"/>
      <c r="AY158" s="480"/>
      <c r="AZ158" s="480"/>
      <c r="BA158" s="480"/>
      <c r="BB158" s="480"/>
      <c r="BC158" s="480" t="e" cm="1">
        <f t="array" ref="BC158">bdRateExtend($G156:$G159,L156:L159,$Z156:$Z159,AE156:AE159)</f>
        <v>#VALUE!</v>
      </c>
      <c r="BD158" s="480"/>
      <c r="BE158" s="480" t="e" cm="1">
        <f t="array" ref="BE158">bdRateExtend($G156:$G159,M156:M159,$Z156:$Z159,AF156:AF159)</f>
        <v>#VALUE!</v>
      </c>
      <c r="BF158" s="480"/>
      <c r="BG158" s="469" t="e" cm="1">
        <f t="array" ref="BG158">bdRateExtend($G156:$G159,N156:N159,$Z156:$Z159,AG156:AG159,"None", FALSE,1)</f>
        <v>#VALUE!</v>
      </c>
      <c r="BH158" s="476"/>
      <c r="BI158" s="469" t="e" cm="1">
        <f t="array" ref="BI158">bdRateExtend($G156:$G159,O156:O159,$Z156:$Z159,AH156:AH159,"None", FALSE,1)</f>
        <v>#VALUE!</v>
      </c>
      <c r="BJ158" s="476"/>
      <c r="BK158" s="480" t="e" cm="1">
        <f t="array" ref="BK158">bdRateExtend($G156:$G159,P156:P159,$Z156:$Z159,AI156:AI159)</f>
        <v>#VALUE!</v>
      </c>
      <c r="BL158" s="480"/>
      <c r="BM158" s="480" t="e" cm="1">
        <f t="array" ref="BM158">bdRateExtend($G156:$G159,Q156:Q159,$Z156:$Z159,AJ156:AJ159)</f>
        <v>#VALUE!</v>
      </c>
      <c r="BN158" s="480"/>
      <c r="BO158" s="480" t="e" cm="1">
        <f t="array" ref="BO158">bdRateExtend($G156:$G159,R156:R159,$Z156:$Z159,AK156:AK159)</f>
        <v>#VALUE!</v>
      </c>
      <c r="BP158" s="480"/>
      <c r="BQ158" s="480"/>
      <c r="BR158" s="476"/>
      <c r="BS158" s="476"/>
      <c r="BT158" s="480"/>
      <c r="BU158" s="463" cm="1">
        <f t="array" ref="BU158">testVMAFRange($G156:$G159,N156:N159,$Z156:$Z159,AG156:AG159)</f>
        <v>0</v>
      </c>
      <c r="BV158" s="465"/>
      <c r="BW158" s="463" cm="1">
        <f t="array" ref="BW158">testVMAFRange($G156:$G159,O156:O159,$Z156:$Z159,AH156:AH159)</f>
        <v>0</v>
      </c>
      <c r="BX158" s="465"/>
    </row>
    <row r="159" spans="1:76" ht="17" customHeight="1" thickBot="1" x14ac:dyDescent="0.4">
      <c r="A159" s="516"/>
      <c r="B159" s="518"/>
      <c r="C159" s="487"/>
      <c r="D159" s="522"/>
      <c r="E159" s="523"/>
      <c r="F159" s="144">
        <v>63</v>
      </c>
      <c r="G159" s="145">
        <f>'Anchor-RA'!L157</f>
        <v>0</v>
      </c>
      <c r="H159" s="146">
        <f>'Anchor-RA'!M157</f>
        <v>0</v>
      </c>
      <c r="I159" s="146">
        <f>'Anchor-RA'!N157</f>
        <v>0</v>
      </c>
      <c r="J159" s="146">
        <f>'Anchor-RA'!O157</f>
        <v>0</v>
      </c>
      <c r="K159" s="140">
        <f>(Summary!$C$58*H159+Summary!$C$59*I159+Summary!$C$60*J159)/Summary!$C$61</f>
        <v>0</v>
      </c>
      <c r="L159" s="146">
        <f>'Anchor-RA'!P157</f>
        <v>0</v>
      </c>
      <c r="M159" s="146">
        <f>'Anchor-RA'!Q157</f>
        <v>0</v>
      </c>
      <c r="N159" s="146">
        <f>'Anchor-RA'!R157</f>
        <v>0</v>
      </c>
      <c r="O159" s="146">
        <f>'Anchor-RA'!S157</f>
        <v>0</v>
      </c>
      <c r="P159" s="146">
        <f>'Anchor-RA'!T157</f>
        <v>0</v>
      </c>
      <c r="Q159" s="146">
        <f>'Anchor-RA'!U157</f>
        <v>0</v>
      </c>
      <c r="R159" s="146">
        <f>'Anchor-RA'!V157</f>
        <v>0</v>
      </c>
      <c r="S159" s="146">
        <f>'Anchor-RA'!W157</f>
        <v>0</v>
      </c>
      <c r="T159" s="146">
        <f>'Anchor-RA'!X157</f>
        <v>0</v>
      </c>
      <c r="U159" s="146">
        <f>10*LOG10(1/((Summary!$C$75/10^(R159/10)+Summary!$C$76/10^(S159/10)+Summary!$C$77/10^(T159/10))/Summary!$C$78))</f>
        <v>0</v>
      </c>
      <c r="V159" s="146">
        <f>'Anchor-RA'!Y157</f>
        <v>0</v>
      </c>
      <c r="W159" s="146">
        <f>'Anchor-RA'!Z157</f>
        <v>0</v>
      </c>
      <c r="X159" s="147">
        <f t="shared" si="9"/>
        <v>0</v>
      </c>
      <c r="Y159" s="133"/>
      <c r="Z159" s="385">
        <f>'Test-RA'!L157</f>
        <v>0</v>
      </c>
      <c r="AA159" s="382">
        <f>'Test-RA'!M157</f>
        <v>0</v>
      </c>
      <c r="AB159" s="382">
        <f>'Test-RA'!N157</f>
        <v>0</v>
      </c>
      <c r="AC159" s="382">
        <f>'Test-RA'!O157</f>
        <v>0</v>
      </c>
      <c r="AD159" s="382">
        <f>(Summary!$C$58*AA159+Summary!$C$59*AB159+Summary!$C$60*AC159)/Summary!$C$61</f>
        <v>0</v>
      </c>
      <c r="AE159" s="382">
        <f>'Test-RA'!P157</f>
        <v>0</v>
      </c>
      <c r="AF159" s="382">
        <f>'Test-RA'!Q157</f>
        <v>0</v>
      </c>
      <c r="AG159" s="382">
        <f>'Test-RA'!R157</f>
        <v>0</v>
      </c>
      <c r="AH159" s="382">
        <f>'Test-RA'!S157</f>
        <v>0</v>
      </c>
      <c r="AI159" s="382">
        <f>'Test-RA'!T157</f>
        <v>0</v>
      </c>
      <c r="AJ159" s="382">
        <f>'Test-RA'!U157</f>
        <v>0</v>
      </c>
      <c r="AK159" s="382">
        <f>'Test-RA'!V157</f>
        <v>0</v>
      </c>
      <c r="AL159" s="382">
        <f>'Test-RA'!W157</f>
        <v>0</v>
      </c>
      <c r="AM159" s="382">
        <f>'Test-RA'!X157</f>
        <v>0</v>
      </c>
      <c r="AN159" s="382">
        <f>10*LOG10(1/((Summary!$C$75/10^(AK159/10)+Summary!$C$76/10^(AL159/10)+Summary!$C$77/10^(AM159/10))/Summary!$C$78))</f>
        <v>0</v>
      </c>
      <c r="AO159" s="382">
        <f>'Test-RA'!Y157</f>
        <v>0</v>
      </c>
      <c r="AP159" s="146">
        <f>'Test-RA'!Z157</f>
        <v>0</v>
      </c>
      <c r="AQ159" s="147">
        <f t="shared" si="12"/>
        <v>0</v>
      </c>
      <c r="AR159" s="148" t="e">
        <f t="shared" si="10"/>
        <v>#DIV/0!</v>
      </c>
      <c r="AS159" s="149" t="e">
        <f t="shared" si="11"/>
        <v>#DIV/0!</v>
      </c>
      <c r="AT159" s="136"/>
      <c r="AU159" s="136"/>
      <c r="AV159" s="572"/>
      <c r="AW159" s="468"/>
      <c r="AX159" s="480"/>
      <c r="AY159" s="480"/>
      <c r="AZ159" s="480"/>
      <c r="BA159" s="480"/>
      <c r="BB159" s="481"/>
      <c r="BC159" s="480"/>
      <c r="BD159" s="480"/>
      <c r="BE159" s="480"/>
      <c r="BF159" s="480"/>
      <c r="BG159" s="472"/>
      <c r="BH159" s="477"/>
      <c r="BI159" s="472"/>
      <c r="BJ159" s="477"/>
      <c r="BK159" s="480"/>
      <c r="BL159" s="480"/>
      <c r="BM159" s="480"/>
      <c r="BN159" s="480"/>
      <c r="BO159" s="480"/>
      <c r="BP159" s="480"/>
      <c r="BQ159" s="480"/>
      <c r="BR159" s="476"/>
      <c r="BS159" s="476"/>
      <c r="BT159" s="481"/>
      <c r="BU159" s="473"/>
      <c r="BV159" s="466"/>
      <c r="BW159" s="473"/>
      <c r="BX159" s="466"/>
    </row>
    <row r="160" spans="1:76" ht="17" customHeight="1" x14ac:dyDescent="0.35">
      <c r="A160" s="516"/>
      <c r="B160" s="482" t="s">
        <v>91</v>
      </c>
      <c r="C160" s="485" t="s">
        <v>49</v>
      </c>
      <c r="D160" s="489">
        <v>59.94</v>
      </c>
      <c r="E160" s="492">
        <v>8</v>
      </c>
      <c r="F160" s="129">
        <v>23</v>
      </c>
      <c r="G160" s="130">
        <f>'Anchor-RA'!L158</f>
        <v>0</v>
      </c>
      <c r="H160" s="131">
        <f>'Anchor-RA'!M158</f>
        <v>0</v>
      </c>
      <c r="I160" s="131">
        <f>'Anchor-RA'!N158</f>
        <v>0</v>
      </c>
      <c r="J160" s="131">
        <f>'Anchor-RA'!O158</f>
        <v>0</v>
      </c>
      <c r="K160" s="395">
        <f>(Summary!$C$58*H160+Summary!$C$59*I160+Summary!$C$60*J160)/Summary!$C$61</f>
        <v>0</v>
      </c>
      <c r="L160" s="131">
        <f>'Anchor-RA'!P158</f>
        <v>0</v>
      </c>
      <c r="M160" s="131">
        <f>'Anchor-RA'!Q158</f>
        <v>0</v>
      </c>
      <c r="N160" s="131">
        <f>'Anchor-RA'!R158</f>
        <v>0</v>
      </c>
      <c r="O160" s="131">
        <f>'Anchor-RA'!S158</f>
        <v>0</v>
      </c>
      <c r="P160" s="131">
        <f>'Anchor-RA'!T158</f>
        <v>0</v>
      </c>
      <c r="Q160" s="131">
        <f>'Anchor-RA'!U158</f>
        <v>0</v>
      </c>
      <c r="R160" s="131">
        <f>'Anchor-RA'!V158</f>
        <v>0</v>
      </c>
      <c r="S160" s="131">
        <f>'Anchor-RA'!W158</f>
        <v>0</v>
      </c>
      <c r="T160" s="131">
        <f>'Anchor-RA'!X158</f>
        <v>0</v>
      </c>
      <c r="U160" s="131">
        <f>10*LOG10(1/((Summary!$C$75/10^(R160/10)+Summary!$C$76/10^(S160/10)+Summary!$C$77/10^(T160/10))/Summary!$C$78))</f>
        <v>0</v>
      </c>
      <c r="V160" s="131">
        <f>'Anchor-RA'!Y158</f>
        <v>0</v>
      </c>
      <c r="W160" s="131">
        <f>'Anchor-RA'!Z158</f>
        <v>0</v>
      </c>
      <c r="X160" s="132">
        <f t="shared" si="9"/>
        <v>0</v>
      </c>
      <c r="Y160" s="133"/>
      <c r="Z160" s="383">
        <f>'Test-RA'!L158</f>
        <v>0</v>
      </c>
      <c r="AA160" s="380">
        <f>'Test-RA'!M158</f>
        <v>0</v>
      </c>
      <c r="AB160" s="380">
        <f>'Test-RA'!N158</f>
        <v>0</v>
      </c>
      <c r="AC160" s="380">
        <f>'Test-RA'!O158</f>
        <v>0</v>
      </c>
      <c r="AD160" s="380">
        <f>(Summary!$C$58*AA160+Summary!$C$59*AB160+Summary!$C$60*AC160)/Summary!$C$61</f>
        <v>0</v>
      </c>
      <c r="AE160" s="380">
        <f>'Test-RA'!P158</f>
        <v>0</v>
      </c>
      <c r="AF160" s="380">
        <f>'Test-RA'!Q158</f>
        <v>0</v>
      </c>
      <c r="AG160" s="380">
        <f>'Test-RA'!R158</f>
        <v>0</v>
      </c>
      <c r="AH160" s="380">
        <f>'Test-RA'!S158</f>
        <v>0</v>
      </c>
      <c r="AI160" s="380">
        <f>'Test-RA'!T158</f>
        <v>0</v>
      </c>
      <c r="AJ160" s="380">
        <f>'Test-RA'!U158</f>
        <v>0</v>
      </c>
      <c r="AK160" s="380">
        <f>'Test-RA'!V158</f>
        <v>0</v>
      </c>
      <c r="AL160" s="380">
        <f>'Test-RA'!W158</f>
        <v>0</v>
      </c>
      <c r="AM160" s="380">
        <f>'Test-RA'!X158</f>
        <v>0</v>
      </c>
      <c r="AN160" s="380">
        <f>10*LOG10(1/((Summary!$C$75/10^(AK160/10)+Summary!$C$76/10^(AL160/10)+Summary!$C$77/10^(AM160/10))/Summary!$C$78))</f>
        <v>0</v>
      </c>
      <c r="AO160" s="380">
        <f>'Test-RA'!Y158</f>
        <v>0</v>
      </c>
      <c r="AP160" s="131">
        <f>'Test-RA'!Z158</f>
        <v>0</v>
      </c>
      <c r="AQ160" s="132">
        <f t="shared" si="12"/>
        <v>0</v>
      </c>
      <c r="AR160" s="134" t="e">
        <f t="shared" si="10"/>
        <v>#DIV/0!</v>
      </c>
      <c r="AS160" s="135" t="e">
        <f t="shared" si="11"/>
        <v>#DIV/0!</v>
      </c>
      <c r="AT160" s="136"/>
      <c r="AU160" s="136"/>
      <c r="AV160" s="573" t="s">
        <v>121</v>
      </c>
      <c r="AW160" s="468" t="e" cm="1">
        <f t="array" ref="AW160">bdRateExtend($G160:$G163,H160:H163,$Z160:$Z163,AA160:AA163)</f>
        <v>#VALUE!</v>
      </c>
      <c r="AX160" s="480" t="e" cm="1">
        <f t="array" ref="AX160">bdRateExtend($G160:$G165,H160:H165,$Z160:$Z165,AA160:AA165)</f>
        <v>#VALUE!</v>
      </c>
      <c r="AY160" s="480" t="e" cm="1">
        <f t="array" ref="AY160">bdRateExtend($G160:$G165,I160:I165,$Z160:$Z165,AB160:AB165)</f>
        <v>#VALUE!</v>
      </c>
      <c r="AZ160" s="480" t="e" cm="1">
        <f t="array" ref="AZ160">bdRateExtend($G160:$G165,J160:J165,$Z160:$Z165,AC160:AC165)</f>
        <v>#VALUE!</v>
      </c>
      <c r="BA160" s="480" t="e" cm="1">
        <f t="array" ref="BA160">bdRateExtend($G160:$G165,K160:K165,$Z160:$Z165,AD160:AD165)</f>
        <v>#VALUE!</v>
      </c>
      <c r="BB160" s="479" t="e">
        <f>(Summary!$C$89*AX160+Summary!$C$90*AY160+Summary!$C$91*AZ160)/Summary!$C$92</f>
        <v>#VALUE!</v>
      </c>
      <c r="BC160" s="480" t="e" cm="1">
        <f t="array" ref="BC160">bdRateExtend($G160:$G163,L160:L163,$Z160:$Z163,AE160:AE163)</f>
        <v>#VALUE!</v>
      </c>
      <c r="BD160" s="480" t="e" cm="1">
        <f t="array" ref="BD160">bdRateExtend($G160:$G165,L160:L165,$Z160:$Z165,AE160:AE165)</f>
        <v>#VALUE!</v>
      </c>
      <c r="BE160" s="480" t="e" cm="1">
        <f t="array" ref="BE160">bdRateExtend($G160:$G163,M160:M163,$Z160:$Z163,AF160:AF163)</f>
        <v>#VALUE!</v>
      </c>
      <c r="BF160" s="480" t="e" cm="1">
        <f t="array" ref="BF160">bdRateExtend($G160:$G165,M160:M165,$Z160:$Z165,AF160:AF165)</f>
        <v>#VALUE!</v>
      </c>
      <c r="BG160" s="474" t="e" cm="1">
        <f t="array" ref="BG160">bdRateExtend($G160:$G163,N160:N163,$Z160:$Z163,AG160:AG163,"None", FALSE,1)</f>
        <v>#VALUE!</v>
      </c>
      <c r="BH160" s="475" t="e" cm="1">
        <f t="array" ref="BH160">bdRateExtend($G160:$G165,N160:N165,$Z160:$Z165,AG160:AG165,"None", FALSE,1)</f>
        <v>#VALUE!</v>
      </c>
      <c r="BI160" s="474" t="e" cm="1">
        <f t="array" ref="BI160">bdRateExtend($G160:$G163,O160:O163,$Z160:$Z163,AH160:AH163,"None", FALSE,1)</f>
        <v>#VALUE!</v>
      </c>
      <c r="BJ160" s="475" t="e" cm="1">
        <f t="array" ref="BJ160">bdRateExtend($G160:$G165,O160:O165,$Z160:$Z165,AH160:AH165,"None", FALSE,1)</f>
        <v>#VALUE!</v>
      </c>
      <c r="BK160" s="480" t="e" cm="1">
        <f t="array" ref="BK160">bdRateExtend($G160:$G163,P160:P163,$Z160:$Z163,AI160:AI163)</f>
        <v>#VALUE!</v>
      </c>
      <c r="BL160" s="480" t="e" cm="1">
        <f t="array" ref="BL160">bdRateExtend($G160:$G165,P160:P165,$Z160:$Z165,AI160:AI165)</f>
        <v>#VALUE!</v>
      </c>
      <c r="BM160" s="480" t="e" cm="1">
        <f t="array" ref="BM160">bdRateExtend($G160:$G163,Q160:Q163,$Z160:$Z163,AJ160:AJ163)</f>
        <v>#VALUE!</v>
      </c>
      <c r="BN160" s="480" t="e" cm="1">
        <f t="array" ref="BN160">bdRateExtend($G160:$G165,Q160:Q165,$Z160:$Z165,AJ160:AJ165)</f>
        <v>#VALUE!</v>
      </c>
      <c r="BO160" s="480" t="e" cm="1">
        <f t="array" ref="BO160">bdRateExtend($G160:$G163,R160:R163,$Z160:$Z163,AK160:AK163)</f>
        <v>#VALUE!</v>
      </c>
      <c r="BP160" s="480" t="e" cm="1">
        <f t="array" ref="BP160">bdRateExtend($G160:$G165,R160:R165,$Z160:$Z165,AK160:AK165)</f>
        <v>#VALUE!</v>
      </c>
      <c r="BQ160" s="480" t="e" cm="1">
        <f t="array" ref="BQ160">bdRateExtend($G160:$G165,S160:S165,$Z160:$Z165,AL160:AL165)</f>
        <v>#VALUE!</v>
      </c>
      <c r="BR160" s="476" t="e" cm="1">
        <f t="array" ref="BR160">bdRateExtend($G160:$G165,T160:T165,$Z160:$Z165,AM160:AM165)</f>
        <v>#VALUE!</v>
      </c>
      <c r="BS160" s="476" t="e" cm="1">
        <f t="array" ref="BS160">bdRateExtend($G160:$G165,U160:U165,$Z160:$Z165,AN160:AN165)</f>
        <v>#VALUE!</v>
      </c>
      <c r="BT160" s="479" t="e">
        <f>(Summary!$C$103*BP160+Summary!$C$104*BQ160+Summary!$C$105*BR160)/Summary!$C$106</f>
        <v>#VALUE!</v>
      </c>
      <c r="BU160" s="462" cm="1">
        <f t="array" ref="BU160">testVMAFRange($G160:$G163,N160:N163,$Z160:$Z163,AG160:AG163)</f>
        <v>0</v>
      </c>
      <c r="BV160" s="464" cm="1">
        <f t="array" ref="BV160">testVMAFRange($G160:$G165,N160:N165,$Z160:$Z165,AG160:AG165)</f>
        <v>0</v>
      </c>
      <c r="BW160" s="462" cm="1">
        <f t="array" ref="BW160">testVMAFRange($G160:$G163,O160:O163,$Z160:$Z163,AH160:AH163)</f>
        <v>0</v>
      </c>
      <c r="BX160" s="464" cm="1">
        <f t="array" ref="BX160">testVMAFRange($G160:$G165,O160:O165,$Z160:$Z165,AH160:AH165)</f>
        <v>0</v>
      </c>
    </row>
    <row r="161" spans="1:76" ht="17" customHeight="1" x14ac:dyDescent="0.35">
      <c r="A161" s="516"/>
      <c r="B161" s="483"/>
      <c r="C161" s="486"/>
      <c r="D161" s="490"/>
      <c r="E161" s="493"/>
      <c r="F161" s="138">
        <v>31</v>
      </c>
      <c r="G161" s="139">
        <f>'Anchor-RA'!L159</f>
        <v>0</v>
      </c>
      <c r="H161" s="140">
        <f>'Anchor-RA'!M159</f>
        <v>0</v>
      </c>
      <c r="I161" s="140">
        <f>'Anchor-RA'!N159</f>
        <v>0</v>
      </c>
      <c r="J161" s="140">
        <f>'Anchor-RA'!O159</f>
        <v>0</v>
      </c>
      <c r="K161" s="140">
        <f>(Summary!$C$58*H161+Summary!$C$59*I161+Summary!$C$60*J161)/Summary!$C$61</f>
        <v>0</v>
      </c>
      <c r="L161" s="140">
        <f>'Anchor-RA'!P159</f>
        <v>0</v>
      </c>
      <c r="M161" s="140">
        <f>'Anchor-RA'!Q159</f>
        <v>0</v>
      </c>
      <c r="N161" s="140">
        <f>'Anchor-RA'!R159</f>
        <v>0</v>
      </c>
      <c r="O161" s="140">
        <f>'Anchor-RA'!S159</f>
        <v>0</v>
      </c>
      <c r="P161" s="140">
        <f>'Anchor-RA'!T159</f>
        <v>0</v>
      </c>
      <c r="Q161" s="140">
        <f>'Anchor-RA'!U159</f>
        <v>0</v>
      </c>
      <c r="R161" s="140">
        <f>'Anchor-RA'!V159</f>
        <v>0</v>
      </c>
      <c r="S161" s="140">
        <f>'Anchor-RA'!W159</f>
        <v>0</v>
      </c>
      <c r="T161" s="140">
        <f>'Anchor-RA'!X159</f>
        <v>0</v>
      </c>
      <c r="U161" s="140">
        <f>10*LOG10(1/((Summary!$C$75/10^(R161/10)+Summary!$C$76/10^(S161/10)+Summary!$C$77/10^(T161/10))/Summary!$C$78))</f>
        <v>0</v>
      </c>
      <c r="V161" s="140">
        <f>'Anchor-RA'!Y159</f>
        <v>0</v>
      </c>
      <c r="W161" s="140">
        <f>'Anchor-RA'!Z159</f>
        <v>0</v>
      </c>
      <c r="X161" s="141">
        <f t="shared" si="9"/>
        <v>0</v>
      </c>
      <c r="Y161" s="133"/>
      <c r="Z161" s="384">
        <f>'Test-RA'!L159</f>
        <v>0</v>
      </c>
      <c r="AA161" s="381">
        <f>'Test-RA'!M159</f>
        <v>0</v>
      </c>
      <c r="AB161" s="381">
        <f>'Test-RA'!N159</f>
        <v>0</v>
      </c>
      <c r="AC161" s="381">
        <f>'Test-RA'!O159</f>
        <v>0</v>
      </c>
      <c r="AD161" s="381">
        <f>(Summary!$C$58*AA161+Summary!$C$59*AB161+Summary!$C$60*AC161)/Summary!$C$61</f>
        <v>0</v>
      </c>
      <c r="AE161" s="381">
        <f>'Test-RA'!P159</f>
        <v>0</v>
      </c>
      <c r="AF161" s="381">
        <f>'Test-RA'!Q159</f>
        <v>0</v>
      </c>
      <c r="AG161" s="381">
        <f>'Test-RA'!R159</f>
        <v>0</v>
      </c>
      <c r="AH161" s="381">
        <f>'Test-RA'!S159</f>
        <v>0</v>
      </c>
      <c r="AI161" s="381">
        <f>'Test-RA'!T159</f>
        <v>0</v>
      </c>
      <c r="AJ161" s="381">
        <f>'Test-RA'!U159</f>
        <v>0</v>
      </c>
      <c r="AK161" s="381">
        <f>'Test-RA'!V159</f>
        <v>0</v>
      </c>
      <c r="AL161" s="381">
        <f>'Test-RA'!W159</f>
        <v>0</v>
      </c>
      <c r="AM161" s="381">
        <f>'Test-RA'!X159</f>
        <v>0</v>
      </c>
      <c r="AN161" s="381">
        <f>10*LOG10(1/((Summary!$C$75/10^(AK161/10)+Summary!$C$76/10^(AL161/10)+Summary!$C$77/10^(AM161/10))/Summary!$C$78))</f>
        <v>0</v>
      </c>
      <c r="AO161" s="381">
        <f>'Test-RA'!Y159</f>
        <v>0</v>
      </c>
      <c r="AP161" s="140">
        <f>'Test-RA'!Z159</f>
        <v>0</v>
      </c>
      <c r="AQ161" s="141">
        <f t="shared" si="12"/>
        <v>0</v>
      </c>
      <c r="AR161" s="142" t="e">
        <f t="shared" si="10"/>
        <v>#DIV/0!</v>
      </c>
      <c r="AS161" s="143" t="e">
        <f t="shared" si="11"/>
        <v>#DIV/0!</v>
      </c>
      <c r="AT161" s="136"/>
      <c r="AU161" s="136"/>
      <c r="AV161" s="571"/>
      <c r="AW161" s="468"/>
      <c r="AX161" s="480"/>
      <c r="AY161" s="480"/>
      <c r="AZ161" s="480"/>
      <c r="BA161" s="480"/>
      <c r="BB161" s="480"/>
      <c r="BC161" s="480"/>
      <c r="BD161" s="480"/>
      <c r="BE161" s="480"/>
      <c r="BF161" s="480"/>
      <c r="BG161" s="469"/>
      <c r="BH161" s="476"/>
      <c r="BI161" s="469"/>
      <c r="BJ161" s="476"/>
      <c r="BK161" s="480"/>
      <c r="BL161" s="480"/>
      <c r="BM161" s="480"/>
      <c r="BN161" s="480"/>
      <c r="BO161" s="480"/>
      <c r="BP161" s="480"/>
      <c r="BQ161" s="480"/>
      <c r="BR161" s="476"/>
      <c r="BS161" s="476"/>
      <c r="BT161" s="480"/>
      <c r="BU161" s="463"/>
      <c r="BV161" s="465"/>
      <c r="BW161" s="463"/>
      <c r="BX161" s="465"/>
    </row>
    <row r="162" spans="1:76" ht="17" customHeight="1" x14ac:dyDescent="0.35">
      <c r="A162" s="516"/>
      <c r="B162" s="483"/>
      <c r="C162" s="486"/>
      <c r="D162" s="490"/>
      <c r="E162" s="493"/>
      <c r="F162" s="138">
        <v>39</v>
      </c>
      <c r="G162" s="139">
        <f>'Anchor-RA'!L160</f>
        <v>0</v>
      </c>
      <c r="H162" s="140">
        <f>'Anchor-RA'!M160</f>
        <v>0</v>
      </c>
      <c r="I162" s="140">
        <f>'Anchor-RA'!N160</f>
        <v>0</v>
      </c>
      <c r="J162" s="140">
        <f>'Anchor-RA'!O160</f>
        <v>0</v>
      </c>
      <c r="K162" s="140">
        <f>(Summary!$C$58*H162+Summary!$C$59*I162+Summary!$C$60*J162)/Summary!$C$61</f>
        <v>0</v>
      </c>
      <c r="L162" s="140">
        <f>'Anchor-RA'!P160</f>
        <v>0</v>
      </c>
      <c r="M162" s="140">
        <f>'Anchor-RA'!Q160</f>
        <v>0</v>
      </c>
      <c r="N162" s="140">
        <f>'Anchor-RA'!R160</f>
        <v>0</v>
      </c>
      <c r="O162" s="140">
        <f>'Anchor-RA'!S160</f>
        <v>0</v>
      </c>
      <c r="P162" s="140">
        <f>'Anchor-RA'!T160</f>
        <v>0</v>
      </c>
      <c r="Q162" s="140">
        <f>'Anchor-RA'!U160</f>
        <v>0</v>
      </c>
      <c r="R162" s="140">
        <f>'Anchor-RA'!V160</f>
        <v>0</v>
      </c>
      <c r="S162" s="140">
        <f>'Anchor-RA'!W160</f>
        <v>0</v>
      </c>
      <c r="T162" s="140">
        <f>'Anchor-RA'!X160</f>
        <v>0</v>
      </c>
      <c r="U162" s="140">
        <f>10*LOG10(1/((Summary!$C$75/10^(R162/10)+Summary!$C$76/10^(S162/10)+Summary!$C$77/10^(T162/10))/Summary!$C$78))</f>
        <v>0</v>
      </c>
      <c r="V162" s="140">
        <f>'Anchor-RA'!Y160</f>
        <v>0</v>
      </c>
      <c r="W162" s="140">
        <f>'Anchor-RA'!Z160</f>
        <v>0</v>
      </c>
      <c r="X162" s="141">
        <f t="shared" si="9"/>
        <v>0</v>
      </c>
      <c r="Y162" s="133"/>
      <c r="Z162" s="384">
        <f>'Test-RA'!L160</f>
        <v>0</v>
      </c>
      <c r="AA162" s="381">
        <f>'Test-RA'!M160</f>
        <v>0</v>
      </c>
      <c r="AB162" s="381">
        <f>'Test-RA'!N160</f>
        <v>0</v>
      </c>
      <c r="AC162" s="381">
        <f>'Test-RA'!O160</f>
        <v>0</v>
      </c>
      <c r="AD162" s="381">
        <f>(Summary!$C$58*AA162+Summary!$C$59*AB162+Summary!$C$60*AC162)/Summary!$C$61</f>
        <v>0</v>
      </c>
      <c r="AE162" s="381">
        <f>'Test-RA'!P160</f>
        <v>0</v>
      </c>
      <c r="AF162" s="381">
        <f>'Test-RA'!Q160</f>
        <v>0</v>
      </c>
      <c r="AG162" s="381">
        <f>'Test-RA'!R160</f>
        <v>0</v>
      </c>
      <c r="AH162" s="381">
        <f>'Test-RA'!S160</f>
        <v>0</v>
      </c>
      <c r="AI162" s="381">
        <f>'Test-RA'!T160</f>
        <v>0</v>
      </c>
      <c r="AJ162" s="381">
        <f>'Test-RA'!U160</f>
        <v>0</v>
      </c>
      <c r="AK162" s="381">
        <f>'Test-RA'!V160</f>
        <v>0</v>
      </c>
      <c r="AL162" s="381">
        <f>'Test-RA'!W160</f>
        <v>0</v>
      </c>
      <c r="AM162" s="381">
        <f>'Test-RA'!X160</f>
        <v>0</v>
      </c>
      <c r="AN162" s="381">
        <f>10*LOG10(1/((Summary!$C$75/10^(AK162/10)+Summary!$C$76/10^(AL162/10)+Summary!$C$77/10^(AM162/10))/Summary!$C$78))</f>
        <v>0</v>
      </c>
      <c r="AO162" s="381">
        <f>'Test-RA'!Y160</f>
        <v>0</v>
      </c>
      <c r="AP162" s="140">
        <f>'Test-RA'!Z160</f>
        <v>0</v>
      </c>
      <c r="AQ162" s="141">
        <f t="shared" si="12"/>
        <v>0</v>
      </c>
      <c r="AR162" s="142" t="e">
        <f t="shared" si="10"/>
        <v>#DIV/0!</v>
      </c>
      <c r="AS162" s="143" t="e">
        <f t="shared" si="11"/>
        <v>#DIV/0!</v>
      </c>
      <c r="AT162" s="136"/>
      <c r="AU162" s="136"/>
      <c r="AV162" s="571" t="s">
        <v>122</v>
      </c>
      <c r="AW162" s="468" t="e" cm="1">
        <f t="array" ref="AW162">bdRateExtend($G161:$G164,H161:H164,$Z161:$Z164,AA161:AA164)</f>
        <v>#VALUE!</v>
      </c>
      <c r="AX162" s="480"/>
      <c r="AY162" s="480"/>
      <c r="AZ162" s="480"/>
      <c r="BA162" s="480"/>
      <c r="BB162" s="480"/>
      <c r="BC162" s="480" t="e" cm="1">
        <f t="array" ref="BC162">bdRateExtend($G161:$G164,L161:L164,$Z161:$Z164,AE161:AE164)</f>
        <v>#VALUE!</v>
      </c>
      <c r="BD162" s="480"/>
      <c r="BE162" s="480" t="e" cm="1">
        <f t="array" ref="BE162">bdRateExtend($G161:$G164,M161:M164,$Z161:$Z164,AF161:AF164)</f>
        <v>#VALUE!</v>
      </c>
      <c r="BF162" s="480"/>
      <c r="BG162" s="469" t="e" cm="1">
        <f t="array" ref="BG162">bdRateExtend($G161:$G164,N161:N164,$Z161:$Z164,AG161:AG164,"None", FALSE,1)</f>
        <v>#VALUE!</v>
      </c>
      <c r="BH162" s="476"/>
      <c r="BI162" s="469" t="e" cm="1">
        <f t="array" ref="BI162">bdRateExtend($G161:$G164,O161:O164,$Z161:$Z164,AH161:AH164,"None", FALSE,1)</f>
        <v>#VALUE!</v>
      </c>
      <c r="BJ162" s="476"/>
      <c r="BK162" s="480" t="e" cm="1">
        <f t="array" ref="BK162">bdRateExtend($G161:$G164,P161:P164,$Z161:$Z164,AI161:AI164)</f>
        <v>#VALUE!</v>
      </c>
      <c r="BL162" s="480"/>
      <c r="BM162" s="480" t="e" cm="1">
        <f t="array" ref="BM162">bdRateExtend($G161:$G164,Q161:Q164,$Z161:$Z164,AJ161:AJ164)</f>
        <v>#VALUE!</v>
      </c>
      <c r="BN162" s="480"/>
      <c r="BO162" s="480" t="e" cm="1">
        <f t="array" ref="BO162">bdRateExtend($G161:$G164,R161:R164,$Z161:$Z164,AK161:AK164)</f>
        <v>#VALUE!</v>
      </c>
      <c r="BP162" s="480"/>
      <c r="BQ162" s="480"/>
      <c r="BR162" s="476"/>
      <c r="BS162" s="476"/>
      <c r="BT162" s="480"/>
      <c r="BU162" s="463" cm="1">
        <f t="array" ref="BU162">testVMAFRange($G161:$G164,N161:N164,$Z161:$Z164,AG161:AG164)</f>
        <v>0</v>
      </c>
      <c r="BV162" s="465"/>
      <c r="BW162" s="463" cm="1">
        <f t="array" ref="BW162">testVMAFRange($G161:$G164,O161:O164,$Z161:$Z164,AH161:AH164)</f>
        <v>0</v>
      </c>
      <c r="BX162" s="465"/>
    </row>
    <row r="163" spans="1:76" ht="17" customHeight="1" x14ac:dyDescent="0.35">
      <c r="A163" s="516"/>
      <c r="B163" s="483"/>
      <c r="C163" s="486"/>
      <c r="D163" s="490"/>
      <c r="E163" s="493"/>
      <c r="F163" s="138">
        <v>47</v>
      </c>
      <c r="G163" s="139">
        <f>'Anchor-RA'!L161</f>
        <v>0</v>
      </c>
      <c r="H163" s="140">
        <f>'Anchor-RA'!M161</f>
        <v>0</v>
      </c>
      <c r="I163" s="140">
        <f>'Anchor-RA'!N161</f>
        <v>0</v>
      </c>
      <c r="J163" s="140">
        <f>'Anchor-RA'!O161</f>
        <v>0</v>
      </c>
      <c r="K163" s="140">
        <f>(Summary!$C$58*H163+Summary!$C$59*I163+Summary!$C$60*J163)/Summary!$C$61</f>
        <v>0</v>
      </c>
      <c r="L163" s="140">
        <f>'Anchor-RA'!P161</f>
        <v>0</v>
      </c>
      <c r="M163" s="140">
        <f>'Anchor-RA'!Q161</f>
        <v>0</v>
      </c>
      <c r="N163" s="140">
        <f>'Anchor-RA'!R161</f>
        <v>0</v>
      </c>
      <c r="O163" s="140">
        <f>'Anchor-RA'!S161</f>
        <v>0</v>
      </c>
      <c r="P163" s="140">
        <f>'Anchor-RA'!T161</f>
        <v>0</v>
      </c>
      <c r="Q163" s="140">
        <f>'Anchor-RA'!U161</f>
        <v>0</v>
      </c>
      <c r="R163" s="140">
        <f>'Anchor-RA'!V161</f>
        <v>0</v>
      </c>
      <c r="S163" s="140">
        <f>'Anchor-RA'!W161</f>
        <v>0</v>
      </c>
      <c r="T163" s="140">
        <f>'Anchor-RA'!X161</f>
        <v>0</v>
      </c>
      <c r="U163" s="140">
        <f>10*LOG10(1/((Summary!$C$75/10^(R163/10)+Summary!$C$76/10^(S163/10)+Summary!$C$77/10^(T163/10))/Summary!$C$78))</f>
        <v>0</v>
      </c>
      <c r="V163" s="140">
        <f>'Anchor-RA'!Y161</f>
        <v>0</v>
      </c>
      <c r="W163" s="140">
        <f>'Anchor-RA'!Z161</f>
        <v>0</v>
      </c>
      <c r="X163" s="141">
        <f t="shared" si="9"/>
        <v>0</v>
      </c>
      <c r="Y163" s="133"/>
      <c r="Z163" s="384">
        <f>'Test-RA'!L161</f>
        <v>0</v>
      </c>
      <c r="AA163" s="381">
        <f>'Test-RA'!M161</f>
        <v>0</v>
      </c>
      <c r="AB163" s="381">
        <f>'Test-RA'!N161</f>
        <v>0</v>
      </c>
      <c r="AC163" s="381">
        <f>'Test-RA'!O161</f>
        <v>0</v>
      </c>
      <c r="AD163" s="381">
        <f>(Summary!$C$58*AA163+Summary!$C$59*AB163+Summary!$C$60*AC163)/Summary!$C$61</f>
        <v>0</v>
      </c>
      <c r="AE163" s="381">
        <f>'Test-RA'!P161</f>
        <v>0</v>
      </c>
      <c r="AF163" s="381">
        <f>'Test-RA'!Q161</f>
        <v>0</v>
      </c>
      <c r="AG163" s="381">
        <f>'Test-RA'!R161</f>
        <v>0</v>
      </c>
      <c r="AH163" s="381">
        <f>'Test-RA'!S161</f>
        <v>0</v>
      </c>
      <c r="AI163" s="381">
        <f>'Test-RA'!T161</f>
        <v>0</v>
      </c>
      <c r="AJ163" s="381">
        <f>'Test-RA'!U161</f>
        <v>0</v>
      </c>
      <c r="AK163" s="381">
        <f>'Test-RA'!V161</f>
        <v>0</v>
      </c>
      <c r="AL163" s="381">
        <f>'Test-RA'!W161</f>
        <v>0</v>
      </c>
      <c r="AM163" s="381">
        <f>'Test-RA'!X161</f>
        <v>0</v>
      </c>
      <c r="AN163" s="381">
        <f>10*LOG10(1/((Summary!$C$75/10^(AK163/10)+Summary!$C$76/10^(AL163/10)+Summary!$C$77/10^(AM163/10))/Summary!$C$78))</f>
        <v>0</v>
      </c>
      <c r="AO163" s="381">
        <f>'Test-RA'!Y161</f>
        <v>0</v>
      </c>
      <c r="AP163" s="140">
        <f>'Test-RA'!Z161</f>
        <v>0</v>
      </c>
      <c r="AQ163" s="141">
        <f t="shared" si="12"/>
        <v>0</v>
      </c>
      <c r="AR163" s="142" t="e">
        <f t="shared" si="10"/>
        <v>#DIV/0!</v>
      </c>
      <c r="AS163" s="143" t="e">
        <f t="shared" si="11"/>
        <v>#DIV/0!</v>
      </c>
      <c r="AT163" s="136"/>
      <c r="AU163" s="136"/>
      <c r="AV163" s="571"/>
      <c r="AW163" s="468"/>
      <c r="AX163" s="480"/>
      <c r="AY163" s="480"/>
      <c r="AZ163" s="480"/>
      <c r="BA163" s="480"/>
      <c r="BB163" s="480"/>
      <c r="BC163" s="480"/>
      <c r="BD163" s="480"/>
      <c r="BE163" s="480"/>
      <c r="BF163" s="480"/>
      <c r="BG163" s="469"/>
      <c r="BH163" s="476"/>
      <c r="BI163" s="469"/>
      <c r="BJ163" s="476"/>
      <c r="BK163" s="480"/>
      <c r="BL163" s="480"/>
      <c r="BM163" s="480"/>
      <c r="BN163" s="480"/>
      <c r="BO163" s="480"/>
      <c r="BP163" s="480"/>
      <c r="BQ163" s="480"/>
      <c r="BR163" s="476"/>
      <c r="BS163" s="476"/>
      <c r="BT163" s="480"/>
      <c r="BU163" s="463"/>
      <c r="BV163" s="465"/>
      <c r="BW163" s="463"/>
      <c r="BX163" s="465"/>
    </row>
    <row r="164" spans="1:76" ht="17" customHeight="1" x14ac:dyDescent="0.35">
      <c r="A164" s="516"/>
      <c r="B164" s="483"/>
      <c r="C164" s="486"/>
      <c r="D164" s="490"/>
      <c r="E164" s="493"/>
      <c r="F164" s="138">
        <v>55</v>
      </c>
      <c r="G164" s="139">
        <f>'Anchor-RA'!L162</f>
        <v>0</v>
      </c>
      <c r="H164" s="140">
        <f>'Anchor-RA'!M162</f>
        <v>0</v>
      </c>
      <c r="I164" s="140">
        <f>'Anchor-RA'!N162</f>
        <v>0</v>
      </c>
      <c r="J164" s="140">
        <f>'Anchor-RA'!O162</f>
        <v>0</v>
      </c>
      <c r="K164" s="140">
        <f>(Summary!$C$58*H164+Summary!$C$59*I164+Summary!$C$60*J164)/Summary!$C$61</f>
        <v>0</v>
      </c>
      <c r="L164" s="140">
        <f>'Anchor-RA'!P162</f>
        <v>0</v>
      </c>
      <c r="M164" s="140">
        <f>'Anchor-RA'!Q162</f>
        <v>0</v>
      </c>
      <c r="N164" s="140">
        <f>'Anchor-RA'!R162</f>
        <v>0</v>
      </c>
      <c r="O164" s="140">
        <f>'Anchor-RA'!S162</f>
        <v>0</v>
      </c>
      <c r="P164" s="140">
        <f>'Anchor-RA'!T162</f>
        <v>0</v>
      </c>
      <c r="Q164" s="140">
        <f>'Anchor-RA'!U162</f>
        <v>0</v>
      </c>
      <c r="R164" s="140">
        <f>'Anchor-RA'!V162</f>
        <v>0</v>
      </c>
      <c r="S164" s="140">
        <f>'Anchor-RA'!W162</f>
        <v>0</v>
      </c>
      <c r="T164" s="140">
        <f>'Anchor-RA'!X162</f>
        <v>0</v>
      </c>
      <c r="U164" s="140">
        <f>10*LOG10(1/((Summary!$C$75/10^(R164/10)+Summary!$C$76/10^(S164/10)+Summary!$C$77/10^(T164/10))/Summary!$C$78))</f>
        <v>0</v>
      </c>
      <c r="V164" s="140">
        <f>'Anchor-RA'!Y162</f>
        <v>0</v>
      </c>
      <c r="W164" s="140">
        <f>'Anchor-RA'!Z162</f>
        <v>0</v>
      </c>
      <c r="X164" s="141">
        <f t="shared" si="9"/>
        <v>0</v>
      </c>
      <c r="Y164" s="133"/>
      <c r="Z164" s="384">
        <f>'Test-RA'!L162</f>
        <v>0</v>
      </c>
      <c r="AA164" s="381">
        <f>'Test-RA'!M162</f>
        <v>0</v>
      </c>
      <c r="AB164" s="381">
        <f>'Test-RA'!N162</f>
        <v>0</v>
      </c>
      <c r="AC164" s="381">
        <f>'Test-RA'!O162</f>
        <v>0</v>
      </c>
      <c r="AD164" s="381">
        <f>(Summary!$C$58*AA164+Summary!$C$59*AB164+Summary!$C$60*AC164)/Summary!$C$61</f>
        <v>0</v>
      </c>
      <c r="AE164" s="381">
        <f>'Test-RA'!P162</f>
        <v>0</v>
      </c>
      <c r="AF164" s="381">
        <f>'Test-RA'!Q162</f>
        <v>0</v>
      </c>
      <c r="AG164" s="381">
        <f>'Test-RA'!R162</f>
        <v>0</v>
      </c>
      <c r="AH164" s="381">
        <f>'Test-RA'!S162</f>
        <v>0</v>
      </c>
      <c r="AI164" s="381">
        <f>'Test-RA'!T162</f>
        <v>0</v>
      </c>
      <c r="AJ164" s="381">
        <f>'Test-RA'!U162</f>
        <v>0</v>
      </c>
      <c r="AK164" s="381">
        <f>'Test-RA'!V162</f>
        <v>0</v>
      </c>
      <c r="AL164" s="381">
        <f>'Test-RA'!W162</f>
        <v>0</v>
      </c>
      <c r="AM164" s="381">
        <f>'Test-RA'!X162</f>
        <v>0</v>
      </c>
      <c r="AN164" s="381">
        <f>10*LOG10(1/((Summary!$C$75/10^(AK164/10)+Summary!$C$76/10^(AL164/10)+Summary!$C$77/10^(AM164/10))/Summary!$C$78))</f>
        <v>0</v>
      </c>
      <c r="AO164" s="381">
        <f>'Test-RA'!Y162</f>
        <v>0</v>
      </c>
      <c r="AP164" s="140">
        <f>'Test-RA'!Z162</f>
        <v>0</v>
      </c>
      <c r="AQ164" s="141">
        <f t="shared" si="12"/>
        <v>0</v>
      </c>
      <c r="AR164" s="142" t="e">
        <f t="shared" si="10"/>
        <v>#DIV/0!</v>
      </c>
      <c r="AS164" s="143" t="e">
        <f t="shared" si="11"/>
        <v>#DIV/0!</v>
      </c>
      <c r="AT164" s="136"/>
      <c r="AU164" s="136"/>
      <c r="AV164" s="571" t="s">
        <v>123</v>
      </c>
      <c r="AW164" s="468" t="e" cm="1">
        <f t="array" ref="AW164">bdRateExtend($G162:$G165,H162:H165,$Z162:$Z165,AA162:AA165)</f>
        <v>#VALUE!</v>
      </c>
      <c r="AX164" s="480"/>
      <c r="AY164" s="480"/>
      <c r="AZ164" s="480"/>
      <c r="BA164" s="480"/>
      <c r="BB164" s="480"/>
      <c r="BC164" s="480" t="e" cm="1">
        <f t="array" ref="BC164">bdRateExtend($G162:$G165,L162:L165,$Z162:$Z165,AE162:AE165)</f>
        <v>#VALUE!</v>
      </c>
      <c r="BD164" s="480"/>
      <c r="BE164" s="480" t="e" cm="1">
        <f t="array" ref="BE164">bdRateExtend($G162:$G165,M162:M165,$Z162:$Z165,AF162:AF165)</f>
        <v>#VALUE!</v>
      </c>
      <c r="BF164" s="480"/>
      <c r="BG164" s="469" t="e" cm="1">
        <f t="array" ref="BG164">bdRateExtend($G162:$G165,N162:N165,$Z162:$Z165,AG162:AG165,"None", FALSE,1)</f>
        <v>#VALUE!</v>
      </c>
      <c r="BH164" s="476"/>
      <c r="BI164" s="469" t="e" cm="1">
        <f t="array" ref="BI164">bdRateExtend($G162:$G165,O162:O165,$Z162:$Z165,AH162:AH165,"None", FALSE,1)</f>
        <v>#VALUE!</v>
      </c>
      <c r="BJ164" s="476"/>
      <c r="BK164" s="480" t="e" cm="1">
        <f t="array" ref="BK164">bdRateExtend($G162:$G165,P162:P165,$Z162:$Z165,AI162:AI165)</f>
        <v>#VALUE!</v>
      </c>
      <c r="BL164" s="480"/>
      <c r="BM164" s="480" t="e" cm="1">
        <f t="array" ref="BM164">bdRateExtend($G162:$G165,Q162:Q165,$Z162:$Z165,AJ162:AJ165)</f>
        <v>#VALUE!</v>
      </c>
      <c r="BN164" s="480"/>
      <c r="BO164" s="480" t="e" cm="1">
        <f t="array" ref="BO164">bdRateExtend($G162:$G165,R162:R165,$Z162:$Z165,AK162:AK165)</f>
        <v>#VALUE!</v>
      </c>
      <c r="BP164" s="480"/>
      <c r="BQ164" s="480"/>
      <c r="BR164" s="476"/>
      <c r="BS164" s="476"/>
      <c r="BT164" s="480"/>
      <c r="BU164" s="463" cm="1">
        <f t="array" ref="BU164">testVMAFRange($G162:$G165,N162:N165,$Z162:$Z165,AG162:AG165)</f>
        <v>0</v>
      </c>
      <c r="BV164" s="465"/>
      <c r="BW164" s="463" cm="1">
        <f t="array" ref="BW164">testVMAFRange($G162:$G165,O162:O165,$Z162:$Z165,AH162:AH165)</f>
        <v>0</v>
      </c>
      <c r="BX164" s="465"/>
    </row>
    <row r="165" spans="1:76" ht="17" customHeight="1" thickBot="1" x14ac:dyDescent="0.4">
      <c r="A165" s="516"/>
      <c r="B165" s="518"/>
      <c r="C165" s="487"/>
      <c r="D165" s="522"/>
      <c r="E165" s="523"/>
      <c r="F165" s="144">
        <v>63</v>
      </c>
      <c r="G165" s="145">
        <f>'Anchor-RA'!L163</f>
        <v>0</v>
      </c>
      <c r="H165" s="146">
        <f>'Anchor-RA'!M163</f>
        <v>0</v>
      </c>
      <c r="I165" s="146">
        <f>'Anchor-RA'!N163</f>
        <v>0</v>
      </c>
      <c r="J165" s="146">
        <f>'Anchor-RA'!O163</f>
        <v>0</v>
      </c>
      <c r="K165" s="146">
        <f>(Summary!$C$58*H165+Summary!$C$59*I165+Summary!$C$60*J165)/Summary!$C$61</f>
        <v>0</v>
      </c>
      <c r="L165" s="146">
        <f>'Anchor-RA'!P163</f>
        <v>0</v>
      </c>
      <c r="M165" s="146">
        <f>'Anchor-RA'!Q163</f>
        <v>0</v>
      </c>
      <c r="N165" s="146">
        <f>'Anchor-RA'!R163</f>
        <v>0</v>
      </c>
      <c r="O165" s="146">
        <f>'Anchor-RA'!S163</f>
        <v>0</v>
      </c>
      <c r="P165" s="146">
        <f>'Anchor-RA'!T163</f>
        <v>0</v>
      </c>
      <c r="Q165" s="146">
        <f>'Anchor-RA'!U163</f>
        <v>0</v>
      </c>
      <c r="R165" s="146">
        <f>'Anchor-RA'!V163</f>
        <v>0</v>
      </c>
      <c r="S165" s="146">
        <f>'Anchor-RA'!W163</f>
        <v>0</v>
      </c>
      <c r="T165" s="146">
        <f>'Anchor-RA'!X163</f>
        <v>0</v>
      </c>
      <c r="U165" s="146">
        <f>10*LOG10(1/((Summary!$C$75/10^(R165/10)+Summary!$C$76/10^(S165/10)+Summary!$C$77/10^(T165/10))/Summary!$C$78))</f>
        <v>0</v>
      </c>
      <c r="V165" s="146">
        <f>'Anchor-RA'!Y163</f>
        <v>0</v>
      </c>
      <c r="W165" s="146">
        <f>'Anchor-RA'!Z163</f>
        <v>0</v>
      </c>
      <c r="X165" s="147">
        <f t="shared" si="9"/>
        <v>0</v>
      </c>
      <c r="Y165" s="133"/>
      <c r="Z165" s="385">
        <f>'Test-RA'!L163</f>
        <v>0</v>
      </c>
      <c r="AA165" s="382">
        <f>'Test-RA'!M163</f>
        <v>0</v>
      </c>
      <c r="AB165" s="382">
        <f>'Test-RA'!N163</f>
        <v>0</v>
      </c>
      <c r="AC165" s="382">
        <f>'Test-RA'!O163</f>
        <v>0</v>
      </c>
      <c r="AD165" s="382">
        <f>(Summary!$C$58*AA165+Summary!$C$59*AB165+Summary!$C$60*AC165)/Summary!$C$61</f>
        <v>0</v>
      </c>
      <c r="AE165" s="382">
        <f>'Test-RA'!P163</f>
        <v>0</v>
      </c>
      <c r="AF165" s="382">
        <f>'Test-RA'!Q163</f>
        <v>0</v>
      </c>
      <c r="AG165" s="382">
        <f>'Test-RA'!R163</f>
        <v>0</v>
      </c>
      <c r="AH165" s="382">
        <f>'Test-RA'!S163</f>
        <v>0</v>
      </c>
      <c r="AI165" s="382">
        <f>'Test-RA'!T163</f>
        <v>0</v>
      </c>
      <c r="AJ165" s="382">
        <f>'Test-RA'!U163</f>
        <v>0</v>
      </c>
      <c r="AK165" s="382">
        <f>'Test-RA'!V163</f>
        <v>0</v>
      </c>
      <c r="AL165" s="382">
        <f>'Test-RA'!W163</f>
        <v>0</v>
      </c>
      <c r="AM165" s="382">
        <f>'Test-RA'!X163</f>
        <v>0</v>
      </c>
      <c r="AN165" s="382">
        <f>10*LOG10(1/((Summary!$C$75/10^(AK165/10)+Summary!$C$76/10^(AL165/10)+Summary!$C$77/10^(AM165/10))/Summary!$C$78))</f>
        <v>0</v>
      </c>
      <c r="AO165" s="382">
        <f>'Test-RA'!Y163</f>
        <v>0</v>
      </c>
      <c r="AP165" s="146">
        <f>'Test-RA'!Z163</f>
        <v>0</v>
      </c>
      <c r="AQ165" s="147">
        <f t="shared" si="12"/>
        <v>0</v>
      </c>
      <c r="AR165" s="148" t="e">
        <f t="shared" si="10"/>
        <v>#DIV/0!</v>
      </c>
      <c r="AS165" s="149" t="e">
        <f t="shared" si="11"/>
        <v>#DIV/0!</v>
      </c>
      <c r="AT165" s="136"/>
      <c r="AU165" s="136"/>
      <c r="AV165" s="572"/>
      <c r="AW165" s="468"/>
      <c r="AX165" s="480"/>
      <c r="AY165" s="480"/>
      <c r="AZ165" s="480"/>
      <c r="BA165" s="480"/>
      <c r="BB165" s="481"/>
      <c r="BC165" s="480"/>
      <c r="BD165" s="480"/>
      <c r="BE165" s="480"/>
      <c r="BF165" s="480"/>
      <c r="BG165" s="472"/>
      <c r="BH165" s="477"/>
      <c r="BI165" s="472"/>
      <c r="BJ165" s="477"/>
      <c r="BK165" s="480"/>
      <c r="BL165" s="480"/>
      <c r="BM165" s="480"/>
      <c r="BN165" s="480"/>
      <c r="BO165" s="480"/>
      <c r="BP165" s="480"/>
      <c r="BQ165" s="480"/>
      <c r="BR165" s="476"/>
      <c r="BS165" s="476"/>
      <c r="BT165" s="481"/>
      <c r="BU165" s="473"/>
      <c r="BV165" s="466"/>
      <c r="BW165" s="473"/>
      <c r="BX165" s="466"/>
    </row>
    <row r="166" spans="1:76" ht="17" customHeight="1" x14ac:dyDescent="0.35">
      <c r="A166" s="516"/>
      <c r="B166" s="524" t="s">
        <v>2</v>
      </c>
      <c r="C166" s="485" t="s">
        <v>50</v>
      </c>
      <c r="D166" s="489">
        <v>30</v>
      </c>
      <c r="E166" s="492">
        <v>8</v>
      </c>
      <c r="F166" s="129">
        <v>23</v>
      </c>
      <c r="G166" s="130">
        <f>'Anchor-RA'!L164</f>
        <v>0</v>
      </c>
      <c r="H166" s="131">
        <f>'Anchor-RA'!M164</f>
        <v>0</v>
      </c>
      <c r="I166" s="131">
        <f>'Anchor-RA'!N164</f>
        <v>0</v>
      </c>
      <c r="J166" s="131">
        <f>'Anchor-RA'!O164</f>
        <v>0</v>
      </c>
      <c r="K166" s="395">
        <f>(Summary!$C$58*H166+Summary!$C$59*I166+Summary!$C$60*J166)/Summary!$C$61</f>
        <v>0</v>
      </c>
      <c r="L166" s="131">
        <f>'Anchor-RA'!P164</f>
        <v>0</v>
      </c>
      <c r="M166" s="131">
        <f>'Anchor-RA'!Q164</f>
        <v>0</v>
      </c>
      <c r="N166" s="131">
        <f>'Anchor-RA'!R164</f>
        <v>0</v>
      </c>
      <c r="O166" s="131">
        <f>'Anchor-RA'!S164</f>
        <v>0</v>
      </c>
      <c r="P166" s="131">
        <f>'Anchor-RA'!T164</f>
        <v>0</v>
      </c>
      <c r="Q166" s="131">
        <f>'Anchor-RA'!U164</f>
        <v>0</v>
      </c>
      <c r="R166" s="131">
        <f>'Anchor-RA'!V164</f>
        <v>0</v>
      </c>
      <c r="S166" s="131">
        <f>'Anchor-RA'!W164</f>
        <v>0</v>
      </c>
      <c r="T166" s="131">
        <f>'Anchor-RA'!X164</f>
        <v>0</v>
      </c>
      <c r="U166" s="131">
        <f>10*LOG10(1/((Summary!$C$75/10^(R166/10)+Summary!$C$76/10^(S166/10)+Summary!$C$77/10^(T166/10))/Summary!$C$78))</f>
        <v>0</v>
      </c>
      <c r="V166" s="131">
        <f>'Anchor-RA'!Y164</f>
        <v>0</v>
      </c>
      <c r="W166" s="131">
        <f>'Anchor-RA'!Z164</f>
        <v>0</v>
      </c>
      <c r="X166" s="132">
        <f t="shared" si="9"/>
        <v>0</v>
      </c>
      <c r="Y166" s="133"/>
      <c r="Z166" s="383">
        <f>'Test-RA'!L164</f>
        <v>0</v>
      </c>
      <c r="AA166" s="380">
        <f>'Test-RA'!M164</f>
        <v>0</v>
      </c>
      <c r="AB166" s="380">
        <f>'Test-RA'!N164</f>
        <v>0</v>
      </c>
      <c r="AC166" s="380">
        <f>'Test-RA'!O164</f>
        <v>0</v>
      </c>
      <c r="AD166" s="380">
        <f>(Summary!$C$58*AA166+Summary!$C$59*AB166+Summary!$C$60*AC166)/Summary!$C$61</f>
        <v>0</v>
      </c>
      <c r="AE166" s="380">
        <f>'Test-RA'!P164</f>
        <v>0</v>
      </c>
      <c r="AF166" s="380">
        <f>'Test-RA'!Q164</f>
        <v>0</v>
      </c>
      <c r="AG166" s="380">
        <f>'Test-RA'!R164</f>
        <v>0</v>
      </c>
      <c r="AH166" s="380">
        <f>'Test-RA'!S164</f>
        <v>0</v>
      </c>
      <c r="AI166" s="380">
        <f>'Test-RA'!T164</f>
        <v>0</v>
      </c>
      <c r="AJ166" s="380">
        <f>'Test-RA'!U164</f>
        <v>0</v>
      </c>
      <c r="AK166" s="380">
        <f>'Test-RA'!V164</f>
        <v>0</v>
      </c>
      <c r="AL166" s="380">
        <f>'Test-RA'!W164</f>
        <v>0</v>
      </c>
      <c r="AM166" s="380">
        <f>'Test-RA'!X164</f>
        <v>0</v>
      </c>
      <c r="AN166" s="380">
        <f>10*LOG10(1/((Summary!$C$75/10^(AK166/10)+Summary!$C$76/10^(AL166/10)+Summary!$C$77/10^(AM166/10))/Summary!$C$78))</f>
        <v>0</v>
      </c>
      <c r="AO166" s="380">
        <f>'Test-RA'!Y164</f>
        <v>0</v>
      </c>
      <c r="AP166" s="131">
        <f>'Test-RA'!Z164</f>
        <v>0</v>
      </c>
      <c r="AQ166" s="132">
        <f t="shared" si="12"/>
        <v>0</v>
      </c>
      <c r="AR166" s="134" t="e">
        <f t="shared" si="10"/>
        <v>#DIV/0!</v>
      </c>
      <c r="AS166" s="135" t="e">
        <f t="shared" si="11"/>
        <v>#DIV/0!</v>
      </c>
      <c r="AT166" s="136"/>
      <c r="AU166" s="136"/>
      <c r="AV166" s="573" t="s">
        <v>121</v>
      </c>
      <c r="AW166" s="468" t="e" cm="1">
        <f t="array" ref="AW166">bdRateExtend($G166:$G169,H166:H169,$Z166:$Z169,AA166:AA169)</f>
        <v>#VALUE!</v>
      </c>
      <c r="AX166" s="480" t="e" cm="1">
        <f t="array" ref="AX166">bdRateExtend($G166:$G171,H166:H171,$Z166:$Z171,AA166:AA171)</f>
        <v>#VALUE!</v>
      </c>
      <c r="AY166" s="480" t="e" cm="1">
        <f t="array" ref="AY166">bdRateExtend($G166:$G171,I166:I171,$Z166:$Z171,AB166:AB171)</f>
        <v>#VALUE!</v>
      </c>
      <c r="AZ166" s="480" t="e" cm="1">
        <f t="array" ref="AZ166">bdRateExtend($G166:$G171,J166:J171,$Z166:$Z171,AC166:AC171)</f>
        <v>#VALUE!</v>
      </c>
      <c r="BA166" s="480" t="e" cm="1">
        <f t="array" ref="BA166">bdRateExtend($G166:$G171,K166:K171,$Z166:$Z171,AD166:AD171)</f>
        <v>#VALUE!</v>
      </c>
      <c r="BB166" s="479" t="e">
        <f>(Summary!$C$89*AX166+Summary!$C$90*AY166+Summary!$C$91*AZ166)/Summary!$C$92</f>
        <v>#VALUE!</v>
      </c>
      <c r="BC166" s="480" t="e" cm="1">
        <f t="array" ref="BC166">bdRateExtend($G166:$G169,L166:L169,$Z166:$Z169,AE166:AE169)</f>
        <v>#VALUE!</v>
      </c>
      <c r="BD166" s="480" t="e" cm="1">
        <f t="array" ref="BD166">bdRateExtend($G166:$G171,L166:L171,$Z166:$Z171,AE166:AE171)</f>
        <v>#VALUE!</v>
      </c>
      <c r="BE166" s="480" t="e" cm="1">
        <f t="array" ref="BE166">bdRateExtend($G166:$G169,M166:M169,$Z166:$Z169,AF166:AF169)</f>
        <v>#VALUE!</v>
      </c>
      <c r="BF166" s="480" t="e" cm="1">
        <f t="array" ref="BF166">bdRateExtend($G166:$G171,M166:M171,$Z166:$Z171,AF166:AF171)</f>
        <v>#VALUE!</v>
      </c>
      <c r="BG166" s="474" t="e" cm="1">
        <f t="array" ref="BG166">bdRateExtend($G166:$G169,N166:N169,$Z166:$Z169,AG166:AG169,"None", FALSE,1)</f>
        <v>#VALUE!</v>
      </c>
      <c r="BH166" s="475" t="e" cm="1">
        <f t="array" ref="BH166">bdRateExtend($G166:$G171,N166:N171,$Z166:$Z171,AG166:AG171,"None", FALSE,1)</f>
        <v>#VALUE!</v>
      </c>
      <c r="BI166" s="474" t="e" cm="1">
        <f t="array" ref="BI166">bdRateExtend($G166:$G169,O166:O169,$Z166:$Z169,AH166:AH169,"None", FALSE,1)</f>
        <v>#VALUE!</v>
      </c>
      <c r="BJ166" s="475" t="e" cm="1">
        <f t="array" ref="BJ166">bdRateExtend($G166:$G171,O166:O171,$Z166:$Z171,AH166:AH171,"None", FALSE,1)</f>
        <v>#VALUE!</v>
      </c>
      <c r="BK166" s="480" t="e" cm="1">
        <f t="array" ref="BK166">bdRateExtend($G166:$G169,P166:P169,$Z166:$Z169,AI166:AI169)</f>
        <v>#VALUE!</v>
      </c>
      <c r="BL166" s="480" t="e" cm="1">
        <f t="array" ref="BL166">bdRateExtend($G166:$G171,P166:P171,$Z166:$Z171,AI166:AI171)</f>
        <v>#VALUE!</v>
      </c>
      <c r="BM166" s="480" t="e" cm="1">
        <f t="array" ref="BM166">bdRateExtend($G166:$G169,Q166:Q169,$Z166:$Z169,AJ166:AJ169)</f>
        <v>#VALUE!</v>
      </c>
      <c r="BN166" s="480" t="e" cm="1">
        <f t="array" ref="BN166">bdRateExtend($G166:$G171,Q166:Q171,$Z166:$Z171,AJ166:AJ171)</f>
        <v>#VALUE!</v>
      </c>
      <c r="BO166" s="480" t="e" cm="1">
        <f t="array" ref="BO166">bdRateExtend($G166:$G169,R166:R169,$Z166:$Z169,AK166:AK169)</f>
        <v>#VALUE!</v>
      </c>
      <c r="BP166" s="480" t="e" cm="1">
        <f t="array" ref="BP166">bdRateExtend($G166:$G171,R166:R171,$Z166:$Z171,AK166:AK171)</f>
        <v>#VALUE!</v>
      </c>
      <c r="BQ166" s="480" t="e" cm="1">
        <f t="array" ref="BQ166">bdRateExtend($G166:$G171,S166:S171,$Z166:$Z171,AL166:AL171)</f>
        <v>#VALUE!</v>
      </c>
      <c r="BR166" s="476" t="e" cm="1">
        <f t="array" ref="BR166">bdRateExtend($G166:$G171,T166:T171,$Z166:$Z171,AM166:AM171)</f>
        <v>#VALUE!</v>
      </c>
      <c r="BS166" s="476" t="e" cm="1">
        <f t="array" ref="BS166">bdRateExtend($G166:$G171,U166:U171,$Z166:$Z171,AN166:AN171)</f>
        <v>#VALUE!</v>
      </c>
      <c r="BT166" s="479" t="e">
        <f>(Summary!$C$103*BP166+Summary!$C$104*BQ166+Summary!$C$105*BR166)/Summary!$C$106</f>
        <v>#VALUE!</v>
      </c>
      <c r="BU166" s="462" cm="1">
        <f t="array" ref="BU166">testVMAFRange($G166:$G169,N166:N169,$Z166:$Z169,AG166:AG169)</f>
        <v>0</v>
      </c>
      <c r="BV166" s="464" cm="1">
        <f t="array" ref="BV166">testVMAFRange($G166:$G171,N166:N171,$Z166:$Z171,AG166:AG171)</f>
        <v>0</v>
      </c>
      <c r="BW166" s="462" cm="1">
        <f t="array" ref="BW166">testVMAFRange($G166:$G169,O166:O169,$Z166:$Z169,AH166:AH169)</f>
        <v>0</v>
      </c>
      <c r="BX166" s="464" cm="1">
        <f t="array" ref="BX166">testVMAFRange($G166:$G171,O166:O171,$Z166:$Z171,AH166:AH171)</f>
        <v>0</v>
      </c>
    </row>
    <row r="167" spans="1:76" ht="17" customHeight="1" x14ac:dyDescent="0.35">
      <c r="A167" s="516"/>
      <c r="B167" s="525"/>
      <c r="C167" s="486"/>
      <c r="D167" s="490"/>
      <c r="E167" s="493"/>
      <c r="F167" s="138">
        <v>31</v>
      </c>
      <c r="G167" s="139">
        <f>'Anchor-RA'!L165</f>
        <v>0</v>
      </c>
      <c r="H167" s="140">
        <f>'Anchor-RA'!M165</f>
        <v>0</v>
      </c>
      <c r="I167" s="140">
        <f>'Anchor-RA'!N165</f>
        <v>0</v>
      </c>
      <c r="J167" s="140">
        <f>'Anchor-RA'!O165</f>
        <v>0</v>
      </c>
      <c r="K167" s="140">
        <f>(Summary!$C$58*H167+Summary!$C$59*I167+Summary!$C$60*J167)/Summary!$C$61</f>
        <v>0</v>
      </c>
      <c r="L167" s="140">
        <f>'Anchor-RA'!P165</f>
        <v>0</v>
      </c>
      <c r="M167" s="140">
        <f>'Anchor-RA'!Q165</f>
        <v>0</v>
      </c>
      <c r="N167" s="140">
        <f>'Anchor-RA'!R165</f>
        <v>0</v>
      </c>
      <c r="O167" s="140">
        <f>'Anchor-RA'!S165</f>
        <v>0</v>
      </c>
      <c r="P167" s="140">
        <f>'Anchor-RA'!T165</f>
        <v>0</v>
      </c>
      <c r="Q167" s="140">
        <f>'Anchor-RA'!U165</f>
        <v>0</v>
      </c>
      <c r="R167" s="140">
        <f>'Anchor-RA'!V165</f>
        <v>0</v>
      </c>
      <c r="S167" s="140">
        <f>'Anchor-RA'!W165</f>
        <v>0</v>
      </c>
      <c r="T167" s="140">
        <f>'Anchor-RA'!X165</f>
        <v>0</v>
      </c>
      <c r="U167" s="140">
        <f>10*LOG10(1/((Summary!$C$75/10^(R167/10)+Summary!$C$76/10^(S167/10)+Summary!$C$77/10^(T167/10))/Summary!$C$78))</f>
        <v>0</v>
      </c>
      <c r="V167" s="140">
        <f>'Anchor-RA'!Y165</f>
        <v>0</v>
      </c>
      <c r="W167" s="140">
        <f>'Anchor-RA'!Z165</f>
        <v>0</v>
      </c>
      <c r="X167" s="141">
        <f t="shared" si="9"/>
        <v>0</v>
      </c>
      <c r="Y167" s="133"/>
      <c r="Z167" s="384">
        <f>'Test-RA'!L165</f>
        <v>0</v>
      </c>
      <c r="AA167" s="381">
        <f>'Test-RA'!M165</f>
        <v>0</v>
      </c>
      <c r="AB167" s="381">
        <f>'Test-RA'!N165</f>
        <v>0</v>
      </c>
      <c r="AC167" s="381">
        <f>'Test-RA'!O165</f>
        <v>0</v>
      </c>
      <c r="AD167" s="381">
        <f>(Summary!$C$58*AA167+Summary!$C$59*AB167+Summary!$C$60*AC167)/Summary!$C$61</f>
        <v>0</v>
      </c>
      <c r="AE167" s="381">
        <f>'Test-RA'!P165</f>
        <v>0</v>
      </c>
      <c r="AF167" s="381">
        <f>'Test-RA'!Q165</f>
        <v>0</v>
      </c>
      <c r="AG167" s="381">
        <f>'Test-RA'!R165</f>
        <v>0</v>
      </c>
      <c r="AH167" s="381">
        <f>'Test-RA'!S165</f>
        <v>0</v>
      </c>
      <c r="AI167" s="381">
        <f>'Test-RA'!T165</f>
        <v>0</v>
      </c>
      <c r="AJ167" s="381">
        <f>'Test-RA'!U165</f>
        <v>0</v>
      </c>
      <c r="AK167" s="381">
        <f>'Test-RA'!V165</f>
        <v>0</v>
      </c>
      <c r="AL167" s="381">
        <f>'Test-RA'!W165</f>
        <v>0</v>
      </c>
      <c r="AM167" s="381">
        <f>'Test-RA'!X165</f>
        <v>0</v>
      </c>
      <c r="AN167" s="381">
        <f>10*LOG10(1/((Summary!$C$75/10^(AK167/10)+Summary!$C$76/10^(AL167/10)+Summary!$C$77/10^(AM167/10))/Summary!$C$78))</f>
        <v>0</v>
      </c>
      <c r="AO167" s="381">
        <f>'Test-RA'!Y165</f>
        <v>0</v>
      </c>
      <c r="AP167" s="140">
        <f>'Test-RA'!Z165</f>
        <v>0</v>
      </c>
      <c r="AQ167" s="141">
        <f t="shared" si="12"/>
        <v>0</v>
      </c>
      <c r="AR167" s="142" t="e">
        <f t="shared" si="10"/>
        <v>#DIV/0!</v>
      </c>
      <c r="AS167" s="143" t="e">
        <f t="shared" si="11"/>
        <v>#DIV/0!</v>
      </c>
      <c r="AT167" s="136"/>
      <c r="AU167" s="136"/>
      <c r="AV167" s="571"/>
      <c r="AW167" s="468"/>
      <c r="AX167" s="480"/>
      <c r="AY167" s="480"/>
      <c r="AZ167" s="480"/>
      <c r="BA167" s="480"/>
      <c r="BB167" s="480"/>
      <c r="BC167" s="480"/>
      <c r="BD167" s="480"/>
      <c r="BE167" s="480"/>
      <c r="BF167" s="480"/>
      <c r="BG167" s="469"/>
      <c r="BH167" s="476"/>
      <c r="BI167" s="469"/>
      <c r="BJ167" s="476"/>
      <c r="BK167" s="480"/>
      <c r="BL167" s="480"/>
      <c r="BM167" s="480"/>
      <c r="BN167" s="480"/>
      <c r="BO167" s="480"/>
      <c r="BP167" s="480"/>
      <c r="BQ167" s="480"/>
      <c r="BR167" s="476"/>
      <c r="BS167" s="476"/>
      <c r="BT167" s="480"/>
      <c r="BU167" s="463"/>
      <c r="BV167" s="465"/>
      <c r="BW167" s="463"/>
      <c r="BX167" s="465"/>
    </row>
    <row r="168" spans="1:76" ht="17" customHeight="1" x14ac:dyDescent="0.35">
      <c r="A168" s="516"/>
      <c r="B168" s="525"/>
      <c r="C168" s="486"/>
      <c r="D168" s="490"/>
      <c r="E168" s="493"/>
      <c r="F168" s="138">
        <v>39</v>
      </c>
      <c r="G168" s="139">
        <f>'Anchor-RA'!L166</f>
        <v>0</v>
      </c>
      <c r="H168" s="140">
        <f>'Anchor-RA'!M166</f>
        <v>0</v>
      </c>
      <c r="I168" s="140">
        <f>'Anchor-RA'!N166</f>
        <v>0</v>
      </c>
      <c r="J168" s="140">
        <f>'Anchor-RA'!O166</f>
        <v>0</v>
      </c>
      <c r="K168" s="140">
        <f>(Summary!$C$58*H168+Summary!$C$59*I168+Summary!$C$60*J168)/Summary!$C$61</f>
        <v>0</v>
      </c>
      <c r="L168" s="140">
        <f>'Anchor-RA'!P166</f>
        <v>0</v>
      </c>
      <c r="M168" s="140">
        <f>'Anchor-RA'!Q166</f>
        <v>0</v>
      </c>
      <c r="N168" s="140">
        <f>'Anchor-RA'!R166</f>
        <v>0</v>
      </c>
      <c r="O168" s="140">
        <f>'Anchor-RA'!S166</f>
        <v>0</v>
      </c>
      <c r="P168" s="140">
        <f>'Anchor-RA'!T166</f>
        <v>0</v>
      </c>
      <c r="Q168" s="140">
        <f>'Anchor-RA'!U166</f>
        <v>0</v>
      </c>
      <c r="R168" s="140">
        <f>'Anchor-RA'!V166</f>
        <v>0</v>
      </c>
      <c r="S168" s="140">
        <f>'Anchor-RA'!W166</f>
        <v>0</v>
      </c>
      <c r="T168" s="140">
        <f>'Anchor-RA'!X166</f>
        <v>0</v>
      </c>
      <c r="U168" s="140">
        <f>10*LOG10(1/((Summary!$C$75/10^(R168/10)+Summary!$C$76/10^(S168/10)+Summary!$C$77/10^(T168/10))/Summary!$C$78))</f>
        <v>0</v>
      </c>
      <c r="V168" s="140">
        <f>'Anchor-RA'!Y166</f>
        <v>0</v>
      </c>
      <c r="W168" s="140">
        <f>'Anchor-RA'!Z166</f>
        <v>0</v>
      </c>
      <c r="X168" s="141">
        <f t="shared" si="9"/>
        <v>0</v>
      </c>
      <c r="Y168" s="133"/>
      <c r="Z168" s="384">
        <f>'Test-RA'!L166</f>
        <v>0</v>
      </c>
      <c r="AA168" s="381">
        <f>'Test-RA'!M166</f>
        <v>0</v>
      </c>
      <c r="AB168" s="381">
        <f>'Test-RA'!N166</f>
        <v>0</v>
      </c>
      <c r="AC168" s="381">
        <f>'Test-RA'!O166</f>
        <v>0</v>
      </c>
      <c r="AD168" s="381">
        <f>(Summary!$C$58*AA168+Summary!$C$59*AB168+Summary!$C$60*AC168)/Summary!$C$61</f>
        <v>0</v>
      </c>
      <c r="AE168" s="381">
        <f>'Test-RA'!P166</f>
        <v>0</v>
      </c>
      <c r="AF168" s="381">
        <f>'Test-RA'!Q166</f>
        <v>0</v>
      </c>
      <c r="AG168" s="381">
        <f>'Test-RA'!R166</f>
        <v>0</v>
      </c>
      <c r="AH168" s="381">
        <f>'Test-RA'!S166</f>
        <v>0</v>
      </c>
      <c r="AI168" s="381">
        <f>'Test-RA'!T166</f>
        <v>0</v>
      </c>
      <c r="AJ168" s="381">
        <f>'Test-RA'!U166</f>
        <v>0</v>
      </c>
      <c r="AK168" s="381">
        <f>'Test-RA'!V166</f>
        <v>0</v>
      </c>
      <c r="AL168" s="381">
        <f>'Test-RA'!W166</f>
        <v>0</v>
      </c>
      <c r="AM168" s="381">
        <f>'Test-RA'!X166</f>
        <v>0</v>
      </c>
      <c r="AN168" s="381">
        <f>10*LOG10(1/((Summary!$C$75/10^(AK168/10)+Summary!$C$76/10^(AL168/10)+Summary!$C$77/10^(AM168/10))/Summary!$C$78))</f>
        <v>0</v>
      </c>
      <c r="AO168" s="381">
        <f>'Test-RA'!Y166</f>
        <v>0</v>
      </c>
      <c r="AP168" s="140">
        <f>'Test-RA'!Z166</f>
        <v>0</v>
      </c>
      <c r="AQ168" s="141">
        <f t="shared" si="12"/>
        <v>0</v>
      </c>
      <c r="AR168" s="142" t="e">
        <f t="shared" si="10"/>
        <v>#DIV/0!</v>
      </c>
      <c r="AS168" s="143" t="e">
        <f t="shared" si="11"/>
        <v>#DIV/0!</v>
      </c>
      <c r="AT168" s="136"/>
      <c r="AU168" s="136"/>
      <c r="AV168" s="571" t="s">
        <v>122</v>
      </c>
      <c r="AW168" s="468" t="e" cm="1">
        <f t="array" ref="AW168">bdRateExtend($G167:$G170,H167:H170,$Z167:$Z170,AA167:AA170)</f>
        <v>#VALUE!</v>
      </c>
      <c r="AX168" s="480"/>
      <c r="AY168" s="480"/>
      <c r="AZ168" s="480"/>
      <c r="BA168" s="480"/>
      <c r="BB168" s="480"/>
      <c r="BC168" s="480" t="e" cm="1">
        <f t="array" ref="BC168">bdRateExtend($G167:$G170,L167:L170,$Z167:$Z170,AE167:AE170)</f>
        <v>#VALUE!</v>
      </c>
      <c r="BD168" s="480"/>
      <c r="BE168" s="480" t="e" cm="1">
        <f t="array" ref="BE168">bdRateExtend($G167:$G170,M167:M170,$Z167:$Z170,AF167:AF170)</f>
        <v>#VALUE!</v>
      </c>
      <c r="BF168" s="480"/>
      <c r="BG168" s="469" t="e" cm="1">
        <f t="array" ref="BG168">bdRateExtend($G167:$G170,N167:N170,$Z167:$Z170,AG167:AG170,"None", FALSE,1)</f>
        <v>#VALUE!</v>
      </c>
      <c r="BH168" s="476"/>
      <c r="BI168" s="469" t="e" cm="1">
        <f t="array" ref="BI168">bdRateExtend($G167:$G170,O167:O170,$Z167:$Z170,AH167:AH170,"None", FALSE,1)</f>
        <v>#VALUE!</v>
      </c>
      <c r="BJ168" s="476"/>
      <c r="BK168" s="480" t="e" cm="1">
        <f t="array" ref="BK168">bdRateExtend($G167:$G170,P167:P170,$Z167:$Z170,AI167:AI170)</f>
        <v>#VALUE!</v>
      </c>
      <c r="BL168" s="480"/>
      <c r="BM168" s="480" t="e" cm="1">
        <f t="array" ref="BM168">bdRateExtend($G167:$G170,Q167:Q170,$Z167:$Z170,AJ167:AJ170)</f>
        <v>#VALUE!</v>
      </c>
      <c r="BN168" s="480"/>
      <c r="BO168" s="480" t="e" cm="1">
        <f t="array" ref="BO168">bdRateExtend($G167:$G170,R167:R170,$Z167:$Z170,AK167:AK170)</f>
        <v>#VALUE!</v>
      </c>
      <c r="BP168" s="480"/>
      <c r="BQ168" s="480"/>
      <c r="BR168" s="476"/>
      <c r="BS168" s="476"/>
      <c r="BT168" s="480"/>
      <c r="BU168" s="463" cm="1">
        <f t="array" ref="BU168">testVMAFRange($G167:$G170,N167:N170,$Z167:$Z170,AG167:AG170)</f>
        <v>0</v>
      </c>
      <c r="BV168" s="465"/>
      <c r="BW168" s="463" cm="1">
        <f t="array" ref="BW168">testVMAFRange($G167:$G170,O167:O170,$Z167:$Z170,AH167:AH170)</f>
        <v>0</v>
      </c>
      <c r="BX168" s="465"/>
    </row>
    <row r="169" spans="1:76" ht="17" customHeight="1" x14ac:dyDescent="0.35">
      <c r="A169" s="516"/>
      <c r="B169" s="525"/>
      <c r="C169" s="486"/>
      <c r="D169" s="490"/>
      <c r="E169" s="493"/>
      <c r="F169" s="138">
        <v>47</v>
      </c>
      <c r="G169" s="139">
        <f>'Anchor-RA'!L167</f>
        <v>0</v>
      </c>
      <c r="H169" s="140">
        <f>'Anchor-RA'!M167</f>
        <v>0</v>
      </c>
      <c r="I169" s="140">
        <f>'Anchor-RA'!N167</f>
        <v>0</v>
      </c>
      <c r="J169" s="140">
        <f>'Anchor-RA'!O167</f>
        <v>0</v>
      </c>
      <c r="K169" s="140">
        <f>(Summary!$C$58*H169+Summary!$C$59*I169+Summary!$C$60*J169)/Summary!$C$61</f>
        <v>0</v>
      </c>
      <c r="L169" s="140">
        <f>'Anchor-RA'!P167</f>
        <v>0</v>
      </c>
      <c r="M169" s="140">
        <f>'Anchor-RA'!Q167</f>
        <v>0</v>
      </c>
      <c r="N169" s="140">
        <f>'Anchor-RA'!R167</f>
        <v>0</v>
      </c>
      <c r="O169" s="140">
        <f>'Anchor-RA'!S167</f>
        <v>0</v>
      </c>
      <c r="P169" s="140">
        <f>'Anchor-RA'!T167</f>
        <v>0</v>
      </c>
      <c r="Q169" s="140">
        <f>'Anchor-RA'!U167</f>
        <v>0</v>
      </c>
      <c r="R169" s="140">
        <f>'Anchor-RA'!V167</f>
        <v>0</v>
      </c>
      <c r="S169" s="140">
        <f>'Anchor-RA'!W167</f>
        <v>0</v>
      </c>
      <c r="T169" s="140">
        <f>'Anchor-RA'!X167</f>
        <v>0</v>
      </c>
      <c r="U169" s="140">
        <f>10*LOG10(1/((Summary!$C$75/10^(R169/10)+Summary!$C$76/10^(S169/10)+Summary!$C$77/10^(T169/10))/Summary!$C$78))</f>
        <v>0</v>
      </c>
      <c r="V169" s="140">
        <f>'Anchor-RA'!Y167</f>
        <v>0</v>
      </c>
      <c r="W169" s="140">
        <f>'Anchor-RA'!Z167</f>
        <v>0</v>
      </c>
      <c r="X169" s="141">
        <f t="shared" si="9"/>
        <v>0</v>
      </c>
      <c r="Y169" s="133"/>
      <c r="Z169" s="384">
        <f>'Test-RA'!L167</f>
        <v>0</v>
      </c>
      <c r="AA169" s="381">
        <f>'Test-RA'!M167</f>
        <v>0</v>
      </c>
      <c r="AB169" s="381">
        <f>'Test-RA'!N167</f>
        <v>0</v>
      </c>
      <c r="AC169" s="381">
        <f>'Test-RA'!O167</f>
        <v>0</v>
      </c>
      <c r="AD169" s="381">
        <f>(Summary!$C$58*AA169+Summary!$C$59*AB169+Summary!$C$60*AC169)/Summary!$C$61</f>
        <v>0</v>
      </c>
      <c r="AE169" s="381">
        <f>'Test-RA'!P167</f>
        <v>0</v>
      </c>
      <c r="AF169" s="381">
        <f>'Test-RA'!Q167</f>
        <v>0</v>
      </c>
      <c r="AG169" s="381">
        <f>'Test-RA'!R167</f>
        <v>0</v>
      </c>
      <c r="AH169" s="381">
        <f>'Test-RA'!S167</f>
        <v>0</v>
      </c>
      <c r="AI169" s="381">
        <f>'Test-RA'!T167</f>
        <v>0</v>
      </c>
      <c r="AJ169" s="381">
        <f>'Test-RA'!U167</f>
        <v>0</v>
      </c>
      <c r="AK169" s="381">
        <f>'Test-RA'!V167</f>
        <v>0</v>
      </c>
      <c r="AL169" s="381">
        <f>'Test-RA'!W167</f>
        <v>0</v>
      </c>
      <c r="AM169" s="381">
        <f>'Test-RA'!X167</f>
        <v>0</v>
      </c>
      <c r="AN169" s="381">
        <f>10*LOG10(1/((Summary!$C$75/10^(AK169/10)+Summary!$C$76/10^(AL169/10)+Summary!$C$77/10^(AM169/10))/Summary!$C$78))</f>
        <v>0</v>
      </c>
      <c r="AO169" s="381">
        <f>'Test-RA'!Y167</f>
        <v>0</v>
      </c>
      <c r="AP169" s="140">
        <f>'Test-RA'!Z167</f>
        <v>0</v>
      </c>
      <c r="AQ169" s="141">
        <f t="shared" si="12"/>
        <v>0</v>
      </c>
      <c r="AR169" s="142" t="e">
        <f t="shared" si="10"/>
        <v>#DIV/0!</v>
      </c>
      <c r="AS169" s="143" t="e">
        <f t="shared" si="11"/>
        <v>#DIV/0!</v>
      </c>
      <c r="AT169" s="136"/>
      <c r="AU169" s="136"/>
      <c r="AV169" s="571"/>
      <c r="AW169" s="468"/>
      <c r="AX169" s="480"/>
      <c r="AY169" s="480"/>
      <c r="AZ169" s="480"/>
      <c r="BA169" s="480"/>
      <c r="BB169" s="480"/>
      <c r="BC169" s="480"/>
      <c r="BD169" s="480"/>
      <c r="BE169" s="480"/>
      <c r="BF169" s="480"/>
      <c r="BG169" s="469"/>
      <c r="BH169" s="476"/>
      <c r="BI169" s="469"/>
      <c r="BJ169" s="476"/>
      <c r="BK169" s="480"/>
      <c r="BL169" s="480"/>
      <c r="BM169" s="480"/>
      <c r="BN169" s="480"/>
      <c r="BO169" s="480"/>
      <c r="BP169" s="480"/>
      <c r="BQ169" s="480"/>
      <c r="BR169" s="476"/>
      <c r="BS169" s="476"/>
      <c r="BT169" s="480"/>
      <c r="BU169" s="463"/>
      <c r="BV169" s="465"/>
      <c r="BW169" s="463"/>
      <c r="BX169" s="465"/>
    </row>
    <row r="170" spans="1:76" ht="17" customHeight="1" x14ac:dyDescent="0.35">
      <c r="A170" s="516"/>
      <c r="B170" s="525"/>
      <c r="C170" s="486"/>
      <c r="D170" s="490"/>
      <c r="E170" s="493"/>
      <c r="F170" s="138">
        <v>55</v>
      </c>
      <c r="G170" s="139">
        <f>'Anchor-RA'!L168</f>
        <v>0</v>
      </c>
      <c r="H170" s="140">
        <f>'Anchor-RA'!M168</f>
        <v>0</v>
      </c>
      <c r="I170" s="140">
        <f>'Anchor-RA'!N168</f>
        <v>0</v>
      </c>
      <c r="J170" s="140">
        <f>'Anchor-RA'!O168</f>
        <v>0</v>
      </c>
      <c r="K170" s="140">
        <f>(Summary!$C$58*H170+Summary!$C$59*I170+Summary!$C$60*J170)/Summary!$C$61</f>
        <v>0</v>
      </c>
      <c r="L170" s="140">
        <f>'Anchor-RA'!P168</f>
        <v>0</v>
      </c>
      <c r="M170" s="140">
        <f>'Anchor-RA'!Q168</f>
        <v>0</v>
      </c>
      <c r="N170" s="140">
        <f>'Anchor-RA'!R168</f>
        <v>0</v>
      </c>
      <c r="O170" s="140">
        <f>'Anchor-RA'!S168</f>
        <v>0</v>
      </c>
      <c r="P170" s="140">
        <f>'Anchor-RA'!T168</f>
        <v>0</v>
      </c>
      <c r="Q170" s="140">
        <f>'Anchor-RA'!U168</f>
        <v>0</v>
      </c>
      <c r="R170" s="140">
        <f>'Anchor-RA'!V168</f>
        <v>0</v>
      </c>
      <c r="S170" s="140">
        <f>'Anchor-RA'!W168</f>
        <v>0</v>
      </c>
      <c r="T170" s="140">
        <f>'Anchor-RA'!X168</f>
        <v>0</v>
      </c>
      <c r="U170" s="140">
        <f>10*LOG10(1/((Summary!$C$75/10^(R170/10)+Summary!$C$76/10^(S170/10)+Summary!$C$77/10^(T170/10))/Summary!$C$78))</f>
        <v>0</v>
      </c>
      <c r="V170" s="140">
        <f>'Anchor-RA'!Y168</f>
        <v>0</v>
      </c>
      <c r="W170" s="140">
        <f>'Anchor-RA'!Z168</f>
        <v>0</v>
      </c>
      <c r="X170" s="141">
        <f t="shared" si="9"/>
        <v>0</v>
      </c>
      <c r="Y170" s="133"/>
      <c r="Z170" s="384">
        <f>'Test-RA'!L168</f>
        <v>0</v>
      </c>
      <c r="AA170" s="381">
        <f>'Test-RA'!M168</f>
        <v>0</v>
      </c>
      <c r="AB170" s="381">
        <f>'Test-RA'!N168</f>
        <v>0</v>
      </c>
      <c r="AC170" s="381">
        <f>'Test-RA'!O168</f>
        <v>0</v>
      </c>
      <c r="AD170" s="381">
        <f>(Summary!$C$58*AA170+Summary!$C$59*AB170+Summary!$C$60*AC170)/Summary!$C$61</f>
        <v>0</v>
      </c>
      <c r="AE170" s="381">
        <f>'Test-RA'!P168</f>
        <v>0</v>
      </c>
      <c r="AF170" s="381">
        <f>'Test-RA'!Q168</f>
        <v>0</v>
      </c>
      <c r="AG170" s="381">
        <f>'Test-RA'!R168</f>
        <v>0</v>
      </c>
      <c r="AH170" s="381">
        <f>'Test-RA'!S168</f>
        <v>0</v>
      </c>
      <c r="AI170" s="381">
        <f>'Test-RA'!T168</f>
        <v>0</v>
      </c>
      <c r="AJ170" s="381">
        <f>'Test-RA'!U168</f>
        <v>0</v>
      </c>
      <c r="AK170" s="381">
        <f>'Test-RA'!V168</f>
        <v>0</v>
      </c>
      <c r="AL170" s="381">
        <f>'Test-RA'!W168</f>
        <v>0</v>
      </c>
      <c r="AM170" s="381">
        <f>'Test-RA'!X168</f>
        <v>0</v>
      </c>
      <c r="AN170" s="381">
        <f>10*LOG10(1/((Summary!$C$75/10^(AK170/10)+Summary!$C$76/10^(AL170/10)+Summary!$C$77/10^(AM170/10))/Summary!$C$78))</f>
        <v>0</v>
      </c>
      <c r="AO170" s="381">
        <f>'Test-RA'!Y168</f>
        <v>0</v>
      </c>
      <c r="AP170" s="140">
        <f>'Test-RA'!Z168</f>
        <v>0</v>
      </c>
      <c r="AQ170" s="141">
        <f t="shared" si="12"/>
        <v>0</v>
      </c>
      <c r="AR170" s="142" t="e">
        <f t="shared" si="10"/>
        <v>#DIV/0!</v>
      </c>
      <c r="AS170" s="143" t="e">
        <f t="shared" si="11"/>
        <v>#DIV/0!</v>
      </c>
      <c r="AT170" s="136"/>
      <c r="AU170" s="136"/>
      <c r="AV170" s="571" t="s">
        <v>123</v>
      </c>
      <c r="AW170" s="468" t="e" cm="1">
        <f t="array" ref="AW170">bdRateExtend($G168:$G171,H168:H171,$Z168:$Z171,AA168:AA171)</f>
        <v>#VALUE!</v>
      </c>
      <c r="AX170" s="480"/>
      <c r="AY170" s="480"/>
      <c r="AZ170" s="480"/>
      <c r="BA170" s="480"/>
      <c r="BB170" s="480"/>
      <c r="BC170" s="480" t="e" cm="1">
        <f t="array" ref="BC170">bdRateExtend($G168:$G171,L168:L171,$Z168:$Z171,AE168:AE171)</f>
        <v>#VALUE!</v>
      </c>
      <c r="BD170" s="480"/>
      <c r="BE170" s="480" t="e" cm="1">
        <f t="array" ref="BE170">bdRateExtend($G168:$G171,M168:M171,$Z168:$Z171,AF168:AF171)</f>
        <v>#VALUE!</v>
      </c>
      <c r="BF170" s="480"/>
      <c r="BG170" s="469" t="e" cm="1">
        <f t="array" ref="BG170">bdRateExtend($G168:$G171,N168:N171,$Z168:$Z171,AG168:AG171,"None", FALSE,1)</f>
        <v>#VALUE!</v>
      </c>
      <c r="BH170" s="476"/>
      <c r="BI170" s="469" t="e" cm="1">
        <f t="array" ref="BI170">bdRateExtend($G168:$G171,O168:O171,$Z168:$Z171,AH168:AH171,"None", FALSE,1)</f>
        <v>#VALUE!</v>
      </c>
      <c r="BJ170" s="476"/>
      <c r="BK170" s="480" t="e" cm="1">
        <f t="array" ref="BK170">bdRateExtend($G168:$G171,P168:P171,$Z168:$Z171,AI168:AI171)</f>
        <v>#VALUE!</v>
      </c>
      <c r="BL170" s="480"/>
      <c r="BM170" s="480" t="e" cm="1">
        <f t="array" ref="BM170">bdRateExtend($G168:$G171,Q168:Q171,$Z168:$Z171,AJ168:AJ171)</f>
        <v>#VALUE!</v>
      </c>
      <c r="BN170" s="480"/>
      <c r="BO170" s="480" t="e" cm="1">
        <f t="array" ref="BO170">bdRateExtend($G168:$G171,R168:R171,$Z168:$Z171,AK168:AK171)</f>
        <v>#VALUE!</v>
      </c>
      <c r="BP170" s="480"/>
      <c r="BQ170" s="480"/>
      <c r="BR170" s="476"/>
      <c r="BS170" s="476"/>
      <c r="BT170" s="480"/>
      <c r="BU170" s="463" cm="1">
        <f t="array" ref="BU170">testVMAFRange($G168:$G171,N168:N171,$Z168:$Z171,AG168:AG171)</f>
        <v>0</v>
      </c>
      <c r="BV170" s="465"/>
      <c r="BW170" s="463" cm="1">
        <f t="array" ref="BW170">testVMAFRange($G168:$G171,O168:O171,$Z168:$Z171,AH168:AH171)</f>
        <v>0</v>
      </c>
      <c r="BX170" s="465"/>
    </row>
    <row r="171" spans="1:76" ht="17" customHeight="1" thickBot="1" x14ac:dyDescent="0.4">
      <c r="A171" s="516"/>
      <c r="B171" s="526"/>
      <c r="C171" s="487"/>
      <c r="D171" s="522"/>
      <c r="E171" s="523"/>
      <c r="F171" s="144">
        <v>63</v>
      </c>
      <c r="G171" s="145">
        <f>'Anchor-RA'!L169</f>
        <v>0</v>
      </c>
      <c r="H171" s="146">
        <f>'Anchor-RA'!M169</f>
        <v>0</v>
      </c>
      <c r="I171" s="146">
        <f>'Anchor-RA'!N169</f>
        <v>0</v>
      </c>
      <c r="J171" s="146">
        <f>'Anchor-RA'!O169</f>
        <v>0</v>
      </c>
      <c r="K171" s="146">
        <f>(Summary!$C$58*H171+Summary!$C$59*I171+Summary!$C$60*J171)/Summary!$C$61</f>
        <v>0</v>
      </c>
      <c r="L171" s="146">
        <f>'Anchor-RA'!P169</f>
        <v>0</v>
      </c>
      <c r="M171" s="146">
        <f>'Anchor-RA'!Q169</f>
        <v>0</v>
      </c>
      <c r="N171" s="146">
        <f>'Anchor-RA'!R169</f>
        <v>0</v>
      </c>
      <c r="O171" s="146">
        <f>'Anchor-RA'!S169</f>
        <v>0</v>
      </c>
      <c r="P171" s="146">
        <f>'Anchor-RA'!T169</f>
        <v>0</v>
      </c>
      <c r="Q171" s="146">
        <f>'Anchor-RA'!U169</f>
        <v>0</v>
      </c>
      <c r="R171" s="146">
        <f>'Anchor-RA'!V169</f>
        <v>0</v>
      </c>
      <c r="S171" s="146">
        <f>'Anchor-RA'!W169</f>
        <v>0</v>
      </c>
      <c r="T171" s="146">
        <f>'Anchor-RA'!X169</f>
        <v>0</v>
      </c>
      <c r="U171" s="146">
        <f>10*LOG10(1/((Summary!$C$75/10^(R171/10)+Summary!$C$76/10^(S171/10)+Summary!$C$77/10^(T171/10))/Summary!$C$78))</f>
        <v>0</v>
      </c>
      <c r="V171" s="146">
        <f>'Anchor-RA'!Y169</f>
        <v>0</v>
      </c>
      <c r="W171" s="146">
        <f>'Anchor-RA'!Z169</f>
        <v>0</v>
      </c>
      <c r="X171" s="147">
        <f t="shared" si="9"/>
        <v>0</v>
      </c>
      <c r="Y171" s="133"/>
      <c r="Z171" s="385">
        <f>'Test-RA'!L169</f>
        <v>0</v>
      </c>
      <c r="AA171" s="382">
        <f>'Test-RA'!M169</f>
        <v>0</v>
      </c>
      <c r="AB171" s="382">
        <f>'Test-RA'!N169</f>
        <v>0</v>
      </c>
      <c r="AC171" s="382">
        <f>'Test-RA'!O169</f>
        <v>0</v>
      </c>
      <c r="AD171" s="382">
        <f>(Summary!$C$58*AA171+Summary!$C$59*AB171+Summary!$C$60*AC171)/Summary!$C$61</f>
        <v>0</v>
      </c>
      <c r="AE171" s="382">
        <f>'Test-RA'!P169</f>
        <v>0</v>
      </c>
      <c r="AF171" s="382">
        <f>'Test-RA'!Q169</f>
        <v>0</v>
      </c>
      <c r="AG171" s="382">
        <f>'Test-RA'!R169</f>
        <v>0</v>
      </c>
      <c r="AH171" s="382">
        <f>'Test-RA'!S169</f>
        <v>0</v>
      </c>
      <c r="AI171" s="382">
        <f>'Test-RA'!T169</f>
        <v>0</v>
      </c>
      <c r="AJ171" s="382">
        <f>'Test-RA'!U169</f>
        <v>0</v>
      </c>
      <c r="AK171" s="382">
        <f>'Test-RA'!V169</f>
        <v>0</v>
      </c>
      <c r="AL171" s="382">
        <f>'Test-RA'!W169</f>
        <v>0</v>
      </c>
      <c r="AM171" s="382">
        <f>'Test-RA'!X169</f>
        <v>0</v>
      </c>
      <c r="AN171" s="382">
        <f>10*LOG10(1/((Summary!$C$75/10^(AK171/10)+Summary!$C$76/10^(AL171/10)+Summary!$C$77/10^(AM171/10))/Summary!$C$78))</f>
        <v>0</v>
      </c>
      <c r="AO171" s="382">
        <f>'Test-RA'!Y169</f>
        <v>0</v>
      </c>
      <c r="AP171" s="146">
        <f>'Test-RA'!Z169</f>
        <v>0</v>
      </c>
      <c r="AQ171" s="147">
        <f t="shared" si="12"/>
        <v>0</v>
      </c>
      <c r="AR171" s="148" t="e">
        <f t="shared" si="10"/>
        <v>#DIV/0!</v>
      </c>
      <c r="AS171" s="149" t="e">
        <f t="shared" si="11"/>
        <v>#DIV/0!</v>
      </c>
      <c r="AT171" s="136"/>
      <c r="AU171" s="136"/>
      <c r="AV171" s="572"/>
      <c r="AW171" s="468"/>
      <c r="AX171" s="480"/>
      <c r="AY171" s="480"/>
      <c r="AZ171" s="480"/>
      <c r="BA171" s="480"/>
      <c r="BB171" s="481"/>
      <c r="BC171" s="480"/>
      <c r="BD171" s="480"/>
      <c r="BE171" s="480"/>
      <c r="BF171" s="480"/>
      <c r="BG171" s="472"/>
      <c r="BH171" s="477"/>
      <c r="BI171" s="472"/>
      <c r="BJ171" s="477"/>
      <c r="BK171" s="480"/>
      <c r="BL171" s="480"/>
      <c r="BM171" s="480"/>
      <c r="BN171" s="480"/>
      <c r="BO171" s="480"/>
      <c r="BP171" s="480"/>
      <c r="BQ171" s="480"/>
      <c r="BR171" s="476"/>
      <c r="BS171" s="476"/>
      <c r="BT171" s="481"/>
      <c r="BU171" s="473"/>
      <c r="BV171" s="466"/>
      <c r="BW171" s="473"/>
      <c r="BX171" s="466"/>
    </row>
    <row r="172" spans="1:76" ht="17" customHeight="1" x14ac:dyDescent="0.35">
      <c r="A172" s="516"/>
      <c r="B172" s="527" t="s">
        <v>2</v>
      </c>
      <c r="C172" s="485" t="s">
        <v>51</v>
      </c>
      <c r="D172" s="489">
        <v>30</v>
      </c>
      <c r="E172" s="492">
        <v>8</v>
      </c>
      <c r="F172" s="129">
        <v>23</v>
      </c>
      <c r="G172" s="130">
        <f>'Anchor-RA'!L170</f>
        <v>0</v>
      </c>
      <c r="H172" s="131">
        <f>'Anchor-RA'!M170</f>
        <v>0</v>
      </c>
      <c r="I172" s="131">
        <f>'Anchor-RA'!N170</f>
        <v>0</v>
      </c>
      <c r="J172" s="131">
        <f>'Anchor-RA'!O170</f>
        <v>0</v>
      </c>
      <c r="K172" s="395">
        <f>(Summary!$C$58*H172+Summary!$C$59*I172+Summary!$C$60*J172)/Summary!$C$61</f>
        <v>0</v>
      </c>
      <c r="L172" s="131">
        <f>'Anchor-RA'!P170</f>
        <v>0</v>
      </c>
      <c r="M172" s="131">
        <f>'Anchor-RA'!Q170</f>
        <v>0</v>
      </c>
      <c r="N172" s="131">
        <f>'Anchor-RA'!R170</f>
        <v>0</v>
      </c>
      <c r="O172" s="131">
        <f>'Anchor-RA'!S170</f>
        <v>0</v>
      </c>
      <c r="P172" s="131">
        <f>'Anchor-RA'!T170</f>
        <v>0</v>
      </c>
      <c r="Q172" s="131">
        <f>'Anchor-RA'!U170</f>
        <v>0</v>
      </c>
      <c r="R172" s="131">
        <f>'Anchor-RA'!V170</f>
        <v>0</v>
      </c>
      <c r="S172" s="131">
        <f>'Anchor-RA'!W170</f>
        <v>0</v>
      </c>
      <c r="T172" s="131">
        <f>'Anchor-RA'!X170</f>
        <v>0</v>
      </c>
      <c r="U172" s="131">
        <f>10*LOG10(1/((Summary!$C$75/10^(R172/10)+Summary!$C$76/10^(S172/10)+Summary!$C$77/10^(T172/10))/Summary!$C$78))</f>
        <v>0</v>
      </c>
      <c r="V172" s="131">
        <f>'Anchor-RA'!Y170</f>
        <v>0</v>
      </c>
      <c r="W172" s="131">
        <f>'Anchor-RA'!Z170</f>
        <v>0</v>
      </c>
      <c r="X172" s="132">
        <f t="shared" si="9"/>
        <v>0</v>
      </c>
      <c r="Y172" s="133"/>
      <c r="Z172" s="383">
        <f>'Test-RA'!L170</f>
        <v>0</v>
      </c>
      <c r="AA172" s="380">
        <f>'Test-RA'!M170</f>
        <v>0</v>
      </c>
      <c r="AB172" s="380">
        <f>'Test-RA'!N170</f>
        <v>0</v>
      </c>
      <c r="AC172" s="380">
        <f>'Test-RA'!O170</f>
        <v>0</v>
      </c>
      <c r="AD172" s="380">
        <f>(Summary!$C$58*AA172+Summary!$C$59*AB172+Summary!$C$60*AC172)/Summary!$C$61</f>
        <v>0</v>
      </c>
      <c r="AE172" s="380">
        <f>'Test-RA'!P170</f>
        <v>0</v>
      </c>
      <c r="AF172" s="380">
        <f>'Test-RA'!Q170</f>
        <v>0</v>
      </c>
      <c r="AG172" s="380">
        <f>'Test-RA'!R170</f>
        <v>0</v>
      </c>
      <c r="AH172" s="380">
        <f>'Test-RA'!S170</f>
        <v>0</v>
      </c>
      <c r="AI172" s="380">
        <f>'Test-RA'!T170</f>
        <v>0</v>
      </c>
      <c r="AJ172" s="380">
        <f>'Test-RA'!U170</f>
        <v>0</v>
      </c>
      <c r="AK172" s="380">
        <f>'Test-RA'!V170</f>
        <v>0</v>
      </c>
      <c r="AL172" s="380">
        <f>'Test-RA'!W170</f>
        <v>0</v>
      </c>
      <c r="AM172" s="380">
        <f>'Test-RA'!X170</f>
        <v>0</v>
      </c>
      <c r="AN172" s="380">
        <f>10*LOG10(1/((Summary!$C$75/10^(AK172/10)+Summary!$C$76/10^(AL172/10)+Summary!$C$77/10^(AM172/10))/Summary!$C$78))</f>
        <v>0</v>
      </c>
      <c r="AO172" s="380">
        <f>'Test-RA'!Y170</f>
        <v>0</v>
      </c>
      <c r="AP172" s="131">
        <f>'Test-RA'!Z170</f>
        <v>0</v>
      </c>
      <c r="AQ172" s="132">
        <f t="shared" si="12"/>
        <v>0</v>
      </c>
      <c r="AR172" s="134" t="e">
        <f t="shared" si="10"/>
        <v>#DIV/0!</v>
      </c>
      <c r="AS172" s="135" t="e">
        <f t="shared" si="11"/>
        <v>#DIV/0!</v>
      </c>
      <c r="AT172" s="136"/>
      <c r="AU172" s="136"/>
      <c r="AV172" s="573" t="s">
        <v>121</v>
      </c>
      <c r="AW172" s="468" t="e" cm="1">
        <f t="array" ref="AW172">bdRateExtend($G172:$G175,H172:H175,$Z172:$Z175,AA172:AA175)</f>
        <v>#VALUE!</v>
      </c>
      <c r="AX172" s="480" t="e" cm="1">
        <f t="array" ref="AX172">bdRateExtend($G172:$G177,H172:H177,$Z172:$Z177,AA172:AA177)</f>
        <v>#VALUE!</v>
      </c>
      <c r="AY172" s="480" t="e" cm="1">
        <f t="array" ref="AY172">bdRateExtend($G172:$G177,I172:I177,$Z172:$Z177,AB172:AB177)</f>
        <v>#VALUE!</v>
      </c>
      <c r="AZ172" s="480" t="e" cm="1">
        <f t="array" ref="AZ172">bdRateExtend($G172:$G177,J172:J177,$Z172:$Z177,AC172:AC177)</f>
        <v>#VALUE!</v>
      </c>
      <c r="BA172" s="480" t="e" cm="1">
        <f t="array" ref="BA172">bdRateExtend($G172:$G177,K172:K177,$Z172:$Z177,AD172:AD177)</f>
        <v>#VALUE!</v>
      </c>
      <c r="BB172" s="479" t="e">
        <f>(Summary!$C$89*AX172+Summary!$C$90*AY172+Summary!$C$91*AZ172)/Summary!$C$92</f>
        <v>#VALUE!</v>
      </c>
      <c r="BC172" s="480" t="e" cm="1">
        <f t="array" ref="BC172">bdRateExtend($G172:$G175,L172:L175,$Z172:$Z175,AE172:AE175)</f>
        <v>#VALUE!</v>
      </c>
      <c r="BD172" s="480" t="e" cm="1">
        <f t="array" ref="BD172">bdRateExtend($G172:$G177,L172:L177,$Z172:$Z177,AE172:AE177)</f>
        <v>#VALUE!</v>
      </c>
      <c r="BE172" s="480" t="e" cm="1">
        <f t="array" ref="BE172">bdRateExtend($G172:$G175,M172:M175,$Z172:$Z175,AF172:AF175)</f>
        <v>#VALUE!</v>
      </c>
      <c r="BF172" s="480" t="e" cm="1">
        <f t="array" ref="BF172">bdRateExtend($G172:$G177,M172:M177,$Z172:$Z177,AF172:AF177)</f>
        <v>#VALUE!</v>
      </c>
      <c r="BG172" s="474" t="e" cm="1">
        <f t="array" ref="BG172">bdRateExtend($G172:$G175,N172:N175,$Z172:$Z175,AG172:AG175,"None", FALSE,1)</f>
        <v>#VALUE!</v>
      </c>
      <c r="BH172" s="475" t="e" cm="1">
        <f t="array" ref="BH172">bdRateExtend($G172:$G177,N172:N177,$Z172:$Z177,AG172:AG177,"None", FALSE,1)</f>
        <v>#VALUE!</v>
      </c>
      <c r="BI172" s="474" t="e" cm="1">
        <f t="array" ref="BI172">bdRateExtend($G172:$G175,O172:O175,$Z172:$Z175,AH172:AH175,"None", FALSE,1)</f>
        <v>#VALUE!</v>
      </c>
      <c r="BJ172" s="475" t="e" cm="1">
        <f t="array" ref="BJ172">bdRateExtend($G172:$G177,O172:O177,$Z172:$Z177,AH172:AH177,"None", FALSE,1)</f>
        <v>#VALUE!</v>
      </c>
      <c r="BK172" s="480" t="e" cm="1">
        <f t="array" ref="BK172">bdRateExtend($G172:$G175,P172:P175,$Z172:$Z175,AI172:AI175)</f>
        <v>#VALUE!</v>
      </c>
      <c r="BL172" s="480" t="e" cm="1">
        <f t="array" ref="BL172">bdRateExtend($G172:$G177,P172:P177,$Z172:$Z177,AI172:AI177)</f>
        <v>#VALUE!</v>
      </c>
      <c r="BM172" s="480" t="e" cm="1">
        <f t="array" ref="BM172">bdRateExtend($G172:$G175,Q172:Q175,$Z172:$Z175,AJ172:AJ175)</f>
        <v>#VALUE!</v>
      </c>
      <c r="BN172" s="480" t="e" cm="1">
        <f t="array" ref="BN172">bdRateExtend($G172:$G177,Q172:Q177,$Z172:$Z177,AJ172:AJ177)</f>
        <v>#VALUE!</v>
      </c>
      <c r="BO172" s="480" t="e" cm="1">
        <f t="array" ref="BO172">bdRateExtend($G172:$G175,R172:R175,$Z172:$Z175,AK172:AK175)</f>
        <v>#VALUE!</v>
      </c>
      <c r="BP172" s="480" t="e" cm="1">
        <f t="array" ref="BP172">bdRateExtend($G172:$G177,R172:R177,$Z172:$Z177,AK172:AK177)</f>
        <v>#VALUE!</v>
      </c>
      <c r="BQ172" s="480" t="e" cm="1">
        <f t="array" ref="BQ172">bdRateExtend($G172:$G177,S172:S177,$Z172:$Z177,AL172:AL177)</f>
        <v>#VALUE!</v>
      </c>
      <c r="BR172" s="476" t="e" cm="1">
        <f t="array" ref="BR172">bdRateExtend($G172:$G177,T172:T177,$Z172:$Z177,AM172:AM177)</f>
        <v>#VALUE!</v>
      </c>
      <c r="BS172" s="476" t="e" cm="1">
        <f t="array" ref="BS172">bdRateExtend($G172:$G177,U172:U177,$Z172:$Z177,AN172:AN177)</f>
        <v>#VALUE!</v>
      </c>
      <c r="BT172" s="479" t="e">
        <f>(Summary!$C$103*BP172+Summary!$C$104*BQ172+Summary!$C$105*BR172)/Summary!$C$106</f>
        <v>#VALUE!</v>
      </c>
      <c r="BU172" s="462" cm="1">
        <f t="array" ref="BU172">testVMAFRange($G172:$G175,N172:N175,$Z172:$Z175,AG172:AG175)</f>
        <v>0</v>
      </c>
      <c r="BV172" s="464" cm="1">
        <f t="array" ref="BV172">testVMAFRange($G172:$G177,N172:N177,$Z172:$Z177,AG172:AG177)</f>
        <v>0</v>
      </c>
      <c r="BW172" s="462" cm="1">
        <f t="array" ref="BW172">testVMAFRange($G172:$G175,O172:O175,$Z172:$Z175,AH172:AH175)</f>
        <v>0</v>
      </c>
      <c r="BX172" s="464" cm="1">
        <f t="array" ref="BX172">testVMAFRange($G172:$G177,O172:O177,$Z172:$Z177,AH172:AH177)</f>
        <v>0</v>
      </c>
    </row>
    <row r="173" spans="1:76" ht="17" customHeight="1" x14ac:dyDescent="0.35">
      <c r="A173" s="516"/>
      <c r="B173" s="525"/>
      <c r="C173" s="486"/>
      <c r="D173" s="490"/>
      <c r="E173" s="493"/>
      <c r="F173" s="138">
        <v>31</v>
      </c>
      <c r="G173" s="139">
        <f>'Anchor-RA'!L171</f>
        <v>0</v>
      </c>
      <c r="H173" s="140">
        <f>'Anchor-RA'!M171</f>
        <v>0</v>
      </c>
      <c r="I173" s="140">
        <f>'Anchor-RA'!N171</f>
        <v>0</v>
      </c>
      <c r="J173" s="140">
        <f>'Anchor-RA'!O171</f>
        <v>0</v>
      </c>
      <c r="K173" s="140">
        <f>(Summary!$C$58*H173+Summary!$C$59*I173+Summary!$C$60*J173)/Summary!$C$61</f>
        <v>0</v>
      </c>
      <c r="L173" s="140">
        <f>'Anchor-RA'!P171</f>
        <v>0</v>
      </c>
      <c r="M173" s="140">
        <f>'Anchor-RA'!Q171</f>
        <v>0</v>
      </c>
      <c r="N173" s="140">
        <f>'Anchor-RA'!R171</f>
        <v>0</v>
      </c>
      <c r="O173" s="140">
        <f>'Anchor-RA'!S171</f>
        <v>0</v>
      </c>
      <c r="P173" s="140">
        <f>'Anchor-RA'!T171</f>
        <v>0</v>
      </c>
      <c r="Q173" s="140">
        <f>'Anchor-RA'!U171</f>
        <v>0</v>
      </c>
      <c r="R173" s="140">
        <f>'Anchor-RA'!V171</f>
        <v>0</v>
      </c>
      <c r="S173" s="140">
        <f>'Anchor-RA'!W171</f>
        <v>0</v>
      </c>
      <c r="T173" s="140">
        <f>'Anchor-RA'!X171</f>
        <v>0</v>
      </c>
      <c r="U173" s="140">
        <f>10*LOG10(1/((Summary!$C$75/10^(R173/10)+Summary!$C$76/10^(S173/10)+Summary!$C$77/10^(T173/10))/Summary!$C$78))</f>
        <v>0</v>
      </c>
      <c r="V173" s="140">
        <f>'Anchor-RA'!Y171</f>
        <v>0</v>
      </c>
      <c r="W173" s="140">
        <f>'Anchor-RA'!Z171</f>
        <v>0</v>
      </c>
      <c r="X173" s="141">
        <f t="shared" si="9"/>
        <v>0</v>
      </c>
      <c r="Y173" s="133"/>
      <c r="Z173" s="384">
        <f>'Test-RA'!L171</f>
        <v>0</v>
      </c>
      <c r="AA173" s="381">
        <f>'Test-RA'!M171</f>
        <v>0</v>
      </c>
      <c r="AB173" s="381">
        <f>'Test-RA'!N171</f>
        <v>0</v>
      </c>
      <c r="AC173" s="381">
        <f>'Test-RA'!O171</f>
        <v>0</v>
      </c>
      <c r="AD173" s="381">
        <f>(Summary!$C$58*AA173+Summary!$C$59*AB173+Summary!$C$60*AC173)/Summary!$C$61</f>
        <v>0</v>
      </c>
      <c r="AE173" s="381">
        <f>'Test-RA'!P171</f>
        <v>0</v>
      </c>
      <c r="AF173" s="381">
        <f>'Test-RA'!Q171</f>
        <v>0</v>
      </c>
      <c r="AG173" s="381">
        <f>'Test-RA'!R171</f>
        <v>0</v>
      </c>
      <c r="AH173" s="381">
        <f>'Test-RA'!S171</f>
        <v>0</v>
      </c>
      <c r="AI173" s="381">
        <f>'Test-RA'!T171</f>
        <v>0</v>
      </c>
      <c r="AJ173" s="381">
        <f>'Test-RA'!U171</f>
        <v>0</v>
      </c>
      <c r="AK173" s="381">
        <f>'Test-RA'!V171</f>
        <v>0</v>
      </c>
      <c r="AL173" s="381">
        <f>'Test-RA'!W171</f>
        <v>0</v>
      </c>
      <c r="AM173" s="381">
        <f>'Test-RA'!X171</f>
        <v>0</v>
      </c>
      <c r="AN173" s="381">
        <f>10*LOG10(1/((Summary!$C$75/10^(AK173/10)+Summary!$C$76/10^(AL173/10)+Summary!$C$77/10^(AM173/10))/Summary!$C$78))</f>
        <v>0</v>
      </c>
      <c r="AO173" s="381">
        <f>'Test-RA'!Y171</f>
        <v>0</v>
      </c>
      <c r="AP173" s="140">
        <f>'Test-RA'!Z171</f>
        <v>0</v>
      </c>
      <c r="AQ173" s="141">
        <f t="shared" si="12"/>
        <v>0</v>
      </c>
      <c r="AR173" s="142" t="e">
        <f t="shared" si="10"/>
        <v>#DIV/0!</v>
      </c>
      <c r="AS173" s="143" t="e">
        <f t="shared" si="11"/>
        <v>#DIV/0!</v>
      </c>
      <c r="AT173" s="136"/>
      <c r="AU173" s="136"/>
      <c r="AV173" s="571"/>
      <c r="AW173" s="468"/>
      <c r="AX173" s="480"/>
      <c r="AY173" s="480"/>
      <c r="AZ173" s="480"/>
      <c r="BA173" s="480"/>
      <c r="BB173" s="480"/>
      <c r="BC173" s="480"/>
      <c r="BD173" s="480"/>
      <c r="BE173" s="480"/>
      <c r="BF173" s="480"/>
      <c r="BG173" s="469"/>
      <c r="BH173" s="476"/>
      <c r="BI173" s="469"/>
      <c r="BJ173" s="476"/>
      <c r="BK173" s="480"/>
      <c r="BL173" s="480"/>
      <c r="BM173" s="480"/>
      <c r="BN173" s="480"/>
      <c r="BO173" s="480"/>
      <c r="BP173" s="480"/>
      <c r="BQ173" s="480"/>
      <c r="BR173" s="476"/>
      <c r="BS173" s="476"/>
      <c r="BT173" s="480"/>
      <c r="BU173" s="463"/>
      <c r="BV173" s="465"/>
      <c r="BW173" s="463"/>
      <c r="BX173" s="465"/>
    </row>
    <row r="174" spans="1:76" ht="17" customHeight="1" x14ac:dyDescent="0.35">
      <c r="A174" s="516"/>
      <c r="B174" s="525"/>
      <c r="C174" s="486"/>
      <c r="D174" s="490"/>
      <c r="E174" s="493"/>
      <c r="F174" s="138">
        <v>39</v>
      </c>
      <c r="G174" s="139">
        <f>'Anchor-RA'!L172</f>
        <v>0</v>
      </c>
      <c r="H174" s="140">
        <f>'Anchor-RA'!M172</f>
        <v>0</v>
      </c>
      <c r="I174" s="140">
        <f>'Anchor-RA'!N172</f>
        <v>0</v>
      </c>
      <c r="J174" s="140">
        <f>'Anchor-RA'!O172</f>
        <v>0</v>
      </c>
      <c r="K174" s="140">
        <f>(Summary!$C$58*H174+Summary!$C$59*I174+Summary!$C$60*J174)/Summary!$C$61</f>
        <v>0</v>
      </c>
      <c r="L174" s="140">
        <f>'Anchor-RA'!P172</f>
        <v>0</v>
      </c>
      <c r="M174" s="140">
        <f>'Anchor-RA'!Q172</f>
        <v>0</v>
      </c>
      <c r="N174" s="140">
        <f>'Anchor-RA'!R172</f>
        <v>0</v>
      </c>
      <c r="O174" s="140">
        <f>'Anchor-RA'!S172</f>
        <v>0</v>
      </c>
      <c r="P174" s="140">
        <f>'Anchor-RA'!T172</f>
        <v>0</v>
      </c>
      <c r="Q174" s="140">
        <f>'Anchor-RA'!U172</f>
        <v>0</v>
      </c>
      <c r="R174" s="140">
        <f>'Anchor-RA'!V172</f>
        <v>0</v>
      </c>
      <c r="S174" s="140">
        <f>'Anchor-RA'!W172</f>
        <v>0</v>
      </c>
      <c r="T174" s="140">
        <f>'Anchor-RA'!X172</f>
        <v>0</v>
      </c>
      <c r="U174" s="140">
        <f>10*LOG10(1/((Summary!$C$75/10^(R174/10)+Summary!$C$76/10^(S174/10)+Summary!$C$77/10^(T174/10))/Summary!$C$78))</f>
        <v>0</v>
      </c>
      <c r="V174" s="140">
        <f>'Anchor-RA'!Y172</f>
        <v>0</v>
      </c>
      <c r="W174" s="140">
        <f>'Anchor-RA'!Z172</f>
        <v>0</v>
      </c>
      <c r="X174" s="141">
        <f t="shared" si="9"/>
        <v>0</v>
      </c>
      <c r="Y174" s="133"/>
      <c r="Z174" s="384">
        <f>'Test-RA'!L172</f>
        <v>0</v>
      </c>
      <c r="AA174" s="381">
        <f>'Test-RA'!M172</f>
        <v>0</v>
      </c>
      <c r="AB174" s="381">
        <f>'Test-RA'!N172</f>
        <v>0</v>
      </c>
      <c r="AC174" s="381">
        <f>'Test-RA'!O172</f>
        <v>0</v>
      </c>
      <c r="AD174" s="381">
        <f>(Summary!$C$58*AA174+Summary!$C$59*AB174+Summary!$C$60*AC174)/Summary!$C$61</f>
        <v>0</v>
      </c>
      <c r="AE174" s="381">
        <f>'Test-RA'!P172</f>
        <v>0</v>
      </c>
      <c r="AF174" s="381">
        <f>'Test-RA'!Q172</f>
        <v>0</v>
      </c>
      <c r="AG174" s="381">
        <f>'Test-RA'!R172</f>
        <v>0</v>
      </c>
      <c r="AH174" s="381">
        <f>'Test-RA'!S172</f>
        <v>0</v>
      </c>
      <c r="AI174" s="381">
        <f>'Test-RA'!T172</f>
        <v>0</v>
      </c>
      <c r="AJ174" s="381">
        <f>'Test-RA'!U172</f>
        <v>0</v>
      </c>
      <c r="AK174" s="381">
        <f>'Test-RA'!V172</f>
        <v>0</v>
      </c>
      <c r="AL174" s="381">
        <f>'Test-RA'!W172</f>
        <v>0</v>
      </c>
      <c r="AM174" s="381">
        <f>'Test-RA'!X172</f>
        <v>0</v>
      </c>
      <c r="AN174" s="381">
        <f>10*LOG10(1/((Summary!$C$75/10^(AK174/10)+Summary!$C$76/10^(AL174/10)+Summary!$C$77/10^(AM174/10))/Summary!$C$78))</f>
        <v>0</v>
      </c>
      <c r="AO174" s="381">
        <f>'Test-RA'!Y172</f>
        <v>0</v>
      </c>
      <c r="AP174" s="140">
        <f>'Test-RA'!Z172</f>
        <v>0</v>
      </c>
      <c r="AQ174" s="141">
        <f t="shared" si="12"/>
        <v>0</v>
      </c>
      <c r="AR174" s="142" t="e">
        <f t="shared" si="10"/>
        <v>#DIV/0!</v>
      </c>
      <c r="AS174" s="143" t="e">
        <f t="shared" si="11"/>
        <v>#DIV/0!</v>
      </c>
      <c r="AT174" s="136"/>
      <c r="AU174" s="136"/>
      <c r="AV174" s="571" t="s">
        <v>122</v>
      </c>
      <c r="AW174" s="468" t="e" cm="1">
        <f t="array" ref="AW174">bdRateExtend($G173:$G176,H173:H176,$Z173:$Z176,AA173:AA176)</f>
        <v>#VALUE!</v>
      </c>
      <c r="AX174" s="480"/>
      <c r="AY174" s="480"/>
      <c r="AZ174" s="480"/>
      <c r="BA174" s="480"/>
      <c r="BB174" s="480"/>
      <c r="BC174" s="480" t="e" cm="1">
        <f t="array" ref="BC174">bdRateExtend($G173:$G176,L173:L176,$Z173:$Z176,AE173:AE176)</f>
        <v>#VALUE!</v>
      </c>
      <c r="BD174" s="480"/>
      <c r="BE174" s="480" t="e" cm="1">
        <f t="array" ref="BE174">bdRateExtend($G173:$G176,M173:M176,$Z173:$Z176,AF173:AF176)</f>
        <v>#VALUE!</v>
      </c>
      <c r="BF174" s="480"/>
      <c r="BG174" s="469" t="e" cm="1">
        <f t="array" ref="BG174">bdRateExtend($G173:$G176,N173:N176,$Z173:$Z176,AG173:AG176,"None", FALSE,1)</f>
        <v>#VALUE!</v>
      </c>
      <c r="BH174" s="476"/>
      <c r="BI174" s="469" t="e" cm="1">
        <f t="array" ref="BI174">bdRateExtend($G173:$G176,O173:O176,$Z173:$Z176,AH173:AH176,"None", FALSE,1)</f>
        <v>#VALUE!</v>
      </c>
      <c r="BJ174" s="476"/>
      <c r="BK174" s="480" t="e" cm="1">
        <f t="array" ref="BK174">bdRateExtend($G173:$G176,P173:P176,$Z173:$Z176,AI173:AI176)</f>
        <v>#VALUE!</v>
      </c>
      <c r="BL174" s="480"/>
      <c r="BM174" s="480" t="e" cm="1">
        <f t="array" ref="BM174">bdRateExtend($G173:$G176,Q173:Q176,$Z173:$Z176,AJ173:AJ176)</f>
        <v>#VALUE!</v>
      </c>
      <c r="BN174" s="480"/>
      <c r="BO174" s="480" t="e" cm="1">
        <f t="array" ref="BO174">bdRateExtend($G173:$G176,R173:R176,$Z173:$Z176,AK173:AK176)</f>
        <v>#VALUE!</v>
      </c>
      <c r="BP174" s="480"/>
      <c r="BQ174" s="480"/>
      <c r="BR174" s="476"/>
      <c r="BS174" s="476"/>
      <c r="BT174" s="480"/>
      <c r="BU174" s="463" cm="1">
        <f t="array" ref="BU174">testVMAFRange($G173:$G176,N173:N176,$Z173:$Z176,AG173:AG176)</f>
        <v>0</v>
      </c>
      <c r="BV174" s="465"/>
      <c r="BW174" s="463" cm="1">
        <f t="array" ref="BW174">testVMAFRange($G173:$G176,O173:O176,$Z173:$Z176,AH173:AH176)</f>
        <v>0</v>
      </c>
      <c r="BX174" s="465"/>
    </row>
    <row r="175" spans="1:76" ht="17" customHeight="1" x14ac:dyDescent="0.35">
      <c r="A175" s="516"/>
      <c r="B175" s="525"/>
      <c r="C175" s="486"/>
      <c r="D175" s="490"/>
      <c r="E175" s="493"/>
      <c r="F175" s="138">
        <v>47</v>
      </c>
      <c r="G175" s="139">
        <f>'Anchor-RA'!L173</f>
        <v>0</v>
      </c>
      <c r="H175" s="140">
        <f>'Anchor-RA'!M173</f>
        <v>0</v>
      </c>
      <c r="I175" s="140">
        <f>'Anchor-RA'!N173</f>
        <v>0</v>
      </c>
      <c r="J175" s="140">
        <f>'Anchor-RA'!O173</f>
        <v>0</v>
      </c>
      <c r="K175" s="140">
        <f>(Summary!$C$58*H175+Summary!$C$59*I175+Summary!$C$60*J175)/Summary!$C$61</f>
        <v>0</v>
      </c>
      <c r="L175" s="140">
        <f>'Anchor-RA'!P173</f>
        <v>0</v>
      </c>
      <c r="M175" s="140">
        <f>'Anchor-RA'!Q173</f>
        <v>0</v>
      </c>
      <c r="N175" s="140">
        <f>'Anchor-RA'!R173</f>
        <v>0</v>
      </c>
      <c r="O175" s="140">
        <f>'Anchor-RA'!S173</f>
        <v>0</v>
      </c>
      <c r="P175" s="140">
        <f>'Anchor-RA'!T173</f>
        <v>0</v>
      </c>
      <c r="Q175" s="140">
        <f>'Anchor-RA'!U173</f>
        <v>0</v>
      </c>
      <c r="R175" s="140">
        <f>'Anchor-RA'!V173</f>
        <v>0</v>
      </c>
      <c r="S175" s="140">
        <f>'Anchor-RA'!W173</f>
        <v>0</v>
      </c>
      <c r="T175" s="140">
        <f>'Anchor-RA'!X173</f>
        <v>0</v>
      </c>
      <c r="U175" s="140">
        <f>10*LOG10(1/((Summary!$C$75/10^(R175/10)+Summary!$C$76/10^(S175/10)+Summary!$C$77/10^(T175/10))/Summary!$C$78))</f>
        <v>0</v>
      </c>
      <c r="V175" s="140">
        <f>'Anchor-RA'!Y173</f>
        <v>0</v>
      </c>
      <c r="W175" s="140">
        <f>'Anchor-RA'!Z173</f>
        <v>0</v>
      </c>
      <c r="X175" s="141">
        <f t="shared" si="9"/>
        <v>0</v>
      </c>
      <c r="Y175" s="133"/>
      <c r="Z175" s="384">
        <f>'Test-RA'!L173</f>
        <v>0</v>
      </c>
      <c r="AA175" s="381">
        <f>'Test-RA'!M173</f>
        <v>0</v>
      </c>
      <c r="AB175" s="381">
        <f>'Test-RA'!N173</f>
        <v>0</v>
      </c>
      <c r="AC175" s="381">
        <f>'Test-RA'!O173</f>
        <v>0</v>
      </c>
      <c r="AD175" s="381">
        <f>(Summary!$C$58*AA175+Summary!$C$59*AB175+Summary!$C$60*AC175)/Summary!$C$61</f>
        <v>0</v>
      </c>
      <c r="AE175" s="381">
        <f>'Test-RA'!P173</f>
        <v>0</v>
      </c>
      <c r="AF175" s="381">
        <f>'Test-RA'!Q173</f>
        <v>0</v>
      </c>
      <c r="AG175" s="381">
        <f>'Test-RA'!R173</f>
        <v>0</v>
      </c>
      <c r="AH175" s="381">
        <f>'Test-RA'!S173</f>
        <v>0</v>
      </c>
      <c r="AI175" s="381">
        <f>'Test-RA'!T173</f>
        <v>0</v>
      </c>
      <c r="AJ175" s="381">
        <f>'Test-RA'!U173</f>
        <v>0</v>
      </c>
      <c r="AK175" s="381">
        <f>'Test-RA'!V173</f>
        <v>0</v>
      </c>
      <c r="AL175" s="381">
        <f>'Test-RA'!W173</f>
        <v>0</v>
      </c>
      <c r="AM175" s="381">
        <f>'Test-RA'!X173</f>
        <v>0</v>
      </c>
      <c r="AN175" s="381">
        <f>10*LOG10(1/((Summary!$C$75/10^(AK175/10)+Summary!$C$76/10^(AL175/10)+Summary!$C$77/10^(AM175/10))/Summary!$C$78))</f>
        <v>0</v>
      </c>
      <c r="AO175" s="381">
        <f>'Test-RA'!Y173</f>
        <v>0</v>
      </c>
      <c r="AP175" s="140">
        <f>'Test-RA'!Z173</f>
        <v>0</v>
      </c>
      <c r="AQ175" s="141">
        <f t="shared" si="12"/>
        <v>0</v>
      </c>
      <c r="AR175" s="142" t="e">
        <f t="shared" si="10"/>
        <v>#DIV/0!</v>
      </c>
      <c r="AS175" s="143" t="e">
        <f t="shared" si="11"/>
        <v>#DIV/0!</v>
      </c>
      <c r="AT175" s="136"/>
      <c r="AU175" s="136"/>
      <c r="AV175" s="571"/>
      <c r="AW175" s="468"/>
      <c r="AX175" s="480"/>
      <c r="AY175" s="480"/>
      <c r="AZ175" s="480"/>
      <c r="BA175" s="480"/>
      <c r="BB175" s="480"/>
      <c r="BC175" s="480"/>
      <c r="BD175" s="480"/>
      <c r="BE175" s="480"/>
      <c r="BF175" s="480"/>
      <c r="BG175" s="469"/>
      <c r="BH175" s="476"/>
      <c r="BI175" s="469"/>
      <c r="BJ175" s="476"/>
      <c r="BK175" s="480"/>
      <c r="BL175" s="480"/>
      <c r="BM175" s="480"/>
      <c r="BN175" s="480"/>
      <c r="BO175" s="480"/>
      <c r="BP175" s="480"/>
      <c r="BQ175" s="480"/>
      <c r="BR175" s="476"/>
      <c r="BS175" s="476"/>
      <c r="BT175" s="480"/>
      <c r="BU175" s="463"/>
      <c r="BV175" s="465"/>
      <c r="BW175" s="463"/>
      <c r="BX175" s="465"/>
    </row>
    <row r="176" spans="1:76" ht="17" customHeight="1" x14ac:dyDescent="0.35">
      <c r="A176" s="516"/>
      <c r="B176" s="525"/>
      <c r="C176" s="486"/>
      <c r="D176" s="490"/>
      <c r="E176" s="493"/>
      <c r="F176" s="138">
        <v>55</v>
      </c>
      <c r="G176" s="139">
        <f>'Anchor-RA'!L174</f>
        <v>0</v>
      </c>
      <c r="H176" s="140">
        <f>'Anchor-RA'!M174</f>
        <v>0</v>
      </c>
      <c r="I176" s="140">
        <f>'Anchor-RA'!N174</f>
        <v>0</v>
      </c>
      <c r="J176" s="140">
        <f>'Anchor-RA'!O174</f>
        <v>0</v>
      </c>
      <c r="K176" s="140">
        <f>(Summary!$C$58*H176+Summary!$C$59*I176+Summary!$C$60*J176)/Summary!$C$61</f>
        <v>0</v>
      </c>
      <c r="L176" s="140">
        <f>'Anchor-RA'!P174</f>
        <v>0</v>
      </c>
      <c r="M176" s="140">
        <f>'Anchor-RA'!Q174</f>
        <v>0</v>
      </c>
      <c r="N176" s="140">
        <f>'Anchor-RA'!R174</f>
        <v>0</v>
      </c>
      <c r="O176" s="140">
        <f>'Anchor-RA'!S174</f>
        <v>0</v>
      </c>
      <c r="P176" s="140">
        <f>'Anchor-RA'!T174</f>
        <v>0</v>
      </c>
      <c r="Q176" s="140">
        <f>'Anchor-RA'!U174</f>
        <v>0</v>
      </c>
      <c r="R176" s="140">
        <f>'Anchor-RA'!V174</f>
        <v>0</v>
      </c>
      <c r="S176" s="140">
        <f>'Anchor-RA'!W174</f>
        <v>0</v>
      </c>
      <c r="T176" s="140">
        <f>'Anchor-RA'!X174</f>
        <v>0</v>
      </c>
      <c r="U176" s="140">
        <f>10*LOG10(1/((Summary!$C$75/10^(R176/10)+Summary!$C$76/10^(S176/10)+Summary!$C$77/10^(T176/10))/Summary!$C$78))</f>
        <v>0</v>
      </c>
      <c r="V176" s="140">
        <f>'Anchor-RA'!Y174</f>
        <v>0</v>
      </c>
      <c r="W176" s="140">
        <f>'Anchor-RA'!Z174</f>
        <v>0</v>
      </c>
      <c r="X176" s="141">
        <f t="shared" si="9"/>
        <v>0</v>
      </c>
      <c r="Y176" s="133"/>
      <c r="Z176" s="384">
        <f>'Test-RA'!L174</f>
        <v>0</v>
      </c>
      <c r="AA176" s="381">
        <f>'Test-RA'!M174</f>
        <v>0</v>
      </c>
      <c r="AB176" s="381">
        <f>'Test-RA'!N174</f>
        <v>0</v>
      </c>
      <c r="AC176" s="381">
        <f>'Test-RA'!O174</f>
        <v>0</v>
      </c>
      <c r="AD176" s="381">
        <f>(Summary!$C$58*AA176+Summary!$C$59*AB176+Summary!$C$60*AC176)/Summary!$C$61</f>
        <v>0</v>
      </c>
      <c r="AE176" s="381">
        <f>'Test-RA'!P174</f>
        <v>0</v>
      </c>
      <c r="AF176" s="381">
        <f>'Test-RA'!Q174</f>
        <v>0</v>
      </c>
      <c r="AG176" s="381">
        <f>'Test-RA'!R174</f>
        <v>0</v>
      </c>
      <c r="AH176" s="381">
        <f>'Test-RA'!S174</f>
        <v>0</v>
      </c>
      <c r="AI176" s="381">
        <f>'Test-RA'!T174</f>
        <v>0</v>
      </c>
      <c r="AJ176" s="381">
        <f>'Test-RA'!U174</f>
        <v>0</v>
      </c>
      <c r="AK176" s="381">
        <f>'Test-RA'!V174</f>
        <v>0</v>
      </c>
      <c r="AL176" s="381">
        <f>'Test-RA'!W174</f>
        <v>0</v>
      </c>
      <c r="AM176" s="381">
        <f>'Test-RA'!X174</f>
        <v>0</v>
      </c>
      <c r="AN176" s="381">
        <f>10*LOG10(1/((Summary!$C$75/10^(AK176/10)+Summary!$C$76/10^(AL176/10)+Summary!$C$77/10^(AM176/10))/Summary!$C$78))</f>
        <v>0</v>
      </c>
      <c r="AO176" s="381">
        <f>'Test-RA'!Y174</f>
        <v>0</v>
      </c>
      <c r="AP176" s="140">
        <f>'Test-RA'!Z174</f>
        <v>0</v>
      </c>
      <c r="AQ176" s="141">
        <f t="shared" si="12"/>
        <v>0</v>
      </c>
      <c r="AR176" s="142" t="e">
        <f t="shared" si="10"/>
        <v>#DIV/0!</v>
      </c>
      <c r="AS176" s="143" t="e">
        <f t="shared" si="11"/>
        <v>#DIV/0!</v>
      </c>
      <c r="AT176" s="136"/>
      <c r="AU176" s="136"/>
      <c r="AV176" s="571" t="s">
        <v>123</v>
      </c>
      <c r="AW176" s="468" t="e" cm="1">
        <f t="array" ref="AW176">bdRateExtend($G174:$G177,H174:H177,$Z174:$Z177,AA174:AA177)</f>
        <v>#VALUE!</v>
      </c>
      <c r="AX176" s="480"/>
      <c r="AY176" s="480"/>
      <c r="AZ176" s="480"/>
      <c r="BA176" s="480"/>
      <c r="BB176" s="480"/>
      <c r="BC176" s="480" t="e" cm="1">
        <f t="array" ref="BC176">bdRateExtend($G174:$G177,L174:L177,$Z174:$Z177,AE174:AE177)</f>
        <v>#VALUE!</v>
      </c>
      <c r="BD176" s="480"/>
      <c r="BE176" s="480" t="e" cm="1">
        <f t="array" ref="BE176">bdRateExtend($G174:$G177,M174:M177,$Z174:$Z177,AF174:AF177)</f>
        <v>#VALUE!</v>
      </c>
      <c r="BF176" s="480"/>
      <c r="BG176" s="469" t="e" cm="1">
        <f t="array" ref="BG176">bdRateExtend($G174:$G177,N174:N177,$Z174:$Z177,AG174:AG177,"None", FALSE,1)</f>
        <v>#VALUE!</v>
      </c>
      <c r="BH176" s="476"/>
      <c r="BI176" s="469" t="e" cm="1">
        <f t="array" ref="BI176">bdRateExtend($G174:$G177,O174:O177,$Z174:$Z177,AH174:AH177,"None", FALSE,1)</f>
        <v>#VALUE!</v>
      </c>
      <c r="BJ176" s="476"/>
      <c r="BK176" s="480" t="e" cm="1">
        <f t="array" ref="BK176">bdRateExtend($G174:$G177,P174:P177,$Z174:$Z177,AI174:AI177)</f>
        <v>#VALUE!</v>
      </c>
      <c r="BL176" s="480"/>
      <c r="BM176" s="480" t="e" cm="1">
        <f t="array" ref="BM176">bdRateExtend($G174:$G177,Q174:Q177,$Z174:$Z177,AJ174:AJ177)</f>
        <v>#VALUE!</v>
      </c>
      <c r="BN176" s="480"/>
      <c r="BO176" s="480" t="e" cm="1">
        <f t="array" ref="BO176">bdRateExtend($G174:$G177,R174:R177,$Z174:$Z177,AK174:AK177)</f>
        <v>#VALUE!</v>
      </c>
      <c r="BP176" s="480"/>
      <c r="BQ176" s="480"/>
      <c r="BR176" s="476"/>
      <c r="BS176" s="476"/>
      <c r="BT176" s="480"/>
      <c r="BU176" s="463" cm="1">
        <f t="array" ref="BU176">testVMAFRange($G174:$G177,N174:N177,$Z174:$Z177,AG174:AG177)</f>
        <v>0</v>
      </c>
      <c r="BV176" s="465"/>
      <c r="BW176" s="463" cm="1">
        <f t="array" ref="BW176">testVMAFRange($G174:$G177,O174:O177,$Z174:$Z177,AH174:AH177)</f>
        <v>0</v>
      </c>
      <c r="BX176" s="465"/>
    </row>
    <row r="177" spans="1:76" ht="17" customHeight="1" thickBot="1" x14ac:dyDescent="0.4">
      <c r="A177" s="516"/>
      <c r="B177" s="526"/>
      <c r="C177" s="487"/>
      <c r="D177" s="522"/>
      <c r="E177" s="523"/>
      <c r="F177" s="144">
        <v>63</v>
      </c>
      <c r="G177" s="145">
        <f>'Anchor-RA'!L175</f>
        <v>0</v>
      </c>
      <c r="H177" s="146">
        <f>'Anchor-RA'!M175</f>
        <v>0</v>
      </c>
      <c r="I177" s="146">
        <f>'Anchor-RA'!N175</f>
        <v>0</v>
      </c>
      <c r="J177" s="146">
        <f>'Anchor-RA'!O175</f>
        <v>0</v>
      </c>
      <c r="K177" s="146">
        <f>(Summary!$C$58*H177+Summary!$C$59*I177+Summary!$C$60*J177)/Summary!$C$61</f>
        <v>0</v>
      </c>
      <c r="L177" s="146">
        <f>'Anchor-RA'!P175</f>
        <v>0</v>
      </c>
      <c r="M177" s="146">
        <f>'Anchor-RA'!Q175</f>
        <v>0</v>
      </c>
      <c r="N177" s="146">
        <f>'Anchor-RA'!R175</f>
        <v>0</v>
      </c>
      <c r="O177" s="146">
        <f>'Anchor-RA'!S175</f>
        <v>0</v>
      </c>
      <c r="P177" s="146">
        <f>'Anchor-RA'!T175</f>
        <v>0</v>
      </c>
      <c r="Q177" s="146">
        <f>'Anchor-RA'!U175</f>
        <v>0</v>
      </c>
      <c r="R177" s="146">
        <f>'Anchor-RA'!V175</f>
        <v>0</v>
      </c>
      <c r="S177" s="146">
        <f>'Anchor-RA'!W175</f>
        <v>0</v>
      </c>
      <c r="T177" s="146">
        <f>'Anchor-RA'!X175</f>
        <v>0</v>
      </c>
      <c r="U177" s="146">
        <f>10*LOG10(1/((Summary!$C$75/10^(R177/10)+Summary!$C$76/10^(S177/10)+Summary!$C$77/10^(T177/10))/Summary!$C$78))</f>
        <v>0</v>
      </c>
      <c r="V177" s="146">
        <f>'Anchor-RA'!Y175</f>
        <v>0</v>
      </c>
      <c r="W177" s="146">
        <f>'Anchor-RA'!Z175</f>
        <v>0</v>
      </c>
      <c r="X177" s="147">
        <f t="shared" si="9"/>
        <v>0</v>
      </c>
      <c r="Y177" s="133"/>
      <c r="Z177" s="385">
        <f>'Test-RA'!L175</f>
        <v>0</v>
      </c>
      <c r="AA177" s="382">
        <f>'Test-RA'!M175</f>
        <v>0</v>
      </c>
      <c r="AB177" s="382">
        <f>'Test-RA'!N175</f>
        <v>0</v>
      </c>
      <c r="AC177" s="382">
        <f>'Test-RA'!O175</f>
        <v>0</v>
      </c>
      <c r="AD177" s="382">
        <f>(Summary!$C$58*AA177+Summary!$C$59*AB177+Summary!$C$60*AC177)/Summary!$C$61</f>
        <v>0</v>
      </c>
      <c r="AE177" s="382">
        <f>'Test-RA'!P175</f>
        <v>0</v>
      </c>
      <c r="AF177" s="382">
        <f>'Test-RA'!Q175</f>
        <v>0</v>
      </c>
      <c r="AG177" s="382">
        <f>'Test-RA'!R175</f>
        <v>0</v>
      </c>
      <c r="AH177" s="382">
        <f>'Test-RA'!S175</f>
        <v>0</v>
      </c>
      <c r="AI177" s="382">
        <f>'Test-RA'!T175</f>
        <v>0</v>
      </c>
      <c r="AJ177" s="382">
        <f>'Test-RA'!U175</f>
        <v>0</v>
      </c>
      <c r="AK177" s="382">
        <f>'Test-RA'!V175</f>
        <v>0</v>
      </c>
      <c r="AL177" s="382">
        <f>'Test-RA'!W175</f>
        <v>0</v>
      </c>
      <c r="AM177" s="382">
        <f>'Test-RA'!X175</f>
        <v>0</v>
      </c>
      <c r="AN177" s="382">
        <f>10*LOG10(1/((Summary!$C$75/10^(AK177/10)+Summary!$C$76/10^(AL177/10)+Summary!$C$77/10^(AM177/10))/Summary!$C$78))</f>
        <v>0</v>
      </c>
      <c r="AO177" s="382">
        <f>'Test-RA'!Y175</f>
        <v>0</v>
      </c>
      <c r="AP177" s="146">
        <f>'Test-RA'!Z175</f>
        <v>0</v>
      </c>
      <c r="AQ177" s="147">
        <f t="shared" si="12"/>
        <v>0</v>
      </c>
      <c r="AR177" s="148" t="e">
        <f t="shared" si="10"/>
        <v>#DIV/0!</v>
      </c>
      <c r="AS177" s="149" t="e">
        <f t="shared" si="11"/>
        <v>#DIV/0!</v>
      </c>
      <c r="AT177" s="136"/>
      <c r="AU177" s="136"/>
      <c r="AV177" s="572"/>
      <c r="AW177" s="468"/>
      <c r="AX177" s="480"/>
      <c r="AY177" s="480"/>
      <c r="AZ177" s="480"/>
      <c r="BA177" s="480"/>
      <c r="BB177" s="481"/>
      <c r="BC177" s="480"/>
      <c r="BD177" s="480"/>
      <c r="BE177" s="480"/>
      <c r="BF177" s="480"/>
      <c r="BG177" s="472"/>
      <c r="BH177" s="477"/>
      <c r="BI177" s="472"/>
      <c r="BJ177" s="477"/>
      <c r="BK177" s="480"/>
      <c r="BL177" s="480"/>
      <c r="BM177" s="480"/>
      <c r="BN177" s="480"/>
      <c r="BO177" s="480"/>
      <c r="BP177" s="480"/>
      <c r="BQ177" s="480"/>
      <c r="BR177" s="476"/>
      <c r="BS177" s="476"/>
      <c r="BT177" s="481"/>
      <c r="BU177" s="473"/>
      <c r="BV177" s="466"/>
      <c r="BW177" s="473"/>
      <c r="BX177" s="466"/>
    </row>
    <row r="178" spans="1:76" ht="17" customHeight="1" x14ac:dyDescent="0.35">
      <c r="A178" s="516"/>
      <c r="B178" s="527" t="s">
        <v>2</v>
      </c>
      <c r="C178" s="485" t="s">
        <v>52</v>
      </c>
      <c r="D178" s="489">
        <v>30</v>
      </c>
      <c r="E178" s="492">
        <v>8</v>
      </c>
      <c r="F178" s="129">
        <v>23</v>
      </c>
      <c r="G178" s="130">
        <f>'Anchor-RA'!L176</f>
        <v>0</v>
      </c>
      <c r="H178" s="131">
        <f>'Anchor-RA'!M176</f>
        <v>0</v>
      </c>
      <c r="I178" s="131">
        <f>'Anchor-RA'!N176</f>
        <v>0</v>
      </c>
      <c r="J178" s="131">
        <f>'Anchor-RA'!O176</f>
        <v>0</v>
      </c>
      <c r="K178" s="395">
        <f>(Summary!$C$58*H178+Summary!$C$59*I178+Summary!$C$60*J178)/Summary!$C$61</f>
        <v>0</v>
      </c>
      <c r="L178" s="131">
        <f>'Anchor-RA'!P176</f>
        <v>0</v>
      </c>
      <c r="M178" s="131">
        <f>'Anchor-RA'!Q176</f>
        <v>0</v>
      </c>
      <c r="N178" s="131">
        <f>'Anchor-RA'!R176</f>
        <v>0</v>
      </c>
      <c r="O178" s="131">
        <f>'Anchor-RA'!S176</f>
        <v>0</v>
      </c>
      <c r="P178" s="131">
        <f>'Anchor-RA'!T176</f>
        <v>0</v>
      </c>
      <c r="Q178" s="131">
        <f>'Anchor-RA'!U176</f>
        <v>0</v>
      </c>
      <c r="R178" s="131">
        <f>'Anchor-RA'!V176</f>
        <v>0</v>
      </c>
      <c r="S178" s="131">
        <f>'Anchor-RA'!W176</f>
        <v>0</v>
      </c>
      <c r="T178" s="131">
        <f>'Anchor-RA'!X176</f>
        <v>0</v>
      </c>
      <c r="U178" s="131">
        <f>10*LOG10(1/((Summary!$C$75/10^(R178/10)+Summary!$C$76/10^(S178/10)+Summary!$C$77/10^(T178/10))/Summary!$C$78))</f>
        <v>0</v>
      </c>
      <c r="V178" s="131">
        <f>'Anchor-RA'!Y176</f>
        <v>0</v>
      </c>
      <c r="W178" s="131">
        <f>'Anchor-RA'!Z176</f>
        <v>0</v>
      </c>
      <c r="X178" s="132">
        <f t="shared" si="9"/>
        <v>0</v>
      </c>
      <c r="Y178" s="133"/>
      <c r="Z178" s="383">
        <f>'Test-RA'!L176</f>
        <v>0</v>
      </c>
      <c r="AA178" s="380">
        <f>'Test-RA'!M176</f>
        <v>0</v>
      </c>
      <c r="AB178" s="380">
        <f>'Test-RA'!N176</f>
        <v>0</v>
      </c>
      <c r="AC178" s="380">
        <f>'Test-RA'!O176</f>
        <v>0</v>
      </c>
      <c r="AD178" s="380">
        <f>(Summary!$C$58*AA178+Summary!$C$59*AB178+Summary!$C$60*AC178)/Summary!$C$61</f>
        <v>0</v>
      </c>
      <c r="AE178" s="380">
        <f>'Test-RA'!P176</f>
        <v>0</v>
      </c>
      <c r="AF178" s="380">
        <f>'Test-RA'!Q176</f>
        <v>0</v>
      </c>
      <c r="AG178" s="380">
        <f>'Test-RA'!R176</f>
        <v>0</v>
      </c>
      <c r="AH178" s="380">
        <f>'Test-RA'!S176</f>
        <v>0</v>
      </c>
      <c r="AI178" s="380">
        <f>'Test-RA'!T176</f>
        <v>0</v>
      </c>
      <c r="AJ178" s="380">
        <f>'Test-RA'!U176</f>
        <v>0</v>
      </c>
      <c r="AK178" s="380">
        <f>'Test-RA'!V176</f>
        <v>0</v>
      </c>
      <c r="AL178" s="380">
        <f>'Test-RA'!W176</f>
        <v>0</v>
      </c>
      <c r="AM178" s="380">
        <f>'Test-RA'!X176</f>
        <v>0</v>
      </c>
      <c r="AN178" s="380">
        <f>10*LOG10(1/((Summary!$C$75/10^(AK178/10)+Summary!$C$76/10^(AL178/10)+Summary!$C$77/10^(AM178/10))/Summary!$C$78))</f>
        <v>0</v>
      </c>
      <c r="AO178" s="380">
        <f>'Test-RA'!Y176</f>
        <v>0</v>
      </c>
      <c r="AP178" s="131">
        <f>'Test-RA'!Z176</f>
        <v>0</v>
      </c>
      <c r="AQ178" s="132">
        <f t="shared" si="12"/>
        <v>0</v>
      </c>
      <c r="AR178" s="134" t="e">
        <f t="shared" si="10"/>
        <v>#DIV/0!</v>
      </c>
      <c r="AS178" s="135" t="e">
        <f t="shared" si="11"/>
        <v>#DIV/0!</v>
      </c>
      <c r="AT178" s="136"/>
      <c r="AU178" s="136"/>
      <c r="AV178" s="573" t="s">
        <v>121</v>
      </c>
      <c r="AW178" s="468" t="e" cm="1">
        <f t="array" ref="AW178">bdRateExtend($G178:$G181,H178:H181,$Z178:$Z181,AA178:AA181)</f>
        <v>#VALUE!</v>
      </c>
      <c r="AX178" s="480" t="e" cm="1">
        <f t="array" ref="AX178">bdRateExtend($G178:$G183,H178:H183,$Z178:$Z183,AA178:AA183)</f>
        <v>#VALUE!</v>
      </c>
      <c r="AY178" s="480" t="e" cm="1">
        <f t="array" ref="AY178">bdRateExtend($G178:$G183,I178:I183,$Z178:$Z183,AB178:AB183)</f>
        <v>#VALUE!</v>
      </c>
      <c r="AZ178" s="480" t="e" cm="1">
        <f t="array" ref="AZ178">bdRateExtend($G178:$G183,J178:J183,$Z178:$Z183,AC178:AC183)</f>
        <v>#VALUE!</v>
      </c>
      <c r="BA178" s="480" t="e" cm="1">
        <f t="array" ref="BA178">bdRateExtend($G178:$G183,K178:K183,$Z178:$Z183,AD178:AD183)</f>
        <v>#VALUE!</v>
      </c>
      <c r="BB178" s="479" t="e">
        <f>(Summary!$C$89*AX178+Summary!$C$90*AY178+Summary!$C$91*AZ178)/Summary!$C$92</f>
        <v>#VALUE!</v>
      </c>
      <c r="BC178" s="480" t="e" cm="1">
        <f t="array" ref="BC178">bdRateExtend($G178:$G181,L178:L181,$Z178:$Z181,AE178:AE181)</f>
        <v>#VALUE!</v>
      </c>
      <c r="BD178" s="480" t="e" cm="1">
        <f t="array" ref="BD178">bdRateExtend($G178:$G183,L178:L183,$Z178:$Z183,AE178:AE183)</f>
        <v>#VALUE!</v>
      </c>
      <c r="BE178" s="480" t="e" cm="1">
        <f t="array" ref="BE178">bdRateExtend($G178:$G181,M178:M181,$Z178:$Z181,AF178:AF181)</f>
        <v>#VALUE!</v>
      </c>
      <c r="BF178" s="480" t="e" cm="1">
        <f t="array" ref="BF178">bdRateExtend($G178:$G183,M178:M183,$Z178:$Z183,AF178:AF183)</f>
        <v>#VALUE!</v>
      </c>
      <c r="BG178" s="474" t="e" cm="1">
        <f t="array" ref="BG178">bdRateExtend($G178:$G181,N178:N181,$Z178:$Z181,AG178:AG181,"None", FALSE,1)</f>
        <v>#VALUE!</v>
      </c>
      <c r="BH178" s="475" t="e" cm="1">
        <f t="array" ref="BH178">bdRateExtend($G178:$G183,N178:N183,$Z178:$Z183,AG178:AG183,"None", FALSE,1)</f>
        <v>#VALUE!</v>
      </c>
      <c r="BI178" s="474" t="e" cm="1">
        <f t="array" ref="BI178">bdRateExtend($G178:$G181,O178:O181,$Z178:$Z181,AH178:AH181,"None", FALSE,1)</f>
        <v>#VALUE!</v>
      </c>
      <c r="BJ178" s="475" t="e" cm="1">
        <f t="array" ref="BJ178">bdRateExtend($G178:$G183,O178:O183,$Z178:$Z183,AH178:AH183,"None", FALSE,1)</f>
        <v>#VALUE!</v>
      </c>
      <c r="BK178" s="480" t="e" cm="1">
        <f t="array" ref="BK178">bdRateExtend($G178:$G181,P178:P181,$Z178:$Z181,AI178:AI181)</f>
        <v>#VALUE!</v>
      </c>
      <c r="BL178" s="480" t="e" cm="1">
        <f t="array" ref="BL178">bdRateExtend($G178:$G183,P178:P183,$Z178:$Z183,AI178:AI183)</f>
        <v>#VALUE!</v>
      </c>
      <c r="BM178" s="480" t="e" cm="1">
        <f t="array" ref="BM178">bdRateExtend($G178:$G181,Q178:Q181,$Z178:$Z181,AJ178:AJ181)</f>
        <v>#VALUE!</v>
      </c>
      <c r="BN178" s="480" t="e" cm="1">
        <f t="array" ref="BN178">bdRateExtend($G178:$G183,Q178:Q183,$Z178:$Z183,AJ178:AJ183)</f>
        <v>#VALUE!</v>
      </c>
      <c r="BO178" s="480" t="e" cm="1">
        <f t="array" ref="BO178">bdRateExtend($G178:$G181,R178:R181,$Z178:$Z181,AK178:AK181)</f>
        <v>#VALUE!</v>
      </c>
      <c r="BP178" s="480" t="e" cm="1">
        <f t="array" ref="BP178">bdRateExtend($G178:$G183,R178:R183,$Z178:$Z183,AK178:AK183)</f>
        <v>#VALUE!</v>
      </c>
      <c r="BQ178" s="480" t="e" cm="1">
        <f t="array" ref="BQ178">bdRateExtend($G178:$G183,S178:S183,$Z178:$Z183,AL178:AL183)</f>
        <v>#VALUE!</v>
      </c>
      <c r="BR178" s="476" t="e" cm="1">
        <f t="array" ref="BR178">bdRateExtend($G178:$G183,T178:T183,$Z178:$Z183,AM178:AM183)</f>
        <v>#VALUE!</v>
      </c>
      <c r="BS178" s="476" t="e" cm="1">
        <f t="array" ref="BS178">bdRateExtend($G178:$G183,U178:U183,$Z178:$Z183,AN178:AN183)</f>
        <v>#VALUE!</v>
      </c>
      <c r="BT178" s="479" t="e">
        <f>(Summary!$C$103*BP178+Summary!$C$104*BQ178+Summary!$C$105*BR178)/Summary!$C$106</f>
        <v>#VALUE!</v>
      </c>
      <c r="BU178" s="462" cm="1">
        <f t="array" ref="BU178">testVMAFRange($G178:$G181,N178:N181,$Z178:$Z181,AG178:AG181)</f>
        <v>0</v>
      </c>
      <c r="BV178" s="464" cm="1">
        <f t="array" ref="BV178">testVMAFRange($G178:$G183,N178:N183,$Z178:$Z183,AG178:AG183)</f>
        <v>0</v>
      </c>
      <c r="BW178" s="462" cm="1">
        <f t="array" ref="BW178">testVMAFRange($G178:$G181,O178:O181,$Z178:$Z181,AH178:AH181)</f>
        <v>0</v>
      </c>
      <c r="BX178" s="464" cm="1">
        <f t="array" ref="BX178">testVMAFRange($G178:$G183,O178:O183,$Z178:$Z183,AH178:AH183)</f>
        <v>0</v>
      </c>
    </row>
    <row r="179" spans="1:76" ht="17" customHeight="1" x14ac:dyDescent="0.35">
      <c r="A179" s="516"/>
      <c r="B179" s="525"/>
      <c r="C179" s="486"/>
      <c r="D179" s="490"/>
      <c r="E179" s="493"/>
      <c r="F179" s="138">
        <v>31</v>
      </c>
      <c r="G179" s="139">
        <f>'Anchor-RA'!L177</f>
        <v>0</v>
      </c>
      <c r="H179" s="140">
        <f>'Anchor-RA'!M177</f>
        <v>0</v>
      </c>
      <c r="I179" s="140">
        <f>'Anchor-RA'!N177</f>
        <v>0</v>
      </c>
      <c r="J179" s="140">
        <f>'Anchor-RA'!O177</f>
        <v>0</v>
      </c>
      <c r="K179" s="140">
        <f>(Summary!$C$58*H179+Summary!$C$59*I179+Summary!$C$60*J179)/Summary!$C$61</f>
        <v>0</v>
      </c>
      <c r="L179" s="140">
        <f>'Anchor-RA'!P177</f>
        <v>0</v>
      </c>
      <c r="M179" s="140">
        <f>'Anchor-RA'!Q177</f>
        <v>0</v>
      </c>
      <c r="N179" s="140">
        <f>'Anchor-RA'!R177</f>
        <v>0</v>
      </c>
      <c r="O179" s="140">
        <f>'Anchor-RA'!S177</f>
        <v>0</v>
      </c>
      <c r="P179" s="140">
        <f>'Anchor-RA'!T177</f>
        <v>0</v>
      </c>
      <c r="Q179" s="140">
        <f>'Anchor-RA'!U177</f>
        <v>0</v>
      </c>
      <c r="R179" s="140">
        <f>'Anchor-RA'!V177</f>
        <v>0</v>
      </c>
      <c r="S179" s="140">
        <f>'Anchor-RA'!W177</f>
        <v>0</v>
      </c>
      <c r="T179" s="140">
        <f>'Anchor-RA'!X177</f>
        <v>0</v>
      </c>
      <c r="U179" s="140">
        <f>10*LOG10(1/((Summary!$C$75/10^(R179/10)+Summary!$C$76/10^(S179/10)+Summary!$C$77/10^(T179/10))/Summary!$C$78))</f>
        <v>0</v>
      </c>
      <c r="V179" s="140">
        <f>'Anchor-RA'!Y177</f>
        <v>0</v>
      </c>
      <c r="W179" s="140">
        <f>'Anchor-RA'!Z177</f>
        <v>0</v>
      </c>
      <c r="X179" s="141">
        <f t="shared" si="9"/>
        <v>0</v>
      </c>
      <c r="Y179" s="133"/>
      <c r="Z179" s="384">
        <f>'Test-RA'!L177</f>
        <v>0</v>
      </c>
      <c r="AA179" s="381">
        <f>'Test-RA'!M177</f>
        <v>0</v>
      </c>
      <c r="AB179" s="381">
        <f>'Test-RA'!N177</f>
        <v>0</v>
      </c>
      <c r="AC179" s="381">
        <f>'Test-RA'!O177</f>
        <v>0</v>
      </c>
      <c r="AD179" s="381">
        <f>(Summary!$C$58*AA179+Summary!$C$59*AB179+Summary!$C$60*AC179)/Summary!$C$61</f>
        <v>0</v>
      </c>
      <c r="AE179" s="381">
        <f>'Test-RA'!P177</f>
        <v>0</v>
      </c>
      <c r="AF179" s="381">
        <f>'Test-RA'!Q177</f>
        <v>0</v>
      </c>
      <c r="AG179" s="381">
        <f>'Test-RA'!R177</f>
        <v>0</v>
      </c>
      <c r="AH179" s="381">
        <f>'Test-RA'!S177</f>
        <v>0</v>
      </c>
      <c r="AI179" s="381">
        <f>'Test-RA'!T177</f>
        <v>0</v>
      </c>
      <c r="AJ179" s="381">
        <f>'Test-RA'!U177</f>
        <v>0</v>
      </c>
      <c r="AK179" s="381">
        <f>'Test-RA'!V177</f>
        <v>0</v>
      </c>
      <c r="AL179" s="381">
        <f>'Test-RA'!W177</f>
        <v>0</v>
      </c>
      <c r="AM179" s="381">
        <f>'Test-RA'!X177</f>
        <v>0</v>
      </c>
      <c r="AN179" s="381">
        <f>10*LOG10(1/((Summary!$C$75/10^(AK179/10)+Summary!$C$76/10^(AL179/10)+Summary!$C$77/10^(AM179/10))/Summary!$C$78))</f>
        <v>0</v>
      </c>
      <c r="AO179" s="381">
        <f>'Test-RA'!Y177</f>
        <v>0</v>
      </c>
      <c r="AP179" s="140">
        <f>'Test-RA'!Z177</f>
        <v>0</v>
      </c>
      <c r="AQ179" s="141">
        <f t="shared" si="12"/>
        <v>0</v>
      </c>
      <c r="AR179" s="142" t="e">
        <f t="shared" si="10"/>
        <v>#DIV/0!</v>
      </c>
      <c r="AS179" s="143" t="e">
        <f t="shared" si="11"/>
        <v>#DIV/0!</v>
      </c>
      <c r="AT179" s="136"/>
      <c r="AU179" s="136"/>
      <c r="AV179" s="571"/>
      <c r="AW179" s="468"/>
      <c r="AX179" s="480"/>
      <c r="AY179" s="480"/>
      <c r="AZ179" s="480"/>
      <c r="BA179" s="480"/>
      <c r="BB179" s="480"/>
      <c r="BC179" s="480"/>
      <c r="BD179" s="480"/>
      <c r="BE179" s="480"/>
      <c r="BF179" s="480"/>
      <c r="BG179" s="469"/>
      <c r="BH179" s="476"/>
      <c r="BI179" s="469"/>
      <c r="BJ179" s="476"/>
      <c r="BK179" s="480"/>
      <c r="BL179" s="480"/>
      <c r="BM179" s="480"/>
      <c r="BN179" s="480"/>
      <c r="BO179" s="480"/>
      <c r="BP179" s="480"/>
      <c r="BQ179" s="480"/>
      <c r="BR179" s="476"/>
      <c r="BS179" s="476"/>
      <c r="BT179" s="480"/>
      <c r="BU179" s="463"/>
      <c r="BV179" s="465"/>
      <c r="BW179" s="463"/>
      <c r="BX179" s="465"/>
    </row>
    <row r="180" spans="1:76" ht="17" customHeight="1" x14ac:dyDescent="0.35">
      <c r="A180" s="516"/>
      <c r="B180" s="525"/>
      <c r="C180" s="486"/>
      <c r="D180" s="490"/>
      <c r="E180" s="493"/>
      <c r="F180" s="138">
        <v>39</v>
      </c>
      <c r="G180" s="139">
        <f>'Anchor-RA'!L178</f>
        <v>0</v>
      </c>
      <c r="H180" s="140">
        <f>'Anchor-RA'!M178</f>
        <v>0</v>
      </c>
      <c r="I180" s="140">
        <f>'Anchor-RA'!N178</f>
        <v>0</v>
      </c>
      <c r="J180" s="140">
        <f>'Anchor-RA'!O178</f>
        <v>0</v>
      </c>
      <c r="K180" s="140">
        <f>(Summary!$C$58*H180+Summary!$C$59*I180+Summary!$C$60*J180)/Summary!$C$61</f>
        <v>0</v>
      </c>
      <c r="L180" s="140">
        <f>'Anchor-RA'!P178</f>
        <v>0</v>
      </c>
      <c r="M180" s="140">
        <f>'Anchor-RA'!Q178</f>
        <v>0</v>
      </c>
      <c r="N180" s="140">
        <f>'Anchor-RA'!R178</f>
        <v>0</v>
      </c>
      <c r="O180" s="140">
        <f>'Anchor-RA'!S178</f>
        <v>0</v>
      </c>
      <c r="P180" s="140">
        <f>'Anchor-RA'!T178</f>
        <v>0</v>
      </c>
      <c r="Q180" s="140">
        <f>'Anchor-RA'!U178</f>
        <v>0</v>
      </c>
      <c r="R180" s="140">
        <f>'Anchor-RA'!V178</f>
        <v>0</v>
      </c>
      <c r="S180" s="140">
        <f>'Anchor-RA'!W178</f>
        <v>0</v>
      </c>
      <c r="T180" s="140">
        <f>'Anchor-RA'!X178</f>
        <v>0</v>
      </c>
      <c r="U180" s="140">
        <f>10*LOG10(1/((Summary!$C$75/10^(R180/10)+Summary!$C$76/10^(S180/10)+Summary!$C$77/10^(T180/10))/Summary!$C$78))</f>
        <v>0</v>
      </c>
      <c r="V180" s="140">
        <f>'Anchor-RA'!Y178</f>
        <v>0</v>
      </c>
      <c r="W180" s="140">
        <f>'Anchor-RA'!Z178</f>
        <v>0</v>
      </c>
      <c r="X180" s="141">
        <f t="shared" si="9"/>
        <v>0</v>
      </c>
      <c r="Y180" s="133"/>
      <c r="Z180" s="384">
        <f>'Test-RA'!L178</f>
        <v>0</v>
      </c>
      <c r="AA180" s="381">
        <f>'Test-RA'!M178</f>
        <v>0</v>
      </c>
      <c r="AB180" s="381">
        <f>'Test-RA'!N178</f>
        <v>0</v>
      </c>
      <c r="AC180" s="381">
        <f>'Test-RA'!O178</f>
        <v>0</v>
      </c>
      <c r="AD180" s="381">
        <f>(Summary!$C$58*AA180+Summary!$C$59*AB180+Summary!$C$60*AC180)/Summary!$C$61</f>
        <v>0</v>
      </c>
      <c r="AE180" s="381">
        <f>'Test-RA'!P178</f>
        <v>0</v>
      </c>
      <c r="AF180" s="381">
        <f>'Test-RA'!Q178</f>
        <v>0</v>
      </c>
      <c r="AG180" s="381">
        <f>'Test-RA'!R178</f>
        <v>0</v>
      </c>
      <c r="AH180" s="381">
        <f>'Test-RA'!S178</f>
        <v>0</v>
      </c>
      <c r="AI180" s="381">
        <f>'Test-RA'!T178</f>
        <v>0</v>
      </c>
      <c r="AJ180" s="381">
        <f>'Test-RA'!U178</f>
        <v>0</v>
      </c>
      <c r="AK180" s="381">
        <f>'Test-RA'!V178</f>
        <v>0</v>
      </c>
      <c r="AL180" s="381">
        <f>'Test-RA'!W178</f>
        <v>0</v>
      </c>
      <c r="AM180" s="381">
        <f>'Test-RA'!X178</f>
        <v>0</v>
      </c>
      <c r="AN180" s="381">
        <f>10*LOG10(1/((Summary!$C$75/10^(AK180/10)+Summary!$C$76/10^(AL180/10)+Summary!$C$77/10^(AM180/10))/Summary!$C$78))</f>
        <v>0</v>
      </c>
      <c r="AO180" s="381">
        <f>'Test-RA'!Y178</f>
        <v>0</v>
      </c>
      <c r="AP180" s="140">
        <f>'Test-RA'!Z178</f>
        <v>0</v>
      </c>
      <c r="AQ180" s="141">
        <f t="shared" si="12"/>
        <v>0</v>
      </c>
      <c r="AR180" s="142" t="e">
        <f t="shared" si="10"/>
        <v>#DIV/0!</v>
      </c>
      <c r="AS180" s="143" t="e">
        <f t="shared" si="11"/>
        <v>#DIV/0!</v>
      </c>
      <c r="AT180" s="136"/>
      <c r="AU180" s="136"/>
      <c r="AV180" s="571" t="s">
        <v>122</v>
      </c>
      <c r="AW180" s="468" t="e" cm="1">
        <f t="array" ref="AW180">bdRateExtend($G179:$G182,H179:H182,$Z179:$Z182,AA179:AA182)</f>
        <v>#VALUE!</v>
      </c>
      <c r="AX180" s="480"/>
      <c r="AY180" s="480"/>
      <c r="AZ180" s="480"/>
      <c r="BA180" s="480"/>
      <c r="BB180" s="480"/>
      <c r="BC180" s="480" t="e" cm="1">
        <f t="array" ref="BC180">bdRateExtend($G179:$G182,L179:L182,$Z179:$Z182,AE179:AE182)</f>
        <v>#VALUE!</v>
      </c>
      <c r="BD180" s="480"/>
      <c r="BE180" s="480" t="e" cm="1">
        <f t="array" ref="BE180">bdRateExtend($G179:$G182,M179:M182,$Z179:$Z182,AF179:AF182)</f>
        <v>#VALUE!</v>
      </c>
      <c r="BF180" s="480"/>
      <c r="BG180" s="469" t="e" cm="1">
        <f t="array" ref="BG180">bdRateExtend($G179:$G182,N179:N182,$Z179:$Z182,AG179:AG182,"None", FALSE,1)</f>
        <v>#VALUE!</v>
      </c>
      <c r="BH180" s="476"/>
      <c r="BI180" s="469" t="e" cm="1">
        <f t="array" ref="BI180">bdRateExtend($G179:$G182,O179:O182,$Z179:$Z182,AH179:AH182,"None", FALSE,1)</f>
        <v>#VALUE!</v>
      </c>
      <c r="BJ180" s="476"/>
      <c r="BK180" s="480" t="e" cm="1">
        <f t="array" ref="BK180">bdRateExtend($G179:$G182,P179:P182,$Z179:$Z182,AI179:AI182)</f>
        <v>#VALUE!</v>
      </c>
      <c r="BL180" s="480"/>
      <c r="BM180" s="480" t="e" cm="1">
        <f t="array" ref="BM180">bdRateExtend($G179:$G182,Q179:Q182,$Z179:$Z182,AJ179:AJ182)</f>
        <v>#VALUE!</v>
      </c>
      <c r="BN180" s="480"/>
      <c r="BO180" s="480" t="e" cm="1">
        <f t="array" ref="BO180">bdRateExtend($G179:$G182,R179:R182,$Z179:$Z182,AK179:AK182)</f>
        <v>#VALUE!</v>
      </c>
      <c r="BP180" s="480"/>
      <c r="BQ180" s="480"/>
      <c r="BR180" s="476"/>
      <c r="BS180" s="476"/>
      <c r="BT180" s="480"/>
      <c r="BU180" s="463" cm="1">
        <f t="array" ref="BU180">testVMAFRange($G179:$G182,N179:N182,$Z179:$Z182,AG179:AG182)</f>
        <v>0</v>
      </c>
      <c r="BV180" s="465"/>
      <c r="BW180" s="463" cm="1">
        <f t="array" ref="BW180">testVMAFRange($G179:$G182,O179:O182,$Z179:$Z182,AH179:AH182)</f>
        <v>0</v>
      </c>
      <c r="BX180" s="465"/>
    </row>
    <row r="181" spans="1:76" ht="17" customHeight="1" x14ac:dyDescent="0.35">
      <c r="A181" s="516"/>
      <c r="B181" s="525"/>
      <c r="C181" s="486"/>
      <c r="D181" s="490"/>
      <c r="E181" s="493"/>
      <c r="F181" s="138">
        <v>47</v>
      </c>
      <c r="G181" s="139">
        <f>'Anchor-RA'!L179</f>
        <v>0</v>
      </c>
      <c r="H181" s="140">
        <f>'Anchor-RA'!M179</f>
        <v>0</v>
      </c>
      <c r="I181" s="140">
        <f>'Anchor-RA'!N179</f>
        <v>0</v>
      </c>
      <c r="J181" s="140">
        <f>'Anchor-RA'!O179</f>
        <v>0</v>
      </c>
      <c r="K181" s="140">
        <f>(Summary!$C$58*H181+Summary!$C$59*I181+Summary!$C$60*J181)/Summary!$C$61</f>
        <v>0</v>
      </c>
      <c r="L181" s="140">
        <f>'Anchor-RA'!P179</f>
        <v>0</v>
      </c>
      <c r="M181" s="140">
        <f>'Anchor-RA'!Q179</f>
        <v>0</v>
      </c>
      <c r="N181" s="140">
        <f>'Anchor-RA'!R179</f>
        <v>0</v>
      </c>
      <c r="O181" s="140">
        <f>'Anchor-RA'!S179</f>
        <v>0</v>
      </c>
      <c r="P181" s="140">
        <f>'Anchor-RA'!T179</f>
        <v>0</v>
      </c>
      <c r="Q181" s="140">
        <f>'Anchor-RA'!U179</f>
        <v>0</v>
      </c>
      <c r="R181" s="140">
        <f>'Anchor-RA'!V179</f>
        <v>0</v>
      </c>
      <c r="S181" s="140">
        <f>'Anchor-RA'!W179</f>
        <v>0</v>
      </c>
      <c r="T181" s="140">
        <f>'Anchor-RA'!X179</f>
        <v>0</v>
      </c>
      <c r="U181" s="140">
        <f>10*LOG10(1/((Summary!$C$75/10^(R181/10)+Summary!$C$76/10^(S181/10)+Summary!$C$77/10^(T181/10))/Summary!$C$78))</f>
        <v>0</v>
      </c>
      <c r="V181" s="140">
        <f>'Anchor-RA'!Y179</f>
        <v>0</v>
      </c>
      <c r="W181" s="140">
        <f>'Anchor-RA'!Z179</f>
        <v>0</v>
      </c>
      <c r="X181" s="141">
        <f t="shared" si="9"/>
        <v>0</v>
      </c>
      <c r="Y181" s="133"/>
      <c r="Z181" s="384">
        <f>'Test-RA'!L179</f>
        <v>0</v>
      </c>
      <c r="AA181" s="381">
        <f>'Test-RA'!M179</f>
        <v>0</v>
      </c>
      <c r="AB181" s="381">
        <f>'Test-RA'!N179</f>
        <v>0</v>
      </c>
      <c r="AC181" s="381">
        <f>'Test-RA'!O179</f>
        <v>0</v>
      </c>
      <c r="AD181" s="381">
        <f>(Summary!$C$58*AA181+Summary!$C$59*AB181+Summary!$C$60*AC181)/Summary!$C$61</f>
        <v>0</v>
      </c>
      <c r="AE181" s="381">
        <f>'Test-RA'!P179</f>
        <v>0</v>
      </c>
      <c r="AF181" s="381">
        <f>'Test-RA'!Q179</f>
        <v>0</v>
      </c>
      <c r="AG181" s="381">
        <f>'Test-RA'!R179</f>
        <v>0</v>
      </c>
      <c r="AH181" s="381">
        <f>'Test-RA'!S179</f>
        <v>0</v>
      </c>
      <c r="AI181" s="381">
        <f>'Test-RA'!T179</f>
        <v>0</v>
      </c>
      <c r="AJ181" s="381">
        <f>'Test-RA'!U179</f>
        <v>0</v>
      </c>
      <c r="AK181" s="381">
        <f>'Test-RA'!V179</f>
        <v>0</v>
      </c>
      <c r="AL181" s="381">
        <f>'Test-RA'!W179</f>
        <v>0</v>
      </c>
      <c r="AM181" s="381">
        <f>'Test-RA'!X179</f>
        <v>0</v>
      </c>
      <c r="AN181" s="381">
        <f>10*LOG10(1/((Summary!$C$75/10^(AK181/10)+Summary!$C$76/10^(AL181/10)+Summary!$C$77/10^(AM181/10))/Summary!$C$78))</f>
        <v>0</v>
      </c>
      <c r="AO181" s="381">
        <f>'Test-RA'!Y179</f>
        <v>0</v>
      </c>
      <c r="AP181" s="140">
        <f>'Test-RA'!Z179</f>
        <v>0</v>
      </c>
      <c r="AQ181" s="141">
        <f t="shared" si="12"/>
        <v>0</v>
      </c>
      <c r="AR181" s="142" t="e">
        <f t="shared" si="10"/>
        <v>#DIV/0!</v>
      </c>
      <c r="AS181" s="143" t="e">
        <f t="shared" si="11"/>
        <v>#DIV/0!</v>
      </c>
      <c r="AT181" s="136"/>
      <c r="AU181" s="136"/>
      <c r="AV181" s="571"/>
      <c r="AW181" s="468"/>
      <c r="AX181" s="480"/>
      <c r="AY181" s="480"/>
      <c r="AZ181" s="480"/>
      <c r="BA181" s="480"/>
      <c r="BB181" s="480"/>
      <c r="BC181" s="480"/>
      <c r="BD181" s="480"/>
      <c r="BE181" s="480"/>
      <c r="BF181" s="480"/>
      <c r="BG181" s="469"/>
      <c r="BH181" s="476"/>
      <c r="BI181" s="469"/>
      <c r="BJ181" s="476"/>
      <c r="BK181" s="480"/>
      <c r="BL181" s="480"/>
      <c r="BM181" s="480"/>
      <c r="BN181" s="480"/>
      <c r="BO181" s="480"/>
      <c r="BP181" s="480"/>
      <c r="BQ181" s="480"/>
      <c r="BR181" s="476"/>
      <c r="BS181" s="476"/>
      <c r="BT181" s="480"/>
      <c r="BU181" s="463"/>
      <c r="BV181" s="465"/>
      <c r="BW181" s="463"/>
      <c r="BX181" s="465"/>
    </row>
    <row r="182" spans="1:76" ht="17" customHeight="1" x14ac:dyDescent="0.35">
      <c r="A182" s="516"/>
      <c r="B182" s="525"/>
      <c r="C182" s="486"/>
      <c r="D182" s="490"/>
      <c r="E182" s="493"/>
      <c r="F182" s="138">
        <v>55</v>
      </c>
      <c r="G182" s="139">
        <f>'Anchor-RA'!L180</f>
        <v>0</v>
      </c>
      <c r="H182" s="140">
        <f>'Anchor-RA'!M180</f>
        <v>0</v>
      </c>
      <c r="I182" s="140">
        <f>'Anchor-RA'!N180</f>
        <v>0</v>
      </c>
      <c r="J182" s="140">
        <f>'Anchor-RA'!O180</f>
        <v>0</v>
      </c>
      <c r="K182" s="140">
        <f>(Summary!$C$58*H182+Summary!$C$59*I182+Summary!$C$60*J182)/Summary!$C$61</f>
        <v>0</v>
      </c>
      <c r="L182" s="140">
        <f>'Anchor-RA'!P180</f>
        <v>0</v>
      </c>
      <c r="M182" s="140">
        <f>'Anchor-RA'!Q180</f>
        <v>0</v>
      </c>
      <c r="N182" s="140">
        <f>'Anchor-RA'!R180</f>
        <v>0</v>
      </c>
      <c r="O182" s="140">
        <f>'Anchor-RA'!S180</f>
        <v>0</v>
      </c>
      <c r="P182" s="140">
        <f>'Anchor-RA'!T180</f>
        <v>0</v>
      </c>
      <c r="Q182" s="140">
        <f>'Anchor-RA'!U180</f>
        <v>0</v>
      </c>
      <c r="R182" s="140">
        <f>'Anchor-RA'!V180</f>
        <v>0</v>
      </c>
      <c r="S182" s="140">
        <f>'Anchor-RA'!W180</f>
        <v>0</v>
      </c>
      <c r="T182" s="140">
        <f>'Anchor-RA'!X180</f>
        <v>0</v>
      </c>
      <c r="U182" s="140">
        <f>10*LOG10(1/((Summary!$C$75/10^(R182/10)+Summary!$C$76/10^(S182/10)+Summary!$C$77/10^(T182/10))/Summary!$C$78))</f>
        <v>0</v>
      </c>
      <c r="V182" s="140">
        <f>'Anchor-RA'!Y180</f>
        <v>0</v>
      </c>
      <c r="W182" s="140">
        <f>'Anchor-RA'!Z180</f>
        <v>0</v>
      </c>
      <c r="X182" s="141">
        <f t="shared" si="9"/>
        <v>0</v>
      </c>
      <c r="Y182" s="133"/>
      <c r="Z182" s="384">
        <f>'Test-RA'!L180</f>
        <v>0</v>
      </c>
      <c r="AA182" s="381">
        <f>'Test-RA'!M180</f>
        <v>0</v>
      </c>
      <c r="AB182" s="381">
        <f>'Test-RA'!N180</f>
        <v>0</v>
      </c>
      <c r="AC182" s="381">
        <f>'Test-RA'!O180</f>
        <v>0</v>
      </c>
      <c r="AD182" s="381">
        <f>(Summary!$C$58*AA182+Summary!$C$59*AB182+Summary!$C$60*AC182)/Summary!$C$61</f>
        <v>0</v>
      </c>
      <c r="AE182" s="381">
        <f>'Test-RA'!P180</f>
        <v>0</v>
      </c>
      <c r="AF182" s="381">
        <f>'Test-RA'!Q180</f>
        <v>0</v>
      </c>
      <c r="AG182" s="381">
        <f>'Test-RA'!R180</f>
        <v>0</v>
      </c>
      <c r="AH182" s="381">
        <f>'Test-RA'!S180</f>
        <v>0</v>
      </c>
      <c r="AI182" s="381">
        <f>'Test-RA'!T180</f>
        <v>0</v>
      </c>
      <c r="AJ182" s="381">
        <f>'Test-RA'!U180</f>
        <v>0</v>
      </c>
      <c r="AK182" s="381">
        <f>'Test-RA'!V180</f>
        <v>0</v>
      </c>
      <c r="AL182" s="381">
        <f>'Test-RA'!W180</f>
        <v>0</v>
      </c>
      <c r="AM182" s="381">
        <f>'Test-RA'!X180</f>
        <v>0</v>
      </c>
      <c r="AN182" s="381">
        <f>10*LOG10(1/((Summary!$C$75/10^(AK182/10)+Summary!$C$76/10^(AL182/10)+Summary!$C$77/10^(AM182/10))/Summary!$C$78))</f>
        <v>0</v>
      </c>
      <c r="AO182" s="381">
        <f>'Test-RA'!Y180</f>
        <v>0</v>
      </c>
      <c r="AP182" s="140">
        <f>'Test-RA'!Z180</f>
        <v>0</v>
      </c>
      <c r="AQ182" s="141">
        <f t="shared" si="12"/>
        <v>0</v>
      </c>
      <c r="AR182" s="142" t="e">
        <f t="shared" si="10"/>
        <v>#DIV/0!</v>
      </c>
      <c r="AS182" s="143" t="e">
        <f t="shared" si="11"/>
        <v>#DIV/0!</v>
      </c>
      <c r="AT182" s="136"/>
      <c r="AU182" s="136"/>
      <c r="AV182" s="571" t="s">
        <v>123</v>
      </c>
      <c r="AW182" s="468" t="e" cm="1">
        <f t="array" ref="AW182">bdRateExtend($G180:$G183,H180:H183,$Z180:$Z183,AA180:AA183)</f>
        <v>#VALUE!</v>
      </c>
      <c r="AX182" s="480"/>
      <c r="AY182" s="480"/>
      <c r="AZ182" s="480"/>
      <c r="BA182" s="480"/>
      <c r="BB182" s="480"/>
      <c r="BC182" s="480" t="e" cm="1">
        <f t="array" ref="BC182">bdRateExtend($G180:$G183,L180:L183,$Z180:$Z183,AE180:AE183)</f>
        <v>#VALUE!</v>
      </c>
      <c r="BD182" s="480"/>
      <c r="BE182" s="480" t="e" cm="1">
        <f t="array" ref="BE182">bdRateExtend($G180:$G183,M180:M183,$Z180:$Z183,AF180:AF183)</f>
        <v>#VALUE!</v>
      </c>
      <c r="BF182" s="480"/>
      <c r="BG182" s="469" t="e" cm="1">
        <f t="array" ref="BG182">bdRateExtend($G180:$G183,N180:N183,$Z180:$Z183,AG180:AG183,"None", FALSE,1)</f>
        <v>#VALUE!</v>
      </c>
      <c r="BH182" s="476"/>
      <c r="BI182" s="469" t="e" cm="1">
        <f t="array" ref="BI182">bdRateExtend($G180:$G183,O180:O183,$Z180:$Z183,AH180:AH183,"None", FALSE,1)</f>
        <v>#VALUE!</v>
      </c>
      <c r="BJ182" s="476"/>
      <c r="BK182" s="480" t="e" cm="1">
        <f t="array" ref="BK182">bdRateExtend($G180:$G183,P180:P183,$Z180:$Z183,AI180:AI183)</f>
        <v>#VALUE!</v>
      </c>
      <c r="BL182" s="480"/>
      <c r="BM182" s="480" t="e" cm="1">
        <f t="array" ref="BM182">bdRateExtend($G180:$G183,Q180:Q183,$Z180:$Z183,AJ180:AJ183)</f>
        <v>#VALUE!</v>
      </c>
      <c r="BN182" s="480"/>
      <c r="BO182" s="480" t="e" cm="1">
        <f t="array" ref="BO182">bdRateExtend($G180:$G183,R180:R183,$Z180:$Z183,AK180:AK183)</f>
        <v>#VALUE!</v>
      </c>
      <c r="BP182" s="480"/>
      <c r="BQ182" s="480"/>
      <c r="BR182" s="476"/>
      <c r="BS182" s="476"/>
      <c r="BT182" s="480"/>
      <c r="BU182" s="463" cm="1">
        <f t="array" ref="BU182">testVMAFRange($G180:$G183,N180:N183,$Z180:$Z183,AG180:AG183)</f>
        <v>0</v>
      </c>
      <c r="BV182" s="465"/>
      <c r="BW182" s="463" cm="1">
        <f t="array" ref="BW182">testVMAFRange($G180:$G183,O180:O183,$Z180:$Z183,AH180:AH183)</f>
        <v>0</v>
      </c>
      <c r="BX182" s="465"/>
    </row>
    <row r="183" spans="1:76" ht="17" customHeight="1" thickBot="1" x14ac:dyDescent="0.4">
      <c r="A183" s="517"/>
      <c r="B183" s="528"/>
      <c r="C183" s="487"/>
      <c r="D183" s="522"/>
      <c r="E183" s="523"/>
      <c r="F183" s="144">
        <v>63</v>
      </c>
      <c r="G183" s="145">
        <f>'Anchor-RA'!L181</f>
        <v>0</v>
      </c>
      <c r="H183" s="146">
        <f>'Anchor-RA'!M181</f>
        <v>0</v>
      </c>
      <c r="I183" s="146">
        <f>'Anchor-RA'!N181</f>
        <v>0</v>
      </c>
      <c r="J183" s="146">
        <f>'Anchor-RA'!O181</f>
        <v>0</v>
      </c>
      <c r="K183" s="146">
        <f>(Summary!$C$58*H183+Summary!$C$59*I183+Summary!$C$60*J183)/Summary!$C$61</f>
        <v>0</v>
      </c>
      <c r="L183" s="146">
        <f>'Anchor-RA'!P181</f>
        <v>0</v>
      </c>
      <c r="M183" s="146">
        <f>'Anchor-RA'!Q181</f>
        <v>0</v>
      </c>
      <c r="N183" s="146">
        <f>'Anchor-RA'!R181</f>
        <v>0</v>
      </c>
      <c r="O183" s="146">
        <f>'Anchor-RA'!S181</f>
        <v>0</v>
      </c>
      <c r="P183" s="146">
        <f>'Anchor-RA'!T181</f>
        <v>0</v>
      </c>
      <c r="Q183" s="146">
        <f>'Anchor-RA'!U181</f>
        <v>0</v>
      </c>
      <c r="R183" s="146">
        <f>'Anchor-RA'!V181</f>
        <v>0</v>
      </c>
      <c r="S183" s="146">
        <f>'Anchor-RA'!W181</f>
        <v>0</v>
      </c>
      <c r="T183" s="146">
        <f>'Anchor-RA'!X181</f>
        <v>0</v>
      </c>
      <c r="U183" s="146">
        <f>10*LOG10(1/((Summary!$C$75/10^(R183/10)+Summary!$C$76/10^(S183/10)+Summary!$C$77/10^(T183/10))/Summary!$C$78))</f>
        <v>0</v>
      </c>
      <c r="V183" s="146">
        <f>'Anchor-RA'!Y181</f>
        <v>0</v>
      </c>
      <c r="W183" s="146">
        <f>'Anchor-RA'!Z181</f>
        <v>0</v>
      </c>
      <c r="X183" s="147">
        <f t="shared" si="9"/>
        <v>0</v>
      </c>
      <c r="Y183" s="133"/>
      <c r="Z183" s="385">
        <f>'Test-RA'!L181</f>
        <v>0</v>
      </c>
      <c r="AA183" s="382">
        <f>'Test-RA'!M181</f>
        <v>0</v>
      </c>
      <c r="AB183" s="382">
        <f>'Test-RA'!N181</f>
        <v>0</v>
      </c>
      <c r="AC183" s="382">
        <f>'Test-RA'!O181</f>
        <v>0</v>
      </c>
      <c r="AD183" s="382">
        <f>(Summary!$C$58*AA183+Summary!$C$59*AB183+Summary!$C$60*AC183)/Summary!$C$61</f>
        <v>0</v>
      </c>
      <c r="AE183" s="382">
        <f>'Test-RA'!P181</f>
        <v>0</v>
      </c>
      <c r="AF183" s="382">
        <f>'Test-RA'!Q181</f>
        <v>0</v>
      </c>
      <c r="AG183" s="382">
        <f>'Test-RA'!R181</f>
        <v>0</v>
      </c>
      <c r="AH183" s="382">
        <f>'Test-RA'!S181</f>
        <v>0</v>
      </c>
      <c r="AI183" s="382">
        <f>'Test-RA'!T181</f>
        <v>0</v>
      </c>
      <c r="AJ183" s="382">
        <f>'Test-RA'!U181</f>
        <v>0</v>
      </c>
      <c r="AK183" s="382">
        <f>'Test-RA'!V181</f>
        <v>0</v>
      </c>
      <c r="AL183" s="382">
        <f>'Test-RA'!W181</f>
        <v>0</v>
      </c>
      <c r="AM183" s="382">
        <f>'Test-RA'!X181</f>
        <v>0</v>
      </c>
      <c r="AN183" s="382">
        <f>10*LOG10(1/((Summary!$C$75/10^(AK183/10)+Summary!$C$76/10^(AL183/10)+Summary!$C$77/10^(AM183/10))/Summary!$C$78))</f>
        <v>0</v>
      </c>
      <c r="AO183" s="382">
        <f>'Test-RA'!Y181</f>
        <v>0</v>
      </c>
      <c r="AP183" s="146">
        <f>'Test-RA'!Z181</f>
        <v>0</v>
      </c>
      <c r="AQ183" s="147">
        <f t="shared" si="12"/>
        <v>0</v>
      </c>
      <c r="AR183" s="148" t="e">
        <f t="shared" si="10"/>
        <v>#DIV/0!</v>
      </c>
      <c r="AS183" s="149" t="e">
        <f t="shared" si="11"/>
        <v>#DIV/0!</v>
      </c>
      <c r="AT183" s="136"/>
      <c r="AU183" s="136"/>
      <c r="AV183" s="572"/>
      <c r="AW183" s="468"/>
      <c r="AX183" s="480"/>
      <c r="AY183" s="480"/>
      <c r="AZ183" s="480"/>
      <c r="BA183" s="480"/>
      <c r="BB183" s="481"/>
      <c r="BC183" s="480"/>
      <c r="BD183" s="480"/>
      <c r="BE183" s="480"/>
      <c r="BF183" s="480"/>
      <c r="BG183" s="472"/>
      <c r="BH183" s="477"/>
      <c r="BI183" s="472"/>
      <c r="BJ183" s="477"/>
      <c r="BK183" s="480"/>
      <c r="BL183" s="480"/>
      <c r="BM183" s="480"/>
      <c r="BN183" s="480"/>
      <c r="BO183" s="480"/>
      <c r="BP183" s="480"/>
      <c r="BQ183" s="480"/>
      <c r="BR183" s="476"/>
      <c r="BS183" s="476"/>
      <c r="BT183" s="481"/>
      <c r="BU183" s="473"/>
      <c r="BV183" s="466"/>
      <c r="BW183" s="473"/>
      <c r="BX183" s="466"/>
    </row>
    <row r="184" spans="1:76" ht="17" customHeight="1" x14ac:dyDescent="0.35">
      <c r="A184" s="488" t="s">
        <v>106</v>
      </c>
      <c r="B184" s="482" t="s">
        <v>22</v>
      </c>
      <c r="C184" s="485" t="s">
        <v>53</v>
      </c>
      <c r="D184" s="489">
        <v>30</v>
      </c>
      <c r="E184" s="492">
        <v>8</v>
      </c>
      <c r="F184" s="129">
        <v>23</v>
      </c>
      <c r="G184" s="130">
        <f>'Anchor-RA'!L182</f>
        <v>0</v>
      </c>
      <c r="H184" s="131">
        <f>'Anchor-RA'!M182</f>
        <v>0</v>
      </c>
      <c r="I184" s="131">
        <f>'Anchor-RA'!N182</f>
        <v>0</v>
      </c>
      <c r="J184" s="131">
        <f>'Anchor-RA'!O182</f>
        <v>0</v>
      </c>
      <c r="K184" s="140">
        <f>(Summary!$C$58*H184+Summary!$C$59*I184+Summary!$C$60*J184)/Summary!$C$61</f>
        <v>0</v>
      </c>
      <c r="L184" s="131">
        <f>'Anchor-RA'!P182</f>
        <v>0</v>
      </c>
      <c r="M184" s="131">
        <f>'Anchor-RA'!Q182</f>
        <v>0</v>
      </c>
      <c r="N184" s="131">
        <f>'Anchor-RA'!R182</f>
        <v>0</v>
      </c>
      <c r="O184" s="131">
        <f>'Anchor-RA'!S182</f>
        <v>0</v>
      </c>
      <c r="P184" s="131">
        <f>'Anchor-RA'!T182</f>
        <v>0</v>
      </c>
      <c r="Q184" s="131">
        <f>'Anchor-RA'!U182</f>
        <v>0</v>
      </c>
      <c r="R184" s="131">
        <f>'Anchor-RA'!V182</f>
        <v>0</v>
      </c>
      <c r="S184" s="131">
        <f>'Anchor-RA'!W182</f>
        <v>0</v>
      </c>
      <c r="T184" s="131">
        <f>'Anchor-RA'!X182</f>
        <v>0</v>
      </c>
      <c r="U184" s="131">
        <f>10*LOG10(1/((Summary!$C$75/10^(R184/10)+Summary!$C$76/10^(S184/10)+Summary!$C$77/10^(T184/10))/Summary!$C$78))</f>
        <v>0</v>
      </c>
      <c r="V184" s="131">
        <f>'Anchor-RA'!Y182</f>
        <v>0</v>
      </c>
      <c r="W184" s="131">
        <f>'Anchor-RA'!Z182</f>
        <v>0</v>
      </c>
      <c r="X184" s="132">
        <f t="shared" si="9"/>
        <v>0</v>
      </c>
      <c r="Y184" s="133"/>
      <c r="Z184" s="383">
        <f>'Test-RA'!L182</f>
        <v>0</v>
      </c>
      <c r="AA184" s="380">
        <f>'Test-RA'!M182</f>
        <v>0</v>
      </c>
      <c r="AB184" s="380">
        <f>'Test-RA'!N182</f>
        <v>0</v>
      </c>
      <c r="AC184" s="380">
        <f>'Test-RA'!O182</f>
        <v>0</v>
      </c>
      <c r="AD184" s="380">
        <f>(Summary!$C$58*AA184+Summary!$C$59*AB184+Summary!$C$60*AC184)/Summary!$C$61</f>
        <v>0</v>
      </c>
      <c r="AE184" s="380">
        <f>'Test-RA'!P182</f>
        <v>0</v>
      </c>
      <c r="AF184" s="380">
        <f>'Test-RA'!Q182</f>
        <v>0</v>
      </c>
      <c r="AG184" s="380">
        <f>'Test-RA'!R182</f>
        <v>0</v>
      </c>
      <c r="AH184" s="380">
        <f>'Test-RA'!S182</f>
        <v>0</v>
      </c>
      <c r="AI184" s="380">
        <f>'Test-RA'!T182</f>
        <v>0</v>
      </c>
      <c r="AJ184" s="380">
        <f>'Test-RA'!U182</f>
        <v>0</v>
      </c>
      <c r="AK184" s="380">
        <f>'Test-RA'!V182</f>
        <v>0</v>
      </c>
      <c r="AL184" s="380">
        <f>'Test-RA'!W182</f>
        <v>0</v>
      </c>
      <c r="AM184" s="380">
        <f>'Test-RA'!X182</f>
        <v>0</v>
      </c>
      <c r="AN184" s="380">
        <f>10*LOG10(1/((Summary!$C$75/10^(AK184/10)+Summary!$C$76/10^(AL184/10)+Summary!$C$77/10^(AM184/10))/Summary!$C$78))</f>
        <v>0</v>
      </c>
      <c r="AO184" s="380">
        <f>'Test-RA'!Y182</f>
        <v>0</v>
      </c>
      <c r="AP184" s="131">
        <f>'Test-RA'!Z182</f>
        <v>0</v>
      </c>
      <c r="AQ184" s="132">
        <f t="shared" si="12"/>
        <v>0</v>
      </c>
      <c r="AR184" s="134" t="e">
        <f t="shared" si="10"/>
        <v>#DIV/0!</v>
      </c>
      <c r="AS184" s="135" t="e">
        <f t="shared" si="11"/>
        <v>#DIV/0!</v>
      </c>
      <c r="AT184" s="136"/>
      <c r="AU184" s="136"/>
      <c r="AV184" s="573" t="s">
        <v>121</v>
      </c>
      <c r="AW184" s="468" t="e" cm="1">
        <f t="array" ref="AW184">bdRateExtend($G184:$G187,H184:H187,$Z184:$Z187,AA184:AA187)</f>
        <v>#VALUE!</v>
      </c>
      <c r="AX184" s="480" t="e" cm="1">
        <f t="array" ref="AX184">bdRateExtend($G184:$G189,H184:H189,$Z184:$Z189,AA184:AA189)</f>
        <v>#VALUE!</v>
      </c>
      <c r="AY184" s="480" t="e" cm="1">
        <f t="array" ref="AY184">bdRateExtend($G184:$G189,I184:I189,$Z184:$Z189,AB184:AB189)</f>
        <v>#VALUE!</v>
      </c>
      <c r="AZ184" s="480" t="e" cm="1">
        <f t="array" ref="AZ184">bdRateExtend($G184:$G189,J184:J189,$Z184:$Z189,AC184:AC189)</f>
        <v>#VALUE!</v>
      </c>
      <c r="BA184" s="480" t="e" cm="1">
        <f t="array" ref="BA184">bdRateExtend($G184:$G189,K184:K189,$Z184:$Z189,AD184:AD189)</f>
        <v>#VALUE!</v>
      </c>
      <c r="BB184" s="479" t="e">
        <f>(Summary!$C$89*AX184+Summary!$C$90*AY184+Summary!$C$91*AZ184)/Summary!$C$92</f>
        <v>#VALUE!</v>
      </c>
      <c r="BC184" s="480" t="e" cm="1">
        <f t="array" ref="BC184">bdRateExtend($G184:$G187,L184:L187,$Z184:$Z187,AE184:AE187)</f>
        <v>#VALUE!</v>
      </c>
      <c r="BD184" s="480" t="e" cm="1">
        <f t="array" ref="BD184">bdRateExtend($G184:$G189,L184:L189,$Z184:$Z189,AE184:AE189)</f>
        <v>#VALUE!</v>
      </c>
      <c r="BE184" s="480" t="e" cm="1">
        <f t="array" ref="BE184">bdRateExtend($G184:$G187,M184:M187,$Z184:$Z187,AF184:AF187)</f>
        <v>#VALUE!</v>
      </c>
      <c r="BF184" s="480" t="e" cm="1">
        <f t="array" ref="BF184">bdRateExtend($G184:$G189,M184:M189,$Z184:$Z189,AF184:AF189)</f>
        <v>#VALUE!</v>
      </c>
      <c r="BG184" s="474" t="e" cm="1">
        <f t="array" ref="BG184">bdRateExtend($G184:$G187,N184:N187,$Z184:$Z187,AG184:AG187,"None", FALSE,1)</f>
        <v>#VALUE!</v>
      </c>
      <c r="BH184" s="475" t="e" cm="1">
        <f t="array" ref="BH184">bdRateExtend($G184:$G189,N184:N189,$Z184:$Z189,AG184:AG189,"None", FALSE,1)</f>
        <v>#VALUE!</v>
      </c>
      <c r="BI184" s="474" t="e" cm="1">
        <f t="array" ref="BI184">bdRateExtend($G184:$G187,O184:O187,$Z184:$Z187,AH184:AH187,"None", FALSE,1)</f>
        <v>#VALUE!</v>
      </c>
      <c r="BJ184" s="475" t="e" cm="1">
        <f t="array" ref="BJ184">bdRateExtend($G184:$G189,O184:O189,$Z184:$Z189,AH184:AH189,"None", FALSE,1)</f>
        <v>#VALUE!</v>
      </c>
      <c r="BK184" s="480" t="e" cm="1">
        <f t="array" ref="BK184">bdRateExtend($G184:$G187,P184:P187,$Z184:$Z187,AI184:AI187)</f>
        <v>#VALUE!</v>
      </c>
      <c r="BL184" s="480" t="e" cm="1">
        <f t="array" ref="BL184">bdRateExtend($G184:$G189,P184:P189,$Z184:$Z189,AI184:AI189)</f>
        <v>#VALUE!</v>
      </c>
      <c r="BM184" s="480" t="e" cm="1">
        <f t="array" ref="BM184">bdRateExtend($G184:$G187,Q184:Q187,$Z184:$Z187,AJ184:AJ187)</f>
        <v>#VALUE!</v>
      </c>
      <c r="BN184" s="480" t="e" cm="1">
        <f t="array" ref="BN184">bdRateExtend($G184:$G189,Q184:Q189,$Z184:$Z189,AJ184:AJ189)</f>
        <v>#VALUE!</v>
      </c>
      <c r="BO184" s="480" t="e" cm="1">
        <f t="array" ref="BO184">bdRateExtend($G184:$G187,R184:R187,$Z184:$Z187,AK184:AK187)</f>
        <v>#VALUE!</v>
      </c>
      <c r="BP184" s="480" t="e" cm="1">
        <f t="array" ref="BP184">bdRateExtend($G184:$G189,R184:R189,$Z184:$Z189,AK184:AK189)</f>
        <v>#VALUE!</v>
      </c>
      <c r="BQ184" s="480" t="e" cm="1">
        <f t="array" ref="BQ184">bdRateExtend($G184:$G189,S184:S189,$Z184:$Z189,AL184:AL189)</f>
        <v>#VALUE!</v>
      </c>
      <c r="BR184" s="476" t="e" cm="1">
        <f t="array" ref="BR184">bdRateExtend($G184:$G189,T184:T189,$Z184:$Z189,AM184:AM189)</f>
        <v>#VALUE!</v>
      </c>
      <c r="BS184" s="476" t="e" cm="1">
        <f t="array" ref="BS184">bdRateExtend($G184:$G189,U184:U189,$Z184:$Z189,AN184:AN189)</f>
        <v>#VALUE!</v>
      </c>
      <c r="BT184" s="479" t="e">
        <f>(Summary!$C$103*BP184+Summary!$C$104*BQ184+Summary!$C$105*BR184)/Summary!$C$106</f>
        <v>#VALUE!</v>
      </c>
      <c r="BU184" s="462" cm="1">
        <f t="array" ref="BU184">testVMAFRange($G184:$G187,N184:N187,$Z184:$Z187,AG184:AG187)</f>
        <v>0</v>
      </c>
      <c r="BV184" s="464" cm="1">
        <f t="array" ref="BV184">testVMAFRange($G184:$G189,N184:N189,$Z184:$Z189,AG184:AG189)</f>
        <v>0</v>
      </c>
      <c r="BW184" s="462" cm="1">
        <f t="array" ref="BW184">testVMAFRange($G184:$G187,O184:O187,$Z184:$Z187,AH184:AH187)</f>
        <v>0</v>
      </c>
      <c r="BX184" s="464" cm="1">
        <f t="array" ref="BX184">testVMAFRange($G184:$G189,O184:O189,$Z184:$Z189,AH184:AH189)</f>
        <v>0</v>
      </c>
    </row>
    <row r="185" spans="1:76" ht="17" customHeight="1" x14ac:dyDescent="0.35">
      <c r="A185" s="516"/>
      <c r="B185" s="483"/>
      <c r="C185" s="486"/>
      <c r="D185" s="490"/>
      <c r="E185" s="493"/>
      <c r="F185" s="138">
        <v>31</v>
      </c>
      <c r="G185" s="139">
        <f>'Anchor-RA'!L183</f>
        <v>0</v>
      </c>
      <c r="H185" s="140">
        <f>'Anchor-RA'!M183</f>
        <v>0</v>
      </c>
      <c r="I185" s="140">
        <f>'Anchor-RA'!N183</f>
        <v>0</v>
      </c>
      <c r="J185" s="140">
        <f>'Anchor-RA'!O183</f>
        <v>0</v>
      </c>
      <c r="K185" s="140">
        <f>(Summary!$C$58*H185+Summary!$C$59*I185+Summary!$C$60*J185)/Summary!$C$61</f>
        <v>0</v>
      </c>
      <c r="L185" s="140">
        <f>'Anchor-RA'!P183</f>
        <v>0</v>
      </c>
      <c r="M185" s="140">
        <f>'Anchor-RA'!Q183</f>
        <v>0</v>
      </c>
      <c r="N185" s="140">
        <f>'Anchor-RA'!R183</f>
        <v>0</v>
      </c>
      <c r="O185" s="140">
        <f>'Anchor-RA'!S183</f>
        <v>0</v>
      </c>
      <c r="P185" s="140">
        <f>'Anchor-RA'!T183</f>
        <v>0</v>
      </c>
      <c r="Q185" s="140">
        <f>'Anchor-RA'!U183</f>
        <v>0</v>
      </c>
      <c r="R185" s="140">
        <f>'Anchor-RA'!V183</f>
        <v>0</v>
      </c>
      <c r="S185" s="140">
        <f>'Anchor-RA'!W183</f>
        <v>0</v>
      </c>
      <c r="T185" s="140">
        <f>'Anchor-RA'!X183</f>
        <v>0</v>
      </c>
      <c r="U185" s="140">
        <f>10*LOG10(1/((Summary!$C$75/10^(R185/10)+Summary!$C$76/10^(S185/10)+Summary!$C$77/10^(T185/10))/Summary!$C$78))</f>
        <v>0</v>
      </c>
      <c r="V185" s="140">
        <f>'Anchor-RA'!Y183</f>
        <v>0</v>
      </c>
      <c r="W185" s="140">
        <f>'Anchor-RA'!Z183</f>
        <v>0</v>
      </c>
      <c r="X185" s="141">
        <f t="shared" si="9"/>
        <v>0</v>
      </c>
      <c r="Y185" s="133"/>
      <c r="Z185" s="384">
        <f>'Test-RA'!L183</f>
        <v>0</v>
      </c>
      <c r="AA185" s="381">
        <f>'Test-RA'!M183</f>
        <v>0</v>
      </c>
      <c r="AB185" s="381">
        <f>'Test-RA'!N183</f>
        <v>0</v>
      </c>
      <c r="AC185" s="381">
        <f>'Test-RA'!O183</f>
        <v>0</v>
      </c>
      <c r="AD185" s="381">
        <f>(Summary!$C$58*AA185+Summary!$C$59*AB185+Summary!$C$60*AC185)/Summary!$C$61</f>
        <v>0</v>
      </c>
      <c r="AE185" s="381">
        <f>'Test-RA'!P183</f>
        <v>0</v>
      </c>
      <c r="AF185" s="381">
        <f>'Test-RA'!Q183</f>
        <v>0</v>
      </c>
      <c r="AG185" s="381">
        <f>'Test-RA'!R183</f>
        <v>0</v>
      </c>
      <c r="AH185" s="381">
        <f>'Test-RA'!S183</f>
        <v>0</v>
      </c>
      <c r="AI185" s="381">
        <f>'Test-RA'!T183</f>
        <v>0</v>
      </c>
      <c r="AJ185" s="381">
        <f>'Test-RA'!U183</f>
        <v>0</v>
      </c>
      <c r="AK185" s="381">
        <f>'Test-RA'!V183</f>
        <v>0</v>
      </c>
      <c r="AL185" s="381">
        <f>'Test-RA'!W183</f>
        <v>0</v>
      </c>
      <c r="AM185" s="381">
        <f>'Test-RA'!X183</f>
        <v>0</v>
      </c>
      <c r="AN185" s="381">
        <f>10*LOG10(1/((Summary!$C$75/10^(AK185/10)+Summary!$C$76/10^(AL185/10)+Summary!$C$77/10^(AM185/10))/Summary!$C$78))</f>
        <v>0</v>
      </c>
      <c r="AO185" s="381">
        <f>'Test-RA'!Y183</f>
        <v>0</v>
      </c>
      <c r="AP185" s="140">
        <f>'Test-RA'!Z183</f>
        <v>0</v>
      </c>
      <c r="AQ185" s="141">
        <f t="shared" si="12"/>
        <v>0</v>
      </c>
      <c r="AR185" s="142" t="e">
        <f t="shared" si="10"/>
        <v>#DIV/0!</v>
      </c>
      <c r="AS185" s="143" t="e">
        <f t="shared" si="11"/>
        <v>#DIV/0!</v>
      </c>
      <c r="AT185" s="136"/>
      <c r="AU185" s="136"/>
      <c r="AV185" s="571"/>
      <c r="AW185" s="468"/>
      <c r="AX185" s="480"/>
      <c r="AY185" s="480"/>
      <c r="AZ185" s="480"/>
      <c r="BA185" s="480"/>
      <c r="BB185" s="480"/>
      <c r="BC185" s="480"/>
      <c r="BD185" s="480"/>
      <c r="BE185" s="480"/>
      <c r="BF185" s="480"/>
      <c r="BG185" s="469"/>
      <c r="BH185" s="476"/>
      <c r="BI185" s="469"/>
      <c r="BJ185" s="476"/>
      <c r="BK185" s="480"/>
      <c r="BL185" s="480"/>
      <c r="BM185" s="480"/>
      <c r="BN185" s="480"/>
      <c r="BO185" s="480"/>
      <c r="BP185" s="480"/>
      <c r="BQ185" s="480"/>
      <c r="BR185" s="476"/>
      <c r="BS185" s="476"/>
      <c r="BT185" s="480"/>
      <c r="BU185" s="463"/>
      <c r="BV185" s="465"/>
      <c r="BW185" s="463"/>
      <c r="BX185" s="465"/>
    </row>
    <row r="186" spans="1:76" ht="17" customHeight="1" x14ac:dyDescent="0.35">
      <c r="A186" s="516"/>
      <c r="B186" s="483"/>
      <c r="C186" s="486"/>
      <c r="D186" s="490"/>
      <c r="E186" s="493"/>
      <c r="F186" s="138">
        <v>39</v>
      </c>
      <c r="G186" s="139">
        <f>'Anchor-RA'!L184</f>
        <v>0</v>
      </c>
      <c r="H186" s="140">
        <f>'Anchor-RA'!M184</f>
        <v>0</v>
      </c>
      <c r="I186" s="140">
        <f>'Anchor-RA'!N184</f>
        <v>0</v>
      </c>
      <c r="J186" s="140">
        <f>'Anchor-RA'!O184</f>
        <v>0</v>
      </c>
      <c r="K186" s="140">
        <f>(Summary!$C$58*H186+Summary!$C$59*I186+Summary!$C$60*J186)/Summary!$C$61</f>
        <v>0</v>
      </c>
      <c r="L186" s="140">
        <f>'Anchor-RA'!P184</f>
        <v>0</v>
      </c>
      <c r="M186" s="140">
        <f>'Anchor-RA'!Q184</f>
        <v>0</v>
      </c>
      <c r="N186" s="140">
        <f>'Anchor-RA'!R184</f>
        <v>0</v>
      </c>
      <c r="O186" s="140">
        <f>'Anchor-RA'!S184</f>
        <v>0</v>
      </c>
      <c r="P186" s="140">
        <f>'Anchor-RA'!T184</f>
        <v>0</v>
      </c>
      <c r="Q186" s="140">
        <f>'Anchor-RA'!U184</f>
        <v>0</v>
      </c>
      <c r="R186" s="140">
        <f>'Anchor-RA'!V184</f>
        <v>0</v>
      </c>
      <c r="S186" s="140">
        <f>'Anchor-RA'!W184</f>
        <v>0</v>
      </c>
      <c r="T186" s="140">
        <f>'Anchor-RA'!X184</f>
        <v>0</v>
      </c>
      <c r="U186" s="140">
        <f>10*LOG10(1/((Summary!$C$75/10^(R186/10)+Summary!$C$76/10^(S186/10)+Summary!$C$77/10^(T186/10))/Summary!$C$78))</f>
        <v>0</v>
      </c>
      <c r="V186" s="140">
        <f>'Anchor-RA'!Y184</f>
        <v>0</v>
      </c>
      <c r="W186" s="140">
        <f>'Anchor-RA'!Z184</f>
        <v>0</v>
      </c>
      <c r="X186" s="141">
        <f t="shared" si="9"/>
        <v>0</v>
      </c>
      <c r="Y186" s="133"/>
      <c r="Z186" s="384">
        <f>'Test-RA'!L184</f>
        <v>0</v>
      </c>
      <c r="AA186" s="381">
        <f>'Test-RA'!M184</f>
        <v>0</v>
      </c>
      <c r="AB186" s="381">
        <f>'Test-RA'!N184</f>
        <v>0</v>
      </c>
      <c r="AC186" s="381">
        <f>'Test-RA'!O184</f>
        <v>0</v>
      </c>
      <c r="AD186" s="381">
        <f>(Summary!$C$58*AA186+Summary!$C$59*AB186+Summary!$C$60*AC186)/Summary!$C$61</f>
        <v>0</v>
      </c>
      <c r="AE186" s="381">
        <f>'Test-RA'!P184</f>
        <v>0</v>
      </c>
      <c r="AF186" s="381">
        <f>'Test-RA'!Q184</f>
        <v>0</v>
      </c>
      <c r="AG186" s="381">
        <f>'Test-RA'!R184</f>
        <v>0</v>
      </c>
      <c r="AH186" s="381">
        <f>'Test-RA'!S184</f>
        <v>0</v>
      </c>
      <c r="AI186" s="381">
        <f>'Test-RA'!T184</f>
        <v>0</v>
      </c>
      <c r="AJ186" s="381">
        <f>'Test-RA'!U184</f>
        <v>0</v>
      </c>
      <c r="AK186" s="381">
        <f>'Test-RA'!V184</f>
        <v>0</v>
      </c>
      <c r="AL186" s="381">
        <f>'Test-RA'!W184</f>
        <v>0</v>
      </c>
      <c r="AM186" s="381">
        <f>'Test-RA'!X184</f>
        <v>0</v>
      </c>
      <c r="AN186" s="381">
        <f>10*LOG10(1/((Summary!$C$75/10^(AK186/10)+Summary!$C$76/10^(AL186/10)+Summary!$C$77/10^(AM186/10))/Summary!$C$78))</f>
        <v>0</v>
      </c>
      <c r="AO186" s="381">
        <f>'Test-RA'!Y184</f>
        <v>0</v>
      </c>
      <c r="AP186" s="140">
        <f>'Test-RA'!Z184</f>
        <v>0</v>
      </c>
      <c r="AQ186" s="141">
        <f t="shared" si="12"/>
        <v>0</v>
      </c>
      <c r="AR186" s="142" t="e">
        <f t="shared" si="10"/>
        <v>#DIV/0!</v>
      </c>
      <c r="AS186" s="143" t="e">
        <f t="shared" si="11"/>
        <v>#DIV/0!</v>
      </c>
      <c r="AT186" s="136"/>
      <c r="AU186" s="136"/>
      <c r="AV186" s="571" t="s">
        <v>122</v>
      </c>
      <c r="AW186" s="468" t="e" cm="1">
        <f t="array" ref="AW186">bdRateExtend($G185:$G188,H185:H188,$Z185:$Z188,AA185:AA188)</f>
        <v>#VALUE!</v>
      </c>
      <c r="AX186" s="480"/>
      <c r="AY186" s="480"/>
      <c r="AZ186" s="480"/>
      <c r="BA186" s="480"/>
      <c r="BB186" s="480"/>
      <c r="BC186" s="480" t="e" cm="1">
        <f t="array" ref="BC186">bdRateExtend($G185:$G188,L185:L188,$Z185:$Z188,AE185:AE188)</f>
        <v>#VALUE!</v>
      </c>
      <c r="BD186" s="480"/>
      <c r="BE186" s="480" t="e" cm="1">
        <f t="array" ref="BE186">bdRateExtend($G185:$G188,M185:M188,$Z185:$Z188,AF185:AF188)</f>
        <v>#VALUE!</v>
      </c>
      <c r="BF186" s="480"/>
      <c r="BG186" s="469" t="e" cm="1">
        <f t="array" ref="BG186">bdRateExtend($G185:$G188,N185:N188,$Z185:$Z188,AG185:AG188,"None", FALSE,1)</f>
        <v>#VALUE!</v>
      </c>
      <c r="BH186" s="476"/>
      <c r="BI186" s="469" t="e" cm="1">
        <f t="array" ref="BI186">bdRateExtend($G185:$G188,O185:O188,$Z185:$Z188,AH185:AH188,"None", FALSE,1)</f>
        <v>#VALUE!</v>
      </c>
      <c r="BJ186" s="476"/>
      <c r="BK186" s="480" t="e" cm="1">
        <f t="array" ref="BK186">bdRateExtend($G185:$G188,P185:P188,$Z185:$Z188,AI185:AI188)</f>
        <v>#VALUE!</v>
      </c>
      <c r="BL186" s="480"/>
      <c r="BM186" s="480" t="e" cm="1">
        <f t="array" ref="BM186">bdRateExtend($G185:$G188,Q185:Q188,$Z185:$Z188,AJ185:AJ188)</f>
        <v>#VALUE!</v>
      </c>
      <c r="BN186" s="480"/>
      <c r="BO186" s="480" t="e" cm="1">
        <f t="array" ref="BO186">bdRateExtend($G185:$G188,R185:R188,$Z185:$Z188,AK185:AK188)</f>
        <v>#VALUE!</v>
      </c>
      <c r="BP186" s="480"/>
      <c r="BQ186" s="480"/>
      <c r="BR186" s="476"/>
      <c r="BS186" s="476"/>
      <c r="BT186" s="480"/>
      <c r="BU186" s="463" cm="1">
        <f t="array" ref="BU186">testVMAFRange($G185:$G188,N185:N188,$Z185:$Z188,AG185:AG188)</f>
        <v>0</v>
      </c>
      <c r="BV186" s="465"/>
      <c r="BW186" s="463" cm="1">
        <f t="array" ref="BW186">testVMAFRange($G185:$G188,O185:O188,$Z185:$Z188,AH185:AH188)</f>
        <v>0</v>
      </c>
      <c r="BX186" s="465"/>
    </row>
    <row r="187" spans="1:76" ht="17" customHeight="1" x14ac:dyDescent="0.35">
      <c r="A187" s="516"/>
      <c r="B187" s="483"/>
      <c r="C187" s="486"/>
      <c r="D187" s="490"/>
      <c r="E187" s="493"/>
      <c r="F187" s="138">
        <v>47</v>
      </c>
      <c r="G187" s="139">
        <f>'Anchor-RA'!L185</f>
        <v>0</v>
      </c>
      <c r="H187" s="140">
        <f>'Anchor-RA'!M185</f>
        <v>0</v>
      </c>
      <c r="I187" s="140">
        <f>'Anchor-RA'!N185</f>
        <v>0</v>
      </c>
      <c r="J187" s="140">
        <f>'Anchor-RA'!O185</f>
        <v>0</v>
      </c>
      <c r="K187" s="140">
        <f>(Summary!$C$58*H187+Summary!$C$59*I187+Summary!$C$60*J187)/Summary!$C$61</f>
        <v>0</v>
      </c>
      <c r="L187" s="140">
        <f>'Anchor-RA'!P185</f>
        <v>0</v>
      </c>
      <c r="M187" s="140">
        <f>'Anchor-RA'!Q185</f>
        <v>0</v>
      </c>
      <c r="N187" s="140">
        <f>'Anchor-RA'!R185</f>
        <v>0</v>
      </c>
      <c r="O187" s="140">
        <f>'Anchor-RA'!S185</f>
        <v>0</v>
      </c>
      <c r="P187" s="140">
        <f>'Anchor-RA'!T185</f>
        <v>0</v>
      </c>
      <c r="Q187" s="140">
        <f>'Anchor-RA'!U185</f>
        <v>0</v>
      </c>
      <c r="R187" s="140">
        <f>'Anchor-RA'!V185</f>
        <v>0</v>
      </c>
      <c r="S187" s="140">
        <f>'Anchor-RA'!W185</f>
        <v>0</v>
      </c>
      <c r="T187" s="140">
        <f>'Anchor-RA'!X185</f>
        <v>0</v>
      </c>
      <c r="U187" s="140">
        <f>10*LOG10(1/((Summary!$C$75/10^(R187/10)+Summary!$C$76/10^(S187/10)+Summary!$C$77/10^(T187/10))/Summary!$C$78))</f>
        <v>0</v>
      </c>
      <c r="V187" s="140">
        <f>'Anchor-RA'!Y185</f>
        <v>0</v>
      </c>
      <c r="W187" s="140">
        <f>'Anchor-RA'!Z185</f>
        <v>0</v>
      </c>
      <c r="X187" s="141">
        <f t="shared" si="9"/>
        <v>0</v>
      </c>
      <c r="Y187" s="133"/>
      <c r="Z187" s="384">
        <f>'Test-RA'!L185</f>
        <v>0</v>
      </c>
      <c r="AA187" s="381">
        <f>'Test-RA'!M185</f>
        <v>0</v>
      </c>
      <c r="AB187" s="381">
        <f>'Test-RA'!N185</f>
        <v>0</v>
      </c>
      <c r="AC187" s="381">
        <f>'Test-RA'!O185</f>
        <v>0</v>
      </c>
      <c r="AD187" s="381">
        <f>(Summary!$C$58*AA187+Summary!$C$59*AB187+Summary!$C$60*AC187)/Summary!$C$61</f>
        <v>0</v>
      </c>
      <c r="AE187" s="381">
        <f>'Test-RA'!P185</f>
        <v>0</v>
      </c>
      <c r="AF187" s="381">
        <f>'Test-RA'!Q185</f>
        <v>0</v>
      </c>
      <c r="AG187" s="381">
        <f>'Test-RA'!R185</f>
        <v>0</v>
      </c>
      <c r="AH187" s="381">
        <f>'Test-RA'!S185</f>
        <v>0</v>
      </c>
      <c r="AI187" s="381">
        <f>'Test-RA'!T185</f>
        <v>0</v>
      </c>
      <c r="AJ187" s="381">
        <f>'Test-RA'!U185</f>
        <v>0</v>
      </c>
      <c r="AK187" s="381">
        <f>'Test-RA'!V185</f>
        <v>0</v>
      </c>
      <c r="AL187" s="381">
        <f>'Test-RA'!W185</f>
        <v>0</v>
      </c>
      <c r="AM187" s="381">
        <f>'Test-RA'!X185</f>
        <v>0</v>
      </c>
      <c r="AN187" s="381">
        <f>10*LOG10(1/((Summary!$C$75/10^(AK187/10)+Summary!$C$76/10^(AL187/10)+Summary!$C$77/10^(AM187/10))/Summary!$C$78))</f>
        <v>0</v>
      </c>
      <c r="AO187" s="381">
        <f>'Test-RA'!Y185</f>
        <v>0</v>
      </c>
      <c r="AP187" s="140">
        <f>'Test-RA'!Z185</f>
        <v>0</v>
      </c>
      <c r="AQ187" s="141">
        <f t="shared" si="12"/>
        <v>0</v>
      </c>
      <c r="AR187" s="142" t="e">
        <f t="shared" si="10"/>
        <v>#DIV/0!</v>
      </c>
      <c r="AS187" s="143" t="e">
        <f t="shared" si="11"/>
        <v>#DIV/0!</v>
      </c>
      <c r="AT187" s="136"/>
      <c r="AU187" s="136"/>
      <c r="AV187" s="571"/>
      <c r="AW187" s="468"/>
      <c r="AX187" s="480"/>
      <c r="AY187" s="480"/>
      <c r="AZ187" s="480"/>
      <c r="BA187" s="480"/>
      <c r="BB187" s="480"/>
      <c r="BC187" s="480"/>
      <c r="BD187" s="480"/>
      <c r="BE187" s="480"/>
      <c r="BF187" s="480"/>
      <c r="BG187" s="469"/>
      <c r="BH187" s="476"/>
      <c r="BI187" s="469"/>
      <c r="BJ187" s="476"/>
      <c r="BK187" s="480"/>
      <c r="BL187" s="480"/>
      <c r="BM187" s="480"/>
      <c r="BN187" s="480"/>
      <c r="BO187" s="480"/>
      <c r="BP187" s="480"/>
      <c r="BQ187" s="480"/>
      <c r="BR187" s="476"/>
      <c r="BS187" s="476"/>
      <c r="BT187" s="480"/>
      <c r="BU187" s="463"/>
      <c r="BV187" s="465"/>
      <c r="BW187" s="463"/>
      <c r="BX187" s="465"/>
    </row>
    <row r="188" spans="1:76" ht="17" customHeight="1" x14ac:dyDescent="0.35">
      <c r="A188" s="516"/>
      <c r="B188" s="483"/>
      <c r="C188" s="486"/>
      <c r="D188" s="490"/>
      <c r="E188" s="493"/>
      <c r="F188" s="138">
        <v>55</v>
      </c>
      <c r="G188" s="139">
        <f>'Anchor-RA'!L186</f>
        <v>0</v>
      </c>
      <c r="H188" s="140">
        <f>'Anchor-RA'!M186</f>
        <v>0</v>
      </c>
      <c r="I188" s="140">
        <f>'Anchor-RA'!N186</f>
        <v>0</v>
      </c>
      <c r="J188" s="140">
        <f>'Anchor-RA'!O186</f>
        <v>0</v>
      </c>
      <c r="K188" s="140">
        <f>(Summary!$C$58*H188+Summary!$C$59*I188+Summary!$C$60*J188)/Summary!$C$61</f>
        <v>0</v>
      </c>
      <c r="L188" s="140">
        <f>'Anchor-RA'!P186</f>
        <v>0</v>
      </c>
      <c r="M188" s="140">
        <f>'Anchor-RA'!Q186</f>
        <v>0</v>
      </c>
      <c r="N188" s="140">
        <f>'Anchor-RA'!R186</f>
        <v>0</v>
      </c>
      <c r="O188" s="140">
        <f>'Anchor-RA'!S186</f>
        <v>0</v>
      </c>
      <c r="P188" s="140">
        <f>'Anchor-RA'!T186</f>
        <v>0</v>
      </c>
      <c r="Q188" s="140">
        <f>'Anchor-RA'!U186</f>
        <v>0</v>
      </c>
      <c r="R188" s="140">
        <f>'Anchor-RA'!V186</f>
        <v>0</v>
      </c>
      <c r="S188" s="140">
        <f>'Anchor-RA'!W186</f>
        <v>0</v>
      </c>
      <c r="T188" s="140">
        <f>'Anchor-RA'!X186</f>
        <v>0</v>
      </c>
      <c r="U188" s="140">
        <f>10*LOG10(1/((Summary!$C$75/10^(R188/10)+Summary!$C$76/10^(S188/10)+Summary!$C$77/10^(T188/10))/Summary!$C$78))</f>
        <v>0</v>
      </c>
      <c r="V188" s="140">
        <f>'Anchor-RA'!Y186</f>
        <v>0</v>
      </c>
      <c r="W188" s="140">
        <f>'Anchor-RA'!Z186</f>
        <v>0</v>
      </c>
      <c r="X188" s="141">
        <f t="shared" si="9"/>
        <v>0</v>
      </c>
      <c r="Y188" s="133"/>
      <c r="Z188" s="384">
        <f>'Test-RA'!L186</f>
        <v>0</v>
      </c>
      <c r="AA188" s="381">
        <f>'Test-RA'!M186</f>
        <v>0</v>
      </c>
      <c r="AB188" s="381">
        <f>'Test-RA'!N186</f>
        <v>0</v>
      </c>
      <c r="AC188" s="381">
        <f>'Test-RA'!O186</f>
        <v>0</v>
      </c>
      <c r="AD188" s="381">
        <f>(Summary!$C$58*AA188+Summary!$C$59*AB188+Summary!$C$60*AC188)/Summary!$C$61</f>
        <v>0</v>
      </c>
      <c r="AE188" s="381">
        <f>'Test-RA'!P186</f>
        <v>0</v>
      </c>
      <c r="AF188" s="381">
        <f>'Test-RA'!Q186</f>
        <v>0</v>
      </c>
      <c r="AG188" s="381">
        <f>'Test-RA'!R186</f>
        <v>0</v>
      </c>
      <c r="AH188" s="381">
        <f>'Test-RA'!S186</f>
        <v>0</v>
      </c>
      <c r="AI188" s="381">
        <f>'Test-RA'!T186</f>
        <v>0</v>
      </c>
      <c r="AJ188" s="381">
        <f>'Test-RA'!U186</f>
        <v>0</v>
      </c>
      <c r="AK188" s="381">
        <f>'Test-RA'!V186</f>
        <v>0</v>
      </c>
      <c r="AL188" s="381">
        <f>'Test-RA'!W186</f>
        <v>0</v>
      </c>
      <c r="AM188" s="381">
        <f>'Test-RA'!X186</f>
        <v>0</v>
      </c>
      <c r="AN188" s="381">
        <f>10*LOG10(1/((Summary!$C$75/10^(AK188/10)+Summary!$C$76/10^(AL188/10)+Summary!$C$77/10^(AM188/10))/Summary!$C$78))</f>
        <v>0</v>
      </c>
      <c r="AO188" s="381">
        <f>'Test-RA'!Y186</f>
        <v>0</v>
      </c>
      <c r="AP188" s="140">
        <f>'Test-RA'!Z186</f>
        <v>0</v>
      </c>
      <c r="AQ188" s="141">
        <f t="shared" si="12"/>
        <v>0</v>
      </c>
      <c r="AR188" s="142" t="e">
        <f t="shared" si="10"/>
        <v>#DIV/0!</v>
      </c>
      <c r="AS188" s="143" t="e">
        <f t="shared" si="11"/>
        <v>#DIV/0!</v>
      </c>
      <c r="AT188" s="136"/>
      <c r="AU188" s="136"/>
      <c r="AV188" s="571" t="s">
        <v>123</v>
      </c>
      <c r="AW188" s="468" t="e" cm="1">
        <f t="array" ref="AW188">bdRateExtend($G186:$G189,H186:H189,$Z186:$Z189,AA186:AA189)</f>
        <v>#VALUE!</v>
      </c>
      <c r="AX188" s="480"/>
      <c r="AY188" s="480"/>
      <c r="AZ188" s="480"/>
      <c r="BA188" s="480"/>
      <c r="BB188" s="480"/>
      <c r="BC188" s="480" t="e" cm="1">
        <f t="array" ref="BC188">bdRateExtend($G186:$G189,L186:L189,$Z186:$Z189,AE186:AE189)</f>
        <v>#VALUE!</v>
      </c>
      <c r="BD188" s="480"/>
      <c r="BE188" s="480" t="e" cm="1">
        <f t="array" ref="BE188">bdRateExtend($G186:$G189,M186:M189,$Z186:$Z189,AF186:AF189)</f>
        <v>#VALUE!</v>
      </c>
      <c r="BF188" s="480"/>
      <c r="BG188" s="469" t="e" cm="1">
        <f t="array" ref="BG188">bdRateExtend($G186:$G189,N186:N189,$Z186:$Z189,AG186:AG189,"None", FALSE,1)</f>
        <v>#VALUE!</v>
      </c>
      <c r="BH188" s="476"/>
      <c r="BI188" s="469" t="e" cm="1">
        <f t="array" ref="BI188">bdRateExtend($G186:$G189,O186:O189,$Z186:$Z189,AH186:AH189,"None", FALSE,1)</f>
        <v>#VALUE!</v>
      </c>
      <c r="BJ188" s="476"/>
      <c r="BK188" s="480" t="e" cm="1">
        <f t="array" ref="BK188">bdRateExtend($G186:$G189,P186:P189,$Z186:$Z189,AI186:AI189)</f>
        <v>#VALUE!</v>
      </c>
      <c r="BL188" s="480"/>
      <c r="BM188" s="480" t="e" cm="1">
        <f t="array" ref="BM188">bdRateExtend($G186:$G189,Q186:Q189,$Z186:$Z189,AJ186:AJ189)</f>
        <v>#VALUE!</v>
      </c>
      <c r="BN188" s="480"/>
      <c r="BO188" s="480" t="e" cm="1">
        <f t="array" ref="BO188">bdRateExtend($G186:$G189,R186:R189,$Z186:$Z189,AK186:AK189)</f>
        <v>#VALUE!</v>
      </c>
      <c r="BP188" s="480"/>
      <c r="BQ188" s="480"/>
      <c r="BR188" s="476"/>
      <c r="BS188" s="476"/>
      <c r="BT188" s="480"/>
      <c r="BU188" s="463" cm="1">
        <f t="array" ref="BU188">testVMAFRange($G186:$G189,N186:N189,$Z186:$Z189,AG186:AG189)</f>
        <v>0</v>
      </c>
      <c r="BV188" s="465"/>
      <c r="BW188" s="463" cm="1">
        <f t="array" ref="BW188">testVMAFRange($G186:$G189,O186:O189,$Z186:$Z189,AH186:AH189)</f>
        <v>0</v>
      </c>
      <c r="BX188" s="465"/>
    </row>
    <row r="189" spans="1:76" ht="17" customHeight="1" thickBot="1" x14ac:dyDescent="0.4">
      <c r="A189" s="516"/>
      <c r="B189" s="518"/>
      <c r="C189" s="487"/>
      <c r="D189" s="522"/>
      <c r="E189" s="523"/>
      <c r="F189" s="144">
        <v>63</v>
      </c>
      <c r="G189" s="145">
        <f>'Anchor-RA'!L187</f>
        <v>0</v>
      </c>
      <c r="H189" s="146">
        <f>'Anchor-RA'!M187</f>
        <v>0</v>
      </c>
      <c r="I189" s="146">
        <f>'Anchor-RA'!N187</f>
        <v>0</v>
      </c>
      <c r="J189" s="146">
        <f>'Anchor-RA'!O187</f>
        <v>0</v>
      </c>
      <c r="K189" s="140">
        <f>(Summary!$C$58*H189+Summary!$C$59*I189+Summary!$C$60*J189)/Summary!$C$61</f>
        <v>0</v>
      </c>
      <c r="L189" s="146">
        <f>'Anchor-RA'!P187</f>
        <v>0</v>
      </c>
      <c r="M189" s="146">
        <f>'Anchor-RA'!Q187</f>
        <v>0</v>
      </c>
      <c r="N189" s="146">
        <f>'Anchor-RA'!R187</f>
        <v>0</v>
      </c>
      <c r="O189" s="146">
        <f>'Anchor-RA'!S187</f>
        <v>0</v>
      </c>
      <c r="P189" s="146">
        <f>'Anchor-RA'!T187</f>
        <v>0</v>
      </c>
      <c r="Q189" s="146">
        <f>'Anchor-RA'!U187</f>
        <v>0</v>
      </c>
      <c r="R189" s="146">
        <f>'Anchor-RA'!V187</f>
        <v>0</v>
      </c>
      <c r="S189" s="146">
        <f>'Anchor-RA'!W187</f>
        <v>0</v>
      </c>
      <c r="T189" s="146">
        <f>'Anchor-RA'!X187</f>
        <v>0</v>
      </c>
      <c r="U189" s="146">
        <f>10*LOG10(1/((Summary!$C$75/10^(R189/10)+Summary!$C$76/10^(S189/10)+Summary!$C$77/10^(T189/10))/Summary!$C$78))</f>
        <v>0</v>
      </c>
      <c r="V189" s="146">
        <f>'Anchor-RA'!Y187</f>
        <v>0</v>
      </c>
      <c r="W189" s="146">
        <f>'Anchor-RA'!Z187</f>
        <v>0</v>
      </c>
      <c r="X189" s="147">
        <f t="shared" si="9"/>
        <v>0</v>
      </c>
      <c r="Y189" s="133"/>
      <c r="Z189" s="385">
        <f>'Test-RA'!L187</f>
        <v>0</v>
      </c>
      <c r="AA189" s="382">
        <f>'Test-RA'!M187</f>
        <v>0</v>
      </c>
      <c r="AB189" s="382">
        <f>'Test-RA'!N187</f>
        <v>0</v>
      </c>
      <c r="AC189" s="382">
        <f>'Test-RA'!O187</f>
        <v>0</v>
      </c>
      <c r="AD189" s="382">
        <f>(Summary!$C$58*AA189+Summary!$C$59*AB189+Summary!$C$60*AC189)/Summary!$C$61</f>
        <v>0</v>
      </c>
      <c r="AE189" s="382">
        <f>'Test-RA'!P187</f>
        <v>0</v>
      </c>
      <c r="AF189" s="382">
        <f>'Test-RA'!Q187</f>
        <v>0</v>
      </c>
      <c r="AG189" s="382">
        <f>'Test-RA'!R187</f>
        <v>0</v>
      </c>
      <c r="AH189" s="382">
        <f>'Test-RA'!S187</f>
        <v>0</v>
      </c>
      <c r="AI189" s="382">
        <f>'Test-RA'!T187</f>
        <v>0</v>
      </c>
      <c r="AJ189" s="382">
        <f>'Test-RA'!U187</f>
        <v>0</v>
      </c>
      <c r="AK189" s="382">
        <f>'Test-RA'!V187</f>
        <v>0</v>
      </c>
      <c r="AL189" s="382">
        <f>'Test-RA'!W187</f>
        <v>0</v>
      </c>
      <c r="AM189" s="382">
        <f>'Test-RA'!X187</f>
        <v>0</v>
      </c>
      <c r="AN189" s="382">
        <f>10*LOG10(1/((Summary!$C$75/10^(AK189/10)+Summary!$C$76/10^(AL189/10)+Summary!$C$77/10^(AM189/10))/Summary!$C$78))</f>
        <v>0</v>
      </c>
      <c r="AO189" s="382">
        <f>'Test-RA'!Y187</f>
        <v>0</v>
      </c>
      <c r="AP189" s="146">
        <f>'Test-RA'!Z187</f>
        <v>0</v>
      </c>
      <c r="AQ189" s="147">
        <f t="shared" si="12"/>
        <v>0</v>
      </c>
      <c r="AR189" s="148" t="e">
        <f t="shared" si="10"/>
        <v>#DIV/0!</v>
      </c>
      <c r="AS189" s="149" t="e">
        <f t="shared" si="11"/>
        <v>#DIV/0!</v>
      </c>
      <c r="AT189" s="136"/>
      <c r="AU189" s="136"/>
      <c r="AV189" s="572"/>
      <c r="AW189" s="468"/>
      <c r="AX189" s="480"/>
      <c r="AY189" s="480"/>
      <c r="AZ189" s="480"/>
      <c r="BA189" s="480"/>
      <c r="BB189" s="481"/>
      <c r="BC189" s="480"/>
      <c r="BD189" s="480"/>
      <c r="BE189" s="480"/>
      <c r="BF189" s="480"/>
      <c r="BG189" s="472"/>
      <c r="BH189" s="477"/>
      <c r="BI189" s="472"/>
      <c r="BJ189" s="477"/>
      <c r="BK189" s="480"/>
      <c r="BL189" s="480"/>
      <c r="BM189" s="480"/>
      <c r="BN189" s="480"/>
      <c r="BO189" s="480"/>
      <c r="BP189" s="480"/>
      <c r="BQ189" s="480"/>
      <c r="BR189" s="476"/>
      <c r="BS189" s="476"/>
      <c r="BT189" s="481"/>
      <c r="BU189" s="473"/>
      <c r="BV189" s="466"/>
      <c r="BW189" s="473"/>
      <c r="BX189" s="466"/>
    </row>
    <row r="190" spans="1:76" ht="17" customHeight="1" x14ac:dyDescent="0.35">
      <c r="A190" s="516"/>
      <c r="B190" s="482" t="s">
        <v>22</v>
      </c>
      <c r="C190" s="485" t="s">
        <v>54</v>
      </c>
      <c r="D190" s="489">
        <v>59.94</v>
      </c>
      <c r="E190" s="492">
        <v>10</v>
      </c>
      <c r="F190" s="129">
        <v>23</v>
      </c>
      <c r="G190" s="130">
        <f>'Anchor-RA'!L188</f>
        <v>0</v>
      </c>
      <c r="H190" s="131">
        <f>'Anchor-RA'!M188</f>
        <v>0</v>
      </c>
      <c r="I190" s="131">
        <f>'Anchor-RA'!N188</f>
        <v>0</v>
      </c>
      <c r="J190" s="131">
        <f>'Anchor-RA'!O188</f>
        <v>0</v>
      </c>
      <c r="K190" s="395">
        <f>(Summary!$C$58*H190+Summary!$C$59*I190+Summary!$C$60*J190)/Summary!$C$61</f>
        <v>0</v>
      </c>
      <c r="L190" s="131">
        <f>'Anchor-RA'!P188</f>
        <v>0</v>
      </c>
      <c r="M190" s="131">
        <f>'Anchor-RA'!Q188</f>
        <v>0</v>
      </c>
      <c r="N190" s="131">
        <f>'Anchor-RA'!R188</f>
        <v>0</v>
      </c>
      <c r="O190" s="131">
        <f>'Anchor-RA'!S188</f>
        <v>0</v>
      </c>
      <c r="P190" s="131">
        <f>'Anchor-RA'!T188</f>
        <v>0</v>
      </c>
      <c r="Q190" s="131">
        <f>'Anchor-RA'!U188</f>
        <v>0</v>
      </c>
      <c r="R190" s="131">
        <f>'Anchor-RA'!V188</f>
        <v>0</v>
      </c>
      <c r="S190" s="131">
        <f>'Anchor-RA'!W188</f>
        <v>0</v>
      </c>
      <c r="T190" s="131">
        <f>'Anchor-RA'!X188</f>
        <v>0</v>
      </c>
      <c r="U190" s="131">
        <f>10*LOG10(1/((Summary!$C$75/10^(R190/10)+Summary!$C$76/10^(S190/10)+Summary!$C$77/10^(T190/10))/Summary!$C$78))</f>
        <v>0</v>
      </c>
      <c r="V190" s="131">
        <f>'Anchor-RA'!Y188</f>
        <v>0</v>
      </c>
      <c r="W190" s="131">
        <f>'Anchor-RA'!Z188</f>
        <v>0</v>
      </c>
      <c r="X190" s="132">
        <f t="shared" si="9"/>
        <v>0</v>
      </c>
      <c r="Y190" s="133"/>
      <c r="Z190" s="383">
        <f>'Test-RA'!L188</f>
        <v>0</v>
      </c>
      <c r="AA190" s="380">
        <f>'Test-RA'!M188</f>
        <v>0</v>
      </c>
      <c r="AB190" s="380">
        <f>'Test-RA'!N188</f>
        <v>0</v>
      </c>
      <c r="AC190" s="380">
        <f>'Test-RA'!O188</f>
        <v>0</v>
      </c>
      <c r="AD190" s="380">
        <f>(Summary!$C$58*AA190+Summary!$C$59*AB190+Summary!$C$60*AC190)/Summary!$C$61</f>
        <v>0</v>
      </c>
      <c r="AE190" s="380">
        <f>'Test-RA'!P188</f>
        <v>0</v>
      </c>
      <c r="AF190" s="380">
        <f>'Test-RA'!Q188</f>
        <v>0</v>
      </c>
      <c r="AG190" s="380">
        <f>'Test-RA'!R188</f>
        <v>0</v>
      </c>
      <c r="AH190" s="380">
        <f>'Test-RA'!S188</f>
        <v>0</v>
      </c>
      <c r="AI190" s="380">
        <f>'Test-RA'!T188</f>
        <v>0</v>
      </c>
      <c r="AJ190" s="380">
        <f>'Test-RA'!U188</f>
        <v>0</v>
      </c>
      <c r="AK190" s="380">
        <f>'Test-RA'!V188</f>
        <v>0</v>
      </c>
      <c r="AL190" s="380">
        <f>'Test-RA'!W188</f>
        <v>0</v>
      </c>
      <c r="AM190" s="380">
        <f>'Test-RA'!X188</f>
        <v>0</v>
      </c>
      <c r="AN190" s="380">
        <f>10*LOG10(1/((Summary!$C$75/10^(AK190/10)+Summary!$C$76/10^(AL190/10)+Summary!$C$77/10^(AM190/10))/Summary!$C$78))</f>
        <v>0</v>
      </c>
      <c r="AO190" s="380">
        <f>'Test-RA'!Y188</f>
        <v>0</v>
      </c>
      <c r="AP190" s="131">
        <f>'Test-RA'!Z188</f>
        <v>0</v>
      </c>
      <c r="AQ190" s="132">
        <f t="shared" si="12"/>
        <v>0</v>
      </c>
      <c r="AR190" s="134" t="e">
        <f t="shared" si="10"/>
        <v>#DIV/0!</v>
      </c>
      <c r="AS190" s="135" t="e">
        <f t="shared" si="11"/>
        <v>#DIV/0!</v>
      </c>
      <c r="AT190" s="136"/>
      <c r="AU190" s="136"/>
      <c r="AV190" s="573" t="s">
        <v>121</v>
      </c>
      <c r="AW190" s="468" t="e" cm="1">
        <f t="array" ref="AW190">bdRateExtend($G190:$G193,H190:H193,$Z190:$Z193,AA190:AA193)</f>
        <v>#VALUE!</v>
      </c>
      <c r="AX190" s="480" t="e" cm="1">
        <f t="array" ref="AX190">bdRateExtend($G190:$G195,H190:H195,$Z190:$Z195,AA190:AA195)</f>
        <v>#VALUE!</v>
      </c>
      <c r="AY190" s="480" t="e" cm="1">
        <f t="array" ref="AY190">bdRateExtend($G190:$G195,I190:I195,$Z190:$Z195,AB190:AB195)</f>
        <v>#VALUE!</v>
      </c>
      <c r="AZ190" s="480" t="e" cm="1">
        <f t="array" ref="AZ190">bdRateExtend($G190:$G195,J190:J195,$Z190:$Z195,AC190:AC195)</f>
        <v>#VALUE!</v>
      </c>
      <c r="BA190" s="480" t="e" cm="1">
        <f t="array" ref="BA190">bdRateExtend($G190:$G195,K190:K195,$Z190:$Z195,AD190:AD195)</f>
        <v>#VALUE!</v>
      </c>
      <c r="BB190" s="479" t="e">
        <f>(Summary!$C$89*AX190+Summary!$C$90*AY190+Summary!$C$91*AZ190)/Summary!$C$92</f>
        <v>#VALUE!</v>
      </c>
      <c r="BC190" s="480" t="e" cm="1">
        <f t="array" ref="BC190">bdRateExtend($G190:$G193,L190:L193,$Z190:$Z193,AE190:AE193)</f>
        <v>#VALUE!</v>
      </c>
      <c r="BD190" s="480" t="e" cm="1">
        <f t="array" ref="BD190">bdRateExtend($G190:$G195,L190:L195,$Z190:$Z195,AE190:AE195)</f>
        <v>#VALUE!</v>
      </c>
      <c r="BE190" s="480" t="e" cm="1">
        <f t="array" ref="BE190">bdRateExtend($G190:$G193,M190:M193,$Z190:$Z193,AF190:AF193)</f>
        <v>#VALUE!</v>
      </c>
      <c r="BF190" s="480" t="e" cm="1">
        <f t="array" ref="BF190">bdRateExtend($G190:$G195,M190:M195,$Z190:$Z195,AF190:AF195)</f>
        <v>#VALUE!</v>
      </c>
      <c r="BG190" s="474" t="e" cm="1">
        <f t="array" ref="BG190">bdRateExtend($G190:$G193,N190:N193,$Z190:$Z193,AG190:AG193,"None", FALSE,1)</f>
        <v>#VALUE!</v>
      </c>
      <c r="BH190" s="475" t="e" cm="1">
        <f t="array" ref="BH190">bdRateExtend($G190:$G195,N190:N195,$Z190:$Z195,AG190:AG195,"None", FALSE,1)</f>
        <v>#VALUE!</v>
      </c>
      <c r="BI190" s="474" t="e" cm="1">
        <f t="array" ref="BI190">bdRateExtend($G190:$G193,O190:O193,$Z190:$Z193,AH190:AH193,"None", FALSE,1)</f>
        <v>#VALUE!</v>
      </c>
      <c r="BJ190" s="475" t="e" cm="1">
        <f t="array" ref="BJ190">bdRateExtend($G190:$G195,O190:O195,$Z190:$Z195,AH190:AH195,"None", FALSE,1)</f>
        <v>#VALUE!</v>
      </c>
      <c r="BK190" s="480" t="e" cm="1">
        <f t="array" ref="BK190">bdRateExtend($G190:$G193,P190:P193,$Z190:$Z193,AI190:AI193)</f>
        <v>#VALUE!</v>
      </c>
      <c r="BL190" s="480" t="e" cm="1">
        <f t="array" ref="BL190">bdRateExtend($G190:$G195,P190:P195,$Z190:$Z195,AI190:AI195)</f>
        <v>#VALUE!</v>
      </c>
      <c r="BM190" s="480" t="e" cm="1">
        <f t="array" ref="BM190">bdRateExtend($G190:$G193,Q190:Q193,$Z190:$Z193,AJ190:AJ193)</f>
        <v>#VALUE!</v>
      </c>
      <c r="BN190" s="480" t="e" cm="1">
        <f t="array" ref="BN190">bdRateExtend($G190:$G195,Q190:Q195,$Z190:$Z195,AJ190:AJ195)</f>
        <v>#VALUE!</v>
      </c>
      <c r="BO190" s="480" t="e" cm="1">
        <f t="array" ref="BO190">bdRateExtend($G190:$G193,R190:R193,$Z190:$Z193,AK190:AK193)</f>
        <v>#VALUE!</v>
      </c>
      <c r="BP190" s="480" t="e" cm="1">
        <f t="array" ref="BP190">bdRateExtend($G190:$G195,R190:R195,$Z190:$Z195,AK190:AK195)</f>
        <v>#VALUE!</v>
      </c>
      <c r="BQ190" s="480" t="e" cm="1">
        <f t="array" ref="BQ190">bdRateExtend($G190:$G195,S190:S195,$Z190:$Z195,AL190:AL195)</f>
        <v>#VALUE!</v>
      </c>
      <c r="BR190" s="476" t="e" cm="1">
        <f t="array" ref="BR190">bdRateExtend($G190:$G195,T190:T195,$Z190:$Z195,AM190:AM195)</f>
        <v>#VALUE!</v>
      </c>
      <c r="BS190" s="476" t="e" cm="1">
        <f t="array" ref="BS190">bdRateExtend($G190:$G195,U190:U195,$Z190:$Z195,AN190:AN195)</f>
        <v>#VALUE!</v>
      </c>
      <c r="BT190" s="479" t="e">
        <f>(Summary!$C$103*BP190+Summary!$C$104*BQ190+Summary!$C$105*BR190)/Summary!$C$106</f>
        <v>#VALUE!</v>
      </c>
      <c r="BU190" s="462" cm="1">
        <f t="array" ref="BU190">testVMAFRange($G190:$G193,N190:N193,$Z190:$Z193,AG190:AG193)</f>
        <v>0</v>
      </c>
      <c r="BV190" s="464" cm="1">
        <f t="array" ref="BV190">testVMAFRange($G190:$G195,N190:N195,$Z190:$Z195,AG190:AG195)</f>
        <v>0</v>
      </c>
      <c r="BW190" s="462" cm="1">
        <f t="array" ref="BW190">testVMAFRange($G190:$G193,O190:O193,$Z190:$Z193,AH190:AH193)</f>
        <v>0</v>
      </c>
      <c r="BX190" s="464" cm="1">
        <f t="array" ref="BX190">testVMAFRange($G190:$G195,O190:O195,$Z190:$Z195,AH190:AH195)</f>
        <v>0</v>
      </c>
    </row>
    <row r="191" spans="1:76" ht="17" customHeight="1" x14ac:dyDescent="0.35">
      <c r="A191" s="516"/>
      <c r="B191" s="483"/>
      <c r="C191" s="486"/>
      <c r="D191" s="490"/>
      <c r="E191" s="493"/>
      <c r="F191" s="138">
        <v>31</v>
      </c>
      <c r="G191" s="139">
        <f>'Anchor-RA'!L189</f>
        <v>0</v>
      </c>
      <c r="H191" s="140">
        <f>'Anchor-RA'!M189</f>
        <v>0</v>
      </c>
      <c r="I191" s="140">
        <f>'Anchor-RA'!N189</f>
        <v>0</v>
      </c>
      <c r="J191" s="140">
        <f>'Anchor-RA'!O189</f>
        <v>0</v>
      </c>
      <c r="K191" s="140">
        <f>(Summary!$C$58*H191+Summary!$C$59*I191+Summary!$C$60*J191)/Summary!$C$61</f>
        <v>0</v>
      </c>
      <c r="L191" s="140">
        <f>'Anchor-RA'!P189</f>
        <v>0</v>
      </c>
      <c r="M191" s="140">
        <f>'Anchor-RA'!Q189</f>
        <v>0</v>
      </c>
      <c r="N191" s="140">
        <f>'Anchor-RA'!R189</f>
        <v>0</v>
      </c>
      <c r="O191" s="140">
        <f>'Anchor-RA'!S189</f>
        <v>0</v>
      </c>
      <c r="P191" s="140">
        <f>'Anchor-RA'!T189</f>
        <v>0</v>
      </c>
      <c r="Q191" s="140">
        <f>'Anchor-RA'!U189</f>
        <v>0</v>
      </c>
      <c r="R191" s="140">
        <f>'Anchor-RA'!V189</f>
        <v>0</v>
      </c>
      <c r="S191" s="140">
        <f>'Anchor-RA'!W189</f>
        <v>0</v>
      </c>
      <c r="T191" s="140">
        <f>'Anchor-RA'!X189</f>
        <v>0</v>
      </c>
      <c r="U191" s="140">
        <f>10*LOG10(1/((Summary!$C$75/10^(R191/10)+Summary!$C$76/10^(S191/10)+Summary!$C$77/10^(T191/10))/Summary!$C$78))</f>
        <v>0</v>
      </c>
      <c r="V191" s="140">
        <f>'Anchor-RA'!Y189</f>
        <v>0</v>
      </c>
      <c r="W191" s="140">
        <f>'Anchor-RA'!Z189</f>
        <v>0</v>
      </c>
      <c r="X191" s="141">
        <f t="shared" si="9"/>
        <v>0</v>
      </c>
      <c r="Y191" s="133"/>
      <c r="Z191" s="384">
        <f>'Test-RA'!L189</f>
        <v>0</v>
      </c>
      <c r="AA191" s="381">
        <f>'Test-RA'!M189</f>
        <v>0</v>
      </c>
      <c r="AB191" s="381">
        <f>'Test-RA'!N189</f>
        <v>0</v>
      </c>
      <c r="AC191" s="381">
        <f>'Test-RA'!O189</f>
        <v>0</v>
      </c>
      <c r="AD191" s="381">
        <f>(Summary!$C$58*AA191+Summary!$C$59*AB191+Summary!$C$60*AC191)/Summary!$C$61</f>
        <v>0</v>
      </c>
      <c r="AE191" s="381">
        <f>'Test-RA'!P189</f>
        <v>0</v>
      </c>
      <c r="AF191" s="381">
        <f>'Test-RA'!Q189</f>
        <v>0</v>
      </c>
      <c r="AG191" s="381">
        <f>'Test-RA'!R189</f>
        <v>0</v>
      </c>
      <c r="AH191" s="381">
        <f>'Test-RA'!S189</f>
        <v>0</v>
      </c>
      <c r="AI191" s="381">
        <f>'Test-RA'!T189</f>
        <v>0</v>
      </c>
      <c r="AJ191" s="381">
        <f>'Test-RA'!U189</f>
        <v>0</v>
      </c>
      <c r="AK191" s="381">
        <f>'Test-RA'!V189</f>
        <v>0</v>
      </c>
      <c r="AL191" s="381">
        <f>'Test-RA'!W189</f>
        <v>0</v>
      </c>
      <c r="AM191" s="381">
        <f>'Test-RA'!X189</f>
        <v>0</v>
      </c>
      <c r="AN191" s="381">
        <f>10*LOG10(1/((Summary!$C$75/10^(AK191/10)+Summary!$C$76/10^(AL191/10)+Summary!$C$77/10^(AM191/10))/Summary!$C$78))</f>
        <v>0</v>
      </c>
      <c r="AO191" s="381">
        <f>'Test-RA'!Y189</f>
        <v>0</v>
      </c>
      <c r="AP191" s="140">
        <f>'Test-RA'!Z189</f>
        <v>0</v>
      </c>
      <c r="AQ191" s="141">
        <f t="shared" si="12"/>
        <v>0</v>
      </c>
      <c r="AR191" s="142" t="e">
        <f t="shared" si="10"/>
        <v>#DIV/0!</v>
      </c>
      <c r="AS191" s="143" t="e">
        <f t="shared" si="11"/>
        <v>#DIV/0!</v>
      </c>
      <c r="AT191" s="136"/>
      <c r="AU191" s="136"/>
      <c r="AV191" s="571"/>
      <c r="AW191" s="468"/>
      <c r="AX191" s="480"/>
      <c r="AY191" s="480"/>
      <c r="AZ191" s="480"/>
      <c r="BA191" s="480"/>
      <c r="BB191" s="480"/>
      <c r="BC191" s="480"/>
      <c r="BD191" s="480"/>
      <c r="BE191" s="480"/>
      <c r="BF191" s="480"/>
      <c r="BG191" s="469"/>
      <c r="BH191" s="476"/>
      <c r="BI191" s="469"/>
      <c r="BJ191" s="476"/>
      <c r="BK191" s="480"/>
      <c r="BL191" s="480"/>
      <c r="BM191" s="480"/>
      <c r="BN191" s="480"/>
      <c r="BO191" s="480"/>
      <c r="BP191" s="480"/>
      <c r="BQ191" s="480"/>
      <c r="BR191" s="476"/>
      <c r="BS191" s="476"/>
      <c r="BT191" s="480"/>
      <c r="BU191" s="463"/>
      <c r="BV191" s="465"/>
      <c r="BW191" s="463"/>
      <c r="BX191" s="465"/>
    </row>
    <row r="192" spans="1:76" ht="17" customHeight="1" x14ac:dyDescent="0.35">
      <c r="A192" s="516"/>
      <c r="B192" s="483"/>
      <c r="C192" s="486"/>
      <c r="D192" s="490"/>
      <c r="E192" s="493"/>
      <c r="F192" s="138">
        <v>39</v>
      </c>
      <c r="G192" s="139">
        <f>'Anchor-RA'!L190</f>
        <v>0</v>
      </c>
      <c r="H192" s="140">
        <f>'Anchor-RA'!M190</f>
        <v>0</v>
      </c>
      <c r="I192" s="140">
        <f>'Anchor-RA'!N190</f>
        <v>0</v>
      </c>
      <c r="J192" s="140">
        <f>'Anchor-RA'!O190</f>
        <v>0</v>
      </c>
      <c r="K192" s="140">
        <f>(Summary!$C$58*H192+Summary!$C$59*I192+Summary!$C$60*J192)/Summary!$C$61</f>
        <v>0</v>
      </c>
      <c r="L192" s="140">
        <f>'Anchor-RA'!P190</f>
        <v>0</v>
      </c>
      <c r="M192" s="140">
        <f>'Anchor-RA'!Q190</f>
        <v>0</v>
      </c>
      <c r="N192" s="140">
        <f>'Anchor-RA'!R190</f>
        <v>0</v>
      </c>
      <c r="O192" s="140">
        <f>'Anchor-RA'!S190</f>
        <v>0</v>
      </c>
      <c r="P192" s="140">
        <f>'Anchor-RA'!T190</f>
        <v>0</v>
      </c>
      <c r="Q192" s="140">
        <f>'Anchor-RA'!U190</f>
        <v>0</v>
      </c>
      <c r="R192" s="140">
        <f>'Anchor-RA'!V190</f>
        <v>0</v>
      </c>
      <c r="S192" s="140">
        <f>'Anchor-RA'!W190</f>
        <v>0</v>
      </c>
      <c r="T192" s="140">
        <f>'Anchor-RA'!X190</f>
        <v>0</v>
      </c>
      <c r="U192" s="140">
        <f>10*LOG10(1/((Summary!$C$75/10^(R192/10)+Summary!$C$76/10^(S192/10)+Summary!$C$77/10^(T192/10))/Summary!$C$78))</f>
        <v>0</v>
      </c>
      <c r="V192" s="140">
        <f>'Anchor-RA'!Y190</f>
        <v>0</v>
      </c>
      <c r="W192" s="140">
        <f>'Anchor-RA'!Z190</f>
        <v>0</v>
      </c>
      <c r="X192" s="141">
        <f t="shared" si="9"/>
        <v>0</v>
      </c>
      <c r="Y192" s="133"/>
      <c r="Z192" s="384">
        <f>'Test-RA'!L190</f>
        <v>0</v>
      </c>
      <c r="AA192" s="381">
        <f>'Test-RA'!M190</f>
        <v>0</v>
      </c>
      <c r="AB192" s="381">
        <f>'Test-RA'!N190</f>
        <v>0</v>
      </c>
      <c r="AC192" s="381">
        <f>'Test-RA'!O190</f>
        <v>0</v>
      </c>
      <c r="AD192" s="381">
        <f>(Summary!$C$58*AA192+Summary!$C$59*AB192+Summary!$C$60*AC192)/Summary!$C$61</f>
        <v>0</v>
      </c>
      <c r="AE192" s="381">
        <f>'Test-RA'!P190</f>
        <v>0</v>
      </c>
      <c r="AF192" s="381">
        <f>'Test-RA'!Q190</f>
        <v>0</v>
      </c>
      <c r="AG192" s="381">
        <f>'Test-RA'!R190</f>
        <v>0</v>
      </c>
      <c r="AH192" s="381">
        <f>'Test-RA'!S190</f>
        <v>0</v>
      </c>
      <c r="AI192" s="381">
        <f>'Test-RA'!T190</f>
        <v>0</v>
      </c>
      <c r="AJ192" s="381">
        <f>'Test-RA'!U190</f>
        <v>0</v>
      </c>
      <c r="AK192" s="381">
        <f>'Test-RA'!V190</f>
        <v>0</v>
      </c>
      <c r="AL192" s="381">
        <f>'Test-RA'!W190</f>
        <v>0</v>
      </c>
      <c r="AM192" s="381">
        <f>'Test-RA'!X190</f>
        <v>0</v>
      </c>
      <c r="AN192" s="381">
        <f>10*LOG10(1/((Summary!$C$75/10^(AK192/10)+Summary!$C$76/10^(AL192/10)+Summary!$C$77/10^(AM192/10))/Summary!$C$78))</f>
        <v>0</v>
      </c>
      <c r="AO192" s="381">
        <f>'Test-RA'!Y190</f>
        <v>0</v>
      </c>
      <c r="AP192" s="140">
        <f>'Test-RA'!Z190</f>
        <v>0</v>
      </c>
      <c r="AQ192" s="141">
        <f t="shared" si="12"/>
        <v>0</v>
      </c>
      <c r="AR192" s="142" t="e">
        <f t="shared" si="10"/>
        <v>#DIV/0!</v>
      </c>
      <c r="AS192" s="143" t="e">
        <f t="shared" si="11"/>
        <v>#DIV/0!</v>
      </c>
      <c r="AT192" s="136"/>
      <c r="AU192" s="136"/>
      <c r="AV192" s="571" t="s">
        <v>122</v>
      </c>
      <c r="AW192" s="468" t="e" cm="1">
        <f t="array" ref="AW192">bdRateExtend($G191:$G194,H191:H194,$Z191:$Z194,AA191:AA194)</f>
        <v>#VALUE!</v>
      </c>
      <c r="AX192" s="480"/>
      <c r="AY192" s="480"/>
      <c r="AZ192" s="480"/>
      <c r="BA192" s="480"/>
      <c r="BB192" s="480"/>
      <c r="BC192" s="480" t="e" cm="1">
        <f t="array" ref="BC192">bdRateExtend($G191:$G194,L191:L194,$Z191:$Z194,AE191:AE194)</f>
        <v>#VALUE!</v>
      </c>
      <c r="BD192" s="480"/>
      <c r="BE192" s="480" t="e" cm="1">
        <f t="array" ref="BE192">bdRateExtend($G191:$G194,M191:M194,$Z191:$Z194,AF191:AF194)</f>
        <v>#VALUE!</v>
      </c>
      <c r="BF192" s="480"/>
      <c r="BG192" s="469" t="e" cm="1">
        <f t="array" ref="BG192">bdRateExtend($G191:$G194,N191:N194,$Z191:$Z194,AG191:AG194,"None", FALSE,1)</f>
        <v>#VALUE!</v>
      </c>
      <c r="BH192" s="476"/>
      <c r="BI192" s="469" t="e" cm="1">
        <f t="array" ref="BI192">bdRateExtend($G191:$G194,O191:O194,$Z191:$Z194,AH191:AH194,"None", FALSE,1)</f>
        <v>#VALUE!</v>
      </c>
      <c r="BJ192" s="476"/>
      <c r="BK192" s="480" t="e" cm="1">
        <f t="array" ref="BK192">bdRateExtend($G191:$G194,P191:P194,$Z191:$Z194,AI191:AI194)</f>
        <v>#VALUE!</v>
      </c>
      <c r="BL192" s="480"/>
      <c r="BM192" s="480" t="e" cm="1">
        <f t="array" ref="BM192">bdRateExtend($G191:$G194,Q191:Q194,$Z191:$Z194,AJ191:AJ194)</f>
        <v>#VALUE!</v>
      </c>
      <c r="BN192" s="480"/>
      <c r="BO192" s="480" t="e" cm="1">
        <f t="array" ref="BO192">bdRateExtend($G191:$G194,R191:R194,$Z191:$Z194,AK191:AK194)</f>
        <v>#VALUE!</v>
      </c>
      <c r="BP192" s="480"/>
      <c r="BQ192" s="480"/>
      <c r="BR192" s="476"/>
      <c r="BS192" s="476"/>
      <c r="BT192" s="480"/>
      <c r="BU192" s="463" cm="1">
        <f t="array" ref="BU192">testVMAFRange($G191:$G194,N191:N194,$Z191:$Z194,AG191:AG194)</f>
        <v>0</v>
      </c>
      <c r="BV192" s="465"/>
      <c r="BW192" s="463" cm="1">
        <f t="array" ref="BW192">testVMAFRange($G191:$G194,O191:O194,$Z191:$Z194,AH191:AH194)</f>
        <v>0</v>
      </c>
      <c r="BX192" s="465"/>
    </row>
    <row r="193" spans="1:76" ht="17" customHeight="1" x14ac:dyDescent="0.35">
      <c r="A193" s="516"/>
      <c r="B193" s="483"/>
      <c r="C193" s="486"/>
      <c r="D193" s="490"/>
      <c r="E193" s="493"/>
      <c r="F193" s="138">
        <v>47</v>
      </c>
      <c r="G193" s="139">
        <f>'Anchor-RA'!L191</f>
        <v>0</v>
      </c>
      <c r="H193" s="140">
        <f>'Anchor-RA'!M191</f>
        <v>0</v>
      </c>
      <c r="I193" s="140">
        <f>'Anchor-RA'!N191</f>
        <v>0</v>
      </c>
      <c r="J193" s="140">
        <f>'Anchor-RA'!O191</f>
        <v>0</v>
      </c>
      <c r="K193" s="140">
        <f>(Summary!$C$58*H193+Summary!$C$59*I193+Summary!$C$60*J193)/Summary!$C$61</f>
        <v>0</v>
      </c>
      <c r="L193" s="140">
        <f>'Anchor-RA'!P191</f>
        <v>0</v>
      </c>
      <c r="M193" s="140">
        <f>'Anchor-RA'!Q191</f>
        <v>0</v>
      </c>
      <c r="N193" s="140">
        <f>'Anchor-RA'!R191</f>
        <v>0</v>
      </c>
      <c r="O193" s="140">
        <f>'Anchor-RA'!S191</f>
        <v>0</v>
      </c>
      <c r="P193" s="140">
        <f>'Anchor-RA'!T191</f>
        <v>0</v>
      </c>
      <c r="Q193" s="140">
        <f>'Anchor-RA'!U191</f>
        <v>0</v>
      </c>
      <c r="R193" s="140">
        <f>'Anchor-RA'!V191</f>
        <v>0</v>
      </c>
      <c r="S193" s="140">
        <f>'Anchor-RA'!W191</f>
        <v>0</v>
      </c>
      <c r="T193" s="140">
        <f>'Anchor-RA'!X191</f>
        <v>0</v>
      </c>
      <c r="U193" s="140">
        <f>10*LOG10(1/((Summary!$C$75/10^(R193/10)+Summary!$C$76/10^(S193/10)+Summary!$C$77/10^(T193/10))/Summary!$C$78))</f>
        <v>0</v>
      </c>
      <c r="V193" s="140">
        <f>'Anchor-RA'!Y191</f>
        <v>0</v>
      </c>
      <c r="W193" s="140">
        <f>'Anchor-RA'!Z191</f>
        <v>0</v>
      </c>
      <c r="X193" s="141">
        <f t="shared" si="9"/>
        <v>0</v>
      </c>
      <c r="Y193" s="133"/>
      <c r="Z193" s="384">
        <f>'Test-RA'!L191</f>
        <v>0</v>
      </c>
      <c r="AA193" s="381">
        <f>'Test-RA'!M191</f>
        <v>0</v>
      </c>
      <c r="AB193" s="381">
        <f>'Test-RA'!N191</f>
        <v>0</v>
      </c>
      <c r="AC193" s="381">
        <f>'Test-RA'!O191</f>
        <v>0</v>
      </c>
      <c r="AD193" s="381">
        <f>(Summary!$C$58*AA193+Summary!$C$59*AB193+Summary!$C$60*AC193)/Summary!$C$61</f>
        <v>0</v>
      </c>
      <c r="AE193" s="381">
        <f>'Test-RA'!P191</f>
        <v>0</v>
      </c>
      <c r="AF193" s="381">
        <f>'Test-RA'!Q191</f>
        <v>0</v>
      </c>
      <c r="AG193" s="381">
        <f>'Test-RA'!R191</f>
        <v>0</v>
      </c>
      <c r="AH193" s="381">
        <f>'Test-RA'!S191</f>
        <v>0</v>
      </c>
      <c r="AI193" s="381">
        <f>'Test-RA'!T191</f>
        <v>0</v>
      </c>
      <c r="AJ193" s="381">
        <f>'Test-RA'!U191</f>
        <v>0</v>
      </c>
      <c r="AK193" s="381">
        <f>'Test-RA'!V191</f>
        <v>0</v>
      </c>
      <c r="AL193" s="381">
        <f>'Test-RA'!W191</f>
        <v>0</v>
      </c>
      <c r="AM193" s="381">
        <f>'Test-RA'!X191</f>
        <v>0</v>
      </c>
      <c r="AN193" s="381">
        <f>10*LOG10(1/((Summary!$C$75/10^(AK193/10)+Summary!$C$76/10^(AL193/10)+Summary!$C$77/10^(AM193/10))/Summary!$C$78))</f>
        <v>0</v>
      </c>
      <c r="AO193" s="381">
        <f>'Test-RA'!Y191</f>
        <v>0</v>
      </c>
      <c r="AP193" s="140">
        <f>'Test-RA'!Z191</f>
        <v>0</v>
      </c>
      <c r="AQ193" s="141">
        <f t="shared" si="12"/>
        <v>0</v>
      </c>
      <c r="AR193" s="142" t="e">
        <f t="shared" si="10"/>
        <v>#DIV/0!</v>
      </c>
      <c r="AS193" s="143" t="e">
        <f t="shared" si="11"/>
        <v>#DIV/0!</v>
      </c>
      <c r="AT193" s="136"/>
      <c r="AU193" s="136"/>
      <c r="AV193" s="571"/>
      <c r="AW193" s="468"/>
      <c r="AX193" s="480"/>
      <c r="AY193" s="480"/>
      <c r="AZ193" s="480"/>
      <c r="BA193" s="480"/>
      <c r="BB193" s="480"/>
      <c r="BC193" s="480"/>
      <c r="BD193" s="480"/>
      <c r="BE193" s="480"/>
      <c r="BF193" s="480"/>
      <c r="BG193" s="469"/>
      <c r="BH193" s="476"/>
      <c r="BI193" s="469"/>
      <c r="BJ193" s="476"/>
      <c r="BK193" s="480"/>
      <c r="BL193" s="480"/>
      <c r="BM193" s="480"/>
      <c r="BN193" s="480"/>
      <c r="BO193" s="480"/>
      <c r="BP193" s="480"/>
      <c r="BQ193" s="480"/>
      <c r="BR193" s="476"/>
      <c r="BS193" s="476"/>
      <c r="BT193" s="480"/>
      <c r="BU193" s="463"/>
      <c r="BV193" s="465"/>
      <c r="BW193" s="463"/>
      <c r="BX193" s="465"/>
    </row>
    <row r="194" spans="1:76" ht="17" customHeight="1" x14ac:dyDescent="0.35">
      <c r="A194" s="516"/>
      <c r="B194" s="483"/>
      <c r="C194" s="486"/>
      <c r="D194" s="490"/>
      <c r="E194" s="493"/>
      <c r="F194" s="138">
        <v>55</v>
      </c>
      <c r="G194" s="139">
        <f>'Anchor-RA'!L192</f>
        <v>0</v>
      </c>
      <c r="H194" s="140">
        <f>'Anchor-RA'!M192</f>
        <v>0</v>
      </c>
      <c r="I194" s="140">
        <f>'Anchor-RA'!N192</f>
        <v>0</v>
      </c>
      <c r="J194" s="140">
        <f>'Anchor-RA'!O192</f>
        <v>0</v>
      </c>
      <c r="K194" s="140">
        <f>(Summary!$C$58*H194+Summary!$C$59*I194+Summary!$C$60*J194)/Summary!$C$61</f>
        <v>0</v>
      </c>
      <c r="L194" s="140">
        <f>'Anchor-RA'!P192</f>
        <v>0</v>
      </c>
      <c r="M194" s="140">
        <f>'Anchor-RA'!Q192</f>
        <v>0</v>
      </c>
      <c r="N194" s="140">
        <f>'Anchor-RA'!R192</f>
        <v>0</v>
      </c>
      <c r="O194" s="140">
        <f>'Anchor-RA'!S192</f>
        <v>0</v>
      </c>
      <c r="P194" s="140">
        <f>'Anchor-RA'!T192</f>
        <v>0</v>
      </c>
      <c r="Q194" s="140">
        <f>'Anchor-RA'!U192</f>
        <v>0</v>
      </c>
      <c r="R194" s="140">
        <f>'Anchor-RA'!V192</f>
        <v>0</v>
      </c>
      <c r="S194" s="140">
        <f>'Anchor-RA'!W192</f>
        <v>0</v>
      </c>
      <c r="T194" s="140">
        <f>'Anchor-RA'!X192</f>
        <v>0</v>
      </c>
      <c r="U194" s="140">
        <f>10*LOG10(1/((Summary!$C$75/10^(R194/10)+Summary!$C$76/10^(S194/10)+Summary!$C$77/10^(T194/10))/Summary!$C$78))</f>
        <v>0</v>
      </c>
      <c r="V194" s="140">
        <f>'Anchor-RA'!Y192</f>
        <v>0</v>
      </c>
      <c r="W194" s="140">
        <f>'Anchor-RA'!Z192</f>
        <v>0</v>
      </c>
      <c r="X194" s="141">
        <f t="shared" si="9"/>
        <v>0</v>
      </c>
      <c r="Y194" s="133"/>
      <c r="Z194" s="384">
        <f>'Test-RA'!L192</f>
        <v>0</v>
      </c>
      <c r="AA194" s="381">
        <f>'Test-RA'!M192</f>
        <v>0</v>
      </c>
      <c r="AB194" s="381">
        <f>'Test-RA'!N192</f>
        <v>0</v>
      </c>
      <c r="AC194" s="381">
        <f>'Test-RA'!O192</f>
        <v>0</v>
      </c>
      <c r="AD194" s="381">
        <f>(Summary!$C$58*AA194+Summary!$C$59*AB194+Summary!$C$60*AC194)/Summary!$C$61</f>
        <v>0</v>
      </c>
      <c r="AE194" s="381">
        <f>'Test-RA'!P192</f>
        <v>0</v>
      </c>
      <c r="AF194" s="381">
        <f>'Test-RA'!Q192</f>
        <v>0</v>
      </c>
      <c r="AG194" s="381">
        <f>'Test-RA'!R192</f>
        <v>0</v>
      </c>
      <c r="AH194" s="381">
        <f>'Test-RA'!S192</f>
        <v>0</v>
      </c>
      <c r="AI194" s="381">
        <f>'Test-RA'!T192</f>
        <v>0</v>
      </c>
      <c r="AJ194" s="381">
        <f>'Test-RA'!U192</f>
        <v>0</v>
      </c>
      <c r="AK194" s="381">
        <f>'Test-RA'!V192</f>
        <v>0</v>
      </c>
      <c r="AL194" s="381">
        <f>'Test-RA'!W192</f>
        <v>0</v>
      </c>
      <c r="AM194" s="381">
        <f>'Test-RA'!X192</f>
        <v>0</v>
      </c>
      <c r="AN194" s="381">
        <f>10*LOG10(1/((Summary!$C$75/10^(AK194/10)+Summary!$C$76/10^(AL194/10)+Summary!$C$77/10^(AM194/10))/Summary!$C$78))</f>
        <v>0</v>
      </c>
      <c r="AO194" s="381">
        <f>'Test-RA'!Y192</f>
        <v>0</v>
      </c>
      <c r="AP194" s="140">
        <f>'Test-RA'!Z192</f>
        <v>0</v>
      </c>
      <c r="AQ194" s="141">
        <f t="shared" si="12"/>
        <v>0</v>
      </c>
      <c r="AR194" s="142" t="e">
        <f t="shared" si="10"/>
        <v>#DIV/0!</v>
      </c>
      <c r="AS194" s="143" t="e">
        <f t="shared" si="11"/>
        <v>#DIV/0!</v>
      </c>
      <c r="AT194" s="136"/>
      <c r="AU194" s="136"/>
      <c r="AV194" s="571" t="s">
        <v>123</v>
      </c>
      <c r="AW194" s="468" t="e" cm="1">
        <f t="array" ref="AW194">bdRateExtend($G192:$G195,H192:H195,$Z192:$Z195,AA192:AA195)</f>
        <v>#VALUE!</v>
      </c>
      <c r="AX194" s="480"/>
      <c r="AY194" s="480"/>
      <c r="AZ194" s="480"/>
      <c r="BA194" s="480"/>
      <c r="BB194" s="480"/>
      <c r="BC194" s="480" t="e" cm="1">
        <f t="array" ref="BC194">bdRateExtend($G192:$G195,L192:L195,$Z192:$Z195,AE192:AE195)</f>
        <v>#VALUE!</v>
      </c>
      <c r="BD194" s="480"/>
      <c r="BE194" s="480" t="e" cm="1">
        <f t="array" ref="BE194">bdRateExtend($G192:$G195,M192:M195,$Z192:$Z195,AF192:AF195)</f>
        <v>#VALUE!</v>
      </c>
      <c r="BF194" s="480"/>
      <c r="BG194" s="469" t="e" cm="1">
        <f t="array" ref="BG194">bdRateExtend($G192:$G195,N192:N195,$Z192:$Z195,AG192:AG195,"None", FALSE,1)</f>
        <v>#VALUE!</v>
      </c>
      <c r="BH194" s="476"/>
      <c r="BI194" s="469" t="e" cm="1">
        <f t="array" ref="BI194">bdRateExtend($G192:$G195,O192:O195,$Z192:$Z195,AH192:AH195,"None", FALSE,1)</f>
        <v>#VALUE!</v>
      </c>
      <c r="BJ194" s="476"/>
      <c r="BK194" s="480" t="e" cm="1">
        <f t="array" ref="BK194">bdRateExtend($G192:$G195,P192:P195,$Z192:$Z195,AI192:AI195)</f>
        <v>#VALUE!</v>
      </c>
      <c r="BL194" s="480"/>
      <c r="BM194" s="480" t="e" cm="1">
        <f t="array" ref="BM194">bdRateExtend($G192:$G195,Q192:Q195,$Z192:$Z195,AJ192:AJ195)</f>
        <v>#VALUE!</v>
      </c>
      <c r="BN194" s="480"/>
      <c r="BO194" s="480" t="e" cm="1">
        <f t="array" ref="BO194">bdRateExtend($G192:$G195,R192:R195,$Z192:$Z195,AK192:AK195)</f>
        <v>#VALUE!</v>
      </c>
      <c r="BP194" s="480"/>
      <c r="BQ194" s="480"/>
      <c r="BR194" s="476"/>
      <c r="BS194" s="476"/>
      <c r="BT194" s="480"/>
      <c r="BU194" s="463" cm="1">
        <f t="array" ref="BU194">testVMAFRange($G192:$G195,N192:N195,$Z192:$Z195,AG192:AG195)</f>
        <v>0</v>
      </c>
      <c r="BV194" s="465"/>
      <c r="BW194" s="463" cm="1">
        <f t="array" ref="BW194">testVMAFRange($G192:$G195,O192:O195,$Z192:$Z195,AH192:AH195)</f>
        <v>0</v>
      </c>
      <c r="BX194" s="465"/>
    </row>
    <row r="195" spans="1:76" ht="17" customHeight="1" thickBot="1" x14ac:dyDescent="0.4">
      <c r="A195" s="516"/>
      <c r="B195" s="518"/>
      <c r="C195" s="487"/>
      <c r="D195" s="522"/>
      <c r="E195" s="523"/>
      <c r="F195" s="144">
        <v>63</v>
      </c>
      <c r="G195" s="145">
        <f>'Anchor-RA'!L193</f>
        <v>0</v>
      </c>
      <c r="H195" s="146">
        <f>'Anchor-RA'!M193</f>
        <v>0</v>
      </c>
      <c r="I195" s="146">
        <f>'Anchor-RA'!N193</f>
        <v>0</v>
      </c>
      <c r="J195" s="146">
        <f>'Anchor-RA'!O193</f>
        <v>0</v>
      </c>
      <c r="K195" s="146">
        <f>(Summary!$C$58*H195+Summary!$C$59*I195+Summary!$C$60*J195)/Summary!$C$61</f>
        <v>0</v>
      </c>
      <c r="L195" s="146">
        <f>'Anchor-RA'!P193</f>
        <v>0</v>
      </c>
      <c r="M195" s="146">
        <f>'Anchor-RA'!Q193</f>
        <v>0</v>
      </c>
      <c r="N195" s="146">
        <f>'Anchor-RA'!R193</f>
        <v>0</v>
      </c>
      <c r="O195" s="146">
        <f>'Anchor-RA'!S193</f>
        <v>0</v>
      </c>
      <c r="P195" s="146">
        <f>'Anchor-RA'!T193</f>
        <v>0</v>
      </c>
      <c r="Q195" s="146">
        <f>'Anchor-RA'!U193</f>
        <v>0</v>
      </c>
      <c r="R195" s="146">
        <f>'Anchor-RA'!V193</f>
        <v>0</v>
      </c>
      <c r="S195" s="146">
        <f>'Anchor-RA'!W193</f>
        <v>0</v>
      </c>
      <c r="T195" s="146">
        <f>'Anchor-RA'!X193</f>
        <v>0</v>
      </c>
      <c r="U195" s="146">
        <f>10*LOG10(1/((Summary!$C$75/10^(R195/10)+Summary!$C$76/10^(S195/10)+Summary!$C$77/10^(T195/10))/Summary!$C$78))</f>
        <v>0</v>
      </c>
      <c r="V195" s="146">
        <f>'Anchor-RA'!Y193</f>
        <v>0</v>
      </c>
      <c r="W195" s="146">
        <f>'Anchor-RA'!Z193</f>
        <v>0</v>
      </c>
      <c r="X195" s="147">
        <f t="shared" si="9"/>
        <v>0</v>
      </c>
      <c r="Y195" s="133"/>
      <c r="Z195" s="385">
        <f>'Test-RA'!L193</f>
        <v>0</v>
      </c>
      <c r="AA195" s="382">
        <f>'Test-RA'!M193</f>
        <v>0</v>
      </c>
      <c r="AB195" s="382">
        <f>'Test-RA'!N193</f>
        <v>0</v>
      </c>
      <c r="AC195" s="382">
        <f>'Test-RA'!O193</f>
        <v>0</v>
      </c>
      <c r="AD195" s="382">
        <f>(Summary!$C$58*AA195+Summary!$C$59*AB195+Summary!$C$60*AC195)/Summary!$C$61</f>
        <v>0</v>
      </c>
      <c r="AE195" s="382">
        <f>'Test-RA'!P193</f>
        <v>0</v>
      </c>
      <c r="AF195" s="382">
        <f>'Test-RA'!Q193</f>
        <v>0</v>
      </c>
      <c r="AG195" s="382">
        <f>'Test-RA'!R193</f>
        <v>0</v>
      </c>
      <c r="AH195" s="382">
        <f>'Test-RA'!S193</f>
        <v>0</v>
      </c>
      <c r="AI195" s="382">
        <f>'Test-RA'!T193</f>
        <v>0</v>
      </c>
      <c r="AJ195" s="382">
        <f>'Test-RA'!U193</f>
        <v>0</v>
      </c>
      <c r="AK195" s="382">
        <f>'Test-RA'!V193</f>
        <v>0</v>
      </c>
      <c r="AL195" s="382">
        <f>'Test-RA'!W193</f>
        <v>0</v>
      </c>
      <c r="AM195" s="382">
        <f>'Test-RA'!X193</f>
        <v>0</v>
      </c>
      <c r="AN195" s="382">
        <f>10*LOG10(1/((Summary!$C$75/10^(AK195/10)+Summary!$C$76/10^(AL195/10)+Summary!$C$77/10^(AM195/10))/Summary!$C$78))</f>
        <v>0</v>
      </c>
      <c r="AO195" s="382">
        <f>'Test-RA'!Y193</f>
        <v>0</v>
      </c>
      <c r="AP195" s="146">
        <f>'Test-RA'!Z193</f>
        <v>0</v>
      </c>
      <c r="AQ195" s="147">
        <f t="shared" si="12"/>
        <v>0</v>
      </c>
      <c r="AR195" s="148" t="e">
        <f t="shared" si="10"/>
        <v>#DIV/0!</v>
      </c>
      <c r="AS195" s="149" t="e">
        <f t="shared" si="11"/>
        <v>#DIV/0!</v>
      </c>
      <c r="AT195" s="136"/>
      <c r="AU195" s="136"/>
      <c r="AV195" s="572"/>
      <c r="AW195" s="468"/>
      <c r="AX195" s="480"/>
      <c r="AY195" s="480"/>
      <c r="AZ195" s="480"/>
      <c r="BA195" s="480"/>
      <c r="BB195" s="481"/>
      <c r="BC195" s="480"/>
      <c r="BD195" s="480"/>
      <c r="BE195" s="480"/>
      <c r="BF195" s="480"/>
      <c r="BG195" s="472"/>
      <c r="BH195" s="477"/>
      <c r="BI195" s="472"/>
      <c r="BJ195" s="477"/>
      <c r="BK195" s="480"/>
      <c r="BL195" s="480"/>
      <c r="BM195" s="480"/>
      <c r="BN195" s="480"/>
      <c r="BO195" s="480"/>
      <c r="BP195" s="480"/>
      <c r="BQ195" s="480"/>
      <c r="BR195" s="476"/>
      <c r="BS195" s="476"/>
      <c r="BT195" s="481"/>
      <c r="BU195" s="473"/>
      <c r="BV195" s="466"/>
      <c r="BW195" s="473"/>
      <c r="BX195" s="466"/>
    </row>
    <row r="196" spans="1:76" ht="17" customHeight="1" x14ac:dyDescent="0.35">
      <c r="A196" s="516"/>
      <c r="B196" s="482" t="s">
        <v>22</v>
      </c>
      <c r="C196" s="485" t="s">
        <v>55</v>
      </c>
      <c r="D196" s="489">
        <v>60</v>
      </c>
      <c r="E196" s="492">
        <v>8</v>
      </c>
      <c r="F196" s="129">
        <v>23</v>
      </c>
      <c r="G196" s="130">
        <f>'Anchor-RA'!L194</f>
        <v>0</v>
      </c>
      <c r="H196" s="131">
        <f>'Anchor-RA'!M194</f>
        <v>0</v>
      </c>
      <c r="I196" s="131">
        <f>'Anchor-RA'!N194</f>
        <v>0</v>
      </c>
      <c r="J196" s="131">
        <f>'Anchor-RA'!O194</f>
        <v>0</v>
      </c>
      <c r="K196" s="395">
        <f>(Summary!$C$58*H196+Summary!$C$59*I196+Summary!$C$60*J196)/Summary!$C$61</f>
        <v>0</v>
      </c>
      <c r="L196" s="131">
        <f>'Anchor-RA'!P194</f>
        <v>0</v>
      </c>
      <c r="M196" s="131">
        <f>'Anchor-RA'!Q194</f>
        <v>0</v>
      </c>
      <c r="N196" s="131">
        <f>'Anchor-RA'!R194</f>
        <v>0</v>
      </c>
      <c r="O196" s="131">
        <f>'Anchor-RA'!S194</f>
        <v>0</v>
      </c>
      <c r="P196" s="131">
        <f>'Anchor-RA'!T194</f>
        <v>0</v>
      </c>
      <c r="Q196" s="131">
        <f>'Anchor-RA'!U194</f>
        <v>0</v>
      </c>
      <c r="R196" s="131">
        <f>'Anchor-RA'!V194</f>
        <v>0</v>
      </c>
      <c r="S196" s="131">
        <f>'Anchor-RA'!W194</f>
        <v>0</v>
      </c>
      <c r="T196" s="131">
        <f>'Anchor-RA'!X194</f>
        <v>0</v>
      </c>
      <c r="U196" s="131">
        <f>10*LOG10(1/((Summary!$C$75/10^(R196/10)+Summary!$C$76/10^(S196/10)+Summary!$C$77/10^(T196/10))/Summary!$C$78))</f>
        <v>0</v>
      </c>
      <c r="V196" s="131">
        <f>'Anchor-RA'!Y194</f>
        <v>0</v>
      </c>
      <c r="W196" s="131">
        <f>'Anchor-RA'!Z194</f>
        <v>0</v>
      </c>
      <c r="X196" s="132">
        <f t="shared" ref="X196:X259" si="13">V196/3600</f>
        <v>0</v>
      </c>
      <c r="Y196" s="133"/>
      <c r="Z196" s="383">
        <f>'Test-RA'!L194</f>
        <v>0</v>
      </c>
      <c r="AA196" s="380">
        <f>'Test-RA'!M194</f>
        <v>0</v>
      </c>
      <c r="AB196" s="380">
        <f>'Test-RA'!N194</f>
        <v>0</v>
      </c>
      <c r="AC196" s="380">
        <f>'Test-RA'!O194</f>
        <v>0</v>
      </c>
      <c r="AD196" s="380">
        <f>(Summary!$C$58*AA196+Summary!$C$59*AB196+Summary!$C$60*AC196)/Summary!$C$61</f>
        <v>0</v>
      </c>
      <c r="AE196" s="380">
        <f>'Test-RA'!P194</f>
        <v>0</v>
      </c>
      <c r="AF196" s="380">
        <f>'Test-RA'!Q194</f>
        <v>0</v>
      </c>
      <c r="AG196" s="380">
        <f>'Test-RA'!R194</f>
        <v>0</v>
      </c>
      <c r="AH196" s="380">
        <f>'Test-RA'!S194</f>
        <v>0</v>
      </c>
      <c r="AI196" s="380">
        <f>'Test-RA'!T194</f>
        <v>0</v>
      </c>
      <c r="AJ196" s="380">
        <f>'Test-RA'!U194</f>
        <v>0</v>
      </c>
      <c r="AK196" s="380">
        <f>'Test-RA'!V194</f>
        <v>0</v>
      </c>
      <c r="AL196" s="380">
        <f>'Test-RA'!W194</f>
        <v>0</v>
      </c>
      <c r="AM196" s="380">
        <f>'Test-RA'!X194</f>
        <v>0</v>
      </c>
      <c r="AN196" s="380">
        <f>10*LOG10(1/((Summary!$C$75/10^(AK196/10)+Summary!$C$76/10^(AL196/10)+Summary!$C$77/10^(AM196/10))/Summary!$C$78))</f>
        <v>0</v>
      </c>
      <c r="AO196" s="380">
        <f>'Test-RA'!Y194</f>
        <v>0</v>
      </c>
      <c r="AP196" s="131">
        <f>'Test-RA'!Z194</f>
        <v>0</v>
      </c>
      <c r="AQ196" s="132">
        <f t="shared" si="12"/>
        <v>0</v>
      </c>
      <c r="AR196" s="134" t="e">
        <f t="shared" ref="AR196:AR259" si="14">AO196/V196</f>
        <v>#DIV/0!</v>
      </c>
      <c r="AS196" s="135" t="e">
        <f t="shared" ref="AS196:AS259" si="15">AP196/W196</f>
        <v>#DIV/0!</v>
      </c>
      <c r="AT196" s="136"/>
      <c r="AU196" s="136"/>
      <c r="AV196" s="573" t="s">
        <v>121</v>
      </c>
      <c r="AW196" s="468" t="e" cm="1">
        <f t="array" ref="AW196">bdRateExtend($G196:$G199,H196:H199,$Z196:$Z199,AA196:AA199)</f>
        <v>#VALUE!</v>
      </c>
      <c r="AX196" s="480" t="e" cm="1">
        <f t="array" ref="AX196">bdRateExtend($G196:$G201,H196:H201,$Z196:$Z201,AA196:AA201)</f>
        <v>#VALUE!</v>
      </c>
      <c r="AY196" s="480" t="e" cm="1">
        <f t="array" ref="AY196">bdRateExtend($G196:$G201,I196:I201,$Z196:$Z201,AB196:AB201)</f>
        <v>#VALUE!</v>
      </c>
      <c r="AZ196" s="480" t="e" cm="1">
        <f t="array" ref="AZ196">bdRateExtend($G196:$G201,J196:J201,$Z196:$Z201,AC196:AC201)</f>
        <v>#VALUE!</v>
      </c>
      <c r="BA196" s="480" t="e" cm="1">
        <f t="array" ref="BA196">bdRateExtend($G196:$G201,K196:K201,$Z196:$Z201,AD196:AD201)</f>
        <v>#VALUE!</v>
      </c>
      <c r="BB196" s="479" t="e">
        <f>(Summary!$C$89*AX196+Summary!$C$90*AY196+Summary!$C$91*AZ196)/Summary!$C$92</f>
        <v>#VALUE!</v>
      </c>
      <c r="BC196" s="480" t="e" cm="1">
        <f t="array" ref="BC196">bdRateExtend($G196:$G199,L196:L199,$Z196:$Z199,AE196:AE199)</f>
        <v>#VALUE!</v>
      </c>
      <c r="BD196" s="480" t="e" cm="1">
        <f t="array" ref="BD196">bdRateExtend($G196:$G201,L196:L201,$Z196:$Z201,AE196:AE201)</f>
        <v>#VALUE!</v>
      </c>
      <c r="BE196" s="480" t="e" cm="1">
        <f t="array" ref="BE196">bdRateExtend($G196:$G199,M196:M199,$Z196:$Z199,AF196:AF199)</f>
        <v>#VALUE!</v>
      </c>
      <c r="BF196" s="480" t="e" cm="1">
        <f t="array" ref="BF196">bdRateExtend($G196:$G201,M196:M201,$Z196:$Z201,AF196:AF201)</f>
        <v>#VALUE!</v>
      </c>
      <c r="BG196" s="474" t="e" cm="1">
        <f t="array" ref="BG196">bdRateExtend($G196:$G199,N196:N199,$Z196:$Z199,AG196:AG199,"None", FALSE,1)</f>
        <v>#VALUE!</v>
      </c>
      <c r="BH196" s="475" t="e" cm="1">
        <f t="array" ref="BH196">bdRateExtend($G196:$G201,N196:N201,$Z196:$Z201,AG196:AG201,"None", FALSE,1)</f>
        <v>#VALUE!</v>
      </c>
      <c r="BI196" s="474" t="e" cm="1">
        <f t="array" ref="BI196">bdRateExtend($G196:$G199,O196:O199,$Z196:$Z199,AH196:AH199,"None", FALSE,1)</f>
        <v>#VALUE!</v>
      </c>
      <c r="BJ196" s="475" t="e" cm="1">
        <f t="array" ref="BJ196">bdRateExtend($G196:$G201,O196:O201,$Z196:$Z201,AH196:AH201,"None", FALSE,1)</f>
        <v>#VALUE!</v>
      </c>
      <c r="BK196" s="480" t="e" cm="1">
        <f t="array" ref="BK196">bdRateExtend($G196:$G199,P196:P199,$Z196:$Z199,AI196:AI199)</f>
        <v>#VALUE!</v>
      </c>
      <c r="BL196" s="480" t="e" cm="1">
        <f t="array" ref="BL196">bdRateExtend($G196:$G201,P196:P201,$Z196:$Z201,AI196:AI201)</f>
        <v>#VALUE!</v>
      </c>
      <c r="BM196" s="480" t="e" cm="1">
        <f t="array" ref="BM196">bdRateExtend($G196:$G199,Q196:Q199,$Z196:$Z199,AJ196:AJ199)</f>
        <v>#VALUE!</v>
      </c>
      <c r="BN196" s="480" t="e" cm="1">
        <f t="array" ref="BN196">bdRateExtend($G196:$G201,Q196:Q201,$Z196:$Z201,AJ196:AJ201)</f>
        <v>#VALUE!</v>
      </c>
      <c r="BO196" s="480" t="e" cm="1">
        <f t="array" ref="BO196">bdRateExtend($G196:$G199,R196:R199,$Z196:$Z199,AK196:AK199)</f>
        <v>#VALUE!</v>
      </c>
      <c r="BP196" s="480" t="e" cm="1">
        <f t="array" ref="BP196">bdRateExtend($G196:$G201,R196:R201,$Z196:$Z201,AK196:AK201)</f>
        <v>#VALUE!</v>
      </c>
      <c r="BQ196" s="480" t="e" cm="1">
        <f t="array" ref="BQ196">bdRateExtend($G196:$G201,S196:S201,$Z196:$Z201,AL196:AL201)</f>
        <v>#VALUE!</v>
      </c>
      <c r="BR196" s="476" t="e" cm="1">
        <f t="array" ref="BR196">bdRateExtend($G196:$G201,T196:T201,$Z196:$Z201,AM196:AM201)</f>
        <v>#VALUE!</v>
      </c>
      <c r="BS196" s="476" t="e" cm="1">
        <f t="array" ref="BS196">bdRateExtend($G196:$G201,U196:U201,$Z196:$Z201,AN196:AN201)</f>
        <v>#VALUE!</v>
      </c>
      <c r="BT196" s="479" t="e">
        <f>(Summary!$C$103*BP196+Summary!$C$104*BQ196+Summary!$C$105*BR196)/Summary!$C$106</f>
        <v>#VALUE!</v>
      </c>
      <c r="BU196" s="462" cm="1">
        <f t="array" ref="BU196">testVMAFRange($G196:$G199,N196:N199,$Z196:$Z199,AG196:AG199)</f>
        <v>0</v>
      </c>
      <c r="BV196" s="464" cm="1">
        <f t="array" ref="BV196">testVMAFRange($G196:$G201,N196:N201,$Z196:$Z201,AG196:AG201)</f>
        <v>0</v>
      </c>
      <c r="BW196" s="462" cm="1">
        <f t="array" ref="BW196">testVMAFRange($G196:$G199,O196:O199,$Z196:$Z199,AH196:AH199)</f>
        <v>0</v>
      </c>
      <c r="BX196" s="464" cm="1">
        <f t="array" ref="BX196">testVMAFRange($G196:$G201,O196:O201,$Z196:$Z201,AH196:AH201)</f>
        <v>0</v>
      </c>
    </row>
    <row r="197" spans="1:76" ht="17" customHeight="1" x14ac:dyDescent="0.35">
      <c r="A197" s="516"/>
      <c r="B197" s="483"/>
      <c r="C197" s="486"/>
      <c r="D197" s="490"/>
      <c r="E197" s="493"/>
      <c r="F197" s="138">
        <v>31</v>
      </c>
      <c r="G197" s="139">
        <f>'Anchor-RA'!L195</f>
        <v>0</v>
      </c>
      <c r="H197" s="140">
        <f>'Anchor-RA'!M195</f>
        <v>0</v>
      </c>
      <c r="I197" s="140">
        <f>'Anchor-RA'!N195</f>
        <v>0</v>
      </c>
      <c r="J197" s="140">
        <f>'Anchor-RA'!O195</f>
        <v>0</v>
      </c>
      <c r="K197" s="140">
        <f>(Summary!$C$58*H197+Summary!$C$59*I197+Summary!$C$60*J197)/Summary!$C$61</f>
        <v>0</v>
      </c>
      <c r="L197" s="140">
        <f>'Anchor-RA'!P195</f>
        <v>0</v>
      </c>
      <c r="M197" s="140">
        <f>'Anchor-RA'!Q195</f>
        <v>0</v>
      </c>
      <c r="N197" s="140">
        <f>'Anchor-RA'!R195</f>
        <v>0</v>
      </c>
      <c r="O197" s="140">
        <f>'Anchor-RA'!S195</f>
        <v>0</v>
      </c>
      <c r="P197" s="140">
        <f>'Anchor-RA'!T195</f>
        <v>0</v>
      </c>
      <c r="Q197" s="140">
        <f>'Anchor-RA'!U195</f>
        <v>0</v>
      </c>
      <c r="R197" s="140">
        <f>'Anchor-RA'!V195</f>
        <v>0</v>
      </c>
      <c r="S197" s="140">
        <f>'Anchor-RA'!W195</f>
        <v>0</v>
      </c>
      <c r="T197" s="140">
        <f>'Anchor-RA'!X195</f>
        <v>0</v>
      </c>
      <c r="U197" s="140">
        <f>10*LOG10(1/((Summary!$C$75/10^(R197/10)+Summary!$C$76/10^(S197/10)+Summary!$C$77/10^(T197/10))/Summary!$C$78))</f>
        <v>0</v>
      </c>
      <c r="V197" s="140">
        <f>'Anchor-RA'!Y195</f>
        <v>0</v>
      </c>
      <c r="W197" s="140">
        <f>'Anchor-RA'!Z195</f>
        <v>0</v>
      </c>
      <c r="X197" s="141">
        <f t="shared" si="13"/>
        <v>0</v>
      </c>
      <c r="Y197" s="133"/>
      <c r="Z197" s="384">
        <f>'Test-RA'!L195</f>
        <v>0</v>
      </c>
      <c r="AA197" s="381">
        <f>'Test-RA'!M195</f>
        <v>0</v>
      </c>
      <c r="AB197" s="381">
        <f>'Test-RA'!N195</f>
        <v>0</v>
      </c>
      <c r="AC197" s="381">
        <f>'Test-RA'!O195</f>
        <v>0</v>
      </c>
      <c r="AD197" s="381">
        <f>(Summary!$C$58*AA197+Summary!$C$59*AB197+Summary!$C$60*AC197)/Summary!$C$61</f>
        <v>0</v>
      </c>
      <c r="AE197" s="381">
        <f>'Test-RA'!P195</f>
        <v>0</v>
      </c>
      <c r="AF197" s="381">
        <f>'Test-RA'!Q195</f>
        <v>0</v>
      </c>
      <c r="AG197" s="381">
        <f>'Test-RA'!R195</f>
        <v>0</v>
      </c>
      <c r="AH197" s="381">
        <f>'Test-RA'!S195</f>
        <v>0</v>
      </c>
      <c r="AI197" s="381">
        <f>'Test-RA'!T195</f>
        <v>0</v>
      </c>
      <c r="AJ197" s="381">
        <f>'Test-RA'!U195</f>
        <v>0</v>
      </c>
      <c r="AK197" s="381">
        <f>'Test-RA'!V195</f>
        <v>0</v>
      </c>
      <c r="AL197" s="381">
        <f>'Test-RA'!W195</f>
        <v>0</v>
      </c>
      <c r="AM197" s="381">
        <f>'Test-RA'!X195</f>
        <v>0</v>
      </c>
      <c r="AN197" s="381">
        <f>10*LOG10(1/((Summary!$C$75/10^(AK197/10)+Summary!$C$76/10^(AL197/10)+Summary!$C$77/10^(AM197/10))/Summary!$C$78))</f>
        <v>0</v>
      </c>
      <c r="AO197" s="381">
        <f>'Test-RA'!Y195</f>
        <v>0</v>
      </c>
      <c r="AP197" s="140">
        <f>'Test-RA'!Z195</f>
        <v>0</v>
      </c>
      <c r="AQ197" s="141">
        <f t="shared" si="12"/>
        <v>0</v>
      </c>
      <c r="AR197" s="142" t="e">
        <f t="shared" si="14"/>
        <v>#DIV/0!</v>
      </c>
      <c r="AS197" s="143" t="e">
        <f t="shared" si="15"/>
        <v>#DIV/0!</v>
      </c>
      <c r="AT197" s="136"/>
      <c r="AU197" s="136"/>
      <c r="AV197" s="571"/>
      <c r="AW197" s="468"/>
      <c r="AX197" s="480"/>
      <c r="AY197" s="480"/>
      <c r="AZ197" s="480"/>
      <c r="BA197" s="480"/>
      <c r="BB197" s="480"/>
      <c r="BC197" s="480"/>
      <c r="BD197" s="480"/>
      <c r="BE197" s="480"/>
      <c r="BF197" s="480"/>
      <c r="BG197" s="469"/>
      <c r="BH197" s="476"/>
      <c r="BI197" s="469"/>
      <c r="BJ197" s="476"/>
      <c r="BK197" s="480"/>
      <c r="BL197" s="480"/>
      <c r="BM197" s="480"/>
      <c r="BN197" s="480"/>
      <c r="BO197" s="480"/>
      <c r="BP197" s="480"/>
      <c r="BQ197" s="480"/>
      <c r="BR197" s="476"/>
      <c r="BS197" s="476"/>
      <c r="BT197" s="480"/>
      <c r="BU197" s="463"/>
      <c r="BV197" s="465"/>
      <c r="BW197" s="463"/>
      <c r="BX197" s="465"/>
    </row>
    <row r="198" spans="1:76" ht="17" customHeight="1" x14ac:dyDescent="0.35">
      <c r="A198" s="516"/>
      <c r="B198" s="483"/>
      <c r="C198" s="486"/>
      <c r="D198" s="490"/>
      <c r="E198" s="493"/>
      <c r="F198" s="138">
        <v>39</v>
      </c>
      <c r="G198" s="139">
        <f>'Anchor-RA'!L196</f>
        <v>0</v>
      </c>
      <c r="H198" s="140">
        <f>'Anchor-RA'!M196</f>
        <v>0</v>
      </c>
      <c r="I198" s="140">
        <f>'Anchor-RA'!N196</f>
        <v>0</v>
      </c>
      <c r="J198" s="140">
        <f>'Anchor-RA'!O196</f>
        <v>0</v>
      </c>
      <c r="K198" s="140">
        <f>(Summary!$C$58*H198+Summary!$C$59*I198+Summary!$C$60*J198)/Summary!$C$61</f>
        <v>0</v>
      </c>
      <c r="L198" s="140">
        <f>'Anchor-RA'!P196</f>
        <v>0</v>
      </c>
      <c r="M198" s="140">
        <f>'Anchor-RA'!Q196</f>
        <v>0</v>
      </c>
      <c r="N198" s="140">
        <f>'Anchor-RA'!R196</f>
        <v>0</v>
      </c>
      <c r="O198" s="140">
        <f>'Anchor-RA'!S196</f>
        <v>0</v>
      </c>
      <c r="P198" s="140">
        <f>'Anchor-RA'!T196</f>
        <v>0</v>
      </c>
      <c r="Q198" s="140">
        <f>'Anchor-RA'!U196</f>
        <v>0</v>
      </c>
      <c r="R198" s="140">
        <f>'Anchor-RA'!V196</f>
        <v>0</v>
      </c>
      <c r="S198" s="140">
        <f>'Anchor-RA'!W196</f>
        <v>0</v>
      </c>
      <c r="T198" s="140">
        <f>'Anchor-RA'!X196</f>
        <v>0</v>
      </c>
      <c r="U198" s="140">
        <f>10*LOG10(1/((Summary!$C$75/10^(R198/10)+Summary!$C$76/10^(S198/10)+Summary!$C$77/10^(T198/10))/Summary!$C$78))</f>
        <v>0</v>
      </c>
      <c r="V198" s="140">
        <f>'Anchor-RA'!Y196</f>
        <v>0</v>
      </c>
      <c r="W198" s="140">
        <f>'Anchor-RA'!Z196</f>
        <v>0</v>
      </c>
      <c r="X198" s="141">
        <f t="shared" si="13"/>
        <v>0</v>
      </c>
      <c r="Y198" s="133"/>
      <c r="Z198" s="384">
        <f>'Test-RA'!L196</f>
        <v>0</v>
      </c>
      <c r="AA198" s="381">
        <f>'Test-RA'!M196</f>
        <v>0</v>
      </c>
      <c r="AB198" s="381">
        <f>'Test-RA'!N196</f>
        <v>0</v>
      </c>
      <c r="AC198" s="381">
        <f>'Test-RA'!O196</f>
        <v>0</v>
      </c>
      <c r="AD198" s="381">
        <f>(Summary!$C$58*AA198+Summary!$C$59*AB198+Summary!$C$60*AC198)/Summary!$C$61</f>
        <v>0</v>
      </c>
      <c r="AE198" s="381">
        <f>'Test-RA'!P196</f>
        <v>0</v>
      </c>
      <c r="AF198" s="381">
        <f>'Test-RA'!Q196</f>
        <v>0</v>
      </c>
      <c r="AG198" s="381">
        <f>'Test-RA'!R196</f>
        <v>0</v>
      </c>
      <c r="AH198" s="381">
        <f>'Test-RA'!S196</f>
        <v>0</v>
      </c>
      <c r="AI198" s="381">
        <f>'Test-RA'!T196</f>
        <v>0</v>
      </c>
      <c r="AJ198" s="381">
        <f>'Test-RA'!U196</f>
        <v>0</v>
      </c>
      <c r="AK198" s="381">
        <f>'Test-RA'!V196</f>
        <v>0</v>
      </c>
      <c r="AL198" s="381">
        <f>'Test-RA'!W196</f>
        <v>0</v>
      </c>
      <c r="AM198" s="381">
        <f>'Test-RA'!X196</f>
        <v>0</v>
      </c>
      <c r="AN198" s="381">
        <f>10*LOG10(1/((Summary!$C$75/10^(AK198/10)+Summary!$C$76/10^(AL198/10)+Summary!$C$77/10^(AM198/10))/Summary!$C$78))</f>
        <v>0</v>
      </c>
      <c r="AO198" s="381">
        <f>'Test-RA'!Y196</f>
        <v>0</v>
      </c>
      <c r="AP198" s="140">
        <f>'Test-RA'!Z196</f>
        <v>0</v>
      </c>
      <c r="AQ198" s="141">
        <f t="shared" si="12"/>
        <v>0</v>
      </c>
      <c r="AR198" s="142" t="e">
        <f t="shared" si="14"/>
        <v>#DIV/0!</v>
      </c>
      <c r="AS198" s="143" t="e">
        <f t="shared" si="15"/>
        <v>#DIV/0!</v>
      </c>
      <c r="AT198" s="136"/>
      <c r="AU198" s="136"/>
      <c r="AV198" s="571" t="s">
        <v>122</v>
      </c>
      <c r="AW198" s="468" t="e" cm="1">
        <f t="array" ref="AW198">bdRateExtend($G197:$G200,H197:H200,$Z197:$Z200,AA197:AA200)</f>
        <v>#VALUE!</v>
      </c>
      <c r="AX198" s="480"/>
      <c r="AY198" s="480"/>
      <c r="AZ198" s="480"/>
      <c r="BA198" s="480"/>
      <c r="BB198" s="480"/>
      <c r="BC198" s="480" t="e" cm="1">
        <f t="array" ref="BC198">bdRateExtend($G197:$G200,L197:L200,$Z197:$Z200,AE197:AE200)</f>
        <v>#VALUE!</v>
      </c>
      <c r="BD198" s="480"/>
      <c r="BE198" s="480" t="e" cm="1">
        <f t="array" ref="BE198">bdRateExtend($G197:$G200,M197:M200,$Z197:$Z200,AF197:AF200)</f>
        <v>#VALUE!</v>
      </c>
      <c r="BF198" s="480"/>
      <c r="BG198" s="469" t="e" cm="1">
        <f t="array" ref="BG198">bdRateExtend($G197:$G200,N197:N200,$Z197:$Z200,AG197:AG200,"None", FALSE,1)</f>
        <v>#VALUE!</v>
      </c>
      <c r="BH198" s="476"/>
      <c r="BI198" s="469" t="e" cm="1">
        <f t="array" ref="BI198">bdRateExtend($G197:$G200,O197:O200,$Z197:$Z200,AH197:AH200,"None", FALSE,1)</f>
        <v>#VALUE!</v>
      </c>
      <c r="BJ198" s="476"/>
      <c r="BK198" s="480" t="e" cm="1">
        <f t="array" ref="BK198">bdRateExtend($G197:$G200,P197:P200,$Z197:$Z200,AI197:AI200)</f>
        <v>#VALUE!</v>
      </c>
      <c r="BL198" s="480"/>
      <c r="BM198" s="480" t="e" cm="1">
        <f t="array" ref="BM198">bdRateExtend($G197:$G200,Q197:Q200,$Z197:$Z200,AJ197:AJ200)</f>
        <v>#VALUE!</v>
      </c>
      <c r="BN198" s="480"/>
      <c r="BO198" s="480" t="e" cm="1">
        <f t="array" ref="BO198">bdRateExtend($G197:$G200,R197:R200,$Z197:$Z200,AK197:AK200)</f>
        <v>#VALUE!</v>
      </c>
      <c r="BP198" s="480"/>
      <c r="BQ198" s="480"/>
      <c r="BR198" s="476"/>
      <c r="BS198" s="476"/>
      <c r="BT198" s="480"/>
      <c r="BU198" s="463" cm="1">
        <f t="array" ref="BU198">testVMAFRange($G197:$G200,N197:N200,$Z197:$Z200,AG197:AG200)</f>
        <v>0</v>
      </c>
      <c r="BV198" s="465"/>
      <c r="BW198" s="463" cm="1">
        <f t="array" ref="BW198">testVMAFRange($G197:$G200,O197:O200,$Z197:$Z200,AH197:AH200)</f>
        <v>0</v>
      </c>
      <c r="BX198" s="465"/>
    </row>
    <row r="199" spans="1:76" ht="17" customHeight="1" x14ac:dyDescent="0.35">
      <c r="A199" s="516"/>
      <c r="B199" s="483"/>
      <c r="C199" s="486"/>
      <c r="D199" s="490"/>
      <c r="E199" s="493"/>
      <c r="F199" s="138">
        <v>47</v>
      </c>
      <c r="G199" s="139">
        <f>'Anchor-RA'!L197</f>
        <v>0</v>
      </c>
      <c r="H199" s="140">
        <f>'Anchor-RA'!M197</f>
        <v>0</v>
      </c>
      <c r="I199" s="140">
        <f>'Anchor-RA'!N197</f>
        <v>0</v>
      </c>
      <c r="J199" s="140">
        <f>'Anchor-RA'!O197</f>
        <v>0</v>
      </c>
      <c r="K199" s="140">
        <f>(Summary!$C$58*H199+Summary!$C$59*I199+Summary!$C$60*J199)/Summary!$C$61</f>
        <v>0</v>
      </c>
      <c r="L199" s="140">
        <f>'Anchor-RA'!P197</f>
        <v>0</v>
      </c>
      <c r="M199" s="140">
        <f>'Anchor-RA'!Q197</f>
        <v>0</v>
      </c>
      <c r="N199" s="140">
        <f>'Anchor-RA'!R197</f>
        <v>0</v>
      </c>
      <c r="O199" s="140">
        <f>'Anchor-RA'!S197</f>
        <v>0</v>
      </c>
      <c r="P199" s="140">
        <f>'Anchor-RA'!T197</f>
        <v>0</v>
      </c>
      <c r="Q199" s="140">
        <f>'Anchor-RA'!U197</f>
        <v>0</v>
      </c>
      <c r="R199" s="140">
        <f>'Anchor-RA'!V197</f>
        <v>0</v>
      </c>
      <c r="S199" s="140">
        <f>'Anchor-RA'!W197</f>
        <v>0</v>
      </c>
      <c r="T199" s="140">
        <f>'Anchor-RA'!X197</f>
        <v>0</v>
      </c>
      <c r="U199" s="140">
        <f>10*LOG10(1/((Summary!$C$75/10^(R199/10)+Summary!$C$76/10^(S199/10)+Summary!$C$77/10^(T199/10))/Summary!$C$78))</f>
        <v>0</v>
      </c>
      <c r="V199" s="140">
        <f>'Anchor-RA'!Y197</f>
        <v>0</v>
      </c>
      <c r="W199" s="140">
        <f>'Anchor-RA'!Z197</f>
        <v>0</v>
      </c>
      <c r="X199" s="141">
        <f t="shared" si="13"/>
        <v>0</v>
      </c>
      <c r="Y199" s="133"/>
      <c r="Z199" s="384">
        <f>'Test-RA'!L197</f>
        <v>0</v>
      </c>
      <c r="AA199" s="381">
        <f>'Test-RA'!M197</f>
        <v>0</v>
      </c>
      <c r="AB199" s="381">
        <f>'Test-RA'!N197</f>
        <v>0</v>
      </c>
      <c r="AC199" s="381">
        <f>'Test-RA'!O197</f>
        <v>0</v>
      </c>
      <c r="AD199" s="381">
        <f>(Summary!$C$58*AA199+Summary!$C$59*AB199+Summary!$C$60*AC199)/Summary!$C$61</f>
        <v>0</v>
      </c>
      <c r="AE199" s="381">
        <f>'Test-RA'!P197</f>
        <v>0</v>
      </c>
      <c r="AF199" s="381">
        <f>'Test-RA'!Q197</f>
        <v>0</v>
      </c>
      <c r="AG199" s="381">
        <f>'Test-RA'!R197</f>
        <v>0</v>
      </c>
      <c r="AH199" s="381">
        <f>'Test-RA'!S197</f>
        <v>0</v>
      </c>
      <c r="AI199" s="381">
        <f>'Test-RA'!T197</f>
        <v>0</v>
      </c>
      <c r="AJ199" s="381">
        <f>'Test-RA'!U197</f>
        <v>0</v>
      </c>
      <c r="AK199" s="381">
        <f>'Test-RA'!V197</f>
        <v>0</v>
      </c>
      <c r="AL199" s="381">
        <f>'Test-RA'!W197</f>
        <v>0</v>
      </c>
      <c r="AM199" s="381">
        <f>'Test-RA'!X197</f>
        <v>0</v>
      </c>
      <c r="AN199" s="381">
        <f>10*LOG10(1/((Summary!$C$75/10^(AK199/10)+Summary!$C$76/10^(AL199/10)+Summary!$C$77/10^(AM199/10))/Summary!$C$78))</f>
        <v>0</v>
      </c>
      <c r="AO199" s="381">
        <f>'Test-RA'!Y197</f>
        <v>0</v>
      </c>
      <c r="AP199" s="140">
        <f>'Test-RA'!Z197</f>
        <v>0</v>
      </c>
      <c r="AQ199" s="141">
        <f t="shared" si="12"/>
        <v>0</v>
      </c>
      <c r="AR199" s="142" t="e">
        <f t="shared" si="14"/>
        <v>#DIV/0!</v>
      </c>
      <c r="AS199" s="143" t="e">
        <f t="shared" si="15"/>
        <v>#DIV/0!</v>
      </c>
      <c r="AT199" s="136"/>
      <c r="AU199" s="136"/>
      <c r="AV199" s="571"/>
      <c r="AW199" s="468"/>
      <c r="AX199" s="480"/>
      <c r="AY199" s="480"/>
      <c r="AZ199" s="480"/>
      <c r="BA199" s="480"/>
      <c r="BB199" s="480"/>
      <c r="BC199" s="480"/>
      <c r="BD199" s="480"/>
      <c r="BE199" s="480"/>
      <c r="BF199" s="480"/>
      <c r="BG199" s="469"/>
      <c r="BH199" s="476"/>
      <c r="BI199" s="469"/>
      <c r="BJ199" s="476"/>
      <c r="BK199" s="480"/>
      <c r="BL199" s="480"/>
      <c r="BM199" s="480"/>
      <c r="BN199" s="480"/>
      <c r="BO199" s="480"/>
      <c r="BP199" s="480"/>
      <c r="BQ199" s="480"/>
      <c r="BR199" s="476"/>
      <c r="BS199" s="476"/>
      <c r="BT199" s="480"/>
      <c r="BU199" s="463"/>
      <c r="BV199" s="465"/>
      <c r="BW199" s="463"/>
      <c r="BX199" s="465"/>
    </row>
    <row r="200" spans="1:76" ht="17" customHeight="1" x14ac:dyDescent="0.35">
      <c r="A200" s="516"/>
      <c r="B200" s="483"/>
      <c r="C200" s="486"/>
      <c r="D200" s="490"/>
      <c r="E200" s="493"/>
      <c r="F200" s="138">
        <v>55</v>
      </c>
      <c r="G200" s="139">
        <f>'Anchor-RA'!L198</f>
        <v>0</v>
      </c>
      <c r="H200" s="140">
        <f>'Anchor-RA'!M198</f>
        <v>0</v>
      </c>
      <c r="I200" s="140">
        <f>'Anchor-RA'!N198</f>
        <v>0</v>
      </c>
      <c r="J200" s="140">
        <f>'Anchor-RA'!O198</f>
        <v>0</v>
      </c>
      <c r="K200" s="140">
        <f>(Summary!$C$58*H200+Summary!$C$59*I200+Summary!$C$60*J200)/Summary!$C$61</f>
        <v>0</v>
      </c>
      <c r="L200" s="140">
        <f>'Anchor-RA'!P198</f>
        <v>0</v>
      </c>
      <c r="M200" s="140">
        <f>'Anchor-RA'!Q198</f>
        <v>0</v>
      </c>
      <c r="N200" s="140">
        <f>'Anchor-RA'!R198</f>
        <v>0</v>
      </c>
      <c r="O200" s="140">
        <f>'Anchor-RA'!S198</f>
        <v>0</v>
      </c>
      <c r="P200" s="140">
        <f>'Anchor-RA'!T198</f>
        <v>0</v>
      </c>
      <c r="Q200" s="140">
        <f>'Anchor-RA'!U198</f>
        <v>0</v>
      </c>
      <c r="R200" s="140">
        <f>'Anchor-RA'!V198</f>
        <v>0</v>
      </c>
      <c r="S200" s="140">
        <f>'Anchor-RA'!W198</f>
        <v>0</v>
      </c>
      <c r="T200" s="140">
        <f>'Anchor-RA'!X198</f>
        <v>0</v>
      </c>
      <c r="U200" s="140">
        <f>10*LOG10(1/((Summary!$C$75/10^(R200/10)+Summary!$C$76/10^(S200/10)+Summary!$C$77/10^(T200/10))/Summary!$C$78))</f>
        <v>0</v>
      </c>
      <c r="V200" s="140">
        <f>'Anchor-RA'!Y198</f>
        <v>0</v>
      </c>
      <c r="W200" s="140">
        <f>'Anchor-RA'!Z198</f>
        <v>0</v>
      </c>
      <c r="X200" s="141">
        <f t="shared" si="13"/>
        <v>0</v>
      </c>
      <c r="Y200" s="133"/>
      <c r="Z200" s="384">
        <f>'Test-RA'!L198</f>
        <v>0</v>
      </c>
      <c r="AA200" s="381">
        <f>'Test-RA'!M198</f>
        <v>0</v>
      </c>
      <c r="AB200" s="381">
        <f>'Test-RA'!N198</f>
        <v>0</v>
      </c>
      <c r="AC200" s="381">
        <f>'Test-RA'!O198</f>
        <v>0</v>
      </c>
      <c r="AD200" s="381">
        <f>(Summary!$C$58*AA200+Summary!$C$59*AB200+Summary!$C$60*AC200)/Summary!$C$61</f>
        <v>0</v>
      </c>
      <c r="AE200" s="381">
        <f>'Test-RA'!P198</f>
        <v>0</v>
      </c>
      <c r="AF200" s="381">
        <f>'Test-RA'!Q198</f>
        <v>0</v>
      </c>
      <c r="AG200" s="381">
        <f>'Test-RA'!R198</f>
        <v>0</v>
      </c>
      <c r="AH200" s="381">
        <f>'Test-RA'!S198</f>
        <v>0</v>
      </c>
      <c r="AI200" s="381">
        <f>'Test-RA'!T198</f>
        <v>0</v>
      </c>
      <c r="AJ200" s="381">
        <f>'Test-RA'!U198</f>
        <v>0</v>
      </c>
      <c r="AK200" s="381">
        <f>'Test-RA'!V198</f>
        <v>0</v>
      </c>
      <c r="AL200" s="381">
        <f>'Test-RA'!W198</f>
        <v>0</v>
      </c>
      <c r="AM200" s="381">
        <f>'Test-RA'!X198</f>
        <v>0</v>
      </c>
      <c r="AN200" s="381">
        <f>10*LOG10(1/((Summary!$C$75/10^(AK200/10)+Summary!$C$76/10^(AL200/10)+Summary!$C$77/10^(AM200/10))/Summary!$C$78))</f>
        <v>0</v>
      </c>
      <c r="AO200" s="381">
        <f>'Test-RA'!Y198</f>
        <v>0</v>
      </c>
      <c r="AP200" s="140">
        <f>'Test-RA'!Z198</f>
        <v>0</v>
      </c>
      <c r="AQ200" s="141">
        <f t="shared" si="12"/>
        <v>0</v>
      </c>
      <c r="AR200" s="142" t="e">
        <f t="shared" si="14"/>
        <v>#DIV/0!</v>
      </c>
      <c r="AS200" s="143" t="e">
        <f t="shared" si="15"/>
        <v>#DIV/0!</v>
      </c>
      <c r="AT200" s="136"/>
      <c r="AU200" s="136"/>
      <c r="AV200" s="571" t="s">
        <v>123</v>
      </c>
      <c r="AW200" s="468" t="e" cm="1">
        <f t="array" ref="AW200">bdRateExtend($G198:$G201,H198:H201,$Z198:$Z201,AA198:AA201)</f>
        <v>#VALUE!</v>
      </c>
      <c r="AX200" s="480"/>
      <c r="AY200" s="480"/>
      <c r="AZ200" s="480"/>
      <c r="BA200" s="480"/>
      <c r="BB200" s="480"/>
      <c r="BC200" s="480" t="e" cm="1">
        <f t="array" ref="BC200">bdRateExtend($G198:$G201,L198:L201,$Z198:$Z201,AE198:AE201)</f>
        <v>#VALUE!</v>
      </c>
      <c r="BD200" s="480"/>
      <c r="BE200" s="480" t="e" cm="1">
        <f t="array" ref="BE200">bdRateExtend($G198:$G201,M198:M201,$Z198:$Z201,AF198:AF201)</f>
        <v>#VALUE!</v>
      </c>
      <c r="BF200" s="480"/>
      <c r="BG200" s="469" t="e" cm="1">
        <f t="array" ref="BG200">bdRateExtend($G198:$G201,N198:N201,$Z198:$Z201,AG198:AG201,"None", FALSE,1)</f>
        <v>#VALUE!</v>
      </c>
      <c r="BH200" s="476"/>
      <c r="BI200" s="469" t="e" cm="1">
        <f t="array" ref="BI200">bdRateExtend($G198:$G201,O198:O201,$Z198:$Z201,AH198:AH201,"None", FALSE,1)</f>
        <v>#VALUE!</v>
      </c>
      <c r="BJ200" s="476"/>
      <c r="BK200" s="480" t="e" cm="1">
        <f t="array" ref="BK200">bdRateExtend($G198:$G201,P198:P201,$Z198:$Z201,AI198:AI201)</f>
        <v>#VALUE!</v>
      </c>
      <c r="BL200" s="480"/>
      <c r="BM200" s="480" t="e" cm="1">
        <f t="array" ref="BM200">bdRateExtend($G198:$G201,Q198:Q201,$Z198:$Z201,AJ198:AJ201)</f>
        <v>#VALUE!</v>
      </c>
      <c r="BN200" s="480"/>
      <c r="BO200" s="480" t="e" cm="1">
        <f t="array" ref="BO200">bdRateExtend($G198:$G201,R198:R201,$Z198:$Z201,AK198:AK201)</f>
        <v>#VALUE!</v>
      </c>
      <c r="BP200" s="480"/>
      <c r="BQ200" s="480"/>
      <c r="BR200" s="476"/>
      <c r="BS200" s="476"/>
      <c r="BT200" s="480"/>
      <c r="BU200" s="463" cm="1">
        <f t="array" ref="BU200">testVMAFRange($G198:$G201,N198:N201,$Z198:$Z201,AG198:AG201)</f>
        <v>0</v>
      </c>
      <c r="BV200" s="465"/>
      <c r="BW200" s="463" cm="1">
        <f t="array" ref="BW200">testVMAFRange($G198:$G201,O198:O201,$Z198:$Z201,AH198:AH201)</f>
        <v>0</v>
      </c>
      <c r="BX200" s="465"/>
    </row>
    <row r="201" spans="1:76" ht="17" customHeight="1" thickBot="1" x14ac:dyDescent="0.4">
      <c r="A201" s="516"/>
      <c r="B201" s="518"/>
      <c r="C201" s="487"/>
      <c r="D201" s="522"/>
      <c r="E201" s="523"/>
      <c r="F201" s="144">
        <v>63</v>
      </c>
      <c r="G201" s="145">
        <f>'Anchor-RA'!L199</f>
        <v>0</v>
      </c>
      <c r="H201" s="146">
        <f>'Anchor-RA'!M199</f>
        <v>0</v>
      </c>
      <c r="I201" s="146">
        <f>'Anchor-RA'!N199</f>
        <v>0</v>
      </c>
      <c r="J201" s="146">
        <f>'Anchor-RA'!O199</f>
        <v>0</v>
      </c>
      <c r="K201" s="146">
        <f>(Summary!$C$58*H201+Summary!$C$59*I201+Summary!$C$60*J201)/Summary!$C$61</f>
        <v>0</v>
      </c>
      <c r="L201" s="146">
        <f>'Anchor-RA'!P199</f>
        <v>0</v>
      </c>
      <c r="M201" s="146">
        <f>'Anchor-RA'!Q199</f>
        <v>0</v>
      </c>
      <c r="N201" s="146">
        <f>'Anchor-RA'!R199</f>
        <v>0</v>
      </c>
      <c r="O201" s="146">
        <f>'Anchor-RA'!S199</f>
        <v>0</v>
      </c>
      <c r="P201" s="146">
        <f>'Anchor-RA'!T199</f>
        <v>0</v>
      </c>
      <c r="Q201" s="146">
        <f>'Anchor-RA'!U199</f>
        <v>0</v>
      </c>
      <c r="R201" s="146">
        <f>'Anchor-RA'!V199</f>
        <v>0</v>
      </c>
      <c r="S201" s="146">
        <f>'Anchor-RA'!W199</f>
        <v>0</v>
      </c>
      <c r="T201" s="146">
        <f>'Anchor-RA'!X199</f>
        <v>0</v>
      </c>
      <c r="U201" s="146">
        <f>10*LOG10(1/((Summary!$C$75/10^(R201/10)+Summary!$C$76/10^(S201/10)+Summary!$C$77/10^(T201/10))/Summary!$C$78))</f>
        <v>0</v>
      </c>
      <c r="V201" s="146">
        <f>'Anchor-RA'!Y199</f>
        <v>0</v>
      </c>
      <c r="W201" s="146">
        <f>'Anchor-RA'!Z199</f>
        <v>0</v>
      </c>
      <c r="X201" s="147">
        <f t="shared" si="13"/>
        <v>0</v>
      </c>
      <c r="Y201" s="133"/>
      <c r="Z201" s="385">
        <f>'Test-RA'!L199</f>
        <v>0</v>
      </c>
      <c r="AA201" s="382">
        <f>'Test-RA'!M199</f>
        <v>0</v>
      </c>
      <c r="AB201" s="382">
        <f>'Test-RA'!N199</f>
        <v>0</v>
      </c>
      <c r="AC201" s="382">
        <f>'Test-RA'!O199</f>
        <v>0</v>
      </c>
      <c r="AD201" s="382">
        <f>(Summary!$C$58*AA201+Summary!$C$59*AB201+Summary!$C$60*AC201)/Summary!$C$61</f>
        <v>0</v>
      </c>
      <c r="AE201" s="382">
        <f>'Test-RA'!P199</f>
        <v>0</v>
      </c>
      <c r="AF201" s="382">
        <f>'Test-RA'!Q199</f>
        <v>0</v>
      </c>
      <c r="AG201" s="382">
        <f>'Test-RA'!R199</f>
        <v>0</v>
      </c>
      <c r="AH201" s="382">
        <f>'Test-RA'!S199</f>
        <v>0</v>
      </c>
      <c r="AI201" s="382">
        <f>'Test-RA'!T199</f>
        <v>0</v>
      </c>
      <c r="AJ201" s="382">
        <f>'Test-RA'!U199</f>
        <v>0</v>
      </c>
      <c r="AK201" s="382">
        <f>'Test-RA'!V199</f>
        <v>0</v>
      </c>
      <c r="AL201" s="382">
        <f>'Test-RA'!W199</f>
        <v>0</v>
      </c>
      <c r="AM201" s="382">
        <f>'Test-RA'!X199</f>
        <v>0</v>
      </c>
      <c r="AN201" s="382">
        <f>10*LOG10(1/((Summary!$C$75/10^(AK201/10)+Summary!$C$76/10^(AL201/10)+Summary!$C$77/10^(AM201/10))/Summary!$C$78))</f>
        <v>0</v>
      </c>
      <c r="AO201" s="382">
        <f>'Test-RA'!Y199</f>
        <v>0</v>
      </c>
      <c r="AP201" s="146">
        <f>'Test-RA'!Z199</f>
        <v>0</v>
      </c>
      <c r="AQ201" s="147">
        <f t="shared" si="12"/>
        <v>0</v>
      </c>
      <c r="AR201" s="148" t="e">
        <f t="shared" si="14"/>
        <v>#DIV/0!</v>
      </c>
      <c r="AS201" s="149" t="e">
        <f t="shared" si="15"/>
        <v>#DIV/0!</v>
      </c>
      <c r="AT201" s="136"/>
      <c r="AU201" s="136"/>
      <c r="AV201" s="572"/>
      <c r="AW201" s="468"/>
      <c r="AX201" s="480"/>
      <c r="AY201" s="480"/>
      <c r="AZ201" s="480"/>
      <c r="BA201" s="480"/>
      <c r="BB201" s="481"/>
      <c r="BC201" s="480"/>
      <c r="BD201" s="480"/>
      <c r="BE201" s="480"/>
      <c r="BF201" s="480"/>
      <c r="BG201" s="472"/>
      <c r="BH201" s="477"/>
      <c r="BI201" s="472"/>
      <c r="BJ201" s="477"/>
      <c r="BK201" s="480"/>
      <c r="BL201" s="480"/>
      <c r="BM201" s="480"/>
      <c r="BN201" s="480"/>
      <c r="BO201" s="480"/>
      <c r="BP201" s="480"/>
      <c r="BQ201" s="480"/>
      <c r="BR201" s="476"/>
      <c r="BS201" s="476"/>
      <c r="BT201" s="481"/>
      <c r="BU201" s="473"/>
      <c r="BV201" s="466"/>
      <c r="BW201" s="473"/>
      <c r="BX201" s="466"/>
    </row>
    <row r="202" spans="1:76" ht="17" customHeight="1" x14ac:dyDescent="0.35">
      <c r="A202" s="516"/>
      <c r="B202" s="482" t="s">
        <v>22</v>
      </c>
      <c r="C202" s="485" t="s">
        <v>56</v>
      </c>
      <c r="D202" s="489">
        <v>60</v>
      </c>
      <c r="E202" s="492">
        <v>8</v>
      </c>
      <c r="F202" s="129">
        <v>23</v>
      </c>
      <c r="G202" s="130">
        <f>'Anchor-RA'!L200</f>
        <v>0</v>
      </c>
      <c r="H202" s="131">
        <f>'Anchor-RA'!M200</f>
        <v>0</v>
      </c>
      <c r="I202" s="131">
        <f>'Anchor-RA'!N200</f>
        <v>0</v>
      </c>
      <c r="J202" s="131">
        <f>'Anchor-RA'!O200</f>
        <v>0</v>
      </c>
      <c r="K202" s="395">
        <f>(Summary!$C$58*H202+Summary!$C$59*I202+Summary!$C$60*J202)/Summary!$C$61</f>
        <v>0</v>
      </c>
      <c r="L202" s="131">
        <f>'Anchor-RA'!P200</f>
        <v>0</v>
      </c>
      <c r="M202" s="131">
        <f>'Anchor-RA'!Q200</f>
        <v>0</v>
      </c>
      <c r="N202" s="131">
        <f>'Anchor-RA'!R200</f>
        <v>0</v>
      </c>
      <c r="O202" s="131">
        <f>'Anchor-RA'!S200</f>
        <v>0</v>
      </c>
      <c r="P202" s="131">
        <f>'Anchor-RA'!T200</f>
        <v>0</v>
      </c>
      <c r="Q202" s="131">
        <f>'Anchor-RA'!U200</f>
        <v>0</v>
      </c>
      <c r="R202" s="131">
        <f>'Anchor-RA'!V200</f>
        <v>0</v>
      </c>
      <c r="S202" s="131">
        <f>'Anchor-RA'!W200</f>
        <v>0</v>
      </c>
      <c r="T202" s="131">
        <f>'Anchor-RA'!X200</f>
        <v>0</v>
      </c>
      <c r="U202" s="131">
        <f>10*LOG10(1/((Summary!$C$75/10^(R202/10)+Summary!$C$76/10^(S202/10)+Summary!$C$77/10^(T202/10))/Summary!$C$78))</f>
        <v>0</v>
      </c>
      <c r="V202" s="131">
        <f>'Anchor-RA'!Y200</f>
        <v>0</v>
      </c>
      <c r="W202" s="131">
        <f>'Anchor-RA'!Z200</f>
        <v>0</v>
      </c>
      <c r="X202" s="132">
        <f t="shared" si="13"/>
        <v>0</v>
      </c>
      <c r="Y202" s="133"/>
      <c r="Z202" s="383">
        <f>'Test-RA'!L200</f>
        <v>0</v>
      </c>
      <c r="AA202" s="380">
        <f>'Test-RA'!M200</f>
        <v>0</v>
      </c>
      <c r="AB202" s="380">
        <f>'Test-RA'!N200</f>
        <v>0</v>
      </c>
      <c r="AC202" s="380">
        <f>'Test-RA'!O200</f>
        <v>0</v>
      </c>
      <c r="AD202" s="380">
        <f>(Summary!$C$58*AA202+Summary!$C$59*AB202+Summary!$C$60*AC202)/Summary!$C$61</f>
        <v>0</v>
      </c>
      <c r="AE202" s="380">
        <f>'Test-RA'!P200</f>
        <v>0</v>
      </c>
      <c r="AF202" s="380">
        <f>'Test-RA'!Q200</f>
        <v>0</v>
      </c>
      <c r="AG202" s="380">
        <f>'Test-RA'!R200</f>
        <v>0</v>
      </c>
      <c r="AH202" s="380">
        <f>'Test-RA'!S200</f>
        <v>0</v>
      </c>
      <c r="AI202" s="380">
        <f>'Test-RA'!T200</f>
        <v>0</v>
      </c>
      <c r="AJ202" s="380">
        <f>'Test-RA'!U200</f>
        <v>0</v>
      </c>
      <c r="AK202" s="380">
        <f>'Test-RA'!V200</f>
        <v>0</v>
      </c>
      <c r="AL202" s="380">
        <f>'Test-RA'!W200</f>
        <v>0</v>
      </c>
      <c r="AM202" s="380">
        <f>'Test-RA'!X200</f>
        <v>0</v>
      </c>
      <c r="AN202" s="380">
        <f>10*LOG10(1/((Summary!$C$75/10^(AK202/10)+Summary!$C$76/10^(AL202/10)+Summary!$C$77/10^(AM202/10))/Summary!$C$78))</f>
        <v>0</v>
      </c>
      <c r="AO202" s="380">
        <f>'Test-RA'!Y200</f>
        <v>0</v>
      </c>
      <c r="AP202" s="131">
        <f>'Test-RA'!Z200</f>
        <v>0</v>
      </c>
      <c r="AQ202" s="132">
        <f t="shared" ref="AQ202:AQ265" si="16">AO202/3600</f>
        <v>0</v>
      </c>
      <c r="AR202" s="134" t="e">
        <f t="shared" si="14"/>
        <v>#DIV/0!</v>
      </c>
      <c r="AS202" s="135" t="e">
        <f t="shared" si="15"/>
        <v>#DIV/0!</v>
      </c>
      <c r="AT202" s="136"/>
      <c r="AU202" s="136"/>
      <c r="AV202" s="573" t="s">
        <v>121</v>
      </c>
      <c r="AW202" s="468" t="e" cm="1">
        <f t="array" ref="AW202">bdRateExtend($G202:$G205,H202:H205,$Z202:$Z205,AA202:AA205)</f>
        <v>#VALUE!</v>
      </c>
      <c r="AX202" s="480" t="e" cm="1">
        <f t="array" ref="AX202">bdRateExtend($G202:$G207,H202:H207,$Z202:$Z207,AA202:AA207)</f>
        <v>#VALUE!</v>
      </c>
      <c r="AY202" s="480" t="e" cm="1">
        <f t="array" ref="AY202">bdRateExtend($G202:$G207,I202:I207,$Z202:$Z207,AB202:AB207)</f>
        <v>#VALUE!</v>
      </c>
      <c r="AZ202" s="480" t="e" cm="1">
        <f t="array" ref="AZ202">bdRateExtend($G202:$G207,J202:J207,$Z202:$Z207,AC202:AC207)</f>
        <v>#VALUE!</v>
      </c>
      <c r="BA202" s="480" t="e" cm="1">
        <f t="array" ref="BA202">bdRateExtend($G202:$G207,K202:K207,$Z202:$Z207,AD202:AD207)</f>
        <v>#VALUE!</v>
      </c>
      <c r="BB202" s="479" t="e">
        <f>(Summary!$C$89*AX202+Summary!$C$90*AY202+Summary!$C$91*AZ202)/Summary!$C$92</f>
        <v>#VALUE!</v>
      </c>
      <c r="BC202" s="480" t="e" cm="1">
        <f t="array" ref="BC202">bdRateExtend($G202:$G205,L202:L205,$Z202:$Z205,AE202:AE205)</f>
        <v>#VALUE!</v>
      </c>
      <c r="BD202" s="480" t="e" cm="1">
        <f t="array" ref="BD202">bdRateExtend($G202:$G207,L202:L207,$Z202:$Z207,AE202:AE207)</f>
        <v>#VALUE!</v>
      </c>
      <c r="BE202" s="480" t="e" cm="1">
        <f t="array" ref="BE202">bdRateExtend($G202:$G205,M202:M205,$Z202:$Z205,AF202:AF205)</f>
        <v>#VALUE!</v>
      </c>
      <c r="BF202" s="480" t="e" cm="1">
        <f t="array" ref="BF202">bdRateExtend($G202:$G207,M202:M207,$Z202:$Z207,AF202:AF207)</f>
        <v>#VALUE!</v>
      </c>
      <c r="BG202" s="474" t="e" cm="1">
        <f t="array" ref="BG202">bdRateExtend($G202:$G205,N202:N205,$Z202:$Z205,AG202:AG205,"None", FALSE,1)</f>
        <v>#VALUE!</v>
      </c>
      <c r="BH202" s="475" t="e" cm="1">
        <f t="array" ref="BH202">bdRateExtend($G202:$G207,N202:N207,$Z202:$Z207,AG202:AG207,"None", FALSE,1)</f>
        <v>#VALUE!</v>
      </c>
      <c r="BI202" s="474" t="e" cm="1">
        <f t="array" ref="BI202">bdRateExtend($G202:$G205,O202:O205,$Z202:$Z205,AH202:AH205,"None", FALSE,1)</f>
        <v>#VALUE!</v>
      </c>
      <c r="BJ202" s="475" t="e" cm="1">
        <f t="array" ref="BJ202">bdRateExtend($G202:$G207,O202:O207,$Z202:$Z207,AH202:AH207,"None", FALSE,1)</f>
        <v>#VALUE!</v>
      </c>
      <c r="BK202" s="480" t="e" cm="1">
        <f t="array" ref="BK202">bdRateExtend($G202:$G205,P202:P205,$Z202:$Z205,AI202:AI205)</f>
        <v>#VALUE!</v>
      </c>
      <c r="BL202" s="480" t="e" cm="1">
        <f t="array" ref="BL202">bdRateExtend($G202:$G207,P202:P207,$Z202:$Z207,AI202:AI207)</f>
        <v>#VALUE!</v>
      </c>
      <c r="BM202" s="480" t="e" cm="1">
        <f t="array" ref="BM202">bdRateExtend($G202:$G205,Q202:Q205,$Z202:$Z205,AJ202:AJ205)</f>
        <v>#VALUE!</v>
      </c>
      <c r="BN202" s="480" t="e" cm="1">
        <f t="array" ref="BN202">bdRateExtend($G202:$G207,Q202:Q207,$Z202:$Z207,AJ202:AJ207)</f>
        <v>#VALUE!</v>
      </c>
      <c r="BO202" s="480" t="e" cm="1">
        <f t="array" ref="BO202">bdRateExtend($G202:$G205,R202:R205,$Z202:$Z205,AK202:AK205)</f>
        <v>#VALUE!</v>
      </c>
      <c r="BP202" s="480" t="e" cm="1">
        <f t="array" ref="BP202">bdRateExtend($G202:$G207,R202:R207,$Z202:$Z207,AK202:AK207)</f>
        <v>#VALUE!</v>
      </c>
      <c r="BQ202" s="480" t="e" cm="1">
        <f t="array" ref="BQ202">bdRateExtend($G202:$G207,S202:S207,$Z202:$Z207,AL202:AL207)</f>
        <v>#VALUE!</v>
      </c>
      <c r="BR202" s="476" t="e" cm="1">
        <f t="array" ref="BR202">bdRateExtend($G202:$G207,T202:T207,$Z202:$Z207,AM202:AM207)</f>
        <v>#VALUE!</v>
      </c>
      <c r="BS202" s="476" t="e" cm="1">
        <f t="array" ref="BS202">bdRateExtend($G202:$G207,U202:U207,$Z202:$Z207,AN202:AN207)</f>
        <v>#VALUE!</v>
      </c>
      <c r="BT202" s="479" t="e">
        <f>(Summary!$C$103*BP202+Summary!$C$104*BQ202+Summary!$C$105*BR202)/Summary!$C$106</f>
        <v>#VALUE!</v>
      </c>
      <c r="BU202" s="462" cm="1">
        <f t="array" ref="BU202">testVMAFRange($G202:$G205,N202:N205,$Z202:$Z205,AG202:AG205)</f>
        <v>0</v>
      </c>
      <c r="BV202" s="464" cm="1">
        <f t="array" ref="BV202">testVMAFRange($G202:$G207,N202:N207,$Z202:$Z207,AG202:AG207)</f>
        <v>0</v>
      </c>
      <c r="BW202" s="462" cm="1">
        <f t="array" ref="BW202">testVMAFRange($G202:$G205,O202:O205,$Z202:$Z205,AH202:AH205)</f>
        <v>0</v>
      </c>
      <c r="BX202" s="464" cm="1">
        <f t="array" ref="BX202">testVMAFRange($G202:$G207,O202:O207,$Z202:$Z207,AH202:AH207)</f>
        <v>0</v>
      </c>
    </row>
    <row r="203" spans="1:76" ht="17" customHeight="1" x14ac:dyDescent="0.35">
      <c r="A203" s="516"/>
      <c r="B203" s="483"/>
      <c r="C203" s="486"/>
      <c r="D203" s="490"/>
      <c r="E203" s="493"/>
      <c r="F203" s="138">
        <v>31</v>
      </c>
      <c r="G203" s="139">
        <f>'Anchor-RA'!L201</f>
        <v>0</v>
      </c>
      <c r="H203" s="140">
        <f>'Anchor-RA'!M201</f>
        <v>0</v>
      </c>
      <c r="I203" s="140">
        <f>'Anchor-RA'!N201</f>
        <v>0</v>
      </c>
      <c r="J203" s="140">
        <f>'Anchor-RA'!O201</f>
        <v>0</v>
      </c>
      <c r="K203" s="140">
        <f>(Summary!$C$58*H203+Summary!$C$59*I203+Summary!$C$60*J203)/Summary!$C$61</f>
        <v>0</v>
      </c>
      <c r="L203" s="140">
        <f>'Anchor-RA'!P201</f>
        <v>0</v>
      </c>
      <c r="M203" s="140">
        <f>'Anchor-RA'!Q201</f>
        <v>0</v>
      </c>
      <c r="N203" s="140">
        <f>'Anchor-RA'!R201</f>
        <v>0</v>
      </c>
      <c r="O203" s="140">
        <f>'Anchor-RA'!S201</f>
        <v>0</v>
      </c>
      <c r="P203" s="140">
        <f>'Anchor-RA'!T201</f>
        <v>0</v>
      </c>
      <c r="Q203" s="140">
        <f>'Anchor-RA'!U201</f>
        <v>0</v>
      </c>
      <c r="R203" s="140">
        <f>'Anchor-RA'!V201</f>
        <v>0</v>
      </c>
      <c r="S203" s="140">
        <f>'Anchor-RA'!W201</f>
        <v>0</v>
      </c>
      <c r="T203" s="140">
        <f>'Anchor-RA'!X201</f>
        <v>0</v>
      </c>
      <c r="U203" s="140">
        <f>10*LOG10(1/((Summary!$C$75/10^(R203/10)+Summary!$C$76/10^(S203/10)+Summary!$C$77/10^(T203/10))/Summary!$C$78))</f>
        <v>0</v>
      </c>
      <c r="V203" s="140">
        <f>'Anchor-RA'!Y201</f>
        <v>0</v>
      </c>
      <c r="W203" s="140">
        <f>'Anchor-RA'!Z201</f>
        <v>0</v>
      </c>
      <c r="X203" s="141">
        <f t="shared" si="13"/>
        <v>0</v>
      </c>
      <c r="Y203" s="133"/>
      <c r="Z203" s="384">
        <f>'Test-RA'!L201</f>
        <v>0</v>
      </c>
      <c r="AA203" s="381">
        <f>'Test-RA'!M201</f>
        <v>0</v>
      </c>
      <c r="AB203" s="381">
        <f>'Test-RA'!N201</f>
        <v>0</v>
      </c>
      <c r="AC203" s="381">
        <f>'Test-RA'!O201</f>
        <v>0</v>
      </c>
      <c r="AD203" s="381">
        <f>(Summary!$C$58*AA203+Summary!$C$59*AB203+Summary!$C$60*AC203)/Summary!$C$61</f>
        <v>0</v>
      </c>
      <c r="AE203" s="381">
        <f>'Test-RA'!P201</f>
        <v>0</v>
      </c>
      <c r="AF203" s="381">
        <f>'Test-RA'!Q201</f>
        <v>0</v>
      </c>
      <c r="AG203" s="381">
        <f>'Test-RA'!R201</f>
        <v>0</v>
      </c>
      <c r="AH203" s="381">
        <f>'Test-RA'!S201</f>
        <v>0</v>
      </c>
      <c r="AI203" s="381">
        <f>'Test-RA'!T201</f>
        <v>0</v>
      </c>
      <c r="AJ203" s="381">
        <f>'Test-RA'!U201</f>
        <v>0</v>
      </c>
      <c r="AK203" s="381">
        <f>'Test-RA'!V201</f>
        <v>0</v>
      </c>
      <c r="AL203" s="381">
        <f>'Test-RA'!W201</f>
        <v>0</v>
      </c>
      <c r="AM203" s="381">
        <f>'Test-RA'!X201</f>
        <v>0</v>
      </c>
      <c r="AN203" s="381">
        <f>10*LOG10(1/((Summary!$C$75/10^(AK203/10)+Summary!$C$76/10^(AL203/10)+Summary!$C$77/10^(AM203/10))/Summary!$C$78))</f>
        <v>0</v>
      </c>
      <c r="AO203" s="381">
        <f>'Test-RA'!Y201</f>
        <v>0</v>
      </c>
      <c r="AP203" s="140">
        <f>'Test-RA'!Z201</f>
        <v>0</v>
      </c>
      <c r="AQ203" s="141">
        <f t="shared" si="16"/>
        <v>0</v>
      </c>
      <c r="AR203" s="142" t="e">
        <f t="shared" si="14"/>
        <v>#DIV/0!</v>
      </c>
      <c r="AS203" s="143" t="e">
        <f t="shared" si="15"/>
        <v>#DIV/0!</v>
      </c>
      <c r="AT203" s="136"/>
      <c r="AU203" s="136"/>
      <c r="AV203" s="571"/>
      <c r="AW203" s="468"/>
      <c r="AX203" s="480"/>
      <c r="AY203" s="480"/>
      <c r="AZ203" s="480"/>
      <c r="BA203" s="480"/>
      <c r="BB203" s="480"/>
      <c r="BC203" s="480"/>
      <c r="BD203" s="480"/>
      <c r="BE203" s="480"/>
      <c r="BF203" s="480"/>
      <c r="BG203" s="469"/>
      <c r="BH203" s="476"/>
      <c r="BI203" s="469"/>
      <c r="BJ203" s="476"/>
      <c r="BK203" s="480"/>
      <c r="BL203" s="480"/>
      <c r="BM203" s="480"/>
      <c r="BN203" s="480"/>
      <c r="BO203" s="480"/>
      <c r="BP203" s="480"/>
      <c r="BQ203" s="480"/>
      <c r="BR203" s="476"/>
      <c r="BS203" s="476"/>
      <c r="BT203" s="480"/>
      <c r="BU203" s="463"/>
      <c r="BV203" s="465"/>
      <c r="BW203" s="463"/>
      <c r="BX203" s="465"/>
    </row>
    <row r="204" spans="1:76" ht="17" customHeight="1" x14ac:dyDescent="0.35">
      <c r="A204" s="516"/>
      <c r="B204" s="483"/>
      <c r="C204" s="486"/>
      <c r="D204" s="490"/>
      <c r="E204" s="493"/>
      <c r="F204" s="138">
        <v>39</v>
      </c>
      <c r="G204" s="139">
        <f>'Anchor-RA'!L202</f>
        <v>0</v>
      </c>
      <c r="H204" s="140">
        <f>'Anchor-RA'!M202</f>
        <v>0</v>
      </c>
      <c r="I204" s="140">
        <f>'Anchor-RA'!N202</f>
        <v>0</v>
      </c>
      <c r="J204" s="140">
        <f>'Anchor-RA'!O202</f>
        <v>0</v>
      </c>
      <c r="K204" s="140">
        <f>(Summary!$C$58*H204+Summary!$C$59*I204+Summary!$C$60*J204)/Summary!$C$61</f>
        <v>0</v>
      </c>
      <c r="L204" s="140">
        <f>'Anchor-RA'!P202</f>
        <v>0</v>
      </c>
      <c r="M204" s="140">
        <f>'Anchor-RA'!Q202</f>
        <v>0</v>
      </c>
      <c r="N204" s="140">
        <f>'Anchor-RA'!R202</f>
        <v>0</v>
      </c>
      <c r="O204" s="140">
        <f>'Anchor-RA'!S202</f>
        <v>0</v>
      </c>
      <c r="P204" s="140">
        <f>'Anchor-RA'!T202</f>
        <v>0</v>
      </c>
      <c r="Q204" s="140">
        <f>'Anchor-RA'!U202</f>
        <v>0</v>
      </c>
      <c r="R204" s="140">
        <f>'Anchor-RA'!V202</f>
        <v>0</v>
      </c>
      <c r="S204" s="140">
        <f>'Anchor-RA'!W202</f>
        <v>0</v>
      </c>
      <c r="T204" s="140">
        <f>'Anchor-RA'!X202</f>
        <v>0</v>
      </c>
      <c r="U204" s="140">
        <f>10*LOG10(1/((Summary!$C$75/10^(R204/10)+Summary!$C$76/10^(S204/10)+Summary!$C$77/10^(T204/10))/Summary!$C$78))</f>
        <v>0</v>
      </c>
      <c r="V204" s="140">
        <f>'Anchor-RA'!Y202</f>
        <v>0</v>
      </c>
      <c r="W204" s="140">
        <f>'Anchor-RA'!Z202</f>
        <v>0</v>
      </c>
      <c r="X204" s="141">
        <f t="shared" si="13"/>
        <v>0</v>
      </c>
      <c r="Y204" s="133"/>
      <c r="Z204" s="384">
        <f>'Test-RA'!L202</f>
        <v>0</v>
      </c>
      <c r="AA204" s="381">
        <f>'Test-RA'!M202</f>
        <v>0</v>
      </c>
      <c r="AB204" s="381">
        <f>'Test-RA'!N202</f>
        <v>0</v>
      </c>
      <c r="AC204" s="381">
        <f>'Test-RA'!O202</f>
        <v>0</v>
      </c>
      <c r="AD204" s="381">
        <f>(Summary!$C$58*AA204+Summary!$C$59*AB204+Summary!$C$60*AC204)/Summary!$C$61</f>
        <v>0</v>
      </c>
      <c r="AE204" s="381">
        <f>'Test-RA'!P202</f>
        <v>0</v>
      </c>
      <c r="AF204" s="381">
        <f>'Test-RA'!Q202</f>
        <v>0</v>
      </c>
      <c r="AG204" s="381">
        <f>'Test-RA'!R202</f>
        <v>0</v>
      </c>
      <c r="AH204" s="381">
        <f>'Test-RA'!S202</f>
        <v>0</v>
      </c>
      <c r="AI204" s="381">
        <f>'Test-RA'!T202</f>
        <v>0</v>
      </c>
      <c r="AJ204" s="381">
        <f>'Test-RA'!U202</f>
        <v>0</v>
      </c>
      <c r="AK204" s="381">
        <f>'Test-RA'!V202</f>
        <v>0</v>
      </c>
      <c r="AL204" s="381">
        <f>'Test-RA'!W202</f>
        <v>0</v>
      </c>
      <c r="AM204" s="381">
        <f>'Test-RA'!X202</f>
        <v>0</v>
      </c>
      <c r="AN204" s="381">
        <f>10*LOG10(1/((Summary!$C$75/10^(AK204/10)+Summary!$C$76/10^(AL204/10)+Summary!$C$77/10^(AM204/10))/Summary!$C$78))</f>
        <v>0</v>
      </c>
      <c r="AO204" s="381">
        <f>'Test-RA'!Y202</f>
        <v>0</v>
      </c>
      <c r="AP204" s="140">
        <f>'Test-RA'!Z202</f>
        <v>0</v>
      </c>
      <c r="AQ204" s="141">
        <f t="shared" si="16"/>
        <v>0</v>
      </c>
      <c r="AR204" s="142" t="e">
        <f t="shared" si="14"/>
        <v>#DIV/0!</v>
      </c>
      <c r="AS204" s="143" t="e">
        <f t="shared" si="15"/>
        <v>#DIV/0!</v>
      </c>
      <c r="AT204" s="136"/>
      <c r="AU204" s="136"/>
      <c r="AV204" s="571" t="s">
        <v>122</v>
      </c>
      <c r="AW204" s="468" t="e" cm="1">
        <f t="array" ref="AW204">bdRateExtend($G203:$G206,H203:H206,$Z203:$Z206,AA203:AA206)</f>
        <v>#VALUE!</v>
      </c>
      <c r="AX204" s="480"/>
      <c r="AY204" s="480"/>
      <c r="AZ204" s="480"/>
      <c r="BA204" s="480"/>
      <c r="BB204" s="480"/>
      <c r="BC204" s="480" t="e" cm="1">
        <f t="array" ref="BC204">bdRateExtend($G203:$G206,L203:L206,$Z203:$Z206,AE203:AE206)</f>
        <v>#VALUE!</v>
      </c>
      <c r="BD204" s="480"/>
      <c r="BE204" s="480" t="e" cm="1">
        <f t="array" ref="BE204">bdRateExtend($G203:$G206,M203:M206,$Z203:$Z206,AF203:AF206)</f>
        <v>#VALUE!</v>
      </c>
      <c r="BF204" s="480"/>
      <c r="BG204" s="469" t="e" cm="1">
        <f t="array" ref="BG204">bdRateExtend($G203:$G206,N203:N206,$Z203:$Z206,AG203:AG206,"None", FALSE,1)</f>
        <v>#VALUE!</v>
      </c>
      <c r="BH204" s="476"/>
      <c r="BI204" s="469" t="e" cm="1">
        <f t="array" ref="BI204">bdRateExtend($G203:$G206,O203:O206,$Z203:$Z206,AH203:AH206,"None", FALSE,1)</f>
        <v>#VALUE!</v>
      </c>
      <c r="BJ204" s="476"/>
      <c r="BK204" s="480" t="e" cm="1">
        <f t="array" ref="BK204">bdRateExtend($G203:$G206,P203:P206,$Z203:$Z206,AI203:AI206)</f>
        <v>#VALUE!</v>
      </c>
      <c r="BL204" s="480"/>
      <c r="BM204" s="480" t="e" cm="1">
        <f t="array" ref="BM204">bdRateExtend($G203:$G206,Q203:Q206,$Z203:$Z206,AJ203:AJ206)</f>
        <v>#VALUE!</v>
      </c>
      <c r="BN204" s="480"/>
      <c r="BO204" s="480" t="e" cm="1">
        <f t="array" ref="BO204">bdRateExtend($G203:$G206,R203:R206,$Z203:$Z206,AK203:AK206)</f>
        <v>#VALUE!</v>
      </c>
      <c r="BP204" s="480"/>
      <c r="BQ204" s="480"/>
      <c r="BR204" s="476"/>
      <c r="BS204" s="476"/>
      <c r="BT204" s="480"/>
      <c r="BU204" s="463" cm="1">
        <f t="array" ref="BU204">testVMAFRange($G203:$G206,N203:N206,$Z203:$Z206,AG203:AG206)</f>
        <v>0</v>
      </c>
      <c r="BV204" s="465"/>
      <c r="BW204" s="463" cm="1">
        <f t="array" ref="BW204">testVMAFRange($G203:$G206,O203:O206,$Z203:$Z206,AH203:AH206)</f>
        <v>0</v>
      </c>
      <c r="BX204" s="465"/>
    </row>
    <row r="205" spans="1:76" ht="17" customHeight="1" x14ac:dyDescent="0.35">
      <c r="A205" s="516"/>
      <c r="B205" s="483"/>
      <c r="C205" s="486"/>
      <c r="D205" s="490"/>
      <c r="E205" s="493"/>
      <c r="F205" s="138">
        <v>47</v>
      </c>
      <c r="G205" s="139">
        <f>'Anchor-RA'!L203</f>
        <v>0</v>
      </c>
      <c r="H205" s="140">
        <f>'Anchor-RA'!M203</f>
        <v>0</v>
      </c>
      <c r="I205" s="140">
        <f>'Anchor-RA'!N203</f>
        <v>0</v>
      </c>
      <c r="J205" s="140">
        <f>'Anchor-RA'!O203</f>
        <v>0</v>
      </c>
      <c r="K205" s="140">
        <f>(Summary!$C$58*H205+Summary!$C$59*I205+Summary!$C$60*J205)/Summary!$C$61</f>
        <v>0</v>
      </c>
      <c r="L205" s="140">
        <f>'Anchor-RA'!P203</f>
        <v>0</v>
      </c>
      <c r="M205" s="140">
        <f>'Anchor-RA'!Q203</f>
        <v>0</v>
      </c>
      <c r="N205" s="140">
        <f>'Anchor-RA'!R203</f>
        <v>0</v>
      </c>
      <c r="O205" s="140">
        <f>'Anchor-RA'!S203</f>
        <v>0</v>
      </c>
      <c r="P205" s="140">
        <f>'Anchor-RA'!T203</f>
        <v>0</v>
      </c>
      <c r="Q205" s="140">
        <f>'Anchor-RA'!U203</f>
        <v>0</v>
      </c>
      <c r="R205" s="140">
        <f>'Anchor-RA'!V203</f>
        <v>0</v>
      </c>
      <c r="S205" s="140">
        <f>'Anchor-RA'!W203</f>
        <v>0</v>
      </c>
      <c r="T205" s="140">
        <f>'Anchor-RA'!X203</f>
        <v>0</v>
      </c>
      <c r="U205" s="140">
        <f>10*LOG10(1/((Summary!$C$75/10^(R205/10)+Summary!$C$76/10^(S205/10)+Summary!$C$77/10^(T205/10))/Summary!$C$78))</f>
        <v>0</v>
      </c>
      <c r="V205" s="140">
        <f>'Anchor-RA'!Y203</f>
        <v>0</v>
      </c>
      <c r="W205" s="140">
        <f>'Anchor-RA'!Z203</f>
        <v>0</v>
      </c>
      <c r="X205" s="141">
        <f t="shared" si="13"/>
        <v>0</v>
      </c>
      <c r="Y205" s="133"/>
      <c r="Z205" s="384">
        <f>'Test-RA'!L203</f>
        <v>0</v>
      </c>
      <c r="AA205" s="381">
        <f>'Test-RA'!M203</f>
        <v>0</v>
      </c>
      <c r="AB205" s="381">
        <f>'Test-RA'!N203</f>
        <v>0</v>
      </c>
      <c r="AC205" s="381">
        <f>'Test-RA'!O203</f>
        <v>0</v>
      </c>
      <c r="AD205" s="381">
        <f>(Summary!$C$58*AA205+Summary!$C$59*AB205+Summary!$C$60*AC205)/Summary!$C$61</f>
        <v>0</v>
      </c>
      <c r="AE205" s="381">
        <f>'Test-RA'!P203</f>
        <v>0</v>
      </c>
      <c r="AF205" s="381">
        <f>'Test-RA'!Q203</f>
        <v>0</v>
      </c>
      <c r="AG205" s="381">
        <f>'Test-RA'!R203</f>
        <v>0</v>
      </c>
      <c r="AH205" s="381">
        <f>'Test-RA'!S203</f>
        <v>0</v>
      </c>
      <c r="AI205" s="381">
        <f>'Test-RA'!T203</f>
        <v>0</v>
      </c>
      <c r="AJ205" s="381">
        <f>'Test-RA'!U203</f>
        <v>0</v>
      </c>
      <c r="AK205" s="381">
        <f>'Test-RA'!V203</f>
        <v>0</v>
      </c>
      <c r="AL205" s="381">
        <f>'Test-RA'!W203</f>
        <v>0</v>
      </c>
      <c r="AM205" s="381">
        <f>'Test-RA'!X203</f>
        <v>0</v>
      </c>
      <c r="AN205" s="381">
        <f>10*LOG10(1/((Summary!$C$75/10^(AK205/10)+Summary!$C$76/10^(AL205/10)+Summary!$C$77/10^(AM205/10))/Summary!$C$78))</f>
        <v>0</v>
      </c>
      <c r="AO205" s="381">
        <f>'Test-RA'!Y203</f>
        <v>0</v>
      </c>
      <c r="AP205" s="140">
        <f>'Test-RA'!Z203</f>
        <v>0</v>
      </c>
      <c r="AQ205" s="141">
        <f t="shared" si="16"/>
        <v>0</v>
      </c>
      <c r="AR205" s="142" t="e">
        <f t="shared" si="14"/>
        <v>#DIV/0!</v>
      </c>
      <c r="AS205" s="143" t="e">
        <f t="shared" si="15"/>
        <v>#DIV/0!</v>
      </c>
      <c r="AT205" s="136"/>
      <c r="AU205" s="136"/>
      <c r="AV205" s="571"/>
      <c r="AW205" s="468"/>
      <c r="AX205" s="480"/>
      <c r="AY205" s="480"/>
      <c r="AZ205" s="480"/>
      <c r="BA205" s="480"/>
      <c r="BB205" s="480"/>
      <c r="BC205" s="480"/>
      <c r="BD205" s="480"/>
      <c r="BE205" s="480"/>
      <c r="BF205" s="480"/>
      <c r="BG205" s="469"/>
      <c r="BH205" s="476"/>
      <c r="BI205" s="469"/>
      <c r="BJ205" s="476"/>
      <c r="BK205" s="480"/>
      <c r="BL205" s="480"/>
      <c r="BM205" s="480"/>
      <c r="BN205" s="480"/>
      <c r="BO205" s="480"/>
      <c r="BP205" s="480"/>
      <c r="BQ205" s="480"/>
      <c r="BR205" s="476"/>
      <c r="BS205" s="476"/>
      <c r="BT205" s="480"/>
      <c r="BU205" s="463"/>
      <c r="BV205" s="465"/>
      <c r="BW205" s="463"/>
      <c r="BX205" s="465"/>
    </row>
    <row r="206" spans="1:76" ht="17" customHeight="1" x14ac:dyDescent="0.35">
      <c r="A206" s="516"/>
      <c r="B206" s="483"/>
      <c r="C206" s="486"/>
      <c r="D206" s="490"/>
      <c r="E206" s="493"/>
      <c r="F206" s="138">
        <v>55</v>
      </c>
      <c r="G206" s="139">
        <f>'Anchor-RA'!L204</f>
        <v>0</v>
      </c>
      <c r="H206" s="140">
        <f>'Anchor-RA'!M204</f>
        <v>0</v>
      </c>
      <c r="I206" s="140">
        <f>'Anchor-RA'!N204</f>
        <v>0</v>
      </c>
      <c r="J206" s="140">
        <f>'Anchor-RA'!O204</f>
        <v>0</v>
      </c>
      <c r="K206" s="140">
        <f>(Summary!$C$58*H206+Summary!$C$59*I206+Summary!$C$60*J206)/Summary!$C$61</f>
        <v>0</v>
      </c>
      <c r="L206" s="140">
        <f>'Anchor-RA'!P204</f>
        <v>0</v>
      </c>
      <c r="M206" s="140">
        <f>'Anchor-RA'!Q204</f>
        <v>0</v>
      </c>
      <c r="N206" s="140">
        <f>'Anchor-RA'!R204</f>
        <v>0</v>
      </c>
      <c r="O206" s="140">
        <f>'Anchor-RA'!S204</f>
        <v>0</v>
      </c>
      <c r="P206" s="140">
        <f>'Anchor-RA'!T204</f>
        <v>0</v>
      </c>
      <c r="Q206" s="140">
        <f>'Anchor-RA'!U204</f>
        <v>0</v>
      </c>
      <c r="R206" s="140">
        <f>'Anchor-RA'!V204</f>
        <v>0</v>
      </c>
      <c r="S206" s="140">
        <f>'Anchor-RA'!W204</f>
        <v>0</v>
      </c>
      <c r="T206" s="140">
        <f>'Anchor-RA'!X204</f>
        <v>0</v>
      </c>
      <c r="U206" s="140">
        <f>10*LOG10(1/((Summary!$C$75/10^(R206/10)+Summary!$C$76/10^(S206/10)+Summary!$C$77/10^(T206/10))/Summary!$C$78))</f>
        <v>0</v>
      </c>
      <c r="V206" s="140">
        <f>'Anchor-RA'!Y204</f>
        <v>0</v>
      </c>
      <c r="W206" s="140">
        <f>'Anchor-RA'!Z204</f>
        <v>0</v>
      </c>
      <c r="X206" s="141">
        <f t="shared" si="13"/>
        <v>0</v>
      </c>
      <c r="Y206" s="133"/>
      <c r="Z206" s="384">
        <f>'Test-RA'!L204</f>
        <v>0</v>
      </c>
      <c r="AA206" s="381">
        <f>'Test-RA'!M204</f>
        <v>0</v>
      </c>
      <c r="AB206" s="381">
        <f>'Test-RA'!N204</f>
        <v>0</v>
      </c>
      <c r="AC206" s="381">
        <f>'Test-RA'!O204</f>
        <v>0</v>
      </c>
      <c r="AD206" s="381">
        <f>(Summary!$C$58*AA206+Summary!$C$59*AB206+Summary!$C$60*AC206)/Summary!$C$61</f>
        <v>0</v>
      </c>
      <c r="AE206" s="381">
        <f>'Test-RA'!P204</f>
        <v>0</v>
      </c>
      <c r="AF206" s="381">
        <f>'Test-RA'!Q204</f>
        <v>0</v>
      </c>
      <c r="AG206" s="381">
        <f>'Test-RA'!R204</f>
        <v>0</v>
      </c>
      <c r="AH206" s="381">
        <f>'Test-RA'!S204</f>
        <v>0</v>
      </c>
      <c r="AI206" s="381">
        <f>'Test-RA'!T204</f>
        <v>0</v>
      </c>
      <c r="AJ206" s="381">
        <f>'Test-RA'!U204</f>
        <v>0</v>
      </c>
      <c r="AK206" s="381">
        <f>'Test-RA'!V204</f>
        <v>0</v>
      </c>
      <c r="AL206" s="381">
        <f>'Test-RA'!W204</f>
        <v>0</v>
      </c>
      <c r="AM206" s="381">
        <f>'Test-RA'!X204</f>
        <v>0</v>
      </c>
      <c r="AN206" s="381">
        <f>10*LOG10(1/((Summary!$C$75/10^(AK206/10)+Summary!$C$76/10^(AL206/10)+Summary!$C$77/10^(AM206/10))/Summary!$C$78))</f>
        <v>0</v>
      </c>
      <c r="AO206" s="381">
        <f>'Test-RA'!Y204</f>
        <v>0</v>
      </c>
      <c r="AP206" s="140">
        <f>'Test-RA'!Z204</f>
        <v>0</v>
      </c>
      <c r="AQ206" s="141">
        <f t="shared" si="16"/>
        <v>0</v>
      </c>
      <c r="AR206" s="142" t="e">
        <f t="shared" si="14"/>
        <v>#DIV/0!</v>
      </c>
      <c r="AS206" s="143" t="e">
        <f t="shared" si="15"/>
        <v>#DIV/0!</v>
      </c>
      <c r="AT206" s="136"/>
      <c r="AU206" s="136"/>
      <c r="AV206" s="571" t="s">
        <v>123</v>
      </c>
      <c r="AW206" s="468" t="e" cm="1">
        <f t="array" ref="AW206">bdRateExtend($G204:$G207,H204:H207,$Z204:$Z207,AA204:AA207)</f>
        <v>#VALUE!</v>
      </c>
      <c r="AX206" s="480"/>
      <c r="AY206" s="480"/>
      <c r="AZ206" s="480"/>
      <c r="BA206" s="480"/>
      <c r="BB206" s="480"/>
      <c r="BC206" s="480" t="e" cm="1">
        <f t="array" ref="BC206">bdRateExtend($G204:$G207,L204:L207,$Z204:$Z207,AE204:AE207)</f>
        <v>#VALUE!</v>
      </c>
      <c r="BD206" s="480"/>
      <c r="BE206" s="480" t="e" cm="1">
        <f t="array" ref="BE206">bdRateExtend($G204:$G207,M204:M207,$Z204:$Z207,AF204:AF207)</f>
        <v>#VALUE!</v>
      </c>
      <c r="BF206" s="480"/>
      <c r="BG206" s="469" t="e" cm="1">
        <f t="array" ref="BG206">bdRateExtend($G204:$G207,N204:N207,$Z204:$Z207,AG204:AG207,"None", FALSE,1)</f>
        <v>#VALUE!</v>
      </c>
      <c r="BH206" s="476"/>
      <c r="BI206" s="469" t="e" cm="1">
        <f t="array" ref="BI206">bdRateExtend($G204:$G207,O204:O207,$Z204:$Z207,AH204:AH207,"None", FALSE,1)</f>
        <v>#VALUE!</v>
      </c>
      <c r="BJ206" s="476"/>
      <c r="BK206" s="480" t="e" cm="1">
        <f t="array" ref="BK206">bdRateExtend($G204:$G207,P204:P207,$Z204:$Z207,AI204:AI207)</f>
        <v>#VALUE!</v>
      </c>
      <c r="BL206" s="480"/>
      <c r="BM206" s="480" t="e" cm="1">
        <f t="array" ref="BM206">bdRateExtend($G204:$G207,Q204:Q207,$Z204:$Z207,AJ204:AJ207)</f>
        <v>#VALUE!</v>
      </c>
      <c r="BN206" s="480"/>
      <c r="BO206" s="480" t="e" cm="1">
        <f t="array" ref="BO206">bdRateExtend($G204:$G207,R204:R207,$Z204:$Z207,AK204:AK207)</f>
        <v>#VALUE!</v>
      </c>
      <c r="BP206" s="480"/>
      <c r="BQ206" s="480"/>
      <c r="BR206" s="476"/>
      <c r="BS206" s="476"/>
      <c r="BT206" s="480"/>
      <c r="BU206" s="463" cm="1">
        <f t="array" ref="BU206">testVMAFRange($G204:$G207,N204:N207,$Z204:$Z207,AG204:AG207)</f>
        <v>0</v>
      </c>
      <c r="BV206" s="465"/>
      <c r="BW206" s="463" cm="1">
        <f t="array" ref="BW206">testVMAFRange($G204:$G207,O204:O207,$Z204:$Z207,AH204:AH207)</f>
        <v>0</v>
      </c>
      <c r="BX206" s="465"/>
    </row>
    <row r="207" spans="1:76" ht="17" customHeight="1" thickBot="1" x14ac:dyDescent="0.4">
      <c r="A207" s="516"/>
      <c r="B207" s="518"/>
      <c r="C207" s="487"/>
      <c r="D207" s="522"/>
      <c r="E207" s="523"/>
      <c r="F207" s="144">
        <v>63</v>
      </c>
      <c r="G207" s="145">
        <f>'Anchor-RA'!L205</f>
        <v>0</v>
      </c>
      <c r="H207" s="146">
        <f>'Anchor-RA'!M205</f>
        <v>0</v>
      </c>
      <c r="I207" s="146">
        <f>'Anchor-RA'!N205</f>
        <v>0</v>
      </c>
      <c r="J207" s="146">
        <f>'Anchor-RA'!O205</f>
        <v>0</v>
      </c>
      <c r="K207" s="146">
        <f>(Summary!$C$58*H207+Summary!$C$59*I207+Summary!$C$60*J207)/Summary!$C$61</f>
        <v>0</v>
      </c>
      <c r="L207" s="146">
        <f>'Anchor-RA'!P205</f>
        <v>0</v>
      </c>
      <c r="M207" s="146">
        <f>'Anchor-RA'!Q205</f>
        <v>0</v>
      </c>
      <c r="N207" s="146">
        <f>'Anchor-RA'!R205</f>
        <v>0</v>
      </c>
      <c r="O207" s="146">
        <f>'Anchor-RA'!S205</f>
        <v>0</v>
      </c>
      <c r="P207" s="146">
        <f>'Anchor-RA'!T205</f>
        <v>0</v>
      </c>
      <c r="Q207" s="146">
        <f>'Anchor-RA'!U205</f>
        <v>0</v>
      </c>
      <c r="R207" s="146">
        <f>'Anchor-RA'!V205</f>
        <v>0</v>
      </c>
      <c r="S207" s="146">
        <f>'Anchor-RA'!W205</f>
        <v>0</v>
      </c>
      <c r="T207" s="146">
        <f>'Anchor-RA'!X205</f>
        <v>0</v>
      </c>
      <c r="U207" s="146">
        <f>10*LOG10(1/((Summary!$C$75/10^(R207/10)+Summary!$C$76/10^(S207/10)+Summary!$C$77/10^(T207/10))/Summary!$C$78))</f>
        <v>0</v>
      </c>
      <c r="V207" s="146">
        <f>'Anchor-RA'!Y205</f>
        <v>0</v>
      </c>
      <c r="W207" s="146">
        <f>'Anchor-RA'!Z205</f>
        <v>0</v>
      </c>
      <c r="X207" s="147">
        <f t="shared" si="13"/>
        <v>0</v>
      </c>
      <c r="Y207" s="133"/>
      <c r="Z207" s="385">
        <f>'Test-RA'!L205</f>
        <v>0</v>
      </c>
      <c r="AA207" s="382">
        <f>'Test-RA'!M205</f>
        <v>0</v>
      </c>
      <c r="AB207" s="382">
        <f>'Test-RA'!N205</f>
        <v>0</v>
      </c>
      <c r="AC207" s="382">
        <f>'Test-RA'!O205</f>
        <v>0</v>
      </c>
      <c r="AD207" s="382">
        <f>(Summary!$C$58*AA207+Summary!$C$59*AB207+Summary!$C$60*AC207)/Summary!$C$61</f>
        <v>0</v>
      </c>
      <c r="AE207" s="382">
        <f>'Test-RA'!P205</f>
        <v>0</v>
      </c>
      <c r="AF207" s="382">
        <f>'Test-RA'!Q205</f>
        <v>0</v>
      </c>
      <c r="AG207" s="382">
        <f>'Test-RA'!R205</f>
        <v>0</v>
      </c>
      <c r="AH207" s="382">
        <f>'Test-RA'!S205</f>
        <v>0</v>
      </c>
      <c r="AI207" s="382">
        <f>'Test-RA'!T205</f>
        <v>0</v>
      </c>
      <c r="AJ207" s="382">
        <f>'Test-RA'!U205</f>
        <v>0</v>
      </c>
      <c r="AK207" s="382">
        <f>'Test-RA'!V205</f>
        <v>0</v>
      </c>
      <c r="AL207" s="382">
        <f>'Test-RA'!W205</f>
        <v>0</v>
      </c>
      <c r="AM207" s="382">
        <f>'Test-RA'!X205</f>
        <v>0</v>
      </c>
      <c r="AN207" s="382">
        <f>10*LOG10(1/((Summary!$C$75/10^(AK207/10)+Summary!$C$76/10^(AL207/10)+Summary!$C$77/10^(AM207/10))/Summary!$C$78))</f>
        <v>0</v>
      </c>
      <c r="AO207" s="382">
        <f>'Test-RA'!Y205</f>
        <v>0</v>
      </c>
      <c r="AP207" s="146">
        <f>'Test-RA'!Z205</f>
        <v>0</v>
      </c>
      <c r="AQ207" s="147">
        <f t="shared" si="16"/>
        <v>0</v>
      </c>
      <c r="AR207" s="148" t="e">
        <f t="shared" si="14"/>
        <v>#DIV/0!</v>
      </c>
      <c r="AS207" s="149" t="e">
        <f t="shared" si="15"/>
        <v>#DIV/0!</v>
      </c>
      <c r="AT207" s="136"/>
      <c r="AU207" s="136"/>
      <c r="AV207" s="572"/>
      <c r="AW207" s="468"/>
      <c r="AX207" s="480"/>
      <c r="AY207" s="480"/>
      <c r="AZ207" s="480"/>
      <c r="BA207" s="480"/>
      <c r="BB207" s="481"/>
      <c r="BC207" s="480"/>
      <c r="BD207" s="480"/>
      <c r="BE207" s="480"/>
      <c r="BF207" s="480"/>
      <c r="BG207" s="472"/>
      <c r="BH207" s="477"/>
      <c r="BI207" s="472"/>
      <c r="BJ207" s="477"/>
      <c r="BK207" s="480"/>
      <c r="BL207" s="480"/>
      <c r="BM207" s="480"/>
      <c r="BN207" s="480"/>
      <c r="BO207" s="480"/>
      <c r="BP207" s="480"/>
      <c r="BQ207" s="480"/>
      <c r="BR207" s="476"/>
      <c r="BS207" s="476"/>
      <c r="BT207" s="481"/>
      <c r="BU207" s="473"/>
      <c r="BV207" s="466"/>
      <c r="BW207" s="473"/>
      <c r="BX207" s="466"/>
    </row>
    <row r="208" spans="1:76" ht="17" customHeight="1" x14ac:dyDescent="0.35">
      <c r="A208" s="516"/>
      <c r="B208" s="482" t="s">
        <v>22</v>
      </c>
      <c r="C208" s="485" t="s">
        <v>57</v>
      </c>
      <c r="D208" s="489">
        <v>59.94</v>
      </c>
      <c r="E208" s="492">
        <v>10</v>
      </c>
      <c r="F208" s="129">
        <v>23</v>
      </c>
      <c r="G208" s="130">
        <f>'Anchor-RA'!L206</f>
        <v>0</v>
      </c>
      <c r="H208" s="131">
        <f>'Anchor-RA'!M206</f>
        <v>0</v>
      </c>
      <c r="I208" s="131">
        <f>'Anchor-RA'!N206</f>
        <v>0</v>
      </c>
      <c r="J208" s="131">
        <f>'Anchor-RA'!O206</f>
        <v>0</v>
      </c>
      <c r="K208" s="395">
        <f>(Summary!$C$58*H208+Summary!$C$59*I208+Summary!$C$60*J208)/Summary!$C$61</f>
        <v>0</v>
      </c>
      <c r="L208" s="131">
        <f>'Anchor-RA'!P206</f>
        <v>0</v>
      </c>
      <c r="M208" s="131">
        <f>'Anchor-RA'!Q206</f>
        <v>0</v>
      </c>
      <c r="N208" s="131">
        <f>'Anchor-RA'!R206</f>
        <v>0</v>
      </c>
      <c r="O208" s="131">
        <f>'Anchor-RA'!S206</f>
        <v>0</v>
      </c>
      <c r="P208" s="131">
        <f>'Anchor-RA'!T206</f>
        <v>0</v>
      </c>
      <c r="Q208" s="131">
        <f>'Anchor-RA'!U206</f>
        <v>0</v>
      </c>
      <c r="R208" s="131">
        <f>'Anchor-RA'!V206</f>
        <v>0</v>
      </c>
      <c r="S208" s="131">
        <f>'Anchor-RA'!W206</f>
        <v>0</v>
      </c>
      <c r="T208" s="131">
        <f>'Anchor-RA'!X206</f>
        <v>0</v>
      </c>
      <c r="U208" s="131">
        <f>10*LOG10(1/((Summary!$C$75/10^(R208/10)+Summary!$C$76/10^(S208/10)+Summary!$C$77/10^(T208/10))/Summary!$C$78))</f>
        <v>0</v>
      </c>
      <c r="V208" s="131">
        <f>'Anchor-RA'!Y206</f>
        <v>0</v>
      </c>
      <c r="W208" s="131">
        <f>'Anchor-RA'!Z206</f>
        <v>0</v>
      </c>
      <c r="X208" s="132">
        <f t="shared" si="13"/>
        <v>0</v>
      </c>
      <c r="Y208" s="133"/>
      <c r="Z208" s="383">
        <f>'Test-RA'!L206</f>
        <v>0</v>
      </c>
      <c r="AA208" s="380">
        <f>'Test-RA'!M206</f>
        <v>0</v>
      </c>
      <c r="AB208" s="380">
        <f>'Test-RA'!N206</f>
        <v>0</v>
      </c>
      <c r="AC208" s="380">
        <f>'Test-RA'!O206</f>
        <v>0</v>
      </c>
      <c r="AD208" s="380">
        <f>(Summary!$C$58*AA208+Summary!$C$59*AB208+Summary!$C$60*AC208)/Summary!$C$61</f>
        <v>0</v>
      </c>
      <c r="AE208" s="380">
        <f>'Test-RA'!P206</f>
        <v>0</v>
      </c>
      <c r="AF208" s="380">
        <f>'Test-RA'!Q206</f>
        <v>0</v>
      </c>
      <c r="AG208" s="380">
        <f>'Test-RA'!R206</f>
        <v>0</v>
      </c>
      <c r="AH208" s="380">
        <f>'Test-RA'!S206</f>
        <v>0</v>
      </c>
      <c r="AI208" s="380">
        <f>'Test-RA'!T206</f>
        <v>0</v>
      </c>
      <c r="AJ208" s="380">
        <f>'Test-RA'!U206</f>
        <v>0</v>
      </c>
      <c r="AK208" s="380">
        <f>'Test-RA'!V206</f>
        <v>0</v>
      </c>
      <c r="AL208" s="380">
        <f>'Test-RA'!W206</f>
        <v>0</v>
      </c>
      <c r="AM208" s="380">
        <f>'Test-RA'!X206</f>
        <v>0</v>
      </c>
      <c r="AN208" s="380">
        <f>10*LOG10(1/((Summary!$C$75/10^(AK208/10)+Summary!$C$76/10^(AL208/10)+Summary!$C$77/10^(AM208/10))/Summary!$C$78))</f>
        <v>0</v>
      </c>
      <c r="AO208" s="380">
        <f>'Test-RA'!Y206</f>
        <v>0</v>
      </c>
      <c r="AP208" s="131">
        <f>'Test-RA'!Z206</f>
        <v>0</v>
      </c>
      <c r="AQ208" s="132">
        <f t="shared" si="16"/>
        <v>0</v>
      </c>
      <c r="AR208" s="134" t="e">
        <f t="shared" si="14"/>
        <v>#DIV/0!</v>
      </c>
      <c r="AS208" s="135" t="e">
        <f t="shared" si="15"/>
        <v>#DIV/0!</v>
      </c>
      <c r="AT208" s="136"/>
      <c r="AU208" s="136"/>
      <c r="AV208" s="573" t="s">
        <v>121</v>
      </c>
      <c r="AW208" s="468" t="e" cm="1">
        <f t="array" ref="AW208">bdRateExtend($G208:$G211,H208:H211,$Z208:$Z211,AA208:AA211)</f>
        <v>#VALUE!</v>
      </c>
      <c r="AX208" s="480" t="e" cm="1">
        <f t="array" ref="AX208">bdRateExtend($G208:$G213,H208:H213,$Z208:$Z213,AA208:AA213)</f>
        <v>#VALUE!</v>
      </c>
      <c r="AY208" s="480" t="e" cm="1">
        <f t="array" ref="AY208">bdRateExtend($G208:$G213,I208:I213,$Z208:$Z213,AB208:AB213)</f>
        <v>#VALUE!</v>
      </c>
      <c r="AZ208" s="480" t="e" cm="1">
        <f t="array" ref="AZ208">bdRateExtend($G208:$G213,J208:J213,$Z208:$Z213,AC208:AC213)</f>
        <v>#VALUE!</v>
      </c>
      <c r="BA208" s="480" t="e" cm="1">
        <f t="array" ref="BA208">bdRateExtend($G208:$G213,K208:K213,$Z208:$Z213,AD208:AD213)</f>
        <v>#VALUE!</v>
      </c>
      <c r="BB208" s="479" t="e">
        <f>(Summary!$C$89*AX208+Summary!$C$90*AY208+Summary!$C$91*AZ208)/Summary!$C$92</f>
        <v>#VALUE!</v>
      </c>
      <c r="BC208" s="480" t="e" cm="1">
        <f t="array" ref="BC208">bdRateExtend($G208:$G211,L208:L211,$Z208:$Z211,AE208:AE211)</f>
        <v>#VALUE!</v>
      </c>
      <c r="BD208" s="480" t="e" cm="1">
        <f t="array" ref="BD208">bdRateExtend($G208:$G213,L208:L213,$Z208:$Z213,AE208:AE213)</f>
        <v>#VALUE!</v>
      </c>
      <c r="BE208" s="480" t="e" cm="1">
        <f t="array" ref="BE208">bdRateExtend($G208:$G211,M208:M211,$Z208:$Z211,AF208:AF211)</f>
        <v>#VALUE!</v>
      </c>
      <c r="BF208" s="480" t="e" cm="1">
        <f t="array" ref="BF208">bdRateExtend($G208:$G213,M208:M213,$Z208:$Z213,AF208:AF213)</f>
        <v>#VALUE!</v>
      </c>
      <c r="BG208" s="474" t="e" cm="1">
        <f t="array" ref="BG208">bdRateExtend($G208:$G211,N208:N211,$Z208:$Z211,AG208:AG211,"None", FALSE,1)</f>
        <v>#VALUE!</v>
      </c>
      <c r="BH208" s="475" t="e" cm="1">
        <f t="array" ref="BH208">bdRateExtend($G208:$G213,N208:N213,$Z208:$Z213,AG208:AG213,"None", FALSE,1)</f>
        <v>#VALUE!</v>
      </c>
      <c r="BI208" s="474" t="e" cm="1">
        <f t="array" ref="BI208">bdRateExtend($G208:$G211,O208:O211,$Z208:$Z211,AH208:AH211,"None", FALSE,1)</f>
        <v>#VALUE!</v>
      </c>
      <c r="BJ208" s="475" t="e" cm="1">
        <f t="array" ref="BJ208">bdRateExtend($G208:$G213,O208:O213,$Z208:$Z213,AH208:AH213,"None", FALSE,1)</f>
        <v>#VALUE!</v>
      </c>
      <c r="BK208" s="480" t="e" cm="1">
        <f t="array" ref="BK208">bdRateExtend($G208:$G211,P208:P211,$Z208:$Z211,AI208:AI211)</f>
        <v>#VALUE!</v>
      </c>
      <c r="BL208" s="480" t="e" cm="1">
        <f t="array" ref="BL208">bdRateExtend($G208:$G213,P208:P213,$Z208:$Z213,AI208:AI213)</f>
        <v>#VALUE!</v>
      </c>
      <c r="BM208" s="480" t="e" cm="1">
        <f t="array" ref="BM208">bdRateExtend($G208:$G211,Q208:Q211,$Z208:$Z211,AJ208:AJ211)</f>
        <v>#VALUE!</v>
      </c>
      <c r="BN208" s="480" t="e" cm="1">
        <f t="array" ref="BN208">bdRateExtend($G208:$G213,Q208:Q213,$Z208:$Z213,AJ208:AJ213)</f>
        <v>#VALUE!</v>
      </c>
      <c r="BO208" s="480" t="e" cm="1">
        <f t="array" ref="BO208">bdRateExtend($G208:$G211,R208:R211,$Z208:$Z211,AK208:AK211)</f>
        <v>#VALUE!</v>
      </c>
      <c r="BP208" s="480" t="e" cm="1">
        <f t="array" ref="BP208">bdRateExtend($G208:$G213,R208:R213,$Z208:$Z213,AK208:AK213)</f>
        <v>#VALUE!</v>
      </c>
      <c r="BQ208" s="480" t="e" cm="1">
        <f t="array" ref="BQ208">bdRateExtend($G208:$G213,S208:S213,$Z208:$Z213,AL208:AL213)</f>
        <v>#VALUE!</v>
      </c>
      <c r="BR208" s="476" t="e" cm="1">
        <f t="array" ref="BR208">bdRateExtend($G208:$G213,T208:T213,$Z208:$Z213,AM208:AM213)</f>
        <v>#VALUE!</v>
      </c>
      <c r="BS208" s="476" t="e" cm="1">
        <f t="array" ref="BS208">bdRateExtend($G208:$G213,U208:U213,$Z208:$Z213,AN208:AN213)</f>
        <v>#VALUE!</v>
      </c>
      <c r="BT208" s="479" t="e">
        <f>(Summary!$C$103*BP208+Summary!$C$104*BQ208+Summary!$C$105*BR208)/Summary!$C$106</f>
        <v>#VALUE!</v>
      </c>
      <c r="BU208" s="462" cm="1">
        <f t="array" ref="BU208">testVMAFRange($G208:$G211,N208:N211,$Z208:$Z211,AG208:AG211)</f>
        <v>0</v>
      </c>
      <c r="BV208" s="464" cm="1">
        <f t="array" ref="BV208">testVMAFRange($G208:$G213,N208:N213,$Z208:$Z213,AG208:AG213)</f>
        <v>0</v>
      </c>
      <c r="BW208" s="462" cm="1">
        <f t="array" ref="BW208">testVMAFRange($G208:$G211,O208:O211,$Z208:$Z211,AH208:AH211)</f>
        <v>0</v>
      </c>
      <c r="BX208" s="464" cm="1">
        <f t="array" ref="BX208">testVMAFRange($G208:$G213,O208:O213,$Z208:$Z213,AH208:AH213)</f>
        <v>0</v>
      </c>
    </row>
    <row r="209" spans="1:76" ht="17" customHeight="1" x14ac:dyDescent="0.35">
      <c r="A209" s="516"/>
      <c r="B209" s="483"/>
      <c r="C209" s="486"/>
      <c r="D209" s="490"/>
      <c r="E209" s="493"/>
      <c r="F209" s="138">
        <v>31</v>
      </c>
      <c r="G209" s="139">
        <f>'Anchor-RA'!L207</f>
        <v>0</v>
      </c>
      <c r="H209" s="140">
        <f>'Anchor-RA'!M207</f>
        <v>0</v>
      </c>
      <c r="I209" s="140">
        <f>'Anchor-RA'!N207</f>
        <v>0</v>
      </c>
      <c r="J209" s="140">
        <f>'Anchor-RA'!O207</f>
        <v>0</v>
      </c>
      <c r="K209" s="140">
        <f>(Summary!$C$58*H209+Summary!$C$59*I209+Summary!$C$60*J209)/Summary!$C$61</f>
        <v>0</v>
      </c>
      <c r="L209" s="140">
        <f>'Anchor-RA'!P207</f>
        <v>0</v>
      </c>
      <c r="M209" s="140">
        <f>'Anchor-RA'!Q207</f>
        <v>0</v>
      </c>
      <c r="N209" s="140">
        <f>'Anchor-RA'!R207</f>
        <v>0</v>
      </c>
      <c r="O209" s="140">
        <f>'Anchor-RA'!S207</f>
        <v>0</v>
      </c>
      <c r="P209" s="140">
        <f>'Anchor-RA'!T207</f>
        <v>0</v>
      </c>
      <c r="Q209" s="140">
        <f>'Anchor-RA'!U207</f>
        <v>0</v>
      </c>
      <c r="R209" s="140">
        <f>'Anchor-RA'!V207</f>
        <v>0</v>
      </c>
      <c r="S209" s="140">
        <f>'Anchor-RA'!W207</f>
        <v>0</v>
      </c>
      <c r="T209" s="140">
        <f>'Anchor-RA'!X207</f>
        <v>0</v>
      </c>
      <c r="U209" s="140">
        <f>10*LOG10(1/((Summary!$C$75/10^(R209/10)+Summary!$C$76/10^(S209/10)+Summary!$C$77/10^(T209/10))/Summary!$C$78))</f>
        <v>0</v>
      </c>
      <c r="V209" s="140">
        <f>'Anchor-RA'!Y207</f>
        <v>0</v>
      </c>
      <c r="W209" s="140">
        <f>'Anchor-RA'!Z207</f>
        <v>0</v>
      </c>
      <c r="X209" s="141">
        <f t="shared" si="13"/>
        <v>0</v>
      </c>
      <c r="Y209" s="133"/>
      <c r="Z209" s="384">
        <f>'Test-RA'!L207</f>
        <v>0</v>
      </c>
      <c r="AA209" s="381">
        <f>'Test-RA'!M207</f>
        <v>0</v>
      </c>
      <c r="AB209" s="381">
        <f>'Test-RA'!N207</f>
        <v>0</v>
      </c>
      <c r="AC209" s="381">
        <f>'Test-RA'!O207</f>
        <v>0</v>
      </c>
      <c r="AD209" s="381">
        <f>(Summary!$C$58*AA209+Summary!$C$59*AB209+Summary!$C$60*AC209)/Summary!$C$61</f>
        <v>0</v>
      </c>
      <c r="AE209" s="381">
        <f>'Test-RA'!P207</f>
        <v>0</v>
      </c>
      <c r="AF209" s="381">
        <f>'Test-RA'!Q207</f>
        <v>0</v>
      </c>
      <c r="AG209" s="381">
        <f>'Test-RA'!R207</f>
        <v>0</v>
      </c>
      <c r="AH209" s="381">
        <f>'Test-RA'!S207</f>
        <v>0</v>
      </c>
      <c r="AI209" s="381">
        <f>'Test-RA'!T207</f>
        <v>0</v>
      </c>
      <c r="AJ209" s="381">
        <f>'Test-RA'!U207</f>
        <v>0</v>
      </c>
      <c r="AK209" s="381">
        <f>'Test-RA'!V207</f>
        <v>0</v>
      </c>
      <c r="AL209" s="381">
        <f>'Test-RA'!W207</f>
        <v>0</v>
      </c>
      <c r="AM209" s="381">
        <f>'Test-RA'!X207</f>
        <v>0</v>
      </c>
      <c r="AN209" s="381">
        <f>10*LOG10(1/((Summary!$C$75/10^(AK209/10)+Summary!$C$76/10^(AL209/10)+Summary!$C$77/10^(AM209/10))/Summary!$C$78))</f>
        <v>0</v>
      </c>
      <c r="AO209" s="381">
        <f>'Test-RA'!Y207</f>
        <v>0</v>
      </c>
      <c r="AP209" s="140">
        <f>'Test-RA'!Z207</f>
        <v>0</v>
      </c>
      <c r="AQ209" s="141">
        <f t="shared" si="16"/>
        <v>0</v>
      </c>
      <c r="AR209" s="142" t="e">
        <f t="shared" si="14"/>
        <v>#DIV/0!</v>
      </c>
      <c r="AS209" s="143" t="e">
        <f t="shared" si="15"/>
        <v>#DIV/0!</v>
      </c>
      <c r="AT209" s="136"/>
      <c r="AU209" s="136"/>
      <c r="AV209" s="571"/>
      <c r="AW209" s="468"/>
      <c r="AX209" s="480"/>
      <c r="AY209" s="480"/>
      <c r="AZ209" s="480"/>
      <c r="BA209" s="480"/>
      <c r="BB209" s="480"/>
      <c r="BC209" s="480"/>
      <c r="BD209" s="480"/>
      <c r="BE209" s="480"/>
      <c r="BF209" s="480"/>
      <c r="BG209" s="469"/>
      <c r="BH209" s="476"/>
      <c r="BI209" s="469"/>
      <c r="BJ209" s="476"/>
      <c r="BK209" s="480"/>
      <c r="BL209" s="480"/>
      <c r="BM209" s="480"/>
      <c r="BN209" s="480"/>
      <c r="BO209" s="480"/>
      <c r="BP209" s="480"/>
      <c r="BQ209" s="480"/>
      <c r="BR209" s="476"/>
      <c r="BS209" s="476"/>
      <c r="BT209" s="480"/>
      <c r="BU209" s="463"/>
      <c r="BV209" s="465"/>
      <c r="BW209" s="463"/>
      <c r="BX209" s="465"/>
    </row>
    <row r="210" spans="1:76" ht="17" customHeight="1" x14ac:dyDescent="0.35">
      <c r="A210" s="516"/>
      <c r="B210" s="483"/>
      <c r="C210" s="486"/>
      <c r="D210" s="490"/>
      <c r="E210" s="493"/>
      <c r="F210" s="138">
        <v>39</v>
      </c>
      <c r="G210" s="139">
        <f>'Anchor-RA'!L208</f>
        <v>0</v>
      </c>
      <c r="H210" s="140">
        <f>'Anchor-RA'!M208</f>
        <v>0</v>
      </c>
      <c r="I210" s="140">
        <f>'Anchor-RA'!N208</f>
        <v>0</v>
      </c>
      <c r="J210" s="140">
        <f>'Anchor-RA'!O208</f>
        <v>0</v>
      </c>
      <c r="K210" s="140">
        <f>(Summary!$C$58*H210+Summary!$C$59*I210+Summary!$C$60*J210)/Summary!$C$61</f>
        <v>0</v>
      </c>
      <c r="L210" s="140">
        <f>'Anchor-RA'!P208</f>
        <v>0</v>
      </c>
      <c r="M210" s="140">
        <f>'Anchor-RA'!Q208</f>
        <v>0</v>
      </c>
      <c r="N210" s="140">
        <f>'Anchor-RA'!R208</f>
        <v>0</v>
      </c>
      <c r="O210" s="140">
        <f>'Anchor-RA'!S208</f>
        <v>0</v>
      </c>
      <c r="P210" s="140">
        <f>'Anchor-RA'!T208</f>
        <v>0</v>
      </c>
      <c r="Q210" s="140">
        <f>'Anchor-RA'!U208</f>
        <v>0</v>
      </c>
      <c r="R210" s="140">
        <f>'Anchor-RA'!V208</f>
        <v>0</v>
      </c>
      <c r="S210" s="140">
        <f>'Anchor-RA'!W208</f>
        <v>0</v>
      </c>
      <c r="T210" s="140">
        <f>'Anchor-RA'!X208</f>
        <v>0</v>
      </c>
      <c r="U210" s="140">
        <f>10*LOG10(1/((Summary!$C$75/10^(R210/10)+Summary!$C$76/10^(S210/10)+Summary!$C$77/10^(T210/10))/Summary!$C$78))</f>
        <v>0</v>
      </c>
      <c r="V210" s="140">
        <f>'Anchor-RA'!Y208</f>
        <v>0</v>
      </c>
      <c r="W210" s="140">
        <f>'Anchor-RA'!Z208</f>
        <v>0</v>
      </c>
      <c r="X210" s="141">
        <f t="shared" si="13"/>
        <v>0</v>
      </c>
      <c r="Y210" s="133"/>
      <c r="Z210" s="384">
        <f>'Test-RA'!L208</f>
        <v>0</v>
      </c>
      <c r="AA210" s="381">
        <f>'Test-RA'!M208</f>
        <v>0</v>
      </c>
      <c r="AB210" s="381">
        <f>'Test-RA'!N208</f>
        <v>0</v>
      </c>
      <c r="AC210" s="381">
        <f>'Test-RA'!O208</f>
        <v>0</v>
      </c>
      <c r="AD210" s="381">
        <f>(Summary!$C$58*AA210+Summary!$C$59*AB210+Summary!$C$60*AC210)/Summary!$C$61</f>
        <v>0</v>
      </c>
      <c r="AE210" s="381">
        <f>'Test-RA'!P208</f>
        <v>0</v>
      </c>
      <c r="AF210" s="381">
        <f>'Test-RA'!Q208</f>
        <v>0</v>
      </c>
      <c r="AG210" s="381">
        <f>'Test-RA'!R208</f>
        <v>0</v>
      </c>
      <c r="AH210" s="381">
        <f>'Test-RA'!S208</f>
        <v>0</v>
      </c>
      <c r="AI210" s="381">
        <f>'Test-RA'!T208</f>
        <v>0</v>
      </c>
      <c r="AJ210" s="381">
        <f>'Test-RA'!U208</f>
        <v>0</v>
      </c>
      <c r="AK210" s="381">
        <f>'Test-RA'!V208</f>
        <v>0</v>
      </c>
      <c r="AL210" s="381">
        <f>'Test-RA'!W208</f>
        <v>0</v>
      </c>
      <c r="AM210" s="381">
        <f>'Test-RA'!X208</f>
        <v>0</v>
      </c>
      <c r="AN210" s="381">
        <f>10*LOG10(1/((Summary!$C$75/10^(AK210/10)+Summary!$C$76/10^(AL210/10)+Summary!$C$77/10^(AM210/10))/Summary!$C$78))</f>
        <v>0</v>
      </c>
      <c r="AO210" s="381">
        <f>'Test-RA'!Y208</f>
        <v>0</v>
      </c>
      <c r="AP210" s="140">
        <f>'Test-RA'!Z208</f>
        <v>0</v>
      </c>
      <c r="AQ210" s="141">
        <f t="shared" si="16"/>
        <v>0</v>
      </c>
      <c r="AR210" s="142" t="e">
        <f t="shared" si="14"/>
        <v>#DIV/0!</v>
      </c>
      <c r="AS210" s="143" t="e">
        <f t="shared" si="15"/>
        <v>#DIV/0!</v>
      </c>
      <c r="AT210" s="136"/>
      <c r="AU210" s="136"/>
      <c r="AV210" s="571" t="s">
        <v>122</v>
      </c>
      <c r="AW210" s="468" t="e" cm="1">
        <f t="array" ref="AW210">bdRateExtend($G209:$G212,H209:H212,$Z209:$Z212,AA209:AA212)</f>
        <v>#VALUE!</v>
      </c>
      <c r="AX210" s="480"/>
      <c r="AY210" s="480"/>
      <c r="AZ210" s="480"/>
      <c r="BA210" s="480"/>
      <c r="BB210" s="480"/>
      <c r="BC210" s="480" t="e" cm="1">
        <f t="array" ref="BC210">bdRateExtend($G209:$G212,L209:L212,$Z209:$Z212,AE209:AE212)</f>
        <v>#VALUE!</v>
      </c>
      <c r="BD210" s="480"/>
      <c r="BE210" s="480" t="e" cm="1">
        <f t="array" ref="BE210">bdRateExtend($G209:$G212,M209:M212,$Z209:$Z212,AF209:AF212)</f>
        <v>#VALUE!</v>
      </c>
      <c r="BF210" s="480"/>
      <c r="BG210" s="469" t="e" cm="1">
        <f t="array" ref="BG210">bdRateExtend($G209:$G212,N209:N212,$Z209:$Z212,AG209:AG212,"None", FALSE,1)</f>
        <v>#VALUE!</v>
      </c>
      <c r="BH210" s="476"/>
      <c r="BI210" s="469" t="e" cm="1">
        <f t="array" ref="BI210">bdRateExtend($G209:$G212,O209:O212,$Z209:$Z212,AH209:AH212,"None", FALSE,1)</f>
        <v>#VALUE!</v>
      </c>
      <c r="BJ210" s="476"/>
      <c r="BK210" s="480" t="e" cm="1">
        <f t="array" ref="BK210">bdRateExtend($G209:$G212,P209:P212,$Z209:$Z212,AI209:AI212)</f>
        <v>#VALUE!</v>
      </c>
      <c r="BL210" s="480"/>
      <c r="BM210" s="480" t="e" cm="1">
        <f t="array" ref="BM210">bdRateExtend($G209:$G212,Q209:Q212,$Z209:$Z212,AJ209:AJ212)</f>
        <v>#VALUE!</v>
      </c>
      <c r="BN210" s="480"/>
      <c r="BO210" s="480" t="e" cm="1">
        <f t="array" ref="BO210">bdRateExtend($G209:$G212,R209:R212,$Z209:$Z212,AK209:AK212)</f>
        <v>#VALUE!</v>
      </c>
      <c r="BP210" s="480"/>
      <c r="BQ210" s="480"/>
      <c r="BR210" s="476"/>
      <c r="BS210" s="476"/>
      <c r="BT210" s="480"/>
      <c r="BU210" s="463" cm="1">
        <f t="array" ref="BU210">testVMAFRange($G209:$G212,N209:N212,$Z209:$Z212,AG209:AG212)</f>
        <v>0</v>
      </c>
      <c r="BV210" s="465"/>
      <c r="BW210" s="463" cm="1">
        <f t="array" ref="BW210">testVMAFRange($G209:$G212,O209:O212,$Z209:$Z212,AH209:AH212)</f>
        <v>0</v>
      </c>
      <c r="BX210" s="465"/>
    </row>
    <row r="211" spans="1:76" ht="17" customHeight="1" x14ac:dyDescent="0.35">
      <c r="A211" s="516"/>
      <c r="B211" s="483"/>
      <c r="C211" s="486"/>
      <c r="D211" s="490"/>
      <c r="E211" s="493"/>
      <c r="F211" s="138">
        <v>47</v>
      </c>
      <c r="G211" s="139">
        <f>'Anchor-RA'!L209</f>
        <v>0</v>
      </c>
      <c r="H211" s="140">
        <f>'Anchor-RA'!M209</f>
        <v>0</v>
      </c>
      <c r="I211" s="140">
        <f>'Anchor-RA'!N209</f>
        <v>0</v>
      </c>
      <c r="J211" s="140">
        <f>'Anchor-RA'!O209</f>
        <v>0</v>
      </c>
      <c r="K211" s="140">
        <f>(Summary!$C$58*H211+Summary!$C$59*I211+Summary!$C$60*J211)/Summary!$C$61</f>
        <v>0</v>
      </c>
      <c r="L211" s="140">
        <f>'Anchor-RA'!P209</f>
        <v>0</v>
      </c>
      <c r="M211" s="140">
        <f>'Anchor-RA'!Q209</f>
        <v>0</v>
      </c>
      <c r="N211" s="140">
        <f>'Anchor-RA'!R209</f>
        <v>0</v>
      </c>
      <c r="O211" s="140">
        <f>'Anchor-RA'!S209</f>
        <v>0</v>
      </c>
      <c r="P211" s="140">
        <f>'Anchor-RA'!T209</f>
        <v>0</v>
      </c>
      <c r="Q211" s="140">
        <f>'Anchor-RA'!U209</f>
        <v>0</v>
      </c>
      <c r="R211" s="140">
        <f>'Anchor-RA'!V209</f>
        <v>0</v>
      </c>
      <c r="S211" s="140">
        <f>'Anchor-RA'!W209</f>
        <v>0</v>
      </c>
      <c r="T211" s="140">
        <f>'Anchor-RA'!X209</f>
        <v>0</v>
      </c>
      <c r="U211" s="140">
        <f>10*LOG10(1/((Summary!$C$75/10^(R211/10)+Summary!$C$76/10^(S211/10)+Summary!$C$77/10^(T211/10))/Summary!$C$78))</f>
        <v>0</v>
      </c>
      <c r="V211" s="140">
        <f>'Anchor-RA'!Y209</f>
        <v>0</v>
      </c>
      <c r="W211" s="140">
        <f>'Anchor-RA'!Z209</f>
        <v>0</v>
      </c>
      <c r="X211" s="141">
        <f t="shared" si="13"/>
        <v>0</v>
      </c>
      <c r="Y211" s="133"/>
      <c r="Z211" s="384">
        <f>'Test-RA'!L209</f>
        <v>0</v>
      </c>
      <c r="AA211" s="381">
        <f>'Test-RA'!M209</f>
        <v>0</v>
      </c>
      <c r="AB211" s="381">
        <f>'Test-RA'!N209</f>
        <v>0</v>
      </c>
      <c r="AC211" s="381">
        <f>'Test-RA'!O209</f>
        <v>0</v>
      </c>
      <c r="AD211" s="381">
        <f>(Summary!$C$58*AA211+Summary!$C$59*AB211+Summary!$C$60*AC211)/Summary!$C$61</f>
        <v>0</v>
      </c>
      <c r="AE211" s="381">
        <f>'Test-RA'!P209</f>
        <v>0</v>
      </c>
      <c r="AF211" s="381">
        <f>'Test-RA'!Q209</f>
        <v>0</v>
      </c>
      <c r="AG211" s="381">
        <f>'Test-RA'!R209</f>
        <v>0</v>
      </c>
      <c r="AH211" s="381">
        <f>'Test-RA'!S209</f>
        <v>0</v>
      </c>
      <c r="AI211" s="381">
        <f>'Test-RA'!T209</f>
        <v>0</v>
      </c>
      <c r="AJ211" s="381">
        <f>'Test-RA'!U209</f>
        <v>0</v>
      </c>
      <c r="AK211" s="381">
        <f>'Test-RA'!V209</f>
        <v>0</v>
      </c>
      <c r="AL211" s="381">
        <f>'Test-RA'!W209</f>
        <v>0</v>
      </c>
      <c r="AM211" s="381">
        <f>'Test-RA'!X209</f>
        <v>0</v>
      </c>
      <c r="AN211" s="381">
        <f>10*LOG10(1/((Summary!$C$75/10^(AK211/10)+Summary!$C$76/10^(AL211/10)+Summary!$C$77/10^(AM211/10))/Summary!$C$78))</f>
        <v>0</v>
      </c>
      <c r="AO211" s="381">
        <f>'Test-RA'!Y209</f>
        <v>0</v>
      </c>
      <c r="AP211" s="140">
        <f>'Test-RA'!Z209</f>
        <v>0</v>
      </c>
      <c r="AQ211" s="141">
        <f t="shared" si="16"/>
        <v>0</v>
      </c>
      <c r="AR211" s="142" t="e">
        <f t="shared" si="14"/>
        <v>#DIV/0!</v>
      </c>
      <c r="AS211" s="143" t="e">
        <f t="shared" si="15"/>
        <v>#DIV/0!</v>
      </c>
      <c r="AT211" s="136"/>
      <c r="AU211" s="136"/>
      <c r="AV211" s="571"/>
      <c r="AW211" s="468"/>
      <c r="AX211" s="480"/>
      <c r="AY211" s="480"/>
      <c r="AZ211" s="480"/>
      <c r="BA211" s="480"/>
      <c r="BB211" s="480"/>
      <c r="BC211" s="480"/>
      <c r="BD211" s="480"/>
      <c r="BE211" s="480"/>
      <c r="BF211" s="480"/>
      <c r="BG211" s="469"/>
      <c r="BH211" s="476"/>
      <c r="BI211" s="469"/>
      <c r="BJ211" s="476"/>
      <c r="BK211" s="480"/>
      <c r="BL211" s="480"/>
      <c r="BM211" s="480"/>
      <c r="BN211" s="480"/>
      <c r="BO211" s="480"/>
      <c r="BP211" s="480"/>
      <c r="BQ211" s="480"/>
      <c r="BR211" s="476"/>
      <c r="BS211" s="476"/>
      <c r="BT211" s="480"/>
      <c r="BU211" s="463"/>
      <c r="BV211" s="465"/>
      <c r="BW211" s="463"/>
      <c r="BX211" s="465"/>
    </row>
    <row r="212" spans="1:76" ht="17" customHeight="1" x14ac:dyDescent="0.35">
      <c r="A212" s="516"/>
      <c r="B212" s="483"/>
      <c r="C212" s="486"/>
      <c r="D212" s="490"/>
      <c r="E212" s="493"/>
      <c r="F212" s="138">
        <v>55</v>
      </c>
      <c r="G212" s="139">
        <f>'Anchor-RA'!L210</f>
        <v>0</v>
      </c>
      <c r="H212" s="140">
        <f>'Anchor-RA'!M210</f>
        <v>0</v>
      </c>
      <c r="I212" s="140">
        <f>'Anchor-RA'!N210</f>
        <v>0</v>
      </c>
      <c r="J212" s="140">
        <f>'Anchor-RA'!O210</f>
        <v>0</v>
      </c>
      <c r="K212" s="140">
        <f>(Summary!$C$58*H212+Summary!$C$59*I212+Summary!$C$60*J212)/Summary!$C$61</f>
        <v>0</v>
      </c>
      <c r="L212" s="140">
        <f>'Anchor-RA'!P210</f>
        <v>0</v>
      </c>
      <c r="M212" s="140">
        <f>'Anchor-RA'!Q210</f>
        <v>0</v>
      </c>
      <c r="N212" s="140">
        <f>'Anchor-RA'!R210</f>
        <v>0</v>
      </c>
      <c r="O212" s="140">
        <f>'Anchor-RA'!S210</f>
        <v>0</v>
      </c>
      <c r="P212" s="140">
        <f>'Anchor-RA'!T210</f>
        <v>0</v>
      </c>
      <c r="Q212" s="140">
        <f>'Anchor-RA'!U210</f>
        <v>0</v>
      </c>
      <c r="R212" s="140">
        <f>'Anchor-RA'!V210</f>
        <v>0</v>
      </c>
      <c r="S212" s="140">
        <f>'Anchor-RA'!W210</f>
        <v>0</v>
      </c>
      <c r="T212" s="140">
        <f>'Anchor-RA'!X210</f>
        <v>0</v>
      </c>
      <c r="U212" s="140">
        <f>10*LOG10(1/((Summary!$C$75/10^(R212/10)+Summary!$C$76/10^(S212/10)+Summary!$C$77/10^(T212/10))/Summary!$C$78))</f>
        <v>0</v>
      </c>
      <c r="V212" s="140">
        <f>'Anchor-RA'!Y210</f>
        <v>0</v>
      </c>
      <c r="W212" s="140">
        <f>'Anchor-RA'!Z210</f>
        <v>0</v>
      </c>
      <c r="X212" s="141">
        <f t="shared" si="13"/>
        <v>0</v>
      </c>
      <c r="Y212" s="133"/>
      <c r="Z212" s="384">
        <f>'Test-RA'!L210</f>
        <v>0</v>
      </c>
      <c r="AA212" s="381">
        <f>'Test-RA'!M210</f>
        <v>0</v>
      </c>
      <c r="AB212" s="381">
        <f>'Test-RA'!N210</f>
        <v>0</v>
      </c>
      <c r="AC212" s="381">
        <f>'Test-RA'!O210</f>
        <v>0</v>
      </c>
      <c r="AD212" s="381">
        <f>(Summary!$C$58*AA212+Summary!$C$59*AB212+Summary!$C$60*AC212)/Summary!$C$61</f>
        <v>0</v>
      </c>
      <c r="AE212" s="381">
        <f>'Test-RA'!P210</f>
        <v>0</v>
      </c>
      <c r="AF212" s="381">
        <f>'Test-RA'!Q210</f>
        <v>0</v>
      </c>
      <c r="AG212" s="381">
        <f>'Test-RA'!R210</f>
        <v>0</v>
      </c>
      <c r="AH212" s="381">
        <f>'Test-RA'!S210</f>
        <v>0</v>
      </c>
      <c r="AI212" s="381">
        <f>'Test-RA'!T210</f>
        <v>0</v>
      </c>
      <c r="AJ212" s="381">
        <f>'Test-RA'!U210</f>
        <v>0</v>
      </c>
      <c r="AK212" s="381">
        <f>'Test-RA'!V210</f>
        <v>0</v>
      </c>
      <c r="AL212" s="381">
        <f>'Test-RA'!W210</f>
        <v>0</v>
      </c>
      <c r="AM212" s="381">
        <f>'Test-RA'!X210</f>
        <v>0</v>
      </c>
      <c r="AN212" s="381">
        <f>10*LOG10(1/((Summary!$C$75/10^(AK212/10)+Summary!$C$76/10^(AL212/10)+Summary!$C$77/10^(AM212/10))/Summary!$C$78))</f>
        <v>0</v>
      </c>
      <c r="AO212" s="381">
        <f>'Test-RA'!Y210</f>
        <v>0</v>
      </c>
      <c r="AP212" s="140">
        <f>'Test-RA'!Z210</f>
        <v>0</v>
      </c>
      <c r="AQ212" s="141">
        <f t="shared" si="16"/>
        <v>0</v>
      </c>
      <c r="AR212" s="142" t="e">
        <f t="shared" si="14"/>
        <v>#DIV/0!</v>
      </c>
      <c r="AS212" s="143" t="e">
        <f t="shared" si="15"/>
        <v>#DIV/0!</v>
      </c>
      <c r="AT212" s="136"/>
      <c r="AU212" s="136"/>
      <c r="AV212" s="571" t="s">
        <v>123</v>
      </c>
      <c r="AW212" s="468" t="e" cm="1">
        <f t="array" ref="AW212">bdRateExtend($G210:$G213,H210:H213,$Z210:$Z213,AA210:AA213)</f>
        <v>#VALUE!</v>
      </c>
      <c r="AX212" s="480"/>
      <c r="AY212" s="480"/>
      <c r="AZ212" s="480"/>
      <c r="BA212" s="480"/>
      <c r="BB212" s="480"/>
      <c r="BC212" s="480" t="e" cm="1">
        <f t="array" ref="BC212">bdRateExtend($G210:$G213,L210:L213,$Z210:$Z213,AE210:AE213)</f>
        <v>#VALUE!</v>
      </c>
      <c r="BD212" s="480"/>
      <c r="BE212" s="480" t="e" cm="1">
        <f t="array" ref="BE212">bdRateExtend($G210:$G213,M210:M213,$Z210:$Z213,AF210:AF213)</f>
        <v>#VALUE!</v>
      </c>
      <c r="BF212" s="480"/>
      <c r="BG212" s="469" t="e" cm="1">
        <f t="array" ref="BG212">bdRateExtend($G210:$G213,N210:N213,$Z210:$Z213,AG210:AG213,"None", FALSE,1)</f>
        <v>#VALUE!</v>
      </c>
      <c r="BH212" s="476"/>
      <c r="BI212" s="469" t="e" cm="1">
        <f t="array" ref="BI212">bdRateExtend($G210:$G213,O210:O213,$Z210:$Z213,AH210:AH213,"None", FALSE,1)</f>
        <v>#VALUE!</v>
      </c>
      <c r="BJ212" s="476"/>
      <c r="BK212" s="480" t="e" cm="1">
        <f t="array" ref="BK212">bdRateExtend($G210:$G213,P210:P213,$Z210:$Z213,AI210:AI213)</f>
        <v>#VALUE!</v>
      </c>
      <c r="BL212" s="480"/>
      <c r="BM212" s="480" t="e" cm="1">
        <f t="array" ref="BM212">bdRateExtend($G210:$G213,Q210:Q213,$Z210:$Z213,AJ210:AJ213)</f>
        <v>#VALUE!</v>
      </c>
      <c r="BN212" s="480"/>
      <c r="BO212" s="480" t="e" cm="1">
        <f t="array" ref="BO212">bdRateExtend($G210:$G213,R210:R213,$Z210:$Z213,AK210:AK213)</f>
        <v>#VALUE!</v>
      </c>
      <c r="BP212" s="480"/>
      <c r="BQ212" s="480"/>
      <c r="BR212" s="476"/>
      <c r="BS212" s="476"/>
      <c r="BT212" s="480"/>
      <c r="BU212" s="463" cm="1">
        <f t="array" ref="BU212">testVMAFRange($G210:$G213,N210:N213,$Z210:$Z213,AG210:AG213)</f>
        <v>0</v>
      </c>
      <c r="BV212" s="465"/>
      <c r="BW212" s="463" cm="1">
        <f t="array" ref="BW212">testVMAFRange($G210:$G213,O210:O213,$Z210:$Z213,AH210:AH213)</f>
        <v>0</v>
      </c>
      <c r="BX212" s="465"/>
    </row>
    <row r="213" spans="1:76" ht="17" customHeight="1" thickBot="1" x14ac:dyDescent="0.4">
      <c r="A213" s="516"/>
      <c r="B213" s="518"/>
      <c r="C213" s="487"/>
      <c r="D213" s="522"/>
      <c r="E213" s="523"/>
      <c r="F213" s="144">
        <v>63</v>
      </c>
      <c r="G213" s="145">
        <f>'Anchor-RA'!L211</f>
        <v>0</v>
      </c>
      <c r="H213" s="146">
        <f>'Anchor-RA'!M211</f>
        <v>0</v>
      </c>
      <c r="I213" s="146">
        <f>'Anchor-RA'!N211</f>
        <v>0</v>
      </c>
      <c r="J213" s="146">
        <f>'Anchor-RA'!O211</f>
        <v>0</v>
      </c>
      <c r="K213" s="146">
        <f>(Summary!$C$58*H213+Summary!$C$59*I213+Summary!$C$60*J213)/Summary!$C$61</f>
        <v>0</v>
      </c>
      <c r="L213" s="146">
        <f>'Anchor-RA'!P211</f>
        <v>0</v>
      </c>
      <c r="M213" s="146">
        <f>'Anchor-RA'!Q211</f>
        <v>0</v>
      </c>
      <c r="N213" s="146">
        <f>'Anchor-RA'!R211</f>
        <v>0</v>
      </c>
      <c r="O213" s="146">
        <f>'Anchor-RA'!S211</f>
        <v>0</v>
      </c>
      <c r="P213" s="146">
        <f>'Anchor-RA'!T211</f>
        <v>0</v>
      </c>
      <c r="Q213" s="146">
        <f>'Anchor-RA'!U211</f>
        <v>0</v>
      </c>
      <c r="R213" s="146">
        <f>'Anchor-RA'!V211</f>
        <v>0</v>
      </c>
      <c r="S213" s="146">
        <f>'Anchor-RA'!W211</f>
        <v>0</v>
      </c>
      <c r="T213" s="146">
        <f>'Anchor-RA'!X211</f>
        <v>0</v>
      </c>
      <c r="U213" s="146">
        <f>10*LOG10(1/((Summary!$C$75/10^(R213/10)+Summary!$C$76/10^(S213/10)+Summary!$C$77/10^(T213/10))/Summary!$C$78))</f>
        <v>0</v>
      </c>
      <c r="V213" s="146">
        <f>'Anchor-RA'!Y211</f>
        <v>0</v>
      </c>
      <c r="W213" s="146">
        <f>'Anchor-RA'!Z211</f>
        <v>0</v>
      </c>
      <c r="X213" s="147">
        <f t="shared" si="13"/>
        <v>0</v>
      </c>
      <c r="Y213" s="133"/>
      <c r="Z213" s="385">
        <f>'Test-RA'!L211</f>
        <v>0</v>
      </c>
      <c r="AA213" s="382">
        <f>'Test-RA'!M211</f>
        <v>0</v>
      </c>
      <c r="AB213" s="382">
        <f>'Test-RA'!N211</f>
        <v>0</v>
      </c>
      <c r="AC213" s="382">
        <f>'Test-RA'!O211</f>
        <v>0</v>
      </c>
      <c r="AD213" s="382">
        <f>(Summary!$C$58*AA213+Summary!$C$59*AB213+Summary!$C$60*AC213)/Summary!$C$61</f>
        <v>0</v>
      </c>
      <c r="AE213" s="382">
        <f>'Test-RA'!P211</f>
        <v>0</v>
      </c>
      <c r="AF213" s="382">
        <f>'Test-RA'!Q211</f>
        <v>0</v>
      </c>
      <c r="AG213" s="382">
        <f>'Test-RA'!R211</f>
        <v>0</v>
      </c>
      <c r="AH213" s="382">
        <f>'Test-RA'!S211</f>
        <v>0</v>
      </c>
      <c r="AI213" s="382">
        <f>'Test-RA'!T211</f>
        <v>0</v>
      </c>
      <c r="AJ213" s="382">
        <f>'Test-RA'!U211</f>
        <v>0</v>
      </c>
      <c r="AK213" s="382">
        <f>'Test-RA'!V211</f>
        <v>0</v>
      </c>
      <c r="AL213" s="382">
        <f>'Test-RA'!W211</f>
        <v>0</v>
      </c>
      <c r="AM213" s="382">
        <f>'Test-RA'!X211</f>
        <v>0</v>
      </c>
      <c r="AN213" s="382">
        <f>10*LOG10(1/((Summary!$C$75/10^(AK213/10)+Summary!$C$76/10^(AL213/10)+Summary!$C$77/10^(AM213/10))/Summary!$C$78))</f>
        <v>0</v>
      </c>
      <c r="AO213" s="382">
        <f>'Test-RA'!Y211</f>
        <v>0</v>
      </c>
      <c r="AP213" s="146">
        <f>'Test-RA'!Z211</f>
        <v>0</v>
      </c>
      <c r="AQ213" s="147">
        <f t="shared" si="16"/>
        <v>0</v>
      </c>
      <c r="AR213" s="148" t="e">
        <f t="shared" si="14"/>
        <v>#DIV/0!</v>
      </c>
      <c r="AS213" s="149" t="e">
        <f t="shared" si="15"/>
        <v>#DIV/0!</v>
      </c>
      <c r="AT213" s="136"/>
      <c r="AU213" s="136"/>
      <c r="AV213" s="572"/>
      <c r="AW213" s="468"/>
      <c r="AX213" s="480"/>
      <c r="AY213" s="480"/>
      <c r="AZ213" s="480"/>
      <c r="BA213" s="480"/>
      <c r="BB213" s="481"/>
      <c r="BC213" s="480"/>
      <c r="BD213" s="480"/>
      <c r="BE213" s="480"/>
      <c r="BF213" s="480"/>
      <c r="BG213" s="472"/>
      <c r="BH213" s="477"/>
      <c r="BI213" s="472"/>
      <c r="BJ213" s="477"/>
      <c r="BK213" s="480"/>
      <c r="BL213" s="480"/>
      <c r="BM213" s="480"/>
      <c r="BN213" s="480"/>
      <c r="BO213" s="480"/>
      <c r="BP213" s="480"/>
      <c r="BQ213" s="480"/>
      <c r="BR213" s="476"/>
      <c r="BS213" s="476"/>
      <c r="BT213" s="481"/>
      <c r="BU213" s="473"/>
      <c r="BV213" s="466"/>
      <c r="BW213" s="473"/>
      <c r="BX213" s="466"/>
    </row>
    <row r="214" spans="1:76" ht="17" customHeight="1" x14ac:dyDescent="0.35">
      <c r="A214" s="516"/>
      <c r="B214" s="482" t="s">
        <v>22</v>
      </c>
      <c r="C214" s="485" t="s">
        <v>58</v>
      </c>
      <c r="D214" s="489">
        <v>60</v>
      </c>
      <c r="E214" s="492">
        <v>8</v>
      </c>
      <c r="F214" s="129">
        <v>23</v>
      </c>
      <c r="G214" s="130">
        <f>'Anchor-RA'!L212</f>
        <v>0</v>
      </c>
      <c r="H214" s="131">
        <f>'Anchor-RA'!M212</f>
        <v>0</v>
      </c>
      <c r="I214" s="131">
        <f>'Anchor-RA'!N212</f>
        <v>0</v>
      </c>
      <c r="J214" s="131">
        <f>'Anchor-RA'!O212</f>
        <v>0</v>
      </c>
      <c r="K214" s="140">
        <f>(Summary!$C$58*H214+Summary!$C$59*I214+Summary!$C$60*J214)/Summary!$C$61</f>
        <v>0</v>
      </c>
      <c r="L214" s="131">
        <f>'Anchor-RA'!P212</f>
        <v>0</v>
      </c>
      <c r="M214" s="131">
        <f>'Anchor-RA'!Q212</f>
        <v>0</v>
      </c>
      <c r="N214" s="131">
        <f>'Anchor-RA'!R212</f>
        <v>0</v>
      </c>
      <c r="O214" s="131">
        <f>'Anchor-RA'!S212</f>
        <v>0</v>
      </c>
      <c r="P214" s="131">
        <f>'Anchor-RA'!T212</f>
        <v>0</v>
      </c>
      <c r="Q214" s="131">
        <f>'Anchor-RA'!U212</f>
        <v>0</v>
      </c>
      <c r="R214" s="131">
        <f>'Anchor-RA'!V212</f>
        <v>0</v>
      </c>
      <c r="S214" s="131">
        <f>'Anchor-RA'!W212</f>
        <v>0</v>
      </c>
      <c r="T214" s="131">
        <f>'Anchor-RA'!X212</f>
        <v>0</v>
      </c>
      <c r="U214" s="131">
        <f>10*LOG10(1/((Summary!$C$75/10^(R214/10)+Summary!$C$76/10^(S214/10)+Summary!$C$77/10^(T214/10))/Summary!$C$78))</f>
        <v>0</v>
      </c>
      <c r="V214" s="131">
        <f>'Anchor-RA'!Y212</f>
        <v>0</v>
      </c>
      <c r="W214" s="131">
        <f>'Anchor-RA'!Z212</f>
        <v>0</v>
      </c>
      <c r="X214" s="132">
        <f t="shared" si="13"/>
        <v>0</v>
      </c>
      <c r="Y214" s="133"/>
      <c r="Z214" s="383">
        <f>'Test-RA'!L212</f>
        <v>0</v>
      </c>
      <c r="AA214" s="380">
        <f>'Test-RA'!M212</f>
        <v>0</v>
      </c>
      <c r="AB214" s="380">
        <f>'Test-RA'!N212</f>
        <v>0</v>
      </c>
      <c r="AC214" s="380">
        <f>'Test-RA'!O212</f>
        <v>0</v>
      </c>
      <c r="AD214" s="380">
        <f>(Summary!$C$58*AA214+Summary!$C$59*AB214+Summary!$C$60*AC214)/Summary!$C$61</f>
        <v>0</v>
      </c>
      <c r="AE214" s="380">
        <f>'Test-RA'!P212</f>
        <v>0</v>
      </c>
      <c r="AF214" s="380">
        <f>'Test-RA'!Q212</f>
        <v>0</v>
      </c>
      <c r="AG214" s="380">
        <f>'Test-RA'!R212</f>
        <v>0</v>
      </c>
      <c r="AH214" s="380">
        <f>'Test-RA'!S212</f>
        <v>0</v>
      </c>
      <c r="AI214" s="380">
        <f>'Test-RA'!T212</f>
        <v>0</v>
      </c>
      <c r="AJ214" s="380">
        <f>'Test-RA'!U212</f>
        <v>0</v>
      </c>
      <c r="AK214" s="380">
        <f>'Test-RA'!V212</f>
        <v>0</v>
      </c>
      <c r="AL214" s="380">
        <f>'Test-RA'!W212</f>
        <v>0</v>
      </c>
      <c r="AM214" s="380">
        <f>'Test-RA'!X212</f>
        <v>0</v>
      </c>
      <c r="AN214" s="380">
        <f>10*LOG10(1/((Summary!$C$75/10^(AK214/10)+Summary!$C$76/10^(AL214/10)+Summary!$C$77/10^(AM214/10))/Summary!$C$78))</f>
        <v>0</v>
      </c>
      <c r="AO214" s="380">
        <f>'Test-RA'!Y212</f>
        <v>0</v>
      </c>
      <c r="AP214" s="131">
        <f>'Test-RA'!Z212</f>
        <v>0</v>
      </c>
      <c r="AQ214" s="132">
        <f t="shared" si="16"/>
        <v>0</v>
      </c>
      <c r="AR214" s="134" t="e">
        <f t="shared" si="14"/>
        <v>#DIV/0!</v>
      </c>
      <c r="AS214" s="135" t="e">
        <f t="shared" si="15"/>
        <v>#DIV/0!</v>
      </c>
      <c r="AT214" s="136"/>
      <c r="AU214" s="136"/>
      <c r="AV214" s="573" t="s">
        <v>121</v>
      </c>
      <c r="AW214" s="468" t="e" cm="1">
        <f t="array" ref="AW214">bdRateExtend($G214:$G217,H214:H217,$Z214:$Z217,AA214:AA217)</f>
        <v>#VALUE!</v>
      </c>
      <c r="AX214" s="480" t="e" cm="1">
        <f t="array" ref="AX214">bdRateExtend($G214:$G219,H214:H219,$Z214:$Z219,AA214:AA219)</f>
        <v>#VALUE!</v>
      </c>
      <c r="AY214" s="480" t="e" cm="1">
        <f t="array" ref="AY214">bdRateExtend($G214:$G219,I214:I219,$Z214:$Z219,AB214:AB219)</f>
        <v>#VALUE!</v>
      </c>
      <c r="AZ214" s="480" t="e" cm="1">
        <f t="array" ref="AZ214">bdRateExtend($G214:$G219,J214:J219,$Z214:$Z219,AC214:AC219)</f>
        <v>#VALUE!</v>
      </c>
      <c r="BA214" s="480" t="e" cm="1">
        <f t="array" ref="BA214">bdRateExtend($G214:$G219,K214:K219,$Z214:$Z219,AD214:AD219)</f>
        <v>#VALUE!</v>
      </c>
      <c r="BB214" s="479" t="e">
        <f>(Summary!$C$89*AX214+Summary!$C$90*AY214+Summary!$C$91*AZ214)/Summary!$C$92</f>
        <v>#VALUE!</v>
      </c>
      <c r="BC214" s="480" t="e" cm="1">
        <f t="array" ref="BC214">bdRateExtend($G214:$G217,L214:L217,$Z214:$Z217,AE214:AE217)</f>
        <v>#VALUE!</v>
      </c>
      <c r="BD214" s="480" t="e" cm="1">
        <f t="array" ref="BD214">bdRateExtend($G214:$G219,L214:L219,$Z214:$Z219,AE214:AE219)</f>
        <v>#VALUE!</v>
      </c>
      <c r="BE214" s="480" t="e" cm="1">
        <f t="array" ref="BE214">bdRateExtend($G214:$G217,M214:M217,$Z214:$Z217,AF214:AF217)</f>
        <v>#VALUE!</v>
      </c>
      <c r="BF214" s="480" t="e" cm="1">
        <f t="array" ref="BF214">bdRateExtend($G214:$G219,M214:M219,$Z214:$Z219,AF214:AF219)</f>
        <v>#VALUE!</v>
      </c>
      <c r="BG214" s="474" t="e" cm="1">
        <f t="array" ref="BG214">bdRateExtend($G214:$G217,N214:N217,$Z214:$Z217,AG214:AG217,"None", FALSE,1)</f>
        <v>#VALUE!</v>
      </c>
      <c r="BH214" s="475" t="e" cm="1">
        <f t="array" ref="BH214">bdRateExtend($G214:$G219,N214:N219,$Z214:$Z219,AG214:AG219,"None", FALSE,1)</f>
        <v>#VALUE!</v>
      </c>
      <c r="BI214" s="474" t="e" cm="1">
        <f t="array" ref="BI214">bdRateExtend($G214:$G217,O214:O217,$Z214:$Z217,AH214:AH217,"None", FALSE,1)</f>
        <v>#VALUE!</v>
      </c>
      <c r="BJ214" s="475" t="e" cm="1">
        <f t="array" ref="BJ214">bdRateExtend($G214:$G219,O214:O219,$Z214:$Z219,AH214:AH219,"None", FALSE,1)</f>
        <v>#VALUE!</v>
      </c>
      <c r="BK214" s="480" t="e" cm="1">
        <f t="array" ref="BK214">bdRateExtend($G214:$G217,P214:P217,$Z214:$Z217,AI214:AI217)</f>
        <v>#VALUE!</v>
      </c>
      <c r="BL214" s="480" t="e" cm="1">
        <f t="array" ref="BL214">bdRateExtend($G214:$G219,P214:P219,$Z214:$Z219,AI214:AI219)</f>
        <v>#VALUE!</v>
      </c>
      <c r="BM214" s="480" t="e" cm="1">
        <f t="array" ref="BM214">bdRateExtend($G214:$G217,Q214:Q217,$Z214:$Z217,AJ214:AJ217)</f>
        <v>#VALUE!</v>
      </c>
      <c r="BN214" s="480" t="e" cm="1">
        <f t="array" ref="BN214">bdRateExtend($G214:$G219,Q214:Q219,$Z214:$Z219,AJ214:AJ219)</f>
        <v>#VALUE!</v>
      </c>
      <c r="BO214" s="480" t="e" cm="1">
        <f t="array" ref="BO214">bdRateExtend($G214:$G217,R214:R217,$Z214:$Z217,AK214:AK217)</f>
        <v>#VALUE!</v>
      </c>
      <c r="BP214" s="480" t="e" cm="1">
        <f t="array" ref="BP214">bdRateExtend($G214:$G219,R214:R219,$Z214:$Z219,AK214:AK219)</f>
        <v>#VALUE!</v>
      </c>
      <c r="BQ214" s="480" t="e" cm="1">
        <f t="array" ref="BQ214">bdRateExtend($G214:$G219,S214:S219,$Z214:$Z219,AL214:AL219)</f>
        <v>#VALUE!</v>
      </c>
      <c r="BR214" s="476" t="e" cm="1">
        <f t="array" ref="BR214">bdRateExtend($G214:$G219,T214:T219,$Z214:$Z219,AM214:AM219)</f>
        <v>#VALUE!</v>
      </c>
      <c r="BS214" s="476" t="e" cm="1">
        <f t="array" ref="BS214">bdRateExtend($G214:$G219,U214:U219,$Z214:$Z219,AN214:AN219)</f>
        <v>#VALUE!</v>
      </c>
      <c r="BT214" s="479" t="e">
        <f>(Summary!$C$103*BP214+Summary!$C$104*BQ214+Summary!$C$105*BR214)/Summary!$C$106</f>
        <v>#VALUE!</v>
      </c>
      <c r="BU214" s="462" cm="1">
        <f t="array" ref="BU214">testVMAFRange($G214:$G217,N214:N217,$Z214:$Z217,AG214:AG217)</f>
        <v>0</v>
      </c>
      <c r="BV214" s="464" cm="1">
        <f t="array" ref="BV214">testVMAFRange($G214:$G219,N214:N219,$Z214:$Z219,AG214:AG219)</f>
        <v>0</v>
      </c>
      <c r="BW214" s="462" cm="1">
        <f t="array" ref="BW214">testVMAFRange($G214:$G217,O214:O217,$Z214:$Z217,AH214:AH217)</f>
        <v>0</v>
      </c>
      <c r="BX214" s="464" cm="1">
        <f t="array" ref="BX214">testVMAFRange($G214:$G219,O214:O219,$Z214:$Z219,AH214:AH219)</f>
        <v>0</v>
      </c>
    </row>
    <row r="215" spans="1:76" ht="17" customHeight="1" x14ac:dyDescent="0.35">
      <c r="A215" s="516"/>
      <c r="B215" s="483"/>
      <c r="C215" s="486"/>
      <c r="D215" s="490"/>
      <c r="E215" s="493"/>
      <c r="F215" s="138">
        <v>31</v>
      </c>
      <c r="G215" s="139">
        <f>'Anchor-RA'!L213</f>
        <v>0</v>
      </c>
      <c r="H215" s="140">
        <f>'Anchor-RA'!M213</f>
        <v>0</v>
      </c>
      <c r="I215" s="140">
        <f>'Anchor-RA'!N213</f>
        <v>0</v>
      </c>
      <c r="J215" s="140">
        <f>'Anchor-RA'!O213</f>
        <v>0</v>
      </c>
      <c r="K215" s="140">
        <f>(Summary!$C$58*H215+Summary!$C$59*I215+Summary!$C$60*J215)/Summary!$C$61</f>
        <v>0</v>
      </c>
      <c r="L215" s="140">
        <f>'Anchor-RA'!P213</f>
        <v>0</v>
      </c>
      <c r="M215" s="140">
        <f>'Anchor-RA'!Q213</f>
        <v>0</v>
      </c>
      <c r="N215" s="140">
        <f>'Anchor-RA'!R213</f>
        <v>0</v>
      </c>
      <c r="O215" s="140">
        <f>'Anchor-RA'!S213</f>
        <v>0</v>
      </c>
      <c r="P215" s="140">
        <f>'Anchor-RA'!T213</f>
        <v>0</v>
      </c>
      <c r="Q215" s="140">
        <f>'Anchor-RA'!U213</f>
        <v>0</v>
      </c>
      <c r="R215" s="140">
        <f>'Anchor-RA'!V213</f>
        <v>0</v>
      </c>
      <c r="S215" s="140">
        <f>'Anchor-RA'!W213</f>
        <v>0</v>
      </c>
      <c r="T215" s="140">
        <f>'Anchor-RA'!X213</f>
        <v>0</v>
      </c>
      <c r="U215" s="140">
        <f>10*LOG10(1/((Summary!$C$75/10^(R215/10)+Summary!$C$76/10^(S215/10)+Summary!$C$77/10^(T215/10))/Summary!$C$78))</f>
        <v>0</v>
      </c>
      <c r="V215" s="140">
        <f>'Anchor-RA'!Y213</f>
        <v>0</v>
      </c>
      <c r="W215" s="140">
        <f>'Anchor-RA'!Z213</f>
        <v>0</v>
      </c>
      <c r="X215" s="141">
        <f t="shared" si="13"/>
        <v>0</v>
      </c>
      <c r="Y215" s="133"/>
      <c r="Z215" s="384">
        <f>'Test-RA'!L213</f>
        <v>0</v>
      </c>
      <c r="AA215" s="381">
        <f>'Test-RA'!M213</f>
        <v>0</v>
      </c>
      <c r="AB215" s="381">
        <f>'Test-RA'!N213</f>
        <v>0</v>
      </c>
      <c r="AC215" s="381">
        <f>'Test-RA'!O213</f>
        <v>0</v>
      </c>
      <c r="AD215" s="381">
        <f>(Summary!$C$58*AA215+Summary!$C$59*AB215+Summary!$C$60*AC215)/Summary!$C$61</f>
        <v>0</v>
      </c>
      <c r="AE215" s="381">
        <f>'Test-RA'!P213</f>
        <v>0</v>
      </c>
      <c r="AF215" s="381">
        <f>'Test-RA'!Q213</f>
        <v>0</v>
      </c>
      <c r="AG215" s="381">
        <f>'Test-RA'!R213</f>
        <v>0</v>
      </c>
      <c r="AH215" s="381">
        <f>'Test-RA'!S213</f>
        <v>0</v>
      </c>
      <c r="AI215" s="381">
        <f>'Test-RA'!T213</f>
        <v>0</v>
      </c>
      <c r="AJ215" s="381">
        <f>'Test-RA'!U213</f>
        <v>0</v>
      </c>
      <c r="AK215" s="381">
        <f>'Test-RA'!V213</f>
        <v>0</v>
      </c>
      <c r="AL215" s="381">
        <f>'Test-RA'!W213</f>
        <v>0</v>
      </c>
      <c r="AM215" s="381">
        <f>'Test-RA'!X213</f>
        <v>0</v>
      </c>
      <c r="AN215" s="381">
        <f>10*LOG10(1/((Summary!$C$75/10^(AK215/10)+Summary!$C$76/10^(AL215/10)+Summary!$C$77/10^(AM215/10))/Summary!$C$78))</f>
        <v>0</v>
      </c>
      <c r="AO215" s="381">
        <f>'Test-RA'!Y213</f>
        <v>0</v>
      </c>
      <c r="AP215" s="140">
        <f>'Test-RA'!Z213</f>
        <v>0</v>
      </c>
      <c r="AQ215" s="141">
        <f t="shared" si="16"/>
        <v>0</v>
      </c>
      <c r="AR215" s="142" t="e">
        <f t="shared" si="14"/>
        <v>#DIV/0!</v>
      </c>
      <c r="AS215" s="143" t="e">
        <f t="shared" si="15"/>
        <v>#DIV/0!</v>
      </c>
      <c r="AT215" s="136"/>
      <c r="AU215" s="136"/>
      <c r="AV215" s="571"/>
      <c r="AW215" s="468"/>
      <c r="AX215" s="480"/>
      <c r="AY215" s="480"/>
      <c r="AZ215" s="480"/>
      <c r="BA215" s="480"/>
      <c r="BB215" s="480"/>
      <c r="BC215" s="480"/>
      <c r="BD215" s="480"/>
      <c r="BE215" s="480"/>
      <c r="BF215" s="480"/>
      <c r="BG215" s="469"/>
      <c r="BH215" s="476"/>
      <c r="BI215" s="469"/>
      <c r="BJ215" s="476"/>
      <c r="BK215" s="480"/>
      <c r="BL215" s="480"/>
      <c r="BM215" s="480"/>
      <c r="BN215" s="480"/>
      <c r="BO215" s="480"/>
      <c r="BP215" s="480"/>
      <c r="BQ215" s="480"/>
      <c r="BR215" s="476"/>
      <c r="BS215" s="476"/>
      <c r="BT215" s="480"/>
      <c r="BU215" s="463"/>
      <c r="BV215" s="465"/>
      <c r="BW215" s="463"/>
      <c r="BX215" s="465"/>
    </row>
    <row r="216" spans="1:76" ht="17" customHeight="1" x14ac:dyDescent="0.35">
      <c r="A216" s="516"/>
      <c r="B216" s="483"/>
      <c r="C216" s="486"/>
      <c r="D216" s="490"/>
      <c r="E216" s="493"/>
      <c r="F216" s="138">
        <v>39</v>
      </c>
      <c r="G216" s="139">
        <f>'Anchor-RA'!L214</f>
        <v>0</v>
      </c>
      <c r="H216" s="140">
        <f>'Anchor-RA'!M214</f>
        <v>0</v>
      </c>
      <c r="I216" s="140">
        <f>'Anchor-RA'!N214</f>
        <v>0</v>
      </c>
      <c r="J216" s="140">
        <f>'Anchor-RA'!O214</f>
        <v>0</v>
      </c>
      <c r="K216" s="140">
        <f>(Summary!$C$58*H216+Summary!$C$59*I216+Summary!$C$60*J216)/Summary!$C$61</f>
        <v>0</v>
      </c>
      <c r="L216" s="140">
        <f>'Anchor-RA'!P214</f>
        <v>0</v>
      </c>
      <c r="M216" s="140">
        <f>'Anchor-RA'!Q214</f>
        <v>0</v>
      </c>
      <c r="N216" s="140">
        <f>'Anchor-RA'!R214</f>
        <v>0</v>
      </c>
      <c r="O216" s="140">
        <f>'Anchor-RA'!S214</f>
        <v>0</v>
      </c>
      <c r="P216" s="140">
        <f>'Anchor-RA'!T214</f>
        <v>0</v>
      </c>
      <c r="Q216" s="140">
        <f>'Anchor-RA'!U214</f>
        <v>0</v>
      </c>
      <c r="R216" s="140">
        <f>'Anchor-RA'!V214</f>
        <v>0</v>
      </c>
      <c r="S216" s="140">
        <f>'Anchor-RA'!W214</f>
        <v>0</v>
      </c>
      <c r="T216" s="140">
        <f>'Anchor-RA'!X214</f>
        <v>0</v>
      </c>
      <c r="U216" s="140">
        <f>10*LOG10(1/((Summary!$C$75/10^(R216/10)+Summary!$C$76/10^(S216/10)+Summary!$C$77/10^(T216/10))/Summary!$C$78))</f>
        <v>0</v>
      </c>
      <c r="V216" s="140">
        <f>'Anchor-RA'!Y214</f>
        <v>0</v>
      </c>
      <c r="W216" s="140">
        <f>'Anchor-RA'!Z214</f>
        <v>0</v>
      </c>
      <c r="X216" s="141">
        <f t="shared" si="13"/>
        <v>0</v>
      </c>
      <c r="Y216" s="133"/>
      <c r="Z216" s="384">
        <f>'Test-RA'!L214</f>
        <v>0</v>
      </c>
      <c r="AA216" s="381">
        <f>'Test-RA'!M214</f>
        <v>0</v>
      </c>
      <c r="AB216" s="381">
        <f>'Test-RA'!N214</f>
        <v>0</v>
      </c>
      <c r="AC216" s="381">
        <f>'Test-RA'!O214</f>
        <v>0</v>
      </c>
      <c r="AD216" s="381">
        <f>(Summary!$C$58*AA216+Summary!$C$59*AB216+Summary!$C$60*AC216)/Summary!$C$61</f>
        <v>0</v>
      </c>
      <c r="AE216" s="381">
        <f>'Test-RA'!P214</f>
        <v>0</v>
      </c>
      <c r="AF216" s="381">
        <f>'Test-RA'!Q214</f>
        <v>0</v>
      </c>
      <c r="AG216" s="381">
        <f>'Test-RA'!R214</f>
        <v>0</v>
      </c>
      <c r="AH216" s="381">
        <f>'Test-RA'!S214</f>
        <v>0</v>
      </c>
      <c r="AI216" s="381">
        <f>'Test-RA'!T214</f>
        <v>0</v>
      </c>
      <c r="AJ216" s="381">
        <f>'Test-RA'!U214</f>
        <v>0</v>
      </c>
      <c r="AK216" s="381">
        <f>'Test-RA'!V214</f>
        <v>0</v>
      </c>
      <c r="AL216" s="381">
        <f>'Test-RA'!W214</f>
        <v>0</v>
      </c>
      <c r="AM216" s="381">
        <f>'Test-RA'!X214</f>
        <v>0</v>
      </c>
      <c r="AN216" s="381">
        <f>10*LOG10(1/((Summary!$C$75/10^(AK216/10)+Summary!$C$76/10^(AL216/10)+Summary!$C$77/10^(AM216/10))/Summary!$C$78))</f>
        <v>0</v>
      </c>
      <c r="AO216" s="381">
        <f>'Test-RA'!Y214</f>
        <v>0</v>
      </c>
      <c r="AP216" s="140">
        <f>'Test-RA'!Z214</f>
        <v>0</v>
      </c>
      <c r="AQ216" s="141">
        <f t="shared" si="16"/>
        <v>0</v>
      </c>
      <c r="AR216" s="142" t="e">
        <f t="shared" si="14"/>
        <v>#DIV/0!</v>
      </c>
      <c r="AS216" s="143" t="e">
        <f t="shared" si="15"/>
        <v>#DIV/0!</v>
      </c>
      <c r="AT216" s="136"/>
      <c r="AU216" s="136"/>
      <c r="AV216" s="571" t="s">
        <v>122</v>
      </c>
      <c r="AW216" s="468" t="e" cm="1">
        <f t="array" ref="AW216">bdRateExtend($G215:$G218,H215:H218,$Z215:$Z218,AA215:AA218)</f>
        <v>#VALUE!</v>
      </c>
      <c r="AX216" s="480"/>
      <c r="AY216" s="480"/>
      <c r="AZ216" s="480"/>
      <c r="BA216" s="480"/>
      <c r="BB216" s="480"/>
      <c r="BC216" s="480" t="e" cm="1">
        <f t="array" ref="BC216">bdRateExtend($G215:$G218,L215:L218,$Z215:$Z218,AE215:AE218)</f>
        <v>#VALUE!</v>
      </c>
      <c r="BD216" s="480"/>
      <c r="BE216" s="480" t="e" cm="1">
        <f t="array" ref="BE216">bdRateExtend($G215:$G218,M215:M218,$Z215:$Z218,AF215:AF218)</f>
        <v>#VALUE!</v>
      </c>
      <c r="BF216" s="480"/>
      <c r="BG216" s="469" t="e" cm="1">
        <f t="array" ref="BG216">bdRateExtend($G215:$G218,N215:N218,$Z215:$Z218,AG215:AG218,"None", FALSE,1)</f>
        <v>#VALUE!</v>
      </c>
      <c r="BH216" s="476"/>
      <c r="BI216" s="469" t="e" cm="1">
        <f t="array" ref="BI216">bdRateExtend($G215:$G218,O215:O218,$Z215:$Z218,AH215:AH218,"None", FALSE,1)</f>
        <v>#VALUE!</v>
      </c>
      <c r="BJ216" s="476"/>
      <c r="BK216" s="480" t="e" cm="1">
        <f t="array" ref="BK216">bdRateExtend($G215:$G218,P215:P218,$Z215:$Z218,AI215:AI218)</f>
        <v>#VALUE!</v>
      </c>
      <c r="BL216" s="480"/>
      <c r="BM216" s="480" t="e" cm="1">
        <f t="array" ref="BM216">bdRateExtend($G215:$G218,Q215:Q218,$Z215:$Z218,AJ215:AJ218)</f>
        <v>#VALUE!</v>
      </c>
      <c r="BN216" s="480"/>
      <c r="BO216" s="480" t="e" cm="1">
        <f t="array" ref="BO216">bdRateExtend($G215:$G218,R215:R218,$Z215:$Z218,AK215:AK218)</f>
        <v>#VALUE!</v>
      </c>
      <c r="BP216" s="480"/>
      <c r="BQ216" s="480"/>
      <c r="BR216" s="476"/>
      <c r="BS216" s="476"/>
      <c r="BT216" s="480"/>
      <c r="BU216" s="463" cm="1">
        <f t="array" ref="BU216">testVMAFRange($G215:$G218,N215:N218,$Z215:$Z218,AG215:AG218)</f>
        <v>0</v>
      </c>
      <c r="BV216" s="465"/>
      <c r="BW216" s="463" cm="1">
        <f t="array" ref="BW216">testVMAFRange($G215:$G218,O215:O218,$Z215:$Z218,AH215:AH218)</f>
        <v>0</v>
      </c>
      <c r="BX216" s="465"/>
    </row>
    <row r="217" spans="1:76" ht="17" customHeight="1" x14ac:dyDescent="0.35">
      <c r="A217" s="516"/>
      <c r="B217" s="483"/>
      <c r="C217" s="486"/>
      <c r="D217" s="490"/>
      <c r="E217" s="493"/>
      <c r="F217" s="138">
        <v>47</v>
      </c>
      <c r="G217" s="139">
        <f>'Anchor-RA'!L215</f>
        <v>0</v>
      </c>
      <c r="H217" s="140">
        <f>'Anchor-RA'!M215</f>
        <v>0</v>
      </c>
      <c r="I217" s="140">
        <f>'Anchor-RA'!N215</f>
        <v>0</v>
      </c>
      <c r="J217" s="140">
        <f>'Anchor-RA'!O215</f>
        <v>0</v>
      </c>
      <c r="K217" s="140">
        <f>(Summary!$C$58*H217+Summary!$C$59*I217+Summary!$C$60*J217)/Summary!$C$61</f>
        <v>0</v>
      </c>
      <c r="L217" s="140">
        <f>'Anchor-RA'!P215</f>
        <v>0</v>
      </c>
      <c r="M217" s="140">
        <f>'Anchor-RA'!Q215</f>
        <v>0</v>
      </c>
      <c r="N217" s="140">
        <f>'Anchor-RA'!R215</f>
        <v>0</v>
      </c>
      <c r="O217" s="140">
        <f>'Anchor-RA'!S215</f>
        <v>0</v>
      </c>
      <c r="P217" s="140">
        <f>'Anchor-RA'!T215</f>
        <v>0</v>
      </c>
      <c r="Q217" s="140">
        <f>'Anchor-RA'!U215</f>
        <v>0</v>
      </c>
      <c r="R217" s="140">
        <f>'Anchor-RA'!V215</f>
        <v>0</v>
      </c>
      <c r="S217" s="140">
        <f>'Anchor-RA'!W215</f>
        <v>0</v>
      </c>
      <c r="T217" s="140">
        <f>'Anchor-RA'!X215</f>
        <v>0</v>
      </c>
      <c r="U217" s="140">
        <f>10*LOG10(1/((Summary!$C$75/10^(R217/10)+Summary!$C$76/10^(S217/10)+Summary!$C$77/10^(T217/10))/Summary!$C$78))</f>
        <v>0</v>
      </c>
      <c r="V217" s="140">
        <f>'Anchor-RA'!Y215</f>
        <v>0</v>
      </c>
      <c r="W217" s="140">
        <f>'Anchor-RA'!Z215</f>
        <v>0</v>
      </c>
      <c r="X217" s="141">
        <f t="shared" si="13"/>
        <v>0</v>
      </c>
      <c r="Y217" s="133"/>
      <c r="Z217" s="384">
        <f>'Test-RA'!L215</f>
        <v>0</v>
      </c>
      <c r="AA217" s="381">
        <f>'Test-RA'!M215</f>
        <v>0</v>
      </c>
      <c r="AB217" s="381">
        <f>'Test-RA'!N215</f>
        <v>0</v>
      </c>
      <c r="AC217" s="381">
        <f>'Test-RA'!O215</f>
        <v>0</v>
      </c>
      <c r="AD217" s="381">
        <f>(Summary!$C$58*AA217+Summary!$C$59*AB217+Summary!$C$60*AC217)/Summary!$C$61</f>
        <v>0</v>
      </c>
      <c r="AE217" s="381">
        <f>'Test-RA'!P215</f>
        <v>0</v>
      </c>
      <c r="AF217" s="381">
        <f>'Test-RA'!Q215</f>
        <v>0</v>
      </c>
      <c r="AG217" s="381">
        <f>'Test-RA'!R215</f>
        <v>0</v>
      </c>
      <c r="AH217" s="381">
        <f>'Test-RA'!S215</f>
        <v>0</v>
      </c>
      <c r="AI217" s="381">
        <f>'Test-RA'!T215</f>
        <v>0</v>
      </c>
      <c r="AJ217" s="381">
        <f>'Test-RA'!U215</f>
        <v>0</v>
      </c>
      <c r="AK217" s="381">
        <f>'Test-RA'!V215</f>
        <v>0</v>
      </c>
      <c r="AL217" s="381">
        <f>'Test-RA'!W215</f>
        <v>0</v>
      </c>
      <c r="AM217" s="381">
        <f>'Test-RA'!X215</f>
        <v>0</v>
      </c>
      <c r="AN217" s="381">
        <f>10*LOG10(1/((Summary!$C$75/10^(AK217/10)+Summary!$C$76/10^(AL217/10)+Summary!$C$77/10^(AM217/10))/Summary!$C$78))</f>
        <v>0</v>
      </c>
      <c r="AO217" s="381">
        <f>'Test-RA'!Y215</f>
        <v>0</v>
      </c>
      <c r="AP217" s="140">
        <f>'Test-RA'!Z215</f>
        <v>0</v>
      </c>
      <c r="AQ217" s="141">
        <f t="shared" si="16"/>
        <v>0</v>
      </c>
      <c r="AR217" s="142" t="e">
        <f t="shared" si="14"/>
        <v>#DIV/0!</v>
      </c>
      <c r="AS217" s="143" t="e">
        <f t="shared" si="15"/>
        <v>#DIV/0!</v>
      </c>
      <c r="AT217" s="136"/>
      <c r="AU217" s="136"/>
      <c r="AV217" s="571"/>
      <c r="AW217" s="468"/>
      <c r="AX217" s="480"/>
      <c r="AY217" s="480"/>
      <c r="AZ217" s="480"/>
      <c r="BA217" s="480"/>
      <c r="BB217" s="480"/>
      <c r="BC217" s="480"/>
      <c r="BD217" s="480"/>
      <c r="BE217" s="480"/>
      <c r="BF217" s="480"/>
      <c r="BG217" s="469"/>
      <c r="BH217" s="476"/>
      <c r="BI217" s="469"/>
      <c r="BJ217" s="476"/>
      <c r="BK217" s="480"/>
      <c r="BL217" s="480"/>
      <c r="BM217" s="480"/>
      <c r="BN217" s="480"/>
      <c r="BO217" s="480"/>
      <c r="BP217" s="480"/>
      <c r="BQ217" s="480"/>
      <c r="BR217" s="476"/>
      <c r="BS217" s="476"/>
      <c r="BT217" s="480"/>
      <c r="BU217" s="463"/>
      <c r="BV217" s="465"/>
      <c r="BW217" s="463"/>
      <c r="BX217" s="465"/>
    </row>
    <row r="218" spans="1:76" ht="17" customHeight="1" x14ac:dyDescent="0.35">
      <c r="A218" s="516"/>
      <c r="B218" s="483"/>
      <c r="C218" s="486"/>
      <c r="D218" s="490"/>
      <c r="E218" s="493"/>
      <c r="F218" s="138">
        <v>55</v>
      </c>
      <c r="G218" s="139">
        <f>'Anchor-RA'!L216</f>
        <v>0</v>
      </c>
      <c r="H218" s="140">
        <f>'Anchor-RA'!M216</f>
        <v>0</v>
      </c>
      <c r="I218" s="140">
        <f>'Anchor-RA'!N216</f>
        <v>0</v>
      </c>
      <c r="J218" s="140">
        <f>'Anchor-RA'!O216</f>
        <v>0</v>
      </c>
      <c r="K218" s="140">
        <f>(Summary!$C$58*H218+Summary!$C$59*I218+Summary!$C$60*J218)/Summary!$C$61</f>
        <v>0</v>
      </c>
      <c r="L218" s="140">
        <f>'Anchor-RA'!P216</f>
        <v>0</v>
      </c>
      <c r="M218" s="140">
        <f>'Anchor-RA'!Q216</f>
        <v>0</v>
      </c>
      <c r="N218" s="140">
        <f>'Anchor-RA'!R216</f>
        <v>0</v>
      </c>
      <c r="O218" s="140">
        <f>'Anchor-RA'!S216</f>
        <v>0</v>
      </c>
      <c r="P218" s="140">
        <f>'Anchor-RA'!T216</f>
        <v>0</v>
      </c>
      <c r="Q218" s="140">
        <f>'Anchor-RA'!U216</f>
        <v>0</v>
      </c>
      <c r="R218" s="140">
        <f>'Anchor-RA'!V216</f>
        <v>0</v>
      </c>
      <c r="S218" s="140">
        <f>'Anchor-RA'!W216</f>
        <v>0</v>
      </c>
      <c r="T218" s="140">
        <f>'Anchor-RA'!X216</f>
        <v>0</v>
      </c>
      <c r="U218" s="140">
        <f>10*LOG10(1/((Summary!$C$75/10^(R218/10)+Summary!$C$76/10^(S218/10)+Summary!$C$77/10^(T218/10))/Summary!$C$78))</f>
        <v>0</v>
      </c>
      <c r="V218" s="140">
        <f>'Anchor-RA'!Y216</f>
        <v>0</v>
      </c>
      <c r="W218" s="140">
        <f>'Anchor-RA'!Z216</f>
        <v>0</v>
      </c>
      <c r="X218" s="141">
        <f t="shared" si="13"/>
        <v>0</v>
      </c>
      <c r="Y218" s="133"/>
      <c r="Z218" s="384">
        <f>'Test-RA'!L216</f>
        <v>0</v>
      </c>
      <c r="AA218" s="381">
        <f>'Test-RA'!M216</f>
        <v>0</v>
      </c>
      <c r="AB218" s="381">
        <f>'Test-RA'!N216</f>
        <v>0</v>
      </c>
      <c r="AC218" s="381">
        <f>'Test-RA'!O216</f>
        <v>0</v>
      </c>
      <c r="AD218" s="381">
        <f>(Summary!$C$58*AA218+Summary!$C$59*AB218+Summary!$C$60*AC218)/Summary!$C$61</f>
        <v>0</v>
      </c>
      <c r="AE218" s="381">
        <f>'Test-RA'!P216</f>
        <v>0</v>
      </c>
      <c r="AF218" s="381">
        <f>'Test-RA'!Q216</f>
        <v>0</v>
      </c>
      <c r="AG218" s="381">
        <f>'Test-RA'!R216</f>
        <v>0</v>
      </c>
      <c r="AH218" s="381">
        <f>'Test-RA'!S216</f>
        <v>0</v>
      </c>
      <c r="AI218" s="381">
        <f>'Test-RA'!T216</f>
        <v>0</v>
      </c>
      <c r="AJ218" s="381">
        <f>'Test-RA'!U216</f>
        <v>0</v>
      </c>
      <c r="AK218" s="381">
        <f>'Test-RA'!V216</f>
        <v>0</v>
      </c>
      <c r="AL218" s="381">
        <f>'Test-RA'!W216</f>
        <v>0</v>
      </c>
      <c r="AM218" s="381">
        <f>'Test-RA'!X216</f>
        <v>0</v>
      </c>
      <c r="AN218" s="381">
        <f>10*LOG10(1/((Summary!$C$75/10^(AK218/10)+Summary!$C$76/10^(AL218/10)+Summary!$C$77/10^(AM218/10))/Summary!$C$78))</f>
        <v>0</v>
      </c>
      <c r="AO218" s="381">
        <f>'Test-RA'!Y216</f>
        <v>0</v>
      </c>
      <c r="AP218" s="140">
        <f>'Test-RA'!Z216</f>
        <v>0</v>
      </c>
      <c r="AQ218" s="141">
        <f t="shared" si="16"/>
        <v>0</v>
      </c>
      <c r="AR218" s="142" t="e">
        <f t="shared" si="14"/>
        <v>#DIV/0!</v>
      </c>
      <c r="AS218" s="143" t="e">
        <f t="shared" si="15"/>
        <v>#DIV/0!</v>
      </c>
      <c r="AT218" s="136"/>
      <c r="AU218" s="136"/>
      <c r="AV218" s="571" t="s">
        <v>123</v>
      </c>
      <c r="AW218" s="468" t="e" cm="1">
        <f t="array" ref="AW218">bdRateExtend($G216:$G219,H216:H219,$Z216:$Z219,AA216:AA219)</f>
        <v>#VALUE!</v>
      </c>
      <c r="AX218" s="480"/>
      <c r="AY218" s="480"/>
      <c r="AZ218" s="480"/>
      <c r="BA218" s="480"/>
      <c r="BB218" s="480"/>
      <c r="BC218" s="480" t="e" cm="1">
        <f t="array" ref="BC218">bdRateExtend($G216:$G219,L216:L219,$Z216:$Z219,AE216:AE219)</f>
        <v>#VALUE!</v>
      </c>
      <c r="BD218" s="480"/>
      <c r="BE218" s="480" t="e" cm="1">
        <f t="array" ref="BE218">bdRateExtend($G216:$G219,M216:M219,$Z216:$Z219,AF216:AF219)</f>
        <v>#VALUE!</v>
      </c>
      <c r="BF218" s="480"/>
      <c r="BG218" s="469" t="e" cm="1">
        <f t="array" ref="BG218">bdRateExtend($G216:$G219,N216:N219,$Z216:$Z219,AG216:AG219,"None", FALSE,1)</f>
        <v>#VALUE!</v>
      </c>
      <c r="BH218" s="476"/>
      <c r="BI218" s="469" t="e" cm="1">
        <f t="array" ref="BI218">bdRateExtend($G216:$G219,O216:O219,$Z216:$Z219,AH216:AH219,"None", FALSE,1)</f>
        <v>#VALUE!</v>
      </c>
      <c r="BJ218" s="476"/>
      <c r="BK218" s="480" t="e" cm="1">
        <f t="array" ref="BK218">bdRateExtend($G216:$G219,P216:P219,$Z216:$Z219,AI216:AI219)</f>
        <v>#VALUE!</v>
      </c>
      <c r="BL218" s="480"/>
      <c r="BM218" s="480" t="e" cm="1">
        <f t="array" ref="BM218">bdRateExtend($G216:$G219,Q216:Q219,$Z216:$Z219,AJ216:AJ219)</f>
        <v>#VALUE!</v>
      </c>
      <c r="BN218" s="480"/>
      <c r="BO218" s="480" t="e" cm="1">
        <f t="array" ref="BO218">bdRateExtend($G216:$G219,R216:R219,$Z216:$Z219,AK216:AK219)</f>
        <v>#VALUE!</v>
      </c>
      <c r="BP218" s="480"/>
      <c r="BQ218" s="480"/>
      <c r="BR218" s="476"/>
      <c r="BS218" s="476"/>
      <c r="BT218" s="480"/>
      <c r="BU218" s="463" cm="1">
        <f t="array" ref="BU218">testVMAFRange($G216:$G219,N216:N219,$Z216:$Z219,AG216:AG219)</f>
        <v>0</v>
      </c>
      <c r="BV218" s="465"/>
      <c r="BW218" s="463" cm="1">
        <f t="array" ref="BW218">testVMAFRange($G216:$G219,O216:O219,$Z216:$Z219,AH216:AH219)</f>
        <v>0</v>
      </c>
      <c r="BX218" s="465"/>
    </row>
    <row r="219" spans="1:76" ht="17" customHeight="1" thickBot="1" x14ac:dyDescent="0.4">
      <c r="A219" s="516"/>
      <c r="B219" s="518"/>
      <c r="C219" s="487"/>
      <c r="D219" s="522"/>
      <c r="E219" s="523"/>
      <c r="F219" s="144">
        <v>63</v>
      </c>
      <c r="G219" s="145">
        <f>'Anchor-RA'!L217</f>
        <v>0</v>
      </c>
      <c r="H219" s="146">
        <f>'Anchor-RA'!M217</f>
        <v>0</v>
      </c>
      <c r="I219" s="146">
        <f>'Anchor-RA'!N217</f>
        <v>0</v>
      </c>
      <c r="J219" s="146">
        <f>'Anchor-RA'!O217</f>
        <v>0</v>
      </c>
      <c r="K219" s="140">
        <f>(Summary!$C$58*H219+Summary!$C$59*I219+Summary!$C$60*J219)/Summary!$C$61</f>
        <v>0</v>
      </c>
      <c r="L219" s="146">
        <f>'Anchor-RA'!P217</f>
        <v>0</v>
      </c>
      <c r="M219" s="146">
        <f>'Anchor-RA'!Q217</f>
        <v>0</v>
      </c>
      <c r="N219" s="146">
        <f>'Anchor-RA'!R217</f>
        <v>0</v>
      </c>
      <c r="O219" s="146">
        <f>'Anchor-RA'!S217</f>
        <v>0</v>
      </c>
      <c r="P219" s="146">
        <f>'Anchor-RA'!T217</f>
        <v>0</v>
      </c>
      <c r="Q219" s="146">
        <f>'Anchor-RA'!U217</f>
        <v>0</v>
      </c>
      <c r="R219" s="146">
        <f>'Anchor-RA'!V217</f>
        <v>0</v>
      </c>
      <c r="S219" s="146">
        <f>'Anchor-RA'!W217</f>
        <v>0</v>
      </c>
      <c r="T219" s="146">
        <f>'Anchor-RA'!X217</f>
        <v>0</v>
      </c>
      <c r="U219" s="146">
        <f>10*LOG10(1/((Summary!$C$75/10^(R219/10)+Summary!$C$76/10^(S219/10)+Summary!$C$77/10^(T219/10))/Summary!$C$78))</f>
        <v>0</v>
      </c>
      <c r="V219" s="146">
        <f>'Anchor-RA'!Y217</f>
        <v>0</v>
      </c>
      <c r="W219" s="146">
        <f>'Anchor-RA'!Z217</f>
        <v>0</v>
      </c>
      <c r="X219" s="147">
        <f t="shared" si="13"/>
        <v>0</v>
      </c>
      <c r="Y219" s="133"/>
      <c r="Z219" s="385">
        <f>'Test-RA'!L217</f>
        <v>0</v>
      </c>
      <c r="AA219" s="382">
        <f>'Test-RA'!M217</f>
        <v>0</v>
      </c>
      <c r="AB219" s="382">
        <f>'Test-RA'!N217</f>
        <v>0</v>
      </c>
      <c r="AC219" s="382">
        <f>'Test-RA'!O217</f>
        <v>0</v>
      </c>
      <c r="AD219" s="382">
        <f>(Summary!$C$58*AA219+Summary!$C$59*AB219+Summary!$C$60*AC219)/Summary!$C$61</f>
        <v>0</v>
      </c>
      <c r="AE219" s="382">
        <f>'Test-RA'!P217</f>
        <v>0</v>
      </c>
      <c r="AF219" s="382">
        <f>'Test-RA'!Q217</f>
        <v>0</v>
      </c>
      <c r="AG219" s="382">
        <f>'Test-RA'!R217</f>
        <v>0</v>
      </c>
      <c r="AH219" s="382">
        <f>'Test-RA'!S217</f>
        <v>0</v>
      </c>
      <c r="AI219" s="382">
        <f>'Test-RA'!T217</f>
        <v>0</v>
      </c>
      <c r="AJ219" s="382">
        <f>'Test-RA'!U217</f>
        <v>0</v>
      </c>
      <c r="AK219" s="382">
        <f>'Test-RA'!V217</f>
        <v>0</v>
      </c>
      <c r="AL219" s="382">
        <f>'Test-RA'!W217</f>
        <v>0</v>
      </c>
      <c r="AM219" s="382">
        <f>'Test-RA'!X217</f>
        <v>0</v>
      </c>
      <c r="AN219" s="382">
        <f>10*LOG10(1/((Summary!$C$75/10^(AK219/10)+Summary!$C$76/10^(AL219/10)+Summary!$C$77/10^(AM219/10))/Summary!$C$78))</f>
        <v>0</v>
      </c>
      <c r="AO219" s="382">
        <f>'Test-RA'!Y217</f>
        <v>0</v>
      </c>
      <c r="AP219" s="146">
        <f>'Test-RA'!Z217</f>
        <v>0</v>
      </c>
      <c r="AQ219" s="147">
        <f t="shared" si="16"/>
        <v>0</v>
      </c>
      <c r="AR219" s="148" t="e">
        <f t="shared" si="14"/>
        <v>#DIV/0!</v>
      </c>
      <c r="AS219" s="149" t="e">
        <f t="shared" si="15"/>
        <v>#DIV/0!</v>
      </c>
      <c r="AT219" s="136"/>
      <c r="AU219" s="136"/>
      <c r="AV219" s="572"/>
      <c r="AW219" s="468"/>
      <c r="AX219" s="480"/>
      <c r="AY219" s="480"/>
      <c r="AZ219" s="480"/>
      <c r="BA219" s="480"/>
      <c r="BB219" s="481"/>
      <c r="BC219" s="480"/>
      <c r="BD219" s="480"/>
      <c r="BE219" s="480"/>
      <c r="BF219" s="480"/>
      <c r="BG219" s="472"/>
      <c r="BH219" s="477"/>
      <c r="BI219" s="472"/>
      <c r="BJ219" s="477"/>
      <c r="BK219" s="480"/>
      <c r="BL219" s="480"/>
      <c r="BM219" s="480"/>
      <c r="BN219" s="480"/>
      <c r="BO219" s="480"/>
      <c r="BP219" s="480"/>
      <c r="BQ219" s="480"/>
      <c r="BR219" s="476"/>
      <c r="BS219" s="476"/>
      <c r="BT219" s="481"/>
      <c r="BU219" s="473"/>
      <c r="BV219" s="466"/>
      <c r="BW219" s="473"/>
      <c r="BX219" s="466"/>
    </row>
    <row r="220" spans="1:76" ht="17" customHeight="1" x14ac:dyDescent="0.35">
      <c r="A220" s="516"/>
      <c r="B220" s="482" t="s">
        <v>22</v>
      </c>
      <c r="C220" s="485" t="s">
        <v>59</v>
      </c>
      <c r="D220" s="489">
        <v>60</v>
      </c>
      <c r="E220" s="492">
        <v>8</v>
      </c>
      <c r="F220" s="129">
        <v>23</v>
      </c>
      <c r="G220" s="130">
        <f>'Anchor-RA'!L218</f>
        <v>0</v>
      </c>
      <c r="H220" s="131">
        <f>'Anchor-RA'!M218</f>
        <v>0</v>
      </c>
      <c r="I220" s="131">
        <f>'Anchor-RA'!N218</f>
        <v>0</v>
      </c>
      <c r="J220" s="131">
        <f>'Anchor-RA'!O218</f>
        <v>0</v>
      </c>
      <c r="K220" s="395">
        <f>(Summary!$C$58*H220+Summary!$C$59*I220+Summary!$C$60*J220)/Summary!$C$61</f>
        <v>0</v>
      </c>
      <c r="L220" s="131">
        <f>'Anchor-RA'!P218</f>
        <v>0</v>
      </c>
      <c r="M220" s="131">
        <f>'Anchor-RA'!Q218</f>
        <v>0</v>
      </c>
      <c r="N220" s="131">
        <f>'Anchor-RA'!R218</f>
        <v>0</v>
      </c>
      <c r="O220" s="131">
        <f>'Anchor-RA'!S218</f>
        <v>0</v>
      </c>
      <c r="P220" s="131">
        <f>'Anchor-RA'!T218</f>
        <v>0</v>
      </c>
      <c r="Q220" s="131">
        <f>'Anchor-RA'!U218</f>
        <v>0</v>
      </c>
      <c r="R220" s="131">
        <f>'Anchor-RA'!V218</f>
        <v>0</v>
      </c>
      <c r="S220" s="131">
        <f>'Anchor-RA'!W218</f>
        <v>0</v>
      </c>
      <c r="T220" s="131">
        <f>'Anchor-RA'!X218</f>
        <v>0</v>
      </c>
      <c r="U220" s="131">
        <f>10*LOG10(1/((Summary!$C$75/10^(R220/10)+Summary!$C$76/10^(S220/10)+Summary!$C$77/10^(T220/10))/Summary!$C$78))</f>
        <v>0</v>
      </c>
      <c r="V220" s="131">
        <f>'Anchor-RA'!Y218</f>
        <v>0</v>
      </c>
      <c r="W220" s="131">
        <f>'Anchor-RA'!Z218</f>
        <v>0</v>
      </c>
      <c r="X220" s="132">
        <f t="shared" si="13"/>
        <v>0</v>
      </c>
      <c r="Y220" s="133"/>
      <c r="Z220" s="383">
        <f>'Test-RA'!L218</f>
        <v>0</v>
      </c>
      <c r="AA220" s="380">
        <f>'Test-RA'!M218</f>
        <v>0</v>
      </c>
      <c r="AB220" s="380">
        <f>'Test-RA'!N218</f>
        <v>0</v>
      </c>
      <c r="AC220" s="380">
        <f>'Test-RA'!O218</f>
        <v>0</v>
      </c>
      <c r="AD220" s="380">
        <f>(Summary!$C$58*AA220+Summary!$C$59*AB220+Summary!$C$60*AC220)/Summary!$C$61</f>
        <v>0</v>
      </c>
      <c r="AE220" s="380">
        <f>'Test-RA'!P218</f>
        <v>0</v>
      </c>
      <c r="AF220" s="380">
        <f>'Test-RA'!Q218</f>
        <v>0</v>
      </c>
      <c r="AG220" s="380">
        <f>'Test-RA'!R218</f>
        <v>0</v>
      </c>
      <c r="AH220" s="380">
        <f>'Test-RA'!S218</f>
        <v>0</v>
      </c>
      <c r="AI220" s="380">
        <f>'Test-RA'!T218</f>
        <v>0</v>
      </c>
      <c r="AJ220" s="380">
        <f>'Test-RA'!U218</f>
        <v>0</v>
      </c>
      <c r="AK220" s="380">
        <f>'Test-RA'!V218</f>
        <v>0</v>
      </c>
      <c r="AL220" s="380">
        <f>'Test-RA'!W218</f>
        <v>0</v>
      </c>
      <c r="AM220" s="380">
        <f>'Test-RA'!X218</f>
        <v>0</v>
      </c>
      <c r="AN220" s="380">
        <f>10*LOG10(1/((Summary!$C$75/10^(AK220/10)+Summary!$C$76/10^(AL220/10)+Summary!$C$77/10^(AM220/10))/Summary!$C$78))</f>
        <v>0</v>
      </c>
      <c r="AO220" s="380">
        <f>'Test-RA'!Y218</f>
        <v>0</v>
      </c>
      <c r="AP220" s="131">
        <f>'Test-RA'!Z218</f>
        <v>0</v>
      </c>
      <c r="AQ220" s="132">
        <f t="shared" si="16"/>
        <v>0</v>
      </c>
      <c r="AR220" s="134" t="e">
        <f t="shared" si="14"/>
        <v>#DIV/0!</v>
      </c>
      <c r="AS220" s="135" t="e">
        <f t="shared" si="15"/>
        <v>#DIV/0!</v>
      </c>
      <c r="AT220" s="136"/>
      <c r="AU220" s="136"/>
      <c r="AV220" s="573" t="s">
        <v>121</v>
      </c>
      <c r="AW220" s="468" t="e" cm="1">
        <f t="array" ref="AW220">bdRateExtend($G220:$G223,H220:H223,$Z220:$Z223,AA220:AA223)</f>
        <v>#VALUE!</v>
      </c>
      <c r="AX220" s="480" t="e" cm="1">
        <f t="array" ref="AX220">bdRateExtend($G220:$G225,H220:H225,$Z220:$Z225,AA220:AA225)</f>
        <v>#VALUE!</v>
      </c>
      <c r="AY220" s="480" t="e" cm="1">
        <f t="array" ref="AY220">bdRateExtend($G220:$G225,I220:I225,$Z220:$Z225,AB220:AB225)</f>
        <v>#VALUE!</v>
      </c>
      <c r="AZ220" s="480" t="e" cm="1">
        <f t="array" ref="AZ220">bdRateExtend($G220:$G225,J220:J225,$Z220:$Z225,AC220:AC225)</f>
        <v>#VALUE!</v>
      </c>
      <c r="BA220" s="480" t="e" cm="1">
        <f t="array" ref="BA220">bdRateExtend($G220:$G225,K220:K225,$Z220:$Z225,AD220:AD225)</f>
        <v>#VALUE!</v>
      </c>
      <c r="BB220" s="479" t="e">
        <f>(Summary!$C$89*AX220+Summary!$C$90*AY220+Summary!$C$91*AZ220)/Summary!$C$92</f>
        <v>#VALUE!</v>
      </c>
      <c r="BC220" s="480" t="e" cm="1">
        <f t="array" ref="BC220">bdRateExtend($G220:$G223,L220:L223,$Z220:$Z223,AE220:AE223)</f>
        <v>#VALUE!</v>
      </c>
      <c r="BD220" s="480" t="e" cm="1">
        <f t="array" ref="BD220">bdRateExtend($G220:$G225,L220:L225,$Z220:$Z225,AE220:AE225)</f>
        <v>#VALUE!</v>
      </c>
      <c r="BE220" s="480" t="e" cm="1">
        <f t="array" ref="BE220">bdRateExtend($G220:$G223,M220:M223,$Z220:$Z223,AF220:AF223)</f>
        <v>#VALUE!</v>
      </c>
      <c r="BF220" s="480" t="e" cm="1">
        <f t="array" ref="BF220">bdRateExtend($G220:$G225,M220:M225,$Z220:$Z225,AF220:AF225)</f>
        <v>#VALUE!</v>
      </c>
      <c r="BG220" s="474" t="e" cm="1">
        <f t="array" ref="BG220">bdRateExtend($G220:$G223,N220:N223,$Z220:$Z223,AG220:AG223,"None", FALSE,1)</f>
        <v>#VALUE!</v>
      </c>
      <c r="BH220" s="475" t="e" cm="1">
        <f t="array" ref="BH220">bdRateExtend($G220:$G225,N220:N225,$Z220:$Z225,AG220:AG225,"None", FALSE,1)</f>
        <v>#VALUE!</v>
      </c>
      <c r="BI220" s="474" t="e" cm="1">
        <f t="array" ref="BI220">bdRateExtend($G220:$G223,O220:O223,$Z220:$Z223,AH220:AH223,"None", FALSE,1)</f>
        <v>#VALUE!</v>
      </c>
      <c r="BJ220" s="475" t="e" cm="1">
        <f t="array" ref="BJ220">bdRateExtend($G220:$G225,O220:O225,$Z220:$Z225,AH220:AH225,"None", FALSE,1)</f>
        <v>#VALUE!</v>
      </c>
      <c r="BK220" s="480" t="e" cm="1">
        <f t="array" ref="BK220">bdRateExtend($G220:$G223,P220:P223,$Z220:$Z223,AI220:AI223)</f>
        <v>#VALUE!</v>
      </c>
      <c r="BL220" s="480" t="e" cm="1">
        <f t="array" ref="BL220">bdRateExtend($G220:$G225,P220:P225,$Z220:$Z225,AI220:AI225)</f>
        <v>#VALUE!</v>
      </c>
      <c r="BM220" s="480" t="e" cm="1">
        <f t="array" ref="BM220">bdRateExtend($G220:$G223,Q220:Q223,$Z220:$Z223,AJ220:AJ223)</f>
        <v>#VALUE!</v>
      </c>
      <c r="BN220" s="480" t="e" cm="1">
        <f t="array" ref="BN220">bdRateExtend($G220:$G225,Q220:Q225,$Z220:$Z225,AJ220:AJ225)</f>
        <v>#VALUE!</v>
      </c>
      <c r="BO220" s="480" t="e" cm="1">
        <f t="array" ref="BO220">bdRateExtend($G220:$G223,R220:R223,$Z220:$Z223,AK220:AK223)</f>
        <v>#VALUE!</v>
      </c>
      <c r="BP220" s="480" t="e" cm="1">
        <f t="array" ref="BP220">bdRateExtend($G220:$G225,R220:R225,$Z220:$Z225,AK220:AK225)</f>
        <v>#VALUE!</v>
      </c>
      <c r="BQ220" s="480" t="e" cm="1">
        <f t="array" ref="BQ220">bdRateExtend($G220:$G225,S220:S225,$Z220:$Z225,AL220:AL225)</f>
        <v>#VALUE!</v>
      </c>
      <c r="BR220" s="476" t="e" cm="1">
        <f t="array" ref="BR220">bdRateExtend($G220:$G225,T220:T225,$Z220:$Z225,AM220:AM225)</f>
        <v>#VALUE!</v>
      </c>
      <c r="BS220" s="476" t="e" cm="1">
        <f t="array" ref="BS220">bdRateExtend($G220:$G225,U220:U225,$Z220:$Z225,AN220:AN225)</f>
        <v>#VALUE!</v>
      </c>
      <c r="BT220" s="479" t="e">
        <f>(Summary!$C$103*BP220+Summary!$C$104*BQ220+Summary!$C$105*BR220)/Summary!$C$106</f>
        <v>#VALUE!</v>
      </c>
      <c r="BU220" s="462" cm="1">
        <f t="array" ref="BU220">testVMAFRange($G220:$G223,N220:N223,$Z220:$Z223,AG220:AG223)</f>
        <v>0</v>
      </c>
      <c r="BV220" s="464" cm="1">
        <f t="array" ref="BV220">testVMAFRange($G220:$G225,N220:N225,$Z220:$Z225,AG220:AG225)</f>
        <v>0</v>
      </c>
      <c r="BW220" s="462" cm="1">
        <f t="array" ref="BW220">testVMAFRange($G220:$G223,O220:O223,$Z220:$Z223,AH220:AH223)</f>
        <v>0</v>
      </c>
      <c r="BX220" s="464" cm="1">
        <f t="array" ref="BX220">testVMAFRange($G220:$G225,O220:O225,$Z220:$Z225,AH220:AH225)</f>
        <v>0</v>
      </c>
    </row>
    <row r="221" spans="1:76" ht="17" customHeight="1" x14ac:dyDescent="0.35">
      <c r="A221" s="516"/>
      <c r="B221" s="483"/>
      <c r="C221" s="486"/>
      <c r="D221" s="490"/>
      <c r="E221" s="493"/>
      <c r="F221" s="138">
        <v>31</v>
      </c>
      <c r="G221" s="139">
        <f>'Anchor-RA'!L219</f>
        <v>0</v>
      </c>
      <c r="H221" s="140">
        <f>'Anchor-RA'!M219</f>
        <v>0</v>
      </c>
      <c r="I221" s="140">
        <f>'Anchor-RA'!N219</f>
        <v>0</v>
      </c>
      <c r="J221" s="140">
        <f>'Anchor-RA'!O219</f>
        <v>0</v>
      </c>
      <c r="K221" s="140">
        <f>(Summary!$C$58*H221+Summary!$C$59*I221+Summary!$C$60*J221)/Summary!$C$61</f>
        <v>0</v>
      </c>
      <c r="L221" s="140">
        <f>'Anchor-RA'!P219</f>
        <v>0</v>
      </c>
      <c r="M221" s="140">
        <f>'Anchor-RA'!Q219</f>
        <v>0</v>
      </c>
      <c r="N221" s="140">
        <f>'Anchor-RA'!R219</f>
        <v>0</v>
      </c>
      <c r="O221" s="140">
        <f>'Anchor-RA'!S219</f>
        <v>0</v>
      </c>
      <c r="P221" s="140">
        <f>'Anchor-RA'!T219</f>
        <v>0</v>
      </c>
      <c r="Q221" s="140">
        <f>'Anchor-RA'!U219</f>
        <v>0</v>
      </c>
      <c r="R221" s="140">
        <f>'Anchor-RA'!V219</f>
        <v>0</v>
      </c>
      <c r="S221" s="140">
        <f>'Anchor-RA'!W219</f>
        <v>0</v>
      </c>
      <c r="T221" s="140">
        <f>'Anchor-RA'!X219</f>
        <v>0</v>
      </c>
      <c r="U221" s="140">
        <f>10*LOG10(1/((Summary!$C$75/10^(R221/10)+Summary!$C$76/10^(S221/10)+Summary!$C$77/10^(T221/10))/Summary!$C$78))</f>
        <v>0</v>
      </c>
      <c r="V221" s="140">
        <f>'Anchor-RA'!Y219</f>
        <v>0</v>
      </c>
      <c r="W221" s="140">
        <f>'Anchor-RA'!Z219</f>
        <v>0</v>
      </c>
      <c r="X221" s="141">
        <f t="shared" si="13"/>
        <v>0</v>
      </c>
      <c r="Y221" s="133"/>
      <c r="Z221" s="384">
        <f>'Test-RA'!L219</f>
        <v>0</v>
      </c>
      <c r="AA221" s="381">
        <f>'Test-RA'!M219</f>
        <v>0</v>
      </c>
      <c r="AB221" s="381">
        <f>'Test-RA'!N219</f>
        <v>0</v>
      </c>
      <c r="AC221" s="381">
        <f>'Test-RA'!O219</f>
        <v>0</v>
      </c>
      <c r="AD221" s="381">
        <f>(Summary!$C$58*AA221+Summary!$C$59*AB221+Summary!$C$60*AC221)/Summary!$C$61</f>
        <v>0</v>
      </c>
      <c r="AE221" s="381">
        <f>'Test-RA'!P219</f>
        <v>0</v>
      </c>
      <c r="AF221" s="381">
        <f>'Test-RA'!Q219</f>
        <v>0</v>
      </c>
      <c r="AG221" s="381">
        <f>'Test-RA'!R219</f>
        <v>0</v>
      </c>
      <c r="AH221" s="381">
        <f>'Test-RA'!S219</f>
        <v>0</v>
      </c>
      <c r="AI221" s="381">
        <f>'Test-RA'!T219</f>
        <v>0</v>
      </c>
      <c r="AJ221" s="381">
        <f>'Test-RA'!U219</f>
        <v>0</v>
      </c>
      <c r="AK221" s="381">
        <f>'Test-RA'!V219</f>
        <v>0</v>
      </c>
      <c r="AL221" s="381">
        <f>'Test-RA'!W219</f>
        <v>0</v>
      </c>
      <c r="AM221" s="381">
        <f>'Test-RA'!X219</f>
        <v>0</v>
      </c>
      <c r="AN221" s="381">
        <f>10*LOG10(1/((Summary!$C$75/10^(AK221/10)+Summary!$C$76/10^(AL221/10)+Summary!$C$77/10^(AM221/10))/Summary!$C$78))</f>
        <v>0</v>
      </c>
      <c r="AO221" s="381">
        <f>'Test-RA'!Y219</f>
        <v>0</v>
      </c>
      <c r="AP221" s="140">
        <f>'Test-RA'!Z219</f>
        <v>0</v>
      </c>
      <c r="AQ221" s="141">
        <f t="shared" si="16"/>
        <v>0</v>
      </c>
      <c r="AR221" s="142" t="e">
        <f t="shared" si="14"/>
        <v>#DIV/0!</v>
      </c>
      <c r="AS221" s="143" t="e">
        <f t="shared" si="15"/>
        <v>#DIV/0!</v>
      </c>
      <c r="AT221" s="136"/>
      <c r="AU221" s="136"/>
      <c r="AV221" s="571"/>
      <c r="AW221" s="468"/>
      <c r="AX221" s="480"/>
      <c r="AY221" s="480"/>
      <c r="AZ221" s="480"/>
      <c r="BA221" s="480"/>
      <c r="BB221" s="480"/>
      <c r="BC221" s="480"/>
      <c r="BD221" s="480"/>
      <c r="BE221" s="480"/>
      <c r="BF221" s="480"/>
      <c r="BG221" s="469"/>
      <c r="BH221" s="476"/>
      <c r="BI221" s="469"/>
      <c r="BJ221" s="476"/>
      <c r="BK221" s="480"/>
      <c r="BL221" s="480"/>
      <c r="BM221" s="480"/>
      <c r="BN221" s="480"/>
      <c r="BO221" s="480"/>
      <c r="BP221" s="480"/>
      <c r="BQ221" s="480"/>
      <c r="BR221" s="476"/>
      <c r="BS221" s="476"/>
      <c r="BT221" s="480"/>
      <c r="BU221" s="463"/>
      <c r="BV221" s="465"/>
      <c r="BW221" s="463"/>
      <c r="BX221" s="465"/>
    </row>
    <row r="222" spans="1:76" ht="17" customHeight="1" x14ac:dyDescent="0.35">
      <c r="A222" s="516"/>
      <c r="B222" s="483"/>
      <c r="C222" s="486"/>
      <c r="D222" s="490"/>
      <c r="E222" s="493"/>
      <c r="F222" s="138">
        <v>39</v>
      </c>
      <c r="G222" s="139">
        <f>'Anchor-RA'!L220</f>
        <v>0</v>
      </c>
      <c r="H222" s="140">
        <f>'Anchor-RA'!M220</f>
        <v>0</v>
      </c>
      <c r="I222" s="140">
        <f>'Anchor-RA'!N220</f>
        <v>0</v>
      </c>
      <c r="J222" s="140">
        <f>'Anchor-RA'!O220</f>
        <v>0</v>
      </c>
      <c r="K222" s="140">
        <f>(Summary!$C$58*H222+Summary!$C$59*I222+Summary!$C$60*J222)/Summary!$C$61</f>
        <v>0</v>
      </c>
      <c r="L222" s="140">
        <f>'Anchor-RA'!P220</f>
        <v>0</v>
      </c>
      <c r="M222" s="140">
        <f>'Anchor-RA'!Q220</f>
        <v>0</v>
      </c>
      <c r="N222" s="140">
        <f>'Anchor-RA'!R220</f>
        <v>0</v>
      </c>
      <c r="O222" s="140">
        <f>'Anchor-RA'!S220</f>
        <v>0</v>
      </c>
      <c r="P222" s="140">
        <f>'Anchor-RA'!T220</f>
        <v>0</v>
      </c>
      <c r="Q222" s="140">
        <f>'Anchor-RA'!U220</f>
        <v>0</v>
      </c>
      <c r="R222" s="140">
        <f>'Anchor-RA'!V220</f>
        <v>0</v>
      </c>
      <c r="S222" s="140">
        <f>'Anchor-RA'!W220</f>
        <v>0</v>
      </c>
      <c r="T222" s="140">
        <f>'Anchor-RA'!X220</f>
        <v>0</v>
      </c>
      <c r="U222" s="140">
        <f>10*LOG10(1/((Summary!$C$75/10^(R222/10)+Summary!$C$76/10^(S222/10)+Summary!$C$77/10^(T222/10))/Summary!$C$78))</f>
        <v>0</v>
      </c>
      <c r="V222" s="140">
        <f>'Anchor-RA'!Y220</f>
        <v>0</v>
      </c>
      <c r="W222" s="140">
        <f>'Anchor-RA'!Z220</f>
        <v>0</v>
      </c>
      <c r="X222" s="141">
        <f t="shared" si="13"/>
        <v>0</v>
      </c>
      <c r="Y222" s="133"/>
      <c r="Z222" s="384">
        <f>'Test-RA'!L220</f>
        <v>0</v>
      </c>
      <c r="AA222" s="381">
        <f>'Test-RA'!M220</f>
        <v>0</v>
      </c>
      <c r="AB222" s="381">
        <f>'Test-RA'!N220</f>
        <v>0</v>
      </c>
      <c r="AC222" s="381">
        <f>'Test-RA'!O220</f>
        <v>0</v>
      </c>
      <c r="AD222" s="381">
        <f>(Summary!$C$58*AA222+Summary!$C$59*AB222+Summary!$C$60*AC222)/Summary!$C$61</f>
        <v>0</v>
      </c>
      <c r="AE222" s="381">
        <f>'Test-RA'!P220</f>
        <v>0</v>
      </c>
      <c r="AF222" s="381">
        <f>'Test-RA'!Q220</f>
        <v>0</v>
      </c>
      <c r="AG222" s="381">
        <f>'Test-RA'!R220</f>
        <v>0</v>
      </c>
      <c r="AH222" s="381">
        <f>'Test-RA'!S220</f>
        <v>0</v>
      </c>
      <c r="AI222" s="381">
        <f>'Test-RA'!T220</f>
        <v>0</v>
      </c>
      <c r="AJ222" s="381">
        <f>'Test-RA'!U220</f>
        <v>0</v>
      </c>
      <c r="AK222" s="381">
        <f>'Test-RA'!V220</f>
        <v>0</v>
      </c>
      <c r="AL222" s="381">
        <f>'Test-RA'!W220</f>
        <v>0</v>
      </c>
      <c r="AM222" s="381">
        <f>'Test-RA'!X220</f>
        <v>0</v>
      </c>
      <c r="AN222" s="381">
        <f>10*LOG10(1/((Summary!$C$75/10^(AK222/10)+Summary!$C$76/10^(AL222/10)+Summary!$C$77/10^(AM222/10))/Summary!$C$78))</f>
        <v>0</v>
      </c>
      <c r="AO222" s="381">
        <f>'Test-RA'!Y220</f>
        <v>0</v>
      </c>
      <c r="AP222" s="140">
        <f>'Test-RA'!Z220</f>
        <v>0</v>
      </c>
      <c r="AQ222" s="141">
        <f t="shared" si="16"/>
        <v>0</v>
      </c>
      <c r="AR222" s="142" t="e">
        <f t="shared" si="14"/>
        <v>#DIV/0!</v>
      </c>
      <c r="AS222" s="143" t="e">
        <f t="shared" si="15"/>
        <v>#DIV/0!</v>
      </c>
      <c r="AT222" s="136"/>
      <c r="AU222" s="136"/>
      <c r="AV222" s="571" t="s">
        <v>122</v>
      </c>
      <c r="AW222" s="468" t="e" cm="1">
        <f t="array" ref="AW222">bdRateExtend($G221:$G224,H221:H224,$Z221:$Z224,AA221:AA224)</f>
        <v>#VALUE!</v>
      </c>
      <c r="AX222" s="480"/>
      <c r="AY222" s="480"/>
      <c r="AZ222" s="480"/>
      <c r="BA222" s="480"/>
      <c r="BB222" s="480"/>
      <c r="BC222" s="480" t="e" cm="1">
        <f t="array" ref="BC222">bdRateExtend($G221:$G224,L221:L224,$Z221:$Z224,AE221:AE224)</f>
        <v>#VALUE!</v>
      </c>
      <c r="BD222" s="480"/>
      <c r="BE222" s="480" t="e" cm="1">
        <f t="array" ref="BE222">bdRateExtend($G221:$G224,M221:M224,$Z221:$Z224,AF221:AF224)</f>
        <v>#VALUE!</v>
      </c>
      <c r="BF222" s="480"/>
      <c r="BG222" s="469" t="e" cm="1">
        <f t="array" ref="BG222">bdRateExtend($G221:$G224,N221:N224,$Z221:$Z224,AG221:AG224,"None", FALSE,1)</f>
        <v>#VALUE!</v>
      </c>
      <c r="BH222" s="476"/>
      <c r="BI222" s="469" t="e" cm="1">
        <f t="array" ref="BI222">bdRateExtend($G221:$G224,O221:O224,$Z221:$Z224,AH221:AH224,"None", FALSE,1)</f>
        <v>#VALUE!</v>
      </c>
      <c r="BJ222" s="476"/>
      <c r="BK222" s="480" t="e" cm="1">
        <f t="array" ref="BK222">bdRateExtend($G221:$G224,P221:P224,$Z221:$Z224,AI221:AI224)</f>
        <v>#VALUE!</v>
      </c>
      <c r="BL222" s="480"/>
      <c r="BM222" s="480" t="e" cm="1">
        <f t="array" ref="BM222">bdRateExtend($G221:$G224,Q221:Q224,$Z221:$Z224,AJ221:AJ224)</f>
        <v>#VALUE!</v>
      </c>
      <c r="BN222" s="480"/>
      <c r="BO222" s="480" t="e" cm="1">
        <f t="array" ref="BO222">bdRateExtend($G221:$G224,R221:R224,$Z221:$Z224,AK221:AK224)</f>
        <v>#VALUE!</v>
      </c>
      <c r="BP222" s="480"/>
      <c r="BQ222" s="480"/>
      <c r="BR222" s="476"/>
      <c r="BS222" s="476"/>
      <c r="BT222" s="480"/>
      <c r="BU222" s="463" cm="1">
        <f t="array" ref="BU222">testVMAFRange($G221:$G224,N221:N224,$Z221:$Z224,AG221:AG224)</f>
        <v>0</v>
      </c>
      <c r="BV222" s="465"/>
      <c r="BW222" s="463" cm="1">
        <f t="array" ref="BW222">testVMAFRange($G221:$G224,O221:O224,$Z221:$Z224,AH221:AH224)</f>
        <v>0</v>
      </c>
      <c r="BX222" s="465"/>
    </row>
    <row r="223" spans="1:76" ht="17" customHeight="1" x14ac:dyDescent="0.35">
      <c r="A223" s="516"/>
      <c r="B223" s="483"/>
      <c r="C223" s="486"/>
      <c r="D223" s="490"/>
      <c r="E223" s="493"/>
      <c r="F223" s="138">
        <v>47</v>
      </c>
      <c r="G223" s="139">
        <f>'Anchor-RA'!L221</f>
        <v>0</v>
      </c>
      <c r="H223" s="140">
        <f>'Anchor-RA'!M221</f>
        <v>0</v>
      </c>
      <c r="I223" s="140">
        <f>'Anchor-RA'!N221</f>
        <v>0</v>
      </c>
      <c r="J223" s="140">
        <f>'Anchor-RA'!O221</f>
        <v>0</v>
      </c>
      <c r="K223" s="140">
        <f>(Summary!$C$58*H223+Summary!$C$59*I223+Summary!$C$60*J223)/Summary!$C$61</f>
        <v>0</v>
      </c>
      <c r="L223" s="140">
        <f>'Anchor-RA'!P221</f>
        <v>0</v>
      </c>
      <c r="M223" s="140">
        <f>'Anchor-RA'!Q221</f>
        <v>0</v>
      </c>
      <c r="N223" s="140">
        <f>'Anchor-RA'!R221</f>
        <v>0</v>
      </c>
      <c r="O223" s="140">
        <f>'Anchor-RA'!S221</f>
        <v>0</v>
      </c>
      <c r="P223" s="140">
        <f>'Anchor-RA'!T221</f>
        <v>0</v>
      </c>
      <c r="Q223" s="140">
        <f>'Anchor-RA'!U221</f>
        <v>0</v>
      </c>
      <c r="R223" s="140">
        <f>'Anchor-RA'!V221</f>
        <v>0</v>
      </c>
      <c r="S223" s="140">
        <f>'Anchor-RA'!W221</f>
        <v>0</v>
      </c>
      <c r="T223" s="140">
        <f>'Anchor-RA'!X221</f>
        <v>0</v>
      </c>
      <c r="U223" s="140">
        <f>10*LOG10(1/((Summary!$C$75/10^(R223/10)+Summary!$C$76/10^(S223/10)+Summary!$C$77/10^(T223/10))/Summary!$C$78))</f>
        <v>0</v>
      </c>
      <c r="V223" s="140">
        <f>'Anchor-RA'!Y221</f>
        <v>0</v>
      </c>
      <c r="W223" s="140">
        <f>'Anchor-RA'!Z221</f>
        <v>0</v>
      </c>
      <c r="X223" s="141">
        <f t="shared" si="13"/>
        <v>0</v>
      </c>
      <c r="Y223" s="133"/>
      <c r="Z223" s="384">
        <f>'Test-RA'!L221</f>
        <v>0</v>
      </c>
      <c r="AA223" s="381">
        <f>'Test-RA'!M221</f>
        <v>0</v>
      </c>
      <c r="AB223" s="381">
        <f>'Test-RA'!N221</f>
        <v>0</v>
      </c>
      <c r="AC223" s="381">
        <f>'Test-RA'!O221</f>
        <v>0</v>
      </c>
      <c r="AD223" s="381">
        <f>(Summary!$C$58*AA223+Summary!$C$59*AB223+Summary!$C$60*AC223)/Summary!$C$61</f>
        <v>0</v>
      </c>
      <c r="AE223" s="381">
        <f>'Test-RA'!P221</f>
        <v>0</v>
      </c>
      <c r="AF223" s="381">
        <f>'Test-RA'!Q221</f>
        <v>0</v>
      </c>
      <c r="AG223" s="381">
        <f>'Test-RA'!R221</f>
        <v>0</v>
      </c>
      <c r="AH223" s="381">
        <f>'Test-RA'!S221</f>
        <v>0</v>
      </c>
      <c r="AI223" s="381">
        <f>'Test-RA'!T221</f>
        <v>0</v>
      </c>
      <c r="AJ223" s="381">
        <f>'Test-RA'!U221</f>
        <v>0</v>
      </c>
      <c r="AK223" s="381">
        <f>'Test-RA'!V221</f>
        <v>0</v>
      </c>
      <c r="AL223" s="381">
        <f>'Test-RA'!W221</f>
        <v>0</v>
      </c>
      <c r="AM223" s="381">
        <f>'Test-RA'!X221</f>
        <v>0</v>
      </c>
      <c r="AN223" s="381">
        <f>10*LOG10(1/((Summary!$C$75/10^(AK223/10)+Summary!$C$76/10^(AL223/10)+Summary!$C$77/10^(AM223/10))/Summary!$C$78))</f>
        <v>0</v>
      </c>
      <c r="AO223" s="381">
        <f>'Test-RA'!Y221</f>
        <v>0</v>
      </c>
      <c r="AP223" s="140">
        <f>'Test-RA'!Z221</f>
        <v>0</v>
      </c>
      <c r="AQ223" s="141">
        <f t="shared" si="16"/>
        <v>0</v>
      </c>
      <c r="AR223" s="142" t="e">
        <f t="shared" si="14"/>
        <v>#DIV/0!</v>
      </c>
      <c r="AS223" s="143" t="e">
        <f t="shared" si="15"/>
        <v>#DIV/0!</v>
      </c>
      <c r="AT223" s="136"/>
      <c r="AU223" s="136"/>
      <c r="AV223" s="571"/>
      <c r="AW223" s="468"/>
      <c r="AX223" s="480"/>
      <c r="AY223" s="480"/>
      <c r="AZ223" s="480"/>
      <c r="BA223" s="480"/>
      <c r="BB223" s="480"/>
      <c r="BC223" s="480"/>
      <c r="BD223" s="480"/>
      <c r="BE223" s="480"/>
      <c r="BF223" s="480"/>
      <c r="BG223" s="469"/>
      <c r="BH223" s="476"/>
      <c r="BI223" s="469"/>
      <c r="BJ223" s="476"/>
      <c r="BK223" s="480"/>
      <c r="BL223" s="480"/>
      <c r="BM223" s="480"/>
      <c r="BN223" s="480"/>
      <c r="BO223" s="480"/>
      <c r="BP223" s="480"/>
      <c r="BQ223" s="480"/>
      <c r="BR223" s="476"/>
      <c r="BS223" s="476"/>
      <c r="BT223" s="480"/>
      <c r="BU223" s="463"/>
      <c r="BV223" s="465"/>
      <c r="BW223" s="463"/>
      <c r="BX223" s="465"/>
    </row>
    <row r="224" spans="1:76" ht="17" customHeight="1" x14ac:dyDescent="0.35">
      <c r="A224" s="516"/>
      <c r="B224" s="483"/>
      <c r="C224" s="486"/>
      <c r="D224" s="490"/>
      <c r="E224" s="493"/>
      <c r="F224" s="138">
        <v>55</v>
      </c>
      <c r="G224" s="139">
        <f>'Anchor-RA'!L222</f>
        <v>0</v>
      </c>
      <c r="H224" s="140">
        <f>'Anchor-RA'!M222</f>
        <v>0</v>
      </c>
      <c r="I224" s="140">
        <f>'Anchor-RA'!N222</f>
        <v>0</v>
      </c>
      <c r="J224" s="140">
        <f>'Anchor-RA'!O222</f>
        <v>0</v>
      </c>
      <c r="K224" s="140">
        <f>(Summary!$C$58*H224+Summary!$C$59*I224+Summary!$C$60*J224)/Summary!$C$61</f>
        <v>0</v>
      </c>
      <c r="L224" s="140">
        <f>'Anchor-RA'!P222</f>
        <v>0</v>
      </c>
      <c r="M224" s="140">
        <f>'Anchor-RA'!Q222</f>
        <v>0</v>
      </c>
      <c r="N224" s="140">
        <f>'Anchor-RA'!R222</f>
        <v>0</v>
      </c>
      <c r="O224" s="140">
        <f>'Anchor-RA'!S222</f>
        <v>0</v>
      </c>
      <c r="P224" s="140">
        <f>'Anchor-RA'!T222</f>
        <v>0</v>
      </c>
      <c r="Q224" s="140">
        <f>'Anchor-RA'!U222</f>
        <v>0</v>
      </c>
      <c r="R224" s="140">
        <f>'Anchor-RA'!V222</f>
        <v>0</v>
      </c>
      <c r="S224" s="140">
        <f>'Anchor-RA'!W222</f>
        <v>0</v>
      </c>
      <c r="T224" s="140">
        <f>'Anchor-RA'!X222</f>
        <v>0</v>
      </c>
      <c r="U224" s="140">
        <f>10*LOG10(1/((Summary!$C$75/10^(R224/10)+Summary!$C$76/10^(S224/10)+Summary!$C$77/10^(T224/10))/Summary!$C$78))</f>
        <v>0</v>
      </c>
      <c r="V224" s="140">
        <f>'Anchor-RA'!Y222</f>
        <v>0</v>
      </c>
      <c r="W224" s="140">
        <f>'Anchor-RA'!Z222</f>
        <v>0</v>
      </c>
      <c r="X224" s="141">
        <f t="shared" si="13"/>
        <v>0</v>
      </c>
      <c r="Y224" s="133"/>
      <c r="Z224" s="384">
        <f>'Test-RA'!L222</f>
        <v>0</v>
      </c>
      <c r="AA224" s="381">
        <f>'Test-RA'!M222</f>
        <v>0</v>
      </c>
      <c r="AB224" s="381">
        <f>'Test-RA'!N222</f>
        <v>0</v>
      </c>
      <c r="AC224" s="381">
        <f>'Test-RA'!O222</f>
        <v>0</v>
      </c>
      <c r="AD224" s="381">
        <f>(Summary!$C$58*AA224+Summary!$C$59*AB224+Summary!$C$60*AC224)/Summary!$C$61</f>
        <v>0</v>
      </c>
      <c r="AE224" s="381">
        <f>'Test-RA'!P222</f>
        <v>0</v>
      </c>
      <c r="AF224" s="381">
        <f>'Test-RA'!Q222</f>
        <v>0</v>
      </c>
      <c r="AG224" s="381">
        <f>'Test-RA'!R222</f>
        <v>0</v>
      </c>
      <c r="AH224" s="381">
        <f>'Test-RA'!S222</f>
        <v>0</v>
      </c>
      <c r="AI224" s="381">
        <f>'Test-RA'!T222</f>
        <v>0</v>
      </c>
      <c r="AJ224" s="381">
        <f>'Test-RA'!U222</f>
        <v>0</v>
      </c>
      <c r="AK224" s="381">
        <f>'Test-RA'!V222</f>
        <v>0</v>
      </c>
      <c r="AL224" s="381">
        <f>'Test-RA'!W222</f>
        <v>0</v>
      </c>
      <c r="AM224" s="381">
        <f>'Test-RA'!X222</f>
        <v>0</v>
      </c>
      <c r="AN224" s="381">
        <f>10*LOG10(1/((Summary!$C$75/10^(AK224/10)+Summary!$C$76/10^(AL224/10)+Summary!$C$77/10^(AM224/10))/Summary!$C$78))</f>
        <v>0</v>
      </c>
      <c r="AO224" s="381">
        <f>'Test-RA'!Y222</f>
        <v>0</v>
      </c>
      <c r="AP224" s="140">
        <f>'Test-RA'!Z222</f>
        <v>0</v>
      </c>
      <c r="AQ224" s="141">
        <f t="shared" si="16"/>
        <v>0</v>
      </c>
      <c r="AR224" s="142" t="e">
        <f t="shared" si="14"/>
        <v>#DIV/0!</v>
      </c>
      <c r="AS224" s="143" t="e">
        <f t="shared" si="15"/>
        <v>#DIV/0!</v>
      </c>
      <c r="AT224" s="136"/>
      <c r="AU224" s="136"/>
      <c r="AV224" s="571" t="s">
        <v>123</v>
      </c>
      <c r="AW224" s="468" t="e" cm="1">
        <f t="array" ref="AW224">bdRateExtend($G222:$G225,H222:H225,$Z222:$Z225,AA222:AA225)</f>
        <v>#VALUE!</v>
      </c>
      <c r="AX224" s="480"/>
      <c r="AY224" s="480"/>
      <c r="AZ224" s="480"/>
      <c r="BA224" s="480"/>
      <c r="BB224" s="480"/>
      <c r="BC224" s="480" t="e" cm="1">
        <f t="array" ref="BC224">bdRateExtend($G222:$G225,L222:L225,$Z222:$Z225,AE222:AE225)</f>
        <v>#VALUE!</v>
      </c>
      <c r="BD224" s="480"/>
      <c r="BE224" s="480" t="e" cm="1">
        <f t="array" ref="BE224">bdRateExtend($G222:$G225,M222:M225,$Z222:$Z225,AF222:AF225)</f>
        <v>#VALUE!</v>
      </c>
      <c r="BF224" s="480"/>
      <c r="BG224" s="469" t="e" cm="1">
        <f t="array" ref="BG224">bdRateExtend($G222:$G225,N222:N225,$Z222:$Z225,AG222:AG225,"None", FALSE,1)</f>
        <v>#VALUE!</v>
      </c>
      <c r="BH224" s="476"/>
      <c r="BI224" s="469" t="e" cm="1">
        <f t="array" ref="BI224">bdRateExtend($G222:$G225,O222:O225,$Z222:$Z225,AH222:AH225,"None", FALSE,1)</f>
        <v>#VALUE!</v>
      </c>
      <c r="BJ224" s="476"/>
      <c r="BK224" s="480" t="e" cm="1">
        <f t="array" ref="BK224">bdRateExtend($G222:$G225,P222:P225,$Z222:$Z225,AI222:AI225)</f>
        <v>#VALUE!</v>
      </c>
      <c r="BL224" s="480"/>
      <c r="BM224" s="480" t="e" cm="1">
        <f t="array" ref="BM224">bdRateExtend($G222:$G225,Q222:Q225,$Z222:$Z225,AJ222:AJ225)</f>
        <v>#VALUE!</v>
      </c>
      <c r="BN224" s="480"/>
      <c r="BO224" s="480" t="e" cm="1">
        <f t="array" ref="BO224">bdRateExtend($G222:$G225,R222:R225,$Z222:$Z225,AK222:AK225)</f>
        <v>#VALUE!</v>
      </c>
      <c r="BP224" s="480"/>
      <c r="BQ224" s="480"/>
      <c r="BR224" s="476"/>
      <c r="BS224" s="476"/>
      <c r="BT224" s="480"/>
      <c r="BU224" s="463" cm="1">
        <f t="array" ref="BU224">testVMAFRange($G222:$G225,N222:N225,$Z222:$Z225,AG222:AG225)</f>
        <v>0</v>
      </c>
      <c r="BV224" s="465"/>
      <c r="BW224" s="463" cm="1">
        <f t="array" ref="BW224">testVMAFRange($G222:$G225,O222:O225,$Z222:$Z225,AH222:AH225)</f>
        <v>0</v>
      </c>
      <c r="BX224" s="465"/>
    </row>
    <row r="225" spans="1:76" ht="17" customHeight="1" thickBot="1" x14ac:dyDescent="0.4">
      <c r="A225" s="516"/>
      <c r="B225" s="518"/>
      <c r="C225" s="487"/>
      <c r="D225" s="522"/>
      <c r="E225" s="523"/>
      <c r="F225" s="144">
        <v>63</v>
      </c>
      <c r="G225" s="145">
        <f>'Anchor-RA'!L223</f>
        <v>0</v>
      </c>
      <c r="H225" s="146">
        <f>'Anchor-RA'!M223</f>
        <v>0</v>
      </c>
      <c r="I225" s="146">
        <f>'Anchor-RA'!N223</f>
        <v>0</v>
      </c>
      <c r="J225" s="146">
        <f>'Anchor-RA'!O223</f>
        <v>0</v>
      </c>
      <c r="K225" s="146">
        <f>(Summary!$C$58*H225+Summary!$C$59*I225+Summary!$C$60*J225)/Summary!$C$61</f>
        <v>0</v>
      </c>
      <c r="L225" s="146">
        <f>'Anchor-RA'!P223</f>
        <v>0</v>
      </c>
      <c r="M225" s="146">
        <f>'Anchor-RA'!Q223</f>
        <v>0</v>
      </c>
      <c r="N225" s="146">
        <f>'Anchor-RA'!R223</f>
        <v>0</v>
      </c>
      <c r="O225" s="146">
        <f>'Anchor-RA'!S223</f>
        <v>0</v>
      </c>
      <c r="P225" s="146">
        <f>'Anchor-RA'!T223</f>
        <v>0</v>
      </c>
      <c r="Q225" s="146">
        <f>'Anchor-RA'!U223</f>
        <v>0</v>
      </c>
      <c r="R225" s="146">
        <f>'Anchor-RA'!V223</f>
        <v>0</v>
      </c>
      <c r="S225" s="146">
        <f>'Anchor-RA'!W223</f>
        <v>0</v>
      </c>
      <c r="T225" s="146">
        <f>'Anchor-RA'!X223</f>
        <v>0</v>
      </c>
      <c r="U225" s="146">
        <f>10*LOG10(1/((Summary!$C$75/10^(R225/10)+Summary!$C$76/10^(S225/10)+Summary!$C$77/10^(T225/10))/Summary!$C$78))</f>
        <v>0</v>
      </c>
      <c r="V225" s="146">
        <f>'Anchor-RA'!Y223</f>
        <v>0</v>
      </c>
      <c r="W225" s="146">
        <f>'Anchor-RA'!Z223</f>
        <v>0</v>
      </c>
      <c r="X225" s="147">
        <f t="shared" si="13"/>
        <v>0</v>
      </c>
      <c r="Y225" s="133"/>
      <c r="Z225" s="385">
        <f>'Test-RA'!L223</f>
        <v>0</v>
      </c>
      <c r="AA225" s="382">
        <f>'Test-RA'!M223</f>
        <v>0</v>
      </c>
      <c r="AB225" s="382">
        <f>'Test-RA'!N223</f>
        <v>0</v>
      </c>
      <c r="AC225" s="382">
        <f>'Test-RA'!O223</f>
        <v>0</v>
      </c>
      <c r="AD225" s="382">
        <f>(Summary!$C$58*AA225+Summary!$C$59*AB225+Summary!$C$60*AC225)/Summary!$C$61</f>
        <v>0</v>
      </c>
      <c r="AE225" s="382">
        <f>'Test-RA'!P223</f>
        <v>0</v>
      </c>
      <c r="AF225" s="382">
        <f>'Test-RA'!Q223</f>
        <v>0</v>
      </c>
      <c r="AG225" s="382">
        <f>'Test-RA'!R223</f>
        <v>0</v>
      </c>
      <c r="AH225" s="382">
        <f>'Test-RA'!S223</f>
        <v>0</v>
      </c>
      <c r="AI225" s="382">
        <f>'Test-RA'!T223</f>
        <v>0</v>
      </c>
      <c r="AJ225" s="382">
        <f>'Test-RA'!U223</f>
        <v>0</v>
      </c>
      <c r="AK225" s="382">
        <f>'Test-RA'!V223</f>
        <v>0</v>
      </c>
      <c r="AL225" s="382">
        <f>'Test-RA'!W223</f>
        <v>0</v>
      </c>
      <c r="AM225" s="382">
        <f>'Test-RA'!X223</f>
        <v>0</v>
      </c>
      <c r="AN225" s="382">
        <f>10*LOG10(1/((Summary!$C$75/10^(AK225/10)+Summary!$C$76/10^(AL225/10)+Summary!$C$77/10^(AM225/10))/Summary!$C$78))</f>
        <v>0</v>
      </c>
      <c r="AO225" s="382">
        <f>'Test-RA'!Y223</f>
        <v>0</v>
      </c>
      <c r="AP225" s="146">
        <f>'Test-RA'!Z223</f>
        <v>0</v>
      </c>
      <c r="AQ225" s="147">
        <f t="shared" si="16"/>
        <v>0</v>
      </c>
      <c r="AR225" s="148" t="e">
        <f t="shared" si="14"/>
        <v>#DIV/0!</v>
      </c>
      <c r="AS225" s="149" t="e">
        <f t="shared" si="15"/>
        <v>#DIV/0!</v>
      </c>
      <c r="AT225" s="136"/>
      <c r="AU225" s="136"/>
      <c r="AV225" s="572"/>
      <c r="AW225" s="468"/>
      <c r="AX225" s="480"/>
      <c r="AY225" s="480"/>
      <c r="AZ225" s="480"/>
      <c r="BA225" s="480"/>
      <c r="BB225" s="481"/>
      <c r="BC225" s="480"/>
      <c r="BD225" s="480"/>
      <c r="BE225" s="480"/>
      <c r="BF225" s="480"/>
      <c r="BG225" s="472"/>
      <c r="BH225" s="477"/>
      <c r="BI225" s="472"/>
      <c r="BJ225" s="477"/>
      <c r="BK225" s="480"/>
      <c r="BL225" s="480"/>
      <c r="BM225" s="480"/>
      <c r="BN225" s="480"/>
      <c r="BO225" s="480"/>
      <c r="BP225" s="480"/>
      <c r="BQ225" s="480"/>
      <c r="BR225" s="476"/>
      <c r="BS225" s="476"/>
      <c r="BT225" s="481"/>
      <c r="BU225" s="473"/>
      <c r="BV225" s="466"/>
      <c r="BW225" s="473"/>
      <c r="BX225" s="466"/>
    </row>
    <row r="226" spans="1:76" ht="17" customHeight="1" x14ac:dyDescent="0.35">
      <c r="A226" s="516"/>
      <c r="B226" s="482" t="s">
        <v>22</v>
      </c>
      <c r="C226" s="485" t="s">
        <v>60</v>
      </c>
      <c r="D226" s="489">
        <v>30</v>
      </c>
      <c r="E226" s="492">
        <v>8</v>
      </c>
      <c r="F226" s="129">
        <v>23</v>
      </c>
      <c r="G226" s="130">
        <f>'Anchor-RA'!L224</f>
        <v>0</v>
      </c>
      <c r="H226" s="131">
        <f>'Anchor-RA'!M224</f>
        <v>0</v>
      </c>
      <c r="I226" s="131">
        <f>'Anchor-RA'!N224</f>
        <v>0</v>
      </c>
      <c r="J226" s="131">
        <f>'Anchor-RA'!O224</f>
        <v>0</v>
      </c>
      <c r="K226" s="395">
        <f>(Summary!$C$58*H226+Summary!$C$59*I226+Summary!$C$60*J226)/Summary!$C$61</f>
        <v>0</v>
      </c>
      <c r="L226" s="131">
        <f>'Anchor-RA'!P224</f>
        <v>0</v>
      </c>
      <c r="M226" s="131">
        <f>'Anchor-RA'!Q224</f>
        <v>0</v>
      </c>
      <c r="N226" s="131">
        <f>'Anchor-RA'!R224</f>
        <v>0</v>
      </c>
      <c r="O226" s="131">
        <f>'Anchor-RA'!S224</f>
        <v>0</v>
      </c>
      <c r="P226" s="131">
        <f>'Anchor-RA'!T224</f>
        <v>0</v>
      </c>
      <c r="Q226" s="131">
        <f>'Anchor-RA'!U224</f>
        <v>0</v>
      </c>
      <c r="R226" s="131">
        <f>'Anchor-RA'!V224</f>
        <v>0</v>
      </c>
      <c r="S226" s="131">
        <f>'Anchor-RA'!W224</f>
        <v>0</v>
      </c>
      <c r="T226" s="131">
        <f>'Anchor-RA'!X224</f>
        <v>0</v>
      </c>
      <c r="U226" s="131">
        <f>10*LOG10(1/((Summary!$C$75/10^(R226/10)+Summary!$C$76/10^(S226/10)+Summary!$C$77/10^(T226/10))/Summary!$C$78))</f>
        <v>0</v>
      </c>
      <c r="V226" s="131">
        <f>'Anchor-RA'!Y224</f>
        <v>0</v>
      </c>
      <c r="W226" s="131">
        <f>'Anchor-RA'!Z224</f>
        <v>0</v>
      </c>
      <c r="X226" s="132">
        <f t="shared" si="13"/>
        <v>0</v>
      </c>
      <c r="Y226" s="133"/>
      <c r="Z226" s="383">
        <f>'Test-RA'!L224</f>
        <v>0</v>
      </c>
      <c r="AA226" s="380">
        <f>'Test-RA'!M224</f>
        <v>0</v>
      </c>
      <c r="AB226" s="380">
        <f>'Test-RA'!N224</f>
        <v>0</v>
      </c>
      <c r="AC226" s="380">
        <f>'Test-RA'!O224</f>
        <v>0</v>
      </c>
      <c r="AD226" s="380">
        <f>(Summary!$C$58*AA226+Summary!$C$59*AB226+Summary!$C$60*AC226)/Summary!$C$61</f>
        <v>0</v>
      </c>
      <c r="AE226" s="380">
        <f>'Test-RA'!P224</f>
        <v>0</v>
      </c>
      <c r="AF226" s="380">
        <f>'Test-RA'!Q224</f>
        <v>0</v>
      </c>
      <c r="AG226" s="380">
        <f>'Test-RA'!R224</f>
        <v>0</v>
      </c>
      <c r="AH226" s="380">
        <f>'Test-RA'!S224</f>
        <v>0</v>
      </c>
      <c r="AI226" s="380">
        <f>'Test-RA'!T224</f>
        <v>0</v>
      </c>
      <c r="AJ226" s="380">
        <f>'Test-RA'!U224</f>
        <v>0</v>
      </c>
      <c r="AK226" s="380">
        <f>'Test-RA'!V224</f>
        <v>0</v>
      </c>
      <c r="AL226" s="380">
        <f>'Test-RA'!W224</f>
        <v>0</v>
      </c>
      <c r="AM226" s="380">
        <f>'Test-RA'!X224</f>
        <v>0</v>
      </c>
      <c r="AN226" s="380">
        <f>10*LOG10(1/((Summary!$C$75/10^(AK226/10)+Summary!$C$76/10^(AL226/10)+Summary!$C$77/10^(AM226/10))/Summary!$C$78))</f>
        <v>0</v>
      </c>
      <c r="AO226" s="380">
        <f>'Test-RA'!Y224</f>
        <v>0</v>
      </c>
      <c r="AP226" s="131">
        <f>'Test-RA'!Z224</f>
        <v>0</v>
      </c>
      <c r="AQ226" s="132">
        <f t="shared" si="16"/>
        <v>0</v>
      </c>
      <c r="AR226" s="134" t="e">
        <f t="shared" si="14"/>
        <v>#DIV/0!</v>
      </c>
      <c r="AS226" s="135" t="e">
        <f t="shared" si="15"/>
        <v>#DIV/0!</v>
      </c>
      <c r="AT226" s="136"/>
      <c r="AU226" s="136"/>
      <c r="AV226" s="573" t="s">
        <v>121</v>
      </c>
      <c r="AW226" s="468" t="e" cm="1">
        <f t="array" ref="AW226">bdRateExtend($G226:$G229,H226:H229,$Z226:$Z229,AA226:AA229)</f>
        <v>#VALUE!</v>
      </c>
      <c r="AX226" s="480" t="e" cm="1">
        <f t="array" ref="AX226">bdRateExtend($G226:$G231,H226:H231,$Z226:$Z231,AA226:AA231)</f>
        <v>#VALUE!</v>
      </c>
      <c r="AY226" s="480" t="e" cm="1">
        <f t="array" ref="AY226">bdRateExtend($G226:$G231,I226:I231,$Z226:$Z231,AB226:AB231)</f>
        <v>#VALUE!</v>
      </c>
      <c r="AZ226" s="480" t="e" cm="1">
        <f t="array" ref="AZ226">bdRateExtend($G226:$G231,J226:J231,$Z226:$Z231,AC226:AC231)</f>
        <v>#VALUE!</v>
      </c>
      <c r="BA226" s="480" t="e" cm="1">
        <f t="array" ref="BA226">bdRateExtend($G226:$G231,K226:K231,$Z226:$Z231,AD226:AD231)</f>
        <v>#VALUE!</v>
      </c>
      <c r="BB226" s="479" t="e">
        <f>(Summary!$C$89*AX226+Summary!$C$90*AY226+Summary!$C$91*AZ226)/Summary!$C$92</f>
        <v>#VALUE!</v>
      </c>
      <c r="BC226" s="480" t="e" cm="1">
        <f t="array" ref="BC226">bdRateExtend($G226:$G229,L226:L229,$Z226:$Z229,AE226:AE229)</f>
        <v>#VALUE!</v>
      </c>
      <c r="BD226" s="480" t="e" cm="1">
        <f t="array" ref="BD226">bdRateExtend($G226:$G231,L226:L231,$Z226:$Z231,AE226:AE231)</f>
        <v>#VALUE!</v>
      </c>
      <c r="BE226" s="480" t="e" cm="1">
        <f t="array" ref="BE226">bdRateExtend($G226:$G229,M226:M229,$Z226:$Z229,AF226:AF229)</f>
        <v>#VALUE!</v>
      </c>
      <c r="BF226" s="480" t="e" cm="1">
        <f t="array" ref="BF226">bdRateExtend($G226:$G231,M226:M231,$Z226:$Z231,AF226:AF231)</f>
        <v>#VALUE!</v>
      </c>
      <c r="BG226" s="474" t="e" cm="1">
        <f t="array" ref="BG226">bdRateExtend($G226:$G229,N226:N229,$Z226:$Z229,AG226:AG229,"None", FALSE,1)</f>
        <v>#VALUE!</v>
      </c>
      <c r="BH226" s="475" t="e" cm="1">
        <f t="array" ref="BH226">bdRateExtend($G226:$G231,N226:N231,$Z226:$Z231,AG226:AG231,"None", FALSE,1)</f>
        <v>#VALUE!</v>
      </c>
      <c r="BI226" s="474" t="e" cm="1">
        <f t="array" ref="BI226">bdRateExtend($G226:$G229,O226:O229,$Z226:$Z229,AH226:AH229,"None", FALSE,1)</f>
        <v>#VALUE!</v>
      </c>
      <c r="BJ226" s="475" t="e" cm="1">
        <f t="array" ref="BJ226">bdRateExtend($G226:$G231,O226:O231,$Z226:$Z231,AH226:AH231,"None", FALSE,1)</f>
        <v>#VALUE!</v>
      </c>
      <c r="BK226" s="480" t="e" cm="1">
        <f t="array" ref="BK226">bdRateExtend($G226:$G229,P226:P229,$Z226:$Z229,AI226:AI229)</f>
        <v>#VALUE!</v>
      </c>
      <c r="BL226" s="480" t="e" cm="1">
        <f t="array" ref="BL226">bdRateExtend($G226:$G231,P226:P231,$Z226:$Z231,AI226:AI231)</f>
        <v>#VALUE!</v>
      </c>
      <c r="BM226" s="480" t="e" cm="1">
        <f t="array" ref="BM226">bdRateExtend($G226:$G229,Q226:Q229,$Z226:$Z229,AJ226:AJ229)</f>
        <v>#VALUE!</v>
      </c>
      <c r="BN226" s="480" t="e" cm="1">
        <f t="array" ref="BN226">bdRateExtend($G226:$G231,Q226:Q231,$Z226:$Z231,AJ226:AJ231)</f>
        <v>#VALUE!</v>
      </c>
      <c r="BO226" s="480" t="e" cm="1">
        <f t="array" ref="BO226">bdRateExtend($G226:$G229,R226:R229,$Z226:$Z229,AK226:AK229)</f>
        <v>#VALUE!</v>
      </c>
      <c r="BP226" s="480" t="e" cm="1">
        <f t="array" ref="BP226">bdRateExtend($G226:$G231,R226:R231,$Z226:$Z231,AK226:AK231)</f>
        <v>#VALUE!</v>
      </c>
      <c r="BQ226" s="480" t="e" cm="1">
        <f t="array" ref="BQ226">bdRateExtend($G226:$G231,S226:S231,$Z226:$Z231,AL226:AL231)</f>
        <v>#VALUE!</v>
      </c>
      <c r="BR226" s="476" t="e" cm="1">
        <f t="array" ref="BR226">bdRateExtend($G226:$G231,T226:T231,$Z226:$Z231,AM226:AM231)</f>
        <v>#VALUE!</v>
      </c>
      <c r="BS226" s="476" t="e" cm="1">
        <f t="array" ref="BS226">bdRateExtend($G226:$G231,U226:U231,$Z226:$Z231,AN226:AN231)</f>
        <v>#VALUE!</v>
      </c>
      <c r="BT226" s="479" t="e">
        <f>(Summary!$C$103*BP226+Summary!$C$104*BQ226+Summary!$C$105*BR226)/Summary!$C$106</f>
        <v>#VALUE!</v>
      </c>
      <c r="BU226" s="462" cm="1">
        <f t="array" ref="BU226">testVMAFRange($G226:$G229,N226:N229,$Z226:$Z229,AG226:AG229)</f>
        <v>0</v>
      </c>
      <c r="BV226" s="464" cm="1">
        <f t="array" ref="BV226">testVMAFRange($G226:$G231,N226:N231,$Z226:$Z231,AG226:AG231)</f>
        <v>0</v>
      </c>
      <c r="BW226" s="462" cm="1">
        <f t="array" ref="BW226">testVMAFRange($G226:$G229,O226:O229,$Z226:$Z229,AH226:AH229)</f>
        <v>0</v>
      </c>
      <c r="BX226" s="464" cm="1">
        <f t="array" ref="BX226">testVMAFRange($G226:$G231,O226:O231,$Z226:$Z231,AH226:AH231)</f>
        <v>0</v>
      </c>
    </row>
    <row r="227" spans="1:76" ht="17" customHeight="1" x14ac:dyDescent="0.35">
      <c r="A227" s="516"/>
      <c r="B227" s="483"/>
      <c r="C227" s="486"/>
      <c r="D227" s="490"/>
      <c r="E227" s="493"/>
      <c r="F227" s="138">
        <v>31</v>
      </c>
      <c r="G227" s="139">
        <f>'Anchor-RA'!L225</f>
        <v>0</v>
      </c>
      <c r="H227" s="140">
        <f>'Anchor-RA'!M225</f>
        <v>0</v>
      </c>
      <c r="I227" s="140">
        <f>'Anchor-RA'!N225</f>
        <v>0</v>
      </c>
      <c r="J227" s="140">
        <f>'Anchor-RA'!O225</f>
        <v>0</v>
      </c>
      <c r="K227" s="140">
        <f>(Summary!$C$58*H227+Summary!$C$59*I227+Summary!$C$60*J227)/Summary!$C$61</f>
        <v>0</v>
      </c>
      <c r="L227" s="140">
        <f>'Anchor-RA'!P225</f>
        <v>0</v>
      </c>
      <c r="M227" s="140">
        <f>'Anchor-RA'!Q225</f>
        <v>0</v>
      </c>
      <c r="N227" s="140">
        <f>'Anchor-RA'!R225</f>
        <v>0</v>
      </c>
      <c r="O227" s="140">
        <f>'Anchor-RA'!S225</f>
        <v>0</v>
      </c>
      <c r="P227" s="140">
        <f>'Anchor-RA'!T225</f>
        <v>0</v>
      </c>
      <c r="Q227" s="140">
        <f>'Anchor-RA'!U225</f>
        <v>0</v>
      </c>
      <c r="R227" s="140">
        <f>'Anchor-RA'!V225</f>
        <v>0</v>
      </c>
      <c r="S227" s="140">
        <f>'Anchor-RA'!W225</f>
        <v>0</v>
      </c>
      <c r="T227" s="140">
        <f>'Anchor-RA'!X225</f>
        <v>0</v>
      </c>
      <c r="U227" s="140">
        <f>10*LOG10(1/((Summary!$C$75/10^(R227/10)+Summary!$C$76/10^(S227/10)+Summary!$C$77/10^(T227/10))/Summary!$C$78))</f>
        <v>0</v>
      </c>
      <c r="V227" s="140">
        <f>'Anchor-RA'!Y225</f>
        <v>0</v>
      </c>
      <c r="W227" s="140">
        <f>'Anchor-RA'!Z225</f>
        <v>0</v>
      </c>
      <c r="X227" s="141">
        <f t="shared" si="13"/>
        <v>0</v>
      </c>
      <c r="Y227" s="133"/>
      <c r="Z227" s="384">
        <f>'Test-RA'!L225</f>
        <v>0</v>
      </c>
      <c r="AA227" s="381">
        <f>'Test-RA'!M225</f>
        <v>0</v>
      </c>
      <c r="AB227" s="381">
        <f>'Test-RA'!N225</f>
        <v>0</v>
      </c>
      <c r="AC227" s="381">
        <f>'Test-RA'!O225</f>
        <v>0</v>
      </c>
      <c r="AD227" s="381">
        <f>(Summary!$C$58*AA227+Summary!$C$59*AB227+Summary!$C$60*AC227)/Summary!$C$61</f>
        <v>0</v>
      </c>
      <c r="AE227" s="381">
        <f>'Test-RA'!P225</f>
        <v>0</v>
      </c>
      <c r="AF227" s="381">
        <f>'Test-RA'!Q225</f>
        <v>0</v>
      </c>
      <c r="AG227" s="381">
        <f>'Test-RA'!R225</f>
        <v>0</v>
      </c>
      <c r="AH227" s="381">
        <f>'Test-RA'!S225</f>
        <v>0</v>
      </c>
      <c r="AI227" s="381">
        <f>'Test-RA'!T225</f>
        <v>0</v>
      </c>
      <c r="AJ227" s="381">
        <f>'Test-RA'!U225</f>
        <v>0</v>
      </c>
      <c r="AK227" s="381">
        <f>'Test-RA'!V225</f>
        <v>0</v>
      </c>
      <c r="AL227" s="381">
        <f>'Test-RA'!W225</f>
        <v>0</v>
      </c>
      <c r="AM227" s="381">
        <f>'Test-RA'!X225</f>
        <v>0</v>
      </c>
      <c r="AN227" s="381">
        <f>10*LOG10(1/((Summary!$C$75/10^(AK227/10)+Summary!$C$76/10^(AL227/10)+Summary!$C$77/10^(AM227/10))/Summary!$C$78))</f>
        <v>0</v>
      </c>
      <c r="AO227" s="381">
        <f>'Test-RA'!Y225</f>
        <v>0</v>
      </c>
      <c r="AP227" s="140">
        <f>'Test-RA'!Z225</f>
        <v>0</v>
      </c>
      <c r="AQ227" s="141">
        <f t="shared" si="16"/>
        <v>0</v>
      </c>
      <c r="AR227" s="142" t="e">
        <f t="shared" si="14"/>
        <v>#DIV/0!</v>
      </c>
      <c r="AS227" s="143" t="e">
        <f t="shared" si="15"/>
        <v>#DIV/0!</v>
      </c>
      <c r="AT227" s="136"/>
      <c r="AU227" s="136"/>
      <c r="AV227" s="571"/>
      <c r="AW227" s="468"/>
      <c r="AX227" s="480"/>
      <c r="AY227" s="480"/>
      <c r="AZ227" s="480"/>
      <c r="BA227" s="480"/>
      <c r="BB227" s="480"/>
      <c r="BC227" s="480"/>
      <c r="BD227" s="480"/>
      <c r="BE227" s="480"/>
      <c r="BF227" s="480"/>
      <c r="BG227" s="469"/>
      <c r="BH227" s="476"/>
      <c r="BI227" s="469"/>
      <c r="BJ227" s="476"/>
      <c r="BK227" s="480"/>
      <c r="BL227" s="480"/>
      <c r="BM227" s="480"/>
      <c r="BN227" s="480"/>
      <c r="BO227" s="480"/>
      <c r="BP227" s="480"/>
      <c r="BQ227" s="480"/>
      <c r="BR227" s="476"/>
      <c r="BS227" s="476"/>
      <c r="BT227" s="480"/>
      <c r="BU227" s="463"/>
      <c r="BV227" s="465"/>
      <c r="BW227" s="463"/>
      <c r="BX227" s="465"/>
    </row>
    <row r="228" spans="1:76" ht="17" customHeight="1" x14ac:dyDescent="0.35">
      <c r="A228" s="516"/>
      <c r="B228" s="483"/>
      <c r="C228" s="486"/>
      <c r="D228" s="490"/>
      <c r="E228" s="493"/>
      <c r="F228" s="138">
        <v>39</v>
      </c>
      <c r="G228" s="139">
        <f>'Anchor-RA'!L226</f>
        <v>0</v>
      </c>
      <c r="H228" s="140">
        <f>'Anchor-RA'!M226</f>
        <v>0</v>
      </c>
      <c r="I228" s="140">
        <f>'Anchor-RA'!N226</f>
        <v>0</v>
      </c>
      <c r="J228" s="140">
        <f>'Anchor-RA'!O226</f>
        <v>0</v>
      </c>
      <c r="K228" s="140">
        <f>(Summary!$C$58*H228+Summary!$C$59*I228+Summary!$C$60*J228)/Summary!$C$61</f>
        <v>0</v>
      </c>
      <c r="L228" s="140">
        <f>'Anchor-RA'!P226</f>
        <v>0</v>
      </c>
      <c r="M228" s="140">
        <f>'Anchor-RA'!Q226</f>
        <v>0</v>
      </c>
      <c r="N228" s="140">
        <f>'Anchor-RA'!R226</f>
        <v>0</v>
      </c>
      <c r="O228" s="140">
        <f>'Anchor-RA'!S226</f>
        <v>0</v>
      </c>
      <c r="P228" s="140">
        <f>'Anchor-RA'!T226</f>
        <v>0</v>
      </c>
      <c r="Q228" s="140">
        <f>'Anchor-RA'!U226</f>
        <v>0</v>
      </c>
      <c r="R228" s="140">
        <f>'Anchor-RA'!V226</f>
        <v>0</v>
      </c>
      <c r="S228" s="140">
        <f>'Anchor-RA'!W226</f>
        <v>0</v>
      </c>
      <c r="T228" s="140">
        <f>'Anchor-RA'!X226</f>
        <v>0</v>
      </c>
      <c r="U228" s="140">
        <f>10*LOG10(1/((Summary!$C$75/10^(R228/10)+Summary!$C$76/10^(S228/10)+Summary!$C$77/10^(T228/10))/Summary!$C$78))</f>
        <v>0</v>
      </c>
      <c r="V228" s="140">
        <f>'Anchor-RA'!Y226</f>
        <v>0</v>
      </c>
      <c r="W228" s="140">
        <f>'Anchor-RA'!Z226</f>
        <v>0</v>
      </c>
      <c r="X228" s="141">
        <f t="shared" si="13"/>
        <v>0</v>
      </c>
      <c r="Y228" s="133"/>
      <c r="Z228" s="384">
        <f>'Test-RA'!L226</f>
        <v>0</v>
      </c>
      <c r="AA228" s="381">
        <f>'Test-RA'!M226</f>
        <v>0</v>
      </c>
      <c r="AB228" s="381">
        <f>'Test-RA'!N226</f>
        <v>0</v>
      </c>
      <c r="AC228" s="381">
        <f>'Test-RA'!O226</f>
        <v>0</v>
      </c>
      <c r="AD228" s="381">
        <f>(Summary!$C$58*AA228+Summary!$C$59*AB228+Summary!$C$60*AC228)/Summary!$C$61</f>
        <v>0</v>
      </c>
      <c r="AE228" s="381">
        <f>'Test-RA'!P226</f>
        <v>0</v>
      </c>
      <c r="AF228" s="381">
        <f>'Test-RA'!Q226</f>
        <v>0</v>
      </c>
      <c r="AG228" s="381">
        <f>'Test-RA'!R226</f>
        <v>0</v>
      </c>
      <c r="AH228" s="381">
        <f>'Test-RA'!S226</f>
        <v>0</v>
      </c>
      <c r="AI228" s="381">
        <f>'Test-RA'!T226</f>
        <v>0</v>
      </c>
      <c r="AJ228" s="381">
        <f>'Test-RA'!U226</f>
        <v>0</v>
      </c>
      <c r="AK228" s="381">
        <f>'Test-RA'!V226</f>
        <v>0</v>
      </c>
      <c r="AL228" s="381">
        <f>'Test-RA'!W226</f>
        <v>0</v>
      </c>
      <c r="AM228" s="381">
        <f>'Test-RA'!X226</f>
        <v>0</v>
      </c>
      <c r="AN228" s="381">
        <f>10*LOG10(1/((Summary!$C$75/10^(AK228/10)+Summary!$C$76/10^(AL228/10)+Summary!$C$77/10^(AM228/10))/Summary!$C$78))</f>
        <v>0</v>
      </c>
      <c r="AO228" s="381">
        <f>'Test-RA'!Y226</f>
        <v>0</v>
      </c>
      <c r="AP228" s="140">
        <f>'Test-RA'!Z226</f>
        <v>0</v>
      </c>
      <c r="AQ228" s="141">
        <f t="shared" si="16"/>
        <v>0</v>
      </c>
      <c r="AR228" s="142" t="e">
        <f t="shared" si="14"/>
        <v>#DIV/0!</v>
      </c>
      <c r="AS228" s="143" t="e">
        <f t="shared" si="15"/>
        <v>#DIV/0!</v>
      </c>
      <c r="AT228" s="136"/>
      <c r="AU228" s="136"/>
      <c r="AV228" s="571" t="s">
        <v>122</v>
      </c>
      <c r="AW228" s="468" t="e" cm="1">
        <f t="array" ref="AW228">bdRateExtend($G227:$G230,H227:H230,$Z227:$Z230,AA227:AA230)</f>
        <v>#VALUE!</v>
      </c>
      <c r="AX228" s="480"/>
      <c r="AY228" s="480"/>
      <c r="AZ228" s="480"/>
      <c r="BA228" s="480"/>
      <c r="BB228" s="480"/>
      <c r="BC228" s="480" t="e" cm="1">
        <f t="array" ref="BC228">bdRateExtend($G227:$G230,L227:L230,$Z227:$Z230,AE227:AE230)</f>
        <v>#VALUE!</v>
      </c>
      <c r="BD228" s="480"/>
      <c r="BE228" s="480" t="e" cm="1">
        <f t="array" ref="BE228">bdRateExtend($G227:$G230,M227:M230,$Z227:$Z230,AF227:AF230)</f>
        <v>#VALUE!</v>
      </c>
      <c r="BF228" s="480"/>
      <c r="BG228" s="469" t="e" cm="1">
        <f t="array" ref="BG228">bdRateExtend($G227:$G230,N227:N230,$Z227:$Z230,AG227:AG230,"None", FALSE,1)</f>
        <v>#VALUE!</v>
      </c>
      <c r="BH228" s="476"/>
      <c r="BI228" s="469" t="e" cm="1">
        <f t="array" ref="BI228">bdRateExtend($G227:$G230,O227:O230,$Z227:$Z230,AH227:AH230,"None", FALSE,1)</f>
        <v>#VALUE!</v>
      </c>
      <c r="BJ228" s="476"/>
      <c r="BK228" s="480" t="e" cm="1">
        <f t="array" ref="BK228">bdRateExtend($G227:$G230,P227:P230,$Z227:$Z230,AI227:AI230)</f>
        <v>#VALUE!</v>
      </c>
      <c r="BL228" s="480"/>
      <c r="BM228" s="480" t="e" cm="1">
        <f t="array" ref="BM228">bdRateExtend($G227:$G230,Q227:Q230,$Z227:$Z230,AJ227:AJ230)</f>
        <v>#VALUE!</v>
      </c>
      <c r="BN228" s="480"/>
      <c r="BO228" s="480" t="e" cm="1">
        <f t="array" ref="BO228">bdRateExtend($G227:$G230,R227:R230,$Z227:$Z230,AK227:AK230)</f>
        <v>#VALUE!</v>
      </c>
      <c r="BP228" s="480"/>
      <c r="BQ228" s="480"/>
      <c r="BR228" s="476"/>
      <c r="BS228" s="476"/>
      <c r="BT228" s="480"/>
      <c r="BU228" s="463" cm="1">
        <f t="array" ref="BU228">testVMAFRange($G227:$G230,N227:N230,$Z227:$Z230,AG227:AG230)</f>
        <v>0</v>
      </c>
      <c r="BV228" s="465"/>
      <c r="BW228" s="463" cm="1">
        <f t="array" ref="BW228">testVMAFRange($G227:$G230,O227:O230,$Z227:$Z230,AH227:AH230)</f>
        <v>0</v>
      </c>
      <c r="BX228" s="465"/>
    </row>
    <row r="229" spans="1:76" ht="17" customHeight="1" x14ac:dyDescent="0.35">
      <c r="A229" s="516"/>
      <c r="B229" s="483"/>
      <c r="C229" s="486"/>
      <c r="D229" s="490"/>
      <c r="E229" s="493"/>
      <c r="F229" s="138">
        <v>47</v>
      </c>
      <c r="G229" s="139">
        <f>'Anchor-RA'!L227</f>
        <v>0</v>
      </c>
      <c r="H229" s="140">
        <f>'Anchor-RA'!M227</f>
        <v>0</v>
      </c>
      <c r="I229" s="140">
        <f>'Anchor-RA'!N227</f>
        <v>0</v>
      </c>
      <c r="J229" s="140">
        <f>'Anchor-RA'!O227</f>
        <v>0</v>
      </c>
      <c r="K229" s="140">
        <f>(Summary!$C$58*H229+Summary!$C$59*I229+Summary!$C$60*J229)/Summary!$C$61</f>
        <v>0</v>
      </c>
      <c r="L229" s="140">
        <f>'Anchor-RA'!P227</f>
        <v>0</v>
      </c>
      <c r="M229" s="140">
        <f>'Anchor-RA'!Q227</f>
        <v>0</v>
      </c>
      <c r="N229" s="140">
        <f>'Anchor-RA'!R227</f>
        <v>0</v>
      </c>
      <c r="O229" s="140">
        <f>'Anchor-RA'!S227</f>
        <v>0</v>
      </c>
      <c r="P229" s="140">
        <f>'Anchor-RA'!T227</f>
        <v>0</v>
      </c>
      <c r="Q229" s="140">
        <f>'Anchor-RA'!U227</f>
        <v>0</v>
      </c>
      <c r="R229" s="140">
        <f>'Anchor-RA'!V227</f>
        <v>0</v>
      </c>
      <c r="S229" s="140">
        <f>'Anchor-RA'!W227</f>
        <v>0</v>
      </c>
      <c r="T229" s="140">
        <f>'Anchor-RA'!X227</f>
        <v>0</v>
      </c>
      <c r="U229" s="140">
        <f>10*LOG10(1/((Summary!$C$75/10^(R229/10)+Summary!$C$76/10^(S229/10)+Summary!$C$77/10^(T229/10))/Summary!$C$78))</f>
        <v>0</v>
      </c>
      <c r="V229" s="140">
        <f>'Anchor-RA'!Y227</f>
        <v>0</v>
      </c>
      <c r="W229" s="140">
        <f>'Anchor-RA'!Z227</f>
        <v>0</v>
      </c>
      <c r="X229" s="141">
        <f t="shared" si="13"/>
        <v>0</v>
      </c>
      <c r="Y229" s="133"/>
      <c r="Z229" s="384">
        <f>'Test-RA'!L227</f>
        <v>0</v>
      </c>
      <c r="AA229" s="381">
        <f>'Test-RA'!M227</f>
        <v>0</v>
      </c>
      <c r="AB229" s="381">
        <f>'Test-RA'!N227</f>
        <v>0</v>
      </c>
      <c r="AC229" s="381">
        <f>'Test-RA'!O227</f>
        <v>0</v>
      </c>
      <c r="AD229" s="381">
        <f>(Summary!$C$58*AA229+Summary!$C$59*AB229+Summary!$C$60*AC229)/Summary!$C$61</f>
        <v>0</v>
      </c>
      <c r="AE229" s="381">
        <f>'Test-RA'!P227</f>
        <v>0</v>
      </c>
      <c r="AF229" s="381">
        <f>'Test-RA'!Q227</f>
        <v>0</v>
      </c>
      <c r="AG229" s="381">
        <f>'Test-RA'!R227</f>
        <v>0</v>
      </c>
      <c r="AH229" s="381">
        <f>'Test-RA'!S227</f>
        <v>0</v>
      </c>
      <c r="AI229" s="381">
        <f>'Test-RA'!T227</f>
        <v>0</v>
      </c>
      <c r="AJ229" s="381">
        <f>'Test-RA'!U227</f>
        <v>0</v>
      </c>
      <c r="AK229" s="381">
        <f>'Test-RA'!V227</f>
        <v>0</v>
      </c>
      <c r="AL229" s="381">
        <f>'Test-RA'!W227</f>
        <v>0</v>
      </c>
      <c r="AM229" s="381">
        <f>'Test-RA'!X227</f>
        <v>0</v>
      </c>
      <c r="AN229" s="381">
        <f>10*LOG10(1/((Summary!$C$75/10^(AK229/10)+Summary!$C$76/10^(AL229/10)+Summary!$C$77/10^(AM229/10))/Summary!$C$78))</f>
        <v>0</v>
      </c>
      <c r="AO229" s="381">
        <f>'Test-RA'!Y227</f>
        <v>0</v>
      </c>
      <c r="AP229" s="140">
        <f>'Test-RA'!Z227</f>
        <v>0</v>
      </c>
      <c r="AQ229" s="141">
        <f t="shared" si="16"/>
        <v>0</v>
      </c>
      <c r="AR229" s="142" t="e">
        <f t="shared" si="14"/>
        <v>#DIV/0!</v>
      </c>
      <c r="AS229" s="143" t="e">
        <f t="shared" si="15"/>
        <v>#DIV/0!</v>
      </c>
      <c r="AT229" s="136"/>
      <c r="AU229" s="136"/>
      <c r="AV229" s="571"/>
      <c r="AW229" s="468"/>
      <c r="AX229" s="480"/>
      <c r="AY229" s="480"/>
      <c r="AZ229" s="480"/>
      <c r="BA229" s="480"/>
      <c r="BB229" s="480"/>
      <c r="BC229" s="480"/>
      <c r="BD229" s="480"/>
      <c r="BE229" s="480"/>
      <c r="BF229" s="480"/>
      <c r="BG229" s="469"/>
      <c r="BH229" s="476"/>
      <c r="BI229" s="469"/>
      <c r="BJ229" s="476"/>
      <c r="BK229" s="480"/>
      <c r="BL229" s="480"/>
      <c r="BM229" s="480"/>
      <c r="BN229" s="480"/>
      <c r="BO229" s="480"/>
      <c r="BP229" s="480"/>
      <c r="BQ229" s="480"/>
      <c r="BR229" s="476"/>
      <c r="BS229" s="476"/>
      <c r="BT229" s="480"/>
      <c r="BU229" s="463"/>
      <c r="BV229" s="465"/>
      <c r="BW229" s="463"/>
      <c r="BX229" s="465"/>
    </row>
    <row r="230" spans="1:76" ht="17" customHeight="1" x14ac:dyDescent="0.35">
      <c r="A230" s="516"/>
      <c r="B230" s="483"/>
      <c r="C230" s="486"/>
      <c r="D230" s="490"/>
      <c r="E230" s="493"/>
      <c r="F230" s="138">
        <v>55</v>
      </c>
      <c r="G230" s="139">
        <f>'Anchor-RA'!L228</f>
        <v>0</v>
      </c>
      <c r="H230" s="140">
        <f>'Anchor-RA'!M228</f>
        <v>0</v>
      </c>
      <c r="I230" s="140">
        <f>'Anchor-RA'!N228</f>
        <v>0</v>
      </c>
      <c r="J230" s="140">
        <f>'Anchor-RA'!O228</f>
        <v>0</v>
      </c>
      <c r="K230" s="140">
        <f>(Summary!$C$58*H230+Summary!$C$59*I230+Summary!$C$60*J230)/Summary!$C$61</f>
        <v>0</v>
      </c>
      <c r="L230" s="140">
        <f>'Anchor-RA'!P228</f>
        <v>0</v>
      </c>
      <c r="M230" s="140">
        <f>'Anchor-RA'!Q228</f>
        <v>0</v>
      </c>
      <c r="N230" s="140">
        <f>'Anchor-RA'!R228</f>
        <v>0</v>
      </c>
      <c r="O230" s="140">
        <f>'Anchor-RA'!S228</f>
        <v>0</v>
      </c>
      <c r="P230" s="140">
        <f>'Anchor-RA'!T228</f>
        <v>0</v>
      </c>
      <c r="Q230" s="140">
        <f>'Anchor-RA'!U228</f>
        <v>0</v>
      </c>
      <c r="R230" s="140">
        <f>'Anchor-RA'!V228</f>
        <v>0</v>
      </c>
      <c r="S230" s="140">
        <f>'Anchor-RA'!W228</f>
        <v>0</v>
      </c>
      <c r="T230" s="140">
        <f>'Anchor-RA'!X228</f>
        <v>0</v>
      </c>
      <c r="U230" s="140">
        <f>10*LOG10(1/((Summary!$C$75/10^(R230/10)+Summary!$C$76/10^(S230/10)+Summary!$C$77/10^(T230/10))/Summary!$C$78))</f>
        <v>0</v>
      </c>
      <c r="V230" s="140">
        <f>'Anchor-RA'!Y228</f>
        <v>0</v>
      </c>
      <c r="W230" s="140">
        <f>'Anchor-RA'!Z228</f>
        <v>0</v>
      </c>
      <c r="X230" s="141">
        <f t="shared" si="13"/>
        <v>0</v>
      </c>
      <c r="Y230" s="133"/>
      <c r="Z230" s="384">
        <f>'Test-RA'!L228</f>
        <v>0</v>
      </c>
      <c r="AA230" s="381">
        <f>'Test-RA'!M228</f>
        <v>0</v>
      </c>
      <c r="AB230" s="381">
        <f>'Test-RA'!N228</f>
        <v>0</v>
      </c>
      <c r="AC230" s="381">
        <f>'Test-RA'!O228</f>
        <v>0</v>
      </c>
      <c r="AD230" s="381">
        <f>(Summary!$C$58*AA230+Summary!$C$59*AB230+Summary!$C$60*AC230)/Summary!$C$61</f>
        <v>0</v>
      </c>
      <c r="AE230" s="381">
        <f>'Test-RA'!P228</f>
        <v>0</v>
      </c>
      <c r="AF230" s="381">
        <f>'Test-RA'!Q228</f>
        <v>0</v>
      </c>
      <c r="AG230" s="381">
        <f>'Test-RA'!R228</f>
        <v>0</v>
      </c>
      <c r="AH230" s="381">
        <f>'Test-RA'!S228</f>
        <v>0</v>
      </c>
      <c r="AI230" s="381">
        <f>'Test-RA'!T228</f>
        <v>0</v>
      </c>
      <c r="AJ230" s="381">
        <f>'Test-RA'!U228</f>
        <v>0</v>
      </c>
      <c r="AK230" s="381">
        <f>'Test-RA'!V228</f>
        <v>0</v>
      </c>
      <c r="AL230" s="381">
        <f>'Test-RA'!W228</f>
        <v>0</v>
      </c>
      <c r="AM230" s="381">
        <f>'Test-RA'!X228</f>
        <v>0</v>
      </c>
      <c r="AN230" s="381">
        <f>10*LOG10(1/((Summary!$C$75/10^(AK230/10)+Summary!$C$76/10^(AL230/10)+Summary!$C$77/10^(AM230/10))/Summary!$C$78))</f>
        <v>0</v>
      </c>
      <c r="AO230" s="381">
        <f>'Test-RA'!Y228</f>
        <v>0</v>
      </c>
      <c r="AP230" s="140">
        <f>'Test-RA'!Z228</f>
        <v>0</v>
      </c>
      <c r="AQ230" s="141">
        <f t="shared" si="16"/>
        <v>0</v>
      </c>
      <c r="AR230" s="142" t="e">
        <f t="shared" si="14"/>
        <v>#DIV/0!</v>
      </c>
      <c r="AS230" s="143" t="e">
        <f t="shared" si="15"/>
        <v>#DIV/0!</v>
      </c>
      <c r="AT230" s="136"/>
      <c r="AU230" s="136"/>
      <c r="AV230" s="571" t="s">
        <v>123</v>
      </c>
      <c r="AW230" s="468" t="e" cm="1">
        <f t="array" ref="AW230">bdRateExtend($G228:$G231,H228:H231,$Z228:$Z231,AA228:AA231)</f>
        <v>#VALUE!</v>
      </c>
      <c r="AX230" s="480"/>
      <c r="AY230" s="480"/>
      <c r="AZ230" s="480"/>
      <c r="BA230" s="480"/>
      <c r="BB230" s="480"/>
      <c r="BC230" s="480" t="e" cm="1">
        <f t="array" ref="BC230">bdRateExtend($G228:$G231,L228:L231,$Z228:$Z231,AE228:AE231)</f>
        <v>#VALUE!</v>
      </c>
      <c r="BD230" s="480"/>
      <c r="BE230" s="480" t="e" cm="1">
        <f t="array" ref="BE230">bdRateExtend($G228:$G231,M228:M231,$Z228:$Z231,AF228:AF231)</f>
        <v>#VALUE!</v>
      </c>
      <c r="BF230" s="480"/>
      <c r="BG230" s="469" t="e" cm="1">
        <f t="array" ref="BG230">bdRateExtend($G228:$G231,N228:N231,$Z228:$Z231,AG228:AG231,"None", FALSE,1)</f>
        <v>#VALUE!</v>
      </c>
      <c r="BH230" s="476"/>
      <c r="BI230" s="469" t="e" cm="1">
        <f t="array" ref="BI230">bdRateExtend($G228:$G231,O228:O231,$Z228:$Z231,AH228:AH231,"None", FALSE,1)</f>
        <v>#VALUE!</v>
      </c>
      <c r="BJ230" s="476"/>
      <c r="BK230" s="480" t="e" cm="1">
        <f t="array" ref="BK230">bdRateExtend($G228:$G231,P228:P231,$Z228:$Z231,AI228:AI231)</f>
        <v>#VALUE!</v>
      </c>
      <c r="BL230" s="480"/>
      <c r="BM230" s="480" t="e" cm="1">
        <f t="array" ref="BM230">bdRateExtend($G228:$G231,Q228:Q231,$Z228:$Z231,AJ228:AJ231)</f>
        <v>#VALUE!</v>
      </c>
      <c r="BN230" s="480"/>
      <c r="BO230" s="480" t="e" cm="1">
        <f t="array" ref="BO230">bdRateExtend($G228:$G231,R228:R231,$Z228:$Z231,AK228:AK231)</f>
        <v>#VALUE!</v>
      </c>
      <c r="BP230" s="480"/>
      <c r="BQ230" s="480"/>
      <c r="BR230" s="476"/>
      <c r="BS230" s="476"/>
      <c r="BT230" s="480"/>
      <c r="BU230" s="463" cm="1">
        <f t="array" ref="BU230">testVMAFRange($G228:$G231,N228:N231,$Z228:$Z231,AG228:AG231)</f>
        <v>0</v>
      </c>
      <c r="BV230" s="465"/>
      <c r="BW230" s="463" cm="1">
        <f t="array" ref="BW230">testVMAFRange($G228:$G231,O228:O231,$Z228:$Z231,AH228:AH231)</f>
        <v>0</v>
      </c>
      <c r="BX230" s="465"/>
    </row>
    <row r="231" spans="1:76" ht="17" customHeight="1" thickBot="1" x14ac:dyDescent="0.4">
      <c r="A231" s="516"/>
      <c r="B231" s="518"/>
      <c r="C231" s="487"/>
      <c r="D231" s="522"/>
      <c r="E231" s="523"/>
      <c r="F231" s="144">
        <v>63</v>
      </c>
      <c r="G231" s="145">
        <f>'Anchor-RA'!L229</f>
        <v>0</v>
      </c>
      <c r="H231" s="146">
        <f>'Anchor-RA'!M229</f>
        <v>0</v>
      </c>
      <c r="I231" s="146">
        <f>'Anchor-RA'!N229</f>
        <v>0</v>
      </c>
      <c r="J231" s="146">
        <f>'Anchor-RA'!O229</f>
        <v>0</v>
      </c>
      <c r="K231" s="146">
        <f>(Summary!$C$58*H231+Summary!$C$59*I231+Summary!$C$60*J231)/Summary!$C$61</f>
        <v>0</v>
      </c>
      <c r="L231" s="146">
        <f>'Anchor-RA'!P229</f>
        <v>0</v>
      </c>
      <c r="M231" s="146">
        <f>'Anchor-RA'!Q229</f>
        <v>0</v>
      </c>
      <c r="N231" s="146">
        <f>'Anchor-RA'!R229</f>
        <v>0</v>
      </c>
      <c r="O231" s="146">
        <f>'Anchor-RA'!S229</f>
        <v>0</v>
      </c>
      <c r="P231" s="146">
        <f>'Anchor-RA'!T229</f>
        <v>0</v>
      </c>
      <c r="Q231" s="146">
        <f>'Anchor-RA'!U229</f>
        <v>0</v>
      </c>
      <c r="R231" s="146">
        <f>'Anchor-RA'!V229</f>
        <v>0</v>
      </c>
      <c r="S231" s="146">
        <f>'Anchor-RA'!W229</f>
        <v>0</v>
      </c>
      <c r="T231" s="146">
        <f>'Anchor-RA'!X229</f>
        <v>0</v>
      </c>
      <c r="U231" s="146">
        <f>10*LOG10(1/((Summary!$C$75/10^(R231/10)+Summary!$C$76/10^(S231/10)+Summary!$C$77/10^(T231/10))/Summary!$C$78))</f>
        <v>0</v>
      </c>
      <c r="V231" s="146">
        <f>'Anchor-RA'!Y229</f>
        <v>0</v>
      </c>
      <c r="W231" s="146">
        <f>'Anchor-RA'!Z229</f>
        <v>0</v>
      </c>
      <c r="X231" s="147">
        <f t="shared" si="13"/>
        <v>0</v>
      </c>
      <c r="Y231" s="133"/>
      <c r="Z231" s="385">
        <f>'Test-RA'!L229</f>
        <v>0</v>
      </c>
      <c r="AA231" s="382">
        <f>'Test-RA'!M229</f>
        <v>0</v>
      </c>
      <c r="AB231" s="382">
        <f>'Test-RA'!N229</f>
        <v>0</v>
      </c>
      <c r="AC231" s="382">
        <f>'Test-RA'!O229</f>
        <v>0</v>
      </c>
      <c r="AD231" s="382">
        <f>(Summary!$C$58*AA231+Summary!$C$59*AB231+Summary!$C$60*AC231)/Summary!$C$61</f>
        <v>0</v>
      </c>
      <c r="AE231" s="382">
        <f>'Test-RA'!P229</f>
        <v>0</v>
      </c>
      <c r="AF231" s="382">
        <f>'Test-RA'!Q229</f>
        <v>0</v>
      </c>
      <c r="AG231" s="382">
        <f>'Test-RA'!R229</f>
        <v>0</v>
      </c>
      <c r="AH231" s="382">
        <f>'Test-RA'!S229</f>
        <v>0</v>
      </c>
      <c r="AI231" s="382">
        <f>'Test-RA'!T229</f>
        <v>0</v>
      </c>
      <c r="AJ231" s="382">
        <f>'Test-RA'!U229</f>
        <v>0</v>
      </c>
      <c r="AK231" s="382">
        <f>'Test-RA'!V229</f>
        <v>0</v>
      </c>
      <c r="AL231" s="382">
        <f>'Test-RA'!W229</f>
        <v>0</v>
      </c>
      <c r="AM231" s="382">
        <f>'Test-RA'!X229</f>
        <v>0</v>
      </c>
      <c r="AN231" s="382">
        <f>10*LOG10(1/((Summary!$C$75/10^(AK231/10)+Summary!$C$76/10^(AL231/10)+Summary!$C$77/10^(AM231/10))/Summary!$C$78))</f>
        <v>0</v>
      </c>
      <c r="AO231" s="382">
        <f>'Test-RA'!Y229</f>
        <v>0</v>
      </c>
      <c r="AP231" s="146">
        <f>'Test-RA'!Z229</f>
        <v>0</v>
      </c>
      <c r="AQ231" s="147">
        <f t="shared" si="16"/>
        <v>0</v>
      </c>
      <c r="AR231" s="148" t="e">
        <f t="shared" si="14"/>
        <v>#DIV/0!</v>
      </c>
      <c r="AS231" s="149" t="e">
        <f t="shared" si="15"/>
        <v>#DIV/0!</v>
      </c>
      <c r="AT231" s="136"/>
      <c r="AU231" s="136"/>
      <c r="AV231" s="572"/>
      <c r="AW231" s="468"/>
      <c r="AX231" s="480"/>
      <c r="AY231" s="480"/>
      <c r="AZ231" s="480"/>
      <c r="BA231" s="480"/>
      <c r="BB231" s="481"/>
      <c r="BC231" s="480"/>
      <c r="BD231" s="480"/>
      <c r="BE231" s="480"/>
      <c r="BF231" s="480"/>
      <c r="BG231" s="472"/>
      <c r="BH231" s="477"/>
      <c r="BI231" s="472"/>
      <c r="BJ231" s="477"/>
      <c r="BK231" s="480"/>
      <c r="BL231" s="480"/>
      <c r="BM231" s="480"/>
      <c r="BN231" s="480"/>
      <c r="BO231" s="480"/>
      <c r="BP231" s="480"/>
      <c r="BQ231" s="480"/>
      <c r="BR231" s="476"/>
      <c r="BS231" s="476"/>
      <c r="BT231" s="481"/>
      <c r="BU231" s="473"/>
      <c r="BV231" s="466"/>
      <c r="BW231" s="473"/>
      <c r="BX231" s="466"/>
    </row>
    <row r="232" spans="1:76" ht="17" customHeight="1" x14ac:dyDescent="0.35">
      <c r="A232" s="488" t="s">
        <v>105</v>
      </c>
      <c r="B232" s="482" t="s">
        <v>23</v>
      </c>
      <c r="C232" s="485" t="s">
        <v>61</v>
      </c>
      <c r="D232" s="489">
        <v>25</v>
      </c>
      <c r="E232" s="492">
        <v>8</v>
      </c>
      <c r="F232" s="129">
        <v>23</v>
      </c>
      <c r="G232" s="130">
        <f>'Anchor-RA'!L230</f>
        <v>0</v>
      </c>
      <c r="H232" s="131">
        <f>'Anchor-RA'!M230</f>
        <v>0</v>
      </c>
      <c r="I232" s="131">
        <f>'Anchor-RA'!N230</f>
        <v>0</v>
      </c>
      <c r="J232" s="131">
        <f>'Anchor-RA'!O230</f>
        <v>0</v>
      </c>
      <c r="K232" s="395">
        <f>(Summary!$C$58*H232+Summary!$C$59*I232+Summary!$C$60*J232)/Summary!$C$61</f>
        <v>0</v>
      </c>
      <c r="L232" s="131">
        <f>'Anchor-RA'!P230</f>
        <v>0</v>
      </c>
      <c r="M232" s="131">
        <f>'Anchor-RA'!Q230</f>
        <v>0</v>
      </c>
      <c r="N232" s="131">
        <f>'Anchor-RA'!R230</f>
        <v>0</v>
      </c>
      <c r="O232" s="131">
        <f>'Anchor-RA'!S230</f>
        <v>0</v>
      </c>
      <c r="P232" s="131">
        <f>'Anchor-RA'!T230</f>
        <v>0</v>
      </c>
      <c r="Q232" s="131">
        <f>'Anchor-RA'!U230</f>
        <v>0</v>
      </c>
      <c r="R232" s="131">
        <f>'Anchor-RA'!V230</f>
        <v>0</v>
      </c>
      <c r="S232" s="131">
        <f>'Anchor-RA'!W230</f>
        <v>0</v>
      </c>
      <c r="T232" s="131">
        <f>'Anchor-RA'!X230</f>
        <v>0</v>
      </c>
      <c r="U232" s="131">
        <f>10*LOG10(1/((Summary!$C$75/10^(R232/10)+Summary!$C$76/10^(S232/10)+Summary!$C$77/10^(T232/10))/Summary!$C$78))</f>
        <v>0</v>
      </c>
      <c r="V232" s="131">
        <f>'Anchor-RA'!Y230</f>
        <v>0</v>
      </c>
      <c r="W232" s="131">
        <f>'Anchor-RA'!Z230</f>
        <v>0</v>
      </c>
      <c r="X232" s="132">
        <f t="shared" si="13"/>
        <v>0</v>
      </c>
      <c r="Y232" s="133"/>
      <c r="Z232" s="383">
        <f>'Test-RA'!L230</f>
        <v>0</v>
      </c>
      <c r="AA232" s="380">
        <f>'Test-RA'!M230</f>
        <v>0</v>
      </c>
      <c r="AB232" s="380">
        <f>'Test-RA'!N230</f>
        <v>0</v>
      </c>
      <c r="AC232" s="380">
        <f>'Test-RA'!O230</f>
        <v>0</v>
      </c>
      <c r="AD232" s="380">
        <f>(Summary!$C$58*AA232+Summary!$C$59*AB232+Summary!$C$60*AC232)/Summary!$C$61</f>
        <v>0</v>
      </c>
      <c r="AE232" s="380">
        <f>'Test-RA'!P230</f>
        <v>0</v>
      </c>
      <c r="AF232" s="380">
        <f>'Test-RA'!Q230</f>
        <v>0</v>
      </c>
      <c r="AG232" s="380">
        <f>'Test-RA'!R230</f>
        <v>0</v>
      </c>
      <c r="AH232" s="380">
        <f>'Test-RA'!S230</f>
        <v>0</v>
      </c>
      <c r="AI232" s="380">
        <f>'Test-RA'!T230</f>
        <v>0</v>
      </c>
      <c r="AJ232" s="380">
        <f>'Test-RA'!U230</f>
        <v>0</v>
      </c>
      <c r="AK232" s="380">
        <f>'Test-RA'!V230</f>
        <v>0</v>
      </c>
      <c r="AL232" s="380">
        <f>'Test-RA'!W230</f>
        <v>0</v>
      </c>
      <c r="AM232" s="380">
        <f>'Test-RA'!X230</f>
        <v>0</v>
      </c>
      <c r="AN232" s="380">
        <f>10*LOG10(1/((Summary!$C$75/10^(AK232/10)+Summary!$C$76/10^(AL232/10)+Summary!$C$77/10^(AM232/10))/Summary!$C$78))</f>
        <v>0</v>
      </c>
      <c r="AO232" s="380">
        <f>'Test-RA'!Y230</f>
        <v>0</v>
      </c>
      <c r="AP232" s="131">
        <f>'Test-RA'!Z230</f>
        <v>0</v>
      </c>
      <c r="AQ232" s="132">
        <f t="shared" si="16"/>
        <v>0</v>
      </c>
      <c r="AR232" s="134" t="e">
        <f t="shared" si="14"/>
        <v>#DIV/0!</v>
      </c>
      <c r="AS232" s="135" t="e">
        <f t="shared" si="15"/>
        <v>#DIV/0!</v>
      </c>
      <c r="AT232" s="136"/>
      <c r="AU232" s="136"/>
      <c r="AV232" s="573" t="s">
        <v>121</v>
      </c>
      <c r="AW232" s="468" t="e" cm="1">
        <f t="array" ref="AW232">bdRateExtend($G232:$G235,H232:H235,$Z232:$Z235,AA232:AA235)</f>
        <v>#VALUE!</v>
      </c>
      <c r="AX232" s="480" t="e" cm="1">
        <f t="array" ref="AX232">bdRateExtend($G232:$G237,H232:H237,$Z232:$Z237,AA232:AA237)</f>
        <v>#VALUE!</v>
      </c>
      <c r="AY232" s="480" t="e" cm="1">
        <f t="array" ref="AY232">bdRateExtend($G232:$G237,I232:I237,$Z232:$Z237,AB232:AB237)</f>
        <v>#VALUE!</v>
      </c>
      <c r="AZ232" s="480" t="e" cm="1">
        <f t="array" ref="AZ232">bdRateExtend($G232:$G237,J232:J237,$Z232:$Z237,AC232:AC237)</f>
        <v>#VALUE!</v>
      </c>
      <c r="BA232" s="480" t="e" cm="1">
        <f t="array" ref="BA232">bdRateExtend($G232:$G237,K232:K237,$Z232:$Z237,AD232:AD237)</f>
        <v>#VALUE!</v>
      </c>
      <c r="BB232" s="479" t="e">
        <f>(Summary!$C$89*AX232+Summary!$C$90*AY232+Summary!$C$91*AZ232)/Summary!$C$92</f>
        <v>#VALUE!</v>
      </c>
      <c r="BC232" s="480" t="e" cm="1">
        <f t="array" ref="BC232">bdRateExtend($G232:$G235,L232:L235,$Z232:$Z235,AE232:AE235)</f>
        <v>#VALUE!</v>
      </c>
      <c r="BD232" s="480" t="e" cm="1">
        <f t="array" ref="BD232">bdRateExtend($G232:$G237,L232:L237,$Z232:$Z237,AE232:AE237)</f>
        <v>#VALUE!</v>
      </c>
      <c r="BE232" s="480" t="e" cm="1">
        <f t="array" ref="BE232">bdRateExtend($G232:$G235,M232:M235,$Z232:$Z235,AF232:AF235)</f>
        <v>#VALUE!</v>
      </c>
      <c r="BF232" s="480" t="e" cm="1">
        <f t="array" ref="BF232">bdRateExtend($G232:$G237,M232:M237,$Z232:$Z237,AF232:AF237)</f>
        <v>#VALUE!</v>
      </c>
      <c r="BG232" s="474" t="e" cm="1">
        <f t="array" ref="BG232">bdRateExtend($G232:$G235,N232:N235,$Z232:$Z235,AG232:AG235,"None", FALSE,1)</f>
        <v>#VALUE!</v>
      </c>
      <c r="BH232" s="475" t="e" cm="1">
        <f t="array" ref="BH232">bdRateExtend($G232:$G237,N232:N237,$Z232:$Z237,AG232:AG237,"None", FALSE,1)</f>
        <v>#VALUE!</v>
      </c>
      <c r="BI232" s="474" t="e" cm="1">
        <f t="array" ref="BI232">bdRateExtend($G232:$G235,O232:O235,$Z232:$Z235,AH232:AH235,"None", FALSE,1)</f>
        <v>#VALUE!</v>
      </c>
      <c r="BJ232" s="475" t="e" cm="1">
        <f t="array" ref="BJ232">bdRateExtend($G232:$G237,O232:O237,$Z232:$Z237,AH232:AH237,"None", FALSE,1)</f>
        <v>#VALUE!</v>
      </c>
      <c r="BK232" s="480" t="e" cm="1">
        <f t="array" ref="BK232">bdRateExtend($G232:$G235,P232:P235,$Z232:$Z235,AI232:AI235)</f>
        <v>#VALUE!</v>
      </c>
      <c r="BL232" s="480" t="e" cm="1">
        <f t="array" ref="BL232">bdRateExtend($G232:$G237,P232:P237,$Z232:$Z237,AI232:AI237)</f>
        <v>#VALUE!</v>
      </c>
      <c r="BM232" s="480" t="e" cm="1">
        <f t="array" ref="BM232">bdRateExtend($G232:$G235,Q232:Q235,$Z232:$Z235,AJ232:AJ235)</f>
        <v>#VALUE!</v>
      </c>
      <c r="BN232" s="480" t="e" cm="1">
        <f t="array" ref="BN232">bdRateExtend($G232:$G237,Q232:Q237,$Z232:$Z237,AJ232:AJ237)</f>
        <v>#VALUE!</v>
      </c>
      <c r="BO232" s="480" t="e" cm="1">
        <f t="array" ref="BO232">bdRateExtend($G232:$G235,R232:R235,$Z232:$Z235,AK232:AK235)</f>
        <v>#VALUE!</v>
      </c>
      <c r="BP232" s="480" t="e" cm="1">
        <f t="array" ref="BP232">bdRateExtend($G232:$G237,R232:R237,$Z232:$Z237,AK232:AK237)</f>
        <v>#VALUE!</v>
      </c>
      <c r="BQ232" s="480" t="e" cm="1">
        <f t="array" ref="BQ232">bdRateExtend($G232:$G237,S232:S237,$Z232:$Z237,AL232:AL237)</f>
        <v>#VALUE!</v>
      </c>
      <c r="BR232" s="476" t="e" cm="1">
        <f t="array" ref="BR232">bdRateExtend($G232:$G237,T232:T237,$Z232:$Z237,AM232:AM237)</f>
        <v>#VALUE!</v>
      </c>
      <c r="BS232" s="476" t="e" cm="1">
        <f t="array" ref="BS232">bdRateExtend($G232:$G237,U232:U237,$Z232:$Z237,AN232:AN237)</f>
        <v>#VALUE!</v>
      </c>
      <c r="BT232" s="479" t="e">
        <f>(Summary!$C$103*BP232+Summary!$C$104*BQ232+Summary!$C$105*BR232)/Summary!$C$106</f>
        <v>#VALUE!</v>
      </c>
      <c r="BU232" s="462" cm="1">
        <f t="array" ref="BU232">testVMAFRange($G232:$G235,N232:N235,$Z232:$Z235,AG232:AG235)</f>
        <v>0</v>
      </c>
      <c r="BV232" s="464" cm="1">
        <f t="array" ref="BV232">testVMAFRange($G232:$G237,N232:N237,$Z232:$Z237,AG232:AG237)</f>
        <v>0</v>
      </c>
      <c r="BW232" s="462" cm="1">
        <f t="array" ref="BW232">testVMAFRange($G232:$G235,O232:O235,$Z232:$Z235,AH232:AH235)</f>
        <v>0</v>
      </c>
      <c r="BX232" s="464" cm="1">
        <f t="array" ref="BX232">testVMAFRange($G232:$G237,O232:O237,$Z232:$Z237,AH232:AH237)</f>
        <v>0</v>
      </c>
    </row>
    <row r="233" spans="1:76" ht="17" customHeight="1" x14ac:dyDescent="0.35">
      <c r="A233" s="516"/>
      <c r="B233" s="483"/>
      <c r="C233" s="486"/>
      <c r="D233" s="490"/>
      <c r="E233" s="493"/>
      <c r="F233" s="138">
        <v>31</v>
      </c>
      <c r="G233" s="139">
        <f>'Anchor-RA'!L231</f>
        <v>0</v>
      </c>
      <c r="H233" s="140">
        <f>'Anchor-RA'!M231</f>
        <v>0</v>
      </c>
      <c r="I233" s="140">
        <f>'Anchor-RA'!N231</f>
        <v>0</v>
      </c>
      <c r="J233" s="140">
        <f>'Anchor-RA'!O231</f>
        <v>0</v>
      </c>
      <c r="K233" s="140">
        <f>(Summary!$C$58*H233+Summary!$C$59*I233+Summary!$C$60*J233)/Summary!$C$61</f>
        <v>0</v>
      </c>
      <c r="L233" s="140">
        <f>'Anchor-RA'!P231</f>
        <v>0</v>
      </c>
      <c r="M233" s="140">
        <f>'Anchor-RA'!Q231</f>
        <v>0</v>
      </c>
      <c r="N233" s="140">
        <f>'Anchor-RA'!R231</f>
        <v>0</v>
      </c>
      <c r="O233" s="140">
        <f>'Anchor-RA'!S231</f>
        <v>0</v>
      </c>
      <c r="P233" s="140">
        <f>'Anchor-RA'!T231</f>
        <v>0</v>
      </c>
      <c r="Q233" s="140">
        <f>'Anchor-RA'!U231</f>
        <v>0</v>
      </c>
      <c r="R233" s="140">
        <f>'Anchor-RA'!V231</f>
        <v>0</v>
      </c>
      <c r="S233" s="140">
        <f>'Anchor-RA'!W231</f>
        <v>0</v>
      </c>
      <c r="T233" s="140">
        <f>'Anchor-RA'!X231</f>
        <v>0</v>
      </c>
      <c r="U233" s="140">
        <f>10*LOG10(1/((Summary!$C$75/10^(R233/10)+Summary!$C$76/10^(S233/10)+Summary!$C$77/10^(T233/10))/Summary!$C$78))</f>
        <v>0</v>
      </c>
      <c r="V233" s="140">
        <f>'Anchor-RA'!Y231</f>
        <v>0</v>
      </c>
      <c r="W233" s="140">
        <f>'Anchor-RA'!Z231</f>
        <v>0</v>
      </c>
      <c r="X233" s="141">
        <f t="shared" si="13"/>
        <v>0</v>
      </c>
      <c r="Y233" s="133"/>
      <c r="Z233" s="384">
        <f>'Test-RA'!L231</f>
        <v>0</v>
      </c>
      <c r="AA233" s="381">
        <f>'Test-RA'!M231</f>
        <v>0</v>
      </c>
      <c r="AB233" s="381">
        <f>'Test-RA'!N231</f>
        <v>0</v>
      </c>
      <c r="AC233" s="381">
        <f>'Test-RA'!O231</f>
        <v>0</v>
      </c>
      <c r="AD233" s="381">
        <f>(Summary!$C$58*AA233+Summary!$C$59*AB233+Summary!$C$60*AC233)/Summary!$C$61</f>
        <v>0</v>
      </c>
      <c r="AE233" s="381">
        <f>'Test-RA'!P231</f>
        <v>0</v>
      </c>
      <c r="AF233" s="381">
        <f>'Test-RA'!Q231</f>
        <v>0</v>
      </c>
      <c r="AG233" s="381">
        <f>'Test-RA'!R231</f>
        <v>0</v>
      </c>
      <c r="AH233" s="381">
        <f>'Test-RA'!S231</f>
        <v>0</v>
      </c>
      <c r="AI233" s="381">
        <f>'Test-RA'!T231</f>
        <v>0</v>
      </c>
      <c r="AJ233" s="381">
        <f>'Test-RA'!U231</f>
        <v>0</v>
      </c>
      <c r="AK233" s="381">
        <f>'Test-RA'!V231</f>
        <v>0</v>
      </c>
      <c r="AL233" s="381">
        <f>'Test-RA'!W231</f>
        <v>0</v>
      </c>
      <c r="AM233" s="381">
        <f>'Test-RA'!X231</f>
        <v>0</v>
      </c>
      <c r="AN233" s="381">
        <f>10*LOG10(1/((Summary!$C$75/10^(AK233/10)+Summary!$C$76/10^(AL233/10)+Summary!$C$77/10^(AM233/10))/Summary!$C$78))</f>
        <v>0</v>
      </c>
      <c r="AO233" s="381">
        <f>'Test-RA'!Y231</f>
        <v>0</v>
      </c>
      <c r="AP233" s="140">
        <f>'Test-RA'!Z231</f>
        <v>0</v>
      </c>
      <c r="AQ233" s="141">
        <f t="shared" si="16"/>
        <v>0</v>
      </c>
      <c r="AR233" s="142" t="e">
        <f t="shared" si="14"/>
        <v>#DIV/0!</v>
      </c>
      <c r="AS233" s="143" t="e">
        <f t="shared" si="15"/>
        <v>#DIV/0!</v>
      </c>
      <c r="AT233" s="136"/>
      <c r="AU233" s="136"/>
      <c r="AV233" s="571"/>
      <c r="AW233" s="468"/>
      <c r="AX233" s="480"/>
      <c r="AY233" s="480"/>
      <c r="AZ233" s="480"/>
      <c r="BA233" s="480"/>
      <c r="BB233" s="480"/>
      <c r="BC233" s="480"/>
      <c r="BD233" s="480"/>
      <c r="BE233" s="480"/>
      <c r="BF233" s="480"/>
      <c r="BG233" s="469"/>
      <c r="BH233" s="476"/>
      <c r="BI233" s="469"/>
      <c r="BJ233" s="476"/>
      <c r="BK233" s="480"/>
      <c r="BL233" s="480"/>
      <c r="BM233" s="480"/>
      <c r="BN233" s="480"/>
      <c r="BO233" s="480"/>
      <c r="BP233" s="480"/>
      <c r="BQ233" s="480"/>
      <c r="BR233" s="476"/>
      <c r="BS233" s="476"/>
      <c r="BT233" s="480"/>
      <c r="BU233" s="463"/>
      <c r="BV233" s="465"/>
      <c r="BW233" s="463"/>
      <c r="BX233" s="465"/>
    </row>
    <row r="234" spans="1:76" ht="17" customHeight="1" x14ac:dyDescent="0.35">
      <c r="A234" s="516"/>
      <c r="B234" s="483"/>
      <c r="C234" s="486"/>
      <c r="D234" s="490"/>
      <c r="E234" s="493"/>
      <c r="F234" s="138">
        <v>39</v>
      </c>
      <c r="G234" s="139">
        <f>'Anchor-RA'!L232</f>
        <v>0</v>
      </c>
      <c r="H234" s="140">
        <f>'Anchor-RA'!M232</f>
        <v>0</v>
      </c>
      <c r="I234" s="140">
        <f>'Anchor-RA'!N232</f>
        <v>0</v>
      </c>
      <c r="J234" s="140">
        <f>'Anchor-RA'!O232</f>
        <v>0</v>
      </c>
      <c r="K234" s="140">
        <f>(Summary!$C$58*H234+Summary!$C$59*I234+Summary!$C$60*J234)/Summary!$C$61</f>
        <v>0</v>
      </c>
      <c r="L234" s="140">
        <f>'Anchor-RA'!P232</f>
        <v>0</v>
      </c>
      <c r="M234" s="140">
        <f>'Anchor-RA'!Q232</f>
        <v>0</v>
      </c>
      <c r="N234" s="140">
        <f>'Anchor-RA'!R232</f>
        <v>0</v>
      </c>
      <c r="O234" s="140">
        <f>'Anchor-RA'!S232</f>
        <v>0</v>
      </c>
      <c r="P234" s="140">
        <f>'Anchor-RA'!T232</f>
        <v>0</v>
      </c>
      <c r="Q234" s="140">
        <f>'Anchor-RA'!U232</f>
        <v>0</v>
      </c>
      <c r="R234" s="140">
        <f>'Anchor-RA'!V232</f>
        <v>0</v>
      </c>
      <c r="S234" s="140">
        <f>'Anchor-RA'!W232</f>
        <v>0</v>
      </c>
      <c r="T234" s="140">
        <f>'Anchor-RA'!X232</f>
        <v>0</v>
      </c>
      <c r="U234" s="140">
        <f>10*LOG10(1/((Summary!$C$75/10^(R234/10)+Summary!$C$76/10^(S234/10)+Summary!$C$77/10^(T234/10))/Summary!$C$78))</f>
        <v>0</v>
      </c>
      <c r="V234" s="140">
        <f>'Anchor-RA'!Y232</f>
        <v>0</v>
      </c>
      <c r="W234" s="140">
        <f>'Anchor-RA'!Z232</f>
        <v>0</v>
      </c>
      <c r="X234" s="141">
        <f t="shared" si="13"/>
        <v>0</v>
      </c>
      <c r="Y234" s="133"/>
      <c r="Z234" s="384">
        <f>'Test-RA'!L232</f>
        <v>0</v>
      </c>
      <c r="AA234" s="381">
        <f>'Test-RA'!M232</f>
        <v>0</v>
      </c>
      <c r="AB234" s="381">
        <f>'Test-RA'!N232</f>
        <v>0</v>
      </c>
      <c r="AC234" s="381">
        <f>'Test-RA'!O232</f>
        <v>0</v>
      </c>
      <c r="AD234" s="381">
        <f>(Summary!$C$58*AA234+Summary!$C$59*AB234+Summary!$C$60*AC234)/Summary!$C$61</f>
        <v>0</v>
      </c>
      <c r="AE234" s="381">
        <f>'Test-RA'!P232</f>
        <v>0</v>
      </c>
      <c r="AF234" s="381">
        <f>'Test-RA'!Q232</f>
        <v>0</v>
      </c>
      <c r="AG234" s="381">
        <f>'Test-RA'!R232</f>
        <v>0</v>
      </c>
      <c r="AH234" s="381">
        <f>'Test-RA'!S232</f>
        <v>0</v>
      </c>
      <c r="AI234" s="381">
        <f>'Test-RA'!T232</f>
        <v>0</v>
      </c>
      <c r="AJ234" s="381">
        <f>'Test-RA'!U232</f>
        <v>0</v>
      </c>
      <c r="AK234" s="381">
        <f>'Test-RA'!V232</f>
        <v>0</v>
      </c>
      <c r="AL234" s="381">
        <f>'Test-RA'!W232</f>
        <v>0</v>
      </c>
      <c r="AM234" s="381">
        <f>'Test-RA'!X232</f>
        <v>0</v>
      </c>
      <c r="AN234" s="381">
        <f>10*LOG10(1/((Summary!$C$75/10^(AK234/10)+Summary!$C$76/10^(AL234/10)+Summary!$C$77/10^(AM234/10))/Summary!$C$78))</f>
        <v>0</v>
      </c>
      <c r="AO234" s="381">
        <f>'Test-RA'!Y232</f>
        <v>0</v>
      </c>
      <c r="AP234" s="140">
        <f>'Test-RA'!Z232</f>
        <v>0</v>
      </c>
      <c r="AQ234" s="141">
        <f t="shared" si="16"/>
        <v>0</v>
      </c>
      <c r="AR234" s="142" t="e">
        <f t="shared" si="14"/>
        <v>#DIV/0!</v>
      </c>
      <c r="AS234" s="143" t="e">
        <f t="shared" si="15"/>
        <v>#DIV/0!</v>
      </c>
      <c r="AT234" s="136"/>
      <c r="AU234" s="136"/>
      <c r="AV234" s="571" t="s">
        <v>122</v>
      </c>
      <c r="AW234" s="468" t="e" cm="1">
        <f t="array" ref="AW234">bdRateExtend($G233:$G236,H233:H236,$Z233:$Z236,AA233:AA236)</f>
        <v>#VALUE!</v>
      </c>
      <c r="AX234" s="480"/>
      <c r="AY234" s="480"/>
      <c r="AZ234" s="480"/>
      <c r="BA234" s="480"/>
      <c r="BB234" s="480"/>
      <c r="BC234" s="480" t="e" cm="1">
        <f t="array" ref="BC234">bdRateExtend($G233:$G236,L233:L236,$Z233:$Z236,AE233:AE236)</f>
        <v>#VALUE!</v>
      </c>
      <c r="BD234" s="480"/>
      <c r="BE234" s="480" t="e" cm="1">
        <f t="array" ref="BE234">bdRateExtend($G233:$G236,M233:M236,$Z233:$Z236,AF233:AF236)</f>
        <v>#VALUE!</v>
      </c>
      <c r="BF234" s="480"/>
      <c r="BG234" s="469" t="e" cm="1">
        <f t="array" ref="BG234">bdRateExtend($G233:$G236,N233:N236,$Z233:$Z236,AG233:AG236,"None", FALSE,1)</f>
        <v>#VALUE!</v>
      </c>
      <c r="BH234" s="476"/>
      <c r="BI234" s="469" t="e" cm="1">
        <f t="array" ref="BI234">bdRateExtend($G233:$G236,O233:O236,$Z233:$Z236,AH233:AH236,"None", FALSE,1)</f>
        <v>#VALUE!</v>
      </c>
      <c r="BJ234" s="476"/>
      <c r="BK234" s="480" t="e" cm="1">
        <f t="array" ref="BK234">bdRateExtend($G233:$G236,P233:P236,$Z233:$Z236,AI233:AI236)</f>
        <v>#VALUE!</v>
      </c>
      <c r="BL234" s="480"/>
      <c r="BM234" s="480" t="e" cm="1">
        <f t="array" ref="BM234">bdRateExtend($G233:$G236,Q233:Q236,$Z233:$Z236,AJ233:AJ236)</f>
        <v>#VALUE!</v>
      </c>
      <c r="BN234" s="480"/>
      <c r="BO234" s="480" t="e" cm="1">
        <f t="array" ref="BO234">bdRateExtend($G233:$G236,R233:R236,$Z233:$Z236,AK233:AK236)</f>
        <v>#VALUE!</v>
      </c>
      <c r="BP234" s="480"/>
      <c r="BQ234" s="480"/>
      <c r="BR234" s="476"/>
      <c r="BS234" s="476"/>
      <c r="BT234" s="480"/>
      <c r="BU234" s="463" cm="1">
        <f t="array" ref="BU234">testVMAFRange($G233:$G236,N233:N236,$Z233:$Z236,AG233:AG236)</f>
        <v>0</v>
      </c>
      <c r="BV234" s="465"/>
      <c r="BW234" s="463" cm="1">
        <f t="array" ref="BW234">testVMAFRange($G233:$G236,O233:O236,$Z233:$Z236,AH233:AH236)</f>
        <v>0</v>
      </c>
      <c r="BX234" s="465"/>
    </row>
    <row r="235" spans="1:76" ht="17" customHeight="1" x14ac:dyDescent="0.35">
      <c r="A235" s="516"/>
      <c r="B235" s="483"/>
      <c r="C235" s="486"/>
      <c r="D235" s="490"/>
      <c r="E235" s="493"/>
      <c r="F235" s="138">
        <v>47</v>
      </c>
      <c r="G235" s="139">
        <f>'Anchor-RA'!L233</f>
        <v>0</v>
      </c>
      <c r="H235" s="140">
        <f>'Anchor-RA'!M233</f>
        <v>0</v>
      </c>
      <c r="I235" s="140">
        <f>'Anchor-RA'!N233</f>
        <v>0</v>
      </c>
      <c r="J235" s="140">
        <f>'Anchor-RA'!O233</f>
        <v>0</v>
      </c>
      <c r="K235" s="140">
        <f>(Summary!$C$58*H235+Summary!$C$59*I235+Summary!$C$60*J235)/Summary!$C$61</f>
        <v>0</v>
      </c>
      <c r="L235" s="140">
        <f>'Anchor-RA'!P233</f>
        <v>0</v>
      </c>
      <c r="M235" s="140">
        <f>'Anchor-RA'!Q233</f>
        <v>0</v>
      </c>
      <c r="N235" s="140">
        <f>'Anchor-RA'!R233</f>
        <v>0</v>
      </c>
      <c r="O235" s="140">
        <f>'Anchor-RA'!S233</f>
        <v>0</v>
      </c>
      <c r="P235" s="140">
        <f>'Anchor-RA'!T233</f>
        <v>0</v>
      </c>
      <c r="Q235" s="140">
        <f>'Anchor-RA'!U233</f>
        <v>0</v>
      </c>
      <c r="R235" s="140">
        <f>'Anchor-RA'!V233</f>
        <v>0</v>
      </c>
      <c r="S235" s="140">
        <f>'Anchor-RA'!W233</f>
        <v>0</v>
      </c>
      <c r="T235" s="140">
        <f>'Anchor-RA'!X233</f>
        <v>0</v>
      </c>
      <c r="U235" s="140">
        <f>10*LOG10(1/((Summary!$C$75/10^(R235/10)+Summary!$C$76/10^(S235/10)+Summary!$C$77/10^(T235/10))/Summary!$C$78))</f>
        <v>0</v>
      </c>
      <c r="V235" s="140">
        <f>'Anchor-RA'!Y233</f>
        <v>0</v>
      </c>
      <c r="W235" s="140">
        <f>'Anchor-RA'!Z233</f>
        <v>0</v>
      </c>
      <c r="X235" s="141">
        <f t="shared" si="13"/>
        <v>0</v>
      </c>
      <c r="Y235" s="133"/>
      <c r="Z235" s="384">
        <f>'Test-RA'!L233</f>
        <v>0</v>
      </c>
      <c r="AA235" s="381">
        <f>'Test-RA'!M233</f>
        <v>0</v>
      </c>
      <c r="AB235" s="381">
        <f>'Test-RA'!N233</f>
        <v>0</v>
      </c>
      <c r="AC235" s="381">
        <f>'Test-RA'!O233</f>
        <v>0</v>
      </c>
      <c r="AD235" s="381">
        <f>(Summary!$C$58*AA235+Summary!$C$59*AB235+Summary!$C$60*AC235)/Summary!$C$61</f>
        <v>0</v>
      </c>
      <c r="AE235" s="381">
        <f>'Test-RA'!P233</f>
        <v>0</v>
      </c>
      <c r="AF235" s="381">
        <f>'Test-RA'!Q233</f>
        <v>0</v>
      </c>
      <c r="AG235" s="381">
        <f>'Test-RA'!R233</f>
        <v>0</v>
      </c>
      <c r="AH235" s="381">
        <f>'Test-RA'!S233</f>
        <v>0</v>
      </c>
      <c r="AI235" s="381">
        <f>'Test-RA'!T233</f>
        <v>0</v>
      </c>
      <c r="AJ235" s="381">
        <f>'Test-RA'!U233</f>
        <v>0</v>
      </c>
      <c r="AK235" s="381">
        <f>'Test-RA'!V233</f>
        <v>0</v>
      </c>
      <c r="AL235" s="381">
        <f>'Test-RA'!W233</f>
        <v>0</v>
      </c>
      <c r="AM235" s="381">
        <f>'Test-RA'!X233</f>
        <v>0</v>
      </c>
      <c r="AN235" s="381">
        <f>10*LOG10(1/((Summary!$C$75/10^(AK235/10)+Summary!$C$76/10^(AL235/10)+Summary!$C$77/10^(AM235/10))/Summary!$C$78))</f>
        <v>0</v>
      </c>
      <c r="AO235" s="381">
        <f>'Test-RA'!Y233</f>
        <v>0</v>
      </c>
      <c r="AP235" s="140">
        <f>'Test-RA'!Z233</f>
        <v>0</v>
      </c>
      <c r="AQ235" s="141">
        <f t="shared" si="16"/>
        <v>0</v>
      </c>
      <c r="AR235" s="142" t="e">
        <f t="shared" si="14"/>
        <v>#DIV/0!</v>
      </c>
      <c r="AS235" s="143" t="e">
        <f t="shared" si="15"/>
        <v>#DIV/0!</v>
      </c>
      <c r="AT235" s="136"/>
      <c r="AU235" s="136"/>
      <c r="AV235" s="571"/>
      <c r="AW235" s="468"/>
      <c r="AX235" s="480"/>
      <c r="AY235" s="480"/>
      <c r="AZ235" s="480"/>
      <c r="BA235" s="480"/>
      <c r="BB235" s="480"/>
      <c r="BC235" s="480"/>
      <c r="BD235" s="480"/>
      <c r="BE235" s="480"/>
      <c r="BF235" s="480"/>
      <c r="BG235" s="469"/>
      <c r="BH235" s="476"/>
      <c r="BI235" s="469"/>
      <c r="BJ235" s="476"/>
      <c r="BK235" s="480"/>
      <c r="BL235" s="480"/>
      <c r="BM235" s="480"/>
      <c r="BN235" s="480"/>
      <c r="BO235" s="480"/>
      <c r="BP235" s="480"/>
      <c r="BQ235" s="480"/>
      <c r="BR235" s="476"/>
      <c r="BS235" s="476"/>
      <c r="BT235" s="480"/>
      <c r="BU235" s="463"/>
      <c r="BV235" s="465"/>
      <c r="BW235" s="463"/>
      <c r="BX235" s="465"/>
    </row>
    <row r="236" spans="1:76" ht="17" customHeight="1" x14ac:dyDescent="0.35">
      <c r="A236" s="516"/>
      <c r="B236" s="483"/>
      <c r="C236" s="486"/>
      <c r="D236" s="490"/>
      <c r="E236" s="493"/>
      <c r="F236" s="138">
        <v>55</v>
      </c>
      <c r="G236" s="139">
        <f>'Anchor-RA'!L234</f>
        <v>0</v>
      </c>
      <c r="H236" s="140">
        <f>'Anchor-RA'!M234</f>
        <v>0</v>
      </c>
      <c r="I236" s="140">
        <f>'Anchor-RA'!N234</f>
        <v>0</v>
      </c>
      <c r="J236" s="140">
        <f>'Anchor-RA'!O234</f>
        <v>0</v>
      </c>
      <c r="K236" s="140">
        <f>(Summary!$C$58*H236+Summary!$C$59*I236+Summary!$C$60*J236)/Summary!$C$61</f>
        <v>0</v>
      </c>
      <c r="L236" s="140">
        <f>'Anchor-RA'!P234</f>
        <v>0</v>
      </c>
      <c r="M236" s="140">
        <f>'Anchor-RA'!Q234</f>
        <v>0</v>
      </c>
      <c r="N236" s="140">
        <f>'Anchor-RA'!R234</f>
        <v>0</v>
      </c>
      <c r="O236" s="140">
        <f>'Anchor-RA'!S234</f>
        <v>0</v>
      </c>
      <c r="P236" s="140">
        <f>'Anchor-RA'!T234</f>
        <v>0</v>
      </c>
      <c r="Q236" s="140">
        <f>'Anchor-RA'!U234</f>
        <v>0</v>
      </c>
      <c r="R236" s="140">
        <f>'Anchor-RA'!V234</f>
        <v>0</v>
      </c>
      <c r="S236" s="140">
        <f>'Anchor-RA'!W234</f>
        <v>0</v>
      </c>
      <c r="T236" s="140">
        <f>'Anchor-RA'!X234</f>
        <v>0</v>
      </c>
      <c r="U236" s="140">
        <f>10*LOG10(1/((Summary!$C$75/10^(R236/10)+Summary!$C$76/10^(S236/10)+Summary!$C$77/10^(T236/10))/Summary!$C$78))</f>
        <v>0</v>
      </c>
      <c r="V236" s="140">
        <f>'Anchor-RA'!Y234</f>
        <v>0</v>
      </c>
      <c r="W236" s="140">
        <f>'Anchor-RA'!Z234</f>
        <v>0</v>
      </c>
      <c r="X236" s="141">
        <f t="shared" si="13"/>
        <v>0</v>
      </c>
      <c r="Y236" s="133"/>
      <c r="Z236" s="384">
        <f>'Test-RA'!L234</f>
        <v>0</v>
      </c>
      <c r="AA236" s="381">
        <f>'Test-RA'!M234</f>
        <v>0</v>
      </c>
      <c r="AB236" s="381">
        <f>'Test-RA'!N234</f>
        <v>0</v>
      </c>
      <c r="AC236" s="381">
        <f>'Test-RA'!O234</f>
        <v>0</v>
      </c>
      <c r="AD236" s="381">
        <f>(Summary!$C$58*AA236+Summary!$C$59*AB236+Summary!$C$60*AC236)/Summary!$C$61</f>
        <v>0</v>
      </c>
      <c r="AE236" s="381">
        <f>'Test-RA'!P234</f>
        <v>0</v>
      </c>
      <c r="AF236" s="381">
        <f>'Test-RA'!Q234</f>
        <v>0</v>
      </c>
      <c r="AG236" s="381">
        <f>'Test-RA'!R234</f>
        <v>0</v>
      </c>
      <c r="AH236" s="381">
        <f>'Test-RA'!S234</f>
        <v>0</v>
      </c>
      <c r="AI236" s="381">
        <f>'Test-RA'!T234</f>
        <v>0</v>
      </c>
      <c r="AJ236" s="381">
        <f>'Test-RA'!U234</f>
        <v>0</v>
      </c>
      <c r="AK236" s="381">
        <f>'Test-RA'!V234</f>
        <v>0</v>
      </c>
      <c r="AL236" s="381">
        <f>'Test-RA'!W234</f>
        <v>0</v>
      </c>
      <c r="AM236" s="381">
        <f>'Test-RA'!X234</f>
        <v>0</v>
      </c>
      <c r="AN236" s="381">
        <f>10*LOG10(1/((Summary!$C$75/10^(AK236/10)+Summary!$C$76/10^(AL236/10)+Summary!$C$77/10^(AM236/10))/Summary!$C$78))</f>
        <v>0</v>
      </c>
      <c r="AO236" s="381">
        <f>'Test-RA'!Y234</f>
        <v>0</v>
      </c>
      <c r="AP236" s="140">
        <f>'Test-RA'!Z234</f>
        <v>0</v>
      </c>
      <c r="AQ236" s="141">
        <f t="shared" si="16"/>
        <v>0</v>
      </c>
      <c r="AR236" s="142" t="e">
        <f t="shared" si="14"/>
        <v>#DIV/0!</v>
      </c>
      <c r="AS236" s="143" t="e">
        <f t="shared" si="15"/>
        <v>#DIV/0!</v>
      </c>
      <c r="AT236" s="136"/>
      <c r="AU236" s="136"/>
      <c r="AV236" s="571" t="s">
        <v>123</v>
      </c>
      <c r="AW236" s="468" t="e" cm="1">
        <f t="array" ref="AW236">bdRateExtend($G234:$G237,H234:H237,$Z234:$Z237,AA234:AA237)</f>
        <v>#VALUE!</v>
      </c>
      <c r="AX236" s="480"/>
      <c r="AY236" s="480"/>
      <c r="AZ236" s="480"/>
      <c r="BA236" s="480"/>
      <c r="BB236" s="480"/>
      <c r="BC236" s="480" t="e" cm="1">
        <f t="array" ref="BC236">bdRateExtend($G234:$G237,L234:L237,$Z234:$Z237,AE234:AE237)</f>
        <v>#VALUE!</v>
      </c>
      <c r="BD236" s="480"/>
      <c r="BE236" s="480" t="e" cm="1">
        <f t="array" ref="BE236">bdRateExtend($G234:$G237,M234:M237,$Z234:$Z237,AF234:AF237)</f>
        <v>#VALUE!</v>
      </c>
      <c r="BF236" s="480"/>
      <c r="BG236" s="469" t="e" cm="1">
        <f t="array" ref="BG236">bdRateExtend($G234:$G237,N234:N237,$Z234:$Z237,AG234:AG237,"None", FALSE,1)</f>
        <v>#VALUE!</v>
      </c>
      <c r="BH236" s="476"/>
      <c r="BI236" s="469" t="e" cm="1">
        <f t="array" ref="BI236">bdRateExtend($G234:$G237,O234:O237,$Z234:$Z237,AH234:AH237,"None", FALSE,1)</f>
        <v>#VALUE!</v>
      </c>
      <c r="BJ236" s="476"/>
      <c r="BK236" s="480" t="e" cm="1">
        <f t="array" ref="BK236">bdRateExtend($G234:$G237,P234:P237,$Z234:$Z237,AI234:AI237)</f>
        <v>#VALUE!</v>
      </c>
      <c r="BL236" s="480"/>
      <c r="BM236" s="480" t="e" cm="1">
        <f t="array" ref="BM236">bdRateExtend($G234:$G237,Q234:Q237,$Z234:$Z237,AJ234:AJ237)</f>
        <v>#VALUE!</v>
      </c>
      <c r="BN236" s="480"/>
      <c r="BO236" s="480" t="e" cm="1">
        <f t="array" ref="BO236">bdRateExtend($G234:$G237,R234:R237,$Z234:$Z237,AK234:AK237)</f>
        <v>#VALUE!</v>
      </c>
      <c r="BP236" s="480"/>
      <c r="BQ236" s="480"/>
      <c r="BR236" s="476"/>
      <c r="BS236" s="476"/>
      <c r="BT236" s="480"/>
      <c r="BU236" s="463" cm="1">
        <f t="array" ref="BU236">testVMAFRange($G234:$G237,N234:N237,$Z234:$Z237,AG234:AG237)</f>
        <v>0</v>
      </c>
      <c r="BV236" s="465"/>
      <c r="BW236" s="463" cm="1">
        <f t="array" ref="BW236">testVMAFRange($G234:$G237,O234:O237,$Z234:$Z237,AH234:AH237)</f>
        <v>0</v>
      </c>
      <c r="BX236" s="465"/>
    </row>
    <row r="237" spans="1:76" ht="17" customHeight="1" thickBot="1" x14ac:dyDescent="0.4">
      <c r="A237" s="516"/>
      <c r="B237" s="518"/>
      <c r="C237" s="487"/>
      <c r="D237" s="522"/>
      <c r="E237" s="523"/>
      <c r="F237" s="144">
        <v>63</v>
      </c>
      <c r="G237" s="145">
        <f>'Anchor-RA'!L235</f>
        <v>0</v>
      </c>
      <c r="H237" s="146">
        <f>'Anchor-RA'!M235</f>
        <v>0</v>
      </c>
      <c r="I237" s="146">
        <f>'Anchor-RA'!N235</f>
        <v>0</v>
      </c>
      <c r="J237" s="146">
        <f>'Anchor-RA'!O235</f>
        <v>0</v>
      </c>
      <c r="K237" s="146">
        <f>(Summary!$C$58*H237+Summary!$C$59*I237+Summary!$C$60*J237)/Summary!$C$61</f>
        <v>0</v>
      </c>
      <c r="L237" s="146">
        <f>'Anchor-RA'!P235</f>
        <v>0</v>
      </c>
      <c r="M237" s="146">
        <f>'Anchor-RA'!Q235</f>
        <v>0</v>
      </c>
      <c r="N237" s="146">
        <f>'Anchor-RA'!R235</f>
        <v>0</v>
      </c>
      <c r="O237" s="146">
        <f>'Anchor-RA'!S235</f>
        <v>0</v>
      </c>
      <c r="P237" s="146">
        <f>'Anchor-RA'!T235</f>
        <v>0</v>
      </c>
      <c r="Q237" s="146">
        <f>'Anchor-RA'!U235</f>
        <v>0</v>
      </c>
      <c r="R237" s="146">
        <f>'Anchor-RA'!V235</f>
        <v>0</v>
      </c>
      <c r="S237" s="146">
        <f>'Anchor-RA'!W235</f>
        <v>0</v>
      </c>
      <c r="T237" s="146">
        <f>'Anchor-RA'!X235</f>
        <v>0</v>
      </c>
      <c r="U237" s="146">
        <f>10*LOG10(1/((Summary!$C$75/10^(R237/10)+Summary!$C$76/10^(S237/10)+Summary!$C$77/10^(T237/10))/Summary!$C$78))</f>
        <v>0</v>
      </c>
      <c r="V237" s="146">
        <f>'Anchor-RA'!Y235</f>
        <v>0</v>
      </c>
      <c r="W237" s="146">
        <f>'Anchor-RA'!Z235</f>
        <v>0</v>
      </c>
      <c r="X237" s="147">
        <f t="shared" si="13"/>
        <v>0</v>
      </c>
      <c r="Y237" s="133"/>
      <c r="Z237" s="385">
        <f>'Test-RA'!L235</f>
        <v>0</v>
      </c>
      <c r="AA237" s="382">
        <f>'Test-RA'!M235</f>
        <v>0</v>
      </c>
      <c r="AB237" s="382">
        <f>'Test-RA'!N235</f>
        <v>0</v>
      </c>
      <c r="AC237" s="382">
        <f>'Test-RA'!O235</f>
        <v>0</v>
      </c>
      <c r="AD237" s="382">
        <f>(Summary!$C$58*AA237+Summary!$C$59*AB237+Summary!$C$60*AC237)/Summary!$C$61</f>
        <v>0</v>
      </c>
      <c r="AE237" s="382">
        <f>'Test-RA'!P235</f>
        <v>0</v>
      </c>
      <c r="AF237" s="382">
        <f>'Test-RA'!Q235</f>
        <v>0</v>
      </c>
      <c r="AG237" s="382">
        <f>'Test-RA'!R235</f>
        <v>0</v>
      </c>
      <c r="AH237" s="382">
        <f>'Test-RA'!S235</f>
        <v>0</v>
      </c>
      <c r="AI237" s="382">
        <f>'Test-RA'!T235</f>
        <v>0</v>
      </c>
      <c r="AJ237" s="382">
        <f>'Test-RA'!U235</f>
        <v>0</v>
      </c>
      <c r="AK237" s="382">
        <f>'Test-RA'!V235</f>
        <v>0</v>
      </c>
      <c r="AL237" s="382">
        <f>'Test-RA'!W235</f>
        <v>0</v>
      </c>
      <c r="AM237" s="382">
        <f>'Test-RA'!X235</f>
        <v>0</v>
      </c>
      <c r="AN237" s="382">
        <f>10*LOG10(1/((Summary!$C$75/10^(AK237/10)+Summary!$C$76/10^(AL237/10)+Summary!$C$77/10^(AM237/10))/Summary!$C$78))</f>
        <v>0</v>
      </c>
      <c r="AO237" s="382">
        <f>'Test-RA'!Y235</f>
        <v>0</v>
      </c>
      <c r="AP237" s="146">
        <f>'Test-RA'!Z235</f>
        <v>0</v>
      </c>
      <c r="AQ237" s="147">
        <f t="shared" si="16"/>
        <v>0</v>
      </c>
      <c r="AR237" s="148" t="e">
        <f t="shared" si="14"/>
        <v>#DIV/0!</v>
      </c>
      <c r="AS237" s="149" t="e">
        <f t="shared" si="15"/>
        <v>#DIV/0!</v>
      </c>
      <c r="AT237" s="136"/>
      <c r="AU237" s="136"/>
      <c r="AV237" s="572"/>
      <c r="AW237" s="468"/>
      <c r="AX237" s="480"/>
      <c r="AY237" s="480"/>
      <c r="AZ237" s="480"/>
      <c r="BA237" s="480"/>
      <c r="BB237" s="481"/>
      <c r="BC237" s="480"/>
      <c r="BD237" s="480"/>
      <c r="BE237" s="480"/>
      <c r="BF237" s="480"/>
      <c r="BG237" s="472"/>
      <c r="BH237" s="477"/>
      <c r="BI237" s="472"/>
      <c r="BJ237" s="477"/>
      <c r="BK237" s="480"/>
      <c r="BL237" s="480"/>
      <c r="BM237" s="480"/>
      <c r="BN237" s="480"/>
      <c r="BO237" s="480"/>
      <c r="BP237" s="480"/>
      <c r="BQ237" s="480"/>
      <c r="BR237" s="476"/>
      <c r="BS237" s="476"/>
      <c r="BT237" s="481"/>
      <c r="BU237" s="473"/>
      <c r="BV237" s="466"/>
      <c r="BW237" s="473"/>
      <c r="BX237" s="466"/>
    </row>
    <row r="238" spans="1:76" ht="17" customHeight="1" x14ac:dyDescent="0.35">
      <c r="A238" s="516"/>
      <c r="B238" s="482" t="s">
        <v>23</v>
      </c>
      <c r="C238" s="485" t="s">
        <v>62</v>
      </c>
      <c r="D238" s="489">
        <v>29.97</v>
      </c>
      <c r="E238" s="492">
        <v>8</v>
      </c>
      <c r="F238" s="129">
        <v>23</v>
      </c>
      <c r="G238" s="130">
        <f>'Anchor-RA'!L236</f>
        <v>0</v>
      </c>
      <c r="H238" s="131">
        <f>'Anchor-RA'!M236</f>
        <v>0</v>
      </c>
      <c r="I238" s="131">
        <f>'Anchor-RA'!N236</f>
        <v>0</v>
      </c>
      <c r="J238" s="131">
        <f>'Anchor-RA'!O236</f>
        <v>0</v>
      </c>
      <c r="K238" s="395">
        <f>(Summary!$C$58*H238+Summary!$C$59*I238+Summary!$C$60*J238)/Summary!$C$61</f>
        <v>0</v>
      </c>
      <c r="L238" s="131">
        <f>'Anchor-RA'!P236</f>
        <v>0</v>
      </c>
      <c r="M238" s="131">
        <f>'Anchor-RA'!Q236</f>
        <v>0</v>
      </c>
      <c r="N238" s="131">
        <f>'Anchor-RA'!R236</f>
        <v>0</v>
      </c>
      <c r="O238" s="131">
        <f>'Anchor-RA'!S236</f>
        <v>0</v>
      </c>
      <c r="P238" s="131">
        <f>'Anchor-RA'!T236</f>
        <v>0</v>
      </c>
      <c r="Q238" s="131">
        <f>'Anchor-RA'!U236</f>
        <v>0</v>
      </c>
      <c r="R238" s="131">
        <f>'Anchor-RA'!V236</f>
        <v>0</v>
      </c>
      <c r="S238" s="131">
        <f>'Anchor-RA'!W236</f>
        <v>0</v>
      </c>
      <c r="T238" s="131">
        <f>'Anchor-RA'!X236</f>
        <v>0</v>
      </c>
      <c r="U238" s="131">
        <f>10*LOG10(1/((Summary!$C$75/10^(R238/10)+Summary!$C$76/10^(S238/10)+Summary!$C$77/10^(T238/10))/Summary!$C$78))</f>
        <v>0</v>
      </c>
      <c r="V238" s="131">
        <f>'Anchor-RA'!Y236</f>
        <v>0</v>
      </c>
      <c r="W238" s="131">
        <f>'Anchor-RA'!Z236</f>
        <v>0</v>
      </c>
      <c r="X238" s="132">
        <f t="shared" si="13"/>
        <v>0</v>
      </c>
      <c r="Y238" s="133"/>
      <c r="Z238" s="383">
        <f>'Test-RA'!L236</f>
        <v>0</v>
      </c>
      <c r="AA238" s="380">
        <f>'Test-RA'!M236</f>
        <v>0</v>
      </c>
      <c r="AB238" s="380">
        <f>'Test-RA'!N236</f>
        <v>0</v>
      </c>
      <c r="AC238" s="380">
        <f>'Test-RA'!O236</f>
        <v>0</v>
      </c>
      <c r="AD238" s="380">
        <f>(Summary!$C$58*AA238+Summary!$C$59*AB238+Summary!$C$60*AC238)/Summary!$C$61</f>
        <v>0</v>
      </c>
      <c r="AE238" s="380">
        <f>'Test-RA'!P236</f>
        <v>0</v>
      </c>
      <c r="AF238" s="380">
        <f>'Test-RA'!Q236</f>
        <v>0</v>
      </c>
      <c r="AG238" s="380">
        <f>'Test-RA'!R236</f>
        <v>0</v>
      </c>
      <c r="AH238" s="380">
        <f>'Test-RA'!S236</f>
        <v>0</v>
      </c>
      <c r="AI238" s="380">
        <f>'Test-RA'!T236</f>
        <v>0</v>
      </c>
      <c r="AJ238" s="380">
        <f>'Test-RA'!U236</f>
        <v>0</v>
      </c>
      <c r="AK238" s="380">
        <f>'Test-RA'!V236</f>
        <v>0</v>
      </c>
      <c r="AL238" s="380">
        <f>'Test-RA'!W236</f>
        <v>0</v>
      </c>
      <c r="AM238" s="380">
        <f>'Test-RA'!X236</f>
        <v>0</v>
      </c>
      <c r="AN238" s="380">
        <f>10*LOG10(1/((Summary!$C$75/10^(AK238/10)+Summary!$C$76/10^(AL238/10)+Summary!$C$77/10^(AM238/10))/Summary!$C$78))</f>
        <v>0</v>
      </c>
      <c r="AO238" s="380">
        <f>'Test-RA'!Y236</f>
        <v>0</v>
      </c>
      <c r="AP238" s="131">
        <f>'Test-RA'!Z236</f>
        <v>0</v>
      </c>
      <c r="AQ238" s="132">
        <f t="shared" si="16"/>
        <v>0</v>
      </c>
      <c r="AR238" s="134" t="e">
        <f t="shared" si="14"/>
        <v>#DIV/0!</v>
      </c>
      <c r="AS238" s="135" t="e">
        <f t="shared" si="15"/>
        <v>#DIV/0!</v>
      </c>
      <c r="AT238" s="136"/>
      <c r="AU238" s="136"/>
      <c r="AV238" s="573" t="s">
        <v>121</v>
      </c>
      <c r="AW238" s="468" t="e" cm="1">
        <f t="array" ref="AW238">bdRateExtend($G238:$G241,H238:H241,$Z238:$Z241,AA238:AA241)</f>
        <v>#VALUE!</v>
      </c>
      <c r="AX238" s="480" t="e" cm="1">
        <f t="array" ref="AX238">bdRateExtend($G238:$G243,H238:H243,$Z238:$Z243,AA238:AA243)</f>
        <v>#VALUE!</v>
      </c>
      <c r="AY238" s="480" t="e" cm="1">
        <f t="array" ref="AY238">bdRateExtend($G238:$G243,I238:I243,$Z238:$Z243,AB238:AB243)</f>
        <v>#VALUE!</v>
      </c>
      <c r="AZ238" s="480" t="e" cm="1">
        <f t="array" ref="AZ238">bdRateExtend($G238:$G243,J238:J243,$Z238:$Z243,AC238:AC243)</f>
        <v>#VALUE!</v>
      </c>
      <c r="BA238" s="480" t="e" cm="1">
        <f t="array" ref="BA238">bdRateExtend($G238:$G243,K238:K243,$Z238:$Z243,AD238:AD243)</f>
        <v>#VALUE!</v>
      </c>
      <c r="BB238" s="479" t="e">
        <f>(Summary!$C$89*AX238+Summary!$C$90*AY238+Summary!$C$91*AZ238)/Summary!$C$92</f>
        <v>#VALUE!</v>
      </c>
      <c r="BC238" s="480" t="e" cm="1">
        <f t="array" ref="BC238">bdRateExtend($G238:$G241,L238:L241,$Z238:$Z241,AE238:AE241)</f>
        <v>#VALUE!</v>
      </c>
      <c r="BD238" s="480" t="e" cm="1">
        <f t="array" ref="BD238">bdRateExtend($G238:$G243,L238:L243,$Z238:$Z243,AE238:AE243)</f>
        <v>#VALUE!</v>
      </c>
      <c r="BE238" s="480" t="e" cm="1">
        <f t="array" ref="BE238">bdRateExtend($G238:$G241,M238:M241,$Z238:$Z241,AF238:AF241)</f>
        <v>#VALUE!</v>
      </c>
      <c r="BF238" s="480" t="e" cm="1">
        <f t="array" ref="BF238">bdRateExtend($G238:$G243,M238:M243,$Z238:$Z243,AF238:AF243)</f>
        <v>#VALUE!</v>
      </c>
      <c r="BG238" s="474" t="e" cm="1">
        <f t="array" ref="BG238">bdRateExtend($G238:$G241,N238:N241,$Z238:$Z241,AG238:AG241,"None", FALSE,1)</f>
        <v>#VALUE!</v>
      </c>
      <c r="BH238" s="475" t="e" cm="1">
        <f t="array" ref="BH238">bdRateExtend($G238:$G243,N238:N243,$Z238:$Z243,AG238:AG243,"None", FALSE,1)</f>
        <v>#VALUE!</v>
      </c>
      <c r="BI238" s="474" t="e" cm="1">
        <f t="array" ref="BI238">bdRateExtend($G238:$G241,O238:O241,$Z238:$Z241,AH238:AH241,"None", FALSE,1)</f>
        <v>#VALUE!</v>
      </c>
      <c r="BJ238" s="475" t="e" cm="1">
        <f t="array" ref="BJ238">bdRateExtend($G238:$G243,O238:O243,$Z238:$Z243,AH238:AH243,"None", FALSE,1)</f>
        <v>#VALUE!</v>
      </c>
      <c r="BK238" s="480" t="e" cm="1">
        <f t="array" ref="BK238">bdRateExtend($G238:$G241,P238:P241,$Z238:$Z241,AI238:AI241)</f>
        <v>#VALUE!</v>
      </c>
      <c r="BL238" s="480" t="e" cm="1">
        <f t="array" ref="BL238">bdRateExtend($G238:$G243,P238:P243,$Z238:$Z243,AI238:AI243)</f>
        <v>#VALUE!</v>
      </c>
      <c r="BM238" s="480" t="e" cm="1">
        <f t="array" ref="BM238">bdRateExtend($G238:$G241,Q238:Q241,$Z238:$Z241,AJ238:AJ241)</f>
        <v>#VALUE!</v>
      </c>
      <c r="BN238" s="480" t="e" cm="1">
        <f t="array" ref="BN238">bdRateExtend($G238:$G243,Q238:Q243,$Z238:$Z243,AJ238:AJ243)</f>
        <v>#VALUE!</v>
      </c>
      <c r="BO238" s="480" t="e" cm="1">
        <f t="array" ref="BO238">bdRateExtend($G238:$G241,R238:R241,$Z238:$Z241,AK238:AK241)</f>
        <v>#VALUE!</v>
      </c>
      <c r="BP238" s="480" t="e" cm="1">
        <f t="array" ref="BP238">bdRateExtend($G238:$G243,R238:R243,$Z238:$Z243,AK238:AK243)</f>
        <v>#VALUE!</v>
      </c>
      <c r="BQ238" s="480" t="e" cm="1">
        <f t="array" ref="BQ238">bdRateExtend($G238:$G243,S238:S243,$Z238:$Z243,AL238:AL243)</f>
        <v>#VALUE!</v>
      </c>
      <c r="BR238" s="476" t="e" cm="1">
        <f t="array" ref="BR238">bdRateExtend($G238:$G243,T238:T243,$Z238:$Z243,AM238:AM243)</f>
        <v>#VALUE!</v>
      </c>
      <c r="BS238" s="476" t="e" cm="1">
        <f t="array" ref="BS238">bdRateExtend($G238:$G243,U238:U243,$Z238:$Z243,AN238:AN243)</f>
        <v>#VALUE!</v>
      </c>
      <c r="BT238" s="479" t="e">
        <f>(Summary!$C$103*BP238+Summary!$C$104*BQ238+Summary!$C$105*BR238)/Summary!$C$106</f>
        <v>#VALUE!</v>
      </c>
      <c r="BU238" s="462" cm="1">
        <f t="array" ref="BU238">testVMAFRange($G238:$G241,N238:N241,$Z238:$Z241,AG238:AG241)</f>
        <v>0</v>
      </c>
      <c r="BV238" s="464" cm="1">
        <f t="array" ref="BV238">testVMAFRange($G238:$G243,N238:N243,$Z238:$Z243,AG238:AG243)</f>
        <v>0</v>
      </c>
      <c r="BW238" s="462" cm="1">
        <f t="array" ref="BW238">testVMAFRange($G238:$G241,O238:O241,$Z238:$Z241,AH238:AH241)</f>
        <v>0</v>
      </c>
      <c r="BX238" s="464" cm="1">
        <f t="array" ref="BX238">testVMAFRange($G238:$G243,O238:O243,$Z238:$Z243,AH238:AH243)</f>
        <v>0</v>
      </c>
    </row>
    <row r="239" spans="1:76" ht="17" customHeight="1" x14ac:dyDescent="0.35">
      <c r="A239" s="516"/>
      <c r="B239" s="483"/>
      <c r="C239" s="486"/>
      <c r="D239" s="490"/>
      <c r="E239" s="493"/>
      <c r="F239" s="138">
        <v>31</v>
      </c>
      <c r="G239" s="139">
        <f>'Anchor-RA'!L237</f>
        <v>0</v>
      </c>
      <c r="H239" s="140">
        <f>'Anchor-RA'!M237</f>
        <v>0</v>
      </c>
      <c r="I239" s="140">
        <f>'Anchor-RA'!N237</f>
        <v>0</v>
      </c>
      <c r="J239" s="140">
        <f>'Anchor-RA'!O237</f>
        <v>0</v>
      </c>
      <c r="K239" s="140">
        <f>(Summary!$C$58*H239+Summary!$C$59*I239+Summary!$C$60*J239)/Summary!$C$61</f>
        <v>0</v>
      </c>
      <c r="L239" s="140">
        <f>'Anchor-RA'!P237</f>
        <v>0</v>
      </c>
      <c r="M239" s="140">
        <f>'Anchor-RA'!Q237</f>
        <v>0</v>
      </c>
      <c r="N239" s="140">
        <f>'Anchor-RA'!R237</f>
        <v>0</v>
      </c>
      <c r="O239" s="140">
        <f>'Anchor-RA'!S237</f>
        <v>0</v>
      </c>
      <c r="P239" s="140">
        <f>'Anchor-RA'!T237</f>
        <v>0</v>
      </c>
      <c r="Q239" s="140">
        <f>'Anchor-RA'!U237</f>
        <v>0</v>
      </c>
      <c r="R239" s="140">
        <f>'Anchor-RA'!V237</f>
        <v>0</v>
      </c>
      <c r="S239" s="140">
        <f>'Anchor-RA'!W237</f>
        <v>0</v>
      </c>
      <c r="T239" s="140">
        <f>'Anchor-RA'!X237</f>
        <v>0</v>
      </c>
      <c r="U239" s="140">
        <f>10*LOG10(1/((Summary!$C$75/10^(R239/10)+Summary!$C$76/10^(S239/10)+Summary!$C$77/10^(T239/10))/Summary!$C$78))</f>
        <v>0</v>
      </c>
      <c r="V239" s="140">
        <f>'Anchor-RA'!Y237</f>
        <v>0</v>
      </c>
      <c r="W239" s="140">
        <f>'Anchor-RA'!Z237</f>
        <v>0</v>
      </c>
      <c r="X239" s="141">
        <f t="shared" si="13"/>
        <v>0</v>
      </c>
      <c r="Y239" s="133"/>
      <c r="Z239" s="384">
        <f>'Test-RA'!L237</f>
        <v>0</v>
      </c>
      <c r="AA239" s="381">
        <f>'Test-RA'!M237</f>
        <v>0</v>
      </c>
      <c r="AB239" s="381">
        <f>'Test-RA'!N237</f>
        <v>0</v>
      </c>
      <c r="AC239" s="381">
        <f>'Test-RA'!O237</f>
        <v>0</v>
      </c>
      <c r="AD239" s="381">
        <f>(Summary!$C$58*AA239+Summary!$C$59*AB239+Summary!$C$60*AC239)/Summary!$C$61</f>
        <v>0</v>
      </c>
      <c r="AE239" s="381">
        <f>'Test-RA'!P237</f>
        <v>0</v>
      </c>
      <c r="AF239" s="381">
        <f>'Test-RA'!Q237</f>
        <v>0</v>
      </c>
      <c r="AG239" s="381">
        <f>'Test-RA'!R237</f>
        <v>0</v>
      </c>
      <c r="AH239" s="381">
        <f>'Test-RA'!S237</f>
        <v>0</v>
      </c>
      <c r="AI239" s="381">
        <f>'Test-RA'!T237</f>
        <v>0</v>
      </c>
      <c r="AJ239" s="381">
        <f>'Test-RA'!U237</f>
        <v>0</v>
      </c>
      <c r="AK239" s="381">
        <f>'Test-RA'!V237</f>
        <v>0</v>
      </c>
      <c r="AL239" s="381">
        <f>'Test-RA'!W237</f>
        <v>0</v>
      </c>
      <c r="AM239" s="381">
        <f>'Test-RA'!X237</f>
        <v>0</v>
      </c>
      <c r="AN239" s="381">
        <f>10*LOG10(1/((Summary!$C$75/10^(AK239/10)+Summary!$C$76/10^(AL239/10)+Summary!$C$77/10^(AM239/10))/Summary!$C$78))</f>
        <v>0</v>
      </c>
      <c r="AO239" s="381">
        <f>'Test-RA'!Y237</f>
        <v>0</v>
      </c>
      <c r="AP239" s="140">
        <f>'Test-RA'!Z237</f>
        <v>0</v>
      </c>
      <c r="AQ239" s="141">
        <f t="shared" si="16"/>
        <v>0</v>
      </c>
      <c r="AR239" s="142" t="e">
        <f t="shared" si="14"/>
        <v>#DIV/0!</v>
      </c>
      <c r="AS239" s="143" t="e">
        <f t="shared" si="15"/>
        <v>#DIV/0!</v>
      </c>
      <c r="AT239" s="136"/>
      <c r="AU239" s="136"/>
      <c r="AV239" s="571"/>
      <c r="AW239" s="468"/>
      <c r="AX239" s="480"/>
      <c r="AY239" s="480"/>
      <c r="AZ239" s="480"/>
      <c r="BA239" s="480"/>
      <c r="BB239" s="480"/>
      <c r="BC239" s="480"/>
      <c r="BD239" s="480"/>
      <c r="BE239" s="480"/>
      <c r="BF239" s="480"/>
      <c r="BG239" s="469"/>
      <c r="BH239" s="476"/>
      <c r="BI239" s="469"/>
      <c r="BJ239" s="476"/>
      <c r="BK239" s="480"/>
      <c r="BL239" s="480"/>
      <c r="BM239" s="480"/>
      <c r="BN239" s="480"/>
      <c r="BO239" s="480"/>
      <c r="BP239" s="480"/>
      <c r="BQ239" s="480"/>
      <c r="BR239" s="476"/>
      <c r="BS239" s="476"/>
      <c r="BT239" s="480"/>
      <c r="BU239" s="463"/>
      <c r="BV239" s="465"/>
      <c r="BW239" s="463"/>
      <c r="BX239" s="465"/>
    </row>
    <row r="240" spans="1:76" ht="17" customHeight="1" x14ac:dyDescent="0.35">
      <c r="A240" s="516"/>
      <c r="B240" s="483"/>
      <c r="C240" s="486"/>
      <c r="D240" s="490"/>
      <c r="E240" s="493"/>
      <c r="F240" s="138">
        <v>39</v>
      </c>
      <c r="G240" s="139">
        <f>'Anchor-RA'!L238</f>
        <v>0</v>
      </c>
      <c r="H240" s="140">
        <f>'Anchor-RA'!M238</f>
        <v>0</v>
      </c>
      <c r="I240" s="140">
        <f>'Anchor-RA'!N238</f>
        <v>0</v>
      </c>
      <c r="J240" s="140">
        <f>'Anchor-RA'!O238</f>
        <v>0</v>
      </c>
      <c r="K240" s="140">
        <f>(Summary!$C$58*H240+Summary!$C$59*I240+Summary!$C$60*J240)/Summary!$C$61</f>
        <v>0</v>
      </c>
      <c r="L240" s="140">
        <f>'Anchor-RA'!P238</f>
        <v>0</v>
      </c>
      <c r="M240" s="140">
        <f>'Anchor-RA'!Q238</f>
        <v>0</v>
      </c>
      <c r="N240" s="140">
        <f>'Anchor-RA'!R238</f>
        <v>0</v>
      </c>
      <c r="O240" s="140">
        <f>'Anchor-RA'!S238</f>
        <v>0</v>
      </c>
      <c r="P240" s="140">
        <f>'Anchor-RA'!T238</f>
        <v>0</v>
      </c>
      <c r="Q240" s="140">
        <f>'Anchor-RA'!U238</f>
        <v>0</v>
      </c>
      <c r="R240" s="140">
        <f>'Anchor-RA'!V238</f>
        <v>0</v>
      </c>
      <c r="S240" s="140">
        <f>'Anchor-RA'!W238</f>
        <v>0</v>
      </c>
      <c r="T240" s="140">
        <f>'Anchor-RA'!X238</f>
        <v>0</v>
      </c>
      <c r="U240" s="140">
        <f>10*LOG10(1/((Summary!$C$75/10^(R240/10)+Summary!$C$76/10^(S240/10)+Summary!$C$77/10^(T240/10))/Summary!$C$78))</f>
        <v>0</v>
      </c>
      <c r="V240" s="140">
        <f>'Anchor-RA'!Y238</f>
        <v>0</v>
      </c>
      <c r="W240" s="140">
        <f>'Anchor-RA'!Z238</f>
        <v>0</v>
      </c>
      <c r="X240" s="141">
        <f t="shared" si="13"/>
        <v>0</v>
      </c>
      <c r="Y240" s="133"/>
      <c r="Z240" s="384">
        <f>'Test-RA'!L238</f>
        <v>0</v>
      </c>
      <c r="AA240" s="381">
        <f>'Test-RA'!M238</f>
        <v>0</v>
      </c>
      <c r="AB240" s="381">
        <f>'Test-RA'!N238</f>
        <v>0</v>
      </c>
      <c r="AC240" s="381">
        <f>'Test-RA'!O238</f>
        <v>0</v>
      </c>
      <c r="AD240" s="381">
        <f>(Summary!$C$58*AA240+Summary!$C$59*AB240+Summary!$C$60*AC240)/Summary!$C$61</f>
        <v>0</v>
      </c>
      <c r="AE240" s="381">
        <f>'Test-RA'!P238</f>
        <v>0</v>
      </c>
      <c r="AF240" s="381">
        <f>'Test-RA'!Q238</f>
        <v>0</v>
      </c>
      <c r="AG240" s="381">
        <f>'Test-RA'!R238</f>
        <v>0</v>
      </c>
      <c r="AH240" s="381">
        <f>'Test-RA'!S238</f>
        <v>0</v>
      </c>
      <c r="AI240" s="381">
        <f>'Test-RA'!T238</f>
        <v>0</v>
      </c>
      <c r="AJ240" s="381">
        <f>'Test-RA'!U238</f>
        <v>0</v>
      </c>
      <c r="AK240" s="381">
        <f>'Test-RA'!V238</f>
        <v>0</v>
      </c>
      <c r="AL240" s="381">
        <f>'Test-RA'!W238</f>
        <v>0</v>
      </c>
      <c r="AM240" s="381">
        <f>'Test-RA'!X238</f>
        <v>0</v>
      </c>
      <c r="AN240" s="381">
        <f>10*LOG10(1/((Summary!$C$75/10^(AK240/10)+Summary!$C$76/10^(AL240/10)+Summary!$C$77/10^(AM240/10))/Summary!$C$78))</f>
        <v>0</v>
      </c>
      <c r="AO240" s="381">
        <f>'Test-RA'!Y238</f>
        <v>0</v>
      </c>
      <c r="AP240" s="140">
        <f>'Test-RA'!Z238</f>
        <v>0</v>
      </c>
      <c r="AQ240" s="141">
        <f t="shared" si="16"/>
        <v>0</v>
      </c>
      <c r="AR240" s="142" t="e">
        <f t="shared" si="14"/>
        <v>#DIV/0!</v>
      </c>
      <c r="AS240" s="143" t="e">
        <f t="shared" si="15"/>
        <v>#DIV/0!</v>
      </c>
      <c r="AT240" s="136"/>
      <c r="AU240" s="136"/>
      <c r="AV240" s="571" t="s">
        <v>122</v>
      </c>
      <c r="AW240" s="468" t="e" cm="1">
        <f t="array" ref="AW240">bdRateExtend($G239:$G242,H239:H242,$Z239:$Z242,AA239:AA242)</f>
        <v>#VALUE!</v>
      </c>
      <c r="AX240" s="480"/>
      <c r="AY240" s="480"/>
      <c r="AZ240" s="480"/>
      <c r="BA240" s="480"/>
      <c r="BB240" s="480"/>
      <c r="BC240" s="480" t="e" cm="1">
        <f t="array" ref="BC240">bdRateExtend($G239:$G242,L239:L242,$Z239:$Z242,AE239:AE242)</f>
        <v>#VALUE!</v>
      </c>
      <c r="BD240" s="480"/>
      <c r="BE240" s="480" t="e" cm="1">
        <f t="array" ref="BE240">bdRateExtend($G239:$G242,M239:M242,$Z239:$Z242,AF239:AF242)</f>
        <v>#VALUE!</v>
      </c>
      <c r="BF240" s="480"/>
      <c r="BG240" s="469" t="e" cm="1">
        <f t="array" ref="BG240">bdRateExtend($G239:$G242,N239:N242,$Z239:$Z242,AG239:AG242,"None", FALSE,1)</f>
        <v>#VALUE!</v>
      </c>
      <c r="BH240" s="476"/>
      <c r="BI240" s="469" t="e" cm="1">
        <f t="array" ref="BI240">bdRateExtend($G239:$G242,O239:O242,$Z239:$Z242,AH239:AH242,"None", FALSE,1)</f>
        <v>#VALUE!</v>
      </c>
      <c r="BJ240" s="476"/>
      <c r="BK240" s="480" t="e" cm="1">
        <f t="array" ref="BK240">bdRateExtend($G239:$G242,P239:P242,$Z239:$Z242,AI239:AI242)</f>
        <v>#VALUE!</v>
      </c>
      <c r="BL240" s="480"/>
      <c r="BM240" s="480" t="e" cm="1">
        <f t="array" ref="BM240">bdRateExtend($G239:$G242,Q239:Q242,$Z239:$Z242,AJ239:AJ242)</f>
        <v>#VALUE!</v>
      </c>
      <c r="BN240" s="480"/>
      <c r="BO240" s="480" t="e" cm="1">
        <f t="array" ref="BO240">bdRateExtend($G239:$G242,R239:R242,$Z239:$Z242,AK239:AK242)</f>
        <v>#VALUE!</v>
      </c>
      <c r="BP240" s="480"/>
      <c r="BQ240" s="480"/>
      <c r="BR240" s="476"/>
      <c r="BS240" s="476"/>
      <c r="BT240" s="480"/>
      <c r="BU240" s="463" cm="1">
        <f t="array" ref="BU240">testVMAFRange($G239:$G242,N239:N242,$Z239:$Z242,AG239:AG242)</f>
        <v>0</v>
      </c>
      <c r="BV240" s="465"/>
      <c r="BW240" s="463" cm="1">
        <f t="array" ref="BW240">testVMAFRange($G239:$G242,O239:O242,$Z239:$Z242,AH239:AH242)</f>
        <v>0</v>
      </c>
      <c r="BX240" s="465"/>
    </row>
    <row r="241" spans="1:76" ht="17" customHeight="1" x14ac:dyDescent="0.35">
      <c r="A241" s="516"/>
      <c r="B241" s="483"/>
      <c r="C241" s="486"/>
      <c r="D241" s="490"/>
      <c r="E241" s="493"/>
      <c r="F241" s="138">
        <v>47</v>
      </c>
      <c r="G241" s="139">
        <f>'Anchor-RA'!L239</f>
        <v>0</v>
      </c>
      <c r="H241" s="140">
        <f>'Anchor-RA'!M239</f>
        <v>0</v>
      </c>
      <c r="I241" s="140">
        <f>'Anchor-RA'!N239</f>
        <v>0</v>
      </c>
      <c r="J241" s="140">
        <f>'Anchor-RA'!O239</f>
        <v>0</v>
      </c>
      <c r="K241" s="140">
        <f>(Summary!$C$58*H241+Summary!$C$59*I241+Summary!$C$60*J241)/Summary!$C$61</f>
        <v>0</v>
      </c>
      <c r="L241" s="140">
        <f>'Anchor-RA'!P239</f>
        <v>0</v>
      </c>
      <c r="M241" s="140">
        <f>'Anchor-RA'!Q239</f>
        <v>0</v>
      </c>
      <c r="N241" s="140">
        <f>'Anchor-RA'!R239</f>
        <v>0</v>
      </c>
      <c r="O241" s="140">
        <f>'Anchor-RA'!S239</f>
        <v>0</v>
      </c>
      <c r="P241" s="140">
        <f>'Anchor-RA'!T239</f>
        <v>0</v>
      </c>
      <c r="Q241" s="140">
        <f>'Anchor-RA'!U239</f>
        <v>0</v>
      </c>
      <c r="R241" s="140">
        <f>'Anchor-RA'!V239</f>
        <v>0</v>
      </c>
      <c r="S241" s="140">
        <f>'Anchor-RA'!W239</f>
        <v>0</v>
      </c>
      <c r="T241" s="140">
        <f>'Anchor-RA'!X239</f>
        <v>0</v>
      </c>
      <c r="U241" s="140">
        <f>10*LOG10(1/((Summary!$C$75/10^(R241/10)+Summary!$C$76/10^(S241/10)+Summary!$C$77/10^(T241/10))/Summary!$C$78))</f>
        <v>0</v>
      </c>
      <c r="V241" s="140">
        <f>'Anchor-RA'!Y239</f>
        <v>0</v>
      </c>
      <c r="W241" s="140">
        <f>'Anchor-RA'!Z239</f>
        <v>0</v>
      </c>
      <c r="X241" s="141">
        <f t="shared" si="13"/>
        <v>0</v>
      </c>
      <c r="Y241" s="133"/>
      <c r="Z241" s="384">
        <f>'Test-RA'!L239</f>
        <v>0</v>
      </c>
      <c r="AA241" s="381">
        <f>'Test-RA'!M239</f>
        <v>0</v>
      </c>
      <c r="AB241" s="381">
        <f>'Test-RA'!N239</f>
        <v>0</v>
      </c>
      <c r="AC241" s="381">
        <f>'Test-RA'!O239</f>
        <v>0</v>
      </c>
      <c r="AD241" s="381">
        <f>(Summary!$C$58*AA241+Summary!$C$59*AB241+Summary!$C$60*AC241)/Summary!$C$61</f>
        <v>0</v>
      </c>
      <c r="AE241" s="381">
        <f>'Test-RA'!P239</f>
        <v>0</v>
      </c>
      <c r="AF241" s="381">
        <f>'Test-RA'!Q239</f>
        <v>0</v>
      </c>
      <c r="AG241" s="381">
        <f>'Test-RA'!R239</f>
        <v>0</v>
      </c>
      <c r="AH241" s="381">
        <f>'Test-RA'!S239</f>
        <v>0</v>
      </c>
      <c r="AI241" s="381">
        <f>'Test-RA'!T239</f>
        <v>0</v>
      </c>
      <c r="AJ241" s="381">
        <f>'Test-RA'!U239</f>
        <v>0</v>
      </c>
      <c r="AK241" s="381">
        <f>'Test-RA'!V239</f>
        <v>0</v>
      </c>
      <c r="AL241" s="381">
        <f>'Test-RA'!W239</f>
        <v>0</v>
      </c>
      <c r="AM241" s="381">
        <f>'Test-RA'!X239</f>
        <v>0</v>
      </c>
      <c r="AN241" s="381">
        <f>10*LOG10(1/((Summary!$C$75/10^(AK241/10)+Summary!$C$76/10^(AL241/10)+Summary!$C$77/10^(AM241/10))/Summary!$C$78))</f>
        <v>0</v>
      </c>
      <c r="AO241" s="381">
        <f>'Test-RA'!Y239</f>
        <v>0</v>
      </c>
      <c r="AP241" s="140">
        <f>'Test-RA'!Z239</f>
        <v>0</v>
      </c>
      <c r="AQ241" s="141">
        <f t="shared" si="16"/>
        <v>0</v>
      </c>
      <c r="AR241" s="142" t="e">
        <f t="shared" si="14"/>
        <v>#DIV/0!</v>
      </c>
      <c r="AS241" s="143" t="e">
        <f t="shared" si="15"/>
        <v>#DIV/0!</v>
      </c>
      <c r="AT241" s="136"/>
      <c r="AU241" s="136"/>
      <c r="AV241" s="571"/>
      <c r="AW241" s="468"/>
      <c r="AX241" s="480"/>
      <c r="AY241" s="480"/>
      <c r="AZ241" s="480"/>
      <c r="BA241" s="480"/>
      <c r="BB241" s="480"/>
      <c r="BC241" s="480"/>
      <c r="BD241" s="480"/>
      <c r="BE241" s="480"/>
      <c r="BF241" s="480"/>
      <c r="BG241" s="469"/>
      <c r="BH241" s="476"/>
      <c r="BI241" s="469"/>
      <c r="BJ241" s="476"/>
      <c r="BK241" s="480"/>
      <c r="BL241" s="480"/>
      <c r="BM241" s="480"/>
      <c r="BN241" s="480"/>
      <c r="BO241" s="480"/>
      <c r="BP241" s="480"/>
      <c r="BQ241" s="480"/>
      <c r="BR241" s="476"/>
      <c r="BS241" s="476"/>
      <c r="BT241" s="480"/>
      <c r="BU241" s="463"/>
      <c r="BV241" s="465"/>
      <c r="BW241" s="463"/>
      <c r="BX241" s="465"/>
    </row>
    <row r="242" spans="1:76" ht="17" customHeight="1" x14ac:dyDescent="0.35">
      <c r="A242" s="516"/>
      <c r="B242" s="483"/>
      <c r="C242" s="486"/>
      <c r="D242" s="490"/>
      <c r="E242" s="493"/>
      <c r="F242" s="138">
        <v>55</v>
      </c>
      <c r="G242" s="139">
        <f>'Anchor-RA'!L240</f>
        <v>0</v>
      </c>
      <c r="H242" s="140">
        <f>'Anchor-RA'!M240</f>
        <v>0</v>
      </c>
      <c r="I242" s="140">
        <f>'Anchor-RA'!N240</f>
        <v>0</v>
      </c>
      <c r="J242" s="140">
        <f>'Anchor-RA'!O240</f>
        <v>0</v>
      </c>
      <c r="K242" s="140">
        <f>(Summary!$C$58*H242+Summary!$C$59*I242+Summary!$C$60*J242)/Summary!$C$61</f>
        <v>0</v>
      </c>
      <c r="L242" s="140">
        <f>'Anchor-RA'!P240</f>
        <v>0</v>
      </c>
      <c r="M242" s="140">
        <f>'Anchor-RA'!Q240</f>
        <v>0</v>
      </c>
      <c r="N242" s="140">
        <f>'Anchor-RA'!R240</f>
        <v>0</v>
      </c>
      <c r="O242" s="140">
        <f>'Anchor-RA'!S240</f>
        <v>0</v>
      </c>
      <c r="P242" s="140">
        <f>'Anchor-RA'!T240</f>
        <v>0</v>
      </c>
      <c r="Q242" s="140">
        <f>'Anchor-RA'!U240</f>
        <v>0</v>
      </c>
      <c r="R242" s="140">
        <f>'Anchor-RA'!V240</f>
        <v>0</v>
      </c>
      <c r="S242" s="140">
        <f>'Anchor-RA'!W240</f>
        <v>0</v>
      </c>
      <c r="T242" s="140">
        <f>'Anchor-RA'!X240</f>
        <v>0</v>
      </c>
      <c r="U242" s="140">
        <f>10*LOG10(1/((Summary!$C$75/10^(R242/10)+Summary!$C$76/10^(S242/10)+Summary!$C$77/10^(T242/10))/Summary!$C$78))</f>
        <v>0</v>
      </c>
      <c r="V242" s="140">
        <f>'Anchor-RA'!Y240</f>
        <v>0</v>
      </c>
      <c r="W242" s="140">
        <f>'Anchor-RA'!Z240</f>
        <v>0</v>
      </c>
      <c r="X242" s="141">
        <f t="shared" si="13"/>
        <v>0</v>
      </c>
      <c r="Y242" s="133"/>
      <c r="Z242" s="384">
        <f>'Test-RA'!L240</f>
        <v>0</v>
      </c>
      <c r="AA242" s="381">
        <f>'Test-RA'!M240</f>
        <v>0</v>
      </c>
      <c r="AB242" s="381">
        <f>'Test-RA'!N240</f>
        <v>0</v>
      </c>
      <c r="AC242" s="381">
        <f>'Test-RA'!O240</f>
        <v>0</v>
      </c>
      <c r="AD242" s="381">
        <f>(Summary!$C$58*AA242+Summary!$C$59*AB242+Summary!$C$60*AC242)/Summary!$C$61</f>
        <v>0</v>
      </c>
      <c r="AE242" s="381">
        <f>'Test-RA'!P240</f>
        <v>0</v>
      </c>
      <c r="AF242" s="381">
        <f>'Test-RA'!Q240</f>
        <v>0</v>
      </c>
      <c r="AG242" s="381">
        <f>'Test-RA'!R240</f>
        <v>0</v>
      </c>
      <c r="AH242" s="381">
        <f>'Test-RA'!S240</f>
        <v>0</v>
      </c>
      <c r="AI242" s="381">
        <f>'Test-RA'!T240</f>
        <v>0</v>
      </c>
      <c r="AJ242" s="381">
        <f>'Test-RA'!U240</f>
        <v>0</v>
      </c>
      <c r="AK242" s="381">
        <f>'Test-RA'!V240</f>
        <v>0</v>
      </c>
      <c r="AL242" s="381">
        <f>'Test-RA'!W240</f>
        <v>0</v>
      </c>
      <c r="AM242" s="381">
        <f>'Test-RA'!X240</f>
        <v>0</v>
      </c>
      <c r="AN242" s="381">
        <f>10*LOG10(1/((Summary!$C$75/10^(AK242/10)+Summary!$C$76/10^(AL242/10)+Summary!$C$77/10^(AM242/10))/Summary!$C$78))</f>
        <v>0</v>
      </c>
      <c r="AO242" s="381">
        <f>'Test-RA'!Y240</f>
        <v>0</v>
      </c>
      <c r="AP242" s="140">
        <f>'Test-RA'!Z240</f>
        <v>0</v>
      </c>
      <c r="AQ242" s="141">
        <f t="shared" si="16"/>
        <v>0</v>
      </c>
      <c r="AR242" s="142" t="e">
        <f t="shared" si="14"/>
        <v>#DIV/0!</v>
      </c>
      <c r="AS242" s="143" t="e">
        <f t="shared" si="15"/>
        <v>#DIV/0!</v>
      </c>
      <c r="AT242" s="136"/>
      <c r="AU242" s="136"/>
      <c r="AV242" s="571" t="s">
        <v>123</v>
      </c>
      <c r="AW242" s="468" t="e" cm="1">
        <f t="array" ref="AW242">bdRateExtend($G240:$G243,H240:H243,$Z240:$Z243,AA240:AA243)</f>
        <v>#VALUE!</v>
      </c>
      <c r="AX242" s="480"/>
      <c r="AY242" s="480"/>
      <c r="AZ242" s="480"/>
      <c r="BA242" s="480"/>
      <c r="BB242" s="480"/>
      <c r="BC242" s="480" t="e" cm="1">
        <f t="array" ref="BC242">bdRateExtend($G240:$G243,L240:L243,$Z240:$Z243,AE240:AE243)</f>
        <v>#VALUE!</v>
      </c>
      <c r="BD242" s="480"/>
      <c r="BE242" s="480" t="e" cm="1">
        <f t="array" ref="BE242">bdRateExtend($G240:$G243,M240:M243,$Z240:$Z243,AF240:AF243)</f>
        <v>#VALUE!</v>
      </c>
      <c r="BF242" s="480"/>
      <c r="BG242" s="469" t="e" cm="1">
        <f t="array" ref="BG242">bdRateExtend($G240:$G243,N240:N243,$Z240:$Z243,AG240:AG243,"None", FALSE,1)</f>
        <v>#VALUE!</v>
      </c>
      <c r="BH242" s="476"/>
      <c r="BI242" s="469" t="e" cm="1">
        <f t="array" ref="BI242">bdRateExtend($G240:$G243,O240:O243,$Z240:$Z243,AH240:AH243,"None", FALSE,1)</f>
        <v>#VALUE!</v>
      </c>
      <c r="BJ242" s="476"/>
      <c r="BK242" s="480" t="e" cm="1">
        <f t="array" ref="BK242">bdRateExtend($G240:$G243,P240:P243,$Z240:$Z243,AI240:AI243)</f>
        <v>#VALUE!</v>
      </c>
      <c r="BL242" s="480"/>
      <c r="BM242" s="480" t="e" cm="1">
        <f t="array" ref="BM242">bdRateExtend($G240:$G243,Q240:Q243,$Z240:$Z243,AJ240:AJ243)</f>
        <v>#VALUE!</v>
      </c>
      <c r="BN242" s="480"/>
      <c r="BO242" s="480" t="e" cm="1">
        <f t="array" ref="BO242">bdRateExtend($G240:$G243,R240:R243,$Z240:$Z243,AK240:AK243)</f>
        <v>#VALUE!</v>
      </c>
      <c r="BP242" s="480"/>
      <c r="BQ242" s="480"/>
      <c r="BR242" s="476"/>
      <c r="BS242" s="476"/>
      <c r="BT242" s="480"/>
      <c r="BU242" s="463" cm="1">
        <f t="array" ref="BU242">testVMAFRange($G240:$G243,N240:N243,$Z240:$Z243,AG240:AG243)</f>
        <v>0</v>
      </c>
      <c r="BV242" s="465"/>
      <c r="BW242" s="463" cm="1">
        <f t="array" ref="BW242">testVMAFRange($G240:$G243,O240:O243,$Z240:$Z243,AH240:AH243)</f>
        <v>0</v>
      </c>
      <c r="BX242" s="465"/>
    </row>
    <row r="243" spans="1:76" ht="17" customHeight="1" thickBot="1" x14ac:dyDescent="0.4">
      <c r="A243" s="516"/>
      <c r="B243" s="518"/>
      <c r="C243" s="487"/>
      <c r="D243" s="522"/>
      <c r="E243" s="523"/>
      <c r="F243" s="144">
        <v>63</v>
      </c>
      <c r="G243" s="145">
        <f>'Anchor-RA'!L241</f>
        <v>0</v>
      </c>
      <c r="H243" s="146">
        <f>'Anchor-RA'!M241</f>
        <v>0</v>
      </c>
      <c r="I243" s="146">
        <f>'Anchor-RA'!N241</f>
        <v>0</v>
      </c>
      <c r="J243" s="146">
        <f>'Anchor-RA'!O241</f>
        <v>0</v>
      </c>
      <c r="K243" s="146">
        <f>(Summary!$C$58*H243+Summary!$C$59*I243+Summary!$C$60*J243)/Summary!$C$61</f>
        <v>0</v>
      </c>
      <c r="L243" s="146">
        <f>'Anchor-RA'!P241</f>
        <v>0</v>
      </c>
      <c r="M243" s="146">
        <f>'Anchor-RA'!Q241</f>
        <v>0</v>
      </c>
      <c r="N243" s="146">
        <f>'Anchor-RA'!R241</f>
        <v>0</v>
      </c>
      <c r="O243" s="146">
        <f>'Anchor-RA'!S241</f>
        <v>0</v>
      </c>
      <c r="P243" s="146">
        <f>'Anchor-RA'!T241</f>
        <v>0</v>
      </c>
      <c r="Q243" s="146">
        <f>'Anchor-RA'!U241</f>
        <v>0</v>
      </c>
      <c r="R243" s="146">
        <f>'Anchor-RA'!V241</f>
        <v>0</v>
      </c>
      <c r="S243" s="146">
        <f>'Anchor-RA'!W241</f>
        <v>0</v>
      </c>
      <c r="T243" s="146">
        <f>'Anchor-RA'!X241</f>
        <v>0</v>
      </c>
      <c r="U243" s="146">
        <f>10*LOG10(1/((Summary!$C$75/10^(R243/10)+Summary!$C$76/10^(S243/10)+Summary!$C$77/10^(T243/10))/Summary!$C$78))</f>
        <v>0</v>
      </c>
      <c r="V243" s="146">
        <f>'Anchor-RA'!Y241</f>
        <v>0</v>
      </c>
      <c r="W243" s="146">
        <f>'Anchor-RA'!Z241</f>
        <v>0</v>
      </c>
      <c r="X243" s="147">
        <f t="shared" si="13"/>
        <v>0</v>
      </c>
      <c r="Y243" s="133"/>
      <c r="Z243" s="385">
        <f>'Test-RA'!L241</f>
        <v>0</v>
      </c>
      <c r="AA243" s="382">
        <f>'Test-RA'!M241</f>
        <v>0</v>
      </c>
      <c r="AB243" s="382">
        <f>'Test-RA'!N241</f>
        <v>0</v>
      </c>
      <c r="AC243" s="382">
        <f>'Test-RA'!O241</f>
        <v>0</v>
      </c>
      <c r="AD243" s="382">
        <f>(Summary!$C$58*AA243+Summary!$C$59*AB243+Summary!$C$60*AC243)/Summary!$C$61</f>
        <v>0</v>
      </c>
      <c r="AE243" s="382">
        <f>'Test-RA'!P241</f>
        <v>0</v>
      </c>
      <c r="AF243" s="382">
        <f>'Test-RA'!Q241</f>
        <v>0</v>
      </c>
      <c r="AG243" s="382">
        <f>'Test-RA'!R241</f>
        <v>0</v>
      </c>
      <c r="AH243" s="382">
        <f>'Test-RA'!S241</f>
        <v>0</v>
      </c>
      <c r="AI243" s="382">
        <f>'Test-RA'!T241</f>
        <v>0</v>
      </c>
      <c r="AJ243" s="382">
        <f>'Test-RA'!U241</f>
        <v>0</v>
      </c>
      <c r="AK243" s="382">
        <f>'Test-RA'!V241</f>
        <v>0</v>
      </c>
      <c r="AL243" s="382">
        <f>'Test-RA'!W241</f>
        <v>0</v>
      </c>
      <c r="AM243" s="382">
        <f>'Test-RA'!X241</f>
        <v>0</v>
      </c>
      <c r="AN243" s="382">
        <f>10*LOG10(1/((Summary!$C$75/10^(AK243/10)+Summary!$C$76/10^(AL243/10)+Summary!$C$77/10^(AM243/10))/Summary!$C$78))</f>
        <v>0</v>
      </c>
      <c r="AO243" s="382">
        <f>'Test-RA'!Y241</f>
        <v>0</v>
      </c>
      <c r="AP243" s="146">
        <f>'Test-RA'!Z241</f>
        <v>0</v>
      </c>
      <c r="AQ243" s="147">
        <f t="shared" si="16"/>
        <v>0</v>
      </c>
      <c r="AR243" s="148" t="e">
        <f t="shared" si="14"/>
        <v>#DIV/0!</v>
      </c>
      <c r="AS243" s="149" t="e">
        <f t="shared" si="15"/>
        <v>#DIV/0!</v>
      </c>
      <c r="AT243" s="136"/>
      <c r="AU243" s="136"/>
      <c r="AV243" s="572"/>
      <c r="AW243" s="468"/>
      <c r="AX243" s="480"/>
      <c r="AY243" s="480"/>
      <c r="AZ243" s="480"/>
      <c r="BA243" s="480"/>
      <c r="BB243" s="481"/>
      <c r="BC243" s="480"/>
      <c r="BD243" s="480"/>
      <c r="BE243" s="480"/>
      <c r="BF243" s="480"/>
      <c r="BG243" s="472"/>
      <c r="BH243" s="477"/>
      <c r="BI243" s="472"/>
      <c r="BJ243" s="477"/>
      <c r="BK243" s="480"/>
      <c r="BL243" s="480"/>
      <c r="BM243" s="480"/>
      <c r="BN243" s="480"/>
      <c r="BO243" s="480"/>
      <c r="BP243" s="480"/>
      <c r="BQ243" s="480"/>
      <c r="BR243" s="476"/>
      <c r="BS243" s="476"/>
      <c r="BT243" s="481"/>
      <c r="BU243" s="473"/>
      <c r="BV243" s="466"/>
      <c r="BW243" s="473"/>
      <c r="BX243" s="466"/>
    </row>
    <row r="244" spans="1:76" ht="17" customHeight="1" x14ac:dyDescent="0.35">
      <c r="A244" s="516"/>
      <c r="B244" s="482" t="s">
        <v>23</v>
      </c>
      <c r="C244" s="485" t="s">
        <v>63</v>
      </c>
      <c r="D244" s="489">
        <v>29.97</v>
      </c>
      <c r="E244" s="492">
        <v>8</v>
      </c>
      <c r="F244" s="129">
        <v>23</v>
      </c>
      <c r="G244" s="130">
        <f>'Anchor-RA'!L242</f>
        <v>0</v>
      </c>
      <c r="H244" s="131">
        <f>'Anchor-RA'!M242</f>
        <v>0</v>
      </c>
      <c r="I244" s="131">
        <f>'Anchor-RA'!N242</f>
        <v>0</v>
      </c>
      <c r="J244" s="131">
        <f>'Anchor-RA'!O242</f>
        <v>0</v>
      </c>
      <c r="K244" s="140">
        <f>(Summary!$C$58*H244+Summary!$C$59*I244+Summary!$C$60*J244)/Summary!$C$61</f>
        <v>0</v>
      </c>
      <c r="L244" s="131">
        <f>'Anchor-RA'!P242</f>
        <v>0</v>
      </c>
      <c r="M244" s="131">
        <f>'Anchor-RA'!Q242</f>
        <v>0</v>
      </c>
      <c r="N244" s="131">
        <f>'Anchor-RA'!R242</f>
        <v>0</v>
      </c>
      <c r="O244" s="131">
        <f>'Anchor-RA'!S242</f>
        <v>0</v>
      </c>
      <c r="P244" s="131">
        <f>'Anchor-RA'!T242</f>
        <v>0</v>
      </c>
      <c r="Q244" s="131">
        <f>'Anchor-RA'!U242</f>
        <v>0</v>
      </c>
      <c r="R244" s="131">
        <f>'Anchor-RA'!V242</f>
        <v>0</v>
      </c>
      <c r="S244" s="131">
        <f>'Anchor-RA'!W242</f>
        <v>0</v>
      </c>
      <c r="T244" s="131">
        <f>'Anchor-RA'!X242</f>
        <v>0</v>
      </c>
      <c r="U244" s="131">
        <f>10*LOG10(1/((Summary!$C$75/10^(R244/10)+Summary!$C$76/10^(S244/10)+Summary!$C$77/10^(T244/10))/Summary!$C$78))</f>
        <v>0</v>
      </c>
      <c r="V244" s="131">
        <f>'Anchor-RA'!Y242</f>
        <v>0</v>
      </c>
      <c r="W244" s="131">
        <f>'Anchor-RA'!Z242</f>
        <v>0</v>
      </c>
      <c r="X244" s="132">
        <f t="shared" si="13"/>
        <v>0</v>
      </c>
      <c r="Y244" s="133"/>
      <c r="Z244" s="383">
        <f>'Test-RA'!L242</f>
        <v>0</v>
      </c>
      <c r="AA244" s="380">
        <f>'Test-RA'!M242</f>
        <v>0</v>
      </c>
      <c r="AB244" s="380">
        <f>'Test-RA'!N242</f>
        <v>0</v>
      </c>
      <c r="AC244" s="380">
        <f>'Test-RA'!O242</f>
        <v>0</v>
      </c>
      <c r="AD244" s="380">
        <f>(Summary!$C$58*AA244+Summary!$C$59*AB244+Summary!$C$60*AC244)/Summary!$C$61</f>
        <v>0</v>
      </c>
      <c r="AE244" s="380">
        <f>'Test-RA'!P242</f>
        <v>0</v>
      </c>
      <c r="AF244" s="380">
        <f>'Test-RA'!Q242</f>
        <v>0</v>
      </c>
      <c r="AG244" s="380">
        <f>'Test-RA'!R242</f>
        <v>0</v>
      </c>
      <c r="AH244" s="380">
        <f>'Test-RA'!S242</f>
        <v>0</v>
      </c>
      <c r="AI244" s="380">
        <f>'Test-RA'!T242</f>
        <v>0</v>
      </c>
      <c r="AJ244" s="380">
        <f>'Test-RA'!U242</f>
        <v>0</v>
      </c>
      <c r="AK244" s="380">
        <f>'Test-RA'!V242</f>
        <v>0</v>
      </c>
      <c r="AL244" s="380">
        <f>'Test-RA'!W242</f>
        <v>0</v>
      </c>
      <c r="AM244" s="380">
        <f>'Test-RA'!X242</f>
        <v>0</v>
      </c>
      <c r="AN244" s="380">
        <f>10*LOG10(1/((Summary!$C$75/10^(AK244/10)+Summary!$C$76/10^(AL244/10)+Summary!$C$77/10^(AM244/10))/Summary!$C$78))</f>
        <v>0</v>
      </c>
      <c r="AO244" s="380">
        <f>'Test-RA'!Y242</f>
        <v>0</v>
      </c>
      <c r="AP244" s="131">
        <f>'Test-RA'!Z242</f>
        <v>0</v>
      </c>
      <c r="AQ244" s="132">
        <f t="shared" si="16"/>
        <v>0</v>
      </c>
      <c r="AR244" s="134" t="e">
        <f t="shared" si="14"/>
        <v>#DIV/0!</v>
      </c>
      <c r="AS244" s="135" t="e">
        <f t="shared" si="15"/>
        <v>#DIV/0!</v>
      </c>
      <c r="AT244" s="136"/>
      <c r="AU244" s="136"/>
      <c r="AV244" s="573" t="s">
        <v>121</v>
      </c>
      <c r="AW244" s="468" t="e" cm="1">
        <f t="array" ref="AW244">bdRateExtend($G244:$G247,H244:H247,$Z244:$Z247,AA244:AA247)</f>
        <v>#VALUE!</v>
      </c>
      <c r="AX244" s="480" t="e" cm="1">
        <f t="array" ref="AX244">bdRateExtend($G244:$G249,H244:H249,$Z244:$Z249,AA244:AA249)</f>
        <v>#VALUE!</v>
      </c>
      <c r="AY244" s="480" t="e" cm="1">
        <f t="array" ref="AY244">bdRateExtend($G244:$G249,I244:I249,$Z244:$Z249,AB244:AB249)</f>
        <v>#VALUE!</v>
      </c>
      <c r="AZ244" s="480" t="e" cm="1">
        <f t="array" ref="AZ244">bdRateExtend($G244:$G249,J244:J249,$Z244:$Z249,AC244:AC249)</f>
        <v>#VALUE!</v>
      </c>
      <c r="BA244" s="480" t="e" cm="1">
        <f t="array" ref="BA244">bdRateExtend($G244:$G249,K244:K249,$Z244:$Z249,AD244:AD249)</f>
        <v>#VALUE!</v>
      </c>
      <c r="BB244" s="479" t="e">
        <f>(Summary!$C$89*AX244+Summary!$C$90*AY244+Summary!$C$91*AZ244)/Summary!$C$92</f>
        <v>#VALUE!</v>
      </c>
      <c r="BC244" s="480" t="e" cm="1">
        <f t="array" ref="BC244">bdRateExtend($G244:$G247,L244:L247,$Z244:$Z247,AE244:AE247)</f>
        <v>#VALUE!</v>
      </c>
      <c r="BD244" s="480" t="e" cm="1">
        <f t="array" ref="BD244">bdRateExtend($G244:$G249,L244:L249,$Z244:$Z249,AE244:AE249)</f>
        <v>#VALUE!</v>
      </c>
      <c r="BE244" s="480" t="e" cm="1">
        <f t="array" ref="BE244">bdRateExtend($G244:$G247,M244:M247,$Z244:$Z247,AF244:AF247)</f>
        <v>#VALUE!</v>
      </c>
      <c r="BF244" s="480" t="e" cm="1">
        <f t="array" ref="BF244">bdRateExtend($G244:$G249,M244:M249,$Z244:$Z249,AF244:AF249)</f>
        <v>#VALUE!</v>
      </c>
      <c r="BG244" s="474" t="e" cm="1">
        <f t="array" ref="BG244">bdRateExtend($G244:$G247,N244:N247,$Z244:$Z247,AG244:AG247,"None", FALSE,1)</f>
        <v>#VALUE!</v>
      </c>
      <c r="BH244" s="475" t="e" cm="1">
        <f t="array" ref="BH244">bdRateExtend($G244:$G249,N244:N249,$Z244:$Z249,AG244:AG249,"None", FALSE,1)</f>
        <v>#VALUE!</v>
      </c>
      <c r="BI244" s="474" t="e" cm="1">
        <f t="array" ref="BI244">bdRateExtend($G244:$G247,O244:O247,$Z244:$Z247,AH244:AH247,"None", FALSE,1)</f>
        <v>#VALUE!</v>
      </c>
      <c r="BJ244" s="475" t="e" cm="1">
        <f t="array" ref="BJ244">bdRateExtend($G244:$G249,O244:O249,$Z244:$Z249,AH244:AH249,"None", FALSE,1)</f>
        <v>#VALUE!</v>
      </c>
      <c r="BK244" s="480" t="e" cm="1">
        <f t="array" ref="BK244">bdRateExtend($G244:$G247,P244:P247,$Z244:$Z247,AI244:AI247)</f>
        <v>#VALUE!</v>
      </c>
      <c r="BL244" s="480" t="e" cm="1">
        <f t="array" ref="BL244">bdRateExtend($G244:$G249,P244:P249,$Z244:$Z249,AI244:AI249)</f>
        <v>#VALUE!</v>
      </c>
      <c r="BM244" s="480" t="e" cm="1">
        <f t="array" ref="BM244">bdRateExtend($G244:$G247,Q244:Q247,$Z244:$Z247,AJ244:AJ247)</f>
        <v>#VALUE!</v>
      </c>
      <c r="BN244" s="480" t="e" cm="1">
        <f t="array" ref="BN244">bdRateExtend($G244:$G249,Q244:Q249,$Z244:$Z249,AJ244:AJ249)</f>
        <v>#VALUE!</v>
      </c>
      <c r="BO244" s="480" t="e" cm="1">
        <f t="array" ref="BO244">bdRateExtend($G244:$G247,R244:R247,$Z244:$Z247,AK244:AK247)</f>
        <v>#VALUE!</v>
      </c>
      <c r="BP244" s="480" t="e" cm="1">
        <f t="array" ref="BP244">bdRateExtend($G244:$G249,R244:R249,$Z244:$Z249,AK244:AK249)</f>
        <v>#VALUE!</v>
      </c>
      <c r="BQ244" s="480" t="e" cm="1">
        <f t="array" ref="BQ244">bdRateExtend($G244:$G249,S244:S249,$Z244:$Z249,AL244:AL249)</f>
        <v>#VALUE!</v>
      </c>
      <c r="BR244" s="476" t="e" cm="1">
        <f t="array" ref="BR244">bdRateExtend($G244:$G249,T244:T249,$Z244:$Z249,AM244:AM249)</f>
        <v>#VALUE!</v>
      </c>
      <c r="BS244" s="476" t="e" cm="1">
        <f t="array" ref="BS244">bdRateExtend($G244:$G249,U244:U249,$Z244:$Z249,AN244:AN249)</f>
        <v>#VALUE!</v>
      </c>
      <c r="BT244" s="479" t="e">
        <f>(Summary!$C$103*BP244+Summary!$C$104*BQ244+Summary!$C$105*BR244)/Summary!$C$106</f>
        <v>#VALUE!</v>
      </c>
      <c r="BU244" s="462" cm="1">
        <f t="array" ref="BU244">testVMAFRange($G244:$G247,N244:N247,$Z244:$Z247,AG244:AG247)</f>
        <v>0</v>
      </c>
      <c r="BV244" s="464" cm="1">
        <f t="array" ref="BV244">testVMAFRange($G244:$G249,N244:N249,$Z244:$Z249,AG244:AG249)</f>
        <v>0</v>
      </c>
      <c r="BW244" s="462" cm="1">
        <f t="array" ref="BW244">testVMAFRange($G244:$G247,O244:O247,$Z244:$Z247,AH244:AH247)</f>
        <v>0</v>
      </c>
      <c r="BX244" s="464" cm="1">
        <f t="array" ref="BX244">testVMAFRange($G244:$G249,O244:O249,$Z244:$Z249,AH244:AH249)</f>
        <v>0</v>
      </c>
    </row>
    <row r="245" spans="1:76" ht="17" customHeight="1" x14ac:dyDescent="0.35">
      <c r="A245" s="516"/>
      <c r="B245" s="483"/>
      <c r="C245" s="486"/>
      <c r="D245" s="490"/>
      <c r="E245" s="493"/>
      <c r="F245" s="138">
        <v>31</v>
      </c>
      <c r="G245" s="139">
        <f>'Anchor-RA'!L243</f>
        <v>0</v>
      </c>
      <c r="H245" s="140">
        <f>'Anchor-RA'!M243</f>
        <v>0</v>
      </c>
      <c r="I245" s="140">
        <f>'Anchor-RA'!N243</f>
        <v>0</v>
      </c>
      <c r="J245" s="140">
        <f>'Anchor-RA'!O243</f>
        <v>0</v>
      </c>
      <c r="K245" s="140">
        <f>(Summary!$C$58*H245+Summary!$C$59*I245+Summary!$C$60*J245)/Summary!$C$61</f>
        <v>0</v>
      </c>
      <c r="L245" s="140">
        <f>'Anchor-RA'!P243</f>
        <v>0</v>
      </c>
      <c r="M245" s="140">
        <f>'Anchor-RA'!Q243</f>
        <v>0</v>
      </c>
      <c r="N245" s="140">
        <f>'Anchor-RA'!R243</f>
        <v>0</v>
      </c>
      <c r="O245" s="140">
        <f>'Anchor-RA'!S243</f>
        <v>0</v>
      </c>
      <c r="P245" s="140">
        <f>'Anchor-RA'!T243</f>
        <v>0</v>
      </c>
      <c r="Q245" s="140">
        <f>'Anchor-RA'!U243</f>
        <v>0</v>
      </c>
      <c r="R245" s="140">
        <f>'Anchor-RA'!V243</f>
        <v>0</v>
      </c>
      <c r="S245" s="140">
        <f>'Anchor-RA'!W243</f>
        <v>0</v>
      </c>
      <c r="T245" s="140">
        <f>'Anchor-RA'!X243</f>
        <v>0</v>
      </c>
      <c r="U245" s="140">
        <f>10*LOG10(1/((Summary!$C$75/10^(R245/10)+Summary!$C$76/10^(S245/10)+Summary!$C$77/10^(T245/10))/Summary!$C$78))</f>
        <v>0</v>
      </c>
      <c r="V245" s="140">
        <f>'Anchor-RA'!Y243</f>
        <v>0</v>
      </c>
      <c r="W245" s="140">
        <f>'Anchor-RA'!Z243</f>
        <v>0</v>
      </c>
      <c r="X245" s="141">
        <f t="shared" si="13"/>
        <v>0</v>
      </c>
      <c r="Y245" s="133"/>
      <c r="Z245" s="384">
        <f>'Test-RA'!L243</f>
        <v>0</v>
      </c>
      <c r="AA245" s="381">
        <f>'Test-RA'!M243</f>
        <v>0</v>
      </c>
      <c r="AB245" s="381">
        <f>'Test-RA'!N243</f>
        <v>0</v>
      </c>
      <c r="AC245" s="381">
        <f>'Test-RA'!O243</f>
        <v>0</v>
      </c>
      <c r="AD245" s="381">
        <f>(Summary!$C$58*AA245+Summary!$C$59*AB245+Summary!$C$60*AC245)/Summary!$C$61</f>
        <v>0</v>
      </c>
      <c r="AE245" s="381">
        <f>'Test-RA'!P243</f>
        <v>0</v>
      </c>
      <c r="AF245" s="381">
        <f>'Test-RA'!Q243</f>
        <v>0</v>
      </c>
      <c r="AG245" s="381">
        <f>'Test-RA'!R243</f>
        <v>0</v>
      </c>
      <c r="AH245" s="381">
        <f>'Test-RA'!S243</f>
        <v>0</v>
      </c>
      <c r="AI245" s="381">
        <f>'Test-RA'!T243</f>
        <v>0</v>
      </c>
      <c r="AJ245" s="381">
        <f>'Test-RA'!U243</f>
        <v>0</v>
      </c>
      <c r="AK245" s="381">
        <f>'Test-RA'!V243</f>
        <v>0</v>
      </c>
      <c r="AL245" s="381">
        <f>'Test-RA'!W243</f>
        <v>0</v>
      </c>
      <c r="AM245" s="381">
        <f>'Test-RA'!X243</f>
        <v>0</v>
      </c>
      <c r="AN245" s="381">
        <f>10*LOG10(1/((Summary!$C$75/10^(AK245/10)+Summary!$C$76/10^(AL245/10)+Summary!$C$77/10^(AM245/10))/Summary!$C$78))</f>
        <v>0</v>
      </c>
      <c r="AO245" s="381">
        <f>'Test-RA'!Y243</f>
        <v>0</v>
      </c>
      <c r="AP245" s="140">
        <f>'Test-RA'!Z243</f>
        <v>0</v>
      </c>
      <c r="AQ245" s="141">
        <f t="shared" si="16"/>
        <v>0</v>
      </c>
      <c r="AR245" s="142" t="e">
        <f t="shared" si="14"/>
        <v>#DIV/0!</v>
      </c>
      <c r="AS245" s="143" t="e">
        <f t="shared" si="15"/>
        <v>#DIV/0!</v>
      </c>
      <c r="AT245" s="136"/>
      <c r="AU245" s="136"/>
      <c r="AV245" s="571"/>
      <c r="AW245" s="468"/>
      <c r="AX245" s="480"/>
      <c r="AY245" s="480"/>
      <c r="AZ245" s="480"/>
      <c r="BA245" s="480"/>
      <c r="BB245" s="480"/>
      <c r="BC245" s="480"/>
      <c r="BD245" s="480"/>
      <c r="BE245" s="480"/>
      <c r="BF245" s="480"/>
      <c r="BG245" s="469"/>
      <c r="BH245" s="476"/>
      <c r="BI245" s="469"/>
      <c r="BJ245" s="476"/>
      <c r="BK245" s="480"/>
      <c r="BL245" s="480"/>
      <c r="BM245" s="480"/>
      <c r="BN245" s="480"/>
      <c r="BO245" s="480"/>
      <c r="BP245" s="480"/>
      <c r="BQ245" s="480"/>
      <c r="BR245" s="476"/>
      <c r="BS245" s="476"/>
      <c r="BT245" s="480"/>
      <c r="BU245" s="463"/>
      <c r="BV245" s="465"/>
      <c r="BW245" s="463"/>
      <c r="BX245" s="465"/>
    </row>
    <row r="246" spans="1:76" ht="17" customHeight="1" x14ac:dyDescent="0.35">
      <c r="A246" s="516"/>
      <c r="B246" s="483"/>
      <c r="C246" s="486"/>
      <c r="D246" s="490"/>
      <c r="E246" s="493"/>
      <c r="F246" s="138">
        <v>39</v>
      </c>
      <c r="G246" s="139">
        <f>'Anchor-RA'!L244</f>
        <v>0</v>
      </c>
      <c r="H246" s="140">
        <f>'Anchor-RA'!M244</f>
        <v>0</v>
      </c>
      <c r="I246" s="140">
        <f>'Anchor-RA'!N244</f>
        <v>0</v>
      </c>
      <c r="J246" s="140">
        <f>'Anchor-RA'!O244</f>
        <v>0</v>
      </c>
      <c r="K246" s="140">
        <f>(Summary!$C$58*H246+Summary!$C$59*I246+Summary!$C$60*J246)/Summary!$C$61</f>
        <v>0</v>
      </c>
      <c r="L246" s="140">
        <f>'Anchor-RA'!P244</f>
        <v>0</v>
      </c>
      <c r="M246" s="140">
        <f>'Anchor-RA'!Q244</f>
        <v>0</v>
      </c>
      <c r="N246" s="140">
        <f>'Anchor-RA'!R244</f>
        <v>0</v>
      </c>
      <c r="O246" s="140">
        <f>'Anchor-RA'!S244</f>
        <v>0</v>
      </c>
      <c r="P246" s="140">
        <f>'Anchor-RA'!T244</f>
        <v>0</v>
      </c>
      <c r="Q246" s="140">
        <f>'Anchor-RA'!U244</f>
        <v>0</v>
      </c>
      <c r="R246" s="140">
        <f>'Anchor-RA'!V244</f>
        <v>0</v>
      </c>
      <c r="S246" s="140">
        <f>'Anchor-RA'!W244</f>
        <v>0</v>
      </c>
      <c r="T246" s="140">
        <f>'Anchor-RA'!X244</f>
        <v>0</v>
      </c>
      <c r="U246" s="140">
        <f>10*LOG10(1/((Summary!$C$75/10^(R246/10)+Summary!$C$76/10^(S246/10)+Summary!$C$77/10^(T246/10))/Summary!$C$78))</f>
        <v>0</v>
      </c>
      <c r="V246" s="140">
        <f>'Anchor-RA'!Y244</f>
        <v>0</v>
      </c>
      <c r="W246" s="140">
        <f>'Anchor-RA'!Z244</f>
        <v>0</v>
      </c>
      <c r="X246" s="141">
        <f t="shared" si="13"/>
        <v>0</v>
      </c>
      <c r="Y246" s="133"/>
      <c r="Z246" s="384">
        <f>'Test-RA'!L244</f>
        <v>0</v>
      </c>
      <c r="AA246" s="381">
        <f>'Test-RA'!M244</f>
        <v>0</v>
      </c>
      <c r="AB246" s="381">
        <f>'Test-RA'!N244</f>
        <v>0</v>
      </c>
      <c r="AC246" s="381">
        <f>'Test-RA'!O244</f>
        <v>0</v>
      </c>
      <c r="AD246" s="381">
        <f>(Summary!$C$58*AA246+Summary!$C$59*AB246+Summary!$C$60*AC246)/Summary!$C$61</f>
        <v>0</v>
      </c>
      <c r="AE246" s="381">
        <f>'Test-RA'!P244</f>
        <v>0</v>
      </c>
      <c r="AF246" s="381">
        <f>'Test-RA'!Q244</f>
        <v>0</v>
      </c>
      <c r="AG246" s="381">
        <f>'Test-RA'!R244</f>
        <v>0</v>
      </c>
      <c r="AH246" s="381">
        <f>'Test-RA'!S244</f>
        <v>0</v>
      </c>
      <c r="AI246" s="381">
        <f>'Test-RA'!T244</f>
        <v>0</v>
      </c>
      <c r="AJ246" s="381">
        <f>'Test-RA'!U244</f>
        <v>0</v>
      </c>
      <c r="AK246" s="381">
        <f>'Test-RA'!V244</f>
        <v>0</v>
      </c>
      <c r="AL246" s="381">
        <f>'Test-RA'!W244</f>
        <v>0</v>
      </c>
      <c r="AM246" s="381">
        <f>'Test-RA'!X244</f>
        <v>0</v>
      </c>
      <c r="AN246" s="381">
        <f>10*LOG10(1/((Summary!$C$75/10^(AK246/10)+Summary!$C$76/10^(AL246/10)+Summary!$C$77/10^(AM246/10))/Summary!$C$78))</f>
        <v>0</v>
      </c>
      <c r="AO246" s="381">
        <f>'Test-RA'!Y244</f>
        <v>0</v>
      </c>
      <c r="AP246" s="140">
        <f>'Test-RA'!Z244</f>
        <v>0</v>
      </c>
      <c r="AQ246" s="141">
        <f t="shared" si="16"/>
        <v>0</v>
      </c>
      <c r="AR246" s="142" t="e">
        <f t="shared" si="14"/>
        <v>#DIV/0!</v>
      </c>
      <c r="AS246" s="143" t="e">
        <f t="shared" si="15"/>
        <v>#DIV/0!</v>
      </c>
      <c r="AT246" s="136"/>
      <c r="AU246" s="136"/>
      <c r="AV246" s="571" t="s">
        <v>122</v>
      </c>
      <c r="AW246" s="468" t="e" cm="1">
        <f t="array" ref="AW246">bdRateExtend($G245:$G248,H245:H248,$Z245:$Z248,AA245:AA248)</f>
        <v>#VALUE!</v>
      </c>
      <c r="AX246" s="480"/>
      <c r="AY246" s="480"/>
      <c r="AZ246" s="480"/>
      <c r="BA246" s="480"/>
      <c r="BB246" s="480"/>
      <c r="BC246" s="480" t="e" cm="1">
        <f t="array" ref="BC246">bdRateExtend($G245:$G248,L245:L248,$Z245:$Z248,AE245:AE248)</f>
        <v>#VALUE!</v>
      </c>
      <c r="BD246" s="480"/>
      <c r="BE246" s="480" t="e" cm="1">
        <f t="array" ref="BE246">bdRateExtend($G245:$G248,M245:M248,$Z245:$Z248,AF245:AF248)</f>
        <v>#VALUE!</v>
      </c>
      <c r="BF246" s="480"/>
      <c r="BG246" s="469" t="e" cm="1">
        <f t="array" ref="BG246">bdRateExtend($G245:$G248,N245:N248,$Z245:$Z248,AG245:AG248,"None", FALSE,1)</f>
        <v>#VALUE!</v>
      </c>
      <c r="BH246" s="476"/>
      <c r="BI246" s="469" t="e" cm="1">
        <f t="array" ref="BI246">bdRateExtend($G245:$G248,O245:O248,$Z245:$Z248,AH245:AH248,"None", FALSE,1)</f>
        <v>#VALUE!</v>
      </c>
      <c r="BJ246" s="476"/>
      <c r="BK246" s="480" t="e" cm="1">
        <f t="array" ref="BK246">bdRateExtend($G245:$G248,P245:P248,$Z245:$Z248,AI245:AI248)</f>
        <v>#VALUE!</v>
      </c>
      <c r="BL246" s="480"/>
      <c r="BM246" s="480" t="e" cm="1">
        <f t="array" ref="BM246">bdRateExtend($G245:$G248,Q245:Q248,$Z245:$Z248,AJ245:AJ248)</f>
        <v>#VALUE!</v>
      </c>
      <c r="BN246" s="480"/>
      <c r="BO246" s="480" t="e" cm="1">
        <f t="array" ref="BO246">bdRateExtend($G245:$G248,R245:R248,$Z245:$Z248,AK245:AK248)</f>
        <v>#VALUE!</v>
      </c>
      <c r="BP246" s="480"/>
      <c r="BQ246" s="480"/>
      <c r="BR246" s="476"/>
      <c r="BS246" s="476"/>
      <c r="BT246" s="480"/>
      <c r="BU246" s="463" cm="1">
        <f t="array" ref="BU246">testVMAFRange($G245:$G248,N245:N248,$Z245:$Z248,AG245:AG248)</f>
        <v>0</v>
      </c>
      <c r="BV246" s="465"/>
      <c r="BW246" s="463" cm="1">
        <f t="array" ref="BW246">testVMAFRange($G245:$G248,O245:O248,$Z245:$Z248,AH245:AH248)</f>
        <v>0</v>
      </c>
      <c r="BX246" s="465"/>
    </row>
    <row r="247" spans="1:76" ht="17" customHeight="1" x14ac:dyDescent="0.35">
      <c r="A247" s="516"/>
      <c r="B247" s="483"/>
      <c r="C247" s="486"/>
      <c r="D247" s="490"/>
      <c r="E247" s="493"/>
      <c r="F247" s="138">
        <v>47</v>
      </c>
      <c r="G247" s="139">
        <f>'Anchor-RA'!L245</f>
        <v>0</v>
      </c>
      <c r="H247" s="140">
        <f>'Anchor-RA'!M245</f>
        <v>0</v>
      </c>
      <c r="I247" s="140">
        <f>'Anchor-RA'!N245</f>
        <v>0</v>
      </c>
      <c r="J247" s="140">
        <f>'Anchor-RA'!O245</f>
        <v>0</v>
      </c>
      <c r="K247" s="140">
        <f>(Summary!$C$58*H247+Summary!$C$59*I247+Summary!$C$60*J247)/Summary!$C$61</f>
        <v>0</v>
      </c>
      <c r="L247" s="140">
        <f>'Anchor-RA'!P245</f>
        <v>0</v>
      </c>
      <c r="M247" s="140">
        <f>'Anchor-RA'!Q245</f>
        <v>0</v>
      </c>
      <c r="N247" s="140">
        <f>'Anchor-RA'!R245</f>
        <v>0</v>
      </c>
      <c r="O247" s="140">
        <f>'Anchor-RA'!S245</f>
        <v>0</v>
      </c>
      <c r="P247" s="140">
        <f>'Anchor-RA'!T245</f>
        <v>0</v>
      </c>
      <c r="Q247" s="140">
        <f>'Anchor-RA'!U245</f>
        <v>0</v>
      </c>
      <c r="R247" s="140">
        <f>'Anchor-RA'!V245</f>
        <v>0</v>
      </c>
      <c r="S247" s="140">
        <f>'Anchor-RA'!W245</f>
        <v>0</v>
      </c>
      <c r="T247" s="140">
        <f>'Anchor-RA'!X245</f>
        <v>0</v>
      </c>
      <c r="U247" s="140">
        <f>10*LOG10(1/((Summary!$C$75/10^(R247/10)+Summary!$C$76/10^(S247/10)+Summary!$C$77/10^(T247/10))/Summary!$C$78))</f>
        <v>0</v>
      </c>
      <c r="V247" s="140">
        <f>'Anchor-RA'!Y245</f>
        <v>0</v>
      </c>
      <c r="W247" s="140">
        <f>'Anchor-RA'!Z245</f>
        <v>0</v>
      </c>
      <c r="X247" s="141">
        <f t="shared" si="13"/>
        <v>0</v>
      </c>
      <c r="Y247" s="133"/>
      <c r="Z247" s="384">
        <f>'Test-RA'!L245</f>
        <v>0</v>
      </c>
      <c r="AA247" s="381">
        <f>'Test-RA'!M245</f>
        <v>0</v>
      </c>
      <c r="AB247" s="381">
        <f>'Test-RA'!N245</f>
        <v>0</v>
      </c>
      <c r="AC247" s="381">
        <f>'Test-RA'!O245</f>
        <v>0</v>
      </c>
      <c r="AD247" s="381">
        <f>(Summary!$C$58*AA247+Summary!$C$59*AB247+Summary!$C$60*AC247)/Summary!$C$61</f>
        <v>0</v>
      </c>
      <c r="AE247" s="381">
        <f>'Test-RA'!P245</f>
        <v>0</v>
      </c>
      <c r="AF247" s="381">
        <f>'Test-RA'!Q245</f>
        <v>0</v>
      </c>
      <c r="AG247" s="381">
        <f>'Test-RA'!R245</f>
        <v>0</v>
      </c>
      <c r="AH247" s="381">
        <f>'Test-RA'!S245</f>
        <v>0</v>
      </c>
      <c r="AI247" s="381">
        <f>'Test-RA'!T245</f>
        <v>0</v>
      </c>
      <c r="AJ247" s="381">
        <f>'Test-RA'!U245</f>
        <v>0</v>
      </c>
      <c r="AK247" s="381">
        <f>'Test-RA'!V245</f>
        <v>0</v>
      </c>
      <c r="AL247" s="381">
        <f>'Test-RA'!W245</f>
        <v>0</v>
      </c>
      <c r="AM247" s="381">
        <f>'Test-RA'!X245</f>
        <v>0</v>
      </c>
      <c r="AN247" s="381">
        <f>10*LOG10(1/((Summary!$C$75/10^(AK247/10)+Summary!$C$76/10^(AL247/10)+Summary!$C$77/10^(AM247/10))/Summary!$C$78))</f>
        <v>0</v>
      </c>
      <c r="AO247" s="381">
        <f>'Test-RA'!Y245</f>
        <v>0</v>
      </c>
      <c r="AP247" s="140">
        <f>'Test-RA'!Z245</f>
        <v>0</v>
      </c>
      <c r="AQ247" s="141">
        <f t="shared" si="16"/>
        <v>0</v>
      </c>
      <c r="AR247" s="142" t="e">
        <f t="shared" si="14"/>
        <v>#DIV/0!</v>
      </c>
      <c r="AS247" s="143" t="e">
        <f t="shared" si="15"/>
        <v>#DIV/0!</v>
      </c>
      <c r="AT247" s="136"/>
      <c r="AU247" s="136"/>
      <c r="AV247" s="571"/>
      <c r="AW247" s="468"/>
      <c r="AX247" s="480"/>
      <c r="AY247" s="480"/>
      <c r="AZ247" s="480"/>
      <c r="BA247" s="480"/>
      <c r="BB247" s="480"/>
      <c r="BC247" s="480"/>
      <c r="BD247" s="480"/>
      <c r="BE247" s="480"/>
      <c r="BF247" s="480"/>
      <c r="BG247" s="469"/>
      <c r="BH247" s="476"/>
      <c r="BI247" s="469"/>
      <c r="BJ247" s="476"/>
      <c r="BK247" s="480"/>
      <c r="BL247" s="480"/>
      <c r="BM247" s="480"/>
      <c r="BN247" s="480"/>
      <c r="BO247" s="480"/>
      <c r="BP247" s="480"/>
      <c r="BQ247" s="480"/>
      <c r="BR247" s="476"/>
      <c r="BS247" s="476"/>
      <c r="BT247" s="480"/>
      <c r="BU247" s="463"/>
      <c r="BV247" s="465"/>
      <c r="BW247" s="463"/>
      <c r="BX247" s="465"/>
    </row>
    <row r="248" spans="1:76" ht="17" customHeight="1" x14ac:dyDescent="0.35">
      <c r="A248" s="516"/>
      <c r="B248" s="483"/>
      <c r="C248" s="486"/>
      <c r="D248" s="490"/>
      <c r="E248" s="493"/>
      <c r="F248" s="138">
        <v>55</v>
      </c>
      <c r="G248" s="139">
        <f>'Anchor-RA'!L246</f>
        <v>0</v>
      </c>
      <c r="H248" s="140">
        <f>'Anchor-RA'!M246</f>
        <v>0</v>
      </c>
      <c r="I248" s="140">
        <f>'Anchor-RA'!N246</f>
        <v>0</v>
      </c>
      <c r="J248" s="140">
        <f>'Anchor-RA'!O246</f>
        <v>0</v>
      </c>
      <c r="K248" s="140">
        <f>(Summary!$C$58*H248+Summary!$C$59*I248+Summary!$C$60*J248)/Summary!$C$61</f>
        <v>0</v>
      </c>
      <c r="L248" s="140">
        <f>'Anchor-RA'!P246</f>
        <v>0</v>
      </c>
      <c r="M248" s="140">
        <f>'Anchor-RA'!Q246</f>
        <v>0</v>
      </c>
      <c r="N248" s="140">
        <f>'Anchor-RA'!R246</f>
        <v>0</v>
      </c>
      <c r="O248" s="140">
        <f>'Anchor-RA'!S246</f>
        <v>0</v>
      </c>
      <c r="P248" s="140">
        <f>'Anchor-RA'!T246</f>
        <v>0</v>
      </c>
      <c r="Q248" s="140">
        <f>'Anchor-RA'!U246</f>
        <v>0</v>
      </c>
      <c r="R248" s="140">
        <f>'Anchor-RA'!V246</f>
        <v>0</v>
      </c>
      <c r="S248" s="140">
        <f>'Anchor-RA'!W246</f>
        <v>0</v>
      </c>
      <c r="T248" s="140">
        <f>'Anchor-RA'!X246</f>
        <v>0</v>
      </c>
      <c r="U248" s="140">
        <f>10*LOG10(1/((Summary!$C$75/10^(R248/10)+Summary!$C$76/10^(S248/10)+Summary!$C$77/10^(T248/10))/Summary!$C$78))</f>
        <v>0</v>
      </c>
      <c r="V248" s="140">
        <f>'Anchor-RA'!Y246</f>
        <v>0</v>
      </c>
      <c r="W248" s="140">
        <f>'Anchor-RA'!Z246</f>
        <v>0</v>
      </c>
      <c r="X248" s="141">
        <f t="shared" si="13"/>
        <v>0</v>
      </c>
      <c r="Y248" s="133"/>
      <c r="Z248" s="384">
        <f>'Test-RA'!L246</f>
        <v>0</v>
      </c>
      <c r="AA248" s="381">
        <f>'Test-RA'!M246</f>
        <v>0</v>
      </c>
      <c r="AB248" s="381">
        <f>'Test-RA'!N246</f>
        <v>0</v>
      </c>
      <c r="AC248" s="381">
        <f>'Test-RA'!O246</f>
        <v>0</v>
      </c>
      <c r="AD248" s="381">
        <f>(Summary!$C$58*AA248+Summary!$C$59*AB248+Summary!$C$60*AC248)/Summary!$C$61</f>
        <v>0</v>
      </c>
      <c r="AE248" s="381">
        <f>'Test-RA'!P246</f>
        <v>0</v>
      </c>
      <c r="AF248" s="381">
        <f>'Test-RA'!Q246</f>
        <v>0</v>
      </c>
      <c r="AG248" s="381">
        <f>'Test-RA'!R246</f>
        <v>0</v>
      </c>
      <c r="AH248" s="381">
        <f>'Test-RA'!S246</f>
        <v>0</v>
      </c>
      <c r="AI248" s="381">
        <f>'Test-RA'!T246</f>
        <v>0</v>
      </c>
      <c r="AJ248" s="381">
        <f>'Test-RA'!U246</f>
        <v>0</v>
      </c>
      <c r="AK248" s="381">
        <f>'Test-RA'!V246</f>
        <v>0</v>
      </c>
      <c r="AL248" s="381">
        <f>'Test-RA'!W246</f>
        <v>0</v>
      </c>
      <c r="AM248" s="381">
        <f>'Test-RA'!X246</f>
        <v>0</v>
      </c>
      <c r="AN248" s="381">
        <f>10*LOG10(1/((Summary!$C$75/10^(AK248/10)+Summary!$C$76/10^(AL248/10)+Summary!$C$77/10^(AM248/10))/Summary!$C$78))</f>
        <v>0</v>
      </c>
      <c r="AO248" s="381">
        <f>'Test-RA'!Y246</f>
        <v>0</v>
      </c>
      <c r="AP248" s="140">
        <f>'Test-RA'!Z246</f>
        <v>0</v>
      </c>
      <c r="AQ248" s="141">
        <f t="shared" si="16"/>
        <v>0</v>
      </c>
      <c r="AR248" s="142" t="e">
        <f t="shared" si="14"/>
        <v>#DIV/0!</v>
      </c>
      <c r="AS248" s="143" t="e">
        <f t="shared" si="15"/>
        <v>#DIV/0!</v>
      </c>
      <c r="AT248" s="136"/>
      <c r="AU248" s="136"/>
      <c r="AV248" s="571" t="s">
        <v>123</v>
      </c>
      <c r="AW248" s="468" t="e" cm="1">
        <f t="array" ref="AW248">bdRateExtend($G246:$G249,H246:H249,$Z246:$Z249,AA246:AA249)</f>
        <v>#VALUE!</v>
      </c>
      <c r="AX248" s="480"/>
      <c r="AY248" s="480"/>
      <c r="AZ248" s="480"/>
      <c r="BA248" s="480"/>
      <c r="BB248" s="480"/>
      <c r="BC248" s="480" t="e" cm="1">
        <f t="array" ref="BC248">bdRateExtend($G246:$G249,L246:L249,$Z246:$Z249,AE246:AE249)</f>
        <v>#VALUE!</v>
      </c>
      <c r="BD248" s="480"/>
      <c r="BE248" s="480" t="e" cm="1">
        <f t="array" ref="BE248">bdRateExtend($G246:$G249,M246:M249,$Z246:$Z249,AF246:AF249)</f>
        <v>#VALUE!</v>
      </c>
      <c r="BF248" s="480"/>
      <c r="BG248" s="469" t="e" cm="1">
        <f t="array" ref="BG248">bdRateExtend($G246:$G249,N246:N249,$Z246:$Z249,AG246:AG249,"None", FALSE,1)</f>
        <v>#VALUE!</v>
      </c>
      <c r="BH248" s="476"/>
      <c r="BI248" s="469" t="e" cm="1">
        <f t="array" ref="BI248">bdRateExtend($G246:$G249,O246:O249,$Z246:$Z249,AH246:AH249,"None", FALSE,1)</f>
        <v>#VALUE!</v>
      </c>
      <c r="BJ248" s="476"/>
      <c r="BK248" s="480" t="e" cm="1">
        <f t="array" ref="BK248">bdRateExtend($G246:$G249,P246:P249,$Z246:$Z249,AI246:AI249)</f>
        <v>#VALUE!</v>
      </c>
      <c r="BL248" s="480"/>
      <c r="BM248" s="480" t="e" cm="1">
        <f t="array" ref="BM248">bdRateExtend($G246:$G249,Q246:Q249,$Z246:$Z249,AJ246:AJ249)</f>
        <v>#VALUE!</v>
      </c>
      <c r="BN248" s="480"/>
      <c r="BO248" s="480" t="e" cm="1">
        <f t="array" ref="BO248">bdRateExtend($G246:$G249,R246:R249,$Z246:$Z249,AK246:AK249)</f>
        <v>#VALUE!</v>
      </c>
      <c r="BP248" s="480"/>
      <c r="BQ248" s="480"/>
      <c r="BR248" s="476"/>
      <c r="BS248" s="476"/>
      <c r="BT248" s="480"/>
      <c r="BU248" s="463" cm="1">
        <f t="array" ref="BU248">testVMAFRange($G246:$G249,N246:N249,$Z246:$Z249,AG246:AG249)</f>
        <v>0</v>
      </c>
      <c r="BV248" s="465"/>
      <c r="BW248" s="463" cm="1">
        <f t="array" ref="BW248">testVMAFRange($G246:$G249,O246:O249,$Z246:$Z249,AH246:AH249)</f>
        <v>0</v>
      </c>
      <c r="BX248" s="465"/>
    </row>
    <row r="249" spans="1:76" ht="17" customHeight="1" thickBot="1" x14ac:dyDescent="0.4">
      <c r="A249" s="516"/>
      <c r="B249" s="518"/>
      <c r="C249" s="487"/>
      <c r="D249" s="522"/>
      <c r="E249" s="523"/>
      <c r="F249" s="144">
        <v>63</v>
      </c>
      <c r="G249" s="145">
        <f>'Anchor-RA'!L247</f>
        <v>0</v>
      </c>
      <c r="H249" s="146">
        <f>'Anchor-RA'!M247</f>
        <v>0</v>
      </c>
      <c r="I249" s="146">
        <f>'Anchor-RA'!N247</f>
        <v>0</v>
      </c>
      <c r="J249" s="146">
        <f>'Anchor-RA'!O247</f>
        <v>0</v>
      </c>
      <c r="K249" s="140">
        <f>(Summary!$C$58*H249+Summary!$C$59*I249+Summary!$C$60*J249)/Summary!$C$61</f>
        <v>0</v>
      </c>
      <c r="L249" s="146">
        <f>'Anchor-RA'!P247</f>
        <v>0</v>
      </c>
      <c r="M249" s="146">
        <f>'Anchor-RA'!Q247</f>
        <v>0</v>
      </c>
      <c r="N249" s="146">
        <f>'Anchor-RA'!R247</f>
        <v>0</v>
      </c>
      <c r="O249" s="146">
        <f>'Anchor-RA'!S247</f>
        <v>0</v>
      </c>
      <c r="P249" s="146">
        <f>'Anchor-RA'!T247</f>
        <v>0</v>
      </c>
      <c r="Q249" s="146">
        <f>'Anchor-RA'!U247</f>
        <v>0</v>
      </c>
      <c r="R249" s="146">
        <f>'Anchor-RA'!V247</f>
        <v>0</v>
      </c>
      <c r="S249" s="146">
        <f>'Anchor-RA'!W247</f>
        <v>0</v>
      </c>
      <c r="T249" s="146">
        <f>'Anchor-RA'!X247</f>
        <v>0</v>
      </c>
      <c r="U249" s="146">
        <f>10*LOG10(1/((Summary!$C$75/10^(R249/10)+Summary!$C$76/10^(S249/10)+Summary!$C$77/10^(T249/10))/Summary!$C$78))</f>
        <v>0</v>
      </c>
      <c r="V249" s="146">
        <f>'Anchor-RA'!Y247</f>
        <v>0</v>
      </c>
      <c r="W249" s="146">
        <f>'Anchor-RA'!Z247</f>
        <v>0</v>
      </c>
      <c r="X249" s="147">
        <f t="shared" si="13"/>
        <v>0</v>
      </c>
      <c r="Y249" s="133"/>
      <c r="Z249" s="385">
        <f>'Test-RA'!L247</f>
        <v>0</v>
      </c>
      <c r="AA249" s="382">
        <f>'Test-RA'!M247</f>
        <v>0</v>
      </c>
      <c r="AB249" s="382">
        <f>'Test-RA'!N247</f>
        <v>0</v>
      </c>
      <c r="AC249" s="382">
        <f>'Test-RA'!O247</f>
        <v>0</v>
      </c>
      <c r="AD249" s="382">
        <f>(Summary!$C$58*AA249+Summary!$C$59*AB249+Summary!$C$60*AC249)/Summary!$C$61</f>
        <v>0</v>
      </c>
      <c r="AE249" s="382">
        <f>'Test-RA'!P247</f>
        <v>0</v>
      </c>
      <c r="AF249" s="382">
        <f>'Test-RA'!Q247</f>
        <v>0</v>
      </c>
      <c r="AG249" s="382">
        <f>'Test-RA'!R247</f>
        <v>0</v>
      </c>
      <c r="AH249" s="382">
        <f>'Test-RA'!S247</f>
        <v>0</v>
      </c>
      <c r="AI249" s="382">
        <f>'Test-RA'!T247</f>
        <v>0</v>
      </c>
      <c r="AJ249" s="382">
        <f>'Test-RA'!U247</f>
        <v>0</v>
      </c>
      <c r="AK249" s="382">
        <f>'Test-RA'!V247</f>
        <v>0</v>
      </c>
      <c r="AL249" s="382">
        <f>'Test-RA'!W247</f>
        <v>0</v>
      </c>
      <c r="AM249" s="382">
        <f>'Test-RA'!X247</f>
        <v>0</v>
      </c>
      <c r="AN249" s="382">
        <f>10*LOG10(1/((Summary!$C$75/10^(AK249/10)+Summary!$C$76/10^(AL249/10)+Summary!$C$77/10^(AM249/10))/Summary!$C$78))</f>
        <v>0</v>
      </c>
      <c r="AO249" s="382">
        <f>'Test-RA'!Y247</f>
        <v>0</v>
      </c>
      <c r="AP249" s="146">
        <f>'Test-RA'!Z247</f>
        <v>0</v>
      </c>
      <c r="AQ249" s="147">
        <f t="shared" si="16"/>
        <v>0</v>
      </c>
      <c r="AR249" s="148" t="e">
        <f t="shared" si="14"/>
        <v>#DIV/0!</v>
      </c>
      <c r="AS249" s="149" t="e">
        <f t="shared" si="15"/>
        <v>#DIV/0!</v>
      </c>
      <c r="AT249" s="136"/>
      <c r="AU249" s="136"/>
      <c r="AV249" s="572"/>
      <c r="AW249" s="468"/>
      <c r="AX249" s="480"/>
      <c r="AY249" s="480"/>
      <c r="AZ249" s="480"/>
      <c r="BA249" s="480"/>
      <c r="BB249" s="481"/>
      <c r="BC249" s="480"/>
      <c r="BD249" s="480"/>
      <c r="BE249" s="480"/>
      <c r="BF249" s="480"/>
      <c r="BG249" s="472"/>
      <c r="BH249" s="477"/>
      <c r="BI249" s="472"/>
      <c r="BJ249" s="477"/>
      <c r="BK249" s="480"/>
      <c r="BL249" s="480"/>
      <c r="BM249" s="480"/>
      <c r="BN249" s="480"/>
      <c r="BO249" s="480"/>
      <c r="BP249" s="480"/>
      <c r="BQ249" s="480"/>
      <c r="BR249" s="476"/>
      <c r="BS249" s="476"/>
      <c r="BT249" s="481"/>
      <c r="BU249" s="473"/>
      <c r="BV249" s="466"/>
      <c r="BW249" s="473"/>
      <c r="BX249" s="466"/>
    </row>
    <row r="250" spans="1:76" ht="17" customHeight="1" x14ac:dyDescent="0.35">
      <c r="A250" s="516"/>
      <c r="B250" s="482" t="s">
        <v>23</v>
      </c>
      <c r="C250" s="485" t="s">
        <v>64</v>
      </c>
      <c r="D250" s="489">
        <v>29.97</v>
      </c>
      <c r="E250" s="492">
        <v>8</v>
      </c>
      <c r="F250" s="129">
        <v>23</v>
      </c>
      <c r="G250" s="130">
        <f>'Anchor-RA'!L248</f>
        <v>0</v>
      </c>
      <c r="H250" s="131">
        <f>'Anchor-RA'!M248</f>
        <v>0</v>
      </c>
      <c r="I250" s="131">
        <f>'Anchor-RA'!N248</f>
        <v>0</v>
      </c>
      <c r="J250" s="131">
        <f>'Anchor-RA'!O248</f>
        <v>0</v>
      </c>
      <c r="K250" s="395">
        <f>(Summary!$C$58*H250+Summary!$C$59*I250+Summary!$C$60*J250)/Summary!$C$61</f>
        <v>0</v>
      </c>
      <c r="L250" s="131">
        <f>'Anchor-RA'!P248</f>
        <v>0</v>
      </c>
      <c r="M250" s="131">
        <f>'Anchor-RA'!Q248</f>
        <v>0</v>
      </c>
      <c r="N250" s="131">
        <f>'Anchor-RA'!R248</f>
        <v>0</v>
      </c>
      <c r="O250" s="131">
        <f>'Anchor-RA'!S248</f>
        <v>0</v>
      </c>
      <c r="P250" s="131">
        <f>'Anchor-RA'!T248</f>
        <v>0</v>
      </c>
      <c r="Q250" s="131">
        <f>'Anchor-RA'!U248</f>
        <v>0</v>
      </c>
      <c r="R250" s="131">
        <f>'Anchor-RA'!V248</f>
        <v>0</v>
      </c>
      <c r="S250" s="131">
        <f>'Anchor-RA'!W248</f>
        <v>0</v>
      </c>
      <c r="T250" s="131">
        <f>'Anchor-RA'!X248</f>
        <v>0</v>
      </c>
      <c r="U250" s="131">
        <f>10*LOG10(1/((Summary!$C$75/10^(R250/10)+Summary!$C$76/10^(S250/10)+Summary!$C$77/10^(T250/10))/Summary!$C$78))</f>
        <v>0</v>
      </c>
      <c r="V250" s="131">
        <f>'Anchor-RA'!Y248</f>
        <v>0</v>
      </c>
      <c r="W250" s="131">
        <f>'Anchor-RA'!Z248</f>
        <v>0</v>
      </c>
      <c r="X250" s="132">
        <f t="shared" si="13"/>
        <v>0</v>
      </c>
      <c r="Y250" s="133"/>
      <c r="Z250" s="383">
        <f>'Test-RA'!L248</f>
        <v>0</v>
      </c>
      <c r="AA250" s="380">
        <f>'Test-RA'!M248</f>
        <v>0</v>
      </c>
      <c r="AB250" s="380">
        <f>'Test-RA'!N248</f>
        <v>0</v>
      </c>
      <c r="AC250" s="380">
        <f>'Test-RA'!O248</f>
        <v>0</v>
      </c>
      <c r="AD250" s="380">
        <f>(Summary!$C$58*AA250+Summary!$C$59*AB250+Summary!$C$60*AC250)/Summary!$C$61</f>
        <v>0</v>
      </c>
      <c r="AE250" s="380">
        <f>'Test-RA'!P248</f>
        <v>0</v>
      </c>
      <c r="AF250" s="380">
        <f>'Test-RA'!Q248</f>
        <v>0</v>
      </c>
      <c r="AG250" s="380">
        <f>'Test-RA'!R248</f>
        <v>0</v>
      </c>
      <c r="AH250" s="380">
        <f>'Test-RA'!S248</f>
        <v>0</v>
      </c>
      <c r="AI250" s="380">
        <f>'Test-RA'!T248</f>
        <v>0</v>
      </c>
      <c r="AJ250" s="380">
        <f>'Test-RA'!U248</f>
        <v>0</v>
      </c>
      <c r="AK250" s="380">
        <f>'Test-RA'!V248</f>
        <v>0</v>
      </c>
      <c r="AL250" s="380">
        <f>'Test-RA'!W248</f>
        <v>0</v>
      </c>
      <c r="AM250" s="380">
        <f>'Test-RA'!X248</f>
        <v>0</v>
      </c>
      <c r="AN250" s="380">
        <f>10*LOG10(1/((Summary!$C$75/10^(AK250/10)+Summary!$C$76/10^(AL250/10)+Summary!$C$77/10^(AM250/10))/Summary!$C$78))</f>
        <v>0</v>
      </c>
      <c r="AO250" s="380">
        <f>'Test-RA'!Y248</f>
        <v>0</v>
      </c>
      <c r="AP250" s="131">
        <f>'Test-RA'!Z248</f>
        <v>0</v>
      </c>
      <c r="AQ250" s="132">
        <f t="shared" si="16"/>
        <v>0</v>
      </c>
      <c r="AR250" s="134" t="e">
        <f t="shared" si="14"/>
        <v>#DIV/0!</v>
      </c>
      <c r="AS250" s="135" t="e">
        <f t="shared" si="15"/>
        <v>#DIV/0!</v>
      </c>
      <c r="AT250" s="136"/>
      <c r="AU250" s="136"/>
      <c r="AV250" s="573" t="s">
        <v>121</v>
      </c>
      <c r="AW250" s="468" t="e" cm="1">
        <f t="array" ref="AW250">bdRateExtend($G250:$G253,H250:H253,$Z250:$Z253,AA250:AA253)</f>
        <v>#VALUE!</v>
      </c>
      <c r="AX250" s="480" t="e" cm="1">
        <f t="array" ref="AX250">bdRateExtend($G250:$G255,H250:H255,$Z250:$Z255,AA250:AA255)</f>
        <v>#VALUE!</v>
      </c>
      <c r="AY250" s="480" t="e" cm="1">
        <f t="array" ref="AY250">bdRateExtend($G250:$G255,I250:I255,$Z250:$Z255,AB250:AB255)</f>
        <v>#VALUE!</v>
      </c>
      <c r="AZ250" s="480" t="e" cm="1">
        <f t="array" ref="AZ250">bdRateExtend($G250:$G255,J250:J255,$Z250:$Z255,AC250:AC255)</f>
        <v>#VALUE!</v>
      </c>
      <c r="BA250" s="480" t="e" cm="1">
        <f t="array" ref="BA250">bdRateExtend($G250:$G255,K250:K255,$Z250:$Z255,AD250:AD255)</f>
        <v>#VALUE!</v>
      </c>
      <c r="BB250" s="479" t="e">
        <f>(Summary!$C$89*AX250+Summary!$C$90*AY250+Summary!$C$91*AZ250)/Summary!$C$92</f>
        <v>#VALUE!</v>
      </c>
      <c r="BC250" s="480" t="e" cm="1">
        <f t="array" ref="BC250">bdRateExtend($G250:$G253,L250:L253,$Z250:$Z253,AE250:AE253)</f>
        <v>#VALUE!</v>
      </c>
      <c r="BD250" s="480" t="e" cm="1">
        <f t="array" ref="BD250">bdRateExtend($G250:$G255,L250:L255,$Z250:$Z255,AE250:AE255)</f>
        <v>#VALUE!</v>
      </c>
      <c r="BE250" s="480" t="e" cm="1">
        <f t="array" ref="BE250">bdRateExtend($G250:$G253,M250:M253,$Z250:$Z253,AF250:AF253)</f>
        <v>#VALUE!</v>
      </c>
      <c r="BF250" s="480" t="e" cm="1">
        <f t="array" ref="BF250">bdRateExtend($G250:$G255,M250:M255,$Z250:$Z255,AF250:AF255)</f>
        <v>#VALUE!</v>
      </c>
      <c r="BG250" s="474" t="e" cm="1">
        <f t="array" ref="BG250">bdRateExtend($G250:$G253,N250:N253,$Z250:$Z253,AG250:AG253,"None", FALSE,1)</f>
        <v>#VALUE!</v>
      </c>
      <c r="BH250" s="475" t="e" cm="1">
        <f t="array" ref="BH250">bdRateExtend($G250:$G255,N250:N255,$Z250:$Z255,AG250:AG255,"None", FALSE,1)</f>
        <v>#VALUE!</v>
      </c>
      <c r="BI250" s="474" t="e" cm="1">
        <f t="array" ref="BI250">bdRateExtend($G250:$G253,O250:O253,$Z250:$Z253,AH250:AH253,"None", FALSE,1)</f>
        <v>#VALUE!</v>
      </c>
      <c r="BJ250" s="475" t="e" cm="1">
        <f t="array" ref="BJ250">bdRateExtend($G250:$G255,O250:O255,$Z250:$Z255,AH250:AH255,"None", FALSE,1)</f>
        <v>#VALUE!</v>
      </c>
      <c r="BK250" s="480" t="e" cm="1">
        <f t="array" ref="BK250">bdRateExtend($G250:$G253,P250:P253,$Z250:$Z253,AI250:AI253)</f>
        <v>#VALUE!</v>
      </c>
      <c r="BL250" s="480" t="e" cm="1">
        <f t="array" ref="BL250">bdRateExtend($G250:$G255,P250:P255,$Z250:$Z255,AI250:AI255)</f>
        <v>#VALUE!</v>
      </c>
      <c r="BM250" s="480" t="e" cm="1">
        <f t="array" ref="BM250">bdRateExtend($G250:$G253,Q250:Q253,$Z250:$Z253,AJ250:AJ253)</f>
        <v>#VALUE!</v>
      </c>
      <c r="BN250" s="480" t="e" cm="1">
        <f t="array" ref="BN250">bdRateExtend($G250:$G255,Q250:Q255,$Z250:$Z255,AJ250:AJ255)</f>
        <v>#VALUE!</v>
      </c>
      <c r="BO250" s="480" t="e" cm="1">
        <f t="array" ref="BO250">bdRateExtend($G250:$G253,R250:R253,$Z250:$Z253,AK250:AK253)</f>
        <v>#VALUE!</v>
      </c>
      <c r="BP250" s="480" t="e" cm="1">
        <f t="array" ref="BP250">bdRateExtend($G250:$G255,R250:R255,$Z250:$Z255,AK250:AK255)</f>
        <v>#VALUE!</v>
      </c>
      <c r="BQ250" s="480" t="e" cm="1">
        <f t="array" ref="BQ250">bdRateExtend($G250:$G255,S250:S255,$Z250:$Z255,AL250:AL255)</f>
        <v>#VALUE!</v>
      </c>
      <c r="BR250" s="476" t="e" cm="1">
        <f t="array" ref="BR250">bdRateExtend($G250:$G255,T250:T255,$Z250:$Z255,AM250:AM255)</f>
        <v>#VALUE!</v>
      </c>
      <c r="BS250" s="476" t="e" cm="1">
        <f t="array" ref="BS250">bdRateExtend($G250:$G255,U250:U255,$Z250:$Z255,AN250:AN255)</f>
        <v>#VALUE!</v>
      </c>
      <c r="BT250" s="479" t="e">
        <f>(Summary!$C$103*BP250+Summary!$C$104*BQ250+Summary!$C$105*BR250)/Summary!$C$106</f>
        <v>#VALUE!</v>
      </c>
      <c r="BU250" s="462" cm="1">
        <f t="array" ref="BU250">testVMAFRange($G250:$G253,N250:N253,$Z250:$Z253,AG250:AG253)</f>
        <v>0</v>
      </c>
      <c r="BV250" s="464" cm="1">
        <f t="array" ref="BV250">testVMAFRange($G250:$G255,N250:N255,$Z250:$Z255,AG250:AG255)</f>
        <v>0</v>
      </c>
      <c r="BW250" s="462" cm="1">
        <f t="array" ref="BW250">testVMAFRange($G250:$G253,O250:O253,$Z250:$Z253,AH250:AH253)</f>
        <v>0</v>
      </c>
      <c r="BX250" s="464" cm="1">
        <f t="array" ref="BX250">testVMAFRange($G250:$G255,O250:O255,$Z250:$Z255,AH250:AH255)</f>
        <v>0</v>
      </c>
    </row>
    <row r="251" spans="1:76" ht="17" customHeight="1" x14ac:dyDescent="0.35">
      <c r="A251" s="516"/>
      <c r="B251" s="483"/>
      <c r="C251" s="486"/>
      <c r="D251" s="490"/>
      <c r="E251" s="493"/>
      <c r="F251" s="138">
        <v>31</v>
      </c>
      <c r="G251" s="139">
        <f>'Anchor-RA'!L249</f>
        <v>0</v>
      </c>
      <c r="H251" s="140">
        <f>'Anchor-RA'!M249</f>
        <v>0</v>
      </c>
      <c r="I251" s="140">
        <f>'Anchor-RA'!N249</f>
        <v>0</v>
      </c>
      <c r="J251" s="140">
        <f>'Anchor-RA'!O249</f>
        <v>0</v>
      </c>
      <c r="K251" s="140">
        <f>(Summary!$C$58*H251+Summary!$C$59*I251+Summary!$C$60*J251)/Summary!$C$61</f>
        <v>0</v>
      </c>
      <c r="L251" s="140">
        <f>'Anchor-RA'!P249</f>
        <v>0</v>
      </c>
      <c r="M251" s="140">
        <f>'Anchor-RA'!Q249</f>
        <v>0</v>
      </c>
      <c r="N251" s="140">
        <f>'Anchor-RA'!R249</f>
        <v>0</v>
      </c>
      <c r="O251" s="140">
        <f>'Anchor-RA'!S249</f>
        <v>0</v>
      </c>
      <c r="P251" s="140">
        <f>'Anchor-RA'!T249</f>
        <v>0</v>
      </c>
      <c r="Q251" s="140">
        <f>'Anchor-RA'!U249</f>
        <v>0</v>
      </c>
      <c r="R251" s="140">
        <f>'Anchor-RA'!V249</f>
        <v>0</v>
      </c>
      <c r="S251" s="140">
        <f>'Anchor-RA'!W249</f>
        <v>0</v>
      </c>
      <c r="T251" s="140">
        <f>'Anchor-RA'!X249</f>
        <v>0</v>
      </c>
      <c r="U251" s="140">
        <f>10*LOG10(1/((Summary!$C$75/10^(R251/10)+Summary!$C$76/10^(S251/10)+Summary!$C$77/10^(T251/10))/Summary!$C$78))</f>
        <v>0</v>
      </c>
      <c r="V251" s="140">
        <f>'Anchor-RA'!Y249</f>
        <v>0</v>
      </c>
      <c r="W251" s="140">
        <f>'Anchor-RA'!Z249</f>
        <v>0</v>
      </c>
      <c r="X251" s="141">
        <f t="shared" si="13"/>
        <v>0</v>
      </c>
      <c r="Y251" s="133"/>
      <c r="Z251" s="384">
        <f>'Test-RA'!L249</f>
        <v>0</v>
      </c>
      <c r="AA251" s="381">
        <f>'Test-RA'!M249</f>
        <v>0</v>
      </c>
      <c r="AB251" s="381">
        <f>'Test-RA'!N249</f>
        <v>0</v>
      </c>
      <c r="AC251" s="381">
        <f>'Test-RA'!O249</f>
        <v>0</v>
      </c>
      <c r="AD251" s="381">
        <f>(Summary!$C$58*AA251+Summary!$C$59*AB251+Summary!$C$60*AC251)/Summary!$C$61</f>
        <v>0</v>
      </c>
      <c r="AE251" s="381">
        <f>'Test-RA'!P249</f>
        <v>0</v>
      </c>
      <c r="AF251" s="381">
        <f>'Test-RA'!Q249</f>
        <v>0</v>
      </c>
      <c r="AG251" s="381">
        <f>'Test-RA'!R249</f>
        <v>0</v>
      </c>
      <c r="AH251" s="381">
        <f>'Test-RA'!S249</f>
        <v>0</v>
      </c>
      <c r="AI251" s="381">
        <f>'Test-RA'!T249</f>
        <v>0</v>
      </c>
      <c r="AJ251" s="381">
        <f>'Test-RA'!U249</f>
        <v>0</v>
      </c>
      <c r="AK251" s="381">
        <f>'Test-RA'!V249</f>
        <v>0</v>
      </c>
      <c r="AL251" s="381">
        <f>'Test-RA'!W249</f>
        <v>0</v>
      </c>
      <c r="AM251" s="381">
        <f>'Test-RA'!X249</f>
        <v>0</v>
      </c>
      <c r="AN251" s="381">
        <f>10*LOG10(1/((Summary!$C$75/10^(AK251/10)+Summary!$C$76/10^(AL251/10)+Summary!$C$77/10^(AM251/10))/Summary!$C$78))</f>
        <v>0</v>
      </c>
      <c r="AO251" s="381">
        <f>'Test-RA'!Y249</f>
        <v>0</v>
      </c>
      <c r="AP251" s="140">
        <f>'Test-RA'!Z249</f>
        <v>0</v>
      </c>
      <c r="AQ251" s="141">
        <f t="shared" si="16"/>
        <v>0</v>
      </c>
      <c r="AR251" s="142" t="e">
        <f t="shared" si="14"/>
        <v>#DIV/0!</v>
      </c>
      <c r="AS251" s="143" t="e">
        <f t="shared" si="15"/>
        <v>#DIV/0!</v>
      </c>
      <c r="AT251" s="136"/>
      <c r="AU251" s="136"/>
      <c r="AV251" s="571"/>
      <c r="AW251" s="468"/>
      <c r="AX251" s="480"/>
      <c r="AY251" s="480"/>
      <c r="AZ251" s="480"/>
      <c r="BA251" s="480"/>
      <c r="BB251" s="480"/>
      <c r="BC251" s="480"/>
      <c r="BD251" s="480"/>
      <c r="BE251" s="480"/>
      <c r="BF251" s="480"/>
      <c r="BG251" s="469"/>
      <c r="BH251" s="476"/>
      <c r="BI251" s="469"/>
      <c r="BJ251" s="476"/>
      <c r="BK251" s="480"/>
      <c r="BL251" s="480"/>
      <c r="BM251" s="480"/>
      <c r="BN251" s="480"/>
      <c r="BO251" s="480"/>
      <c r="BP251" s="480"/>
      <c r="BQ251" s="480"/>
      <c r="BR251" s="476"/>
      <c r="BS251" s="476"/>
      <c r="BT251" s="480"/>
      <c r="BU251" s="463"/>
      <c r="BV251" s="465"/>
      <c r="BW251" s="463"/>
      <c r="BX251" s="465"/>
    </row>
    <row r="252" spans="1:76" ht="17" customHeight="1" x14ac:dyDescent="0.35">
      <c r="A252" s="516"/>
      <c r="B252" s="483"/>
      <c r="C252" s="486"/>
      <c r="D252" s="490"/>
      <c r="E252" s="493"/>
      <c r="F252" s="138">
        <v>39</v>
      </c>
      <c r="G252" s="139">
        <f>'Anchor-RA'!L250</f>
        <v>0</v>
      </c>
      <c r="H252" s="140">
        <f>'Anchor-RA'!M250</f>
        <v>0</v>
      </c>
      <c r="I252" s="140">
        <f>'Anchor-RA'!N250</f>
        <v>0</v>
      </c>
      <c r="J252" s="140">
        <f>'Anchor-RA'!O250</f>
        <v>0</v>
      </c>
      <c r="K252" s="140">
        <f>(Summary!$C$58*H252+Summary!$C$59*I252+Summary!$C$60*J252)/Summary!$C$61</f>
        <v>0</v>
      </c>
      <c r="L252" s="140">
        <f>'Anchor-RA'!P250</f>
        <v>0</v>
      </c>
      <c r="M252" s="140">
        <f>'Anchor-RA'!Q250</f>
        <v>0</v>
      </c>
      <c r="N252" s="140">
        <f>'Anchor-RA'!R250</f>
        <v>0</v>
      </c>
      <c r="O252" s="140">
        <f>'Anchor-RA'!S250</f>
        <v>0</v>
      </c>
      <c r="P252" s="140">
        <f>'Anchor-RA'!T250</f>
        <v>0</v>
      </c>
      <c r="Q252" s="140">
        <f>'Anchor-RA'!U250</f>
        <v>0</v>
      </c>
      <c r="R252" s="140">
        <f>'Anchor-RA'!V250</f>
        <v>0</v>
      </c>
      <c r="S252" s="140">
        <f>'Anchor-RA'!W250</f>
        <v>0</v>
      </c>
      <c r="T252" s="140">
        <f>'Anchor-RA'!X250</f>
        <v>0</v>
      </c>
      <c r="U252" s="140">
        <f>10*LOG10(1/((Summary!$C$75/10^(R252/10)+Summary!$C$76/10^(S252/10)+Summary!$C$77/10^(T252/10))/Summary!$C$78))</f>
        <v>0</v>
      </c>
      <c r="V252" s="140">
        <f>'Anchor-RA'!Y250</f>
        <v>0</v>
      </c>
      <c r="W252" s="140">
        <f>'Anchor-RA'!Z250</f>
        <v>0</v>
      </c>
      <c r="X252" s="141">
        <f t="shared" si="13"/>
        <v>0</v>
      </c>
      <c r="Y252" s="133"/>
      <c r="Z252" s="384">
        <f>'Test-RA'!L250</f>
        <v>0</v>
      </c>
      <c r="AA252" s="381">
        <f>'Test-RA'!M250</f>
        <v>0</v>
      </c>
      <c r="AB252" s="381">
        <f>'Test-RA'!N250</f>
        <v>0</v>
      </c>
      <c r="AC252" s="381">
        <f>'Test-RA'!O250</f>
        <v>0</v>
      </c>
      <c r="AD252" s="381">
        <f>(Summary!$C$58*AA252+Summary!$C$59*AB252+Summary!$C$60*AC252)/Summary!$C$61</f>
        <v>0</v>
      </c>
      <c r="AE252" s="381">
        <f>'Test-RA'!P250</f>
        <v>0</v>
      </c>
      <c r="AF252" s="381">
        <f>'Test-RA'!Q250</f>
        <v>0</v>
      </c>
      <c r="AG252" s="381">
        <f>'Test-RA'!R250</f>
        <v>0</v>
      </c>
      <c r="AH252" s="381">
        <f>'Test-RA'!S250</f>
        <v>0</v>
      </c>
      <c r="AI252" s="381">
        <f>'Test-RA'!T250</f>
        <v>0</v>
      </c>
      <c r="AJ252" s="381">
        <f>'Test-RA'!U250</f>
        <v>0</v>
      </c>
      <c r="AK252" s="381">
        <f>'Test-RA'!V250</f>
        <v>0</v>
      </c>
      <c r="AL252" s="381">
        <f>'Test-RA'!W250</f>
        <v>0</v>
      </c>
      <c r="AM252" s="381">
        <f>'Test-RA'!X250</f>
        <v>0</v>
      </c>
      <c r="AN252" s="381">
        <f>10*LOG10(1/((Summary!$C$75/10^(AK252/10)+Summary!$C$76/10^(AL252/10)+Summary!$C$77/10^(AM252/10))/Summary!$C$78))</f>
        <v>0</v>
      </c>
      <c r="AO252" s="381">
        <f>'Test-RA'!Y250</f>
        <v>0</v>
      </c>
      <c r="AP252" s="140">
        <f>'Test-RA'!Z250</f>
        <v>0</v>
      </c>
      <c r="AQ252" s="141">
        <f t="shared" si="16"/>
        <v>0</v>
      </c>
      <c r="AR252" s="142" t="e">
        <f t="shared" si="14"/>
        <v>#DIV/0!</v>
      </c>
      <c r="AS252" s="143" t="e">
        <f t="shared" si="15"/>
        <v>#DIV/0!</v>
      </c>
      <c r="AT252" s="136"/>
      <c r="AU252" s="136"/>
      <c r="AV252" s="571" t="s">
        <v>122</v>
      </c>
      <c r="AW252" s="468" t="e" cm="1">
        <f t="array" ref="AW252">bdRateExtend($G251:$G254,H251:H254,$Z251:$Z254,AA251:AA254)</f>
        <v>#VALUE!</v>
      </c>
      <c r="AX252" s="480"/>
      <c r="AY252" s="480"/>
      <c r="AZ252" s="480"/>
      <c r="BA252" s="480"/>
      <c r="BB252" s="480"/>
      <c r="BC252" s="480" t="e" cm="1">
        <f t="array" ref="BC252">bdRateExtend($G251:$G254,L251:L254,$Z251:$Z254,AE251:AE254)</f>
        <v>#VALUE!</v>
      </c>
      <c r="BD252" s="480"/>
      <c r="BE252" s="480" t="e" cm="1">
        <f t="array" ref="BE252">bdRateExtend($G251:$G254,M251:M254,$Z251:$Z254,AF251:AF254)</f>
        <v>#VALUE!</v>
      </c>
      <c r="BF252" s="480"/>
      <c r="BG252" s="469" t="e" cm="1">
        <f t="array" ref="BG252">bdRateExtend($G251:$G254,N251:N254,$Z251:$Z254,AG251:AG254,"None", FALSE,1)</f>
        <v>#VALUE!</v>
      </c>
      <c r="BH252" s="476"/>
      <c r="BI252" s="469" t="e" cm="1">
        <f t="array" ref="BI252">bdRateExtend($G251:$G254,O251:O254,$Z251:$Z254,AH251:AH254,"None", FALSE,1)</f>
        <v>#VALUE!</v>
      </c>
      <c r="BJ252" s="476"/>
      <c r="BK252" s="480" t="e" cm="1">
        <f t="array" ref="BK252">bdRateExtend($G251:$G254,P251:P254,$Z251:$Z254,AI251:AI254)</f>
        <v>#VALUE!</v>
      </c>
      <c r="BL252" s="480"/>
      <c r="BM252" s="480" t="e" cm="1">
        <f t="array" ref="BM252">bdRateExtend($G251:$G254,Q251:Q254,$Z251:$Z254,AJ251:AJ254)</f>
        <v>#VALUE!</v>
      </c>
      <c r="BN252" s="480"/>
      <c r="BO252" s="480" t="e" cm="1">
        <f t="array" ref="BO252">bdRateExtend($G251:$G254,R251:R254,$Z251:$Z254,AK251:AK254)</f>
        <v>#VALUE!</v>
      </c>
      <c r="BP252" s="480"/>
      <c r="BQ252" s="480"/>
      <c r="BR252" s="476"/>
      <c r="BS252" s="476"/>
      <c r="BT252" s="480"/>
      <c r="BU252" s="463" cm="1">
        <f t="array" ref="BU252">testVMAFRange($G251:$G254,N251:N254,$Z251:$Z254,AG251:AG254)</f>
        <v>0</v>
      </c>
      <c r="BV252" s="465"/>
      <c r="BW252" s="463" cm="1">
        <f t="array" ref="BW252">testVMAFRange($G251:$G254,O251:O254,$Z251:$Z254,AH251:AH254)</f>
        <v>0</v>
      </c>
      <c r="BX252" s="465"/>
    </row>
    <row r="253" spans="1:76" ht="17" customHeight="1" x14ac:dyDescent="0.35">
      <c r="A253" s="516"/>
      <c r="B253" s="483"/>
      <c r="C253" s="486"/>
      <c r="D253" s="490"/>
      <c r="E253" s="493"/>
      <c r="F253" s="138">
        <v>47</v>
      </c>
      <c r="G253" s="139">
        <f>'Anchor-RA'!L251</f>
        <v>0</v>
      </c>
      <c r="H253" s="140">
        <f>'Anchor-RA'!M251</f>
        <v>0</v>
      </c>
      <c r="I253" s="140">
        <f>'Anchor-RA'!N251</f>
        <v>0</v>
      </c>
      <c r="J253" s="140">
        <f>'Anchor-RA'!O251</f>
        <v>0</v>
      </c>
      <c r="K253" s="140">
        <f>(Summary!$C$58*H253+Summary!$C$59*I253+Summary!$C$60*J253)/Summary!$C$61</f>
        <v>0</v>
      </c>
      <c r="L253" s="140">
        <f>'Anchor-RA'!P251</f>
        <v>0</v>
      </c>
      <c r="M253" s="140">
        <f>'Anchor-RA'!Q251</f>
        <v>0</v>
      </c>
      <c r="N253" s="140">
        <f>'Anchor-RA'!R251</f>
        <v>0</v>
      </c>
      <c r="O253" s="140">
        <f>'Anchor-RA'!S251</f>
        <v>0</v>
      </c>
      <c r="P253" s="140">
        <f>'Anchor-RA'!T251</f>
        <v>0</v>
      </c>
      <c r="Q253" s="140">
        <f>'Anchor-RA'!U251</f>
        <v>0</v>
      </c>
      <c r="R253" s="140">
        <f>'Anchor-RA'!V251</f>
        <v>0</v>
      </c>
      <c r="S253" s="140">
        <f>'Anchor-RA'!W251</f>
        <v>0</v>
      </c>
      <c r="T253" s="140">
        <f>'Anchor-RA'!X251</f>
        <v>0</v>
      </c>
      <c r="U253" s="140">
        <f>10*LOG10(1/((Summary!$C$75/10^(R253/10)+Summary!$C$76/10^(S253/10)+Summary!$C$77/10^(T253/10))/Summary!$C$78))</f>
        <v>0</v>
      </c>
      <c r="V253" s="140">
        <f>'Anchor-RA'!Y251</f>
        <v>0</v>
      </c>
      <c r="W253" s="140">
        <f>'Anchor-RA'!Z251</f>
        <v>0</v>
      </c>
      <c r="X253" s="141">
        <f t="shared" si="13"/>
        <v>0</v>
      </c>
      <c r="Y253" s="133"/>
      <c r="Z253" s="384">
        <f>'Test-RA'!L251</f>
        <v>0</v>
      </c>
      <c r="AA253" s="381">
        <f>'Test-RA'!M251</f>
        <v>0</v>
      </c>
      <c r="AB253" s="381">
        <f>'Test-RA'!N251</f>
        <v>0</v>
      </c>
      <c r="AC253" s="381">
        <f>'Test-RA'!O251</f>
        <v>0</v>
      </c>
      <c r="AD253" s="381">
        <f>(Summary!$C$58*AA253+Summary!$C$59*AB253+Summary!$C$60*AC253)/Summary!$C$61</f>
        <v>0</v>
      </c>
      <c r="AE253" s="381">
        <f>'Test-RA'!P251</f>
        <v>0</v>
      </c>
      <c r="AF253" s="381">
        <f>'Test-RA'!Q251</f>
        <v>0</v>
      </c>
      <c r="AG253" s="381">
        <f>'Test-RA'!R251</f>
        <v>0</v>
      </c>
      <c r="AH253" s="381">
        <f>'Test-RA'!S251</f>
        <v>0</v>
      </c>
      <c r="AI253" s="381">
        <f>'Test-RA'!T251</f>
        <v>0</v>
      </c>
      <c r="AJ253" s="381">
        <f>'Test-RA'!U251</f>
        <v>0</v>
      </c>
      <c r="AK253" s="381">
        <f>'Test-RA'!V251</f>
        <v>0</v>
      </c>
      <c r="AL253" s="381">
        <f>'Test-RA'!W251</f>
        <v>0</v>
      </c>
      <c r="AM253" s="381">
        <f>'Test-RA'!X251</f>
        <v>0</v>
      </c>
      <c r="AN253" s="381">
        <f>10*LOG10(1/((Summary!$C$75/10^(AK253/10)+Summary!$C$76/10^(AL253/10)+Summary!$C$77/10^(AM253/10))/Summary!$C$78))</f>
        <v>0</v>
      </c>
      <c r="AO253" s="381">
        <f>'Test-RA'!Y251</f>
        <v>0</v>
      </c>
      <c r="AP253" s="140">
        <f>'Test-RA'!Z251</f>
        <v>0</v>
      </c>
      <c r="AQ253" s="141">
        <f t="shared" si="16"/>
        <v>0</v>
      </c>
      <c r="AR253" s="142" t="e">
        <f t="shared" si="14"/>
        <v>#DIV/0!</v>
      </c>
      <c r="AS253" s="143" t="e">
        <f t="shared" si="15"/>
        <v>#DIV/0!</v>
      </c>
      <c r="AT253" s="136"/>
      <c r="AU253" s="136"/>
      <c r="AV253" s="571"/>
      <c r="AW253" s="468"/>
      <c r="AX253" s="480"/>
      <c r="AY253" s="480"/>
      <c r="AZ253" s="480"/>
      <c r="BA253" s="480"/>
      <c r="BB253" s="480"/>
      <c r="BC253" s="480"/>
      <c r="BD253" s="480"/>
      <c r="BE253" s="480"/>
      <c r="BF253" s="480"/>
      <c r="BG253" s="469"/>
      <c r="BH253" s="476"/>
      <c r="BI253" s="469"/>
      <c r="BJ253" s="476"/>
      <c r="BK253" s="480"/>
      <c r="BL253" s="480"/>
      <c r="BM253" s="480"/>
      <c r="BN253" s="480"/>
      <c r="BO253" s="480"/>
      <c r="BP253" s="480"/>
      <c r="BQ253" s="480"/>
      <c r="BR253" s="476"/>
      <c r="BS253" s="476"/>
      <c r="BT253" s="480"/>
      <c r="BU253" s="463"/>
      <c r="BV253" s="465"/>
      <c r="BW253" s="463"/>
      <c r="BX253" s="465"/>
    </row>
    <row r="254" spans="1:76" ht="17" customHeight="1" x14ac:dyDescent="0.35">
      <c r="A254" s="516"/>
      <c r="B254" s="483"/>
      <c r="C254" s="486"/>
      <c r="D254" s="490"/>
      <c r="E254" s="493"/>
      <c r="F254" s="138">
        <v>55</v>
      </c>
      <c r="G254" s="139">
        <f>'Anchor-RA'!L252</f>
        <v>0</v>
      </c>
      <c r="H254" s="140">
        <f>'Anchor-RA'!M252</f>
        <v>0</v>
      </c>
      <c r="I254" s="140">
        <f>'Anchor-RA'!N252</f>
        <v>0</v>
      </c>
      <c r="J254" s="140">
        <f>'Anchor-RA'!O252</f>
        <v>0</v>
      </c>
      <c r="K254" s="140">
        <f>(Summary!$C$58*H254+Summary!$C$59*I254+Summary!$C$60*J254)/Summary!$C$61</f>
        <v>0</v>
      </c>
      <c r="L254" s="140">
        <f>'Anchor-RA'!P252</f>
        <v>0</v>
      </c>
      <c r="M254" s="140">
        <f>'Anchor-RA'!Q252</f>
        <v>0</v>
      </c>
      <c r="N254" s="140">
        <f>'Anchor-RA'!R252</f>
        <v>0</v>
      </c>
      <c r="O254" s="140">
        <f>'Anchor-RA'!S252</f>
        <v>0</v>
      </c>
      <c r="P254" s="140">
        <f>'Anchor-RA'!T252</f>
        <v>0</v>
      </c>
      <c r="Q254" s="140">
        <f>'Anchor-RA'!U252</f>
        <v>0</v>
      </c>
      <c r="R254" s="140">
        <f>'Anchor-RA'!V252</f>
        <v>0</v>
      </c>
      <c r="S254" s="140">
        <f>'Anchor-RA'!W252</f>
        <v>0</v>
      </c>
      <c r="T254" s="140">
        <f>'Anchor-RA'!X252</f>
        <v>0</v>
      </c>
      <c r="U254" s="140">
        <f>10*LOG10(1/((Summary!$C$75/10^(R254/10)+Summary!$C$76/10^(S254/10)+Summary!$C$77/10^(T254/10))/Summary!$C$78))</f>
        <v>0</v>
      </c>
      <c r="V254" s="140">
        <f>'Anchor-RA'!Y252</f>
        <v>0</v>
      </c>
      <c r="W254" s="140">
        <f>'Anchor-RA'!Z252</f>
        <v>0</v>
      </c>
      <c r="X254" s="141">
        <f t="shared" si="13"/>
        <v>0</v>
      </c>
      <c r="Y254" s="133"/>
      <c r="Z254" s="384">
        <f>'Test-RA'!L252</f>
        <v>0</v>
      </c>
      <c r="AA254" s="381">
        <f>'Test-RA'!M252</f>
        <v>0</v>
      </c>
      <c r="AB254" s="381">
        <f>'Test-RA'!N252</f>
        <v>0</v>
      </c>
      <c r="AC254" s="381">
        <f>'Test-RA'!O252</f>
        <v>0</v>
      </c>
      <c r="AD254" s="381">
        <f>(Summary!$C$58*AA254+Summary!$C$59*AB254+Summary!$C$60*AC254)/Summary!$C$61</f>
        <v>0</v>
      </c>
      <c r="AE254" s="381">
        <f>'Test-RA'!P252</f>
        <v>0</v>
      </c>
      <c r="AF254" s="381">
        <f>'Test-RA'!Q252</f>
        <v>0</v>
      </c>
      <c r="AG254" s="381">
        <f>'Test-RA'!R252</f>
        <v>0</v>
      </c>
      <c r="AH254" s="381">
        <f>'Test-RA'!S252</f>
        <v>0</v>
      </c>
      <c r="AI254" s="381">
        <f>'Test-RA'!T252</f>
        <v>0</v>
      </c>
      <c r="AJ254" s="381">
        <f>'Test-RA'!U252</f>
        <v>0</v>
      </c>
      <c r="AK254" s="381">
        <f>'Test-RA'!V252</f>
        <v>0</v>
      </c>
      <c r="AL254" s="381">
        <f>'Test-RA'!W252</f>
        <v>0</v>
      </c>
      <c r="AM254" s="381">
        <f>'Test-RA'!X252</f>
        <v>0</v>
      </c>
      <c r="AN254" s="381">
        <f>10*LOG10(1/((Summary!$C$75/10^(AK254/10)+Summary!$C$76/10^(AL254/10)+Summary!$C$77/10^(AM254/10))/Summary!$C$78))</f>
        <v>0</v>
      </c>
      <c r="AO254" s="381">
        <f>'Test-RA'!Y252</f>
        <v>0</v>
      </c>
      <c r="AP254" s="140">
        <f>'Test-RA'!Z252</f>
        <v>0</v>
      </c>
      <c r="AQ254" s="141">
        <f t="shared" si="16"/>
        <v>0</v>
      </c>
      <c r="AR254" s="142" t="e">
        <f t="shared" si="14"/>
        <v>#DIV/0!</v>
      </c>
      <c r="AS254" s="143" t="e">
        <f t="shared" si="15"/>
        <v>#DIV/0!</v>
      </c>
      <c r="AT254" s="136"/>
      <c r="AU254" s="136"/>
      <c r="AV254" s="571" t="s">
        <v>123</v>
      </c>
      <c r="AW254" s="468" t="e" cm="1">
        <f t="array" ref="AW254">bdRateExtend($G252:$G255,H252:H255,$Z252:$Z255,AA252:AA255)</f>
        <v>#VALUE!</v>
      </c>
      <c r="AX254" s="480"/>
      <c r="AY254" s="480"/>
      <c r="AZ254" s="480"/>
      <c r="BA254" s="480"/>
      <c r="BB254" s="480"/>
      <c r="BC254" s="480" t="e" cm="1">
        <f t="array" ref="BC254">bdRateExtend($G252:$G255,L252:L255,$Z252:$Z255,AE252:AE255)</f>
        <v>#VALUE!</v>
      </c>
      <c r="BD254" s="480"/>
      <c r="BE254" s="480" t="e" cm="1">
        <f t="array" ref="BE254">bdRateExtend($G252:$G255,M252:M255,$Z252:$Z255,AF252:AF255)</f>
        <v>#VALUE!</v>
      </c>
      <c r="BF254" s="480"/>
      <c r="BG254" s="469" t="e" cm="1">
        <f t="array" ref="BG254">bdRateExtend($G252:$G255,N252:N255,$Z252:$Z255,AG252:AG255,"None", FALSE,1)</f>
        <v>#VALUE!</v>
      </c>
      <c r="BH254" s="476"/>
      <c r="BI254" s="469" t="e" cm="1">
        <f t="array" ref="BI254">bdRateExtend($G252:$G255,O252:O255,$Z252:$Z255,AH252:AH255,"None", FALSE,1)</f>
        <v>#VALUE!</v>
      </c>
      <c r="BJ254" s="476"/>
      <c r="BK254" s="480" t="e" cm="1">
        <f t="array" ref="BK254">bdRateExtend($G252:$G255,P252:P255,$Z252:$Z255,AI252:AI255)</f>
        <v>#VALUE!</v>
      </c>
      <c r="BL254" s="480"/>
      <c r="BM254" s="480" t="e" cm="1">
        <f t="array" ref="BM254">bdRateExtend($G252:$G255,Q252:Q255,$Z252:$Z255,AJ252:AJ255)</f>
        <v>#VALUE!</v>
      </c>
      <c r="BN254" s="480"/>
      <c r="BO254" s="480" t="e" cm="1">
        <f t="array" ref="BO254">bdRateExtend($G252:$G255,R252:R255,$Z252:$Z255,AK252:AK255)</f>
        <v>#VALUE!</v>
      </c>
      <c r="BP254" s="480"/>
      <c r="BQ254" s="480"/>
      <c r="BR254" s="476"/>
      <c r="BS254" s="476"/>
      <c r="BT254" s="480"/>
      <c r="BU254" s="463" cm="1">
        <f t="array" ref="BU254">testVMAFRange($G252:$G255,N252:N255,$Z252:$Z255,AG252:AG255)</f>
        <v>0</v>
      </c>
      <c r="BV254" s="465"/>
      <c r="BW254" s="463" cm="1">
        <f t="array" ref="BW254">testVMAFRange($G252:$G255,O252:O255,$Z252:$Z255,AH252:AH255)</f>
        <v>0</v>
      </c>
      <c r="BX254" s="465"/>
    </row>
    <row r="255" spans="1:76" ht="17" customHeight="1" thickBot="1" x14ac:dyDescent="0.4">
      <c r="A255" s="516"/>
      <c r="B255" s="518"/>
      <c r="C255" s="487"/>
      <c r="D255" s="522"/>
      <c r="E255" s="523"/>
      <c r="F255" s="144">
        <v>63</v>
      </c>
      <c r="G255" s="145">
        <f>'Anchor-RA'!L253</f>
        <v>0</v>
      </c>
      <c r="H255" s="146">
        <f>'Anchor-RA'!M253</f>
        <v>0</v>
      </c>
      <c r="I255" s="146">
        <f>'Anchor-RA'!N253</f>
        <v>0</v>
      </c>
      <c r="J255" s="146">
        <f>'Anchor-RA'!O253</f>
        <v>0</v>
      </c>
      <c r="K255" s="146">
        <f>(Summary!$C$58*H255+Summary!$C$59*I255+Summary!$C$60*J255)/Summary!$C$61</f>
        <v>0</v>
      </c>
      <c r="L255" s="146">
        <f>'Anchor-RA'!P253</f>
        <v>0</v>
      </c>
      <c r="M255" s="146">
        <f>'Anchor-RA'!Q253</f>
        <v>0</v>
      </c>
      <c r="N255" s="146">
        <f>'Anchor-RA'!R253</f>
        <v>0</v>
      </c>
      <c r="O255" s="146">
        <f>'Anchor-RA'!S253</f>
        <v>0</v>
      </c>
      <c r="P255" s="146">
        <f>'Anchor-RA'!T253</f>
        <v>0</v>
      </c>
      <c r="Q255" s="146">
        <f>'Anchor-RA'!U253</f>
        <v>0</v>
      </c>
      <c r="R255" s="146">
        <f>'Anchor-RA'!V253</f>
        <v>0</v>
      </c>
      <c r="S255" s="146">
        <f>'Anchor-RA'!W253</f>
        <v>0</v>
      </c>
      <c r="T255" s="146">
        <f>'Anchor-RA'!X253</f>
        <v>0</v>
      </c>
      <c r="U255" s="146">
        <f>10*LOG10(1/((Summary!$C$75/10^(R255/10)+Summary!$C$76/10^(S255/10)+Summary!$C$77/10^(T255/10))/Summary!$C$78))</f>
        <v>0</v>
      </c>
      <c r="V255" s="146">
        <f>'Anchor-RA'!Y253</f>
        <v>0</v>
      </c>
      <c r="W255" s="146">
        <f>'Anchor-RA'!Z253</f>
        <v>0</v>
      </c>
      <c r="X255" s="147">
        <f t="shared" si="13"/>
        <v>0</v>
      </c>
      <c r="Y255" s="133"/>
      <c r="Z255" s="385">
        <f>'Test-RA'!L253</f>
        <v>0</v>
      </c>
      <c r="AA255" s="382">
        <f>'Test-RA'!M253</f>
        <v>0</v>
      </c>
      <c r="AB255" s="382">
        <f>'Test-RA'!N253</f>
        <v>0</v>
      </c>
      <c r="AC255" s="382">
        <f>'Test-RA'!O253</f>
        <v>0</v>
      </c>
      <c r="AD255" s="382">
        <f>(Summary!$C$58*AA255+Summary!$C$59*AB255+Summary!$C$60*AC255)/Summary!$C$61</f>
        <v>0</v>
      </c>
      <c r="AE255" s="382">
        <f>'Test-RA'!P253</f>
        <v>0</v>
      </c>
      <c r="AF255" s="382">
        <f>'Test-RA'!Q253</f>
        <v>0</v>
      </c>
      <c r="AG255" s="382">
        <f>'Test-RA'!R253</f>
        <v>0</v>
      </c>
      <c r="AH255" s="382">
        <f>'Test-RA'!S253</f>
        <v>0</v>
      </c>
      <c r="AI255" s="382">
        <f>'Test-RA'!T253</f>
        <v>0</v>
      </c>
      <c r="AJ255" s="382">
        <f>'Test-RA'!U253</f>
        <v>0</v>
      </c>
      <c r="AK255" s="382">
        <f>'Test-RA'!V253</f>
        <v>0</v>
      </c>
      <c r="AL255" s="382">
        <f>'Test-RA'!W253</f>
        <v>0</v>
      </c>
      <c r="AM255" s="382">
        <f>'Test-RA'!X253</f>
        <v>0</v>
      </c>
      <c r="AN255" s="382">
        <f>10*LOG10(1/((Summary!$C$75/10^(AK255/10)+Summary!$C$76/10^(AL255/10)+Summary!$C$77/10^(AM255/10))/Summary!$C$78))</f>
        <v>0</v>
      </c>
      <c r="AO255" s="382">
        <f>'Test-RA'!Y253</f>
        <v>0</v>
      </c>
      <c r="AP255" s="146">
        <f>'Test-RA'!Z253</f>
        <v>0</v>
      </c>
      <c r="AQ255" s="147">
        <f t="shared" si="16"/>
        <v>0</v>
      </c>
      <c r="AR255" s="148" t="e">
        <f t="shared" si="14"/>
        <v>#DIV/0!</v>
      </c>
      <c r="AS255" s="149" t="e">
        <f t="shared" si="15"/>
        <v>#DIV/0!</v>
      </c>
      <c r="AT255" s="136"/>
      <c r="AU255" s="136"/>
      <c r="AV255" s="572"/>
      <c r="AW255" s="468"/>
      <c r="AX255" s="480"/>
      <c r="AY255" s="480"/>
      <c r="AZ255" s="480"/>
      <c r="BA255" s="480"/>
      <c r="BB255" s="481"/>
      <c r="BC255" s="480"/>
      <c r="BD255" s="480"/>
      <c r="BE255" s="480"/>
      <c r="BF255" s="480"/>
      <c r="BG255" s="472"/>
      <c r="BH255" s="477"/>
      <c r="BI255" s="472"/>
      <c r="BJ255" s="477"/>
      <c r="BK255" s="480"/>
      <c r="BL255" s="480"/>
      <c r="BM255" s="480"/>
      <c r="BN255" s="480"/>
      <c r="BO255" s="480"/>
      <c r="BP255" s="480"/>
      <c r="BQ255" s="480"/>
      <c r="BR255" s="476"/>
      <c r="BS255" s="476"/>
      <c r="BT255" s="481"/>
      <c r="BU255" s="473"/>
      <c r="BV255" s="466"/>
      <c r="BW255" s="473"/>
      <c r="BX255" s="466"/>
    </row>
    <row r="256" spans="1:76" ht="17" customHeight="1" x14ac:dyDescent="0.35">
      <c r="A256" s="516"/>
      <c r="B256" s="482" t="s">
        <v>23</v>
      </c>
      <c r="C256" s="485" t="s">
        <v>65</v>
      </c>
      <c r="D256" s="489">
        <v>59.94</v>
      </c>
      <c r="E256" s="492">
        <v>8</v>
      </c>
      <c r="F256" s="129">
        <v>23</v>
      </c>
      <c r="G256" s="130">
        <f>'Anchor-RA'!L254</f>
        <v>0</v>
      </c>
      <c r="H256" s="131">
        <f>'Anchor-RA'!M254</f>
        <v>0</v>
      </c>
      <c r="I256" s="131">
        <f>'Anchor-RA'!N254</f>
        <v>0</v>
      </c>
      <c r="J256" s="131">
        <f>'Anchor-RA'!O254</f>
        <v>0</v>
      </c>
      <c r="K256" s="395">
        <f>(Summary!$C$58*H256+Summary!$C$59*I256+Summary!$C$60*J256)/Summary!$C$61</f>
        <v>0</v>
      </c>
      <c r="L256" s="131">
        <f>'Anchor-RA'!P254</f>
        <v>0</v>
      </c>
      <c r="M256" s="131">
        <f>'Anchor-RA'!Q254</f>
        <v>0</v>
      </c>
      <c r="N256" s="131">
        <f>'Anchor-RA'!R254</f>
        <v>0</v>
      </c>
      <c r="O256" s="131">
        <f>'Anchor-RA'!S254</f>
        <v>0</v>
      </c>
      <c r="P256" s="131">
        <f>'Anchor-RA'!T254</f>
        <v>0</v>
      </c>
      <c r="Q256" s="131">
        <f>'Anchor-RA'!U254</f>
        <v>0</v>
      </c>
      <c r="R256" s="131">
        <f>'Anchor-RA'!V254</f>
        <v>0</v>
      </c>
      <c r="S256" s="131">
        <f>'Anchor-RA'!W254</f>
        <v>0</v>
      </c>
      <c r="T256" s="131">
        <f>'Anchor-RA'!X254</f>
        <v>0</v>
      </c>
      <c r="U256" s="131">
        <f>10*LOG10(1/((Summary!$C$75/10^(R256/10)+Summary!$C$76/10^(S256/10)+Summary!$C$77/10^(T256/10))/Summary!$C$78))</f>
        <v>0</v>
      </c>
      <c r="V256" s="131">
        <f>'Anchor-RA'!Y254</f>
        <v>0</v>
      </c>
      <c r="W256" s="131">
        <f>'Anchor-RA'!Z254</f>
        <v>0</v>
      </c>
      <c r="X256" s="132">
        <f t="shared" si="13"/>
        <v>0</v>
      </c>
      <c r="Y256" s="133"/>
      <c r="Z256" s="383">
        <f>'Test-RA'!L254</f>
        <v>0</v>
      </c>
      <c r="AA256" s="380">
        <f>'Test-RA'!M254</f>
        <v>0</v>
      </c>
      <c r="AB256" s="380">
        <f>'Test-RA'!N254</f>
        <v>0</v>
      </c>
      <c r="AC256" s="380">
        <f>'Test-RA'!O254</f>
        <v>0</v>
      </c>
      <c r="AD256" s="380">
        <f>(Summary!$C$58*AA256+Summary!$C$59*AB256+Summary!$C$60*AC256)/Summary!$C$61</f>
        <v>0</v>
      </c>
      <c r="AE256" s="380">
        <f>'Test-RA'!P254</f>
        <v>0</v>
      </c>
      <c r="AF256" s="380">
        <f>'Test-RA'!Q254</f>
        <v>0</v>
      </c>
      <c r="AG256" s="380">
        <f>'Test-RA'!R254</f>
        <v>0</v>
      </c>
      <c r="AH256" s="380">
        <f>'Test-RA'!S254</f>
        <v>0</v>
      </c>
      <c r="AI256" s="380">
        <f>'Test-RA'!T254</f>
        <v>0</v>
      </c>
      <c r="AJ256" s="380">
        <f>'Test-RA'!U254</f>
        <v>0</v>
      </c>
      <c r="AK256" s="380">
        <f>'Test-RA'!V254</f>
        <v>0</v>
      </c>
      <c r="AL256" s="380">
        <f>'Test-RA'!W254</f>
        <v>0</v>
      </c>
      <c r="AM256" s="380">
        <f>'Test-RA'!X254</f>
        <v>0</v>
      </c>
      <c r="AN256" s="380">
        <f>10*LOG10(1/((Summary!$C$75/10^(AK256/10)+Summary!$C$76/10^(AL256/10)+Summary!$C$77/10^(AM256/10))/Summary!$C$78))</f>
        <v>0</v>
      </c>
      <c r="AO256" s="380">
        <f>'Test-RA'!Y254</f>
        <v>0</v>
      </c>
      <c r="AP256" s="131">
        <f>'Test-RA'!Z254</f>
        <v>0</v>
      </c>
      <c r="AQ256" s="132">
        <f t="shared" si="16"/>
        <v>0</v>
      </c>
      <c r="AR256" s="134" t="e">
        <f t="shared" si="14"/>
        <v>#DIV/0!</v>
      </c>
      <c r="AS256" s="135" t="e">
        <f t="shared" si="15"/>
        <v>#DIV/0!</v>
      </c>
      <c r="AT256" s="136"/>
      <c r="AU256" s="136"/>
      <c r="AV256" s="573" t="s">
        <v>121</v>
      </c>
      <c r="AW256" s="468" t="e" cm="1">
        <f t="array" ref="AW256">bdRateExtend($G256:$G259,H256:H259,$Z256:$Z259,AA256:AA259)</f>
        <v>#VALUE!</v>
      </c>
      <c r="AX256" s="480" t="e" cm="1">
        <f t="array" ref="AX256">bdRateExtend($G256:$G261,H256:H261,$Z256:$Z261,AA256:AA261)</f>
        <v>#VALUE!</v>
      </c>
      <c r="AY256" s="480" t="e" cm="1">
        <f t="array" ref="AY256">bdRateExtend($G256:$G261,I256:I261,$Z256:$Z261,AB256:AB261)</f>
        <v>#VALUE!</v>
      </c>
      <c r="AZ256" s="480" t="e" cm="1">
        <f t="array" ref="AZ256">bdRateExtend($G256:$G261,J256:J261,$Z256:$Z261,AC256:AC261)</f>
        <v>#VALUE!</v>
      </c>
      <c r="BA256" s="480" t="e" cm="1">
        <f t="array" ref="BA256">bdRateExtend($G256:$G261,K256:K261,$Z256:$Z261,AD256:AD261)</f>
        <v>#VALUE!</v>
      </c>
      <c r="BB256" s="479" t="e">
        <f>(Summary!$C$89*AX256+Summary!$C$90*AY256+Summary!$C$91*AZ256)/Summary!$C$92</f>
        <v>#VALUE!</v>
      </c>
      <c r="BC256" s="480" t="e" cm="1">
        <f t="array" ref="BC256">bdRateExtend($G256:$G259,L256:L259,$Z256:$Z259,AE256:AE259)</f>
        <v>#VALUE!</v>
      </c>
      <c r="BD256" s="480" t="e" cm="1">
        <f t="array" ref="BD256">bdRateExtend($G256:$G261,L256:L261,$Z256:$Z261,AE256:AE261)</f>
        <v>#VALUE!</v>
      </c>
      <c r="BE256" s="480" t="e" cm="1">
        <f t="array" ref="BE256">bdRateExtend($G256:$G259,M256:M259,$Z256:$Z259,AF256:AF259)</f>
        <v>#VALUE!</v>
      </c>
      <c r="BF256" s="480" t="e" cm="1">
        <f t="array" ref="BF256">bdRateExtend($G256:$G261,M256:M261,$Z256:$Z261,AF256:AF261)</f>
        <v>#VALUE!</v>
      </c>
      <c r="BG256" s="474" t="e" cm="1">
        <f t="array" ref="BG256">bdRateExtend($G256:$G259,N256:N259,$Z256:$Z259,AG256:AG259,"None", FALSE,1)</f>
        <v>#VALUE!</v>
      </c>
      <c r="BH256" s="475" t="e" cm="1">
        <f t="array" ref="BH256">bdRateExtend($G256:$G261,N256:N261,$Z256:$Z261,AG256:AG261,"None", FALSE,1)</f>
        <v>#VALUE!</v>
      </c>
      <c r="BI256" s="474" t="e" cm="1">
        <f t="array" ref="BI256">bdRateExtend($G256:$G259,O256:O259,$Z256:$Z259,AH256:AH259,"None", FALSE,1)</f>
        <v>#VALUE!</v>
      </c>
      <c r="BJ256" s="475" t="e" cm="1">
        <f t="array" ref="BJ256">bdRateExtend($G256:$G261,O256:O261,$Z256:$Z261,AH256:AH261,"None", FALSE,1)</f>
        <v>#VALUE!</v>
      </c>
      <c r="BK256" s="480" t="e" cm="1">
        <f t="array" ref="BK256">bdRateExtend($G256:$G259,P256:P259,$Z256:$Z259,AI256:AI259)</f>
        <v>#VALUE!</v>
      </c>
      <c r="BL256" s="480" t="e" cm="1">
        <f t="array" ref="BL256">bdRateExtend($G256:$G261,P256:P261,$Z256:$Z261,AI256:AI261)</f>
        <v>#VALUE!</v>
      </c>
      <c r="BM256" s="480" t="e" cm="1">
        <f t="array" ref="BM256">bdRateExtend($G256:$G259,Q256:Q259,$Z256:$Z259,AJ256:AJ259)</f>
        <v>#VALUE!</v>
      </c>
      <c r="BN256" s="480" t="e" cm="1">
        <f t="array" ref="BN256">bdRateExtend($G256:$G261,Q256:Q261,$Z256:$Z261,AJ256:AJ261)</f>
        <v>#VALUE!</v>
      </c>
      <c r="BO256" s="480" t="e" cm="1">
        <f t="array" ref="BO256">bdRateExtend($G256:$G259,R256:R259,$Z256:$Z259,AK256:AK259)</f>
        <v>#VALUE!</v>
      </c>
      <c r="BP256" s="480" t="e" cm="1">
        <f t="array" ref="BP256">bdRateExtend($G256:$G261,R256:R261,$Z256:$Z261,AK256:AK261)</f>
        <v>#VALUE!</v>
      </c>
      <c r="BQ256" s="480" t="e" cm="1">
        <f t="array" ref="BQ256">bdRateExtend($G256:$G261,S256:S261,$Z256:$Z261,AL256:AL261)</f>
        <v>#VALUE!</v>
      </c>
      <c r="BR256" s="476" t="e" cm="1">
        <f t="array" ref="BR256">bdRateExtend($G256:$G261,T256:T261,$Z256:$Z261,AM256:AM261)</f>
        <v>#VALUE!</v>
      </c>
      <c r="BS256" s="476" t="e" cm="1">
        <f t="array" ref="BS256">bdRateExtend($G256:$G261,U256:U261,$Z256:$Z261,AN256:AN261)</f>
        <v>#VALUE!</v>
      </c>
      <c r="BT256" s="479" t="e">
        <f>(Summary!$C$103*BP256+Summary!$C$104*BQ256+Summary!$C$105*BR256)/Summary!$C$106</f>
        <v>#VALUE!</v>
      </c>
      <c r="BU256" s="462" cm="1">
        <f t="array" ref="BU256">testVMAFRange($G256:$G259,N256:N259,$Z256:$Z259,AG256:AG259)</f>
        <v>0</v>
      </c>
      <c r="BV256" s="464" cm="1">
        <f t="array" ref="BV256">testVMAFRange($G256:$G261,N256:N261,$Z256:$Z261,AG256:AG261)</f>
        <v>0</v>
      </c>
      <c r="BW256" s="462" cm="1">
        <f t="array" ref="BW256">testVMAFRange($G256:$G259,O256:O259,$Z256:$Z259,AH256:AH259)</f>
        <v>0</v>
      </c>
      <c r="BX256" s="464" cm="1">
        <f t="array" ref="BX256">testVMAFRange($G256:$G261,O256:O261,$Z256:$Z261,AH256:AH261)</f>
        <v>0</v>
      </c>
    </row>
    <row r="257" spans="1:76" ht="17" customHeight="1" x14ac:dyDescent="0.35">
      <c r="A257" s="516"/>
      <c r="B257" s="483"/>
      <c r="C257" s="486"/>
      <c r="D257" s="490"/>
      <c r="E257" s="493"/>
      <c r="F257" s="138">
        <v>31</v>
      </c>
      <c r="G257" s="139">
        <f>'Anchor-RA'!L255</f>
        <v>0</v>
      </c>
      <c r="H257" s="140">
        <f>'Anchor-RA'!M255</f>
        <v>0</v>
      </c>
      <c r="I257" s="140">
        <f>'Anchor-RA'!N255</f>
        <v>0</v>
      </c>
      <c r="J257" s="140">
        <f>'Anchor-RA'!O255</f>
        <v>0</v>
      </c>
      <c r="K257" s="140">
        <f>(Summary!$C$58*H257+Summary!$C$59*I257+Summary!$C$60*J257)/Summary!$C$61</f>
        <v>0</v>
      </c>
      <c r="L257" s="140">
        <f>'Anchor-RA'!P255</f>
        <v>0</v>
      </c>
      <c r="M257" s="140">
        <f>'Anchor-RA'!Q255</f>
        <v>0</v>
      </c>
      <c r="N257" s="140">
        <f>'Anchor-RA'!R255</f>
        <v>0</v>
      </c>
      <c r="O257" s="140">
        <f>'Anchor-RA'!S255</f>
        <v>0</v>
      </c>
      <c r="P257" s="140">
        <f>'Anchor-RA'!T255</f>
        <v>0</v>
      </c>
      <c r="Q257" s="140">
        <f>'Anchor-RA'!U255</f>
        <v>0</v>
      </c>
      <c r="R257" s="140">
        <f>'Anchor-RA'!V255</f>
        <v>0</v>
      </c>
      <c r="S257" s="140">
        <f>'Anchor-RA'!W255</f>
        <v>0</v>
      </c>
      <c r="T257" s="140">
        <f>'Anchor-RA'!X255</f>
        <v>0</v>
      </c>
      <c r="U257" s="140">
        <f>10*LOG10(1/((Summary!$C$75/10^(R257/10)+Summary!$C$76/10^(S257/10)+Summary!$C$77/10^(T257/10))/Summary!$C$78))</f>
        <v>0</v>
      </c>
      <c r="V257" s="140">
        <f>'Anchor-RA'!Y255</f>
        <v>0</v>
      </c>
      <c r="W257" s="140">
        <f>'Anchor-RA'!Z255</f>
        <v>0</v>
      </c>
      <c r="X257" s="141">
        <f t="shared" si="13"/>
        <v>0</v>
      </c>
      <c r="Y257" s="133"/>
      <c r="Z257" s="384">
        <f>'Test-RA'!L255</f>
        <v>0</v>
      </c>
      <c r="AA257" s="381">
        <f>'Test-RA'!M255</f>
        <v>0</v>
      </c>
      <c r="AB257" s="381">
        <f>'Test-RA'!N255</f>
        <v>0</v>
      </c>
      <c r="AC257" s="381">
        <f>'Test-RA'!O255</f>
        <v>0</v>
      </c>
      <c r="AD257" s="381">
        <f>(Summary!$C$58*AA257+Summary!$C$59*AB257+Summary!$C$60*AC257)/Summary!$C$61</f>
        <v>0</v>
      </c>
      <c r="AE257" s="381">
        <f>'Test-RA'!P255</f>
        <v>0</v>
      </c>
      <c r="AF257" s="381">
        <f>'Test-RA'!Q255</f>
        <v>0</v>
      </c>
      <c r="AG257" s="381">
        <f>'Test-RA'!R255</f>
        <v>0</v>
      </c>
      <c r="AH257" s="381">
        <f>'Test-RA'!S255</f>
        <v>0</v>
      </c>
      <c r="AI257" s="381">
        <f>'Test-RA'!T255</f>
        <v>0</v>
      </c>
      <c r="AJ257" s="381">
        <f>'Test-RA'!U255</f>
        <v>0</v>
      </c>
      <c r="AK257" s="381">
        <f>'Test-RA'!V255</f>
        <v>0</v>
      </c>
      <c r="AL257" s="381">
        <f>'Test-RA'!W255</f>
        <v>0</v>
      </c>
      <c r="AM257" s="381">
        <f>'Test-RA'!X255</f>
        <v>0</v>
      </c>
      <c r="AN257" s="381">
        <f>10*LOG10(1/((Summary!$C$75/10^(AK257/10)+Summary!$C$76/10^(AL257/10)+Summary!$C$77/10^(AM257/10))/Summary!$C$78))</f>
        <v>0</v>
      </c>
      <c r="AO257" s="381">
        <f>'Test-RA'!Y255</f>
        <v>0</v>
      </c>
      <c r="AP257" s="140">
        <f>'Test-RA'!Z255</f>
        <v>0</v>
      </c>
      <c r="AQ257" s="141">
        <f t="shared" si="16"/>
        <v>0</v>
      </c>
      <c r="AR257" s="142" t="e">
        <f t="shared" si="14"/>
        <v>#DIV/0!</v>
      </c>
      <c r="AS257" s="143" t="e">
        <f t="shared" si="15"/>
        <v>#DIV/0!</v>
      </c>
      <c r="AT257" s="136"/>
      <c r="AU257" s="136"/>
      <c r="AV257" s="571"/>
      <c r="AW257" s="468"/>
      <c r="AX257" s="480"/>
      <c r="AY257" s="480"/>
      <c r="AZ257" s="480"/>
      <c r="BA257" s="480"/>
      <c r="BB257" s="480"/>
      <c r="BC257" s="480"/>
      <c r="BD257" s="480"/>
      <c r="BE257" s="480"/>
      <c r="BF257" s="480"/>
      <c r="BG257" s="469"/>
      <c r="BH257" s="476"/>
      <c r="BI257" s="469"/>
      <c r="BJ257" s="476"/>
      <c r="BK257" s="480"/>
      <c r="BL257" s="480"/>
      <c r="BM257" s="480"/>
      <c r="BN257" s="480"/>
      <c r="BO257" s="480"/>
      <c r="BP257" s="480"/>
      <c r="BQ257" s="480"/>
      <c r="BR257" s="476"/>
      <c r="BS257" s="476"/>
      <c r="BT257" s="480"/>
      <c r="BU257" s="463"/>
      <c r="BV257" s="465"/>
      <c r="BW257" s="463"/>
      <c r="BX257" s="465"/>
    </row>
    <row r="258" spans="1:76" ht="17" customHeight="1" x14ac:dyDescent="0.35">
      <c r="A258" s="516"/>
      <c r="B258" s="483"/>
      <c r="C258" s="486"/>
      <c r="D258" s="490"/>
      <c r="E258" s="493"/>
      <c r="F258" s="138">
        <v>39</v>
      </c>
      <c r="G258" s="139">
        <f>'Anchor-RA'!L256</f>
        <v>0</v>
      </c>
      <c r="H258" s="140">
        <f>'Anchor-RA'!M256</f>
        <v>0</v>
      </c>
      <c r="I258" s="140">
        <f>'Anchor-RA'!N256</f>
        <v>0</v>
      </c>
      <c r="J258" s="140">
        <f>'Anchor-RA'!O256</f>
        <v>0</v>
      </c>
      <c r="K258" s="140">
        <f>(Summary!$C$58*H258+Summary!$C$59*I258+Summary!$C$60*J258)/Summary!$C$61</f>
        <v>0</v>
      </c>
      <c r="L258" s="140">
        <f>'Anchor-RA'!P256</f>
        <v>0</v>
      </c>
      <c r="M258" s="140">
        <f>'Anchor-RA'!Q256</f>
        <v>0</v>
      </c>
      <c r="N258" s="140">
        <f>'Anchor-RA'!R256</f>
        <v>0</v>
      </c>
      <c r="O258" s="140">
        <f>'Anchor-RA'!S256</f>
        <v>0</v>
      </c>
      <c r="P258" s="140">
        <f>'Anchor-RA'!T256</f>
        <v>0</v>
      </c>
      <c r="Q258" s="140">
        <f>'Anchor-RA'!U256</f>
        <v>0</v>
      </c>
      <c r="R258" s="140">
        <f>'Anchor-RA'!V256</f>
        <v>0</v>
      </c>
      <c r="S258" s="140">
        <f>'Anchor-RA'!W256</f>
        <v>0</v>
      </c>
      <c r="T258" s="140">
        <f>'Anchor-RA'!X256</f>
        <v>0</v>
      </c>
      <c r="U258" s="140">
        <f>10*LOG10(1/((Summary!$C$75/10^(R258/10)+Summary!$C$76/10^(S258/10)+Summary!$C$77/10^(T258/10))/Summary!$C$78))</f>
        <v>0</v>
      </c>
      <c r="V258" s="140">
        <f>'Anchor-RA'!Y256</f>
        <v>0</v>
      </c>
      <c r="W258" s="140">
        <f>'Anchor-RA'!Z256</f>
        <v>0</v>
      </c>
      <c r="X258" s="141">
        <f t="shared" si="13"/>
        <v>0</v>
      </c>
      <c r="Y258" s="133"/>
      <c r="Z258" s="384">
        <f>'Test-RA'!L256</f>
        <v>0</v>
      </c>
      <c r="AA258" s="381">
        <f>'Test-RA'!M256</f>
        <v>0</v>
      </c>
      <c r="AB258" s="381">
        <f>'Test-RA'!N256</f>
        <v>0</v>
      </c>
      <c r="AC258" s="381">
        <f>'Test-RA'!O256</f>
        <v>0</v>
      </c>
      <c r="AD258" s="381">
        <f>(Summary!$C$58*AA258+Summary!$C$59*AB258+Summary!$C$60*AC258)/Summary!$C$61</f>
        <v>0</v>
      </c>
      <c r="AE258" s="381">
        <f>'Test-RA'!P256</f>
        <v>0</v>
      </c>
      <c r="AF258" s="381">
        <f>'Test-RA'!Q256</f>
        <v>0</v>
      </c>
      <c r="AG258" s="381">
        <f>'Test-RA'!R256</f>
        <v>0</v>
      </c>
      <c r="AH258" s="381">
        <f>'Test-RA'!S256</f>
        <v>0</v>
      </c>
      <c r="AI258" s="381">
        <f>'Test-RA'!T256</f>
        <v>0</v>
      </c>
      <c r="AJ258" s="381">
        <f>'Test-RA'!U256</f>
        <v>0</v>
      </c>
      <c r="AK258" s="381">
        <f>'Test-RA'!V256</f>
        <v>0</v>
      </c>
      <c r="AL258" s="381">
        <f>'Test-RA'!W256</f>
        <v>0</v>
      </c>
      <c r="AM258" s="381">
        <f>'Test-RA'!X256</f>
        <v>0</v>
      </c>
      <c r="AN258" s="381">
        <f>10*LOG10(1/((Summary!$C$75/10^(AK258/10)+Summary!$C$76/10^(AL258/10)+Summary!$C$77/10^(AM258/10))/Summary!$C$78))</f>
        <v>0</v>
      </c>
      <c r="AO258" s="381">
        <f>'Test-RA'!Y256</f>
        <v>0</v>
      </c>
      <c r="AP258" s="140">
        <f>'Test-RA'!Z256</f>
        <v>0</v>
      </c>
      <c r="AQ258" s="141">
        <f t="shared" si="16"/>
        <v>0</v>
      </c>
      <c r="AR258" s="142" t="e">
        <f t="shared" si="14"/>
        <v>#DIV/0!</v>
      </c>
      <c r="AS258" s="143" t="e">
        <f t="shared" si="15"/>
        <v>#DIV/0!</v>
      </c>
      <c r="AT258" s="136"/>
      <c r="AU258" s="136"/>
      <c r="AV258" s="571" t="s">
        <v>122</v>
      </c>
      <c r="AW258" s="468" t="e" cm="1">
        <f t="array" ref="AW258">bdRateExtend($G257:$G260,H257:H260,$Z257:$Z260,AA257:AA260)</f>
        <v>#VALUE!</v>
      </c>
      <c r="AX258" s="480"/>
      <c r="AY258" s="480"/>
      <c r="AZ258" s="480"/>
      <c r="BA258" s="480"/>
      <c r="BB258" s="480"/>
      <c r="BC258" s="480" t="e" cm="1">
        <f t="array" ref="BC258">bdRateExtend($G257:$G260,L257:L260,$Z257:$Z260,AE257:AE260)</f>
        <v>#VALUE!</v>
      </c>
      <c r="BD258" s="480"/>
      <c r="BE258" s="480" t="e" cm="1">
        <f t="array" ref="BE258">bdRateExtend($G257:$G260,M257:M260,$Z257:$Z260,AF257:AF260)</f>
        <v>#VALUE!</v>
      </c>
      <c r="BF258" s="480"/>
      <c r="BG258" s="469" t="e" cm="1">
        <f t="array" ref="BG258">bdRateExtend($G257:$G260,N257:N260,$Z257:$Z260,AG257:AG260,"None", FALSE,1)</f>
        <v>#VALUE!</v>
      </c>
      <c r="BH258" s="476"/>
      <c r="BI258" s="469" t="e" cm="1">
        <f t="array" ref="BI258">bdRateExtend($G257:$G260,O257:O260,$Z257:$Z260,AH257:AH260,"None", FALSE,1)</f>
        <v>#VALUE!</v>
      </c>
      <c r="BJ258" s="476"/>
      <c r="BK258" s="480" t="e" cm="1">
        <f t="array" ref="BK258">bdRateExtend($G257:$G260,P257:P260,$Z257:$Z260,AI257:AI260)</f>
        <v>#VALUE!</v>
      </c>
      <c r="BL258" s="480"/>
      <c r="BM258" s="480" t="e" cm="1">
        <f t="array" ref="BM258">bdRateExtend($G257:$G260,Q257:Q260,$Z257:$Z260,AJ257:AJ260)</f>
        <v>#VALUE!</v>
      </c>
      <c r="BN258" s="480"/>
      <c r="BO258" s="480" t="e" cm="1">
        <f t="array" ref="BO258">bdRateExtend($G257:$G260,R257:R260,$Z257:$Z260,AK257:AK260)</f>
        <v>#VALUE!</v>
      </c>
      <c r="BP258" s="480"/>
      <c r="BQ258" s="480"/>
      <c r="BR258" s="476"/>
      <c r="BS258" s="476"/>
      <c r="BT258" s="480"/>
      <c r="BU258" s="463" cm="1">
        <f t="array" ref="BU258">testVMAFRange($G257:$G260,N257:N260,$Z257:$Z260,AG257:AG260)</f>
        <v>0</v>
      </c>
      <c r="BV258" s="465"/>
      <c r="BW258" s="463" cm="1">
        <f t="array" ref="BW258">testVMAFRange($G257:$G260,O257:O260,$Z257:$Z260,AH257:AH260)</f>
        <v>0</v>
      </c>
      <c r="BX258" s="465"/>
    </row>
    <row r="259" spans="1:76" ht="17" customHeight="1" x14ac:dyDescent="0.35">
      <c r="A259" s="516"/>
      <c r="B259" s="483"/>
      <c r="C259" s="486"/>
      <c r="D259" s="490"/>
      <c r="E259" s="493"/>
      <c r="F259" s="138">
        <v>47</v>
      </c>
      <c r="G259" s="139">
        <f>'Anchor-RA'!L257</f>
        <v>0</v>
      </c>
      <c r="H259" s="140">
        <f>'Anchor-RA'!M257</f>
        <v>0</v>
      </c>
      <c r="I259" s="140">
        <f>'Anchor-RA'!N257</f>
        <v>0</v>
      </c>
      <c r="J259" s="140">
        <f>'Anchor-RA'!O257</f>
        <v>0</v>
      </c>
      <c r="K259" s="140">
        <f>(Summary!$C$58*H259+Summary!$C$59*I259+Summary!$C$60*J259)/Summary!$C$61</f>
        <v>0</v>
      </c>
      <c r="L259" s="140">
        <f>'Anchor-RA'!P257</f>
        <v>0</v>
      </c>
      <c r="M259" s="140">
        <f>'Anchor-RA'!Q257</f>
        <v>0</v>
      </c>
      <c r="N259" s="140">
        <f>'Anchor-RA'!R257</f>
        <v>0</v>
      </c>
      <c r="O259" s="140">
        <f>'Anchor-RA'!S257</f>
        <v>0</v>
      </c>
      <c r="P259" s="140">
        <f>'Anchor-RA'!T257</f>
        <v>0</v>
      </c>
      <c r="Q259" s="140">
        <f>'Anchor-RA'!U257</f>
        <v>0</v>
      </c>
      <c r="R259" s="140">
        <f>'Anchor-RA'!V257</f>
        <v>0</v>
      </c>
      <c r="S259" s="140">
        <f>'Anchor-RA'!W257</f>
        <v>0</v>
      </c>
      <c r="T259" s="140">
        <f>'Anchor-RA'!X257</f>
        <v>0</v>
      </c>
      <c r="U259" s="140">
        <f>10*LOG10(1/((Summary!$C$75/10^(R259/10)+Summary!$C$76/10^(S259/10)+Summary!$C$77/10^(T259/10))/Summary!$C$78))</f>
        <v>0</v>
      </c>
      <c r="V259" s="140">
        <f>'Anchor-RA'!Y257</f>
        <v>0</v>
      </c>
      <c r="W259" s="140">
        <f>'Anchor-RA'!Z257</f>
        <v>0</v>
      </c>
      <c r="X259" s="141">
        <f t="shared" si="13"/>
        <v>0</v>
      </c>
      <c r="Y259" s="133"/>
      <c r="Z259" s="384">
        <f>'Test-RA'!L257</f>
        <v>0</v>
      </c>
      <c r="AA259" s="381">
        <f>'Test-RA'!M257</f>
        <v>0</v>
      </c>
      <c r="AB259" s="381">
        <f>'Test-RA'!N257</f>
        <v>0</v>
      </c>
      <c r="AC259" s="381">
        <f>'Test-RA'!O257</f>
        <v>0</v>
      </c>
      <c r="AD259" s="381">
        <f>(Summary!$C$58*AA259+Summary!$C$59*AB259+Summary!$C$60*AC259)/Summary!$C$61</f>
        <v>0</v>
      </c>
      <c r="AE259" s="381">
        <f>'Test-RA'!P257</f>
        <v>0</v>
      </c>
      <c r="AF259" s="381">
        <f>'Test-RA'!Q257</f>
        <v>0</v>
      </c>
      <c r="AG259" s="381">
        <f>'Test-RA'!R257</f>
        <v>0</v>
      </c>
      <c r="AH259" s="381">
        <f>'Test-RA'!S257</f>
        <v>0</v>
      </c>
      <c r="AI259" s="381">
        <f>'Test-RA'!T257</f>
        <v>0</v>
      </c>
      <c r="AJ259" s="381">
        <f>'Test-RA'!U257</f>
        <v>0</v>
      </c>
      <c r="AK259" s="381">
        <f>'Test-RA'!V257</f>
        <v>0</v>
      </c>
      <c r="AL259" s="381">
        <f>'Test-RA'!W257</f>
        <v>0</v>
      </c>
      <c r="AM259" s="381">
        <f>'Test-RA'!X257</f>
        <v>0</v>
      </c>
      <c r="AN259" s="381">
        <f>10*LOG10(1/((Summary!$C$75/10^(AK259/10)+Summary!$C$76/10^(AL259/10)+Summary!$C$77/10^(AM259/10))/Summary!$C$78))</f>
        <v>0</v>
      </c>
      <c r="AO259" s="381">
        <f>'Test-RA'!Y257</f>
        <v>0</v>
      </c>
      <c r="AP259" s="140">
        <f>'Test-RA'!Z257</f>
        <v>0</v>
      </c>
      <c r="AQ259" s="141">
        <f t="shared" si="16"/>
        <v>0</v>
      </c>
      <c r="AR259" s="142" t="e">
        <f t="shared" si="14"/>
        <v>#DIV/0!</v>
      </c>
      <c r="AS259" s="143" t="e">
        <f t="shared" si="15"/>
        <v>#DIV/0!</v>
      </c>
      <c r="AT259" s="136"/>
      <c r="AU259" s="136"/>
      <c r="AV259" s="571"/>
      <c r="AW259" s="468"/>
      <c r="AX259" s="480"/>
      <c r="AY259" s="480"/>
      <c r="AZ259" s="480"/>
      <c r="BA259" s="480"/>
      <c r="BB259" s="480"/>
      <c r="BC259" s="480"/>
      <c r="BD259" s="480"/>
      <c r="BE259" s="480"/>
      <c r="BF259" s="480"/>
      <c r="BG259" s="469"/>
      <c r="BH259" s="476"/>
      <c r="BI259" s="469"/>
      <c r="BJ259" s="476"/>
      <c r="BK259" s="480"/>
      <c r="BL259" s="480"/>
      <c r="BM259" s="480"/>
      <c r="BN259" s="480"/>
      <c r="BO259" s="480"/>
      <c r="BP259" s="480"/>
      <c r="BQ259" s="480"/>
      <c r="BR259" s="476"/>
      <c r="BS259" s="476"/>
      <c r="BT259" s="480"/>
      <c r="BU259" s="463"/>
      <c r="BV259" s="465"/>
      <c r="BW259" s="463"/>
      <c r="BX259" s="465"/>
    </row>
    <row r="260" spans="1:76" ht="17" customHeight="1" x14ac:dyDescent="0.35">
      <c r="A260" s="516"/>
      <c r="B260" s="483"/>
      <c r="C260" s="486"/>
      <c r="D260" s="490"/>
      <c r="E260" s="493"/>
      <c r="F260" s="138">
        <v>55</v>
      </c>
      <c r="G260" s="139">
        <f>'Anchor-RA'!L258</f>
        <v>0</v>
      </c>
      <c r="H260" s="140">
        <f>'Anchor-RA'!M258</f>
        <v>0</v>
      </c>
      <c r="I260" s="140">
        <f>'Anchor-RA'!N258</f>
        <v>0</v>
      </c>
      <c r="J260" s="140">
        <f>'Anchor-RA'!O258</f>
        <v>0</v>
      </c>
      <c r="K260" s="140">
        <f>(Summary!$C$58*H260+Summary!$C$59*I260+Summary!$C$60*J260)/Summary!$C$61</f>
        <v>0</v>
      </c>
      <c r="L260" s="140">
        <f>'Anchor-RA'!P258</f>
        <v>0</v>
      </c>
      <c r="M260" s="140">
        <f>'Anchor-RA'!Q258</f>
        <v>0</v>
      </c>
      <c r="N260" s="140">
        <f>'Anchor-RA'!R258</f>
        <v>0</v>
      </c>
      <c r="O260" s="140">
        <f>'Anchor-RA'!S258</f>
        <v>0</v>
      </c>
      <c r="P260" s="140">
        <f>'Anchor-RA'!T258</f>
        <v>0</v>
      </c>
      <c r="Q260" s="140">
        <f>'Anchor-RA'!U258</f>
        <v>0</v>
      </c>
      <c r="R260" s="140">
        <f>'Anchor-RA'!V258</f>
        <v>0</v>
      </c>
      <c r="S260" s="140">
        <f>'Anchor-RA'!W258</f>
        <v>0</v>
      </c>
      <c r="T260" s="140">
        <f>'Anchor-RA'!X258</f>
        <v>0</v>
      </c>
      <c r="U260" s="140">
        <f>10*LOG10(1/((Summary!$C$75/10^(R260/10)+Summary!$C$76/10^(S260/10)+Summary!$C$77/10^(T260/10))/Summary!$C$78))</f>
        <v>0</v>
      </c>
      <c r="V260" s="140">
        <f>'Anchor-RA'!Y258</f>
        <v>0</v>
      </c>
      <c r="W260" s="140">
        <f>'Anchor-RA'!Z258</f>
        <v>0</v>
      </c>
      <c r="X260" s="141">
        <f t="shared" ref="X260:X323" si="17">V260/3600</f>
        <v>0</v>
      </c>
      <c r="Y260" s="133"/>
      <c r="Z260" s="384">
        <f>'Test-RA'!L258</f>
        <v>0</v>
      </c>
      <c r="AA260" s="381">
        <f>'Test-RA'!M258</f>
        <v>0</v>
      </c>
      <c r="AB260" s="381">
        <f>'Test-RA'!N258</f>
        <v>0</v>
      </c>
      <c r="AC260" s="381">
        <f>'Test-RA'!O258</f>
        <v>0</v>
      </c>
      <c r="AD260" s="381">
        <f>(Summary!$C$58*AA260+Summary!$C$59*AB260+Summary!$C$60*AC260)/Summary!$C$61</f>
        <v>0</v>
      </c>
      <c r="AE260" s="381">
        <f>'Test-RA'!P258</f>
        <v>0</v>
      </c>
      <c r="AF260" s="381">
        <f>'Test-RA'!Q258</f>
        <v>0</v>
      </c>
      <c r="AG260" s="381">
        <f>'Test-RA'!R258</f>
        <v>0</v>
      </c>
      <c r="AH260" s="381">
        <f>'Test-RA'!S258</f>
        <v>0</v>
      </c>
      <c r="AI260" s="381">
        <f>'Test-RA'!T258</f>
        <v>0</v>
      </c>
      <c r="AJ260" s="381">
        <f>'Test-RA'!U258</f>
        <v>0</v>
      </c>
      <c r="AK260" s="381">
        <f>'Test-RA'!V258</f>
        <v>0</v>
      </c>
      <c r="AL260" s="381">
        <f>'Test-RA'!W258</f>
        <v>0</v>
      </c>
      <c r="AM260" s="381">
        <f>'Test-RA'!X258</f>
        <v>0</v>
      </c>
      <c r="AN260" s="381">
        <f>10*LOG10(1/((Summary!$C$75/10^(AK260/10)+Summary!$C$76/10^(AL260/10)+Summary!$C$77/10^(AM260/10))/Summary!$C$78))</f>
        <v>0</v>
      </c>
      <c r="AO260" s="381">
        <f>'Test-RA'!Y258</f>
        <v>0</v>
      </c>
      <c r="AP260" s="140">
        <f>'Test-RA'!Z258</f>
        <v>0</v>
      </c>
      <c r="AQ260" s="141">
        <f t="shared" si="16"/>
        <v>0</v>
      </c>
      <c r="AR260" s="142" t="e">
        <f t="shared" ref="AR260:AR323" si="18">AO260/V260</f>
        <v>#DIV/0!</v>
      </c>
      <c r="AS260" s="143" t="e">
        <f t="shared" ref="AS260:AS323" si="19">AP260/W260</f>
        <v>#DIV/0!</v>
      </c>
      <c r="AT260" s="136"/>
      <c r="AU260" s="136"/>
      <c r="AV260" s="571" t="s">
        <v>123</v>
      </c>
      <c r="AW260" s="468" t="e" cm="1">
        <f t="array" ref="AW260">bdRateExtend($G258:$G261,H258:H261,$Z258:$Z261,AA258:AA261)</f>
        <v>#VALUE!</v>
      </c>
      <c r="AX260" s="480"/>
      <c r="AY260" s="480"/>
      <c r="AZ260" s="480"/>
      <c r="BA260" s="480"/>
      <c r="BB260" s="480"/>
      <c r="BC260" s="480" t="e" cm="1">
        <f t="array" ref="BC260">bdRateExtend($G258:$G261,L258:L261,$Z258:$Z261,AE258:AE261)</f>
        <v>#VALUE!</v>
      </c>
      <c r="BD260" s="480"/>
      <c r="BE260" s="480" t="e" cm="1">
        <f t="array" ref="BE260">bdRateExtend($G258:$G261,M258:M261,$Z258:$Z261,AF258:AF261)</f>
        <v>#VALUE!</v>
      </c>
      <c r="BF260" s="480"/>
      <c r="BG260" s="469" t="e" cm="1">
        <f t="array" ref="BG260">bdRateExtend($G258:$G261,N258:N261,$Z258:$Z261,AG258:AG261,"None", FALSE,1)</f>
        <v>#VALUE!</v>
      </c>
      <c r="BH260" s="476"/>
      <c r="BI260" s="469" t="e" cm="1">
        <f t="array" ref="BI260">bdRateExtend($G258:$G261,O258:O261,$Z258:$Z261,AH258:AH261,"None", FALSE,1)</f>
        <v>#VALUE!</v>
      </c>
      <c r="BJ260" s="476"/>
      <c r="BK260" s="480" t="e" cm="1">
        <f t="array" ref="BK260">bdRateExtend($G258:$G261,P258:P261,$Z258:$Z261,AI258:AI261)</f>
        <v>#VALUE!</v>
      </c>
      <c r="BL260" s="480"/>
      <c r="BM260" s="480" t="e" cm="1">
        <f t="array" ref="BM260">bdRateExtend($G258:$G261,Q258:Q261,$Z258:$Z261,AJ258:AJ261)</f>
        <v>#VALUE!</v>
      </c>
      <c r="BN260" s="480"/>
      <c r="BO260" s="480" t="e" cm="1">
        <f t="array" ref="BO260">bdRateExtend($G258:$G261,R258:R261,$Z258:$Z261,AK258:AK261)</f>
        <v>#VALUE!</v>
      </c>
      <c r="BP260" s="480"/>
      <c r="BQ260" s="480"/>
      <c r="BR260" s="476"/>
      <c r="BS260" s="476"/>
      <c r="BT260" s="480"/>
      <c r="BU260" s="463" cm="1">
        <f t="array" ref="BU260">testVMAFRange($G258:$G261,N258:N261,$Z258:$Z261,AG258:AG261)</f>
        <v>0</v>
      </c>
      <c r="BV260" s="465"/>
      <c r="BW260" s="463" cm="1">
        <f t="array" ref="BW260">testVMAFRange($G258:$G261,O258:O261,$Z258:$Z261,AH258:AH261)</f>
        <v>0</v>
      </c>
      <c r="BX260" s="465"/>
    </row>
    <row r="261" spans="1:76" ht="17" customHeight="1" thickBot="1" x14ac:dyDescent="0.4">
      <c r="A261" s="516"/>
      <c r="B261" s="518"/>
      <c r="C261" s="487"/>
      <c r="D261" s="522"/>
      <c r="E261" s="523"/>
      <c r="F261" s="144">
        <v>63</v>
      </c>
      <c r="G261" s="145">
        <f>'Anchor-RA'!L259</f>
        <v>0</v>
      </c>
      <c r="H261" s="146">
        <f>'Anchor-RA'!M259</f>
        <v>0</v>
      </c>
      <c r="I261" s="146">
        <f>'Anchor-RA'!N259</f>
        <v>0</v>
      </c>
      <c r="J261" s="146">
        <f>'Anchor-RA'!O259</f>
        <v>0</v>
      </c>
      <c r="K261" s="146">
        <f>(Summary!$C$58*H261+Summary!$C$59*I261+Summary!$C$60*J261)/Summary!$C$61</f>
        <v>0</v>
      </c>
      <c r="L261" s="146">
        <f>'Anchor-RA'!P259</f>
        <v>0</v>
      </c>
      <c r="M261" s="146">
        <f>'Anchor-RA'!Q259</f>
        <v>0</v>
      </c>
      <c r="N261" s="146">
        <f>'Anchor-RA'!R259</f>
        <v>0</v>
      </c>
      <c r="O261" s="146">
        <f>'Anchor-RA'!S259</f>
        <v>0</v>
      </c>
      <c r="P261" s="146">
        <f>'Anchor-RA'!T259</f>
        <v>0</v>
      </c>
      <c r="Q261" s="146">
        <f>'Anchor-RA'!U259</f>
        <v>0</v>
      </c>
      <c r="R261" s="146">
        <f>'Anchor-RA'!V259</f>
        <v>0</v>
      </c>
      <c r="S261" s="146">
        <f>'Anchor-RA'!W259</f>
        <v>0</v>
      </c>
      <c r="T261" s="146">
        <f>'Anchor-RA'!X259</f>
        <v>0</v>
      </c>
      <c r="U261" s="146">
        <f>10*LOG10(1/((Summary!$C$75/10^(R261/10)+Summary!$C$76/10^(S261/10)+Summary!$C$77/10^(T261/10))/Summary!$C$78))</f>
        <v>0</v>
      </c>
      <c r="V261" s="146">
        <f>'Anchor-RA'!Y259</f>
        <v>0</v>
      </c>
      <c r="W261" s="146">
        <f>'Anchor-RA'!Z259</f>
        <v>0</v>
      </c>
      <c r="X261" s="147">
        <f t="shared" si="17"/>
        <v>0</v>
      </c>
      <c r="Y261" s="133"/>
      <c r="Z261" s="385">
        <f>'Test-RA'!L259</f>
        <v>0</v>
      </c>
      <c r="AA261" s="382">
        <f>'Test-RA'!M259</f>
        <v>0</v>
      </c>
      <c r="AB261" s="382">
        <f>'Test-RA'!N259</f>
        <v>0</v>
      </c>
      <c r="AC261" s="382">
        <f>'Test-RA'!O259</f>
        <v>0</v>
      </c>
      <c r="AD261" s="382">
        <f>(Summary!$C$58*AA261+Summary!$C$59*AB261+Summary!$C$60*AC261)/Summary!$C$61</f>
        <v>0</v>
      </c>
      <c r="AE261" s="382">
        <f>'Test-RA'!P259</f>
        <v>0</v>
      </c>
      <c r="AF261" s="382">
        <f>'Test-RA'!Q259</f>
        <v>0</v>
      </c>
      <c r="AG261" s="382">
        <f>'Test-RA'!R259</f>
        <v>0</v>
      </c>
      <c r="AH261" s="382">
        <f>'Test-RA'!S259</f>
        <v>0</v>
      </c>
      <c r="AI261" s="382">
        <f>'Test-RA'!T259</f>
        <v>0</v>
      </c>
      <c r="AJ261" s="382">
        <f>'Test-RA'!U259</f>
        <v>0</v>
      </c>
      <c r="AK261" s="382">
        <f>'Test-RA'!V259</f>
        <v>0</v>
      </c>
      <c r="AL261" s="382">
        <f>'Test-RA'!W259</f>
        <v>0</v>
      </c>
      <c r="AM261" s="382">
        <f>'Test-RA'!X259</f>
        <v>0</v>
      </c>
      <c r="AN261" s="382">
        <f>10*LOG10(1/((Summary!$C$75/10^(AK261/10)+Summary!$C$76/10^(AL261/10)+Summary!$C$77/10^(AM261/10))/Summary!$C$78))</f>
        <v>0</v>
      </c>
      <c r="AO261" s="382">
        <f>'Test-RA'!Y259</f>
        <v>0</v>
      </c>
      <c r="AP261" s="146">
        <f>'Test-RA'!Z259</f>
        <v>0</v>
      </c>
      <c r="AQ261" s="147">
        <f t="shared" si="16"/>
        <v>0</v>
      </c>
      <c r="AR261" s="148" t="e">
        <f t="shared" si="18"/>
        <v>#DIV/0!</v>
      </c>
      <c r="AS261" s="149" t="e">
        <f t="shared" si="19"/>
        <v>#DIV/0!</v>
      </c>
      <c r="AT261" s="136"/>
      <c r="AU261" s="136"/>
      <c r="AV261" s="572"/>
      <c r="AW261" s="468"/>
      <c r="AX261" s="480"/>
      <c r="AY261" s="480"/>
      <c r="AZ261" s="480"/>
      <c r="BA261" s="480"/>
      <c r="BB261" s="481"/>
      <c r="BC261" s="480"/>
      <c r="BD261" s="480"/>
      <c r="BE261" s="480"/>
      <c r="BF261" s="480"/>
      <c r="BG261" s="472"/>
      <c r="BH261" s="477"/>
      <c r="BI261" s="472"/>
      <c r="BJ261" s="477"/>
      <c r="BK261" s="480"/>
      <c r="BL261" s="480"/>
      <c r="BM261" s="480"/>
      <c r="BN261" s="480"/>
      <c r="BO261" s="480"/>
      <c r="BP261" s="480"/>
      <c r="BQ261" s="480"/>
      <c r="BR261" s="476"/>
      <c r="BS261" s="476"/>
      <c r="BT261" s="481"/>
      <c r="BU261" s="473"/>
      <c r="BV261" s="466"/>
      <c r="BW261" s="473"/>
      <c r="BX261" s="466"/>
    </row>
    <row r="262" spans="1:76" ht="17" customHeight="1" x14ac:dyDescent="0.35">
      <c r="A262" s="516"/>
      <c r="B262" s="482" t="s">
        <v>23</v>
      </c>
      <c r="C262" s="485" t="s">
        <v>66</v>
      </c>
      <c r="D262" s="489">
        <v>29.97</v>
      </c>
      <c r="E262" s="492">
        <v>8</v>
      </c>
      <c r="F262" s="129">
        <v>23</v>
      </c>
      <c r="G262" s="130">
        <f>'Anchor-RA'!L260</f>
        <v>0</v>
      </c>
      <c r="H262" s="131">
        <f>'Anchor-RA'!M260</f>
        <v>0</v>
      </c>
      <c r="I262" s="131">
        <f>'Anchor-RA'!N260</f>
        <v>0</v>
      </c>
      <c r="J262" s="131">
        <f>'Anchor-RA'!O260</f>
        <v>0</v>
      </c>
      <c r="K262" s="395">
        <f>(Summary!$C$58*H262+Summary!$C$59*I262+Summary!$C$60*J262)/Summary!$C$61</f>
        <v>0</v>
      </c>
      <c r="L262" s="131">
        <f>'Anchor-RA'!P260</f>
        <v>0</v>
      </c>
      <c r="M262" s="131">
        <f>'Anchor-RA'!Q260</f>
        <v>0</v>
      </c>
      <c r="N262" s="131">
        <f>'Anchor-RA'!R260</f>
        <v>0</v>
      </c>
      <c r="O262" s="131">
        <f>'Anchor-RA'!S260</f>
        <v>0</v>
      </c>
      <c r="P262" s="131">
        <f>'Anchor-RA'!T260</f>
        <v>0</v>
      </c>
      <c r="Q262" s="131">
        <f>'Anchor-RA'!U260</f>
        <v>0</v>
      </c>
      <c r="R262" s="131">
        <f>'Anchor-RA'!V260</f>
        <v>0</v>
      </c>
      <c r="S262" s="131">
        <f>'Anchor-RA'!W260</f>
        <v>0</v>
      </c>
      <c r="T262" s="131">
        <f>'Anchor-RA'!X260</f>
        <v>0</v>
      </c>
      <c r="U262" s="131">
        <f>10*LOG10(1/((Summary!$C$75/10^(R262/10)+Summary!$C$76/10^(S262/10)+Summary!$C$77/10^(T262/10))/Summary!$C$78))</f>
        <v>0</v>
      </c>
      <c r="V262" s="131">
        <f>'Anchor-RA'!Y260</f>
        <v>0</v>
      </c>
      <c r="W262" s="131">
        <f>'Anchor-RA'!Z260</f>
        <v>0</v>
      </c>
      <c r="X262" s="132">
        <f t="shared" si="17"/>
        <v>0</v>
      </c>
      <c r="Y262" s="133"/>
      <c r="Z262" s="383">
        <f>'Test-RA'!L260</f>
        <v>0</v>
      </c>
      <c r="AA262" s="380">
        <f>'Test-RA'!M260</f>
        <v>0</v>
      </c>
      <c r="AB262" s="380">
        <f>'Test-RA'!N260</f>
        <v>0</v>
      </c>
      <c r="AC262" s="380">
        <f>'Test-RA'!O260</f>
        <v>0</v>
      </c>
      <c r="AD262" s="380">
        <f>(Summary!$C$58*AA262+Summary!$C$59*AB262+Summary!$C$60*AC262)/Summary!$C$61</f>
        <v>0</v>
      </c>
      <c r="AE262" s="380">
        <f>'Test-RA'!P260</f>
        <v>0</v>
      </c>
      <c r="AF262" s="380">
        <f>'Test-RA'!Q260</f>
        <v>0</v>
      </c>
      <c r="AG262" s="380">
        <f>'Test-RA'!R260</f>
        <v>0</v>
      </c>
      <c r="AH262" s="380">
        <f>'Test-RA'!S260</f>
        <v>0</v>
      </c>
      <c r="AI262" s="380">
        <f>'Test-RA'!T260</f>
        <v>0</v>
      </c>
      <c r="AJ262" s="380">
        <f>'Test-RA'!U260</f>
        <v>0</v>
      </c>
      <c r="AK262" s="380">
        <f>'Test-RA'!V260</f>
        <v>0</v>
      </c>
      <c r="AL262" s="380">
        <f>'Test-RA'!W260</f>
        <v>0</v>
      </c>
      <c r="AM262" s="380">
        <f>'Test-RA'!X260</f>
        <v>0</v>
      </c>
      <c r="AN262" s="380">
        <f>10*LOG10(1/((Summary!$C$75/10^(AK262/10)+Summary!$C$76/10^(AL262/10)+Summary!$C$77/10^(AM262/10))/Summary!$C$78))</f>
        <v>0</v>
      </c>
      <c r="AO262" s="380">
        <f>'Test-RA'!Y260</f>
        <v>0</v>
      </c>
      <c r="AP262" s="131">
        <f>'Test-RA'!Z260</f>
        <v>0</v>
      </c>
      <c r="AQ262" s="132">
        <f t="shared" si="16"/>
        <v>0</v>
      </c>
      <c r="AR262" s="134" t="e">
        <f t="shared" si="18"/>
        <v>#DIV/0!</v>
      </c>
      <c r="AS262" s="135" t="e">
        <f t="shared" si="19"/>
        <v>#DIV/0!</v>
      </c>
      <c r="AT262" s="136"/>
      <c r="AU262" s="136"/>
      <c r="AV262" s="573" t="s">
        <v>121</v>
      </c>
      <c r="AW262" s="468" t="e" cm="1">
        <f t="array" ref="AW262">bdRateExtend($G262:$G265,H262:H265,$Z262:$Z265,AA262:AA265)</f>
        <v>#VALUE!</v>
      </c>
      <c r="AX262" s="480" t="e" cm="1">
        <f t="array" ref="AX262">bdRateExtend($G262:$G267,H262:H267,$Z262:$Z267,AA262:AA267)</f>
        <v>#VALUE!</v>
      </c>
      <c r="AY262" s="480" t="e" cm="1">
        <f t="array" ref="AY262">bdRateExtend($G262:$G267,I262:I267,$Z262:$Z267,AB262:AB267)</f>
        <v>#VALUE!</v>
      </c>
      <c r="AZ262" s="480" t="e" cm="1">
        <f t="array" ref="AZ262">bdRateExtend($G262:$G267,J262:J267,$Z262:$Z267,AC262:AC267)</f>
        <v>#VALUE!</v>
      </c>
      <c r="BA262" s="480" t="e" cm="1">
        <f t="array" ref="BA262">bdRateExtend($G262:$G267,K262:K267,$Z262:$Z267,AD262:AD267)</f>
        <v>#VALUE!</v>
      </c>
      <c r="BB262" s="479" t="e">
        <f>(Summary!$C$89*AX262+Summary!$C$90*AY262+Summary!$C$91*AZ262)/Summary!$C$92</f>
        <v>#VALUE!</v>
      </c>
      <c r="BC262" s="480" t="e" cm="1">
        <f t="array" ref="BC262">bdRateExtend($G262:$G265,L262:L265,$Z262:$Z265,AE262:AE265)</f>
        <v>#VALUE!</v>
      </c>
      <c r="BD262" s="480" t="e" cm="1">
        <f t="array" ref="BD262">bdRateExtend($G262:$G267,L262:L267,$Z262:$Z267,AE262:AE267)</f>
        <v>#VALUE!</v>
      </c>
      <c r="BE262" s="480" t="e" cm="1">
        <f t="array" ref="BE262">bdRateExtend($G262:$G265,M262:M265,$Z262:$Z265,AF262:AF265)</f>
        <v>#VALUE!</v>
      </c>
      <c r="BF262" s="480" t="e" cm="1">
        <f t="array" ref="BF262">bdRateExtend($G262:$G267,M262:M267,$Z262:$Z267,AF262:AF267)</f>
        <v>#VALUE!</v>
      </c>
      <c r="BG262" s="474" t="e" cm="1">
        <f t="array" ref="BG262">bdRateExtend($G262:$G265,N262:N265,$Z262:$Z265,AG262:AG265,"None", FALSE,1)</f>
        <v>#VALUE!</v>
      </c>
      <c r="BH262" s="475" t="e" cm="1">
        <f t="array" ref="BH262">bdRateExtend($G262:$G267,N262:N267,$Z262:$Z267,AG262:AG267,"None", FALSE,1)</f>
        <v>#VALUE!</v>
      </c>
      <c r="BI262" s="474" t="e" cm="1">
        <f t="array" ref="BI262">bdRateExtend($G262:$G265,O262:O265,$Z262:$Z265,AH262:AH265,"None", FALSE,1)</f>
        <v>#VALUE!</v>
      </c>
      <c r="BJ262" s="475" t="e" cm="1">
        <f t="array" ref="BJ262">bdRateExtend($G262:$G267,O262:O267,$Z262:$Z267,AH262:AH267,"None", FALSE,1)</f>
        <v>#VALUE!</v>
      </c>
      <c r="BK262" s="480" t="e" cm="1">
        <f t="array" ref="BK262">bdRateExtend($G262:$G265,P262:P265,$Z262:$Z265,AI262:AI265)</f>
        <v>#VALUE!</v>
      </c>
      <c r="BL262" s="480" t="e" cm="1">
        <f t="array" ref="BL262">bdRateExtend($G262:$G267,P262:P267,$Z262:$Z267,AI262:AI267)</f>
        <v>#VALUE!</v>
      </c>
      <c r="BM262" s="480" t="e" cm="1">
        <f t="array" ref="BM262">bdRateExtend($G262:$G265,Q262:Q265,$Z262:$Z265,AJ262:AJ265)</f>
        <v>#VALUE!</v>
      </c>
      <c r="BN262" s="480" t="e" cm="1">
        <f t="array" ref="BN262">bdRateExtend($G262:$G267,Q262:Q267,$Z262:$Z267,AJ262:AJ267)</f>
        <v>#VALUE!</v>
      </c>
      <c r="BO262" s="480" t="e" cm="1">
        <f t="array" ref="BO262">bdRateExtend($G262:$G265,R262:R265,$Z262:$Z265,AK262:AK265)</f>
        <v>#VALUE!</v>
      </c>
      <c r="BP262" s="480" t="e" cm="1">
        <f t="array" ref="BP262">bdRateExtend($G262:$G267,R262:R267,$Z262:$Z267,AK262:AK267)</f>
        <v>#VALUE!</v>
      </c>
      <c r="BQ262" s="480" t="e" cm="1">
        <f t="array" ref="BQ262">bdRateExtend($G262:$G267,S262:S267,$Z262:$Z267,AL262:AL267)</f>
        <v>#VALUE!</v>
      </c>
      <c r="BR262" s="476" t="e" cm="1">
        <f t="array" ref="BR262">bdRateExtend($G262:$G267,T262:T267,$Z262:$Z267,AM262:AM267)</f>
        <v>#VALUE!</v>
      </c>
      <c r="BS262" s="476" t="e" cm="1">
        <f t="array" ref="BS262">bdRateExtend($G262:$G267,U262:U267,$Z262:$Z267,AN262:AN267)</f>
        <v>#VALUE!</v>
      </c>
      <c r="BT262" s="479" t="e">
        <f>(Summary!$C$103*BP262+Summary!$C$104*BQ262+Summary!$C$105*BR262)/Summary!$C$106</f>
        <v>#VALUE!</v>
      </c>
      <c r="BU262" s="462" cm="1">
        <f t="array" ref="BU262">testVMAFRange($G262:$G265,N262:N265,$Z262:$Z265,AG262:AG265)</f>
        <v>0</v>
      </c>
      <c r="BV262" s="464" cm="1">
        <f t="array" ref="BV262">testVMAFRange($G262:$G267,N262:N267,$Z262:$Z267,AG262:AG267)</f>
        <v>0</v>
      </c>
      <c r="BW262" s="462" cm="1">
        <f t="array" ref="BW262">testVMAFRange($G262:$G265,O262:O265,$Z262:$Z265,AH262:AH265)</f>
        <v>0</v>
      </c>
      <c r="BX262" s="464" cm="1">
        <f t="array" ref="BX262">testVMAFRange($G262:$G267,O262:O267,$Z262:$Z267,AH262:AH267)</f>
        <v>0</v>
      </c>
    </row>
    <row r="263" spans="1:76" ht="17" customHeight="1" x14ac:dyDescent="0.35">
      <c r="A263" s="516"/>
      <c r="B263" s="483"/>
      <c r="C263" s="486"/>
      <c r="D263" s="490"/>
      <c r="E263" s="493"/>
      <c r="F263" s="138">
        <v>31</v>
      </c>
      <c r="G263" s="139">
        <f>'Anchor-RA'!L261</f>
        <v>0</v>
      </c>
      <c r="H263" s="140">
        <f>'Anchor-RA'!M261</f>
        <v>0</v>
      </c>
      <c r="I263" s="140">
        <f>'Anchor-RA'!N261</f>
        <v>0</v>
      </c>
      <c r="J263" s="140">
        <f>'Anchor-RA'!O261</f>
        <v>0</v>
      </c>
      <c r="K263" s="140">
        <f>(Summary!$C$58*H263+Summary!$C$59*I263+Summary!$C$60*J263)/Summary!$C$61</f>
        <v>0</v>
      </c>
      <c r="L263" s="140">
        <f>'Anchor-RA'!P261</f>
        <v>0</v>
      </c>
      <c r="M263" s="140">
        <f>'Anchor-RA'!Q261</f>
        <v>0</v>
      </c>
      <c r="N263" s="140">
        <f>'Anchor-RA'!R261</f>
        <v>0</v>
      </c>
      <c r="O263" s="140">
        <f>'Anchor-RA'!S261</f>
        <v>0</v>
      </c>
      <c r="P263" s="140">
        <f>'Anchor-RA'!T261</f>
        <v>0</v>
      </c>
      <c r="Q263" s="140">
        <f>'Anchor-RA'!U261</f>
        <v>0</v>
      </c>
      <c r="R263" s="140">
        <f>'Anchor-RA'!V261</f>
        <v>0</v>
      </c>
      <c r="S263" s="140">
        <f>'Anchor-RA'!W261</f>
        <v>0</v>
      </c>
      <c r="T263" s="140">
        <f>'Anchor-RA'!X261</f>
        <v>0</v>
      </c>
      <c r="U263" s="140">
        <f>10*LOG10(1/((Summary!$C$75/10^(R263/10)+Summary!$C$76/10^(S263/10)+Summary!$C$77/10^(T263/10))/Summary!$C$78))</f>
        <v>0</v>
      </c>
      <c r="V263" s="140">
        <f>'Anchor-RA'!Y261</f>
        <v>0</v>
      </c>
      <c r="W263" s="140">
        <f>'Anchor-RA'!Z261</f>
        <v>0</v>
      </c>
      <c r="X263" s="141">
        <f t="shared" si="17"/>
        <v>0</v>
      </c>
      <c r="Y263" s="133"/>
      <c r="Z263" s="384">
        <f>'Test-RA'!L261</f>
        <v>0</v>
      </c>
      <c r="AA263" s="381">
        <f>'Test-RA'!M261</f>
        <v>0</v>
      </c>
      <c r="AB263" s="381">
        <f>'Test-RA'!N261</f>
        <v>0</v>
      </c>
      <c r="AC263" s="381">
        <f>'Test-RA'!O261</f>
        <v>0</v>
      </c>
      <c r="AD263" s="381">
        <f>(Summary!$C$58*AA263+Summary!$C$59*AB263+Summary!$C$60*AC263)/Summary!$C$61</f>
        <v>0</v>
      </c>
      <c r="AE263" s="381">
        <f>'Test-RA'!P261</f>
        <v>0</v>
      </c>
      <c r="AF263" s="381">
        <f>'Test-RA'!Q261</f>
        <v>0</v>
      </c>
      <c r="AG263" s="381">
        <f>'Test-RA'!R261</f>
        <v>0</v>
      </c>
      <c r="AH263" s="381">
        <f>'Test-RA'!S261</f>
        <v>0</v>
      </c>
      <c r="AI263" s="381">
        <f>'Test-RA'!T261</f>
        <v>0</v>
      </c>
      <c r="AJ263" s="381">
        <f>'Test-RA'!U261</f>
        <v>0</v>
      </c>
      <c r="AK263" s="381">
        <f>'Test-RA'!V261</f>
        <v>0</v>
      </c>
      <c r="AL263" s="381">
        <f>'Test-RA'!W261</f>
        <v>0</v>
      </c>
      <c r="AM263" s="381">
        <f>'Test-RA'!X261</f>
        <v>0</v>
      </c>
      <c r="AN263" s="381">
        <f>10*LOG10(1/((Summary!$C$75/10^(AK263/10)+Summary!$C$76/10^(AL263/10)+Summary!$C$77/10^(AM263/10))/Summary!$C$78))</f>
        <v>0</v>
      </c>
      <c r="AO263" s="381">
        <f>'Test-RA'!Y261</f>
        <v>0</v>
      </c>
      <c r="AP263" s="140">
        <f>'Test-RA'!Z261</f>
        <v>0</v>
      </c>
      <c r="AQ263" s="141">
        <f t="shared" si="16"/>
        <v>0</v>
      </c>
      <c r="AR263" s="142" t="e">
        <f t="shared" si="18"/>
        <v>#DIV/0!</v>
      </c>
      <c r="AS263" s="143" t="e">
        <f t="shared" si="19"/>
        <v>#DIV/0!</v>
      </c>
      <c r="AT263" s="136"/>
      <c r="AU263" s="136"/>
      <c r="AV263" s="571"/>
      <c r="AW263" s="468"/>
      <c r="AX263" s="480"/>
      <c r="AY263" s="480"/>
      <c r="AZ263" s="480"/>
      <c r="BA263" s="480"/>
      <c r="BB263" s="480"/>
      <c r="BC263" s="480"/>
      <c r="BD263" s="480"/>
      <c r="BE263" s="480"/>
      <c r="BF263" s="480"/>
      <c r="BG263" s="469"/>
      <c r="BH263" s="476"/>
      <c r="BI263" s="469"/>
      <c r="BJ263" s="476"/>
      <c r="BK263" s="480"/>
      <c r="BL263" s="480"/>
      <c r="BM263" s="480"/>
      <c r="BN263" s="480"/>
      <c r="BO263" s="480"/>
      <c r="BP263" s="480"/>
      <c r="BQ263" s="480"/>
      <c r="BR263" s="476"/>
      <c r="BS263" s="476"/>
      <c r="BT263" s="480"/>
      <c r="BU263" s="463"/>
      <c r="BV263" s="465"/>
      <c r="BW263" s="463"/>
      <c r="BX263" s="465"/>
    </row>
    <row r="264" spans="1:76" ht="17" customHeight="1" x14ac:dyDescent="0.35">
      <c r="A264" s="516"/>
      <c r="B264" s="483"/>
      <c r="C264" s="486"/>
      <c r="D264" s="490"/>
      <c r="E264" s="493"/>
      <c r="F264" s="138">
        <v>39</v>
      </c>
      <c r="G264" s="139">
        <f>'Anchor-RA'!L262</f>
        <v>0</v>
      </c>
      <c r="H264" s="140">
        <f>'Anchor-RA'!M262</f>
        <v>0</v>
      </c>
      <c r="I264" s="140">
        <f>'Anchor-RA'!N262</f>
        <v>0</v>
      </c>
      <c r="J264" s="140">
        <f>'Anchor-RA'!O262</f>
        <v>0</v>
      </c>
      <c r="K264" s="140">
        <f>(Summary!$C$58*H264+Summary!$C$59*I264+Summary!$C$60*J264)/Summary!$C$61</f>
        <v>0</v>
      </c>
      <c r="L264" s="140">
        <f>'Anchor-RA'!P262</f>
        <v>0</v>
      </c>
      <c r="M264" s="140">
        <f>'Anchor-RA'!Q262</f>
        <v>0</v>
      </c>
      <c r="N264" s="140">
        <f>'Anchor-RA'!R262</f>
        <v>0</v>
      </c>
      <c r="O264" s="140">
        <f>'Anchor-RA'!S262</f>
        <v>0</v>
      </c>
      <c r="P264" s="140">
        <f>'Anchor-RA'!T262</f>
        <v>0</v>
      </c>
      <c r="Q264" s="140">
        <f>'Anchor-RA'!U262</f>
        <v>0</v>
      </c>
      <c r="R264" s="140">
        <f>'Anchor-RA'!V262</f>
        <v>0</v>
      </c>
      <c r="S264" s="140">
        <f>'Anchor-RA'!W262</f>
        <v>0</v>
      </c>
      <c r="T264" s="140">
        <f>'Anchor-RA'!X262</f>
        <v>0</v>
      </c>
      <c r="U264" s="140">
        <f>10*LOG10(1/((Summary!$C$75/10^(R264/10)+Summary!$C$76/10^(S264/10)+Summary!$C$77/10^(T264/10))/Summary!$C$78))</f>
        <v>0</v>
      </c>
      <c r="V264" s="140">
        <f>'Anchor-RA'!Y262</f>
        <v>0</v>
      </c>
      <c r="W264" s="140">
        <f>'Anchor-RA'!Z262</f>
        <v>0</v>
      </c>
      <c r="X264" s="141">
        <f t="shared" si="17"/>
        <v>0</v>
      </c>
      <c r="Y264" s="133"/>
      <c r="Z264" s="384">
        <f>'Test-RA'!L262</f>
        <v>0</v>
      </c>
      <c r="AA264" s="381">
        <f>'Test-RA'!M262</f>
        <v>0</v>
      </c>
      <c r="AB264" s="381">
        <f>'Test-RA'!N262</f>
        <v>0</v>
      </c>
      <c r="AC264" s="381">
        <f>'Test-RA'!O262</f>
        <v>0</v>
      </c>
      <c r="AD264" s="381">
        <f>(Summary!$C$58*AA264+Summary!$C$59*AB264+Summary!$C$60*AC264)/Summary!$C$61</f>
        <v>0</v>
      </c>
      <c r="AE264" s="381">
        <f>'Test-RA'!P262</f>
        <v>0</v>
      </c>
      <c r="AF264" s="381">
        <f>'Test-RA'!Q262</f>
        <v>0</v>
      </c>
      <c r="AG264" s="381">
        <f>'Test-RA'!R262</f>
        <v>0</v>
      </c>
      <c r="AH264" s="381">
        <f>'Test-RA'!S262</f>
        <v>0</v>
      </c>
      <c r="AI264" s="381">
        <f>'Test-RA'!T262</f>
        <v>0</v>
      </c>
      <c r="AJ264" s="381">
        <f>'Test-RA'!U262</f>
        <v>0</v>
      </c>
      <c r="AK264" s="381">
        <f>'Test-RA'!V262</f>
        <v>0</v>
      </c>
      <c r="AL264" s="381">
        <f>'Test-RA'!W262</f>
        <v>0</v>
      </c>
      <c r="AM264" s="381">
        <f>'Test-RA'!X262</f>
        <v>0</v>
      </c>
      <c r="AN264" s="381">
        <f>10*LOG10(1/((Summary!$C$75/10^(AK264/10)+Summary!$C$76/10^(AL264/10)+Summary!$C$77/10^(AM264/10))/Summary!$C$78))</f>
        <v>0</v>
      </c>
      <c r="AO264" s="381">
        <f>'Test-RA'!Y262</f>
        <v>0</v>
      </c>
      <c r="AP264" s="140">
        <f>'Test-RA'!Z262</f>
        <v>0</v>
      </c>
      <c r="AQ264" s="141">
        <f t="shared" si="16"/>
        <v>0</v>
      </c>
      <c r="AR264" s="142" t="e">
        <f t="shared" si="18"/>
        <v>#DIV/0!</v>
      </c>
      <c r="AS264" s="143" t="e">
        <f t="shared" si="19"/>
        <v>#DIV/0!</v>
      </c>
      <c r="AT264" s="136"/>
      <c r="AU264" s="136"/>
      <c r="AV264" s="571" t="s">
        <v>122</v>
      </c>
      <c r="AW264" s="468" t="e" cm="1">
        <f t="array" ref="AW264">bdRateExtend($G263:$G266,H263:H266,$Z263:$Z266,AA263:AA266)</f>
        <v>#VALUE!</v>
      </c>
      <c r="AX264" s="480"/>
      <c r="AY264" s="480"/>
      <c r="AZ264" s="480"/>
      <c r="BA264" s="480"/>
      <c r="BB264" s="480"/>
      <c r="BC264" s="480" t="e" cm="1">
        <f t="array" ref="BC264">bdRateExtend($G263:$G266,L263:L266,$Z263:$Z266,AE263:AE266)</f>
        <v>#VALUE!</v>
      </c>
      <c r="BD264" s="480"/>
      <c r="BE264" s="480" t="e" cm="1">
        <f t="array" ref="BE264">bdRateExtend($G263:$G266,M263:M266,$Z263:$Z266,AF263:AF266)</f>
        <v>#VALUE!</v>
      </c>
      <c r="BF264" s="480"/>
      <c r="BG264" s="469" t="e" cm="1">
        <f t="array" ref="BG264">bdRateExtend($G263:$G266,N263:N266,$Z263:$Z266,AG263:AG266,"None", FALSE,1)</f>
        <v>#VALUE!</v>
      </c>
      <c r="BH264" s="476"/>
      <c r="BI264" s="469" t="e" cm="1">
        <f t="array" ref="BI264">bdRateExtend($G263:$G266,O263:O266,$Z263:$Z266,AH263:AH266,"None", FALSE,1)</f>
        <v>#VALUE!</v>
      </c>
      <c r="BJ264" s="476"/>
      <c r="BK264" s="480" t="e" cm="1">
        <f t="array" ref="BK264">bdRateExtend($G263:$G266,P263:P266,$Z263:$Z266,AI263:AI266)</f>
        <v>#VALUE!</v>
      </c>
      <c r="BL264" s="480"/>
      <c r="BM264" s="480" t="e" cm="1">
        <f t="array" ref="BM264">bdRateExtend($G263:$G266,Q263:Q266,$Z263:$Z266,AJ263:AJ266)</f>
        <v>#VALUE!</v>
      </c>
      <c r="BN264" s="480"/>
      <c r="BO264" s="480" t="e" cm="1">
        <f t="array" ref="BO264">bdRateExtend($G263:$G266,R263:R266,$Z263:$Z266,AK263:AK266)</f>
        <v>#VALUE!</v>
      </c>
      <c r="BP264" s="480"/>
      <c r="BQ264" s="480"/>
      <c r="BR264" s="476"/>
      <c r="BS264" s="476"/>
      <c r="BT264" s="480"/>
      <c r="BU264" s="463" cm="1">
        <f t="array" ref="BU264">testVMAFRange($G263:$G266,N263:N266,$Z263:$Z266,AG263:AG266)</f>
        <v>0</v>
      </c>
      <c r="BV264" s="465"/>
      <c r="BW264" s="463" cm="1">
        <f t="array" ref="BW264">testVMAFRange($G263:$G266,O263:O266,$Z263:$Z266,AH263:AH266)</f>
        <v>0</v>
      </c>
      <c r="BX264" s="465"/>
    </row>
    <row r="265" spans="1:76" ht="17" customHeight="1" x14ac:dyDescent="0.35">
      <c r="A265" s="516"/>
      <c r="B265" s="483"/>
      <c r="C265" s="486"/>
      <c r="D265" s="490"/>
      <c r="E265" s="493"/>
      <c r="F265" s="138">
        <v>47</v>
      </c>
      <c r="G265" s="139">
        <f>'Anchor-RA'!L263</f>
        <v>0</v>
      </c>
      <c r="H265" s="140">
        <f>'Anchor-RA'!M263</f>
        <v>0</v>
      </c>
      <c r="I265" s="140">
        <f>'Anchor-RA'!N263</f>
        <v>0</v>
      </c>
      <c r="J265" s="140">
        <f>'Anchor-RA'!O263</f>
        <v>0</v>
      </c>
      <c r="K265" s="140">
        <f>(Summary!$C$58*H265+Summary!$C$59*I265+Summary!$C$60*J265)/Summary!$C$61</f>
        <v>0</v>
      </c>
      <c r="L265" s="140">
        <f>'Anchor-RA'!P263</f>
        <v>0</v>
      </c>
      <c r="M265" s="140">
        <f>'Anchor-RA'!Q263</f>
        <v>0</v>
      </c>
      <c r="N265" s="140">
        <f>'Anchor-RA'!R263</f>
        <v>0</v>
      </c>
      <c r="O265" s="140">
        <f>'Anchor-RA'!S263</f>
        <v>0</v>
      </c>
      <c r="P265" s="140">
        <f>'Anchor-RA'!T263</f>
        <v>0</v>
      </c>
      <c r="Q265" s="140">
        <f>'Anchor-RA'!U263</f>
        <v>0</v>
      </c>
      <c r="R265" s="140">
        <f>'Anchor-RA'!V263</f>
        <v>0</v>
      </c>
      <c r="S265" s="140">
        <f>'Anchor-RA'!W263</f>
        <v>0</v>
      </c>
      <c r="T265" s="140">
        <f>'Anchor-RA'!X263</f>
        <v>0</v>
      </c>
      <c r="U265" s="140">
        <f>10*LOG10(1/((Summary!$C$75/10^(R265/10)+Summary!$C$76/10^(S265/10)+Summary!$C$77/10^(T265/10))/Summary!$C$78))</f>
        <v>0</v>
      </c>
      <c r="V265" s="140">
        <f>'Anchor-RA'!Y263</f>
        <v>0</v>
      </c>
      <c r="W265" s="140">
        <f>'Anchor-RA'!Z263</f>
        <v>0</v>
      </c>
      <c r="X265" s="141">
        <f t="shared" si="17"/>
        <v>0</v>
      </c>
      <c r="Y265" s="133"/>
      <c r="Z265" s="384">
        <f>'Test-RA'!L263</f>
        <v>0</v>
      </c>
      <c r="AA265" s="381">
        <f>'Test-RA'!M263</f>
        <v>0</v>
      </c>
      <c r="AB265" s="381">
        <f>'Test-RA'!N263</f>
        <v>0</v>
      </c>
      <c r="AC265" s="381">
        <f>'Test-RA'!O263</f>
        <v>0</v>
      </c>
      <c r="AD265" s="381">
        <f>(Summary!$C$58*AA265+Summary!$C$59*AB265+Summary!$C$60*AC265)/Summary!$C$61</f>
        <v>0</v>
      </c>
      <c r="AE265" s="381">
        <f>'Test-RA'!P263</f>
        <v>0</v>
      </c>
      <c r="AF265" s="381">
        <f>'Test-RA'!Q263</f>
        <v>0</v>
      </c>
      <c r="AG265" s="381">
        <f>'Test-RA'!R263</f>
        <v>0</v>
      </c>
      <c r="AH265" s="381">
        <f>'Test-RA'!S263</f>
        <v>0</v>
      </c>
      <c r="AI265" s="381">
        <f>'Test-RA'!T263</f>
        <v>0</v>
      </c>
      <c r="AJ265" s="381">
        <f>'Test-RA'!U263</f>
        <v>0</v>
      </c>
      <c r="AK265" s="381">
        <f>'Test-RA'!V263</f>
        <v>0</v>
      </c>
      <c r="AL265" s="381">
        <f>'Test-RA'!W263</f>
        <v>0</v>
      </c>
      <c r="AM265" s="381">
        <f>'Test-RA'!X263</f>
        <v>0</v>
      </c>
      <c r="AN265" s="381">
        <f>10*LOG10(1/((Summary!$C$75/10^(AK265/10)+Summary!$C$76/10^(AL265/10)+Summary!$C$77/10^(AM265/10))/Summary!$C$78))</f>
        <v>0</v>
      </c>
      <c r="AO265" s="381">
        <f>'Test-RA'!Y263</f>
        <v>0</v>
      </c>
      <c r="AP265" s="140">
        <f>'Test-RA'!Z263</f>
        <v>0</v>
      </c>
      <c r="AQ265" s="141">
        <f t="shared" si="16"/>
        <v>0</v>
      </c>
      <c r="AR265" s="142" t="e">
        <f t="shared" si="18"/>
        <v>#DIV/0!</v>
      </c>
      <c r="AS265" s="143" t="e">
        <f t="shared" si="19"/>
        <v>#DIV/0!</v>
      </c>
      <c r="AT265" s="136"/>
      <c r="AU265" s="136"/>
      <c r="AV265" s="571"/>
      <c r="AW265" s="468"/>
      <c r="AX265" s="480"/>
      <c r="AY265" s="480"/>
      <c r="AZ265" s="480"/>
      <c r="BA265" s="480"/>
      <c r="BB265" s="480"/>
      <c r="BC265" s="480"/>
      <c r="BD265" s="480"/>
      <c r="BE265" s="480"/>
      <c r="BF265" s="480"/>
      <c r="BG265" s="469"/>
      <c r="BH265" s="476"/>
      <c r="BI265" s="469"/>
      <c r="BJ265" s="476"/>
      <c r="BK265" s="480"/>
      <c r="BL265" s="480"/>
      <c r="BM265" s="480"/>
      <c r="BN265" s="480"/>
      <c r="BO265" s="480"/>
      <c r="BP265" s="480"/>
      <c r="BQ265" s="480"/>
      <c r="BR265" s="476"/>
      <c r="BS265" s="476"/>
      <c r="BT265" s="480"/>
      <c r="BU265" s="463"/>
      <c r="BV265" s="465"/>
      <c r="BW265" s="463"/>
      <c r="BX265" s="465"/>
    </row>
    <row r="266" spans="1:76" ht="17" customHeight="1" x14ac:dyDescent="0.35">
      <c r="A266" s="516"/>
      <c r="B266" s="483"/>
      <c r="C266" s="486"/>
      <c r="D266" s="490"/>
      <c r="E266" s="493"/>
      <c r="F266" s="138">
        <v>55</v>
      </c>
      <c r="G266" s="139">
        <f>'Anchor-RA'!L264</f>
        <v>0</v>
      </c>
      <c r="H266" s="140">
        <f>'Anchor-RA'!M264</f>
        <v>0</v>
      </c>
      <c r="I266" s="140">
        <f>'Anchor-RA'!N264</f>
        <v>0</v>
      </c>
      <c r="J266" s="140">
        <f>'Anchor-RA'!O264</f>
        <v>0</v>
      </c>
      <c r="K266" s="140">
        <f>(Summary!$C$58*H266+Summary!$C$59*I266+Summary!$C$60*J266)/Summary!$C$61</f>
        <v>0</v>
      </c>
      <c r="L266" s="140">
        <f>'Anchor-RA'!P264</f>
        <v>0</v>
      </c>
      <c r="M266" s="140">
        <f>'Anchor-RA'!Q264</f>
        <v>0</v>
      </c>
      <c r="N266" s="140">
        <f>'Anchor-RA'!R264</f>
        <v>0</v>
      </c>
      <c r="O266" s="140">
        <f>'Anchor-RA'!S264</f>
        <v>0</v>
      </c>
      <c r="P266" s="140">
        <f>'Anchor-RA'!T264</f>
        <v>0</v>
      </c>
      <c r="Q266" s="140">
        <f>'Anchor-RA'!U264</f>
        <v>0</v>
      </c>
      <c r="R266" s="140">
        <f>'Anchor-RA'!V264</f>
        <v>0</v>
      </c>
      <c r="S266" s="140">
        <f>'Anchor-RA'!W264</f>
        <v>0</v>
      </c>
      <c r="T266" s="140">
        <f>'Anchor-RA'!X264</f>
        <v>0</v>
      </c>
      <c r="U266" s="140">
        <f>10*LOG10(1/((Summary!$C$75/10^(R266/10)+Summary!$C$76/10^(S266/10)+Summary!$C$77/10^(T266/10))/Summary!$C$78))</f>
        <v>0</v>
      </c>
      <c r="V266" s="140">
        <f>'Anchor-RA'!Y264</f>
        <v>0</v>
      </c>
      <c r="W266" s="140">
        <f>'Anchor-RA'!Z264</f>
        <v>0</v>
      </c>
      <c r="X266" s="141">
        <f t="shared" si="17"/>
        <v>0</v>
      </c>
      <c r="Y266" s="133"/>
      <c r="Z266" s="384">
        <f>'Test-RA'!L264</f>
        <v>0</v>
      </c>
      <c r="AA266" s="381">
        <f>'Test-RA'!M264</f>
        <v>0</v>
      </c>
      <c r="AB266" s="381">
        <f>'Test-RA'!N264</f>
        <v>0</v>
      </c>
      <c r="AC266" s="381">
        <f>'Test-RA'!O264</f>
        <v>0</v>
      </c>
      <c r="AD266" s="381">
        <f>(Summary!$C$58*AA266+Summary!$C$59*AB266+Summary!$C$60*AC266)/Summary!$C$61</f>
        <v>0</v>
      </c>
      <c r="AE266" s="381">
        <f>'Test-RA'!P264</f>
        <v>0</v>
      </c>
      <c r="AF266" s="381">
        <f>'Test-RA'!Q264</f>
        <v>0</v>
      </c>
      <c r="AG266" s="381">
        <f>'Test-RA'!R264</f>
        <v>0</v>
      </c>
      <c r="AH266" s="381">
        <f>'Test-RA'!S264</f>
        <v>0</v>
      </c>
      <c r="AI266" s="381">
        <f>'Test-RA'!T264</f>
        <v>0</v>
      </c>
      <c r="AJ266" s="381">
        <f>'Test-RA'!U264</f>
        <v>0</v>
      </c>
      <c r="AK266" s="381">
        <f>'Test-RA'!V264</f>
        <v>0</v>
      </c>
      <c r="AL266" s="381">
        <f>'Test-RA'!W264</f>
        <v>0</v>
      </c>
      <c r="AM266" s="381">
        <f>'Test-RA'!X264</f>
        <v>0</v>
      </c>
      <c r="AN266" s="381">
        <f>10*LOG10(1/((Summary!$C$75/10^(AK266/10)+Summary!$C$76/10^(AL266/10)+Summary!$C$77/10^(AM266/10))/Summary!$C$78))</f>
        <v>0</v>
      </c>
      <c r="AO266" s="381">
        <f>'Test-RA'!Y264</f>
        <v>0</v>
      </c>
      <c r="AP266" s="140">
        <f>'Test-RA'!Z264</f>
        <v>0</v>
      </c>
      <c r="AQ266" s="141">
        <f t="shared" ref="AQ266:AQ329" si="20">AO266/3600</f>
        <v>0</v>
      </c>
      <c r="AR266" s="142" t="e">
        <f t="shared" si="18"/>
        <v>#DIV/0!</v>
      </c>
      <c r="AS266" s="143" t="e">
        <f t="shared" si="19"/>
        <v>#DIV/0!</v>
      </c>
      <c r="AT266" s="136"/>
      <c r="AU266" s="136"/>
      <c r="AV266" s="571" t="s">
        <v>123</v>
      </c>
      <c r="AW266" s="468" t="e" cm="1">
        <f t="array" ref="AW266">bdRateExtend($G264:$G267,H264:H267,$Z264:$Z267,AA264:AA267)</f>
        <v>#VALUE!</v>
      </c>
      <c r="AX266" s="480"/>
      <c r="AY266" s="480"/>
      <c r="AZ266" s="480"/>
      <c r="BA266" s="480"/>
      <c r="BB266" s="480"/>
      <c r="BC266" s="480" t="e" cm="1">
        <f t="array" ref="BC266">bdRateExtend($G264:$G267,L264:L267,$Z264:$Z267,AE264:AE267)</f>
        <v>#VALUE!</v>
      </c>
      <c r="BD266" s="480"/>
      <c r="BE266" s="480" t="e" cm="1">
        <f t="array" ref="BE266">bdRateExtend($G264:$G267,M264:M267,$Z264:$Z267,AF264:AF267)</f>
        <v>#VALUE!</v>
      </c>
      <c r="BF266" s="480"/>
      <c r="BG266" s="469" t="e" cm="1">
        <f t="array" ref="BG266">bdRateExtend($G264:$G267,N264:N267,$Z264:$Z267,AG264:AG267,"None", FALSE,1)</f>
        <v>#VALUE!</v>
      </c>
      <c r="BH266" s="476"/>
      <c r="BI266" s="469" t="e" cm="1">
        <f t="array" ref="BI266">bdRateExtend($G264:$G267,O264:O267,$Z264:$Z267,AH264:AH267,"None", FALSE,1)</f>
        <v>#VALUE!</v>
      </c>
      <c r="BJ266" s="476"/>
      <c r="BK266" s="480" t="e" cm="1">
        <f t="array" ref="BK266">bdRateExtend($G264:$G267,P264:P267,$Z264:$Z267,AI264:AI267)</f>
        <v>#VALUE!</v>
      </c>
      <c r="BL266" s="480"/>
      <c r="BM266" s="480" t="e" cm="1">
        <f t="array" ref="BM266">bdRateExtend($G264:$G267,Q264:Q267,$Z264:$Z267,AJ264:AJ267)</f>
        <v>#VALUE!</v>
      </c>
      <c r="BN266" s="480"/>
      <c r="BO266" s="480" t="e" cm="1">
        <f t="array" ref="BO266">bdRateExtend($G264:$G267,R264:R267,$Z264:$Z267,AK264:AK267)</f>
        <v>#VALUE!</v>
      </c>
      <c r="BP266" s="480"/>
      <c r="BQ266" s="480"/>
      <c r="BR266" s="476"/>
      <c r="BS266" s="476"/>
      <c r="BT266" s="480"/>
      <c r="BU266" s="463" cm="1">
        <f t="array" ref="BU266">testVMAFRange($G264:$G267,N264:N267,$Z264:$Z267,AG264:AG267)</f>
        <v>0</v>
      </c>
      <c r="BV266" s="465"/>
      <c r="BW266" s="463" cm="1">
        <f t="array" ref="BW266">testVMAFRange($G264:$G267,O264:O267,$Z264:$Z267,AH264:AH267)</f>
        <v>0</v>
      </c>
      <c r="BX266" s="465"/>
    </row>
    <row r="267" spans="1:76" ht="17" customHeight="1" thickBot="1" x14ac:dyDescent="0.4">
      <c r="A267" s="517"/>
      <c r="B267" s="518"/>
      <c r="C267" s="487"/>
      <c r="D267" s="522"/>
      <c r="E267" s="523"/>
      <c r="F267" s="144">
        <v>63</v>
      </c>
      <c r="G267" s="145">
        <f>'Anchor-RA'!L265</f>
        <v>0</v>
      </c>
      <c r="H267" s="146">
        <f>'Anchor-RA'!M265</f>
        <v>0</v>
      </c>
      <c r="I267" s="146">
        <f>'Anchor-RA'!N265</f>
        <v>0</v>
      </c>
      <c r="J267" s="146">
        <f>'Anchor-RA'!O265</f>
        <v>0</v>
      </c>
      <c r="K267" s="146">
        <f>(Summary!$C$58*H267+Summary!$C$59*I267+Summary!$C$60*J267)/Summary!$C$61</f>
        <v>0</v>
      </c>
      <c r="L267" s="146">
        <f>'Anchor-RA'!P265</f>
        <v>0</v>
      </c>
      <c r="M267" s="146">
        <f>'Anchor-RA'!Q265</f>
        <v>0</v>
      </c>
      <c r="N267" s="146">
        <f>'Anchor-RA'!R265</f>
        <v>0</v>
      </c>
      <c r="O267" s="146">
        <f>'Anchor-RA'!S265</f>
        <v>0</v>
      </c>
      <c r="P267" s="146">
        <f>'Anchor-RA'!T265</f>
        <v>0</v>
      </c>
      <c r="Q267" s="146">
        <f>'Anchor-RA'!U265</f>
        <v>0</v>
      </c>
      <c r="R267" s="146">
        <f>'Anchor-RA'!V265</f>
        <v>0</v>
      </c>
      <c r="S267" s="146">
        <f>'Anchor-RA'!W265</f>
        <v>0</v>
      </c>
      <c r="T267" s="146">
        <f>'Anchor-RA'!X265</f>
        <v>0</v>
      </c>
      <c r="U267" s="146">
        <f>10*LOG10(1/((Summary!$C$75/10^(R267/10)+Summary!$C$76/10^(S267/10)+Summary!$C$77/10^(T267/10))/Summary!$C$78))</f>
        <v>0</v>
      </c>
      <c r="V267" s="146">
        <f>'Anchor-RA'!Y265</f>
        <v>0</v>
      </c>
      <c r="W267" s="146">
        <f>'Anchor-RA'!Z265</f>
        <v>0</v>
      </c>
      <c r="X267" s="147">
        <f t="shared" si="17"/>
        <v>0</v>
      </c>
      <c r="Y267" s="133"/>
      <c r="Z267" s="385">
        <f>'Test-RA'!L265</f>
        <v>0</v>
      </c>
      <c r="AA267" s="382">
        <f>'Test-RA'!M265</f>
        <v>0</v>
      </c>
      <c r="AB267" s="382">
        <f>'Test-RA'!N265</f>
        <v>0</v>
      </c>
      <c r="AC267" s="382">
        <f>'Test-RA'!O265</f>
        <v>0</v>
      </c>
      <c r="AD267" s="382">
        <f>(Summary!$C$58*AA267+Summary!$C$59*AB267+Summary!$C$60*AC267)/Summary!$C$61</f>
        <v>0</v>
      </c>
      <c r="AE267" s="382">
        <f>'Test-RA'!P265</f>
        <v>0</v>
      </c>
      <c r="AF267" s="382">
        <f>'Test-RA'!Q265</f>
        <v>0</v>
      </c>
      <c r="AG267" s="382">
        <f>'Test-RA'!R265</f>
        <v>0</v>
      </c>
      <c r="AH267" s="382">
        <f>'Test-RA'!S265</f>
        <v>0</v>
      </c>
      <c r="AI267" s="382">
        <f>'Test-RA'!T265</f>
        <v>0</v>
      </c>
      <c r="AJ267" s="382">
        <f>'Test-RA'!U265</f>
        <v>0</v>
      </c>
      <c r="AK267" s="382">
        <f>'Test-RA'!V265</f>
        <v>0</v>
      </c>
      <c r="AL267" s="382">
        <f>'Test-RA'!W265</f>
        <v>0</v>
      </c>
      <c r="AM267" s="382">
        <f>'Test-RA'!X265</f>
        <v>0</v>
      </c>
      <c r="AN267" s="382">
        <f>10*LOG10(1/((Summary!$C$75/10^(AK267/10)+Summary!$C$76/10^(AL267/10)+Summary!$C$77/10^(AM267/10))/Summary!$C$78))</f>
        <v>0</v>
      </c>
      <c r="AO267" s="382">
        <f>'Test-RA'!Y265</f>
        <v>0</v>
      </c>
      <c r="AP267" s="146">
        <f>'Test-RA'!Z265</f>
        <v>0</v>
      </c>
      <c r="AQ267" s="147">
        <f t="shared" si="20"/>
        <v>0</v>
      </c>
      <c r="AR267" s="148" t="e">
        <f t="shared" si="18"/>
        <v>#DIV/0!</v>
      </c>
      <c r="AS267" s="149" t="e">
        <f t="shared" si="19"/>
        <v>#DIV/0!</v>
      </c>
      <c r="AT267" s="136"/>
      <c r="AU267" s="136"/>
      <c r="AV267" s="572"/>
      <c r="AW267" s="468"/>
      <c r="AX267" s="480"/>
      <c r="AY267" s="480"/>
      <c r="AZ267" s="480"/>
      <c r="BA267" s="480"/>
      <c r="BB267" s="481"/>
      <c r="BC267" s="480"/>
      <c r="BD267" s="480"/>
      <c r="BE267" s="480"/>
      <c r="BF267" s="480"/>
      <c r="BG267" s="472"/>
      <c r="BH267" s="477"/>
      <c r="BI267" s="472"/>
      <c r="BJ267" s="477"/>
      <c r="BK267" s="480"/>
      <c r="BL267" s="480"/>
      <c r="BM267" s="480"/>
      <c r="BN267" s="480"/>
      <c r="BO267" s="480"/>
      <c r="BP267" s="480"/>
      <c r="BQ267" s="480"/>
      <c r="BR267" s="476"/>
      <c r="BS267" s="476"/>
      <c r="BT267" s="481"/>
      <c r="BU267" s="473"/>
      <c r="BV267" s="466"/>
      <c r="BW267" s="473"/>
      <c r="BX267" s="466"/>
    </row>
    <row r="268" spans="1:76" ht="17" customHeight="1" x14ac:dyDescent="0.35">
      <c r="A268" s="488" t="s">
        <v>104</v>
      </c>
      <c r="B268" s="482" t="s">
        <v>4</v>
      </c>
      <c r="C268" s="485" t="s">
        <v>67</v>
      </c>
      <c r="D268" s="489">
        <v>60</v>
      </c>
      <c r="E268" s="492">
        <v>8</v>
      </c>
      <c r="F268" s="129">
        <v>23</v>
      </c>
      <c r="G268" s="130">
        <f>'Anchor-RA'!L266</f>
        <v>0</v>
      </c>
      <c r="H268" s="131">
        <f>'Anchor-RA'!M266</f>
        <v>0</v>
      </c>
      <c r="I268" s="131">
        <f>'Anchor-RA'!N266</f>
        <v>0</v>
      </c>
      <c r="J268" s="131">
        <f>'Anchor-RA'!O266</f>
        <v>0</v>
      </c>
      <c r="K268" s="395">
        <f>(Summary!$C$58*H268+Summary!$C$59*I268+Summary!$C$60*J268)/Summary!$C$61</f>
        <v>0</v>
      </c>
      <c r="L268" s="131">
        <f>'Anchor-RA'!P266</f>
        <v>0</v>
      </c>
      <c r="M268" s="131">
        <f>'Anchor-RA'!Q266</f>
        <v>0</v>
      </c>
      <c r="N268" s="131">
        <f>'Anchor-RA'!R266</f>
        <v>0</v>
      </c>
      <c r="O268" s="131">
        <f>'Anchor-RA'!S266</f>
        <v>0</v>
      </c>
      <c r="P268" s="131">
        <f>'Anchor-RA'!T266</f>
        <v>0</v>
      </c>
      <c r="Q268" s="131">
        <f>'Anchor-RA'!U266</f>
        <v>0</v>
      </c>
      <c r="R268" s="131">
        <f>'Anchor-RA'!V266</f>
        <v>0</v>
      </c>
      <c r="S268" s="131">
        <f>'Anchor-RA'!W266</f>
        <v>0</v>
      </c>
      <c r="T268" s="131">
        <f>'Anchor-RA'!X266</f>
        <v>0</v>
      </c>
      <c r="U268" s="131">
        <f>10*LOG10(1/((Summary!$C$75/10^(R268/10)+Summary!$C$76/10^(S268/10)+Summary!$C$77/10^(T268/10))/Summary!$C$78))</f>
        <v>0</v>
      </c>
      <c r="V268" s="131">
        <f>'Anchor-RA'!Y266</f>
        <v>0</v>
      </c>
      <c r="W268" s="131">
        <f>'Anchor-RA'!Z266</f>
        <v>0</v>
      </c>
      <c r="X268" s="132">
        <f t="shared" si="17"/>
        <v>0</v>
      </c>
      <c r="Y268" s="133"/>
      <c r="Z268" s="383">
        <f>'Test-RA'!L266</f>
        <v>0</v>
      </c>
      <c r="AA268" s="380">
        <f>'Test-RA'!M266</f>
        <v>0</v>
      </c>
      <c r="AB268" s="380">
        <f>'Test-RA'!N266</f>
        <v>0</v>
      </c>
      <c r="AC268" s="380">
        <f>'Test-RA'!O266</f>
        <v>0</v>
      </c>
      <c r="AD268" s="380">
        <f>(Summary!$C$58*AA268+Summary!$C$59*AB268+Summary!$C$60*AC268)/Summary!$C$61</f>
        <v>0</v>
      </c>
      <c r="AE268" s="380">
        <f>'Test-RA'!P266</f>
        <v>0</v>
      </c>
      <c r="AF268" s="380">
        <f>'Test-RA'!Q266</f>
        <v>0</v>
      </c>
      <c r="AG268" s="380">
        <f>'Test-RA'!R266</f>
        <v>0</v>
      </c>
      <c r="AH268" s="380">
        <f>'Test-RA'!S266</f>
        <v>0</v>
      </c>
      <c r="AI268" s="380">
        <f>'Test-RA'!T266</f>
        <v>0</v>
      </c>
      <c r="AJ268" s="380">
        <f>'Test-RA'!U266</f>
        <v>0</v>
      </c>
      <c r="AK268" s="380">
        <f>'Test-RA'!V266</f>
        <v>0</v>
      </c>
      <c r="AL268" s="380">
        <f>'Test-RA'!W266</f>
        <v>0</v>
      </c>
      <c r="AM268" s="380">
        <f>'Test-RA'!X266</f>
        <v>0</v>
      </c>
      <c r="AN268" s="380">
        <f>10*LOG10(1/((Summary!$C$75/10^(AK268/10)+Summary!$C$76/10^(AL268/10)+Summary!$C$77/10^(AM268/10))/Summary!$C$78))</f>
        <v>0</v>
      </c>
      <c r="AO268" s="380">
        <f>'Test-RA'!Y266</f>
        <v>0</v>
      </c>
      <c r="AP268" s="131">
        <f>'Test-RA'!Z266</f>
        <v>0</v>
      </c>
      <c r="AQ268" s="132">
        <f t="shared" si="20"/>
        <v>0</v>
      </c>
      <c r="AR268" s="134" t="e">
        <f t="shared" si="18"/>
        <v>#DIV/0!</v>
      </c>
      <c r="AS268" s="135" t="e">
        <f t="shared" si="19"/>
        <v>#DIV/0!</v>
      </c>
      <c r="AT268" s="136"/>
      <c r="AU268" s="136"/>
      <c r="AV268" s="573" t="s">
        <v>121</v>
      </c>
      <c r="AW268" s="468" t="e" cm="1">
        <f t="array" ref="AW268">bdRateExtend($G268:$G271,H268:H271,$Z268:$Z271,AA268:AA271)</f>
        <v>#VALUE!</v>
      </c>
      <c r="AX268" s="480" t="e" cm="1">
        <f t="array" ref="AX268">bdRateExtend($G268:$G273,H268:H273,$Z268:$Z273,AA268:AA273)</f>
        <v>#VALUE!</v>
      </c>
      <c r="AY268" s="480" t="e" cm="1">
        <f t="array" ref="AY268">bdRateExtend($G268:$G273,I268:I273,$Z268:$Z273,AB268:AB273)</f>
        <v>#VALUE!</v>
      </c>
      <c r="AZ268" s="480" t="e" cm="1">
        <f t="array" ref="AZ268">bdRateExtend($G268:$G273,J268:J273,$Z268:$Z273,AC268:AC273)</f>
        <v>#VALUE!</v>
      </c>
      <c r="BA268" s="480" t="e" cm="1">
        <f t="array" ref="BA268">bdRateExtend($G268:$G273,K268:K273,$Z268:$Z273,AD268:AD273)</f>
        <v>#VALUE!</v>
      </c>
      <c r="BB268" s="479" t="e">
        <f>(Summary!$C$89*AX268+Summary!$C$90*AY268+Summary!$C$91*AZ268)/Summary!$C$92</f>
        <v>#VALUE!</v>
      </c>
      <c r="BC268" s="480" t="e" cm="1">
        <f t="array" ref="BC268">bdRateExtend($G268:$G271,L268:L271,$Z268:$Z271,AE268:AE271)</f>
        <v>#VALUE!</v>
      </c>
      <c r="BD268" s="480" t="e" cm="1">
        <f t="array" ref="BD268">bdRateExtend($G268:$G273,L268:L273,$Z268:$Z273,AE268:AE273)</f>
        <v>#VALUE!</v>
      </c>
      <c r="BE268" s="480" t="e" cm="1">
        <f t="array" ref="BE268">bdRateExtend($G268:$G271,M268:M271,$Z268:$Z271,AF268:AF271)</f>
        <v>#VALUE!</v>
      </c>
      <c r="BF268" s="480" t="e" cm="1">
        <f t="array" ref="BF268">bdRateExtend($G268:$G273,M268:M273,$Z268:$Z273,AF268:AF273)</f>
        <v>#VALUE!</v>
      </c>
      <c r="BG268" s="474" t="e" cm="1">
        <f t="array" ref="BG268">bdRateExtend($G268:$G271,N268:N271,$Z268:$Z271,AG268:AG271,"None", FALSE,1)</f>
        <v>#VALUE!</v>
      </c>
      <c r="BH268" s="475" t="e" cm="1">
        <f t="array" ref="BH268">bdRateExtend($G268:$G273,N268:N273,$Z268:$Z273,AG268:AG273,"None", FALSE,1)</f>
        <v>#VALUE!</v>
      </c>
      <c r="BI268" s="474" t="e" cm="1">
        <f t="array" ref="BI268">bdRateExtend($G268:$G271,O268:O271,$Z268:$Z271,AH268:AH271,"None", FALSE,1)</f>
        <v>#VALUE!</v>
      </c>
      <c r="BJ268" s="475" t="e" cm="1">
        <f t="array" ref="BJ268">bdRateExtend($G268:$G273,O268:O273,$Z268:$Z273,AH268:AH273,"None", FALSE,1)</f>
        <v>#VALUE!</v>
      </c>
      <c r="BK268" s="480" t="e" cm="1">
        <f t="array" ref="BK268">bdRateExtend($G268:$G271,P268:P271,$Z268:$Z271,AI268:AI271)</f>
        <v>#VALUE!</v>
      </c>
      <c r="BL268" s="480" t="e" cm="1">
        <f t="array" ref="BL268">bdRateExtend($G268:$G273,P268:P273,$Z268:$Z273,AI268:AI273)</f>
        <v>#VALUE!</v>
      </c>
      <c r="BM268" s="480" t="e" cm="1">
        <f t="array" ref="BM268">bdRateExtend($G268:$G271,Q268:Q271,$Z268:$Z271,AJ268:AJ271)</f>
        <v>#VALUE!</v>
      </c>
      <c r="BN268" s="480" t="e" cm="1">
        <f t="array" ref="BN268">bdRateExtend($G268:$G273,Q268:Q273,$Z268:$Z273,AJ268:AJ273)</f>
        <v>#VALUE!</v>
      </c>
      <c r="BO268" s="480" t="e" cm="1">
        <f t="array" ref="BO268">bdRateExtend($G268:$G271,R268:R271,$Z268:$Z271,AK268:AK271)</f>
        <v>#VALUE!</v>
      </c>
      <c r="BP268" s="480" t="e" cm="1">
        <f t="array" ref="BP268">bdRateExtend($G268:$G273,R268:R273,$Z268:$Z273,AK268:AK273)</f>
        <v>#VALUE!</v>
      </c>
      <c r="BQ268" s="480" t="e" cm="1">
        <f t="array" ref="BQ268">bdRateExtend($G268:$G273,S268:S273,$Z268:$Z273,AL268:AL273)</f>
        <v>#VALUE!</v>
      </c>
      <c r="BR268" s="476" t="e" cm="1">
        <f t="array" ref="BR268">bdRateExtend($G268:$G273,T268:T273,$Z268:$Z273,AM268:AM273)</f>
        <v>#VALUE!</v>
      </c>
      <c r="BS268" s="476" t="e" cm="1">
        <f t="array" ref="BS268">bdRateExtend($G268:$G273,U268:U273,$Z268:$Z273,AN268:AN273)</f>
        <v>#VALUE!</v>
      </c>
      <c r="BT268" s="479" t="e">
        <f>(Summary!$C$103*BP268+Summary!$C$104*BQ268+Summary!$C$105*BR268)/Summary!$C$106</f>
        <v>#VALUE!</v>
      </c>
      <c r="BU268" s="462" cm="1">
        <f t="array" ref="BU268">testVMAFRange($G268:$G271,N268:N271,$Z268:$Z271,AG268:AG271)</f>
        <v>0</v>
      </c>
      <c r="BV268" s="464" cm="1">
        <f t="array" ref="BV268">testVMAFRange($G268:$G273,N268:N273,$Z268:$Z273,AG268:AG273)</f>
        <v>0</v>
      </c>
      <c r="BW268" s="462" cm="1">
        <f t="array" ref="BW268">testVMAFRange($G268:$G271,O268:O271,$Z268:$Z271,AH268:AH271)</f>
        <v>0</v>
      </c>
      <c r="BX268" s="464" cm="1">
        <f t="array" ref="BX268">testVMAFRange($G268:$G273,O268:O273,$Z268:$Z273,AH268:AH273)</f>
        <v>0</v>
      </c>
    </row>
    <row r="269" spans="1:76" ht="17" customHeight="1" x14ac:dyDescent="0.35">
      <c r="A269" s="516"/>
      <c r="B269" s="483"/>
      <c r="C269" s="486"/>
      <c r="D269" s="490"/>
      <c r="E269" s="493"/>
      <c r="F269" s="138">
        <v>31</v>
      </c>
      <c r="G269" s="139">
        <f>'Anchor-RA'!L267</f>
        <v>0</v>
      </c>
      <c r="H269" s="140">
        <f>'Anchor-RA'!M267</f>
        <v>0</v>
      </c>
      <c r="I269" s="140">
        <f>'Anchor-RA'!N267</f>
        <v>0</v>
      </c>
      <c r="J269" s="140">
        <f>'Anchor-RA'!O267</f>
        <v>0</v>
      </c>
      <c r="K269" s="140">
        <f>(Summary!$C$58*H269+Summary!$C$59*I269+Summary!$C$60*J269)/Summary!$C$61</f>
        <v>0</v>
      </c>
      <c r="L269" s="140">
        <f>'Anchor-RA'!P267</f>
        <v>0</v>
      </c>
      <c r="M269" s="140">
        <f>'Anchor-RA'!Q267</f>
        <v>0</v>
      </c>
      <c r="N269" s="140">
        <f>'Anchor-RA'!R267</f>
        <v>0</v>
      </c>
      <c r="O269" s="140">
        <f>'Anchor-RA'!S267</f>
        <v>0</v>
      </c>
      <c r="P269" s="140">
        <f>'Anchor-RA'!T267</f>
        <v>0</v>
      </c>
      <c r="Q269" s="140">
        <f>'Anchor-RA'!U267</f>
        <v>0</v>
      </c>
      <c r="R269" s="140">
        <f>'Anchor-RA'!V267</f>
        <v>0</v>
      </c>
      <c r="S269" s="140">
        <f>'Anchor-RA'!W267</f>
        <v>0</v>
      </c>
      <c r="T269" s="140">
        <f>'Anchor-RA'!X267</f>
        <v>0</v>
      </c>
      <c r="U269" s="140">
        <f>10*LOG10(1/((Summary!$C$75/10^(R269/10)+Summary!$C$76/10^(S269/10)+Summary!$C$77/10^(T269/10))/Summary!$C$78))</f>
        <v>0</v>
      </c>
      <c r="V269" s="140">
        <f>'Anchor-RA'!Y267</f>
        <v>0</v>
      </c>
      <c r="W269" s="140">
        <f>'Anchor-RA'!Z267</f>
        <v>0</v>
      </c>
      <c r="X269" s="141">
        <f t="shared" si="17"/>
        <v>0</v>
      </c>
      <c r="Y269" s="133"/>
      <c r="Z269" s="384">
        <f>'Test-RA'!L267</f>
        <v>0</v>
      </c>
      <c r="AA269" s="381">
        <f>'Test-RA'!M267</f>
        <v>0</v>
      </c>
      <c r="AB269" s="381">
        <f>'Test-RA'!N267</f>
        <v>0</v>
      </c>
      <c r="AC269" s="381">
        <f>'Test-RA'!O267</f>
        <v>0</v>
      </c>
      <c r="AD269" s="381">
        <f>(Summary!$C$58*AA269+Summary!$C$59*AB269+Summary!$C$60*AC269)/Summary!$C$61</f>
        <v>0</v>
      </c>
      <c r="AE269" s="381">
        <f>'Test-RA'!P267</f>
        <v>0</v>
      </c>
      <c r="AF269" s="381">
        <f>'Test-RA'!Q267</f>
        <v>0</v>
      </c>
      <c r="AG269" s="381">
        <f>'Test-RA'!R267</f>
        <v>0</v>
      </c>
      <c r="AH269" s="381">
        <f>'Test-RA'!S267</f>
        <v>0</v>
      </c>
      <c r="AI269" s="381">
        <f>'Test-RA'!T267</f>
        <v>0</v>
      </c>
      <c r="AJ269" s="381">
        <f>'Test-RA'!U267</f>
        <v>0</v>
      </c>
      <c r="AK269" s="381">
        <f>'Test-RA'!V267</f>
        <v>0</v>
      </c>
      <c r="AL269" s="381">
        <f>'Test-RA'!W267</f>
        <v>0</v>
      </c>
      <c r="AM269" s="381">
        <f>'Test-RA'!X267</f>
        <v>0</v>
      </c>
      <c r="AN269" s="381">
        <f>10*LOG10(1/((Summary!$C$75/10^(AK269/10)+Summary!$C$76/10^(AL269/10)+Summary!$C$77/10^(AM269/10))/Summary!$C$78))</f>
        <v>0</v>
      </c>
      <c r="AO269" s="381">
        <f>'Test-RA'!Y267</f>
        <v>0</v>
      </c>
      <c r="AP269" s="140">
        <f>'Test-RA'!Z267</f>
        <v>0</v>
      </c>
      <c r="AQ269" s="141">
        <f t="shared" si="20"/>
        <v>0</v>
      </c>
      <c r="AR269" s="142" t="e">
        <f t="shared" si="18"/>
        <v>#DIV/0!</v>
      </c>
      <c r="AS269" s="143" t="e">
        <f t="shared" si="19"/>
        <v>#DIV/0!</v>
      </c>
      <c r="AT269" s="136"/>
      <c r="AU269" s="136"/>
      <c r="AV269" s="571"/>
      <c r="AW269" s="468"/>
      <c r="AX269" s="480"/>
      <c r="AY269" s="480"/>
      <c r="AZ269" s="480"/>
      <c r="BA269" s="480"/>
      <c r="BB269" s="480"/>
      <c r="BC269" s="480"/>
      <c r="BD269" s="480"/>
      <c r="BE269" s="480"/>
      <c r="BF269" s="480"/>
      <c r="BG269" s="469"/>
      <c r="BH269" s="476"/>
      <c r="BI269" s="469"/>
      <c r="BJ269" s="476"/>
      <c r="BK269" s="480"/>
      <c r="BL269" s="480"/>
      <c r="BM269" s="480"/>
      <c r="BN269" s="480"/>
      <c r="BO269" s="480"/>
      <c r="BP269" s="480"/>
      <c r="BQ269" s="480"/>
      <c r="BR269" s="476"/>
      <c r="BS269" s="476"/>
      <c r="BT269" s="480"/>
      <c r="BU269" s="463"/>
      <c r="BV269" s="465"/>
      <c r="BW269" s="463"/>
      <c r="BX269" s="465"/>
    </row>
    <row r="270" spans="1:76" ht="17" customHeight="1" x14ac:dyDescent="0.35">
      <c r="A270" s="516"/>
      <c r="B270" s="483"/>
      <c r="C270" s="486"/>
      <c r="D270" s="490"/>
      <c r="E270" s="493"/>
      <c r="F270" s="138">
        <v>39</v>
      </c>
      <c r="G270" s="139">
        <f>'Anchor-RA'!L268</f>
        <v>0</v>
      </c>
      <c r="H270" s="140">
        <f>'Anchor-RA'!M268</f>
        <v>0</v>
      </c>
      <c r="I270" s="140">
        <f>'Anchor-RA'!N268</f>
        <v>0</v>
      </c>
      <c r="J270" s="140">
        <f>'Anchor-RA'!O268</f>
        <v>0</v>
      </c>
      <c r="K270" s="140">
        <f>(Summary!$C$58*H270+Summary!$C$59*I270+Summary!$C$60*J270)/Summary!$C$61</f>
        <v>0</v>
      </c>
      <c r="L270" s="140">
        <f>'Anchor-RA'!P268</f>
        <v>0</v>
      </c>
      <c r="M270" s="140">
        <f>'Anchor-RA'!Q268</f>
        <v>0</v>
      </c>
      <c r="N270" s="140">
        <f>'Anchor-RA'!R268</f>
        <v>0</v>
      </c>
      <c r="O270" s="140">
        <f>'Anchor-RA'!S268</f>
        <v>0</v>
      </c>
      <c r="P270" s="140">
        <f>'Anchor-RA'!T268</f>
        <v>0</v>
      </c>
      <c r="Q270" s="140">
        <f>'Anchor-RA'!U268</f>
        <v>0</v>
      </c>
      <c r="R270" s="140">
        <f>'Anchor-RA'!V268</f>
        <v>0</v>
      </c>
      <c r="S270" s="140">
        <f>'Anchor-RA'!W268</f>
        <v>0</v>
      </c>
      <c r="T270" s="140">
        <f>'Anchor-RA'!X268</f>
        <v>0</v>
      </c>
      <c r="U270" s="140">
        <f>10*LOG10(1/((Summary!$C$75/10^(R270/10)+Summary!$C$76/10^(S270/10)+Summary!$C$77/10^(T270/10))/Summary!$C$78))</f>
        <v>0</v>
      </c>
      <c r="V270" s="140">
        <f>'Anchor-RA'!Y268</f>
        <v>0</v>
      </c>
      <c r="W270" s="140">
        <f>'Anchor-RA'!Z268</f>
        <v>0</v>
      </c>
      <c r="X270" s="141">
        <f t="shared" si="17"/>
        <v>0</v>
      </c>
      <c r="Y270" s="133"/>
      <c r="Z270" s="384">
        <f>'Test-RA'!L268</f>
        <v>0</v>
      </c>
      <c r="AA270" s="381">
        <f>'Test-RA'!M268</f>
        <v>0</v>
      </c>
      <c r="AB270" s="381">
        <f>'Test-RA'!N268</f>
        <v>0</v>
      </c>
      <c r="AC270" s="381">
        <f>'Test-RA'!O268</f>
        <v>0</v>
      </c>
      <c r="AD270" s="381">
        <f>(Summary!$C$58*AA270+Summary!$C$59*AB270+Summary!$C$60*AC270)/Summary!$C$61</f>
        <v>0</v>
      </c>
      <c r="AE270" s="381">
        <f>'Test-RA'!P268</f>
        <v>0</v>
      </c>
      <c r="AF270" s="381">
        <f>'Test-RA'!Q268</f>
        <v>0</v>
      </c>
      <c r="AG270" s="381">
        <f>'Test-RA'!R268</f>
        <v>0</v>
      </c>
      <c r="AH270" s="381">
        <f>'Test-RA'!S268</f>
        <v>0</v>
      </c>
      <c r="AI270" s="381">
        <f>'Test-RA'!T268</f>
        <v>0</v>
      </c>
      <c r="AJ270" s="381">
        <f>'Test-RA'!U268</f>
        <v>0</v>
      </c>
      <c r="AK270" s="381">
        <f>'Test-RA'!V268</f>
        <v>0</v>
      </c>
      <c r="AL270" s="381">
        <f>'Test-RA'!W268</f>
        <v>0</v>
      </c>
      <c r="AM270" s="381">
        <f>'Test-RA'!X268</f>
        <v>0</v>
      </c>
      <c r="AN270" s="381">
        <f>10*LOG10(1/((Summary!$C$75/10^(AK270/10)+Summary!$C$76/10^(AL270/10)+Summary!$C$77/10^(AM270/10))/Summary!$C$78))</f>
        <v>0</v>
      </c>
      <c r="AO270" s="381">
        <f>'Test-RA'!Y268</f>
        <v>0</v>
      </c>
      <c r="AP270" s="140">
        <f>'Test-RA'!Z268</f>
        <v>0</v>
      </c>
      <c r="AQ270" s="141">
        <f t="shared" si="20"/>
        <v>0</v>
      </c>
      <c r="AR270" s="142" t="e">
        <f t="shared" si="18"/>
        <v>#DIV/0!</v>
      </c>
      <c r="AS270" s="143" t="e">
        <f t="shared" si="19"/>
        <v>#DIV/0!</v>
      </c>
      <c r="AT270" s="136"/>
      <c r="AU270" s="136"/>
      <c r="AV270" s="571" t="s">
        <v>122</v>
      </c>
      <c r="AW270" s="468" t="e" cm="1">
        <f t="array" ref="AW270">bdRateExtend($G269:$G272,H269:H272,$Z269:$Z272,AA269:AA272)</f>
        <v>#VALUE!</v>
      </c>
      <c r="AX270" s="480"/>
      <c r="AY270" s="480"/>
      <c r="AZ270" s="480"/>
      <c r="BA270" s="480"/>
      <c r="BB270" s="480"/>
      <c r="BC270" s="480" t="e" cm="1">
        <f t="array" ref="BC270">bdRateExtend($G269:$G272,L269:L272,$Z269:$Z272,AE269:AE272)</f>
        <v>#VALUE!</v>
      </c>
      <c r="BD270" s="480"/>
      <c r="BE270" s="480" t="e" cm="1">
        <f t="array" ref="BE270">bdRateExtend($G269:$G272,M269:M272,$Z269:$Z272,AF269:AF272)</f>
        <v>#VALUE!</v>
      </c>
      <c r="BF270" s="480"/>
      <c r="BG270" s="469" t="e" cm="1">
        <f t="array" ref="BG270">bdRateExtend($G269:$G272,N269:N272,$Z269:$Z272,AG269:AG272,"None", FALSE,1)</f>
        <v>#VALUE!</v>
      </c>
      <c r="BH270" s="476"/>
      <c r="BI270" s="469" t="e" cm="1">
        <f t="array" ref="BI270">bdRateExtend($G269:$G272,O269:O272,$Z269:$Z272,AH269:AH272,"None", FALSE,1)</f>
        <v>#VALUE!</v>
      </c>
      <c r="BJ270" s="476"/>
      <c r="BK270" s="480" t="e" cm="1">
        <f t="array" ref="BK270">bdRateExtend($G269:$G272,P269:P272,$Z269:$Z272,AI269:AI272)</f>
        <v>#VALUE!</v>
      </c>
      <c r="BL270" s="480"/>
      <c r="BM270" s="480" t="e" cm="1">
        <f t="array" ref="BM270">bdRateExtend($G269:$G272,Q269:Q272,$Z269:$Z272,AJ269:AJ272)</f>
        <v>#VALUE!</v>
      </c>
      <c r="BN270" s="480"/>
      <c r="BO270" s="480" t="e" cm="1">
        <f t="array" ref="BO270">bdRateExtend($G269:$G272,R269:R272,$Z269:$Z272,AK269:AK272)</f>
        <v>#VALUE!</v>
      </c>
      <c r="BP270" s="480"/>
      <c r="BQ270" s="480"/>
      <c r="BR270" s="476"/>
      <c r="BS270" s="476"/>
      <c r="BT270" s="480"/>
      <c r="BU270" s="463" cm="1">
        <f t="array" ref="BU270">testVMAFRange($G269:$G272,N269:N272,$Z269:$Z272,AG269:AG272)</f>
        <v>0</v>
      </c>
      <c r="BV270" s="465"/>
      <c r="BW270" s="463" cm="1">
        <f t="array" ref="BW270">testVMAFRange($G269:$G272,O269:O272,$Z269:$Z272,AH269:AH272)</f>
        <v>0</v>
      </c>
      <c r="BX270" s="465"/>
    </row>
    <row r="271" spans="1:76" ht="17" customHeight="1" x14ac:dyDescent="0.35">
      <c r="A271" s="516"/>
      <c r="B271" s="483"/>
      <c r="C271" s="486"/>
      <c r="D271" s="490"/>
      <c r="E271" s="493"/>
      <c r="F271" s="138">
        <v>47</v>
      </c>
      <c r="G271" s="139">
        <f>'Anchor-RA'!L269</f>
        <v>0</v>
      </c>
      <c r="H271" s="140">
        <f>'Anchor-RA'!M269</f>
        <v>0</v>
      </c>
      <c r="I271" s="140">
        <f>'Anchor-RA'!N269</f>
        <v>0</v>
      </c>
      <c r="J271" s="140">
        <f>'Anchor-RA'!O269</f>
        <v>0</v>
      </c>
      <c r="K271" s="140">
        <f>(Summary!$C$58*H271+Summary!$C$59*I271+Summary!$C$60*J271)/Summary!$C$61</f>
        <v>0</v>
      </c>
      <c r="L271" s="140">
        <f>'Anchor-RA'!P269</f>
        <v>0</v>
      </c>
      <c r="M271" s="140">
        <f>'Anchor-RA'!Q269</f>
        <v>0</v>
      </c>
      <c r="N271" s="140">
        <f>'Anchor-RA'!R269</f>
        <v>0</v>
      </c>
      <c r="O271" s="140">
        <f>'Anchor-RA'!S269</f>
        <v>0</v>
      </c>
      <c r="P271" s="140">
        <f>'Anchor-RA'!T269</f>
        <v>0</v>
      </c>
      <c r="Q271" s="140">
        <f>'Anchor-RA'!U269</f>
        <v>0</v>
      </c>
      <c r="R271" s="140">
        <f>'Anchor-RA'!V269</f>
        <v>0</v>
      </c>
      <c r="S271" s="140">
        <f>'Anchor-RA'!W269</f>
        <v>0</v>
      </c>
      <c r="T271" s="140">
        <f>'Anchor-RA'!X269</f>
        <v>0</v>
      </c>
      <c r="U271" s="140">
        <f>10*LOG10(1/((Summary!$C$75/10^(R271/10)+Summary!$C$76/10^(S271/10)+Summary!$C$77/10^(T271/10))/Summary!$C$78))</f>
        <v>0</v>
      </c>
      <c r="V271" s="140">
        <f>'Anchor-RA'!Y269</f>
        <v>0</v>
      </c>
      <c r="W271" s="140">
        <f>'Anchor-RA'!Z269</f>
        <v>0</v>
      </c>
      <c r="X271" s="141">
        <f t="shared" si="17"/>
        <v>0</v>
      </c>
      <c r="Y271" s="133"/>
      <c r="Z271" s="384">
        <f>'Test-RA'!L269</f>
        <v>0</v>
      </c>
      <c r="AA271" s="381">
        <f>'Test-RA'!M269</f>
        <v>0</v>
      </c>
      <c r="AB271" s="381">
        <f>'Test-RA'!N269</f>
        <v>0</v>
      </c>
      <c r="AC271" s="381">
        <f>'Test-RA'!O269</f>
        <v>0</v>
      </c>
      <c r="AD271" s="381">
        <f>(Summary!$C$58*AA271+Summary!$C$59*AB271+Summary!$C$60*AC271)/Summary!$C$61</f>
        <v>0</v>
      </c>
      <c r="AE271" s="381">
        <f>'Test-RA'!P269</f>
        <v>0</v>
      </c>
      <c r="AF271" s="381">
        <f>'Test-RA'!Q269</f>
        <v>0</v>
      </c>
      <c r="AG271" s="381">
        <f>'Test-RA'!R269</f>
        <v>0</v>
      </c>
      <c r="AH271" s="381">
        <f>'Test-RA'!S269</f>
        <v>0</v>
      </c>
      <c r="AI271" s="381">
        <f>'Test-RA'!T269</f>
        <v>0</v>
      </c>
      <c r="AJ271" s="381">
        <f>'Test-RA'!U269</f>
        <v>0</v>
      </c>
      <c r="AK271" s="381">
        <f>'Test-RA'!V269</f>
        <v>0</v>
      </c>
      <c r="AL271" s="381">
        <f>'Test-RA'!W269</f>
        <v>0</v>
      </c>
      <c r="AM271" s="381">
        <f>'Test-RA'!X269</f>
        <v>0</v>
      </c>
      <c r="AN271" s="381">
        <f>10*LOG10(1/((Summary!$C$75/10^(AK271/10)+Summary!$C$76/10^(AL271/10)+Summary!$C$77/10^(AM271/10))/Summary!$C$78))</f>
        <v>0</v>
      </c>
      <c r="AO271" s="381">
        <f>'Test-RA'!Y269</f>
        <v>0</v>
      </c>
      <c r="AP271" s="140">
        <f>'Test-RA'!Z269</f>
        <v>0</v>
      </c>
      <c r="AQ271" s="141">
        <f t="shared" si="20"/>
        <v>0</v>
      </c>
      <c r="AR271" s="142" t="e">
        <f t="shared" si="18"/>
        <v>#DIV/0!</v>
      </c>
      <c r="AS271" s="143" t="e">
        <f t="shared" si="19"/>
        <v>#DIV/0!</v>
      </c>
      <c r="AT271" s="136"/>
      <c r="AU271" s="136"/>
      <c r="AV271" s="571"/>
      <c r="AW271" s="468"/>
      <c r="AX271" s="480"/>
      <c r="AY271" s="480"/>
      <c r="AZ271" s="480"/>
      <c r="BA271" s="480"/>
      <c r="BB271" s="480"/>
      <c r="BC271" s="480"/>
      <c r="BD271" s="480"/>
      <c r="BE271" s="480"/>
      <c r="BF271" s="480"/>
      <c r="BG271" s="469"/>
      <c r="BH271" s="476"/>
      <c r="BI271" s="469"/>
      <c r="BJ271" s="476"/>
      <c r="BK271" s="480"/>
      <c r="BL271" s="480"/>
      <c r="BM271" s="480"/>
      <c r="BN271" s="480"/>
      <c r="BO271" s="480"/>
      <c r="BP271" s="480"/>
      <c r="BQ271" s="480"/>
      <c r="BR271" s="476"/>
      <c r="BS271" s="476"/>
      <c r="BT271" s="480"/>
      <c r="BU271" s="463"/>
      <c r="BV271" s="465"/>
      <c r="BW271" s="463"/>
      <c r="BX271" s="465"/>
    </row>
    <row r="272" spans="1:76" ht="17" customHeight="1" x14ac:dyDescent="0.35">
      <c r="A272" s="516"/>
      <c r="B272" s="483"/>
      <c r="C272" s="486"/>
      <c r="D272" s="490"/>
      <c r="E272" s="493"/>
      <c r="F272" s="138">
        <v>55</v>
      </c>
      <c r="G272" s="139">
        <f>'Anchor-RA'!L270</f>
        <v>0</v>
      </c>
      <c r="H272" s="140">
        <f>'Anchor-RA'!M270</f>
        <v>0</v>
      </c>
      <c r="I272" s="140">
        <f>'Anchor-RA'!N270</f>
        <v>0</v>
      </c>
      <c r="J272" s="140">
        <f>'Anchor-RA'!O270</f>
        <v>0</v>
      </c>
      <c r="K272" s="140">
        <f>(Summary!$C$58*H272+Summary!$C$59*I272+Summary!$C$60*J272)/Summary!$C$61</f>
        <v>0</v>
      </c>
      <c r="L272" s="140">
        <f>'Anchor-RA'!P270</f>
        <v>0</v>
      </c>
      <c r="M272" s="140">
        <f>'Anchor-RA'!Q270</f>
        <v>0</v>
      </c>
      <c r="N272" s="140">
        <f>'Anchor-RA'!R270</f>
        <v>0</v>
      </c>
      <c r="O272" s="140">
        <f>'Anchor-RA'!S270</f>
        <v>0</v>
      </c>
      <c r="P272" s="140">
        <f>'Anchor-RA'!T270</f>
        <v>0</v>
      </c>
      <c r="Q272" s="140">
        <f>'Anchor-RA'!U270</f>
        <v>0</v>
      </c>
      <c r="R272" s="140">
        <f>'Anchor-RA'!V270</f>
        <v>0</v>
      </c>
      <c r="S272" s="140">
        <f>'Anchor-RA'!W270</f>
        <v>0</v>
      </c>
      <c r="T272" s="140">
        <f>'Anchor-RA'!X270</f>
        <v>0</v>
      </c>
      <c r="U272" s="140">
        <f>10*LOG10(1/((Summary!$C$75/10^(R272/10)+Summary!$C$76/10^(S272/10)+Summary!$C$77/10^(T272/10))/Summary!$C$78))</f>
        <v>0</v>
      </c>
      <c r="V272" s="140">
        <f>'Anchor-RA'!Y270</f>
        <v>0</v>
      </c>
      <c r="W272" s="140">
        <f>'Anchor-RA'!Z270</f>
        <v>0</v>
      </c>
      <c r="X272" s="141">
        <f t="shared" si="17"/>
        <v>0</v>
      </c>
      <c r="Y272" s="133"/>
      <c r="Z272" s="384">
        <f>'Test-RA'!L270</f>
        <v>0</v>
      </c>
      <c r="AA272" s="381">
        <f>'Test-RA'!M270</f>
        <v>0</v>
      </c>
      <c r="AB272" s="381">
        <f>'Test-RA'!N270</f>
        <v>0</v>
      </c>
      <c r="AC272" s="381">
        <f>'Test-RA'!O270</f>
        <v>0</v>
      </c>
      <c r="AD272" s="381">
        <f>(Summary!$C$58*AA272+Summary!$C$59*AB272+Summary!$C$60*AC272)/Summary!$C$61</f>
        <v>0</v>
      </c>
      <c r="AE272" s="381">
        <f>'Test-RA'!P270</f>
        <v>0</v>
      </c>
      <c r="AF272" s="381">
        <f>'Test-RA'!Q270</f>
        <v>0</v>
      </c>
      <c r="AG272" s="381">
        <f>'Test-RA'!R270</f>
        <v>0</v>
      </c>
      <c r="AH272" s="381">
        <f>'Test-RA'!S270</f>
        <v>0</v>
      </c>
      <c r="AI272" s="381">
        <f>'Test-RA'!T270</f>
        <v>0</v>
      </c>
      <c r="AJ272" s="381">
        <f>'Test-RA'!U270</f>
        <v>0</v>
      </c>
      <c r="AK272" s="381">
        <f>'Test-RA'!V270</f>
        <v>0</v>
      </c>
      <c r="AL272" s="381">
        <f>'Test-RA'!W270</f>
        <v>0</v>
      </c>
      <c r="AM272" s="381">
        <f>'Test-RA'!X270</f>
        <v>0</v>
      </c>
      <c r="AN272" s="381">
        <f>10*LOG10(1/((Summary!$C$75/10^(AK272/10)+Summary!$C$76/10^(AL272/10)+Summary!$C$77/10^(AM272/10))/Summary!$C$78))</f>
        <v>0</v>
      </c>
      <c r="AO272" s="381">
        <f>'Test-RA'!Y270</f>
        <v>0</v>
      </c>
      <c r="AP272" s="140">
        <f>'Test-RA'!Z270</f>
        <v>0</v>
      </c>
      <c r="AQ272" s="141">
        <f t="shared" si="20"/>
        <v>0</v>
      </c>
      <c r="AR272" s="142" t="e">
        <f t="shared" si="18"/>
        <v>#DIV/0!</v>
      </c>
      <c r="AS272" s="143" t="e">
        <f t="shared" si="19"/>
        <v>#DIV/0!</v>
      </c>
      <c r="AT272" s="136"/>
      <c r="AU272" s="136"/>
      <c r="AV272" s="571" t="s">
        <v>123</v>
      </c>
      <c r="AW272" s="468" t="e" cm="1">
        <f t="array" ref="AW272">bdRateExtend($G270:$G273,H270:H273,$Z270:$Z273,AA270:AA273)</f>
        <v>#VALUE!</v>
      </c>
      <c r="AX272" s="480"/>
      <c r="AY272" s="480"/>
      <c r="AZ272" s="480"/>
      <c r="BA272" s="480"/>
      <c r="BB272" s="480"/>
      <c r="BC272" s="480" t="e" cm="1">
        <f t="array" ref="BC272">bdRateExtend($G270:$G273,L270:L273,$Z270:$Z273,AE270:AE273)</f>
        <v>#VALUE!</v>
      </c>
      <c r="BD272" s="480"/>
      <c r="BE272" s="480" t="e" cm="1">
        <f t="array" ref="BE272">bdRateExtend($G270:$G273,M270:M273,$Z270:$Z273,AF270:AF273)</f>
        <v>#VALUE!</v>
      </c>
      <c r="BF272" s="480"/>
      <c r="BG272" s="469" t="e" cm="1">
        <f t="array" ref="BG272">bdRateExtend($G270:$G273,N270:N273,$Z270:$Z273,AG270:AG273,"None", FALSE,1)</f>
        <v>#VALUE!</v>
      </c>
      <c r="BH272" s="476"/>
      <c r="BI272" s="469" t="e" cm="1">
        <f t="array" ref="BI272">bdRateExtend($G270:$G273,O270:O273,$Z270:$Z273,AH270:AH273,"None", FALSE,1)</f>
        <v>#VALUE!</v>
      </c>
      <c r="BJ272" s="476"/>
      <c r="BK272" s="480" t="e" cm="1">
        <f t="array" ref="BK272">bdRateExtend($G270:$G273,P270:P273,$Z270:$Z273,AI270:AI273)</f>
        <v>#VALUE!</v>
      </c>
      <c r="BL272" s="480"/>
      <c r="BM272" s="480" t="e" cm="1">
        <f t="array" ref="BM272">bdRateExtend($G270:$G273,Q270:Q273,$Z270:$Z273,AJ270:AJ273)</f>
        <v>#VALUE!</v>
      </c>
      <c r="BN272" s="480"/>
      <c r="BO272" s="480" t="e" cm="1">
        <f t="array" ref="BO272">bdRateExtend($G270:$G273,R270:R273,$Z270:$Z273,AK270:AK273)</f>
        <v>#VALUE!</v>
      </c>
      <c r="BP272" s="480"/>
      <c r="BQ272" s="480"/>
      <c r="BR272" s="476"/>
      <c r="BS272" s="476"/>
      <c r="BT272" s="480"/>
      <c r="BU272" s="463" cm="1">
        <f t="array" ref="BU272">testVMAFRange($G270:$G273,N270:N273,$Z270:$Z273,AG270:AG273)</f>
        <v>0</v>
      </c>
      <c r="BV272" s="465"/>
      <c r="BW272" s="463" cm="1">
        <f t="array" ref="BW272">testVMAFRange($G270:$G273,O270:O273,$Z270:$Z273,AH270:AH273)</f>
        <v>0</v>
      </c>
      <c r="BX272" s="465"/>
    </row>
    <row r="273" spans="1:76" ht="17" customHeight="1" thickBot="1" x14ac:dyDescent="0.4">
      <c r="A273" s="516"/>
      <c r="B273" s="518"/>
      <c r="C273" s="487"/>
      <c r="D273" s="522"/>
      <c r="E273" s="523"/>
      <c r="F273" s="144">
        <v>63</v>
      </c>
      <c r="G273" s="145">
        <f>'Anchor-RA'!L271</f>
        <v>0</v>
      </c>
      <c r="H273" s="146">
        <f>'Anchor-RA'!M271</f>
        <v>0</v>
      </c>
      <c r="I273" s="146">
        <f>'Anchor-RA'!N271</f>
        <v>0</v>
      </c>
      <c r="J273" s="146">
        <f>'Anchor-RA'!O271</f>
        <v>0</v>
      </c>
      <c r="K273" s="146">
        <f>(Summary!$C$58*H273+Summary!$C$59*I273+Summary!$C$60*J273)/Summary!$C$61</f>
        <v>0</v>
      </c>
      <c r="L273" s="146">
        <f>'Anchor-RA'!P271</f>
        <v>0</v>
      </c>
      <c r="M273" s="146">
        <f>'Anchor-RA'!Q271</f>
        <v>0</v>
      </c>
      <c r="N273" s="146">
        <f>'Anchor-RA'!R271</f>
        <v>0</v>
      </c>
      <c r="O273" s="146">
        <f>'Anchor-RA'!S271</f>
        <v>0</v>
      </c>
      <c r="P273" s="146">
        <f>'Anchor-RA'!T271</f>
        <v>0</v>
      </c>
      <c r="Q273" s="146">
        <f>'Anchor-RA'!U271</f>
        <v>0</v>
      </c>
      <c r="R273" s="146">
        <f>'Anchor-RA'!V271</f>
        <v>0</v>
      </c>
      <c r="S273" s="146">
        <f>'Anchor-RA'!W271</f>
        <v>0</v>
      </c>
      <c r="T273" s="146">
        <f>'Anchor-RA'!X271</f>
        <v>0</v>
      </c>
      <c r="U273" s="146">
        <f>10*LOG10(1/((Summary!$C$75/10^(R273/10)+Summary!$C$76/10^(S273/10)+Summary!$C$77/10^(T273/10))/Summary!$C$78))</f>
        <v>0</v>
      </c>
      <c r="V273" s="146">
        <f>'Anchor-RA'!Y271</f>
        <v>0</v>
      </c>
      <c r="W273" s="146">
        <f>'Anchor-RA'!Z271</f>
        <v>0</v>
      </c>
      <c r="X273" s="147">
        <f t="shared" si="17"/>
        <v>0</v>
      </c>
      <c r="Y273" s="133"/>
      <c r="Z273" s="385">
        <f>'Test-RA'!L271</f>
        <v>0</v>
      </c>
      <c r="AA273" s="382">
        <f>'Test-RA'!M271</f>
        <v>0</v>
      </c>
      <c r="AB273" s="382">
        <f>'Test-RA'!N271</f>
        <v>0</v>
      </c>
      <c r="AC273" s="382">
        <f>'Test-RA'!O271</f>
        <v>0</v>
      </c>
      <c r="AD273" s="382">
        <f>(Summary!$C$58*AA273+Summary!$C$59*AB273+Summary!$C$60*AC273)/Summary!$C$61</f>
        <v>0</v>
      </c>
      <c r="AE273" s="382">
        <f>'Test-RA'!P271</f>
        <v>0</v>
      </c>
      <c r="AF273" s="382">
        <f>'Test-RA'!Q271</f>
        <v>0</v>
      </c>
      <c r="AG273" s="382">
        <f>'Test-RA'!R271</f>
        <v>0</v>
      </c>
      <c r="AH273" s="382">
        <f>'Test-RA'!S271</f>
        <v>0</v>
      </c>
      <c r="AI273" s="382">
        <f>'Test-RA'!T271</f>
        <v>0</v>
      </c>
      <c r="AJ273" s="382">
        <f>'Test-RA'!U271</f>
        <v>0</v>
      </c>
      <c r="AK273" s="382">
        <f>'Test-RA'!V271</f>
        <v>0</v>
      </c>
      <c r="AL273" s="382">
        <f>'Test-RA'!W271</f>
        <v>0</v>
      </c>
      <c r="AM273" s="382">
        <f>'Test-RA'!X271</f>
        <v>0</v>
      </c>
      <c r="AN273" s="382">
        <f>10*LOG10(1/((Summary!$C$75/10^(AK273/10)+Summary!$C$76/10^(AL273/10)+Summary!$C$77/10^(AM273/10))/Summary!$C$78))</f>
        <v>0</v>
      </c>
      <c r="AO273" s="382">
        <f>'Test-RA'!Y271</f>
        <v>0</v>
      </c>
      <c r="AP273" s="146">
        <f>'Test-RA'!Z271</f>
        <v>0</v>
      </c>
      <c r="AQ273" s="147">
        <f t="shared" si="20"/>
        <v>0</v>
      </c>
      <c r="AR273" s="148" t="e">
        <f t="shared" si="18"/>
        <v>#DIV/0!</v>
      </c>
      <c r="AS273" s="149" t="e">
        <f t="shared" si="19"/>
        <v>#DIV/0!</v>
      </c>
      <c r="AT273" s="136"/>
      <c r="AU273" s="136"/>
      <c r="AV273" s="572"/>
      <c r="AW273" s="468"/>
      <c r="AX273" s="480"/>
      <c r="AY273" s="480"/>
      <c r="AZ273" s="480"/>
      <c r="BA273" s="480"/>
      <c r="BB273" s="481"/>
      <c r="BC273" s="480"/>
      <c r="BD273" s="480"/>
      <c r="BE273" s="480"/>
      <c r="BF273" s="480"/>
      <c r="BG273" s="472"/>
      <c r="BH273" s="477"/>
      <c r="BI273" s="472"/>
      <c r="BJ273" s="477"/>
      <c r="BK273" s="480"/>
      <c r="BL273" s="480"/>
      <c r="BM273" s="480"/>
      <c r="BN273" s="480"/>
      <c r="BO273" s="480"/>
      <c r="BP273" s="480"/>
      <c r="BQ273" s="480"/>
      <c r="BR273" s="476"/>
      <c r="BS273" s="476"/>
      <c r="BT273" s="481"/>
      <c r="BU273" s="473"/>
      <c r="BV273" s="466"/>
      <c r="BW273" s="473"/>
      <c r="BX273" s="466"/>
    </row>
    <row r="274" spans="1:76" ht="17" customHeight="1" x14ac:dyDescent="0.35">
      <c r="A274" s="516"/>
      <c r="B274" s="482" t="s">
        <v>4</v>
      </c>
      <c r="C274" s="485" t="s">
        <v>68</v>
      </c>
      <c r="D274" s="489">
        <v>50</v>
      </c>
      <c r="E274" s="492">
        <v>8</v>
      </c>
      <c r="F274" s="129">
        <v>23</v>
      </c>
      <c r="G274" s="130">
        <f>'Anchor-RA'!L272</f>
        <v>0</v>
      </c>
      <c r="H274" s="131">
        <f>'Anchor-RA'!M272</f>
        <v>0</v>
      </c>
      <c r="I274" s="131">
        <f>'Anchor-RA'!N272</f>
        <v>0</v>
      </c>
      <c r="J274" s="131">
        <f>'Anchor-RA'!O272</f>
        <v>0</v>
      </c>
      <c r="K274" s="140">
        <f>(Summary!$C$58*H274+Summary!$C$59*I274+Summary!$C$60*J274)/Summary!$C$61</f>
        <v>0</v>
      </c>
      <c r="L274" s="131">
        <f>'Anchor-RA'!P272</f>
        <v>0</v>
      </c>
      <c r="M274" s="131">
        <f>'Anchor-RA'!Q272</f>
        <v>0</v>
      </c>
      <c r="N274" s="131">
        <f>'Anchor-RA'!R272</f>
        <v>0</v>
      </c>
      <c r="O274" s="131">
        <f>'Anchor-RA'!S272</f>
        <v>0</v>
      </c>
      <c r="P274" s="131">
        <f>'Anchor-RA'!T272</f>
        <v>0</v>
      </c>
      <c r="Q274" s="131">
        <f>'Anchor-RA'!U272</f>
        <v>0</v>
      </c>
      <c r="R274" s="131">
        <f>'Anchor-RA'!V272</f>
        <v>0</v>
      </c>
      <c r="S274" s="131">
        <f>'Anchor-RA'!W272</f>
        <v>0</v>
      </c>
      <c r="T274" s="131">
        <f>'Anchor-RA'!X272</f>
        <v>0</v>
      </c>
      <c r="U274" s="131">
        <f>10*LOG10(1/((Summary!$C$75/10^(R274/10)+Summary!$C$76/10^(S274/10)+Summary!$C$77/10^(T274/10))/Summary!$C$78))</f>
        <v>0</v>
      </c>
      <c r="V274" s="131">
        <f>'Anchor-RA'!Y272</f>
        <v>0</v>
      </c>
      <c r="W274" s="131">
        <f>'Anchor-RA'!Z272</f>
        <v>0</v>
      </c>
      <c r="X274" s="132">
        <f t="shared" si="17"/>
        <v>0</v>
      </c>
      <c r="Y274" s="133"/>
      <c r="Z274" s="383">
        <f>'Test-RA'!L272</f>
        <v>0</v>
      </c>
      <c r="AA274" s="380">
        <f>'Test-RA'!M272</f>
        <v>0</v>
      </c>
      <c r="AB274" s="380">
        <f>'Test-RA'!N272</f>
        <v>0</v>
      </c>
      <c r="AC274" s="380">
        <f>'Test-RA'!O272</f>
        <v>0</v>
      </c>
      <c r="AD274" s="380">
        <f>(Summary!$C$58*AA274+Summary!$C$59*AB274+Summary!$C$60*AC274)/Summary!$C$61</f>
        <v>0</v>
      </c>
      <c r="AE274" s="380">
        <f>'Test-RA'!P272</f>
        <v>0</v>
      </c>
      <c r="AF274" s="380">
        <f>'Test-RA'!Q272</f>
        <v>0</v>
      </c>
      <c r="AG274" s="380">
        <f>'Test-RA'!R272</f>
        <v>0</v>
      </c>
      <c r="AH274" s="380">
        <f>'Test-RA'!S272</f>
        <v>0</v>
      </c>
      <c r="AI274" s="380">
        <f>'Test-RA'!T272</f>
        <v>0</v>
      </c>
      <c r="AJ274" s="380">
        <f>'Test-RA'!U272</f>
        <v>0</v>
      </c>
      <c r="AK274" s="380">
        <f>'Test-RA'!V272</f>
        <v>0</v>
      </c>
      <c r="AL274" s="380">
        <f>'Test-RA'!W272</f>
        <v>0</v>
      </c>
      <c r="AM274" s="380">
        <f>'Test-RA'!X272</f>
        <v>0</v>
      </c>
      <c r="AN274" s="380">
        <f>10*LOG10(1/((Summary!$C$75/10^(AK274/10)+Summary!$C$76/10^(AL274/10)+Summary!$C$77/10^(AM274/10))/Summary!$C$78))</f>
        <v>0</v>
      </c>
      <c r="AO274" s="380">
        <f>'Test-RA'!Y272</f>
        <v>0</v>
      </c>
      <c r="AP274" s="131">
        <f>'Test-RA'!Z272</f>
        <v>0</v>
      </c>
      <c r="AQ274" s="132">
        <f t="shared" si="20"/>
        <v>0</v>
      </c>
      <c r="AR274" s="134" t="e">
        <f t="shared" si="18"/>
        <v>#DIV/0!</v>
      </c>
      <c r="AS274" s="135" t="e">
        <f t="shared" si="19"/>
        <v>#DIV/0!</v>
      </c>
      <c r="AT274" s="136"/>
      <c r="AU274" s="136"/>
      <c r="AV274" s="573" t="s">
        <v>121</v>
      </c>
      <c r="AW274" s="468" t="e" cm="1">
        <f t="array" ref="AW274">bdRateExtend($G274:$G277,H274:H277,$Z274:$Z277,AA274:AA277)</f>
        <v>#VALUE!</v>
      </c>
      <c r="AX274" s="480" t="e" cm="1">
        <f t="array" ref="AX274">bdRateExtend($G274:$G279,H274:H279,$Z274:$Z279,AA274:AA279)</f>
        <v>#VALUE!</v>
      </c>
      <c r="AY274" s="480" t="e" cm="1">
        <f t="array" ref="AY274">bdRateExtend($G274:$G279,I274:I279,$Z274:$Z279,AB274:AB279)</f>
        <v>#VALUE!</v>
      </c>
      <c r="AZ274" s="480" t="e" cm="1">
        <f t="array" ref="AZ274">bdRateExtend($G274:$G279,J274:J279,$Z274:$Z279,AC274:AC279)</f>
        <v>#VALUE!</v>
      </c>
      <c r="BA274" s="480" t="e" cm="1">
        <f t="array" ref="BA274">bdRateExtend($G274:$G279,K274:K279,$Z274:$Z279,AD274:AD279)</f>
        <v>#VALUE!</v>
      </c>
      <c r="BB274" s="479" t="e">
        <f>(Summary!$C$89*AX274+Summary!$C$90*AY274+Summary!$C$91*AZ274)/Summary!$C$92</f>
        <v>#VALUE!</v>
      </c>
      <c r="BC274" s="480" t="e" cm="1">
        <f t="array" ref="BC274">bdRateExtend($G274:$G277,L274:L277,$Z274:$Z277,AE274:AE277)</f>
        <v>#VALUE!</v>
      </c>
      <c r="BD274" s="480" t="e" cm="1">
        <f t="array" ref="BD274">bdRateExtend($G274:$G279,L274:L279,$Z274:$Z279,AE274:AE279)</f>
        <v>#VALUE!</v>
      </c>
      <c r="BE274" s="480" t="e" cm="1">
        <f t="array" ref="BE274">bdRateExtend($G274:$G277,M274:M277,$Z274:$Z277,AF274:AF277)</f>
        <v>#VALUE!</v>
      </c>
      <c r="BF274" s="480" t="e" cm="1">
        <f t="array" ref="BF274">bdRateExtend($G274:$G279,M274:M279,$Z274:$Z279,AF274:AF279)</f>
        <v>#VALUE!</v>
      </c>
      <c r="BG274" s="474" t="e" cm="1">
        <f t="array" ref="BG274">bdRateExtend($G274:$G277,N274:N277,$Z274:$Z277,AG274:AG277,"None", FALSE,1)</f>
        <v>#VALUE!</v>
      </c>
      <c r="BH274" s="475" t="e" cm="1">
        <f t="array" ref="BH274">bdRateExtend($G274:$G279,N274:N279,$Z274:$Z279,AG274:AG279,"None", FALSE,1)</f>
        <v>#VALUE!</v>
      </c>
      <c r="BI274" s="474" t="e" cm="1">
        <f t="array" ref="BI274">bdRateExtend($G274:$G277,O274:O277,$Z274:$Z277,AH274:AH277,"None", FALSE,1)</f>
        <v>#VALUE!</v>
      </c>
      <c r="BJ274" s="475" t="e" cm="1">
        <f t="array" ref="BJ274">bdRateExtend($G274:$G279,O274:O279,$Z274:$Z279,AH274:AH279,"None", FALSE,1)</f>
        <v>#VALUE!</v>
      </c>
      <c r="BK274" s="480" t="e" cm="1">
        <f t="array" ref="BK274">bdRateExtend($G274:$G277,P274:P277,$Z274:$Z277,AI274:AI277)</f>
        <v>#VALUE!</v>
      </c>
      <c r="BL274" s="480" t="e" cm="1">
        <f t="array" ref="BL274">bdRateExtend($G274:$G279,P274:P279,$Z274:$Z279,AI274:AI279)</f>
        <v>#VALUE!</v>
      </c>
      <c r="BM274" s="480" t="e" cm="1">
        <f t="array" ref="BM274">bdRateExtend($G274:$G277,Q274:Q277,$Z274:$Z277,AJ274:AJ277)</f>
        <v>#VALUE!</v>
      </c>
      <c r="BN274" s="480" t="e" cm="1">
        <f t="array" ref="BN274">bdRateExtend($G274:$G279,Q274:Q279,$Z274:$Z279,AJ274:AJ279)</f>
        <v>#VALUE!</v>
      </c>
      <c r="BO274" s="480" t="e" cm="1">
        <f t="array" ref="BO274">bdRateExtend($G274:$G277,R274:R277,$Z274:$Z277,AK274:AK277)</f>
        <v>#VALUE!</v>
      </c>
      <c r="BP274" s="480" t="e" cm="1">
        <f t="array" ref="BP274">bdRateExtend($G274:$G279,R274:R279,$Z274:$Z279,AK274:AK279)</f>
        <v>#VALUE!</v>
      </c>
      <c r="BQ274" s="480" t="e" cm="1">
        <f t="array" ref="BQ274">bdRateExtend($G274:$G279,S274:S279,$Z274:$Z279,AL274:AL279)</f>
        <v>#VALUE!</v>
      </c>
      <c r="BR274" s="476" t="e" cm="1">
        <f t="array" ref="BR274">bdRateExtend($G274:$G279,T274:T279,$Z274:$Z279,AM274:AM279)</f>
        <v>#VALUE!</v>
      </c>
      <c r="BS274" s="476" t="e" cm="1">
        <f t="array" ref="BS274">bdRateExtend($G274:$G279,U274:U279,$Z274:$Z279,AN274:AN279)</f>
        <v>#VALUE!</v>
      </c>
      <c r="BT274" s="479" t="e">
        <f>(Summary!$C$103*BP274+Summary!$C$104*BQ274+Summary!$C$105*BR274)/Summary!$C$106</f>
        <v>#VALUE!</v>
      </c>
      <c r="BU274" s="462" cm="1">
        <f t="array" ref="BU274">testVMAFRange($G274:$G277,N274:N277,$Z274:$Z277,AG274:AG277)</f>
        <v>0</v>
      </c>
      <c r="BV274" s="464" cm="1">
        <f t="array" ref="BV274">testVMAFRange($G274:$G279,N274:N279,$Z274:$Z279,AG274:AG279)</f>
        <v>0</v>
      </c>
      <c r="BW274" s="462" cm="1">
        <f t="array" ref="BW274">testVMAFRange($G274:$G277,O274:O277,$Z274:$Z277,AH274:AH277)</f>
        <v>0</v>
      </c>
      <c r="BX274" s="464" cm="1">
        <f t="array" ref="BX274">testVMAFRange($G274:$G279,O274:O279,$Z274:$Z279,AH274:AH279)</f>
        <v>0</v>
      </c>
    </row>
    <row r="275" spans="1:76" ht="17" customHeight="1" x14ac:dyDescent="0.35">
      <c r="A275" s="516"/>
      <c r="B275" s="483"/>
      <c r="C275" s="486"/>
      <c r="D275" s="490"/>
      <c r="E275" s="493"/>
      <c r="F275" s="138">
        <v>31</v>
      </c>
      <c r="G275" s="139">
        <f>'Anchor-RA'!L273</f>
        <v>0</v>
      </c>
      <c r="H275" s="140">
        <f>'Anchor-RA'!M273</f>
        <v>0</v>
      </c>
      <c r="I275" s="140">
        <f>'Anchor-RA'!N273</f>
        <v>0</v>
      </c>
      <c r="J275" s="140">
        <f>'Anchor-RA'!O273</f>
        <v>0</v>
      </c>
      <c r="K275" s="140">
        <f>(Summary!$C$58*H275+Summary!$C$59*I275+Summary!$C$60*J275)/Summary!$C$61</f>
        <v>0</v>
      </c>
      <c r="L275" s="140">
        <f>'Anchor-RA'!P273</f>
        <v>0</v>
      </c>
      <c r="M275" s="140">
        <f>'Anchor-RA'!Q273</f>
        <v>0</v>
      </c>
      <c r="N275" s="140">
        <f>'Anchor-RA'!R273</f>
        <v>0</v>
      </c>
      <c r="O275" s="140">
        <f>'Anchor-RA'!S273</f>
        <v>0</v>
      </c>
      <c r="P275" s="140">
        <f>'Anchor-RA'!T273</f>
        <v>0</v>
      </c>
      <c r="Q275" s="140">
        <f>'Anchor-RA'!U273</f>
        <v>0</v>
      </c>
      <c r="R275" s="140">
        <f>'Anchor-RA'!V273</f>
        <v>0</v>
      </c>
      <c r="S275" s="140">
        <f>'Anchor-RA'!W273</f>
        <v>0</v>
      </c>
      <c r="T275" s="140">
        <f>'Anchor-RA'!X273</f>
        <v>0</v>
      </c>
      <c r="U275" s="140">
        <f>10*LOG10(1/((Summary!$C$75/10^(R275/10)+Summary!$C$76/10^(S275/10)+Summary!$C$77/10^(T275/10))/Summary!$C$78))</f>
        <v>0</v>
      </c>
      <c r="V275" s="140">
        <f>'Anchor-RA'!Y273</f>
        <v>0</v>
      </c>
      <c r="W275" s="140">
        <f>'Anchor-RA'!Z273</f>
        <v>0</v>
      </c>
      <c r="X275" s="141">
        <f t="shared" si="17"/>
        <v>0</v>
      </c>
      <c r="Y275" s="133"/>
      <c r="Z275" s="384">
        <f>'Test-RA'!L273</f>
        <v>0</v>
      </c>
      <c r="AA275" s="381">
        <f>'Test-RA'!M273</f>
        <v>0</v>
      </c>
      <c r="AB275" s="381">
        <f>'Test-RA'!N273</f>
        <v>0</v>
      </c>
      <c r="AC275" s="381">
        <f>'Test-RA'!O273</f>
        <v>0</v>
      </c>
      <c r="AD275" s="381">
        <f>(Summary!$C$58*AA275+Summary!$C$59*AB275+Summary!$C$60*AC275)/Summary!$C$61</f>
        <v>0</v>
      </c>
      <c r="AE275" s="381">
        <f>'Test-RA'!P273</f>
        <v>0</v>
      </c>
      <c r="AF275" s="381">
        <f>'Test-RA'!Q273</f>
        <v>0</v>
      </c>
      <c r="AG275" s="381">
        <f>'Test-RA'!R273</f>
        <v>0</v>
      </c>
      <c r="AH275" s="381">
        <f>'Test-RA'!S273</f>
        <v>0</v>
      </c>
      <c r="AI275" s="381">
        <f>'Test-RA'!T273</f>
        <v>0</v>
      </c>
      <c r="AJ275" s="381">
        <f>'Test-RA'!U273</f>
        <v>0</v>
      </c>
      <c r="AK275" s="381">
        <f>'Test-RA'!V273</f>
        <v>0</v>
      </c>
      <c r="AL275" s="381">
        <f>'Test-RA'!W273</f>
        <v>0</v>
      </c>
      <c r="AM275" s="381">
        <f>'Test-RA'!X273</f>
        <v>0</v>
      </c>
      <c r="AN275" s="381">
        <f>10*LOG10(1/((Summary!$C$75/10^(AK275/10)+Summary!$C$76/10^(AL275/10)+Summary!$C$77/10^(AM275/10))/Summary!$C$78))</f>
        <v>0</v>
      </c>
      <c r="AO275" s="381">
        <f>'Test-RA'!Y273</f>
        <v>0</v>
      </c>
      <c r="AP275" s="140">
        <f>'Test-RA'!Z273</f>
        <v>0</v>
      </c>
      <c r="AQ275" s="141">
        <f t="shared" si="20"/>
        <v>0</v>
      </c>
      <c r="AR275" s="142" t="e">
        <f t="shared" si="18"/>
        <v>#DIV/0!</v>
      </c>
      <c r="AS275" s="143" t="e">
        <f t="shared" si="19"/>
        <v>#DIV/0!</v>
      </c>
      <c r="AT275" s="136"/>
      <c r="AU275" s="136"/>
      <c r="AV275" s="571"/>
      <c r="AW275" s="468"/>
      <c r="AX275" s="480"/>
      <c r="AY275" s="480"/>
      <c r="AZ275" s="480"/>
      <c r="BA275" s="480"/>
      <c r="BB275" s="480"/>
      <c r="BC275" s="480"/>
      <c r="BD275" s="480"/>
      <c r="BE275" s="480"/>
      <c r="BF275" s="480"/>
      <c r="BG275" s="469"/>
      <c r="BH275" s="476"/>
      <c r="BI275" s="469"/>
      <c r="BJ275" s="476"/>
      <c r="BK275" s="480"/>
      <c r="BL275" s="480"/>
      <c r="BM275" s="480"/>
      <c r="BN275" s="480"/>
      <c r="BO275" s="480"/>
      <c r="BP275" s="480"/>
      <c r="BQ275" s="480"/>
      <c r="BR275" s="476"/>
      <c r="BS275" s="476"/>
      <c r="BT275" s="480"/>
      <c r="BU275" s="463"/>
      <c r="BV275" s="465"/>
      <c r="BW275" s="463"/>
      <c r="BX275" s="465"/>
    </row>
    <row r="276" spans="1:76" ht="17" customHeight="1" x14ac:dyDescent="0.35">
      <c r="A276" s="516"/>
      <c r="B276" s="483"/>
      <c r="C276" s="486"/>
      <c r="D276" s="490"/>
      <c r="E276" s="493"/>
      <c r="F276" s="138">
        <v>39</v>
      </c>
      <c r="G276" s="139">
        <f>'Anchor-RA'!L274</f>
        <v>0</v>
      </c>
      <c r="H276" s="140">
        <f>'Anchor-RA'!M274</f>
        <v>0</v>
      </c>
      <c r="I276" s="140">
        <f>'Anchor-RA'!N274</f>
        <v>0</v>
      </c>
      <c r="J276" s="140">
        <f>'Anchor-RA'!O274</f>
        <v>0</v>
      </c>
      <c r="K276" s="140">
        <f>(Summary!$C$58*H276+Summary!$C$59*I276+Summary!$C$60*J276)/Summary!$C$61</f>
        <v>0</v>
      </c>
      <c r="L276" s="140">
        <f>'Anchor-RA'!P274</f>
        <v>0</v>
      </c>
      <c r="M276" s="140">
        <f>'Anchor-RA'!Q274</f>
        <v>0</v>
      </c>
      <c r="N276" s="140">
        <f>'Anchor-RA'!R274</f>
        <v>0</v>
      </c>
      <c r="O276" s="140">
        <f>'Anchor-RA'!S274</f>
        <v>0</v>
      </c>
      <c r="P276" s="140">
        <f>'Anchor-RA'!T274</f>
        <v>0</v>
      </c>
      <c r="Q276" s="140">
        <f>'Anchor-RA'!U274</f>
        <v>0</v>
      </c>
      <c r="R276" s="140">
        <f>'Anchor-RA'!V274</f>
        <v>0</v>
      </c>
      <c r="S276" s="140">
        <f>'Anchor-RA'!W274</f>
        <v>0</v>
      </c>
      <c r="T276" s="140">
        <f>'Anchor-RA'!X274</f>
        <v>0</v>
      </c>
      <c r="U276" s="140">
        <f>10*LOG10(1/((Summary!$C$75/10^(R276/10)+Summary!$C$76/10^(S276/10)+Summary!$C$77/10^(T276/10))/Summary!$C$78))</f>
        <v>0</v>
      </c>
      <c r="V276" s="140">
        <f>'Anchor-RA'!Y274</f>
        <v>0</v>
      </c>
      <c r="W276" s="140">
        <f>'Anchor-RA'!Z274</f>
        <v>0</v>
      </c>
      <c r="X276" s="141">
        <f t="shared" si="17"/>
        <v>0</v>
      </c>
      <c r="Y276" s="133"/>
      <c r="Z276" s="384">
        <f>'Test-RA'!L274</f>
        <v>0</v>
      </c>
      <c r="AA276" s="381">
        <f>'Test-RA'!M274</f>
        <v>0</v>
      </c>
      <c r="AB276" s="381">
        <f>'Test-RA'!N274</f>
        <v>0</v>
      </c>
      <c r="AC276" s="381">
        <f>'Test-RA'!O274</f>
        <v>0</v>
      </c>
      <c r="AD276" s="381">
        <f>(Summary!$C$58*AA276+Summary!$C$59*AB276+Summary!$C$60*AC276)/Summary!$C$61</f>
        <v>0</v>
      </c>
      <c r="AE276" s="381">
        <f>'Test-RA'!P274</f>
        <v>0</v>
      </c>
      <c r="AF276" s="381">
        <f>'Test-RA'!Q274</f>
        <v>0</v>
      </c>
      <c r="AG276" s="381">
        <f>'Test-RA'!R274</f>
        <v>0</v>
      </c>
      <c r="AH276" s="381">
        <f>'Test-RA'!S274</f>
        <v>0</v>
      </c>
      <c r="AI276" s="381">
        <f>'Test-RA'!T274</f>
        <v>0</v>
      </c>
      <c r="AJ276" s="381">
        <f>'Test-RA'!U274</f>
        <v>0</v>
      </c>
      <c r="AK276" s="381">
        <f>'Test-RA'!V274</f>
        <v>0</v>
      </c>
      <c r="AL276" s="381">
        <f>'Test-RA'!W274</f>
        <v>0</v>
      </c>
      <c r="AM276" s="381">
        <f>'Test-RA'!X274</f>
        <v>0</v>
      </c>
      <c r="AN276" s="381">
        <f>10*LOG10(1/((Summary!$C$75/10^(AK276/10)+Summary!$C$76/10^(AL276/10)+Summary!$C$77/10^(AM276/10))/Summary!$C$78))</f>
        <v>0</v>
      </c>
      <c r="AO276" s="381">
        <f>'Test-RA'!Y274</f>
        <v>0</v>
      </c>
      <c r="AP276" s="140">
        <f>'Test-RA'!Z274</f>
        <v>0</v>
      </c>
      <c r="AQ276" s="141">
        <f t="shared" si="20"/>
        <v>0</v>
      </c>
      <c r="AR276" s="142" t="e">
        <f t="shared" si="18"/>
        <v>#DIV/0!</v>
      </c>
      <c r="AS276" s="143" t="e">
        <f t="shared" si="19"/>
        <v>#DIV/0!</v>
      </c>
      <c r="AT276" s="136"/>
      <c r="AU276" s="136"/>
      <c r="AV276" s="571" t="s">
        <v>122</v>
      </c>
      <c r="AW276" s="468" t="e" cm="1">
        <f t="array" ref="AW276">bdRateExtend($G275:$G278,H275:H278,$Z275:$Z278,AA275:AA278)</f>
        <v>#VALUE!</v>
      </c>
      <c r="AX276" s="480"/>
      <c r="AY276" s="480"/>
      <c r="AZ276" s="480"/>
      <c r="BA276" s="480"/>
      <c r="BB276" s="480"/>
      <c r="BC276" s="480" t="e" cm="1">
        <f t="array" ref="BC276">bdRateExtend($G275:$G278,L275:L278,$Z275:$Z278,AE275:AE278)</f>
        <v>#VALUE!</v>
      </c>
      <c r="BD276" s="480"/>
      <c r="BE276" s="480" t="e" cm="1">
        <f t="array" ref="BE276">bdRateExtend($G275:$G278,M275:M278,$Z275:$Z278,AF275:AF278)</f>
        <v>#VALUE!</v>
      </c>
      <c r="BF276" s="480"/>
      <c r="BG276" s="469" t="e" cm="1">
        <f t="array" ref="BG276">bdRateExtend($G275:$G278,N275:N278,$Z275:$Z278,AG275:AG278,"None", FALSE,1)</f>
        <v>#VALUE!</v>
      </c>
      <c r="BH276" s="476"/>
      <c r="BI276" s="469" t="e" cm="1">
        <f t="array" ref="BI276">bdRateExtend($G275:$G278,O275:O278,$Z275:$Z278,AH275:AH278,"None", FALSE,1)</f>
        <v>#VALUE!</v>
      </c>
      <c r="BJ276" s="476"/>
      <c r="BK276" s="480" t="e" cm="1">
        <f t="array" ref="BK276">bdRateExtend($G275:$G278,P275:P278,$Z275:$Z278,AI275:AI278)</f>
        <v>#VALUE!</v>
      </c>
      <c r="BL276" s="480"/>
      <c r="BM276" s="480" t="e" cm="1">
        <f t="array" ref="BM276">bdRateExtend($G275:$G278,Q275:Q278,$Z275:$Z278,AJ275:AJ278)</f>
        <v>#VALUE!</v>
      </c>
      <c r="BN276" s="480"/>
      <c r="BO276" s="480" t="e" cm="1">
        <f t="array" ref="BO276">bdRateExtend($G275:$G278,R275:R278,$Z275:$Z278,AK275:AK278)</f>
        <v>#VALUE!</v>
      </c>
      <c r="BP276" s="480"/>
      <c r="BQ276" s="480"/>
      <c r="BR276" s="476"/>
      <c r="BS276" s="476"/>
      <c r="BT276" s="480"/>
      <c r="BU276" s="463" cm="1">
        <f t="array" ref="BU276">testVMAFRange($G275:$G278,N275:N278,$Z275:$Z278,AG275:AG278)</f>
        <v>0</v>
      </c>
      <c r="BV276" s="465"/>
      <c r="BW276" s="463" cm="1">
        <f t="array" ref="BW276">testVMAFRange($G275:$G278,O275:O278,$Z275:$Z278,AH275:AH278)</f>
        <v>0</v>
      </c>
      <c r="BX276" s="465"/>
    </row>
    <row r="277" spans="1:76" ht="17" customHeight="1" x14ac:dyDescent="0.35">
      <c r="A277" s="516"/>
      <c r="B277" s="483"/>
      <c r="C277" s="486"/>
      <c r="D277" s="490"/>
      <c r="E277" s="493"/>
      <c r="F277" s="138">
        <v>47</v>
      </c>
      <c r="G277" s="139">
        <f>'Anchor-RA'!L275</f>
        <v>0</v>
      </c>
      <c r="H277" s="140">
        <f>'Anchor-RA'!M275</f>
        <v>0</v>
      </c>
      <c r="I277" s="140">
        <f>'Anchor-RA'!N275</f>
        <v>0</v>
      </c>
      <c r="J277" s="140">
        <f>'Anchor-RA'!O275</f>
        <v>0</v>
      </c>
      <c r="K277" s="140">
        <f>(Summary!$C$58*H277+Summary!$C$59*I277+Summary!$C$60*J277)/Summary!$C$61</f>
        <v>0</v>
      </c>
      <c r="L277" s="140">
        <f>'Anchor-RA'!P275</f>
        <v>0</v>
      </c>
      <c r="M277" s="140">
        <f>'Anchor-RA'!Q275</f>
        <v>0</v>
      </c>
      <c r="N277" s="140">
        <f>'Anchor-RA'!R275</f>
        <v>0</v>
      </c>
      <c r="O277" s="140">
        <f>'Anchor-RA'!S275</f>
        <v>0</v>
      </c>
      <c r="P277" s="140">
        <f>'Anchor-RA'!T275</f>
        <v>0</v>
      </c>
      <c r="Q277" s="140">
        <f>'Anchor-RA'!U275</f>
        <v>0</v>
      </c>
      <c r="R277" s="140">
        <f>'Anchor-RA'!V275</f>
        <v>0</v>
      </c>
      <c r="S277" s="140">
        <f>'Anchor-RA'!W275</f>
        <v>0</v>
      </c>
      <c r="T277" s="140">
        <f>'Anchor-RA'!X275</f>
        <v>0</v>
      </c>
      <c r="U277" s="140">
        <f>10*LOG10(1/((Summary!$C$75/10^(R277/10)+Summary!$C$76/10^(S277/10)+Summary!$C$77/10^(T277/10))/Summary!$C$78))</f>
        <v>0</v>
      </c>
      <c r="V277" s="140">
        <f>'Anchor-RA'!Y275</f>
        <v>0</v>
      </c>
      <c r="W277" s="140">
        <f>'Anchor-RA'!Z275</f>
        <v>0</v>
      </c>
      <c r="X277" s="141">
        <f t="shared" si="17"/>
        <v>0</v>
      </c>
      <c r="Y277" s="133"/>
      <c r="Z277" s="384">
        <f>'Test-RA'!L275</f>
        <v>0</v>
      </c>
      <c r="AA277" s="381">
        <f>'Test-RA'!M275</f>
        <v>0</v>
      </c>
      <c r="AB277" s="381">
        <f>'Test-RA'!N275</f>
        <v>0</v>
      </c>
      <c r="AC277" s="381">
        <f>'Test-RA'!O275</f>
        <v>0</v>
      </c>
      <c r="AD277" s="381">
        <f>(Summary!$C$58*AA277+Summary!$C$59*AB277+Summary!$C$60*AC277)/Summary!$C$61</f>
        <v>0</v>
      </c>
      <c r="AE277" s="381">
        <f>'Test-RA'!P275</f>
        <v>0</v>
      </c>
      <c r="AF277" s="381">
        <f>'Test-RA'!Q275</f>
        <v>0</v>
      </c>
      <c r="AG277" s="381">
        <f>'Test-RA'!R275</f>
        <v>0</v>
      </c>
      <c r="AH277" s="381">
        <f>'Test-RA'!S275</f>
        <v>0</v>
      </c>
      <c r="AI277" s="381">
        <f>'Test-RA'!T275</f>
        <v>0</v>
      </c>
      <c r="AJ277" s="381">
        <f>'Test-RA'!U275</f>
        <v>0</v>
      </c>
      <c r="AK277" s="381">
        <f>'Test-RA'!V275</f>
        <v>0</v>
      </c>
      <c r="AL277" s="381">
        <f>'Test-RA'!W275</f>
        <v>0</v>
      </c>
      <c r="AM277" s="381">
        <f>'Test-RA'!X275</f>
        <v>0</v>
      </c>
      <c r="AN277" s="381">
        <f>10*LOG10(1/((Summary!$C$75/10^(AK277/10)+Summary!$C$76/10^(AL277/10)+Summary!$C$77/10^(AM277/10))/Summary!$C$78))</f>
        <v>0</v>
      </c>
      <c r="AO277" s="381">
        <f>'Test-RA'!Y275</f>
        <v>0</v>
      </c>
      <c r="AP277" s="140">
        <f>'Test-RA'!Z275</f>
        <v>0</v>
      </c>
      <c r="AQ277" s="141">
        <f t="shared" si="20"/>
        <v>0</v>
      </c>
      <c r="AR277" s="142" t="e">
        <f t="shared" si="18"/>
        <v>#DIV/0!</v>
      </c>
      <c r="AS277" s="143" t="e">
        <f t="shared" si="19"/>
        <v>#DIV/0!</v>
      </c>
      <c r="AT277" s="136"/>
      <c r="AU277" s="136"/>
      <c r="AV277" s="571"/>
      <c r="AW277" s="468"/>
      <c r="AX277" s="480"/>
      <c r="AY277" s="480"/>
      <c r="AZ277" s="480"/>
      <c r="BA277" s="480"/>
      <c r="BB277" s="480"/>
      <c r="BC277" s="480"/>
      <c r="BD277" s="480"/>
      <c r="BE277" s="480"/>
      <c r="BF277" s="480"/>
      <c r="BG277" s="469"/>
      <c r="BH277" s="476"/>
      <c r="BI277" s="469"/>
      <c r="BJ277" s="476"/>
      <c r="BK277" s="480"/>
      <c r="BL277" s="480"/>
      <c r="BM277" s="480"/>
      <c r="BN277" s="480"/>
      <c r="BO277" s="480"/>
      <c r="BP277" s="480"/>
      <c r="BQ277" s="480"/>
      <c r="BR277" s="476"/>
      <c r="BS277" s="476"/>
      <c r="BT277" s="480"/>
      <c r="BU277" s="463"/>
      <c r="BV277" s="465"/>
      <c r="BW277" s="463"/>
      <c r="BX277" s="465"/>
    </row>
    <row r="278" spans="1:76" ht="17" customHeight="1" x14ac:dyDescent="0.35">
      <c r="A278" s="516"/>
      <c r="B278" s="483"/>
      <c r="C278" s="486"/>
      <c r="D278" s="490"/>
      <c r="E278" s="493"/>
      <c r="F278" s="138">
        <v>55</v>
      </c>
      <c r="G278" s="139">
        <f>'Anchor-RA'!L276</f>
        <v>0</v>
      </c>
      <c r="H278" s="140">
        <f>'Anchor-RA'!M276</f>
        <v>0</v>
      </c>
      <c r="I278" s="140">
        <f>'Anchor-RA'!N276</f>
        <v>0</v>
      </c>
      <c r="J278" s="140">
        <f>'Anchor-RA'!O276</f>
        <v>0</v>
      </c>
      <c r="K278" s="140">
        <f>(Summary!$C$58*H278+Summary!$C$59*I278+Summary!$C$60*J278)/Summary!$C$61</f>
        <v>0</v>
      </c>
      <c r="L278" s="140">
        <f>'Anchor-RA'!P276</f>
        <v>0</v>
      </c>
      <c r="M278" s="140">
        <f>'Anchor-RA'!Q276</f>
        <v>0</v>
      </c>
      <c r="N278" s="140">
        <f>'Anchor-RA'!R276</f>
        <v>0</v>
      </c>
      <c r="O278" s="140">
        <f>'Anchor-RA'!S276</f>
        <v>0</v>
      </c>
      <c r="P278" s="140">
        <f>'Anchor-RA'!T276</f>
        <v>0</v>
      </c>
      <c r="Q278" s="140">
        <f>'Anchor-RA'!U276</f>
        <v>0</v>
      </c>
      <c r="R278" s="140">
        <f>'Anchor-RA'!V276</f>
        <v>0</v>
      </c>
      <c r="S278" s="140">
        <f>'Anchor-RA'!W276</f>
        <v>0</v>
      </c>
      <c r="T278" s="140">
        <f>'Anchor-RA'!X276</f>
        <v>0</v>
      </c>
      <c r="U278" s="140">
        <f>10*LOG10(1/((Summary!$C$75/10^(R278/10)+Summary!$C$76/10^(S278/10)+Summary!$C$77/10^(T278/10))/Summary!$C$78))</f>
        <v>0</v>
      </c>
      <c r="V278" s="140">
        <f>'Anchor-RA'!Y276</f>
        <v>0</v>
      </c>
      <c r="W278" s="140">
        <f>'Anchor-RA'!Z276</f>
        <v>0</v>
      </c>
      <c r="X278" s="141">
        <f t="shared" si="17"/>
        <v>0</v>
      </c>
      <c r="Y278" s="133"/>
      <c r="Z278" s="384">
        <f>'Test-RA'!L276</f>
        <v>0</v>
      </c>
      <c r="AA278" s="381">
        <f>'Test-RA'!M276</f>
        <v>0</v>
      </c>
      <c r="AB278" s="381">
        <f>'Test-RA'!N276</f>
        <v>0</v>
      </c>
      <c r="AC278" s="381">
        <f>'Test-RA'!O276</f>
        <v>0</v>
      </c>
      <c r="AD278" s="381">
        <f>(Summary!$C$58*AA278+Summary!$C$59*AB278+Summary!$C$60*AC278)/Summary!$C$61</f>
        <v>0</v>
      </c>
      <c r="AE278" s="381">
        <f>'Test-RA'!P276</f>
        <v>0</v>
      </c>
      <c r="AF278" s="381">
        <f>'Test-RA'!Q276</f>
        <v>0</v>
      </c>
      <c r="AG278" s="381">
        <f>'Test-RA'!R276</f>
        <v>0</v>
      </c>
      <c r="AH278" s="381">
        <f>'Test-RA'!S276</f>
        <v>0</v>
      </c>
      <c r="AI278" s="381">
        <f>'Test-RA'!T276</f>
        <v>0</v>
      </c>
      <c r="AJ278" s="381">
        <f>'Test-RA'!U276</f>
        <v>0</v>
      </c>
      <c r="AK278" s="381">
        <f>'Test-RA'!V276</f>
        <v>0</v>
      </c>
      <c r="AL278" s="381">
        <f>'Test-RA'!W276</f>
        <v>0</v>
      </c>
      <c r="AM278" s="381">
        <f>'Test-RA'!X276</f>
        <v>0</v>
      </c>
      <c r="AN278" s="381">
        <f>10*LOG10(1/((Summary!$C$75/10^(AK278/10)+Summary!$C$76/10^(AL278/10)+Summary!$C$77/10^(AM278/10))/Summary!$C$78))</f>
        <v>0</v>
      </c>
      <c r="AO278" s="381">
        <f>'Test-RA'!Y276</f>
        <v>0</v>
      </c>
      <c r="AP278" s="140">
        <f>'Test-RA'!Z276</f>
        <v>0</v>
      </c>
      <c r="AQ278" s="141">
        <f t="shared" si="20"/>
        <v>0</v>
      </c>
      <c r="AR278" s="142" t="e">
        <f t="shared" si="18"/>
        <v>#DIV/0!</v>
      </c>
      <c r="AS278" s="143" t="e">
        <f t="shared" si="19"/>
        <v>#DIV/0!</v>
      </c>
      <c r="AT278" s="136"/>
      <c r="AU278" s="136"/>
      <c r="AV278" s="571" t="s">
        <v>123</v>
      </c>
      <c r="AW278" s="468" t="e" cm="1">
        <f t="array" ref="AW278">bdRateExtend($G276:$G279,H276:H279,$Z276:$Z279,AA276:AA279)</f>
        <v>#VALUE!</v>
      </c>
      <c r="AX278" s="480"/>
      <c r="AY278" s="480"/>
      <c r="AZ278" s="480"/>
      <c r="BA278" s="480"/>
      <c r="BB278" s="480"/>
      <c r="BC278" s="480" t="e" cm="1">
        <f t="array" ref="BC278">bdRateExtend($G276:$G279,L276:L279,$Z276:$Z279,AE276:AE279)</f>
        <v>#VALUE!</v>
      </c>
      <c r="BD278" s="480"/>
      <c r="BE278" s="480" t="e" cm="1">
        <f t="array" ref="BE278">bdRateExtend($G276:$G279,M276:M279,$Z276:$Z279,AF276:AF279)</f>
        <v>#VALUE!</v>
      </c>
      <c r="BF278" s="480"/>
      <c r="BG278" s="469" t="e" cm="1">
        <f t="array" ref="BG278">bdRateExtend($G276:$G279,N276:N279,$Z276:$Z279,AG276:AG279,"None", FALSE,1)</f>
        <v>#VALUE!</v>
      </c>
      <c r="BH278" s="476"/>
      <c r="BI278" s="469" t="e" cm="1">
        <f t="array" ref="BI278">bdRateExtend($G276:$G279,O276:O279,$Z276:$Z279,AH276:AH279,"None", FALSE,1)</f>
        <v>#VALUE!</v>
      </c>
      <c r="BJ278" s="476"/>
      <c r="BK278" s="480" t="e" cm="1">
        <f t="array" ref="BK278">bdRateExtend($G276:$G279,P276:P279,$Z276:$Z279,AI276:AI279)</f>
        <v>#VALUE!</v>
      </c>
      <c r="BL278" s="480"/>
      <c r="BM278" s="480" t="e" cm="1">
        <f t="array" ref="BM278">bdRateExtend($G276:$G279,Q276:Q279,$Z276:$Z279,AJ276:AJ279)</f>
        <v>#VALUE!</v>
      </c>
      <c r="BN278" s="480"/>
      <c r="BO278" s="480" t="e" cm="1">
        <f t="array" ref="BO278">bdRateExtend($G276:$G279,R276:R279,$Z276:$Z279,AK276:AK279)</f>
        <v>#VALUE!</v>
      </c>
      <c r="BP278" s="480"/>
      <c r="BQ278" s="480"/>
      <c r="BR278" s="476"/>
      <c r="BS278" s="476"/>
      <c r="BT278" s="480"/>
      <c r="BU278" s="463" cm="1">
        <f t="array" ref="BU278">testVMAFRange($G276:$G279,N276:N279,$Z276:$Z279,AG276:AG279)</f>
        <v>0</v>
      </c>
      <c r="BV278" s="465"/>
      <c r="BW278" s="463" cm="1">
        <f t="array" ref="BW278">testVMAFRange($G276:$G279,O276:O279,$Z276:$Z279,AH276:AH279)</f>
        <v>0</v>
      </c>
      <c r="BX278" s="465"/>
    </row>
    <row r="279" spans="1:76" ht="17" customHeight="1" thickBot="1" x14ac:dyDescent="0.4">
      <c r="A279" s="516"/>
      <c r="B279" s="518"/>
      <c r="C279" s="487"/>
      <c r="D279" s="522"/>
      <c r="E279" s="523"/>
      <c r="F279" s="144">
        <v>63</v>
      </c>
      <c r="G279" s="145">
        <f>'Anchor-RA'!L277</f>
        <v>0</v>
      </c>
      <c r="H279" s="146">
        <f>'Anchor-RA'!M277</f>
        <v>0</v>
      </c>
      <c r="I279" s="146">
        <f>'Anchor-RA'!N277</f>
        <v>0</v>
      </c>
      <c r="J279" s="146">
        <f>'Anchor-RA'!O277</f>
        <v>0</v>
      </c>
      <c r="K279" s="140">
        <f>(Summary!$C$58*H279+Summary!$C$59*I279+Summary!$C$60*J279)/Summary!$C$61</f>
        <v>0</v>
      </c>
      <c r="L279" s="146">
        <f>'Anchor-RA'!P277</f>
        <v>0</v>
      </c>
      <c r="M279" s="146">
        <f>'Anchor-RA'!Q277</f>
        <v>0</v>
      </c>
      <c r="N279" s="146">
        <f>'Anchor-RA'!R277</f>
        <v>0</v>
      </c>
      <c r="O279" s="146">
        <f>'Anchor-RA'!S277</f>
        <v>0</v>
      </c>
      <c r="P279" s="146">
        <f>'Anchor-RA'!T277</f>
        <v>0</v>
      </c>
      <c r="Q279" s="146">
        <f>'Anchor-RA'!U277</f>
        <v>0</v>
      </c>
      <c r="R279" s="146">
        <f>'Anchor-RA'!V277</f>
        <v>0</v>
      </c>
      <c r="S279" s="146">
        <f>'Anchor-RA'!W277</f>
        <v>0</v>
      </c>
      <c r="T279" s="146">
        <f>'Anchor-RA'!X277</f>
        <v>0</v>
      </c>
      <c r="U279" s="146">
        <f>10*LOG10(1/((Summary!$C$75/10^(R279/10)+Summary!$C$76/10^(S279/10)+Summary!$C$77/10^(T279/10))/Summary!$C$78))</f>
        <v>0</v>
      </c>
      <c r="V279" s="146">
        <f>'Anchor-RA'!Y277</f>
        <v>0</v>
      </c>
      <c r="W279" s="146">
        <f>'Anchor-RA'!Z277</f>
        <v>0</v>
      </c>
      <c r="X279" s="147">
        <f t="shared" si="17"/>
        <v>0</v>
      </c>
      <c r="Y279" s="133"/>
      <c r="Z279" s="385">
        <f>'Test-RA'!L277</f>
        <v>0</v>
      </c>
      <c r="AA279" s="382">
        <f>'Test-RA'!M277</f>
        <v>0</v>
      </c>
      <c r="AB279" s="382">
        <f>'Test-RA'!N277</f>
        <v>0</v>
      </c>
      <c r="AC279" s="382">
        <f>'Test-RA'!O277</f>
        <v>0</v>
      </c>
      <c r="AD279" s="382">
        <f>(Summary!$C$58*AA279+Summary!$C$59*AB279+Summary!$C$60*AC279)/Summary!$C$61</f>
        <v>0</v>
      </c>
      <c r="AE279" s="382">
        <f>'Test-RA'!P277</f>
        <v>0</v>
      </c>
      <c r="AF279" s="382">
        <f>'Test-RA'!Q277</f>
        <v>0</v>
      </c>
      <c r="AG279" s="382">
        <f>'Test-RA'!R277</f>
        <v>0</v>
      </c>
      <c r="AH279" s="382">
        <f>'Test-RA'!S277</f>
        <v>0</v>
      </c>
      <c r="AI279" s="382">
        <f>'Test-RA'!T277</f>
        <v>0</v>
      </c>
      <c r="AJ279" s="382">
        <f>'Test-RA'!U277</f>
        <v>0</v>
      </c>
      <c r="AK279" s="382">
        <f>'Test-RA'!V277</f>
        <v>0</v>
      </c>
      <c r="AL279" s="382">
        <f>'Test-RA'!W277</f>
        <v>0</v>
      </c>
      <c r="AM279" s="382">
        <f>'Test-RA'!X277</f>
        <v>0</v>
      </c>
      <c r="AN279" s="382">
        <f>10*LOG10(1/((Summary!$C$75/10^(AK279/10)+Summary!$C$76/10^(AL279/10)+Summary!$C$77/10^(AM279/10))/Summary!$C$78))</f>
        <v>0</v>
      </c>
      <c r="AO279" s="382">
        <f>'Test-RA'!Y277</f>
        <v>0</v>
      </c>
      <c r="AP279" s="146">
        <f>'Test-RA'!Z277</f>
        <v>0</v>
      </c>
      <c r="AQ279" s="147">
        <f t="shared" si="20"/>
        <v>0</v>
      </c>
      <c r="AR279" s="148" t="e">
        <f t="shared" si="18"/>
        <v>#DIV/0!</v>
      </c>
      <c r="AS279" s="149" t="e">
        <f t="shared" si="19"/>
        <v>#DIV/0!</v>
      </c>
      <c r="AT279" s="136"/>
      <c r="AU279" s="136"/>
      <c r="AV279" s="572"/>
      <c r="AW279" s="468"/>
      <c r="AX279" s="480"/>
      <c r="AY279" s="480"/>
      <c r="AZ279" s="480"/>
      <c r="BA279" s="480"/>
      <c r="BB279" s="481"/>
      <c r="BC279" s="480"/>
      <c r="BD279" s="480"/>
      <c r="BE279" s="480"/>
      <c r="BF279" s="480"/>
      <c r="BG279" s="472"/>
      <c r="BH279" s="477"/>
      <c r="BI279" s="472"/>
      <c r="BJ279" s="477"/>
      <c r="BK279" s="480"/>
      <c r="BL279" s="480"/>
      <c r="BM279" s="480"/>
      <c r="BN279" s="480"/>
      <c r="BO279" s="480"/>
      <c r="BP279" s="480"/>
      <c r="BQ279" s="480"/>
      <c r="BR279" s="476"/>
      <c r="BS279" s="476"/>
      <c r="BT279" s="481"/>
      <c r="BU279" s="473"/>
      <c r="BV279" s="466"/>
      <c r="BW279" s="473"/>
      <c r="BX279" s="466"/>
    </row>
    <row r="280" spans="1:76" ht="17" customHeight="1" x14ac:dyDescent="0.35">
      <c r="A280" s="516"/>
      <c r="B280" s="482" t="s">
        <v>4</v>
      </c>
      <c r="C280" s="485" t="s">
        <v>69</v>
      </c>
      <c r="D280" s="489">
        <v>59.94</v>
      </c>
      <c r="E280" s="492">
        <v>10</v>
      </c>
      <c r="F280" s="129">
        <v>23</v>
      </c>
      <c r="G280" s="130">
        <f>'Anchor-RA'!L278</f>
        <v>0</v>
      </c>
      <c r="H280" s="131">
        <f>'Anchor-RA'!M278</f>
        <v>0</v>
      </c>
      <c r="I280" s="131">
        <f>'Anchor-RA'!N278</f>
        <v>0</v>
      </c>
      <c r="J280" s="131">
        <f>'Anchor-RA'!O278</f>
        <v>0</v>
      </c>
      <c r="K280" s="395">
        <f>(Summary!$C$58*H280+Summary!$C$59*I280+Summary!$C$60*J280)/Summary!$C$61</f>
        <v>0</v>
      </c>
      <c r="L280" s="131">
        <f>'Anchor-RA'!P278</f>
        <v>0</v>
      </c>
      <c r="M280" s="131">
        <f>'Anchor-RA'!Q278</f>
        <v>0</v>
      </c>
      <c r="N280" s="131">
        <f>'Anchor-RA'!R278</f>
        <v>0</v>
      </c>
      <c r="O280" s="131">
        <f>'Anchor-RA'!S278</f>
        <v>0</v>
      </c>
      <c r="P280" s="131">
        <f>'Anchor-RA'!T278</f>
        <v>0</v>
      </c>
      <c r="Q280" s="131">
        <f>'Anchor-RA'!U278</f>
        <v>0</v>
      </c>
      <c r="R280" s="131">
        <f>'Anchor-RA'!V278</f>
        <v>0</v>
      </c>
      <c r="S280" s="131">
        <f>'Anchor-RA'!W278</f>
        <v>0</v>
      </c>
      <c r="T280" s="131">
        <f>'Anchor-RA'!X278</f>
        <v>0</v>
      </c>
      <c r="U280" s="131">
        <f>10*LOG10(1/((Summary!$C$75/10^(R280/10)+Summary!$C$76/10^(S280/10)+Summary!$C$77/10^(T280/10))/Summary!$C$78))</f>
        <v>0</v>
      </c>
      <c r="V280" s="131">
        <f>'Anchor-RA'!Y278</f>
        <v>0</v>
      </c>
      <c r="W280" s="131">
        <f>'Anchor-RA'!Z278</f>
        <v>0</v>
      </c>
      <c r="X280" s="132">
        <f t="shared" si="17"/>
        <v>0</v>
      </c>
      <c r="Y280" s="133"/>
      <c r="Z280" s="383">
        <f>'Test-RA'!L278</f>
        <v>0</v>
      </c>
      <c r="AA280" s="380">
        <f>'Test-RA'!M278</f>
        <v>0</v>
      </c>
      <c r="AB280" s="380">
        <f>'Test-RA'!N278</f>
        <v>0</v>
      </c>
      <c r="AC280" s="380">
        <f>'Test-RA'!O278</f>
        <v>0</v>
      </c>
      <c r="AD280" s="380">
        <f>(Summary!$C$58*AA280+Summary!$C$59*AB280+Summary!$C$60*AC280)/Summary!$C$61</f>
        <v>0</v>
      </c>
      <c r="AE280" s="380">
        <f>'Test-RA'!P278</f>
        <v>0</v>
      </c>
      <c r="AF280" s="380">
        <f>'Test-RA'!Q278</f>
        <v>0</v>
      </c>
      <c r="AG280" s="380">
        <f>'Test-RA'!R278</f>
        <v>0</v>
      </c>
      <c r="AH280" s="380">
        <f>'Test-RA'!S278</f>
        <v>0</v>
      </c>
      <c r="AI280" s="380">
        <f>'Test-RA'!T278</f>
        <v>0</v>
      </c>
      <c r="AJ280" s="380">
        <f>'Test-RA'!U278</f>
        <v>0</v>
      </c>
      <c r="AK280" s="380">
        <f>'Test-RA'!V278</f>
        <v>0</v>
      </c>
      <c r="AL280" s="380">
        <f>'Test-RA'!W278</f>
        <v>0</v>
      </c>
      <c r="AM280" s="380">
        <f>'Test-RA'!X278</f>
        <v>0</v>
      </c>
      <c r="AN280" s="380">
        <f>10*LOG10(1/((Summary!$C$75/10^(AK280/10)+Summary!$C$76/10^(AL280/10)+Summary!$C$77/10^(AM280/10))/Summary!$C$78))</f>
        <v>0</v>
      </c>
      <c r="AO280" s="380">
        <f>'Test-RA'!Y278</f>
        <v>0</v>
      </c>
      <c r="AP280" s="131">
        <f>'Test-RA'!Z278</f>
        <v>0</v>
      </c>
      <c r="AQ280" s="132">
        <f t="shared" si="20"/>
        <v>0</v>
      </c>
      <c r="AR280" s="134" t="e">
        <f t="shared" si="18"/>
        <v>#DIV/0!</v>
      </c>
      <c r="AS280" s="135" t="e">
        <f t="shared" si="19"/>
        <v>#DIV/0!</v>
      </c>
      <c r="AT280" s="136"/>
      <c r="AU280" s="136"/>
      <c r="AV280" s="573" t="s">
        <v>121</v>
      </c>
      <c r="AW280" s="468" t="e" cm="1">
        <f t="array" ref="AW280">bdRateExtend($G280:$G283,H280:H283,$Z280:$Z283,AA280:AA283)</f>
        <v>#VALUE!</v>
      </c>
      <c r="AX280" s="480" t="e" cm="1">
        <f t="array" ref="AX280">bdRateExtend($G280:$G285,H280:H285,$Z280:$Z285,AA280:AA285)</f>
        <v>#VALUE!</v>
      </c>
      <c r="AY280" s="480" t="e" cm="1">
        <f t="array" ref="AY280">bdRateExtend($G280:$G285,I280:I285,$Z280:$Z285,AB280:AB285)</f>
        <v>#VALUE!</v>
      </c>
      <c r="AZ280" s="480" t="e" cm="1">
        <f t="array" ref="AZ280">bdRateExtend($G280:$G285,J280:J285,$Z280:$Z285,AC280:AC285)</f>
        <v>#VALUE!</v>
      </c>
      <c r="BA280" s="480" t="e" cm="1">
        <f t="array" ref="BA280">bdRateExtend($G280:$G285,K280:K285,$Z280:$Z285,AD280:AD285)</f>
        <v>#VALUE!</v>
      </c>
      <c r="BB280" s="479" t="e">
        <f>(Summary!$C$89*AX280+Summary!$C$90*AY280+Summary!$C$91*AZ280)/Summary!$C$92</f>
        <v>#VALUE!</v>
      </c>
      <c r="BC280" s="480" t="e" cm="1">
        <f t="array" ref="BC280">bdRateExtend($G280:$G283,L280:L283,$Z280:$Z283,AE280:AE283)</f>
        <v>#VALUE!</v>
      </c>
      <c r="BD280" s="480" t="e" cm="1">
        <f t="array" ref="BD280">bdRateExtend($G280:$G285,L280:L285,$Z280:$Z285,AE280:AE285)</f>
        <v>#VALUE!</v>
      </c>
      <c r="BE280" s="480" t="e" cm="1">
        <f t="array" ref="BE280">bdRateExtend($G280:$G283,M280:M283,$Z280:$Z283,AF280:AF283)</f>
        <v>#VALUE!</v>
      </c>
      <c r="BF280" s="480" t="e" cm="1">
        <f t="array" ref="BF280">bdRateExtend($G280:$G285,M280:M285,$Z280:$Z285,AF280:AF285)</f>
        <v>#VALUE!</v>
      </c>
      <c r="BG280" s="474" t="e" cm="1">
        <f t="array" ref="BG280">bdRateExtend($G280:$G283,N280:N283,$Z280:$Z283,AG280:AG283,"None", FALSE,1)</f>
        <v>#VALUE!</v>
      </c>
      <c r="BH280" s="475" t="e" cm="1">
        <f t="array" ref="BH280">bdRateExtend($G280:$G285,N280:N285,$Z280:$Z285,AG280:AG285,"None", FALSE,1)</f>
        <v>#VALUE!</v>
      </c>
      <c r="BI280" s="474" t="e" cm="1">
        <f t="array" ref="BI280">bdRateExtend($G280:$G283,O280:O283,$Z280:$Z283,AH280:AH283,"None", FALSE,1)</f>
        <v>#VALUE!</v>
      </c>
      <c r="BJ280" s="475" t="e" cm="1">
        <f t="array" ref="BJ280">bdRateExtend($G280:$G285,O280:O285,$Z280:$Z285,AH280:AH285,"None", FALSE,1)</f>
        <v>#VALUE!</v>
      </c>
      <c r="BK280" s="480" t="e" cm="1">
        <f t="array" ref="BK280">bdRateExtend($G280:$G283,P280:P283,$Z280:$Z283,AI280:AI283)</f>
        <v>#VALUE!</v>
      </c>
      <c r="BL280" s="480" t="e" cm="1">
        <f t="array" ref="BL280">bdRateExtend($G280:$G285,P280:P285,$Z280:$Z285,AI280:AI285)</f>
        <v>#VALUE!</v>
      </c>
      <c r="BM280" s="480" t="e" cm="1">
        <f t="array" ref="BM280">bdRateExtend($G280:$G283,Q280:Q283,$Z280:$Z283,AJ280:AJ283)</f>
        <v>#VALUE!</v>
      </c>
      <c r="BN280" s="480" t="e" cm="1">
        <f t="array" ref="BN280">bdRateExtend($G280:$G285,Q280:Q285,$Z280:$Z285,AJ280:AJ285)</f>
        <v>#VALUE!</v>
      </c>
      <c r="BO280" s="480" t="e" cm="1">
        <f t="array" ref="BO280">bdRateExtend($G280:$G283,R280:R283,$Z280:$Z283,AK280:AK283)</f>
        <v>#VALUE!</v>
      </c>
      <c r="BP280" s="480" t="e" cm="1">
        <f t="array" ref="BP280">bdRateExtend($G280:$G285,R280:R285,$Z280:$Z285,AK280:AK285)</f>
        <v>#VALUE!</v>
      </c>
      <c r="BQ280" s="480" t="e" cm="1">
        <f t="array" ref="BQ280">bdRateExtend($G280:$G285,S280:S285,$Z280:$Z285,AL280:AL285)</f>
        <v>#VALUE!</v>
      </c>
      <c r="BR280" s="476" t="e" cm="1">
        <f t="array" ref="BR280">bdRateExtend($G280:$G285,T280:T285,$Z280:$Z285,AM280:AM285)</f>
        <v>#VALUE!</v>
      </c>
      <c r="BS280" s="476" t="e" cm="1">
        <f t="array" ref="BS280">bdRateExtend($G280:$G285,U280:U285,$Z280:$Z285,AN280:AN285)</f>
        <v>#VALUE!</v>
      </c>
      <c r="BT280" s="479" t="e">
        <f>(Summary!$C$103*BP280+Summary!$C$104*BQ280+Summary!$C$105*BR280)/Summary!$C$106</f>
        <v>#VALUE!</v>
      </c>
      <c r="BU280" s="462" cm="1">
        <f t="array" ref="BU280">testVMAFRange($G280:$G283,N280:N283,$Z280:$Z283,AG280:AG283)</f>
        <v>0</v>
      </c>
      <c r="BV280" s="464" cm="1">
        <f t="array" ref="BV280">testVMAFRange($G280:$G285,N280:N285,$Z280:$Z285,AG280:AG285)</f>
        <v>0</v>
      </c>
      <c r="BW280" s="462" cm="1">
        <f t="array" ref="BW280">testVMAFRange($G280:$G283,O280:O283,$Z280:$Z283,AH280:AH283)</f>
        <v>0</v>
      </c>
      <c r="BX280" s="464" cm="1">
        <f t="array" ref="BX280">testVMAFRange($G280:$G285,O280:O285,$Z280:$Z285,AH280:AH285)</f>
        <v>0</v>
      </c>
    </row>
    <row r="281" spans="1:76" ht="17" customHeight="1" x14ac:dyDescent="0.35">
      <c r="A281" s="516"/>
      <c r="B281" s="483"/>
      <c r="C281" s="486"/>
      <c r="D281" s="490"/>
      <c r="E281" s="493"/>
      <c r="F281" s="138">
        <v>31</v>
      </c>
      <c r="G281" s="139">
        <f>'Anchor-RA'!L279</f>
        <v>0</v>
      </c>
      <c r="H281" s="140">
        <f>'Anchor-RA'!M279</f>
        <v>0</v>
      </c>
      <c r="I281" s="140">
        <f>'Anchor-RA'!N279</f>
        <v>0</v>
      </c>
      <c r="J281" s="140">
        <f>'Anchor-RA'!O279</f>
        <v>0</v>
      </c>
      <c r="K281" s="140">
        <f>(Summary!$C$58*H281+Summary!$C$59*I281+Summary!$C$60*J281)/Summary!$C$61</f>
        <v>0</v>
      </c>
      <c r="L281" s="140">
        <f>'Anchor-RA'!P279</f>
        <v>0</v>
      </c>
      <c r="M281" s="140">
        <f>'Anchor-RA'!Q279</f>
        <v>0</v>
      </c>
      <c r="N281" s="140">
        <f>'Anchor-RA'!R279</f>
        <v>0</v>
      </c>
      <c r="O281" s="140">
        <f>'Anchor-RA'!S279</f>
        <v>0</v>
      </c>
      <c r="P281" s="140">
        <f>'Anchor-RA'!T279</f>
        <v>0</v>
      </c>
      <c r="Q281" s="140">
        <f>'Anchor-RA'!U279</f>
        <v>0</v>
      </c>
      <c r="R281" s="140">
        <f>'Anchor-RA'!V279</f>
        <v>0</v>
      </c>
      <c r="S281" s="140">
        <f>'Anchor-RA'!W279</f>
        <v>0</v>
      </c>
      <c r="T281" s="140">
        <f>'Anchor-RA'!X279</f>
        <v>0</v>
      </c>
      <c r="U281" s="140">
        <f>10*LOG10(1/((Summary!$C$75/10^(R281/10)+Summary!$C$76/10^(S281/10)+Summary!$C$77/10^(T281/10))/Summary!$C$78))</f>
        <v>0</v>
      </c>
      <c r="V281" s="140">
        <f>'Anchor-RA'!Y279</f>
        <v>0</v>
      </c>
      <c r="W281" s="140">
        <f>'Anchor-RA'!Z279</f>
        <v>0</v>
      </c>
      <c r="X281" s="141">
        <f t="shared" si="17"/>
        <v>0</v>
      </c>
      <c r="Y281" s="133"/>
      <c r="Z281" s="384">
        <f>'Test-RA'!L279</f>
        <v>0</v>
      </c>
      <c r="AA281" s="381">
        <f>'Test-RA'!M279</f>
        <v>0</v>
      </c>
      <c r="AB281" s="381">
        <f>'Test-RA'!N279</f>
        <v>0</v>
      </c>
      <c r="AC281" s="381">
        <f>'Test-RA'!O279</f>
        <v>0</v>
      </c>
      <c r="AD281" s="381">
        <f>(Summary!$C$58*AA281+Summary!$C$59*AB281+Summary!$C$60*AC281)/Summary!$C$61</f>
        <v>0</v>
      </c>
      <c r="AE281" s="381">
        <f>'Test-RA'!P279</f>
        <v>0</v>
      </c>
      <c r="AF281" s="381">
        <f>'Test-RA'!Q279</f>
        <v>0</v>
      </c>
      <c r="AG281" s="381">
        <f>'Test-RA'!R279</f>
        <v>0</v>
      </c>
      <c r="AH281" s="381">
        <f>'Test-RA'!S279</f>
        <v>0</v>
      </c>
      <c r="AI281" s="381">
        <f>'Test-RA'!T279</f>
        <v>0</v>
      </c>
      <c r="AJ281" s="381">
        <f>'Test-RA'!U279</f>
        <v>0</v>
      </c>
      <c r="AK281" s="381">
        <f>'Test-RA'!V279</f>
        <v>0</v>
      </c>
      <c r="AL281" s="381">
        <f>'Test-RA'!W279</f>
        <v>0</v>
      </c>
      <c r="AM281" s="381">
        <f>'Test-RA'!X279</f>
        <v>0</v>
      </c>
      <c r="AN281" s="381">
        <f>10*LOG10(1/((Summary!$C$75/10^(AK281/10)+Summary!$C$76/10^(AL281/10)+Summary!$C$77/10^(AM281/10))/Summary!$C$78))</f>
        <v>0</v>
      </c>
      <c r="AO281" s="381">
        <f>'Test-RA'!Y279</f>
        <v>0</v>
      </c>
      <c r="AP281" s="140">
        <f>'Test-RA'!Z279</f>
        <v>0</v>
      </c>
      <c r="AQ281" s="141">
        <f t="shared" si="20"/>
        <v>0</v>
      </c>
      <c r="AR281" s="142" t="e">
        <f t="shared" si="18"/>
        <v>#DIV/0!</v>
      </c>
      <c r="AS281" s="143" t="e">
        <f t="shared" si="19"/>
        <v>#DIV/0!</v>
      </c>
      <c r="AT281" s="136"/>
      <c r="AU281" s="136"/>
      <c r="AV281" s="571"/>
      <c r="AW281" s="468"/>
      <c r="AX281" s="480"/>
      <c r="AY281" s="480"/>
      <c r="AZ281" s="480"/>
      <c r="BA281" s="480"/>
      <c r="BB281" s="480"/>
      <c r="BC281" s="480"/>
      <c r="BD281" s="480"/>
      <c r="BE281" s="480"/>
      <c r="BF281" s="480"/>
      <c r="BG281" s="469"/>
      <c r="BH281" s="476"/>
      <c r="BI281" s="469"/>
      <c r="BJ281" s="476"/>
      <c r="BK281" s="480"/>
      <c r="BL281" s="480"/>
      <c r="BM281" s="480"/>
      <c r="BN281" s="480"/>
      <c r="BO281" s="480"/>
      <c r="BP281" s="480"/>
      <c r="BQ281" s="480"/>
      <c r="BR281" s="476"/>
      <c r="BS281" s="476"/>
      <c r="BT281" s="480"/>
      <c r="BU281" s="463"/>
      <c r="BV281" s="465"/>
      <c r="BW281" s="463"/>
      <c r="BX281" s="465"/>
    </row>
    <row r="282" spans="1:76" ht="17" customHeight="1" x14ac:dyDescent="0.35">
      <c r="A282" s="516"/>
      <c r="B282" s="483"/>
      <c r="C282" s="486"/>
      <c r="D282" s="490"/>
      <c r="E282" s="493"/>
      <c r="F282" s="138">
        <v>39</v>
      </c>
      <c r="G282" s="139">
        <f>'Anchor-RA'!L280</f>
        <v>0</v>
      </c>
      <c r="H282" s="140">
        <f>'Anchor-RA'!M280</f>
        <v>0</v>
      </c>
      <c r="I282" s="140">
        <f>'Anchor-RA'!N280</f>
        <v>0</v>
      </c>
      <c r="J282" s="140">
        <f>'Anchor-RA'!O280</f>
        <v>0</v>
      </c>
      <c r="K282" s="140">
        <f>(Summary!$C$58*H282+Summary!$C$59*I282+Summary!$C$60*J282)/Summary!$C$61</f>
        <v>0</v>
      </c>
      <c r="L282" s="140">
        <f>'Anchor-RA'!P280</f>
        <v>0</v>
      </c>
      <c r="M282" s="140">
        <f>'Anchor-RA'!Q280</f>
        <v>0</v>
      </c>
      <c r="N282" s="140">
        <f>'Anchor-RA'!R280</f>
        <v>0</v>
      </c>
      <c r="O282" s="140">
        <f>'Anchor-RA'!S280</f>
        <v>0</v>
      </c>
      <c r="P282" s="140">
        <f>'Anchor-RA'!T280</f>
        <v>0</v>
      </c>
      <c r="Q282" s="140">
        <f>'Anchor-RA'!U280</f>
        <v>0</v>
      </c>
      <c r="R282" s="140">
        <f>'Anchor-RA'!V280</f>
        <v>0</v>
      </c>
      <c r="S282" s="140">
        <f>'Anchor-RA'!W280</f>
        <v>0</v>
      </c>
      <c r="T282" s="140">
        <f>'Anchor-RA'!X280</f>
        <v>0</v>
      </c>
      <c r="U282" s="140">
        <f>10*LOG10(1/((Summary!$C$75/10^(R282/10)+Summary!$C$76/10^(S282/10)+Summary!$C$77/10^(T282/10))/Summary!$C$78))</f>
        <v>0</v>
      </c>
      <c r="V282" s="140">
        <f>'Anchor-RA'!Y280</f>
        <v>0</v>
      </c>
      <c r="W282" s="140">
        <f>'Anchor-RA'!Z280</f>
        <v>0</v>
      </c>
      <c r="X282" s="141">
        <f t="shared" si="17"/>
        <v>0</v>
      </c>
      <c r="Y282" s="133"/>
      <c r="Z282" s="384">
        <f>'Test-RA'!L280</f>
        <v>0</v>
      </c>
      <c r="AA282" s="381">
        <f>'Test-RA'!M280</f>
        <v>0</v>
      </c>
      <c r="AB282" s="381">
        <f>'Test-RA'!N280</f>
        <v>0</v>
      </c>
      <c r="AC282" s="381">
        <f>'Test-RA'!O280</f>
        <v>0</v>
      </c>
      <c r="AD282" s="381">
        <f>(Summary!$C$58*AA282+Summary!$C$59*AB282+Summary!$C$60*AC282)/Summary!$C$61</f>
        <v>0</v>
      </c>
      <c r="AE282" s="381">
        <f>'Test-RA'!P280</f>
        <v>0</v>
      </c>
      <c r="AF282" s="381">
        <f>'Test-RA'!Q280</f>
        <v>0</v>
      </c>
      <c r="AG282" s="381">
        <f>'Test-RA'!R280</f>
        <v>0</v>
      </c>
      <c r="AH282" s="381">
        <f>'Test-RA'!S280</f>
        <v>0</v>
      </c>
      <c r="AI282" s="381">
        <f>'Test-RA'!T280</f>
        <v>0</v>
      </c>
      <c r="AJ282" s="381">
        <f>'Test-RA'!U280</f>
        <v>0</v>
      </c>
      <c r="AK282" s="381">
        <f>'Test-RA'!V280</f>
        <v>0</v>
      </c>
      <c r="AL282" s="381">
        <f>'Test-RA'!W280</f>
        <v>0</v>
      </c>
      <c r="AM282" s="381">
        <f>'Test-RA'!X280</f>
        <v>0</v>
      </c>
      <c r="AN282" s="381">
        <f>10*LOG10(1/((Summary!$C$75/10^(AK282/10)+Summary!$C$76/10^(AL282/10)+Summary!$C$77/10^(AM282/10))/Summary!$C$78))</f>
        <v>0</v>
      </c>
      <c r="AO282" s="381">
        <f>'Test-RA'!Y280</f>
        <v>0</v>
      </c>
      <c r="AP282" s="140">
        <f>'Test-RA'!Z280</f>
        <v>0</v>
      </c>
      <c r="AQ282" s="141">
        <f t="shared" si="20"/>
        <v>0</v>
      </c>
      <c r="AR282" s="142" t="e">
        <f t="shared" si="18"/>
        <v>#DIV/0!</v>
      </c>
      <c r="AS282" s="143" t="e">
        <f t="shared" si="19"/>
        <v>#DIV/0!</v>
      </c>
      <c r="AT282" s="136"/>
      <c r="AU282" s="136"/>
      <c r="AV282" s="571" t="s">
        <v>122</v>
      </c>
      <c r="AW282" s="468" t="e" cm="1">
        <f t="array" ref="AW282">bdRateExtend($G281:$G284,H281:H284,$Z281:$Z284,AA281:AA284)</f>
        <v>#VALUE!</v>
      </c>
      <c r="AX282" s="480"/>
      <c r="AY282" s="480"/>
      <c r="AZ282" s="480"/>
      <c r="BA282" s="480"/>
      <c r="BB282" s="480"/>
      <c r="BC282" s="480" t="e" cm="1">
        <f t="array" ref="BC282">bdRateExtend($G281:$G284,L281:L284,$Z281:$Z284,AE281:AE284)</f>
        <v>#VALUE!</v>
      </c>
      <c r="BD282" s="480"/>
      <c r="BE282" s="480" t="e" cm="1">
        <f t="array" ref="BE282">bdRateExtend($G281:$G284,M281:M284,$Z281:$Z284,AF281:AF284)</f>
        <v>#VALUE!</v>
      </c>
      <c r="BF282" s="480"/>
      <c r="BG282" s="469" t="e" cm="1">
        <f t="array" ref="BG282">bdRateExtend($G281:$G284,N281:N284,$Z281:$Z284,AG281:AG284,"None", FALSE,1)</f>
        <v>#VALUE!</v>
      </c>
      <c r="BH282" s="476"/>
      <c r="BI282" s="469" t="e" cm="1">
        <f t="array" ref="BI282">bdRateExtend($G281:$G284,O281:O284,$Z281:$Z284,AH281:AH284,"None", FALSE,1)</f>
        <v>#VALUE!</v>
      </c>
      <c r="BJ282" s="476"/>
      <c r="BK282" s="480" t="e" cm="1">
        <f t="array" ref="BK282">bdRateExtend($G281:$G284,P281:P284,$Z281:$Z284,AI281:AI284)</f>
        <v>#VALUE!</v>
      </c>
      <c r="BL282" s="480"/>
      <c r="BM282" s="480" t="e" cm="1">
        <f t="array" ref="BM282">bdRateExtend($G281:$G284,Q281:Q284,$Z281:$Z284,AJ281:AJ284)</f>
        <v>#VALUE!</v>
      </c>
      <c r="BN282" s="480"/>
      <c r="BO282" s="480" t="e" cm="1">
        <f t="array" ref="BO282">bdRateExtend($G281:$G284,R281:R284,$Z281:$Z284,AK281:AK284)</f>
        <v>#VALUE!</v>
      </c>
      <c r="BP282" s="480"/>
      <c r="BQ282" s="480"/>
      <c r="BR282" s="476"/>
      <c r="BS282" s="476"/>
      <c r="BT282" s="480"/>
      <c r="BU282" s="463" cm="1">
        <f t="array" ref="BU282">testVMAFRange($G281:$G284,N281:N284,$Z281:$Z284,AG281:AG284)</f>
        <v>0</v>
      </c>
      <c r="BV282" s="465"/>
      <c r="BW282" s="463" cm="1">
        <f t="array" ref="BW282">testVMAFRange($G281:$G284,O281:O284,$Z281:$Z284,AH281:AH284)</f>
        <v>0</v>
      </c>
      <c r="BX282" s="465"/>
    </row>
    <row r="283" spans="1:76" ht="17" customHeight="1" x14ac:dyDescent="0.35">
      <c r="A283" s="516"/>
      <c r="B283" s="483"/>
      <c r="C283" s="486"/>
      <c r="D283" s="490"/>
      <c r="E283" s="493"/>
      <c r="F283" s="138">
        <v>47</v>
      </c>
      <c r="G283" s="139">
        <f>'Anchor-RA'!L281</f>
        <v>0</v>
      </c>
      <c r="H283" s="140">
        <f>'Anchor-RA'!M281</f>
        <v>0</v>
      </c>
      <c r="I283" s="140">
        <f>'Anchor-RA'!N281</f>
        <v>0</v>
      </c>
      <c r="J283" s="140">
        <f>'Anchor-RA'!O281</f>
        <v>0</v>
      </c>
      <c r="K283" s="140">
        <f>(Summary!$C$58*H283+Summary!$C$59*I283+Summary!$C$60*J283)/Summary!$C$61</f>
        <v>0</v>
      </c>
      <c r="L283" s="140">
        <f>'Anchor-RA'!P281</f>
        <v>0</v>
      </c>
      <c r="M283" s="140">
        <f>'Anchor-RA'!Q281</f>
        <v>0</v>
      </c>
      <c r="N283" s="140">
        <f>'Anchor-RA'!R281</f>
        <v>0</v>
      </c>
      <c r="O283" s="140">
        <f>'Anchor-RA'!S281</f>
        <v>0</v>
      </c>
      <c r="P283" s="140">
        <f>'Anchor-RA'!T281</f>
        <v>0</v>
      </c>
      <c r="Q283" s="140">
        <f>'Anchor-RA'!U281</f>
        <v>0</v>
      </c>
      <c r="R283" s="140">
        <f>'Anchor-RA'!V281</f>
        <v>0</v>
      </c>
      <c r="S283" s="140">
        <f>'Anchor-RA'!W281</f>
        <v>0</v>
      </c>
      <c r="T283" s="140">
        <f>'Anchor-RA'!X281</f>
        <v>0</v>
      </c>
      <c r="U283" s="140">
        <f>10*LOG10(1/((Summary!$C$75/10^(R283/10)+Summary!$C$76/10^(S283/10)+Summary!$C$77/10^(T283/10))/Summary!$C$78))</f>
        <v>0</v>
      </c>
      <c r="V283" s="140">
        <f>'Anchor-RA'!Y281</f>
        <v>0</v>
      </c>
      <c r="W283" s="140">
        <f>'Anchor-RA'!Z281</f>
        <v>0</v>
      </c>
      <c r="X283" s="141">
        <f t="shared" si="17"/>
        <v>0</v>
      </c>
      <c r="Y283" s="133"/>
      <c r="Z283" s="384">
        <f>'Test-RA'!L281</f>
        <v>0</v>
      </c>
      <c r="AA283" s="381">
        <f>'Test-RA'!M281</f>
        <v>0</v>
      </c>
      <c r="AB283" s="381">
        <f>'Test-RA'!N281</f>
        <v>0</v>
      </c>
      <c r="AC283" s="381">
        <f>'Test-RA'!O281</f>
        <v>0</v>
      </c>
      <c r="AD283" s="381">
        <f>(Summary!$C$58*AA283+Summary!$C$59*AB283+Summary!$C$60*AC283)/Summary!$C$61</f>
        <v>0</v>
      </c>
      <c r="AE283" s="381">
        <f>'Test-RA'!P281</f>
        <v>0</v>
      </c>
      <c r="AF283" s="381">
        <f>'Test-RA'!Q281</f>
        <v>0</v>
      </c>
      <c r="AG283" s="381">
        <f>'Test-RA'!R281</f>
        <v>0</v>
      </c>
      <c r="AH283" s="381">
        <f>'Test-RA'!S281</f>
        <v>0</v>
      </c>
      <c r="AI283" s="381">
        <f>'Test-RA'!T281</f>
        <v>0</v>
      </c>
      <c r="AJ283" s="381">
        <f>'Test-RA'!U281</f>
        <v>0</v>
      </c>
      <c r="AK283" s="381">
        <f>'Test-RA'!V281</f>
        <v>0</v>
      </c>
      <c r="AL283" s="381">
        <f>'Test-RA'!W281</f>
        <v>0</v>
      </c>
      <c r="AM283" s="381">
        <f>'Test-RA'!X281</f>
        <v>0</v>
      </c>
      <c r="AN283" s="381">
        <f>10*LOG10(1/((Summary!$C$75/10^(AK283/10)+Summary!$C$76/10^(AL283/10)+Summary!$C$77/10^(AM283/10))/Summary!$C$78))</f>
        <v>0</v>
      </c>
      <c r="AO283" s="381">
        <f>'Test-RA'!Y281</f>
        <v>0</v>
      </c>
      <c r="AP283" s="140">
        <f>'Test-RA'!Z281</f>
        <v>0</v>
      </c>
      <c r="AQ283" s="141">
        <f t="shared" si="20"/>
        <v>0</v>
      </c>
      <c r="AR283" s="142" t="e">
        <f t="shared" si="18"/>
        <v>#DIV/0!</v>
      </c>
      <c r="AS283" s="143" t="e">
        <f t="shared" si="19"/>
        <v>#DIV/0!</v>
      </c>
      <c r="AT283" s="136"/>
      <c r="AU283" s="136"/>
      <c r="AV283" s="571"/>
      <c r="AW283" s="468"/>
      <c r="AX283" s="480"/>
      <c r="AY283" s="480"/>
      <c r="AZ283" s="480"/>
      <c r="BA283" s="480"/>
      <c r="BB283" s="480"/>
      <c r="BC283" s="480"/>
      <c r="BD283" s="480"/>
      <c r="BE283" s="480"/>
      <c r="BF283" s="480"/>
      <c r="BG283" s="469"/>
      <c r="BH283" s="476"/>
      <c r="BI283" s="469"/>
      <c r="BJ283" s="476"/>
      <c r="BK283" s="480"/>
      <c r="BL283" s="480"/>
      <c r="BM283" s="480"/>
      <c r="BN283" s="480"/>
      <c r="BO283" s="480"/>
      <c r="BP283" s="480"/>
      <c r="BQ283" s="480"/>
      <c r="BR283" s="476"/>
      <c r="BS283" s="476"/>
      <c r="BT283" s="480"/>
      <c r="BU283" s="463"/>
      <c r="BV283" s="465"/>
      <c r="BW283" s="463"/>
      <c r="BX283" s="465"/>
    </row>
    <row r="284" spans="1:76" ht="17" customHeight="1" x14ac:dyDescent="0.35">
      <c r="A284" s="516"/>
      <c r="B284" s="483"/>
      <c r="C284" s="486"/>
      <c r="D284" s="490"/>
      <c r="E284" s="493"/>
      <c r="F284" s="138">
        <v>55</v>
      </c>
      <c r="G284" s="139">
        <f>'Anchor-RA'!L282</f>
        <v>0</v>
      </c>
      <c r="H284" s="140">
        <f>'Anchor-RA'!M282</f>
        <v>0</v>
      </c>
      <c r="I284" s="140">
        <f>'Anchor-RA'!N282</f>
        <v>0</v>
      </c>
      <c r="J284" s="140">
        <f>'Anchor-RA'!O282</f>
        <v>0</v>
      </c>
      <c r="K284" s="140">
        <f>(Summary!$C$58*H284+Summary!$C$59*I284+Summary!$C$60*J284)/Summary!$C$61</f>
        <v>0</v>
      </c>
      <c r="L284" s="140">
        <f>'Anchor-RA'!P282</f>
        <v>0</v>
      </c>
      <c r="M284" s="140">
        <f>'Anchor-RA'!Q282</f>
        <v>0</v>
      </c>
      <c r="N284" s="140">
        <f>'Anchor-RA'!R282</f>
        <v>0</v>
      </c>
      <c r="O284" s="140">
        <f>'Anchor-RA'!S282</f>
        <v>0</v>
      </c>
      <c r="P284" s="140">
        <f>'Anchor-RA'!T282</f>
        <v>0</v>
      </c>
      <c r="Q284" s="140">
        <f>'Anchor-RA'!U282</f>
        <v>0</v>
      </c>
      <c r="R284" s="140">
        <f>'Anchor-RA'!V282</f>
        <v>0</v>
      </c>
      <c r="S284" s="140">
        <f>'Anchor-RA'!W282</f>
        <v>0</v>
      </c>
      <c r="T284" s="140">
        <f>'Anchor-RA'!X282</f>
        <v>0</v>
      </c>
      <c r="U284" s="140">
        <f>10*LOG10(1/((Summary!$C$75/10^(R284/10)+Summary!$C$76/10^(S284/10)+Summary!$C$77/10^(T284/10))/Summary!$C$78))</f>
        <v>0</v>
      </c>
      <c r="V284" s="140">
        <f>'Anchor-RA'!Y282</f>
        <v>0</v>
      </c>
      <c r="W284" s="140">
        <f>'Anchor-RA'!Z282</f>
        <v>0</v>
      </c>
      <c r="X284" s="141">
        <f t="shared" si="17"/>
        <v>0</v>
      </c>
      <c r="Y284" s="133"/>
      <c r="Z284" s="384">
        <f>'Test-RA'!L282</f>
        <v>0</v>
      </c>
      <c r="AA284" s="381">
        <f>'Test-RA'!M282</f>
        <v>0</v>
      </c>
      <c r="AB284" s="381">
        <f>'Test-RA'!N282</f>
        <v>0</v>
      </c>
      <c r="AC284" s="381">
        <f>'Test-RA'!O282</f>
        <v>0</v>
      </c>
      <c r="AD284" s="381">
        <f>(Summary!$C$58*AA284+Summary!$C$59*AB284+Summary!$C$60*AC284)/Summary!$C$61</f>
        <v>0</v>
      </c>
      <c r="AE284" s="381">
        <f>'Test-RA'!P282</f>
        <v>0</v>
      </c>
      <c r="AF284" s="381">
        <f>'Test-RA'!Q282</f>
        <v>0</v>
      </c>
      <c r="AG284" s="381">
        <f>'Test-RA'!R282</f>
        <v>0</v>
      </c>
      <c r="AH284" s="381">
        <f>'Test-RA'!S282</f>
        <v>0</v>
      </c>
      <c r="AI284" s="381">
        <f>'Test-RA'!T282</f>
        <v>0</v>
      </c>
      <c r="AJ284" s="381">
        <f>'Test-RA'!U282</f>
        <v>0</v>
      </c>
      <c r="AK284" s="381">
        <f>'Test-RA'!V282</f>
        <v>0</v>
      </c>
      <c r="AL284" s="381">
        <f>'Test-RA'!W282</f>
        <v>0</v>
      </c>
      <c r="AM284" s="381">
        <f>'Test-RA'!X282</f>
        <v>0</v>
      </c>
      <c r="AN284" s="381">
        <f>10*LOG10(1/((Summary!$C$75/10^(AK284/10)+Summary!$C$76/10^(AL284/10)+Summary!$C$77/10^(AM284/10))/Summary!$C$78))</f>
        <v>0</v>
      </c>
      <c r="AO284" s="381">
        <f>'Test-RA'!Y282</f>
        <v>0</v>
      </c>
      <c r="AP284" s="140">
        <f>'Test-RA'!Z282</f>
        <v>0</v>
      </c>
      <c r="AQ284" s="141">
        <f t="shared" si="20"/>
        <v>0</v>
      </c>
      <c r="AR284" s="142" t="e">
        <f t="shared" si="18"/>
        <v>#DIV/0!</v>
      </c>
      <c r="AS284" s="143" t="e">
        <f t="shared" si="19"/>
        <v>#DIV/0!</v>
      </c>
      <c r="AT284" s="136"/>
      <c r="AU284" s="136"/>
      <c r="AV284" s="571" t="s">
        <v>123</v>
      </c>
      <c r="AW284" s="468" t="e" cm="1">
        <f t="array" ref="AW284">bdRateExtend($G282:$G285,H282:H285,$Z282:$Z285,AA282:AA285)</f>
        <v>#VALUE!</v>
      </c>
      <c r="AX284" s="480"/>
      <c r="AY284" s="480"/>
      <c r="AZ284" s="480"/>
      <c r="BA284" s="480"/>
      <c r="BB284" s="480"/>
      <c r="BC284" s="480" t="e" cm="1">
        <f t="array" ref="BC284">bdRateExtend($G282:$G285,L282:L285,$Z282:$Z285,AE282:AE285)</f>
        <v>#VALUE!</v>
      </c>
      <c r="BD284" s="480"/>
      <c r="BE284" s="480" t="e" cm="1">
        <f t="array" ref="BE284">bdRateExtend($G282:$G285,M282:M285,$Z282:$Z285,AF282:AF285)</f>
        <v>#VALUE!</v>
      </c>
      <c r="BF284" s="480"/>
      <c r="BG284" s="469" t="e" cm="1">
        <f t="array" ref="BG284">bdRateExtend($G282:$G285,N282:N285,$Z282:$Z285,AG282:AG285,"None", FALSE,1)</f>
        <v>#VALUE!</v>
      </c>
      <c r="BH284" s="476"/>
      <c r="BI284" s="469" t="e" cm="1">
        <f t="array" ref="BI284">bdRateExtend($G282:$G285,O282:O285,$Z282:$Z285,AH282:AH285,"None", FALSE,1)</f>
        <v>#VALUE!</v>
      </c>
      <c r="BJ284" s="476"/>
      <c r="BK284" s="480" t="e" cm="1">
        <f t="array" ref="BK284">bdRateExtend($G282:$G285,P282:P285,$Z282:$Z285,AI282:AI285)</f>
        <v>#VALUE!</v>
      </c>
      <c r="BL284" s="480"/>
      <c r="BM284" s="480" t="e" cm="1">
        <f t="array" ref="BM284">bdRateExtend($G282:$G285,Q282:Q285,$Z282:$Z285,AJ282:AJ285)</f>
        <v>#VALUE!</v>
      </c>
      <c r="BN284" s="480"/>
      <c r="BO284" s="480" t="e" cm="1">
        <f t="array" ref="BO284">bdRateExtend($G282:$G285,R282:R285,$Z282:$Z285,AK282:AK285)</f>
        <v>#VALUE!</v>
      </c>
      <c r="BP284" s="480"/>
      <c r="BQ284" s="480"/>
      <c r="BR284" s="476"/>
      <c r="BS284" s="476"/>
      <c r="BT284" s="480"/>
      <c r="BU284" s="463" cm="1">
        <f t="array" ref="BU284">testVMAFRange($G282:$G285,N282:N285,$Z282:$Z285,AG282:AG285)</f>
        <v>0</v>
      </c>
      <c r="BV284" s="465"/>
      <c r="BW284" s="463" cm="1">
        <f t="array" ref="BW284">testVMAFRange($G282:$G285,O282:O285,$Z282:$Z285,AH282:AH285)</f>
        <v>0</v>
      </c>
      <c r="BX284" s="465"/>
    </row>
    <row r="285" spans="1:76" ht="17" customHeight="1" thickBot="1" x14ac:dyDescent="0.4">
      <c r="A285" s="516"/>
      <c r="B285" s="518"/>
      <c r="C285" s="487"/>
      <c r="D285" s="522"/>
      <c r="E285" s="523"/>
      <c r="F285" s="144">
        <v>63</v>
      </c>
      <c r="G285" s="145">
        <f>'Anchor-RA'!L283</f>
        <v>0</v>
      </c>
      <c r="H285" s="146">
        <f>'Anchor-RA'!M283</f>
        <v>0</v>
      </c>
      <c r="I285" s="146">
        <f>'Anchor-RA'!N283</f>
        <v>0</v>
      </c>
      <c r="J285" s="146">
        <f>'Anchor-RA'!O283</f>
        <v>0</v>
      </c>
      <c r="K285" s="146">
        <f>(Summary!$C$58*H285+Summary!$C$59*I285+Summary!$C$60*J285)/Summary!$C$61</f>
        <v>0</v>
      </c>
      <c r="L285" s="146">
        <f>'Anchor-RA'!P283</f>
        <v>0</v>
      </c>
      <c r="M285" s="146">
        <f>'Anchor-RA'!Q283</f>
        <v>0</v>
      </c>
      <c r="N285" s="146">
        <f>'Anchor-RA'!R283</f>
        <v>0</v>
      </c>
      <c r="O285" s="146">
        <f>'Anchor-RA'!S283</f>
        <v>0</v>
      </c>
      <c r="P285" s="146">
        <f>'Anchor-RA'!T283</f>
        <v>0</v>
      </c>
      <c r="Q285" s="146">
        <f>'Anchor-RA'!U283</f>
        <v>0</v>
      </c>
      <c r="R285" s="146">
        <f>'Anchor-RA'!V283</f>
        <v>0</v>
      </c>
      <c r="S285" s="146">
        <f>'Anchor-RA'!W283</f>
        <v>0</v>
      </c>
      <c r="T285" s="146">
        <f>'Anchor-RA'!X283</f>
        <v>0</v>
      </c>
      <c r="U285" s="146">
        <f>10*LOG10(1/((Summary!$C$75/10^(R285/10)+Summary!$C$76/10^(S285/10)+Summary!$C$77/10^(T285/10))/Summary!$C$78))</f>
        <v>0</v>
      </c>
      <c r="V285" s="146">
        <f>'Anchor-RA'!Y283</f>
        <v>0</v>
      </c>
      <c r="W285" s="146">
        <f>'Anchor-RA'!Z283</f>
        <v>0</v>
      </c>
      <c r="X285" s="147">
        <f t="shared" si="17"/>
        <v>0</v>
      </c>
      <c r="Y285" s="133"/>
      <c r="Z285" s="385">
        <f>'Test-RA'!L283</f>
        <v>0</v>
      </c>
      <c r="AA285" s="382">
        <f>'Test-RA'!M283</f>
        <v>0</v>
      </c>
      <c r="AB285" s="382">
        <f>'Test-RA'!N283</f>
        <v>0</v>
      </c>
      <c r="AC285" s="382">
        <f>'Test-RA'!O283</f>
        <v>0</v>
      </c>
      <c r="AD285" s="382">
        <f>(Summary!$C$58*AA285+Summary!$C$59*AB285+Summary!$C$60*AC285)/Summary!$C$61</f>
        <v>0</v>
      </c>
      <c r="AE285" s="382">
        <f>'Test-RA'!P283</f>
        <v>0</v>
      </c>
      <c r="AF285" s="382">
        <f>'Test-RA'!Q283</f>
        <v>0</v>
      </c>
      <c r="AG285" s="382">
        <f>'Test-RA'!R283</f>
        <v>0</v>
      </c>
      <c r="AH285" s="382">
        <f>'Test-RA'!S283</f>
        <v>0</v>
      </c>
      <c r="AI285" s="382">
        <f>'Test-RA'!T283</f>
        <v>0</v>
      </c>
      <c r="AJ285" s="382">
        <f>'Test-RA'!U283</f>
        <v>0</v>
      </c>
      <c r="AK285" s="382">
        <f>'Test-RA'!V283</f>
        <v>0</v>
      </c>
      <c r="AL285" s="382">
        <f>'Test-RA'!W283</f>
        <v>0</v>
      </c>
      <c r="AM285" s="382">
        <f>'Test-RA'!X283</f>
        <v>0</v>
      </c>
      <c r="AN285" s="382">
        <f>10*LOG10(1/((Summary!$C$75/10^(AK285/10)+Summary!$C$76/10^(AL285/10)+Summary!$C$77/10^(AM285/10))/Summary!$C$78))</f>
        <v>0</v>
      </c>
      <c r="AO285" s="382">
        <f>'Test-RA'!Y283</f>
        <v>0</v>
      </c>
      <c r="AP285" s="146">
        <f>'Test-RA'!Z283</f>
        <v>0</v>
      </c>
      <c r="AQ285" s="147">
        <f t="shared" si="20"/>
        <v>0</v>
      </c>
      <c r="AR285" s="148" t="e">
        <f t="shared" si="18"/>
        <v>#DIV/0!</v>
      </c>
      <c r="AS285" s="149" t="e">
        <f t="shared" si="19"/>
        <v>#DIV/0!</v>
      </c>
      <c r="AT285" s="136"/>
      <c r="AU285" s="136"/>
      <c r="AV285" s="572"/>
      <c r="AW285" s="468"/>
      <c r="AX285" s="480"/>
      <c r="AY285" s="480"/>
      <c r="AZ285" s="480"/>
      <c r="BA285" s="480"/>
      <c r="BB285" s="481"/>
      <c r="BC285" s="480"/>
      <c r="BD285" s="480"/>
      <c r="BE285" s="480"/>
      <c r="BF285" s="480"/>
      <c r="BG285" s="472"/>
      <c r="BH285" s="477"/>
      <c r="BI285" s="472"/>
      <c r="BJ285" s="477"/>
      <c r="BK285" s="480"/>
      <c r="BL285" s="480"/>
      <c r="BM285" s="480"/>
      <c r="BN285" s="480"/>
      <c r="BO285" s="480"/>
      <c r="BP285" s="480"/>
      <c r="BQ285" s="480"/>
      <c r="BR285" s="476"/>
      <c r="BS285" s="476"/>
      <c r="BT285" s="481"/>
      <c r="BU285" s="473"/>
      <c r="BV285" s="466"/>
      <c r="BW285" s="473"/>
      <c r="BX285" s="466"/>
    </row>
    <row r="286" spans="1:76" ht="17" customHeight="1" x14ac:dyDescent="0.35">
      <c r="A286" s="516"/>
      <c r="B286" s="482" t="s">
        <v>92</v>
      </c>
      <c r="C286" s="485" t="s">
        <v>70</v>
      </c>
      <c r="D286" s="489">
        <v>29.97</v>
      </c>
      <c r="E286" s="492">
        <v>8</v>
      </c>
      <c r="F286" s="129">
        <v>23</v>
      </c>
      <c r="G286" s="130">
        <f>'Anchor-RA'!L284</f>
        <v>0</v>
      </c>
      <c r="H286" s="131">
        <f>'Anchor-RA'!M284</f>
        <v>0</v>
      </c>
      <c r="I286" s="131">
        <f>'Anchor-RA'!N284</f>
        <v>0</v>
      </c>
      <c r="J286" s="131">
        <f>'Anchor-RA'!O284</f>
        <v>0</v>
      </c>
      <c r="K286" s="395">
        <f>(Summary!$C$58*H286+Summary!$C$59*I286+Summary!$C$60*J286)/Summary!$C$61</f>
        <v>0</v>
      </c>
      <c r="L286" s="131">
        <f>'Anchor-RA'!P284</f>
        <v>0</v>
      </c>
      <c r="M286" s="131">
        <f>'Anchor-RA'!Q284</f>
        <v>0</v>
      </c>
      <c r="N286" s="131">
        <f>'Anchor-RA'!R284</f>
        <v>0</v>
      </c>
      <c r="O286" s="131">
        <f>'Anchor-RA'!S284</f>
        <v>0</v>
      </c>
      <c r="P286" s="131">
        <f>'Anchor-RA'!T284</f>
        <v>0</v>
      </c>
      <c r="Q286" s="131">
        <f>'Anchor-RA'!U284</f>
        <v>0</v>
      </c>
      <c r="R286" s="131">
        <f>'Anchor-RA'!V284</f>
        <v>0</v>
      </c>
      <c r="S286" s="131">
        <f>'Anchor-RA'!W284</f>
        <v>0</v>
      </c>
      <c r="T286" s="131">
        <f>'Anchor-RA'!X284</f>
        <v>0</v>
      </c>
      <c r="U286" s="131">
        <f>10*LOG10(1/((Summary!$C$75/10^(R286/10)+Summary!$C$76/10^(S286/10)+Summary!$C$77/10^(T286/10))/Summary!$C$78))</f>
        <v>0</v>
      </c>
      <c r="V286" s="131">
        <f>'Anchor-RA'!Y284</f>
        <v>0</v>
      </c>
      <c r="W286" s="131">
        <f>'Anchor-RA'!Z284</f>
        <v>0</v>
      </c>
      <c r="X286" s="132">
        <f t="shared" si="17"/>
        <v>0</v>
      </c>
      <c r="Y286" s="133"/>
      <c r="Z286" s="383">
        <f>'Test-RA'!L284</f>
        <v>0</v>
      </c>
      <c r="AA286" s="380">
        <f>'Test-RA'!M284</f>
        <v>0</v>
      </c>
      <c r="AB286" s="380">
        <f>'Test-RA'!N284</f>
        <v>0</v>
      </c>
      <c r="AC286" s="380">
        <f>'Test-RA'!O284</f>
        <v>0</v>
      </c>
      <c r="AD286" s="380">
        <f>(Summary!$C$58*AA286+Summary!$C$59*AB286+Summary!$C$60*AC286)/Summary!$C$61</f>
        <v>0</v>
      </c>
      <c r="AE286" s="380">
        <f>'Test-RA'!P284</f>
        <v>0</v>
      </c>
      <c r="AF286" s="380">
        <f>'Test-RA'!Q284</f>
        <v>0</v>
      </c>
      <c r="AG286" s="380">
        <f>'Test-RA'!R284</f>
        <v>0</v>
      </c>
      <c r="AH286" s="380">
        <f>'Test-RA'!S284</f>
        <v>0</v>
      </c>
      <c r="AI286" s="380">
        <f>'Test-RA'!T284</f>
        <v>0</v>
      </c>
      <c r="AJ286" s="380">
        <f>'Test-RA'!U284</f>
        <v>0</v>
      </c>
      <c r="AK286" s="380">
        <f>'Test-RA'!V284</f>
        <v>0</v>
      </c>
      <c r="AL286" s="380">
        <f>'Test-RA'!W284</f>
        <v>0</v>
      </c>
      <c r="AM286" s="380">
        <f>'Test-RA'!X284</f>
        <v>0</v>
      </c>
      <c r="AN286" s="380">
        <f>10*LOG10(1/((Summary!$C$75/10^(AK286/10)+Summary!$C$76/10^(AL286/10)+Summary!$C$77/10^(AM286/10))/Summary!$C$78))</f>
        <v>0</v>
      </c>
      <c r="AO286" s="380">
        <f>'Test-RA'!Y284</f>
        <v>0</v>
      </c>
      <c r="AP286" s="131">
        <f>'Test-RA'!Z284</f>
        <v>0</v>
      </c>
      <c r="AQ286" s="132">
        <f t="shared" si="20"/>
        <v>0</v>
      </c>
      <c r="AR286" s="134" t="e">
        <f t="shared" si="18"/>
        <v>#DIV/0!</v>
      </c>
      <c r="AS286" s="135" t="e">
        <f t="shared" si="19"/>
        <v>#DIV/0!</v>
      </c>
      <c r="AT286" s="136"/>
      <c r="AU286" s="136"/>
      <c r="AV286" s="573" t="s">
        <v>121</v>
      </c>
      <c r="AW286" s="468" t="e" cm="1">
        <f t="array" ref="AW286">bdRateExtend($G286:$G289,H286:H289,$Z286:$Z289,AA286:AA289)</f>
        <v>#VALUE!</v>
      </c>
      <c r="AX286" s="480" t="e" cm="1">
        <f t="array" ref="AX286">bdRateExtend($G286:$G291,H286:H291,$Z286:$Z291,AA286:AA291)</f>
        <v>#VALUE!</v>
      </c>
      <c r="AY286" s="480" t="e" cm="1">
        <f t="array" ref="AY286">bdRateExtend($G286:$G291,I286:I291,$Z286:$Z291,AB286:AB291)</f>
        <v>#VALUE!</v>
      </c>
      <c r="AZ286" s="480" t="e" cm="1">
        <f t="array" ref="AZ286">bdRateExtend($G286:$G291,J286:J291,$Z286:$Z291,AC286:AC291)</f>
        <v>#VALUE!</v>
      </c>
      <c r="BA286" s="480" t="e" cm="1">
        <f t="array" ref="BA286">bdRateExtend($G286:$G291,K286:K291,$Z286:$Z291,AD286:AD291)</f>
        <v>#VALUE!</v>
      </c>
      <c r="BB286" s="479" t="e">
        <f>(Summary!$C$89*AX286+Summary!$C$90*AY286+Summary!$C$91*AZ286)/Summary!$C$92</f>
        <v>#VALUE!</v>
      </c>
      <c r="BC286" s="480" t="e" cm="1">
        <f t="array" ref="BC286">bdRateExtend($G286:$G289,L286:L289,$Z286:$Z289,AE286:AE289)</f>
        <v>#VALUE!</v>
      </c>
      <c r="BD286" s="480" t="e" cm="1">
        <f t="array" ref="BD286">bdRateExtend($G286:$G291,L286:L291,$Z286:$Z291,AE286:AE291)</f>
        <v>#VALUE!</v>
      </c>
      <c r="BE286" s="480" t="e" cm="1">
        <f t="array" ref="BE286">bdRateExtend($G286:$G289,M286:M289,$Z286:$Z289,AF286:AF289)</f>
        <v>#VALUE!</v>
      </c>
      <c r="BF286" s="480" t="e" cm="1">
        <f t="array" ref="BF286">bdRateExtend($G286:$G291,M286:M291,$Z286:$Z291,AF286:AF291)</f>
        <v>#VALUE!</v>
      </c>
      <c r="BG286" s="474" t="e" cm="1">
        <f t="array" ref="BG286">bdRateExtend($G286:$G289,N286:N289,$Z286:$Z289,AG286:AG289,"None", FALSE,1)</f>
        <v>#VALUE!</v>
      </c>
      <c r="BH286" s="475" t="e" cm="1">
        <f t="array" ref="BH286">bdRateExtend($G286:$G291,N286:N291,$Z286:$Z291,AG286:AG291,"None", FALSE,1)</f>
        <v>#VALUE!</v>
      </c>
      <c r="BI286" s="474" t="e" cm="1">
        <f t="array" ref="BI286">bdRateExtend($G286:$G289,O286:O289,$Z286:$Z289,AH286:AH289,"None", FALSE,1)</f>
        <v>#VALUE!</v>
      </c>
      <c r="BJ286" s="475" t="e" cm="1">
        <f t="array" ref="BJ286">bdRateExtend($G286:$G291,O286:O291,$Z286:$Z291,AH286:AH291,"None", FALSE,1)</f>
        <v>#VALUE!</v>
      </c>
      <c r="BK286" s="480" t="e" cm="1">
        <f t="array" ref="BK286">bdRateExtend($G286:$G289,P286:P289,$Z286:$Z289,AI286:AI289)</f>
        <v>#VALUE!</v>
      </c>
      <c r="BL286" s="480" t="e" cm="1">
        <f t="array" ref="BL286">bdRateExtend($G286:$G291,P286:P291,$Z286:$Z291,AI286:AI291)</f>
        <v>#VALUE!</v>
      </c>
      <c r="BM286" s="480" t="e" cm="1">
        <f t="array" ref="BM286">bdRateExtend($G286:$G289,Q286:Q289,$Z286:$Z289,AJ286:AJ289)</f>
        <v>#VALUE!</v>
      </c>
      <c r="BN286" s="480" t="e" cm="1">
        <f t="array" ref="BN286">bdRateExtend($G286:$G291,Q286:Q291,$Z286:$Z291,AJ286:AJ291)</f>
        <v>#VALUE!</v>
      </c>
      <c r="BO286" s="480" t="e" cm="1">
        <f t="array" ref="BO286">bdRateExtend($G286:$G289,R286:R289,$Z286:$Z289,AK286:AK289)</f>
        <v>#VALUE!</v>
      </c>
      <c r="BP286" s="480" t="e" cm="1">
        <f t="array" ref="BP286">bdRateExtend($G286:$G291,R286:R291,$Z286:$Z291,AK286:AK291)</f>
        <v>#VALUE!</v>
      </c>
      <c r="BQ286" s="480" t="e" cm="1">
        <f t="array" ref="BQ286">bdRateExtend($G286:$G291,S286:S291,$Z286:$Z291,AL286:AL291)</f>
        <v>#VALUE!</v>
      </c>
      <c r="BR286" s="476" t="e" cm="1">
        <f t="array" ref="BR286">bdRateExtend($G286:$G291,T286:T291,$Z286:$Z291,AM286:AM291)</f>
        <v>#VALUE!</v>
      </c>
      <c r="BS286" s="476" t="e" cm="1">
        <f t="array" ref="BS286">bdRateExtend($G286:$G291,U286:U291,$Z286:$Z291,AN286:AN291)</f>
        <v>#VALUE!</v>
      </c>
      <c r="BT286" s="479" t="e">
        <f>(Summary!$C$103*BP286+Summary!$C$104*BQ286+Summary!$C$105*BR286)/Summary!$C$106</f>
        <v>#VALUE!</v>
      </c>
      <c r="BU286" s="462" cm="1">
        <f t="array" ref="BU286">testVMAFRange($G286:$G289,N286:N289,$Z286:$Z289,AG286:AG289)</f>
        <v>0</v>
      </c>
      <c r="BV286" s="464" cm="1">
        <f t="array" ref="BV286">testVMAFRange($G286:$G291,N286:N291,$Z286:$Z291,AG286:AG291)</f>
        <v>0</v>
      </c>
      <c r="BW286" s="462" cm="1">
        <f t="array" ref="BW286">testVMAFRange($G286:$G289,O286:O289,$Z286:$Z289,AH286:AH289)</f>
        <v>0</v>
      </c>
      <c r="BX286" s="464" cm="1">
        <f t="array" ref="BX286">testVMAFRange($G286:$G291,O286:O291,$Z286:$Z291,AH286:AH291)</f>
        <v>0</v>
      </c>
    </row>
    <row r="287" spans="1:76" ht="17" customHeight="1" x14ac:dyDescent="0.35">
      <c r="A287" s="516"/>
      <c r="B287" s="483"/>
      <c r="C287" s="486"/>
      <c r="D287" s="490"/>
      <c r="E287" s="493"/>
      <c r="F287" s="138">
        <v>31</v>
      </c>
      <c r="G287" s="139">
        <f>'Anchor-RA'!L285</f>
        <v>0</v>
      </c>
      <c r="H287" s="140">
        <f>'Anchor-RA'!M285</f>
        <v>0</v>
      </c>
      <c r="I287" s="140">
        <f>'Anchor-RA'!N285</f>
        <v>0</v>
      </c>
      <c r="J287" s="140">
        <f>'Anchor-RA'!O285</f>
        <v>0</v>
      </c>
      <c r="K287" s="140">
        <f>(Summary!$C$58*H287+Summary!$C$59*I287+Summary!$C$60*J287)/Summary!$C$61</f>
        <v>0</v>
      </c>
      <c r="L287" s="140">
        <f>'Anchor-RA'!P285</f>
        <v>0</v>
      </c>
      <c r="M287" s="140">
        <f>'Anchor-RA'!Q285</f>
        <v>0</v>
      </c>
      <c r="N287" s="140">
        <f>'Anchor-RA'!R285</f>
        <v>0</v>
      </c>
      <c r="O287" s="140">
        <f>'Anchor-RA'!S285</f>
        <v>0</v>
      </c>
      <c r="P287" s="140">
        <f>'Anchor-RA'!T285</f>
        <v>0</v>
      </c>
      <c r="Q287" s="140">
        <f>'Anchor-RA'!U285</f>
        <v>0</v>
      </c>
      <c r="R287" s="140">
        <f>'Anchor-RA'!V285</f>
        <v>0</v>
      </c>
      <c r="S287" s="140">
        <f>'Anchor-RA'!W285</f>
        <v>0</v>
      </c>
      <c r="T287" s="140">
        <f>'Anchor-RA'!X285</f>
        <v>0</v>
      </c>
      <c r="U287" s="140">
        <f>10*LOG10(1/((Summary!$C$75/10^(R287/10)+Summary!$C$76/10^(S287/10)+Summary!$C$77/10^(T287/10))/Summary!$C$78))</f>
        <v>0</v>
      </c>
      <c r="V287" s="140">
        <f>'Anchor-RA'!Y285</f>
        <v>0</v>
      </c>
      <c r="W287" s="140">
        <f>'Anchor-RA'!Z285</f>
        <v>0</v>
      </c>
      <c r="X287" s="141">
        <f t="shared" si="17"/>
        <v>0</v>
      </c>
      <c r="Y287" s="133"/>
      <c r="Z287" s="384">
        <f>'Test-RA'!L285</f>
        <v>0</v>
      </c>
      <c r="AA287" s="381">
        <f>'Test-RA'!M285</f>
        <v>0</v>
      </c>
      <c r="AB287" s="381">
        <f>'Test-RA'!N285</f>
        <v>0</v>
      </c>
      <c r="AC287" s="381">
        <f>'Test-RA'!O285</f>
        <v>0</v>
      </c>
      <c r="AD287" s="381">
        <f>(Summary!$C$58*AA287+Summary!$C$59*AB287+Summary!$C$60*AC287)/Summary!$C$61</f>
        <v>0</v>
      </c>
      <c r="AE287" s="381">
        <f>'Test-RA'!P285</f>
        <v>0</v>
      </c>
      <c r="AF287" s="381">
        <f>'Test-RA'!Q285</f>
        <v>0</v>
      </c>
      <c r="AG287" s="381">
        <f>'Test-RA'!R285</f>
        <v>0</v>
      </c>
      <c r="AH287" s="381">
        <f>'Test-RA'!S285</f>
        <v>0</v>
      </c>
      <c r="AI287" s="381">
        <f>'Test-RA'!T285</f>
        <v>0</v>
      </c>
      <c r="AJ287" s="381">
        <f>'Test-RA'!U285</f>
        <v>0</v>
      </c>
      <c r="AK287" s="381">
        <f>'Test-RA'!V285</f>
        <v>0</v>
      </c>
      <c r="AL287" s="381">
        <f>'Test-RA'!W285</f>
        <v>0</v>
      </c>
      <c r="AM287" s="381">
        <f>'Test-RA'!X285</f>
        <v>0</v>
      </c>
      <c r="AN287" s="381">
        <f>10*LOG10(1/((Summary!$C$75/10^(AK287/10)+Summary!$C$76/10^(AL287/10)+Summary!$C$77/10^(AM287/10))/Summary!$C$78))</f>
        <v>0</v>
      </c>
      <c r="AO287" s="381">
        <f>'Test-RA'!Y285</f>
        <v>0</v>
      </c>
      <c r="AP287" s="140">
        <f>'Test-RA'!Z285</f>
        <v>0</v>
      </c>
      <c r="AQ287" s="141">
        <f t="shared" si="20"/>
        <v>0</v>
      </c>
      <c r="AR287" s="142" t="e">
        <f t="shared" si="18"/>
        <v>#DIV/0!</v>
      </c>
      <c r="AS287" s="143" t="e">
        <f t="shared" si="19"/>
        <v>#DIV/0!</v>
      </c>
      <c r="AT287" s="136"/>
      <c r="AU287" s="136"/>
      <c r="AV287" s="571"/>
      <c r="AW287" s="468"/>
      <c r="AX287" s="480"/>
      <c r="AY287" s="480"/>
      <c r="AZ287" s="480"/>
      <c r="BA287" s="480"/>
      <c r="BB287" s="480"/>
      <c r="BC287" s="480"/>
      <c r="BD287" s="480"/>
      <c r="BE287" s="480"/>
      <c r="BF287" s="480"/>
      <c r="BG287" s="469"/>
      <c r="BH287" s="476"/>
      <c r="BI287" s="469"/>
      <c r="BJ287" s="476"/>
      <c r="BK287" s="480"/>
      <c r="BL287" s="480"/>
      <c r="BM287" s="480"/>
      <c r="BN287" s="480"/>
      <c r="BO287" s="480"/>
      <c r="BP287" s="480"/>
      <c r="BQ287" s="480"/>
      <c r="BR287" s="476"/>
      <c r="BS287" s="476"/>
      <c r="BT287" s="480"/>
      <c r="BU287" s="463"/>
      <c r="BV287" s="465"/>
      <c r="BW287" s="463"/>
      <c r="BX287" s="465"/>
    </row>
    <row r="288" spans="1:76" ht="17" customHeight="1" x14ac:dyDescent="0.35">
      <c r="A288" s="516"/>
      <c r="B288" s="483"/>
      <c r="C288" s="486"/>
      <c r="D288" s="490"/>
      <c r="E288" s="493"/>
      <c r="F288" s="138">
        <v>39</v>
      </c>
      <c r="G288" s="139">
        <f>'Anchor-RA'!L286</f>
        <v>0</v>
      </c>
      <c r="H288" s="140">
        <f>'Anchor-RA'!M286</f>
        <v>0</v>
      </c>
      <c r="I288" s="140">
        <f>'Anchor-RA'!N286</f>
        <v>0</v>
      </c>
      <c r="J288" s="140">
        <f>'Anchor-RA'!O286</f>
        <v>0</v>
      </c>
      <c r="K288" s="140">
        <f>(Summary!$C$58*H288+Summary!$C$59*I288+Summary!$C$60*J288)/Summary!$C$61</f>
        <v>0</v>
      </c>
      <c r="L288" s="140">
        <f>'Anchor-RA'!P286</f>
        <v>0</v>
      </c>
      <c r="M288" s="140">
        <f>'Anchor-RA'!Q286</f>
        <v>0</v>
      </c>
      <c r="N288" s="140">
        <f>'Anchor-RA'!R286</f>
        <v>0</v>
      </c>
      <c r="O288" s="140">
        <f>'Anchor-RA'!S286</f>
        <v>0</v>
      </c>
      <c r="P288" s="140">
        <f>'Anchor-RA'!T286</f>
        <v>0</v>
      </c>
      <c r="Q288" s="140">
        <f>'Anchor-RA'!U286</f>
        <v>0</v>
      </c>
      <c r="R288" s="140">
        <f>'Anchor-RA'!V286</f>
        <v>0</v>
      </c>
      <c r="S288" s="140">
        <f>'Anchor-RA'!W286</f>
        <v>0</v>
      </c>
      <c r="T288" s="140">
        <f>'Anchor-RA'!X286</f>
        <v>0</v>
      </c>
      <c r="U288" s="140">
        <f>10*LOG10(1/((Summary!$C$75/10^(R288/10)+Summary!$C$76/10^(S288/10)+Summary!$C$77/10^(T288/10))/Summary!$C$78))</f>
        <v>0</v>
      </c>
      <c r="V288" s="140">
        <f>'Anchor-RA'!Y286</f>
        <v>0</v>
      </c>
      <c r="W288" s="140">
        <f>'Anchor-RA'!Z286</f>
        <v>0</v>
      </c>
      <c r="X288" s="141">
        <f t="shared" si="17"/>
        <v>0</v>
      </c>
      <c r="Y288" s="133"/>
      <c r="Z288" s="384">
        <f>'Test-RA'!L286</f>
        <v>0</v>
      </c>
      <c r="AA288" s="381">
        <f>'Test-RA'!M286</f>
        <v>0</v>
      </c>
      <c r="AB288" s="381">
        <f>'Test-RA'!N286</f>
        <v>0</v>
      </c>
      <c r="AC288" s="381">
        <f>'Test-RA'!O286</f>
        <v>0</v>
      </c>
      <c r="AD288" s="381">
        <f>(Summary!$C$58*AA288+Summary!$C$59*AB288+Summary!$C$60*AC288)/Summary!$C$61</f>
        <v>0</v>
      </c>
      <c r="AE288" s="381">
        <f>'Test-RA'!P286</f>
        <v>0</v>
      </c>
      <c r="AF288" s="381">
        <f>'Test-RA'!Q286</f>
        <v>0</v>
      </c>
      <c r="AG288" s="381">
        <f>'Test-RA'!R286</f>
        <v>0</v>
      </c>
      <c r="AH288" s="381">
        <f>'Test-RA'!S286</f>
        <v>0</v>
      </c>
      <c r="AI288" s="381">
        <f>'Test-RA'!T286</f>
        <v>0</v>
      </c>
      <c r="AJ288" s="381">
        <f>'Test-RA'!U286</f>
        <v>0</v>
      </c>
      <c r="AK288" s="381">
        <f>'Test-RA'!V286</f>
        <v>0</v>
      </c>
      <c r="AL288" s="381">
        <f>'Test-RA'!W286</f>
        <v>0</v>
      </c>
      <c r="AM288" s="381">
        <f>'Test-RA'!X286</f>
        <v>0</v>
      </c>
      <c r="AN288" s="381">
        <f>10*LOG10(1/((Summary!$C$75/10^(AK288/10)+Summary!$C$76/10^(AL288/10)+Summary!$C$77/10^(AM288/10))/Summary!$C$78))</f>
        <v>0</v>
      </c>
      <c r="AO288" s="381">
        <f>'Test-RA'!Y286</f>
        <v>0</v>
      </c>
      <c r="AP288" s="140">
        <f>'Test-RA'!Z286</f>
        <v>0</v>
      </c>
      <c r="AQ288" s="141">
        <f t="shared" si="20"/>
        <v>0</v>
      </c>
      <c r="AR288" s="142" t="e">
        <f t="shared" si="18"/>
        <v>#DIV/0!</v>
      </c>
      <c r="AS288" s="143" t="e">
        <f t="shared" si="19"/>
        <v>#DIV/0!</v>
      </c>
      <c r="AT288" s="136"/>
      <c r="AU288" s="136"/>
      <c r="AV288" s="571" t="s">
        <v>122</v>
      </c>
      <c r="AW288" s="468" t="e" cm="1">
        <f t="array" ref="AW288">bdRateExtend($G287:$G290,H287:H290,$Z287:$Z290,AA287:AA290)</f>
        <v>#VALUE!</v>
      </c>
      <c r="AX288" s="480"/>
      <c r="AY288" s="480"/>
      <c r="AZ288" s="480"/>
      <c r="BA288" s="480"/>
      <c r="BB288" s="480"/>
      <c r="BC288" s="480" t="e" cm="1">
        <f t="array" ref="BC288">bdRateExtend($G287:$G290,L287:L290,$Z287:$Z290,AE287:AE290)</f>
        <v>#VALUE!</v>
      </c>
      <c r="BD288" s="480"/>
      <c r="BE288" s="480" t="e" cm="1">
        <f t="array" ref="BE288">bdRateExtend($G287:$G290,M287:M290,$Z287:$Z290,AF287:AF290)</f>
        <v>#VALUE!</v>
      </c>
      <c r="BF288" s="480"/>
      <c r="BG288" s="469" t="e" cm="1">
        <f t="array" ref="BG288">bdRateExtend($G287:$G290,N287:N290,$Z287:$Z290,AG287:AG290,"None", FALSE,1)</f>
        <v>#VALUE!</v>
      </c>
      <c r="BH288" s="476"/>
      <c r="BI288" s="469" t="e" cm="1">
        <f t="array" ref="BI288">bdRateExtend($G287:$G290,O287:O290,$Z287:$Z290,AH287:AH290,"None", FALSE,1)</f>
        <v>#VALUE!</v>
      </c>
      <c r="BJ288" s="476"/>
      <c r="BK288" s="480" t="e" cm="1">
        <f t="array" ref="BK288">bdRateExtend($G287:$G290,P287:P290,$Z287:$Z290,AI287:AI290)</f>
        <v>#VALUE!</v>
      </c>
      <c r="BL288" s="480"/>
      <c r="BM288" s="480" t="e" cm="1">
        <f t="array" ref="BM288">bdRateExtend($G287:$G290,Q287:Q290,$Z287:$Z290,AJ287:AJ290)</f>
        <v>#VALUE!</v>
      </c>
      <c r="BN288" s="480"/>
      <c r="BO288" s="480" t="e" cm="1">
        <f t="array" ref="BO288">bdRateExtend($G287:$G290,R287:R290,$Z287:$Z290,AK287:AK290)</f>
        <v>#VALUE!</v>
      </c>
      <c r="BP288" s="480"/>
      <c r="BQ288" s="480"/>
      <c r="BR288" s="476"/>
      <c r="BS288" s="476"/>
      <c r="BT288" s="480"/>
      <c r="BU288" s="463" cm="1">
        <f t="array" ref="BU288">testVMAFRange($G287:$G290,N287:N290,$Z287:$Z290,AG287:AG290)</f>
        <v>0</v>
      </c>
      <c r="BV288" s="465"/>
      <c r="BW288" s="463" cm="1">
        <f t="array" ref="BW288">testVMAFRange($G287:$G290,O287:O290,$Z287:$Z290,AH287:AH290)</f>
        <v>0</v>
      </c>
      <c r="BX288" s="465"/>
    </row>
    <row r="289" spans="1:76" ht="17" customHeight="1" x14ac:dyDescent="0.35">
      <c r="A289" s="516"/>
      <c r="B289" s="483"/>
      <c r="C289" s="486"/>
      <c r="D289" s="490"/>
      <c r="E289" s="493"/>
      <c r="F289" s="138">
        <v>47</v>
      </c>
      <c r="G289" s="139">
        <f>'Anchor-RA'!L287</f>
        <v>0</v>
      </c>
      <c r="H289" s="140">
        <f>'Anchor-RA'!M287</f>
        <v>0</v>
      </c>
      <c r="I289" s="140">
        <f>'Anchor-RA'!N287</f>
        <v>0</v>
      </c>
      <c r="J289" s="140">
        <f>'Anchor-RA'!O287</f>
        <v>0</v>
      </c>
      <c r="K289" s="140">
        <f>(Summary!$C$58*H289+Summary!$C$59*I289+Summary!$C$60*J289)/Summary!$C$61</f>
        <v>0</v>
      </c>
      <c r="L289" s="140">
        <f>'Anchor-RA'!P287</f>
        <v>0</v>
      </c>
      <c r="M289" s="140">
        <f>'Anchor-RA'!Q287</f>
        <v>0</v>
      </c>
      <c r="N289" s="140">
        <f>'Anchor-RA'!R287</f>
        <v>0</v>
      </c>
      <c r="O289" s="140">
        <f>'Anchor-RA'!S287</f>
        <v>0</v>
      </c>
      <c r="P289" s="140">
        <f>'Anchor-RA'!T287</f>
        <v>0</v>
      </c>
      <c r="Q289" s="140">
        <f>'Anchor-RA'!U287</f>
        <v>0</v>
      </c>
      <c r="R289" s="140">
        <f>'Anchor-RA'!V287</f>
        <v>0</v>
      </c>
      <c r="S289" s="140">
        <f>'Anchor-RA'!W287</f>
        <v>0</v>
      </c>
      <c r="T289" s="140">
        <f>'Anchor-RA'!X287</f>
        <v>0</v>
      </c>
      <c r="U289" s="140">
        <f>10*LOG10(1/((Summary!$C$75/10^(R289/10)+Summary!$C$76/10^(S289/10)+Summary!$C$77/10^(T289/10))/Summary!$C$78))</f>
        <v>0</v>
      </c>
      <c r="V289" s="140">
        <f>'Anchor-RA'!Y287</f>
        <v>0</v>
      </c>
      <c r="W289" s="140">
        <f>'Anchor-RA'!Z287</f>
        <v>0</v>
      </c>
      <c r="X289" s="141">
        <f t="shared" si="17"/>
        <v>0</v>
      </c>
      <c r="Y289" s="133"/>
      <c r="Z289" s="384">
        <f>'Test-RA'!L287</f>
        <v>0</v>
      </c>
      <c r="AA289" s="381">
        <f>'Test-RA'!M287</f>
        <v>0</v>
      </c>
      <c r="AB289" s="381">
        <f>'Test-RA'!N287</f>
        <v>0</v>
      </c>
      <c r="AC289" s="381">
        <f>'Test-RA'!O287</f>
        <v>0</v>
      </c>
      <c r="AD289" s="381">
        <f>(Summary!$C$58*AA289+Summary!$C$59*AB289+Summary!$C$60*AC289)/Summary!$C$61</f>
        <v>0</v>
      </c>
      <c r="AE289" s="381">
        <f>'Test-RA'!P287</f>
        <v>0</v>
      </c>
      <c r="AF289" s="381">
        <f>'Test-RA'!Q287</f>
        <v>0</v>
      </c>
      <c r="AG289" s="381">
        <f>'Test-RA'!R287</f>
        <v>0</v>
      </c>
      <c r="AH289" s="381">
        <f>'Test-RA'!S287</f>
        <v>0</v>
      </c>
      <c r="AI289" s="381">
        <f>'Test-RA'!T287</f>
        <v>0</v>
      </c>
      <c r="AJ289" s="381">
        <f>'Test-RA'!U287</f>
        <v>0</v>
      </c>
      <c r="AK289" s="381">
        <f>'Test-RA'!V287</f>
        <v>0</v>
      </c>
      <c r="AL289" s="381">
        <f>'Test-RA'!W287</f>
        <v>0</v>
      </c>
      <c r="AM289" s="381">
        <f>'Test-RA'!X287</f>
        <v>0</v>
      </c>
      <c r="AN289" s="381">
        <f>10*LOG10(1/((Summary!$C$75/10^(AK289/10)+Summary!$C$76/10^(AL289/10)+Summary!$C$77/10^(AM289/10))/Summary!$C$78))</f>
        <v>0</v>
      </c>
      <c r="AO289" s="381">
        <f>'Test-RA'!Y287</f>
        <v>0</v>
      </c>
      <c r="AP289" s="140">
        <f>'Test-RA'!Z287</f>
        <v>0</v>
      </c>
      <c r="AQ289" s="141">
        <f t="shared" si="20"/>
        <v>0</v>
      </c>
      <c r="AR289" s="142" t="e">
        <f t="shared" si="18"/>
        <v>#DIV/0!</v>
      </c>
      <c r="AS289" s="143" t="e">
        <f t="shared" si="19"/>
        <v>#DIV/0!</v>
      </c>
      <c r="AT289" s="136"/>
      <c r="AU289" s="136"/>
      <c r="AV289" s="571"/>
      <c r="AW289" s="468"/>
      <c r="AX289" s="480"/>
      <c r="AY289" s="480"/>
      <c r="AZ289" s="480"/>
      <c r="BA289" s="480"/>
      <c r="BB289" s="480"/>
      <c r="BC289" s="480"/>
      <c r="BD289" s="480"/>
      <c r="BE289" s="480"/>
      <c r="BF289" s="480"/>
      <c r="BG289" s="469"/>
      <c r="BH289" s="476"/>
      <c r="BI289" s="469"/>
      <c r="BJ289" s="476"/>
      <c r="BK289" s="480"/>
      <c r="BL289" s="480"/>
      <c r="BM289" s="480"/>
      <c r="BN289" s="480"/>
      <c r="BO289" s="480"/>
      <c r="BP289" s="480"/>
      <c r="BQ289" s="480"/>
      <c r="BR289" s="476"/>
      <c r="BS289" s="476"/>
      <c r="BT289" s="480"/>
      <c r="BU289" s="463"/>
      <c r="BV289" s="465"/>
      <c r="BW289" s="463"/>
      <c r="BX289" s="465"/>
    </row>
    <row r="290" spans="1:76" ht="17" customHeight="1" x14ac:dyDescent="0.35">
      <c r="A290" s="516"/>
      <c r="B290" s="483"/>
      <c r="C290" s="486"/>
      <c r="D290" s="490"/>
      <c r="E290" s="493"/>
      <c r="F290" s="138">
        <v>55</v>
      </c>
      <c r="G290" s="139">
        <f>'Anchor-RA'!L288</f>
        <v>0</v>
      </c>
      <c r="H290" s="140">
        <f>'Anchor-RA'!M288</f>
        <v>0</v>
      </c>
      <c r="I290" s="140">
        <f>'Anchor-RA'!N288</f>
        <v>0</v>
      </c>
      <c r="J290" s="140">
        <f>'Anchor-RA'!O288</f>
        <v>0</v>
      </c>
      <c r="K290" s="140">
        <f>(Summary!$C$58*H290+Summary!$C$59*I290+Summary!$C$60*J290)/Summary!$C$61</f>
        <v>0</v>
      </c>
      <c r="L290" s="140">
        <f>'Anchor-RA'!P288</f>
        <v>0</v>
      </c>
      <c r="M290" s="140">
        <f>'Anchor-RA'!Q288</f>
        <v>0</v>
      </c>
      <c r="N290" s="140">
        <f>'Anchor-RA'!R288</f>
        <v>0</v>
      </c>
      <c r="O290" s="140">
        <f>'Anchor-RA'!S288</f>
        <v>0</v>
      </c>
      <c r="P290" s="140">
        <f>'Anchor-RA'!T288</f>
        <v>0</v>
      </c>
      <c r="Q290" s="140">
        <f>'Anchor-RA'!U288</f>
        <v>0</v>
      </c>
      <c r="R290" s="140">
        <f>'Anchor-RA'!V288</f>
        <v>0</v>
      </c>
      <c r="S290" s="140">
        <f>'Anchor-RA'!W288</f>
        <v>0</v>
      </c>
      <c r="T290" s="140">
        <f>'Anchor-RA'!X288</f>
        <v>0</v>
      </c>
      <c r="U290" s="140">
        <f>10*LOG10(1/((Summary!$C$75/10^(R290/10)+Summary!$C$76/10^(S290/10)+Summary!$C$77/10^(T290/10))/Summary!$C$78))</f>
        <v>0</v>
      </c>
      <c r="V290" s="140">
        <f>'Anchor-RA'!Y288</f>
        <v>0</v>
      </c>
      <c r="W290" s="140">
        <f>'Anchor-RA'!Z288</f>
        <v>0</v>
      </c>
      <c r="X290" s="141">
        <f t="shared" si="17"/>
        <v>0</v>
      </c>
      <c r="Y290" s="133"/>
      <c r="Z290" s="384">
        <f>'Test-RA'!L288</f>
        <v>0</v>
      </c>
      <c r="AA290" s="381">
        <f>'Test-RA'!M288</f>
        <v>0</v>
      </c>
      <c r="AB290" s="381">
        <f>'Test-RA'!N288</f>
        <v>0</v>
      </c>
      <c r="AC290" s="381">
        <f>'Test-RA'!O288</f>
        <v>0</v>
      </c>
      <c r="AD290" s="381">
        <f>(Summary!$C$58*AA290+Summary!$C$59*AB290+Summary!$C$60*AC290)/Summary!$C$61</f>
        <v>0</v>
      </c>
      <c r="AE290" s="381">
        <f>'Test-RA'!P288</f>
        <v>0</v>
      </c>
      <c r="AF290" s="381">
        <f>'Test-RA'!Q288</f>
        <v>0</v>
      </c>
      <c r="AG290" s="381">
        <f>'Test-RA'!R288</f>
        <v>0</v>
      </c>
      <c r="AH290" s="381">
        <f>'Test-RA'!S288</f>
        <v>0</v>
      </c>
      <c r="AI290" s="381">
        <f>'Test-RA'!T288</f>
        <v>0</v>
      </c>
      <c r="AJ290" s="381">
        <f>'Test-RA'!U288</f>
        <v>0</v>
      </c>
      <c r="AK290" s="381">
        <f>'Test-RA'!V288</f>
        <v>0</v>
      </c>
      <c r="AL290" s="381">
        <f>'Test-RA'!W288</f>
        <v>0</v>
      </c>
      <c r="AM290" s="381">
        <f>'Test-RA'!X288</f>
        <v>0</v>
      </c>
      <c r="AN290" s="381">
        <f>10*LOG10(1/((Summary!$C$75/10^(AK290/10)+Summary!$C$76/10^(AL290/10)+Summary!$C$77/10^(AM290/10))/Summary!$C$78))</f>
        <v>0</v>
      </c>
      <c r="AO290" s="381">
        <f>'Test-RA'!Y288</f>
        <v>0</v>
      </c>
      <c r="AP290" s="140">
        <f>'Test-RA'!Z288</f>
        <v>0</v>
      </c>
      <c r="AQ290" s="141">
        <f t="shared" si="20"/>
        <v>0</v>
      </c>
      <c r="AR290" s="142" t="e">
        <f t="shared" si="18"/>
        <v>#DIV/0!</v>
      </c>
      <c r="AS290" s="143" t="e">
        <f t="shared" si="19"/>
        <v>#DIV/0!</v>
      </c>
      <c r="AT290" s="136"/>
      <c r="AU290" s="136"/>
      <c r="AV290" s="571" t="s">
        <v>123</v>
      </c>
      <c r="AW290" s="468" t="e" cm="1">
        <f t="array" ref="AW290">bdRateExtend($G288:$G291,H288:H291,$Z288:$Z291,AA288:AA291)</f>
        <v>#VALUE!</v>
      </c>
      <c r="AX290" s="480"/>
      <c r="AY290" s="480"/>
      <c r="AZ290" s="480"/>
      <c r="BA290" s="480"/>
      <c r="BB290" s="480"/>
      <c r="BC290" s="480" t="e" cm="1">
        <f t="array" ref="BC290">bdRateExtend($G288:$G291,L288:L291,$Z288:$Z291,AE288:AE291)</f>
        <v>#VALUE!</v>
      </c>
      <c r="BD290" s="480"/>
      <c r="BE290" s="480" t="e" cm="1">
        <f t="array" ref="BE290">bdRateExtend($G288:$G291,M288:M291,$Z288:$Z291,AF288:AF291)</f>
        <v>#VALUE!</v>
      </c>
      <c r="BF290" s="480"/>
      <c r="BG290" s="469" t="e" cm="1">
        <f t="array" ref="BG290">bdRateExtend($G288:$G291,N288:N291,$Z288:$Z291,AG288:AG291,"None", FALSE,1)</f>
        <v>#VALUE!</v>
      </c>
      <c r="BH290" s="476"/>
      <c r="BI290" s="469" t="e" cm="1">
        <f t="array" ref="BI290">bdRateExtend($G288:$G291,O288:O291,$Z288:$Z291,AH288:AH291,"None", FALSE,1)</f>
        <v>#VALUE!</v>
      </c>
      <c r="BJ290" s="476"/>
      <c r="BK290" s="480" t="e" cm="1">
        <f t="array" ref="BK290">bdRateExtend($G288:$G291,P288:P291,$Z288:$Z291,AI288:AI291)</f>
        <v>#VALUE!</v>
      </c>
      <c r="BL290" s="480"/>
      <c r="BM290" s="480" t="e" cm="1">
        <f t="array" ref="BM290">bdRateExtend($G288:$G291,Q288:Q291,$Z288:$Z291,AJ288:AJ291)</f>
        <v>#VALUE!</v>
      </c>
      <c r="BN290" s="480"/>
      <c r="BO290" s="480" t="e" cm="1">
        <f t="array" ref="BO290">bdRateExtend($G288:$G291,R288:R291,$Z288:$Z291,AK288:AK291)</f>
        <v>#VALUE!</v>
      </c>
      <c r="BP290" s="480"/>
      <c r="BQ290" s="480"/>
      <c r="BR290" s="476"/>
      <c r="BS290" s="476"/>
      <c r="BT290" s="480"/>
      <c r="BU290" s="463" cm="1">
        <f t="array" ref="BU290">testVMAFRange($G288:$G291,N288:N291,$Z288:$Z291,AG288:AG291)</f>
        <v>0</v>
      </c>
      <c r="BV290" s="465"/>
      <c r="BW290" s="463" cm="1">
        <f t="array" ref="BW290">testVMAFRange($G288:$G291,O288:O291,$Z288:$Z291,AH288:AH291)</f>
        <v>0</v>
      </c>
      <c r="BX290" s="465"/>
    </row>
    <row r="291" spans="1:76" ht="17" customHeight="1" thickBot="1" x14ac:dyDescent="0.4">
      <c r="A291" s="517"/>
      <c r="B291" s="518"/>
      <c r="C291" s="487"/>
      <c r="D291" s="522"/>
      <c r="E291" s="523"/>
      <c r="F291" s="144">
        <v>63</v>
      </c>
      <c r="G291" s="145">
        <f>'Anchor-RA'!L289</f>
        <v>0</v>
      </c>
      <c r="H291" s="146">
        <f>'Anchor-RA'!M289</f>
        <v>0</v>
      </c>
      <c r="I291" s="146">
        <f>'Anchor-RA'!N289</f>
        <v>0</v>
      </c>
      <c r="J291" s="146">
        <f>'Anchor-RA'!O289</f>
        <v>0</v>
      </c>
      <c r="K291" s="146">
        <f>(Summary!$C$58*H291+Summary!$C$59*I291+Summary!$C$60*J291)/Summary!$C$61</f>
        <v>0</v>
      </c>
      <c r="L291" s="146">
        <f>'Anchor-RA'!P289</f>
        <v>0</v>
      </c>
      <c r="M291" s="146">
        <f>'Anchor-RA'!Q289</f>
        <v>0</v>
      </c>
      <c r="N291" s="146">
        <f>'Anchor-RA'!R289</f>
        <v>0</v>
      </c>
      <c r="O291" s="146">
        <f>'Anchor-RA'!S289</f>
        <v>0</v>
      </c>
      <c r="P291" s="146">
        <f>'Anchor-RA'!T289</f>
        <v>0</v>
      </c>
      <c r="Q291" s="146">
        <f>'Anchor-RA'!U289</f>
        <v>0</v>
      </c>
      <c r="R291" s="146">
        <f>'Anchor-RA'!V289</f>
        <v>0</v>
      </c>
      <c r="S291" s="146">
        <f>'Anchor-RA'!W289</f>
        <v>0</v>
      </c>
      <c r="T291" s="146">
        <f>'Anchor-RA'!X289</f>
        <v>0</v>
      </c>
      <c r="U291" s="146">
        <f>10*LOG10(1/((Summary!$C$75/10^(R291/10)+Summary!$C$76/10^(S291/10)+Summary!$C$77/10^(T291/10))/Summary!$C$78))</f>
        <v>0</v>
      </c>
      <c r="V291" s="146">
        <f>'Anchor-RA'!Y289</f>
        <v>0</v>
      </c>
      <c r="W291" s="146">
        <f>'Anchor-RA'!Z289</f>
        <v>0</v>
      </c>
      <c r="X291" s="147">
        <f t="shared" si="17"/>
        <v>0</v>
      </c>
      <c r="Y291" s="133"/>
      <c r="Z291" s="385">
        <f>'Test-RA'!L289</f>
        <v>0</v>
      </c>
      <c r="AA291" s="382">
        <f>'Test-RA'!M289</f>
        <v>0</v>
      </c>
      <c r="AB291" s="382">
        <f>'Test-RA'!N289</f>
        <v>0</v>
      </c>
      <c r="AC291" s="382">
        <f>'Test-RA'!O289</f>
        <v>0</v>
      </c>
      <c r="AD291" s="382">
        <f>(Summary!$C$58*AA291+Summary!$C$59*AB291+Summary!$C$60*AC291)/Summary!$C$61</f>
        <v>0</v>
      </c>
      <c r="AE291" s="382">
        <f>'Test-RA'!P289</f>
        <v>0</v>
      </c>
      <c r="AF291" s="382">
        <f>'Test-RA'!Q289</f>
        <v>0</v>
      </c>
      <c r="AG291" s="382">
        <f>'Test-RA'!R289</f>
        <v>0</v>
      </c>
      <c r="AH291" s="382">
        <f>'Test-RA'!S289</f>
        <v>0</v>
      </c>
      <c r="AI291" s="382">
        <f>'Test-RA'!T289</f>
        <v>0</v>
      </c>
      <c r="AJ291" s="382">
        <f>'Test-RA'!U289</f>
        <v>0</v>
      </c>
      <c r="AK291" s="382">
        <f>'Test-RA'!V289</f>
        <v>0</v>
      </c>
      <c r="AL291" s="382">
        <f>'Test-RA'!W289</f>
        <v>0</v>
      </c>
      <c r="AM291" s="382">
        <f>'Test-RA'!X289</f>
        <v>0</v>
      </c>
      <c r="AN291" s="382">
        <f>10*LOG10(1/((Summary!$C$75/10^(AK291/10)+Summary!$C$76/10^(AL291/10)+Summary!$C$77/10^(AM291/10))/Summary!$C$78))</f>
        <v>0</v>
      </c>
      <c r="AO291" s="382">
        <f>'Test-RA'!Y289</f>
        <v>0</v>
      </c>
      <c r="AP291" s="146">
        <f>'Test-RA'!Z289</f>
        <v>0</v>
      </c>
      <c r="AQ291" s="147">
        <f t="shared" si="20"/>
        <v>0</v>
      </c>
      <c r="AR291" s="148" t="e">
        <f t="shared" si="18"/>
        <v>#DIV/0!</v>
      </c>
      <c r="AS291" s="149" t="e">
        <f t="shared" si="19"/>
        <v>#DIV/0!</v>
      </c>
      <c r="AT291" s="136"/>
      <c r="AU291" s="136"/>
      <c r="AV291" s="572"/>
      <c r="AW291" s="468"/>
      <c r="AX291" s="480"/>
      <c r="AY291" s="480"/>
      <c r="AZ291" s="480"/>
      <c r="BA291" s="480"/>
      <c r="BB291" s="481"/>
      <c r="BC291" s="480"/>
      <c r="BD291" s="480"/>
      <c r="BE291" s="480"/>
      <c r="BF291" s="480"/>
      <c r="BG291" s="472"/>
      <c r="BH291" s="477"/>
      <c r="BI291" s="472"/>
      <c r="BJ291" s="477"/>
      <c r="BK291" s="480"/>
      <c r="BL291" s="480"/>
      <c r="BM291" s="480"/>
      <c r="BN291" s="480"/>
      <c r="BO291" s="480"/>
      <c r="BP291" s="480"/>
      <c r="BQ291" s="480"/>
      <c r="BR291" s="476"/>
      <c r="BS291" s="476"/>
      <c r="BT291" s="481"/>
      <c r="BU291" s="473"/>
      <c r="BV291" s="466"/>
      <c r="BW291" s="473"/>
      <c r="BX291" s="466"/>
    </row>
    <row r="292" spans="1:76" ht="17" customHeight="1" x14ac:dyDescent="0.35">
      <c r="A292" s="488" t="s">
        <v>103</v>
      </c>
      <c r="B292" s="482" t="s">
        <v>2</v>
      </c>
      <c r="C292" s="485" t="s">
        <v>24</v>
      </c>
      <c r="D292" s="489">
        <v>60</v>
      </c>
      <c r="E292" s="492">
        <v>8</v>
      </c>
      <c r="F292" s="129">
        <v>23</v>
      </c>
      <c r="G292" s="130">
        <f>'Anchor-RA'!L290</f>
        <v>0</v>
      </c>
      <c r="H292" s="131">
        <f>'Anchor-RA'!M290</f>
        <v>0</v>
      </c>
      <c r="I292" s="131">
        <f>'Anchor-RA'!N290</f>
        <v>0</v>
      </c>
      <c r="J292" s="131">
        <f>'Anchor-RA'!O290</f>
        <v>0</v>
      </c>
      <c r="K292" s="395">
        <f>(Summary!$C$58*H292+Summary!$C$59*I292+Summary!$C$60*J292)/Summary!$C$61</f>
        <v>0</v>
      </c>
      <c r="L292" s="131">
        <f>'Anchor-RA'!P290</f>
        <v>0</v>
      </c>
      <c r="M292" s="131">
        <f>'Anchor-RA'!Q290</f>
        <v>0</v>
      </c>
      <c r="N292" s="131">
        <f>'Anchor-RA'!R290</f>
        <v>0</v>
      </c>
      <c r="O292" s="131">
        <f>'Anchor-RA'!S290</f>
        <v>0</v>
      </c>
      <c r="P292" s="131">
        <f>'Anchor-RA'!T290</f>
        <v>0</v>
      </c>
      <c r="Q292" s="131">
        <f>'Anchor-RA'!U290</f>
        <v>0</v>
      </c>
      <c r="R292" s="131">
        <f>'Anchor-RA'!V290</f>
        <v>0</v>
      </c>
      <c r="S292" s="131">
        <f>'Anchor-RA'!W290</f>
        <v>0</v>
      </c>
      <c r="T292" s="131">
        <f>'Anchor-RA'!X290</f>
        <v>0</v>
      </c>
      <c r="U292" s="131">
        <f>10*LOG10(1/((Summary!$C$75/10^(R292/10)+Summary!$C$76/10^(S292/10)+Summary!$C$77/10^(T292/10))/Summary!$C$78))</f>
        <v>0</v>
      </c>
      <c r="V292" s="131">
        <f>'Anchor-RA'!Y290</f>
        <v>0</v>
      </c>
      <c r="W292" s="131">
        <f>'Anchor-RA'!Z290</f>
        <v>0</v>
      </c>
      <c r="X292" s="132">
        <f t="shared" si="17"/>
        <v>0</v>
      </c>
      <c r="Y292" s="133"/>
      <c r="Z292" s="383">
        <f>'Test-RA'!L290</f>
        <v>0</v>
      </c>
      <c r="AA292" s="380">
        <f>'Test-RA'!M290</f>
        <v>0</v>
      </c>
      <c r="AB292" s="380">
        <f>'Test-RA'!N290</f>
        <v>0</v>
      </c>
      <c r="AC292" s="380">
        <f>'Test-RA'!O290</f>
        <v>0</v>
      </c>
      <c r="AD292" s="380">
        <f>(Summary!$C$58*AA292+Summary!$C$59*AB292+Summary!$C$60*AC292)/Summary!$C$61</f>
        <v>0</v>
      </c>
      <c r="AE292" s="380">
        <f>'Test-RA'!P290</f>
        <v>0</v>
      </c>
      <c r="AF292" s="380">
        <f>'Test-RA'!Q290</f>
        <v>0</v>
      </c>
      <c r="AG292" s="380">
        <f>'Test-RA'!R290</f>
        <v>0</v>
      </c>
      <c r="AH292" s="380">
        <f>'Test-RA'!S290</f>
        <v>0</v>
      </c>
      <c r="AI292" s="380">
        <f>'Test-RA'!T290</f>
        <v>0</v>
      </c>
      <c r="AJ292" s="380">
        <f>'Test-RA'!U290</f>
        <v>0</v>
      </c>
      <c r="AK292" s="380">
        <f>'Test-RA'!V290</f>
        <v>0</v>
      </c>
      <c r="AL292" s="380">
        <f>'Test-RA'!W290</f>
        <v>0</v>
      </c>
      <c r="AM292" s="380">
        <f>'Test-RA'!X290</f>
        <v>0</v>
      </c>
      <c r="AN292" s="380">
        <f>10*LOG10(1/((Summary!$C$75/10^(AK292/10)+Summary!$C$76/10^(AL292/10)+Summary!$C$77/10^(AM292/10))/Summary!$C$78))</f>
        <v>0</v>
      </c>
      <c r="AO292" s="380">
        <f>'Test-RA'!Y290</f>
        <v>0</v>
      </c>
      <c r="AP292" s="131">
        <f>'Test-RA'!Z290</f>
        <v>0</v>
      </c>
      <c r="AQ292" s="132">
        <f t="shared" si="20"/>
        <v>0</v>
      </c>
      <c r="AR292" s="134" t="e">
        <f t="shared" si="18"/>
        <v>#DIV/0!</v>
      </c>
      <c r="AS292" s="135" t="e">
        <f t="shared" si="19"/>
        <v>#DIV/0!</v>
      </c>
      <c r="AT292" s="136"/>
      <c r="AU292" s="136"/>
      <c r="AV292" s="573" t="s">
        <v>121</v>
      </c>
      <c r="AW292" s="468" t="e" cm="1">
        <f t="array" ref="AW292">bdRateExtend($G292:$G295,H292:H295,$Z292:$Z295,AA292:AA295)</f>
        <v>#VALUE!</v>
      </c>
      <c r="AX292" s="480" t="e" cm="1">
        <f t="array" ref="AX292">bdRateExtend($G292:$G297,H292:H297,$Z292:$Z297,AA292:AA297)</f>
        <v>#VALUE!</v>
      </c>
      <c r="AY292" s="480" t="e" cm="1">
        <f t="array" ref="AY292">bdRateExtend($G292:$G297,I292:I297,$Z292:$Z297,AB292:AB297)</f>
        <v>#VALUE!</v>
      </c>
      <c r="AZ292" s="480" t="e" cm="1">
        <f t="array" ref="AZ292">bdRateExtend($G292:$G297,J292:J297,$Z292:$Z297,AC292:AC297)</f>
        <v>#VALUE!</v>
      </c>
      <c r="BA292" s="480" t="e" cm="1">
        <f t="array" ref="BA292">bdRateExtend($G292:$G297,K292:K297,$Z292:$Z297,AD292:AD297)</f>
        <v>#VALUE!</v>
      </c>
      <c r="BB292" s="479" t="e">
        <f>(Summary!$C$89*AX292+Summary!$C$90*AY292+Summary!$C$91*AZ292)/Summary!$C$92</f>
        <v>#VALUE!</v>
      </c>
      <c r="BC292" s="480" t="e" cm="1">
        <f t="array" ref="BC292">bdRateExtend($G292:$G295,L292:L295,$Z292:$Z295,AE292:AE295)</f>
        <v>#VALUE!</v>
      </c>
      <c r="BD292" s="480" t="e" cm="1">
        <f t="array" ref="BD292">bdRateExtend($G292:$G297,L292:L297,$Z292:$Z297,AE292:AE297)</f>
        <v>#VALUE!</v>
      </c>
      <c r="BE292" s="480" t="e" cm="1">
        <f t="array" ref="BE292">bdRateExtend($G292:$G295,M292:M295,$Z292:$Z295,AF292:AF295)</f>
        <v>#VALUE!</v>
      </c>
      <c r="BF292" s="480" t="e" cm="1">
        <f t="array" ref="BF292">bdRateExtend($G292:$G297,M292:M297,$Z292:$Z297,AF292:AF297)</f>
        <v>#VALUE!</v>
      </c>
      <c r="BG292" s="474" t="e" cm="1">
        <f t="array" ref="BG292">bdRateExtend($G292:$G295,N292:N295,$Z292:$Z295,AG292:AG295,"None", FALSE,1)</f>
        <v>#VALUE!</v>
      </c>
      <c r="BH292" s="475" t="e" cm="1">
        <f t="array" ref="BH292">bdRateExtend($G292:$G297,N292:N297,$Z292:$Z297,AG292:AG297,"None", FALSE,1)</f>
        <v>#VALUE!</v>
      </c>
      <c r="BI292" s="474" t="e" cm="1">
        <f t="array" ref="BI292">bdRateExtend($G292:$G295,O292:O295,$Z292:$Z295,AH292:AH295,"None", FALSE,1)</f>
        <v>#VALUE!</v>
      </c>
      <c r="BJ292" s="475" t="e" cm="1">
        <f t="array" ref="BJ292">bdRateExtend($G292:$G297,O292:O297,$Z292:$Z297,AH292:AH297,"None", FALSE,1)</f>
        <v>#VALUE!</v>
      </c>
      <c r="BK292" s="480" t="e" cm="1">
        <f t="array" ref="BK292">bdRateExtend($G292:$G295,P292:P295,$Z292:$Z295,AI292:AI295)</f>
        <v>#VALUE!</v>
      </c>
      <c r="BL292" s="480" t="e" cm="1">
        <f t="array" ref="BL292">bdRateExtend($G292:$G297,P292:P297,$Z292:$Z297,AI292:AI297)</f>
        <v>#VALUE!</v>
      </c>
      <c r="BM292" s="480" t="e" cm="1">
        <f t="array" ref="BM292">bdRateExtend($G292:$G295,Q292:Q295,$Z292:$Z295,AJ292:AJ295)</f>
        <v>#VALUE!</v>
      </c>
      <c r="BN292" s="480" t="e" cm="1">
        <f t="array" ref="BN292">bdRateExtend($G292:$G297,Q292:Q297,$Z292:$Z297,AJ292:AJ297)</f>
        <v>#VALUE!</v>
      </c>
      <c r="BO292" s="480" t="e" cm="1">
        <f t="array" ref="BO292">bdRateExtend($G292:$G295,R292:R295,$Z292:$Z295,AK292:AK295)</f>
        <v>#VALUE!</v>
      </c>
      <c r="BP292" s="480" t="e" cm="1">
        <f t="array" ref="BP292">bdRateExtend($G292:$G297,R292:R297,$Z292:$Z297,AK292:AK297)</f>
        <v>#VALUE!</v>
      </c>
      <c r="BQ292" s="480" t="e" cm="1">
        <f t="array" ref="BQ292">bdRateExtend($G292:$G297,S292:S297,$Z292:$Z297,AL292:AL297)</f>
        <v>#VALUE!</v>
      </c>
      <c r="BR292" s="476" t="e" cm="1">
        <f t="array" ref="BR292">bdRateExtend($G292:$G297,T292:T297,$Z292:$Z297,AM292:AM297)</f>
        <v>#VALUE!</v>
      </c>
      <c r="BS292" s="476" t="e" cm="1">
        <f t="array" ref="BS292">bdRateExtend($G292:$G297,U292:U297,$Z292:$Z297,AN292:AN297)</f>
        <v>#VALUE!</v>
      </c>
      <c r="BT292" s="479" t="e">
        <f>(Summary!$C$103*BP292+Summary!$C$104*BQ292+Summary!$C$105*BR292)/Summary!$C$106</f>
        <v>#VALUE!</v>
      </c>
      <c r="BU292" s="462" cm="1">
        <f t="array" ref="BU292">testVMAFRange($G292:$G295,N292:N295,$Z292:$Z295,AG292:AG295)</f>
        <v>0</v>
      </c>
      <c r="BV292" s="464" cm="1">
        <f t="array" ref="BV292">testVMAFRange($G292:$G297,N292:N297,$Z292:$Z297,AG292:AG297)</f>
        <v>0</v>
      </c>
      <c r="BW292" s="462" cm="1">
        <f t="array" ref="BW292">testVMAFRange($G292:$G295,O292:O295,$Z292:$Z295,AH292:AH295)</f>
        <v>0</v>
      </c>
      <c r="BX292" s="464" cm="1">
        <f t="array" ref="BX292">testVMAFRange($G292:$G297,O292:O297,$Z292:$Z297,AH292:AH297)</f>
        <v>0</v>
      </c>
    </row>
    <row r="293" spans="1:76" ht="17" customHeight="1" x14ac:dyDescent="0.35">
      <c r="A293" s="516"/>
      <c r="B293" s="483"/>
      <c r="C293" s="486"/>
      <c r="D293" s="490"/>
      <c r="E293" s="493"/>
      <c r="F293" s="138">
        <v>31</v>
      </c>
      <c r="G293" s="139">
        <f>'Anchor-RA'!L291</f>
        <v>0</v>
      </c>
      <c r="H293" s="140">
        <f>'Anchor-RA'!M291</f>
        <v>0</v>
      </c>
      <c r="I293" s="140">
        <f>'Anchor-RA'!N291</f>
        <v>0</v>
      </c>
      <c r="J293" s="140">
        <f>'Anchor-RA'!O291</f>
        <v>0</v>
      </c>
      <c r="K293" s="140">
        <f>(Summary!$C$58*H293+Summary!$C$59*I293+Summary!$C$60*J293)/Summary!$C$61</f>
        <v>0</v>
      </c>
      <c r="L293" s="140">
        <f>'Anchor-RA'!P291</f>
        <v>0</v>
      </c>
      <c r="M293" s="140">
        <f>'Anchor-RA'!Q291</f>
        <v>0</v>
      </c>
      <c r="N293" s="140">
        <f>'Anchor-RA'!R291</f>
        <v>0</v>
      </c>
      <c r="O293" s="140">
        <f>'Anchor-RA'!S291</f>
        <v>0</v>
      </c>
      <c r="P293" s="140">
        <f>'Anchor-RA'!T291</f>
        <v>0</v>
      </c>
      <c r="Q293" s="140">
        <f>'Anchor-RA'!U291</f>
        <v>0</v>
      </c>
      <c r="R293" s="140">
        <f>'Anchor-RA'!V291</f>
        <v>0</v>
      </c>
      <c r="S293" s="140">
        <f>'Anchor-RA'!W291</f>
        <v>0</v>
      </c>
      <c r="T293" s="140">
        <f>'Anchor-RA'!X291</f>
        <v>0</v>
      </c>
      <c r="U293" s="140">
        <f>10*LOG10(1/((Summary!$C$75/10^(R293/10)+Summary!$C$76/10^(S293/10)+Summary!$C$77/10^(T293/10))/Summary!$C$78))</f>
        <v>0</v>
      </c>
      <c r="V293" s="140">
        <f>'Anchor-RA'!Y291</f>
        <v>0</v>
      </c>
      <c r="W293" s="140">
        <f>'Anchor-RA'!Z291</f>
        <v>0</v>
      </c>
      <c r="X293" s="141">
        <f t="shared" si="17"/>
        <v>0</v>
      </c>
      <c r="Y293" s="133"/>
      <c r="Z293" s="384">
        <f>'Test-RA'!L291</f>
        <v>0</v>
      </c>
      <c r="AA293" s="381">
        <f>'Test-RA'!M291</f>
        <v>0</v>
      </c>
      <c r="AB293" s="381">
        <f>'Test-RA'!N291</f>
        <v>0</v>
      </c>
      <c r="AC293" s="381">
        <f>'Test-RA'!O291</f>
        <v>0</v>
      </c>
      <c r="AD293" s="381">
        <f>(Summary!$C$58*AA293+Summary!$C$59*AB293+Summary!$C$60*AC293)/Summary!$C$61</f>
        <v>0</v>
      </c>
      <c r="AE293" s="381">
        <f>'Test-RA'!P291</f>
        <v>0</v>
      </c>
      <c r="AF293" s="381">
        <f>'Test-RA'!Q291</f>
        <v>0</v>
      </c>
      <c r="AG293" s="381">
        <f>'Test-RA'!R291</f>
        <v>0</v>
      </c>
      <c r="AH293" s="381">
        <f>'Test-RA'!S291</f>
        <v>0</v>
      </c>
      <c r="AI293" s="381">
        <f>'Test-RA'!T291</f>
        <v>0</v>
      </c>
      <c r="AJ293" s="381">
        <f>'Test-RA'!U291</f>
        <v>0</v>
      </c>
      <c r="AK293" s="381">
        <f>'Test-RA'!V291</f>
        <v>0</v>
      </c>
      <c r="AL293" s="381">
        <f>'Test-RA'!W291</f>
        <v>0</v>
      </c>
      <c r="AM293" s="381">
        <f>'Test-RA'!X291</f>
        <v>0</v>
      </c>
      <c r="AN293" s="381">
        <f>10*LOG10(1/((Summary!$C$75/10^(AK293/10)+Summary!$C$76/10^(AL293/10)+Summary!$C$77/10^(AM293/10))/Summary!$C$78))</f>
        <v>0</v>
      </c>
      <c r="AO293" s="381">
        <f>'Test-RA'!Y291</f>
        <v>0</v>
      </c>
      <c r="AP293" s="140">
        <f>'Test-RA'!Z291</f>
        <v>0</v>
      </c>
      <c r="AQ293" s="141">
        <f t="shared" si="20"/>
        <v>0</v>
      </c>
      <c r="AR293" s="142" t="e">
        <f t="shared" si="18"/>
        <v>#DIV/0!</v>
      </c>
      <c r="AS293" s="143" t="e">
        <f t="shared" si="19"/>
        <v>#DIV/0!</v>
      </c>
      <c r="AT293" s="136"/>
      <c r="AU293" s="136"/>
      <c r="AV293" s="571"/>
      <c r="AW293" s="468"/>
      <c r="AX293" s="480"/>
      <c r="AY293" s="480"/>
      <c r="AZ293" s="480"/>
      <c r="BA293" s="480"/>
      <c r="BB293" s="480"/>
      <c r="BC293" s="480"/>
      <c r="BD293" s="480"/>
      <c r="BE293" s="480"/>
      <c r="BF293" s="480"/>
      <c r="BG293" s="469"/>
      <c r="BH293" s="476"/>
      <c r="BI293" s="469"/>
      <c r="BJ293" s="476"/>
      <c r="BK293" s="480"/>
      <c r="BL293" s="480"/>
      <c r="BM293" s="480"/>
      <c r="BN293" s="480"/>
      <c r="BO293" s="480"/>
      <c r="BP293" s="480"/>
      <c r="BQ293" s="480"/>
      <c r="BR293" s="476"/>
      <c r="BS293" s="476"/>
      <c r="BT293" s="480"/>
      <c r="BU293" s="463"/>
      <c r="BV293" s="465"/>
      <c r="BW293" s="463"/>
      <c r="BX293" s="465"/>
    </row>
    <row r="294" spans="1:76" ht="17" customHeight="1" x14ac:dyDescent="0.35">
      <c r="A294" s="516"/>
      <c r="B294" s="483"/>
      <c r="C294" s="486"/>
      <c r="D294" s="490"/>
      <c r="E294" s="493"/>
      <c r="F294" s="138">
        <v>39</v>
      </c>
      <c r="G294" s="139">
        <f>'Anchor-RA'!L292</f>
        <v>0</v>
      </c>
      <c r="H294" s="140">
        <f>'Anchor-RA'!M292</f>
        <v>0</v>
      </c>
      <c r="I294" s="140">
        <f>'Anchor-RA'!N292</f>
        <v>0</v>
      </c>
      <c r="J294" s="140">
        <f>'Anchor-RA'!O292</f>
        <v>0</v>
      </c>
      <c r="K294" s="140">
        <f>(Summary!$C$58*H294+Summary!$C$59*I294+Summary!$C$60*J294)/Summary!$C$61</f>
        <v>0</v>
      </c>
      <c r="L294" s="140">
        <f>'Anchor-RA'!P292</f>
        <v>0</v>
      </c>
      <c r="M294" s="140">
        <f>'Anchor-RA'!Q292</f>
        <v>0</v>
      </c>
      <c r="N294" s="140">
        <f>'Anchor-RA'!R292</f>
        <v>0</v>
      </c>
      <c r="O294" s="140">
        <f>'Anchor-RA'!S292</f>
        <v>0</v>
      </c>
      <c r="P294" s="140">
        <f>'Anchor-RA'!T292</f>
        <v>0</v>
      </c>
      <c r="Q294" s="140">
        <f>'Anchor-RA'!U292</f>
        <v>0</v>
      </c>
      <c r="R294" s="140">
        <f>'Anchor-RA'!V292</f>
        <v>0</v>
      </c>
      <c r="S294" s="140">
        <f>'Anchor-RA'!W292</f>
        <v>0</v>
      </c>
      <c r="T294" s="140">
        <f>'Anchor-RA'!X292</f>
        <v>0</v>
      </c>
      <c r="U294" s="140">
        <f>10*LOG10(1/((Summary!$C$75/10^(R294/10)+Summary!$C$76/10^(S294/10)+Summary!$C$77/10^(T294/10))/Summary!$C$78))</f>
        <v>0</v>
      </c>
      <c r="V294" s="140">
        <f>'Anchor-RA'!Y292</f>
        <v>0</v>
      </c>
      <c r="W294" s="140">
        <f>'Anchor-RA'!Z292</f>
        <v>0</v>
      </c>
      <c r="X294" s="141">
        <f t="shared" si="17"/>
        <v>0</v>
      </c>
      <c r="Y294" s="133"/>
      <c r="Z294" s="384">
        <f>'Test-RA'!L292</f>
        <v>0</v>
      </c>
      <c r="AA294" s="381">
        <f>'Test-RA'!M292</f>
        <v>0</v>
      </c>
      <c r="AB294" s="381">
        <f>'Test-RA'!N292</f>
        <v>0</v>
      </c>
      <c r="AC294" s="381">
        <f>'Test-RA'!O292</f>
        <v>0</v>
      </c>
      <c r="AD294" s="381">
        <f>(Summary!$C$58*AA294+Summary!$C$59*AB294+Summary!$C$60*AC294)/Summary!$C$61</f>
        <v>0</v>
      </c>
      <c r="AE294" s="381">
        <f>'Test-RA'!P292</f>
        <v>0</v>
      </c>
      <c r="AF294" s="381">
        <f>'Test-RA'!Q292</f>
        <v>0</v>
      </c>
      <c r="AG294" s="381">
        <f>'Test-RA'!R292</f>
        <v>0</v>
      </c>
      <c r="AH294" s="381">
        <f>'Test-RA'!S292</f>
        <v>0</v>
      </c>
      <c r="AI294" s="381">
        <f>'Test-RA'!T292</f>
        <v>0</v>
      </c>
      <c r="AJ294" s="381">
        <f>'Test-RA'!U292</f>
        <v>0</v>
      </c>
      <c r="AK294" s="381">
        <f>'Test-RA'!V292</f>
        <v>0</v>
      </c>
      <c r="AL294" s="381">
        <f>'Test-RA'!W292</f>
        <v>0</v>
      </c>
      <c r="AM294" s="381">
        <f>'Test-RA'!X292</f>
        <v>0</v>
      </c>
      <c r="AN294" s="381">
        <f>10*LOG10(1/((Summary!$C$75/10^(AK294/10)+Summary!$C$76/10^(AL294/10)+Summary!$C$77/10^(AM294/10))/Summary!$C$78))</f>
        <v>0</v>
      </c>
      <c r="AO294" s="381">
        <f>'Test-RA'!Y292</f>
        <v>0</v>
      </c>
      <c r="AP294" s="140">
        <f>'Test-RA'!Z292</f>
        <v>0</v>
      </c>
      <c r="AQ294" s="141">
        <f t="shared" si="20"/>
        <v>0</v>
      </c>
      <c r="AR294" s="142" t="e">
        <f t="shared" si="18"/>
        <v>#DIV/0!</v>
      </c>
      <c r="AS294" s="143" t="e">
        <f t="shared" si="19"/>
        <v>#DIV/0!</v>
      </c>
      <c r="AT294" s="136"/>
      <c r="AU294" s="136"/>
      <c r="AV294" s="571" t="s">
        <v>122</v>
      </c>
      <c r="AW294" s="468" t="e" cm="1">
        <f t="array" ref="AW294">bdRateExtend($G293:$G296,H293:H296,$Z293:$Z296,AA293:AA296)</f>
        <v>#VALUE!</v>
      </c>
      <c r="AX294" s="480"/>
      <c r="AY294" s="480"/>
      <c r="AZ294" s="480"/>
      <c r="BA294" s="480"/>
      <c r="BB294" s="480"/>
      <c r="BC294" s="480" t="e" cm="1">
        <f t="array" ref="BC294">bdRateExtend($G293:$G296,L293:L296,$Z293:$Z296,AE293:AE296)</f>
        <v>#VALUE!</v>
      </c>
      <c r="BD294" s="480"/>
      <c r="BE294" s="480" t="e" cm="1">
        <f t="array" ref="BE294">bdRateExtend($G293:$G296,M293:M296,$Z293:$Z296,AF293:AF296)</f>
        <v>#VALUE!</v>
      </c>
      <c r="BF294" s="480"/>
      <c r="BG294" s="469" t="e" cm="1">
        <f t="array" ref="BG294">bdRateExtend($G293:$G296,N293:N296,$Z293:$Z296,AG293:AG296,"None", FALSE,1)</f>
        <v>#VALUE!</v>
      </c>
      <c r="BH294" s="476"/>
      <c r="BI294" s="469" t="e" cm="1">
        <f t="array" ref="BI294">bdRateExtend($G293:$G296,O293:O296,$Z293:$Z296,AH293:AH296,"None", FALSE,1)</f>
        <v>#VALUE!</v>
      </c>
      <c r="BJ294" s="476"/>
      <c r="BK294" s="480" t="e" cm="1">
        <f t="array" ref="BK294">bdRateExtend($G293:$G296,P293:P296,$Z293:$Z296,AI293:AI296)</f>
        <v>#VALUE!</v>
      </c>
      <c r="BL294" s="480"/>
      <c r="BM294" s="480" t="e" cm="1">
        <f t="array" ref="BM294">bdRateExtend($G293:$G296,Q293:Q296,$Z293:$Z296,AJ293:AJ296)</f>
        <v>#VALUE!</v>
      </c>
      <c r="BN294" s="480"/>
      <c r="BO294" s="480" t="e" cm="1">
        <f t="array" ref="BO294">bdRateExtend($G293:$G296,R293:R296,$Z293:$Z296,AK293:AK296)</f>
        <v>#VALUE!</v>
      </c>
      <c r="BP294" s="480"/>
      <c r="BQ294" s="480"/>
      <c r="BR294" s="476"/>
      <c r="BS294" s="476"/>
      <c r="BT294" s="480"/>
      <c r="BU294" s="463" cm="1">
        <f t="array" ref="BU294">testVMAFRange($G293:$G296,N293:N296,$Z293:$Z296,AG293:AG296)</f>
        <v>0</v>
      </c>
      <c r="BV294" s="465"/>
      <c r="BW294" s="463" cm="1">
        <f t="array" ref="BW294">testVMAFRange($G293:$G296,O293:O296,$Z293:$Z296,AH293:AH296)</f>
        <v>0</v>
      </c>
      <c r="BX294" s="465"/>
    </row>
    <row r="295" spans="1:76" ht="17" customHeight="1" x14ac:dyDescent="0.35">
      <c r="A295" s="516"/>
      <c r="B295" s="483"/>
      <c r="C295" s="486"/>
      <c r="D295" s="490"/>
      <c r="E295" s="493"/>
      <c r="F295" s="138">
        <v>47</v>
      </c>
      <c r="G295" s="139">
        <f>'Anchor-RA'!L293</f>
        <v>0</v>
      </c>
      <c r="H295" s="140">
        <f>'Anchor-RA'!M293</f>
        <v>0</v>
      </c>
      <c r="I295" s="140">
        <f>'Anchor-RA'!N293</f>
        <v>0</v>
      </c>
      <c r="J295" s="140">
        <f>'Anchor-RA'!O293</f>
        <v>0</v>
      </c>
      <c r="K295" s="140">
        <f>(Summary!$C$58*H295+Summary!$C$59*I295+Summary!$C$60*J295)/Summary!$C$61</f>
        <v>0</v>
      </c>
      <c r="L295" s="140">
        <f>'Anchor-RA'!P293</f>
        <v>0</v>
      </c>
      <c r="M295" s="140">
        <f>'Anchor-RA'!Q293</f>
        <v>0</v>
      </c>
      <c r="N295" s="140">
        <f>'Anchor-RA'!R293</f>
        <v>0</v>
      </c>
      <c r="O295" s="140">
        <f>'Anchor-RA'!S293</f>
        <v>0</v>
      </c>
      <c r="P295" s="140">
        <f>'Anchor-RA'!T293</f>
        <v>0</v>
      </c>
      <c r="Q295" s="140">
        <f>'Anchor-RA'!U293</f>
        <v>0</v>
      </c>
      <c r="R295" s="140">
        <f>'Anchor-RA'!V293</f>
        <v>0</v>
      </c>
      <c r="S295" s="140">
        <f>'Anchor-RA'!W293</f>
        <v>0</v>
      </c>
      <c r="T295" s="140">
        <f>'Anchor-RA'!X293</f>
        <v>0</v>
      </c>
      <c r="U295" s="140">
        <f>10*LOG10(1/((Summary!$C$75/10^(R295/10)+Summary!$C$76/10^(S295/10)+Summary!$C$77/10^(T295/10))/Summary!$C$78))</f>
        <v>0</v>
      </c>
      <c r="V295" s="140">
        <f>'Anchor-RA'!Y293</f>
        <v>0</v>
      </c>
      <c r="W295" s="140">
        <f>'Anchor-RA'!Z293</f>
        <v>0</v>
      </c>
      <c r="X295" s="141">
        <f t="shared" si="17"/>
        <v>0</v>
      </c>
      <c r="Y295" s="133"/>
      <c r="Z295" s="384">
        <f>'Test-RA'!L293</f>
        <v>0</v>
      </c>
      <c r="AA295" s="381">
        <f>'Test-RA'!M293</f>
        <v>0</v>
      </c>
      <c r="AB295" s="381">
        <f>'Test-RA'!N293</f>
        <v>0</v>
      </c>
      <c r="AC295" s="381">
        <f>'Test-RA'!O293</f>
        <v>0</v>
      </c>
      <c r="AD295" s="381">
        <f>(Summary!$C$58*AA295+Summary!$C$59*AB295+Summary!$C$60*AC295)/Summary!$C$61</f>
        <v>0</v>
      </c>
      <c r="AE295" s="381">
        <f>'Test-RA'!P293</f>
        <v>0</v>
      </c>
      <c r="AF295" s="381">
        <f>'Test-RA'!Q293</f>
        <v>0</v>
      </c>
      <c r="AG295" s="381">
        <f>'Test-RA'!R293</f>
        <v>0</v>
      </c>
      <c r="AH295" s="381">
        <f>'Test-RA'!S293</f>
        <v>0</v>
      </c>
      <c r="AI295" s="381">
        <f>'Test-RA'!T293</f>
        <v>0</v>
      </c>
      <c r="AJ295" s="381">
        <f>'Test-RA'!U293</f>
        <v>0</v>
      </c>
      <c r="AK295" s="381">
        <f>'Test-RA'!V293</f>
        <v>0</v>
      </c>
      <c r="AL295" s="381">
        <f>'Test-RA'!W293</f>
        <v>0</v>
      </c>
      <c r="AM295" s="381">
        <f>'Test-RA'!X293</f>
        <v>0</v>
      </c>
      <c r="AN295" s="381">
        <f>10*LOG10(1/((Summary!$C$75/10^(AK295/10)+Summary!$C$76/10^(AL295/10)+Summary!$C$77/10^(AM295/10))/Summary!$C$78))</f>
        <v>0</v>
      </c>
      <c r="AO295" s="381">
        <f>'Test-RA'!Y293</f>
        <v>0</v>
      </c>
      <c r="AP295" s="140">
        <f>'Test-RA'!Z293</f>
        <v>0</v>
      </c>
      <c r="AQ295" s="141">
        <f t="shared" si="20"/>
        <v>0</v>
      </c>
      <c r="AR295" s="142" t="e">
        <f t="shared" si="18"/>
        <v>#DIV/0!</v>
      </c>
      <c r="AS295" s="143" t="e">
        <f t="shared" si="19"/>
        <v>#DIV/0!</v>
      </c>
      <c r="AT295" s="136"/>
      <c r="AU295" s="136"/>
      <c r="AV295" s="571"/>
      <c r="AW295" s="468"/>
      <c r="AX295" s="480"/>
      <c r="AY295" s="480"/>
      <c r="AZ295" s="480"/>
      <c r="BA295" s="480"/>
      <c r="BB295" s="480"/>
      <c r="BC295" s="480"/>
      <c r="BD295" s="480"/>
      <c r="BE295" s="480"/>
      <c r="BF295" s="480"/>
      <c r="BG295" s="469"/>
      <c r="BH295" s="476"/>
      <c r="BI295" s="469"/>
      <c r="BJ295" s="476"/>
      <c r="BK295" s="480"/>
      <c r="BL295" s="480"/>
      <c r="BM295" s="480"/>
      <c r="BN295" s="480"/>
      <c r="BO295" s="480"/>
      <c r="BP295" s="480"/>
      <c r="BQ295" s="480"/>
      <c r="BR295" s="476"/>
      <c r="BS295" s="476"/>
      <c r="BT295" s="480"/>
      <c r="BU295" s="463"/>
      <c r="BV295" s="465"/>
      <c r="BW295" s="463"/>
      <c r="BX295" s="465"/>
    </row>
    <row r="296" spans="1:76" ht="17" customHeight="1" x14ac:dyDescent="0.35">
      <c r="A296" s="516"/>
      <c r="B296" s="483"/>
      <c r="C296" s="486"/>
      <c r="D296" s="490"/>
      <c r="E296" s="493"/>
      <c r="F296" s="138">
        <v>55</v>
      </c>
      <c r="G296" s="139">
        <f>'Anchor-RA'!L294</f>
        <v>0</v>
      </c>
      <c r="H296" s="140">
        <f>'Anchor-RA'!M294</f>
        <v>0</v>
      </c>
      <c r="I296" s="140">
        <f>'Anchor-RA'!N294</f>
        <v>0</v>
      </c>
      <c r="J296" s="140">
        <f>'Anchor-RA'!O294</f>
        <v>0</v>
      </c>
      <c r="K296" s="140">
        <f>(Summary!$C$58*H296+Summary!$C$59*I296+Summary!$C$60*J296)/Summary!$C$61</f>
        <v>0</v>
      </c>
      <c r="L296" s="140">
        <f>'Anchor-RA'!P294</f>
        <v>0</v>
      </c>
      <c r="M296" s="140">
        <f>'Anchor-RA'!Q294</f>
        <v>0</v>
      </c>
      <c r="N296" s="140">
        <f>'Anchor-RA'!R294</f>
        <v>0</v>
      </c>
      <c r="O296" s="140">
        <f>'Anchor-RA'!S294</f>
        <v>0</v>
      </c>
      <c r="P296" s="140">
        <f>'Anchor-RA'!T294</f>
        <v>0</v>
      </c>
      <c r="Q296" s="140">
        <f>'Anchor-RA'!U294</f>
        <v>0</v>
      </c>
      <c r="R296" s="140">
        <f>'Anchor-RA'!V294</f>
        <v>0</v>
      </c>
      <c r="S296" s="140">
        <f>'Anchor-RA'!W294</f>
        <v>0</v>
      </c>
      <c r="T296" s="140">
        <f>'Anchor-RA'!X294</f>
        <v>0</v>
      </c>
      <c r="U296" s="140">
        <f>10*LOG10(1/((Summary!$C$75/10^(R296/10)+Summary!$C$76/10^(S296/10)+Summary!$C$77/10^(T296/10))/Summary!$C$78))</f>
        <v>0</v>
      </c>
      <c r="V296" s="140">
        <f>'Anchor-RA'!Y294</f>
        <v>0</v>
      </c>
      <c r="W296" s="140">
        <f>'Anchor-RA'!Z294</f>
        <v>0</v>
      </c>
      <c r="X296" s="141">
        <f t="shared" si="17"/>
        <v>0</v>
      </c>
      <c r="Y296" s="133"/>
      <c r="Z296" s="384">
        <f>'Test-RA'!L294</f>
        <v>0</v>
      </c>
      <c r="AA296" s="381">
        <f>'Test-RA'!M294</f>
        <v>0</v>
      </c>
      <c r="AB296" s="381">
        <f>'Test-RA'!N294</f>
        <v>0</v>
      </c>
      <c r="AC296" s="381">
        <f>'Test-RA'!O294</f>
        <v>0</v>
      </c>
      <c r="AD296" s="381">
        <f>(Summary!$C$58*AA296+Summary!$C$59*AB296+Summary!$C$60*AC296)/Summary!$C$61</f>
        <v>0</v>
      </c>
      <c r="AE296" s="381">
        <f>'Test-RA'!P294</f>
        <v>0</v>
      </c>
      <c r="AF296" s="381">
        <f>'Test-RA'!Q294</f>
        <v>0</v>
      </c>
      <c r="AG296" s="381">
        <f>'Test-RA'!R294</f>
        <v>0</v>
      </c>
      <c r="AH296" s="381">
        <f>'Test-RA'!S294</f>
        <v>0</v>
      </c>
      <c r="AI296" s="381">
        <f>'Test-RA'!T294</f>
        <v>0</v>
      </c>
      <c r="AJ296" s="381">
        <f>'Test-RA'!U294</f>
        <v>0</v>
      </c>
      <c r="AK296" s="381">
        <f>'Test-RA'!V294</f>
        <v>0</v>
      </c>
      <c r="AL296" s="381">
        <f>'Test-RA'!W294</f>
        <v>0</v>
      </c>
      <c r="AM296" s="381">
        <f>'Test-RA'!X294</f>
        <v>0</v>
      </c>
      <c r="AN296" s="381">
        <f>10*LOG10(1/((Summary!$C$75/10^(AK296/10)+Summary!$C$76/10^(AL296/10)+Summary!$C$77/10^(AM296/10))/Summary!$C$78))</f>
        <v>0</v>
      </c>
      <c r="AO296" s="381">
        <f>'Test-RA'!Y294</f>
        <v>0</v>
      </c>
      <c r="AP296" s="140">
        <f>'Test-RA'!Z294</f>
        <v>0</v>
      </c>
      <c r="AQ296" s="141">
        <f t="shared" si="20"/>
        <v>0</v>
      </c>
      <c r="AR296" s="142" t="e">
        <f t="shared" si="18"/>
        <v>#DIV/0!</v>
      </c>
      <c r="AS296" s="143" t="e">
        <f t="shared" si="19"/>
        <v>#DIV/0!</v>
      </c>
      <c r="AT296" s="136"/>
      <c r="AU296" s="136"/>
      <c r="AV296" s="571" t="s">
        <v>123</v>
      </c>
      <c r="AW296" s="468" t="e" cm="1">
        <f t="array" ref="AW296">bdRateExtend($G294:$G297,H294:H297,$Z294:$Z297,AA294:AA297)</f>
        <v>#VALUE!</v>
      </c>
      <c r="AX296" s="480"/>
      <c r="AY296" s="480"/>
      <c r="AZ296" s="480"/>
      <c r="BA296" s="480"/>
      <c r="BB296" s="480"/>
      <c r="BC296" s="480" t="e" cm="1">
        <f t="array" ref="BC296">bdRateExtend($G294:$G297,L294:L297,$Z294:$Z297,AE294:AE297)</f>
        <v>#VALUE!</v>
      </c>
      <c r="BD296" s="480"/>
      <c r="BE296" s="480" t="e" cm="1">
        <f t="array" ref="BE296">bdRateExtend($G294:$G297,M294:M297,$Z294:$Z297,AF294:AF297)</f>
        <v>#VALUE!</v>
      </c>
      <c r="BF296" s="480"/>
      <c r="BG296" s="469" t="e" cm="1">
        <f t="array" ref="BG296">bdRateExtend($G294:$G297,N294:N297,$Z294:$Z297,AG294:AG297,"None", FALSE,1)</f>
        <v>#VALUE!</v>
      </c>
      <c r="BH296" s="476"/>
      <c r="BI296" s="469" t="e" cm="1">
        <f t="array" ref="BI296">bdRateExtend($G294:$G297,O294:O297,$Z294:$Z297,AH294:AH297,"None", FALSE,1)</f>
        <v>#VALUE!</v>
      </c>
      <c r="BJ296" s="476"/>
      <c r="BK296" s="480" t="e" cm="1">
        <f t="array" ref="BK296">bdRateExtend($G294:$G297,P294:P297,$Z294:$Z297,AI294:AI297)</f>
        <v>#VALUE!</v>
      </c>
      <c r="BL296" s="480"/>
      <c r="BM296" s="480" t="e" cm="1">
        <f t="array" ref="BM296">bdRateExtend($G294:$G297,Q294:Q297,$Z294:$Z297,AJ294:AJ297)</f>
        <v>#VALUE!</v>
      </c>
      <c r="BN296" s="480"/>
      <c r="BO296" s="480" t="e" cm="1">
        <f t="array" ref="BO296">bdRateExtend($G294:$G297,R294:R297,$Z294:$Z297,AK294:AK297)</f>
        <v>#VALUE!</v>
      </c>
      <c r="BP296" s="480"/>
      <c r="BQ296" s="480"/>
      <c r="BR296" s="476"/>
      <c r="BS296" s="476"/>
      <c r="BT296" s="480"/>
      <c r="BU296" s="463" cm="1">
        <f t="array" ref="BU296">testVMAFRange($G294:$G297,N294:N297,$Z294:$Z297,AG294:AG297)</f>
        <v>0</v>
      </c>
      <c r="BV296" s="465"/>
      <c r="BW296" s="463" cm="1">
        <f t="array" ref="BW296">testVMAFRange($G294:$G297,O294:O297,$Z294:$Z297,AH294:AH297)</f>
        <v>0</v>
      </c>
      <c r="BX296" s="465"/>
    </row>
    <row r="297" spans="1:76" ht="17" customHeight="1" thickBot="1" x14ac:dyDescent="0.4">
      <c r="A297" s="516"/>
      <c r="B297" s="518"/>
      <c r="C297" s="487"/>
      <c r="D297" s="522"/>
      <c r="E297" s="523"/>
      <c r="F297" s="144">
        <v>63</v>
      </c>
      <c r="G297" s="145">
        <f>'Anchor-RA'!L295</f>
        <v>0</v>
      </c>
      <c r="H297" s="146">
        <f>'Anchor-RA'!M295</f>
        <v>0</v>
      </c>
      <c r="I297" s="146">
        <f>'Anchor-RA'!N295</f>
        <v>0</v>
      </c>
      <c r="J297" s="146">
        <f>'Anchor-RA'!O295</f>
        <v>0</v>
      </c>
      <c r="K297" s="146">
        <f>(Summary!$C$58*H297+Summary!$C$59*I297+Summary!$C$60*J297)/Summary!$C$61</f>
        <v>0</v>
      </c>
      <c r="L297" s="146">
        <f>'Anchor-RA'!P295</f>
        <v>0</v>
      </c>
      <c r="M297" s="146">
        <f>'Anchor-RA'!Q295</f>
        <v>0</v>
      </c>
      <c r="N297" s="146">
        <f>'Anchor-RA'!R295</f>
        <v>0</v>
      </c>
      <c r="O297" s="146">
        <f>'Anchor-RA'!S295</f>
        <v>0</v>
      </c>
      <c r="P297" s="146">
        <f>'Anchor-RA'!T295</f>
        <v>0</v>
      </c>
      <c r="Q297" s="146">
        <f>'Anchor-RA'!U295</f>
        <v>0</v>
      </c>
      <c r="R297" s="146">
        <f>'Anchor-RA'!V295</f>
        <v>0</v>
      </c>
      <c r="S297" s="146">
        <f>'Anchor-RA'!W295</f>
        <v>0</v>
      </c>
      <c r="T297" s="146">
        <f>'Anchor-RA'!X295</f>
        <v>0</v>
      </c>
      <c r="U297" s="146">
        <f>10*LOG10(1/((Summary!$C$75/10^(R297/10)+Summary!$C$76/10^(S297/10)+Summary!$C$77/10^(T297/10))/Summary!$C$78))</f>
        <v>0</v>
      </c>
      <c r="V297" s="146">
        <f>'Anchor-RA'!Y295</f>
        <v>0</v>
      </c>
      <c r="W297" s="146">
        <f>'Anchor-RA'!Z295</f>
        <v>0</v>
      </c>
      <c r="X297" s="147">
        <f t="shared" si="17"/>
        <v>0</v>
      </c>
      <c r="Y297" s="133"/>
      <c r="Z297" s="385">
        <f>'Test-RA'!L295</f>
        <v>0</v>
      </c>
      <c r="AA297" s="382">
        <f>'Test-RA'!M295</f>
        <v>0</v>
      </c>
      <c r="AB297" s="382">
        <f>'Test-RA'!N295</f>
        <v>0</v>
      </c>
      <c r="AC297" s="382">
        <f>'Test-RA'!O295</f>
        <v>0</v>
      </c>
      <c r="AD297" s="382">
        <f>(Summary!$C$58*AA297+Summary!$C$59*AB297+Summary!$C$60*AC297)/Summary!$C$61</f>
        <v>0</v>
      </c>
      <c r="AE297" s="382">
        <f>'Test-RA'!P295</f>
        <v>0</v>
      </c>
      <c r="AF297" s="382">
        <f>'Test-RA'!Q295</f>
        <v>0</v>
      </c>
      <c r="AG297" s="382">
        <f>'Test-RA'!R295</f>
        <v>0</v>
      </c>
      <c r="AH297" s="382">
        <f>'Test-RA'!S295</f>
        <v>0</v>
      </c>
      <c r="AI297" s="382">
        <f>'Test-RA'!T295</f>
        <v>0</v>
      </c>
      <c r="AJ297" s="382">
        <f>'Test-RA'!U295</f>
        <v>0</v>
      </c>
      <c r="AK297" s="382">
        <f>'Test-RA'!V295</f>
        <v>0</v>
      </c>
      <c r="AL297" s="382">
        <f>'Test-RA'!W295</f>
        <v>0</v>
      </c>
      <c r="AM297" s="382">
        <f>'Test-RA'!X295</f>
        <v>0</v>
      </c>
      <c r="AN297" s="382">
        <f>10*LOG10(1/((Summary!$C$75/10^(AK297/10)+Summary!$C$76/10^(AL297/10)+Summary!$C$77/10^(AM297/10))/Summary!$C$78))</f>
        <v>0</v>
      </c>
      <c r="AO297" s="382">
        <f>'Test-RA'!Y295</f>
        <v>0</v>
      </c>
      <c r="AP297" s="146">
        <f>'Test-RA'!Z295</f>
        <v>0</v>
      </c>
      <c r="AQ297" s="147">
        <f t="shared" si="20"/>
        <v>0</v>
      </c>
      <c r="AR297" s="148" t="e">
        <f t="shared" si="18"/>
        <v>#DIV/0!</v>
      </c>
      <c r="AS297" s="149" t="e">
        <f t="shared" si="19"/>
        <v>#DIV/0!</v>
      </c>
      <c r="AT297" s="136"/>
      <c r="AU297" s="136"/>
      <c r="AV297" s="572"/>
      <c r="AW297" s="468"/>
      <c r="AX297" s="480"/>
      <c r="AY297" s="480"/>
      <c r="AZ297" s="480"/>
      <c r="BA297" s="480"/>
      <c r="BB297" s="481"/>
      <c r="BC297" s="480"/>
      <c r="BD297" s="480"/>
      <c r="BE297" s="480"/>
      <c r="BF297" s="480"/>
      <c r="BG297" s="472"/>
      <c r="BH297" s="477"/>
      <c r="BI297" s="472"/>
      <c r="BJ297" s="477"/>
      <c r="BK297" s="480"/>
      <c r="BL297" s="480"/>
      <c r="BM297" s="480"/>
      <c r="BN297" s="480"/>
      <c r="BO297" s="480"/>
      <c r="BP297" s="480"/>
      <c r="BQ297" s="480"/>
      <c r="BR297" s="476"/>
      <c r="BS297" s="476"/>
      <c r="BT297" s="481"/>
      <c r="BU297" s="473"/>
      <c r="BV297" s="466"/>
      <c r="BW297" s="473"/>
      <c r="BX297" s="466"/>
    </row>
    <row r="298" spans="1:76" ht="17" customHeight="1" x14ac:dyDescent="0.35">
      <c r="A298" s="516"/>
      <c r="B298" s="482" t="s">
        <v>93</v>
      </c>
      <c r="C298" s="485" t="s">
        <v>71</v>
      </c>
      <c r="D298" s="489">
        <v>60</v>
      </c>
      <c r="E298" s="492">
        <v>8</v>
      </c>
      <c r="F298" s="129">
        <v>23</v>
      </c>
      <c r="G298" s="130">
        <f>'Anchor-RA'!L296</f>
        <v>0</v>
      </c>
      <c r="H298" s="131">
        <f>'Anchor-RA'!M296</f>
        <v>0</v>
      </c>
      <c r="I298" s="131">
        <f>'Anchor-RA'!N296</f>
        <v>0</v>
      </c>
      <c r="J298" s="131">
        <f>'Anchor-RA'!O296</f>
        <v>0</v>
      </c>
      <c r="K298" s="395">
        <f>(Summary!$C$58*H298+Summary!$C$59*I298+Summary!$C$60*J298)/Summary!$C$61</f>
        <v>0</v>
      </c>
      <c r="L298" s="131">
        <f>'Anchor-RA'!P296</f>
        <v>0</v>
      </c>
      <c r="M298" s="131">
        <f>'Anchor-RA'!Q296</f>
        <v>0</v>
      </c>
      <c r="N298" s="131">
        <f>'Anchor-RA'!R296</f>
        <v>0</v>
      </c>
      <c r="O298" s="131">
        <f>'Anchor-RA'!S296</f>
        <v>0</v>
      </c>
      <c r="P298" s="131">
        <f>'Anchor-RA'!T296</f>
        <v>0</v>
      </c>
      <c r="Q298" s="131">
        <f>'Anchor-RA'!U296</f>
        <v>0</v>
      </c>
      <c r="R298" s="131">
        <f>'Anchor-RA'!V296</f>
        <v>0</v>
      </c>
      <c r="S298" s="131">
        <f>'Anchor-RA'!W296</f>
        <v>0</v>
      </c>
      <c r="T298" s="131">
        <f>'Anchor-RA'!X296</f>
        <v>0</v>
      </c>
      <c r="U298" s="131">
        <f>10*LOG10(1/((Summary!$C$75/10^(R298/10)+Summary!$C$76/10^(S298/10)+Summary!$C$77/10^(T298/10))/Summary!$C$78))</f>
        <v>0</v>
      </c>
      <c r="V298" s="131">
        <f>'Anchor-RA'!Y296</f>
        <v>0</v>
      </c>
      <c r="W298" s="131">
        <f>'Anchor-RA'!Z296</f>
        <v>0</v>
      </c>
      <c r="X298" s="132">
        <f t="shared" si="17"/>
        <v>0</v>
      </c>
      <c r="Y298" s="133"/>
      <c r="Z298" s="383">
        <f>'Test-RA'!L296</f>
        <v>0</v>
      </c>
      <c r="AA298" s="380">
        <f>'Test-RA'!M296</f>
        <v>0</v>
      </c>
      <c r="AB298" s="380">
        <f>'Test-RA'!N296</f>
        <v>0</v>
      </c>
      <c r="AC298" s="380">
        <f>'Test-RA'!O296</f>
        <v>0</v>
      </c>
      <c r="AD298" s="380">
        <f>(Summary!$C$58*AA298+Summary!$C$59*AB298+Summary!$C$60*AC298)/Summary!$C$61</f>
        <v>0</v>
      </c>
      <c r="AE298" s="380">
        <f>'Test-RA'!P296</f>
        <v>0</v>
      </c>
      <c r="AF298" s="380">
        <f>'Test-RA'!Q296</f>
        <v>0</v>
      </c>
      <c r="AG298" s="380">
        <f>'Test-RA'!R296</f>
        <v>0</v>
      </c>
      <c r="AH298" s="380">
        <f>'Test-RA'!S296</f>
        <v>0</v>
      </c>
      <c r="AI298" s="380">
        <f>'Test-RA'!T296</f>
        <v>0</v>
      </c>
      <c r="AJ298" s="380">
        <f>'Test-RA'!U296</f>
        <v>0</v>
      </c>
      <c r="AK298" s="380">
        <f>'Test-RA'!V296</f>
        <v>0</v>
      </c>
      <c r="AL298" s="380">
        <f>'Test-RA'!W296</f>
        <v>0</v>
      </c>
      <c r="AM298" s="380">
        <f>'Test-RA'!X296</f>
        <v>0</v>
      </c>
      <c r="AN298" s="380">
        <f>10*LOG10(1/((Summary!$C$75/10^(AK298/10)+Summary!$C$76/10^(AL298/10)+Summary!$C$77/10^(AM298/10))/Summary!$C$78))</f>
        <v>0</v>
      </c>
      <c r="AO298" s="380">
        <f>'Test-RA'!Y296</f>
        <v>0</v>
      </c>
      <c r="AP298" s="131">
        <f>'Test-RA'!Z296</f>
        <v>0</v>
      </c>
      <c r="AQ298" s="132">
        <f t="shared" si="20"/>
        <v>0</v>
      </c>
      <c r="AR298" s="134" t="e">
        <f t="shared" si="18"/>
        <v>#DIV/0!</v>
      </c>
      <c r="AS298" s="135" t="e">
        <f t="shared" si="19"/>
        <v>#DIV/0!</v>
      </c>
      <c r="AT298" s="136"/>
      <c r="AU298" s="136"/>
      <c r="AV298" s="573" t="s">
        <v>121</v>
      </c>
      <c r="AW298" s="468" t="e" cm="1">
        <f t="array" ref="AW298">bdRateExtend($G298:$G301,H298:H301,$Z298:$Z301,AA298:AA301)</f>
        <v>#VALUE!</v>
      </c>
      <c r="AX298" s="480" t="e" cm="1">
        <f t="array" ref="AX298">bdRateExtend($G298:$G303,H298:H303,$Z298:$Z303,AA298:AA303)</f>
        <v>#VALUE!</v>
      </c>
      <c r="AY298" s="480" t="e" cm="1">
        <f t="array" ref="AY298">bdRateExtend($G298:$G303,I298:I303,$Z298:$Z303,AB298:AB303)</f>
        <v>#VALUE!</v>
      </c>
      <c r="AZ298" s="480" t="e" cm="1">
        <f t="array" ref="AZ298">bdRateExtend($G298:$G303,J298:J303,$Z298:$Z303,AC298:AC303)</f>
        <v>#VALUE!</v>
      </c>
      <c r="BA298" s="480" t="e" cm="1">
        <f t="array" ref="BA298">bdRateExtend($G298:$G303,K298:K303,$Z298:$Z303,AD298:AD303)</f>
        <v>#VALUE!</v>
      </c>
      <c r="BB298" s="479" t="e">
        <f>(Summary!$C$89*AX298+Summary!$C$90*AY298+Summary!$C$91*AZ298)/Summary!$C$92</f>
        <v>#VALUE!</v>
      </c>
      <c r="BC298" s="480" t="e" cm="1">
        <f t="array" ref="BC298">bdRateExtend($G298:$G301,L298:L301,$Z298:$Z301,AE298:AE301)</f>
        <v>#VALUE!</v>
      </c>
      <c r="BD298" s="480" t="e" cm="1">
        <f t="array" ref="BD298">bdRateExtend($G298:$G303,L298:L303,$Z298:$Z303,AE298:AE303)</f>
        <v>#VALUE!</v>
      </c>
      <c r="BE298" s="480" t="e" cm="1">
        <f t="array" ref="BE298">bdRateExtend($G298:$G301,M298:M301,$Z298:$Z301,AF298:AF301)</f>
        <v>#VALUE!</v>
      </c>
      <c r="BF298" s="480" t="e" cm="1">
        <f t="array" ref="BF298">bdRateExtend($G298:$G303,M298:M303,$Z298:$Z303,AF298:AF303)</f>
        <v>#VALUE!</v>
      </c>
      <c r="BG298" s="474" t="e" cm="1">
        <f t="array" ref="BG298">bdRateExtend($G298:$G301,N298:N301,$Z298:$Z301,AG298:AG301,"None", FALSE,1)</f>
        <v>#VALUE!</v>
      </c>
      <c r="BH298" s="475" t="e" cm="1">
        <f t="array" ref="BH298">bdRateExtend($G298:$G303,N298:N303,$Z298:$Z303,AG298:AG303,"None", FALSE,1)</f>
        <v>#VALUE!</v>
      </c>
      <c r="BI298" s="474" t="e" cm="1">
        <f t="array" ref="BI298">bdRateExtend($G298:$G301,O298:O301,$Z298:$Z301,AH298:AH301,"None", FALSE,1)</f>
        <v>#VALUE!</v>
      </c>
      <c r="BJ298" s="475" t="e" cm="1">
        <f t="array" ref="BJ298">bdRateExtend($G298:$G303,O298:O303,$Z298:$Z303,AH298:AH303,"None", FALSE,1)</f>
        <v>#VALUE!</v>
      </c>
      <c r="BK298" s="480" t="e" cm="1">
        <f t="array" ref="BK298">bdRateExtend($G298:$G301,P298:P301,$Z298:$Z301,AI298:AI301)</f>
        <v>#VALUE!</v>
      </c>
      <c r="BL298" s="480" t="e" cm="1">
        <f t="array" ref="BL298">bdRateExtend($G298:$G303,P298:P303,$Z298:$Z303,AI298:AI303)</f>
        <v>#VALUE!</v>
      </c>
      <c r="BM298" s="480" t="e" cm="1">
        <f t="array" ref="BM298">bdRateExtend($G298:$G301,Q298:Q301,$Z298:$Z301,AJ298:AJ301)</f>
        <v>#VALUE!</v>
      </c>
      <c r="BN298" s="480" t="e" cm="1">
        <f t="array" ref="BN298">bdRateExtend($G298:$G303,Q298:Q303,$Z298:$Z303,AJ298:AJ303)</f>
        <v>#VALUE!</v>
      </c>
      <c r="BO298" s="480" t="e" cm="1">
        <f t="array" ref="BO298">bdRateExtend($G298:$G301,R298:R301,$Z298:$Z301,AK298:AK301)</f>
        <v>#VALUE!</v>
      </c>
      <c r="BP298" s="480" t="e" cm="1">
        <f t="array" ref="BP298">bdRateExtend($G298:$G303,R298:R303,$Z298:$Z303,AK298:AK303)</f>
        <v>#VALUE!</v>
      </c>
      <c r="BQ298" s="480" t="e" cm="1">
        <f t="array" ref="BQ298">bdRateExtend($G298:$G303,S298:S303,$Z298:$Z303,AL298:AL303)</f>
        <v>#VALUE!</v>
      </c>
      <c r="BR298" s="476" t="e" cm="1">
        <f t="array" ref="BR298">bdRateExtend($G298:$G303,T298:T303,$Z298:$Z303,AM298:AM303)</f>
        <v>#VALUE!</v>
      </c>
      <c r="BS298" s="476" t="e" cm="1">
        <f t="array" ref="BS298">bdRateExtend($G298:$G303,U298:U303,$Z298:$Z303,AN298:AN303)</f>
        <v>#VALUE!</v>
      </c>
      <c r="BT298" s="479" t="e">
        <f>(Summary!$C$103*BP298+Summary!$C$104*BQ298+Summary!$C$105*BR298)/Summary!$C$106</f>
        <v>#VALUE!</v>
      </c>
      <c r="BU298" s="462" cm="1">
        <f t="array" ref="BU298">testVMAFRange($G298:$G301,N298:N301,$Z298:$Z301,AG298:AG301)</f>
        <v>0</v>
      </c>
      <c r="BV298" s="464" cm="1">
        <f t="array" ref="BV298">testVMAFRange($G298:$G303,N298:N303,$Z298:$Z303,AG298:AG303)</f>
        <v>0</v>
      </c>
      <c r="BW298" s="462" cm="1">
        <f t="array" ref="BW298">testVMAFRange($G298:$G301,O298:O301,$Z298:$Z301,AH298:AH301)</f>
        <v>0</v>
      </c>
      <c r="BX298" s="464" cm="1">
        <f t="array" ref="BX298">testVMAFRange($G298:$G303,O298:O303,$Z298:$Z303,AH298:AH303)</f>
        <v>0</v>
      </c>
    </row>
    <row r="299" spans="1:76" ht="17" customHeight="1" x14ac:dyDescent="0.35">
      <c r="A299" s="516"/>
      <c r="B299" s="483"/>
      <c r="C299" s="486"/>
      <c r="D299" s="490"/>
      <c r="E299" s="493"/>
      <c r="F299" s="138">
        <v>31</v>
      </c>
      <c r="G299" s="139">
        <f>'Anchor-RA'!L297</f>
        <v>0</v>
      </c>
      <c r="H299" s="140">
        <f>'Anchor-RA'!M297</f>
        <v>0</v>
      </c>
      <c r="I299" s="140">
        <f>'Anchor-RA'!N297</f>
        <v>0</v>
      </c>
      <c r="J299" s="140">
        <f>'Anchor-RA'!O297</f>
        <v>0</v>
      </c>
      <c r="K299" s="140">
        <f>(Summary!$C$58*H299+Summary!$C$59*I299+Summary!$C$60*J299)/Summary!$C$61</f>
        <v>0</v>
      </c>
      <c r="L299" s="140">
        <f>'Anchor-RA'!P297</f>
        <v>0</v>
      </c>
      <c r="M299" s="140">
        <f>'Anchor-RA'!Q297</f>
        <v>0</v>
      </c>
      <c r="N299" s="140">
        <f>'Anchor-RA'!R297</f>
        <v>0</v>
      </c>
      <c r="O299" s="140">
        <f>'Anchor-RA'!S297</f>
        <v>0</v>
      </c>
      <c r="P299" s="140">
        <f>'Anchor-RA'!T297</f>
        <v>0</v>
      </c>
      <c r="Q299" s="140">
        <f>'Anchor-RA'!U297</f>
        <v>0</v>
      </c>
      <c r="R299" s="140">
        <f>'Anchor-RA'!V297</f>
        <v>0</v>
      </c>
      <c r="S299" s="140">
        <f>'Anchor-RA'!W297</f>
        <v>0</v>
      </c>
      <c r="T299" s="140">
        <f>'Anchor-RA'!X297</f>
        <v>0</v>
      </c>
      <c r="U299" s="140">
        <f>10*LOG10(1/((Summary!$C$75/10^(R299/10)+Summary!$C$76/10^(S299/10)+Summary!$C$77/10^(T299/10))/Summary!$C$78))</f>
        <v>0</v>
      </c>
      <c r="V299" s="140">
        <f>'Anchor-RA'!Y297</f>
        <v>0</v>
      </c>
      <c r="W299" s="140">
        <f>'Anchor-RA'!Z297</f>
        <v>0</v>
      </c>
      <c r="X299" s="141">
        <f t="shared" si="17"/>
        <v>0</v>
      </c>
      <c r="Y299" s="133"/>
      <c r="Z299" s="384">
        <f>'Test-RA'!L297</f>
        <v>0</v>
      </c>
      <c r="AA299" s="381">
        <f>'Test-RA'!M297</f>
        <v>0</v>
      </c>
      <c r="AB299" s="381">
        <f>'Test-RA'!N297</f>
        <v>0</v>
      </c>
      <c r="AC299" s="381">
        <f>'Test-RA'!O297</f>
        <v>0</v>
      </c>
      <c r="AD299" s="381">
        <f>(Summary!$C$58*AA299+Summary!$C$59*AB299+Summary!$C$60*AC299)/Summary!$C$61</f>
        <v>0</v>
      </c>
      <c r="AE299" s="381">
        <f>'Test-RA'!P297</f>
        <v>0</v>
      </c>
      <c r="AF299" s="381">
        <f>'Test-RA'!Q297</f>
        <v>0</v>
      </c>
      <c r="AG299" s="381">
        <f>'Test-RA'!R297</f>
        <v>0</v>
      </c>
      <c r="AH299" s="381">
        <f>'Test-RA'!S297</f>
        <v>0</v>
      </c>
      <c r="AI299" s="381">
        <f>'Test-RA'!T297</f>
        <v>0</v>
      </c>
      <c r="AJ299" s="381">
        <f>'Test-RA'!U297</f>
        <v>0</v>
      </c>
      <c r="AK299" s="381">
        <f>'Test-RA'!V297</f>
        <v>0</v>
      </c>
      <c r="AL299" s="381">
        <f>'Test-RA'!W297</f>
        <v>0</v>
      </c>
      <c r="AM299" s="381">
        <f>'Test-RA'!X297</f>
        <v>0</v>
      </c>
      <c r="AN299" s="381">
        <f>10*LOG10(1/((Summary!$C$75/10^(AK299/10)+Summary!$C$76/10^(AL299/10)+Summary!$C$77/10^(AM299/10))/Summary!$C$78))</f>
        <v>0</v>
      </c>
      <c r="AO299" s="381">
        <f>'Test-RA'!Y297</f>
        <v>0</v>
      </c>
      <c r="AP299" s="140">
        <f>'Test-RA'!Z297</f>
        <v>0</v>
      </c>
      <c r="AQ299" s="141">
        <f t="shared" si="20"/>
        <v>0</v>
      </c>
      <c r="AR299" s="142" t="e">
        <f t="shared" si="18"/>
        <v>#DIV/0!</v>
      </c>
      <c r="AS299" s="143" t="e">
        <f t="shared" si="19"/>
        <v>#DIV/0!</v>
      </c>
      <c r="AT299" s="136"/>
      <c r="AU299" s="136"/>
      <c r="AV299" s="571"/>
      <c r="AW299" s="468"/>
      <c r="AX299" s="480"/>
      <c r="AY299" s="480"/>
      <c r="AZ299" s="480"/>
      <c r="BA299" s="480"/>
      <c r="BB299" s="480"/>
      <c r="BC299" s="480"/>
      <c r="BD299" s="480"/>
      <c r="BE299" s="480"/>
      <c r="BF299" s="480"/>
      <c r="BG299" s="469"/>
      <c r="BH299" s="476"/>
      <c r="BI299" s="469"/>
      <c r="BJ299" s="476"/>
      <c r="BK299" s="480"/>
      <c r="BL299" s="480"/>
      <c r="BM299" s="480"/>
      <c r="BN299" s="480"/>
      <c r="BO299" s="480"/>
      <c r="BP299" s="480"/>
      <c r="BQ299" s="480"/>
      <c r="BR299" s="476"/>
      <c r="BS299" s="476"/>
      <c r="BT299" s="480"/>
      <c r="BU299" s="463"/>
      <c r="BV299" s="465"/>
      <c r="BW299" s="463"/>
      <c r="BX299" s="465"/>
    </row>
    <row r="300" spans="1:76" ht="17" customHeight="1" x14ac:dyDescent="0.35">
      <c r="A300" s="516"/>
      <c r="B300" s="483"/>
      <c r="C300" s="486"/>
      <c r="D300" s="490"/>
      <c r="E300" s="493"/>
      <c r="F300" s="138">
        <v>39</v>
      </c>
      <c r="G300" s="139">
        <f>'Anchor-RA'!L298</f>
        <v>0</v>
      </c>
      <c r="H300" s="140">
        <f>'Anchor-RA'!M298</f>
        <v>0</v>
      </c>
      <c r="I300" s="140">
        <f>'Anchor-RA'!N298</f>
        <v>0</v>
      </c>
      <c r="J300" s="140">
        <f>'Anchor-RA'!O298</f>
        <v>0</v>
      </c>
      <c r="K300" s="140">
        <f>(Summary!$C$58*H300+Summary!$C$59*I300+Summary!$C$60*J300)/Summary!$C$61</f>
        <v>0</v>
      </c>
      <c r="L300" s="140">
        <f>'Anchor-RA'!P298</f>
        <v>0</v>
      </c>
      <c r="M300" s="140">
        <f>'Anchor-RA'!Q298</f>
        <v>0</v>
      </c>
      <c r="N300" s="140">
        <f>'Anchor-RA'!R298</f>
        <v>0</v>
      </c>
      <c r="O300" s="140">
        <f>'Anchor-RA'!S298</f>
        <v>0</v>
      </c>
      <c r="P300" s="140">
        <f>'Anchor-RA'!T298</f>
        <v>0</v>
      </c>
      <c r="Q300" s="140">
        <f>'Anchor-RA'!U298</f>
        <v>0</v>
      </c>
      <c r="R300" s="140">
        <f>'Anchor-RA'!V298</f>
        <v>0</v>
      </c>
      <c r="S300" s="140">
        <f>'Anchor-RA'!W298</f>
        <v>0</v>
      </c>
      <c r="T300" s="140">
        <f>'Anchor-RA'!X298</f>
        <v>0</v>
      </c>
      <c r="U300" s="140">
        <f>10*LOG10(1/((Summary!$C$75/10^(R300/10)+Summary!$C$76/10^(S300/10)+Summary!$C$77/10^(T300/10))/Summary!$C$78))</f>
        <v>0</v>
      </c>
      <c r="V300" s="140">
        <f>'Anchor-RA'!Y298</f>
        <v>0</v>
      </c>
      <c r="W300" s="140">
        <f>'Anchor-RA'!Z298</f>
        <v>0</v>
      </c>
      <c r="X300" s="141">
        <f t="shared" si="17"/>
        <v>0</v>
      </c>
      <c r="Y300" s="133"/>
      <c r="Z300" s="384">
        <f>'Test-RA'!L298</f>
        <v>0</v>
      </c>
      <c r="AA300" s="381">
        <f>'Test-RA'!M298</f>
        <v>0</v>
      </c>
      <c r="AB300" s="381">
        <f>'Test-RA'!N298</f>
        <v>0</v>
      </c>
      <c r="AC300" s="381">
        <f>'Test-RA'!O298</f>
        <v>0</v>
      </c>
      <c r="AD300" s="381">
        <f>(Summary!$C$58*AA300+Summary!$C$59*AB300+Summary!$C$60*AC300)/Summary!$C$61</f>
        <v>0</v>
      </c>
      <c r="AE300" s="381">
        <f>'Test-RA'!P298</f>
        <v>0</v>
      </c>
      <c r="AF300" s="381">
        <f>'Test-RA'!Q298</f>
        <v>0</v>
      </c>
      <c r="AG300" s="381">
        <f>'Test-RA'!R298</f>
        <v>0</v>
      </c>
      <c r="AH300" s="381">
        <f>'Test-RA'!S298</f>
        <v>0</v>
      </c>
      <c r="AI300" s="381">
        <f>'Test-RA'!T298</f>
        <v>0</v>
      </c>
      <c r="AJ300" s="381">
        <f>'Test-RA'!U298</f>
        <v>0</v>
      </c>
      <c r="AK300" s="381">
        <f>'Test-RA'!V298</f>
        <v>0</v>
      </c>
      <c r="AL300" s="381">
        <f>'Test-RA'!W298</f>
        <v>0</v>
      </c>
      <c r="AM300" s="381">
        <f>'Test-RA'!X298</f>
        <v>0</v>
      </c>
      <c r="AN300" s="381">
        <f>10*LOG10(1/((Summary!$C$75/10^(AK300/10)+Summary!$C$76/10^(AL300/10)+Summary!$C$77/10^(AM300/10))/Summary!$C$78))</f>
        <v>0</v>
      </c>
      <c r="AO300" s="381">
        <f>'Test-RA'!Y298</f>
        <v>0</v>
      </c>
      <c r="AP300" s="140">
        <f>'Test-RA'!Z298</f>
        <v>0</v>
      </c>
      <c r="AQ300" s="141">
        <f t="shared" si="20"/>
        <v>0</v>
      </c>
      <c r="AR300" s="142" t="e">
        <f t="shared" si="18"/>
        <v>#DIV/0!</v>
      </c>
      <c r="AS300" s="143" t="e">
        <f t="shared" si="19"/>
        <v>#DIV/0!</v>
      </c>
      <c r="AT300" s="136"/>
      <c r="AU300" s="136"/>
      <c r="AV300" s="571" t="s">
        <v>122</v>
      </c>
      <c r="AW300" s="468" t="e" cm="1">
        <f t="array" ref="AW300">bdRateExtend($G299:$G302,H299:H302,$Z299:$Z302,AA299:AA302)</f>
        <v>#VALUE!</v>
      </c>
      <c r="AX300" s="480"/>
      <c r="AY300" s="480"/>
      <c r="AZ300" s="480"/>
      <c r="BA300" s="480"/>
      <c r="BB300" s="480"/>
      <c r="BC300" s="480" t="e" cm="1">
        <f t="array" ref="BC300">bdRateExtend($G299:$G302,L299:L302,$Z299:$Z302,AE299:AE302)</f>
        <v>#VALUE!</v>
      </c>
      <c r="BD300" s="480"/>
      <c r="BE300" s="480" t="e" cm="1">
        <f t="array" ref="BE300">bdRateExtend($G299:$G302,M299:M302,$Z299:$Z302,AF299:AF302)</f>
        <v>#VALUE!</v>
      </c>
      <c r="BF300" s="480"/>
      <c r="BG300" s="469" t="e" cm="1">
        <f t="array" ref="BG300">bdRateExtend($G299:$G302,N299:N302,$Z299:$Z302,AG299:AG302,"None", FALSE,1)</f>
        <v>#VALUE!</v>
      </c>
      <c r="BH300" s="476"/>
      <c r="BI300" s="469" t="e" cm="1">
        <f t="array" ref="BI300">bdRateExtend($G299:$G302,O299:O302,$Z299:$Z302,AH299:AH302,"None", FALSE,1)</f>
        <v>#VALUE!</v>
      </c>
      <c r="BJ300" s="476"/>
      <c r="BK300" s="480" t="e" cm="1">
        <f t="array" ref="BK300">bdRateExtend($G299:$G302,P299:P302,$Z299:$Z302,AI299:AI302)</f>
        <v>#VALUE!</v>
      </c>
      <c r="BL300" s="480"/>
      <c r="BM300" s="480" t="e" cm="1">
        <f t="array" ref="BM300">bdRateExtend($G299:$G302,Q299:Q302,$Z299:$Z302,AJ299:AJ302)</f>
        <v>#VALUE!</v>
      </c>
      <c r="BN300" s="480"/>
      <c r="BO300" s="480" t="e" cm="1">
        <f t="array" ref="BO300">bdRateExtend($G299:$G302,R299:R302,$Z299:$Z302,AK299:AK302)</f>
        <v>#VALUE!</v>
      </c>
      <c r="BP300" s="480"/>
      <c r="BQ300" s="480"/>
      <c r="BR300" s="476"/>
      <c r="BS300" s="476"/>
      <c r="BT300" s="480"/>
      <c r="BU300" s="463" cm="1">
        <f t="array" ref="BU300">testVMAFRange($G299:$G302,N299:N302,$Z299:$Z302,AG299:AG302)</f>
        <v>0</v>
      </c>
      <c r="BV300" s="465"/>
      <c r="BW300" s="463" cm="1">
        <f t="array" ref="BW300">testVMAFRange($G299:$G302,O299:O302,$Z299:$Z302,AH299:AH302)</f>
        <v>0</v>
      </c>
      <c r="BX300" s="465"/>
    </row>
    <row r="301" spans="1:76" ht="17" customHeight="1" x14ac:dyDescent="0.35">
      <c r="A301" s="516"/>
      <c r="B301" s="483"/>
      <c r="C301" s="486"/>
      <c r="D301" s="490"/>
      <c r="E301" s="493"/>
      <c r="F301" s="138">
        <v>47</v>
      </c>
      <c r="G301" s="139">
        <f>'Anchor-RA'!L299</f>
        <v>0</v>
      </c>
      <c r="H301" s="140">
        <f>'Anchor-RA'!M299</f>
        <v>0</v>
      </c>
      <c r="I301" s="140">
        <f>'Anchor-RA'!N299</f>
        <v>0</v>
      </c>
      <c r="J301" s="140">
        <f>'Anchor-RA'!O299</f>
        <v>0</v>
      </c>
      <c r="K301" s="140">
        <f>(Summary!$C$58*H301+Summary!$C$59*I301+Summary!$C$60*J301)/Summary!$C$61</f>
        <v>0</v>
      </c>
      <c r="L301" s="140">
        <f>'Anchor-RA'!P299</f>
        <v>0</v>
      </c>
      <c r="M301" s="140">
        <f>'Anchor-RA'!Q299</f>
        <v>0</v>
      </c>
      <c r="N301" s="140">
        <f>'Anchor-RA'!R299</f>
        <v>0</v>
      </c>
      <c r="O301" s="140">
        <f>'Anchor-RA'!S299</f>
        <v>0</v>
      </c>
      <c r="P301" s="140">
        <f>'Anchor-RA'!T299</f>
        <v>0</v>
      </c>
      <c r="Q301" s="140">
        <f>'Anchor-RA'!U299</f>
        <v>0</v>
      </c>
      <c r="R301" s="140">
        <f>'Anchor-RA'!V299</f>
        <v>0</v>
      </c>
      <c r="S301" s="140">
        <f>'Anchor-RA'!W299</f>
        <v>0</v>
      </c>
      <c r="T301" s="140">
        <f>'Anchor-RA'!X299</f>
        <v>0</v>
      </c>
      <c r="U301" s="140">
        <f>10*LOG10(1/((Summary!$C$75/10^(R301/10)+Summary!$C$76/10^(S301/10)+Summary!$C$77/10^(T301/10))/Summary!$C$78))</f>
        <v>0</v>
      </c>
      <c r="V301" s="140">
        <f>'Anchor-RA'!Y299</f>
        <v>0</v>
      </c>
      <c r="W301" s="140">
        <f>'Anchor-RA'!Z299</f>
        <v>0</v>
      </c>
      <c r="X301" s="141">
        <f t="shared" si="17"/>
        <v>0</v>
      </c>
      <c r="Y301" s="133"/>
      <c r="Z301" s="384">
        <f>'Test-RA'!L299</f>
        <v>0</v>
      </c>
      <c r="AA301" s="381">
        <f>'Test-RA'!M299</f>
        <v>0</v>
      </c>
      <c r="AB301" s="381">
        <f>'Test-RA'!N299</f>
        <v>0</v>
      </c>
      <c r="AC301" s="381">
        <f>'Test-RA'!O299</f>
        <v>0</v>
      </c>
      <c r="AD301" s="381">
        <f>(Summary!$C$58*AA301+Summary!$C$59*AB301+Summary!$C$60*AC301)/Summary!$C$61</f>
        <v>0</v>
      </c>
      <c r="AE301" s="381">
        <f>'Test-RA'!P299</f>
        <v>0</v>
      </c>
      <c r="AF301" s="381">
        <f>'Test-RA'!Q299</f>
        <v>0</v>
      </c>
      <c r="AG301" s="381">
        <f>'Test-RA'!R299</f>
        <v>0</v>
      </c>
      <c r="AH301" s="381">
        <f>'Test-RA'!S299</f>
        <v>0</v>
      </c>
      <c r="AI301" s="381">
        <f>'Test-RA'!T299</f>
        <v>0</v>
      </c>
      <c r="AJ301" s="381">
        <f>'Test-RA'!U299</f>
        <v>0</v>
      </c>
      <c r="AK301" s="381">
        <f>'Test-RA'!V299</f>
        <v>0</v>
      </c>
      <c r="AL301" s="381">
        <f>'Test-RA'!W299</f>
        <v>0</v>
      </c>
      <c r="AM301" s="381">
        <f>'Test-RA'!X299</f>
        <v>0</v>
      </c>
      <c r="AN301" s="381">
        <f>10*LOG10(1/((Summary!$C$75/10^(AK301/10)+Summary!$C$76/10^(AL301/10)+Summary!$C$77/10^(AM301/10))/Summary!$C$78))</f>
        <v>0</v>
      </c>
      <c r="AO301" s="381">
        <f>'Test-RA'!Y299</f>
        <v>0</v>
      </c>
      <c r="AP301" s="140">
        <f>'Test-RA'!Z299</f>
        <v>0</v>
      </c>
      <c r="AQ301" s="141">
        <f t="shared" si="20"/>
        <v>0</v>
      </c>
      <c r="AR301" s="142" t="e">
        <f t="shared" si="18"/>
        <v>#DIV/0!</v>
      </c>
      <c r="AS301" s="143" t="e">
        <f t="shared" si="19"/>
        <v>#DIV/0!</v>
      </c>
      <c r="AT301" s="136"/>
      <c r="AU301" s="136"/>
      <c r="AV301" s="571"/>
      <c r="AW301" s="468"/>
      <c r="AX301" s="480"/>
      <c r="AY301" s="480"/>
      <c r="AZ301" s="480"/>
      <c r="BA301" s="480"/>
      <c r="BB301" s="480"/>
      <c r="BC301" s="480"/>
      <c r="BD301" s="480"/>
      <c r="BE301" s="480"/>
      <c r="BF301" s="480"/>
      <c r="BG301" s="469"/>
      <c r="BH301" s="476"/>
      <c r="BI301" s="469"/>
      <c r="BJ301" s="476"/>
      <c r="BK301" s="480"/>
      <c r="BL301" s="480"/>
      <c r="BM301" s="480"/>
      <c r="BN301" s="480"/>
      <c r="BO301" s="480"/>
      <c r="BP301" s="480"/>
      <c r="BQ301" s="480"/>
      <c r="BR301" s="476"/>
      <c r="BS301" s="476"/>
      <c r="BT301" s="480"/>
      <c r="BU301" s="463"/>
      <c r="BV301" s="465"/>
      <c r="BW301" s="463"/>
      <c r="BX301" s="465"/>
    </row>
    <row r="302" spans="1:76" ht="17" customHeight="1" x14ac:dyDescent="0.35">
      <c r="A302" s="516"/>
      <c r="B302" s="483"/>
      <c r="C302" s="486"/>
      <c r="D302" s="490"/>
      <c r="E302" s="493"/>
      <c r="F302" s="138">
        <v>55</v>
      </c>
      <c r="G302" s="139">
        <f>'Anchor-RA'!L300</f>
        <v>0</v>
      </c>
      <c r="H302" s="140">
        <f>'Anchor-RA'!M300</f>
        <v>0</v>
      </c>
      <c r="I302" s="140">
        <f>'Anchor-RA'!N300</f>
        <v>0</v>
      </c>
      <c r="J302" s="140">
        <f>'Anchor-RA'!O300</f>
        <v>0</v>
      </c>
      <c r="K302" s="140">
        <f>(Summary!$C$58*H302+Summary!$C$59*I302+Summary!$C$60*J302)/Summary!$C$61</f>
        <v>0</v>
      </c>
      <c r="L302" s="140">
        <f>'Anchor-RA'!P300</f>
        <v>0</v>
      </c>
      <c r="M302" s="140">
        <f>'Anchor-RA'!Q300</f>
        <v>0</v>
      </c>
      <c r="N302" s="140">
        <f>'Anchor-RA'!R300</f>
        <v>0</v>
      </c>
      <c r="O302" s="140">
        <f>'Anchor-RA'!S300</f>
        <v>0</v>
      </c>
      <c r="P302" s="140">
        <f>'Anchor-RA'!T300</f>
        <v>0</v>
      </c>
      <c r="Q302" s="140">
        <f>'Anchor-RA'!U300</f>
        <v>0</v>
      </c>
      <c r="R302" s="140">
        <f>'Anchor-RA'!V300</f>
        <v>0</v>
      </c>
      <c r="S302" s="140">
        <f>'Anchor-RA'!W300</f>
        <v>0</v>
      </c>
      <c r="T302" s="140">
        <f>'Anchor-RA'!X300</f>
        <v>0</v>
      </c>
      <c r="U302" s="140">
        <f>10*LOG10(1/((Summary!$C$75/10^(R302/10)+Summary!$C$76/10^(S302/10)+Summary!$C$77/10^(T302/10))/Summary!$C$78))</f>
        <v>0</v>
      </c>
      <c r="V302" s="140">
        <f>'Anchor-RA'!Y300</f>
        <v>0</v>
      </c>
      <c r="W302" s="140">
        <f>'Anchor-RA'!Z300</f>
        <v>0</v>
      </c>
      <c r="X302" s="141">
        <f t="shared" si="17"/>
        <v>0</v>
      </c>
      <c r="Y302" s="133"/>
      <c r="Z302" s="384">
        <f>'Test-RA'!L300</f>
        <v>0</v>
      </c>
      <c r="AA302" s="381">
        <f>'Test-RA'!M300</f>
        <v>0</v>
      </c>
      <c r="AB302" s="381">
        <f>'Test-RA'!N300</f>
        <v>0</v>
      </c>
      <c r="AC302" s="381">
        <f>'Test-RA'!O300</f>
        <v>0</v>
      </c>
      <c r="AD302" s="381">
        <f>(Summary!$C$58*AA302+Summary!$C$59*AB302+Summary!$C$60*AC302)/Summary!$C$61</f>
        <v>0</v>
      </c>
      <c r="AE302" s="381">
        <f>'Test-RA'!P300</f>
        <v>0</v>
      </c>
      <c r="AF302" s="381">
        <f>'Test-RA'!Q300</f>
        <v>0</v>
      </c>
      <c r="AG302" s="381">
        <f>'Test-RA'!R300</f>
        <v>0</v>
      </c>
      <c r="AH302" s="381">
        <f>'Test-RA'!S300</f>
        <v>0</v>
      </c>
      <c r="AI302" s="381">
        <f>'Test-RA'!T300</f>
        <v>0</v>
      </c>
      <c r="AJ302" s="381">
        <f>'Test-RA'!U300</f>
        <v>0</v>
      </c>
      <c r="AK302" s="381">
        <f>'Test-RA'!V300</f>
        <v>0</v>
      </c>
      <c r="AL302" s="381">
        <f>'Test-RA'!W300</f>
        <v>0</v>
      </c>
      <c r="AM302" s="381">
        <f>'Test-RA'!X300</f>
        <v>0</v>
      </c>
      <c r="AN302" s="381">
        <f>10*LOG10(1/((Summary!$C$75/10^(AK302/10)+Summary!$C$76/10^(AL302/10)+Summary!$C$77/10^(AM302/10))/Summary!$C$78))</f>
        <v>0</v>
      </c>
      <c r="AO302" s="381">
        <f>'Test-RA'!Y300</f>
        <v>0</v>
      </c>
      <c r="AP302" s="140">
        <f>'Test-RA'!Z300</f>
        <v>0</v>
      </c>
      <c r="AQ302" s="141">
        <f t="shared" si="20"/>
        <v>0</v>
      </c>
      <c r="AR302" s="142" t="e">
        <f t="shared" si="18"/>
        <v>#DIV/0!</v>
      </c>
      <c r="AS302" s="143" t="e">
        <f t="shared" si="19"/>
        <v>#DIV/0!</v>
      </c>
      <c r="AT302" s="136"/>
      <c r="AU302" s="136"/>
      <c r="AV302" s="571" t="s">
        <v>123</v>
      </c>
      <c r="AW302" s="468" t="e" cm="1">
        <f t="array" ref="AW302">bdRateExtend($G300:$G303,H300:H303,$Z300:$Z303,AA300:AA303)</f>
        <v>#VALUE!</v>
      </c>
      <c r="AX302" s="480"/>
      <c r="AY302" s="480"/>
      <c r="AZ302" s="480"/>
      <c r="BA302" s="480"/>
      <c r="BB302" s="480"/>
      <c r="BC302" s="480" t="e" cm="1">
        <f t="array" ref="BC302">bdRateExtend($G300:$G303,L300:L303,$Z300:$Z303,AE300:AE303)</f>
        <v>#VALUE!</v>
      </c>
      <c r="BD302" s="480"/>
      <c r="BE302" s="480" t="e" cm="1">
        <f t="array" ref="BE302">bdRateExtend($G300:$G303,M300:M303,$Z300:$Z303,AF300:AF303)</f>
        <v>#VALUE!</v>
      </c>
      <c r="BF302" s="480"/>
      <c r="BG302" s="469" t="e" cm="1">
        <f t="array" ref="BG302">bdRateExtend($G300:$G303,N300:N303,$Z300:$Z303,AG300:AG303,"None", FALSE,1)</f>
        <v>#VALUE!</v>
      </c>
      <c r="BH302" s="476"/>
      <c r="BI302" s="469" t="e" cm="1">
        <f t="array" ref="BI302">bdRateExtend($G300:$G303,O300:O303,$Z300:$Z303,AH300:AH303,"None", FALSE,1)</f>
        <v>#VALUE!</v>
      </c>
      <c r="BJ302" s="476"/>
      <c r="BK302" s="480" t="e" cm="1">
        <f t="array" ref="BK302">bdRateExtend($G300:$G303,P300:P303,$Z300:$Z303,AI300:AI303)</f>
        <v>#VALUE!</v>
      </c>
      <c r="BL302" s="480"/>
      <c r="BM302" s="480" t="e" cm="1">
        <f t="array" ref="BM302">bdRateExtend($G300:$G303,Q300:Q303,$Z300:$Z303,AJ300:AJ303)</f>
        <v>#VALUE!</v>
      </c>
      <c r="BN302" s="480"/>
      <c r="BO302" s="480" t="e" cm="1">
        <f t="array" ref="BO302">bdRateExtend($G300:$G303,R300:R303,$Z300:$Z303,AK300:AK303)</f>
        <v>#VALUE!</v>
      </c>
      <c r="BP302" s="480"/>
      <c r="BQ302" s="480"/>
      <c r="BR302" s="476"/>
      <c r="BS302" s="476"/>
      <c r="BT302" s="480"/>
      <c r="BU302" s="463" cm="1">
        <f t="array" ref="BU302">testVMAFRange($G300:$G303,N300:N303,$Z300:$Z303,AG300:AG303)</f>
        <v>0</v>
      </c>
      <c r="BV302" s="465"/>
      <c r="BW302" s="463" cm="1">
        <f t="array" ref="BW302">testVMAFRange($G300:$G303,O300:O303,$Z300:$Z303,AH300:AH303)</f>
        <v>0</v>
      </c>
      <c r="BX302" s="465"/>
    </row>
    <row r="303" spans="1:76" ht="17" customHeight="1" thickBot="1" x14ac:dyDescent="0.4">
      <c r="A303" s="516"/>
      <c r="B303" s="518"/>
      <c r="C303" s="487"/>
      <c r="D303" s="522"/>
      <c r="E303" s="523"/>
      <c r="F303" s="144">
        <v>63</v>
      </c>
      <c r="G303" s="145">
        <f>'Anchor-RA'!L301</f>
        <v>0</v>
      </c>
      <c r="H303" s="146">
        <f>'Anchor-RA'!M301</f>
        <v>0</v>
      </c>
      <c r="I303" s="146">
        <f>'Anchor-RA'!N301</f>
        <v>0</v>
      </c>
      <c r="J303" s="146">
        <f>'Anchor-RA'!O301</f>
        <v>0</v>
      </c>
      <c r="K303" s="146">
        <f>(Summary!$C$58*H303+Summary!$C$59*I303+Summary!$C$60*J303)/Summary!$C$61</f>
        <v>0</v>
      </c>
      <c r="L303" s="146">
        <f>'Anchor-RA'!P301</f>
        <v>0</v>
      </c>
      <c r="M303" s="146">
        <f>'Anchor-RA'!Q301</f>
        <v>0</v>
      </c>
      <c r="N303" s="146">
        <f>'Anchor-RA'!R301</f>
        <v>0</v>
      </c>
      <c r="O303" s="146">
        <f>'Anchor-RA'!S301</f>
        <v>0</v>
      </c>
      <c r="P303" s="146">
        <f>'Anchor-RA'!T301</f>
        <v>0</v>
      </c>
      <c r="Q303" s="146">
        <f>'Anchor-RA'!U301</f>
        <v>0</v>
      </c>
      <c r="R303" s="146">
        <f>'Anchor-RA'!V301</f>
        <v>0</v>
      </c>
      <c r="S303" s="146">
        <f>'Anchor-RA'!W301</f>
        <v>0</v>
      </c>
      <c r="T303" s="146">
        <f>'Anchor-RA'!X301</f>
        <v>0</v>
      </c>
      <c r="U303" s="146">
        <f>10*LOG10(1/((Summary!$C$75/10^(R303/10)+Summary!$C$76/10^(S303/10)+Summary!$C$77/10^(T303/10))/Summary!$C$78))</f>
        <v>0</v>
      </c>
      <c r="V303" s="146">
        <f>'Anchor-RA'!Y301</f>
        <v>0</v>
      </c>
      <c r="W303" s="146">
        <f>'Anchor-RA'!Z301</f>
        <v>0</v>
      </c>
      <c r="X303" s="147">
        <f t="shared" si="17"/>
        <v>0</v>
      </c>
      <c r="Y303" s="133"/>
      <c r="Z303" s="385">
        <f>'Test-RA'!L301</f>
        <v>0</v>
      </c>
      <c r="AA303" s="382">
        <f>'Test-RA'!M301</f>
        <v>0</v>
      </c>
      <c r="AB303" s="382">
        <f>'Test-RA'!N301</f>
        <v>0</v>
      </c>
      <c r="AC303" s="382">
        <f>'Test-RA'!O301</f>
        <v>0</v>
      </c>
      <c r="AD303" s="382">
        <f>(Summary!$C$58*AA303+Summary!$C$59*AB303+Summary!$C$60*AC303)/Summary!$C$61</f>
        <v>0</v>
      </c>
      <c r="AE303" s="382">
        <f>'Test-RA'!P301</f>
        <v>0</v>
      </c>
      <c r="AF303" s="382">
        <f>'Test-RA'!Q301</f>
        <v>0</v>
      </c>
      <c r="AG303" s="382">
        <f>'Test-RA'!R301</f>
        <v>0</v>
      </c>
      <c r="AH303" s="382">
        <f>'Test-RA'!S301</f>
        <v>0</v>
      </c>
      <c r="AI303" s="382">
        <f>'Test-RA'!T301</f>
        <v>0</v>
      </c>
      <c r="AJ303" s="382">
        <f>'Test-RA'!U301</f>
        <v>0</v>
      </c>
      <c r="AK303" s="382">
        <f>'Test-RA'!V301</f>
        <v>0</v>
      </c>
      <c r="AL303" s="382">
        <f>'Test-RA'!W301</f>
        <v>0</v>
      </c>
      <c r="AM303" s="382">
        <f>'Test-RA'!X301</f>
        <v>0</v>
      </c>
      <c r="AN303" s="382">
        <f>10*LOG10(1/((Summary!$C$75/10^(AK303/10)+Summary!$C$76/10^(AL303/10)+Summary!$C$77/10^(AM303/10))/Summary!$C$78))</f>
        <v>0</v>
      </c>
      <c r="AO303" s="382">
        <f>'Test-RA'!Y301</f>
        <v>0</v>
      </c>
      <c r="AP303" s="146">
        <f>'Test-RA'!Z301</f>
        <v>0</v>
      </c>
      <c r="AQ303" s="147">
        <f t="shared" si="20"/>
        <v>0</v>
      </c>
      <c r="AR303" s="148" t="e">
        <f t="shared" si="18"/>
        <v>#DIV/0!</v>
      </c>
      <c r="AS303" s="149" t="e">
        <f t="shared" si="19"/>
        <v>#DIV/0!</v>
      </c>
      <c r="AT303" s="136"/>
      <c r="AU303" s="136"/>
      <c r="AV303" s="572"/>
      <c r="AW303" s="468"/>
      <c r="AX303" s="480"/>
      <c r="AY303" s="480"/>
      <c r="AZ303" s="480"/>
      <c r="BA303" s="480"/>
      <c r="BB303" s="481"/>
      <c r="BC303" s="480"/>
      <c r="BD303" s="480"/>
      <c r="BE303" s="480"/>
      <c r="BF303" s="480"/>
      <c r="BG303" s="472"/>
      <c r="BH303" s="477"/>
      <c r="BI303" s="472"/>
      <c r="BJ303" s="477"/>
      <c r="BK303" s="480"/>
      <c r="BL303" s="480"/>
      <c r="BM303" s="480"/>
      <c r="BN303" s="480"/>
      <c r="BO303" s="480"/>
      <c r="BP303" s="480"/>
      <c r="BQ303" s="480"/>
      <c r="BR303" s="476"/>
      <c r="BS303" s="476"/>
      <c r="BT303" s="481"/>
      <c r="BU303" s="473"/>
      <c r="BV303" s="466"/>
      <c r="BW303" s="473"/>
      <c r="BX303" s="466"/>
    </row>
    <row r="304" spans="1:76" ht="17" customHeight="1" x14ac:dyDescent="0.35">
      <c r="A304" s="516"/>
      <c r="B304" s="482" t="s">
        <v>90</v>
      </c>
      <c r="C304" s="485" t="s">
        <v>72</v>
      </c>
      <c r="D304" s="489">
        <v>24</v>
      </c>
      <c r="E304" s="492">
        <v>8</v>
      </c>
      <c r="F304" s="129">
        <v>23</v>
      </c>
      <c r="G304" s="130">
        <f>'Anchor-RA'!L302</f>
        <v>0</v>
      </c>
      <c r="H304" s="131">
        <f>'Anchor-RA'!M302</f>
        <v>0</v>
      </c>
      <c r="I304" s="131">
        <f>'Anchor-RA'!N302</f>
        <v>0</v>
      </c>
      <c r="J304" s="131">
        <f>'Anchor-RA'!O302</f>
        <v>0</v>
      </c>
      <c r="K304" s="140">
        <f>(Summary!$C$58*H304+Summary!$C$59*I304+Summary!$C$60*J304)/Summary!$C$61</f>
        <v>0</v>
      </c>
      <c r="L304" s="131">
        <f>'Anchor-RA'!P302</f>
        <v>0</v>
      </c>
      <c r="M304" s="131">
        <f>'Anchor-RA'!Q302</f>
        <v>0</v>
      </c>
      <c r="N304" s="131">
        <f>'Anchor-RA'!R302</f>
        <v>0</v>
      </c>
      <c r="O304" s="131">
        <f>'Anchor-RA'!S302</f>
        <v>0</v>
      </c>
      <c r="P304" s="131">
        <f>'Anchor-RA'!T302</f>
        <v>0</v>
      </c>
      <c r="Q304" s="131">
        <f>'Anchor-RA'!U302</f>
        <v>0</v>
      </c>
      <c r="R304" s="131">
        <f>'Anchor-RA'!V302</f>
        <v>0</v>
      </c>
      <c r="S304" s="131">
        <f>'Anchor-RA'!W302</f>
        <v>0</v>
      </c>
      <c r="T304" s="131">
        <f>'Anchor-RA'!X302</f>
        <v>0</v>
      </c>
      <c r="U304" s="131">
        <f>10*LOG10(1/((Summary!$C$75/10^(R304/10)+Summary!$C$76/10^(S304/10)+Summary!$C$77/10^(T304/10))/Summary!$C$78))</f>
        <v>0</v>
      </c>
      <c r="V304" s="131">
        <f>'Anchor-RA'!Y302</f>
        <v>0</v>
      </c>
      <c r="W304" s="131">
        <f>'Anchor-RA'!Z302</f>
        <v>0</v>
      </c>
      <c r="X304" s="132">
        <f t="shared" si="17"/>
        <v>0</v>
      </c>
      <c r="Y304" s="133"/>
      <c r="Z304" s="383">
        <f>'Test-RA'!L302</f>
        <v>0</v>
      </c>
      <c r="AA304" s="380">
        <f>'Test-RA'!M302</f>
        <v>0</v>
      </c>
      <c r="AB304" s="380">
        <f>'Test-RA'!N302</f>
        <v>0</v>
      </c>
      <c r="AC304" s="380">
        <f>'Test-RA'!O302</f>
        <v>0</v>
      </c>
      <c r="AD304" s="380">
        <f>(Summary!$C$58*AA304+Summary!$C$59*AB304+Summary!$C$60*AC304)/Summary!$C$61</f>
        <v>0</v>
      </c>
      <c r="AE304" s="380">
        <f>'Test-RA'!P302</f>
        <v>0</v>
      </c>
      <c r="AF304" s="380">
        <f>'Test-RA'!Q302</f>
        <v>0</v>
      </c>
      <c r="AG304" s="380">
        <f>'Test-RA'!R302</f>
        <v>0</v>
      </c>
      <c r="AH304" s="380">
        <f>'Test-RA'!S302</f>
        <v>0</v>
      </c>
      <c r="AI304" s="380">
        <f>'Test-RA'!T302</f>
        <v>0</v>
      </c>
      <c r="AJ304" s="380">
        <f>'Test-RA'!U302</f>
        <v>0</v>
      </c>
      <c r="AK304" s="380">
        <f>'Test-RA'!V302</f>
        <v>0</v>
      </c>
      <c r="AL304" s="380">
        <f>'Test-RA'!W302</f>
        <v>0</v>
      </c>
      <c r="AM304" s="380">
        <f>'Test-RA'!X302</f>
        <v>0</v>
      </c>
      <c r="AN304" s="380">
        <f>10*LOG10(1/((Summary!$C$75/10^(AK304/10)+Summary!$C$76/10^(AL304/10)+Summary!$C$77/10^(AM304/10))/Summary!$C$78))</f>
        <v>0</v>
      </c>
      <c r="AO304" s="380">
        <f>'Test-RA'!Y302</f>
        <v>0</v>
      </c>
      <c r="AP304" s="131">
        <f>'Test-RA'!Z302</f>
        <v>0</v>
      </c>
      <c r="AQ304" s="132">
        <f t="shared" si="20"/>
        <v>0</v>
      </c>
      <c r="AR304" s="134" t="e">
        <f t="shared" si="18"/>
        <v>#DIV/0!</v>
      </c>
      <c r="AS304" s="135" t="e">
        <f t="shared" si="19"/>
        <v>#DIV/0!</v>
      </c>
      <c r="AT304" s="136"/>
      <c r="AU304" s="136"/>
      <c r="AV304" s="573" t="s">
        <v>121</v>
      </c>
      <c r="AW304" s="468" t="e" cm="1">
        <f t="array" ref="AW304">bdRateExtend($G304:$G307,H304:H307,$Z304:$Z307,AA304:AA307)</f>
        <v>#VALUE!</v>
      </c>
      <c r="AX304" s="480" t="e" cm="1">
        <f t="array" ref="AX304">bdRateExtend($G304:$G309,H304:H309,$Z304:$Z309,AA304:AA309)</f>
        <v>#VALUE!</v>
      </c>
      <c r="AY304" s="480" t="e" cm="1">
        <f t="array" ref="AY304">bdRateExtend($G304:$G309,I304:I309,$Z304:$Z309,AB304:AB309)</f>
        <v>#VALUE!</v>
      </c>
      <c r="AZ304" s="480" t="e" cm="1">
        <f t="array" ref="AZ304">bdRateExtend($G304:$G309,J304:J309,$Z304:$Z309,AC304:AC309)</f>
        <v>#VALUE!</v>
      </c>
      <c r="BA304" s="480" t="e" cm="1">
        <f t="array" ref="BA304">bdRateExtend($G304:$G309,K304:K309,$Z304:$Z309,AD304:AD309)</f>
        <v>#VALUE!</v>
      </c>
      <c r="BB304" s="479" t="e">
        <f>(Summary!$C$89*AX304+Summary!$C$90*AY304+Summary!$C$91*AZ304)/Summary!$C$92</f>
        <v>#VALUE!</v>
      </c>
      <c r="BC304" s="480" t="e" cm="1">
        <f t="array" ref="BC304">bdRateExtend($G304:$G307,L304:L307,$Z304:$Z307,AE304:AE307)</f>
        <v>#VALUE!</v>
      </c>
      <c r="BD304" s="480" t="e" cm="1">
        <f t="array" ref="BD304">bdRateExtend($G304:$G309,L304:L309,$Z304:$Z309,AE304:AE309)</f>
        <v>#VALUE!</v>
      </c>
      <c r="BE304" s="480" t="e" cm="1">
        <f t="array" ref="BE304">bdRateExtend($G304:$G307,M304:M307,$Z304:$Z307,AF304:AF307)</f>
        <v>#VALUE!</v>
      </c>
      <c r="BF304" s="480" t="e" cm="1">
        <f t="array" ref="BF304">bdRateExtend($G304:$G309,M304:M309,$Z304:$Z309,AF304:AF309)</f>
        <v>#VALUE!</v>
      </c>
      <c r="BG304" s="474" t="e" cm="1">
        <f t="array" ref="BG304">bdRateExtend($G304:$G307,N304:N307,$Z304:$Z307,AG304:AG307,"None", FALSE,1)</f>
        <v>#VALUE!</v>
      </c>
      <c r="BH304" s="475" t="e" cm="1">
        <f t="array" ref="BH304">bdRateExtend($G304:$G309,N304:N309,$Z304:$Z309,AG304:AG309,"None", FALSE,1)</f>
        <v>#VALUE!</v>
      </c>
      <c r="BI304" s="474" t="e" cm="1">
        <f t="array" ref="BI304">bdRateExtend($G304:$G307,O304:O307,$Z304:$Z307,AH304:AH307,"None", FALSE,1)</f>
        <v>#VALUE!</v>
      </c>
      <c r="BJ304" s="475" t="e" cm="1">
        <f t="array" ref="BJ304">bdRateExtend($G304:$G309,O304:O309,$Z304:$Z309,AH304:AH309,"None", FALSE,1)</f>
        <v>#VALUE!</v>
      </c>
      <c r="BK304" s="480" t="e" cm="1">
        <f t="array" ref="BK304">bdRateExtend($G304:$G307,P304:P307,$Z304:$Z307,AI304:AI307)</f>
        <v>#VALUE!</v>
      </c>
      <c r="BL304" s="480" t="e" cm="1">
        <f t="array" ref="BL304">bdRateExtend($G304:$G309,P304:P309,$Z304:$Z309,AI304:AI309)</f>
        <v>#VALUE!</v>
      </c>
      <c r="BM304" s="480" t="e" cm="1">
        <f t="array" ref="BM304">bdRateExtend($G304:$G307,Q304:Q307,$Z304:$Z307,AJ304:AJ307)</f>
        <v>#VALUE!</v>
      </c>
      <c r="BN304" s="480" t="e" cm="1">
        <f t="array" ref="BN304">bdRateExtend($G304:$G309,Q304:Q309,$Z304:$Z309,AJ304:AJ309)</f>
        <v>#VALUE!</v>
      </c>
      <c r="BO304" s="480" t="e" cm="1">
        <f t="array" ref="BO304">bdRateExtend($G304:$G307,R304:R307,$Z304:$Z307,AK304:AK307)</f>
        <v>#VALUE!</v>
      </c>
      <c r="BP304" s="480" t="e" cm="1">
        <f t="array" ref="BP304">bdRateExtend($G304:$G309,R304:R309,$Z304:$Z309,AK304:AK309)</f>
        <v>#VALUE!</v>
      </c>
      <c r="BQ304" s="480" t="e" cm="1">
        <f t="array" ref="BQ304">bdRateExtend($G304:$G309,S304:S309,$Z304:$Z309,AL304:AL309)</f>
        <v>#VALUE!</v>
      </c>
      <c r="BR304" s="476" t="e" cm="1">
        <f t="array" ref="BR304">bdRateExtend($G304:$G309,T304:T309,$Z304:$Z309,AM304:AM309)</f>
        <v>#VALUE!</v>
      </c>
      <c r="BS304" s="476" t="e" cm="1">
        <f t="array" ref="BS304">bdRateExtend($G304:$G309,U304:U309,$Z304:$Z309,AN304:AN309)</f>
        <v>#VALUE!</v>
      </c>
      <c r="BT304" s="479" t="e">
        <f>(Summary!$C$103*BP304+Summary!$C$104*BQ304+Summary!$C$105*BR304)/Summary!$C$106</f>
        <v>#VALUE!</v>
      </c>
      <c r="BU304" s="462" cm="1">
        <f t="array" ref="BU304">testVMAFRange($G304:$G307,N304:N307,$Z304:$Z307,AG304:AG307)</f>
        <v>0</v>
      </c>
      <c r="BV304" s="464" cm="1">
        <f t="array" ref="BV304">testVMAFRange($G304:$G309,N304:N309,$Z304:$Z309,AG304:AG309)</f>
        <v>0</v>
      </c>
      <c r="BW304" s="462" cm="1">
        <f t="array" ref="BW304">testVMAFRange($G304:$G307,O304:O307,$Z304:$Z307,AH304:AH307)</f>
        <v>0</v>
      </c>
      <c r="BX304" s="464" cm="1">
        <f t="array" ref="BX304">testVMAFRange($G304:$G309,O304:O309,$Z304:$Z309,AH304:AH309)</f>
        <v>0</v>
      </c>
    </row>
    <row r="305" spans="1:76" ht="17" customHeight="1" x14ac:dyDescent="0.35">
      <c r="A305" s="516"/>
      <c r="B305" s="483"/>
      <c r="C305" s="486"/>
      <c r="D305" s="490"/>
      <c r="E305" s="493"/>
      <c r="F305" s="138">
        <v>31</v>
      </c>
      <c r="G305" s="139">
        <f>'Anchor-RA'!L303</f>
        <v>0</v>
      </c>
      <c r="H305" s="140">
        <f>'Anchor-RA'!M303</f>
        <v>0</v>
      </c>
      <c r="I305" s="140">
        <f>'Anchor-RA'!N303</f>
        <v>0</v>
      </c>
      <c r="J305" s="140">
        <f>'Anchor-RA'!O303</f>
        <v>0</v>
      </c>
      <c r="K305" s="140">
        <f>(Summary!$C$58*H305+Summary!$C$59*I305+Summary!$C$60*J305)/Summary!$C$61</f>
        <v>0</v>
      </c>
      <c r="L305" s="140">
        <f>'Anchor-RA'!P303</f>
        <v>0</v>
      </c>
      <c r="M305" s="140">
        <f>'Anchor-RA'!Q303</f>
        <v>0</v>
      </c>
      <c r="N305" s="140">
        <f>'Anchor-RA'!R303</f>
        <v>0</v>
      </c>
      <c r="O305" s="140">
        <f>'Anchor-RA'!S303</f>
        <v>0</v>
      </c>
      <c r="P305" s="140">
        <f>'Anchor-RA'!T303</f>
        <v>0</v>
      </c>
      <c r="Q305" s="140">
        <f>'Anchor-RA'!U303</f>
        <v>0</v>
      </c>
      <c r="R305" s="140">
        <f>'Anchor-RA'!V303</f>
        <v>0</v>
      </c>
      <c r="S305" s="140">
        <f>'Anchor-RA'!W303</f>
        <v>0</v>
      </c>
      <c r="T305" s="140">
        <f>'Anchor-RA'!X303</f>
        <v>0</v>
      </c>
      <c r="U305" s="140">
        <f>10*LOG10(1/((Summary!$C$75/10^(R305/10)+Summary!$C$76/10^(S305/10)+Summary!$C$77/10^(T305/10))/Summary!$C$78))</f>
        <v>0</v>
      </c>
      <c r="V305" s="140">
        <f>'Anchor-RA'!Y303</f>
        <v>0</v>
      </c>
      <c r="W305" s="140">
        <f>'Anchor-RA'!Z303</f>
        <v>0</v>
      </c>
      <c r="X305" s="141">
        <f t="shared" si="17"/>
        <v>0</v>
      </c>
      <c r="Y305" s="133"/>
      <c r="Z305" s="384">
        <f>'Test-RA'!L303</f>
        <v>0</v>
      </c>
      <c r="AA305" s="381">
        <f>'Test-RA'!M303</f>
        <v>0</v>
      </c>
      <c r="AB305" s="381">
        <f>'Test-RA'!N303</f>
        <v>0</v>
      </c>
      <c r="AC305" s="381">
        <f>'Test-RA'!O303</f>
        <v>0</v>
      </c>
      <c r="AD305" s="381">
        <f>(Summary!$C$58*AA305+Summary!$C$59*AB305+Summary!$C$60*AC305)/Summary!$C$61</f>
        <v>0</v>
      </c>
      <c r="AE305" s="381">
        <f>'Test-RA'!P303</f>
        <v>0</v>
      </c>
      <c r="AF305" s="381">
        <f>'Test-RA'!Q303</f>
        <v>0</v>
      </c>
      <c r="AG305" s="381">
        <f>'Test-RA'!R303</f>
        <v>0</v>
      </c>
      <c r="AH305" s="381">
        <f>'Test-RA'!S303</f>
        <v>0</v>
      </c>
      <c r="AI305" s="381">
        <f>'Test-RA'!T303</f>
        <v>0</v>
      </c>
      <c r="AJ305" s="381">
        <f>'Test-RA'!U303</f>
        <v>0</v>
      </c>
      <c r="AK305" s="381">
        <f>'Test-RA'!V303</f>
        <v>0</v>
      </c>
      <c r="AL305" s="381">
        <f>'Test-RA'!W303</f>
        <v>0</v>
      </c>
      <c r="AM305" s="381">
        <f>'Test-RA'!X303</f>
        <v>0</v>
      </c>
      <c r="AN305" s="381">
        <f>10*LOG10(1/((Summary!$C$75/10^(AK305/10)+Summary!$C$76/10^(AL305/10)+Summary!$C$77/10^(AM305/10))/Summary!$C$78))</f>
        <v>0</v>
      </c>
      <c r="AO305" s="381">
        <f>'Test-RA'!Y303</f>
        <v>0</v>
      </c>
      <c r="AP305" s="140">
        <f>'Test-RA'!Z303</f>
        <v>0</v>
      </c>
      <c r="AQ305" s="141">
        <f t="shared" si="20"/>
        <v>0</v>
      </c>
      <c r="AR305" s="142" t="e">
        <f t="shared" si="18"/>
        <v>#DIV/0!</v>
      </c>
      <c r="AS305" s="143" t="e">
        <f t="shared" si="19"/>
        <v>#DIV/0!</v>
      </c>
      <c r="AT305" s="136"/>
      <c r="AU305" s="136"/>
      <c r="AV305" s="571"/>
      <c r="AW305" s="468"/>
      <c r="AX305" s="480"/>
      <c r="AY305" s="480"/>
      <c r="AZ305" s="480"/>
      <c r="BA305" s="480"/>
      <c r="BB305" s="480"/>
      <c r="BC305" s="480"/>
      <c r="BD305" s="480"/>
      <c r="BE305" s="480"/>
      <c r="BF305" s="480"/>
      <c r="BG305" s="469"/>
      <c r="BH305" s="476"/>
      <c r="BI305" s="469"/>
      <c r="BJ305" s="476"/>
      <c r="BK305" s="480"/>
      <c r="BL305" s="480"/>
      <c r="BM305" s="480"/>
      <c r="BN305" s="480"/>
      <c r="BO305" s="480"/>
      <c r="BP305" s="480"/>
      <c r="BQ305" s="480"/>
      <c r="BR305" s="476"/>
      <c r="BS305" s="476"/>
      <c r="BT305" s="480"/>
      <c r="BU305" s="463"/>
      <c r="BV305" s="465"/>
      <c r="BW305" s="463"/>
      <c r="BX305" s="465"/>
    </row>
    <row r="306" spans="1:76" ht="17" customHeight="1" x14ac:dyDescent="0.35">
      <c r="A306" s="516"/>
      <c r="B306" s="483"/>
      <c r="C306" s="486"/>
      <c r="D306" s="490"/>
      <c r="E306" s="493"/>
      <c r="F306" s="138">
        <v>39</v>
      </c>
      <c r="G306" s="139">
        <f>'Anchor-RA'!L304</f>
        <v>0</v>
      </c>
      <c r="H306" s="140">
        <f>'Anchor-RA'!M304</f>
        <v>0</v>
      </c>
      <c r="I306" s="140">
        <f>'Anchor-RA'!N304</f>
        <v>0</v>
      </c>
      <c r="J306" s="140">
        <f>'Anchor-RA'!O304</f>
        <v>0</v>
      </c>
      <c r="K306" s="140">
        <f>(Summary!$C$58*H306+Summary!$C$59*I306+Summary!$C$60*J306)/Summary!$C$61</f>
        <v>0</v>
      </c>
      <c r="L306" s="140">
        <f>'Anchor-RA'!P304</f>
        <v>0</v>
      </c>
      <c r="M306" s="140">
        <f>'Anchor-RA'!Q304</f>
        <v>0</v>
      </c>
      <c r="N306" s="140">
        <f>'Anchor-RA'!R304</f>
        <v>0</v>
      </c>
      <c r="O306" s="140">
        <f>'Anchor-RA'!S304</f>
        <v>0</v>
      </c>
      <c r="P306" s="140">
        <f>'Anchor-RA'!T304</f>
        <v>0</v>
      </c>
      <c r="Q306" s="140">
        <f>'Anchor-RA'!U304</f>
        <v>0</v>
      </c>
      <c r="R306" s="140">
        <f>'Anchor-RA'!V304</f>
        <v>0</v>
      </c>
      <c r="S306" s="140">
        <f>'Anchor-RA'!W304</f>
        <v>0</v>
      </c>
      <c r="T306" s="140">
        <f>'Anchor-RA'!X304</f>
        <v>0</v>
      </c>
      <c r="U306" s="140">
        <f>10*LOG10(1/((Summary!$C$75/10^(R306/10)+Summary!$C$76/10^(S306/10)+Summary!$C$77/10^(T306/10))/Summary!$C$78))</f>
        <v>0</v>
      </c>
      <c r="V306" s="140">
        <f>'Anchor-RA'!Y304</f>
        <v>0</v>
      </c>
      <c r="W306" s="140">
        <f>'Anchor-RA'!Z304</f>
        <v>0</v>
      </c>
      <c r="X306" s="141">
        <f t="shared" si="17"/>
        <v>0</v>
      </c>
      <c r="Y306" s="133"/>
      <c r="Z306" s="384">
        <f>'Test-RA'!L304</f>
        <v>0</v>
      </c>
      <c r="AA306" s="381">
        <f>'Test-RA'!M304</f>
        <v>0</v>
      </c>
      <c r="AB306" s="381">
        <f>'Test-RA'!N304</f>
        <v>0</v>
      </c>
      <c r="AC306" s="381">
        <f>'Test-RA'!O304</f>
        <v>0</v>
      </c>
      <c r="AD306" s="381">
        <f>(Summary!$C$58*AA306+Summary!$C$59*AB306+Summary!$C$60*AC306)/Summary!$C$61</f>
        <v>0</v>
      </c>
      <c r="AE306" s="381">
        <f>'Test-RA'!P304</f>
        <v>0</v>
      </c>
      <c r="AF306" s="381">
        <f>'Test-RA'!Q304</f>
        <v>0</v>
      </c>
      <c r="AG306" s="381">
        <f>'Test-RA'!R304</f>
        <v>0</v>
      </c>
      <c r="AH306" s="381">
        <f>'Test-RA'!S304</f>
        <v>0</v>
      </c>
      <c r="AI306" s="381">
        <f>'Test-RA'!T304</f>
        <v>0</v>
      </c>
      <c r="AJ306" s="381">
        <f>'Test-RA'!U304</f>
        <v>0</v>
      </c>
      <c r="AK306" s="381">
        <f>'Test-RA'!V304</f>
        <v>0</v>
      </c>
      <c r="AL306" s="381">
        <f>'Test-RA'!W304</f>
        <v>0</v>
      </c>
      <c r="AM306" s="381">
        <f>'Test-RA'!X304</f>
        <v>0</v>
      </c>
      <c r="AN306" s="381">
        <f>10*LOG10(1/((Summary!$C$75/10^(AK306/10)+Summary!$C$76/10^(AL306/10)+Summary!$C$77/10^(AM306/10))/Summary!$C$78))</f>
        <v>0</v>
      </c>
      <c r="AO306" s="381">
        <f>'Test-RA'!Y304</f>
        <v>0</v>
      </c>
      <c r="AP306" s="140">
        <f>'Test-RA'!Z304</f>
        <v>0</v>
      </c>
      <c r="AQ306" s="141">
        <f t="shared" si="20"/>
        <v>0</v>
      </c>
      <c r="AR306" s="142" t="e">
        <f t="shared" si="18"/>
        <v>#DIV/0!</v>
      </c>
      <c r="AS306" s="143" t="e">
        <f t="shared" si="19"/>
        <v>#DIV/0!</v>
      </c>
      <c r="AT306" s="136"/>
      <c r="AU306" s="136"/>
      <c r="AV306" s="571" t="s">
        <v>122</v>
      </c>
      <c r="AW306" s="468" t="e" cm="1">
        <f t="array" ref="AW306">bdRateExtend($G305:$G308,H305:H308,$Z305:$Z308,AA305:AA308)</f>
        <v>#VALUE!</v>
      </c>
      <c r="AX306" s="480"/>
      <c r="AY306" s="480"/>
      <c r="AZ306" s="480"/>
      <c r="BA306" s="480"/>
      <c r="BB306" s="480"/>
      <c r="BC306" s="480" t="e" cm="1">
        <f t="array" ref="BC306">bdRateExtend($G305:$G308,L305:L308,$Z305:$Z308,AE305:AE308)</f>
        <v>#VALUE!</v>
      </c>
      <c r="BD306" s="480"/>
      <c r="BE306" s="480" t="e" cm="1">
        <f t="array" ref="BE306">bdRateExtend($G305:$G308,M305:M308,$Z305:$Z308,AF305:AF308)</f>
        <v>#VALUE!</v>
      </c>
      <c r="BF306" s="480"/>
      <c r="BG306" s="469" t="e" cm="1">
        <f t="array" ref="BG306">bdRateExtend($G305:$G308,N305:N308,$Z305:$Z308,AG305:AG308,"None", FALSE,1)</f>
        <v>#VALUE!</v>
      </c>
      <c r="BH306" s="476"/>
      <c r="BI306" s="469" t="e" cm="1">
        <f t="array" ref="BI306">bdRateExtend($G305:$G308,O305:O308,$Z305:$Z308,AH305:AH308,"None", FALSE,1)</f>
        <v>#VALUE!</v>
      </c>
      <c r="BJ306" s="476"/>
      <c r="BK306" s="480" t="e" cm="1">
        <f t="array" ref="BK306">bdRateExtend($G305:$G308,P305:P308,$Z305:$Z308,AI305:AI308)</f>
        <v>#VALUE!</v>
      </c>
      <c r="BL306" s="480"/>
      <c r="BM306" s="480" t="e" cm="1">
        <f t="array" ref="BM306">bdRateExtend($G305:$G308,Q305:Q308,$Z305:$Z308,AJ305:AJ308)</f>
        <v>#VALUE!</v>
      </c>
      <c r="BN306" s="480"/>
      <c r="BO306" s="480" t="e" cm="1">
        <f t="array" ref="BO306">bdRateExtend($G305:$G308,R305:R308,$Z305:$Z308,AK305:AK308)</f>
        <v>#VALUE!</v>
      </c>
      <c r="BP306" s="480"/>
      <c r="BQ306" s="480"/>
      <c r="BR306" s="476"/>
      <c r="BS306" s="476"/>
      <c r="BT306" s="480"/>
      <c r="BU306" s="463" cm="1">
        <f t="array" ref="BU306">testVMAFRange($G305:$G308,N305:N308,$Z305:$Z308,AG305:AG308)</f>
        <v>0</v>
      </c>
      <c r="BV306" s="465"/>
      <c r="BW306" s="463" cm="1">
        <f t="array" ref="BW306">testVMAFRange($G305:$G308,O305:O308,$Z305:$Z308,AH305:AH308)</f>
        <v>0</v>
      </c>
      <c r="BX306" s="465"/>
    </row>
    <row r="307" spans="1:76" ht="17" customHeight="1" x14ac:dyDescent="0.35">
      <c r="A307" s="516"/>
      <c r="B307" s="483"/>
      <c r="C307" s="486"/>
      <c r="D307" s="490"/>
      <c r="E307" s="493"/>
      <c r="F307" s="138">
        <v>47</v>
      </c>
      <c r="G307" s="139">
        <f>'Anchor-RA'!L305</f>
        <v>0</v>
      </c>
      <c r="H307" s="140">
        <f>'Anchor-RA'!M305</f>
        <v>0</v>
      </c>
      <c r="I307" s="140">
        <f>'Anchor-RA'!N305</f>
        <v>0</v>
      </c>
      <c r="J307" s="140">
        <f>'Anchor-RA'!O305</f>
        <v>0</v>
      </c>
      <c r="K307" s="140">
        <f>(Summary!$C$58*H307+Summary!$C$59*I307+Summary!$C$60*J307)/Summary!$C$61</f>
        <v>0</v>
      </c>
      <c r="L307" s="140">
        <f>'Anchor-RA'!P305</f>
        <v>0</v>
      </c>
      <c r="M307" s="140">
        <f>'Anchor-RA'!Q305</f>
        <v>0</v>
      </c>
      <c r="N307" s="140">
        <f>'Anchor-RA'!R305</f>
        <v>0</v>
      </c>
      <c r="O307" s="140">
        <f>'Anchor-RA'!S305</f>
        <v>0</v>
      </c>
      <c r="P307" s="140">
        <f>'Anchor-RA'!T305</f>
        <v>0</v>
      </c>
      <c r="Q307" s="140">
        <f>'Anchor-RA'!U305</f>
        <v>0</v>
      </c>
      <c r="R307" s="140">
        <f>'Anchor-RA'!V305</f>
        <v>0</v>
      </c>
      <c r="S307" s="140">
        <f>'Anchor-RA'!W305</f>
        <v>0</v>
      </c>
      <c r="T307" s="140">
        <f>'Anchor-RA'!X305</f>
        <v>0</v>
      </c>
      <c r="U307" s="140">
        <f>10*LOG10(1/((Summary!$C$75/10^(R307/10)+Summary!$C$76/10^(S307/10)+Summary!$C$77/10^(T307/10))/Summary!$C$78))</f>
        <v>0</v>
      </c>
      <c r="V307" s="140">
        <f>'Anchor-RA'!Y305</f>
        <v>0</v>
      </c>
      <c r="W307" s="140">
        <f>'Anchor-RA'!Z305</f>
        <v>0</v>
      </c>
      <c r="X307" s="141">
        <f t="shared" si="17"/>
        <v>0</v>
      </c>
      <c r="Y307" s="133"/>
      <c r="Z307" s="384">
        <f>'Test-RA'!L305</f>
        <v>0</v>
      </c>
      <c r="AA307" s="381">
        <f>'Test-RA'!M305</f>
        <v>0</v>
      </c>
      <c r="AB307" s="381">
        <f>'Test-RA'!N305</f>
        <v>0</v>
      </c>
      <c r="AC307" s="381">
        <f>'Test-RA'!O305</f>
        <v>0</v>
      </c>
      <c r="AD307" s="381">
        <f>(Summary!$C$58*AA307+Summary!$C$59*AB307+Summary!$C$60*AC307)/Summary!$C$61</f>
        <v>0</v>
      </c>
      <c r="AE307" s="381">
        <f>'Test-RA'!P305</f>
        <v>0</v>
      </c>
      <c r="AF307" s="381">
        <f>'Test-RA'!Q305</f>
        <v>0</v>
      </c>
      <c r="AG307" s="381">
        <f>'Test-RA'!R305</f>
        <v>0</v>
      </c>
      <c r="AH307" s="381">
        <f>'Test-RA'!S305</f>
        <v>0</v>
      </c>
      <c r="AI307" s="381">
        <f>'Test-RA'!T305</f>
        <v>0</v>
      </c>
      <c r="AJ307" s="381">
        <f>'Test-RA'!U305</f>
        <v>0</v>
      </c>
      <c r="AK307" s="381">
        <f>'Test-RA'!V305</f>
        <v>0</v>
      </c>
      <c r="AL307" s="381">
        <f>'Test-RA'!W305</f>
        <v>0</v>
      </c>
      <c r="AM307" s="381">
        <f>'Test-RA'!X305</f>
        <v>0</v>
      </c>
      <c r="AN307" s="381">
        <f>10*LOG10(1/((Summary!$C$75/10^(AK307/10)+Summary!$C$76/10^(AL307/10)+Summary!$C$77/10^(AM307/10))/Summary!$C$78))</f>
        <v>0</v>
      </c>
      <c r="AO307" s="381">
        <f>'Test-RA'!Y305</f>
        <v>0</v>
      </c>
      <c r="AP307" s="140">
        <f>'Test-RA'!Z305</f>
        <v>0</v>
      </c>
      <c r="AQ307" s="141">
        <f t="shared" si="20"/>
        <v>0</v>
      </c>
      <c r="AR307" s="142" t="e">
        <f t="shared" si="18"/>
        <v>#DIV/0!</v>
      </c>
      <c r="AS307" s="143" t="e">
        <f t="shared" si="19"/>
        <v>#DIV/0!</v>
      </c>
      <c r="AT307" s="136"/>
      <c r="AU307" s="136"/>
      <c r="AV307" s="571"/>
      <c r="AW307" s="468"/>
      <c r="AX307" s="480"/>
      <c r="AY307" s="480"/>
      <c r="AZ307" s="480"/>
      <c r="BA307" s="480"/>
      <c r="BB307" s="480"/>
      <c r="BC307" s="480"/>
      <c r="BD307" s="480"/>
      <c r="BE307" s="480"/>
      <c r="BF307" s="480"/>
      <c r="BG307" s="469"/>
      <c r="BH307" s="476"/>
      <c r="BI307" s="469"/>
      <c r="BJ307" s="476"/>
      <c r="BK307" s="480"/>
      <c r="BL307" s="480"/>
      <c r="BM307" s="480"/>
      <c r="BN307" s="480"/>
      <c r="BO307" s="480"/>
      <c r="BP307" s="480"/>
      <c r="BQ307" s="480"/>
      <c r="BR307" s="476"/>
      <c r="BS307" s="476"/>
      <c r="BT307" s="480"/>
      <c r="BU307" s="463"/>
      <c r="BV307" s="465"/>
      <c r="BW307" s="463"/>
      <c r="BX307" s="465"/>
    </row>
    <row r="308" spans="1:76" ht="17" customHeight="1" x14ac:dyDescent="0.35">
      <c r="A308" s="516"/>
      <c r="B308" s="483"/>
      <c r="C308" s="486"/>
      <c r="D308" s="490"/>
      <c r="E308" s="493"/>
      <c r="F308" s="138">
        <v>55</v>
      </c>
      <c r="G308" s="139">
        <f>'Anchor-RA'!L306</f>
        <v>0</v>
      </c>
      <c r="H308" s="140">
        <f>'Anchor-RA'!M306</f>
        <v>0</v>
      </c>
      <c r="I308" s="140">
        <f>'Anchor-RA'!N306</f>
        <v>0</v>
      </c>
      <c r="J308" s="140">
        <f>'Anchor-RA'!O306</f>
        <v>0</v>
      </c>
      <c r="K308" s="140">
        <f>(Summary!$C$58*H308+Summary!$C$59*I308+Summary!$C$60*J308)/Summary!$C$61</f>
        <v>0</v>
      </c>
      <c r="L308" s="140">
        <f>'Anchor-RA'!P306</f>
        <v>0</v>
      </c>
      <c r="M308" s="140">
        <f>'Anchor-RA'!Q306</f>
        <v>0</v>
      </c>
      <c r="N308" s="140">
        <f>'Anchor-RA'!R306</f>
        <v>0</v>
      </c>
      <c r="O308" s="140">
        <f>'Anchor-RA'!S306</f>
        <v>0</v>
      </c>
      <c r="P308" s="140">
        <f>'Anchor-RA'!T306</f>
        <v>0</v>
      </c>
      <c r="Q308" s="140">
        <f>'Anchor-RA'!U306</f>
        <v>0</v>
      </c>
      <c r="R308" s="140">
        <f>'Anchor-RA'!V306</f>
        <v>0</v>
      </c>
      <c r="S308" s="140">
        <f>'Anchor-RA'!W306</f>
        <v>0</v>
      </c>
      <c r="T308" s="140">
        <f>'Anchor-RA'!X306</f>
        <v>0</v>
      </c>
      <c r="U308" s="140">
        <f>10*LOG10(1/((Summary!$C$75/10^(R308/10)+Summary!$C$76/10^(S308/10)+Summary!$C$77/10^(T308/10))/Summary!$C$78))</f>
        <v>0</v>
      </c>
      <c r="V308" s="140">
        <f>'Anchor-RA'!Y306</f>
        <v>0</v>
      </c>
      <c r="W308" s="140">
        <f>'Anchor-RA'!Z306</f>
        <v>0</v>
      </c>
      <c r="X308" s="141">
        <f t="shared" si="17"/>
        <v>0</v>
      </c>
      <c r="Y308" s="133"/>
      <c r="Z308" s="384">
        <f>'Test-RA'!L306</f>
        <v>0</v>
      </c>
      <c r="AA308" s="381">
        <f>'Test-RA'!M306</f>
        <v>0</v>
      </c>
      <c r="AB308" s="381">
        <f>'Test-RA'!N306</f>
        <v>0</v>
      </c>
      <c r="AC308" s="381">
        <f>'Test-RA'!O306</f>
        <v>0</v>
      </c>
      <c r="AD308" s="381">
        <f>(Summary!$C$58*AA308+Summary!$C$59*AB308+Summary!$C$60*AC308)/Summary!$C$61</f>
        <v>0</v>
      </c>
      <c r="AE308" s="381">
        <f>'Test-RA'!P306</f>
        <v>0</v>
      </c>
      <c r="AF308" s="381">
        <f>'Test-RA'!Q306</f>
        <v>0</v>
      </c>
      <c r="AG308" s="381">
        <f>'Test-RA'!R306</f>
        <v>0</v>
      </c>
      <c r="AH308" s="381">
        <f>'Test-RA'!S306</f>
        <v>0</v>
      </c>
      <c r="AI308" s="381">
        <f>'Test-RA'!T306</f>
        <v>0</v>
      </c>
      <c r="AJ308" s="381">
        <f>'Test-RA'!U306</f>
        <v>0</v>
      </c>
      <c r="AK308" s="381">
        <f>'Test-RA'!V306</f>
        <v>0</v>
      </c>
      <c r="AL308" s="381">
        <f>'Test-RA'!W306</f>
        <v>0</v>
      </c>
      <c r="AM308" s="381">
        <f>'Test-RA'!X306</f>
        <v>0</v>
      </c>
      <c r="AN308" s="381">
        <f>10*LOG10(1/((Summary!$C$75/10^(AK308/10)+Summary!$C$76/10^(AL308/10)+Summary!$C$77/10^(AM308/10))/Summary!$C$78))</f>
        <v>0</v>
      </c>
      <c r="AO308" s="381">
        <f>'Test-RA'!Y306</f>
        <v>0</v>
      </c>
      <c r="AP308" s="140">
        <f>'Test-RA'!Z306</f>
        <v>0</v>
      </c>
      <c r="AQ308" s="141">
        <f t="shared" si="20"/>
        <v>0</v>
      </c>
      <c r="AR308" s="142" t="e">
        <f t="shared" si="18"/>
        <v>#DIV/0!</v>
      </c>
      <c r="AS308" s="143" t="e">
        <f t="shared" si="19"/>
        <v>#DIV/0!</v>
      </c>
      <c r="AT308" s="136"/>
      <c r="AU308" s="136"/>
      <c r="AV308" s="571" t="s">
        <v>123</v>
      </c>
      <c r="AW308" s="468" t="e" cm="1">
        <f t="array" ref="AW308">bdRateExtend($G306:$G309,H306:H309,$Z306:$Z309,AA306:AA309)</f>
        <v>#VALUE!</v>
      </c>
      <c r="AX308" s="480"/>
      <c r="AY308" s="480"/>
      <c r="AZ308" s="480"/>
      <c r="BA308" s="480"/>
      <c r="BB308" s="480"/>
      <c r="BC308" s="480" t="e" cm="1">
        <f t="array" ref="BC308">bdRateExtend($G306:$G309,L306:L309,$Z306:$Z309,AE306:AE309)</f>
        <v>#VALUE!</v>
      </c>
      <c r="BD308" s="480"/>
      <c r="BE308" s="480" t="e" cm="1">
        <f t="array" ref="BE308">bdRateExtend($G306:$G309,M306:M309,$Z306:$Z309,AF306:AF309)</f>
        <v>#VALUE!</v>
      </c>
      <c r="BF308" s="480"/>
      <c r="BG308" s="469" t="e" cm="1">
        <f t="array" ref="BG308">bdRateExtend($G306:$G309,N306:N309,$Z306:$Z309,AG306:AG309,"None", FALSE,1)</f>
        <v>#VALUE!</v>
      </c>
      <c r="BH308" s="476"/>
      <c r="BI308" s="469" t="e" cm="1">
        <f t="array" ref="BI308">bdRateExtend($G306:$G309,O306:O309,$Z306:$Z309,AH306:AH309,"None", FALSE,1)</f>
        <v>#VALUE!</v>
      </c>
      <c r="BJ308" s="476"/>
      <c r="BK308" s="480" t="e" cm="1">
        <f t="array" ref="BK308">bdRateExtend($G306:$G309,P306:P309,$Z306:$Z309,AI306:AI309)</f>
        <v>#VALUE!</v>
      </c>
      <c r="BL308" s="480"/>
      <c r="BM308" s="480" t="e" cm="1">
        <f t="array" ref="BM308">bdRateExtend($G306:$G309,Q306:Q309,$Z306:$Z309,AJ306:AJ309)</f>
        <v>#VALUE!</v>
      </c>
      <c r="BN308" s="480"/>
      <c r="BO308" s="480" t="e" cm="1">
        <f t="array" ref="BO308">bdRateExtend($G306:$G309,R306:R309,$Z306:$Z309,AK306:AK309)</f>
        <v>#VALUE!</v>
      </c>
      <c r="BP308" s="480"/>
      <c r="BQ308" s="480"/>
      <c r="BR308" s="476"/>
      <c r="BS308" s="476"/>
      <c r="BT308" s="480"/>
      <c r="BU308" s="463" cm="1">
        <f t="array" ref="BU308">testVMAFRange($G306:$G309,N306:N309,$Z306:$Z309,AG306:AG309)</f>
        <v>0</v>
      </c>
      <c r="BV308" s="465"/>
      <c r="BW308" s="463" cm="1">
        <f t="array" ref="BW308">testVMAFRange($G306:$G309,O306:O309,$Z306:$Z309,AH306:AH309)</f>
        <v>0</v>
      </c>
      <c r="BX308" s="465"/>
    </row>
    <row r="309" spans="1:76" ht="17" customHeight="1" thickBot="1" x14ac:dyDescent="0.4">
      <c r="A309" s="516"/>
      <c r="B309" s="518"/>
      <c r="C309" s="487"/>
      <c r="D309" s="522"/>
      <c r="E309" s="523"/>
      <c r="F309" s="144">
        <v>63</v>
      </c>
      <c r="G309" s="145">
        <f>'Anchor-RA'!L307</f>
        <v>0</v>
      </c>
      <c r="H309" s="146">
        <f>'Anchor-RA'!M307</f>
        <v>0</v>
      </c>
      <c r="I309" s="146">
        <f>'Anchor-RA'!N307</f>
        <v>0</v>
      </c>
      <c r="J309" s="146">
        <f>'Anchor-RA'!O307</f>
        <v>0</v>
      </c>
      <c r="K309" s="140">
        <f>(Summary!$C$58*H309+Summary!$C$59*I309+Summary!$C$60*J309)/Summary!$C$61</f>
        <v>0</v>
      </c>
      <c r="L309" s="146">
        <f>'Anchor-RA'!P307</f>
        <v>0</v>
      </c>
      <c r="M309" s="146">
        <f>'Anchor-RA'!Q307</f>
        <v>0</v>
      </c>
      <c r="N309" s="146">
        <f>'Anchor-RA'!R307</f>
        <v>0</v>
      </c>
      <c r="O309" s="146">
        <f>'Anchor-RA'!S307</f>
        <v>0</v>
      </c>
      <c r="P309" s="146">
        <f>'Anchor-RA'!T307</f>
        <v>0</v>
      </c>
      <c r="Q309" s="146">
        <f>'Anchor-RA'!U307</f>
        <v>0</v>
      </c>
      <c r="R309" s="146">
        <f>'Anchor-RA'!V307</f>
        <v>0</v>
      </c>
      <c r="S309" s="146">
        <f>'Anchor-RA'!W307</f>
        <v>0</v>
      </c>
      <c r="T309" s="146">
        <f>'Anchor-RA'!X307</f>
        <v>0</v>
      </c>
      <c r="U309" s="146">
        <f>10*LOG10(1/((Summary!$C$75/10^(R309/10)+Summary!$C$76/10^(S309/10)+Summary!$C$77/10^(T309/10))/Summary!$C$78))</f>
        <v>0</v>
      </c>
      <c r="V309" s="146">
        <f>'Anchor-RA'!Y307</f>
        <v>0</v>
      </c>
      <c r="W309" s="146">
        <f>'Anchor-RA'!Z307</f>
        <v>0</v>
      </c>
      <c r="X309" s="147">
        <f t="shared" si="17"/>
        <v>0</v>
      </c>
      <c r="Y309" s="133"/>
      <c r="Z309" s="385">
        <f>'Test-RA'!L307</f>
        <v>0</v>
      </c>
      <c r="AA309" s="382">
        <f>'Test-RA'!M307</f>
        <v>0</v>
      </c>
      <c r="AB309" s="382">
        <f>'Test-RA'!N307</f>
        <v>0</v>
      </c>
      <c r="AC309" s="382">
        <f>'Test-RA'!O307</f>
        <v>0</v>
      </c>
      <c r="AD309" s="382">
        <f>(Summary!$C$58*AA309+Summary!$C$59*AB309+Summary!$C$60*AC309)/Summary!$C$61</f>
        <v>0</v>
      </c>
      <c r="AE309" s="382">
        <f>'Test-RA'!P307</f>
        <v>0</v>
      </c>
      <c r="AF309" s="382">
        <f>'Test-RA'!Q307</f>
        <v>0</v>
      </c>
      <c r="AG309" s="382">
        <f>'Test-RA'!R307</f>
        <v>0</v>
      </c>
      <c r="AH309" s="382">
        <f>'Test-RA'!S307</f>
        <v>0</v>
      </c>
      <c r="AI309" s="382">
        <f>'Test-RA'!T307</f>
        <v>0</v>
      </c>
      <c r="AJ309" s="382">
        <f>'Test-RA'!U307</f>
        <v>0</v>
      </c>
      <c r="AK309" s="382">
        <f>'Test-RA'!V307</f>
        <v>0</v>
      </c>
      <c r="AL309" s="382">
        <f>'Test-RA'!W307</f>
        <v>0</v>
      </c>
      <c r="AM309" s="382">
        <f>'Test-RA'!X307</f>
        <v>0</v>
      </c>
      <c r="AN309" s="382">
        <f>10*LOG10(1/((Summary!$C$75/10^(AK309/10)+Summary!$C$76/10^(AL309/10)+Summary!$C$77/10^(AM309/10))/Summary!$C$78))</f>
        <v>0</v>
      </c>
      <c r="AO309" s="382">
        <f>'Test-RA'!Y307</f>
        <v>0</v>
      </c>
      <c r="AP309" s="146">
        <f>'Test-RA'!Z307</f>
        <v>0</v>
      </c>
      <c r="AQ309" s="147">
        <f t="shared" si="20"/>
        <v>0</v>
      </c>
      <c r="AR309" s="148" t="e">
        <f t="shared" si="18"/>
        <v>#DIV/0!</v>
      </c>
      <c r="AS309" s="149" t="e">
        <f t="shared" si="19"/>
        <v>#DIV/0!</v>
      </c>
      <c r="AT309" s="136"/>
      <c r="AU309" s="136"/>
      <c r="AV309" s="572"/>
      <c r="AW309" s="468"/>
      <c r="AX309" s="480"/>
      <c r="AY309" s="480"/>
      <c r="AZ309" s="480"/>
      <c r="BA309" s="480"/>
      <c r="BB309" s="481"/>
      <c r="BC309" s="480"/>
      <c r="BD309" s="480"/>
      <c r="BE309" s="480"/>
      <c r="BF309" s="480"/>
      <c r="BG309" s="472"/>
      <c r="BH309" s="477"/>
      <c r="BI309" s="472"/>
      <c r="BJ309" s="477"/>
      <c r="BK309" s="480"/>
      <c r="BL309" s="480"/>
      <c r="BM309" s="480"/>
      <c r="BN309" s="480"/>
      <c r="BO309" s="480"/>
      <c r="BP309" s="480"/>
      <c r="BQ309" s="480"/>
      <c r="BR309" s="476"/>
      <c r="BS309" s="476"/>
      <c r="BT309" s="481"/>
      <c r="BU309" s="473"/>
      <c r="BV309" s="466"/>
      <c r="BW309" s="473"/>
      <c r="BX309" s="466"/>
    </row>
    <row r="310" spans="1:76" ht="17" customHeight="1" x14ac:dyDescent="0.35">
      <c r="A310" s="516"/>
      <c r="B310" s="482" t="s">
        <v>2</v>
      </c>
      <c r="C310" s="485" t="s">
        <v>73</v>
      </c>
      <c r="D310" s="489">
        <v>60</v>
      </c>
      <c r="E310" s="492">
        <v>8</v>
      </c>
      <c r="F310" s="129">
        <v>23</v>
      </c>
      <c r="G310" s="130">
        <f>'Anchor-RA'!L308</f>
        <v>0</v>
      </c>
      <c r="H310" s="131">
        <f>'Anchor-RA'!M308</f>
        <v>0</v>
      </c>
      <c r="I310" s="131">
        <f>'Anchor-RA'!N308</f>
        <v>0</v>
      </c>
      <c r="J310" s="131">
        <f>'Anchor-RA'!O308</f>
        <v>0</v>
      </c>
      <c r="K310" s="395">
        <f>(Summary!$C$58*H310+Summary!$C$59*I310+Summary!$C$60*J310)/Summary!$C$61</f>
        <v>0</v>
      </c>
      <c r="L310" s="131">
        <f>'Anchor-RA'!P308</f>
        <v>0</v>
      </c>
      <c r="M310" s="131">
        <f>'Anchor-RA'!Q308</f>
        <v>0</v>
      </c>
      <c r="N310" s="131">
        <f>'Anchor-RA'!R308</f>
        <v>0</v>
      </c>
      <c r="O310" s="131">
        <f>'Anchor-RA'!S308</f>
        <v>0</v>
      </c>
      <c r="P310" s="131">
        <f>'Anchor-RA'!T308</f>
        <v>0</v>
      </c>
      <c r="Q310" s="131">
        <f>'Anchor-RA'!U308</f>
        <v>0</v>
      </c>
      <c r="R310" s="131">
        <f>'Anchor-RA'!V308</f>
        <v>0</v>
      </c>
      <c r="S310" s="131">
        <f>'Anchor-RA'!W308</f>
        <v>0</v>
      </c>
      <c r="T310" s="131">
        <f>'Anchor-RA'!X308</f>
        <v>0</v>
      </c>
      <c r="U310" s="131">
        <f>10*LOG10(1/((Summary!$C$75/10^(R310/10)+Summary!$C$76/10^(S310/10)+Summary!$C$77/10^(T310/10))/Summary!$C$78))</f>
        <v>0</v>
      </c>
      <c r="V310" s="131">
        <f>'Anchor-RA'!Y308</f>
        <v>0</v>
      </c>
      <c r="W310" s="131">
        <f>'Anchor-RA'!Z308</f>
        <v>0</v>
      </c>
      <c r="X310" s="132">
        <f t="shared" si="17"/>
        <v>0</v>
      </c>
      <c r="Y310" s="133"/>
      <c r="Z310" s="383">
        <f>'Test-RA'!L308</f>
        <v>0</v>
      </c>
      <c r="AA310" s="380">
        <f>'Test-RA'!M308</f>
        <v>0</v>
      </c>
      <c r="AB310" s="380">
        <f>'Test-RA'!N308</f>
        <v>0</v>
      </c>
      <c r="AC310" s="380">
        <f>'Test-RA'!O308</f>
        <v>0</v>
      </c>
      <c r="AD310" s="380">
        <f>(Summary!$C$58*AA310+Summary!$C$59*AB310+Summary!$C$60*AC310)/Summary!$C$61</f>
        <v>0</v>
      </c>
      <c r="AE310" s="380">
        <f>'Test-RA'!P308</f>
        <v>0</v>
      </c>
      <c r="AF310" s="380">
        <f>'Test-RA'!Q308</f>
        <v>0</v>
      </c>
      <c r="AG310" s="380">
        <f>'Test-RA'!R308</f>
        <v>0</v>
      </c>
      <c r="AH310" s="380">
        <f>'Test-RA'!S308</f>
        <v>0</v>
      </c>
      <c r="AI310" s="380">
        <f>'Test-RA'!T308</f>
        <v>0</v>
      </c>
      <c r="AJ310" s="380">
        <f>'Test-RA'!U308</f>
        <v>0</v>
      </c>
      <c r="AK310" s="380">
        <f>'Test-RA'!V308</f>
        <v>0</v>
      </c>
      <c r="AL310" s="380">
        <f>'Test-RA'!W308</f>
        <v>0</v>
      </c>
      <c r="AM310" s="380">
        <f>'Test-RA'!X308</f>
        <v>0</v>
      </c>
      <c r="AN310" s="380">
        <f>10*LOG10(1/((Summary!$C$75/10^(AK310/10)+Summary!$C$76/10^(AL310/10)+Summary!$C$77/10^(AM310/10))/Summary!$C$78))</f>
        <v>0</v>
      </c>
      <c r="AO310" s="380">
        <f>'Test-RA'!Y308</f>
        <v>0</v>
      </c>
      <c r="AP310" s="131">
        <f>'Test-RA'!Z308</f>
        <v>0</v>
      </c>
      <c r="AQ310" s="132">
        <f t="shared" si="20"/>
        <v>0</v>
      </c>
      <c r="AR310" s="134" t="e">
        <f t="shared" si="18"/>
        <v>#DIV/0!</v>
      </c>
      <c r="AS310" s="135" t="e">
        <f t="shared" si="19"/>
        <v>#DIV/0!</v>
      </c>
      <c r="AT310" s="136"/>
      <c r="AU310" s="136"/>
      <c r="AV310" s="573" t="s">
        <v>121</v>
      </c>
      <c r="AW310" s="468" t="e" cm="1">
        <f t="array" ref="AW310">bdRateExtend($G310:$G313,H310:H313,$Z310:$Z313,AA310:AA313)</f>
        <v>#VALUE!</v>
      </c>
      <c r="AX310" s="480" t="e" cm="1">
        <f t="array" ref="AX310">bdRateExtend($G310:$G315,H310:H315,$Z310:$Z315,AA310:AA315)</f>
        <v>#VALUE!</v>
      </c>
      <c r="AY310" s="480" t="e" cm="1">
        <f t="array" ref="AY310">bdRateExtend($G310:$G315,I310:I315,$Z310:$Z315,AB310:AB315)</f>
        <v>#VALUE!</v>
      </c>
      <c r="AZ310" s="480" t="e" cm="1">
        <f t="array" ref="AZ310">bdRateExtend($G310:$G315,J310:J315,$Z310:$Z315,AC310:AC315)</f>
        <v>#VALUE!</v>
      </c>
      <c r="BA310" s="480" t="e" cm="1">
        <f t="array" ref="BA310">bdRateExtend($G310:$G315,K310:K315,$Z310:$Z315,AD310:AD315)</f>
        <v>#VALUE!</v>
      </c>
      <c r="BB310" s="479" t="e">
        <f>(Summary!$C$89*AX310+Summary!$C$90*AY310+Summary!$C$91*AZ310)/Summary!$C$92</f>
        <v>#VALUE!</v>
      </c>
      <c r="BC310" s="480" t="e" cm="1">
        <f t="array" ref="BC310">bdRateExtend($G310:$G313,L310:L313,$Z310:$Z313,AE310:AE313)</f>
        <v>#VALUE!</v>
      </c>
      <c r="BD310" s="480" t="e" cm="1">
        <f t="array" ref="BD310">bdRateExtend($G310:$G315,L310:L315,$Z310:$Z315,AE310:AE315)</f>
        <v>#VALUE!</v>
      </c>
      <c r="BE310" s="480" t="e" cm="1">
        <f t="array" ref="BE310">bdRateExtend($G310:$G313,M310:M313,$Z310:$Z313,AF310:AF313)</f>
        <v>#VALUE!</v>
      </c>
      <c r="BF310" s="480" t="e" cm="1">
        <f t="array" ref="BF310">bdRateExtend($G310:$G315,M310:M315,$Z310:$Z315,AF310:AF315)</f>
        <v>#VALUE!</v>
      </c>
      <c r="BG310" s="474" t="e" cm="1">
        <f t="array" ref="BG310">bdRateExtend($G310:$G313,N310:N313,$Z310:$Z313,AG310:AG313,"None", FALSE,1)</f>
        <v>#VALUE!</v>
      </c>
      <c r="BH310" s="475" t="e" cm="1">
        <f t="array" ref="BH310">bdRateExtend($G310:$G315,N310:N315,$Z310:$Z315,AG310:AG315,"None", FALSE,1)</f>
        <v>#VALUE!</v>
      </c>
      <c r="BI310" s="474" t="e" cm="1">
        <f t="array" ref="BI310">bdRateExtend($G310:$G313,O310:O313,$Z310:$Z313,AH310:AH313,"None", FALSE,1)</f>
        <v>#VALUE!</v>
      </c>
      <c r="BJ310" s="475" t="e" cm="1">
        <f t="array" ref="BJ310">bdRateExtend($G310:$G315,O310:O315,$Z310:$Z315,AH310:AH315,"None", FALSE,1)</f>
        <v>#VALUE!</v>
      </c>
      <c r="BK310" s="480" t="e" cm="1">
        <f t="array" ref="BK310">bdRateExtend($G310:$G313,P310:P313,$Z310:$Z313,AI310:AI313)</f>
        <v>#VALUE!</v>
      </c>
      <c r="BL310" s="480" t="e" cm="1">
        <f t="array" ref="BL310">bdRateExtend($G310:$G315,P310:P315,$Z310:$Z315,AI310:AI315)</f>
        <v>#VALUE!</v>
      </c>
      <c r="BM310" s="480" t="e" cm="1">
        <f t="array" ref="BM310">bdRateExtend($G310:$G313,Q310:Q313,$Z310:$Z313,AJ310:AJ313)</f>
        <v>#VALUE!</v>
      </c>
      <c r="BN310" s="480" t="e" cm="1">
        <f t="array" ref="BN310">bdRateExtend($G310:$G315,Q310:Q315,$Z310:$Z315,AJ310:AJ315)</f>
        <v>#VALUE!</v>
      </c>
      <c r="BO310" s="480" t="e" cm="1">
        <f t="array" ref="BO310">bdRateExtend($G310:$G313,R310:R313,$Z310:$Z313,AK310:AK313)</f>
        <v>#VALUE!</v>
      </c>
      <c r="BP310" s="480" t="e" cm="1">
        <f t="array" ref="BP310">bdRateExtend($G310:$G315,R310:R315,$Z310:$Z315,AK310:AK315)</f>
        <v>#VALUE!</v>
      </c>
      <c r="BQ310" s="480" t="e" cm="1">
        <f t="array" ref="BQ310">bdRateExtend($G310:$G315,S310:S315,$Z310:$Z315,AL310:AL315)</f>
        <v>#VALUE!</v>
      </c>
      <c r="BR310" s="476" t="e" cm="1">
        <f t="array" ref="BR310">bdRateExtend($G310:$G315,T310:T315,$Z310:$Z315,AM310:AM315)</f>
        <v>#VALUE!</v>
      </c>
      <c r="BS310" s="476" t="e" cm="1">
        <f t="array" ref="BS310">bdRateExtend($G310:$G315,U310:U315,$Z310:$Z315,AN310:AN315)</f>
        <v>#VALUE!</v>
      </c>
      <c r="BT310" s="479" t="e">
        <f>(Summary!$C$103*BP310+Summary!$C$104*BQ310+Summary!$C$105*BR310)/Summary!$C$106</f>
        <v>#VALUE!</v>
      </c>
      <c r="BU310" s="462" cm="1">
        <f t="array" ref="BU310">testVMAFRange($G310:$G313,N310:N313,$Z310:$Z313,AG310:AG313)</f>
        <v>0</v>
      </c>
      <c r="BV310" s="464" cm="1">
        <f t="array" ref="BV310">testVMAFRange($G310:$G315,N310:N315,$Z310:$Z315,AG310:AG315)</f>
        <v>0</v>
      </c>
      <c r="BW310" s="462" cm="1">
        <f t="array" ref="BW310">testVMAFRange($G310:$G313,O310:O313,$Z310:$Z313,AH310:AH313)</f>
        <v>0</v>
      </c>
      <c r="BX310" s="464" cm="1">
        <f t="array" ref="BX310">testVMAFRange($G310:$G315,O310:O315,$Z310:$Z315,AH310:AH315)</f>
        <v>0</v>
      </c>
    </row>
    <row r="311" spans="1:76" ht="17" customHeight="1" x14ac:dyDescent="0.35">
      <c r="A311" s="516"/>
      <c r="B311" s="483"/>
      <c r="C311" s="486"/>
      <c r="D311" s="490"/>
      <c r="E311" s="493"/>
      <c r="F311" s="138">
        <v>31</v>
      </c>
      <c r="G311" s="139">
        <f>'Anchor-RA'!L309</f>
        <v>0</v>
      </c>
      <c r="H311" s="140">
        <f>'Anchor-RA'!M309</f>
        <v>0</v>
      </c>
      <c r="I311" s="140">
        <f>'Anchor-RA'!N309</f>
        <v>0</v>
      </c>
      <c r="J311" s="140">
        <f>'Anchor-RA'!O309</f>
        <v>0</v>
      </c>
      <c r="K311" s="140">
        <f>(Summary!$C$58*H311+Summary!$C$59*I311+Summary!$C$60*J311)/Summary!$C$61</f>
        <v>0</v>
      </c>
      <c r="L311" s="140">
        <f>'Anchor-RA'!P309</f>
        <v>0</v>
      </c>
      <c r="M311" s="140">
        <f>'Anchor-RA'!Q309</f>
        <v>0</v>
      </c>
      <c r="N311" s="140">
        <f>'Anchor-RA'!R309</f>
        <v>0</v>
      </c>
      <c r="O311" s="140">
        <f>'Anchor-RA'!S309</f>
        <v>0</v>
      </c>
      <c r="P311" s="140">
        <f>'Anchor-RA'!T309</f>
        <v>0</v>
      </c>
      <c r="Q311" s="140">
        <f>'Anchor-RA'!U309</f>
        <v>0</v>
      </c>
      <c r="R311" s="140">
        <f>'Anchor-RA'!V309</f>
        <v>0</v>
      </c>
      <c r="S311" s="140">
        <f>'Anchor-RA'!W309</f>
        <v>0</v>
      </c>
      <c r="T311" s="140">
        <f>'Anchor-RA'!X309</f>
        <v>0</v>
      </c>
      <c r="U311" s="140">
        <f>10*LOG10(1/((Summary!$C$75/10^(R311/10)+Summary!$C$76/10^(S311/10)+Summary!$C$77/10^(T311/10))/Summary!$C$78))</f>
        <v>0</v>
      </c>
      <c r="V311" s="140">
        <f>'Anchor-RA'!Y309</f>
        <v>0</v>
      </c>
      <c r="W311" s="140">
        <f>'Anchor-RA'!Z309</f>
        <v>0</v>
      </c>
      <c r="X311" s="141">
        <f t="shared" si="17"/>
        <v>0</v>
      </c>
      <c r="Y311" s="133"/>
      <c r="Z311" s="384">
        <f>'Test-RA'!L309</f>
        <v>0</v>
      </c>
      <c r="AA311" s="381">
        <f>'Test-RA'!M309</f>
        <v>0</v>
      </c>
      <c r="AB311" s="381">
        <f>'Test-RA'!N309</f>
        <v>0</v>
      </c>
      <c r="AC311" s="381">
        <f>'Test-RA'!O309</f>
        <v>0</v>
      </c>
      <c r="AD311" s="381">
        <f>(Summary!$C$58*AA311+Summary!$C$59*AB311+Summary!$C$60*AC311)/Summary!$C$61</f>
        <v>0</v>
      </c>
      <c r="AE311" s="381">
        <f>'Test-RA'!P309</f>
        <v>0</v>
      </c>
      <c r="AF311" s="381">
        <f>'Test-RA'!Q309</f>
        <v>0</v>
      </c>
      <c r="AG311" s="381">
        <f>'Test-RA'!R309</f>
        <v>0</v>
      </c>
      <c r="AH311" s="381">
        <f>'Test-RA'!S309</f>
        <v>0</v>
      </c>
      <c r="AI311" s="381">
        <f>'Test-RA'!T309</f>
        <v>0</v>
      </c>
      <c r="AJ311" s="381">
        <f>'Test-RA'!U309</f>
        <v>0</v>
      </c>
      <c r="AK311" s="381">
        <f>'Test-RA'!V309</f>
        <v>0</v>
      </c>
      <c r="AL311" s="381">
        <f>'Test-RA'!W309</f>
        <v>0</v>
      </c>
      <c r="AM311" s="381">
        <f>'Test-RA'!X309</f>
        <v>0</v>
      </c>
      <c r="AN311" s="381">
        <f>10*LOG10(1/((Summary!$C$75/10^(AK311/10)+Summary!$C$76/10^(AL311/10)+Summary!$C$77/10^(AM311/10))/Summary!$C$78))</f>
        <v>0</v>
      </c>
      <c r="AO311" s="381">
        <f>'Test-RA'!Y309</f>
        <v>0</v>
      </c>
      <c r="AP311" s="140">
        <f>'Test-RA'!Z309</f>
        <v>0</v>
      </c>
      <c r="AQ311" s="141">
        <f t="shared" si="20"/>
        <v>0</v>
      </c>
      <c r="AR311" s="142" t="e">
        <f t="shared" si="18"/>
        <v>#DIV/0!</v>
      </c>
      <c r="AS311" s="143" t="e">
        <f t="shared" si="19"/>
        <v>#DIV/0!</v>
      </c>
      <c r="AT311" s="136"/>
      <c r="AU311" s="136"/>
      <c r="AV311" s="571"/>
      <c r="AW311" s="468"/>
      <c r="AX311" s="480"/>
      <c r="AY311" s="480"/>
      <c r="AZ311" s="480"/>
      <c r="BA311" s="480"/>
      <c r="BB311" s="480"/>
      <c r="BC311" s="480"/>
      <c r="BD311" s="480"/>
      <c r="BE311" s="480"/>
      <c r="BF311" s="480"/>
      <c r="BG311" s="469"/>
      <c r="BH311" s="476"/>
      <c r="BI311" s="469"/>
      <c r="BJ311" s="476"/>
      <c r="BK311" s="480"/>
      <c r="BL311" s="480"/>
      <c r="BM311" s="480"/>
      <c r="BN311" s="480"/>
      <c r="BO311" s="480"/>
      <c r="BP311" s="480"/>
      <c r="BQ311" s="480"/>
      <c r="BR311" s="476"/>
      <c r="BS311" s="476"/>
      <c r="BT311" s="480"/>
      <c r="BU311" s="463"/>
      <c r="BV311" s="465"/>
      <c r="BW311" s="463"/>
      <c r="BX311" s="465"/>
    </row>
    <row r="312" spans="1:76" ht="17" customHeight="1" x14ac:dyDescent="0.35">
      <c r="A312" s="516"/>
      <c r="B312" s="483"/>
      <c r="C312" s="486"/>
      <c r="D312" s="490"/>
      <c r="E312" s="493"/>
      <c r="F312" s="138">
        <v>39</v>
      </c>
      <c r="G312" s="139">
        <f>'Anchor-RA'!L310</f>
        <v>0</v>
      </c>
      <c r="H312" s="140">
        <f>'Anchor-RA'!M310</f>
        <v>0</v>
      </c>
      <c r="I312" s="140">
        <f>'Anchor-RA'!N310</f>
        <v>0</v>
      </c>
      <c r="J312" s="140">
        <f>'Anchor-RA'!O310</f>
        <v>0</v>
      </c>
      <c r="K312" s="140">
        <f>(Summary!$C$58*H312+Summary!$C$59*I312+Summary!$C$60*J312)/Summary!$C$61</f>
        <v>0</v>
      </c>
      <c r="L312" s="140">
        <f>'Anchor-RA'!P310</f>
        <v>0</v>
      </c>
      <c r="M312" s="140">
        <f>'Anchor-RA'!Q310</f>
        <v>0</v>
      </c>
      <c r="N312" s="140">
        <f>'Anchor-RA'!R310</f>
        <v>0</v>
      </c>
      <c r="O312" s="140">
        <f>'Anchor-RA'!S310</f>
        <v>0</v>
      </c>
      <c r="P312" s="140">
        <f>'Anchor-RA'!T310</f>
        <v>0</v>
      </c>
      <c r="Q312" s="140">
        <f>'Anchor-RA'!U310</f>
        <v>0</v>
      </c>
      <c r="R312" s="140">
        <f>'Anchor-RA'!V310</f>
        <v>0</v>
      </c>
      <c r="S312" s="140">
        <f>'Anchor-RA'!W310</f>
        <v>0</v>
      </c>
      <c r="T312" s="140">
        <f>'Anchor-RA'!X310</f>
        <v>0</v>
      </c>
      <c r="U312" s="140">
        <f>10*LOG10(1/((Summary!$C$75/10^(R312/10)+Summary!$C$76/10^(S312/10)+Summary!$C$77/10^(T312/10))/Summary!$C$78))</f>
        <v>0</v>
      </c>
      <c r="V312" s="140">
        <f>'Anchor-RA'!Y310</f>
        <v>0</v>
      </c>
      <c r="W312" s="140">
        <f>'Anchor-RA'!Z310</f>
        <v>0</v>
      </c>
      <c r="X312" s="141">
        <f t="shared" si="17"/>
        <v>0</v>
      </c>
      <c r="Y312" s="133"/>
      <c r="Z312" s="384">
        <f>'Test-RA'!L310</f>
        <v>0</v>
      </c>
      <c r="AA312" s="381">
        <f>'Test-RA'!M310</f>
        <v>0</v>
      </c>
      <c r="AB312" s="381">
        <f>'Test-RA'!N310</f>
        <v>0</v>
      </c>
      <c r="AC312" s="381">
        <f>'Test-RA'!O310</f>
        <v>0</v>
      </c>
      <c r="AD312" s="381">
        <f>(Summary!$C$58*AA312+Summary!$C$59*AB312+Summary!$C$60*AC312)/Summary!$C$61</f>
        <v>0</v>
      </c>
      <c r="AE312" s="381">
        <f>'Test-RA'!P310</f>
        <v>0</v>
      </c>
      <c r="AF312" s="381">
        <f>'Test-RA'!Q310</f>
        <v>0</v>
      </c>
      <c r="AG312" s="381">
        <f>'Test-RA'!R310</f>
        <v>0</v>
      </c>
      <c r="AH312" s="381">
        <f>'Test-RA'!S310</f>
        <v>0</v>
      </c>
      <c r="AI312" s="381">
        <f>'Test-RA'!T310</f>
        <v>0</v>
      </c>
      <c r="AJ312" s="381">
        <f>'Test-RA'!U310</f>
        <v>0</v>
      </c>
      <c r="AK312" s="381">
        <f>'Test-RA'!V310</f>
        <v>0</v>
      </c>
      <c r="AL312" s="381">
        <f>'Test-RA'!W310</f>
        <v>0</v>
      </c>
      <c r="AM312" s="381">
        <f>'Test-RA'!X310</f>
        <v>0</v>
      </c>
      <c r="AN312" s="381">
        <f>10*LOG10(1/((Summary!$C$75/10^(AK312/10)+Summary!$C$76/10^(AL312/10)+Summary!$C$77/10^(AM312/10))/Summary!$C$78))</f>
        <v>0</v>
      </c>
      <c r="AO312" s="381">
        <f>'Test-RA'!Y310</f>
        <v>0</v>
      </c>
      <c r="AP312" s="140">
        <f>'Test-RA'!Z310</f>
        <v>0</v>
      </c>
      <c r="AQ312" s="141">
        <f t="shared" si="20"/>
        <v>0</v>
      </c>
      <c r="AR312" s="142" t="e">
        <f t="shared" si="18"/>
        <v>#DIV/0!</v>
      </c>
      <c r="AS312" s="143" t="e">
        <f t="shared" si="19"/>
        <v>#DIV/0!</v>
      </c>
      <c r="AT312" s="136"/>
      <c r="AU312" s="136"/>
      <c r="AV312" s="571" t="s">
        <v>122</v>
      </c>
      <c r="AW312" s="468" t="e" cm="1">
        <f t="array" ref="AW312">bdRateExtend($G311:$G314,H311:H314,$Z311:$Z314,AA311:AA314)</f>
        <v>#VALUE!</v>
      </c>
      <c r="AX312" s="480"/>
      <c r="AY312" s="480"/>
      <c r="AZ312" s="480"/>
      <c r="BA312" s="480"/>
      <c r="BB312" s="480"/>
      <c r="BC312" s="480" t="e" cm="1">
        <f t="array" ref="BC312">bdRateExtend($G311:$G314,L311:L314,$Z311:$Z314,AE311:AE314)</f>
        <v>#VALUE!</v>
      </c>
      <c r="BD312" s="480"/>
      <c r="BE312" s="480" t="e" cm="1">
        <f t="array" ref="BE312">bdRateExtend($G311:$G314,M311:M314,$Z311:$Z314,AF311:AF314)</f>
        <v>#VALUE!</v>
      </c>
      <c r="BF312" s="480"/>
      <c r="BG312" s="469" t="e" cm="1">
        <f t="array" ref="BG312">bdRateExtend($G311:$G314,N311:N314,$Z311:$Z314,AG311:AG314,"None", FALSE,1)</f>
        <v>#VALUE!</v>
      </c>
      <c r="BH312" s="476"/>
      <c r="BI312" s="469" t="e" cm="1">
        <f t="array" ref="BI312">bdRateExtend($G311:$G314,O311:O314,$Z311:$Z314,AH311:AH314,"None", FALSE,1)</f>
        <v>#VALUE!</v>
      </c>
      <c r="BJ312" s="476"/>
      <c r="BK312" s="480" t="e" cm="1">
        <f t="array" ref="BK312">bdRateExtend($G311:$G314,P311:P314,$Z311:$Z314,AI311:AI314)</f>
        <v>#VALUE!</v>
      </c>
      <c r="BL312" s="480"/>
      <c r="BM312" s="480" t="e" cm="1">
        <f t="array" ref="BM312">bdRateExtend($G311:$G314,Q311:Q314,$Z311:$Z314,AJ311:AJ314)</f>
        <v>#VALUE!</v>
      </c>
      <c r="BN312" s="480"/>
      <c r="BO312" s="480" t="e" cm="1">
        <f t="array" ref="BO312">bdRateExtend($G311:$G314,R311:R314,$Z311:$Z314,AK311:AK314)</f>
        <v>#VALUE!</v>
      </c>
      <c r="BP312" s="480"/>
      <c r="BQ312" s="480"/>
      <c r="BR312" s="476"/>
      <c r="BS312" s="476"/>
      <c r="BT312" s="480"/>
      <c r="BU312" s="463" cm="1">
        <f t="array" ref="BU312">testVMAFRange($G311:$G314,N311:N314,$Z311:$Z314,AG311:AG314)</f>
        <v>0</v>
      </c>
      <c r="BV312" s="465"/>
      <c r="BW312" s="463" cm="1">
        <f t="array" ref="BW312">testVMAFRange($G311:$G314,O311:O314,$Z311:$Z314,AH311:AH314)</f>
        <v>0</v>
      </c>
      <c r="BX312" s="465"/>
    </row>
    <row r="313" spans="1:76" ht="17" customHeight="1" x14ac:dyDescent="0.35">
      <c r="A313" s="516"/>
      <c r="B313" s="483"/>
      <c r="C313" s="486"/>
      <c r="D313" s="490"/>
      <c r="E313" s="493"/>
      <c r="F313" s="138">
        <v>47</v>
      </c>
      <c r="G313" s="139">
        <f>'Anchor-RA'!L311</f>
        <v>0</v>
      </c>
      <c r="H313" s="140">
        <f>'Anchor-RA'!M311</f>
        <v>0</v>
      </c>
      <c r="I313" s="140">
        <f>'Anchor-RA'!N311</f>
        <v>0</v>
      </c>
      <c r="J313" s="140">
        <f>'Anchor-RA'!O311</f>
        <v>0</v>
      </c>
      <c r="K313" s="140">
        <f>(Summary!$C$58*H313+Summary!$C$59*I313+Summary!$C$60*J313)/Summary!$C$61</f>
        <v>0</v>
      </c>
      <c r="L313" s="140">
        <f>'Anchor-RA'!P311</f>
        <v>0</v>
      </c>
      <c r="M313" s="140">
        <f>'Anchor-RA'!Q311</f>
        <v>0</v>
      </c>
      <c r="N313" s="140">
        <f>'Anchor-RA'!R311</f>
        <v>0</v>
      </c>
      <c r="O313" s="140">
        <f>'Anchor-RA'!S311</f>
        <v>0</v>
      </c>
      <c r="P313" s="140">
        <f>'Anchor-RA'!T311</f>
        <v>0</v>
      </c>
      <c r="Q313" s="140">
        <f>'Anchor-RA'!U311</f>
        <v>0</v>
      </c>
      <c r="R313" s="140">
        <f>'Anchor-RA'!V311</f>
        <v>0</v>
      </c>
      <c r="S313" s="140">
        <f>'Anchor-RA'!W311</f>
        <v>0</v>
      </c>
      <c r="T313" s="140">
        <f>'Anchor-RA'!X311</f>
        <v>0</v>
      </c>
      <c r="U313" s="140">
        <f>10*LOG10(1/((Summary!$C$75/10^(R313/10)+Summary!$C$76/10^(S313/10)+Summary!$C$77/10^(T313/10))/Summary!$C$78))</f>
        <v>0</v>
      </c>
      <c r="V313" s="140">
        <f>'Anchor-RA'!Y311</f>
        <v>0</v>
      </c>
      <c r="W313" s="140">
        <f>'Anchor-RA'!Z311</f>
        <v>0</v>
      </c>
      <c r="X313" s="141">
        <f t="shared" si="17"/>
        <v>0</v>
      </c>
      <c r="Y313" s="133"/>
      <c r="Z313" s="384">
        <f>'Test-RA'!L311</f>
        <v>0</v>
      </c>
      <c r="AA313" s="381">
        <f>'Test-RA'!M311</f>
        <v>0</v>
      </c>
      <c r="AB313" s="381">
        <f>'Test-RA'!N311</f>
        <v>0</v>
      </c>
      <c r="AC313" s="381">
        <f>'Test-RA'!O311</f>
        <v>0</v>
      </c>
      <c r="AD313" s="381">
        <f>(Summary!$C$58*AA313+Summary!$C$59*AB313+Summary!$C$60*AC313)/Summary!$C$61</f>
        <v>0</v>
      </c>
      <c r="AE313" s="381">
        <f>'Test-RA'!P311</f>
        <v>0</v>
      </c>
      <c r="AF313" s="381">
        <f>'Test-RA'!Q311</f>
        <v>0</v>
      </c>
      <c r="AG313" s="381">
        <f>'Test-RA'!R311</f>
        <v>0</v>
      </c>
      <c r="AH313" s="381">
        <f>'Test-RA'!S311</f>
        <v>0</v>
      </c>
      <c r="AI313" s="381">
        <f>'Test-RA'!T311</f>
        <v>0</v>
      </c>
      <c r="AJ313" s="381">
        <f>'Test-RA'!U311</f>
        <v>0</v>
      </c>
      <c r="AK313" s="381">
        <f>'Test-RA'!V311</f>
        <v>0</v>
      </c>
      <c r="AL313" s="381">
        <f>'Test-RA'!W311</f>
        <v>0</v>
      </c>
      <c r="AM313" s="381">
        <f>'Test-RA'!X311</f>
        <v>0</v>
      </c>
      <c r="AN313" s="381">
        <f>10*LOG10(1/((Summary!$C$75/10^(AK313/10)+Summary!$C$76/10^(AL313/10)+Summary!$C$77/10^(AM313/10))/Summary!$C$78))</f>
        <v>0</v>
      </c>
      <c r="AO313" s="381">
        <f>'Test-RA'!Y311</f>
        <v>0</v>
      </c>
      <c r="AP313" s="140">
        <f>'Test-RA'!Z311</f>
        <v>0</v>
      </c>
      <c r="AQ313" s="141">
        <f t="shared" si="20"/>
        <v>0</v>
      </c>
      <c r="AR313" s="142" t="e">
        <f t="shared" si="18"/>
        <v>#DIV/0!</v>
      </c>
      <c r="AS313" s="143" t="e">
        <f t="shared" si="19"/>
        <v>#DIV/0!</v>
      </c>
      <c r="AT313" s="136"/>
      <c r="AU313" s="136"/>
      <c r="AV313" s="571"/>
      <c r="AW313" s="468"/>
      <c r="AX313" s="480"/>
      <c r="AY313" s="480"/>
      <c r="AZ313" s="480"/>
      <c r="BA313" s="480"/>
      <c r="BB313" s="480"/>
      <c r="BC313" s="480"/>
      <c r="BD313" s="480"/>
      <c r="BE313" s="480"/>
      <c r="BF313" s="480"/>
      <c r="BG313" s="469"/>
      <c r="BH313" s="476"/>
      <c r="BI313" s="469"/>
      <c r="BJ313" s="476"/>
      <c r="BK313" s="480"/>
      <c r="BL313" s="480"/>
      <c r="BM313" s="480"/>
      <c r="BN313" s="480"/>
      <c r="BO313" s="480"/>
      <c r="BP313" s="480"/>
      <c r="BQ313" s="480"/>
      <c r="BR313" s="476"/>
      <c r="BS313" s="476"/>
      <c r="BT313" s="480"/>
      <c r="BU313" s="463"/>
      <c r="BV313" s="465"/>
      <c r="BW313" s="463"/>
      <c r="BX313" s="465"/>
    </row>
    <row r="314" spans="1:76" ht="17" customHeight="1" x14ac:dyDescent="0.35">
      <c r="A314" s="516"/>
      <c r="B314" s="483"/>
      <c r="C314" s="486"/>
      <c r="D314" s="490"/>
      <c r="E314" s="493"/>
      <c r="F314" s="138">
        <v>55</v>
      </c>
      <c r="G314" s="139">
        <f>'Anchor-RA'!L312</f>
        <v>0</v>
      </c>
      <c r="H314" s="140">
        <f>'Anchor-RA'!M312</f>
        <v>0</v>
      </c>
      <c r="I314" s="140">
        <f>'Anchor-RA'!N312</f>
        <v>0</v>
      </c>
      <c r="J314" s="140">
        <f>'Anchor-RA'!O312</f>
        <v>0</v>
      </c>
      <c r="K314" s="140">
        <f>(Summary!$C$58*H314+Summary!$C$59*I314+Summary!$C$60*J314)/Summary!$C$61</f>
        <v>0</v>
      </c>
      <c r="L314" s="140">
        <f>'Anchor-RA'!P312</f>
        <v>0</v>
      </c>
      <c r="M314" s="140">
        <f>'Anchor-RA'!Q312</f>
        <v>0</v>
      </c>
      <c r="N314" s="140">
        <f>'Anchor-RA'!R312</f>
        <v>0</v>
      </c>
      <c r="O314" s="140">
        <f>'Anchor-RA'!S312</f>
        <v>0</v>
      </c>
      <c r="P314" s="140">
        <f>'Anchor-RA'!T312</f>
        <v>0</v>
      </c>
      <c r="Q314" s="140">
        <f>'Anchor-RA'!U312</f>
        <v>0</v>
      </c>
      <c r="R314" s="140">
        <f>'Anchor-RA'!V312</f>
        <v>0</v>
      </c>
      <c r="S314" s="140">
        <f>'Anchor-RA'!W312</f>
        <v>0</v>
      </c>
      <c r="T314" s="140">
        <f>'Anchor-RA'!X312</f>
        <v>0</v>
      </c>
      <c r="U314" s="140">
        <f>10*LOG10(1/((Summary!$C$75/10^(R314/10)+Summary!$C$76/10^(S314/10)+Summary!$C$77/10^(T314/10))/Summary!$C$78))</f>
        <v>0</v>
      </c>
      <c r="V314" s="140">
        <f>'Anchor-RA'!Y312</f>
        <v>0</v>
      </c>
      <c r="W314" s="140">
        <f>'Anchor-RA'!Z312</f>
        <v>0</v>
      </c>
      <c r="X314" s="141">
        <f t="shared" si="17"/>
        <v>0</v>
      </c>
      <c r="Y314" s="133"/>
      <c r="Z314" s="384">
        <f>'Test-RA'!L312</f>
        <v>0</v>
      </c>
      <c r="AA314" s="381">
        <f>'Test-RA'!M312</f>
        <v>0</v>
      </c>
      <c r="AB314" s="381">
        <f>'Test-RA'!N312</f>
        <v>0</v>
      </c>
      <c r="AC314" s="381">
        <f>'Test-RA'!O312</f>
        <v>0</v>
      </c>
      <c r="AD314" s="381">
        <f>(Summary!$C$58*AA314+Summary!$C$59*AB314+Summary!$C$60*AC314)/Summary!$C$61</f>
        <v>0</v>
      </c>
      <c r="AE314" s="381">
        <f>'Test-RA'!P312</f>
        <v>0</v>
      </c>
      <c r="AF314" s="381">
        <f>'Test-RA'!Q312</f>
        <v>0</v>
      </c>
      <c r="AG314" s="381">
        <f>'Test-RA'!R312</f>
        <v>0</v>
      </c>
      <c r="AH314" s="381">
        <f>'Test-RA'!S312</f>
        <v>0</v>
      </c>
      <c r="AI314" s="381">
        <f>'Test-RA'!T312</f>
        <v>0</v>
      </c>
      <c r="AJ314" s="381">
        <f>'Test-RA'!U312</f>
        <v>0</v>
      </c>
      <c r="AK314" s="381">
        <f>'Test-RA'!V312</f>
        <v>0</v>
      </c>
      <c r="AL314" s="381">
        <f>'Test-RA'!W312</f>
        <v>0</v>
      </c>
      <c r="AM314" s="381">
        <f>'Test-RA'!X312</f>
        <v>0</v>
      </c>
      <c r="AN314" s="381">
        <f>10*LOG10(1/((Summary!$C$75/10^(AK314/10)+Summary!$C$76/10^(AL314/10)+Summary!$C$77/10^(AM314/10))/Summary!$C$78))</f>
        <v>0</v>
      </c>
      <c r="AO314" s="381">
        <f>'Test-RA'!Y312</f>
        <v>0</v>
      </c>
      <c r="AP314" s="140">
        <f>'Test-RA'!Z312</f>
        <v>0</v>
      </c>
      <c r="AQ314" s="141">
        <f t="shared" si="20"/>
        <v>0</v>
      </c>
      <c r="AR314" s="142" t="e">
        <f t="shared" si="18"/>
        <v>#DIV/0!</v>
      </c>
      <c r="AS314" s="143" t="e">
        <f t="shared" si="19"/>
        <v>#DIV/0!</v>
      </c>
      <c r="AT314" s="136"/>
      <c r="AU314" s="136"/>
      <c r="AV314" s="571" t="s">
        <v>123</v>
      </c>
      <c r="AW314" s="468" t="e" cm="1">
        <f t="array" ref="AW314">bdRateExtend($G312:$G315,H312:H315,$Z312:$Z315,AA312:AA315)</f>
        <v>#VALUE!</v>
      </c>
      <c r="AX314" s="480"/>
      <c r="AY314" s="480"/>
      <c r="AZ314" s="480"/>
      <c r="BA314" s="480"/>
      <c r="BB314" s="480"/>
      <c r="BC314" s="480" t="e" cm="1">
        <f t="array" ref="BC314">bdRateExtend($G312:$G315,L312:L315,$Z312:$Z315,AE312:AE315)</f>
        <v>#VALUE!</v>
      </c>
      <c r="BD314" s="480"/>
      <c r="BE314" s="480" t="e" cm="1">
        <f t="array" ref="BE314">bdRateExtend($G312:$G315,M312:M315,$Z312:$Z315,AF312:AF315)</f>
        <v>#VALUE!</v>
      </c>
      <c r="BF314" s="480"/>
      <c r="BG314" s="469" t="e" cm="1">
        <f t="array" ref="BG314">bdRateExtend($G312:$G315,N312:N315,$Z312:$Z315,AG312:AG315,"None", FALSE,1)</f>
        <v>#VALUE!</v>
      </c>
      <c r="BH314" s="476"/>
      <c r="BI314" s="469" t="e" cm="1">
        <f t="array" ref="BI314">bdRateExtend($G312:$G315,O312:O315,$Z312:$Z315,AH312:AH315,"None", FALSE,1)</f>
        <v>#VALUE!</v>
      </c>
      <c r="BJ314" s="476"/>
      <c r="BK314" s="480" t="e" cm="1">
        <f t="array" ref="BK314">bdRateExtend($G312:$G315,P312:P315,$Z312:$Z315,AI312:AI315)</f>
        <v>#VALUE!</v>
      </c>
      <c r="BL314" s="480"/>
      <c r="BM314" s="480" t="e" cm="1">
        <f t="array" ref="BM314">bdRateExtend($G312:$G315,Q312:Q315,$Z312:$Z315,AJ312:AJ315)</f>
        <v>#VALUE!</v>
      </c>
      <c r="BN314" s="480"/>
      <c r="BO314" s="480" t="e" cm="1">
        <f t="array" ref="BO314">bdRateExtend($G312:$G315,R312:R315,$Z312:$Z315,AK312:AK315)</f>
        <v>#VALUE!</v>
      </c>
      <c r="BP314" s="480"/>
      <c r="BQ314" s="480"/>
      <c r="BR314" s="476"/>
      <c r="BS314" s="476"/>
      <c r="BT314" s="480"/>
      <c r="BU314" s="463" cm="1">
        <f t="array" ref="BU314">testVMAFRange($G312:$G315,N312:N315,$Z312:$Z315,AG312:AG315)</f>
        <v>0</v>
      </c>
      <c r="BV314" s="465"/>
      <c r="BW314" s="463" cm="1">
        <f t="array" ref="BW314">testVMAFRange($G312:$G315,O312:O315,$Z312:$Z315,AH312:AH315)</f>
        <v>0</v>
      </c>
      <c r="BX314" s="465"/>
    </row>
    <row r="315" spans="1:76" ht="17" customHeight="1" thickBot="1" x14ac:dyDescent="0.4">
      <c r="A315" s="516"/>
      <c r="B315" s="518"/>
      <c r="C315" s="487"/>
      <c r="D315" s="522"/>
      <c r="E315" s="523"/>
      <c r="F315" s="144">
        <v>63</v>
      </c>
      <c r="G315" s="145">
        <f>'Anchor-RA'!L313</f>
        <v>0</v>
      </c>
      <c r="H315" s="146">
        <f>'Anchor-RA'!M313</f>
        <v>0</v>
      </c>
      <c r="I315" s="146">
        <f>'Anchor-RA'!N313</f>
        <v>0</v>
      </c>
      <c r="J315" s="146">
        <f>'Anchor-RA'!O313</f>
        <v>0</v>
      </c>
      <c r="K315" s="146">
        <f>(Summary!$C$58*H315+Summary!$C$59*I315+Summary!$C$60*J315)/Summary!$C$61</f>
        <v>0</v>
      </c>
      <c r="L315" s="146">
        <f>'Anchor-RA'!P313</f>
        <v>0</v>
      </c>
      <c r="M315" s="146">
        <f>'Anchor-RA'!Q313</f>
        <v>0</v>
      </c>
      <c r="N315" s="146">
        <f>'Anchor-RA'!R313</f>
        <v>0</v>
      </c>
      <c r="O315" s="146">
        <f>'Anchor-RA'!S313</f>
        <v>0</v>
      </c>
      <c r="P315" s="146">
        <f>'Anchor-RA'!T313</f>
        <v>0</v>
      </c>
      <c r="Q315" s="146">
        <f>'Anchor-RA'!U313</f>
        <v>0</v>
      </c>
      <c r="R315" s="146">
        <f>'Anchor-RA'!V313</f>
        <v>0</v>
      </c>
      <c r="S315" s="146">
        <f>'Anchor-RA'!W313</f>
        <v>0</v>
      </c>
      <c r="T315" s="146">
        <f>'Anchor-RA'!X313</f>
        <v>0</v>
      </c>
      <c r="U315" s="146">
        <f>10*LOG10(1/((Summary!$C$75/10^(R315/10)+Summary!$C$76/10^(S315/10)+Summary!$C$77/10^(T315/10))/Summary!$C$78))</f>
        <v>0</v>
      </c>
      <c r="V315" s="146">
        <f>'Anchor-RA'!Y313</f>
        <v>0</v>
      </c>
      <c r="W315" s="146">
        <f>'Anchor-RA'!Z313</f>
        <v>0</v>
      </c>
      <c r="X315" s="147">
        <f t="shared" si="17"/>
        <v>0</v>
      </c>
      <c r="Y315" s="133"/>
      <c r="Z315" s="385">
        <f>'Test-RA'!L313</f>
        <v>0</v>
      </c>
      <c r="AA315" s="382">
        <f>'Test-RA'!M313</f>
        <v>0</v>
      </c>
      <c r="AB315" s="382">
        <f>'Test-RA'!N313</f>
        <v>0</v>
      </c>
      <c r="AC315" s="382">
        <f>'Test-RA'!O313</f>
        <v>0</v>
      </c>
      <c r="AD315" s="382">
        <f>(Summary!$C$58*AA315+Summary!$C$59*AB315+Summary!$C$60*AC315)/Summary!$C$61</f>
        <v>0</v>
      </c>
      <c r="AE315" s="382">
        <f>'Test-RA'!P313</f>
        <v>0</v>
      </c>
      <c r="AF315" s="382">
        <f>'Test-RA'!Q313</f>
        <v>0</v>
      </c>
      <c r="AG315" s="382">
        <f>'Test-RA'!R313</f>
        <v>0</v>
      </c>
      <c r="AH315" s="382">
        <f>'Test-RA'!S313</f>
        <v>0</v>
      </c>
      <c r="AI315" s="382">
        <f>'Test-RA'!T313</f>
        <v>0</v>
      </c>
      <c r="AJ315" s="382">
        <f>'Test-RA'!U313</f>
        <v>0</v>
      </c>
      <c r="AK315" s="382">
        <f>'Test-RA'!V313</f>
        <v>0</v>
      </c>
      <c r="AL315" s="382">
        <f>'Test-RA'!W313</f>
        <v>0</v>
      </c>
      <c r="AM315" s="382">
        <f>'Test-RA'!X313</f>
        <v>0</v>
      </c>
      <c r="AN315" s="382">
        <f>10*LOG10(1/((Summary!$C$75/10^(AK315/10)+Summary!$C$76/10^(AL315/10)+Summary!$C$77/10^(AM315/10))/Summary!$C$78))</f>
        <v>0</v>
      </c>
      <c r="AO315" s="382">
        <f>'Test-RA'!Y313</f>
        <v>0</v>
      </c>
      <c r="AP315" s="146">
        <f>'Test-RA'!Z313</f>
        <v>0</v>
      </c>
      <c r="AQ315" s="147">
        <f t="shared" si="20"/>
        <v>0</v>
      </c>
      <c r="AR315" s="148" t="e">
        <f t="shared" si="18"/>
        <v>#DIV/0!</v>
      </c>
      <c r="AS315" s="149" t="e">
        <f t="shared" si="19"/>
        <v>#DIV/0!</v>
      </c>
      <c r="AT315" s="136"/>
      <c r="AU315" s="136"/>
      <c r="AV315" s="572"/>
      <c r="AW315" s="468"/>
      <c r="AX315" s="480"/>
      <c r="AY315" s="480"/>
      <c r="AZ315" s="480"/>
      <c r="BA315" s="480"/>
      <c r="BB315" s="481"/>
      <c r="BC315" s="480"/>
      <c r="BD315" s="480"/>
      <c r="BE315" s="480"/>
      <c r="BF315" s="480"/>
      <c r="BG315" s="472"/>
      <c r="BH315" s="477"/>
      <c r="BI315" s="472"/>
      <c r="BJ315" s="477"/>
      <c r="BK315" s="480"/>
      <c r="BL315" s="480"/>
      <c r="BM315" s="480"/>
      <c r="BN315" s="480"/>
      <c r="BO315" s="480"/>
      <c r="BP315" s="480"/>
      <c r="BQ315" s="480"/>
      <c r="BR315" s="476"/>
      <c r="BS315" s="476"/>
      <c r="BT315" s="481"/>
      <c r="BU315" s="473"/>
      <c r="BV315" s="466"/>
      <c r="BW315" s="473"/>
      <c r="BX315" s="466"/>
    </row>
    <row r="316" spans="1:76" ht="17" customHeight="1" x14ac:dyDescent="0.35">
      <c r="A316" s="516"/>
      <c r="B316" s="482" t="s">
        <v>2</v>
      </c>
      <c r="C316" s="485" t="s">
        <v>74</v>
      </c>
      <c r="D316" s="489">
        <v>24</v>
      </c>
      <c r="E316" s="492">
        <v>10</v>
      </c>
      <c r="F316" s="129">
        <v>23</v>
      </c>
      <c r="G316" s="130">
        <f>'Anchor-RA'!L314</f>
        <v>0</v>
      </c>
      <c r="H316" s="131">
        <f>'Anchor-RA'!M314</f>
        <v>0</v>
      </c>
      <c r="I316" s="131">
        <f>'Anchor-RA'!N314</f>
        <v>0</v>
      </c>
      <c r="J316" s="131">
        <f>'Anchor-RA'!O314</f>
        <v>0</v>
      </c>
      <c r="K316" s="395">
        <f>(Summary!$C$58*H316+Summary!$C$59*I316+Summary!$C$60*J316)/Summary!$C$61</f>
        <v>0</v>
      </c>
      <c r="L316" s="131">
        <f>'Anchor-RA'!P314</f>
        <v>0</v>
      </c>
      <c r="M316" s="131">
        <f>'Anchor-RA'!Q314</f>
        <v>0</v>
      </c>
      <c r="N316" s="131">
        <f>'Anchor-RA'!R314</f>
        <v>0</v>
      </c>
      <c r="O316" s="131">
        <f>'Anchor-RA'!S314</f>
        <v>0</v>
      </c>
      <c r="P316" s="131">
        <f>'Anchor-RA'!T314</f>
        <v>0</v>
      </c>
      <c r="Q316" s="131">
        <f>'Anchor-RA'!U314</f>
        <v>0</v>
      </c>
      <c r="R316" s="131">
        <f>'Anchor-RA'!V314</f>
        <v>0</v>
      </c>
      <c r="S316" s="131">
        <f>'Anchor-RA'!W314</f>
        <v>0</v>
      </c>
      <c r="T316" s="131">
        <f>'Anchor-RA'!X314</f>
        <v>0</v>
      </c>
      <c r="U316" s="131">
        <f>10*LOG10(1/((Summary!$C$75/10^(R316/10)+Summary!$C$76/10^(S316/10)+Summary!$C$77/10^(T316/10))/Summary!$C$78))</f>
        <v>0</v>
      </c>
      <c r="V316" s="131">
        <f>'Anchor-RA'!Y314</f>
        <v>0</v>
      </c>
      <c r="W316" s="131">
        <f>'Anchor-RA'!Z314</f>
        <v>0</v>
      </c>
      <c r="X316" s="132">
        <f t="shared" si="17"/>
        <v>0</v>
      </c>
      <c r="Y316" s="133"/>
      <c r="Z316" s="383">
        <f>'Test-RA'!L314</f>
        <v>0</v>
      </c>
      <c r="AA316" s="380">
        <f>'Test-RA'!M314</f>
        <v>0</v>
      </c>
      <c r="AB316" s="380">
        <f>'Test-RA'!N314</f>
        <v>0</v>
      </c>
      <c r="AC316" s="380">
        <f>'Test-RA'!O314</f>
        <v>0</v>
      </c>
      <c r="AD316" s="380">
        <f>(Summary!$C$58*AA316+Summary!$C$59*AB316+Summary!$C$60*AC316)/Summary!$C$61</f>
        <v>0</v>
      </c>
      <c r="AE316" s="380">
        <f>'Test-RA'!P314</f>
        <v>0</v>
      </c>
      <c r="AF316" s="380">
        <f>'Test-RA'!Q314</f>
        <v>0</v>
      </c>
      <c r="AG316" s="380">
        <f>'Test-RA'!R314</f>
        <v>0</v>
      </c>
      <c r="AH316" s="380">
        <f>'Test-RA'!S314</f>
        <v>0</v>
      </c>
      <c r="AI316" s="380">
        <f>'Test-RA'!T314</f>
        <v>0</v>
      </c>
      <c r="AJ316" s="380">
        <f>'Test-RA'!U314</f>
        <v>0</v>
      </c>
      <c r="AK316" s="380">
        <f>'Test-RA'!V314</f>
        <v>0</v>
      </c>
      <c r="AL316" s="380">
        <f>'Test-RA'!W314</f>
        <v>0</v>
      </c>
      <c r="AM316" s="380">
        <f>'Test-RA'!X314</f>
        <v>0</v>
      </c>
      <c r="AN316" s="380">
        <f>10*LOG10(1/((Summary!$C$75/10^(AK316/10)+Summary!$C$76/10^(AL316/10)+Summary!$C$77/10^(AM316/10))/Summary!$C$78))</f>
        <v>0</v>
      </c>
      <c r="AO316" s="380">
        <f>'Test-RA'!Y314</f>
        <v>0</v>
      </c>
      <c r="AP316" s="131">
        <f>'Test-RA'!Z314</f>
        <v>0</v>
      </c>
      <c r="AQ316" s="132">
        <f t="shared" si="20"/>
        <v>0</v>
      </c>
      <c r="AR316" s="134" t="e">
        <f t="shared" si="18"/>
        <v>#DIV/0!</v>
      </c>
      <c r="AS316" s="135" t="e">
        <f t="shared" si="19"/>
        <v>#DIV/0!</v>
      </c>
      <c r="AT316" s="136"/>
      <c r="AU316" s="136"/>
      <c r="AV316" s="573" t="s">
        <v>121</v>
      </c>
      <c r="AW316" s="468" t="e" cm="1">
        <f t="array" ref="AW316">bdRateExtend($G316:$G319,H316:H319,$Z316:$Z319,AA316:AA319)</f>
        <v>#VALUE!</v>
      </c>
      <c r="AX316" s="480" t="e" cm="1">
        <f t="array" ref="AX316">bdRateExtend($G316:$G321,H316:H321,$Z316:$Z321,AA316:AA321)</f>
        <v>#VALUE!</v>
      </c>
      <c r="AY316" s="480" t="e" cm="1">
        <f t="array" ref="AY316">bdRateExtend($G316:$G321,I316:I321,$Z316:$Z321,AB316:AB321)</f>
        <v>#VALUE!</v>
      </c>
      <c r="AZ316" s="480" t="e" cm="1">
        <f t="array" ref="AZ316">bdRateExtend($G316:$G321,J316:J321,$Z316:$Z321,AC316:AC321)</f>
        <v>#VALUE!</v>
      </c>
      <c r="BA316" s="480" t="e" cm="1">
        <f t="array" ref="BA316">bdRateExtend($G316:$G321,K316:K321,$Z316:$Z321,AD316:AD321)</f>
        <v>#VALUE!</v>
      </c>
      <c r="BB316" s="479" t="e">
        <f>(Summary!$C$89*AX316+Summary!$C$90*AY316+Summary!$C$91*AZ316)/Summary!$C$92</f>
        <v>#VALUE!</v>
      </c>
      <c r="BC316" s="480" t="e" cm="1">
        <f t="array" ref="BC316">bdRateExtend($G316:$G319,L316:L319,$Z316:$Z319,AE316:AE319)</f>
        <v>#VALUE!</v>
      </c>
      <c r="BD316" s="480" t="e" cm="1">
        <f t="array" ref="BD316">bdRateExtend($G316:$G321,L316:L321,$Z316:$Z321,AE316:AE321)</f>
        <v>#VALUE!</v>
      </c>
      <c r="BE316" s="480" t="e" cm="1">
        <f t="array" ref="BE316">bdRateExtend($G316:$G319,M316:M319,$Z316:$Z319,AF316:AF319)</f>
        <v>#VALUE!</v>
      </c>
      <c r="BF316" s="480" t="e" cm="1">
        <f t="array" ref="BF316">bdRateExtend($G316:$G321,M316:M321,$Z316:$Z321,AF316:AF321)</f>
        <v>#VALUE!</v>
      </c>
      <c r="BG316" s="474" t="e" cm="1">
        <f t="array" ref="BG316">bdRateExtend($G316:$G319,N316:N319,$Z316:$Z319,AG316:AG319,"None", FALSE,1)</f>
        <v>#VALUE!</v>
      </c>
      <c r="BH316" s="475" t="e" cm="1">
        <f t="array" ref="BH316">bdRateExtend($G316:$G321,N316:N321,$Z316:$Z321,AG316:AG321,"None", FALSE,1)</f>
        <v>#VALUE!</v>
      </c>
      <c r="BI316" s="474" t="e" cm="1">
        <f t="array" ref="BI316">bdRateExtend($G316:$G319,O316:O319,$Z316:$Z319,AH316:AH319,"None", FALSE,1)</f>
        <v>#VALUE!</v>
      </c>
      <c r="BJ316" s="475" t="e" cm="1">
        <f t="array" ref="BJ316">bdRateExtend($G316:$G321,O316:O321,$Z316:$Z321,AH316:AH321,"None", FALSE,1)</f>
        <v>#VALUE!</v>
      </c>
      <c r="BK316" s="480" t="e" cm="1">
        <f t="array" ref="BK316">bdRateExtend($G316:$G319,P316:P319,$Z316:$Z319,AI316:AI319)</f>
        <v>#VALUE!</v>
      </c>
      <c r="BL316" s="480" t="e" cm="1">
        <f t="array" ref="BL316">bdRateExtend($G316:$G321,P316:P321,$Z316:$Z321,AI316:AI321)</f>
        <v>#VALUE!</v>
      </c>
      <c r="BM316" s="480" t="e" cm="1">
        <f t="array" ref="BM316">bdRateExtend($G316:$G319,Q316:Q319,$Z316:$Z319,AJ316:AJ319)</f>
        <v>#VALUE!</v>
      </c>
      <c r="BN316" s="480" t="e" cm="1">
        <f t="array" ref="BN316">bdRateExtend($G316:$G321,Q316:Q321,$Z316:$Z321,AJ316:AJ321)</f>
        <v>#VALUE!</v>
      </c>
      <c r="BO316" s="480" t="e" cm="1">
        <f t="array" ref="BO316">bdRateExtend($G316:$G319,R316:R319,$Z316:$Z319,AK316:AK319)</f>
        <v>#VALUE!</v>
      </c>
      <c r="BP316" s="480" t="e" cm="1">
        <f t="array" ref="BP316">bdRateExtend($G316:$G321,R316:R321,$Z316:$Z321,AK316:AK321)</f>
        <v>#VALUE!</v>
      </c>
      <c r="BQ316" s="480" t="e" cm="1">
        <f t="array" ref="BQ316">bdRateExtend($G316:$G321,S316:S321,$Z316:$Z321,AL316:AL321)</f>
        <v>#VALUE!</v>
      </c>
      <c r="BR316" s="476" t="e" cm="1">
        <f t="array" ref="BR316">bdRateExtend($G316:$G321,T316:T321,$Z316:$Z321,AM316:AM321)</f>
        <v>#VALUE!</v>
      </c>
      <c r="BS316" s="476" t="e" cm="1">
        <f t="array" ref="BS316">bdRateExtend($G316:$G321,U316:U321,$Z316:$Z321,AN316:AN321)</f>
        <v>#VALUE!</v>
      </c>
      <c r="BT316" s="479" t="e">
        <f>(Summary!$C$103*BP316+Summary!$C$104*BQ316+Summary!$C$105*BR316)/Summary!$C$106</f>
        <v>#VALUE!</v>
      </c>
      <c r="BU316" s="462" cm="1">
        <f t="array" ref="BU316">testVMAFRange($G316:$G319,N316:N319,$Z316:$Z319,AG316:AG319)</f>
        <v>0</v>
      </c>
      <c r="BV316" s="464" cm="1">
        <f t="array" ref="BV316">testVMAFRange($G316:$G321,N316:N321,$Z316:$Z321,AG316:AG321)</f>
        <v>0</v>
      </c>
      <c r="BW316" s="462" cm="1">
        <f t="array" ref="BW316">testVMAFRange($G316:$G319,O316:O319,$Z316:$Z319,AH316:AH319)</f>
        <v>0</v>
      </c>
      <c r="BX316" s="464" cm="1">
        <f t="array" ref="BX316">testVMAFRange($G316:$G321,O316:O321,$Z316:$Z321,AH316:AH321)</f>
        <v>0</v>
      </c>
    </row>
    <row r="317" spans="1:76" ht="17" customHeight="1" x14ac:dyDescent="0.35">
      <c r="A317" s="516"/>
      <c r="B317" s="483"/>
      <c r="C317" s="486"/>
      <c r="D317" s="490"/>
      <c r="E317" s="493"/>
      <c r="F317" s="138">
        <v>31</v>
      </c>
      <c r="G317" s="139">
        <f>'Anchor-RA'!L315</f>
        <v>0</v>
      </c>
      <c r="H317" s="140">
        <f>'Anchor-RA'!M315</f>
        <v>0</v>
      </c>
      <c r="I317" s="140">
        <f>'Anchor-RA'!N315</f>
        <v>0</v>
      </c>
      <c r="J317" s="140">
        <f>'Anchor-RA'!O315</f>
        <v>0</v>
      </c>
      <c r="K317" s="140">
        <f>(Summary!$C$58*H317+Summary!$C$59*I317+Summary!$C$60*J317)/Summary!$C$61</f>
        <v>0</v>
      </c>
      <c r="L317" s="140">
        <f>'Anchor-RA'!P315</f>
        <v>0</v>
      </c>
      <c r="M317" s="140">
        <f>'Anchor-RA'!Q315</f>
        <v>0</v>
      </c>
      <c r="N317" s="140">
        <f>'Anchor-RA'!R315</f>
        <v>0</v>
      </c>
      <c r="O317" s="140">
        <f>'Anchor-RA'!S315</f>
        <v>0</v>
      </c>
      <c r="P317" s="140">
        <f>'Anchor-RA'!T315</f>
        <v>0</v>
      </c>
      <c r="Q317" s="140">
        <f>'Anchor-RA'!U315</f>
        <v>0</v>
      </c>
      <c r="R317" s="140">
        <f>'Anchor-RA'!V315</f>
        <v>0</v>
      </c>
      <c r="S317" s="140">
        <f>'Anchor-RA'!W315</f>
        <v>0</v>
      </c>
      <c r="T317" s="140">
        <f>'Anchor-RA'!X315</f>
        <v>0</v>
      </c>
      <c r="U317" s="140">
        <f>10*LOG10(1/((Summary!$C$75/10^(R317/10)+Summary!$C$76/10^(S317/10)+Summary!$C$77/10^(T317/10))/Summary!$C$78))</f>
        <v>0</v>
      </c>
      <c r="V317" s="140">
        <f>'Anchor-RA'!Y315</f>
        <v>0</v>
      </c>
      <c r="W317" s="140">
        <f>'Anchor-RA'!Z315</f>
        <v>0</v>
      </c>
      <c r="X317" s="141">
        <f t="shared" si="17"/>
        <v>0</v>
      </c>
      <c r="Y317" s="133"/>
      <c r="Z317" s="384">
        <f>'Test-RA'!L315</f>
        <v>0</v>
      </c>
      <c r="AA317" s="381">
        <f>'Test-RA'!M315</f>
        <v>0</v>
      </c>
      <c r="AB317" s="381">
        <f>'Test-RA'!N315</f>
        <v>0</v>
      </c>
      <c r="AC317" s="381">
        <f>'Test-RA'!O315</f>
        <v>0</v>
      </c>
      <c r="AD317" s="381">
        <f>(Summary!$C$58*AA317+Summary!$C$59*AB317+Summary!$C$60*AC317)/Summary!$C$61</f>
        <v>0</v>
      </c>
      <c r="AE317" s="381">
        <f>'Test-RA'!P315</f>
        <v>0</v>
      </c>
      <c r="AF317" s="381">
        <f>'Test-RA'!Q315</f>
        <v>0</v>
      </c>
      <c r="AG317" s="381">
        <f>'Test-RA'!R315</f>
        <v>0</v>
      </c>
      <c r="AH317" s="381">
        <f>'Test-RA'!S315</f>
        <v>0</v>
      </c>
      <c r="AI317" s="381">
        <f>'Test-RA'!T315</f>
        <v>0</v>
      </c>
      <c r="AJ317" s="381">
        <f>'Test-RA'!U315</f>
        <v>0</v>
      </c>
      <c r="AK317" s="381">
        <f>'Test-RA'!V315</f>
        <v>0</v>
      </c>
      <c r="AL317" s="381">
        <f>'Test-RA'!W315</f>
        <v>0</v>
      </c>
      <c r="AM317" s="381">
        <f>'Test-RA'!X315</f>
        <v>0</v>
      </c>
      <c r="AN317" s="381">
        <f>10*LOG10(1/((Summary!$C$75/10^(AK317/10)+Summary!$C$76/10^(AL317/10)+Summary!$C$77/10^(AM317/10))/Summary!$C$78))</f>
        <v>0</v>
      </c>
      <c r="AO317" s="381">
        <f>'Test-RA'!Y315</f>
        <v>0</v>
      </c>
      <c r="AP317" s="140">
        <f>'Test-RA'!Z315</f>
        <v>0</v>
      </c>
      <c r="AQ317" s="141">
        <f t="shared" si="20"/>
        <v>0</v>
      </c>
      <c r="AR317" s="142" t="e">
        <f t="shared" si="18"/>
        <v>#DIV/0!</v>
      </c>
      <c r="AS317" s="143" t="e">
        <f t="shared" si="19"/>
        <v>#DIV/0!</v>
      </c>
      <c r="AT317" s="136"/>
      <c r="AU317" s="136"/>
      <c r="AV317" s="571"/>
      <c r="AW317" s="468"/>
      <c r="AX317" s="480"/>
      <c r="AY317" s="480"/>
      <c r="AZ317" s="480"/>
      <c r="BA317" s="480"/>
      <c r="BB317" s="480"/>
      <c r="BC317" s="480"/>
      <c r="BD317" s="480"/>
      <c r="BE317" s="480"/>
      <c r="BF317" s="480"/>
      <c r="BG317" s="469"/>
      <c r="BH317" s="476"/>
      <c r="BI317" s="469"/>
      <c r="BJ317" s="476"/>
      <c r="BK317" s="480"/>
      <c r="BL317" s="480"/>
      <c r="BM317" s="480"/>
      <c r="BN317" s="480"/>
      <c r="BO317" s="480"/>
      <c r="BP317" s="480"/>
      <c r="BQ317" s="480"/>
      <c r="BR317" s="476"/>
      <c r="BS317" s="476"/>
      <c r="BT317" s="480"/>
      <c r="BU317" s="463"/>
      <c r="BV317" s="465"/>
      <c r="BW317" s="463"/>
      <c r="BX317" s="465"/>
    </row>
    <row r="318" spans="1:76" ht="17" customHeight="1" x14ac:dyDescent="0.35">
      <c r="A318" s="516"/>
      <c r="B318" s="483"/>
      <c r="C318" s="486"/>
      <c r="D318" s="490"/>
      <c r="E318" s="493"/>
      <c r="F318" s="138">
        <v>39</v>
      </c>
      <c r="G318" s="139">
        <f>'Anchor-RA'!L316</f>
        <v>0</v>
      </c>
      <c r="H318" s="140">
        <f>'Anchor-RA'!M316</f>
        <v>0</v>
      </c>
      <c r="I318" s="140">
        <f>'Anchor-RA'!N316</f>
        <v>0</v>
      </c>
      <c r="J318" s="140">
        <f>'Anchor-RA'!O316</f>
        <v>0</v>
      </c>
      <c r="K318" s="140">
        <f>(Summary!$C$58*H318+Summary!$C$59*I318+Summary!$C$60*J318)/Summary!$C$61</f>
        <v>0</v>
      </c>
      <c r="L318" s="140">
        <f>'Anchor-RA'!P316</f>
        <v>0</v>
      </c>
      <c r="M318" s="140">
        <f>'Anchor-RA'!Q316</f>
        <v>0</v>
      </c>
      <c r="N318" s="140">
        <f>'Anchor-RA'!R316</f>
        <v>0</v>
      </c>
      <c r="O318" s="140">
        <f>'Anchor-RA'!S316</f>
        <v>0</v>
      </c>
      <c r="P318" s="140">
        <f>'Anchor-RA'!T316</f>
        <v>0</v>
      </c>
      <c r="Q318" s="140">
        <f>'Anchor-RA'!U316</f>
        <v>0</v>
      </c>
      <c r="R318" s="140">
        <f>'Anchor-RA'!V316</f>
        <v>0</v>
      </c>
      <c r="S318" s="140">
        <f>'Anchor-RA'!W316</f>
        <v>0</v>
      </c>
      <c r="T318" s="140">
        <f>'Anchor-RA'!X316</f>
        <v>0</v>
      </c>
      <c r="U318" s="140">
        <f>10*LOG10(1/((Summary!$C$75/10^(R318/10)+Summary!$C$76/10^(S318/10)+Summary!$C$77/10^(T318/10))/Summary!$C$78))</f>
        <v>0</v>
      </c>
      <c r="V318" s="140">
        <f>'Anchor-RA'!Y316</f>
        <v>0</v>
      </c>
      <c r="W318" s="140">
        <f>'Anchor-RA'!Z316</f>
        <v>0</v>
      </c>
      <c r="X318" s="141">
        <f t="shared" si="17"/>
        <v>0</v>
      </c>
      <c r="Y318" s="133"/>
      <c r="Z318" s="384">
        <f>'Test-RA'!L316</f>
        <v>0</v>
      </c>
      <c r="AA318" s="381">
        <f>'Test-RA'!M316</f>
        <v>0</v>
      </c>
      <c r="AB318" s="381">
        <f>'Test-RA'!N316</f>
        <v>0</v>
      </c>
      <c r="AC318" s="381">
        <f>'Test-RA'!O316</f>
        <v>0</v>
      </c>
      <c r="AD318" s="381">
        <f>(Summary!$C$58*AA318+Summary!$C$59*AB318+Summary!$C$60*AC318)/Summary!$C$61</f>
        <v>0</v>
      </c>
      <c r="AE318" s="381">
        <f>'Test-RA'!P316</f>
        <v>0</v>
      </c>
      <c r="AF318" s="381">
        <f>'Test-RA'!Q316</f>
        <v>0</v>
      </c>
      <c r="AG318" s="381">
        <f>'Test-RA'!R316</f>
        <v>0</v>
      </c>
      <c r="AH318" s="381">
        <f>'Test-RA'!S316</f>
        <v>0</v>
      </c>
      <c r="AI318" s="381">
        <f>'Test-RA'!T316</f>
        <v>0</v>
      </c>
      <c r="AJ318" s="381">
        <f>'Test-RA'!U316</f>
        <v>0</v>
      </c>
      <c r="AK318" s="381">
        <f>'Test-RA'!V316</f>
        <v>0</v>
      </c>
      <c r="AL318" s="381">
        <f>'Test-RA'!W316</f>
        <v>0</v>
      </c>
      <c r="AM318" s="381">
        <f>'Test-RA'!X316</f>
        <v>0</v>
      </c>
      <c r="AN318" s="381">
        <f>10*LOG10(1/((Summary!$C$75/10^(AK318/10)+Summary!$C$76/10^(AL318/10)+Summary!$C$77/10^(AM318/10))/Summary!$C$78))</f>
        <v>0</v>
      </c>
      <c r="AO318" s="381">
        <f>'Test-RA'!Y316</f>
        <v>0</v>
      </c>
      <c r="AP318" s="140">
        <f>'Test-RA'!Z316</f>
        <v>0</v>
      </c>
      <c r="AQ318" s="141">
        <f t="shared" si="20"/>
        <v>0</v>
      </c>
      <c r="AR318" s="142" t="e">
        <f t="shared" si="18"/>
        <v>#DIV/0!</v>
      </c>
      <c r="AS318" s="143" t="e">
        <f t="shared" si="19"/>
        <v>#DIV/0!</v>
      </c>
      <c r="AT318" s="136"/>
      <c r="AU318" s="136"/>
      <c r="AV318" s="571" t="s">
        <v>122</v>
      </c>
      <c r="AW318" s="468" t="e" cm="1">
        <f t="array" ref="AW318">bdRateExtend($G317:$G320,H317:H320,$Z317:$Z320,AA317:AA320)</f>
        <v>#VALUE!</v>
      </c>
      <c r="AX318" s="480"/>
      <c r="AY318" s="480"/>
      <c r="AZ318" s="480"/>
      <c r="BA318" s="480"/>
      <c r="BB318" s="480"/>
      <c r="BC318" s="480" t="e" cm="1">
        <f t="array" ref="BC318">bdRateExtend($G317:$G320,L317:L320,$Z317:$Z320,AE317:AE320)</f>
        <v>#VALUE!</v>
      </c>
      <c r="BD318" s="480"/>
      <c r="BE318" s="480" t="e" cm="1">
        <f t="array" ref="BE318">bdRateExtend($G317:$G320,M317:M320,$Z317:$Z320,AF317:AF320)</f>
        <v>#VALUE!</v>
      </c>
      <c r="BF318" s="480"/>
      <c r="BG318" s="469" t="e" cm="1">
        <f t="array" ref="BG318">bdRateExtend($G317:$G320,N317:N320,$Z317:$Z320,AG317:AG320,"None", FALSE,1)</f>
        <v>#VALUE!</v>
      </c>
      <c r="BH318" s="476"/>
      <c r="BI318" s="469" t="e" cm="1">
        <f t="array" ref="BI318">bdRateExtend($G317:$G320,O317:O320,$Z317:$Z320,AH317:AH320,"None", FALSE,1)</f>
        <v>#VALUE!</v>
      </c>
      <c r="BJ318" s="476"/>
      <c r="BK318" s="480" t="e" cm="1">
        <f t="array" ref="BK318">bdRateExtend($G317:$G320,P317:P320,$Z317:$Z320,AI317:AI320)</f>
        <v>#VALUE!</v>
      </c>
      <c r="BL318" s="480"/>
      <c r="BM318" s="480" t="e" cm="1">
        <f t="array" ref="BM318">bdRateExtend($G317:$G320,Q317:Q320,$Z317:$Z320,AJ317:AJ320)</f>
        <v>#VALUE!</v>
      </c>
      <c r="BN318" s="480"/>
      <c r="BO318" s="480" t="e" cm="1">
        <f t="array" ref="BO318">bdRateExtend($G317:$G320,R317:R320,$Z317:$Z320,AK317:AK320)</f>
        <v>#VALUE!</v>
      </c>
      <c r="BP318" s="480"/>
      <c r="BQ318" s="480"/>
      <c r="BR318" s="476"/>
      <c r="BS318" s="476"/>
      <c r="BT318" s="480"/>
      <c r="BU318" s="463" cm="1">
        <f t="array" ref="BU318">testVMAFRange($G317:$G320,N317:N320,$Z317:$Z320,AG317:AG320)</f>
        <v>0</v>
      </c>
      <c r="BV318" s="465"/>
      <c r="BW318" s="463" cm="1">
        <f t="array" ref="BW318">testVMAFRange($G317:$G320,O317:O320,$Z317:$Z320,AH317:AH320)</f>
        <v>0</v>
      </c>
      <c r="BX318" s="465"/>
    </row>
    <row r="319" spans="1:76" ht="17" customHeight="1" x14ac:dyDescent="0.35">
      <c r="A319" s="516"/>
      <c r="B319" s="483"/>
      <c r="C319" s="486"/>
      <c r="D319" s="490"/>
      <c r="E319" s="493"/>
      <c r="F319" s="138">
        <v>47</v>
      </c>
      <c r="G319" s="139">
        <f>'Anchor-RA'!L317</f>
        <v>0</v>
      </c>
      <c r="H319" s="140">
        <f>'Anchor-RA'!M317</f>
        <v>0</v>
      </c>
      <c r="I319" s="140">
        <f>'Anchor-RA'!N317</f>
        <v>0</v>
      </c>
      <c r="J319" s="140">
        <f>'Anchor-RA'!O317</f>
        <v>0</v>
      </c>
      <c r="K319" s="140">
        <f>(Summary!$C$58*H319+Summary!$C$59*I319+Summary!$C$60*J319)/Summary!$C$61</f>
        <v>0</v>
      </c>
      <c r="L319" s="140">
        <f>'Anchor-RA'!P317</f>
        <v>0</v>
      </c>
      <c r="M319" s="140">
        <f>'Anchor-RA'!Q317</f>
        <v>0</v>
      </c>
      <c r="N319" s="140">
        <f>'Anchor-RA'!R317</f>
        <v>0</v>
      </c>
      <c r="O319" s="140">
        <f>'Anchor-RA'!S317</f>
        <v>0</v>
      </c>
      <c r="P319" s="140">
        <f>'Anchor-RA'!T317</f>
        <v>0</v>
      </c>
      <c r="Q319" s="140">
        <f>'Anchor-RA'!U317</f>
        <v>0</v>
      </c>
      <c r="R319" s="140">
        <f>'Anchor-RA'!V317</f>
        <v>0</v>
      </c>
      <c r="S319" s="140">
        <f>'Anchor-RA'!W317</f>
        <v>0</v>
      </c>
      <c r="T319" s="140">
        <f>'Anchor-RA'!X317</f>
        <v>0</v>
      </c>
      <c r="U319" s="140">
        <f>10*LOG10(1/((Summary!$C$75/10^(R319/10)+Summary!$C$76/10^(S319/10)+Summary!$C$77/10^(T319/10))/Summary!$C$78))</f>
        <v>0</v>
      </c>
      <c r="V319" s="140">
        <f>'Anchor-RA'!Y317</f>
        <v>0</v>
      </c>
      <c r="W319" s="140">
        <f>'Anchor-RA'!Z317</f>
        <v>0</v>
      </c>
      <c r="X319" s="141">
        <f t="shared" si="17"/>
        <v>0</v>
      </c>
      <c r="Y319" s="133"/>
      <c r="Z319" s="384">
        <f>'Test-RA'!L317</f>
        <v>0</v>
      </c>
      <c r="AA319" s="381">
        <f>'Test-RA'!M317</f>
        <v>0</v>
      </c>
      <c r="AB319" s="381">
        <f>'Test-RA'!N317</f>
        <v>0</v>
      </c>
      <c r="AC319" s="381">
        <f>'Test-RA'!O317</f>
        <v>0</v>
      </c>
      <c r="AD319" s="381">
        <f>(Summary!$C$58*AA319+Summary!$C$59*AB319+Summary!$C$60*AC319)/Summary!$C$61</f>
        <v>0</v>
      </c>
      <c r="AE319" s="381">
        <f>'Test-RA'!P317</f>
        <v>0</v>
      </c>
      <c r="AF319" s="381">
        <f>'Test-RA'!Q317</f>
        <v>0</v>
      </c>
      <c r="AG319" s="381">
        <f>'Test-RA'!R317</f>
        <v>0</v>
      </c>
      <c r="AH319" s="381">
        <f>'Test-RA'!S317</f>
        <v>0</v>
      </c>
      <c r="AI319" s="381">
        <f>'Test-RA'!T317</f>
        <v>0</v>
      </c>
      <c r="AJ319" s="381">
        <f>'Test-RA'!U317</f>
        <v>0</v>
      </c>
      <c r="AK319" s="381">
        <f>'Test-RA'!V317</f>
        <v>0</v>
      </c>
      <c r="AL319" s="381">
        <f>'Test-RA'!W317</f>
        <v>0</v>
      </c>
      <c r="AM319" s="381">
        <f>'Test-RA'!X317</f>
        <v>0</v>
      </c>
      <c r="AN319" s="381">
        <f>10*LOG10(1/((Summary!$C$75/10^(AK319/10)+Summary!$C$76/10^(AL319/10)+Summary!$C$77/10^(AM319/10))/Summary!$C$78))</f>
        <v>0</v>
      </c>
      <c r="AO319" s="381">
        <f>'Test-RA'!Y317</f>
        <v>0</v>
      </c>
      <c r="AP319" s="140">
        <f>'Test-RA'!Z317</f>
        <v>0</v>
      </c>
      <c r="AQ319" s="141">
        <f t="shared" si="20"/>
        <v>0</v>
      </c>
      <c r="AR319" s="142" t="e">
        <f t="shared" si="18"/>
        <v>#DIV/0!</v>
      </c>
      <c r="AS319" s="143" t="e">
        <f t="shared" si="19"/>
        <v>#DIV/0!</v>
      </c>
      <c r="AT319" s="136"/>
      <c r="AU319" s="136"/>
      <c r="AV319" s="571"/>
      <c r="AW319" s="468"/>
      <c r="AX319" s="480"/>
      <c r="AY319" s="480"/>
      <c r="AZ319" s="480"/>
      <c r="BA319" s="480"/>
      <c r="BB319" s="480"/>
      <c r="BC319" s="480"/>
      <c r="BD319" s="480"/>
      <c r="BE319" s="480"/>
      <c r="BF319" s="480"/>
      <c r="BG319" s="469"/>
      <c r="BH319" s="476"/>
      <c r="BI319" s="469"/>
      <c r="BJ319" s="476"/>
      <c r="BK319" s="480"/>
      <c r="BL319" s="480"/>
      <c r="BM319" s="480"/>
      <c r="BN319" s="480"/>
      <c r="BO319" s="480"/>
      <c r="BP319" s="480"/>
      <c r="BQ319" s="480"/>
      <c r="BR319" s="476"/>
      <c r="BS319" s="476"/>
      <c r="BT319" s="480"/>
      <c r="BU319" s="463"/>
      <c r="BV319" s="465"/>
      <c r="BW319" s="463"/>
      <c r="BX319" s="465"/>
    </row>
    <row r="320" spans="1:76" ht="17" customHeight="1" x14ac:dyDescent="0.35">
      <c r="A320" s="516"/>
      <c r="B320" s="483"/>
      <c r="C320" s="486"/>
      <c r="D320" s="490"/>
      <c r="E320" s="493"/>
      <c r="F320" s="138">
        <v>55</v>
      </c>
      <c r="G320" s="139">
        <f>'Anchor-RA'!L318</f>
        <v>0</v>
      </c>
      <c r="H320" s="140">
        <f>'Anchor-RA'!M318</f>
        <v>0</v>
      </c>
      <c r="I320" s="140">
        <f>'Anchor-RA'!N318</f>
        <v>0</v>
      </c>
      <c r="J320" s="140">
        <f>'Anchor-RA'!O318</f>
        <v>0</v>
      </c>
      <c r="K320" s="140">
        <f>(Summary!$C$58*H320+Summary!$C$59*I320+Summary!$C$60*J320)/Summary!$C$61</f>
        <v>0</v>
      </c>
      <c r="L320" s="140">
        <f>'Anchor-RA'!P318</f>
        <v>0</v>
      </c>
      <c r="M320" s="140">
        <f>'Anchor-RA'!Q318</f>
        <v>0</v>
      </c>
      <c r="N320" s="140">
        <f>'Anchor-RA'!R318</f>
        <v>0</v>
      </c>
      <c r="O320" s="140">
        <f>'Anchor-RA'!S318</f>
        <v>0</v>
      </c>
      <c r="P320" s="140">
        <f>'Anchor-RA'!T318</f>
        <v>0</v>
      </c>
      <c r="Q320" s="140">
        <f>'Anchor-RA'!U318</f>
        <v>0</v>
      </c>
      <c r="R320" s="140">
        <f>'Anchor-RA'!V318</f>
        <v>0</v>
      </c>
      <c r="S320" s="140">
        <f>'Anchor-RA'!W318</f>
        <v>0</v>
      </c>
      <c r="T320" s="140">
        <f>'Anchor-RA'!X318</f>
        <v>0</v>
      </c>
      <c r="U320" s="140">
        <f>10*LOG10(1/((Summary!$C$75/10^(R320/10)+Summary!$C$76/10^(S320/10)+Summary!$C$77/10^(T320/10))/Summary!$C$78))</f>
        <v>0</v>
      </c>
      <c r="V320" s="140">
        <f>'Anchor-RA'!Y318</f>
        <v>0</v>
      </c>
      <c r="W320" s="140">
        <f>'Anchor-RA'!Z318</f>
        <v>0</v>
      </c>
      <c r="X320" s="141">
        <f t="shared" si="17"/>
        <v>0</v>
      </c>
      <c r="Y320" s="133"/>
      <c r="Z320" s="384">
        <f>'Test-RA'!L318</f>
        <v>0</v>
      </c>
      <c r="AA320" s="381">
        <f>'Test-RA'!M318</f>
        <v>0</v>
      </c>
      <c r="AB320" s="381">
        <f>'Test-RA'!N318</f>
        <v>0</v>
      </c>
      <c r="AC320" s="381">
        <f>'Test-RA'!O318</f>
        <v>0</v>
      </c>
      <c r="AD320" s="381">
        <f>(Summary!$C$58*AA320+Summary!$C$59*AB320+Summary!$C$60*AC320)/Summary!$C$61</f>
        <v>0</v>
      </c>
      <c r="AE320" s="381">
        <f>'Test-RA'!P318</f>
        <v>0</v>
      </c>
      <c r="AF320" s="381">
        <f>'Test-RA'!Q318</f>
        <v>0</v>
      </c>
      <c r="AG320" s="381">
        <f>'Test-RA'!R318</f>
        <v>0</v>
      </c>
      <c r="AH320" s="381">
        <f>'Test-RA'!S318</f>
        <v>0</v>
      </c>
      <c r="AI320" s="381">
        <f>'Test-RA'!T318</f>
        <v>0</v>
      </c>
      <c r="AJ320" s="381">
        <f>'Test-RA'!U318</f>
        <v>0</v>
      </c>
      <c r="AK320" s="381">
        <f>'Test-RA'!V318</f>
        <v>0</v>
      </c>
      <c r="AL320" s="381">
        <f>'Test-RA'!W318</f>
        <v>0</v>
      </c>
      <c r="AM320" s="381">
        <f>'Test-RA'!X318</f>
        <v>0</v>
      </c>
      <c r="AN320" s="381">
        <f>10*LOG10(1/((Summary!$C$75/10^(AK320/10)+Summary!$C$76/10^(AL320/10)+Summary!$C$77/10^(AM320/10))/Summary!$C$78))</f>
        <v>0</v>
      </c>
      <c r="AO320" s="381">
        <f>'Test-RA'!Y318</f>
        <v>0</v>
      </c>
      <c r="AP320" s="140">
        <f>'Test-RA'!Z318</f>
        <v>0</v>
      </c>
      <c r="AQ320" s="141">
        <f t="shared" si="20"/>
        <v>0</v>
      </c>
      <c r="AR320" s="142" t="e">
        <f t="shared" si="18"/>
        <v>#DIV/0!</v>
      </c>
      <c r="AS320" s="143" t="e">
        <f t="shared" si="19"/>
        <v>#DIV/0!</v>
      </c>
      <c r="AT320" s="136"/>
      <c r="AU320" s="136"/>
      <c r="AV320" s="571" t="s">
        <v>123</v>
      </c>
      <c r="AW320" s="468" t="e" cm="1">
        <f t="array" ref="AW320">bdRateExtend($G318:$G321,H318:H321,$Z318:$Z321,AA318:AA321)</f>
        <v>#VALUE!</v>
      </c>
      <c r="AX320" s="480"/>
      <c r="AY320" s="480"/>
      <c r="AZ320" s="480"/>
      <c r="BA320" s="480"/>
      <c r="BB320" s="480"/>
      <c r="BC320" s="480" t="e" cm="1">
        <f t="array" ref="BC320">bdRateExtend($G318:$G321,L318:L321,$Z318:$Z321,AE318:AE321)</f>
        <v>#VALUE!</v>
      </c>
      <c r="BD320" s="480"/>
      <c r="BE320" s="480" t="e" cm="1">
        <f t="array" ref="BE320">bdRateExtend($G318:$G321,M318:M321,$Z318:$Z321,AF318:AF321)</f>
        <v>#VALUE!</v>
      </c>
      <c r="BF320" s="480"/>
      <c r="BG320" s="469" t="e" cm="1">
        <f t="array" ref="BG320">bdRateExtend($G318:$G321,N318:N321,$Z318:$Z321,AG318:AG321,"None", FALSE,1)</f>
        <v>#VALUE!</v>
      </c>
      <c r="BH320" s="476"/>
      <c r="BI320" s="469" t="e" cm="1">
        <f t="array" ref="BI320">bdRateExtend($G318:$G321,O318:O321,$Z318:$Z321,AH318:AH321,"None", FALSE,1)</f>
        <v>#VALUE!</v>
      </c>
      <c r="BJ320" s="476"/>
      <c r="BK320" s="480" t="e" cm="1">
        <f t="array" ref="BK320">bdRateExtend($G318:$G321,P318:P321,$Z318:$Z321,AI318:AI321)</f>
        <v>#VALUE!</v>
      </c>
      <c r="BL320" s="480"/>
      <c r="BM320" s="480" t="e" cm="1">
        <f t="array" ref="BM320">bdRateExtend($G318:$G321,Q318:Q321,$Z318:$Z321,AJ318:AJ321)</f>
        <v>#VALUE!</v>
      </c>
      <c r="BN320" s="480"/>
      <c r="BO320" s="480" t="e" cm="1">
        <f t="array" ref="BO320">bdRateExtend($G318:$G321,R318:R321,$Z318:$Z321,AK318:AK321)</f>
        <v>#VALUE!</v>
      </c>
      <c r="BP320" s="480"/>
      <c r="BQ320" s="480"/>
      <c r="BR320" s="476"/>
      <c r="BS320" s="476"/>
      <c r="BT320" s="480"/>
      <c r="BU320" s="463" cm="1">
        <f t="array" ref="BU320">testVMAFRange($G318:$G321,N318:N321,$Z318:$Z321,AG318:AG321)</f>
        <v>0</v>
      </c>
      <c r="BV320" s="465"/>
      <c r="BW320" s="463" cm="1">
        <f t="array" ref="BW320">testVMAFRange($G318:$G321,O318:O321,$Z318:$Z321,AH318:AH321)</f>
        <v>0</v>
      </c>
      <c r="BX320" s="465"/>
    </row>
    <row r="321" spans="1:76" ht="17" customHeight="1" thickBot="1" x14ac:dyDescent="0.4">
      <c r="A321" s="516"/>
      <c r="B321" s="518"/>
      <c r="C321" s="487"/>
      <c r="D321" s="522"/>
      <c r="E321" s="523"/>
      <c r="F321" s="144">
        <v>63</v>
      </c>
      <c r="G321" s="145">
        <f>'Anchor-RA'!L319</f>
        <v>0</v>
      </c>
      <c r="H321" s="146">
        <f>'Anchor-RA'!M319</f>
        <v>0</v>
      </c>
      <c r="I321" s="146">
        <f>'Anchor-RA'!N319</f>
        <v>0</v>
      </c>
      <c r="J321" s="146">
        <f>'Anchor-RA'!O319</f>
        <v>0</v>
      </c>
      <c r="K321" s="146">
        <f>(Summary!$C$58*H321+Summary!$C$59*I321+Summary!$C$60*J321)/Summary!$C$61</f>
        <v>0</v>
      </c>
      <c r="L321" s="146">
        <f>'Anchor-RA'!P319</f>
        <v>0</v>
      </c>
      <c r="M321" s="146">
        <f>'Anchor-RA'!Q319</f>
        <v>0</v>
      </c>
      <c r="N321" s="146">
        <f>'Anchor-RA'!R319</f>
        <v>0</v>
      </c>
      <c r="O321" s="146">
        <f>'Anchor-RA'!S319</f>
        <v>0</v>
      </c>
      <c r="P321" s="146">
        <f>'Anchor-RA'!T319</f>
        <v>0</v>
      </c>
      <c r="Q321" s="146">
        <f>'Anchor-RA'!U319</f>
        <v>0</v>
      </c>
      <c r="R321" s="146">
        <f>'Anchor-RA'!V319</f>
        <v>0</v>
      </c>
      <c r="S321" s="146">
        <f>'Anchor-RA'!W319</f>
        <v>0</v>
      </c>
      <c r="T321" s="146">
        <f>'Anchor-RA'!X319</f>
        <v>0</v>
      </c>
      <c r="U321" s="146">
        <f>10*LOG10(1/((Summary!$C$75/10^(R321/10)+Summary!$C$76/10^(S321/10)+Summary!$C$77/10^(T321/10))/Summary!$C$78))</f>
        <v>0</v>
      </c>
      <c r="V321" s="146">
        <f>'Anchor-RA'!Y319</f>
        <v>0</v>
      </c>
      <c r="W321" s="146">
        <f>'Anchor-RA'!Z319</f>
        <v>0</v>
      </c>
      <c r="X321" s="147">
        <f t="shared" si="17"/>
        <v>0</v>
      </c>
      <c r="Y321" s="133"/>
      <c r="Z321" s="385">
        <f>'Test-RA'!L319</f>
        <v>0</v>
      </c>
      <c r="AA321" s="382">
        <f>'Test-RA'!M319</f>
        <v>0</v>
      </c>
      <c r="AB321" s="382">
        <f>'Test-RA'!N319</f>
        <v>0</v>
      </c>
      <c r="AC321" s="382">
        <f>'Test-RA'!O319</f>
        <v>0</v>
      </c>
      <c r="AD321" s="382">
        <f>(Summary!$C$58*AA321+Summary!$C$59*AB321+Summary!$C$60*AC321)/Summary!$C$61</f>
        <v>0</v>
      </c>
      <c r="AE321" s="382">
        <f>'Test-RA'!P319</f>
        <v>0</v>
      </c>
      <c r="AF321" s="382">
        <f>'Test-RA'!Q319</f>
        <v>0</v>
      </c>
      <c r="AG321" s="382">
        <f>'Test-RA'!R319</f>
        <v>0</v>
      </c>
      <c r="AH321" s="382">
        <f>'Test-RA'!S319</f>
        <v>0</v>
      </c>
      <c r="AI321" s="382">
        <f>'Test-RA'!T319</f>
        <v>0</v>
      </c>
      <c r="AJ321" s="382">
        <f>'Test-RA'!U319</f>
        <v>0</v>
      </c>
      <c r="AK321" s="382">
        <f>'Test-RA'!V319</f>
        <v>0</v>
      </c>
      <c r="AL321" s="382">
        <f>'Test-RA'!W319</f>
        <v>0</v>
      </c>
      <c r="AM321" s="382">
        <f>'Test-RA'!X319</f>
        <v>0</v>
      </c>
      <c r="AN321" s="382">
        <f>10*LOG10(1/((Summary!$C$75/10^(AK321/10)+Summary!$C$76/10^(AL321/10)+Summary!$C$77/10^(AM321/10))/Summary!$C$78))</f>
        <v>0</v>
      </c>
      <c r="AO321" s="382">
        <f>'Test-RA'!Y319</f>
        <v>0</v>
      </c>
      <c r="AP321" s="146">
        <f>'Test-RA'!Z319</f>
        <v>0</v>
      </c>
      <c r="AQ321" s="147">
        <f t="shared" si="20"/>
        <v>0</v>
      </c>
      <c r="AR321" s="148" t="e">
        <f t="shared" si="18"/>
        <v>#DIV/0!</v>
      </c>
      <c r="AS321" s="149" t="e">
        <f t="shared" si="19"/>
        <v>#DIV/0!</v>
      </c>
      <c r="AT321" s="136"/>
      <c r="AU321" s="136"/>
      <c r="AV321" s="572"/>
      <c r="AW321" s="468"/>
      <c r="AX321" s="480"/>
      <c r="AY321" s="480"/>
      <c r="AZ321" s="480"/>
      <c r="BA321" s="480"/>
      <c r="BB321" s="481"/>
      <c r="BC321" s="480"/>
      <c r="BD321" s="480"/>
      <c r="BE321" s="480"/>
      <c r="BF321" s="480"/>
      <c r="BG321" s="472"/>
      <c r="BH321" s="477"/>
      <c r="BI321" s="472"/>
      <c r="BJ321" s="477"/>
      <c r="BK321" s="480"/>
      <c r="BL321" s="480"/>
      <c r="BM321" s="480"/>
      <c r="BN321" s="480"/>
      <c r="BO321" s="480"/>
      <c r="BP321" s="480"/>
      <c r="BQ321" s="480"/>
      <c r="BR321" s="476"/>
      <c r="BS321" s="476"/>
      <c r="BT321" s="481"/>
      <c r="BU321" s="473"/>
      <c r="BV321" s="466"/>
      <c r="BW321" s="473"/>
      <c r="BX321" s="466"/>
    </row>
    <row r="322" spans="1:76" ht="17" customHeight="1" x14ac:dyDescent="0.35">
      <c r="A322" s="516"/>
      <c r="B322" s="482" t="s">
        <v>2</v>
      </c>
      <c r="C322" s="485" t="s">
        <v>75</v>
      </c>
      <c r="D322" s="489">
        <v>30</v>
      </c>
      <c r="E322" s="492">
        <v>8</v>
      </c>
      <c r="F322" s="129">
        <v>23</v>
      </c>
      <c r="G322" s="130">
        <f>'Anchor-RA'!L320</f>
        <v>0</v>
      </c>
      <c r="H322" s="131">
        <f>'Anchor-RA'!M320</f>
        <v>0</v>
      </c>
      <c r="I322" s="131">
        <f>'Anchor-RA'!N320</f>
        <v>0</v>
      </c>
      <c r="J322" s="131">
        <f>'Anchor-RA'!O320</f>
        <v>0</v>
      </c>
      <c r="K322" s="395">
        <f>(Summary!$C$58*H322+Summary!$C$59*I322+Summary!$C$60*J322)/Summary!$C$61</f>
        <v>0</v>
      </c>
      <c r="L322" s="131">
        <f>'Anchor-RA'!P320</f>
        <v>0</v>
      </c>
      <c r="M322" s="131">
        <f>'Anchor-RA'!Q320</f>
        <v>0</v>
      </c>
      <c r="N322" s="131">
        <f>'Anchor-RA'!R320</f>
        <v>0</v>
      </c>
      <c r="O322" s="131">
        <f>'Anchor-RA'!S320</f>
        <v>0</v>
      </c>
      <c r="P322" s="131">
        <f>'Anchor-RA'!T320</f>
        <v>0</v>
      </c>
      <c r="Q322" s="131">
        <f>'Anchor-RA'!U320</f>
        <v>0</v>
      </c>
      <c r="R322" s="131">
        <f>'Anchor-RA'!V320</f>
        <v>0</v>
      </c>
      <c r="S322" s="131">
        <f>'Anchor-RA'!W320</f>
        <v>0</v>
      </c>
      <c r="T322" s="131">
        <f>'Anchor-RA'!X320</f>
        <v>0</v>
      </c>
      <c r="U322" s="131">
        <f>10*LOG10(1/((Summary!$C$75/10^(R322/10)+Summary!$C$76/10^(S322/10)+Summary!$C$77/10^(T322/10))/Summary!$C$78))</f>
        <v>0</v>
      </c>
      <c r="V322" s="131">
        <f>'Anchor-RA'!Y320</f>
        <v>0</v>
      </c>
      <c r="W322" s="131">
        <f>'Anchor-RA'!Z320</f>
        <v>0</v>
      </c>
      <c r="X322" s="132">
        <f t="shared" si="17"/>
        <v>0</v>
      </c>
      <c r="Y322" s="133"/>
      <c r="Z322" s="383">
        <f>'Test-RA'!L320</f>
        <v>0</v>
      </c>
      <c r="AA322" s="380">
        <f>'Test-RA'!M320</f>
        <v>0</v>
      </c>
      <c r="AB322" s="380">
        <f>'Test-RA'!N320</f>
        <v>0</v>
      </c>
      <c r="AC322" s="380">
        <f>'Test-RA'!O320</f>
        <v>0</v>
      </c>
      <c r="AD322" s="380">
        <f>(Summary!$C$58*AA322+Summary!$C$59*AB322+Summary!$C$60*AC322)/Summary!$C$61</f>
        <v>0</v>
      </c>
      <c r="AE322" s="380">
        <f>'Test-RA'!P320</f>
        <v>0</v>
      </c>
      <c r="AF322" s="380">
        <f>'Test-RA'!Q320</f>
        <v>0</v>
      </c>
      <c r="AG322" s="380">
        <f>'Test-RA'!R320</f>
        <v>0</v>
      </c>
      <c r="AH322" s="380">
        <f>'Test-RA'!S320</f>
        <v>0</v>
      </c>
      <c r="AI322" s="380">
        <f>'Test-RA'!T320</f>
        <v>0</v>
      </c>
      <c r="AJ322" s="380">
        <f>'Test-RA'!U320</f>
        <v>0</v>
      </c>
      <c r="AK322" s="380">
        <f>'Test-RA'!V320</f>
        <v>0</v>
      </c>
      <c r="AL322" s="380">
        <f>'Test-RA'!W320</f>
        <v>0</v>
      </c>
      <c r="AM322" s="380">
        <f>'Test-RA'!X320</f>
        <v>0</v>
      </c>
      <c r="AN322" s="380">
        <f>10*LOG10(1/((Summary!$C$75/10^(AK322/10)+Summary!$C$76/10^(AL322/10)+Summary!$C$77/10^(AM322/10))/Summary!$C$78))</f>
        <v>0</v>
      </c>
      <c r="AO322" s="380">
        <f>'Test-RA'!Y320</f>
        <v>0</v>
      </c>
      <c r="AP322" s="131">
        <f>'Test-RA'!Z320</f>
        <v>0</v>
      </c>
      <c r="AQ322" s="132">
        <f t="shared" si="20"/>
        <v>0</v>
      </c>
      <c r="AR322" s="134" t="e">
        <f t="shared" si="18"/>
        <v>#DIV/0!</v>
      </c>
      <c r="AS322" s="135" t="e">
        <f t="shared" si="19"/>
        <v>#DIV/0!</v>
      </c>
      <c r="AT322" s="136"/>
      <c r="AU322" s="136"/>
      <c r="AV322" s="573" t="s">
        <v>121</v>
      </c>
      <c r="AW322" s="468" t="e" cm="1">
        <f t="array" ref="AW322">bdRateExtend($G322:$G325,H322:H325,$Z322:$Z325,AA322:AA325)</f>
        <v>#VALUE!</v>
      </c>
      <c r="AX322" s="480" t="e" cm="1">
        <f t="array" ref="AX322">bdRateExtend($G322:$G327,H322:H327,$Z322:$Z327,AA322:AA327)</f>
        <v>#VALUE!</v>
      </c>
      <c r="AY322" s="480" t="e" cm="1">
        <f t="array" ref="AY322">bdRateExtend($G322:$G327,I322:I327,$Z322:$Z327,AB322:AB327)</f>
        <v>#VALUE!</v>
      </c>
      <c r="AZ322" s="480" t="e" cm="1">
        <f t="array" ref="AZ322">bdRateExtend($G322:$G327,J322:J327,$Z322:$Z327,AC322:AC327)</f>
        <v>#VALUE!</v>
      </c>
      <c r="BA322" s="480" t="e" cm="1">
        <f t="array" ref="BA322">bdRateExtend($G322:$G327,K322:K327,$Z322:$Z327,AD322:AD327)</f>
        <v>#VALUE!</v>
      </c>
      <c r="BB322" s="479" t="e">
        <f>(Summary!$C$89*AX322+Summary!$C$90*AY322+Summary!$C$91*AZ322)/Summary!$C$92</f>
        <v>#VALUE!</v>
      </c>
      <c r="BC322" s="480" t="e" cm="1">
        <f t="array" ref="BC322">bdRateExtend($G322:$G325,L322:L325,$Z322:$Z325,AE322:AE325)</f>
        <v>#VALUE!</v>
      </c>
      <c r="BD322" s="480" t="e" cm="1">
        <f t="array" ref="BD322">bdRateExtend($G322:$G327,L322:L327,$Z322:$Z327,AE322:AE327)</f>
        <v>#VALUE!</v>
      </c>
      <c r="BE322" s="480" t="e" cm="1">
        <f t="array" ref="BE322">bdRateExtend($G322:$G325,M322:M325,$Z322:$Z325,AF322:AF325)</f>
        <v>#VALUE!</v>
      </c>
      <c r="BF322" s="480" t="e" cm="1">
        <f t="array" ref="BF322">bdRateExtend($G322:$G327,M322:M327,$Z322:$Z327,AF322:AF327)</f>
        <v>#VALUE!</v>
      </c>
      <c r="BG322" s="474" t="e" cm="1">
        <f t="array" ref="BG322">bdRateExtend($G322:$G325,N322:N325,$Z322:$Z325,AG322:AG325,"None", FALSE,1)</f>
        <v>#VALUE!</v>
      </c>
      <c r="BH322" s="475" t="e" cm="1">
        <f t="array" ref="BH322">bdRateExtend($G322:$G327,N322:N327,$Z322:$Z327,AG322:AG327,"None", FALSE,1)</f>
        <v>#VALUE!</v>
      </c>
      <c r="BI322" s="474" t="e" cm="1">
        <f t="array" ref="BI322">bdRateExtend($G322:$G325,O322:O325,$Z322:$Z325,AH322:AH325,"None", FALSE,1)</f>
        <v>#VALUE!</v>
      </c>
      <c r="BJ322" s="475" t="e" cm="1">
        <f t="array" ref="BJ322">bdRateExtend($G322:$G327,O322:O327,$Z322:$Z327,AH322:AH327,"None", FALSE,1)</f>
        <v>#VALUE!</v>
      </c>
      <c r="BK322" s="480" t="e" cm="1">
        <f t="array" ref="BK322">bdRateExtend($G322:$G325,P322:P325,$Z322:$Z325,AI322:AI325)</f>
        <v>#VALUE!</v>
      </c>
      <c r="BL322" s="480" t="e" cm="1">
        <f t="array" ref="BL322">bdRateExtend($G322:$G327,P322:P327,$Z322:$Z327,AI322:AI327)</f>
        <v>#VALUE!</v>
      </c>
      <c r="BM322" s="480" t="e" cm="1">
        <f t="array" ref="BM322">bdRateExtend($G322:$G325,Q322:Q325,$Z322:$Z325,AJ322:AJ325)</f>
        <v>#VALUE!</v>
      </c>
      <c r="BN322" s="480" t="e" cm="1">
        <f t="array" ref="BN322">bdRateExtend($G322:$G327,Q322:Q327,$Z322:$Z327,AJ322:AJ327)</f>
        <v>#VALUE!</v>
      </c>
      <c r="BO322" s="480" t="e" cm="1">
        <f t="array" ref="BO322">bdRateExtend($G322:$G325,R322:R325,$Z322:$Z325,AK322:AK325)</f>
        <v>#VALUE!</v>
      </c>
      <c r="BP322" s="480" t="e" cm="1">
        <f t="array" ref="BP322">bdRateExtend($G322:$G327,R322:R327,$Z322:$Z327,AK322:AK327)</f>
        <v>#VALUE!</v>
      </c>
      <c r="BQ322" s="480" t="e" cm="1">
        <f t="array" ref="BQ322">bdRateExtend($G322:$G327,S322:S327,$Z322:$Z327,AL322:AL327)</f>
        <v>#VALUE!</v>
      </c>
      <c r="BR322" s="476" t="e" cm="1">
        <f t="array" ref="BR322">bdRateExtend($G322:$G327,T322:T327,$Z322:$Z327,AM322:AM327)</f>
        <v>#VALUE!</v>
      </c>
      <c r="BS322" s="476" t="e" cm="1">
        <f t="array" ref="BS322">bdRateExtend($G322:$G327,U322:U327,$Z322:$Z327,AN322:AN327)</f>
        <v>#VALUE!</v>
      </c>
      <c r="BT322" s="479" t="e">
        <f>(Summary!$C$103*BP322+Summary!$C$104*BQ322+Summary!$C$105*BR322)/Summary!$C$106</f>
        <v>#VALUE!</v>
      </c>
      <c r="BU322" s="462" cm="1">
        <f t="array" ref="BU322">testVMAFRange($G322:$G325,N322:N325,$Z322:$Z325,AG322:AG325)</f>
        <v>0</v>
      </c>
      <c r="BV322" s="464" cm="1">
        <f t="array" ref="BV322">testVMAFRange($G322:$G327,N322:N327,$Z322:$Z327,AG322:AG327)</f>
        <v>0</v>
      </c>
      <c r="BW322" s="462" cm="1">
        <f t="array" ref="BW322">testVMAFRange($G322:$G325,O322:O325,$Z322:$Z325,AH322:AH325)</f>
        <v>0</v>
      </c>
      <c r="BX322" s="464" cm="1">
        <f t="array" ref="BX322">testVMAFRange($G322:$G327,O322:O327,$Z322:$Z327,AH322:AH327)</f>
        <v>0</v>
      </c>
    </row>
    <row r="323" spans="1:76" ht="17" customHeight="1" x14ac:dyDescent="0.35">
      <c r="A323" s="516"/>
      <c r="B323" s="483"/>
      <c r="C323" s="486"/>
      <c r="D323" s="490"/>
      <c r="E323" s="493"/>
      <c r="F323" s="138">
        <v>31</v>
      </c>
      <c r="G323" s="139">
        <f>'Anchor-RA'!L321</f>
        <v>0</v>
      </c>
      <c r="H323" s="140">
        <f>'Anchor-RA'!M321</f>
        <v>0</v>
      </c>
      <c r="I323" s="140">
        <f>'Anchor-RA'!N321</f>
        <v>0</v>
      </c>
      <c r="J323" s="140">
        <f>'Anchor-RA'!O321</f>
        <v>0</v>
      </c>
      <c r="K323" s="140">
        <f>(Summary!$C$58*H323+Summary!$C$59*I323+Summary!$C$60*J323)/Summary!$C$61</f>
        <v>0</v>
      </c>
      <c r="L323" s="140">
        <f>'Anchor-RA'!P321</f>
        <v>0</v>
      </c>
      <c r="M323" s="140">
        <f>'Anchor-RA'!Q321</f>
        <v>0</v>
      </c>
      <c r="N323" s="140">
        <f>'Anchor-RA'!R321</f>
        <v>0</v>
      </c>
      <c r="O323" s="140">
        <f>'Anchor-RA'!S321</f>
        <v>0</v>
      </c>
      <c r="P323" s="140">
        <f>'Anchor-RA'!T321</f>
        <v>0</v>
      </c>
      <c r="Q323" s="140">
        <f>'Anchor-RA'!U321</f>
        <v>0</v>
      </c>
      <c r="R323" s="140">
        <f>'Anchor-RA'!V321</f>
        <v>0</v>
      </c>
      <c r="S323" s="140">
        <f>'Anchor-RA'!W321</f>
        <v>0</v>
      </c>
      <c r="T323" s="140">
        <f>'Anchor-RA'!X321</f>
        <v>0</v>
      </c>
      <c r="U323" s="140">
        <f>10*LOG10(1/((Summary!$C$75/10^(R323/10)+Summary!$C$76/10^(S323/10)+Summary!$C$77/10^(T323/10))/Summary!$C$78))</f>
        <v>0</v>
      </c>
      <c r="V323" s="140">
        <f>'Anchor-RA'!Y321</f>
        <v>0</v>
      </c>
      <c r="W323" s="140">
        <f>'Anchor-RA'!Z321</f>
        <v>0</v>
      </c>
      <c r="X323" s="141">
        <f t="shared" si="17"/>
        <v>0</v>
      </c>
      <c r="Y323" s="133"/>
      <c r="Z323" s="384">
        <f>'Test-RA'!L321</f>
        <v>0</v>
      </c>
      <c r="AA323" s="381">
        <f>'Test-RA'!M321</f>
        <v>0</v>
      </c>
      <c r="AB323" s="381">
        <f>'Test-RA'!N321</f>
        <v>0</v>
      </c>
      <c r="AC323" s="381">
        <f>'Test-RA'!O321</f>
        <v>0</v>
      </c>
      <c r="AD323" s="381">
        <f>(Summary!$C$58*AA323+Summary!$C$59*AB323+Summary!$C$60*AC323)/Summary!$C$61</f>
        <v>0</v>
      </c>
      <c r="AE323" s="381">
        <f>'Test-RA'!P321</f>
        <v>0</v>
      </c>
      <c r="AF323" s="381">
        <f>'Test-RA'!Q321</f>
        <v>0</v>
      </c>
      <c r="AG323" s="381">
        <f>'Test-RA'!R321</f>
        <v>0</v>
      </c>
      <c r="AH323" s="381">
        <f>'Test-RA'!S321</f>
        <v>0</v>
      </c>
      <c r="AI323" s="381">
        <f>'Test-RA'!T321</f>
        <v>0</v>
      </c>
      <c r="AJ323" s="381">
        <f>'Test-RA'!U321</f>
        <v>0</v>
      </c>
      <c r="AK323" s="381">
        <f>'Test-RA'!V321</f>
        <v>0</v>
      </c>
      <c r="AL323" s="381">
        <f>'Test-RA'!W321</f>
        <v>0</v>
      </c>
      <c r="AM323" s="381">
        <f>'Test-RA'!X321</f>
        <v>0</v>
      </c>
      <c r="AN323" s="381">
        <f>10*LOG10(1/((Summary!$C$75/10^(AK323/10)+Summary!$C$76/10^(AL323/10)+Summary!$C$77/10^(AM323/10))/Summary!$C$78))</f>
        <v>0</v>
      </c>
      <c r="AO323" s="381">
        <f>'Test-RA'!Y321</f>
        <v>0</v>
      </c>
      <c r="AP323" s="140">
        <f>'Test-RA'!Z321</f>
        <v>0</v>
      </c>
      <c r="AQ323" s="141">
        <f t="shared" si="20"/>
        <v>0</v>
      </c>
      <c r="AR323" s="142" t="e">
        <f t="shared" si="18"/>
        <v>#DIV/0!</v>
      </c>
      <c r="AS323" s="143" t="e">
        <f t="shared" si="19"/>
        <v>#DIV/0!</v>
      </c>
      <c r="AT323" s="136"/>
      <c r="AU323" s="136"/>
      <c r="AV323" s="571"/>
      <c r="AW323" s="468"/>
      <c r="AX323" s="480"/>
      <c r="AY323" s="480"/>
      <c r="AZ323" s="480"/>
      <c r="BA323" s="480"/>
      <c r="BB323" s="480"/>
      <c r="BC323" s="480"/>
      <c r="BD323" s="480"/>
      <c r="BE323" s="480"/>
      <c r="BF323" s="480"/>
      <c r="BG323" s="469"/>
      <c r="BH323" s="476"/>
      <c r="BI323" s="469"/>
      <c r="BJ323" s="476"/>
      <c r="BK323" s="480"/>
      <c r="BL323" s="480"/>
      <c r="BM323" s="480"/>
      <c r="BN323" s="480"/>
      <c r="BO323" s="480"/>
      <c r="BP323" s="480"/>
      <c r="BQ323" s="480"/>
      <c r="BR323" s="476"/>
      <c r="BS323" s="476"/>
      <c r="BT323" s="480"/>
      <c r="BU323" s="463"/>
      <c r="BV323" s="465"/>
      <c r="BW323" s="463"/>
      <c r="BX323" s="465"/>
    </row>
    <row r="324" spans="1:76" ht="17" customHeight="1" x14ac:dyDescent="0.35">
      <c r="A324" s="516"/>
      <c r="B324" s="483"/>
      <c r="C324" s="486"/>
      <c r="D324" s="490"/>
      <c r="E324" s="493"/>
      <c r="F324" s="138">
        <v>39</v>
      </c>
      <c r="G324" s="139">
        <f>'Anchor-RA'!L322</f>
        <v>0</v>
      </c>
      <c r="H324" s="140">
        <f>'Anchor-RA'!M322</f>
        <v>0</v>
      </c>
      <c r="I324" s="140">
        <f>'Anchor-RA'!N322</f>
        <v>0</v>
      </c>
      <c r="J324" s="140">
        <f>'Anchor-RA'!O322</f>
        <v>0</v>
      </c>
      <c r="K324" s="140">
        <f>(Summary!$C$58*H324+Summary!$C$59*I324+Summary!$C$60*J324)/Summary!$C$61</f>
        <v>0</v>
      </c>
      <c r="L324" s="140">
        <f>'Anchor-RA'!P322</f>
        <v>0</v>
      </c>
      <c r="M324" s="140">
        <f>'Anchor-RA'!Q322</f>
        <v>0</v>
      </c>
      <c r="N324" s="140">
        <f>'Anchor-RA'!R322</f>
        <v>0</v>
      </c>
      <c r="O324" s="140">
        <f>'Anchor-RA'!S322</f>
        <v>0</v>
      </c>
      <c r="P324" s="140">
        <f>'Anchor-RA'!T322</f>
        <v>0</v>
      </c>
      <c r="Q324" s="140">
        <f>'Anchor-RA'!U322</f>
        <v>0</v>
      </c>
      <c r="R324" s="140">
        <f>'Anchor-RA'!V322</f>
        <v>0</v>
      </c>
      <c r="S324" s="140">
        <f>'Anchor-RA'!W322</f>
        <v>0</v>
      </c>
      <c r="T324" s="140">
        <f>'Anchor-RA'!X322</f>
        <v>0</v>
      </c>
      <c r="U324" s="140">
        <f>10*LOG10(1/((Summary!$C$75/10^(R324/10)+Summary!$C$76/10^(S324/10)+Summary!$C$77/10^(T324/10))/Summary!$C$78))</f>
        <v>0</v>
      </c>
      <c r="V324" s="140">
        <f>'Anchor-RA'!Y322</f>
        <v>0</v>
      </c>
      <c r="W324" s="140">
        <f>'Anchor-RA'!Z322</f>
        <v>0</v>
      </c>
      <c r="X324" s="141">
        <f t="shared" ref="X324:X387" si="21">V324/3600</f>
        <v>0</v>
      </c>
      <c r="Y324" s="133"/>
      <c r="Z324" s="384">
        <f>'Test-RA'!L322</f>
        <v>0</v>
      </c>
      <c r="AA324" s="381">
        <f>'Test-RA'!M322</f>
        <v>0</v>
      </c>
      <c r="AB324" s="381">
        <f>'Test-RA'!N322</f>
        <v>0</v>
      </c>
      <c r="AC324" s="381">
        <f>'Test-RA'!O322</f>
        <v>0</v>
      </c>
      <c r="AD324" s="381">
        <f>(Summary!$C$58*AA324+Summary!$C$59*AB324+Summary!$C$60*AC324)/Summary!$C$61</f>
        <v>0</v>
      </c>
      <c r="AE324" s="381">
        <f>'Test-RA'!P322</f>
        <v>0</v>
      </c>
      <c r="AF324" s="381">
        <f>'Test-RA'!Q322</f>
        <v>0</v>
      </c>
      <c r="AG324" s="381">
        <f>'Test-RA'!R322</f>
        <v>0</v>
      </c>
      <c r="AH324" s="381">
        <f>'Test-RA'!S322</f>
        <v>0</v>
      </c>
      <c r="AI324" s="381">
        <f>'Test-RA'!T322</f>
        <v>0</v>
      </c>
      <c r="AJ324" s="381">
        <f>'Test-RA'!U322</f>
        <v>0</v>
      </c>
      <c r="AK324" s="381">
        <f>'Test-RA'!V322</f>
        <v>0</v>
      </c>
      <c r="AL324" s="381">
        <f>'Test-RA'!W322</f>
        <v>0</v>
      </c>
      <c r="AM324" s="381">
        <f>'Test-RA'!X322</f>
        <v>0</v>
      </c>
      <c r="AN324" s="381">
        <f>10*LOG10(1/((Summary!$C$75/10^(AK324/10)+Summary!$C$76/10^(AL324/10)+Summary!$C$77/10^(AM324/10))/Summary!$C$78))</f>
        <v>0</v>
      </c>
      <c r="AO324" s="381">
        <f>'Test-RA'!Y322</f>
        <v>0</v>
      </c>
      <c r="AP324" s="140">
        <f>'Test-RA'!Z322</f>
        <v>0</v>
      </c>
      <c r="AQ324" s="141">
        <f t="shared" si="20"/>
        <v>0</v>
      </c>
      <c r="AR324" s="142" t="e">
        <f t="shared" ref="AR324:AR387" si="22">AO324/V324</f>
        <v>#DIV/0!</v>
      </c>
      <c r="AS324" s="143" t="e">
        <f t="shared" ref="AS324:AS387" si="23">AP324/W324</f>
        <v>#DIV/0!</v>
      </c>
      <c r="AT324" s="136"/>
      <c r="AU324" s="136"/>
      <c r="AV324" s="571" t="s">
        <v>122</v>
      </c>
      <c r="AW324" s="468" t="e" cm="1">
        <f t="array" ref="AW324">bdRateExtend($G323:$G326,H323:H326,$Z323:$Z326,AA323:AA326)</f>
        <v>#VALUE!</v>
      </c>
      <c r="AX324" s="480"/>
      <c r="AY324" s="480"/>
      <c r="AZ324" s="480"/>
      <c r="BA324" s="480"/>
      <c r="BB324" s="480"/>
      <c r="BC324" s="480" t="e" cm="1">
        <f t="array" ref="BC324">bdRateExtend($G323:$G326,L323:L326,$Z323:$Z326,AE323:AE326)</f>
        <v>#VALUE!</v>
      </c>
      <c r="BD324" s="480"/>
      <c r="BE324" s="480" t="e" cm="1">
        <f t="array" ref="BE324">bdRateExtend($G323:$G326,M323:M326,$Z323:$Z326,AF323:AF326)</f>
        <v>#VALUE!</v>
      </c>
      <c r="BF324" s="480"/>
      <c r="BG324" s="469" t="e" cm="1">
        <f t="array" ref="BG324">bdRateExtend($G323:$G326,N323:N326,$Z323:$Z326,AG323:AG326,"None", FALSE,1)</f>
        <v>#VALUE!</v>
      </c>
      <c r="BH324" s="476"/>
      <c r="BI324" s="469" t="e" cm="1">
        <f t="array" ref="BI324">bdRateExtend($G323:$G326,O323:O326,$Z323:$Z326,AH323:AH326,"None", FALSE,1)</f>
        <v>#VALUE!</v>
      </c>
      <c r="BJ324" s="476"/>
      <c r="BK324" s="480" t="e" cm="1">
        <f t="array" ref="BK324">bdRateExtend($G323:$G326,P323:P326,$Z323:$Z326,AI323:AI326)</f>
        <v>#VALUE!</v>
      </c>
      <c r="BL324" s="480"/>
      <c r="BM324" s="480" t="e" cm="1">
        <f t="array" ref="BM324">bdRateExtend($G323:$G326,Q323:Q326,$Z323:$Z326,AJ323:AJ326)</f>
        <v>#VALUE!</v>
      </c>
      <c r="BN324" s="480"/>
      <c r="BO324" s="480" t="e" cm="1">
        <f t="array" ref="BO324">bdRateExtend($G323:$G326,R323:R326,$Z323:$Z326,AK323:AK326)</f>
        <v>#VALUE!</v>
      </c>
      <c r="BP324" s="480"/>
      <c r="BQ324" s="480"/>
      <c r="BR324" s="476"/>
      <c r="BS324" s="476"/>
      <c r="BT324" s="480"/>
      <c r="BU324" s="463" cm="1">
        <f t="array" ref="BU324">testVMAFRange($G323:$G326,N323:N326,$Z323:$Z326,AG323:AG326)</f>
        <v>0</v>
      </c>
      <c r="BV324" s="465"/>
      <c r="BW324" s="463" cm="1">
        <f t="array" ref="BW324">testVMAFRange($G323:$G326,O323:O326,$Z323:$Z326,AH323:AH326)</f>
        <v>0</v>
      </c>
      <c r="BX324" s="465"/>
    </row>
    <row r="325" spans="1:76" ht="17" customHeight="1" x14ac:dyDescent="0.35">
      <c r="A325" s="516"/>
      <c r="B325" s="483"/>
      <c r="C325" s="486"/>
      <c r="D325" s="490"/>
      <c r="E325" s="493"/>
      <c r="F325" s="138">
        <v>47</v>
      </c>
      <c r="G325" s="139">
        <f>'Anchor-RA'!L323</f>
        <v>0</v>
      </c>
      <c r="H325" s="140">
        <f>'Anchor-RA'!M323</f>
        <v>0</v>
      </c>
      <c r="I325" s="140">
        <f>'Anchor-RA'!N323</f>
        <v>0</v>
      </c>
      <c r="J325" s="140">
        <f>'Anchor-RA'!O323</f>
        <v>0</v>
      </c>
      <c r="K325" s="140">
        <f>(Summary!$C$58*H325+Summary!$C$59*I325+Summary!$C$60*J325)/Summary!$C$61</f>
        <v>0</v>
      </c>
      <c r="L325" s="140">
        <f>'Anchor-RA'!P323</f>
        <v>0</v>
      </c>
      <c r="M325" s="140">
        <f>'Anchor-RA'!Q323</f>
        <v>0</v>
      </c>
      <c r="N325" s="140">
        <f>'Anchor-RA'!R323</f>
        <v>0</v>
      </c>
      <c r="O325" s="140">
        <f>'Anchor-RA'!S323</f>
        <v>0</v>
      </c>
      <c r="P325" s="140">
        <f>'Anchor-RA'!T323</f>
        <v>0</v>
      </c>
      <c r="Q325" s="140">
        <f>'Anchor-RA'!U323</f>
        <v>0</v>
      </c>
      <c r="R325" s="140">
        <f>'Anchor-RA'!V323</f>
        <v>0</v>
      </c>
      <c r="S325" s="140">
        <f>'Anchor-RA'!W323</f>
        <v>0</v>
      </c>
      <c r="T325" s="140">
        <f>'Anchor-RA'!X323</f>
        <v>0</v>
      </c>
      <c r="U325" s="140">
        <f>10*LOG10(1/((Summary!$C$75/10^(R325/10)+Summary!$C$76/10^(S325/10)+Summary!$C$77/10^(T325/10))/Summary!$C$78))</f>
        <v>0</v>
      </c>
      <c r="V325" s="140">
        <f>'Anchor-RA'!Y323</f>
        <v>0</v>
      </c>
      <c r="W325" s="140">
        <f>'Anchor-RA'!Z323</f>
        <v>0</v>
      </c>
      <c r="X325" s="141">
        <f t="shared" si="21"/>
        <v>0</v>
      </c>
      <c r="Y325" s="133"/>
      <c r="Z325" s="384">
        <f>'Test-RA'!L323</f>
        <v>0</v>
      </c>
      <c r="AA325" s="381">
        <f>'Test-RA'!M323</f>
        <v>0</v>
      </c>
      <c r="AB325" s="381">
        <f>'Test-RA'!N323</f>
        <v>0</v>
      </c>
      <c r="AC325" s="381">
        <f>'Test-RA'!O323</f>
        <v>0</v>
      </c>
      <c r="AD325" s="381">
        <f>(Summary!$C$58*AA325+Summary!$C$59*AB325+Summary!$C$60*AC325)/Summary!$C$61</f>
        <v>0</v>
      </c>
      <c r="AE325" s="381">
        <f>'Test-RA'!P323</f>
        <v>0</v>
      </c>
      <c r="AF325" s="381">
        <f>'Test-RA'!Q323</f>
        <v>0</v>
      </c>
      <c r="AG325" s="381">
        <f>'Test-RA'!R323</f>
        <v>0</v>
      </c>
      <c r="AH325" s="381">
        <f>'Test-RA'!S323</f>
        <v>0</v>
      </c>
      <c r="AI325" s="381">
        <f>'Test-RA'!T323</f>
        <v>0</v>
      </c>
      <c r="AJ325" s="381">
        <f>'Test-RA'!U323</f>
        <v>0</v>
      </c>
      <c r="AK325" s="381">
        <f>'Test-RA'!V323</f>
        <v>0</v>
      </c>
      <c r="AL325" s="381">
        <f>'Test-RA'!W323</f>
        <v>0</v>
      </c>
      <c r="AM325" s="381">
        <f>'Test-RA'!X323</f>
        <v>0</v>
      </c>
      <c r="AN325" s="381">
        <f>10*LOG10(1/((Summary!$C$75/10^(AK325/10)+Summary!$C$76/10^(AL325/10)+Summary!$C$77/10^(AM325/10))/Summary!$C$78))</f>
        <v>0</v>
      </c>
      <c r="AO325" s="381">
        <f>'Test-RA'!Y323</f>
        <v>0</v>
      </c>
      <c r="AP325" s="140">
        <f>'Test-RA'!Z323</f>
        <v>0</v>
      </c>
      <c r="AQ325" s="141">
        <f t="shared" si="20"/>
        <v>0</v>
      </c>
      <c r="AR325" s="142" t="e">
        <f t="shared" si="22"/>
        <v>#DIV/0!</v>
      </c>
      <c r="AS325" s="143" t="e">
        <f t="shared" si="23"/>
        <v>#DIV/0!</v>
      </c>
      <c r="AT325" s="136"/>
      <c r="AU325" s="136"/>
      <c r="AV325" s="571"/>
      <c r="AW325" s="468"/>
      <c r="AX325" s="480"/>
      <c r="AY325" s="480"/>
      <c r="AZ325" s="480"/>
      <c r="BA325" s="480"/>
      <c r="BB325" s="480"/>
      <c r="BC325" s="480"/>
      <c r="BD325" s="480"/>
      <c r="BE325" s="480"/>
      <c r="BF325" s="480"/>
      <c r="BG325" s="469"/>
      <c r="BH325" s="476"/>
      <c r="BI325" s="469"/>
      <c r="BJ325" s="476"/>
      <c r="BK325" s="480"/>
      <c r="BL325" s="480"/>
      <c r="BM325" s="480"/>
      <c r="BN325" s="480"/>
      <c r="BO325" s="480"/>
      <c r="BP325" s="480"/>
      <c r="BQ325" s="480"/>
      <c r="BR325" s="476"/>
      <c r="BS325" s="476"/>
      <c r="BT325" s="480"/>
      <c r="BU325" s="463"/>
      <c r="BV325" s="465"/>
      <c r="BW325" s="463"/>
      <c r="BX325" s="465"/>
    </row>
    <row r="326" spans="1:76" ht="17" customHeight="1" x14ac:dyDescent="0.35">
      <c r="A326" s="516"/>
      <c r="B326" s="483"/>
      <c r="C326" s="486"/>
      <c r="D326" s="490"/>
      <c r="E326" s="493"/>
      <c r="F326" s="138">
        <v>55</v>
      </c>
      <c r="G326" s="139">
        <f>'Anchor-RA'!L324</f>
        <v>0</v>
      </c>
      <c r="H326" s="140">
        <f>'Anchor-RA'!M324</f>
        <v>0</v>
      </c>
      <c r="I326" s="140">
        <f>'Anchor-RA'!N324</f>
        <v>0</v>
      </c>
      <c r="J326" s="140">
        <f>'Anchor-RA'!O324</f>
        <v>0</v>
      </c>
      <c r="K326" s="140">
        <f>(Summary!$C$58*H326+Summary!$C$59*I326+Summary!$C$60*J326)/Summary!$C$61</f>
        <v>0</v>
      </c>
      <c r="L326" s="140">
        <f>'Anchor-RA'!P324</f>
        <v>0</v>
      </c>
      <c r="M326" s="140">
        <f>'Anchor-RA'!Q324</f>
        <v>0</v>
      </c>
      <c r="N326" s="140">
        <f>'Anchor-RA'!R324</f>
        <v>0</v>
      </c>
      <c r="O326" s="140">
        <f>'Anchor-RA'!S324</f>
        <v>0</v>
      </c>
      <c r="P326" s="140">
        <f>'Anchor-RA'!T324</f>
        <v>0</v>
      </c>
      <c r="Q326" s="140">
        <f>'Anchor-RA'!U324</f>
        <v>0</v>
      </c>
      <c r="R326" s="140">
        <f>'Anchor-RA'!V324</f>
        <v>0</v>
      </c>
      <c r="S326" s="140">
        <f>'Anchor-RA'!W324</f>
        <v>0</v>
      </c>
      <c r="T326" s="140">
        <f>'Anchor-RA'!X324</f>
        <v>0</v>
      </c>
      <c r="U326" s="140">
        <f>10*LOG10(1/((Summary!$C$75/10^(R326/10)+Summary!$C$76/10^(S326/10)+Summary!$C$77/10^(T326/10))/Summary!$C$78))</f>
        <v>0</v>
      </c>
      <c r="V326" s="140">
        <f>'Anchor-RA'!Y324</f>
        <v>0</v>
      </c>
      <c r="W326" s="140">
        <f>'Anchor-RA'!Z324</f>
        <v>0</v>
      </c>
      <c r="X326" s="141">
        <f t="shared" si="21"/>
        <v>0</v>
      </c>
      <c r="Y326" s="133"/>
      <c r="Z326" s="384">
        <f>'Test-RA'!L324</f>
        <v>0</v>
      </c>
      <c r="AA326" s="381">
        <f>'Test-RA'!M324</f>
        <v>0</v>
      </c>
      <c r="AB326" s="381">
        <f>'Test-RA'!N324</f>
        <v>0</v>
      </c>
      <c r="AC326" s="381">
        <f>'Test-RA'!O324</f>
        <v>0</v>
      </c>
      <c r="AD326" s="381">
        <f>(Summary!$C$58*AA326+Summary!$C$59*AB326+Summary!$C$60*AC326)/Summary!$C$61</f>
        <v>0</v>
      </c>
      <c r="AE326" s="381">
        <f>'Test-RA'!P324</f>
        <v>0</v>
      </c>
      <c r="AF326" s="381">
        <f>'Test-RA'!Q324</f>
        <v>0</v>
      </c>
      <c r="AG326" s="381">
        <f>'Test-RA'!R324</f>
        <v>0</v>
      </c>
      <c r="AH326" s="381">
        <f>'Test-RA'!S324</f>
        <v>0</v>
      </c>
      <c r="AI326" s="381">
        <f>'Test-RA'!T324</f>
        <v>0</v>
      </c>
      <c r="AJ326" s="381">
        <f>'Test-RA'!U324</f>
        <v>0</v>
      </c>
      <c r="AK326" s="381">
        <f>'Test-RA'!V324</f>
        <v>0</v>
      </c>
      <c r="AL326" s="381">
        <f>'Test-RA'!W324</f>
        <v>0</v>
      </c>
      <c r="AM326" s="381">
        <f>'Test-RA'!X324</f>
        <v>0</v>
      </c>
      <c r="AN326" s="381">
        <f>10*LOG10(1/((Summary!$C$75/10^(AK326/10)+Summary!$C$76/10^(AL326/10)+Summary!$C$77/10^(AM326/10))/Summary!$C$78))</f>
        <v>0</v>
      </c>
      <c r="AO326" s="381">
        <f>'Test-RA'!Y324</f>
        <v>0</v>
      </c>
      <c r="AP326" s="140">
        <f>'Test-RA'!Z324</f>
        <v>0</v>
      </c>
      <c r="AQ326" s="141">
        <f t="shared" si="20"/>
        <v>0</v>
      </c>
      <c r="AR326" s="142" t="e">
        <f t="shared" si="22"/>
        <v>#DIV/0!</v>
      </c>
      <c r="AS326" s="143" t="e">
        <f t="shared" si="23"/>
        <v>#DIV/0!</v>
      </c>
      <c r="AT326" s="136"/>
      <c r="AU326" s="136"/>
      <c r="AV326" s="571" t="s">
        <v>123</v>
      </c>
      <c r="AW326" s="468" t="e" cm="1">
        <f t="array" ref="AW326">bdRateExtend($G324:$G327,H324:H327,$Z324:$Z327,AA324:AA327)</f>
        <v>#VALUE!</v>
      </c>
      <c r="AX326" s="480"/>
      <c r="AY326" s="480"/>
      <c r="AZ326" s="480"/>
      <c r="BA326" s="480"/>
      <c r="BB326" s="480"/>
      <c r="BC326" s="480" t="e" cm="1">
        <f t="array" ref="BC326">bdRateExtend($G324:$G327,L324:L327,$Z324:$Z327,AE324:AE327)</f>
        <v>#VALUE!</v>
      </c>
      <c r="BD326" s="480"/>
      <c r="BE326" s="480" t="e" cm="1">
        <f t="array" ref="BE326">bdRateExtend($G324:$G327,M324:M327,$Z324:$Z327,AF324:AF327)</f>
        <v>#VALUE!</v>
      </c>
      <c r="BF326" s="480"/>
      <c r="BG326" s="469" t="e" cm="1">
        <f t="array" ref="BG326">bdRateExtend($G324:$G327,N324:N327,$Z324:$Z327,AG324:AG327,"None", FALSE,1)</f>
        <v>#VALUE!</v>
      </c>
      <c r="BH326" s="476"/>
      <c r="BI326" s="469" t="e" cm="1">
        <f t="array" ref="BI326">bdRateExtend($G324:$G327,O324:O327,$Z324:$Z327,AH324:AH327,"None", FALSE,1)</f>
        <v>#VALUE!</v>
      </c>
      <c r="BJ326" s="476"/>
      <c r="BK326" s="480" t="e" cm="1">
        <f t="array" ref="BK326">bdRateExtend($G324:$G327,P324:P327,$Z324:$Z327,AI324:AI327)</f>
        <v>#VALUE!</v>
      </c>
      <c r="BL326" s="480"/>
      <c r="BM326" s="480" t="e" cm="1">
        <f t="array" ref="BM326">bdRateExtend($G324:$G327,Q324:Q327,$Z324:$Z327,AJ324:AJ327)</f>
        <v>#VALUE!</v>
      </c>
      <c r="BN326" s="480"/>
      <c r="BO326" s="480" t="e" cm="1">
        <f t="array" ref="BO326">bdRateExtend($G324:$G327,R324:R327,$Z324:$Z327,AK324:AK327)</f>
        <v>#VALUE!</v>
      </c>
      <c r="BP326" s="480"/>
      <c r="BQ326" s="480"/>
      <c r="BR326" s="476"/>
      <c r="BS326" s="476"/>
      <c r="BT326" s="480"/>
      <c r="BU326" s="463" cm="1">
        <f t="array" ref="BU326">testVMAFRange($G324:$G327,N324:N327,$Z324:$Z327,AG324:AG327)</f>
        <v>0</v>
      </c>
      <c r="BV326" s="465"/>
      <c r="BW326" s="463" cm="1">
        <f t="array" ref="BW326">testVMAFRange($G324:$G327,O324:O327,$Z324:$Z327,AH324:AH327)</f>
        <v>0</v>
      </c>
      <c r="BX326" s="465"/>
    </row>
    <row r="327" spans="1:76" ht="17" customHeight="1" thickBot="1" x14ac:dyDescent="0.4">
      <c r="A327" s="516"/>
      <c r="B327" s="518"/>
      <c r="C327" s="487"/>
      <c r="D327" s="522"/>
      <c r="E327" s="523"/>
      <c r="F327" s="144">
        <v>63</v>
      </c>
      <c r="G327" s="145">
        <f>'Anchor-RA'!L325</f>
        <v>0</v>
      </c>
      <c r="H327" s="146">
        <f>'Anchor-RA'!M325</f>
        <v>0</v>
      </c>
      <c r="I327" s="146">
        <f>'Anchor-RA'!N325</f>
        <v>0</v>
      </c>
      <c r="J327" s="146">
        <f>'Anchor-RA'!O325</f>
        <v>0</v>
      </c>
      <c r="K327" s="146">
        <f>(Summary!$C$58*H327+Summary!$C$59*I327+Summary!$C$60*J327)/Summary!$C$61</f>
        <v>0</v>
      </c>
      <c r="L327" s="146">
        <f>'Anchor-RA'!P325</f>
        <v>0</v>
      </c>
      <c r="M327" s="146">
        <f>'Anchor-RA'!Q325</f>
        <v>0</v>
      </c>
      <c r="N327" s="146">
        <f>'Anchor-RA'!R325</f>
        <v>0</v>
      </c>
      <c r="O327" s="146">
        <f>'Anchor-RA'!S325</f>
        <v>0</v>
      </c>
      <c r="P327" s="146">
        <f>'Anchor-RA'!T325</f>
        <v>0</v>
      </c>
      <c r="Q327" s="146">
        <f>'Anchor-RA'!U325</f>
        <v>0</v>
      </c>
      <c r="R327" s="146">
        <f>'Anchor-RA'!V325</f>
        <v>0</v>
      </c>
      <c r="S327" s="146">
        <f>'Anchor-RA'!W325</f>
        <v>0</v>
      </c>
      <c r="T327" s="146">
        <f>'Anchor-RA'!X325</f>
        <v>0</v>
      </c>
      <c r="U327" s="146">
        <f>10*LOG10(1/((Summary!$C$75/10^(R327/10)+Summary!$C$76/10^(S327/10)+Summary!$C$77/10^(T327/10))/Summary!$C$78))</f>
        <v>0</v>
      </c>
      <c r="V327" s="146">
        <f>'Anchor-RA'!Y325</f>
        <v>0</v>
      </c>
      <c r="W327" s="146">
        <f>'Anchor-RA'!Z325</f>
        <v>0</v>
      </c>
      <c r="X327" s="147">
        <f t="shared" si="21"/>
        <v>0</v>
      </c>
      <c r="Y327" s="133"/>
      <c r="Z327" s="385">
        <f>'Test-RA'!L325</f>
        <v>0</v>
      </c>
      <c r="AA327" s="382">
        <f>'Test-RA'!M325</f>
        <v>0</v>
      </c>
      <c r="AB327" s="382">
        <f>'Test-RA'!N325</f>
        <v>0</v>
      </c>
      <c r="AC327" s="382">
        <f>'Test-RA'!O325</f>
        <v>0</v>
      </c>
      <c r="AD327" s="382">
        <f>(Summary!$C$58*AA327+Summary!$C$59*AB327+Summary!$C$60*AC327)/Summary!$C$61</f>
        <v>0</v>
      </c>
      <c r="AE327" s="382">
        <f>'Test-RA'!P325</f>
        <v>0</v>
      </c>
      <c r="AF327" s="382">
        <f>'Test-RA'!Q325</f>
        <v>0</v>
      </c>
      <c r="AG327" s="382">
        <f>'Test-RA'!R325</f>
        <v>0</v>
      </c>
      <c r="AH327" s="382">
        <f>'Test-RA'!S325</f>
        <v>0</v>
      </c>
      <c r="AI327" s="382">
        <f>'Test-RA'!T325</f>
        <v>0</v>
      </c>
      <c r="AJ327" s="382">
        <f>'Test-RA'!U325</f>
        <v>0</v>
      </c>
      <c r="AK327" s="382">
        <f>'Test-RA'!V325</f>
        <v>0</v>
      </c>
      <c r="AL327" s="382">
        <f>'Test-RA'!W325</f>
        <v>0</v>
      </c>
      <c r="AM327" s="382">
        <f>'Test-RA'!X325</f>
        <v>0</v>
      </c>
      <c r="AN327" s="382">
        <f>10*LOG10(1/((Summary!$C$75/10^(AK327/10)+Summary!$C$76/10^(AL327/10)+Summary!$C$77/10^(AM327/10))/Summary!$C$78))</f>
        <v>0</v>
      </c>
      <c r="AO327" s="382">
        <f>'Test-RA'!Y325</f>
        <v>0</v>
      </c>
      <c r="AP327" s="146">
        <f>'Test-RA'!Z325</f>
        <v>0</v>
      </c>
      <c r="AQ327" s="147">
        <f t="shared" si="20"/>
        <v>0</v>
      </c>
      <c r="AR327" s="148" t="e">
        <f t="shared" si="22"/>
        <v>#DIV/0!</v>
      </c>
      <c r="AS327" s="149" t="e">
        <f t="shared" si="23"/>
        <v>#DIV/0!</v>
      </c>
      <c r="AT327" s="136"/>
      <c r="AU327" s="136"/>
      <c r="AV327" s="572"/>
      <c r="AW327" s="468"/>
      <c r="AX327" s="480"/>
      <c r="AY327" s="480"/>
      <c r="AZ327" s="480"/>
      <c r="BA327" s="480"/>
      <c r="BB327" s="481"/>
      <c r="BC327" s="480"/>
      <c r="BD327" s="480"/>
      <c r="BE327" s="480"/>
      <c r="BF327" s="480"/>
      <c r="BG327" s="472"/>
      <c r="BH327" s="477"/>
      <c r="BI327" s="472"/>
      <c r="BJ327" s="477"/>
      <c r="BK327" s="480"/>
      <c r="BL327" s="480"/>
      <c r="BM327" s="480"/>
      <c r="BN327" s="480"/>
      <c r="BO327" s="480"/>
      <c r="BP327" s="480"/>
      <c r="BQ327" s="480"/>
      <c r="BR327" s="476"/>
      <c r="BS327" s="476"/>
      <c r="BT327" s="481"/>
      <c r="BU327" s="473"/>
      <c r="BV327" s="466"/>
      <c r="BW327" s="473"/>
      <c r="BX327" s="466"/>
    </row>
    <row r="328" spans="1:76" ht="17" customHeight="1" x14ac:dyDescent="0.35">
      <c r="A328" s="516"/>
      <c r="B328" s="482" t="s">
        <v>2</v>
      </c>
      <c r="C328" s="485" t="s">
        <v>25</v>
      </c>
      <c r="D328" s="489">
        <v>60</v>
      </c>
      <c r="E328" s="492">
        <v>8</v>
      </c>
      <c r="F328" s="129">
        <v>23</v>
      </c>
      <c r="G328" s="130">
        <f>'Anchor-RA'!L326</f>
        <v>0</v>
      </c>
      <c r="H328" s="131">
        <f>'Anchor-RA'!M326</f>
        <v>0</v>
      </c>
      <c r="I328" s="131">
        <f>'Anchor-RA'!N326</f>
        <v>0</v>
      </c>
      <c r="J328" s="131">
        <f>'Anchor-RA'!O326</f>
        <v>0</v>
      </c>
      <c r="K328" s="395">
        <f>(Summary!$C$58*H328+Summary!$C$59*I328+Summary!$C$60*J328)/Summary!$C$61</f>
        <v>0</v>
      </c>
      <c r="L328" s="131">
        <f>'Anchor-RA'!P326</f>
        <v>0</v>
      </c>
      <c r="M328" s="131">
        <f>'Anchor-RA'!Q326</f>
        <v>0</v>
      </c>
      <c r="N328" s="131">
        <f>'Anchor-RA'!R326</f>
        <v>0</v>
      </c>
      <c r="O328" s="131">
        <f>'Anchor-RA'!S326</f>
        <v>0</v>
      </c>
      <c r="P328" s="131">
        <f>'Anchor-RA'!T326</f>
        <v>0</v>
      </c>
      <c r="Q328" s="131">
        <f>'Anchor-RA'!U326</f>
        <v>0</v>
      </c>
      <c r="R328" s="131">
        <f>'Anchor-RA'!V326</f>
        <v>0</v>
      </c>
      <c r="S328" s="131">
        <f>'Anchor-RA'!W326</f>
        <v>0</v>
      </c>
      <c r="T328" s="131">
        <f>'Anchor-RA'!X326</f>
        <v>0</v>
      </c>
      <c r="U328" s="131">
        <f>10*LOG10(1/((Summary!$C$75/10^(R328/10)+Summary!$C$76/10^(S328/10)+Summary!$C$77/10^(T328/10))/Summary!$C$78))</f>
        <v>0</v>
      </c>
      <c r="V328" s="131">
        <f>'Anchor-RA'!Y326</f>
        <v>0</v>
      </c>
      <c r="W328" s="131">
        <f>'Anchor-RA'!Z326</f>
        <v>0</v>
      </c>
      <c r="X328" s="132">
        <f t="shared" si="21"/>
        <v>0</v>
      </c>
      <c r="Y328" s="133"/>
      <c r="Z328" s="383">
        <f>'Test-RA'!L326</f>
        <v>0</v>
      </c>
      <c r="AA328" s="380">
        <f>'Test-RA'!M326</f>
        <v>0</v>
      </c>
      <c r="AB328" s="380">
        <f>'Test-RA'!N326</f>
        <v>0</v>
      </c>
      <c r="AC328" s="380">
        <f>'Test-RA'!O326</f>
        <v>0</v>
      </c>
      <c r="AD328" s="380">
        <f>(Summary!$C$58*AA328+Summary!$C$59*AB328+Summary!$C$60*AC328)/Summary!$C$61</f>
        <v>0</v>
      </c>
      <c r="AE328" s="380">
        <f>'Test-RA'!P326</f>
        <v>0</v>
      </c>
      <c r="AF328" s="380">
        <f>'Test-RA'!Q326</f>
        <v>0</v>
      </c>
      <c r="AG328" s="380">
        <f>'Test-RA'!R326</f>
        <v>0</v>
      </c>
      <c r="AH328" s="380">
        <f>'Test-RA'!S326</f>
        <v>0</v>
      </c>
      <c r="AI328" s="380">
        <f>'Test-RA'!T326</f>
        <v>0</v>
      </c>
      <c r="AJ328" s="380">
        <f>'Test-RA'!U326</f>
        <v>0</v>
      </c>
      <c r="AK328" s="380">
        <f>'Test-RA'!V326</f>
        <v>0</v>
      </c>
      <c r="AL328" s="380">
        <f>'Test-RA'!W326</f>
        <v>0</v>
      </c>
      <c r="AM328" s="380">
        <f>'Test-RA'!X326</f>
        <v>0</v>
      </c>
      <c r="AN328" s="380">
        <f>10*LOG10(1/((Summary!$C$75/10^(AK328/10)+Summary!$C$76/10^(AL328/10)+Summary!$C$77/10^(AM328/10))/Summary!$C$78))</f>
        <v>0</v>
      </c>
      <c r="AO328" s="380">
        <f>'Test-RA'!Y326</f>
        <v>0</v>
      </c>
      <c r="AP328" s="131">
        <f>'Test-RA'!Z326</f>
        <v>0</v>
      </c>
      <c r="AQ328" s="132">
        <f t="shared" si="20"/>
        <v>0</v>
      </c>
      <c r="AR328" s="134" t="e">
        <f t="shared" si="22"/>
        <v>#DIV/0!</v>
      </c>
      <c r="AS328" s="135" t="e">
        <f t="shared" si="23"/>
        <v>#DIV/0!</v>
      </c>
      <c r="AT328" s="136"/>
      <c r="AU328" s="136"/>
      <c r="AV328" s="573" t="s">
        <v>121</v>
      </c>
      <c r="AW328" s="468" t="e" cm="1">
        <f t="array" ref="AW328">bdRateExtend($G328:$G331,H328:H331,$Z328:$Z331,AA328:AA331)</f>
        <v>#VALUE!</v>
      </c>
      <c r="AX328" s="480" t="e" cm="1">
        <f t="array" ref="AX328">bdRateExtend($G328:$G333,H328:H333,$Z328:$Z333,AA328:AA333)</f>
        <v>#VALUE!</v>
      </c>
      <c r="AY328" s="480" t="e" cm="1">
        <f t="array" ref="AY328">bdRateExtend($G328:$G333,I328:I333,$Z328:$Z333,AB328:AB333)</f>
        <v>#VALUE!</v>
      </c>
      <c r="AZ328" s="480" t="e" cm="1">
        <f t="array" ref="AZ328">bdRateExtend($G328:$G333,J328:J333,$Z328:$Z333,AC328:AC333)</f>
        <v>#VALUE!</v>
      </c>
      <c r="BA328" s="480" t="e" cm="1">
        <f t="array" ref="BA328">bdRateExtend($G328:$G333,K328:K333,$Z328:$Z333,AD328:AD333)</f>
        <v>#VALUE!</v>
      </c>
      <c r="BB328" s="479" t="e">
        <f>(Summary!$C$89*AX328+Summary!$C$90*AY328+Summary!$C$91*AZ328)/Summary!$C$92</f>
        <v>#VALUE!</v>
      </c>
      <c r="BC328" s="480" t="e" cm="1">
        <f t="array" ref="BC328">bdRateExtend($G328:$G331,L328:L331,$Z328:$Z331,AE328:AE331)</f>
        <v>#VALUE!</v>
      </c>
      <c r="BD328" s="480" t="e" cm="1">
        <f t="array" ref="BD328">bdRateExtend($G328:$G333,L328:L333,$Z328:$Z333,AE328:AE333)</f>
        <v>#VALUE!</v>
      </c>
      <c r="BE328" s="480" t="e" cm="1">
        <f t="array" ref="BE328">bdRateExtend($G328:$G331,M328:M331,$Z328:$Z331,AF328:AF331)</f>
        <v>#VALUE!</v>
      </c>
      <c r="BF328" s="480" t="e" cm="1">
        <f t="array" ref="BF328">bdRateExtend($G328:$G333,M328:M333,$Z328:$Z333,AF328:AF333)</f>
        <v>#VALUE!</v>
      </c>
      <c r="BG328" s="474" t="e" cm="1">
        <f t="array" ref="BG328">bdRateExtend($G328:$G331,N328:N331,$Z328:$Z331,AG328:AG331,"None", FALSE,1)</f>
        <v>#VALUE!</v>
      </c>
      <c r="BH328" s="475" t="e" cm="1">
        <f t="array" ref="BH328">bdRateExtend($G328:$G333,N328:N333,$Z328:$Z333,AG328:AG333,"None", FALSE,1)</f>
        <v>#VALUE!</v>
      </c>
      <c r="BI328" s="474" t="e" cm="1">
        <f t="array" ref="BI328">bdRateExtend($G328:$G331,O328:O331,$Z328:$Z331,AH328:AH331,"None", FALSE,1)</f>
        <v>#VALUE!</v>
      </c>
      <c r="BJ328" s="475" t="e" cm="1">
        <f t="array" ref="BJ328">bdRateExtend($G328:$G333,O328:O333,$Z328:$Z333,AH328:AH333,"None", FALSE,1)</f>
        <v>#VALUE!</v>
      </c>
      <c r="BK328" s="480" t="e" cm="1">
        <f t="array" ref="BK328">bdRateExtend($G328:$G331,P328:P331,$Z328:$Z331,AI328:AI331)</f>
        <v>#VALUE!</v>
      </c>
      <c r="BL328" s="480" t="e" cm="1">
        <f t="array" ref="BL328">bdRateExtend($G328:$G333,P328:P333,$Z328:$Z333,AI328:AI333)</f>
        <v>#VALUE!</v>
      </c>
      <c r="BM328" s="480" t="e" cm="1">
        <f t="array" ref="BM328">bdRateExtend($G328:$G331,Q328:Q331,$Z328:$Z331,AJ328:AJ331)</f>
        <v>#VALUE!</v>
      </c>
      <c r="BN328" s="480" t="e" cm="1">
        <f t="array" ref="BN328">bdRateExtend($G328:$G333,Q328:Q333,$Z328:$Z333,AJ328:AJ333)</f>
        <v>#VALUE!</v>
      </c>
      <c r="BO328" s="480" t="e" cm="1">
        <f t="array" ref="BO328">bdRateExtend($G328:$G331,R328:R331,$Z328:$Z331,AK328:AK331)</f>
        <v>#VALUE!</v>
      </c>
      <c r="BP328" s="480" t="e" cm="1">
        <f t="array" ref="BP328">bdRateExtend($G328:$G333,R328:R333,$Z328:$Z333,AK328:AK333)</f>
        <v>#VALUE!</v>
      </c>
      <c r="BQ328" s="480" t="e" cm="1">
        <f t="array" ref="BQ328">bdRateExtend($G328:$G333,S328:S333,$Z328:$Z333,AL328:AL333)</f>
        <v>#VALUE!</v>
      </c>
      <c r="BR328" s="476" t="e" cm="1">
        <f t="array" ref="BR328">bdRateExtend($G328:$G333,T328:T333,$Z328:$Z333,AM328:AM333)</f>
        <v>#VALUE!</v>
      </c>
      <c r="BS328" s="476" t="e" cm="1">
        <f t="array" ref="BS328">bdRateExtend($G328:$G333,U328:U333,$Z328:$Z333,AN328:AN333)</f>
        <v>#VALUE!</v>
      </c>
      <c r="BT328" s="479" t="e">
        <f>(Summary!$C$103*BP328+Summary!$C$104*BQ328+Summary!$C$105*BR328)/Summary!$C$106</f>
        <v>#VALUE!</v>
      </c>
      <c r="BU328" s="462" cm="1">
        <f t="array" ref="BU328">testVMAFRange($G328:$G331,N328:N331,$Z328:$Z331,AG328:AG331)</f>
        <v>0</v>
      </c>
      <c r="BV328" s="464" cm="1">
        <f t="array" ref="BV328">testVMAFRange($G328:$G333,N328:N333,$Z328:$Z333,AG328:AG333)</f>
        <v>0</v>
      </c>
      <c r="BW328" s="462" cm="1">
        <f t="array" ref="BW328">testVMAFRange($G328:$G331,O328:O331,$Z328:$Z331,AH328:AH331)</f>
        <v>0</v>
      </c>
      <c r="BX328" s="464" cm="1">
        <f t="array" ref="BX328">testVMAFRange($G328:$G333,O328:O333,$Z328:$Z333,AH328:AH333)</f>
        <v>0</v>
      </c>
    </row>
    <row r="329" spans="1:76" ht="17" customHeight="1" x14ac:dyDescent="0.35">
      <c r="A329" s="516"/>
      <c r="B329" s="483"/>
      <c r="C329" s="486"/>
      <c r="D329" s="490"/>
      <c r="E329" s="493"/>
      <c r="F329" s="138">
        <v>31</v>
      </c>
      <c r="G329" s="139">
        <f>'Anchor-RA'!L327</f>
        <v>0</v>
      </c>
      <c r="H329" s="140">
        <f>'Anchor-RA'!M327</f>
        <v>0</v>
      </c>
      <c r="I329" s="140">
        <f>'Anchor-RA'!N327</f>
        <v>0</v>
      </c>
      <c r="J329" s="140">
        <f>'Anchor-RA'!O327</f>
        <v>0</v>
      </c>
      <c r="K329" s="140">
        <f>(Summary!$C$58*H329+Summary!$C$59*I329+Summary!$C$60*J329)/Summary!$C$61</f>
        <v>0</v>
      </c>
      <c r="L329" s="140">
        <f>'Anchor-RA'!P327</f>
        <v>0</v>
      </c>
      <c r="M329" s="140">
        <f>'Anchor-RA'!Q327</f>
        <v>0</v>
      </c>
      <c r="N329" s="140">
        <f>'Anchor-RA'!R327</f>
        <v>0</v>
      </c>
      <c r="O329" s="140">
        <f>'Anchor-RA'!S327</f>
        <v>0</v>
      </c>
      <c r="P329" s="140">
        <f>'Anchor-RA'!T327</f>
        <v>0</v>
      </c>
      <c r="Q329" s="140">
        <f>'Anchor-RA'!U327</f>
        <v>0</v>
      </c>
      <c r="R329" s="140">
        <f>'Anchor-RA'!V327</f>
        <v>0</v>
      </c>
      <c r="S329" s="140">
        <f>'Anchor-RA'!W327</f>
        <v>0</v>
      </c>
      <c r="T329" s="140">
        <f>'Anchor-RA'!X327</f>
        <v>0</v>
      </c>
      <c r="U329" s="140">
        <f>10*LOG10(1/((Summary!$C$75/10^(R329/10)+Summary!$C$76/10^(S329/10)+Summary!$C$77/10^(T329/10))/Summary!$C$78))</f>
        <v>0</v>
      </c>
      <c r="V329" s="140">
        <f>'Anchor-RA'!Y327</f>
        <v>0</v>
      </c>
      <c r="W329" s="140">
        <f>'Anchor-RA'!Z327</f>
        <v>0</v>
      </c>
      <c r="X329" s="141">
        <f t="shared" si="21"/>
        <v>0</v>
      </c>
      <c r="Y329" s="133"/>
      <c r="Z329" s="384">
        <f>'Test-RA'!L327</f>
        <v>0</v>
      </c>
      <c r="AA329" s="381">
        <f>'Test-RA'!M327</f>
        <v>0</v>
      </c>
      <c r="AB329" s="381">
        <f>'Test-RA'!N327</f>
        <v>0</v>
      </c>
      <c r="AC329" s="381">
        <f>'Test-RA'!O327</f>
        <v>0</v>
      </c>
      <c r="AD329" s="381">
        <f>(Summary!$C$58*AA329+Summary!$C$59*AB329+Summary!$C$60*AC329)/Summary!$C$61</f>
        <v>0</v>
      </c>
      <c r="AE329" s="381">
        <f>'Test-RA'!P327</f>
        <v>0</v>
      </c>
      <c r="AF329" s="381">
        <f>'Test-RA'!Q327</f>
        <v>0</v>
      </c>
      <c r="AG329" s="381">
        <f>'Test-RA'!R327</f>
        <v>0</v>
      </c>
      <c r="AH329" s="381">
        <f>'Test-RA'!S327</f>
        <v>0</v>
      </c>
      <c r="AI329" s="381">
        <f>'Test-RA'!T327</f>
        <v>0</v>
      </c>
      <c r="AJ329" s="381">
        <f>'Test-RA'!U327</f>
        <v>0</v>
      </c>
      <c r="AK329" s="381">
        <f>'Test-RA'!V327</f>
        <v>0</v>
      </c>
      <c r="AL329" s="381">
        <f>'Test-RA'!W327</f>
        <v>0</v>
      </c>
      <c r="AM329" s="381">
        <f>'Test-RA'!X327</f>
        <v>0</v>
      </c>
      <c r="AN329" s="381">
        <f>10*LOG10(1/((Summary!$C$75/10^(AK329/10)+Summary!$C$76/10^(AL329/10)+Summary!$C$77/10^(AM329/10))/Summary!$C$78))</f>
        <v>0</v>
      </c>
      <c r="AO329" s="381">
        <f>'Test-RA'!Y327</f>
        <v>0</v>
      </c>
      <c r="AP329" s="140">
        <f>'Test-RA'!Z327</f>
        <v>0</v>
      </c>
      <c r="AQ329" s="141">
        <f t="shared" si="20"/>
        <v>0</v>
      </c>
      <c r="AR329" s="142" t="e">
        <f t="shared" si="22"/>
        <v>#DIV/0!</v>
      </c>
      <c r="AS329" s="143" t="e">
        <f t="shared" si="23"/>
        <v>#DIV/0!</v>
      </c>
      <c r="AT329" s="136"/>
      <c r="AU329" s="136"/>
      <c r="AV329" s="571"/>
      <c r="AW329" s="468"/>
      <c r="AX329" s="480"/>
      <c r="AY329" s="480"/>
      <c r="AZ329" s="480"/>
      <c r="BA329" s="480"/>
      <c r="BB329" s="480"/>
      <c r="BC329" s="480"/>
      <c r="BD329" s="480"/>
      <c r="BE329" s="480"/>
      <c r="BF329" s="480"/>
      <c r="BG329" s="469"/>
      <c r="BH329" s="476"/>
      <c r="BI329" s="469"/>
      <c r="BJ329" s="476"/>
      <c r="BK329" s="480"/>
      <c r="BL329" s="480"/>
      <c r="BM329" s="480"/>
      <c r="BN329" s="480"/>
      <c r="BO329" s="480"/>
      <c r="BP329" s="480"/>
      <c r="BQ329" s="480"/>
      <c r="BR329" s="476"/>
      <c r="BS329" s="476"/>
      <c r="BT329" s="480"/>
      <c r="BU329" s="463"/>
      <c r="BV329" s="465"/>
      <c r="BW329" s="463"/>
      <c r="BX329" s="465"/>
    </row>
    <row r="330" spans="1:76" ht="17" customHeight="1" x14ac:dyDescent="0.35">
      <c r="A330" s="516"/>
      <c r="B330" s="483"/>
      <c r="C330" s="486"/>
      <c r="D330" s="490"/>
      <c r="E330" s="493"/>
      <c r="F330" s="138">
        <v>39</v>
      </c>
      <c r="G330" s="139">
        <f>'Anchor-RA'!L328</f>
        <v>0</v>
      </c>
      <c r="H330" s="140">
        <f>'Anchor-RA'!M328</f>
        <v>0</v>
      </c>
      <c r="I330" s="140">
        <f>'Anchor-RA'!N328</f>
        <v>0</v>
      </c>
      <c r="J330" s="140">
        <f>'Anchor-RA'!O328</f>
        <v>0</v>
      </c>
      <c r="K330" s="140">
        <f>(Summary!$C$58*H330+Summary!$C$59*I330+Summary!$C$60*J330)/Summary!$C$61</f>
        <v>0</v>
      </c>
      <c r="L330" s="140">
        <f>'Anchor-RA'!P328</f>
        <v>0</v>
      </c>
      <c r="M330" s="140">
        <f>'Anchor-RA'!Q328</f>
        <v>0</v>
      </c>
      <c r="N330" s="140">
        <f>'Anchor-RA'!R328</f>
        <v>0</v>
      </c>
      <c r="O330" s="140">
        <f>'Anchor-RA'!S328</f>
        <v>0</v>
      </c>
      <c r="P330" s="140">
        <f>'Anchor-RA'!T328</f>
        <v>0</v>
      </c>
      <c r="Q330" s="140">
        <f>'Anchor-RA'!U328</f>
        <v>0</v>
      </c>
      <c r="R330" s="140">
        <f>'Anchor-RA'!V328</f>
        <v>0</v>
      </c>
      <c r="S330" s="140">
        <f>'Anchor-RA'!W328</f>
        <v>0</v>
      </c>
      <c r="T330" s="140">
        <f>'Anchor-RA'!X328</f>
        <v>0</v>
      </c>
      <c r="U330" s="140">
        <f>10*LOG10(1/((Summary!$C$75/10^(R330/10)+Summary!$C$76/10^(S330/10)+Summary!$C$77/10^(T330/10))/Summary!$C$78))</f>
        <v>0</v>
      </c>
      <c r="V330" s="140">
        <f>'Anchor-RA'!Y328</f>
        <v>0</v>
      </c>
      <c r="W330" s="140">
        <f>'Anchor-RA'!Z328</f>
        <v>0</v>
      </c>
      <c r="X330" s="141">
        <f t="shared" si="21"/>
        <v>0</v>
      </c>
      <c r="Y330" s="133"/>
      <c r="Z330" s="384">
        <f>'Test-RA'!L328</f>
        <v>0</v>
      </c>
      <c r="AA330" s="381">
        <f>'Test-RA'!M328</f>
        <v>0</v>
      </c>
      <c r="AB330" s="381">
        <f>'Test-RA'!N328</f>
        <v>0</v>
      </c>
      <c r="AC330" s="381">
        <f>'Test-RA'!O328</f>
        <v>0</v>
      </c>
      <c r="AD330" s="381">
        <f>(Summary!$C$58*AA330+Summary!$C$59*AB330+Summary!$C$60*AC330)/Summary!$C$61</f>
        <v>0</v>
      </c>
      <c r="AE330" s="381">
        <f>'Test-RA'!P328</f>
        <v>0</v>
      </c>
      <c r="AF330" s="381">
        <f>'Test-RA'!Q328</f>
        <v>0</v>
      </c>
      <c r="AG330" s="381">
        <f>'Test-RA'!R328</f>
        <v>0</v>
      </c>
      <c r="AH330" s="381">
        <f>'Test-RA'!S328</f>
        <v>0</v>
      </c>
      <c r="AI330" s="381">
        <f>'Test-RA'!T328</f>
        <v>0</v>
      </c>
      <c r="AJ330" s="381">
        <f>'Test-RA'!U328</f>
        <v>0</v>
      </c>
      <c r="AK330" s="381">
        <f>'Test-RA'!V328</f>
        <v>0</v>
      </c>
      <c r="AL330" s="381">
        <f>'Test-RA'!W328</f>
        <v>0</v>
      </c>
      <c r="AM330" s="381">
        <f>'Test-RA'!X328</f>
        <v>0</v>
      </c>
      <c r="AN330" s="381">
        <f>10*LOG10(1/((Summary!$C$75/10^(AK330/10)+Summary!$C$76/10^(AL330/10)+Summary!$C$77/10^(AM330/10))/Summary!$C$78))</f>
        <v>0</v>
      </c>
      <c r="AO330" s="381">
        <f>'Test-RA'!Y328</f>
        <v>0</v>
      </c>
      <c r="AP330" s="140">
        <f>'Test-RA'!Z328</f>
        <v>0</v>
      </c>
      <c r="AQ330" s="141">
        <f t="shared" ref="AQ330:AQ393" si="24">AO330/3600</f>
        <v>0</v>
      </c>
      <c r="AR330" s="142" t="e">
        <f t="shared" si="22"/>
        <v>#DIV/0!</v>
      </c>
      <c r="AS330" s="143" t="e">
        <f t="shared" si="23"/>
        <v>#DIV/0!</v>
      </c>
      <c r="AT330" s="136"/>
      <c r="AU330" s="136"/>
      <c r="AV330" s="571" t="s">
        <v>122</v>
      </c>
      <c r="AW330" s="468" t="e" cm="1">
        <f t="array" ref="AW330">bdRateExtend($G329:$G332,H329:H332,$Z329:$Z332,AA329:AA332)</f>
        <v>#VALUE!</v>
      </c>
      <c r="AX330" s="480"/>
      <c r="AY330" s="480"/>
      <c r="AZ330" s="480"/>
      <c r="BA330" s="480"/>
      <c r="BB330" s="480"/>
      <c r="BC330" s="480" t="e" cm="1">
        <f t="array" ref="BC330">bdRateExtend($G329:$G332,L329:L332,$Z329:$Z332,AE329:AE332)</f>
        <v>#VALUE!</v>
      </c>
      <c r="BD330" s="480"/>
      <c r="BE330" s="480" t="e" cm="1">
        <f t="array" ref="BE330">bdRateExtend($G329:$G332,M329:M332,$Z329:$Z332,AF329:AF332)</f>
        <v>#VALUE!</v>
      </c>
      <c r="BF330" s="480"/>
      <c r="BG330" s="469" t="e" cm="1">
        <f t="array" ref="BG330">bdRateExtend($G329:$G332,N329:N332,$Z329:$Z332,AG329:AG332,"None", FALSE,1)</f>
        <v>#VALUE!</v>
      </c>
      <c r="BH330" s="476"/>
      <c r="BI330" s="469" t="e" cm="1">
        <f t="array" ref="BI330">bdRateExtend($G329:$G332,O329:O332,$Z329:$Z332,AH329:AH332,"None", FALSE,1)</f>
        <v>#VALUE!</v>
      </c>
      <c r="BJ330" s="476"/>
      <c r="BK330" s="480" t="e" cm="1">
        <f t="array" ref="BK330">bdRateExtend($G329:$G332,P329:P332,$Z329:$Z332,AI329:AI332)</f>
        <v>#VALUE!</v>
      </c>
      <c r="BL330" s="480"/>
      <c r="BM330" s="480" t="e" cm="1">
        <f t="array" ref="BM330">bdRateExtend($G329:$G332,Q329:Q332,$Z329:$Z332,AJ329:AJ332)</f>
        <v>#VALUE!</v>
      </c>
      <c r="BN330" s="480"/>
      <c r="BO330" s="480" t="e" cm="1">
        <f t="array" ref="BO330">bdRateExtend($G329:$G332,R329:R332,$Z329:$Z332,AK329:AK332)</f>
        <v>#VALUE!</v>
      </c>
      <c r="BP330" s="480"/>
      <c r="BQ330" s="480"/>
      <c r="BR330" s="476"/>
      <c r="BS330" s="476"/>
      <c r="BT330" s="480"/>
      <c r="BU330" s="463" cm="1">
        <f t="array" ref="BU330">testVMAFRange($G329:$G332,N329:N332,$Z329:$Z332,AG329:AG332)</f>
        <v>0</v>
      </c>
      <c r="BV330" s="465"/>
      <c r="BW330" s="463" cm="1">
        <f t="array" ref="BW330">testVMAFRange($G329:$G332,O329:O332,$Z329:$Z332,AH329:AH332)</f>
        <v>0</v>
      </c>
      <c r="BX330" s="465"/>
    </row>
    <row r="331" spans="1:76" ht="17" customHeight="1" x14ac:dyDescent="0.35">
      <c r="A331" s="516"/>
      <c r="B331" s="483"/>
      <c r="C331" s="486"/>
      <c r="D331" s="490"/>
      <c r="E331" s="493"/>
      <c r="F331" s="138">
        <v>47</v>
      </c>
      <c r="G331" s="139">
        <f>'Anchor-RA'!L329</f>
        <v>0</v>
      </c>
      <c r="H331" s="140">
        <f>'Anchor-RA'!M329</f>
        <v>0</v>
      </c>
      <c r="I331" s="140">
        <f>'Anchor-RA'!N329</f>
        <v>0</v>
      </c>
      <c r="J331" s="140">
        <f>'Anchor-RA'!O329</f>
        <v>0</v>
      </c>
      <c r="K331" s="140">
        <f>(Summary!$C$58*H331+Summary!$C$59*I331+Summary!$C$60*J331)/Summary!$C$61</f>
        <v>0</v>
      </c>
      <c r="L331" s="140">
        <f>'Anchor-RA'!P329</f>
        <v>0</v>
      </c>
      <c r="M331" s="140">
        <f>'Anchor-RA'!Q329</f>
        <v>0</v>
      </c>
      <c r="N331" s="140">
        <f>'Anchor-RA'!R329</f>
        <v>0</v>
      </c>
      <c r="O331" s="140">
        <f>'Anchor-RA'!S329</f>
        <v>0</v>
      </c>
      <c r="P331" s="140">
        <f>'Anchor-RA'!T329</f>
        <v>0</v>
      </c>
      <c r="Q331" s="140">
        <f>'Anchor-RA'!U329</f>
        <v>0</v>
      </c>
      <c r="R331" s="140">
        <f>'Anchor-RA'!V329</f>
        <v>0</v>
      </c>
      <c r="S331" s="140">
        <f>'Anchor-RA'!W329</f>
        <v>0</v>
      </c>
      <c r="T331" s="140">
        <f>'Anchor-RA'!X329</f>
        <v>0</v>
      </c>
      <c r="U331" s="140">
        <f>10*LOG10(1/((Summary!$C$75/10^(R331/10)+Summary!$C$76/10^(S331/10)+Summary!$C$77/10^(T331/10))/Summary!$C$78))</f>
        <v>0</v>
      </c>
      <c r="V331" s="140">
        <f>'Anchor-RA'!Y329</f>
        <v>0</v>
      </c>
      <c r="W331" s="140">
        <f>'Anchor-RA'!Z329</f>
        <v>0</v>
      </c>
      <c r="X331" s="141">
        <f t="shared" si="21"/>
        <v>0</v>
      </c>
      <c r="Y331" s="133"/>
      <c r="Z331" s="384">
        <f>'Test-RA'!L329</f>
        <v>0</v>
      </c>
      <c r="AA331" s="381">
        <f>'Test-RA'!M329</f>
        <v>0</v>
      </c>
      <c r="AB331" s="381">
        <f>'Test-RA'!N329</f>
        <v>0</v>
      </c>
      <c r="AC331" s="381">
        <f>'Test-RA'!O329</f>
        <v>0</v>
      </c>
      <c r="AD331" s="381">
        <f>(Summary!$C$58*AA331+Summary!$C$59*AB331+Summary!$C$60*AC331)/Summary!$C$61</f>
        <v>0</v>
      </c>
      <c r="AE331" s="381">
        <f>'Test-RA'!P329</f>
        <v>0</v>
      </c>
      <c r="AF331" s="381">
        <f>'Test-RA'!Q329</f>
        <v>0</v>
      </c>
      <c r="AG331" s="381">
        <f>'Test-RA'!R329</f>
        <v>0</v>
      </c>
      <c r="AH331" s="381">
        <f>'Test-RA'!S329</f>
        <v>0</v>
      </c>
      <c r="AI331" s="381">
        <f>'Test-RA'!T329</f>
        <v>0</v>
      </c>
      <c r="AJ331" s="381">
        <f>'Test-RA'!U329</f>
        <v>0</v>
      </c>
      <c r="AK331" s="381">
        <f>'Test-RA'!V329</f>
        <v>0</v>
      </c>
      <c r="AL331" s="381">
        <f>'Test-RA'!W329</f>
        <v>0</v>
      </c>
      <c r="AM331" s="381">
        <f>'Test-RA'!X329</f>
        <v>0</v>
      </c>
      <c r="AN331" s="381">
        <f>10*LOG10(1/((Summary!$C$75/10^(AK331/10)+Summary!$C$76/10^(AL331/10)+Summary!$C$77/10^(AM331/10))/Summary!$C$78))</f>
        <v>0</v>
      </c>
      <c r="AO331" s="381">
        <f>'Test-RA'!Y329</f>
        <v>0</v>
      </c>
      <c r="AP331" s="140">
        <f>'Test-RA'!Z329</f>
        <v>0</v>
      </c>
      <c r="AQ331" s="141">
        <f t="shared" si="24"/>
        <v>0</v>
      </c>
      <c r="AR331" s="142" t="e">
        <f t="shared" si="22"/>
        <v>#DIV/0!</v>
      </c>
      <c r="AS331" s="143" t="e">
        <f t="shared" si="23"/>
        <v>#DIV/0!</v>
      </c>
      <c r="AT331" s="136"/>
      <c r="AU331" s="136"/>
      <c r="AV331" s="571"/>
      <c r="AW331" s="468"/>
      <c r="AX331" s="480"/>
      <c r="AY331" s="480"/>
      <c r="AZ331" s="480"/>
      <c r="BA331" s="480"/>
      <c r="BB331" s="480"/>
      <c r="BC331" s="480"/>
      <c r="BD331" s="480"/>
      <c r="BE331" s="480"/>
      <c r="BF331" s="480"/>
      <c r="BG331" s="469"/>
      <c r="BH331" s="476"/>
      <c r="BI331" s="469"/>
      <c r="BJ331" s="476"/>
      <c r="BK331" s="480"/>
      <c r="BL331" s="480"/>
      <c r="BM331" s="480"/>
      <c r="BN331" s="480"/>
      <c r="BO331" s="480"/>
      <c r="BP331" s="480"/>
      <c r="BQ331" s="480"/>
      <c r="BR331" s="476"/>
      <c r="BS331" s="476"/>
      <c r="BT331" s="480"/>
      <c r="BU331" s="463"/>
      <c r="BV331" s="465"/>
      <c r="BW331" s="463"/>
      <c r="BX331" s="465"/>
    </row>
    <row r="332" spans="1:76" ht="17" customHeight="1" x14ac:dyDescent="0.35">
      <c r="A332" s="516"/>
      <c r="B332" s="483"/>
      <c r="C332" s="486"/>
      <c r="D332" s="490"/>
      <c r="E332" s="493"/>
      <c r="F332" s="138">
        <v>55</v>
      </c>
      <c r="G332" s="139">
        <f>'Anchor-RA'!L330</f>
        <v>0</v>
      </c>
      <c r="H332" s="140">
        <f>'Anchor-RA'!M330</f>
        <v>0</v>
      </c>
      <c r="I332" s="140">
        <f>'Anchor-RA'!N330</f>
        <v>0</v>
      </c>
      <c r="J332" s="140">
        <f>'Anchor-RA'!O330</f>
        <v>0</v>
      </c>
      <c r="K332" s="140">
        <f>(Summary!$C$58*H332+Summary!$C$59*I332+Summary!$C$60*J332)/Summary!$C$61</f>
        <v>0</v>
      </c>
      <c r="L332" s="140">
        <f>'Anchor-RA'!P330</f>
        <v>0</v>
      </c>
      <c r="M332" s="140">
        <f>'Anchor-RA'!Q330</f>
        <v>0</v>
      </c>
      <c r="N332" s="140">
        <f>'Anchor-RA'!R330</f>
        <v>0</v>
      </c>
      <c r="O332" s="140">
        <f>'Anchor-RA'!S330</f>
        <v>0</v>
      </c>
      <c r="P332" s="140">
        <f>'Anchor-RA'!T330</f>
        <v>0</v>
      </c>
      <c r="Q332" s="140">
        <f>'Anchor-RA'!U330</f>
        <v>0</v>
      </c>
      <c r="R332" s="140">
        <f>'Anchor-RA'!V330</f>
        <v>0</v>
      </c>
      <c r="S332" s="140">
        <f>'Anchor-RA'!W330</f>
        <v>0</v>
      </c>
      <c r="T332" s="140">
        <f>'Anchor-RA'!X330</f>
        <v>0</v>
      </c>
      <c r="U332" s="140">
        <f>10*LOG10(1/((Summary!$C$75/10^(R332/10)+Summary!$C$76/10^(S332/10)+Summary!$C$77/10^(T332/10))/Summary!$C$78))</f>
        <v>0</v>
      </c>
      <c r="V332" s="140">
        <f>'Anchor-RA'!Y330</f>
        <v>0</v>
      </c>
      <c r="W332" s="140">
        <f>'Anchor-RA'!Z330</f>
        <v>0</v>
      </c>
      <c r="X332" s="141">
        <f t="shared" si="21"/>
        <v>0</v>
      </c>
      <c r="Y332" s="133"/>
      <c r="Z332" s="384">
        <f>'Test-RA'!L330</f>
        <v>0</v>
      </c>
      <c r="AA332" s="381">
        <f>'Test-RA'!M330</f>
        <v>0</v>
      </c>
      <c r="AB332" s="381">
        <f>'Test-RA'!N330</f>
        <v>0</v>
      </c>
      <c r="AC332" s="381">
        <f>'Test-RA'!O330</f>
        <v>0</v>
      </c>
      <c r="AD332" s="381">
        <f>(Summary!$C$58*AA332+Summary!$C$59*AB332+Summary!$C$60*AC332)/Summary!$C$61</f>
        <v>0</v>
      </c>
      <c r="AE332" s="381">
        <f>'Test-RA'!P330</f>
        <v>0</v>
      </c>
      <c r="AF332" s="381">
        <f>'Test-RA'!Q330</f>
        <v>0</v>
      </c>
      <c r="AG332" s="381">
        <f>'Test-RA'!R330</f>
        <v>0</v>
      </c>
      <c r="AH332" s="381">
        <f>'Test-RA'!S330</f>
        <v>0</v>
      </c>
      <c r="AI332" s="381">
        <f>'Test-RA'!T330</f>
        <v>0</v>
      </c>
      <c r="AJ332" s="381">
        <f>'Test-RA'!U330</f>
        <v>0</v>
      </c>
      <c r="AK332" s="381">
        <f>'Test-RA'!V330</f>
        <v>0</v>
      </c>
      <c r="AL332" s="381">
        <f>'Test-RA'!W330</f>
        <v>0</v>
      </c>
      <c r="AM332" s="381">
        <f>'Test-RA'!X330</f>
        <v>0</v>
      </c>
      <c r="AN332" s="381">
        <f>10*LOG10(1/((Summary!$C$75/10^(AK332/10)+Summary!$C$76/10^(AL332/10)+Summary!$C$77/10^(AM332/10))/Summary!$C$78))</f>
        <v>0</v>
      </c>
      <c r="AO332" s="381">
        <f>'Test-RA'!Y330</f>
        <v>0</v>
      </c>
      <c r="AP332" s="140">
        <f>'Test-RA'!Z330</f>
        <v>0</v>
      </c>
      <c r="AQ332" s="141">
        <f t="shared" si="24"/>
        <v>0</v>
      </c>
      <c r="AR332" s="142" t="e">
        <f t="shared" si="22"/>
        <v>#DIV/0!</v>
      </c>
      <c r="AS332" s="143" t="e">
        <f t="shared" si="23"/>
        <v>#DIV/0!</v>
      </c>
      <c r="AT332" s="136"/>
      <c r="AU332" s="136"/>
      <c r="AV332" s="571" t="s">
        <v>123</v>
      </c>
      <c r="AW332" s="468" t="e" cm="1">
        <f t="array" ref="AW332">bdRateExtend($G330:$G333,H330:H333,$Z330:$Z333,AA330:AA333)</f>
        <v>#VALUE!</v>
      </c>
      <c r="AX332" s="480"/>
      <c r="AY332" s="480"/>
      <c r="AZ332" s="480"/>
      <c r="BA332" s="480"/>
      <c r="BB332" s="480"/>
      <c r="BC332" s="480" t="e" cm="1">
        <f t="array" ref="BC332">bdRateExtend($G330:$G333,L330:L333,$Z330:$Z333,AE330:AE333)</f>
        <v>#VALUE!</v>
      </c>
      <c r="BD332" s="480"/>
      <c r="BE332" s="480" t="e" cm="1">
        <f t="array" ref="BE332">bdRateExtend($G330:$G333,M330:M333,$Z330:$Z333,AF330:AF333)</f>
        <v>#VALUE!</v>
      </c>
      <c r="BF332" s="480"/>
      <c r="BG332" s="469" t="e" cm="1">
        <f t="array" ref="BG332">bdRateExtend($G330:$G333,N330:N333,$Z330:$Z333,AG330:AG333,"None", FALSE,1)</f>
        <v>#VALUE!</v>
      </c>
      <c r="BH332" s="476"/>
      <c r="BI332" s="469" t="e" cm="1">
        <f t="array" ref="BI332">bdRateExtend($G330:$G333,O330:O333,$Z330:$Z333,AH330:AH333,"None", FALSE,1)</f>
        <v>#VALUE!</v>
      </c>
      <c r="BJ332" s="476"/>
      <c r="BK332" s="480" t="e" cm="1">
        <f t="array" ref="BK332">bdRateExtend($G330:$G333,P330:P333,$Z330:$Z333,AI330:AI333)</f>
        <v>#VALUE!</v>
      </c>
      <c r="BL332" s="480"/>
      <c r="BM332" s="480" t="e" cm="1">
        <f t="array" ref="BM332">bdRateExtend($G330:$G333,Q330:Q333,$Z330:$Z333,AJ330:AJ333)</f>
        <v>#VALUE!</v>
      </c>
      <c r="BN332" s="480"/>
      <c r="BO332" s="480" t="e" cm="1">
        <f t="array" ref="BO332">bdRateExtend($G330:$G333,R330:R333,$Z330:$Z333,AK330:AK333)</f>
        <v>#VALUE!</v>
      </c>
      <c r="BP332" s="480"/>
      <c r="BQ332" s="480"/>
      <c r="BR332" s="476"/>
      <c r="BS332" s="476"/>
      <c r="BT332" s="480"/>
      <c r="BU332" s="463" cm="1">
        <f t="array" ref="BU332">testVMAFRange($G330:$G333,N330:N333,$Z330:$Z333,AG330:AG333)</f>
        <v>0</v>
      </c>
      <c r="BV332" s="465"/>
      <c r="BW332" s="463" cm="1">
        <f t="array" ref="BW332">testVMAFRange($G330:$G333,O330:O333,$Z330:$Z333,AH330:AH333)</f>
        <v>0</v>
      </c>
      <c r="BX332" s="465"/>
    </row>
    <row r="333" spans="1:76" ht="17" customHeight="1" thickBot="1" x14ac:dyDescent="0.4">
      <c r="A333" s="516"/>
      <c r="B333" s="518"/>
      <c r="C333" s="487"/>
      <c r="D333" s="522"/>
      <c r="E333" s="523"/>
      <c r="F333" s="144">
        <v>63</v>
      </c>
      <c r="G333" s="145">
        <f>'Anchor-RA'!L331</f>
        <v>0</v>
      </c>
      <c r="H333" s="146">
        <f>'Anchor-RA'!M331</f>
        <v>0</v>
      </c>
      <c r="I333" s="146">
        <f>'Anchor-RA'!N331</f>
        <v>0</v>
      </c>
      <c r="J333" s="146">
        <f>'Anchor-RA'!O331</f>
        <v>0</v>
      </c>
      <c r="K333" s="146">
        <f>(Summary!$C$58*H333+Summary!$C$59*I333+Summary!$C$60*J333)/Summary!$C$61</f>
        <v>0</v>
      </c>
      <c r="L333" s="146">
        <f>'Anchor-RA'!P331</f>
        <v>0</v>
      </c>
      <c r="M333" s="146">
        <f>'Anchor-RA'!Q331</f>
        <v>0</v>
      </c>
      <c r="N333" s="146">
        <f>'Anchor-RA'!R331</f>
        <v>0</v>
      </c>
      <c r="O333" s="146">
        <f>'Anchor-RA'!S331</f>
        <v>0</v>
      </c>
      <c r="P333" s="146">
        <f>'Anchor-RA'!T331</f>
        <v>0</v>
      </c>
      <c r="Q333" s="146">
        <f>'Anchor-RA'!U331</f>
        <v>0</v>
      </c>
      <c r="R333" s="146">
        <f>'Anchor-RA'!V331</f>
        <v>0</v>
      </c>
      <c r="S333" s="146">
        <f>'Anchor-RA'!W331</f>
        <v>0</v>
      </c>
      <c r="T333" s="146">
        <f>'Anchor-RA'!X331</f>
        <v>0</v>
      </c>
      <c r="U333" s="146">
        <f>10*LOG10(1/((Summary!$C$75/10^(R333/10)+Summary!$C$76/10^(S333/10)+Summary!$C$77/10^(T333/10))/Summary!$C$78))</f>
        <v>0</v>
      </c>
      <c r="V333" s="146">
        <f>'Anchor-RA'!Y331</f>
        <v>0</v>
      </c>
      <c r="W333" s="146">
        <f>'Anchor-RA'!Z331</f>
        <v>0</v>
      </c>
      <c r="X333" s="147">
        <f t="shared" si="21"/>
        <v>0</v>
      </c>
      <c r="Y333" s="133"/>
      <c r="Z333" s="385">
        <f>'Test-RA'!L331</f>
        <v>0</v>
      </c>
      <c r="AA333" s="382">
        <f>'Test-RA'!M331</f>
        <v>0</v>
      </c>
      <c r="AB333" s="382">
        <f>'Test-RA'!N331</f>
        <v>0</v>
      </c>
      <c r="AC333" s="382">
        <f>'Test-RA'!O331</f>
        <v>0</v>
      </c>
      <c r="AD333" s="382">
        <f>(Summary!$C$58*AA333+Summary!$C$59*AB333+Summary!$C$60*AC333)/Summary!$C$61</f>
        <v>0</v>
      </c>
      <c r="AE333" s="382">
        <f>'Test-RA'!P331</f>
        <v>0</v>
      </c>
      <c r="AF333" s="382">
        <f>'Test-RA'!Q331</f>
        <v>0</v>
      </c>
      <c r="AG333" s="382">
        <f>'Test-RA'!R331</f>
        <v>0</v>
      </c>
      <c r="AH333" s="382">
        <f>'Test-RA'!S331</f>
        <v>0</v>
      </c>
      <c r="AI333" s="382">
        <f>'Test-RA'!T331</f>
        <v>0</v>
      </c>
      <c r="AJ333" s="382">
        <f>'Test-RA'!U331</f>
        <v>0</v>
      </c>
      <c r="AK333" s="382">
        <f>'Test-RA'!V331</f>
        <v>0</v>
      </c>
      <c r="AL333" s="382">
        <f>'Test-RA'!W331</f>
        <v>0</v>
      </c>
      <c r="AM333" s="382">
        <f>'Test-RA'!X331</f>
        <v>0</v>
      </c>
      <c r="AN333" s="382">
        <f>10*LOG10(1/((Summary!$C$75/10^(AK333/10)+Summary!$C$76/10^(AL333/10)+Summary!$C$77/10^(AM333/10))/Summary!$C$78))</f>
        <v>0</v>
      </c>
      <c r="AO333" s="382">
        <f>'Test-RA'!Y331</f>
        <v>0</v>
      </c>
      <c r="AP333" s="146">
        <f>'Test-RA'!Z331</f>
        <v>0</v>
      </c>
      <c r="AQ333" s="147">
        <f t="shared" si="24"/>
        <v>0</v>
      </c>
      <c r="AR333" s="148" t="e">
        <f t="shared" si="22"/>
        <v>#DIV/0!</v>
      </c>
      <c r="AS333" s="149" t="e">
        <f t="shared" si="23"/>
        <v>#DIV/0!</v>
      </c>
      <c r="AT333" s="136"/>
      <c r="AU333" s="136"/>
      <c r="AV333" s="572"/>
      <c r="AW333" s="468"/>
      <c r="AX333" s="480"/>
      <c r="AY333" s="480"/>
      <c r="AZ333" s="480"/>
      <c r="BA333" s="480"/>
      <c r="BB333" s="481"/>
      <c r="BC333" s="480"/>
      <c r="BD333" s="480"/>
      <c r="BE333" s="480"/>
      <c r="BF333" s="480"/>
      <c r="BG333" s="472"/>
      <c r="BH333" s="477"/>
      <c r="BI333" s="472"/>
      <c r="BJ333" s="477"/>
      <c r="BK333" s="480"/>
      <c r="BL333" s="480"/>
      <c r="BM333" s="480"/>
      <c r="BN333" s="480"/>
      <c r="BO333" s="480"/>
      <c r="BP333" s="480"/>
      <c r="BQ333" s="480"/>
      <c r="BR333" s="476"/>
      <c r="BS333" s="476"/>
      <c r="BT333" s="481"/>
      <c r="BU333" s="473"/>
      <c r="BV333" s="466"/>
      <c r="BW333" s="473"/>
      <c r="BX333" s="466"/>
    </row>
    <row r="334" spans="1:76" ht="17" customHeight="1" x14ac:dyDescent="0.35">
      <c r="A334" s="516"/>
      <c r="B334" s="482" t="s">
        <v>2</v>
      </c>
      <c r="C334" s="485" t="s">
        <v>26</v>
      </c>
      <c r="D334" s="489">
        <v>60</v>
      </c>
      <c r="E334" s="492">
        <v>8</v>
      </c>
      <c r="F334" s="129">
        <v>23</v>
      </c>
      <c r="G334" s="130">
        <f>'Anchor-RA'!L332</f>
        <v>0</v>
      </c>
      <c r="H334" s="131">
        <f>'Anchor-RA'!M332</f>
        <v>0</v>
      </c>
      <c r="I334" s="131">
        <f>'Anchor-RA'!N332</f>
        <v>0</v>
      </c>
      <c r="J334" s="131">
        <f>'Anchor-RA'!O332</f>
        <v>0</v>
      </c>
      <c r="K334" s="140">
        <f>(Summary!$C$58*H334+Summary!$C$59*I334+Summary!$C$60*J334)/Summary!$C$61</f>
        <v>0</v>
      </c>
      <c r="L334" s="131">
        <f>'Anchor-RA'!P332</f>
        <v>0</v>
      </c>
      <c r="M334" s="131">
        <f>'Anchor-RA'!Q332</f>
        <v>0</v>
      </c>
      <c r="N334" s="131">
        <f>'Anchor-RA'!R332</f>
        <v>0</v>
      </c>
      <c r="O334" s="131">
        <f>'Anchor-RA'!S332</f>
        <v>0</v>
      </c>
      <c r="P334" s="131">
        <f>'Anchor-RA'!T332</f>
        <v>0</v>
      </c>
      <c r="Q334" s="131">
        <f>'Anchor-RA'!U332</f>
        <v>0</v>
      </c>
      <c r="R334" s="131">
        <f>'Anchor-RA'!V332</f>
        <v>0</v>
      </c>
      <c r="S334" s="131">
        <f>'Anchor-RA'!W332</f>
        <v>0</v>
      </c>
      <c r="T334" s="131">
        <f>'Anchor-RA'!X332</f>
        <v>0</v>
      </c>
      <c r="U334" s="131">
        <f>10*LOG10(1/((Summary!$C$75/10^(R334/10)+Summary!$C$76/10^(S334/10)+Summary!$C$77/10^(T334/10))/Summary!$C$78))</f>
        <v>0</v>
      </c>
      <c r="V334" s="131">
        <f>'Anchor-RA'!Y332</f>
        <v>0</v>
      </c>
      <c r="W334" s="131">
        <f>'Anchor-RA'!Z332</f>
        <v>0</v>
      </c>
      <c r="X334" s="132">
        <f t="shared" si="21"/>
        <v>0</v>
      </c>
      <c r="Y334" s="133"/>
      <c r="Z334" s="383">
        <f>'Test-RA'!L332</f>
        <v>0</v>
      </c>
      <c r="AA334" s="380">
        <f>'Test-RA'!M332</f>
        <v>0</v>
      </c>
      <c r="AB334" s="380">
        <f>'Test-RA'!N332</f>
        <v>0</v>
      </c>
      <c r="AC334" s="380">
        <f>'Test-RA'!O332</f>
        <v>0</v>
      </c>
      <c r="AD334" s="380">
        <f>(Summary!$C$58*AA334+Summary!$C$59*AB334+Summary!$C$60*AC334)/Summary!$C$61</f>
        <v>0</v>
      </c>
      <c r="AE334" s="380">
        <f>'Test-RA'!P332</f>
        <v>0</v>
      </c>
      <c r="AF334" s="380">
        <f>'Test-RA'!Q332</f>
        <v>0</v>
      </c>
      <c r="AG334" s="380">
        <f>'Test-RA'!R332</f>
        <v>0</v>
      </c>
      <c r="AH334" s="380">
        <f>'Test-RA'!S332</f>
        <v>0</v>
      </c>
      <c r="AI334" s="380">
        <f>'Test-RA'!T332</f>
        <v>0</v>
      </c>
      <c r="AJ334" s="380">
        <f>'Test-RA'!U332</f>
        <v>0</v>
      </c>
      <c r="AK334" s="380">
        <f>'Test-RA'!V332</f>
        <v>0</v>
      </c>
      <c r="AL334" s="380">
        <f>'Test-RA'!W332</f>
        <v>0</v>
      </c>
      <c r="AM334" s="380">
        <f>'Test-RA'!X332</f>
        <v>0</v>
      </c>
      <c r="AN334" s="380">
        <f>10*LOG10(1/((Summary!$C$75/10^(AK334/10)+Summary!$C$76/10^(AL334/10)+Summary!$C$77/10^(AM334/10))/Summary!$C$78))</f>
        <v>0</v>
      </c>
      <c r="AO334" s="380">
        <f>'Test-RA'!Y332</f>
        <v>0</v>
      </c>
      <c r="AP334" s="131">
        <f>'Test-RA'!Z332</f>
        <v>0</v>
      </c>
      <c r="AQ334" s="132">
        <f t="shared" si="24"/>
        <v>0</v>
      </c>
      <c r="AR334" s="134" t="e">
        <f t="shared" si="22"/>
        <v>#DIV/0!</v>
      </c>
      <c r="AS334" s="135" t="e">
        <f t="shared" si="23"/>
        <v>#DIV/0!</v>
      </c>
      <c r="AT334" s="136"/>
      <c r="AU334" s="136"/>
      <c r="AV334" s="573" t="s">
        <v>121</v>
      </c>
      <c r="AW334" s="468" t="e" cm="1">
        <f t="array" ref="AW334">bdRateExtend($G334:$G337,H334:H337,$Z334:$Z337,AA334:AA337)</f>
        <v>#VALUE!</v>
      </c>
      <c r="AX334" s="480" t="e" cm="1">
        <f t="array" ref="AX334">bdRateExtend($G334:$G339,H334:H339,$Z334:$Z339,AA334:AA339)</f>
        <v>#VALUE!</v>
      </c>
      <c r="AY334" s="480" t="e" cm="1">
        <f t="array" ref="AY334">bdRateExtend($G334:$G339,I334:I339,$Z334:$Z339,AB334:AB339)</f>
        <v>#VALUE!</v>
      </c>
      <c r="AZ334" s="480" t="e" cm="1">
        <f t="array" ref="AZ334">bdRateExtend($G334:$G339,J334:J339,$Z334:$Z339,AC334:AC339)</f>
        <v>#VALUE!</v>
      </c>
      <c r="BA334" s="480" t="e" cm="1">
        <f t="array" ref="BA334">bdRateExtend($G334:$G339,K334:K339,$Z334:$Z339,AD334:AD339)</f>
        <v>#VALUE!</v>
      </c>
      <c r="BB334" s="479" t="e">
        <f>(Summary!$C$89*AX334+Summary!$C$90*AY334+Summary!$C$91*AZ334)/Summary!$C$92</f>
        <v>#VALUE!</v>
      </c>
      <c r="BC334" s="480" t="e" cm="1">
        <f t="array" ref="BC334">bdRateExtend($G334:$G337,L334:L337,$Z334:$Z337,AE334:AE337)</f>
        <v>#VALUE!</v>
      </c>
      <c r="BD334" s="480" t="e" cm="1">
        <f t="array" ref="BD334">bdRateExtend($G334:$G339,L334:L339,$Z334:$Z339,AE334:AE339)</f>
        <v>#VALUE!</v>
      </c>
      <c r="BE334" s="480" t="e" cm="1">
        <f t="array" ref="BE334">bdRateExtend($G334:$G337,M334:M337,$Z334:$Z337,AF334:AF337)</f>
        <v>#VALUE!</v>
      </c>
      <c r="BF334" s="480" t="e" cm="1">
        <f t="array" ref="BF334">bdRateExtend($G334:$G339,M334:M339,$Z334:$Z339,AF334:AF339)</f>
        <v>#VALUE!</v>
      </c>
      <c r="BG334" s="474" t="e" cm="1">
        <f t="array" ref="BG334">bdRateExtend($G334:$G337,N334:N337,$Z334:$Z337,AG334:AG337,"None", FALSE,1)</f>
        <v>#VALUE!</v>
      </c>
      <c r="BH334" s="475" t="e" cm="1">
        <f t="array" ref="BH334">bdRateExtend($G334:$G339,N334:N339,$Z334:$Z339,AG334:AG339,"None", FALSE,1)</f>
        <v>#VALUE!</v>
      </c>
      <c r="BI334" s="474" t="e" cm="1">
        <f t="array" ref="BI334">bdRateExtend($G334:$G337,O334:O337,$Z334:$Z337,AH334:AH337,"None", FALSE,1)</f>
        <v>#VALUE!</v>
      </c>
      <c r="BJ334" s="475" t="e" cm="1">
        <f t="array" ref="BJ334">bdRateExtend($G334:$G339,O334:O339,$Z334:$Z339,AH334:AH339,"None", FALSE,1)</f>
        <v>#VALUE!</v>
      </c>
      <c r="BK334" s="480" t="e" cm="1">
        <f t="array" ref="BK334">bdRateExtend($G334:$G337,P334:P337,$Z334:$Z337,AI334:AI337)</f>
        <v>#VALUE!</v>
      </c>
      <c r="BL334" s="480" t="e" cm="1">
        <f t="array" ref="BL334">bdRateExtend($G334:$G339,P334:P339,$Z334:$Z339,AI334:AI339)</f>
        <v>#VALUE!</v>
      </c>
      <c r="BM334" s="480" t="e" cm="1">
        <f t="array" ref="BM334">bdRateExtend($G334:$G337,Q334:Q337,$Z334:$Z337,AJ334:AJ337)</f>
        <v>#VALUE!</v>
      </c>
      <c r="BN334" s="480" t="e" cm="1">
        <f t="array" ref="BN334">bdRateExtend($G334:$G339,Q334:Q339,$Z334:$Z339,AJ334:AJ339)</f>
        <v>#VALUE!</v>
      </c>
      <c r="BO334" s="480" t="e" cm="1">
        <f t="array" ref="BO334">bdRateExtend($G334:$G337,R334:R337,$Z334:$Z337,AK334:AK337)</f>
        <v>#VALUE!</v>
      </c>
      <c r="BP334" s="480" t="e" cm="1">
        <f t="array" ref="BP334">bdRateExtend($G334:$G339,R334:R339,$Z334:$Z339,AK334:AK339)</f>
        <v>#VALUE!</v>
      </c>
      <c r="BQ334" s="480" t="e" cm="1">
        <f t="array" ref="BQ334">bdRateExtend($G334:$G339,S334:S339,$Z334:$Z339,AL334:AL339)</f>
        <v>#VALUE!</v>
      </c>
      <c r="BR334" s="476" t="e" cm="1">
        <f t="array" ref="BR334">bdRateExtend($G334:$G339,T334:T339,$Z334:$Z339,AM334:AM339)</f>
        <v>#VALUE!</v>
      </c>
      <c r="BS334" s="476" t="e" cm="1">
        <f t="array" ref="BS334">bdRateExtend($G334:$G339,U334:U339,$Z334:$Z339,AN334:AN339)</f>
        <v>#VALUE!</v>
      </c>
      <c r="BT334" s="479" t="e">
        <f>(Summary!$C$103*BP334+Summary!$C$104*BQ334+Summary!$C$105*BR334)/Summary!$C$106</f>
        <v>#VALUE!</v>
      </c>
      <c r="BU334" s="462" cm="1">
        <f t="array" ref="BU334">testVMAFRange($G334:$G337,N334:N337,$Z334:$Z337,AG334:AG337)</f>
        <v>0</v>
      </c>
      <c r="BV334" s="464" cm="1">
        <f t="array" ref="BV334">testVMAFRange($G334:$G339,N334:N339,$Z334:$Z339,AG334:AG339)</f>
        <v>0</v>
      </c>
      <c r="BW334" s="462" cm="1">
        <f t="array" ref="BW334">testVMAFRange($G334:$G337,O334:O337,$Z334:$Z337,AH334:AH337)</f>
        <v>0</v>
      </c>
      <c r="BX334" s="464" cm="1">
        <f t="array" ref="BX334">testVMAFRange($G334:$G339,O334:O339,$Z334:$Z339,AH334:AH339)</f>
        <v>0</v>
      </c>
    </row>
    <row r="335" spans="1:76" ht="17" customHeight="1" x14ac:dyDescent="0.35">
      <c r="A335" s="516"/>
      <c r="B335" s="483"/>
      <c r="C335" s="486"/>
      <c r="D335" s="490"/>
      <c r="E335" s="493"/>
      <c r="F335" s="138">
        <v>31</v>
      </c>
      <c r="G335" s="139">
        <f>'Anchor-RA'!L333</f>
        <v>0</v>
      </c>
      <c r="H335" s="140">
        <f>'Anchor-RA'!M333</f>
        <v>0</v>
      </c>
      <c r="I335" s="140">
        <f>'Anchor-RA'!N333</f>
        <v>0</v>
      </c>
      <c r="J335" s="140">
        <f>'Anchor-RA'!O333</f>
        <v>0</v>
      </c>
      <c r="K335" s="140">
        <f>(Summary!$C$58*H335+Summary!$C$59*I335+Summary!$C$60*J335)/Summary!$C$61</f>
        <v>0</v>
      </c>
      <c r="L335" s="140">
        <f>'Anchor-RA'!P333</f>
        <v>0</v>
      </c>
      <c r="M335" s="140">
        <f>'Anchor-RA'!Q333</f>
        <v>0</v>
      </c>
      <c r="N335" s="140">
        <f>'Anchor-RA'!R333</f>
        <v>0</v>
      </c>
      <c r="O335" s="140">
        <f>'Anchor-RA'!S333</f>
        <v>0</v>
      </c>
      <c r="P335" s="140">
        <f>'Anchor-RA'!T333</f>
        <v>0</v>
      </c>
      <c r="Q335" s="140">
        <f>'Anchor-RA'!U333</f>
        <v>0</v>
      </c>
      <c r="R335" s="140">
        <f>'Anchor-RA'!V333</f>
        <v>0</v>
      </c>
      <c r="S335" s="140">
        <f>'Anchor-RA'!W333</f>
        <v>0</v>
      </c>
      <c r="T335" s="140">
        <f>'Anchor-RA'!X333</f>
        <v>0</v>
      </c>
      <c r="U335" s="140">
        <f>10*LOG10(1/((Summary!$C$75/10^(R335/10)+Summary!$C$76/10^(S335/10)+Summary!$C$77/10^(T335/10))/Summary!$C$78))</f>
        <v>0</v>
      </c>
      <c r="V335" s="140">
        <f>'Anchor-RA'!Y333</f>
        <v>0</v>
      </c>
      <c r="W335" s="140">
        <f>'Anchor-RA'!Z333</f>
        <v>0</v>
      </c>
      <c r="X335" s="141">
        <f t="shared" si="21"/>
        <v>0</v>
      </c>
      <c r="Y335" s="133"/>
      <c r="Z335" s="384">
        <f>'Test-RA'!L333</f>
        <v>0</v>
      </c>
      <c r="AA335" s="381">
        <f>'Test-RA'!M333</f>
        <v>0</v>
      </c>
      <c r="AB335" s="381">
        <f>'Test-RA'!N333</f>
        <v>0</v>
      </c>
      <c r="AC335" s="381">
        <f>'Test-RA'!O333</f>
        <v>0</v>
      </c>
      <c r="AD335" s="381">
        <f>(Summary!$C$58*AA335+Summary!$C$59*AB335+Summary!$C$60*AC335)/Summary!$C$61</f>
        <v>0</v>
      </c>
      <c r="AE335" s="381">
        <f>'Test-RA'!P333</f>
        <v>0</v>
      </c>
      <c r="AF335" s="381">
        <f>'Test-RA'!Q333</f>
        <v>0</v>
      </c>
      <c r="AG335" s="381">
        <f>'Test-RA'!R333</f>
        <v>0</v>
      </c>
      <c r="AH335" s="381">
        <f>'Test-RA'!S333</f>
        <v>0</v>
      </c>
      <c r="AI335" s="381">
        <f>'Test-RA'!T333</f>
        <v>0</v>
      </c>
      <c r="AJ335" s="381">
        <f>'Test-RA'!U333</f>
        <v>0</v>
      </c>
      <c r="AK335" s="381">
        <f>'Test-RA'!V333</f>
        <v>0</v>
      </c>
      <c r="AL335" s="381">
        <f>'Test-RA'!W333</f>
        <v>0</v>
      </c>
      <c r="AM335" s="381">
        <f>'Test-RA'!X333</f>
        <v>0</v>
      </c>
      <c r="AN335" s="381">
        <f>10*LOG10(1/((Summary!$C$75/10^(AK335/10)+Summary!$C$76/10^(AL335/10)+Summary!$C$77/10^(AM335/10))/Summary!$C$78))</f>
        <v>0</v>
      </c>
      <c r="AO335" s="381">
        <f>'Test-RA'!Y333</f>
        <v>0</v>
      </c>
      <c r="AP335" s="140">
        <f>'Test-RA'!Z333</f>
        <v>0</v>
      </c>
      <c r="AQ335" s="141">
        <f t="shared" si="24"/>
        <v>0</v>
      </c>
      <c r="AR335" s="142" t="e">
        <f t="shared" si="22"/>
        <v>#DIV/0!</v>
      </c>
      <c r="AS335" s="143" t="e">
        <f t="shared" si="23"/>
        <v>#DIV/0!</v>
      </c>
      <c r="AT335" s="136"/>
      <c r="AU335" s="136"/>
      <c r="AV335" s="571"/>
      <c r="AW335" s="468"/>
      <c r="AX335" s="480"/>
      <c r="AY335" s="480"/>
      <c r="AZ335" s="480"/>
      <c r="BA335" s="480"/>
      <c r="BB335" s="480"/>
      <c r="BC335" s="480"/>
      <c r="BD335" s="480"/>
      <c r="BE335" s="480"/>
      <c r="BF335" s="480"/>
      <c r="BG335" s="469"/>
      <c r="BH335" s="476"/>
      <c r="BI335" s="469"/>
      <c r="BJ335" s="476"/>
      <c r="BK335" s="480"/>
      <c r="BL335" s="480"/>
      <c r="BM335" s="480"/>
      <c r="BN335" s="480"/>
      <c r="BO335" s="480"/>
      <c r="BP335" s="480"/>
      <c r="BQ335" s="480"/>
      <c r="BR335" s="476"/>
      <c r="BS335" s="476"/>
      <c r="BT335" s="480"/>
      <c r="BU335" s="463"/>
      <c r="BV335" s="465"/>
      <c r="BW335" s="463"/>
      <c r="BX335" s="465"/>
    </row>
    <row r="336" spans="1:76" ht="17" customHeight="1" x14ac:dyDescent="0.35">
      <c r="A336" s="516"/>
      <c r="B336" s="483"/>
      <c r="C336" s="486"/>
      <c r="D336" s="490"/>
      <c r="E336" s="493"/>
      <c r="F336" s="138">
        <v>39</v>
      </c>
      <c r="G336" s="139">
        <f>'Anchor-RA'!L334</f>
        <v>0</v>
      </c>
      <c r="H336" s="140">
        <f>'Anchor-RA'!M334</f>
        <v>0</v>
      </c>
      <c r="I336" s="140">
        <f>'Anchor-RA'!N334</f>
        <v>0</v>
      </c>
      <c r="J336" s="140">
        <f>'Anchor-RA'!O334</f>
        <v>0</v>
      </c>
      <c r="K336" s="140">
        <f>(Summary!$C$58*H336+Summary!$C$59*I336+Summary!$C$60*J336)/Summary!$C$61</f>
        <v>0</v>
      </c>
      <c r="L336" s="140">
        <f>'Anchor-RA'!P334</f>
        <v>0</v>
      </c>
      <c r="M336" s="140">
        <f>'Anchor-RA'!Q334</f>
        <v>0</v>
      </c>
      <c r="N336" s="140">
        <f>'Anchor-RA'!R334</f>
        <v>0</v>
      </c>
      <c r="O336" s="140">
        <f>'Anchor-RA'!S334</f>
        <v>0</v>
      </c>
      <c r="P336" s="140">
        <f>'Anchor-RA'!T334</f>
        <v>0</v>
      </c>
      <c r="Q336" s="140">
        <f>'Anchor-RA'!U334</f>
        <v>0</v>
      </c>
      <c r="R336" s="140">
        <f>'Anchor-RA'!V334</f>
        <v>0</v>
      </c>
      <c r="S336" s="140">
        <f>'Anchor-RA'!W334</f>
        <v>0</v>
      </c>
      <c r="T336" s="140">
        <f>'Anchor-RA'!X334</f>
        <v>0</v>
      </c>
      <c r="U336" s="140">
        <f>10*LOG10(1/((Summary!$C$75/10^(R336/10)+Summary!$C$76/10^(S336/10)+Summary!$C$77/10^(T336/10))/Summary!$C$78))</f>
        <v>0</v>
      </c>
      <c r="V336" s="140">
        <f>'Anchor-RA'!Y334</f>
        <v>0</v>
      </c>
      <c r="W336" s="140">
        <f>'Anchor-RA'!Z334</f>
        <v>0</v>
      </c>
      <c r="X336" s="141">
        <f t="shared" si="21"/>
        <v>0</v>
      </c>
      <c r="Y336" s="133"/>
      <c r="Z336" s="384">
        <f>'Test-RA'!L334</f>
        <v>0</v>
      </c>
      <c r="AA336" s="381">
        <f>'Test-RA'!M334</f>
        <v>0</v>
      </c>
      <c r="AB336" s="381">
        <f>'Test-RA'!N334</f>
        <v>0</v>
      </c>
      <c r="AC336" s="381">
        <f>'Test-RA'!O334</f>
        <v>0</v>
      </c>
      <c r="AD336" s="381">
        <f>(Summary!$C$58*AA336+Summary!$C$59*AB336+Summary!$C$60*AC336)/Summary!$C$61</f>
        <v>0</v>
      </c>
      <c r="AE336" s="381">
        <f>'Test-RA'!P334</f>
        <v>0</v>
      </c>
      <c r="AF336" s="381">
        <f>'Test-RA'!Q334</f>
        <v>0</v>
      </c>
      <c r="AG336" s="381">
        <f>'Test-RA'!R334</f>
        <v>0</v>
      </c>
      <c r="AH336" s="381">
        <f>'Test-RA'!S334</f>
        <v>0</v>
      </c>
      <c r="AI336" s="381">
        <f>'Test-RA'!T334</f>
        <v>0</v>
      </c>
      <c r="AJ336" s="381">
        <f>'Test-RA'!U334</f>
        <v>0</v>
      </c>
      <c r="AK336" s="381">
        <f>'Test-RA'!V334</f>
        <v>0</v>
      </c>
      <c r="AL336" s="381">
        <f>'Test-RA'!W334</f>
        <v>0</v>
      </c>
      <c r="AM336" s="381">
        <f>'Test-RA'!X334</f>
        <v>0</v>
      </c>
      <c r="AN336" s="381">
        <f>10*LOG10(1/((Summary!$C$75/10^(AK336/10)+Summary!$C$76/10^(AL336/10)+Summary!$C$77/10^(AM336/10))/Summary!$C$78))</f>
        <v>0</v>
      </c>
      <c r="AO336" s="381">
        <f>'Test-RA'!Y334</f>
        <v>0</v>
      </c>
      <c r="AP336" s="140">
        <f>'Test-RA'!Z334</f>
        <v>0</v>
      </c>
      <c r="AQ336" s="141">
        <f t="shared" si="24"/>
        <v>0</v>
      </c>
      <c r="AR336" s="142" t="e">
        <f t="shared" si="22"/>
        <v>#DIV/0!</v>
      </c>
      <c r="AS336" s="143" t="e">
        <f t="shared" si="23"/>
        <v>#DIV/0!</v>
      </c>
      <c r="AT336" s="136"/>
      <c r="AU336" s="136"/>
      <c r="AV336" s="571" t="s">
        <v>122</v>
      </c>
      <c r="AW336" s="468" t="e" cm="1">
        <f t="array" ref="AW336">bdRateExtend($G335:$G338,H335:H338,$Z335:$Z338,AA335:AA338)</f>
        <v>#VALUE!</v>
      </c>
      <c r="AX336" s="480"/>
      <c r="AY336" s="480"/>
      <c r="AZ336" s="480"/>
      <c r="BA336" s="480"/>
      <c r="BB336" s="480"/>
      <c r="BC336" s="480" t="e" cm="1">
        <f t="array" ref="BC336">bdRateExtend($G335:$G338,L335:L338,$Z335:$Z338,AE335:AE338)</f>
        <v>#VALUE!</v>
      </c>
      <c r="BD336" s="480"/>
      <c r="BE336" s="480" t="e" cm="1">
        <f t="array" ref="BE336">bdRateExtend($G335:$G338,M335:M338,$Z335:$Z338,AF335:AF338)</f>
        <v>#VALUE!</v>
      </c>
      <c r="BF336" s="480"/>
      <c r="BG336" s="469" t="e" cm="1">
        <f t="array" ref="BG336">bdRateExtend($G335:$G338,N335:N338,$Z335:$Z338,AG335:AG338,"None", FALSE,1)</f>
        <v>#VALUE!</v>
      </c>
      <c r="BH336" s="476"/>
      <c r="BI336" s="469" t="e" cm="1">
        <f t="array" ref="BI336">bdRateExtend($G335:$G338,O335:O338,$Z335:$Z338,AH335:AH338,"None", FALSE,1)</f>
        <v>#VALUE!</v>
      </c>
      <c r="BJ336" s="476"/>
      <c r="BK336" s="480" t="e" cm="1">
        <f t="array" ref="BK336">bdRateExtend($G335:$G338,P335:P338,$Z335:$Z338,AI335:AI338)</f>
        <v>#VALUE!</v>
      </c>
      <c r="BL336" s="480"/>
      <c r="BM336" s="480" t="e" cm="1">
        <f t="array" ref="BM336">bdRateExtend($G335:$G338,Q335:Q338,$Z335:$Z338,AJ335:AJ338)</f>
        <v>#VALUE!</v>
      </c>
      <c r="BN336" s="480"/>
      <c r="BO336" s="480" t="e" cm="1">
        <f t="array" ref="BO336">bdRateExtend($G335:$G338,R335:R338,$Z335:$Z338,AK335:AK338)</f>
        <v>#VALUE!</v>
      </c>
      <c r="BP336" s="480"/>
      <c r="BQ336" s="480"/>
      <c r="BR336" s="476"/>
      <c r="BS336" s="476"/>
      <c r="BT336" s="480"/>
      <c r="BU336" s="463" cm="1">
        <f t="array" ref="BU336">testVMAFRange($G335:$G338,N335:N338,$Z335:$Z338,AG335:AG338)</f>
        <v>0</v>
      </c>
      <c r="BV336" s="465"/>
      <c r="BW336" s="463" cm="1">
        <f t="array" ref="BW336">testVMAFRange($G335:$G338,O335:O338,$Z335:$Z338,AH335:AH338)</f>
        <v>0</v>
      </c>
      <c r="BX336" s="465"/>
    </row>
    <row r="337" spans="1:76" ht="17" customHeight="1" x14ac:dyDescent="0.35">
      <c r="A337" s="516"/>
      <c r="B337" s="483"/>
      <c r="C337" s="486"/>
      <c r="D337" s="490"/>
      <c r="E337" s="493"/>
      <c r="F337" s="138">
        <v>47</v>
      </c>
      <c r="G337" s="139">
        <f>'Anchor-RA'!L335</f>
        <v>0</v>
      </c>
      <c r="H337" s="140">
        <f>'Anchor-RA'!M335</f>
        <v>0</v>
      </c>
      <c r="I337" s="140">
        <f>'Anchor-RA'!N335</f>
        <v>0</v>
      </c>
      <c r="J337" s="140">
        <f>'Anchor-RA'!O335</f>
        <v>0</v>
      </c>
      <c r="K337" s="140">
        <f>(Summary!$C$58*H337+Summary!$C$59*I337+Summary!$C$60*J337)/Summary!$C$61</f>
        <v>0</v>
      </c>
      <c r="L337" s="140">
        <f>'Anchor-RA'!P335</f>
        <v>0</v>
      </c>
      <c r="M337" s="140">
        <f>'Anchor-RA'!Q335</f>
        <v>0</v>
      </c>
      <c r="N337" s="140">
        <f>'Anchor-RA'!R335</f>
        <v>0</v>
      </c>
      <c r="O337" s="140">
        <f>'Anchor-RA'!S335</f>
        <v>0</v>
      </c>
      <c r="P337" s="140">
        <f>'Anchor-RA'!T335</f>
        <v>0</v>
      </c>
      <c r="Q337" s="140">
        <f>'Anchor-RA'!U335</f>
        <v>0</v>
      </c>
      <c r="R337" s="140">
        <f>'Anchor-RA'!V335</f>
        <v>0</v>
      </c>
      <c r="S337" s="140">
        <f>'Anchor-RA'!W335</f>
        <v>0</v>
      </c>
      <c r="T337" s="140">
        <f>'Anchor-RA'!X335</f>
        <v>0</v>
      </c>
      <c r="U337" s="140">
        <f>10*LOG10(1/((Summary!$C$75/10^(R337/10)+Summary!$C$76/10^(S337/10)+Summary!$C$77/10^(T337/10))/Summary!$C$78))</f>
        <v>0</v>
      </c>
      <c r="V337" s="140">
        <f>'Anchor-RA'!Y335</f>
        <v>0</v>
      </c>
      <c r="W337" s="140">
        <f>'Anchor-RA'!Z335</f>
        <v>0</v>
      </c>
      <c r="X337" s="141">
        <f t="shared" si="21"/>
        <v>0</v>
      </c>
      <c r="Y337" s="133"/>
      <c r="Z337" s="384">
        <f>'Test-RA'!L335</f>
        <v>0</v>
      </c>
      <c r="AA337" s="381">
        <f>'Test-RA'!M335</f>
        <v>0</v>
      </c>
      <c r="AB337" s="381">
        <f>'Test-RA'!N335</f>
        <v>0</v>
      </c>
      <c r="AC337" s="381">
        <f>'Test-RA'!O335</f>
        <v>0</v>
      </c>
      <c r="AD337" s="381">
        <f>(Summary!$C$58*AA337+Summary!$C$59*AB337+Summary!$C$60*AC337)/Summary!$C$61</f>
        <v>0</v>
      </c>
      <c r="AE337" s="381">
        <f>'Test-RA'!P335</f>
        <v>0</v>
      </c>
      <c r="AF337" s="381">
        <f>'Test-RA'!Q335</f>
        <v>0</v>
      </c>
      <c r="AG337" s="381">
        <f>'Test-RA'!R335</f>
        <v>0</v>
      </c>
      <c r="AH337" s="381">
        <f>'Test-RA'!S335</f>
        <v>0</v>
      </c>
      <c r="AI337" s="381">
        <f>'Test-RA'!T335</f>
        <v>0</v>
      </c>
      <c r="AJ337" s="381">
        <f>'Test-RA'!U335</f>
        <v>0</v>
      </c>
      <c r="AK337" s="381">
        <f>'Test-RA'!V335</f>
        <v>0</v>
      </c>
      <c r="AL337" s="381">
        <f>'Test-RA'!W335</f>
        <v>0</v>
      </c>
      <c r="AM337" s="381">
        <f>'Test-RA'!X335</f>
        <v>0</v>
      </c>
      <c r="AN337" s="381">
        <f>10*LOG10(1/((Summary!$C$75/10^(AK337/10)+Summary!$C$76/10^(AL337/10)+Summary!$C$77/10^(AM337/10))/Summary!$C$78))</f>
        <v>0</v>
      </c>
      <c r="AO337" s="381">
        <f>'Test-RA'!Y335</f>
        <v>0</v>
      </c>
      <c r="AP337" s="140">
        <f>'Test-RA'!Z335</f>
        <v>0</v>
      </c>
      <c r="AQ337" s="141">
        <f t="shared" si="24"/>
        <v>0</v>
      </c>
      <c r="AR337" s="142" t="e">
        <f t="shared" si="22"/>
        <v>#DIV/0!</v>
      </c>
      <c r="AS337" s="143" t="e">
        <f t="shared" si="23"/>
        <v>#DIV/0!</v>
      </c>
      <c r="AT337" s="136"/>
      <c r="AU337" s="136"/>
      <c r="AV337" s="571"/>
      <c r="AW337" s="468"/>
      <c r="AX337" s="480"/>
      <c r="AY337" s="480"/>
      <c r="AZ337" s="480"/>
      <c r="BA337" s="480"/>
      <c r="BB337" s="480"/>
      <c r="BC337" s="480"/>
      <c r="BD337" s="480"/>
      <c r="BE337" s="480"/>
      <c r="BF337" s="480"/>
      <c r="BG337" s="469"/>
      <c r="BH337" s="476"/>
      <c r="BI337" s="469"/>
      <c r="BJ337" s="476"/>
      <c r="BK337" s="480"/>
      <c r="BL337" s="480"/>
      <c r="BM337" s="480"/>
      <c r="BN337" s="480"/>
      <c r="BO337" s="480"/>
      <c r="BP337" s="480"/>
      <c r="BQ337" s="480"/>
      <c r="BR337" s="476"/>
      <c r="BS337" s="476"/>
      <c r="BT337" s="480"/>
      <c r="BU337" s="463"/>
      <c r="BV337" s="465"/>
      <c r="BW337" s="463"/>
      <c r="BX337" s="465"/>
    </row>
    <row r="338" spans="1:76" ht="17" customHeight="1" x14ac:dyDescent="0.35">
      <c r="A338" s="516"/>
      <c r="B338" s="483"/>
      <c r="C338" s="486"/>
      <c r="D338" s="490"/>
      <c r="E338" s="493"/>
      <c r="F338" s="138">
        <v>55</v>
      </c>
      <c r="G338" s="139">
        <f>'Anchor-RA'!L336</f>
        <v>0</v>
      </c>
      <c r="H338" s="140">
        <f>'Anchor-RA'!M336</f>
        <v>0</v>
      </c>
      <c r="I338" s="140">
        <f>'Anchor-RA'!N336</f>
        <v>0</v>
      </c>
      <c r="J338" s="140">
        <f>'Anchor-RA'!O336</f>
        <v>0</v>
      </c>
      <c r="K338" s="140">
        <f>(Summary!$C$58*H338+Summary!$C$59*I338+Summary!$C$60*J338)/Summary!$C$61</f>
        <v>0</v>
      </c>
      <c r="L338" s="140">
        <f>'Anchor-RA'!P336</f>
        <v>0</v>
      </c>
      <c r="M338" s="140">
        <f>'Anchor-RA'!Q336</f>
        <v>0</v>
      </c>
      <c r="N338" s="140">
        <f>'Anchor-RA'!R336</f>
        <v>0</v>
      </c>
      <c r="O338" s="140">
        <f>'Anchor-RA'!S336</f>
        <v>0</v>
      </c>
      <c r="P338" s="140">
        <f>'Anchor-RA'!T336</f>
        <v>0</v>
      </c>
      <c r="Q338" s="140">
        <f>'Anchor-RA'!U336</f>
        <v>0</v>
      </c>
      <c r="R338" s="140">
        <f>'Anchor-RA'!V336</f>
        <v>0</v>
      </c>
      <c r="S338" s="140">
        <f>'Anchor-RA'!W336</f>
        <v>0</v>
      </c>
      <c r="T338" s="140">
        <f>'Anchor-RA'!X336</f>
        <v>0</v>
      </c>
      <c r="U338" s="140">
        <f>10*LOG10(1/((Summary!$C$75/10^(R338/10)+Summary!$C$76/10^(S338/10)+Summary!$C$77/10^(T338/10))/Summary!$C$78))</f>
        <v>0</v>
      </c>
      <c r="V338" s="140">
        <f>'Anchor-RA'!Y336</f>
        <v>0</v>
      </c>
      <c r="W338" s="140">
        <f>'Anchor-RA'!Z336</f>
        <v>0</v>
      </c>
      <c r="X338" s="141">
        <f t="shared" si="21"/>
        <v>0</v>
      </c>
      <c r="Y338" s="133"/>
      <c r="Z338" s="384">
        <f>'Test-RA'!L336</f>
        <v>0</v>
      </c>
      <c r="AA338" s="381">
        <f>'Test-RA'!M336</f>
        <v>0</v>
      </c>
      <c r="AB338" s="381">
        <f>'Test-RA'!N336</f>
        <v>0</v>
      </c>
      <c r="AC338" s="381">
        <f>'Test-RA'!O336</f>
        <v>0</v>
      </c>
      <c r="AD338" s="381">
        <f>(Summary!$C$58*AA338+Summary!$C$59*AB338+Summary!$C$60*AC338)/Summary!$C$61</f>
        <v>0</v>
      </c>
      <c r="AE338" s="381">
        <f>'Test-RA'!P336</f>
        <v>0</v>
      </c>
      <c r="AF338" s="381">
        <f>'Test-RA'!Q336</f>
        <v>0</v>
      </c>
      <c r="AG338" s="381">
        <f>'Test-RA'!R336</f>
        <v>0</v>
      </c>
      <c r="AH338" s="381">
        <f>'Test-RA'!S336</f>
        <v>0</v>
      </c>
      <c r="AI338" s="381">
        <f>'Test-RA'!T336</f>
        <v>0</v>
      </c>
      <c r="AJ338" s="381">
        <f>'Test-RA'!U336</f>
        <v>0</v>
      </c>
      <c r="AK338" s="381">
        <f>'Test-RA'!V336</f>
        <v>0</v>
      </c>
      <c r="AL338" s="381">
        <f>'Test-RA'!W336</f>
        <v>0</v>
      </c>
      <c r="AM338" s="381">
        <f>'Test-RA'!X336</f>
        <v>0</v>
      </c>
      <c r="AN338" s="381">
        <f>10*LOG10(1/((Summary!$C$75/10^(AK338/10)+Summary!$C$76/10^(AL338/10)+Summary!$C$77/10^(AM338/10))/Summary!$C$78))</f>
        <v>0</v>
      </c>
      <c r="AO338" s="381">
        <f>'Test-RA'!Y336</f>
        <v>0</v>
      </c>
      <c r="AP338" s="140">
        <f>'Test-RA'!Z336</f>
        <v>0</v>
      </c>
      <c r="AQ338" s="141">
        <f t="shared" si="24"/>
        <v>0</v>
      </c>
      <c r="AR338" s="142" t="e">
        <f t="shared" si="22"/>
        <v>#DIV/0!</v>
      </c>
      <c r="AS338" s="143" t="e">
        <f t="shared" si="23"/>
        <v>#DIV/0!</v>
      </c>
      <c r="AT338" s="136"/>
      <c r="AU338" s="136"/>
      <c r="AV338" s="571" t="s">
        <v>123</v>
      </c>
      <c r="AW338" s="468" t="e" cm="1">
        <f t="array" ref="AW338">bdRateExtend($G336:$G339,H336:H339,$Z336:$Z339,AA336:AA339)</f>
        <v>#VALUE!</v>
      </c>
      <c r="AX338" s="480"/>
      <c r="AY338" s="480"/>
      <c r="AZ338" s="480"/>
      <c r="BA338" s="480"/>
      <c r="BB338" s="480"/>
      <c r="BC338" s="480" t="e" cm="1">
        <f t="array" ref="BC338">bdRateExtend($G336:$G339,L336:L339,$Z336:$Z339,AE336:AE339)</f>
        <v>#VALUE!</v>
      </c>
      <c r="BD338" s="480"/>
      <c r="BE338" s="480" t="e" cm="1">
        <f t="array" ref="BE338">bdRateExtend($G336:$G339,M336:M339,$Z336:$Z339,AF336:AF339)</f>
        <v>#VALUE!</v>
      </c>
      <c r="BF338" s="480"/>
      <c r="BG338" s="469" t="e" cm="1">
        <f t="array" ref="BG338">bdRateExtend($G336:$G339,N336:N339,$Z336:$Z339,AG336:AG339,"None", FALSE,1)</f>
        <v>#VALUE!</v>
      </c>
      <c r="BH338" s="476"/>
      <c r="BI338" s="469" t="e" cm="1">
        <f t="array" ref="BI338">bdRateExtend($G336:$G339,O336:O339,$Z336:$Z339,AH336:AH339,"None", FALSE,1)</f>
        <v>#VALUE!</v>
      </c>
      <c r="BJ338" s="476"/>
      <c r="BK338" s="480" t="e" cm="1">
        <f t="array" ref="BK338">bdRateExtend($G336:$G339,P336:P339,$Z336:$Z339,AI336:AI339)</f>
        <v>#VALUE!</v>
      </c>
      <c r="BL338" s="480"/>
      <c r="BM338" s="480" t="e" cm="1">
        <f t="array" ref="BM338">bdRateExtend($G336:$G339,Q336:Q339,$Z336:$Z339,AJ336:AJ339)</f>
        <v>#VALUE!</v>
      </c>
      <c r="BN338" s="480"/>
      <c r="BO338" s="480" t="e" cm="1">
        <f t="array" ref="BO338">bdRateExtend($G336:$G339,R336:R339,$Z336:$Z339,AK336:AK339)</f>
        <v>#VALUE!</v>
      </c>
      <c r="BP338" s="480"/>
      <c r="BQ338" s="480"/>
      <c r="BR338" s="476"/>
      <c r="BS338" s="476"/>
      <c r="BT338" s="480"/>
      <c r="BU338" s="463" cm="1">
        <f t="array" ref="BU338">testVMAFRange($G336:$G339,N336:N339,$Z336:$Z339,AG336:AG339)</f>
        <v>0</v>
      </c>
      <c r="BV338" s="465"/>
      <c r="BW338" s="463" cm="1">
        <f t="array" ref="BW338">testVMAFRange($G336:$G339,O336:O339,$Z336:$Z339,AH336:AH339)</f>
        <v>0</v>
      </c>
      <c r="BX338" s="465"/>
    </row>
    <row r="339" spans="1:76" ht="17" customHeight="1" thickBot="1" x14ac:dyDescent="0.4">
      <c r="A339" s="516"/>
      <c r="B339" s="518"/>
      <c r="C339" s="487"/>
      <c r="D339" s="522"/>
      <c r="E339" s="523"/>
      <c r="F339" s="144">
        <v>63</v>
      </c>
      <c r="G339" s="145">
        <f>'Anchor-RA'!L337</f>
        <v>0</v>
      </c>
      <c r="H339" s="146">
        <f>'Anchor-RA'!M337</f>
        <v>0</v>
      </c>
      <c r="I339" s="146">
        <f>'Anchor-RA'!N337</f>
        <v>0</v>
      </c>
      <c r="J339" s="146">
        <f>'Anchor-RA'!O337</f>
        <v>0</v>
      </c>
      <c r="K339" s="140">
        <f>(Summary!$C$58*H339+Summary!$C$59*I339+Summary!$C$60*J339)/Summary!$C$61</f>
        <v>0</v>
      </c>
      <c r="L339" s="146">
        <f>'Anchor-RA'!P337</f>
        <v>0</v>
      </c>
      <c r="M339" s="146">
        <f>'Anchor-RA'!Q337</f>
        <v>0</v>
      </c>
      <c r="N339" s="146">
        <f>'Anchor-RA'!R337</f>
        <v>0</v>
      </c>
      <c r="O339" s="146">
        <f>'Anchor-RA'!S337</f>
        <v>0</v>
      </c>
      <c r="P339" s="146">
        <f>'Anchor-RA'!T337</f>
        <v>0</v>
      </c>
      <c r="Q339" s="146">
        <f>'Anchor-RA'!U337</f>
        <v>0</v>
      </c>
      <c r="R339" s="146">
        <f>'Anchor-RA'!V337</f>
        <v>0</v>
      </c>
      <c r="S339" s="146">
        <f>'Anchor-RA'!W337</f>
        <v>0</v>
      </c>
      <c r="T339" s="146">
        <f>'Anchor-RA'!X337</f>
        <v>0</v>
      </c>
      <c r="U339" s="146">
        <f>10*LOG10(1/((Summary!$C$75/10^(R339/10)+Summary!$C$76/10^(S339/10)+Summary!$C$77/10^(T339/10))/Summary!$C$78))</f>
        <v>0</v>
      </c>
      <c r="V339" s="146">
        <f>'Anchor-RA'!Y337</f>
        <v>0</v>
      </c>
      <c r="W339" s="146">
        <f>'Anchor-RA'!Z337</f>
        <v>0</v>
      </c>
      <c r="X339" s="147">
        <f t="shared" si="21"/>
        <v>0</v>
      </c>
      <c r="Y339" s="133"/>
      <c r="Z339" s="385">
        <f>'Test-RA'!L337</f>
        <v>0</v>
      </c>
      <c r="AA339" s="382">
        <f>'Test-RA'!M337</f>
        <v>0</v>
      </c>
      <c r="AB339" s="382">
        <f>'Test-RA'!N337</f>
        <v>0</v>
      </c>
      <c r="AC339" s="382">
        <f>'Test-RA'!O337</f>
        <v>0</v>
      </c>
      <c r="AD339" s="382">
        <f>(Summary!$C$58*AA339+Summary!$C$59*AB339+Summary!$C$60*AC339)/Summary!$C$61</f>
        <v>0</v>
      </c>
      <c r="AE339" s="382">
        <f>'Test-RA'!P337</f>
        <v>0</v>
      </c>
      <c r="AF339" s="382">
        <f>'Test-RA'!Q337</f>
        <v>0</v>
      </c>
      <c r="AG339" s="382">
        <f>'Test-RA'!R337</f>
        <v>0</v>
      </c>
      <c r="AH339" s="382">
        <f>'Test-RA'!S337</f>
        <v>0</v>
      </c>
      <c r="AI339" s="382">
        <f>'Test-RA'!T337</f>
        <v>0</v>
      </c>
      <c r="AJ339" s="382">
        <f>'Test-RA'!U337</f>
        <v>0</v>
      </c>
      <c r="AK339" s="382">
        <f>'Test-RA'!V337</f>
        <v>0</v>
      </c>
      <c r="AL339" s="382">
        <f>'Test-RA'!W337</f>
        <v>0</v>
      </c>
      <c r="AM339" s="382">
        <f>'Test-RA'!X337</f>
        <v>0</v>
      </c>
      <c r="AN339" s="382">
        <f>10*LOG10(1/((Summary!$C$75/10^(AK339/10)+Summary!$C$76/10^(AL339/10)+Summary!$C$77/10^(AM339/10))/Summary!$C$78))</f>
        <v>0</v>
      </c>
      <c r="AO339" s="382">
        <f>'Test-RA'!Y337</f>
        <v>0</v>
      </c>
      <c r="AP339" s="146">
        <f>'Test-RA'!Z337</f>
        <v>0</v>
      </c>
      <c r="AQ339" s="147">
        <f t="shared" si="24"/>
        <v>0</v>
      </c>
      <c r="AR339" s="148" t="e">
        <f t="shared" si="22"/>
        <v>#DIV/0!</v>
      </c>
      <c r="AS339" s="149" t="e">
        <f t="shared" si="23"/>
        <v>#DIV/0!</v>
      </c>
      <c r="AT339" s="136"/>
      <c r="AU339" s="136"/>
      <c r="AV339" s="572"/>
      <c r="AW339" s="468"/>
      <c r="AX339" s="480"/>
      <c r="AY339" s="480"/>
      <c r="AZ339" s="480"/>
      <c r="BA339" s="480"/>
      <c r="BB339" s="481"/>
      <c r="BC339" s="480"/>
      <c r="BD339" s="480"/>
      <c r="BE339" s="480"/>
      <c r="BF339" s="480"/>
      <c r="BG339" s="472"/>
      <c r="BH339" s="477"/>
      <c r="BI339" s="472"/>
      <c r="BJ339" s="477"/>
      <c r="BK339" s="480"/>
      <c r="BL339" s="480"/>
      <c r="BM339" s="480"/>
      <c r="BN339" s="480"/>
      <c r="BO339" s="480"/>
      <c r="BP339" s="480"/>
      <c r="BQ339" s="480"/>
      <c r="BR339" s="476"/>
      <c r="BS339" s="476"/>
      <c r="BT339" s="481"/>
      <c r="BU339" s="473"/>
      <c r="BV339" s="466"/>
      <c r="BW339" s="473"/>
      <c r="BX339" s="466"/>
    </row>
    <row r="340" spans="1:76" ht="17" customHeight="1" x14ac:dyDescent="0.35">
      <c r="A340" s="516"/>
      <c r="B340" s="482" t="s">
        <v>2</v>
      </c>
      <c r="C340" s="485" t="s">
        <v>138</v>
      </c>
      <c r="D340" s="489">
        <v>30</v>
      </c>
      <c r="E340" s="492">
        <v>8</v>
      </c>
      <c r="F340" s="129">
        <v>23</v>
      </c>
      <c r="G340" s="130">
        <f>'Anchor-RA'!L338</f>
        <v>0</v>
      </c>
      <c r="H340" s="131">
        <f>'Anchor-RA'!M338</f>
        <v>0</v>
      </c>
      <c r="I340" s="131">
        <f>'Anchor-RA'!N338</f>
        <v>0</v>
      </c>
      <c r="J340" s="131">
        <f>'Anchor-RA'!O338</f>
        <v>0</v>
      </c>
      <c r="K340" s="395">
        <f>(Summary!$C$58*H340+Summary!$C$59*I340+Summary!$C$60*J340)/Summary!$C$61</f>
        <v>0</v>
      </c>
      <c r="L340" s="131">
        <f>'Anchor-RA'!P338</f>
        <v>0</v>
      </c>
      <c r="M340" s="131">
        <f>'Anchor-RA'!Q338</f>
        <v>0</v>
      </c>
      <c r="N340" s="131">
        <f>'Anchor-RA'!R338</f>
        <v>0</v>
      </c>
      <c r="O340" s="131">
        <f>'Anchor-RA'!S338</f>
        <v>0</v>
      </c>
      <c r="P340" s="131">
        <f>'Anchor-RA'!T338</f>
        <v>0</v>
      </c>
      <c r="Q340" s="131">
        <f>'Anchor-RA'!U338</f>
        <v>0</v>
      </c>
      <c r="R340" s="131">
        <f>'Anchor-RA'!V338</f>
        <v>0</v>
      </c>
      <c r="S340" s="131">
        <f>'Anchor-RA'!W338</f>
        <v>0</v>
      </c>
      <c r="T340" s="131">
        <f>'Anchor-RA'!X338</f>
        <v>0</v>
      </c>
      <c r="U340" s="131">
        <f>10*LOG10(1/((Summary!$C$75/10^(R340/10)+Summary!$C$76/10^(S340/10)+Summary!$C$77/10^(T340/10))/Summary!$C$78))</f>
        <v>0</v>
      </c>
      <c r="V340" s="131">
        <f>'Anchor-RA'!Y338</f>
        <v>0</v>
      </c>
      <c r="W340" s="131">
        <f>'Anchor-RA'!Z338</f>
        <v>0</v>
      </c>
      <c r="X340" s="132">
        <f t="shared" si="21"/>
        <v>0</v>
      </c>
      <c r="Y340" s="133"/>
      <c r="Z340" s="383">
        <f>'Test-RA'!L338</f>
        <v>0</v>
      </c>
      <c r="AA340" s="380">
        <f>'Test-RA'!M338</f>
        <v>0</v>
      </c>
      <c r="AB340" s="380">
        <f>'Test-RA'!N338</f>
        <v>0</v>
      </c>
      <c r="AC340" s="380">
        <f>'Test-RA'!O338</f>
        <v>0</v>
      </c>
      <c r="AD340" s="380">
        <f>(Summary!$C$58*AA340+Summary!$C$59*AB340+Summary!$C$60*AC340)/Summary!$C$61</f>
        <v>0</v>
      </c>
      <c r="AE340" s="380">
        <f>'Test-RA'!P338</f>
        <v>0</v>
      </c>
      <c r="AF340" s="380">
        <f>'Test-RA'!Q338</f>
        <v>0</v>
      </c>
      <c r="AG340" s="380">
        <f>'Test-RA'!R338</f>
        <v>0</v>
      </c>
      <c r="AH340" s="380">
        <f>'Test-RA'!S338</f>
        <v>0</v>
      </c>
      <c r="AI340" s="380">
        <f>'Test-RA'!T338</f>
        <v>0</v>
      </c>
      <c r="AJ340" s="380">
        <f>'Test-RA'!U338</f>
        <v>0</v>
      </c>
      <c r="AK340" s="380">
        <f>'Test-RA'!V338</f>
        <v>0</v>
      </c>
      <c r="AL340" s="380">
        <f>'Test-RA'!W338</f>
        <v>0</v>
      </c>
      <c r="AM340" s="380">
        <f>'Test-RA'!X338</f>
        <v>0</v>
      </c>
      <c r="AN340" s="380">
        <f>10*LOG10(1/((Summary!$C$75/10^(AK340/10)+Summary!$C$76/10^(AL340/10)+Summary!$C$77/10^(AM340/10))/Summary!$C$78))</f>
        <v>0</v>
      </c>
      <c r="AO340" s="380">
        <f>'Test-RA'!Y338</f>
        <v>0</v>
      </c>
      <c r="AP340" s="131">
        <f>'Test-RA'!Z338</f>
        <v>0</v>
      </c>
      <c r="AQ340" s="132">
        <f t="shared" si="24"/>
        <v>0</v>
      </c>
      <c r="AR340" s="134" t="e">
        <f t="shared" si="22"/>
        <v>#DIV/0!</v>
      </c>
      <c r="AS340" s="135" t="e">
        <f t="shared" si="23"/>
        <v>#DIV/0!</v>
      </c>
      <c r="AT340" s="136"/>
      <c r="AU340" s="136"/>
      <c r="AV340" s="573" t="s">
        <v>121</v>
      </c>
      <c r="AW340" s="468" t="e" cm="1">
        <f t="array" ref="AW340">bdRateExtend($G340:$G343,H340:H343,$Z340:$Z343,AA340:AA343)</f>
        <v>#VALUE!</v>
      </c>
      <c r="AX340" s="480" t="e" cm="1">
        <f t="array" ref="AX340">bdRateExtend($G340:$G345,H340:H345,$Z340:$Z345,AA340:AA345)</f>
        <v>#VALUE!</v>
      </c>
      <c r="AY340" s="480" t="e" cm="1">
        <f t="array" ref="AY340">bdRateExtend($G340:$G345,I340:I345,$Z340:$Z345,AB340:AB345)</f>
        <v>#VALUE!</v>
      </c>
      <c r="AZ340" s="480" t="e" cm="1">
        <f t="array" ref="AZ340">bdRateExtend($G340:$G345,J340:J345,$Z340:$Z345,AC340:AC345)</f>
        <v>#VALUE!</v>
      </c>
      <c r="BA340" s="480" t="e" cm="1">
        <f t="array" ref="BA340">bdRateExtend($G340:$G345,K340:K345,$Z340:$Z345,AD340:AD345)</f>
        <v>#VALUE!</v>
      </c>
      <c r="BB340" s="479" t="e">
        <f>(Summary!$C$89*AX340+Summary!$C$90*AY340+Summary!$C$91*AZ340)/Summary!$C$92</f>
        <v>#VALUE!</v>
      </c>
      <c r="BC340" s="480" t="e" cm="1">
        <f t="array" ref="BC340">bdRateExtend($G340:$G343,L340:L343,$Z340:$Z343,AE340:AE343)</f>
        <v>#VALUE!</v>
      </c>
      <c r="BD340" s="480" t="e" cm="1">
        <f t="array" ref="BD340">bdRateExtend($G340:$G345,L340:L345,$Z340:$Z345,AE340:AE345)</f>
        <v>#VALUE!</v>
      </c>
      <c r="BE340" s="480" t="e" cm="1">
        <f t="array" ref="BE340">bdRateExtend($G340:$G343,M340:M343,$Z340:$Z343,AF340:AF343)</f>
        <v>#VALUE!</v>
      </c>
      <c r="BF340" s="480" t="e" cm="1">
        <f t="array" ref="BF340">bdRateExtend($G340:$G345,M340:M345,$Z340:$Z345,AF340:AF345)</f>
        <v>#VALUE!</v>
      </c>
      <c r="BG340" s="474" t="e" cm="1">
        <f t="array" ref="BG340">bdRateExtend($G340:$G343,N340:N343,$Z340:$Z343,AG340:AG343,"None", FALSE,1)</f>
        <v>#VALUE!</v>
      </c>
      <c r="BH340" s="475" t="e" cm="1">
        <f t="array" ref="BH340">bdRateExtend($G340:$G345,N340:N345,$Z340:$Z345,AG340:AG345,"None", FALSE,1)</f>
        <v>#VALUE!</v>
      </c>
      <c r="BI340" s="474" t="e" cm="1">
        <f t="array" ref="BI340">bdRateExtend($G340:$G343,O340:O343,$Z340:$Z343,AH340:AH343,"None", FALSE,1)</f>
        <v>#VALUE!</v>
      </c>
      <c r="BJ340" s="475" t="e" cm="1">
        <f t="array" ref="BJ340">bdRateExtend($G340:$G345,O340:O345,$Z340:$Z345,AH340:AH345,"None", FALSE,1)</f>
        <v>#VALUE!</v>
      </c>
      <c r="BK340" s="480" t="e" cm="1">
        <f t="array" ref="BK340">bdRateExtend($G340:$G343,P340:P343,$Z340:$Z343,AI340:AI343)</f>
        <v>#VALUE!</v>
      </c>
      <c r="BL340" s="480" t="e" cm="1">
        <f t="array" ref="BL340">bdRateExtend($G340:$G345,P340:P345,$Z340:$Z345,AI340:AI345)</f>
        <v>#VALUE!</v>
      </c>
      <c r="BM340" s="480" t="e" cm="1">
        <f t="array" ref="BM340">bdRateExtend($G340:$G343,Q340:Q343,$Z340:$Z343,AJ340:AJ343)</f>
        <v>#VALUE!</v>
      </c>
      <c r="BN340" s="480" t="e" cm="1">
        <f t="array" ref="BN340">bdRateExtend($G340:$G345,Q340:Q345,$Z340:$Z345,AJ340:AJ345)</f>
        <v>#VALUE!</v>
      </c>
      <c r="BO340" s="480" t="e" cm="1">
        <f t="array" ref="BO340">bdRateExtend($G340:$G343,R340:R343,$Z340:$Z343,AK340:AK343)</f>
        <v>#VALUE!</v>
      </c>
      <c r="BP340" s="480" t="e" cm="1">
        <f t="array" ref="BP340">bdRateExtend($G340:$G345,R340:R345,$Z340:$Z345,AK340:AK345)</f>
        <v>#VALUE!</v>
      </c>
      <c r="BQ340" s="480" t="e" cm="1">
        <f t="array" ref="BQ340">bdRateExtend($G340:$G345,S340:S345,$Z340:$Z345,AL340:AL345)</f>
        <v>#VALUE!</v>
      </c>
      <c r="BR340" s="476" t="e" cm="1">
        <f t="array" ref="BR340">bdRateExtend($G340:$G345,T340:T345,$Z340:$Z345,AM340:AM345)</f>
        <v>#VALUE!</v>
      </c>
      <c r="BS340" s="476" t="e" cm="1">
        <f t="array" ref="BS340">bdRateExtend($G340:$G345,U340:U345,$Z340:$Z345,AN340:AN345)</f>
        <v>#VALUE!</v>
      </c>
      <c r="BT340" s="479" t="e">
        <f>(Summary!$C$103*BP340+Summary!$C$104*BQ340+Summary!$C$105*BR340)/Summary!$C$106</f>
        <v>#VALUE!</v>
      </c>
      <c r="BU340" s="462" cm="1">
        <f t="array" ref="BU340">testVMAFRange($G340:$G343,N340:N343,$Z340:$Z343,AG340:AG343)</f>
        <v>0</v>
      </c>
      <c r="BV340" s="464" cm="1">
        <f t="array" ref="BV340">testVMAFRange($G340:$G345,N340:N345,$Z340:$Z345,AG340:AG345)</f>
        <v>0</v>
      </c>
      <c r="BW340" s="462" cm="1">
        <f t="array" ref="BW340">testVMAFRange($G340:$G343,O340:O343,$Z340:$Z343,AH340:AH343)</f>
        <v>0</v>
      </c>
      <c r="BX340" s="464" cm="1">
        <f t="array" ref="BX340">testVMAFRange($G340:$G345,O340:O345,$Z340:$Z345,AH340:AH345)</f>
        <v>0</v>
      </c>
    </row>
    <row r="341" spans="1:76" ht="17" customHeight="1" x14ac:dyDescent="0.35">
      <c r="A341" s="516"/>
      <c r="B341" s="483"/>
      <c r="C341" s="486"/>
      <c r="D341" s="490"/>
      <c r="E341" s="493"/>
      <c r="F341" s="138">
        <v>31</v>
      </c>
      <c r="G341" s="139">
        <f>'Anchor-RA'!L339</f>
        <v>0</v>
      </c>
      <c r="H341" s="140">
        <f>'Anchor-RA'!M339</f>
        <v>0</v>
      </c>
      <c r="I341" s="140">
        <f>'Anchor-RA'!N339</f>
        <v>0</v>
      </c>
      <c r="J341" s="140">
        <f>'Anchor-RA'!O339</f>
        <v>0</v>
      </c>
      <c r="K341" s="140">
        <f>(Summary!$C$58*H341+Summary!$C$59*I341+Summary!$C$60*J341)/Summary!$C$61</f>
        <v>0</v>
      </c>
      <c r="L341" s="140">
        <f>'Anchor-RA'!P339</f>
        <v>0</v>
      </c>
      <c r="M341" s="140">
        <f>'Anchor-RA'!Q339</f>
        <v>0</v>
      </c>
      <c r="N341" s="140">
        <f>'Anchor-RA'!R339</f>
        <v>0</v>
      </c>
      <c r="O341" s="140">
        <f>'Anchor-RA'!S339</f>
        <v>0</v>
      </c>
      <c r="P341" s="140">
        <f>'Anchor-RA'!T339</f>
        <v>0</v>
      </c>
      <c r="Q341" s="140">
        <f>'Anchor-RA'!U339</f>
        <v>0</v>
      </c>
      <c r="R341" s="140">
        <f>'Anchor-RA'!V339</f>
        <v>0</v>
      </c>
      <c r="S341" s="140">
        <f>'Anchor-RA'!W339</f>
        <v>0</v>
      </c>
      <c r="T341" s="140">
        <f>'Anchor-RA'!X339</f>
        <v>0</v>
      </c>
      <c r="U341" s="140">
        <f>10*LOG10(1/((Summary!$C$75/10^(R341/10)+Summary!$C$76/10^(S341/10)+Summary!$C$77/10^(T341/10))/Summary!$C$78))</f>
        <v>0</v>
      </c>
      <c r="V341" s="140">
        <f>'Anchor-RA'!Y339</f>
        <v>0</v>
      </c>
      <c r="W341" s="140">
        <f>'Anchor-RA'!Z339</f>
        <v>0</v>
      </c>
      <c r="X341" s="141">
        <f t="shared" si="21"/>
        <v>0</v>
      </c>
      <c r="Y341" s="133"/>
      <c r="Z341" s="384">
        <f>'Test-RA'!L339</f>
        <v>0</v>
      </c>
      <c r="AA341" s="381">
        <f>'Test-RA'!M339</f>
        <v>0</v>
      </c>
      <c r="AB341" s="381">
        <f>'Test-RA'!N339</f>
        <v>0</v>
      </c>
      <c r="AC341" s="381">
        <f>'Test-RA'!O339</f>
        <v>0</v>
      </c>
      <c r="AD341" s="381">
        <f>(Summary!$C$58*AA341+Summary!$C$59*AB341+Summary!$C$60*AC341)/Summary!$C$61</f>
        <v>0</v>
      </c>
      <c r="AE341" s="381">
        <f>'Test-RA'!P339</f>
        <v>0</v>
      </c>
      <c r="AF341" s="381">
        <f>'Test-RA'!Q339</f>
        <v>0</v>
      </c>
      <c r="AG341" s="381">
        <f>'Test-RA'!R339</f>
        <v>0</v>
      </c>
      <c r="AH341" s="381">
        <f>'Test-RA'!S339</f>
        <v>0</v>
      </c>
      <c r="AI341" s="381">
        <f>'Test-RA'!T339</f>
        <v>0</v>
      </c>
      <c r="AJ341" s="381">
        <f>'Test-RA'!U339</f>
        <v>0</v>
      </c>
      <c r="AK341" s="381">
        <f>'Test-RA'!V339</f>
        <v>0</v>
      </c>
      <c r="AL341" s="381">
        <f>'Test-RA'!W339</f>
        <v>0</v>
      </c>
      <c r="AM341" s="381">
        <f>'Test-RA'!X339</f>
        <v>0</v>
      </c>
      <c r="AN341" s="381">
        <f>10*LOG10(1/((Summary!$C$75/10^(AK341/10)+Summary!$C$76/10^(AL341/10)+Summary!$C$77/10^(AM341/10))/Summary!$C$78))</f>
        <v>0</v>
      </c>
      <c r="AO341" s="381">
        <f>'Test-RA'!Y339</f>
        <v>0</v>
      </c>
      <c r="AP341" s="140">
        <f>'Test-RA'!Z339</f>
        <v>0</v>
      </c>
      <c r="AQ341" s="141">
        <f t="shared" si="24"/>
        <v>0</v>
      </c>
      <c r="AR341" s="142" t="e">
        <f t="shared" si="22"/>
        <v>#DIV/0!</v>
      </c>
      <c r="AS341" s="143" t="e">
        <f t="shared" si="23"/>
        <v>#DIV/0!</v>
      </c>
      <c r="AT341" s="136"/>
      <c r="AU341" s="136"/>
      <c r="AV341" s="571"/>
      <c r="AW341" s="468"/>
      <c r="AX341" s="480"/>
      <c r="AY341" s="480"/>
      <c r="AZ341" s="480"/>
      <c r="BA341" s="480"/>
      <c r="BB341" s="480"/>
      <c r="BC341" s="480"/>
      <c r="BD341" s="480"/>
      <c r="BE341" s="480"/>
      <c r="BF341" s="480"/>
      <c r="BG341" s="469"/>
      <c r="BH341" s="476"/>
      <c r="BI341" s="469"/>
      <c r="BJ341" s="476"/>
      <c r="BK341" s="480"/>
      <c r="BL341" s="480"/>
      <c r="BM341" s="480"/>
      <c r="BN341" s="480"/>
      <c r="BO341" s="480"/>
      <c r="BP341" s="480"/>
      <c r="BQ341" s="480"/>
      <c r="BR341" s="476"/>
      <c r="BS341" s="476"/>
      <c r="BT341" s="480"/>
      <c r="BU341" s="463"/>
      <c r="BV341" s="465"/>
      <c r="BW341" s="463"/>
      <c r="BX341" s="465"/>
    </row>
    <row r="342" spans="1:76" ht="17" customHeight="1" x14ac:dyDescent="0.35">
      <c r="A342" s="516"/>
      <c r="B342" s="483"/>
      <c r="C342" s="486"/>
      <c r="D342" s="490"/>
      <c r="E342" s="493"/>
      <c r="F342" s="138">
        <v>39</v>
      </c>
      <c r="G342" s="139">
        <f>'Anchor-RA'!L340</f>
        <v>0</v>
      </c>
      <c r="H342" s="140">
        <f>'Anchor-RA'!M340</f>
        <v>0</v>
      </c>
      <c r="I342" s="140">
        <f>'Anchor-RA'!N340</f>
        <v>0</v>
      </c>
      <c r="J342" s="140">
        <f>'Anchor-RA'!O340</f>
        <v>0</v>
      </c>
      <c r="K342" s="140">
        <f>(Summary!$C$58*H342+Summary!$C$59*I342+Summary!$C$60*J342)/Summary!$C$61</f>
        <v>0</v>
      </c>
      <c r="L342" s="140">
        <f>'Anchor-RA'!P340</f>
        <v>0</v>
      </c>
      <c r="M342" s="140">
        <f>'Anchor-RA'!Q340</f>
        <v>0</v>
      </c>
      <c r="N342" s="140">
        <f>'Anchor-RA'!R340</f>
        <v>0</v>
      </c>
      <c r="O342" s="140">
        <f>'Anchor-RA'!S340</f>
        <v>0</v>
      </c>
      <c r="P342" s="140">
        <f>'Anchor-RA'!T340</f>
        <v>0</v>
      </c>
      <c r="Q342" s="140">
        <f>'Anchor-RA'!U340</f>
        <v>0</v>
      </c>
      <c r="R342" s="140">
        <f>'Anchor-RA'!V340</f>
        <v>0</v>
      </c>
      <c r="S342" s="140">
        <f>'Anchor-RA'!W340</f>
        <v>0</v>
      </c>
      <c r="T342" s="140">
        <f>'Anchor-RA'!X340</f>
        <v>0</v>
      </c>
      <c r="U342" s="140">
        <f>10*LOG10(1/((Summary!$C$75/10^(R342/10)+Summary!$C$76/10^(S342/10)+Summary!$C$77/10^(T342/10))/Summary!$C$78))</f>
        <v>0</v>
      </c>
      <c r="V342" s="140">
        <f>'Anchor-RA'!Y340</f>
        <v>0</v>
      </c>
      <c r="W342" s="140">
        <f>'Anchor-RA'!Z340</f>
        <v>0</v>
      </c>
      <c r="X342" s="141">
        <f t="shared" si="21"/>
        <v>0</v>
      </c>
      <c r="Y342" s="133"/>
      <c r="Z342" s="384">
        <f>'Test-RA'!L340</f>
        <v>0</v>
      </c>
      <c r="AA342" s="381">
        <f>'Test-RA'!M340</f>
        <v>0</v>
      </c>
      <c r="AB342" s="381">
        <f>'Test-RA'!N340</f>
        <v>0</v>
      </c>
      <c r="AC342" s="381">
        <f>'Test-RA'!O340</f>
        <v>0</v>
      </c>
      <c r="AD342" s="381">
        <f>(Summary!$C$58*AA342+Summary!$C$59*AB342+Summary!$C$60*AC342)/Summary!$C$61</f>
        <v>0</v>
      </c>
      <c r="AE342" s="381">
        <f>'Test-RA'!P340</f>
        <v>0</v>
      </c>
      <c r="AF342" s="381">
        <f>'Test-RA'!Q340</f>
        <v>0</v>
      </c>
      <c r="AG342" s="381">
        <f>'Test-RA'!R340</f>
        <v>0</v>
      </c>
      <c r="AH342" s="381">
        <f>'Test-RA'!S340</f>
        <v>0</v>
      </c>
      <c r="AI342" s="381">
        <f>'Test-RA'!T340</f>
        <v>0</v>
      </c>
      <c r="AJ342" s="381">
        <f>'Test-RA'!U340</f>
        <v>0</v>
      </c>
      <c r="AK342" s="381">
        <f>'Test-RA'!V340</f>
        <v>0</v>
      </c>
      <c r="AL342" s="381">
        <f>'Test-RA'!W340</f>
        <v>0</v>
      </c>
      <c r="AM342" s="381">
        <f>'Test-RA'!X340</f>
        <v>0</v>
      </c>
      <c r="AN342" s="381">
        <f>10*LOG10(1/((Summary!$C$75/10^(AK342/10)+Summary!$C$76/10^(AL342/10)+Summary!$C$77/10^(AM342/10))/Summary!$C$78))</f>
        <v>0</v>
      </c>
      <c r="AO342" s="381">
        <f>'Test-RA'!Y340</f>
        <v>0</v>
      </c>
      <c r="AP342" s="140">
        <f>'Test-RA'!Z340</f>
        <v>0</v>
      </c>
      <c r="AQ342" s="141">
        <f t="shared" si="24"/>
        <v>0</v>
      </c>
      <c r="AR342" s="142" t="e">
        <f t="shared" si="22"/>
        <v>#DIV/0!</v>
      </c>
      <c r="AS342" s="143" t="e">
        <f t="shared" si="23"/>
        <v>#DIV/0!</v>
      </c>
      <c r="AT342" s="136"/>
      <c r="AU342" s="136"/>
      <c r="AV342" s="571" t="s">
        <v>122</v>
      </c>
      <c r="AW342" s="468" t="e" cm="1">
        <f t="array" ref="AW342">bdRateExtend($G341:$G344,H341:H344,$Z341:$Z344,AA341:AA344)</f>
        <v>#VALUE!</v>
      </c>
      <c r="AX342" s="480"/>
      <c r="AY342" s="480"/>
      <c r="AZ342" s="480"/>
      <c r="BA342" s="480"/>
      <c r="BB342" s="480"/>
      <c r="BC342" s="480" t="e" cm="1">
        <f t="array" ref="BC342">bdRateExtend($G341:$G344,L341:L344,$Z341:$Z344,AE341:AE344)</f>
        <v>#VALUE!</v>
      </c>
      <c r="BD342" s="480"/>
      <c r="BE342" s="480" t="e" cm="1">
        <f t="array" ref="BE342">bdRateExtend($G341:$G344,M341:M344,$Z341:$Z344,AF341:AF344)</f>
        <v>#VALUE!</v>
      </c>
      <c r="BF342" s="480"/>
      <c r="BG342" s="469" t="e" cm="1">
        <f t="array" ref="BG342">bdRateExtend($G341:$G344,N341:N344,$Z341:$Z344,AG341:AG344,"None", FALSE,1)</f>
        <v>#VALUE!</v>
      </c>
      <c r="BH342" s="476"/>
      <c r="BI342" s="469" t="e" cm="1">
        <f t="array" ref="BI342">bdRateExtend($G341:$G344,O341:O344,$Z341:$Z344,AH341:AH344,"None", FALSE,1)</f>
        <v>#VALUE!</v>
      </c>
      <c r="BJ342" s="476"/>
      <c r="BK342" s="480" t="e" cm="1">
        <f t="array" ref="BK342">bdRateExtend($G341:$G344,P341:P344,$Z341:$Z344,AI341:AI344)</f>
        <v>#VALUE!</v>
      </c>
      <c r="BL342" s="480"/>
      <c r="BM342" s="480" t="e" cm="1">
        <f t="array" ref="BM342">bdRateExtend($G341:$G344,Q341:Q344,$Z341:$Z344,AJ341:AJ344)</f>
        <v>#VALUE!</v>
      </c>
      <c r="BN342" s="480"/>
      <c r="BO342" s="480" t="e" cm="1">
        <f t="array" ref="BO342">bdRateExtend($G341:$G344,R341:R344,$Z341:$Z344,AK341:AK344)</f>
        <v>#VALUE!</v>
      </c>
      <c r="BP342" s="480"/>
      <c r="BQ342" s="480"/>
      <c r="BR342" s="476"/>
      <c r="BS342" s="476"/>
      <c r="BT342" s="480"/>
      <c r="BU342" s="463" cm="1">
        <f t="array" ref="BU342">testVMAFRange($G341:$G344,N341:N344,$Z341:$Z344,AG341:AG344)</f>
        <v>0</v>
      </c>
      <c r="BV342" s="465"/>
      <c r="BW342" s="463" cm="1">
        <f t="array" ref="BW342">testVMAFRange($G341:$G344,O341:O344,$Z341:$Z344,AH341:AH344)</f>
        <v>0</v>
      </c>
      <c r="BX342" s="465"/>
    </row>
    <row r="343" spans="1:76" ht="17" customHeight="1" x14ac:dyDescent="0.35">
      <c r="A343" s="516"/>
      <c r="B343" s="483"/>
      <c r="C343" s="486"/>
      <c r="D343" s="490"/>
      <c r="E343" s="493"/>
      <c r="F343" s="138">
        <v>47</v>
      </c>
      <c r="G343" s="139">
        <f>'Anchor-RA'!L341</f>
        <v>0</v>
      </c>
      <c r="H343" s="140">
        <f>'Anchor-RA'!M341</f>
        <v>0</v>
      </c>
      <c r="I343" s="140">
        <f>'Anchor-RA'!N341</f>
        <v>0</v>
      </c>
      <c r="J343" s="140">
        <f>'Anchor-RA'!O341</f>
        <v>0</v>
      </c>
      <c r="K343" s="140">
        <f>(Summary!$C$58*H343+Summary!$C$59*I343+Summary!$C$60*J343)/Summary!$C$61</f>
        <v>0</v>
      </c>
      <c r="L343" s="140">
        <f>'Anchor-RA'!P341</f>
        <v>0</v>
      </c>
      <c r="M343" s="140">
        <f>'Anchor-RA'!Q341</f>
        <v>0</v>
      </c>
      <c r="N343" s="140">
        <f>'Anchor-RA'!R341</f>
        <v>0</v>
      </c>
      <c r="O343" s="140">
        <f>'Anchor-RA'!S341</f>
        <v>0</v>
      </c>
      <c r="P343" s="140">
        <f>'Anchor-RA'!T341</f>
        <v>0</v>
      </c>
      <c r="Q343" s="140">
        <f>'Anchor-RA'!U341</f>
        <v>0</v>
      </c>
      <c r="R343" s="140">
        <f>'Anchor-RA'!V341</f>
        <v>0</v>
      </c>
      <c r="S343" s="140">
        <f>'Anchor-RA'!W341</f>
        <v>0</v>
      </c>
      <c r="T343" s="140">
        <f>'Anchor-RA'!X341</f>
        <v>0</v>
      </c>
      <c r="U343" s="140">
        <f>10*LOG10(1/((Summary!$C$75/10^(R343/10)+Summary!$C$76/10^(S343/10)+Summary!$C$77/10^(T343/10))/Summary!$C$78))</f>
        <v>0</v>
      </c>
      <c r="V343" s="140">
        <f>'Anchor-RA'!Y341</f>
        <v>0</v>
      </c>
      <c r="W343" s="140">
        <f>'Anchor-RA'!Z341</f>
        <v>0</v>
      </c>
      <c r="X343" s="141">
        <f t="shared" si="21"/>
        <v>0</v>
      </c>
      <c r="Y343" s="133"/>
      <c r="Z343" s="384">
        <f>'Test-RA'!L341</f>
        <v>0</v>
      </c>
      <c r="AA343" s="381">
        <f>'Test-RA'!M341</f>
        <v>0</v>
      </c>
      <c r="AB343" s="381">
        <f>'Test-RA'!N341</f>
        <v>0</v>
      </c>
      <c r="AC343" s="381">
        <f>'Test-RA'!O341</f>
        <v>0</v>
      </c>
      <c r="AD343" s="381">
        <f>(Summary!$C$58*AA343+Summary!$C$59*AB343+Summary!$C$60*AC343)/Summary!$C$61</f>
        <v>0</v>
      </c>
      <c r="AE343" s="381">
        <f>'Test-RA'!P341</f>
        <v>0</v>
      </c>
      <c r="AF343" s="381">
        <f>'Test-RA'!Q341</f>
        <v>0</v>
      </c>
      <c r="AG343" s="381">
        <f>'Test-RA'!R341</f>
        <v>0</v>
      </c>
      <c r="AH343" s="381">
        <f>'Test-RA'!S341</f>
        <v>0</v>
      </c>
      <c r="AI343" s="381">
        <f>'Test-RA'!T341</f>
        <v>0</v>
      </c>
      <c r="AJ343" s="381">
        <f>'Test-RA'!U341</f>
        <v>0</v>
      </c>
      <c r="AK343" s="381">
        <f>'Test-RA'!V341</f>
        <v>0</v>
      </c>
      <c r="AL343" s="381">
        <f>'Test-RA'!W341</f>
        <v>0</v>
      </c>
      <c r="AM343" s="381">
        <f>'Test-RA'!X341</f>
        <v>0</v>
      </c>
      <c r="AN343" s="381">
        <f>10*LOG10(1/((Summary!$C$75/10^(AK343/10)+Summary!$C$76/10^(AL343/10)+Summary!$C$77/10^(AM343/10))/Summary!$C$78))</f>
        <v>0</v>
      </c>
      <c r="AO343" s="381">
        <f>'Test-RA'!Y341</f>
        <v>0</v>
      </c>
      <c r="AP343" s="140">
        <f>'Test-RA'!Z341</f>
        <v>0</v>
      </c>
      <c r="AQ343" s="141">
        <f t="shared" si="24"/>
        <v>0</v>
      </c>
      <c r="AR343" s="142" t="e">
        <f t="shared" si="22"/>
        <v>#DIV/0!</v>
      </c>
      <c r="AS343" s="143" t="e">
        <f t="shared" si="23"/>
        <v>#DIV/0!</v>
      </c>
      <c r="AT343" s="136"/>
      <c r="AU343" s="136"/>
      <c r="AV343" s="571"/>
      <c r="AW343" s="468"/>
      <c r="AX343" s="480"/>
      <c r="AY343" s="480"/>
      <c r="AZ343" s="480"/>
      <c r="BA343" s="480"/>
      <c r="BB343" s="480"/>
      <c r="BC343" s="480"/>
      <c r="BD343" s="480"/>
      <c r="BE343" s="480"/>
      <c r="BF343" s="480"/>
      <c r="BG343" s="469"/>
      <c r="BH343" s="476"/>
      <c r="BI343" s="469"/>
      <c r="BJ343" s="476"/>
      <c r="BK343" s="480"/>
      <c r="BL343" s="480"/>
      <c r="BM343" s="480"/>
      <c r="BN343" s="480"/>
      <c r="BO343" s="480"/>
      <c r="BP343" s="480"/>
      <c r="BQ343" s="480"/>
      <c r="BR343" s="476"/>
      <c r="BS343" s="476"/>
      <c r="BT343" s="480"/>
      <c r="BU343" s="463"/>
      <c r="BV343" s="465"/>
      <c r="BW343" s="463"/>
      <c r="BX343" s="465"/>
    </row>
    <row r="344" spans="1:76" ht="17" customHeight="1" x14ac:dyDescent="0.35">
      <c r="A344" s="516"/>
      <c r="B344" s="483"/>
      <c r="C344" s="486"/>
      <c r="D344" s="490"/>
      <c r="E344" s="493"/>
      <c r="F344" s="138">
        <v>55</v>
      </c>
      <c r="G344" s="139">
        <f>'Anchor-RA'!L342</f>
        <v>0</v>
      </c>
      <c r="H344" s="140">
        <f>'Anchor-RA'!M342</f>
        <v>0</v>
      </c>
      <c r="I344" s="140">
        <f>'Anchor-RA'!N342</f>
        <v>0</v>
      </c>
      <c r="J344" s="140">
        <f>'Anchor-RA'!O342</f>
        <v>0</v>
      </c>
      <c r="K344" s="140">
        <f>(Summary!$C$58*H344+Summary!$C$59*I344+Summary!$C$60*J344)/Summary!$C$61</f>
        <v>0</v>
      </c>
      <c r="L344" s="140">
        <f>'Anchor-RA'!P342</f>
        <v>0</v>
      </c>
      <c r="M344" s="140">
        <f>'Anchor-RA'!Q342</f>
        <v>0</v>
      </c>
      <c r="N344" s="140">
        <f>'Anchor-RA'!R342</f>
        <v>0</v>
      </c>
      <c r="O344" s="140">
        <f>'Anchor-RA'!S342</f>
        <v>0</v>
      </c>
      <c r="P344" s="140">
        <f>'Anchor-RA'!T342</f>
        <v>0</v>
      </c>
      <c r="Q344" s="140">
        <f>'Anchor-RA'!U342</f>
        <v>0</v>
      </c>
      <c r="R344" s="140">
        <f>'Anchor-RA'!V342</f>
        <v>0</v>
      </c>
      <c r="S344" s="140">
        <f>'Anchor-RA'!W342</f>
        <v>0</v>
      </c>
      <c r="T344" s="140">
        <f>'Anchor-RA'!X342</f>
        <v>0</v>
      </c>
      <c r="U344" s="140">
        <f>10*LOG10(1/((Summary!$C$75/10^(R344/10)+Summary!$C$76/10^(S344/10)+Summary!$C$77/10^(T344/10))/Summary!$C$78))</f>
        <v>0</v>
      </c>
      <c r="V344" s="140">
        <f>'Anchor-RA'!Y342</f>
        <v>0</v>
      </c>
      <c r="W344" s="140">
        <f>'Anchor-RA'!Z342</f>
        <v>0</v>
      </c>
      <c r="X344" s="141">
        <f t="shared" si="21"/>
        <v>0</v>
      </c>
      <c r="Y344" s="133"/>
      <c r="Z344" s="384">
        <f>'Test-RA'!L342</f>
        <v>0</v>
      </c>
      <c r="AA344" s="381">
        <f>'Test-RA'!M342</f>
        <v>0</v>
      </c>
      <c r="AB344" s="381">
        <f>'Test-RA'!N342</f>
        <v>0</v>
      </c>
      <c r="AC344" s="381">
        <f>'Test-RA'!O342</f>
        <v>0</v>
      </c>
      <c r="AD344" s="381">
        <f>(Summary!$C$58*AA344+Summary!$C$59*AB344+Summary!$C$60*AC344)/Summary!$C$61</f>
        <v>0</v>
      </c>
      <c r="AE344" s="381">
        <f>'Test-RA'!P342</f>
        <v>0</v>
      </c>
      <c r="AF344" s="381">
        <f>'Test-RA'!Q342</f>
        <v>0</v>
      </c>
      <c r="AG344" s="381">
        <f>'Test-RA'!R342</f>
        <v>0</v>
      </c>
      <c r="AH344" s="381">
        <f>'Test-RA'!S342</f>
        <v>0</v>
      </c>
      <c r="AI344" s="381">
        <f>'Test-RA'!T342</f>
        <v>0</v>
      </c>
      <c r="AJ344" s="381">
        <f>'Test-RA'!U342</f>
        <v>0</v>
      </c>
      <c r="AK344" s="381">
        <f>'Test-RA'!V342</f>
        <v>0</v>
      </c>
      <c r="AL344" s="381">
        <f>'Test-RA'!W342</f>
        <v>0</v>
      </c>
      <c r="AM344" s="381">
        <f>'Test-RA'!X342</f>
        <v>0</v>
      </c>
      <c r="AN344" s="381">
        <f>10*LOG10(1/((Summary!$C$75/10^(AK344/10)+Summary!$C$76/10^(AL344/10)+Summary!$C$77/10^(AM344/10))/Summary!$C$78))</f>
        <v>0</v>
      </c>
      <c r="AO344" s="381">
        <f>'Test-RA'!Y342</f>
        <v>0</v>
      </c>
      <c r="AP344" s="140">
        <f>'Test-RA'!Z342</f>
        <v>0</v>
      </c>
      <c r="AQ344" s="141">
        <f t="shared" si="24"/>
        <v>0</v>
      </c>
      <c r="AR344" s="142" t="e">
        <f t="shared" si="22"/>
        <v>#DIV/0!</v>
      </c>
      <c r="AS344" s="143" t="e">
        <f t="shared" si="23"/>
        <v>#DIV/0!</v>
      </c>
      <c r="AT344" s="136"/>
      <c r="AU344" s="136"/>
      <c r="AV344" s="571" t="s">
        <v>123</v>
      </c>
      <c r="AW344" s="468" t="e" cm="1">
        <f t="array" ref="AW344">bdRateExtend($G342:$G345,H342:H345,$Z342:$Z345,AA342:AA345)</f>
        <v>#VALUE!</v>
      </c>
      <c r="AX344" s="480"/>
      <c r="AY344" s="480"/>
      <c r="AZ344" s="480"/>
      <c r="BA344" s="480"/>
      <c r="BB344" s="480"/>
      <c r="BC344" s="480" t="e" cm="1">
        <f t="array" ref="BC344">bdRateExtend($G342:$G345,L342:L345,$Z342:$Z345,AE342:AE345)</f>
        <v>#VALUE!</v>
      </c>
      <c r="BD344" s="480"/>
      <c r="BE344" s="480" t="e" cm="1">
        <f t="array" ref="BE344">bdRateExtend($G342:$G345,M342:M345,$Z342:$Z345,AF342:AF345)</f>
        <v>#VALUE!</v>
      </c>
      <c r="BF344" s="480"/>
      <c r="BG344" s="469" t="e" cm="1">
        <f t="array" ref="BG344">bdRateExtend($G342:$G345,N342:N345,$Z342:$Z345,AG342:AG345,"None", FALSE,1)</f>
        <v>#VALUE!</v>
      </c>
      <c r="BH344" s="476"/>
      <c r="BI344" s="469" t="e" cm="1">
        <f t="array" ref="BI344">bdRateExtend($G342:$G345,O342:O345,$Z342:$Z345,AH342:AH345,"None", FALSE,1)</f>
        <v>#VALUE!</v>
      </c>
      <c r="BJ344" s="476"/>
      <c r="BK344" s="480" t="e" cm="1">
        <f t="array" ref="BK344">bdRateExtend($G342:$G345,P342:P345,$Z342:$Z345,AI342:AI345)</f>
        <v>#VALUE!</v>
      </c>
      <c r="BL344" s="480"/>
      <c r="BM344" s="480" t="e" cm="1">
        <f t="array" ref="BM344">bdRateExtend($G342:$G345,Q342:Q345,$Z342:$Z345,AJ342:AJ345)</f>
        <v>#VALUE!</v>
      </c>
      <c r="BN344" s="480"/>
      <c r="BO344" s="480" t="e" cm="1">
        <f t="array" ref="BO344">bdRateExtend($G342:$G345,R342:R345,$Z342:$Z345,AK342:AK345)</f>
        <v>#VALUE!</v>
      </c>
      <c r="BP344" s="480"/>
      <c r="BQ344" s="480"/>
      <c r="BR344" s="476"/>
      <c r="BS344" s="476"/>
      <c r="BT344" s="480"/>
      <c r="BU344" s="463" cm="1">
        <f t="array" ref="BU344">testVMAFRange($G342:$G345,N342:N345,$Z342:$Z345,AG342:AG345)</f>
        <v>0</v>
      </c>
      <c r="BV344" s="465"/>
      <c r="BW344" s="463" cm="1">
        <f t="array" ref="BW344">testVMAFRange($G342:$G345,O342:O345,$Z342:$Z345,AH342:AH345)</f>
        <v>0</v>
      </c>
      <c r="BX344" s="465"/>
    </row>
    <row r="345" spans="1:76" ht="17" customHeight="1" thickBot="1" x14ac:dyDescent="0.4">
      <c r="A345" s="516"/>
      <c r="B345" s="518"/>
      <c r="C345" s="487"/>
      <c r="D345" s="522"/>
      <c r="E345" s="523"/>
      <c r="F345" s="144">
        <v>63</v>
      </c>
      <c r="G345" s="145">
        <f>'Anchor-RA'!L343</f>
        <v>0</v>
      </c>
      <c r="H345" s="146">
        <f>'Anchor-RA'!M343</f>
        <v>0</v>
      </c>
      <c r="I345" s="146">
        <f>'Anchor-RA'!N343</f>
        <v>0</v>
      </c>
      <c r="J345" s="146">
        <f>'Anchor-RA'!O343</f>
        <v>0</v>
      </c>
      <c r="K345" s="146">
        <f>(Summary!$C$58*H345+Summary!$C$59*I345+Summary!$C$60*J345)/Summary!$C$61</f>
        <v>0</v>
      </c>
      <c r="L345" s="146">
        <f>'Anchor-RA'!P343</f>
        <v>0</v>
      </c>
      <c r="M345" s="146">
        <f>'Anchor-RA'!Q343</f>
        <v>0</v>
      </c>
      <c r="N345" s="146">
        <f>'Anchor-RA'!R343</f>
        <v>0</v>
      </c>
      <c r="O345" s="146">
        <f>'Anchor-RA'!S343</f>
        <v>0</v>
      </c>
      <c r="P345" s="146">
        <f>'Anchor-RA'!T343</f>
        <v>0</v>
      </c>
      <c r="Q345" s="146">
        <f>'Anchor-RA'!U343</f>
        <v>0</v>
      </c>
      <c r="R345" s="146">
        <f>'Anchor-RA'!V343</f>
        <v>0</v>
      </c>
      <c r="S345" s="146">
        <f>'Anchor-RA'!W343</f>
        <v>0</v>
      </c>
      <c r="T345" s="146">
        <f>'Anchor-RA'!X343</f>
        <v>0</v>
      </c>
      <c r="U345" s="146">
        <f>10*LOG10(1/((Summary!$C$75/10^(R345/10)+Summary!$C$76/10^(S345/10)+Summary!$C$77/10^(T345/10))/Summary!$C$78))</f>
        <v>0</v>
      </c>
      <c r="V345" s="146">
        <f>'Anchor-RA'!Y343</f>
        <v>0</v>
      </c>
      <c r="W345" s="146">
        <f>'Anchor-RA'!Z343</f>
        <v>0</v>
      </c>
      <c r="X345" s="147">
        <f t="shared" si="21"/>
        <v>0</v>
      </c>
      <c r="Y345" s="133"/>
      <c r="Z345" s="385">
        <f>'Test-RA'!L343</f>
        <v>0</v>
      </c>
      <c r="AA345" s="382">
        <f>'Test-RA'!M343</f>
        <v>0</v>
      </c>
      <c r="AB345" s="382">
        <f>'Test-RA'!N343</f>
        <v>0</v>
      </c>
      <c r="AC345" s="382">
        <f>'Test-RA'!O343</f>
        <v>0</v>
      </c>
      <c r="AD345" s="382">
        <f>(Summary!$C$58*AA345+Summary!$C$59*AB345+Summary!$C$60*AC345)/Summary!$C$61</f>
        <v>0</v>
      </c>
      <c r="AE345" s="382">
        <f>'Test-RA'!P343</f>
        <v>0</v>
      </c>
      <c r="AF345" s="382">
        <f>'Test-RA'!Q343</f>
        <v>0</v>
      </c>
      <c r="AG345" s="382">
        <f>'Test-RA'!R343</f>
        <v>0</v>
      </c>
      <c r="AH345" s="382">
        <f>'Test-RA'!S343</f>
        <v>0</v>
      </c>
      <c r="AI345" s="382">
        <f>'Test-RA'!T343</f>
        <v>0</v>
      </c>
      <c r="AJ345" s="382">
        <f>'Test-RA'!U343</f>
        <v>0</v>
      </c>
      <c r="AK345" s="382">
        <f>'Test-RA'!V343</f>
        <v>0</v>
      </c>
      <c r="AL345" s="382">
        <f>'Test-RA'!W343</f>
        <v>0</v>
      </c>
      <c r="AM345" s="382">
        <f>'Test-RA'!X343</f>
        <v>0</v>
      </c>
      <c r="AN345" s="382">
        <f>10*LOG10(1/((Summary!$C$75/10^(AK345/10)+Summary!$C$76/10^(AL345/10)+Summary!$C$77/10^(AM345/10))/Summary!$C$78))</f>
        <v>0</v>
      </c>
      <c r="AO345" s="382">
        <f>'Test-RA'!Y343</f>
        <v>0</v>
      </c>
      <c r="AP345" s="146">
        <f>'Test-RA'!Z343</f>
        <v>0</v>
      </c>
      <c r="AQ345" s="147">
        <f t="shared" si="24"/>
        <v>0</v>
      </c>
      <c r="AR345" s="148" t="e">
        <f t="shared" si="22"/>
        <v>#DIV/0!</v>
      </c>
      <c r="AS345" s="149" t="e">
        <f t="shared" si="23"/>
        <v>#DIV/0!</v>
      </c>
      <c r="AT345" s="136"/>
      <c r="AU345" s="136"/>
      <c r="AV345" s="572"/>
      <c r="AW345" s="468"/>
      <c r="AX345" s="480"/>
      <c r="AY345" s="480"/>
      <c r="AZ345" s="480"/>
      <c r="BA345" s="480"/>
      <c r="BB345" s="481"/>
      <c r="BC345" s="480"/>
      <c r="BD345" s="480"/>
      <c r="BE345" s="480"/>
      <c r="BF345" s="480"/>
      <c r="BG345" s="472"/>
      <c r="BH345" s="477"/>
      <c r="BI345" s="472"/>
      <c r="BJ345" s="477"/>
      <c r="BK345" s="480"/>
      <c r="BL345" s="480"/>
      <c r="BM345" s="480"/>
      <c r="BN345" s="480"/>
      <c r="BO345" s="480"/>
      <c r="BP345" s="480"/>
      <c r="BQ345" s="480"/>
      <c r="BR345" s="476"/>
      <c r="BS345" s="476"/>
      <c r="BT345" s="481"/>
      <c r="BU345" s="473"/>
      <c r="BV345" s="466"/>
      <c r="BW345" s="473"/>
      <c r="BX345" s="466"/>
    </row>
    <row r="346" spans="1:76" ht="17" customHeight="1" x14ac:dyDescent="0.35">
      <c r="A346" s="516"/>
      <c r="B346" s="482" t="s">
        <v>2</v>
      </c>
      <c r="C346" s="485" t="s">
        <v>76</v>
      </c>
      <c r="D346" s="489">
        <v>24</v>
      </c>
      <c r="E346" s="492">
        <v>10</v>
      </c>
      <c r="F346" s="129">
        <v>23</v>
      </c>
      <c r="G346" s="130">
        <f>'Anchor-RA'!L344</f>
        <v>0</v>
      </c>
      <c r="H346" s="131">
        <f>'Anchor-RA'!M344</f>
        <v>0</v>
      </c>
      <c r="I346" s="131">
        <f>'Anchor-RA'!N344</f>
        <v>0</v>
      </c>
      <c r="J346" s="131">
        <f>'Anchor-RA'!O344</f>
        <v>0</v>
      </c>
      <c r="K346" s="395">
        <f>(Summary!$C$58*H346+Summary!$C$59*I346+Summary!$C$60*J346)/Summary!$C$61</f>
        <v>0</v>
      </c>
      <c r="L346" s="131">
        <f>'Anchor-RA'!P344</f>
        <v>0</v>
      </c>
      <c r="M346" s="131">
        <f>'Anchor-RA'!Q344</f>
        <v>0</v>
      </c>
      <c r="N346" s="131">
        <f>'Anchor-RA'!R344</f>
        <v>0</v>
      </c>
      <c r="O346" s="131">
        <f>'Anchor-RA'!S344</f>
        <v>0</v>
      </c>
      <c r="P346" s="131">
        <f>'Anchor-RA'!T344</f>
        <v>0</v>
      </c>
      <c r="Q346" s="131">
        <f>'Anchor-RA'!U344</f>
        <v>0</v>
      </c>
      <c r="R346" s="131">
        <f>'Anchor-RA'!V344</f>
        <v>0</v>
      </c>
      <c r="S346" s="131">
        <f>'Anchor-RA'!W344</f>
        <v>0</v>
      </c>
      <c r="T346" s="131">
        <f>'Anchor-RA'!X344</f>
        <v>0</v>
      </c>
      <c r="U346" s="131">
        <f>10*LOG10(1/((Summary!$C$75/10^(R346/10)+Summary!$C$76/10^(S346/10)+Summary!$C$77/10^(T346/10))/Summary!$C$78))</f>
        <v>0</v>
      </c>
      <c r="V346" s="131">
        <f>'Anchor-RA'!Y344</f>
        <v>0</v>
      </c>
      <c r="W346" s="131">
        <f>'Anchor-RA'!Z344</f>
        <v>0</v>
      </c>
      <c r="X346" s="132">
        <f t="shared" si="21"/>
        <v>0</v>
      </c>
      <c r="Y346" s="133"/>
      <c r="Z346" s="383">
        <f>'Test-RA'!L344</f>
        <v>0</v>
      </c>
      <c r="AA346" s="380">
        <f>'Test-RA'!M344</f>
        <v>0</v>
      </c>
      <c r="AB346" s="380">
        <f>'Test-RA'!N344</f>
        <v>0</v>
      </c>
      <c r="AC346" s="380">
        <f>'Test-RA'!O344</f>
        <v>0</v>
      </c>
      <c r="AD346" s="380">
        <f>(Summary!$C$58*AA346+Summary!$C$59*AB346+Summary!$C$60*AC346)/Summary!$C$61</f>
        <v>0</v>
      </c>
      <c r="AE346" s="380">
        <f>'Test-RA'!P344</f>
        <v>0</v>
      </c>
      <c r="AF346" s="380">
        <f>'Test-RA'!Q344</f>
        <v>0</v>
      </c>
      <c r="AG346" s="380">
        <f>'Test-RA'!R344</f>
        <v>0</v>
      </c>
      <c r="AH346" s="380">
        <f>'Test-RA'!S344</f>
        <v>0</v>
      </c>
      <c r="AI346" s="380">
        <f>'Test-RA'!T344</f>
        <v>0</v>
      </c>
      <c r="AJ346" s="380">
        <f>'Test-RA'!U344</f>
        <v>0</v>
      </c>
      <c r="AK346" s="380">
        <f>'Test-RA'!V344</f>
        <v>0</v>
      </c>
      <c r="AL346" s="380">
        <f>'Test-RA'!W344</f>
        <v>0</v>
      </c>
      <c r="AM346" s="380">
        <f>'Test-RA'!X344</f>
        <v>0</v>
      </c>
      <c r="AN346" s="380">
        <f>10*LOG10(1/((Summary!$C$75/10^(AK346/10)+Summary!$C$76/10^(AL346/10)+Summary!$C$77/10^(AM346/10))/Summary!$C$78))</f>
        <v>0</v>
      </c>
      <c r="AO346" s="380">
        <f>'Test-RA'!Y344</f>
        <v>0</v>
      </c>
      <c r="AP346" s="131">
        <f>'Test-RA'!Z344</f>
        <v>0</v>
      </c>
      <c r="AQ346" s="132">
        <f t="shared" si="24"/>
        <v>0</v>
      </c>
      <c r="AR346" s="134" t="e">
        <f t="shared" si="22"/>
        <v>#DIV/0!</v>
      </c>
      <c r="AS346" s="135" t="e">
        <f t="shared" si="23"/>
        <v>#DIV/0!</v>
      </c>
      <c r="AT346" s="136"/>
      <c r="AU346" s="136"/>
      <c r="AV346" s="573" t="s">
        <v>121</v>
      </c>
      <c r="AW346" s="468" t="e" cm="1">
        <f t="array" ref="AW346">bdRateExtend($G346:$G349,H346:H349,$Z346:$Z349,AA346:AA349)</f>
        <v>#VALUE!</v>
      </c>
      <c r="AX346" s="480" t="e" cm="1">
        <f t="array" ref="AX346">bdRateExtend($G346:$G351,H346:H351,$Z346:$Z351,AA346:AA351)</f>
        <v>#VALUE!</v>
      </c>
      <c r="AY346" s="480" t="e" cm="1">
        <f t="array" ref="AY346">bdRateExtend($G346:$G351,I346:I351,$Z346:$Z351,AB346:AB351)</f>
        <v>#VALUE!</v>
      </c>
      <c r="AZ346" s="480" t="e" cm="1">
        <f t="array" ref="AZ346">bdRateExtend($G346:$G351,J346:J351,$Z346:$Z351,AC346:AC351)</f>
        <v>#VALUE!</v>
      </c>
      <c r="BA346" s="480" t="e" cm="1">
        <f t="array" ref="BA346">bdRateExtend($G346:$G351,K346:K351,$Z346:$Z351,AD346:AD351)</f>
        <v>#VALUE!</v>
      </c>
      <c r="BB346" s="479" t="e">
        <f>(Summary!$C$89*AX346+Summary!$C$90*AY346+Summary!$C$91*AZ346)/Summary!$C$92</f>
        <v>#VALUE!</v>
      </c>
      <c r="BC346" s="480" t="e" cm="1">
        <f t="array" ref="BC346">bdRateExtend($G346:$G349,L346:L349,$Z346:$Z349,AE346:AE349)</f>
        <v>#VALUE!</v>
      </c>
      <c r="BD346" s="480" t="e" cm="1">
        <f t="array" ref="BD346">bdRateExtend($G346:$G351,L346:L351,$Z346:$Z351,AE346:AE351)</f>
        <v>#VALUE!</v>
      </c>
      <c r="BE346" s="480" t="e" cm="1">
        <f t="array" ref="BE346">bdRateExtend($G346:$G349,M346:M349,$Z346:$Z349,AF346:AF349)</f>
        <v>#VALUE!</v>
      </c>
      <c r="BF346" s="480" t="e" cm="1">
        <f t="array" ref="BF346">bdRateExtend($G346:$G351,M346:M351,$Z346:$Z351,AF346:AF351)</f>
        <v>#VALUE!</v>
      </c>
      <c r="BG346" s="474" t="e" cm="1">
        <f t="array" ref="BG346">bdRateExtend($G346:$G349,N346:N349,$Z346:$Z349,AG346:AG349,"None", FALSE,1)</f>
        <v>#VALUE!</v>
      </c>
      <c r="BH346" s="475" t="e" cm="1">
        <f t="array" ref="BH346">bdRateExtend($G346:$G351,N346:N351,$Z346:$Z351,AG346:AG351,"None", FALSE,1)</f>
        <v>#VALUE!</v>
      </c>
      <c r="BI346" s="474" t="e" cm="1">
        <f t="array" ref="BI346">bdRateExtend($G346:$G349,O346:O349,$Z346:$Z349,AH346:AH349,"None", FALSE,1)</f>
        <v>#VALUE!</v>
      </c>
      <c r="BJ346" s="475" t="e" cm="1">
        <f t="array" ref="BJ346">bdRateExtend($G346:$G351,O346:O351,$Z346:$Z351,AH346:AH351,"None", FALSE,1)</f>
        <v>#VALUE!</v>
      </c>
      <c r="BK346" s="480" t="e" cm="1">
        <f t="array" ref="BK346">bdRateExtend($G346:$G349,P346:P349,$Z346:$Z349,AI346:AI349)</f>
        <v>#VALUE!</v>
      </c>
      <c r="BL346" s="480" t="e" cm="1">
        <f t="array" ref="BL346">bdRateExtend($G346:$G351,P346:P351,$Z346:$Z351,AI346:AI351)</f>
        <v>#VALUE!</v>
      </c>
      <c r="BM346" s="480" t="e" cm="1">
        <f t="array" ref="BM346">bdRateExtend($G346:$G349,Q346:Q349,$Z346:$Z349,AJ346:AJ349)</f>
        <v>#VALUE!</v>
      </c>
      <c r="BN346" s="480" t="e" cm="1">
        <f t="array" ref="BN346">bdRateExtend($G346:$G351,Q346:Q351,$Z346:$Z351,AJ346:AJ351)</f>
        <v>#VALUE!</v>
      </c>
      <c r="BO346" s="480" t="e" cm="1">
        <f t="array" ref="BO346">bdRateExtend($G346:$G349,R346:R349,$Z346:$Z349,AK346:AK349)</f>
        <v>#VALUE!</v>
      </c>
      <c r="BP346" s="480" t="e" cm="1">
        <f t="array" ref="BP346">bdRateExtend($G346:$G351,R346:R351,$Z346:$Z351,AK346:AK351)</f>
        <v>#VALUE!</v>
      </c>
      <c r="BQ346" s="480" t="e" cm="1">
        <f t="array" ref="BQ346">bdRateExtend($G346:$G351,S346:S351,$Z346:$Z351,AL346:AL351)</f>
        <v>#VALUE!</v>
      </c>
      <c r="BR346" s="476" t="e" cm="1">
        <f t="array" ref="BR346">bdRateExtend($G346:$G351,T346:T351,$Z346:$Z351,AM346:AM351)</f>
        <v>#VALUE!</v>
      </c>
      <c r="BS346" s="476" t="e" cm="1">
        <f t="array" ref="BS346">bdRateExtend($G346:$G351,U346:U351,$Z346:$Z351,AN346:AN351)</f>
        <v>#VALUE!</v>
      </c>
      <c r="BT346" s="479" t="e">
        <f>(Summary!$C$103*BP346+Summary!$C$104*BQ346+Summary!$C$105*BR346)/Summary!$C$106</f>
        <v>#VALUE!</v>
      </c>
      <c r="BU346" s="462" cm="1">
        <f t="array" ref="BU346">testVMAFRange($G346:$G349,N346:N349,$Z346:$Z349,AG346:AG349)</f>
        <v>0</v>
      </c>
      <c r="BV346" s="464" cm="1">
        <f t="array" ref="BV346">testVMAFRange($G346:$G351,N346:N351,$Z346:$Z351,AG346:AG351)</f>
        <v>0</v>
      </c>
      <c r="BW346" s="462" cm="1">
        <f t="array" ref="BW346">testVMAFRange($G346:$G349,O346:O349,$Z346:$Z349,AH346:AH349)</f>
        <v>0</v>
      </c>
      <c r="BX346" s="464" cm="1">
        <f t="array" ref="BX346">testVMAFRange($G346:$G351,O346:O351,$Z346:$Z351,AH346:AH351)</f>
        <v>0</v>
      </c>
    </row>
    <row r="347" spans="1:76" ht="17" customHeight="1" x14ac:dyDescent="0.35">
      <c r="A347" s="516"/>
      <c r="B347" s="483"/>
      <c r="C347" s="486"/>
      <c r="D347" s="490"/>
      <c r="E347" s="493"/>
      <c r="F347" s="138">
        <v>31</v>
      </c>
      <c r="G347" s="139">
        <f>'Anchor-RA'!L345</f>
        <v>0</v>
      </c>
      <c r="H347" s="140">
        <f>'Anchor-RA'!M345</f>
        <v>0</v>
      </c>
      <c r="I347" s="140">
        <f>'Anchor-RA'!N345</f>
        <v>0</v>
      </c>
      <c r="J347" s="140">
        <f>'Anchor-RA'!O345</f>
        <v>0</v>
      </c>
      <c r="K347" s="140">
        <f>(Summary!$C$58*H347+Summary!$C$59*I347+Summary!$C$60*J347)/Summary!$C$61</f>
        <v>0</v>
      </c>
      <c r="L347" s="140">
        <f>'Anchor-RA'!P345</f>
        <v>0</v>
      </c>
      <c r="M347" s="140">
        <f>'Anchor-RA'!Q345</f>
        <v>0</v>
      </c>
      <c r="N347" s="140">
        <f>'Anchor-RA'!R345</f>
        <v>0</v>
      </c>
      <c r="O347" s="140">
        <f>'Anchor-RA'!S345</f>
        <v>0</v>
      </c>
      <c r="P347" s="140">
        <f>'Anchor-RA'!T345</f>
        <v>0</v>
      </c>
      <c r="Q347" s="140">
        <f>'Anchor-RA'!U345</f>
        <v>0</v>
      </c>
      <c r="R347" s="140">
        <f>'Anchor-RA'!V345</f>
        <v>0</v>
      </c>
      <c r="S347" s="140">
        <f>'Anchor-RA'!W345</f>
        <v>0</v>
      </c>
      <c r="T347" s="140">
        <f>'Anchor-RA'!X345</f>
        <v>0</v>
      </c>
      <c r="U347" s="140">
        <f>10*LOG10(1/((Summary!$C$75/10^(R347/10)+Summary!$C$76/10^(S347/10)+Summary!$C$77/10^(T347/10))/Summary!$C$78))</f>
        <v>0</v>
      </c>
      <c r="V347" s="140">
        <f>'Anchor-RA'!Y345</f>
        <v>0</v>
      </c>
      <c r="W347" s="140">
        <f>'Anchor-RA'!Z345</f>
        <v>0</v>
      </c>
      <c r="X347" s="141">
        <f t="shared" si="21"/>
        <v>0</v>
      </c>
      <c r="Y347" s="133"/>
      <c r="Z347" s="384">
        <f>'Test-RA'!L345</f>
        <v>0</v>
      </c>
      <c r="AA347" s="381">
        <f>'Test-RA'!M345</f>
        <v>0</v>
      </c>
      <c r="AB347" s="381">
        <f>'Test-RA'!N345</f>
        <v>0</v>
      </c>
      <c r="AC347" s="381">
        <f>'Test-RA'!O345</f>
        <v>0</v>
      </c>
      <c r="AD347" s="381">
        <f>(Summary!$C$58*AA347+Summary!$C$59*AB347+Summary!$C$60*AC347)/Summary!$C$61</f>
        <v>0</v>
      </c>
      <c r="AE347" s="381">
        <f>'Test-RA'!P345</f>
        <v>0</v>
      </c>
      <c r="AF347" s="381">
        <f>'Test-RA'!Q345</f>
        <v>0</v>
      </c>
      <c r="AG347" s="381">
        <f>'Test-RA'!R345</f>
        <v>0</v>
      </c>
      <c r="AH347" s="381">
        <f>'Test-RA'!S345</f>
        <v>0</v>
      </c>
      <c r="AI347" s="381">
        <f>'Test-RA'!T345</f>
        <v>0</v>
      </c>
      <c r="AJ347" s="381">
        <f>'Test-RA'!U345</f>
        <v>0</v>
      </c>
      <c r="AK347" s="381">
        <f>'Test-RA'!V345</f>
        <v>0</v>
      </c>
      <c r="AL347" s="381">
        <f>'Test-RA'!W345</f>
        <v>0</v>
      </c>
      <c r="AM347" s="381">
        <f>'Test-RA'!X345</f>
        <v>0</v>
      </c>
      <c r="AN347" s="381">
        <f>10*LOG10(1/((Summary!$C$75/10^(AK347/10)+Summary!$C$76/10^(AL347/10)+Summary!$C$77/10^(AM347/10))/Summary!$C$78))</f>
        <v>0</v>
      </c>
      <c r="AO347" s="381">
        <f>'Test-RA'!Y345</f>
        <v>0</v>
      </c>
      <c r="AP347" s="140">
        <f>'Test-RA'!Z345</f>
        <v>0</v>
      </c>
      <c r="AQ347" s="141">
        <f t="shared" si="24"/>
        <v>0</v>
      </c>
      <c r="AR347" s="142" t="e">
        <f t="shared" si="22"/>
        <v>#DIV/0!</v>
      </c>
      <c r="AS347" s="143" t="e">
        <f t="shared" si="23"/>
        <v>#DIV/0!</v>
      </c>
      <c r="AT347" s="136"/>
      <c r="AU347" s="136"/>
      <c r="AV347" s="571"/>
      <c r="AW347" s="468"/>
      <c r="AX347" s="480"/>
      <c r="AY347" s="480"/>
      <c r="AZ347" s="480"/>
      <c r="BA347" s="480"/>
      <c r="BB347" s="480"/>
      <c r="BC347" s="480"/>
      <c r="BD347" s="480"/>
      <c r="BE347" s="480"/>
      <c r="BF347" s="480"/>
      <c r="BG347" s="469"/>
      <c r="BH347" s="476"/>
      <c r="BI347" s="469"/>
      <c r="BJ347" s="476"/>
      <c r="BK347" s="480"/>
      <c r="BL347" s="480"/>
      <c r="BM347" s="480"/>
      <c r="BN347" s="480"/>
      <c r="BO347" s="480"/>
      <c r="BP347" s="480"/>
      <c r="BQ347" s="480"/>
      <c r="BR347" s="476"/>
      <c r="BS347" s="476"/>
      <c r="BT347" s="480"/>
      <c r="BU347" s="463"/>
      <c r="BV347" s="465"/>
      <c r="BW347" s="463"/>
      <c r="BX347" s="465"/>
    </row>
    <row r="348" spans="1:76" ht="17" customHeight="1" x14ac:dyDescent="0.35">
      <c r="A348" s="516"/>
      <c r="B348" s="483"/>
      <c r="C348" s="486"/>
      <c r="D348" s="490"/>
      <c r="E348" s="493"/>
      <c r="F348" s="138">
        <v>39</v>
      </c>
      <c r="G348" s="139">
        <f>'Anchor-RA'!L346</f>
        <v>0</v>
      </c>
      <c r="H348" s="140">
        <f>'Anchor-RA'!M346</f>
        <v>0</v>
      </c>
      <c r="I348" s="140">
        <f>'Anchor-RA'!N346</f>
        <v>0</v>
      </c>
      <c r="J348" s="140">
        <f>'Anchor-RA'!O346</f>
        <v>0</v>
      </c>
      <c r="K348" s="140">
        <f>(Summary!$C$58*H348+Summary!$C$59*I348+Summary!$C$60*J348)/Summary!$C$61</f>
        <v>0</v>
      </c>
      <c r="L348" s="140">
        <f>'Anchor-RA'!P346</f>
        <v>0</v>
      </c>
      <c r="M348" s="140">
        <f>'Anchor-RA'!Q346</f>
        <v>0</v>
      </c>
      <c r="N348" s="140">
        <f>'Anchor-RA'!R346</f>
        <v>0</v>
      </c>
      <c r="O348" s="140">
        <f>'Anchor-RA'!S346</f>
        <v>0</v>
      </c>
      <c r="P348" s="140">
        <f>'Anchor-RA'!T346</f>
        <v>0</v>
      </c>
      <c r="Q348" s="140">
        <f>'Anchor-RA'!U346</f>
        <v>0</v>
      </c>
      <c r="R348" s="140">
        <f>'Anchor-RA'!V346</f>
        <v>0</v>
      </c>
      <c r="S348" s="140">
        <f>'Anchor-RA'!W346</f>
        <v>0</v>
      </c>
      <c r="T348" s="140">
        <f>'Anchor-RA'!X346</f>
        <v>0</v>
      </c>
      <c r="U348" s="140">
        <f>10*LOG10(1/((Summary!$C$75/10^(R348/10)+Summary!$C$76/10^(S348/10)+Summary!$C$77/10^(T348/10))/Summary!$C$78))</f>
        <v>0</v>
      </c>
      <c r="V348" s="140">
        <f>'Anchor-RA'!Y346</f>
        <v>0</v>
      </c>
      <c r="W348" s="140">
        <f>'Anchor-RA'!Z346</f>
        <v>0</v>
      </c>
      <c r="X348" s="141">
        <f t="shared" si="21"/>
        <v>0</v>
      </c>
      <c r="Y348" s="133"/>
      <c r="Z348" s="384">
        <f>'Test-RA'!L346</f>
        <v>0</v>
      </c>
      <c r="AA348" s="381">
        <f>'Test-RA'!M346</f>
        <v>0</v>
      </c>
      <c r="AB348" s="381">
        <f>'Test-RA'!N346</f>
        <v>0</v>
      </c>
      <c r="AC348" s="381">
        <f>'Test-RA'!O346</f>
        <v>0</v>
      </c>
      <c r="AD348" s="381">
        <f>(Summary!$C$58*AA348+Summary!$C$59*AB348+Summary!$C$60*AC348)/Summary!$C$61</f>
        <v>0</v>
      </c>
      <c r="AE348" s="381">
        <f>'Test-RA'!P346</f>
        <v>0</v>
      </c>
      <c r="AF348" s="381">
        <f>'Test-RA'!Q346</f>
        <v>0</v>
      </c>
      <c r="AG348" s="381">
        <f>'Test-RA'!R346</f>
        <v>0</v>
      </c>
      <c r="AH348" s="381">
        <f>'Test-RA'!S346</f>
        <v>0</v>
      </c>
      <c r="AI348" s="381">
        <f>'Test-RA'!T346</f>
        <v>0</v>
      </c>
      <c r="AJ348" s="381">
        <f>'Test-RA'!U346</f>
        <v>0</v>
      </c>
      <c r="AK348" s="381">
        <f>'Test-RA'!V346</f>
        <v>0</v>
      </c>
      <c r="AL348" s="381">
        <f>'Test-RA'!W346</f>
        <v>0</v>
      </c>
      <c r="AM348" s="381">
        <f>'Test-RA'!X346</f>
        <v>0</v>
      </c>
      <c r="AN348" s="381">
        <f>10*LOG10(1/((Summary!$C$75/10^(AK348/10)+Summary!$C$76/10^(AL348/10)+Summary!$C$77/10^(AM348/10))/Summary!$C$78))</f>
        <v>0</v>
      </c>
      <c r="AO348" s="381">
        <f>'Test-RA'!Y346</f>
        <v>0</v>
      </c>
      <c r="AP348" s="140">
        <f>'Test-RA'!Z346</f>
        <v>0</v>
      </c>
      <c r="AQ348" s="141">
        <f t="shared" si="24"/>
        <v>0</v>
      </c>
      <c r="AR348" s="142" t="e">
        <f t="shared" si="22"/>
        <v>#DIV/0!</v>
      </c>
      <c r="AS348" s="143" t="e">
        <f t="shared" si="23"/>
        <v>#DIV/0!</v>
      </c>
      <c r="AT348" s="136"/>
      <c r="AU348" s="136"/>
      <c r="AV348" s="571" t="s">
        <v>122</v>
      </c>
      <c r="AW348" s="468" t="e" cm="1">
        <f t="array" ref="AW348">bdRateExtend($G347:$G350,H347:H350,$Z347:$Z350,AA347:AA350)</f>
        <v>#VALUE!</v>
      </c>
      <c r="AX348" s="480"/>
      <c r="AY348" s="480"/>
      <c r="AZ348" s="480"/>
      <c r="BA348" s="480"/>
      <c r="BB348" s="480"/>
      <c r="BC348" s="480" t="e" cm="1">
        <f t="array" ref="BC348">bdRateExtend($G347:$G350,L347:L350,$Z347:$Z350,AE347:AE350)</f>
        <v>#VALUE!</v>
      </c>
      <c r="BD348" s="480"/>
      <c r="BE348" s="480" t="e" cm="1">
        <f t="array" ref="BE348">bdRateExtend($G347:$G350,M347:M350,$Z347:$Z350,AF347:AF350)</f>
        <v>#VALUE!</v>
      </c>
      <c r="BF348" s="480"/>
      <c r="BG348" s="469" t="e" cm="1">
        <f t="array" ref="BG348">bdRateExtend($G347:$G350,N347:N350,$Z347:$Z350,AG347:AG350,"None", FALSE,1)</f>
        <v>#VALUE!</v>
      </c>
      <c r="BH348" s="476"/>
      <c r="BI348" s="469" t="e" cm="1">
        <f t="array" ref="BI348">bdRateExtend($G347:$G350,O347:O350,$Z347:$Z350,AH347:AH350,"None", FALSE,1)</f>
        <v>#VALUE!</v>
      </c>
      <c r="BJ348" s="476"/>
      <c r="BK348" s="480" t="e" cm="1">
        <f t="array" ref="BK348">bdRateExtend($G347:$G350,P347:P350,$Z347:$Z350,AI347:AI350)</f>
        <v>#VALUE!</v>
      </c>
      <c r="BL348" s="480"/>
      <c r="BM348" s="480" t="e" cm="1">
        <f t="array" ref="BM348">bdRateExtend($G347:$G350,Q347:Q350,$Z347:$Z350,AJ347:AJ350)</f>
        <v>#VALUE!</v>
      </c>
      <c r="BN348" s="480"/>
      <c r="BO348" s="480" t="e" cm="1">
        <f t="array" ref="BO348">bdRateExtend($G347:$G350,R347:R350,$Z347:$Z350,AK347:AK350)</f>
        <v>#VALUE!</v>
      </c>
      <c r="BP348" s="480"/>
      <c r="BQ348" s="480"/>
      <c r="BR348" s="476"/>
      <c r="BS348" s="476"/>
      <c r="BT348" s="480"/>
      <c r="BU348" s="463" cm="1">
        <f t="array" ref="BU348">testVMAFRange($G347:$G350,N347:N350,$Z347:$Z350,AG347:AG350)</f>
        <v>0</v>
      </c>
      <c r="BV348" s="465"/>
      <c r="BW348" s="463" cm="1">
        <f t="array" ref="BW348">testVMAFRange($G347:$G350,O347:O350,$Z347:$Z350,AH347:AH350)</f>
        <v>0</v>
      </c>
      <c r="BX348" s="465"/>
    </row>
    <row r="349" spans="1:76" ht="17" customHeight="1" x14ac:dyDescent="0.35">
      <c r="A349" s="516"/>
      <c r="B349" s="483"/>
      <c r="C349" s="486"/>
      <c r="D349" s="490"/>
      <c r="E349" s="493"/>
      <c r="F349" s="138">
        <v>47</v>
      </c>
      <c r="G349" s="139">
        <f>'Anchor-RA'!L347</f>
        <v>0</v>
      </c>
      <c r="H349" s="140">
        <f>'Anchor-RA'!M347</f>
        <v>0</v>
      </c>
      <c r="I349" s="140">
        <f>'Anchor-RA'!N347</f>
        <v>0</v>
      </c>
      <c r="J349" s="140">
        <f>'Anchor-RA'!O347</f>
        <v>0</v>
      </c>
      <c r="K349" s="140">
        <f>(Summary!$C$58*H349+Summary!$C$59*I349+Summary!$C$60*J349)/Summary!$C$61</f>
        <v>0</v>
      </c>
      <c r="L349" s="140">
        <f>'Anchor-RA'!P347</f>
        <v>0</v>
      </c>
      <c r="M349" s="140">
        <f>'Anchor-RA'!Q347</f>
        <v>0</v>
      </c>
      <c r="N349" s="140">
        <f>'Anchor-RA'!R347</f>
        <v>0</v>
      </c>
      <c r="O349" s="140">
        <f>'Anchor-RA'!S347</f>
        <v>0</v>
      </c>
      <c r="P349" s="140">
        <f>'Anchor-RA'!T347</f>
        <v>0</v>
      </c>
      <c r="Q349" s="140">
        <f>'Anchor-RA'!U347</f>
        <v>0</v>
      </c>
      <c r="R349" s="140">
        <f>'Anchor-RA'!V347</f>
        <v>0</v>
      </c>
      <c r="S349" s="140">
        <f>'Anchor-RA'!W347</f>
        <v>0</v>
      </c>
      <c r="T349" s="140">
        <f>'Anchor-RA'!X347</f>
        <v>0</v>
      </c>
      <c r="U349" s="140">
        <f>10*LOG10(1/((Summary!$C$75/10^(R349/10)+Summary!$C$76/10^(S349/10)+Summary!$C$77/10^(T349/10))/Summary!$C$78))</f>
        <v>0</v>
      </c>
      <c r="V349" s="140">
        <f>'Anchor-RA'!Y347</f>
        <v>0</v>
      </c>
      <c r="W349" s="140">
        <f>'Anchor-RA'!Z347</f>
        <v>0</v>
      </c>
      <c r="X349" s="141">
        <f t="shared" si="21"/>
        <v>0</v>
      </c>
      <c r="Y349" s="133"/>
      <c r="Z349" s="384">
        <f>'Test-RA'!L347</f>
        <v>0</v>
      </c>
      <c r="AA349" s="381">
        <f>'Test-RA'!M347</f>
        <v>0</v>
      </c>
      <c r="AB349" s="381">
        <f>'Test-RA'!N347</f>
        <v>0</v>
      </c>
      <c r="AC349" s="381">
        <f>'Test-RA'!O347</f>
        <v>0</v>
      </c>
      <c r="AD349" s="381">
        <f>(Summary!$C$58*AA349+Summary!$C$59*AB349+Summary!$C$60*AC349)/Summary!$C$61</f>
        <v>0</v>
      </c>
      <c r="AE349" s="381">
        <f>'Test-RA'!P347</f>
        <v>0</v>
      </c>
      <c r="AF349" s="381">
        <f>'Test-RA'!Q347</f>
        <v>0</v>
      </c>
      <c r="AG349" s="381">
        <f>'Test-RA'!R347</f>
        <v>0</v>
      </c>
      <c r="AH349" s="381">
        <f>'Test-RA'!S347</f>
        <v>0</v>
      </c>
      <c r="AI349" s="381">
        <f>'Test-RA'!T347</f>
        <v>0</v>
      </c>
      <c r="AJ349" s="381">
        <f>'Test-RA'!U347</f>
        <v>0</v>
      </c>
      <c r="AK349" s="381">
        <f>'Test-RA'!V347</f>
        <v>0</v>
      </c>
      <c r="AL349" s="381">
        <f>'Test-RA'!W347</f>
        <v>0</v>
      </c>
      <c r="AM349" s="381">
        <f>'Test-RA'!X347</f>
        <v>0</v>
      </c>
      <c r="AN349" s="381">
        <f>10*LOG10(1/((Summary!$C$75/10^(AK349/10)+Summary!$C$76/10^(AL349/10)+Summary!$C$77/10^(AM349/10))/Summary!$C$78))</f>
        <v>0</v>
      </c>
      <c r="AO349" s="381">
        <f>'Test-RA'!Y347</f>
        <v>0</v>
      </c>
      <c r="AP349" s="140">
        <f>'Test-RA'!Z347</f>
        <v>0</v>
      </c>
      <c r="AQ349" s="141">
        <f t="shared" si="24"/>
        <v>0</v>
      </c>
      <c r="AR349" s="142" t="e">
        <f t="shared" si="22"/>
        <v>#DIV/0!</v>
      </c>
      <c r="AS349" s="143" t="e">
        <f t="shared" si="23"/>
        <v>#DIV/0!</v>
      </c>
      <c r="AT349" s="136"/>
      <c r="AU349" s="136"/>
      <c r="AV349" s="571"/>
      <c r="AW349" s="468"/>
      <c r="AX349" s="480"/>
      <c r="AY349" s="480"/>
      <c r="AZ349" s="480"/>
      <c r="BA349" s="480"/>
      <c r="BB349" s="480"/>
      <c r="BC349" s="480"/>
      <c r="BD349" s="480"/>
      <c r="BE349" s="480"/>
      <c r="BF349" s="480"/>
      <c r="BG349" s="469"/>
      <c r="BH349" s="476"/>
      <c r="BI349" s="469"/>
      <c r="BJ349" s="476"/>
      <c r="BK349" s="480"/>
      <c r="BL349" s="480"/>
      <c r="BM349" s="480"/>
      <c r="BN349" s="480"/>
      <c r="BO349" s="480"/>
      <c r="BP349" s="480"/>
      <c r="BQ349" s="480"/>
      <c r="BR349" s="476"/>
      <c r="BS349" s="476"/>
      <c r="BT349" s="480"/>
      <c r="BU349" s="463"/>
      <c r="BV349" s="465"/>
      <c r="BW349" s="463"/>
      <c r="BX349" s="465"/>
    </row>
    <row r="350" spans="1:76" ht="17" customHeight="1" x14ac:dyDescent="0.35">
      <c r="A350" s="516"/>
      <c r="B350" s="483"/>
      <c r="C350" s="486"/>
      <c r="D350" s="490"/>
      <c r="E350" s="493"/>
      <c r="F350" s="138">
        <v>55</v>
      </c>
      <c r="G350" s="139">
        <f>'Anchor-RA'!L348</f>
        <v>0</v>
      </c>
      <c r="H350" s="140">
        <f>'Anchor-RA'!M348</f>
        <v>0</v>
      </c>
      <c r="I350" s="140">
        <f>'Anchor-RA'!N348</f>
        <v>0</v>
      </c>
      <c r="J350" s="140">
        <f>'Anchor-RA'!O348</f>
        <v>0</v>
      </c>
      <c r="K350" s="140">
        <f>(Summary!$C$58*H350+Summary!$C$59*I350+Summary!$C$60*J350)/Summary!$C$61</f>
        <v>0</v>
      </c>
      <c r="L350" s="140">
        <f>'Anchor-RA'!P348</f>
        <v>0</v>
      </c>
      <c r="M350" s="140">
        <f>'Anchor-RA'!Q348</f>
        <v>0</v>
      </c>
      <c r="N350" s="140">
        <f>'Anchor-RA'!R348</f>
        <v>0</v>
      </c>
      <c r="O350" s="140">
        <f>'Anchor-RA'!S348</f>
        <v>0</v>
      </c>
      <c r="P350" s="140">
        <f>'Anchor-RA'!T348</f>
        <v>0</v>
      </c>
      <c r="Q350" s="140">
        <f>'Anchor-RA'!U348</f>
        <v>0</v>
      </c>
      <c r="R350" s="140">
        <f>'Anchor-RA'!V348</f>
        <v>0</v>
      </c>
      <c r="S350" s="140">
        <f>'Anchor-RA'!W348</f>
        <v>0</v>
      </c>
      <c r="T350" s="140">
        <f>'Anchor-RA'!X348</f>
        <v>0</v>
      </c>
      <c r="U350" s="140">
        <f>10*LOG10(1/((Summary!$C$75/10^(R350/10)+Summary!$C$76/10^(S350/10)+Summary!$C$77/10^(T350/10))/Summary!$C$78))</f>
        <v>0</v>
      </c>
      <c r="V350" s="140">
        <f>'Anchor-RA'!Y348</f>
        <v>0</v>
      </c>
      <c r="W350" s="140">
        <f>'Anchor-RA'!Z348</f>
        <v>0</v>
      </c>
      <c r="X350" s="141">
        <f t="shared" si="21"/>
        <v>0</v>
      </c>
      <c r="Y350" s="133"/>
      <c r="Z350" s="384">
        <f>'Test-RA'!L348</f>
        <v>0</v>
      </c>
      <c r="AA350" s="381">
        <f>'Test-RA'!M348</f>
        <v>0</v>
      </c>
      <c r="AB350" s="381">
        <f>'Test-RA'!N348</f>
        <v>0</v>
      </c>
      <c r="AC350" s="381">
        <f>'Test-RA'!O348</f>
        <v>0</v>
      </c>
      <c r="AD350" s="381">
        <f>(Summary!$C$58*AA350+Summary!$C$59*AB350+Summary!$C$60*AC350)/Summary!$C$61</f>
        <v>0</v>
      </c>
      <c r="AE350" s="381">
        <f>'Test-RA'!P348</f>
        <v>0</v>
      </c>
      <c r="AF350" s="381">
        <f>'Test-RA'!Q348</f>
        <v>0</v>
      </c>
      <c r="AG350" s="381">
        <f>'Test-RA'!R348</f>
        <v>0</v>
      </c>
      <c r="AH350" s="381">
        <f>'Test-RA'!S348</f>
        <v>0</v>
      </c>
      <c r="AI350" s="381">
        <f>'Test-RA'!T348</f>
        <v>0</v>
      </c>
      <c r="AJ350" s="381">
        <f>'Test-RA'!U348</f>
        <v>0</v>
      </c>
      <c r="AK350" s="381">
        <f>'Test-RA'!V348</f>
        <v>0</v>
      </c>
      <c r="AL350" s="381">
        <f>'Test-RA'!W348</f>
        <v>0</v>
      </c>
      <c r="AM350" s="381">
        <f>'Test-RA'!X348</f>
        <v>0</v>
      </c>
      <c r="AN350" s="381">
        <f>10*LOG10(1/((Summary!$C$75/10^(AK350/10)+Summary!$C$76/10^(AL350/10)+Summary!$C$77/10^(AM350/10))/Summary!$C$78))</f>
        <v>0</v>
      </c>
      <c r="AO350" s="381">
        <f>'Test-RA'!Y348</f>
        <v>0</v>
      </c>
      <c r="AP350" s="140">
        <f>'Test-RA'!Z348</f>
        <v>0</v>
      </c>
      <c r="AQ350" s="141">
        <f t="shared" si="24"/>
        <v>0</v>
      </c>
      <c r="AR350" s="142" t="e">
        <f t="shared" si="22"/>
        <v>#DIV/0!</v>
      </c>
      <c r="AS350" s="143" t="e">
        <f t="shared" si="23"/>
        <v>#DIV/0!</v>
      </c>
      <c r="AT350" s="136"/>
      <c r="AU350" s="136"/>
      <c r="AV350" s="571" t="s">
        <v>123</v>
      </c>
      <c r="AW350" s="468" t="e" cm="1">
        <f t="array" ref="AW350">bdRateExtend($G348:$G351,H348:H351,$Z348:$Z351,AA348:AA351)</f>
        <v>#VALUE!</v>
      </c>
      <c r="AX350" s="480"/>
      <c r="AY350" s="480"/>
      <c r="AZ350" s="480"/>
      <c r="BA350" s="480"/>
      <c r="BB350" s="480"/>
      <c r="BC350" s="480" t="e" cm="1">
        <f t="array" ref="BC350">bdRateExtend($G348:$G351,L348:L351,$Z348:$Z351,AE348:AE351)</f>
        <v>#VALUE!</v>
      </c>
      <c r="BD350" s="480"/>
      <c r="BE350" s="480" t="e" cm="1">
        <f t="array" ref="BE350">bdRateExtend($G348:$G351,M348:M351,$Z348:$Z351,AF348:AF351)</f>
        <v>#VALUE!</v>
      </c>
      <c r="BF350" s="480"/>
      <c r="BG350" s="469" t="e" cm="1">
        <f t="array" ref="BG350">bdRateExtend($G348:$G351,N348:N351,$Z348:$Z351,AG348:AG351,"None", FALSE,1)</f>
        <v>#VALUE!</v>
      </c>
      <c r="BH350" s="476"/>
      <c r="BI350" s="469" t="e" cm="1">
        <f t="array" ref="BI350">bdRateExtend($G348:$G351,O348:O351,$Z348:$Z351,AH348:AH351,"None", FALSE,1)</f>
        <v>#VALUE!</v>
      </c>
      <c r="BJ350" s="476"/>
      <c r="BK350" s="480" t="e" cm="1">
        <f t="array" ref="BK350">bdRateExtend($G348:$G351,P348:P351,$Z348:$Z351,AI348:AI351)</f>
        <v>#VALUE!</v>
      </c>
      <c r="BL350" s="480"/>
      <c r="BM350" s="480" t="e" cm="1">
        <f t="array" ref="BM350">bdRateExtend($G348:$G351,Q348:Q351,$Z348:$Z351,AJ348:AJ351)</f>
        <v>#VALUE!</v>
      </c>
      <c r="BN350" s="480"/>
      <c r="BO350" s="480" t="e" cm="1">
        <f t="array" ref="BO350">bdRateExtend($G348:$G351,R348:R351,$Z348:$Z351,AK348:AK351)</f>
        <v>#VALUE!</v>
      </c>
      <c r="BP350" s="480"/>
      <c r="BQ350" s="480"/>
      <c r="BR350" s="476"/>
      <c r="BS350" s="476"/>
      <c r="BT350" s="480"/>
      <c r="BU350" s="463" cm="1">
        <f t="array" ref="BU350">testVMAFRange($G348:$G351,N348:N351,$Z348:$Z351,AG348:AG351)</f>
        <v>0</v>
      </c>
      <c r="BV350" s="465"/>
      <c r="BW350" s="463" cm="1">
        <f t="array" ref="BW350">testVMAFRange($G348:$G351,O348:O351,$Z348:$Z351,AH348:AH351)</f>
        <v>0</v>
      </c>
      <c r="BX350" s="465"/>
    </row>
    <row r="351" spans="1:76" ht="17" customHeight="1" thickBot="1" x14ac:dyDescent="0.4">
      <c r="A351" s="516"/>
      <c r="B351" s="518"/>
      <c r="C351" s="487"/>
      <c r="D351" s="522"/>
      <c r="E351" s="523"/>
      <c r="F351" s="144">
        <v>63</v>
      </c>
      <c r="G351" s="145">
        <f>'Anchor-RA'!L349</f>
        <v>0</v>
      </c>
      <c r="H351" s="146">
        <f>'Anchor-RA'!M349</f>
        <v>0</v>
      </c>
      <c r="I351" s="146">
        <f>'Anchor-RA'!N349</f>
        <v>0</v>
      </c>
      <c r="J351" s="146">
        <f>'Anchor-RA'!O349</f>
        <v>0</v>
      </c>
      <c r="K351" s="146">
        <f>(Summary!$C$58*H351+Summary!$C$59*I351+Summary!$C$60*J351)/Summary!$C$61</f>
        <v>0</v>
      </c>
      <c r="L351" s="146">
        <f>'Anchor-RA'!P349</f>
        <v>0</v>
      </c>
      <c r="M351" s="146">
        <f>'Anchor-RA'!Q349</f>
        <v>0</v>
      </c>
      <c r="N351" s="146">
        <f>'Anchor-RA'!R349</f>
        <v>0</v>
      </c>
      <c r="O351" s="146">
        <f>'Anchor-RA'!S349</f>
        <v>0</v>
      </c>
      <c r="P351" s="146">
        <f>'Anchor-RA'!T349</f>
        <v>0</v>
      </c>
      <c r="Q351" s="146">
        <f>'Anchor-RA'!U349</f>
        <v>0</v>
      </c>
      <c r="R351" s="146">
        <f>'Anchor-RA'!V349</f>
        <v>0</v>
      </c>
      <c r="S351" s="146">
        <f>'Anchor-RA'!W349</f>
        <v>0</v>
      </c>
      <c r="T351" s="146">
        <f>'Anchor-RA'!X349</f>
        <v>0</v>
      </c>
      <c r="U351" s="146">
        <f>10*LOG10(1/((Summary!$C$75/10^(R351/10)+Summary!$C$76/10^(S351/10)+Summary!$C$77/10^(T351/10))/Summary!$C$78))</f>
        <v>0</v>
      </c>
      <c r="V351" s="146">
        <f>'Anchor-RA'!Y349</f>
        <v>0</v>
      </c>
      <c r="W351" s="146">
        <f>'Anchor-RA'!Z349</f>
        <v>0</v>
      </c>
      <c r="X351" s="147">
        <f t="shared" si="21"/>
        <v>0</v>
      </c>
      <c r="Y351" s="133"/>
      <c r="Z351" s="385">
        <f>'Test-RA'!L349</f>
        <v>0</v>
      </c>
      <c r="AA351" s="382">
        <f>'Test-RA'!M349</f>
        <v>0</v>
      </c>
      <c r="AB351" s="382">
        <f>'Test-RA'!N349</f>
        <v>0</v>
      </c>
      <c r="AC351" s="382">
        <f>'Test-RA'!O349</f>
        <v>0</v>
      </c>
      <c r="AD351" s="382">
        <f>(Summary!$C$58*AA351+Summary!$C$59*AB351+Summary!$C$60*AC351)/Summary!$C$61</f>
        <v>0</v>
      </c>
      <c r="AE351" s="382">
        <f>'Test-RA'!P349</f>
        <v>0</v>
      </c>
      <c r="AF351" s="382">
        <f>'Test-RA'!Q349</f>
        <v>0</v>
      </c>
      <c r="AG351" s="382">
        <f>'Test-RA'!R349</f>
        <v>0</v>
      </c>
      <c r="AH351" s="382">
        <f>'Test-RA'!S349</f>
        <v>0</v>
      </c>
      <c r="AI351" s="382">
        <f>'Test-RA'!T349</f>
        <v>0</v>
      </c>
      <c r="AJ351" s="382">
        <f>'Test-RA'!U349</f>
        <v>0</v>
      </c>
      <c r="AK351" s="382">
        <f>'Test-RA'!V349</f>
        <v>0</v>
      </c>
      <c r="AL351" s="382">
        <f>'Test-RA'!W349</f>
        <v>0</v>
      </c>
      <c r="AM351" s="382">
        <f>'Test-RA'!X349</f>
        <v>0</v>
      </c>
      <c r="AN351" s="382">
        <f>10*LOG10(1/((Summary!$C$75/10^(AK351/10)+Summary!$C$76/10^(AL351/10)+Summary!$C$77/10^(AM351/10))/Summary!$C$78))</f>
        <v>0</v>
      </c>
      <c r="AO351" s="382">
        <f>'Test-RA'!Y349</f>
        <v>0</v>
      </c>
      <c r="AP351" s="146">
        <f>'Test-RA'!Z349</f>
        <v>0</v>
      </c>
      <c r="AQ351" s="147">
        <f t="shared" si="24"/>
        <v>0</v>
      </c>
      <c r="AR351" s="148" t="e">
        <f t="shared" si="22"/>
        <v>#DIV/0!</v>
      </c>
      <c r="AS351" s="149" t="e">
        <f t="shared" si="23"/>
        <v>#DIV/0!</v>
      </c>
      <c r="AT351" s="136"/>
      <c r="AU351" s="136"/>
      <c r="AV351" s="572"/>
      <c r="AW351" s="468"/>
      <c r="AX351" s="480"/>
      <c r="AY351" s="480"/>
      <c r="AZ351" s="480"/>
      <c r="BA351" s="480"/>
      <c r="BB351" s="481"/>
      <c r="BC351" s="480"/>
      <c r="BD351" s="480"/>
      <c r="BE351" s="480"/>
      <c r="BF351" s="480"/>
      <c r="BG351" s="472"/>
      <c r="BH351" s="477"/>
      <c r="BI351" s="472"/>
      <c r="BJ351" s="477"/>
      <c r="BK351" s="480"/>
      <c r="BL351" s="480"/>
      <c r="BM351" s="480"/>
      <c r="BN351" s="480"/>
      <c r="BO351" s="480"/>
      <c r="BP351" s="480"/>
      <c r="BQ351" s="480"/>
      <c r="BR351" s="476"/>
      <c r="BS351" s="476"/>
      <c r="BT351" s="481"/>
      <c r="BU351" s="473"/>
      <c r="BV351" s="466"/>
      <c r="BW351" s="473"/>
      <c r="BX351" s="466"/>
    </row>
    <row r="352" spans="1:76" ht="17" customHeight="1" x14ac:dyDescent="0.35">
      <c r="A352" s="516"/>
      <c r="B352" s="482" t="s">
        <v>2</v>
      </c>
      <c r="C352" s="485" t="s">
        <v>77</v>
      </c>
      <c r="D352" s="489">
        <v>24</v>
      </c>
      <c r="E352" s="492">
        <v>10</v>
      </c>
      <c r="F352" s="129">
        <v>23</v>
      </c>
      <c r="G352" s="130">
        <f>'Anchor-RA'!L350</f>
        <v>0</v>
      </c>
      <c r="H352" s="131">
        <f>'Anchor-RA'!M350</f>
        <v>0</v>
      </c>
      <c r="I352" s="131">
        <f>'Anchor-RA'!N350</f>
        <v>0</v>
      </c>
      <c r="J352" s="131">
        <f>'Anchor-RA'!O350</f>
        <v>0</v>
      </c>
      <c r="K352" s="395">
        <f>(Summary!$C$58*H352+Summary!$C$59*I352+Summary!$C$60*J352)/Summary!$C$61</f>
        <v>0</v>
      </c>
      <c r="L352" s="131">
        <f>'Anchor-RA'!P350</f>
        <v>0</v>
      </c>
      <c r="M352" s="131">
        <f>'Anchor-RA'!Q350</f>
        <v>0</v>
      </c>
      <c r="N352" s="131">
        <f>'Anchor-RA'!R350</f>
        <v>0</v>
      </c>
      <c r="O352" s="131">
        <f>'Anchor-RA'!S350</f>
        <v>0</v>
      </c>
      <c r="P352" s="131">
        <f>'Anchor-RA'!T350</f>
        <v>0</v>
      </c>
      <c r="Q352" s="131">
        <f>'Anchor-RA'!U350</f>
        <v>0</v>
      </c>
      <c r="R352" s="131">
        <f>'Anchor-RA'!V350</f>
        <v>0</v>
      </c>
      <c r="S352" s="131">
        <f>'Anchor-RA'!W350</f>
        <v>0</v>
      </c>
      <c r="T352" s="131">
        <f>'Anchor-RA'!X350</f>
        <v>0</v>
      </c>
      <c r="U352" s="131">
        <f>10*LOG10(1/((Summary!$C$75/10^(R352/10)+Summary!$C$76/10^(S352/10)+Summary!$C$77/10^(T352/10))/Summary!$C$78))</f>
        <v>0</v>
      </c>
      <c r="V352" s="131">
        <f>'Anchor-RA'!Y350</f>
        <v>0</v>
      </c>
      <c r="W352" s="131">
        <f>'Anchor-RA'!Z350</f>
        <v>0</v>
      </c>
      <c r="X352" s="132">
        <f t="shared" si="21"/>
        <v>0</v>
      </c>
      <c r="Y352" s="133"/>
      <c r="Z352" s="383">
        <f>'Test-RA'!L350</f>
        <v>0</v>
      </c>
      <c r="AA352" s="380">
        <f>'Test-RA'!M350</f>
        <v>0</v>
      </c>
      <c r="AB352" s="380">
        <f>'Test-RA'!N350</f>
        <v>0</v>
      </c>
      <c r="AC352" s="380">
        <f>'Test-RA'!O350</f>
        <v>0</v>
      </c>
      <c r="AD352" s="380">
        <f>(Summary!$C$58*AA352+Summary!$C$59*AB352+Summary!$C$60*AC352)/Summary!$C$61</f>
        <v>0</v>
      </c>
      <c r="AE352" s="380">
        <f>'Test-RA'!P350</f>
        <v>0</v>
      </c>
      <c r="AF352" s="380">
        <f>'Test-RA'!Q350</f>
        <v>0</v>
      </c>
      <c r="AG352" s="380">
        <f>'Test-RA'!R350</f>
        <v>0</v>
      </c>
      <c r="AH352" s="380">
        <f>'Test-RA'!S350</f>
        <v>0</v>
      </c>
      <c r="AI352" s="380">
        <f>'Test-RA'!T350</f>
        <v>0</v>
      </c>
      <c r="AJ352" s="380">
        <f>'Test-RA'!U350</f>
        <v>0</v>
      </c>
      <c r="AK352" s="380">
        <f>'Test-RA'!V350</f>
        <v>0</v>
      </c>
      <c r="AL352" s="380">
        <f>'Test-RA'!W350</f>
        <v>0</v>
      </c>
      <c r="AM352" s="380">
        <f>'Test-RA'!X350</f>
        <v>0</v>
      </c>
      <c r="AN352" s="380">
        <f>10*LOG10(1/((Summary!$C$75/10^(AK352/10)+Summary!$C$76/10^(AL352/10)+Summary!$C$77/10^(AM352/10))/Summary!$C$78))</f>
        <v>0</v>
      </c>
      <c r="AO352" s="380">
        <f>'Test-RA'!Y350</f>
        <v>0</v>
      </c>
      <c r="AP352" s="131">
        <f>'Test-RA'!Z350</f>
        <v>0</v>
      </c>
      <c r="AQ352" s="132">
        <f t="shared" si="24"/>
        <v>0</v>
      </c>
      <c r="AR352" s="134" t="e">
        <f t="shared" si="22"/>
        <v>#DIV/0!</v>
      </c>
      <c r="AS352" s="135" t="e">
        <f t="shared" si="23"/>
        <v>#DIV/0!</v>
      </c>
      <c r="AT352" s="136"/>
      <c r="AU352" s="136"/>
      <c r="AV352" s="573" t="s">
        <v>121</v>
      </c>
      <c r="AW352" s="468" t="e" cm="1">
        <f t="array" ref="AW352">bdRateExtend($G352:$G355,H352:H355,$Z352:$Z355,AA352:AA355)</f>
        <v>#VALUE!</v>
      </c>
      <c r="AX352" s="480" t="e" cm="1">
        <f t="array" ref="AX352">bdRateExtend($G352:$G357,H352:H357,$Z352:$Z357,AA352:AA357)</f>
        <v>#VALUE!</v>
      </c>
      <c r="AY352" s="480" t="e" cm="1">
        <f t="array" ref="AY352">bdRateExtend($G352:$G357,I352:I357,$Z352:$Z357,AB352:AB357)</f>
        <v>#VALUE!</v>
      </c>
      <c r="AZ352" s="480" t="e" cm="1">
        <f t="array" ref="AZ352">bdRateExtend($G352:$G357,J352:J357,$Z352:$Z357,AC352:AC357)</f>
        <v>#VALUE!</v>
      </c>
      <c r="BA352" s="480" t="e" cm="1">
        <f t="array" ref="BA352">bdRateExtend($G352:$G357,K352:K357,$Z352:$Z357,AD352:AD357)</f>
        <v>#VALUE!</v>
      </c>
      <c r="BB352" s="479" t="e">
        <f>(Summary!$C$89*AX352+Summary!$C$90*AY352+Summary!$C$91*AZ352)/Summary!$C$92</f>
        <v>#VALUE!</v>
      </c>
      <c r="BC352" s="480" t="e" cm="1">
        <f t="array" ref="BC352">bdRateExtend($G352:$G355,L352:L355,$Z352:$Z355,AE352:AE355)</f>
        <v>#VALUE!</v>
      </c>
      <c r="BD352" s="480" t="e" cm="1">
        <f t="array" ref="BD352">bdRateExtend($G352:$G357,L352:L357,$Z352:$Z357,AE352:AE357)</f>
        <v>#VALUE!</v>
      </c>
      <c r="BE352" s="480" t="e" cm="1">
        <f t="array" ref="BE352">bdRateExtend($G352:$G355,M352:M355,$Z352:$Z355,AF352:AF355)</f>
        <v>#VALUE!</v>
      </c>
      <c r="BF352" s="480" t="e" cm="1">
        <f t="array" ref="BF352">bdRateExtend($G352:$G357,M352:M357,$Z352:$Z357,AF352:AF357)</f>
        <v>#VALUE!</v>
      </c>
      <c r="BG352" s="474" t="e" cm="1">
        <f t="array" ref="BG352">bdRateExtend($G352:$G355,N352:N355,$Z352:$Z355,AG352:AG355,"None", FALSE,1)</f>
        <v>#VALUE!</v>
      </c>
      <c r="BH352" s="475" t="e" cm="1">
        <f t="array" ref="BH352">bdRateExtend($G352:$G357,N352:N357,$Z352:$Z357,AG352:AG357,"None", FALSE,1)</f>
        <v>#VALUE!</v>
      </c>
      <c r="BI352" s="474" t="e" cm="1">
        <f t="array" ref="BI352">bdRateExtend($G352:$G355,O352:O355,$Z352:$Z355,AH352:AH355,"None", FALSE,1)</f>
        <v>#VALUE!</v>
      </c>
      <c r="BJ352" s="475" t="e" cm="1">
        <f t="array" ref="BJ352">bdRateExtend($G352:$G357,O352:O357,$Z352:$Z357,AH352:AH357,"None", FALSE,1)</f>
        <v>#VALUE!</v>
      </c>
      <c r="BK352" s="480" t="e" cm="1">
        <f t="array" ref="BK352">bdRateExtend($G352:$G355,P352:P355,$Z352:$Z355,AI352:AI355)</f>
        <v>#VALUE!</v>
      </c>
      <c r="BL352" s="480" t="e" cm="1">
        <f t="array" ref="BL352">bdRateExtend($G352:$G357,P352:P357,$Z352:$Z357,AI352:AI357)</f>
        <v>#VALUE!</v>
      </c>
      <c r="BM352" s="480" t="e" cm="1">
        <f t="array" ref="BM352">bdRateExtend($G352:$G355,Q352:Q355,$Z352:$Z355,AJ352:AJ355)</f>
        <v>#VALUE!</v>
      </c>
      <c r="BN352" s="480" t="e" cm="1">
        <f t="array" ref="BN352">bdRateExtend($G352:$G357,Q352:Q357,$Z352:$Z357,AJ352:AJ357)</f>
        <v>#VALUE!</v>
      </c>
      <c r="BO352" s="480" t="e" cm="1">
        <f t="array" ref="BO352">bdRateExtend($G352:$G355,R352:R355,$Z352:$Z355,AK352:AK355)</f>
        <v>#VALUE!</v>
      </c>
      <c r="BP352" s="480" t="e" cm="1">
        <f t="array" ref="BP352">bdRateExtend($G352:$G357,R352:R357,$Z352:$Z357,AK352:AK357)</f>
        <v>#VALUE!</v>
      </c>
      <c r="BQ352" s="480" t="e" cm="1">
        <f t="array" ref="BQ352">bdRateExtend($G352:$G357,S352:S357,$Z352:$Z357,AL352:AL357)</f>
        <v>#VALUE!</v>
      </c>
      <c r="BR352" s="476" t="e" cm="1">
        <f t="array" ref="BR352">bdRateExtend($G352:$G357,T352:T357,$Z352:$Z357,AM352:AM357)</f>
        <v>#VALUE!</v>
      </c>
      <c r="BS352" s="476" t="e" cm="1">
        <f t="array" ref="BS352">bdRateExtend($G352:$G357,U352:U357,$Z352:$Z357,AN352:AN357)</f>
        <v>#VALUE!</v>
      </c>
      <c r="BT352" s="479" t="e">
        <f>(Summary!$C$103*BP352+Summary!$C$104*BQ352+Summary!$C$105*BR352)/Summary!$C$106</f>
        <v>#VALUE!</v>
      </c>
      <c r="BU352" s="462" cm="1">
        <f t="array" ref="BU352">testVMAFRange($G352:$G355,N352:N355,$Z352:$Z355,AG352:AG355)</f>
        <v>0</v>
      </c>
      <c r="BV352" s="464" cm="1">
        <f t="array" ref="BV352">testVMAFRange($G352:$G357,N352:N357,$Z352:$Z357,AG352:AG357)</f>
        <v>0</v>
      </c>
      <c r="BW352" s="462" cm="1">
        <f t="array" ref="BW352">testVMAFRange($G352:$G355,O352:O355,$Z352:$Z355,AH352:AH355)</f>
        <v>0</v>
      </c>
      <c r="BX352" s="464" cm="1">
        <f t="array" ref="BX352">testVMAFRange($G352:$G357,O352:O357,$Z352:$Z357,AH352:AH357)</f>
        <v>0</v>
      </c>
    </row>
    <row r="353" spans="1:76" ht="17" customHeight="1" x14ac:dyDescent="0.35">
      <c r="A353" s="516"/>
      <c r="B353" s="483"/>
      <c r="C353" s="486"/>
      <c r="D353" s="490"/>
      <c r="E353" s="493"/>
      <c r="F353" s="138">
        <v>31</v>
      </c>
      <c r="G353" s="139">
        <f>'Anchor-RA'!L351</f>
        <v>0</v>
      </c>
      <c r="H353" s="140">
        <f>'Anchor-RA'!M351</f>
        <v>0</v>
      </c>
      <c r="I353" s="140">
        <f>'Anchor-RA'!N351</f>
        <v>0</v>
      </c>
      <c r="J353" s="140">
        <f>'Anchor-RA'!O351</f>
        <v>0</v>
      </c>
      <c r="K353" s="140">
        <f>(Summary!$C$58*H353+Summary!$C$59*I353+Summary!$C$60*J353)/Summary!$C$61</f>
        <v>0</v>
      </c>
      <c r="L353" s="140">
        <f>'Anchor-RA'!P351</f>
        <v>0</v>
      </c>
      <c r="M353" s="140">
        <f>'Anchor-RA'!Q351</f>
        <v>0</v>
      </c>
      <c r="N353" s="140">
        <f>'Anchor-RA'!R351</f>
        <v>0</v>
      </c>
      <c r="O353" s="140">
        <f>'Anchor-RA'!S351</f>
        <v>0</v>
      </c>
      <c r="P353" s="140">
        <f>'Anchor-RA'!T351</f>
        <v>0</v>
      </c>
      <c r="Q353" s="140">
        <f>'Anchor-RA'!U351</f>
        <v>0</v>
      </c>
      <c r="R353" s="140">
        <f>'Anchor-RA'!V351</f>
        <v>0</v>
      </c>
      <c r="S353" s="140">
        <f>'Anchor-RA'!W351</f>
        <v>0</v>
      </c>
      <c r="T353" s="140">
        <f>'Anchor-RA'!X351</f>
        <v>0</v>
      </c>
      <c r="U353" s="140">
        <f>10*LOG10(1/((Summary!$C$75/10^(R353/10)+Summary!$C$76/10^(S353/10)+Summary!$C$77/10^(T353/10))/Summary!$C$78))</f>
        <v>0</v>
      </c>
      <c r="V353" s="140">
        <f>'Anchor-RA'!Y351</f>
        <v>0</v>
      </c>
      <c r="W353" s="140">
        <f>'Anchor-RA'!Z351</f>
        <v>0</v>
      </c>
      <c r="X353" s="141">
        <f t="shared" si="21"/>
        <v>0</v>
      </c>
      <c r="Y353" s="133"/>
      <c r="Z353" s="384">
        <f>'Test-RA'!L351</f>
        <v>0</v>
      </c>
      <c r="AA353" s="381">
        <f>'Test-RA'!M351</f>
        <v>0</v>
      </c>
      <c r="AB353" s="381">
        <f>'Test-RA'!N351</f>
        <v>0</v>
      </c>
      <c r="AC353" s="381">
        <f>'Test-RA'!O351</f>
        <v>0</v>
      </c>
      <c r="AD353" s="381">
        <f>(Summary!$C$58*AA353+Summary!$C$59*AB353+Summary!$C$60*AC353)/Summary!$C$61</f>
        <v>0</v>
      </c>
      <c r="AE353" s="381">
        <f>'Test-RA'!P351</f>
        <v>0</v>
      </c>
      <c r="AF353" s="381">
        <f>'Test-RA'!Q351</f>
        <v>0</v>
      </c>
      <c r="AG353" s="381">
        <f>'Test-RA'!R351</f>
        <v>0</v>
      </c>
      <c r="AH353" s="381">
        <f>'Test-RA'!S351</f>
        <v>0</v>
      </c>
      <c r="AI353" s="381">
        <f>'Test-RA'!T351</f>
        <v>0</v>
      </c>
      <c r="AJ353" s="381">
        <f>'Test-RA'!U351</f>
        <v>0</v>
      </c>
      <c r="AK353" s="381">
        <f>'Test-RA'!V351</f>
        <v>0</v>
      </c>
      <c r="AL353" s="381">
        <f>'Test-RA'!W351</f>
        <v>0</v>
      </c>
      <c r="AM353" s="381">
        <f>'Test-RA'!X351</f>
        <v>0</v>
      </c>
      <c r="AN353" s="381">
        <f>10*LOG10(1/((Summary!$C$75/10^(AK353/10)+Summary!$C$76/10^(AL353/10)+Summary!$C$77/10^(AM353/10))/Summary!$C$78))</f>
        <v>0</v>
      </c>
      <c r="AO353" s="381">
        <f>'Test-RA'!Y351</f>
        <v>0</v>
      </c>
      <c r="AP353" s="140">
        <f>'Test-RA'!Z351</f>
        <v>0</v>
      </c>
      <c r="AQ353" s="141">
        <f t="shared" si="24"/>
        <v>0</v>
      </c>
      <c r="AR353" s="142" t="e">
        <f t="shared" si="22"/>
        <v>#DIV/0!</v>
      </c>
      <c r="AS353" s="143" t="e">
        <f t="shared" si="23"/>
        <v>#DIV/0!</v>
      </c>
      <c r="AT353" s="136"/>
      <c r="AU353" s="136"/>
      <c r="AV353" s="571"/>
      <c r="AW353" s="468"/>
      <c r="AX353" s="480"/>
      <c r="AY353" s="480"/>
      <c r="AZ353" s="480"/>
      <c r="BA353" s="480"/>
      <c r="BB353" s="480"/>
      <c r="BC353" s="480"/>
      <c r="BD353" s="480"/>
      <c r="BE353" s="480"/>
      <c r="BF353" s="480"/>
      <c r="BG353" s="469"/>
      <c r="BH353" s="476"/>
      <c r="BI353" s="469"/>
      <c r="BJ353" s="476"/>
      <c r="BK353" s="480"/>
      <c r="BL353" s="480"/>
      <c r="BM353" s="480"/>
      <c r="BN353" s="480"/>
      <c r="BO353" s="480"/>
      <c r="BP353" s="480"/>
      <c r="BQ353" s="480"/>
      <c r="BR353" s="476"/>
      <c r="BS353" s="476"/>
      <c r="BT353" s="480"/>
      <c r="BU353" s="463"/>
      <c r="BV353" s="465"/>
      <c r="BW353" s="463"/>
      <c r="BX353" s="465"/>
    </row>
    <row r="354" spans="1:76" ht="17" customHeight="1" x14ac:dyDescent="0.35">
      <c r="A354" s="516"/>
      <c r="B354" s="483"/>
      <c r="C354" s="486"/>
      <c r="D354" s="490"/>
      <c r="E354" s="493"/>
      <c r="F354" s="138">
        <v>39</v>
      </c>
      <c r="G354" s="139">
        <f>'Anchor-RA'!L352</f>
        <v>0</v>
      </c>
      <c r="H354" s="140">
        <f>'Anchor-RA'!M352</f>
        <v>0</v>
      </c>
      <c r="I354" s="140">
        <f>'Anchor-RA'!N352</f>
        <v>0</v>
      </c>
      <c r="J354" s="140">
        <f>'Anchor-RA'!O352</f>
        <v>0</v>
      </c>
      <c r="K354" s="140">
        <f>(Summary!$C$58*H354+Summary!$C$59*I354+Summary!$C$60*J354)/Summary!$C$61</f>
        <v>0</v>
      </c>
      <c r="L354" s="140">
        <f>'Anchor-RA'!P352</f>
        <v>0</v>
      </c>
      <c r="M354" s="140">
        <f>'Anchor-RA'!Q352</f>
        <v>0</v>
      </c>
      <c r="N354" s="140">
        <f>'Anchor-RA'!R352</f>
        <v>0</v>
      </c>
      <c r="O354" s="140">
        <f>'Anchor-RA'!S352</f>
        <v>0</v>
      </c>
      <c r="P354" s="140">
        <f>'Anchor-RA'!T352</f>
        <v>0</v>
      </c>
      <c r="Q354" s="140">
        <f>'Anchor-RA'!U352</f>
        <v>0</v>
      </c>
      <c r="R354" s="140">
        <f>'Anchor-RA'!V352</f>
        <v>0</v>
      </c>
      <c r="S354" s="140">
        <f>'Anchor-RA'!W352</f>
        <v>0</v>
      </c>
      <c r="T354" s="140">
        <f>'Anchor-RA'!X352</f>
        <v>0</v>
      </c>
      <c r="U354" s="140">
        <f>10*LOG10(1/((Summary!$C$75/10^(R354/10)+Summary!$C$76/10^(S354/10)+Summary!$C$77/10^(T354/10))/Summary!$C$78))</f>
        <v>0</v>
      </c>
      <c r="V354" s="140">
        <f>'Anchor-RA'!Y352</f>
        <v>0</v>
      </c>
      <c r="W354" s="140">
        <f>'Anchor-RA'!Z352</f>
        <v>0</v>
      </c>
      <c r="X354" s="141">
        <f t="shared" si="21"/>
        <v>0</v>
      </c>
      <c r="Y354" s="133"/>
      <c r="Z354" s="384">
        <f>'Test-RA'!L352</f>
        <v>0</v>
      </c>
      <c r="AA354" s="381">
        <f>'Test-RA'!M352</f>
        <v>0</v>
      </c>
      <c r="AB354" s="381">
        <f>'Test-RA'!N352</f>
        <v>0</v>
      </c>
      <c r="AC354" s="381">
        <f>'Test-RA'!O352</f>
        <v>0</v>
      </c>
      <c r="AD354" s="381">
        <f>(Summary!$C$58*AA354+Summary!$C$59*AB354+Summary!$C$60*AC354)/Summary!$C$61</f>
        <v>0</v>
      </c>
      <c r="AE354" s="381">
        <f>'Test-RA'!P352</f>
        <v>0</v>
      </c>
      <c r="AF354" s="381">
        <f>'Test-RA'!Q352</f>
        <v>0</v>
      </c>
      <c r="AG354" s="381">
        <f>'Test-RA'!R352</f>
        <v>0</v>
      </c>
      <c r="AH354" s="381">
        <f>'Test-RA'!S352</f>
        <v>0</v>
      </c>
      <c r="AI354" s="381">
        <f>'Test-RA'!T352</f>
        <v>0</v>
      </c>
      <c r="AJ354" s="381">
        <f>'Test-RA'!U352</f>
        <v>0</v>
      </c>
      <c r="AK354" s="381">
        <f>'Test-RA'!V352</f>
        <v>0</v>
      </c>
      <c r="AL354" s="381">
        <f>'Test-RA'!W352</f>
        <v>0</v>
      </c>
      <c r="AM354" s="381">
        <f>'Test-RA'!X352</f>
        <v>0</v>
      </c>
      <c r="AN354" s="381">
        <f>10*LOG10(1/((Summary!$C$75/10^(AK354/10)+Summary!$C$76/10^(AL354/10)+Summary!$C$77/10^(AM354/10))/Summary!$C$78))</f>
        <v>0</v>
      </c>
      <c r="AO354" s="381">
        <f>'Test-RA'!Y352</f>
        <v>0</v>
      </c>
      <c r="AP354" s="140">
        <f>'Test-RA'!Z352</f>
        <v>0</v>
      </c>
      <c r="AQ354" s="141">
        <f t="shared" si="24"/>
        <v>0</v>
      </c>
      <c r="AR354" s="142" t="e">
        <f t="shared" si="22"/>
        <v>#DIV/0!</v>
      </c>
      <c r="AS354" s="143" t="e">
        <f t="shared" si="23"/>
        <v>#DIV/0!</v>
      </c>
      <c r="AT354" s="136"/>
      <c r="AU354" s="136"/>
      <c r="AV354" s="571" t="s">
        <v>122</v>
      </c>
      <c r="AW354" s="468" t="e" cm="1">
        <f t="array" ref="AW354">bdRateExtend($G353:$G356,H353:H356,$Z353:$Z356,AA353:AA356)</f>
        <v>#VALUE!</v>
      </c>
      <c r="AX354" s="480"/>
      <c r="AY354" s="480"/>
      <c r="AZ354" s="480"/>
      <c r="BA354" s="480"/>
      <c r="BB354" s="480"/>
      <c r="BC354" s="480" t="e" cm="1">
        <f t="array" ref="BC354">bdRateExtend($G353:$G356,L353:L356,$Z353:$Z356,AE353:AE356)</f>
        <v>#VALUE!</v>
      </c>
      <c r="BD354" s="480"/>
      <c r="BE354" s="480" t="e" cm="1">
        <f t="array" ref="BE354">bdRateExtend($G353:$G356,M353:M356,$Z353:$Z356,AF353:AF356)</f>
        <v>#VALUE!</v>
      </c>
      <c r="BF354" s="480"/>
      <c r="BG354" s="469" t="e" cm="1">
        <f t="array" ref="BG354">bdRateExtend($G353:$G356,N353:N356,$Z353:$Z356,AG353:AG356,"None", FALSE,1)</f>
        <v>#VALUE!</v>
      </c>
      <c r="BH354" s="476"/>
      <c r="BI354" s="469" t="e" cm="1">
        <f t="array" ref="BI354">bdRateExtend($G353:$G356,O353:O356,$Z353:$Z356,AH353:AH356,"None", FALSE,1)</f>
        <v>#VALUE!</v>
      </c>
      <c r="BJ354" s="476"/>
      <c r="BK354" s="480" t="e" cm="1">
        <f t="array" ref="BK354">bdRateExtend($G353:$G356,P353:P356,$Z353:$Z356,AI353:AI356)</f>
        <v>#VALUE!</v>
      </c>
      <c r="BL354" s="480"/>
      <c r="BM354" s="480" t="e" cm="1">
        <f t="array" ref="BM354">bdRateExtend($G353:$G356,Q353:Q356,$Z353:$Z356,AJ353:AJ356)</f>
        <v>#VALUE!</v>
      </c>
      <c r="BN354" s="480"/>
      <c r="BO354" s="480" t="e" cm="1">
        <f t="array" ref="BO354">bdRateExtend($G353:$G356,R353:R356,$Z353:$Z356,AK353:AK356)</f>
        <v>#VALUE!</v>
      </c>
      <c r="BP354" s="480"/>
      <c r="BQ354" s="480"/>
      <c r="BR354" s="476"/>
      <c r="BS354" s="476"/>
      <c r="BT354" s="480"/>
      <c r="BU354" s="463" cm="1">
        <f t="array" ref="BU354">testVMAFRange($G353:$G356,N353:N356,$Z353:$Z356,AG353:AG356)</f>
        <v>0</v>
      </c>
      <c r="BV354" s="465"/>
      <c r="BW354" s="463" cm="1">
        <f t="array" ref="BW354">testVMAFRange($G353:$G356,O353:O356,$Z353:$Z356,AH353:AH356)</f>
        <v>0</v>
      </c>
      <c r="BX354" s="465"/>
    </row>
    <row r="355" spans="1:76" ht="17" customHeight="1" x14ac:dyDescent="0.35">
      <c r="A355" s="516"/>
      <c r="B355" s="483"/>
      <c r="C355" s="486"/>
      <c r="D355" s="490"/>
      <c r="E355" s="493"/>
      <c r="F355" s="138">
        <v>47</v>
      </c>
      <c r="G355" s="139">
        <f>'Anchor-RA'!L353</f>
        <v>0</v>
      </c>
      <c r="H355" s="140">
        <f>'Anchor-RA'!M353</f>
        <v>0</v>
      </c>
      <c r="I355" s="140">
        <f>'Anchor-RA'!N353</f>
        <v>0</v>
      </c>
      <c r="J355" s="140">
        <f>'Anchor-RA'!O353</f>
        <v>0</v>
      </c>
      <c r="K355" s="140">
        <f>(Summary!$C$58*H355+Summary!$C$59*I355+Summary!$C$60*J355)/Summary!$C$61</f>
        <v>0</v>
      </c>
      <c r="L355" s="140">
        <f>'Anchor-RA'!P353</f>
        <v>0</v>
      </c>
      <c r="M355" s="140">
        <f>'Anchor-RA'!Q353</f>
        <v>0</v>
      </c>
      <c r="N355" s="140">
        <f>'Anchor-RA'!R353</f>
        <v>0</v>
      </c>
      <c r="O355" s="140">
        <f>'Anchor-RA'!S353</f>
        <v>0</v>
      </c>
      <c r="P355" s="140">
        <f>'Anchor-RA'!T353</f>
        <v>0</v>
      </c>
      <c r="Q355" s="140">
        <f>'Anchor-RA'!U353</f>
        <v>0</v>
      </c>
      <c r="R355" s="140">
        <f>'Anchor-RA'!V353</f>
        <v>0</v>
      </c>
      <c r="S355" s="140">
        <f>'Anchor-RA'!W353</f>
        <v>0</v>
      </c>
      <c r="T355" s="140">
        <f>'Anchor-RA'!X353</f>
        <v>0</v>
      </c>
      <c r="U355" s="140">
        <f>10*LOG10(1/((Summary!$C$75/10^(R355/10)+Summary!$C$76/10^(S355/10)+Summary!$C$77/10^(T355/10))/Summary!$C$78))</f>
        <v>0</v>
      </c>
      <c r="V355" s="140">
        <f>'Anchor-RA'!Y353</f>
        <v>0</v>
      </c>
      <c r="W355" s="140">
        <f>'Anchor-RA'!Z353</f>
        <v>0</v>
      </c>
      <c r="X355" s="141">
        <f t="shared" si="21"/>
        <v>0</v>
      </c>
      <c r="Y355" s="133"/>
      <c r="Z355" s="384">
        <f>'Test-RA'!L353</f>
        <v>0</v>
      </c>
      <c r="AA355" s="381">
        <f>'Test-RA'!M353</f>
        <v>0</v>
      </c>
      <c r="AB355" s="381">
        <f>'Test-RA'!N353</f>
        <v>0</v>
      </c>
      <c r="AC355" s="381">
        <f>'Test-RA'!O353</f>
        <v>0</v>
      </c>
      <c r="AD355" s="381">
        <f>(Summary!$C$58*AA355+Summary!$C$59*AB355+Summary!$C$60*AC355)/Summary!$C$61</f>
        <v>0</v>
      </c>
      <c r="AE355" s="381">
        <f>'Test-RA'!P353</f>
        <v>0</v>
      </c>
      <c r="AF355" s="381">
        <f>'Test-RA'!Q353</f>
        <v>0</v>
      </c>
      <c r="AG355" s="381">
        <f>'Test-RA'!R353</f>
        <v>0</v>
      </c>
      <c r="AH355" s="381">
        <f>'Test-RA'!S353</f>
        <v>0</v>
      </c>
      <c r="AI355" s="381">
        <f>'Test-RA'!T353</f>
        <v>0</v>
      </c>
      <c r="AJ355" s="381">
        <f>'Test-RA'!U353</f>
        <v>0</v>
      </c>
      <c r="AK355" s="381">
        <f>'Test-RA'!V353</f>
        <v>0</v>
      </c>
      <c r="AL355" s="381">
        <f>'Test-RA'!W353</f>
        <v>0</v>
      </c>
      <c r="AM355" s="381">
        <f>'Test-RA'!X353</f>
        <v>0</v>
      </c>
      <c r="AN355" s="381">
        <f>10*LOG10(1/((Summary!$C$75/10^(AK355/10)+Summary!$C$76/10^(AL355/10)+Summary!$C$77/10^(AM355/10))/Summary!$C$78))</f>
        <v>0</v>
      </c>
      <c r="AO355" s="381">
        <f>'Test-RA'!Y353</f>
        <v>0</v>
      </c>
      <c r="AP355" s="140">
        <f>'Test-RA'!Z353</f>
        <v>0</v>
      </c>
      <c r="AQ355" s="141">
        <f t="shared" si="24"/>
        <v>0</v>
      </c>
      <c r="AR355" s="142" t="e">
        <f t="shared" si="22"/>
        <v>#DIV/0!</v>
      </c>
      <c r="AS355" s="143" t="e">
        <f t="shared" si="23"/>
        <v>#DIV/0!</v>
      </c>
      <c r="AT355" s="136"/>
      <c r="AU355" s="136"/>
      <c r="AV355" s="571"/>
      <c r="AW355" s="468"/>
      <c r="AX355" s="480"/>
      <c r="AY355" s="480"/>
      <c r="AZ355" s="480"/>
      <c r="BA355" s="480"/>
      <c r="BB355" s="480"/>
      <c r="BC355" s="480"/>
      <c r="BD355" s="480"/>
      <c r="BE355" s="480"/>
      <c r="BF355" s="480"/>
      <c r="BG355" s="469"/>
      <c r="BH355" s="476"/>
      <c r="BI355" s="469"/>
      <c r="BJ355" s="476"/>
      <c r="BK355" s="480"/>
      <c r="BL355" s="480"/>
      <c r="BM355" s="480"/>
      <c r="BN355" s="480"/>
      <c r="BO355" s="480"/>
      <c r="BP355" s="480"/>
      <c r="BQ355" s="480"/>
      <c r="BR355" s="476"/>
      <c r="BS355" s="476"/>
      <c r="BT355" s="480"/>
      <c r="BU355" s="463"/>
      <c r="BV355" s="465"/>
      <c r="BW355" s="463"/>
      <c r="BX355" s="465"/>
    </row>
    <row r="356" spans="1:76" ht="17" customHeight="1" x14ac:dyDescent="0.35">
      <c r="A356" s="516"/>
      <c r="B356" s="483"/>
      <c r="C356" s="486"/>
      <c r="D356" s="490"/>
      <c r="E356" s="493"/>
      <c r="F356" s="138">
        <v>55</v>
      </c>
      <c r="G356" s="139">
        <f>'Anchor-RA'!L354</f>
        <v>0</v>
      </c>
      <c r="H356" s="140">
        <f>'Anchor-RA'!M354</f>
        <v>0</v>
      </c>
      <c r="I356" s="140">
        <f>'Anchor-RA'!N354</f>
        <v>0</v>
      </c>
      <c r="J356" s="140">
        <f>'Anchor-RA'!O354</f>
        <v>0</v>
      </c>
      <c r="K356" s="140">
        <f>(Summary!$C$58*H356+Summary!$C$59*I356+Summary!$C$60*J356)/Summary!$C$61</f>
        <v>0</v>
      </c>
      <c r="L356" s="140">
        <f>'Anchor-RA'!P354</f>
        <v>0</v>
      </c>
      <c r="M356" s="140">
        <f>'Anchor-RA'!Q354</f>
        <v>0</v>
      </c>
      <c r="N356" s="140">
        <f>'Anchor-RA'!R354</f>
        <v>0</v>
      </c>
      <c r="O356" s="140">
        <f>'Anchor-RA'!S354</f>
        <v>0</v>
      </c>
      <c r="P356" s="140">
        <f>'Anchor-RA'!T354</f>
        <v>0</v>
      </c>
      <c r="Q356" s="140">
        <f>'Anchor-RA'!U354</f>
        <v>0</v>
      </c>
      <c r="R356" s="140">
        <f>'Anchor-RA'!V354</f>
        <v>0</v>
      </c>
      <c r="S356" s="140">
        <f>'Anchor-RA'!W354</f>
        <v>0</v>
      </c>
      <c r="T356" s="140">
        <f>'Anchor-RA'!X354</f>
        <v>0</v>
      </c>
      <c r="U356" s="140">
        <f>10*LOG10(1/((Summary!$C$75/10^(R356/10)+Summary!$C$76/10^(S356/10)+Summary!$C$77/10^(T356/10))/Summary!$C$78))</f>
        <v>0</v>
      </c>
      <c r="V356" s="140">
        <f>'Anchor-RA'!Y354</f>
        <v>0</v>
      </c>
      <c r="W356" s="140">
        <f>'Anchor-RA'!Z354</f>
        <v>0</v>
      </c>
      <c r="X356" s="141">
        <f t="shared" si="21"/>
        <v>0</v>
      </c>
      <c r="Y356" s="133"/>
      <c r="Z356" s="384">
        <f>'Test-RA'!L354</f>
        <v>0</v>
      </c>
      <c r="AA356" s="381">
        <f>'Test-RA'!M354</f>
        <v>0</v>
      </c>
      <c r="AB356" s="381">
        <f>'Test-RA'!N354</f>
        <v>0</v>
      </c>
      <c r="AC356" s="381">
        <f>'Test-RA'!O354</f>
        <v>0</v>
      </c>
      <c r="AD356" s="381">
        <f>(Summary!$C$58*AA356+Summary!$C$59*AB356+Summary!$C$60*AC356)/Summary!$C$61</f>
        <v>0</v>
      </c>
      <c r="AE356" s="381">
        <f>'Test-RA'!P354</f>
        <v>0</v>
      </c>
      <c r="AF356" s="381">
        <f>'Test-RA'!Q354</f>
        <v>0</v>
      </c>
      <c r="AG356" s="381">
        <f>'Test-RA'!R354</f>
        <v>0</v>
      </c>
      <c r="AH356" s="381">
        <f>'Test-RA'!S354</f>
        <v>0</v>
      </c>
      <c r="AI356" s="381">
        <f>'Test-RA'!T354</f>
        <v>0</v>
      </c>
      <c r="AJ356" s="381">
        <f>'Test-RA'!U354</f>
        <v>0</v>
      </c>
      <c r="AK356" s="381">
        <f>'Test-RA'!V354</f>
        <v>0</v>
      </c>
      <c r="AL356" s="381">
        <f>'Test-RA'!W354</f>
        <v>0</v>
      </c>
      <c r="AM356" s="381">
        <f>'Test-RA'!X354</f>
        <v>0</v>
      </c>
      <c r="AN356" s="381">
        <f>10*LOG10(1/((Summary!$C$75/10^(AK356/10)+Summary!$C$76/10^(AL356/10)+Summary!$C$77/10^(AM356/10))/Summary!$C$78))</f>
        <v>0</v>
      </c>
      <c r="AO356" s="381">
        <f>'Test-RA'!Y354</f>
        <v>0</v>
      </c>
      <c r="AP356" s="140">
        <f>'Test-RA'!Z354</f>
        <v>0</v>
      </c>
      <c r="AQ356" s="141">
        <f t="shared" si="24"/>
        <v>0</v>
      </c>
      <c r="AR356" s="142" t="e">
        <f t="shared" si="22"/>
        <v>#DIV/0!</v>
      </c>
      <c r="AS356" s="143" t="e">
        <f t="shared" si="23"/>
        <v>#DIV/0!</v>
      </c>
      <c r="AT356" s="136"/>
      <c r="AU356" s="136"/>
      <c r="AV356" s="571" t="s">
        <v>123</v>
      </c>
      <c r="AW356" s="468" t="e" cm="1">
        <f t="array" ref="AW356">bdRateExtend($G354:$G357,H354:H357,$Z354:$Z357,AA354:AA357)</f>
        <v>#VALUE!</v>
      </c>
      <c r="AX356" s="480"/>
      <c r="AY356" s="480"/>
      <c r="AZ356" s="480"/>
      <c r="BA356" s="480"/>
      <c r="BB356" s="480"/>
      <c r="BC356" s="480" t="e" cm="1">
        <f t="array" ref="BC356">bdRateExtend($G354:$G357,L354:L357,$Z354:$Z357,AE354:AE357)</f>
        <v>#VALUE!</v>
      </c>
      <c r="BD356" s="480"/>
      <c r="BE356" s="480" t="e" cm="1">
        <f t="array" ref="BE356">bdRateExtend($G354:$G357,M354:M357,$Z354:$Z357,AF354:AF357)</f>
        <v>#VALUE!</v>
      </c>
      <c r="BF356" s="480"/>
      <c r="BG356" s="469" t="e" cm="1">
        <f t="array" ref="BG356">bdRateExtend($G354:$G357,N354:N357,$Z354:$Z357,AG354:AG357,"None", FALSE,1)</f>
        <v>#VALUE!</v>
      </c>
      <c r="BH356" s="476"/>
      <c r="BI356" s="469" t="e" cm="1">
        <f t="array" ref="BI356">bdRateExtend($G354:$G357,O354:O357,$Z354:$Z357,AH354:AH357,"None", FALSE,1)</f>
        <v>#VALUE!</v>
      </c>
      <c r="BJ356" s="476"/>
      <c r="BK356" s="480" t="e" cm="1">
        <f t="array" ref="BK356">bdRateExtend($G354:$G357,P354:P357,$Z354:$Z357,AI354:AI357)</f>
        <v>#VALUE!</v>
      </c>
      <c r="BL356" s="480"/>
      <c r="BM356" s="480" t="e" cm="1">
        <f t="array" ref="BM356">bdRateExtend($G354:$G357,Q354:Q357,$Z354:$Z357,AJ354:AJ357)</f>
        <v>#VALUE!</v>
      </c>
      <c r="BN356" s="480"/>
      <c r="BO356" s="480" t="e" cm="1">
        <f t="array" ref="BO356">bdRateExtend($G354:$G357,R354:R357,$Z354:$Z357,AK354:AK357)</f>
        <v>#VALUE!</v>
      </c>
      <c r="BP356" s="480"/>
      <c r="BQ356" s="480"/>
      <c r="BR356" s="476"/>
      <c r="BS356" s="476"/>
      <c r="BT356" s="480"/>
      <c r="BU356" s="463" cm="1">
        <f t="array" ref="BU356">testVMAFRange($G354:$G357,N354:N357,$Z354:$Z357,AG354:AG357)</f>
        <v>0</v>
      </c>
      <c r="BV356" s="465"/>
      <c r="BW356" s="463" cm="1">
        <f t="array" ref="BW356">testVMAFRange($G354:$G357,O354:O357,$Z354:$Z357,AH354:AH357)</f>
        <v>0</v>
      </c>
      <c r="BX356" s="465"/>
    </row>
    <row r="357" spans="1:76" ht="17" customHeight="1" thickBot="1" x14ac:dyDescent="0.4">
      <c r="A357" s="516"/>
      <c r="B357" s="518"/>
      <c r="C357" s="487"/>
      <c r="D357" s="522"/>
      <c r="E357" s="523"/>
      <c r="F357" s="144">
        <v>63</v>
      </c>
      <c r="G357" s="145">
        <f>'Anchor-RA'!L355</f>
        <v>0</v>
      </c>
      <c r="H357" s="146">
        <f>'Anchor-RA'!M355</f>
        <v>0</v>
      </c>
      <c r="I357" s="146">
        <f>'Anchor-RA'!N355</f>
        <v>0</v>
      </c>
      <c r="J357" s="146">
        <f>'Anchor-RA'!O355</f>
        <v>0</v>
      </c>
      <c r="K357" s="146">
        <f>(Summary!$C$58*H357+Summary!$C$59*I357+Summary!$C$60*J357)/Summary!$C$61</f>
        <v>0</v>
      </c>
      <c r="L357" s="146">
        <f>'Anchor-RA'!P355</f>
        <v>0</v>
      </c>
      <c r="M357" s="146">
        <f>'Anchor-RA'!Q355</f>
        <v>0</v>
      </c>
      <c r="N357" s="146">
        <f>'Anchor-RA'!R355</f>
        <v>0</v>
      </c>
      <c r="O357" s="146">
        <f>'Anchor-RA'!S355</f>
        <v>0</v>
      </c>
      <c r="P357" s="146">
        <f>'Anchor-RA'!T355</f>
        <v>0</v>
      </c>
      <c r="Q357" s="146">
        <f>'Anchor-RA'!U355</f>
        <v>0</v>
      </c>
      <c r="R357" s="146">
        <f>'Anchor-RA'!V355</f>
        <v>0</v>
      </c>
      <c r="S357" s="146">
        <f>'Anchor-RA'!W355</f>
        <v>0</v>
      </c>
      <c r="T357" s="146">
        <f>'Anchor-RA'!X355</f>
        <v>0</v>
      </c>
      <c r="U357" s="146">
        <f>10*LOG10(1/((Summary!$C$75/10^(R357/10)+Summary!$C$76/10^(S357/10)+Summary!$C$77/10^(T357/10))/Summary!$C$78))</f>
        <v>0</v>
      </c>
      <c r="V357" s="146">
        <f>'Anchor-RA'!Y355</f>
        <v>0</v>
      </c>
      <c r="W357" s="146">
        <f>'Anchor-RA'!Z355</f>
        <v>0</v>
      </c>
      <c r="X357" s="147">
        <f t="shared" si="21"/>
        <v>0</v>
      </c>
      <c r="Y357" s="133"/>
      <c r="Z357" s="385">
        <f>'Test-RA'!L355</f>
        <v>0</v>
      </c>
      <c r="AA357" s="382">
        <f>'Test-RA'!M355</f>
        <v>0</v>
      </c>
      <c r="AB357" s="382">
        <f>'Test-RA'!N355</f>
        <v>0</v>
      </c>
      <c r="AC357" s="382">
        <f>'Test-RA'!O355</f>
        <v>0</v>
      </c>
      <c r="AD357" s="382">
        <f>(Summary!$C$58*AA357+Summary!$C$59*AB357+Summary!$C$60*AC357)/Summary!$C$61</f>
        <v>0</v>
      </c>
      <c r="AE357" s="382">
        <f>'Test-RA'!P355</f>
        <v>0</v>
      </c>
      <c r="AF357" s="382">
        <f>'Test-RA'!Q355</f>
        <v>0</v>
      </c>
      <c r="AG357" s="382">
        <f>'Test-RA'!R355</f>
        <v>0</v>
      </c>
      <c r="AH357" s="382">
        <f>'Test-RA'!S355</f>
        <v>0</v>
      </c>
      <c r="AI357" s="382">
        <f>'Test-RA'!T355</f>
        <v>0</v>
      </c>
      <c r="AJ357" s="382">
        <f>'Test-RA'!U355</f>
        <v>0</v>
      </c>
      <c r="AK357" s="382">
        <f>'Test-RA'!V355</f>
        <v>0</v>
      </c>
      <c r="AL357" s="382">
        <f>'Test-RA'!W355</f>
        <v>0</v>
      </c>
      <c r="AM357" s="382">
        <f>'Test-RA'!X355</f>
        <v>0</v>
      </c>
      <c r="AN357" s="382">
        <f>10*LOG10(1/((Summary!$C$75/10^(AK357/10)+Summary!$C$76/10^(AL357/10)+Summary!$C$77/10^(AM357/10))/Summary!$C$78))</f>
        <v>0</v>
      </c>
      <c r="AO357" s="382">
        <f>'Test-RA'!Y355</f>
        <v>0</v>
      </c>
      <c r="AP357" s="146">
        <f>'Test-RA'!Z355</f>
        <v>0</v>
      </c>
      <c r="AQ357" s="147">
        <f t="shared" si="24"/>
        <v>0</v>
      </c>
      <c r="AR357" s="148" t="e">
        <f t="shared" si="22"/>
        <v>#DIV/0!</v>
      </c>
      <c r="AS357" s="149" t="e">
        <f t="shared" si="23"/>
        <v>#DIV/0!</v>
      </c>
      <c r="AT357" s="136"/>
      <c r="AU357" s="136"/>
      <c r="AV357" s="572"/>
      <c r="AW357" s="468"/>
      <c r="AX357" s="480"/>
      <c r="AY357" s="480"/>
      <c r="AZ357" s="480"/>
      <c r="BA357" s="480"/>
      <c r="BB357" s="481"/>
      <c r="BC357" s="480"/>
      <c r="BD357" s="480"/>
      <c r="BE357" s="480"/>
      <c r="BF357" s="480"/>
      <c r="BG357" s="472"/>
      <c r="BH357" s="477"/>
      <c r="BI357" s="472"/>
      <c r="BJ357" s="477"/>
      <c r="BK357" s="480"/>
      <c r="BL357" s="480"/>
      <c r="BM357" s="480"/>
      <c r="BN357" s="480"/>
      <c r="BO357" s="480"/>
      <c r="BP357" s="480"/>
      <c r="BQ357" s="480"/>
      <c r="BR357" s="476"/>
      <c r="BS357" s="476"/>
      <c r="BT357" s="481"/>
      <c r="BU357" s="473"/>
      <c r="BV357" s="466"/>
      <c r="BW357" s="473"/>
      <c r="BX357" s="466"/>
    </row>
    <row r="358" spans="1:76" ht="17" customHeight="1" x14ac:dyDescent="0.35">
      <c r="A358" s="516"/>
      <c r="B358" s="482" t="s">
        <v>2</v>
      </c>
      <c r="C358" s="485" t="s">
        <v>78</v>
      </c>
      <c r="D358" s="489">
        <v>30</v>
      </c>
      <c r="E358" s="492">
        <v>8</v>
      </c>
      <c r="F358" s="129">
        <v>23</v>
      </c>
      <c r="G358" s="130">
        <f>'Anchor-RA'!L356</f>
        <v>0</v>
      </c>
      <c r="H358" s="131">
        <f>'Anchor-RA'!M356</f>
        <v>0</v>
      </c>
      <c r="I358" s="131">
        <f>'Anchor-RA'!N356</f>
        <v>0</v>
      </c>
      <c r="J358" s="131">
        <f>'Anchor-RA'!O356</f>
        <v>0</v>
      </c>
      <c r="K358" s="395">
        <f>(Summary!$C$58*H358+Summary!$C$59*I358+Summary!$C$60*J358)/Summary!$C$61</f>
        <v>0</v>
      </c>
      <c r="L358" s="131">
        <f>'Anchor-RA'!P356</f>
        <v>0</v>
      </c>
      <c r="M358" s="131">
        <f>'Anchor-RA'!Q356</f>
        <v>0</v>
      </c>
      <c r="N358" s="131">
        <f>'Anchor-RA'!R356</f>
        <v>0</v>
      </c>
      <c r="O358" s="131">
        <f>'Anchor-RA'!S356</f>
        <v>0</v>
      </c>
      <c r="P358" s="131">
        <f>'Anchor-RA'!T356</f>
        <v>0</v>
      </c>
      <c r="Q358" s="131">
        <f>'Anchor-RA'!U356</f>
        <v>0</v>
      </c>
      <c r="R358" s="131">
        <f>'Anchor-RA'!V356</f>
        <v>0</v>
      </c>
      <c r="S358" s="131">
        <f>'Anchor-RA'!W356</f>
        <v>0</v>
      </c>
      <c r="T358" s="131">
        <f>'Anchor-RA'!X356</f>
        <v>0</v>
      </c>
      <c r="U358" s="131">
        <f>10*LOG10(1/((Summary!$C$75/10^(R358/10)+Summary!$C$76/10^(S358/10)+Summary!$C$77/10^(T358/10))/Summary!$C$78))</f>
        <v>0</v>
      </c>
      <c r="V358" s="131">
        <f>'Anchor-RA'!Y356</f>
        <v>0</v>
      </c>
      <c r="W358" s="131">
        <f>'Anchor-RA'!Z356</f>
        <v>0</v>
      </c>
      <c r="X358" s="132">
        <f t="shared" si="21"/>
        <v>0</v>
      </c>
      <c r="Y358" s="133"/>
      <c r="Z358" s="383">
        <f>'Test-RA'!L356</f>
        <v>0</v>
      </c>
      <c r="AA358" s="380">
        <f>'Test-RA'!M356</f>
        <v>0</v>
      </c>
      <c r="AB358" s="380">
        <f>'Test-RA'!N356</f>
        <v>0</v>
      </c>
      <c r="AC358" s="380">
        <f>'Test-RA'!O356</f>
        <v>0</v>
      </c>
      <c r="AD358" s="380">
        <f>(Summary!$C$58*AA358+Summary!$C$59*AB358+Summary!$C$60*AC358)/Summary!$C$61</f>
        <v>0</v>
      </c>
      <c r="AE358" s="380">
        <f>'Test-RA'!P356</f>
        <v>0</v>
      </c>
      <c r="AF358" s="380">
        <f>'Test-RA'!Q356</f>
        <v>0</v>
      </c>
      <c r="AG358" s="380">
        <f>'Test-RA'!R356</f>
        <v>0</v>
      </c>
      <c r="AH358" s="380">
        <f>'Test-RA'!S356</f>
        <v>0</v>
      </c>
      <c r="AI358" s="380">
        <f>'Test-RA'!T356</f>
        <v>0</v>
      </c>
      <c r="AJ358" s="380">
        <f>'Test-RA'!U356</f>
        <v>0</v>
      </c>
      <c r="AK358" s="380">
        <f>'Test-RA'!V356</f>
        <v>0</v>
      </c>
      <c r="AL358" s="380">
        <f>'Test-RA'!W356</f>
        <v>0</v>
      </c>
      <c r="AM358" s="380">
        <f>'Test-RA'!X356</f>
        <v>0</v>
      </c>
      <c r="AN358" s="380">
        <f>10*LOG10(1/((Summary!$C$75/10^(AK358/10)+Summary!$C$76/10^(AL358/10)+Summary!$C$77/10^(AM358/10))/Summary!$C$78))</f>
        <v>0</v>
      </c>
      <c r="AO358" s="380">
        <f>'Test-RA'!Y356</f>
        <v>0</v>
      </c>
      <c r="AP358" s="131">
        <f>'Test-RA'!Z356</f>
        <v>0</v>
      </c>
      <c r="AQ358" s="132">
        <f t="shared" si="24"/>
        <v>0</v>
      </c>
      <c r="AR358" s="134" t="e">
        <f t="shared" si="22"/>
        <v>#DIV/0!</v>
      </c>
      <c r="AS358" s="135" t="e">
        <f t="shared" si="23"/>
        <v>#DIV/0!</v>
      </c>
      <c r="AT358" s="136"/>
      <c r="AU358" s="136"/>
      <c r="AV358" s="573" t="s">
        <v>121</v>
      </c>
      <c r="AW358" s="468" t="e" cm="1">
        <f t="array" ref="AW358">bdRateExtend($G358:$G361,H358:H361,$Z358:$Z361,AA358:AA361)</f>
        <v>#VALUE!</v>
      </c>
      <c r="AX358" s="480" t="e" cm="1">
        <f t="array" ref="AX358">bdRateExtend($G358:$G363,H358:H363,$Z358:$Z363,AA358:AA363)</f>
        <v>#VALUE!</v>
      </c>
      <c r="AY358" s="480" t="e" cm="1">
        <f t="array" ref="AY358">bdRateExtend($G358:$G363,I358:I363,$Z358:$Z363,AB358:AB363)</f>
        <v>#VALUE!</v>
      </c>
      <c r="AZ358" s="480" t="e" cm="1">
        <f t="array" ref="AZ358">bdRateExtend($G358:$G363,J358:J363,$Z358:$Z363,AC358:AC363)</f>
        <v>#VALUE!</v>
      </c>
      <c r="BA358" s="480" t="e" cm="1">
        <f t="array" ref="BA358">bdRateExtend($G358:$G363,K358:K363,$Z358:$Z363,AD358:AD363)</f>
        <v>#VALUE!</v>
      </c>
      <c r="BB358" s="479" t="e">
        <f>(Summary!$C$89*AX358+Summary!$C$90*AY358+Summary!$C$91*AZ358)/Summary!$C$92</f>
        <v>#VALUE!</v>
      </c>
      <c r="BC358" s="480" t="e" cm="1">
        <f t="array" ref="BC358">bdRateExtend($G358:$G361,L358:L361,$Z358:$Z361,AE358:AE361)</f>
        <v>#VALUE!</v>
      </c>
      <c r="BD358" s="480" t="e" cm="1">
        <f t="array" ref="BD358">bdRateExtend($G358:$G363,L358:L363,$Z358:$Z363,AE358:AE363)</f>
        <v>#VALUE!</v>
      </c>
      <c r="BE358" s="480" t="e" cm="1">
        <f t="array" ref="BE358">bdRateExtend($G358:$G361,M358:M361,$Z358:$Z361,AF358:AF361)</f>
        <v>#VALUE!</v>
      </c>
      <c r="BF358" s="480" t="e" cm="1">
        <f t="array" ref="BF358">bdRateExtend($G358:$G363,M358:M363,$Z358:$Z363,AF358:AF363)</f>
        <v>#VALUE!</v>
      </c>
      <c r="BG358" s="474" t="e" cm="1">
        <f t="array" ref="BG358">bdRateExtend($G358:$G361,N358:N361,$Z358:$Z361,AG358:AG361,"None", FALSE,1)</f>
        <v>#VALUE!</v>
      </c>
      <c r="BH358" s="475" t="e" cm="1">
        <f t="array" ref="BH358">bdRateExtend($G358:$G363,N358:N363,$Z358:$Z363,AG358:AG363,"None", FALSE,1)</f>
        <v>#VALUE!</v>
      </c>
      <c r="BI358" s="474" t="e" cm="1">
        <f t="array" ref="BI358">bdRateExtend($G358:$G361,O358:O361,$Z358:$Z361,AH358:AH361,"None", FALSE,1)</f>
        <v>#VALUE!</v>
      </c>
      <c r="BJ358" s="475" t="e" cm="1">
        <f t="array" ref="BJ358">bdRateExtend($G358:$G363,O358:O363,$Z358:$Z363,AH358:AH363,"None", FALSE,1)</f>
        <v>#VALUE!</v>
      </c>
      <c r="BK358" s="480" t="e" cm="1">
        <f t="array" ref="BK358">bdRateExtend($G358:$G361,P358:P361,$Z358:$Z361,AI358:AI361)</f>
        <v>#VALUE!</v>
      </c>
      <c r="BL358" s="480" t="e" cm="1">
        <f t="array" ref="BL358">bdRateExtend($G358:$G363,P358:P363,$Z358:$Z363,AI358:AI363)</f>
        <v>#VALUE!</v>
      </c>
      <c r="BM358" s="480" t="e" cm="1">
        <f t="array" ref="BM358">bdRateExtend($G358:$G361,Q358:Q361,$Z358:$Z361,AJ358:AJ361)</f>
        <v>#VALUE!</v>
      </c>
      <c r="BN358" s="480" t="e" cm="1">
        <f t="array" ref="BN358">bdRateExtend($G358:$G363,Q358:Q363,$Z358:$Z363,AJ358:AJ363)</f>
        <v>#VALUE!</v>
      </c>
      <c r="BO358" s="480" t="e" cm="1">
        <f t="array" ref="BO358">bdRateExtend($G358:$G361,R358:R361,$Z358:$Z361,AK358:AK361)</f>
        <v>#VALUE!</v>
      </c>
      <c r="BP358" s="480" t="e" cm="1">
        <f t="array" ref="BP358">bdRateExtend($G358:$G363,R358:R363,$Z358:$Z363,AK358:AK363)</f>
        <v>#VALUE!</v>
      </c>
      <c r="BQ358" s="480" t="e" cm="1">
        <f t="array" ref="BQ358">bdRateExtend($G358:$G363,S358:S363,$Z358:$Z363,AL358:AL363)</f>
        <v>#VALUE!</v>
      </c>
      <c r="BR358" s="476" t="e" cm="1">
        <f t="array" ref="BR358">bdRateExtend($G358:$G363,T358:T363,$Z358:$Z363,AM358:AM363)</f>
        <v>#VALUE!</v>
      </c>
      <c r="BS358" s="476" t="e" cm="1">
        <f t="array" ref="BS358">bdRateExtend($G358:$G363,U358:U363,$Z358:$Z363,AN358:AN363)</f>
        <v>#VALUE!</v>
      </c>
      <c r="BT358" s="479" t="e">
        <f>(Summary!$C$103*BP358+Summary!$C$104*BQ358+Summary!$C$105*BR358)/Summary!$C$106</f>
        <v>#VALUE!</v>
      </c>
      <c r="BU358" s="462" cm="1">
        <f t="array" ref="BU358">testVMAFRange($G358:$G361,N358:N361,$Z358:$Z361,AG358:AG361)</f>
        <v>0</v>
      </c>
      <c r="BV358" s="464" cm="1">
        <f t="array" ref="BV358">testVMAFRange($G358:$G363,N358:N363,$Z358:$Z363,AG358:AG363)</f>
        <v>0</v>
      </c>
      <c r="BW358" s="462" cm="1">
        <f t="array" ref="BW358">testVMAFRange($G358:$G361,O358:O361,$Z358:$Z361,AH358:AH361)</f>
        <v>0</v>
      </c>
      <c r="BX358" s="464" cm="1">
        <f t="array" ref="BX358">testVMAFRange($G358:$G363,O358:O363,$Z358:$Z363,AH358:AH363)</f>
        <v>0</v>
      </c>
    </row>
    <row r="359" spans="1:76" ht="17" customHeight="1" x14ac:dyDescent="0.35">
      <c r="A359" s="516"/>
      <c r="B359" s="483"/>
      <c r="C359" s="486"/>
      <c r="D359" s="490"/>
      <c r="E359" s="493"/>
      <c r="F359" s="138">
        <v>31</v>
      </c>
      <c r="G359" s="139">
        <f>'Anchor-RA'!L357</f>
        <v>0</v>
      </c>
      <c r="H359" s="140">
        <f>'Anchor-RA'!M357</f>
        <v>0</v>
      </c>
      <c r="I359" s="140">
        <f>'Anchor-RA'!N357</f>
        <v>0</v>
      </c>
      <c r="J359" s="140">
        <f>'Anchor-RA'!O357</f>
        <v>0</v>
      </c>
      <c r="K359" s="140">
        <f>(Summary!$C$58*H359+Summary!$C$59*I359+Summary!$C$60*J359)/Summary!$C$61</f>
        <v>0</v>
      </c>
      <c r="L359" s="140">
        <f>'Anchor-RA'!P357</f>
        <v>0</v>
      </c>
      <c r="M359" s="140">
        <f>'Anchor-RA'!Q357</f>
        <v>0</v>
      </c>
      <c r="N359" s="140">
        <f>'Anchor-RA'!R357</f>
        <v>0</v>
      </c>
      <c r="O359" s="140">
        <f>'Anchor-RA'!S357</f>
        <v>0</v>
      </c>
      <c r="P359" s="140">
        <f>'Anchor-RA'!T357</f>
        <v>0</v>
      </c>
      <c r="Q359" s="140">
        <f>'Anchor-RA'!U357</f>
        <v>0</v>
      </c>
      <c r="R359" s="140">
        <f>'Anchor-RA'!V357</f>
        <v>0</v>
      </c>
      <c r="S359" s="140">
        <f>'Anchor-RA'!W357</f>
        <v>0</v>
      </c>
      <c r="T359" s="140">
        <f>'Anchor-RA'!X357</f>
        <v>0</v>
      </c>
      <c r="U359" s="140">
        <f>10*LOG10(1/((Summary!$C$75/10^(R359/10)+Summary!$C$76/10^(S359/10)+Summary!$C$77/10^(T359/10))/Summary!$C$78))</f>
        <v>0</v>
      </c>
      <c r="V359" s="140">
        <f>'Anchor-RA'!Y357</f>
        <v>0</v>
      </c>
      <c r="W359" s="140">
        <f>'Anchor-RA'!Z357</f>
        <v>0</v>
      </c>
      <c r="X359" s="141">
        <f t="shared" si="21"/>
        <v>0</v>
      </c>
      <c r="Y359" s="133"/>
      <c r="Z359" s="384">
        <f>'Test-RA'!L357</f>
        <v>0</v>
      </c>
      <c r="AA359" s="381">
        <f>'Test-RA'!M357</f>
        <v>0</v>
      </c>
      <c r="AB359" s="381">
        <f>'Test-RA'!N357</f>
        <v>0</v>
      </c>
      <c r="AC359" s="381">
        <f>'Test-RA'!O357</f>
        <v>0</v>
      </c>
      <c r="AD359" s="381">
        <f>(Summary!$C$58*AA359+Summary!$C$59*AB359+Summary!$C$60*AC359)/Summary!$C$61</f>
        <v>0</v>
      </c>
      <c r="AE359" s="381">
        <f>'Test-RA'!P357</f>
        <v>0</v>
      </c>
      <c r="AF359" s="381">
        <f>'Test-RA'!Q357</f>
        <v>0</v>
      </c>
      <c r="AG359" s="381">
        <f>'Test-RA'!R357</f>
        <v>0</v>
      </c>
      <c r="AH359" s="381">
        <f>'Test-RA'!S357</f>
        <v>0</v>
      </c>
      <c r="AI359" s="381">
        <f>'Test-RA'!T357</f>
        <v>0</v>
      </c>
      <c r="AJ359" s="381">
        <f>'Test-RA'!U357</f>
        <v>0</v>
      </c>
      <c r="AK359" s="381">
        <f>'Test-RA'!V357</f>
        <v>0</v>
      </c>
      <c r="AL359" s="381">
        <f>'Test-RA'!W357</f>
        <v>0</v>
      </c>
      <c r="AM359" s="381">
        <f>'Test-RA'!X357</f>
        <v>0</v>
      </c>
      <c r="AN359" s="381">
        <f>10*LOG10(1/((Summary!$C$75/10^(AK359/10)+Summary!$C$76/10^(AL359/10)+Summary!$C$77/10^(AM359/10))/Summary!$C$78))</f>
        <v>0</v>
      </c>
      <c r="AO359" s="381">
        <f>'Test-RA'!Y357</f>
        <v>0</v>
      </c>
      <c r="AP359" s="140">
        <f>'Test-RA'!Z357</f>
        <v>0</v>
      </c>
      <c r="AQ359" s="141">
        <f t="shared" si="24"/>
        <v>0</v>
      </c>
      <c r="AR359" s="142" t="e">
        <f t="shared" si="22"/>
        <v>#DIV/0!</v>
      </c>
      <c r="AS359" s="143" t="e">
        <f t="shared" si="23"/>
        <v>#DIV/0!</v>
      </c>
      <c r="AT359" s="136"/>
      <c r="AU359" s="136"/>
      <c r="AV359" s="571"/>
      <c r="AW359" s="468"/>
      <c r="AX359" s="480"/>
      <c r="AY359" s="480"/>
      <c r="AZ359" s="480"/>
      <c r="BA359" s="480"/>
      <c r="BB359" s="480"/>
      <c r="BC359" s="480"/>
      <c r="BD359" s="480"/>
      <c r="BE359" s="480"/>
      <c r="BF359" s="480"/>
      <c r="BG359" s="469"/>
      <c r="BH359" s="476"/>
      <c r="BI359" s="469"/>
      <c r="BJ359" s="476"/>
      <c r="BK359" s="480"/>
      <c r="BL359" s="480"/>
      <c r="BM359" s="480"/>
      <c r="BN359" s="480"/>
      <c r="BO359" s="480"/>
      <c r="BP359" s="480"/>
      <c r="BQ359" s="480"/>
      <c r="BR359" s="476"/>
      <c r="BS359" s="476"/>
      <c r="BT359" s="480"/>
      <c r="BU359" s="463"/>
      <c r="BV359" s="465"/>
      <c r="BW359" s="463"/>
      <c r="BX359" s="465"/>
    </row>
    <row r="360" spans="1:76" ht="17" customHeight="1" x14ac:dyDescent="0.35">
      <c r="A360" s="516"/>
      <c r="B360" s="483"/>
      <c r="C360" s="486"/>
      <c r="D360" s="490"/>
      <c r="E360" s="493"/>
      <c r="F360" s="138">
        <v>39</v>
      </c>
      <c r="G360" s="139">
        <f>'Anchor-RA'!L358</f>
        <v>0</v>
      </c>
      <c r="H360" s="140">
        <f>'Anchor-RA'!M358</f>
        <v>0</v>
      </c>
      <c r="I360" s="140">
        <f>'Anchor-RA'!N358</f>
        <v>0</v>
      </c>
      <c r="J360" s="140">
        <f>'Anchor-RA'!O358</f>
        <v>0</v>
      </c>
      <c r="K360" s="140">
        <f>(Summary!$C$58*H360+Summary!$C$59*I360+Summary!$C$60*J360)/Summary!$C$61</f>
        <v>0</v>
      </c>
      <c r="L360" s="140">
        <f>'Anchor-RA'!P358</f>
        <v>0</v>
      </c>
      <c r="M360" s="140">
        <f>'Anchor-RA'!Q358</f>
        <v>0</v>
      </c>
      <c r="N360" s="140">
        <f>'Anchor-RA'!R358</f>
        <v>0</v>
      </c>
      <c r="O360" s="140">
        <f>'Anchor-RA'!S358</f>
        <v>0</v>
      </c>
      <c r="P360" s="140">
        <f>'Anchor-RA'!T358</f>
        <v>0</v>
      </c>
      <c r="Q360" s="140">
        <f>'Anchor-RA'!U358</f>
        <v>0</v>
      </c>
      <c r="R360" s="140">
        <f>'Anchor-RA'!V358</f>
        <v>0</v>
      </c>
      <c r="S360" s="140">
        <f>'Anchor-RA'!W358</f>
        <v>0</v>
      </c>
      <c r="T360" s="140">
        <f>'Anchor-RA'!X358</f>
        <v>0</v>
      </c>
      <c r="U360" s="140">
        <f>10*LOG10(1/((Summary!$C$75/10^(R360/10)+Summary!$C$76/10^(S360/10)+Summary!$C$77/10^(T360/10))/Summary!$C$78))</f>
        <v>0</v>
      </c>
      <c r="V360" s="140">
        <f>'Anchor-RA'!Y358</f>
        <v>0</v>
      </c>
      <c r="W360" s="140">
        <f>'Anchor-RA'!Z358</f>
        <v>0</v>
      </c>
      <c r="X360" s="141">
        <f t="shared" si="21"/>
        <v>0</v>
      </c>
      <c r="Y360" s="133"/>
      <c r="Z360" s="384">
        <f>'Test-RA'!L358</f>
        <v>0</v>
      </c>
      <c r="AA360" s="381">
        <f>'Test-RA'!M358</f>
        <v>0</v>
      </c>
      <c r="AB360" s="381">
        <f>'Test-RA'!N358</f>
        <v>0</v>
      </c>
      <c r="AC360" s="381">
        <f>'Test-RA'!O358</f>
        <v>0</v>
      </c>
      <c r="AD360" s="381">
        <f>(Summary!$C$58*AA360+Summary!$C$59*AB360+Summary!$C$60*AC360)/Summary!$C$61</f>
        <v>0</v>
      </c>
      <c r="AE360" s="381">
        <f>'Test-RA'!P358</f>
        <v>0</v>
      </c>
      <c r="AF360" s="381">
        <f>'Test-RA'!Q358</f>
        <v>0</v>
      </c>
      <c r="AG360" s="381">
        <f>'Test-RA'!R358</f>
        <v>0</v>
      </c>
      <c r="AH360" s="381">
        <f>'Test-RA'!S358</f>
        <v>0</v>
      </c>
      <c r="AI360" s="381">
        <f>'Test-RA'!T358</f>
        <v>0</v>
      </c>
      <c r="AJ360" s="381">
        <f>'Test-RA'!U358</f>
        <v>0</v>
      </c>
      <c r="AK360" s="381">
        <f>'Test-RA'!V358</f>
        <v>0</v>
      </c>
      <c r="AL360" s="381">
        <f>'Test-RA'!W358</f>
        <v>0</v>
      </c>
      <c r="AM360" s="381">
        <f>'Test-RA'!X358</f>
        <v>0</v>
      </c>
      <c r="AN360" s="381">
        <f>10*LOG10(1/((Summary!$C$75/10^(AK360/10)+Summary!$C$76/10^(AL360/10)+Summary!$C$77/10^(AM360/10))/Summary!$C$78))</f>
        <v>0</v>
      </c>
      <c r="AO360" s="381">
        <f>'Test-RA'!Y358</f>
        <v>0</v>
      </c>
      <c r="AP360" s="140">
        <f>'Test-RA'!Z358</f>
        <v>0</v>
      </c>
      <c r="AQ360" s="141">
        <f t="shared" si="24"/>
        <v>0</v>
      </c>
      <c r="AR360" s="142" t="e">
        <f t="shared" si="22"/>
        <v>#DIV/0!</v>
      </c>
      <c r="AS360" s="143" t="e">
        <f t="shared" si="23"/>
        <v>#DIV/0!</v>
      </c>
      <c r="AT360" s="136"/>
      <c r="AU360" s="136"/>
      <c r="AV360" s="571" t="s">
        <v>122</v>
      </c>
      <c r="AW360" s="468" t="e" cm="1">
        <f t="array" ref="AW360">bdRateExtend($G359:$G362,H359:H362,$Z359:$Z362,AA359:AA362)</f>
        <v>#VALUE!</v>
      </c>
      <c r="AX360" s="480"/>
      <c r="AY360" s="480"/>
      <c r="AZ360" s="480"/>
      <c r="BA360" s="480"/>
      <c r="BB360" s="480"/>
      <c r="BC360" s="480" t="e" cm="1">
        <f t="array" ref="BC360">bdRateExtend($G359:$G362,L359:L362,$Z359:$Z362,AE359:AE362)</f>
        <v>#VALUE!</v>
      </c>
      <c r="BD360" s="480"/>
      <c r="BE360" s="480" t="e" cm="1">
        <f t="array" ref="BE360">bdRateExtend($G359:$G362,M359:M362,$Z359:$Z362,AF359:AF362)</f>
        <v>#VALUE!</v>
      </c>
      <c r="BF360" s="480"/>
      <c r="BG360" s="469" t="e" cm="1">
        <f t="array" ref="BG360">bdRateExtend($G359:$G362,N359:N362,$Z359:$Z362,AG359:AG362,"None", FALSE,1)</f>
        <v>#VALUE!</v>
      </c>
      <c r="BH360" s="476"/>
      <c r="BI360" s="469" t="e" cm="1">
        <f t="array" ref="BI360">bdRateExtend($G359:$G362,O359:O362,$Z359:$Z362,AH359:AH362,"None", FALSE,1)</f>
        <v>#VALUE!</v>
      </c>
      <c r="BJ360" s="476"/>
      <c r="BK360" s="480" t="e" cm="1">
        <f t="array" ref="BK360">bdRateExtend($G359:$G362,P359:P362,$Z359:$Z362,AI359:AI362)</f>
        <v>#VALUE!</v>
      </c>
      <c r="BL360" s="480"/>
      <c r="BM360" s="480" t="e" cm="1">
        <f t="array" ref="BM360">bdRateExtend($G359:$G362,Q359:Q362,$Z359:$Z362,AJ359:AJ362)</f>
        <v>#VALUE!</v>
      </c>
      <c r="BN360" s="480"/>
      <c r="BO360" s="480" t="e" cm="1">
        <f t="array" ref="BO360">bdRateExtend($G359:$G362,R359:R362,$Z359:$Z362,AK359:AK362)</f>
        <v>#VALUE!</v>
      </c>
      <c r="BP360" s="480"/>
      <c r="BQ360" s="480"/>
      <c r="BR360" s="476"/>
      <c r="BS360" s="476"/>
      <c r="BT360" s="480"/>
      <c r="BU360" s="463" cm="1">
        <f t="array" ref="BU360">testVMAFRange($G359:$G362,N359:N362,$Z359:$Z362,AG359:AG362)</f>
        <v>0</v>
      </c>
      <c r="BV360" s="465"/>
      <c r="BW360" s="463" cm="1">
        <f t="array" ref="BW360">testVMAFRange($G359:$G362,O359:O362,$Z359:$Z362,AH359:AH362)</f>
        <v>0</v>
      </c>
      <c r="BX360" s="465"/>
    </row>
    <row r="361" spans="1:76" ht="17" customHeight="1" x14ac:dyDescent="0.35">
      <c r="A361" s="516"/>
      <c r="B361" s="483"/>
      <c r="C361" s="486"/>
      <c r="D361" s="490"/>
      <c r="E361" s="493"/>
      <c r="F361" s="138">
        <v>47</v>
      </c>
      <c r="G361" s="139">
        <f>'Anchor-RA'!L359</f>
        <v>0</v>
      </c>
      <c r="H361" s="140">
        <f>'Anchor-RA'!M359</f>
        <v>0</v>
      </c>
      <c r="I361" s="140">
        <f>'Anchor-RA'!N359</f>
        <v>0</v>
      </c>
      <c r="J361" s="140">
        <f>'Anchor-RA'!O359</f>
        <v>0</v>
      </c>
      <c r="K361" s="140">
        <f>(Summary!$C$58*H361+Summary!$C$59*I361+Summary!$C$60*J361)/Summary!$C$61</f>
        <v>0</v>
      </c>
      <c r="L361" s="140">
        <f>'Anchor-RA'!P359</f>
        <v>0</v>
      </c>
      <c r="M361" s="140">
        <f>'Anchor-RA'!Q359</f>
        <v>0</v>
      </c>
      <c r="N361" s="140">
        <f>'Anchor-RA'!R359</f>
        <v>0</v>
      </c>
      <c r="O361" s="140">
        <f>'Anchor-RA'!S359</f>
        <v>0</v>
      </c>
      <c r="P361" s="140">
        <f>'Anchor-RA'!T359</f>
        <v>0</v>
      </c>
      <c r="Q361" s="140">
        <f>'Anchor-RA'!U359</f>
        <v>0</v>
      </c>
      <c r="R361" s="140">
        <f>'Anchor-RA'!V359</f>
        <v>0</v>
      </c>
      <c r="S361" s="140">
        <f>'Anchor-RA'!W359</f>
        <v>0</v>
      </c>
      <c r="T361" s="140">
        <f>'Anchor-RA'!X359</f>
        <v>0</v>
      </c>
      <c r="U361" s="140">
        <f>10*LOG10(1/((Summary!$C$75/10^(R361/10)+Summary!$C$76/10^(S361/10)+Summary!$C$77/10^(T361/10))/Summary!$C$78))</f>
        <v>0</v>
      </c>
      <c r="V361" s="140">
        <f>'Anchor-RA'!Y359</f>
        <v>0</v>
      </c>
      <c r="W361" s="140">
        <f>'Anchor-RA'!Z359</f>
        <v>0</v>
      </c>
      <c r="X361" s="141">
        <f t="shared" si="21"/>
        <v>0</v>
      </c>
      <c r="Y361" s="133"/>
      <c r="Z361" s="384">
        <f>'Test-RA'!L359</f>
        <v>0</v>
      </c>
      <c r="AA361" s="381">
        <f>'Test-RA'!M359</f>
        <v>0</v>
      </c>
      <c r="AB361" s="381">
        <f>'Test-RA'!N359</f>
        <v>0</v>
      </c>
      <c r="AC361" s="381">
        <f>'Test-RA'!O359</f>
        <v>0</v>
      </c>
      <c r="AD361" s="381">
        <f>(Summary!$C$58*AA361+Summary!$C$59*AB361+Summary!$C$60*AC361)/Summary!$C$61</f>
        <v>0</v>
      </c>
      <c r="AE361" s="381">
        <f>'Test-RA'!P359</f>
        <v>0</v>
      </c>
      <c r="AF361" s="381">
        <f>'Test-RA'!Q359</f>
        <v>0</v>
      </c>
      <c r="AG361" s="381">
        <f>'Test-RA'!R359</f>
        <v>0</v>
      </c>
      <c r="AH361" s="381">
        <f>'Test-RA'!S359</f>
        <v>0</v>
      </c>
      <c r="AI361" s="381">
        <f>'Test-RA'!T359</f>
        <v>0</v>
      </c>
      <c r="AJ361" s="381">
        <f>'Test-RA'!U359</f>
        <v>0</v>
      </c>
      <c r="AK361" s="381">
        <f>'Test-RA'!V359</f>
        <v>0</v>
      </c>
      <c r="AL361" s="381">
        <f>'Test-RA'!W359</f>
        <v>0</v>
      </c>
      <c r="AM361" s="381">
        <f>'Test-RA'!X359</f>
        <v>0</v>
      </c>
      <c r="AN361" s="381">
        <f>10*LOG10(1/((Summary!$C$75/10^(AK361/10)+Summary!$C$76/10^(AL361/10)+Summary!$C$77/10^(AM361/10))/Summary!$C$78))</f>
        <v>0</v>
      </c>
      <c r="AO361" s="381">
        <f>'Test-RA'!Y359</f>
        <v>0</v>
      </c>
      <c r="AP361" s="140">
        <f>'Test-RA'!Z359</f>
        <v>0</v>
      </c>
      <c r="AQ361" s="141">
        <f t="shared" si="24"/>
        <v>0</v>
      </c>
      <c r="AR361" s="142" t="e">
        <f t="shared" si="22"/>
        <v>#DIV/0!</v>
      </c>
      <c r="AS361" s="143" t="e">
        <f t="shared" si="23"/>
        <v>#DIV/0!</v>
      </c>
      <c r="AT361" s="136"/>
      <c r="AU361" s="136"/>
      <c r="AV361" s="571"/>
      <c r="AW361" s="468"/>
      <c r="AX361" s="480"/>
      <c r="AY361" s="480"/>
      <c r="AZ361" s="480"/>
      <c r="BA361" s="480"/>
      <c r="BB361" s="480"/>
      <c r="BC361" s="480"/>
      <c r="BD361" s="480"/>
      <c r="BE361" s="480"/>
      <c r="BF361" s="480"/>
      <c r="BG361" s="469"/>
      <c r="BH361" s="476"/>
      <c r="BI361" s="469"/>
      <c r="BJ361" s="476"/>
      <c r="BK361" s="480"/>
      <c r="BL361" s="480"/>
      <c r="BM361" s="480"/>
      <c r="BN361" s="480"/>
      <c r="BO361" s="480"/>
      <c r="BP361" s="480"/>
      <c r="BQ361" s="480"/>
      <c r="BR361" s="476"/>
      <c r="BS361" s="476"/>
      <c r="BT361" s="480"/>
      <c r="BU361" s="463"/>
      <c r="BV361" s="465"/>
      <c r="BW361" s="463"/>
      <c r="BX361" s="465"/>
    </row>
    <row r="362" spans="1:76" ht="17" customHeight="1" x14ac:dyDescent="0.35">
      <c r="A362" s="516"/>
      <c r="B362" s="483"/>
      <c r="C362" s="486"/>
      <c r="D362" s="490"/>
      <c r="E362" s="493"/>
      <c r="F362" s="138">
        <v>55</v>
      </c>
      <c r="G362" s="139">
        <f>'Anchor-RA'!L360</f>
        <v>0</v>
      </c>
      <c r="H362" s="140">
        <f>'Anchor-RA'!M360</f>
        <v>0</v>
      </c>
      <c r="I362" s="140">
        <f>'Anchor-RA'!N360</f>
        <v>0</v>
      </c>
      <c r="J362" s="140">
        <f>'Anchor-RA'!O360</f>
        <v>0</v>
      </c>
      <c r="K362" s="140">
        <f>(Summary!$C$58*H362+Summary!$C$59*I362+Summary!$C$60*J362)/Summary!$C$61</f>
        <v>0</v>
      </c>
      <c r="L362" s="140">
        <f>'Anchor-RA'!P360</f>
        <v>0</v>
      </c>
      <c r="M362" s="140">
        <f>'Anchor-RA'!Q360</f>
        <v>0</v>
      </c>
      <c r="N362" s="140">
        <f>'Anchor-RA'!R360</f>
        <v>0</v>
      </c>
      <c r="O362" s="140">
        <f>'Anchor-RA'!S360</f>
        <v>0</v>
      </c>
      <c r="P362" s="140">
        <f>'Anchor-RA'!T360</f>
        <v>0</v>
      </c>
      <c r="Q362" s="140">
        <f>'Anchor-RA'!U360</f>
        <v>0</v>
      </c>
      <c r="R362" s="140">
        <f>'Anchor-RA'!V360</f>
        <v>0</v>
      </c>
      <c r="S362" s="140">
        <f>'Anchor-RA'!W360</f>
        <v>0</v>
      </c>
      <c r="T362" s="140">
        <f>'Anchor-RA'!X360</f>
        <v>0</v>
      </c>
      <c r="U362" s="140">
        <f>10*LOG10(1/((Summary!$C$75/10^(R362/10)+Summary!$C$76/10^(S362/10)+Summary!$C$77/10^(T362/10))/Summary!$C$78))</f>
        <v>0</v>
      </c>
      <c r="V362" s="140">
        <f>'Anchor-RA'!Y360</f>
        <v>0</v>
      </c>
      <c r="W362" s="140">
        <f>'Anchor-RA'!Z360</f>
        <v>0</v>
      </c>
      <c r="X362" s="141">
        <f t="shared" si="21"/>
        <v>0</v>
      </c>
      <c r="Y362" s="133"/>
      <c r="Z362" s="384">
        <f>'Test-RA'!L360</f>
        <v>0</v>
      </c>
      <c r="AA362" s="381">
        <f>'Test-RA'!M360</f>
        <v>0</v>
      </c>
      <c r="AB362" s="381">
        <f>'Test-RA'!N360</f>
        <v>0</v>
      </c>
      <c r="AC362" s="381">
        <f>'Test-RA'!O360</f>
        <v>0</v>
      </c>
      <c r="AD362" s="381">
        <f>(Summary!$C$58*AA362+Summary!$C$59*AB362+Summary!$C$60*AC362)/Summary!$C$61</f>
        <v>0</v>
      </c>
      <c r="AE362" s="381">
        <f>'Test-RA'!P360</f>
        <v>0</v>
      </c>
      <c r="AF362" s="381">
        <f>'Test-RA'!Q360</f>
        <v>0</v>
      </c>
      <c r="AG362" s="381">
        <f>'Test-RA'!R360</f>
        <v>0</v>
      </c>
      <c r="AH362" s="381">
        <f>'Test-RA'!S360</f>
        <v>0</v>
      </c>
      <c r="AI362" s="381">
        <f>'Test-RA'!T360</f>
        <v>0</v>
      </c>
      <c r="AJ362" s="381">
        <f>'Test-RA'!U360</f>
        <v>0</v>
      </c>
      <c r="AK362" s="381">
        <f>'Test-RA'!V360</f>
        <v>0</v>
      </c>
      <c r="AL362" s="381">
        <f>'Test-RA'!W360</f>
        <v>0</v>
      </c>
      <c r="AM362" s="381">
        <f>'Test-RA'!X360</f>
        <v>0</v>
      </c>
      <c r="AN362" s="381">
        <f>10*LOG10(1/((Summary!$C$75/10^(AK362/10)+Summary!$C$76/10^(AL362/10)+Summary!$C$77/10^(AM362/10))/Summary!$C$78))</f>
        <v>0</v>
      </c>
      <c r="AO362" s="381">
        <f>'Test-RA'!Y360</f>
        <v>0</v>
      </c>
      <c r="AP362" s="140">
        <f>'Test-RA'!Z360</f>
        <v>0</v>
      </c>
      <c r="AQ362" s="141">
        <f t="shared" si="24"/>
        <v>0</v>
      </c>
      <c r="AR362" s="142" t="e">
        <f t="shared" si="22"/>
        <v>#DIV/0!</v>
      </c>
      <c r="AS362" s="143" t="e">
        <f t="shared" si="23"/>
        <v>#DIV/0!</v>
      </c>
      <c r="AT362" s="136"/>
      <c r="AU362" s="136"/>
      <c r="AV362" s="571" t="s">
        <v>123</v>
      </c>
      <c r="AW362" s="468" t="e" cm="1">
        <f t="array" ref="AW362">bdRateExtend($G360:$G363,H360:H363,$Z360:$Z363,AA360:AA363)</f>
        <v>#VALUE!</v>
      </c>
      <c r="AX362" s="480"/>
      <c r="AY362" s="480"/>
      <c r="AZ362" s="480"/>
      <c r="BA362" s="480"/>
      <c r="BB362" s="480"/>
      <c r="BC362" s="480" t="e" cm="1">
        <f t="array" ref="BC362">bdRateExtend($G360:$G363,L360:L363,$Z360:$Z363,AE360:AE363)</f>
        <v>#VALUE!</v>
      </c>
      <c r="BD362" s="480"/>
      <c r="BE362" s="480" t="e" cm="1">
        <f t="array" ref="BE362">bdRateExtend($G360:$G363,M360:M363,$Z360:$Z363,AF360:AF363)</f>
        <v>#VALUE!</v>
      </c>
      <c r="BF362" s="480"/>
      <c r="BG362" s="469" t="e" cm="1">
        <f t="array" ref="BG362">bdRateExtend($G360:$G363,N360:N363,$Z360:$Z363,AG360:AG363,"None", FALSE,1)</f>
        <v>#VALUE!</v>
      </c>
      <c r="BH362" s="476"/>
      <c r="BI362" s="469" t="e" cm="1">
        <f t="array" ref="BI362">bdRateExtend($G360:$G363,O360:O363,$Z360:$Z363,AH360:AH363,"None", FALSE,1)</f>
        <v>#VALUE!</v>
      </c>
      <c r="BJ362" s="476"/>
      <c r="BK362" s="480" t="e" cm="1">
        <f t="array" ref="BK362">bdRateExtend($G360:$G363,P360:P363,$Z360:$Z363,AI360:AI363)</f>
        <v>#VALUE!</v>
      </c>
      <c r="BL362" s="480"/>
      <c r="BM362" s="480" t="e" cm="1">
        <f t="array" ref="BM362">bdRateExtend($G360:$G363,Q360:Q363,$Z360:$Z363,AJ360:AJ363)</f>
        <v>#VALUE!</v>
      </c>
      <c r="BN362" s="480"/>
      <c r="BO362" s="480" t="e" cm="1">
        <f t="array" ref="BO362">bdRateExtend($G360:$G363,R360:R363,$Z360:$Z363,AK360:AK363)</f>
        <v>#VALUE!</v>
      </c>
      <c r="BP362" s="480"/>
      <c r="BQ362" s="480"/>
      <c r="BR362" s="476"/>
      <c r="BS362" s="476"/>
      <c r="BT362" s="480"/>
      <c r="BU362" s="463" cm="1">
        <f t="array" ref="BU362">testVMAFRange($G360:$G363,N360:N363,$Z360:$Z363,AG360:AG363)</f>
        <v>0</v>
      </c>
      <c r="BV362" s="465"/>
      <c r="BW362" s="463" cm="1">
        <f t="array" ref="BW362">testVMAFRange($G360:$G363,O360:O363,$Z360:$Z363,AH360:AH363)</f>
        <v>0</v>
      </c>
      <c r="BX362" s="465"/>
    </row>
    <row r="363" spans="1:76" ht="17" customHeight="1" thickBot="1" x14ac:dyDescent="0.4">
      <c r="A363" s="517"/>
      <c r="B363" s="518"/>
      <c r="C363" s="487"/>
      <c r="D363" s="522"/>
      <c r="E363" s="523"/>
      <c r="F363" s="144">
        <v>63</v>
      </c>
      <c r="G363" s="145">
        <f>'Anchor-RA'!L361</f>
        <v>0</v>
      </c>
      <c r="H363" s="146">
        <f>'Anchor-RA'!M361</f>
        <v>0</v>
      </c>
      <c r="I363" s="146">
        <f>'Anchor-RA'!N361</f>
        <v>0</v>
      </c>
      <c r="J363" s="146">
        <f>'Anchor-RA'!O361</f>
        <v>0</v>
      </c>
      <c r="K363" s="146">
        <f>(Summary!$C$58*H363+Summary!$C$59*I363+Summary!$C$60*J363)/Summary!$C$61</f>
        <v>0</v>
      </c>
      <c r="L363" s="146">
        <f>'Anchor-RA'!P361</f>
        <v>0</v>
      </c>
      <c r="M363" s="146">
        <f>'Anchor-RA'!Q361</f>
        <v>0</v>
      </c>
      <c r="N363" s="146">
        <f>'Anchor-RA'!R361</f>
        <v>0</v>
      </c>
      <c r="O363" s="146">
        <f>'Anchor-RA'!S361</f>
        <v>0</v>
      </c>
      <c r="P363" s="146">
        <f>'Anchor-RA'!T361</f>
        <v>0</v>
      </c>
      <c r="Q363" s="146">
        <f>'Anchor-RA'!U361</f>
        <v>0</v>
      </c>
      <c r="R363" s="146">
        <f>'Anchor-RA'!V361</f>
        <v>0</v>
      </c>
      <c r="S363" s="146">
        <f>'Anchor-RA'!W361</f>
        <v>0</v>
      </c>
      <c r="T363" s="146">
        <f>'Anchor-RA'!X361</f>
        <v>0</v>
      </c>
      <c r="U363" s="146">
        <f>10*LOG10(1/((Summary!$C$75/10^(R363/10)+Summary!$C$76/10^(S363/10)+Summary!$C$77/10^(T363/10))/Summary!$C$78))</f>
        <v>0</v>
      </c>
      <c r="V363" s="146">
        <f>'Anchor-RA'!Y361</f>
        <v>0</v>
      </c>
      <c r="W363" s="146">
        <f>'Anchor-RA'!Z361</f>
        <v>0</v>
      </c>
      <c r="X363" s="147">
        <f t="shared" si="21"/>
        <v>0</v>
      </c>
      <c r="Y363" s="133"/>
      <c r="Z363" s="385">
        <f>'Test-RA'!L361</f>
        <v>0</v>
      </c>
      <c r="AA363" s="382">
        <f>'Test-RA'!M361</f>
        <v>0</v>
      </c>
      <c r="AB363" s="382">
        <f>'Test-RA'!N361</f>
        <v>0</v>
      </c>
      <c r="AC363" s="382">
        <f>'Test-RA'!O361</f>
        <v>0</v>
      </c>
      <c r="AD363" s="382">
        <f>(Summary!$C$58*AA363+Summary!$C$59*AB363+Summary!$C$60*AC363)/Summary!$C$61</f>
        <v>0</v>
      </c>
      <c r="AE363" s="382">
        <f>'Test-RA'!P361</f>
        <v>0</v>
      </c>
      <c r="AF363" s="382">
        <f>'Test-RA'!Q361</f>
        <v>0</v>
      </c>
      <c r="AG363" s="382">
        <f>'Test-RA'!R361</f>
        <v>0</v>
      </c>
      <c r="AH363" s="382">
        <f>'Test-RA'!S361</f>
        <v>0</v>
      </c>
      <c r="AI363" s="382">
        <f>'Test-RA'!T361</f>
        <v>0</v>
      </c>
      <c r="AJ363" s="382">
        <f>'Test-RA'!U361</f>
        <v>0</v>
      </c>
      <c r="AK363" s="382">
        <f>'Test-RA'!V361</f>
        <v>0</v>
      </c>
      <c r="AL363" s="382">
        <f>'Test-RA'!W361</f>
        <v>0</v>
      </c>
      <c r="AM363" s="382">
        <f>'Test-RA'!X361</f>
        <v>0</v>
      </c>
      <c r="AN363" s="382">
        <f>10*LOG10(1/((Summary!$C$75/10^(AK363/10)+Summary!$C$76/10^(AL363/10)+Summary!$C$77/10^(AM363/10))/Summary!$C$78))</f>
        <v>0</v>
      </c>
      <c r="AO363" s="382">
        <f>'Test-RA'!Y361</f>
        <v>0</v>
      </c>
      <c r="AP363" s="146">
        <f>'Test-RA'!Z361</f>
        <v>0</v>
      </c>
      <c r="AQ363" s="147">
        <f t="shared" si="24"/>
        <v>0</v>
      </c>
      <c r="AR363" s="148" t="e">
        <f t="shared" si="22"/>
        <v>#DIV/0!</v>
      </c>
      <c r="AS363" s="149" t="e">
        <f t="shared" si="23"/>
        <v>#DIV/0!</v>
      </c>
      <c r="AT363" s="136"/>
      <c r="AU363" s="136"/>
      <c r="AV363" s="572"/>
      <c r="AW363" s="468"/>
      <c r="AX363" s="480"/>
      <c r="AY363" s="480"/>
      <c r="AZ363" s="480"/>
      <c r="BA363" s="480"/>
      <c r="BB363" s="481"/>
      <c r="BC363" s="480"/>
      <c r="BD363" s="480"/>
      <c r="BE363" s="480"/>
      <c r="BF363" s="480"/>
      <c r="BG363" s="472"/>
      <c r="BH363" s="477"/>
      <c r="BI363" s="472"/>
      <c r="BJ363" s="477"/>
      <c r="BK363" s="480"/>
      <c r="BL363" s="480"/>
      <c r="BM363" s="480"/>
      <c r="BN363" s="480"/>
      <c r="BO363" s="480"/>
      <c r="BP363" s="480"/>
      <c r="BQ363" s="480"/>
      <c r="BR363" s="476"/>
      <c r="BS363" s="476"/>
      <c r="BT363" s="481"/>
      <c r="BU363" s="473"/>
      <c r="BV363" s="466"/>
      <c r="BW363" s="473"/>
      <c r="BX363" s="466"/>
    </row>
    <row r="364" spans="1:76" ht="17" customHeight="1" x14ac:dyDescent="0.35">
      <c r="A364" s="488" t="s">
        <v>313</v>
      </c>
      <c r="B364" s="482" t="s">
        <v>18</v>
      </c>
      <c r="C364" s="485" t="s">
        <v>79</v>
      </c>
      <c r="D364" s="489">
        <v>59.94</v>
      </c>
      <c r="E364" s="492">
        <v>10</v>
      </c>
      <c r="F364" s="129">
        <v>23</v>
      </c>
      <c r="G364" s="130">
        <f>'Anchor-RA'!L362</f>
        <v>0</v>
      </c>
      <c r="H364" s="131">
        <f>'Anchor-RA'!M362</f>
        <v>0</v>
      </c>
      <c r="I364" s="131">
        <f>'Anchor-RA'!N362</f>
        <v>0</v>
      </c>
      <c r="J364" s="131">
        <f>'Anchor-RA'!O362</f>
        <v>0</v>
      </c>
      <c r="K364" s="140">
        <f>(Summary!$C$58*H364+Summary!$C$59*I364+Summary!$C$60*J364)/Summary!$C$61</f>
        <v>0</v>
      </c>
      <c r="L364" s="131">
        <f>'Anchor-RA'!P362</f>
        <v>0</v>
      </c>
      <c r="M364" s="131">
        <f>'Anchor-RA'!Q362</f>
        <v>0</v>
      </c>
      <c r="N364" s="131">
        <f>'Anchor-RA'!R362</f>
        <v>0</v>
      </c>
      <c r="O364" s="131">
        <f>'Anchor-RA'!S362</f>
        <v>0</v>
      </c>
      <c r="P364" s="131">
        <f>'Anchor-RA'!T362</f>
        <v>0</v>
      </c>
      <c r="Q364" s="131">
        <f>'Anchor-RA'!U362</f>
        <v>0</v>
      </c>
      <c r="R364" s="131">
        <f>'Anchor-RA'!V362</f>
        <v>0</v>
      </c>
      <c r="S364" s="131">
        <f>'Anchor-RA'!W362</f>
        <v>0</v>
      </c>
      <c r="T364" s="131">
        <f>'Anchor-RA'!X362</f>
        <v>0</v>
      </c>
      <c r="U364" s="131">
        <f>10*LOG10(1/((Summary!$C$75/10^(R364/10)+Summary!$C$76/10^(S364/10)+Summary!$C$77/10^(T364/10))/Summary!$C$78))</f>
        <v>0</v>
      </c>
      <c r="V364" s="131">
        <f>'Anchor-RA'!Y362</f>
        <v>0</v>
      </c>
      <c r="W364" s="131">
        <f>'Anchor-RA'!Z362</f>
        <v>0</v>
      </c>
      <c r="X364" s="132">
        <f t="shared" si="21"/>
        <v>0</v>
      </c>
      <c r="Y364" s="133"/>
      <c r="Z364" s="383">
        <f>'Test-RA'!L362</f>
        <v>0</v>
      </c>
      <c r="AA364" s="380">
        <f>'Test-RA'!M362</f>
        <v>0</v>
      </c>
      <c r="AB364" s="380">
        <f>'Test-RA'!N362</f>
        <v>0</v>
      </c>
      <c r="AC364" s="380">
        <f>'Test-RA'!O362</f>
        <v>0</v>
      </c>
      <c r="AD364" s="380">
        <f>(Summary!$C$58*AA364+Summary!$C$59*AB364+Summary!$C$60*AC364)/Summary!$C$61</f>
        <v>0</v>
      </c>
      <c r="AE364" s="380">
        <f>'Test-RA'!P362</f>
        <v>0</v>
      </c>
      <c r="AF364" s="380">
        <f>'Test-RA'!Q362</f>
        <v>0</v>
      </c>
      <c r="AG364" s="380">
        <f>'Test-RA'!R362</f>
        <v>0</v>
      </c>
      <c r="AH364" s="380">
        <f>'Test-RA'!S362</f>
        <v>0</v>
      </c>
      <c r="AI364" s="380">
        <f>'Test-RA'!T362</f>
        <v>0</v>
      </c>
      <c r="AJ364" s="380">
        <f>'Test-RA'!U362</f>
        <v>0</v>
      </c>
      <c r="AK364" s="380">
        <f>'Test-RA'!V362</f>
        <v>0</v>
      </c>
      <c r="AL364" s="380">
        <f>'Test-RA'!W362</f>
        <v>0</v>
      </c>
      <c r="AM364" s="380">
        <f>'Test-RA'!X362</f>
        <v>0</v>
      </c>
      <c r="AN364" s="380">
        <f>10*LOG10(1/((Summary!$C$75/10^(AK364/10)+Summary!$C$76/10^(AL364/10)+Summary!$C$77/10^(AM364/10))/Summary!$C$78))</f>
        <v>0</v>
      </c>
      <c r="AO364" s="380">
        <f>'Test-RA'!Y362</f>
        <v>0</v>
      </c>
      <c r="AP364" s="131">
        <f>'Test-RA'!Z362</f>
        <v>0</v>
      </c>
      <c r="AQ364" s="132">
        <f t="shared" si="24"/>
        <v>0</v>
      </c>
      <c r="AR364" s="134" t="e">
        <f t="shared" si="22"/>
        <v>#DIV/0!</v>
      </c>
      <c r="AS364" s="135" t="e">
        <f t="shared" si="23"/>
        <v>#DIV/0!</v>
      </c>
      <c r="AT364" s="136"/>
      <c r="AU364" s="136"/>
      <c r="AV364" s="573" t="s">
        <v>121</v>
      </c>
      <c r="AW364" s="468" t="e" cm="1">
        <f t="array" ref="AW364">bdRateExtend($G364:$G367,H364:H367,$Z364:$Z367,AA364:AA367)</f>
        <v>#VALUE!</v>
      </c>
      <c r="AX364" s="480" t="e" cm="1">
        <f t="array" ref="AX364">bdRateExtend($G364:$G369,H364:H369,$Z364:$Z369,AA364:AA369)</f>
        <v>#VALUE!</v>
      </c>
      <c r="AY364" s="480" t="e" cm="1">
        <f t="array" ref="AY364">bdRateExtend($G364:$G369,I364:I369,$Z364:$Z369,AB364:AB369)</f>
        <v>#VALUE!</v>
      </c>
      <c r="AZ364" s="480" t="e" cm="1">
        <f t="array" ref="AZ364">bdRateExtend($G364:$G369,J364:J369,$Z364:$Z369,AC364:AC369)</f>
        <v>#VALUE!</v>
      </c>
      <c r="BA364" s="480" t="e" cm="1">
        <f t="array" ref="BA364">bdRateExtend($G364:$G369,K364:K369,$Z364:$Z369,AD364:AD369)</f>
        <v>#VALUE!</v>
      </c>
      <c r="BB364" s="479" t="e">
        <f>(Summary!$C$89*AX364+Summary!$C$90*AY364+Summary!$C$91*AZ364)/Summary!$C$92</f>
        <v>#VALUE!</v>
      </c>
      <c r="BC364" s="480" t="e" cm="1">
        <f t="array" ref="BC364">bdRateExtend($G364:$G367,L364:L367,$Z364:$Z367,AE364:AE367)</f>
        <v>#VALUE!</v>
      </c>
      <c r="BD364" s="480" t="e" cm="1">
        <f t="array" ref="BD364">bdRateExtend($G364:$G369,L364:L369,$Z364:$Z369,AE364:AE369)</f>
        <v>#VALUE!</v>
      </c>
      <c r="BE364" s="480" t="e" cm="1">
        <f t="array" ref="BE364">bdRateExtend($G364:$G367,M364:M367,$Z364:$Z367,AF364:AF367)</f>
        <v>#VALUE!</v>
      </c>
      <c r="BF364" s="480" t="e" cm="1">
        <f t="array" ref="BF364">bdRateExtend($G364:$G369,M364:M369,$Z364:$Z369,AF364:AF369)</f>
        <v>#VALUE!</v>
      </c>
      <c r="BG364" s="474" t="e" cm="1">
        <f t="array" ref="BG364">bdRateExtend($G364:$G367,N364:N367,$Z364:$Z367,AG364:AG367,"None", FALSE,1)</f>
        <v>#VALUE!</v>
      </c>
      <c r="BH364" s="475" t="e" cm="1">
        <f t="array" ref="BH364">bdRateExtend($G364:$G369,N364:N369,$Z364:$Z369,AG364:AG369,"None", FALSE,1)</f>
        <v>#VALUE!</v>
      </c>
      <c r="BI364" s="474" t="e" cm="1">
        <f t="array" ref="BI364">bdRateExtend($G364:$G367,O364:O367,$Z364:$Z367,AH364:AH367,"None", FALSE,1)</f>
        <v>#VALUE!</v>
      </c>
      <c r="BJ364" s="475" t="e" cm="1">
        <f t="array" ref="BJ364">bdRateExtend($G364:$G369,O364:O369,$Z364:$Z369,AH364:AH369,"None", FALSE,1)</f>
        <v>#VALUE!</v>
      </c>
      <c r="BK364" s="480" t="e" cm="1">
        <f t="array" ref="BK364">bdRateExtend($G364:$G367,P364:P367,$Z364:$Z367,AI364:AI367)</f>
        <v>#VALUE!</v>
      </c>
      <c r="BL364" s="480" t="e" cm="1">
        <f t="array" ref="BL364">bdRateExtend($G364:$G369,P364:P369,$Z364:$Z369,AI364:AI369)</f>
        <v>#VALUE!</v>
      </c>
      <c r="BM364" s="480" t="e" cm="1">
        <f t="array" ref="BM364">bdRateExtend($G364:$G367,Q364:Q367,$Z364:$Z367,AJ364:AJ367)</f>
        <v>#VALUE!</v>
      </c>
      <c r="BN364" s="480" t="e" cm="1">
        <f t="array" ref="BN364">bdRateExtend($G364:$G369,Q364:Q369,$Z364:$Z369,AJ364:AJ369)</f>
        <v>#VALUE!</v>
      </c>
      <c r="BO364" s="480" t="e" cm="1">
        <f t="array" ref="BO364">bdRateExtend($G364:$G367,R364:R367,$Z364:$Z367,AK364:AK367)</f>
        <v>#VALUE!</v>
      </c>
      <c r="BP364" s="480" t="e" cm="1">
        <f t="array" ref="BP364">bdRateExtend($G364:$G369,R364:R369,$Z364:$Z369,AK364:AK369)</f>
        <v>#VALUE!</v>
      </c>
      <c r="BQ364" s="480" t="e" cm="1">
        <f t="array" ref="BQ364">bdRateExtend($G364:$G369,S364:S369,$Z364:$Z369,AL364:AL369)</f>
        <v>#VALUE!</v>
      </c>
      <c r="BR364" s="476" t="e" cm="1">
        <f t="array" ref="BR364">bdRateExtend($G364:$G369,T364:T369,$Z364:$Z369,AM364:AM369)</f>
        <v>#VALUE!</v>
      </c>
      <c r="BS364" s="476" t="e" cm="1">
        <f t="array" ref="BS364">bdRateExtend($G364:$G369,U364:U369,$Z364:$Z369,AN364:AN369)</f>
        <v>#VALUE!</v>
      </c>
      <c r="BT364" s="479" t="e">
        <f>(Summary!$C$103*BP364+Summary!$C$104*BQ364+Summary!$C$105*BR364)/Summary!$C$106</f>
        <v>#VALUE!</v>
      </c>
      <c r="BU364" s="462" cm="1">
        <f t="array" ref="BU364">testVMAFRange($G364:$G367,N364:N367,$Z364:$Z367,AG364:AG367)</f>
        <v>0</v>
      </c>
      <c r="BV364" s="464" cm="1">
        <f t="array" ref="BV364">testVMAFRange($G364:$G369,N364:N369,$Z364:$Z369,AG364:AG369)</f>
        <v>0</v>
      </c>
      <c r="BW364" s="462" cm="1">
        <f t="array" ref="BW364">testVMAFRange($G364:$G367,O364:O367,$Z364:$Z367,AH364:AH367)</f>
        <v>0</v>
      </c>
      <c r="BX364" s="464" cm="1">
        <f t="array" ref="BX364">testVMAFRange($G364:$G369,O364:O369,$Z364:$Z369,AH364:AH369)</f>
        <v>0</v>
      </c>
    </row>
    <row r="365" spans="1:76" ht="17" customHeight="1" x14ac:dyDescent="0.35">
      <c r="A365" s="516"/>
      <c r="B365" s="483"/>
      <c r="C365" s="486"/>
      <c r="D365" s="490"/>
      <c r="E365" s="493"/>
      <c r="F365" s="138">
        <v>31</v>
      </c>
      <c r="G365" s="139">
        <f>'Anchor-RA'!L363</f>
        <v>0</v>
      </c>
      <c r="H365" s="140">
        <f>'Anchor-RA'!M363</f>
        <v>0</v>
      </c>
      <c r="I365" s="140">
        <f>'Anchor-RA'!N363</f>
        <v>0</v>
      </c>
      <c r="J365" s="140">
        <f>'Anchor-RA'!O363</f>
        <v>0</v>
      </c>
      <c r="K365" s="140">
        <f>(Summary!$C$58*H365+Summary!$C$59*I365+Summary!$C$60*J365)/Summary!$C$61</f>
        <v>0</v>
      </c>
      <c r="L365" s="140">
        <f>'Anchor-RA'!P363</f>
        <v>0</v>
      </c>
      <c r="M365" s="140">
        <f>'Anchor-RA'!Q363</f>
        <v>0</v>
      </c>
      <c r="N365" s="140">
        <f>'Anchor-RA'!R363</f>
        <v>0</v>
      </c>
      <c r="O365" s="140">
        <f>'Anchor-RA'!S363</f>
        <v>0</v>
      </c>
      <c r="P365" s="140">
        <f>'Anchor-RA'!T363</f>
        <v>0</v>
      </c>
      <c r="Q365" s="140">
        <f>'Anchor-RA'!U363</f>
        <v>0</v>
      </c>
      <c r="R365" s="140">
        <f>'Anchor-RA'!V363</f>
        <v>0</v>
      </c>
      <c r="S365" s="140">
        <f>'Anchor-RA'!W363</f>
        <v>0</v>
      </c>
      <c r="T365" s="140">
        <f>'Anchor-RA'!X363</f>
        <v>0</v>
      </c>
      <c r="U365" s="140">
        <f>10*LOG10(1/((Summary!$C$75/10^(R365/10)+Summary!$C$76/10^(S365/10)+Summary!$C$77/10^(T365/10))/Summary!$C$78))</f>
        <v>0</v>
      </c>
      <c r="V365" s="140">
        <f>'Anchor-RA'!Y363</f>
        <v>0</v>
      </c>
      <c r="W365" s="140">
        <f>'Anchor-RA'!Z363</f>
        <v>0</v>
      </c>
      <c r="X365" s="141">
        <f t="shared" si="21"/>
        <v>0</v>
      </c>
      <c r="Y365" s="133"/>
      <c r="Z365" s="384">
        <f>'Test-RA'!L363</f>
        <v>0</v>
      </c>
      <c r="AA365" s="381">
        <f>'Test-RA'!M363</f>
        <v>0</v>
      </c>
      <c r="AB365" s="381">
        <f>'Test-RA'!N363</f>
        <v>0</v>
      </c>
      <c r="AC365" s="381">
        <f>'Test-RA'!O363</f>
        <v>0</v>
      </c>
      <c r="AD365" s="381">
        <f>(Summary!$C$58*AA365+Summary!$C$59*AB365+Summary!$C$60*AC365)/Summary!$C$61</f>
        <v>0</v>
      </c>
      <c r="AE365" s="381">
        <f>'Test-RA'!P363</f>
        <v>0</v>
      </c>
      <c r="AF365" s="381">
        <f>'Test-RA'!Q363</f>
        <v>0</v>
      </c>
      <c r="AG365" s="381">
        <f>'Test-RA'!R363</f>
        <v>0</v>
      </c>
      <c r="AH365" s="381">
        <f>'Test-RA'!S363</f>
        <v>0</v>
      </c>
      <c r="AI365" s="381">
        <f>'Test-RA'!T363</f>
        <v>0</v>
      </c>
      <c r="AJ365" s="381">
        <f>'Test-RA'!U363</f>
        <v>0</v>
      </c>
      <c r="AK365" s="381">
        <f>'Test-RA'!V363</f>
        <v>0</v>
      </c>
      <c r="AL365" s="381">
        <f>'Test-RA'!W363</f>
        <v>0</v>
      </c>
      <c r="AM365" s="381">
        <f>'Test-RA'!X363</f>
        <v>0</v>
      </c>
      <c r="AN365" s="381">
        <f>10*LOG10(1/((Summary!$C$75/10^(AK365/10)+Summary!$C$76/10^(AL365/10)+Summary!$C$77/10^(AM365/10))/Summary!$C$78))</f>
        <v>0</v>
      </c>
      <c r="AO365" s="381">
        <f>'Test-RA'!Y363</f>
        <v>0</v>
      </c>
      <c r="AP365" s="140">
        <f>'Test-RA'!Z363</f>
        <v>0</v>
      </c>
      <c r="AQ365" s="141">
        <f t="shared" si="24"/>
        <v>0</v>
      </c>
      <c r="AR365" s="142" t="e">
        <f t="shared" si="22"/>
        <v>#DIV/0!</v>
      </c>
      <c r="AS365" s="143" t="e">
        <f t="shared" si="23"/>
        <v>#DIV/0!</v>
      </c>
      <c r="AT365" s="136"/>
      <c r="AU365" s="136"/>
      <c r="AV365" s="571"/>
      <c r="AW365" s="468"/>
      <c r="AX365" s="480"/>
      <c r="AY365" s="480"/>
      <c r="AZ365" s="480"/>
      <c r="BA365" s="480"/>
      <c r="BB365" s="480"/>
      <c r="BC365" s="480"/>
      <c r="BD365" s="480"/>
      <c r="BE365" s="480"/>
      <c r="BF365" s="480"/>
      <c r="BG365" s="469"/>
      <c r="BH365" s="476"/>
      <c r="BI365" s="469"/>
      <c r="BJ365" s="476"/>
      <c r="BK365" s="480"/>
      <c r="BL365" s="480"/>
      <c r="BM365" s="480"/>
      <c r="BN365" s="480"/>
      <c r="BO365" s="480"/>
      <c r="BP365" s="480"/>
      <c r="BQ365" s="480"/>
      <c r="BR365" s="476"/>
      <c r="BS365" s="476"/>
      <c r="BT365" s="480"/>
      <c r="BU365" s="463"/>
      <c r="BV365" s="465"/>
      <c r="BW365" s="463"/>
      <c r="BX365" s="465"/>
    </row>
    <row r="366" spans="1:76" ht="17" customHeight="1" x14ac:dyDescent="0.35">
      <c r="A366" s="516"/>
      <c r="B366" s="483"/>
      <c r="C366" s="486"/>
      <c r="D366" s="490"/>
      <c r="E366" s="493"/>
      <c r="F366" s="138">
        <v>39</v>
      </c>
      <c r="G366" s="139">
        <f>'Anchor-RA'!L364</f>
        <v>0</v>
      </c>
      <c r="H366" s="140">
        <f>'Anchor-RA'!M364</f>
        <v>0</v>
      </c>
      <c r="I366" s="140">
        <f>'Anchor-RA'!N364</f>
        <v>0</v>
      </c>
      <c r="J366" s="140">
        <f>'Anchor-RA'!O364</f>
        <v>0</v>
      </c>
      <c r="K366" s="140">
        <f>(Summary!$C$58*H366+Summary!$C$59*I366+Summary!$C$60*J366)/Summary!$C$61</f>
        <v>0</v>
      </c>
      <c r="L366" s="140">
        <f>'Anchor-RA'!P364</f>
        <v>0</v>
      </c>
      <c r="M366" s="140">
        <f>'Anchor-RA'!Q364</f>
        <v>0</v>
      </c>
      <c r="N366" s="140">
        <f>'Anchor-RA'!R364</f>
        <v>0</v>
      </c>
      <c r="O366" s="140">
        <f>'Anchor-RA'!S364</f>
        <v>0</v>
      </c>
      <c r="P366" s="140">
        <f>'Anchor-RA'!T364</f>
        <v>0</v>
      </c>
      <c r="Q366" s="140">
        <f>'Anchor-RA'!U364</f>
        <v>0</v>
      </c>
      <c r="R366" s="140">
        <f>'Anchor-RA'!V364</f>
        <v>0</v>
      </c>
      <c r="S366" s="140">
        <f>'Anchor-RA'!W364</f>
        <v>0</v>
      </c>
      <c r="T366" s="140">
        <f>'Anchor-RA'!X364</f>
        <v>0</v>
      </c>
      <c r="U366" s="140">
        <f>10*LOG10(1/((Summary!$C$75/10^(R366/10)+Summary!$C$76/10^(S366/10)+Summary!$C$77/10^(T366/10))/Summary!$C$78))</f>
        <v>0</v>
      </c>
      <c r="V366" s="140">
        <f>'Anchor-RA'!Y364</f>
        <v>0</v>
      </c>
      <c r="W366" s="140">
        <f>'Anchor-RA'!Z364</f>
        <v>0</v>
      </c>
      <c r="X366" s="141">
        <f t="shared" si="21"/>
        <v>0</v>
      </c>
      <c r="Y366" s="133"/>
      <c r="Z366" s="384">
        <f>'Test-RA'!L364</f>
        <v>0</v>
      </c>
      <c r="AA366" s="381">
        <f>'Test-RA'!M364</f>
        <v>0</v>
      </c>
      <c r="AB366" s="381">
        <f>'Test-RA'!N364</f>
        <v>0</v>
      </c>
      <c r="AC366" s="381">
        <f>'Test-RA'!O364</f>
        <v>0</v>
      </c>
      <c r="AD366" s="381">
        <f>(Summary!$C$58*AA366+Summary!$C$59*AB366+Summary!$C$60*AC366)/Summary!$C$61</f>
        <v>0</v>
      </c>
      <c r="AE366" s="381">
        <f>'Test-RA'!P364</f>
        <v>0</v>
      </c>
      <c r="AF366" s="381">
        <f>'Test-RA'!Q364</f>
        <v>0</v>
      </c>
      <c r="AG366" s="381">
        <f>'Test-RA'!R364</f>
        <v>0</v>
      </c>
      <c r="AH366" s="381">
        <f>'Test-RA'!S364</f>
        <v>0</v>
      </c>
      <c r="AI366" s="381">
        <f>'Test-RA'!T364</f>
        <v>0</v>
      </c>
      <c r="AJ366" s="381">
        <f>'Test-RA'!U364</f>
        <v>0</v>
      </c>
      <c r="AK366" s="381">
        <f>'Test-RA'!V364</f>
        <v>0</v>
      </c>
      <c r="AL366" s="381">
        <f>'Test-RA'!W364</f>
        <v>0</v>
      </c>
      <c r="AM366" s="381">
        <f>'Test-RA'!X364</f>
        <v>0</v>
      </c>
      <c r="AN366" s="381">
        <f>10*LOG10(1/((Summary!$C$75/10^(AK366/10)+Summary!$C$76/10^(AL366/10)+Summary!$C$77/10^(AM366/10))/Summary!$C$78))</f>
        <v>0</v>
      </c>
      <c r="AO366" s="381">
        <f>'Test-RA'!Y364</f>
        <v>0</v>
      </c>
      <c r="AP366" s="140">
        <f>'Test-RA'!Z364</f>
        <v>0</v>
      </c>
      <c r="AQ366" s="141">
        <f t="shared" si="24"/>
        <v>0</v>
      </c>
      <c r="AR366" s="142" t="e">
        <f t="shared" si="22"/>
        <v>#DIV/0!</v>
      </c>
      <c r="AS366" s="143" t="e">
        <f t="shared" si="23"/>
        <v>#DIV/0!</v>
      </c>
      <c r="AT366" s="136"/>
      <c r="AU366" s="136"/>
      <c r="AV366" s="571" t="s">
        <v>122</v>
      </c>
      <c r="AW366" s="468" t="e" cm="1">
        <f t="array" ref="AW366">bdRateExtend($G365:$G368,H365:H368,$Z365:$Z368,AA365:AA368)</f>
        <v>#VALUE!</v>
      </c>
      <c r="AX366" s="480"/>
      <c r="AY366" s="480"/>
      <c r="AZ366" s="480"/>
      <c r="BA366" s="480"/>
      <c r="BB366" s="480"/>
      <c r="BC366" s="480" t="e" cm="1">
        <f t="array" ref="BC366">bdRateExtend($G365:$G368,L365:L368,$Z365:$Z368,AE365:AE368)</f>
        <v>#VALUE!</v>
      </c>
      <c r="BD366" s="480"/>
      <c r="BE366" s="480" t="e" cm="1">
        <f t="array" ref="BE366">bdRateExtend($G365:$G368,M365:M368,$Z365:$Z368,AF365:AF368)</f>
        <v>#VALUE!</v>
      </c>
      <c r="BF366" s="480"/>
      <c r="BG366" s="469" t="e" cm="1">
        <f t="array" ref="BG366">bdRateExtend($G365:$G368,N365:N368,$Z365:$Z368,AG365:AG368,"None", FALSE,1)</f>
        <v>#VALUE!</v>
      </c>
      <c r="BH366" s="476"/>
      <c r="BI366" s="469" t="e" cm="1">
        <f t="array" ref="BI366">bdRateExtend($G365:$G368,O365:O368,$Z365:$Z368,AH365:AH368,"None", FALSE,1)</f>
        <v>#VALUE!</v>
      </c>
      <c r="BJ366" s="476"/>
      <c r="BK366" s="480" t="e" cm="1">
        <f t="array" ref="BK366">bdRateExtend($G365:$G368,P365:P368,$Z365:$Z368,AI365:AI368)</f>
        <v>#VALUE!</v>
      </c>
      <c r="BL366" s="480"/>
      <c r="BM366" s="480" t="e" cm="1">
        <f t="array" ref="BM366">bdRateExtend($G365:$G368,Q365:Q368,$Z365:$Z368,AJ365:AJ368)</f>
        <v>#VALUE!</v>
      </c>
      <c r="BN366" s="480"/>
      <c r="BO366" s="480" t="e" cm="1">
        <f t="array" ref="BO366">bdRateExtend($G365:$G368,R365:R368,$Z365:$Z368,AK365:AK368)</f>
        <v>#VALUE!</v>
      </c>
      <c r="BP366" s="480"/>
      <c r="BQ366" s="480"/>
      <c r="BR366" s="476"/>
      <c r="BS366" s="476"/>
      <c r="BT366" s="480"/>
      <c r="BU366" s="463" cm="1">
        <f t="array" ref="BU366">testVMAFRange($G365:$G368,N365:N368,$Z365:$Z368,AG365:AG368)</f>
        <v>0</v>
      </c>
      <c r="BV366" s="465"/>
      <c r="BW366" s="463" cm="1">
        <f t="array" ref="BW366">testVMAFRange($G365:$G368,O365:O368,$Z365:$Z368,AH365:AH368)</f>
        <v>0</v>
      </c>
      <c r="BX366" s="465"/>
    </row>
    <row r="367" spans="1:76" ht="17" customHeight="1" x14ac:dyDescent="0.35">
      <c r="A367" s="516"/>
      <c r="B367" s="483"/>
      <c r="C367" s="486"/>
      <c r="D367" s="490"/>
      <c r="E367" s="493"/>
      <c r="F367" s="138">
        <v>47</v>
      </c>
      <c r="G367" s="139">
        <f>'Anchor-RA'!L365</f>
        <v>0</v>
      </c>
      <c r="H367" s="140">
        <f>'Anchor-RA'!M365</f>
        <v>0</v>
      </c>
      <c r="I367" s="140">
        <f>'Anchor-RA'!N365</f>
        <v>0</v>
      </c>
      <c r="J367" s="140">
        <f>'Anchor-RA'!O365</f>
        <v>0</v>
      </c>
      <c r="K367" s="140">
        <f>(Summary!$C$58*H367+Summary!$C$59*I367+Summary!$C$60*J367)/Summary!$C$61</f>
        <v>0</v>
      </c>
      <c r="L367" s="140">
        <f>'Anchor-RA'!P365</f>
        <v>0</v>
      </c>
      <c r="M367" s="140">
        <f>'Anchor-RA'!Q365</f>
        <v>0</v>
      </c>
      <c r="N367" s="140">
        <f>'Anchor-RA'!R365</f>
        <v>0</v>
      </c>
      <c r="O367" s="140">
        <f>'Anchor-RA'!S365</f>
        <v>0</v>
      </c>
      <c r="P367" s="140">
        <f>'Anchor-RA'!T365</f>
        <v>0</v>
      </c>
      <c r="Q367" s="140">
        <f>'Anchor-RA'!U365</f>
        <v>0</v>
      </c>
      <c r="R367" s="140">
        <f>'Anchor-RA'!V365</f>
        <v>0</v>
      </c>
      <c r="S367" s="140">
        <f>'Anchor-RA'!W365</f>
        <v>0</v>
      </c>
      <c r="T367" s="140">
        <f>'Anchor-RA'!X365</f>
        <v>0</v>
      </c>
      <c r="U367" s="140">
        <f>10*LOG10(1/((Summary!$C$75/10^(R367/10)+Summary!$C$76/10^(S367/10)+Summary!$C$77/10^(T367/10))/Summary!$C$78))</f>
        <v>0</v>
      </c>
      <c r="V367" s="140">
        <f>'Anchor-RA'!Y365</f>
        <v>0</v>
      </c>
      <c r="W367" s="140">
        <f>'Anchor-RA'!Z365</f>
        <v>0</v>
      </c>
      <c r="X367" s="141">
        <f t="shared" si="21"/>
        <v>0</v>
      </c>
      <c r="Y367" s="133"/>
      <c r="Z367" s="384">
        <f>'Test-RA'!L365</f>
        <v>0</v>
      </c>
      <c r="AA367" s="381">
        <f>'Test-RA'!M365</f>
        <v>0</v>
      </c>
      <c r="AB367" s="381">
        <f>'Test-RA'!N365</f>
        <v>0</v>
      </c>
      <c r="AC367" s="381">
        <f>'Test-RA'!O365</f>
        <v>0</v>
      </c>
      <c r="AD367" s="381">
        <f>(Summary!$C$58*AA367+Summary!$C$59*AB367+Summary!$C$60*AC367)/Summary!$C$61</f>
        <v>0</v>
      </c>
      <c r="AE367" s="381">
        <f>'Test-RA'!P365</f>
        <v>0</v>
      </c>
      <c r="AF367" s="381">
        <f>'Test-RA'!Q365</f>
        <v>0</v>
      </c>
      <c r="AG367" s="381">
        <f>'Test-RA'!R365</f>
        <v>0</v>
      </c>
      <c r="AH367" s="381">
        <f>'Test-RA'!S365</f>
        <v>0</v>
      </c>
      <c r="AI367" s="381">
        <f>'Test-RA'!T365</f>
        <v>0</v>
      </c>
      <c r="AJ367" s="381">
        <f>'Test-RA'!U365</f>
        <v>0</v>
      </c>
      <c r="AK367" s="381">
        <f>'Test-RA'!V365</f>
        <v>0</v>
      </c>
      <c r="AL367" s="381">
        <f>'Test-RA'!W365</f>
        <v>0</v>
      </c>
      <c r="AM367" s="381">
        <f>'Test-RA'!X365</f>
        <v>0</v>
      </c>
      <c r="AN367" s="381">
        <f>10*LOG10(1/((Summary!$C$75/10^(AK367/10)+Summary!$C$76/10^(AL367/10)+Summary!$C$77/10^(AM367/10))/Summary!$C$78))</f>
        <v>0</v>
      </c>
      <c r="AO367" s="381">
        <f>'Test-RA'!Y365</f>
        <v>0</v>
      </c>
      <c r="AP367" s="140">
        <f>'Test-RA'!Z365</f>
        <v>0</v>
      </c>
      <c r="AQ367" s="141">
        <f t="shared" si="24"/>
        <v>0</v>
      </c>
      <c r="AR367" s="142" t="e">
        <f t="shared" si="22"/>
        <v>#DIV/0!</v>
      </c>
      <c r="AS367" s="143" t="e">
        <f t="shared" si="23"/>
        <v>#DIV/0!</v>
      </c>
      <c r="AT367" s="136"/>
      <c r="AU367" s="136"/>
      <c r="AV367" s="571"/>
      <c r="AW367" s="468"/>
      <c r="AX367" s="480"/>
      <c r="AY367" s="480"/>
      <c r="AZ367" s="480"/>
      <c r="BA367" s="480"/>
      <c r="BB367" s="480"/>
      <c r="BC367" s="480"/>
      <c r="BD367" s="480"/>
      <c r="BE367" s="480"/>
      <c r="BF367" s="480"/>
      <c r="BG367" s="469"/>
      <c r="BH367" s="476"/>
      <c r="BI367" s="469"/>
      <c r="BJ367" s="476"/>
      <c r="BK367" s="480"/>
      <c r="BL367" s="480"/>
      <c r="BM367" s="480"/>
      <c r="BN367" s="480"/>
      <c r="BO367" s="480"/>
      <c r="BP367" s="480"/>
      <c r="BQ367" s="480"/>
      <c r="BR367" s="476"/>
      <c r="BS367" s="476"/>
      <c r="BT367" s="480"/>
      <c r="BU367" s="463"/>
      <c r="BV367" s="465"/>
      <c r="BW367" s="463"/>
      <c r="BX367" s="465"/>
    </row>
    <row r="368" spans="1:76" ht="17" customHeight="1" x14ac:dyDescent="0.35">
      <c r="A368" s="516"/>
      <c r="B368" s="483"/>
      <c r="C368" s="486"/>
      <c r="D368" s="490"/>
      <c r="E368" s="493"/>
      <c r="F368" s="138">
        <v>55</v>
      </c>
      <c r="G368" s="139">
        <f>'Anchor-RA'!L366</f>
        <v>0</v>
      </c>
      <c r="H368" s="140">
        <f>'Anchor-RA'!M366</f>
        <v>0</v>
      </c>
      <c r="I368" s="140">
        <f>'Anchor-RA'!N366</f>
        <v>0</v>
      </c>
      <c r="J368" s="140">
        <f>'Anchor-RA'!O366</f>
        <v>0</v>
      </c>
      <c r="K368" s="140">
        <f>(Summary!$C$58*H368+Summary!$C$59*I368+Summary!$C$60*J368)/Summary!$C$61</f>
        <v>0</v>
      </c>
      <c r="L368" s="140">
        <f>'Anchor-RA'!P366</f>
        <v>0</v>
      </c>
      <c r="M368" s="140">
        <f>'Anchor-RA'!Q366</f>
        <v>0</v>
      </c>
      <c r="N368" s="140">
        <f>'Anchor-RA'!R366</f>
        <v>0</v>
      </c>
      <c r="O368" s="140">
        <f>'Anchor-RA'!S366</f>
        <v>0</v>
      </c>
      <c r="P368" s="140">
        <f>'Anchor-RA'!T366</f>
        <v>0</v>
      </c>
      <c r="Q368" s="140">
        <f>'Anchor-RA'!U366</f>
        <v>0</v>
      </c>
      <c r="R368" s="140">
        <f>'Anchor-RA'!V366</f>
        <v>0</v>
      </c>
      <c r="S368" s="140">
        <f>'Anchor-RA'!W366</f>
        <v>0</v>
      </c>
      <c r="T368" s="140">
        <f>'Anchor-RA'!X366</f>
        <v>0</v>
      </c>
      <c r="U368" s="140">
        <f>10*LOG10(1/((Summary!$C$75/10^(R368/10)+Summary!$C$76/10^(S368/10)+Summary!$C$77/10^(T368/10))/Summary!$C$78))</f>
        <v>0</v>
      </c>
      <c r="V368" s="140">
        <f>'Anchor-RA'!Y366</f>
        <v>0</v>
      </c>
      <c r="W368" s="140">
        <f>'Anchor-RA'!Z366</f>
        <v>0</v>
      </c>
      <c r="X368" s="141">
        <f t="shared" si="21"/>
        <v>0</v>
      </c>
      <c r="Y368" s="133"/>
      <c r="Z368" s="384">
        <f>'Test-RA'!L366</f>
        <v>0</v>
      </c>
      <c r="AA368" s="381">
        <f>'Test-RA'!M366</f>
        <v>0</v>
      </c>
      <c r="AB368" s="381">
        <f>'Test-RA'!N366</f>
        <v>0</v>
      </c>
      <c r="AC368" s="381">
        <f>'Test-RA'!O366</f>
        <v>0</v>
      </c>
      <c r="AD368" s="381">
        <f>(Summary!$C$58*AA368+Summary!$C$59*AB368+Summary!$C$60*AC368)/Summary!$C$61</f>
        <v>0</v>
      </c>
      <c r="AE368" s="381">
        <f>'Test-RA'!P366</f>
        <v>0</v>
      </c>
      <c r="AF368" s="381">
        <f>'Test-RA'!Q366</f>
        <v>0</v>
      </c>
      <c r="AG368" s="381">
        <f>'Test-RA'!R366</f>
        <v>0</v>
      </c>
      <c r="AH368" s="381">
        <f>'Test-RA'!S366</f>
        <v>0</v>
      </c>
      <c r="AI368" s="381">
        <f>'Test-RA'!T366</f>
        <v>0</v>
      </c>
      <c r="AJ368" s="381">
        <f>'Test-RA'!U366</f>
        <v>0</v>
      </c>
      <c r="AK368" s="381">
        <f>'Test-RA'!V366</f>
        <v>0</v>
      </c>
      <c r="AL368" s="381">
        <f>'Test-RA'!W366</f>
        <v>0</v>
      </c>
      <c r="AM368" s="381">
        <f>'Test-RA'!X366</f>
        <v>0</v>
      </c>
      <c r="AN368" s="381">
        <f>10*LOG10(1/((Summary!$C$75/10^(AK368/10)+Summary!$C$76/10^(AL368/10)+Summary!$C$77/10^(AM368/10))/Summary!$C$78))</f>
        <v>0</v>
      </c>
      <c r="AO368" s="381">
        <f>'Test-RA'!Y366</f>
        <v>0</v>
      </c>
      <c r="AP368" s="140">
        <f>'Test-RA'!Z366</f>
        <v>0</v>
      </c>
      <c r="AQ368" s="141">
        <f t="shared" si="24"/>
        <v>0</v>
      </c>
      <c r="AR368" s="142" t="e">
        <f t="shared" si="22"/>
        <v>#DIV/0!</v>
      </c>
      <c r="AS368" s="143" t="e">
        <f t="shared" si="23"/>
        <v>#DIV/0!</v>
      </c>
      <c r="AT368" s="136"/>
      <c r="AU368" s="136"/>
      <c r="AV368" s="571" t="s">
        <v>123</v>
      </c>
      <c r="AW368" s="468" t="e" cm="1">
        <f t="array" ref="AW368">bdRateExtend($G366:$G369,H366:H369,$Z366:$Z369,AA366:AA369)</f>
        <v>#VALUE!</v>
      </c>
      <c r="AX368" s="480"/>
      <c r="AY368" s="480"/>
      <c r="AZ368" s="480"/>
      <c r="BA368" s="480"/>
      <c r="BB368" s="480"/>
      <c r="BC368" s="480" t="e" cm="1">
        <f t="array" ref="BC368">bdRateExtend($G366:$G369,L366:L369,$Z366:$Z369,AE366:AE369)</f>
        <v>#VALUE!</v>
      </c>
      <c r="BD368" s="480"/>
      <c r="BE368" s="480" t="e" cm="1">
        <f t="array" ref="BE368">bdRateExtend($G366:$G369,M366:M369,$Z366:$Z369,AF366:AF369)</f>
        <v>#VALUE!</v>
      </c>
      <c r="BF368" s="480"/>
      <c r="BG368" s="469" t="e" cm="1">
        <f t="array" ref="BG368">bdRateExtend($G366:$G369,N366:N369,$Z366:$Z369,AG366:AG369,"None", FALSE,1)</f>
        <v>#VALUE!</v>
      </c>
      <c r="BH368" s="476"/>
      <c r="BI368" s="469" t="e" cm="1">
        <f t="array" ref="BI368">bdRateExtend($G366:$G369,O366:O369,$Z366:$Z369,AH366:AH369,"None", FALSE,1)</f>
        <v>#VALUE!</v>
      </c>
      <c r="BJ368" s="476"/>
      <c r="BK368" s="480" t="e" cm="1">
        <f t="array" ref="BK368">bdRateExtend($G366:$G369,P366:P369,$Z366:$Z369,AI366:AI369)</f>
        <v>#VALUE!</v>
      </c>
      <c r="BL368" s="480"/>
      <c r="BM368" s="480" t="e" cm="1">
        <f t="array" ref="BM368">bdRateExtend($G366:$G369,Q366:Q369,$Z366:$Z369,AJ366:AJ369)</f>
        <v>#VALUE!</v>
      </c>
      <c r="BN368" s="480"/>
      <c r="BO368" s="480" t="e" cm="1">
        <f t="array" ref="BO368">bdRateExtend($G366:$G369,R366:R369,$Z366:$Z369,AK366:AK369)</f>
        <v>#VALUE!</v>
      </c>
      <c r="BP368" s="480"/>
      <c r="BQ368" s="480"/>
      <c r="BR368" s="476"/>
      <c r="BS368" s="476"/>
      <c r="BT368" s="480"/>
      <c r="BU368" s="463" cm="1">
        <f t="array" ref="BU368">testVMAFRange($G366:$G369,N366:N369,$Z366:$Z369,AG366:AG369)</f>
        <v>0</v>
      </c>
      <c r="BV368" s="465"/>
      <c r="BW368" s="463" cm="1">
        <f t="array" ref="BW368">testVMAFRange($G366:$G369,O366:O369,$Z366:$Z369,AH366:AH369)</f>
        <v>0</v>
      </c>
      <c r="BX368" s="465"/>
    </row>
    <row r="369" spans="1:76" ht="17" customHeight="1" thickBot="1" x14ac:dyDescent="0.4">
      <c r="A369" s="516"/>
      <c r="B369" s="518"/>
      <c r="C369" s="487"/>
      <c r="D369" s="522"/>
      <c r="E369" s="523"/>
      <c r="F369" s="144">
        <v>63</v>
      </c>
      <c r="G369" s="145">
        <f>'Anchor-RA'!L367</f>
        <v>0</v>
      </c>
      <c r="H369" s="146">
        <f>'Anchor-RA'!M367</f>
        <v>0</v>
      </c>
      <c r="I369" s="146">
        <f>'Anchor-RA'!N367</f>
        <v>0</v>
      </c>
      <c r="J369" s="146">
        <f>'Anchor-RA'!O367</f>
        <v>0</v>
      </c>
      <c r="K369" s="140">
        <f>(Summary!$C$58*H369+Summary!$C$59*I369+Summary!$C$60*J369)/Summary!$C$61</f>
        <v>0</v>
      </c>
      <c r="L369" s="146">
        <f>'Anchor-RA'!P367</f>
        <v>0</v>
      </c>
      <c r="M369" s="146">
        <f>'Anchor-RA'!Q367</f>
        <v>0</v>
      </c>
      <c r="N369" s="146">
        <f>'Anchor-RA'!R367</f>
        <v>0</v>
      </c>
      <c r="O369" s="146">
        <f>'Anchor-RA'!S367</f>
        <v>0</v>
      </c>
      <c r="P369" s="146">
        <f>'Anchor-RA'!T367</f>
        <v>0</v>
      </c>
      <c r="Q369" s="146">
        <f>'Anchor-RA'!U367</f>
        <v>0</v>
      </c>
      <c r="R369" s="146">
        <f>'Anchor-RA'!V367</f>
        <v>0</v>
      </c>
      <c r="S369" s="146">
        <f>'Anchor-RA'!W367</f>
        <v>0</v>
      </c>
      <c r="T369" s="146">
        <f>'Anchor-RA'!X367</f>
        <v>0</v>
      </c>
      <c r="U369" s="146">
        <f>10*LOG10(1/((Summary!$C$75/10^(R369/10)+Summary!$C$76/10^(S369/10)+Summary!$C$77/10^(T369/10))/Summary!$C$78))</f>
        <v>0</v>
      </c>
      <c r="V369" s="146">
        <f>'Anchor-RA'!Y367</f>
        <v>0</v>
      </c>
      <c r="W369" s="146">
        <f>'Anchor-RA'!Z367</f>
        <v>0</v>
      </c>
      <c r="X369" s="147">
        <f t="shared" si="21"/>
        <v>0</v>
      </c>
      <c r="Y369" s="133"/>
      <c r="Z369" s="385">
        <f>'Test-RA'!L367</f>
        <v>0</v>
      </c>
      <c r="AA369" s="382">
        <f>'Test-RA'!M367</f>
        <v>0</v>
      </c>
      <c r="AB369" s="382">
        <f>'Test-RA'!N367</f>
        <v>0</v>
      </c>
      <c r="AC369" s="382">
        <f>'Test-RA'!O367</f>
        <v>0</v>
      </c>
      <c r="AD369" s="382">
        <f>(Summary!$C$58*AA369+Summary!$C$59*AB369+Summary!$C$60*AC369)/Summary!$C$61</f>
        <v>0</v>
      </c>
      <c r="AE369" s="382">
        <f>'Test-RA'!P367</f>
        <v>0</v>
      </c>
      <c r="AF369" s="382">
        <f>'Test-RA'!Q367</f>
        <v>0</v>
      </c>
      <c r="AG369" s="382">
        <f>'Test-RA'!R367</f>
        <v>0</v>
      </c>
      <c r="AH369" s="382">
        <f>'Test-RA'!S367</f>
        <v>0</v>
      </c>
      <c r="AI369" s="382">
        <f>'Test-RA'!T367</f>
        <v>0</v>
      </c>
      <c r="AJ369" s="382">
        <f>'Test-RA'!U367</f>
        <v>0</v>
      </c>
      <c r="AK369" s="382">
        <f>'Test-RA'!V367</f>
        <v>0</v>
      </c>
      <c r="AL369" s="382">
        <f>'Test-RA'!W367</f>
        <v>0</v>
      </c>
      <c r="AM369" s="382">
        <f>'Test-RA'!X367</f>
        <v>0</v>
      </c>
      <c r="AN369" s="382">
        <f>10*LOG10(1/((Summary!$C$75/10^(AK369/10)+Summary!$C$76/10^(AL369/10)+Summary!$C$77/10^(AM369/10))/Summary!$C$78))</f>
        <v>0</v>
      </c>
      <c r="AO369" s="382">
        <f>'Test-RA'!Y367</f>
        <v>0</v>
      </c>
      <c r="AP369" s="146">
        <f>'Test-RA'!Z367</f>
        <v>0</v>
      </c>
      <c r="AQ369" s="147">
        <f t="shared" si="24"/>
        <v>0</v>
      </c>
      <c r="AR369" s="148" t="e">
        <f t="shared" si="22"/>
        <v>#DIV/0!</v>
      </c>
      <c r="AS369" s="149" t="e">
        <f t="shared" si="23"/>
        <v>#DIV/0!</v>
      </c>
      <c r="AT369" s="136"/>
      <c r="AU369" s="136"/>
      <c r="AV369" s="572"/>
      <c r="AW369" s="468"/>
      <c r="AX369" s="480"/>
      <c r="AY369" s="480"/>
      <c r="AZ369" s="480"/>
      <c r="BA369" s="480"/>
      <c r="BB369" s="481"/>
      <c r="BC369" s="480"/>
      <c r="BD369" s="480"/>
      <c r="BE369" s="480"/>
      <c r="BF369" s="480"/>
      <c r="BG369" s="472"/>
      <c r="BH369" s="477"/>
      <c r="BI369" s="472"/>
      <c r="BJ369" s="477"/>
      <c r="BK369" s="480"/>
      <c r="BL369" s="480"/>
      <c r="BM369" s="480"/>
      <c r="BN369" s="480"/>
      <c r="BO369" s="480"/>
      <c r="BP369" s="480"/>
      <c r="BQ369" s="480"/>
      <c r="BR369" s="476"/>
      <c r="BS369" s="476"/>
      <c r="BT369" s="481"/>
      <c r="BU369" s="473"/>
      <c r="BV369" s="466"/>
      <c r="BW369" s="473"/>
      <c r="BX369" s="466"/>
    </row>
    <row r="370" spans="1:76" ht="17" customHeight="1" x14ac:dyDescent="0.35">
      <c r="A370" s="516"/>
      <c r="B370" s="482" t="s">
        <v>18</v>
      </c>
      <c r="C370" s="485" t="s">
        <v>80</v>
      </c>
      <c r="D370" s="489">
        <v>60</v>
      </c>
      <c r="E370" s="492">
        <v>10</v>
      </c>
      <c r="F370" s="129">
        <v>23</v>
      </c>
      <c r="G370" s="130">
        <f>'Anchor-RA'!L368</f>
        <v>0</v>
      </c>
      <c r="H370" s="131">
        <f>'Anchor-RA'!M368</f>
        <v>0</v>
      </c>
      <c r="I370" s="131">
        <f>'Anchor-RA'!N368</f>
        <v>0</v>
      </c>
      <c r="J370" s="131">
        <f>'Anchor-RA'!O368</f>
        <v>0</v>
      </c>
      <c r="K370" s="395">
        <f>(Summary!$C$58*H370+Summary!$C$59*I370+Summary!$C$60*J370)/Summary!$C$61</f>
        <v>0</v>
      </c>
      <c r="L370" s="131">
        <f>'Anchor-RA'!P368</f>
        <v>0</v>
      </c>
      <c r="M370" s="131">
        <f>'Anchor-RA'!Q368</f>
        <v>0</v>
      </c>
      <c r="N370" s="131">
        <f>'Anchor-RA'!R368</f>
        <v>0</v>
      </c>
      <c r="O370" s="131">
        <f>'Anchor-RA'!S368</f>
        <v>0</v>
      </c>
      <c r="P370" s="131">
        <f>'Anchor-RA'!T368</f>
        <v>0</v>
      </c>
      <c r="Q370" s="131">
        <f>'Anchor-RA'!U368</f>
        <v>0</v>
      </c>
      <c r="R370" s="131">
        <f>'Anchor-RA'!V368</f>
        <v>0</v>
      </c>
      <c r="S370" s="131">
        <f>'Anchor-RA'!W368</f>
        <v>0</v>
      </c>
      <c r="T370" s="131">
        <f>'Anchor-RA'!X368</f>
        <v>0</v>
      </c>
      <c r="U370" s="131">
        <f>10*LOG10(1/((Summary!$C$75/10^(R370/10)+Summary!$C$76/10^(S370/10)+Summary!$C$77/10^(T370/10))/Summary!$C$78))</f>
        <v>0</v>
      </c>
      <c r="V370" s="131">
        <f>'Anchor-RA'!Y368</f>
        <v>0</v>
      </c>
      <c r="W370" s="131">
        <f>'Anchor-RA'!Z368</f>
        <v>0</v>
      </c>
      <c r="X370" s="132">
        <f t="shared" si="21"/>
        <v>0</v>
      </c>
      <c r="Y370" s="133"/>
      <c r="Z370" s="383">
        <f>'Test-RA'!L368</f>
        <v>0</v>
      </c>
      <c r="AA370" s="380">
        <f>'Test-RA'!M368</f>
        <v>0</v>
      </c>
      <c r="AB370" s="380">
        <f>'Test-RA'!N368</f>
        <v>0</v>
      </c>
      <c r="AC370" s="380">
        <f>'Test-RA'!O368</f>
        <v>0</v>
      </c>
      <c r="AD370" s="380">
        <f>(Summary!$C$58*AA370+Summary!$C$59*AB370+Summary!$C$60*AC370)/Summary!$C$61</f>
        <v>0</v>
      </c>
      <c r="AE370" s="380">
        <f>'Test-RA'!P368</f>
        <v>0</v>
      </c>
      <c r="AF370" s="380">
        <f>'Test-RA'!Q368</f>
        <v>0</v>
      </c>
      <c r="AG370" s="380">
        <f>'Test-RA'!R368</f>
        <v>0</v>
      </c>
      <c r="AH370" s="380">
        <f>'Test-RA'!S368</f>
        <v>0</v>
      </c>
      <c r="AI370" s="380">
        <f>'Test-RA'!T368</f>
        <v>0</v>
      </c>
      <c r="AJ370" s="380">
        <f>'Test-RA'!U368</f>
        <v>0</v>
      </c>
      <c r="AK370" s="380">
        <f>'Test-RA'!V368</f>
        <v>0</v>
      </c>
      <c r="AL370" s="380">
        <f>'Test-RA'!W368</f>
        <v>0</v>
      </c>
      <c r="AM370" s="380">
        <f>'Test-RA'!X368</f>
        <v>0</v>
      </c>
      <c r="AN370" s="380">
        <f>10*LOG10(1/((Summary!$C$75/10^(AK370/10)+Summary!$C$76/10^(AL370/10)+Summary!$C$77/10^(AM370/10))/Summary!$C$78))</f>
        <v>0</v>
      </c>
      <c r="AO370" s="380">
        <f>'Test-RA'!Y368</f>
        <v>0</v>
      </c>
      <c r="AP370" s="131">
        <f>'Test-RA'!Z368</f>
        <v>0</v>
      </c>
      <c r="AQ370" s="132">
        <f t="shared" si="24"/>
        <v>0</v>
      </c>
      <c r="AR370" s="134" t="e">
        <f t="shared" si="22"/>
        <v>#DIV/0!</v>
      </c>
      <c r="AS370" s="135" t="e">
        <f t="shared" si="23"/>
        <v>#DIV/0!</v>
      </c>
      <c r="AT370" s="136"/>
      <c r="AU370" s="136"/>
      <c r="AV370" s="573" t="s">
        <v>121</v>
      </c>
      <c r="AW370" s="468" t="e" cm="1">
        <f t="array" ref="AW370">bdRateExtend($G370:$G373,H370:H373,$Z370:$Z373,AA370:AA373)</f>
        <v>#VALUE!</v>
      </c>
      <c r="AX370" s="480" t="e" cm="1">
        <f t="array" ref="AX370">bdRateExtend($G370:$G375,H370:H375,$Z370:$Z375,AA370:AA375)</f>
        <v>#VALUE!</v>
      </c>
      <c r="AY370" s="480" t="e" cm="1">
        <f t="array" ref="AY370">bdRateExtend($G370:$G375,I370:I375,$Z370:$Z375,AB370:AB375)</f>
        <v>#VALUE!</v>
      </c>
      <c r="AZ370" s="480" t="e" cm="1">
        <f t="array" ref="AZ370">bdRateExtend($G370:$G375,J370:J375,$Z370:$Z375,AC370:AC375)</f>
        <v>#VALUE!</v>
      </c>
      <c r="BA370" s="480" t="e" cm="1">
        <f t="array" ref="BA370">bdRateExtend($G370:$G375,K370:K375,$Z370:$Z375,AD370:AD375)</f>
        <v>#VALUE!</v>
      </c>
      <c r="BB370" s="479" t="e">
        <f>(Summary!$C$89*AX370+Summary!$C$90*AY370+Summary!$C$91*AZ370)/Summary!$C$92</f>
        <v>#VALUE!</v>
      </c>
      <c r="BC370" s="480" t="e" cm="1">
        <f t="array" ref="BC370">bdRateExtend($G370:$G373,L370:L373,$Z370:$Z373,AE370:AE373)</f>
        <v>#VALUE!</v>
      </c>
      <c r="BD370" s="480" t="e" cm="1">
        <f t="array" ref="BD370">bdRateExtend($G370:$G375,L370:L375,$Z370:$Z375,AE370:AE375)</f>
        <v>#VALUE!</v>
      </c>
      <c r="BE370" s="480" t="e" cm="1">
        <f t="array" ref="BE370">bdRateExtend($G370:$G373,M370:M373,$Z370:$Z373,AF370:AF373)</f>
        <v>#VALUE!</v>
      </c>
      <c r="BF370" s="480" t="e" cm="1">
        <f t="array" ref="BF370">bdRateExtend($G370:$G375,M370:M375,$Z370:$Z375,AF370:AF375)</f>
        <v>#VALUE!</v>
      </c>
      <c r="BG370" s="474" t="e" cm="1">
        <f t="array" ref="BG370">bdRateExtend($G370:$G373,N370:N373,$Z370:$Z373,AG370:AG373,"None", FALSE,1)</f>
        <v>#VALUE!</v>
      </c>
      <c r="BH370" s="475" t="e" cm="1">
        <f t="array" ref="BH370">bdRateExtend($G370:$G375,N370:N375,$Z370:$Z375,AG370:AG375,"None", FALSE,1)</f>
        <v>#VALUE!</v>
      </c>
      <c r="BI370" s="474" t="e" cm="1">
        <f t="array" ref="BI370">bdRateExtend($G370:$G373,O370:O373,$Z370:$Z373,AH370:AH373,"None", FALSE,1)</f>
        <v>#VALUE!</v>
      </c>
      <c r="BJ370" s="475" t="e" cm="1">
        <f t="array" ref="BJ370">bdRateExtend($G370:$G375,O370:O375,$Z370:$Z375,AH370:AH375,"None", FALSE,1)</f>
        <v>#VALUE!</v>
      </c>
      <c r="BK370" s="480" t="e" cm="1">
        <f t="array" ref="BK370">bdRateExtend($G370:$G373,P370:P373,$Z370:$Z373,AI370:AI373)</f>
        <v>#VALUE!</v>
      </c>
      <c r="BL370" s="480" t="e" cm="1">
        <f t="array" ref="BL370">bdRateExtend($G370:$G375,P370:P375,$Z370:$Z375,AI370:AI375)</f>
        <v>#VALUE!</v>
      </c>
      <c r="BM370" s="480" t="e" cm="1">
        <f t="array" ref="BM370">bdRateExtend($G370:$G373,Q370:Q373,$Z370:$Z373,AJ370:AJ373)</f>
        <v>#VALUE!</v>
      </c>
      <c r="BN370" s="480" t="e" cm="1">
        <f t="array" ref="BN370">bdRateExtend($G370:$G375,Q370:Q375,$Z370:$Z375,AJ370:AJ375)</f>
        <v>#VALUE!</v>
      </c>
      <c r="BO370" s="480" t="e" cm="1">
        <f t="array" ref="BO370">bdRateExtend($G370:$G373,R370:R373,$Z370:$Z373,AK370:AK373)</f>
        <v>#VALUE!</v>
      </c>
      <c r="BP370" s="480" t="e" cm="1">
        <f t="array" ref="BP370">bdRateExtend($G370:$G375,R370:R375,$Z370:$Z375,AK370:AK375)</f>
        <v>#VALUE!</v>
      </c>
      <c r="BQ370" s="480" t="e" cm="1">
        <f t="array" ref="BQ370">bdRateExtend($G370:$G375,S370:S375,$Z370:$Z375,AL370:AL375)</f>
        <v>#VALUE!</v>
      </c>
      <c r="BR370" s="476" t="e" cm="1">
        <f t="array" ref="BR370">bdRateExtend($G370:$G375,T370:T375,$Z370:$Z375,AM370:AM375)</f>
        <v>#VALUE!</v>
      </c>
      <c r="BS370" s="476" t="e" cm="1">
        <f t="array" ref="BS370">bdRateExtend($G370:$G375,U370:U375,$Z370:$Z375,AN370:AN375)</f>
        <v>#VALUE!</v>
      </c>
      <c r="BT370" s="479" t="e">
        <f>(Summary!$C$103*BP370+Summary!$C$104*BQ370+Summary!$C$105*BR370)/Summary!$C$106</f>
        <v>#VALUE!</v>
      </c>
      <c r="BU370" s="462" cm="1">
        <f t="array" ref="BU370">testVMAFRange($G370:$G373,N370:N373,$Z370:$Z373,AG370:AG373)</f>
        <v>0</v>
      </c>
      <c r="BV370" s="464" cm="1">
        <f t="array" ref="BV370">testVMAFRange($G370:$G375,N370:N375,$Z370:$Z375,AG370:AG375)</f>
        <v>0</v>
      </c>
      <c r="BW370" s="462" cm="1">
        <f t="array" ref="BW370">testVMAFRange($G370:$G373,O370:O373,$Z370:$Z373,AH370:AH373)</f>
        <v>0</v>
      </c>
      <c r="BX370" s="464" cm="1">
        <f t="array" ref="BX370">testVMAFRange($G370:$G375,O370:O375,$Z370:$Z375,AH370:AH375)</f>
        <v>0</v>
      </c>
    </row>
    <row r="371" spans="1:76" ht="17" customHeight="1" x14ac:dyDescent="0.35">
      <c r="A371" s="516"/>
      <c r="B371" s="483"/>
      <c r="C371" s="486"/>
      <c r="D371" s="490"/>
      <c r="E371" s="493"/>
      <c r="F371" s="138">
        <v>31</v>
      </c>
      <c r="G371" s="139">
        <f>'Anchor-RA'!L369</f>
        <v>0</v>
      </c>
      <c r="H371" s="140">
        <f>'Anchor-RA'!M369</f>
        <v>0</v>
      </c>
      <c r="I371" s="140">
        <f>'Anchor-RA'!N369</f>
        <v>0</v>
      </c>
      <c r="J371" s="140">
        <f>'Anchor-RA'!O369</f>
        <v>0</v>
      </c>
      <c r="K371" s="140">
        <f>(Summary!$C$58*H371+Summary!$C$59*I371+Summary!$C$60*J371)/Summary!$C$61</f>
        <v>0</v>
      </c>
      <c r="L371" s="140">
        <f>'Anchor-RA'!P369</f>
        <v>0</v>
      </c>
      <c r="M371" s="140">
        <f>'Anchor-RA'!Q369</f>
        <v>0</v>
      </c>
      <c r="N371" s="140">
        <f>'Anchor-RA'!R369</f>
        <v>0</v>
      </c>
      <c r="O371" s="140">
        <f>'Anchor-RA'!S369</f>
        <v>0</v>
      </c>
      <c r="P371" s="140">
        <f>'Anchor-RA'!T369</f>
        <v>0</v>
      </c>
      <c r="Q371" s="140">
        <f>'Anchor-RA'!U369</f>
        <v>0</v>
      </c>
      <c r="R371" s="140">
        <f>'Anchor-RA'!V369</f>
        <v>0</v>
      </c>
      <c r="S371" s="140">
        <f>'Anchor-RA'!W369</f>
        <v>0</v>
      </c>
      <c r="T371" s="140">
        <f>'Anchor-RA'!X369</f>
        <v>0</v>
      </c>
      <c r="U371" s="140">
        <f>10*LOG10(1/((Summary!$C$75/10^(R371/10)+Summary!$C$76/10^(S371/10)+Summary!$C$77/10^(T371/10))/Summary!$C$78))</f>
        <v>0</v>
      </c>
      <c r="V371" s="140">
        <f>'Anchor-RA'!Y369</f>
        <v>0</v>
      </c>
      <c r="W371" s="140">
        <f>'Anchor-RA'!Z369</f>
        <v>0</v>
      </c>
      <c r="X371" s="141">
        <f t="shared" si="21"/>
        <v>0</v>
      </c>
      <c r="Y371" s="133"/>
      <c r="Z371" s="384">
        <f>'Test-RA'!L369</f>
        <v>0</v>
      </c>
      <c r="AA371" s="381">
        <f>'Test-RA'!M369</f>
        <v>0</v>
      </c>
      <c r="AB371" s="381">
        <f>'Test-RA'!N369</f>
        <v>0</v>
      </c>
      <c r="AC371" s="381">
        <f>'Test-RA'!O369</f>
        <v>0</v>
      </c>
      <c r="AD371" s="381">
        <f>(Summary!$C$58*AA371+Summary!$C$59*AB371+Summary!$C$60*AC371)/Summary!$C$61</f>
        <v>0</v>
      </c>
      <c r="AE371" s="381">
        <f>'Test-RA'!P369</f>
        <v>0</v>
      </c>
      <c r="AF371" s="381">
        <f>'Test-RA'!Q369</f>
        <v>0</v>
      </c>
      <c r="AG371" s="381">
        <f>'Test-RA'!R369</f>
        <v>0</v>
      </c>
      <c r="AH371" s="381">
        <f>'Test-RA'!S369</f>
        <v>0</v>
      </c>
      <c r="AI371" s="381">
        <f>'Test-RA'!T369</f>
        <v>0</v>
      </c>
      <c r="AJ371" s="381">
        <f>'Test-RA'!U369</f>
        <v>0</v>
      </c>
      <c r="AK371" s="381">
        <f>'Test-RA'!V369</f>
        <v>0</v>
      </c>
      <c r="AL371" s="381">
        <f>'Test-RA'!W369</f>
        <v>0</v>
      </c>
      <c r="AM371" s="381">
        <f>'Test-RA'!X369</f>
        <v>0</v>
      </c>
      <c r="AN371" s="381">
        <f>10*LOG10(1/((Summary!$C$75/10^(AK371/10)+Summary!$C$76/10^(AL371/10)+Summary!$C$77/10^(AM371/10))/Summary!$C$78))</f>
        <v>0</v>
      </c>
      <c r="AO371" s="381">
        <f>'Test-RA'!Y369</f>
        <v>0</v>
      </c>
      <c r="AP371" s="140">
        <f>'Test-RA'!Z369</f>
        <v>0</v>
      </c>
      <c r="AQ371" s="141">
        <f t="shared" si="24"/>
        <v>0</v>
      </c>
      <c r="AR371" s="142" t="e">
        <f t="shared" si="22"/>
        <v>#DIV/0!</v>
      </c>
      <c r="AS371" s="143" t="e">
        <f t="shared" si="23"/>
        <v>#DIV/0!</v>
      </c>
      <c r="AT371" s="136"/>
      <c r="AU371" s="136"/>
      <c r="AV371" s="571"/>
      <c r="AW371" s="468"/>
      <c r="AX371" s="480"/>
      <c r="AY371" s="480"/>
      <c r="AZ371" s="480"/>
      <c r="BA371" s="480"/>
      <c r="BB371" s="480"/>
      <c r="BC371" s="480"/>
      <c r="BD371" s="480"/>
      <c r="BE371" s="480"/>
      <c r="BF371" s="480"/>
      <c r="BG371" s="469"/>
      <c r="BH371" s="476"/>
      <c r="BI371" s="469"/>
      <c r="BJ371" s="476"/>
      <c r="BK371" s="480"/>
      <c r="BL371" s="480"/>
      <c r="BM371" s="480"/>
      <c r="BN371" s="480"/>
      <c r="BO371" s="480"/>
      <c r="BP371" s="480"/>
      <c r="BQ371" s="480"/>
      <c r="BR371" s="476"/>
      <c r="BS371" s="476"/>
      <c r="BT371" s="480"/>
      <c r="BU371" s="463"/>
      <c r="BV371" s="465"/>
      <c r="BW371" s="463"/>
      <c r="BX371" s="465"/>
    </row>
    <row r="372" spans="1:76" ht="17" customHeight="1" x14ac:dyDescent="0.35">
      <c r="A372" s="516"/>
      <c r="B372" s="483"/>
      <c r="C372" s="486"/>
      <c r="D372" s="490"/>
      <c r="E372" s="493"/>
      <c r="F372" s="138">
        <v>39</v>
      </c>
      <c r="G372" s="139">
        <f>'Anchor-RA'!L370</f>
        <v>0</v>
      </c>
      <c r="H372" s="140">
        <f>'Anchor-RA'!M370</f>
        <v>0</v>
      </c>
      <c r="I372" s="140">
        <f>'Anchor-RA'!N370</f>
        <v>0</v>
      </c>
      <c r="J372" s="140">
        <f>'Anchor-RA'!O370</f>
        <v>0</v>
      </c>
      <c r="K372" s="140">
        <f>(Summary!$C$58*H372+Summary!$C$59*I372+Summary!$C$60*J372)/Summary!$C$61</f>
        <v>0</v>
      </c>
      <c r="L372" s="140">
        <f>'Anchor-RA'!P370</f>
        <v>0</v>
      </c>
      <c r="M372" s="140">
        <f>'Anchor-RA'!Q370</f>
        <v>0</v>
      </c>
      <c r="N372" s="140">
        <f>'Anchor-RA'!R370</f>
        <v>0</v>
      </c>
      <c r="O372" s="140">
        <f>'Anchor-RA'!S370</f>
        <v>0</v>
      </c>
      <c r="P372" s="140">
        <f>'Anchor-RA'!T370</f>
        <v>0</v>
      </c>
      <c r="Q372" s="140">
        <f>'Anchor-RA'!U370</f>
        <v>0</v>
      </c>
      <c r="R372" s="140">
        <f>'Anchor-RA'!V370</f>
        <v>0</v>
      </c>
      <c r="S372" s="140">
        <f>'Anchor-RA'!W370</f>
        <v>0</v>
      </c>
      <c r="T372" s="140">
        <f>'Anchor-RA'!X370</f>
        <v>0</v>
      </c>
      <c r="U372" s="140">
        <f>10*LOG10(1/((Summary!$C$75/10^(R372/10)+Summary!$C$76/10^(S372/10)+Summary!$C$77/10^(T372/10))/Summary!$C$78))</f>
        <v>0</v>
      </c>
      <c r="V372" s="140">
        <f>'Anchor-RA'!Y370</f>
        <v>0</v>
      </c>
      <c r="W372" s="140">
        <f>'Anchor-RA'!Z370</f>
        <v>0</v>
      </c>
      <c r="X372" s="141">
        <f t="shared" si="21"/>
        <v>0</v>
      </c>
      <c r="Y372" s="133"/>
      <c r="Z372" s="384">
        <f>'Test-RA'!L370</f>
        <v>0</v>
      </c>
      <c r="AA372" s="381">
        <f>'Test-RA'!M370</f>
        <v>0</v>
      </c>
      <c r="AB372" s="381">
        <f>'Test-RA'!N370</f>
        <v>0</v>
      </c>
      <c r="AC372" s="381">
        <f>'Test-RA'!O370</f>
        <v>0</v>
      </c>
      <c r="AD372" s="381">
        <f>(Summary!$C$58*AA372+Summary!$C$59*AB372+Summary!$C$60*AC372)/Summary!$C$61</f>
        <v>0</v>
      </c>
      <c r="AE372" s="381">
        <f>'Test-RA'!P370</f>
        <v>0</v>
      </c>
      <c r="AF372" s="381">
        <f>'Test-RA'!Q370</f>
        <v>0</v>
      </c>
      <c r="AG372" s="381">
        <f>'Test-RA'!R370</f>
        <v>0</v>
      </c>
      <c r="AH372" s="381">
        <f>'Test-RA'!S370</f>
        <v>0</v>
      </c>
      <c r="AI372" s="381">
        <f>'Test-RA'!T370</f>
        <v>0</v>
      </c>
      <c r="AJ372" s="381">
        <f>'Test-RA'!U370</f>
        <v>0</v>
      </c>
      <c r="AK372" s="381">
        <f>'Test-RA'!V370</f>
        <v>0</v>
      </c>
      <c r="AL372" s="381">
        <f>'Test-RA'!W370</f>
        <v>0</v>
      </c>
      <c r="AM372" s="381">
        <f>'Test-RA'!X370</f>
        <v>0</v>
      </c>
      <c r="AN372" s="381">
        <f>10*LOG10(1/((Summary!$C$75/10^(AK372/10)+Summary!$C$76/10^(AL372/10)+Summary!$C$77/10^(AM372/10))/Summary!$C$78))</f>
        <v>0</v>
      </c>
      <c r="AO372" s="381">
        <f>'Test-RA'!Y370</f>
        <v>0</v>
      </c>
      <c r="AP372" s="140">
        <f>'Test-RA'!Z370</f>
        <v>0</v>
      </c>
      <c r="AQ372" s="141">
        <f t="shared" si="24"/>
        <v>0</v>
      </c>
      <c r="AR372" s="142" t="e">
        <f t="shared" si="22"/>
        <v>#DIV/0!</v>
      </c>
      <c r="AS372" s="143" t="e">
        <f t="shared" si="23"/>
        <v>#DIV/0!</v>
      </c>
      <c r="AT372" s="136"/>
      <c r="AU372" s="136"/>
      <c r="AV372" s="571" t="s">
        <v>122</v>
      </c>
      <c r="AW372" s="468" t="e" cm="1">
        <f t="array" ref="AW372">bdRateExtend($G371:$G374,H371:H374,$Z371:$Z374,AA371:AA374)</f>
        <v>#VALUE!</v>
      </c>
      <c r="AX372" s="480"/>
      <c r="AY372" s="480"/>
      <c r="AZ372" s="480"/>
      <c r="BA372" s="480"/>
      <c r="BB372" s="480"/>
      <c r="BC372" s="480" t="e" cm="1">
        <f t="array" ref="BC372">bdRateExtend($G371:$G374,L371:L374,$Z371:$Z374,AE371:AE374)</f>
        <v>#VALUE!</v>
      </c>
      <c r="BD372" s="480"/>
      <c r="BE372" s="480" t="e" cm="1">
        <f t="array" ref="BE372">bdRateExtend($G371:$G374,M371:M374,$Z371:$Z374,AF371:AF374)</f>
        <v>#VALUE!</v>
      </c>
      <c r="BF372" s="480"/>
      <c r="BG372" s="469" t="e" cm="1">
        <f t="array" ref="BG372">bdRateExtend($G371:$G374,N371:N374,$Z371:$Z374,AG371:AG374,"None", FALSE,1)</f>
        <v>#VALUE!</v>
      </c>
      <c r="BH372" s="476"/>
      <c r="BI372" s="469" t="e" cm="1">
        <f t="array" ref="BI372">bdRateExtend($G371:$G374,O371:O374,$Z371:$Z374,AH371:AH374,"None", FALSE,1)</f>
        <v>#VALUE!</v>
      </c>
      <c r="BJ372" s="476"/>
      <c r="BK372" s="480" t="e" cm="1">
        <f t="array" ref="BK372">bdRateExtend($G371:$G374,P371:P374,$Z371:$Z374,AI371:AI374)</f>
        <v>#VALUE!</v>
      </c>
      <c r="BL372" s="480"/>
      <c r="BM372" s="480" t="e" cm="1">
        <f t="array" ref="BM372">bdRateExtend($G371:$G374,Q371:Q374,$Z371:$Z374,AJ371:AJ374)</f>
        <v>#VALUE!</v>
      </c>
      <c r="BN372" s="480"/>
      <c r="BO372" s="480" t="e" cm="1">
        <f t="array" ref="BO372">bdRateExtend($G371:$G374,R371:R374,$Z371:$Z374,AK371:AK374)</f>
        <v>#VALUE!</v>
      </c>
      <c r="BP372" s="480"/>
      <c r="BQ372" s="480"/>
      <c r="BR372" s="476"/>
      <c r="BS372" s="476"/>
      <c r="BT372" s="480"/>
      <c r="BU372" s="463" cm="1">
        <f t="array" ref="BU372">testVMAFRange($G371:$G374,N371:N374,$Z371:$Z374,AG371:AG374)</f>
        <v>0</v>
      </c>
      <c r="BV372" s="465"/>
      <c r="BW372" s="463" cm="1">
        <f t="array" ref="BW372">testVMAFRange($G371:$G374,O371:O374,$Z371:$Z374,AH371:AH374)</f>
        <v>0</v>
      </c>
      <c r="BX372" s="465"/>
    </row>
    <row r="373" spans="1:76" ht="17" customHeight="1" x14ac:dyDescent="0.35">
      <c r="A373" s="516"/>
      <c r="B373" s="483"/>
      <c r="C373" s="486"/>
      <c r="D373" s="490"/>
      <c r="E373" s="493"/>
      <c r="F373" s="138">
        <v>47</v>
      </c>
      <c r="G373" s="139">
        <f>'Anchor-RA'!L371</f>
        <v>0</v>
      </c>
      <c r="H373" s="140">
        <f>'Anchor-RA'!M371</f>
        <v>0</v>
      </c>
      <c r="I373" s="140">
        <f>'Anchor-RA'!N371</f>
        <v>0</v>
      </c>
      <c r="J373" s="140">
        <f>'Anchor-RA'!O371</f>
        <v>0</v>
      </c>
      <c r="K373" s="140">
        <f>(Summary!$C$58*H373+Summary!$C$59*I373+Summary!$C$60*J373)/Summary!$C$61</f>
        <v>0</v>
      </c>
      <c r="L373" s="140">
        <f>'Anchor-RA'!P371</f>
        <v>0</v>
      </c>
      <c r="M373" s="140">
        <f>'Anchor-RA'!Q371</f>
        <v>0</v>
      </c>
      <c r="N373" s="140">
        <f>'Anchor-RA'!R371</f>
        <v>0</v>
      </c>
      <c r="O373" s="140">
        <f>'Anchor-RA'!S371</f>
        <v>0</v>
      </c>
      <c r="P373" s="140">
        <f>'Anchor-RA'!T371</f>
        <v>0</v>
      </c>
      <c r="Q373" s="140">
        <f>'Anchor-RA'!U371</f>
        <v>0</v>
      </c>
      <c r="R373" s="140">
        <f>'Anchor-RA'!V371</f>
        <v>0</v>
      </c>
      <c r="S373" s="140">
        <f>'Anchor-RA'!W371</f>
        <v>0</v>
      </c>
      <c r="T373" s="140">
        <f>'Anchor-RA'!X371</f>
        <v>0</v>
      </c>
      <c r="U373" s="140">
        <f>10*LOG10(1/((Summary!$C$75/10^(R373/10)+Summary!$C$76/10^(S373/10)+Summary!$C$77/10^(T373/10))/Summary!$C$78))</f>
        <v>0</v>
      </c>
      <c r="V373" s="140">
        <f>'Anchor-RA'!Y371</f>
        <v>0</v>
      </c>
      <c r="W373" s="140">
        <f>'Anchor-RA'!Z371</f>
        <v>0</v>
      </c>
      <c r="X373" s="141">
        <f t="shared" si="21"/>
        <v>0</v>
      </c>
      <c r="Y373" s="133"/>
      <c r="Z373" s="384">
        <f>'Test-RA'!L371</f>
        <v>0</v>
      </c>
      <c r="AA373" s="381">
        <f>'Test-RA'!M371</f>
        <v>0</v>
      </c>
      <c r="AB373" s="381">
        <f>'Test-RA'!N371</f>
        <v>0</v>
      </c>
      <c r="AC373" s="381">
        <f>'Test-RA'!O371</f>
        <v>0</v>
      </c>
      <c r="AD373" s="381">
        <f>(Summary!$C$58*AA373+Summary!$C$59*AB373+Summary!$C$60*AC373)/Summary!$C$61</f>
        <v>0</v>
      </c>
      <c r="AE373" s="381">
        <f>'Test-RA'!P371</f>
        <v>0</v>
      </c>
      <c r="AF373" s="381">
        <f>'Test-RA'!Q371</f>
        <v>0</v>
      </c>
      <c r="AG373" s="381">
        <f>'Test-RA'!R371</f>
        <v>0</v>
      </c>
      <c r="AH373" s="381">
        <f>'Test-RA'!S371</f>
        <v>0</v>
      </c>
      <c r="AI373" s="381">
        <f>'Test-RA'!T371</f>
        <v>0</v>
      </c>
      <c r="AJ373" s="381">
        <f>'Test-RA'!U371</f>
        <v>0</v>
      </c>
      <c r="AK373" s="381">
        <f>'Test-RA'!V371</f>
        <v>0</v>
      </c>
      <c r="AL373" s="381">
        <f>'Test-RA'!W371</f>
        <v>0</v>
      </c>
      <c r="AM373" s="381">
        <f>'Test-RA'!X371</f>
        <v>0</v>
      </c>
      <c r="AN373" s="381">
        <f>10*LOG10(1/((Summary!$C$75/10^(AK373/10)+Summary!$C$76/10^(AL373/10)+Summary!$C$77/10^(AM373/10))/Summary!$C$78))</f>
        <v>0</v>
      </c>
      <c r="AO373" s="381">
        <f>'Test-RA'!Y371</f>
        <v>0</v>
      </c>
      <c r="AP373" s="140">
        <f>'Test-RA'!Z371</f>
        <v>0</v>
      </c>
      <c r="AQ373" s="141">
        <f t="shared" si="24"/>
        <v>0</v>
      </c>
      <c r="AR373" s="142" t="e">
        <f t="shared" si="22"/>
        <v>#DIV/0!</v>
      </c>
      <c r="AS373" s="143" t="e">
        <f t="shared" si="23"/>
        <v>#DIV/0!</v>
      </c>
      <c r="AT373" s="136"/>
      <c r="AU373" s="136"/>
      <c r="AV373" s="571"/>
      <c r="AW373" s="468"/>
      <c r="AX373" s="480"/>
      <c r="AY373" s="480"/>
      <c r="AZ373" s="480"/>
      <c r="BA373" s="480"/>
      <c r="BB373" s="480"/>
      <c r="BC373" s="480"/>
      <c r="BD373" s="480"/>
      <c r="BE373" s="480"/>
      <c r="BF373" s="480"/>
      <c r="BG373" s="469"/>
      <c r="BH373" s="476"/>
      <c r="BI373" s="469"/>
      <c r="BJ373" s="476"/>
      <c r="BK373" s="480"/>
      <c r="BL373" s="480"/>
      <c r="BM373" s="480"/>
      <c r="BN373" s="480"/>
      <c r="BO373" s="480"/>
      <c r="BP373" s="480"/>
      <c r="BQ373" s="480"/>
      <c r="BR373" s="476"/>
      <c r="BS373" s="476"/>
      <c r="BT373" s="480"/>
      <c r="BU373" s="463"/>
      <c r="BV373" s="465"/>
      <c r="BW373" s="463"/>
      <c r="BX373" s="465"/>
    </row>
    <row r="374" spans="1:76" ht="17" customHeight="1" x14ac:dyDescent="0.35">
      <c r="A374" s="516"/>
      <c r="B374" s="483"/>
      <c r="C374" s="486"/>
      <c r="D374" s="490"/>
      <c r="E374" s="493"/>
      <c r="F374" s="138">
        <v>55</v>
      </c>
      <c r="G374" s="139">
        <f>'Anchor-RA'!L372</f>
        <v>0</v>
      </c>
      <c r="H374" s="140">
        <f>'Anchor-RA'!M372</f>
        <v>0</v>
      </c>
      <c r="I374" s="140">
        <f>'Anchor-RA'!N372</f>
        <v>0</v>
      </c>
      <c r="J374" s="140">
        <f>'Anchor-RA'!O372</f>
        <v>0</v>
      </c>
      <c r="K374" s="140">
        <f>(Summary!$C$58*H374+Summary!$C$59*I374+Summary!$C$60*J374)/Summary!$C$61</f>
        <v>0</v>
      </c>
      <c r="L374" s="140">
        <f>'Anchor-RA'!P372</f>
        <v>0</v>
      </c>
      <c r="M374" s="140">
        <f>'Anchor-RA'!Q372</f>
        <v>0</v>
      </c>
      <c r="N374" s="140">
        <f>'Anchor-RA'!R372</f>
        <v>0</v>
      </c>
      <c r="O374" s="140">
        <f>'Anchor-RA'!S372</f>
        <v>0</v>
      </c>
      <c r="P374" s="140">
        <f>'Anchor-RA'!T372</f>
        <v>0</v>
      </c>
      <c r="Q374" s="140">
        <f>'Anchor-RA'!U372</f>
        <v>0</v>
      </c>
      <c r="R374" s="140">
        <f>'Anchor-RA'!V372</f>
        <v>0</v>
      </c>
      <c r="S374" s="140">
        <f>'Anchor-RA'!W372</f>
        <v>0</v>
      </c>
      <c r="T374" s="140">
        <f>'Anchor-RA'!X372</f>
        <v>0</v>
      </c>
      <c r="U374" s="140">
        <f>10*LOG10(1/((Summary!$C$75/10^(R374/10)+Summary!$C$76/10^(S374/10)+Summary!$C$77/10^(T374/10))/Summary!$C$78))</f>
        <v>0</v>
      </c>
      <c r="V374" s="140">
        <f>'Anchor-RA'!Y372</f>
        <v>0</v>
      </c>
      <c r="W374" s="140">
        <f>'Anchor-RA'!Z372</f>
        <v>0</v>
      </c>
      <c r="X374" s="141">
        <f t="shared" si="21"/>
        <v>0</v>
      </c>
      <c r="Y374" s="133"/>
      <c r="Z374" s="384">
        <f>'Test-RA'!L372</f>
        <v>0</v>
      </c>
      <c r="AA374" s="381">
        <f>'Test-RA'!M372</f>
        <v>0</v>
      </c>
      <c r="AB374" s="381">
        <f>'Test-RA'!N372</f>
        <v>0</v>
      </c>
      <c r="AC374" s="381">
        <f>'Test-RA'!O372</f>
        <v>0</v>
      </c>
      <c r="AD374" s="381">
        <f>(Summary!$C$58*AA374+Summary!$C$59*AB374+Summary!$C$60*AC374)/Summary!$C$61</f>
        <v>0</v>
      </c>
      <c r="AE374" s="381">
        <f>'Test-RA'!P372</f>
        <v>0</v>
      </c>
      <c r="AF374" s="381">
        <f>'Test-RA'!Q372</f>
        <v>0</v>
      </c>
      <c r="AG374" s="381">
        <f>'Test-RA'!R372</f>
        <v>0</v>
      </c>
      <c r="AH374" s="381">
        <f>'Test-RA'!S372</f>
        <v>0</v>
      </c>
      <c r="AI374" s="381">
        <f>'Test-RA'!T372</f>
        <v>0</v>
      </c>
      <c r="AJ374" s="381">
        <f>'Test-RA'!U372</f>
        <v>0</v>
      </c>
      <c r="AK374" s="381">
        <f>'Test-RA'!V372</f>
        <v>0</v>
      </c>
      <c r="AL374" s="381">
        <f>'Test-RA'!W372</f>
        <v>0</v>
      </c>
      <c r="AM374" s="381">
        <f>'Test-RA'!X372</f>
        <v>0</v>
      </c>
      <c r="AN374" s="381">
        <f>10*LOG10(1/((Summary!$C$75/10^(AK374/10)+Summary!$C$76/10^(AL374/10)+Summary!$C$77/10^(AM374/10))/Summary!$C$78))</f>
        <v>0</v>
      </c>
      <c r="AO374" s="381">
        <f>'Test-RA'!Y372</f>
        <v>0</v>
      </c>
      <c r="AP374" s="140">
        <f>'Test-RA'!Z372</f>
        <v>0</v>
      </c>
      <c r="AQ374" s="141">
        <f t="shared" si="24"/>
        <v>0</v>
      </c>
      <c r="AR374" s="142" t="e">
        <f t="shared" si="22"/>
        <v>#DIV/0!</v>
      </c>
      <c r="AS374" s="143" t="e">
        <f t="shared" si="23"/>
        <v>#DIV/0!</v>
      </c>
      <c r="AT374" s="136"/>
      <c r="AU374" s="136"/>
      <c r="AV374" s="571" t="s">
        <v>123</v>
      </c>
      <c r="AW374" s="468" t="e" cm="1">
        <f t="array" ref="AW374">bdRateExtend($G372:$G375,H372:H375,$Z372:$Z375,AA372:AA375)</f>
        <v>#VALUE!</v>
      </c>
      <c r="AX374" s="480"/>
      <c r="AY374" s="480"/>
      <c r="AZ374" s="480"/>
      <c r="BA374" s="480"/>
      <c r="BB374" s="480"/>
      <c r="BC374" s="480" t="e" cm="1">
        <f t="array" ref="BC374">bdRateExtend($G372:$G375,L372:L375,$Z372:$Z375,AE372:AE375)</f>
        <v>#VALUE!</v>
      </c>
      <c r="BD374" s="480"/>
      <c r="BE374" s="480" t="e" cm="1">
        <f t="array" ref="BE374">bdRateExtend($G372:$G375,M372:M375,$Z372:$Z375,AF372:AF375)</f>
        <v>#VALUE!</v>
      </c>
      <c r="BF374" s="480"/>
      <c r="BG374" s="469" t="e" cm="1">
        <f t="array" ref="BG374">bdRateExtend($G372:$G375,N372:N375,$Z372:$Z375,AG372:AG375,"None", FALSE,1)</f>
        <v>#VALUE!</v>
      </c>
      <c r="BH374" s="476"/>
      <c r="BI374" s="469" t="e" cm="1">
        <f t="array" ref="BI374">bdRateExtend($G372:$G375,O372:O375,$Z372:$Z375,AH372:AH375,"None", FALSE,1)</f>
        <v>#VALUE!</v>
      </c>
      <c r="BJ374" s="476"/>
      <c r="BK374" s="480" t="e" cm="1">
        <f t="array" ref="BK374">bdRateExtend($G372:$G375,P372:P375,$Z372:$Z375,AI372:AI375)</f>
        <v>#VALUE!</v>
      </c>
      <c r="BL374" s="480"/>
      <c r="BM374" s="480" t="e" cm="1">
        <f t="array" ref="BM374">bdRateExtend($G372:$G375,Q372:Q375,$Z372:$Z375,AJ372:AJ375)</f>
        <v>#VALUE!</v>
      </c>
      <c r="BN374" s="480"/>
      <c r="BO374" s="480" t="e" cm="1">
        <f t="array" ref="BO374">bdRateExtend($G372:$G375,R372:R375,$Z372:$Z375,AK372:AK375)</f>
        <v>#VALUE!</v>
      </c>
      <c r="BP374" s="480"/>
      <c r="BQ374" s="480"/>
      <c r="BR374" s="476"/>
      <c r="BS374" s="476"/>
      <c r="BT374" s="480"/>
      <c r="BU374" s="463" cm="1">
        <f t="array" ref="BU374">testVMAFRange($G372:$G375,N372:N375,$Z372:$Z375,AG372:AG375)</f>
        <v>0</v>
      </c>
      <c r="BV374" s="465"/>
      <c r="BW374" s="463" cm="1">
        <f t="array" ref="BW374">testVMAFRange($G372:$G375,O372:O375,$Z372:$Z375,AH372:AH375)</f>
        <v>0</v>
      </c>
      <c r="BX374" s="465"/>
    </row>
    <row r="375" spans="1:76" ht="17" customHeight="1" thickBot="1" x14ac:dyDescent="0.4">
      <c r="A375" s="516"/>
      <c r="B375" s="518"/>
      <c r="C375" s="487"/>
      <c r="D375" s="522"/>
      <c r="E375" s="523"/>
      <c r="F375" s="144">
        <v>63</v>
      </c>
      <c r="G375" s="145">
        <f>'Anchor-RA'!L373</f>
        <v>0</v>
      </c>
      <c r="H375" s="146">
        <f>'Anchor-RA'!M373</f>
        <v>0</v>
      </c>
      <c r="I375" s="146">
        <f>'Anchor-RA'!N373</f>
        <v>0</v>
      </c>
      <c r="J375" s="146">
        <f>'Anchor-RA'!O373</f>
        <v>0</v>
      </c>
      <c r="K375" s="146">
        <f>(Summary!$C$58*H375+Summary!$C$59*I375+Summary!$C$60*J375)/Summary!$C$61</f>
        <v>0</v>
      </c>
      <c r="L375" s="146">
        <f>'Anchor-RA'!P373</f>
        <v>0</v>
      </c>
      <c r="M375" s="146">
        <f>'Anchor-RA'!Q373</f>
        <v>0</v>
      </c>
      <c r="N375" s="146">
        <f>'Anchor-RA'!R373</f>
        <v>0</v>
      </c>
      <c r="O375" s="146">
        <f>'Anchor-RA'!S373</f>
        <v>0</v>
      </c>
      <c r="P375" s="146">
        <f>'Anchor-RA'!T373</f>
        <v>0</v>
      </c>
      <c r="Q375" s="146">
        <f>'Anchor-RA'!U373</f>
        <v>0</v>
      </c>
      <c r="R375" s="146">
        <f>'Anchor-RA'!V373</f>
        <v>0</v>
      </c>
      <c r="S375" s="146">
        <f>'Anchor-RA'!W373</f>
        <v>0</v>
      </c>
      <c r="T375" s="146">
        <f>'Anchor-RA'!X373</f>
        <v>0</v>
      </c>
      <c r="U375" s="146">
        <f>10*LOG10(1/((Summary!$C$75/10^(R375/10)+Summary!$C$76/10^(S375/10)+Summary!$C$77/10^(T375/10))/Summary!$C$78))</f>
        <v>0</v>
      </c>
      <c r="V375" s="146">
        <f>'Anchor-RA'!Y373</f>
        <v>0</v>
      </c>
      <c r="W375" s="146">
        <f>'Anchor-RA'!Z373</f>
        <v>0</v>
      </c>
      <c r="X375" s="147">
        <f t="shared" si="21"/>
        <v>0</v>
      </c>
      <c r="Y375" s="133"/>
      <c r="Z375" s="385">
        <f>'Test-RA'!L373</f>
        <v>0</v>
      </c>
      <c r="AA375" s="382">
        <f>'Test-RA'!M373</f>
        <v>0</v>
      </c>
      <c r="AB375" s="382">
        <f>'Test-RA'!N373</f>
        <v>0</v>
      </c>
      <c r="AC375" s="382">
        <f>'Test-RA'!O373</f>
        <v>0</v>
      </c>
      <c r="AD375" s="382">
        <f>(Summary!$C$58*AA375+Summary!$C$59*AB375+Summary!$C$60*AC375)/Summary!$C$61</f>
        <v>0</v>
      </c>
      <c r="AE375" s="382">
        <f>'Test-RA'!P373</f>
        <v>0</v>
      </c>
      <c r="AF375" s="382">
        <f>'Test-RA'!Q373</f>
        <v>0</v>
      </c>
      <c r="AG375" s="382">
        <f>'Test-RA'!R373</f>
        <v>0</v>
      </c>
      <c r="AH375" s="382">
        <f>'Test-RA'!S373</f>
        <v>0</v>
      </c>
      <c r="AI375" s="382">
        <f>'Test-RA'!T373</f>
        <v>0</v>
      </c>
      <c r="AJ375" s="382">
        <f>'Test-RA'!U373</f>
        <v>0</v>
      </c>
      <c r="AK375" s="382">
        <f>'Test-RA'!V373</f>
        <v>0</v>
      </c>
      <c r="AL375" s="382">
        <f>'Test-RA'!W373</f>
        <v>0</v>
      </c>
      <c r="AM375" s="382">
        <f>'Test-RA'!X373</f>
        <v>0</v>
      </c>
      <c r="AN375" s="382">
        <f>10*LOG10(1/((Summary!$C$75/10^(AK375/10)+Summary!$C$76/10^(AL375/10)+Summary!$C$77/10^(AM375/10))/Summary!$C$78))</f>
        <v>0</v>
      </c>
      <c r="AO375" s="382">
        <f>'Test-RA'!Y373</f>
        <v>0</v>
      </c>
      <c r="AP375" s="146">
        <f>'Test-RA'!Z373</f>
        <v>0</v>
      </c>
      <c r="AQ375" s="147">
        <f t="shared" si="24"/>
        <v>0</v>
      </c>
      <c r="AR375" s="148" t="e">
        <f t="shared" si="22"/>
        <v>#DIV/0!</v>
      </c>
      <c r="AS375" s="149" t="e">
        <f t="shared" si="23"/>
        <v>#DIV/0!</v>
      </c>
      <c r="AT375" s="136"/>
      <c r="AU375" s="136"/>
      <c r="AV375" s="572"/>
      <c r="AW375" s="468"/>
      <c r="AX375" s="480"/>
      <c r="AY375" s="480"/>
      <c r="AZ375" s="480"/>
      <c r="BA375" s="480"/>
      <c r="BB375" s="481"/>
      <c r="BC375" s="480"/>
      <c r="BD375" s="480"/>
      <c r="BE375" s="480"/>
      <c r="BF375" s="480"/>
      <c r="BG375" s="472"/>
      <c r="BH375" s="477"/>
      <c r="BI375" s="472"/>
      <c r="BJ375" s="477"/>
      <c r="BK375" s="480"/>
      <c r="BL375" s="480"/>
      <c r="BM375" s="480"/>
      <c r="BN375" s="480"/>
      <c r="BO375" s="480"/>
      <c r="BP375" s="480"/>
      <c r="BQ375" s="480"/>
      <c r="BR375" s="476"/>
      <c r="BS375" s="476"/>
      <c r="BT375" s="481"/>
      <c r="BU375" s="473"/>
      <c r="BV375" s="466"/>
      <c r="BW375" s="473"/>
      <c r="BX375" s="466"/>
    </row>
    <row r="376" spans="1:76" ht="17" customHeight="1" x14ac:dyDescent="0.35">
      <c r="A376" s="516"/>
      <c r="B376" s="482" t="s">
        <v>18</v>
      </c>
      <c r="C376" s="485" t="s">
        <v>81</v>
      </c>
      <c r="D376" s="489">
        <v>60</v>
      </c>
      <c r="E376" s="492">
        <v>10</v>
      </c>
      <c r="F376" s="129">
        <v>23</v>
      </c>
      <c r="G376" s="130">
        <f>'Anchor-RA'!L374</f>
        <v>0</v>
      </c>
      <c r="H376" s="131">
        <f>'Anchor-RA'!M374</f>
        <v>0</v>
      </c>
      <c r="I376" s="131">
        <f>'Anchor-RA'!N374</f>
        <v>0</v>
      </c>
      <c r="J376" s="131">
        <f>'Anchor-RA'!O374</f>
        <v>0</v>
      </c>
      <c r="K376" s="395">
        <f>(Summary!$C$58*H376+Summary!$C$59*I376+Summary!$C$60*J376)/Summary!$C$61</f>
        <v>0</v>
      </c>
      <c r="L376" s="131">
        <f>'Anchor-RA'!P374</f>
        <v>0</v>
      </c>
      <c r="M376" s="131">
        <f>'Anchor-RA'!Q374</f>
        <v>0</v>
      </c>
      <c r="N376" s="131">
        <f>'Anchor-RA'!R374</f>
        <v>0</v>
      </c>
      <c r="O376" s="131">
        <f>'Anchor-RA'!S374</f>
        <v>0</v>
      </c>
      <c r="P376" s="131">
        <f>'Anchor-RA'!T374</f>
        <v>0</v>
      </c>
      <c r="Q376" s="131">
        <f>'Anchor-RA'!U374</f>
        <v>0</v>
      </c>
      <c r="R376" s="131">
        <f>'Anchor-RA'!V374</f>
        <v>0</v>
      </c>
      <c r="S376" s="131">
        <f>'Anchor-RA'!W374</f>
        <v>0</v>
      </c>
      <c r="T376" s="131">
        <f>'Anchor-RA'!X374</f>
        <v>0</v>
      </c>
      <c r="U376" s="131">
        <f>10*LOG10(1/((Summary!$C$75/10^(R376/10)+Summary!$C$76/10^(S376/10)+Summary!$C$77/10^(T376/10))/Summary!$C$78))</f>
        <v>0</v>
      </c>
      <c r="V376" s="131">
        <f>'Anchor-RA'!Y374</f>
        <v>0</v>
      </c>
      <c r="W376" s="131">
        <f>'Anchor-RA'!Z374</f>
        <v>0</v>
      </c>
      <c r="X376" s="132">
        <f t="shared" si="21"/>
        <v>0</v>
      </c>
      <c r="Y376" s="133"/>
      <c r="Z376" s="383">
        <f>'Test-RA'!L374</f>
        <v>0</v>
      </c>
      <c r="AA376" s="380">
        <f>'Test-RA'!M374</f>
        <v>0</v>
      </c>
      <c r="AB376" s="380">
        <f>'Test-RA'!N374</f>
        <v>0</v>
      </c>
      <c r="AC376" s="380">
        <f>'Test-RA'!O374</f>
        <v>0</v>
      </c>
      <c r="AD376" s="380">
        <f>(Summary!$C$58*AA376+Summary!$C$59*AB376+Summary!$C$60*AC376)/Summary!$C$61</f>
        <v>0</v>
      </c>
      <c r="AE376" s="380">
        <f>'Test-RA'!P374</f>
        <v>0</v>
      </c>
      <c r="AF376" s="380">
        <f>'Test-RA'!Q374</f>
        <v>0</v>
      </c>
      <c r="AG376" s="380">
        <f>'Test-RA'!R374</f>
        <v>0</v>
      </c>
      <c r="AH376" s="380">
        <f>'Test-RA'!S374</f>
        <v>0</v>
      </c>
      <c r="AI376" s="380">
        <f>'Test-RA'!T374</f>
        <v>0</v>
      </c>
      <c r="AJ376" s="380">
        <f>'Test-RA'!U374</f>
        <v>0</v>
      </c>
      <c r="AK376" s="380">
        <f>'Test-RA'!V374</f>
        <v>0</v>
      </c>
      <c r="AL376" s="380">
        <f>'Test-RA'!W374</f>
        <v>0</v>
      </c>
      <c r="AM376" s="380">
        <f>'Test-RA'!X374</f>
        <v>0</v>
      </c>
      <c r="AN376" s="380">
        <f>10*LOG10(1/((Summary!$C$75/10^(AK376/10)+Summary!$C$76/10^(AL376/10)+Summary!$C$77/10^(AM376/10))/Summary!$C$78))</f>
        <v>0</v>
      </c>
      <c r="AO376" s="380">
        <f>'Test-RA'!Y374</f>
        <v>0</v>
      </c>
      <c r="AP376" s="131">
        <f>'Test-RA'!Z374</f>
        <v>0</v>
      </c>
      <c r="AQ376" s="132">
        <f t="shared" si="24"/>
        <v>0</v>
      </c>
      <c r="AR376" s="134" t="e">
        <f t="shared" si="22"/>
        <v>#DIV/0!</v>
      </c>
      <c r="AS376" s="135" t="e">
        <f t="shared" si="23"/>
        <v>#DIV/0!</v>
      </c>
      <c r="AT376" s="136"/>
      <c r="AU376" s="136"/>
      <c r="AV376" s="573" t="s">
        <v>121</v>
      </c>
      <c r="AW376" s="468" t="e" cm="1">
        <f t="array" ref="AW376">bdRateExtend($G376:$G379,H376:H379,$Z376:$Z379,AA376:AA379)</f>
        <v>#VALUE!</v>
      </c>
      <c r="AX376" s="480" t="e" cm="1">
        <f t="array" ref="AX376">bdRateExtend($G376:$G381,H376:H381,$Z376:$Z381,AA376:AA381)</f>
        <v>#VALUE!</v>
      </c>
      <c r="AY376" s="480" t="e" cm="1">
        <f t="array" ref="AY376">bdRateExtend($G376:$G381,I376:I381,$Z376:$Z381,AB376:AB381)</f>
        <v>#VALUE!</v>
      </c>
      <c r="AZ376" s="480" t="e" cm="1">
        <f t="array" ref="AZ376">bdRateExtend($G376:$G381,J376:J381,$Z376:$Z381,AC376:AC381)</f>
        <v>#VALUE!</v>
      </c>
      <c r="BA376" s="480" t="e" cm="1">
        <f t="array" ref="BA376">bdRateExtend($G376:$G381,K376:K381,$Z376:$Z381,AD376:AD381)</f>
        <v>#VALUE!</v>
      </c>
      <c r="BB376" s="479" t="e">
        <f>(Summary!$C$89*AX376+Summary!$C$90*AY376+Summary!$C$91*AZ376)/Summary!$C$92</f>
        <v>#VALUE!</v>
      </c>
      <c r="BC376" s="480" t="e" cm="1">
        <f t="array" ref="BC376">bdRateExtend($G376:$G379,L376:L379,$Z376:$Z379,AE376:AE379)</f>
        <v>#VALUE!</v>
      </c>
      <c r="BD376" s="480" t="e" cm="1">
        <f t="array" ref="BD376">bdRateExtend($G376:$G381,L376:L381,$Z376:$Z381,AE376:AE381)</f>
        <v>#VALUE!</v>
      </c>
      <c r="BE376" s="480" t="e" cm="1">
        <f t="array" ref="BE376">bdRateExtend($G376:$G379,M376:M379,$Z376:$Z379,AF376:AF379)</f>
        <v>#VALUE!</v>
      </c>
      <c r="BF376" s="480" t="e" cm="1">
        <f t="array" ref="BF376">bdRateExtend($G376:$G381,M376:M381,$Z376:$Z381,AF376:AF381)</f>
        <v>#VALUE!</v>
      </c>
      <c r="BG376" s="474" t="e" cm="1">
        <f t="array" ref="BG376">bdRateExtend($G376:$G379,N376:N379,$Z376:$Z379,AG376:AG379,"None", FALSE,1)</f>
        <v>#VALUE!</v>
      </c>
      <c r="BH376" s="475" t="e" cm="1">
        <f t="array" ref="BH376">bdRateExtend($G376:$G381,N376:N381,$Z376:$Z381,AG376:AG381,"None", FALSE,1)</f>
        <v>#VALUE!</v>
      </c>
      <c r="BI376" s="474" t="e" cm="1">
        <f t="array" ref="BI376">bdRateExtend($G376:$G379,O376:O379,$Z376:$Z379,AH376:AH379,"None", FALSE,1)</f>
        <v>#VALUE!</v>
      </c>
      <c r="BJ376" s="475" t="e" cm="1">
        <f t="array" ref="BJ376">bdRateExtend($G376:$G381,O376:O381,$Z376:$Z381,AH376:AH381,"None", FALSE,1)</f>
        <v>#VALUE!</v>
      </c>
      <c r="BK376" s="480" t="e" cm="1">
        <f t="array" ref="BK376">bdRateExtend($G376:$G379,P376:P379,$Z376:$Z379,AI376:AI379)</f>
        <v>#VALUE!</v>
      </c>
      <c r="BL376" s="480" t="e" cm="1">
        <f t="array" ref="BL376">bdRateExtend($G376:$G381,P376:P381,$Z376:$Z381,AI376:AI381)</f>
        <v>#VALUE!</v>
      </c>
      <c r="BM376" s="480" t="e" cm="1">
        <f t="array" ref="BM376">bdRateExtend($G376:$G379,Q376:Q379,$Z376:$Z379,AJ376:AJ379)</f>
        <v>#VALUE!</v>
      </c>
      <c r="BN376" s="480" t="e" cm="1">
        <f t="array" ref="BN376">bdRateExtend($G376:$G381,Q376:Q381,$Z376:$Z381,AJ376:AJ381)</f>
        <v>#VALUE!</v>
      </c>
      <c r="BO376" s="480" t="e" cm="1">
        <f t="array" ref="BO376">bdRateExtend($G376:$G379,R376:R379,$Z376:$Z379,AK376:AK379)</f>
        <v>#VALUE!</v>
      </c>
      <c r="BP376" s="480" t="e" cm="1">
        <f t="array" ref="BP376">bdRateExtend($G376:$G381,R376:R381,$Z376:$Z381,AK376:AK381)</f>
        <v>#VALUE!</v>
      </c>
      <c r="BQ376" s="480" t="e" cm="1">
        <f t="array" ref="BQ376">bdRateExtend($G376:$G381,S376:S381,$Z376:$Z381,AL376:AL381)</f>
        <v>#VALUE!</v>
      </c>
      <c r="BR376" s="476" t="e" cm="1">
        <f t="array" ref="BR376">bdRateExtend($G376:$G381,T376:T381,$Z376:$Z381,AM376:AM381)</f>
        <v>#VALUE!</v>
      </c>
      <c r="BS376" s="476" t="e" cm="1">
        <f t="array" ref="BS376">bdRateExtend($G376:$G381,U376:U381,$Z376:$Z381,AN376:AN381)</f>
        <v>#VALUE!</v>
      </c>
      <c r="BT376" s="479" t="e">
        <f>(Summary!$C$103*BP376+Summary!$C$104*BQ376+Summary!$C$105*BR376)/Summary!$C$106</f>
        <v>#VALUE!</v>
      </c>
      <c r="BU376" s="462" cm="1">
        <f t="array" ref="BU376">testVMAFRange($G376:$G379,N376:N379,$Z376:$Z379,AG376:AG379)</f>
        <v>0</v>
      </c>
      <c r="BV376" s="464" cm="1">
        <f t="array" ref="BV376">testVMAFRange($G376:$G381,N376:N381,$Z376:$Z381,AG376:AG381)</f>
        <v>0</v>
      </c>
      <c r="BW376" s="462" cm="1">
        <f t="array" ref="BW376">testVMAFRange($G376:$G379,O376:O379,$Z376:$Z379,AH376:AH379)</f>
        <v>0</v>
      </c>
      <c r="BX376" s="464" cm="1">
        <f t="array" ref="BX376">testVMAFRange($G376:$G381,O376:O381,$Z376:$Z381,AH376:AH381)</f>
        <v>0</v>
      </c>
    </row>
    <row r="377" spans="1:76" ht="17" customHeight="1" x14ac:dyDescent="0.35">
      <c r="A377" s="516"/>
      <c r="B377" s="483"/>
      <c r="C377" s="486"/>
      <c r="D377" s="490"/>
      <c r="E377" s="493"/>
      <c r="F377" s="138">
        <v>31</v>
      </c>
      <c r="G377" s="139">
        <f>'Anchor-RA'!L375</f>
        <v>0</v>
      </c>
      <c r="H377" s="140">
        <f>'Anchor-RA'!M375</f>
        <v>0</v>
      </c>
      <c r="I377" s="140">
        <f>'Anchor-RA'!N375</f>
        <v>0</v>
      </c>
      <c r="J377" s="140">
        <f>'Anchor-RA'!O375</f>
        <v>0</v>
      </c>
      <c r="K377" s="140">
        <f>(Summary!$C$58*H377+Summary!$C$59*I377+Summary!$C$60*J377)/Summary!$C$61</f>
        <v>0</v>
      </c>
      <c r="L377" s="140">
        <f>'Anchor-RA'!P375</f>
        <v>0</v>
      </c>
      <c r="M377" s="140">
        <f>'Anchor-RA'!Q375</f>
        <v>0</v>
      </c>
      <c r="N377" s="140">
        <f>'Anchor-RA'!R375</f>
        <v>0</v>
      </c>
      <c r="O377" s="140">
        <f>'Anchor-RA'!S375</f>
        <v>0</v>
      </c>
      <c r="P377" s="140">
        <f>'Anchor-RA'!T375</f>
        <v>0</v>
      </c>
      <c r="Q377" s="140">
        <f>'Anchor-RA'!U375</f>
        <v>0</v>
      </c>
      <c r="R377" s="140">
        <f>'Anchor-RA'!V375</f>
        <v>0</v>
      </c>
      <c r="S377" s="140">
        <f>'Anchor-RA'!W375</f>
        <v>0</v>
      </c>
      <c r="T377" s="140">
        <f>'Anchor-RA'!X375</f>
        <v>0</v>
      </c>
      <c r="U377" s="140">
        <f>10*LOG10(1/((Summary!$C$75/10^(R377/10)+Summary!$C$76/10^(S377/10)+Summary!$C$77/10^(T377/10))/Summary!$C$78))</f>
        <v>0</v>
      </c>
      <c r="V377" s="140">
        <f>'Anchor-RA'!Y375</f>
        <v>0</v>
      </c>
      <c r="W377" s="140">
        <f>'Anchor-RA'!Z375</f>
        <v>0</v>
      </c>
      <c r="X377" s="141">
        <f t="shared" si="21"/>
        <v>0</v>
      </c>
      <c r="Y377" s="133"/>
      <c r="Z377" s="384">
        <f>'Test-RA'!L375</f>
        <v>0</v>
      </c>
      <c r="AA377" s="381">
        <f>'Test-RA'!M375</f>
        <v>0</v>
      </c>
      <c r="AB377" s="381">
        <f>'Test-RA'!N375</f>
        <v>0</v>
      </c>
      <c r="AC377" s="381">
        <f>'Test-RA'!O375</f>
        <v>0</v>
      </c>
      <c r="AD377" s="381">
        <f>(Summary!$C$58*AA377+Summary!$C$59*AB377+Summary!$C$60*AC377)/Summary!$C$61</f>
        <v>0</v>
      </c>
      <c r="AE377" s="381">
        <f>'Test-RA'!P375</f>
        <v>0</v>
      </c>
      <c r="AF377" s="381">
        <f>'Test-RA'!Q375</f>
        <v>0</v>
      </c>
      <c r="AG377" s="381">
        <f>'Test-RA'!R375</f>
        <v>0</v>
      </c>
      <c r="AH377" s="381">
        <f>'Test-RA'!S375</f>
        <v>0</v>
      </c>
      <c r="AI377" s="381">
        <f>'Test-RA'!T375</f>
        <v>0</v>
      </c>
      <c r="AJ377" s="381">
        <f>'Test-RA'!U375</f>
        <v>0</v>
      </c>
      <c r="AK377" s="381">
        <f>'Test-RA'!V375</f>
        <v>0</v>
      </c>
      <c r="AL377" s="381">
        <f>'Test-RA'!W375</f>
        <v>0</v>
      </c>
      <c r="AM377" s="381">
        <f>'Test-RA'!X375</f>
        <v>0</v>
      </c>
      <c r="AN377" s="381">
        <f>10*LOG10(1/((Summary!$C$75/10^(AK377/10)+Summary!$C$76/10^(AL377/10)+Summary!$C$77/10^(AM377/10))/Summary!$C$78))</f>
        <v>0</v>
      </c>
      <c r="AO377" s="381">
        <f>'Test-RA'!Y375</f>
        <v>0</v>
      </c>
      <c r="AP377" s="140">
        <f>'Test-RA'!Z375</f>
        <v>0</v>
      </c>
      <c r="AQ377" s="141">
        <f t="shared" si="24"/>
        <v>0</v>
      </c>
      <c r="AR377" s="142" t="e">
        <f t="shared" si="22"/>
        <v>#DIV/0!</v>
      </c>
      <c r="AS377" s="143" t="e">
        <f t="shared" si="23"/>
        <v>#DIV/0!</v>
      </c>
      <c r="AT377" s="136"/>
      <c r="AU377" s="136"/>
      <c r="AV377" s="571"/>
      <c r="AW377" s="468"/>
      <c r="AX377" s="480"/>
      <c r="AY377" s="480"/>
      <c r="AZ377" s="480"/>
      <c r="BA377" s="480"/>
      <c r="BB377" s="480"/>
      <c r="BC377" s="480"/>
      <c r="BD377" s="480"/>
      <c r="BE377" s="480"/>
      <c r="BF377" s="480"/>
      <c r="BG377" s="469"/>
      <c r="BH377" s="476"/>
      <c r="BI377" s="469"/>
      <c r="BJ377" s="476"/>
      <c r="BK377" s="480"/>
      <c r="BL377" s="480"/>
      <c r="BM377" s="480"/>
      <c r="BN377" s="480"/>
      <c r="BO377" s="480"/>
      <c r="BP377" s="480"/>
      <c r="BQ377" s="480"/>
      <c r="BR377" s="476"/>
      <c r="BS377" s="476"/>
      <c r="BT377" s="480"/>
      <c r="BU377" s="463"/>
      <c r="BV377" s="465"/>
      <c r="BW377" s="463"/>
      <c r="BX377" s="465"/>
    </row>
    <row r="378" spans="1:76" ht="17" customHeight="1" x14ac:dyDescent="0.35">
      <c r="A378" s="516"/>
      <c r="B378" s="483"/>
      <c r="C378" s="486"/>
      <c r="D378" s="490"/>
      <c r="E378" s="493"/>
      <c r="F378" s="138">
        <v>39</v>
      </c>
      <c r="G378" s="139">
        <f>'Anchor-RA'!L376</f>
        <v>0</v>
      </c>
      <c r="H378" s="140">
        <f>'Anchor-RA'!M376</f>
        <v>0</v>
      </c>
      <c r="I378" s="140">
        <f>'Anchor-RA'!N376</f>
        <v>0</v>
      </c>
      <c r="J378" s="140">
        <f>'Anchor-RA'!O376</f>
        <v>0</v>
      </c>
      <c r="K378" s="140">
        <f>(Summary!$C$58*H378+Summary!$C$59*I378+Summary!$C$60*J378)/Summary!$C$61</f>
        <v>0</v>
      </c>
      <c r="L378" s="140">
        <f>'Anchor-RA'!P376</f>
        <v>0</v>
      </c>
      <c r="M378" s="140">
        <f>'Anchor-RA'!Q376</f>
        <v>0</v>
      </c>
      <c r="N378" s="140">
        <f>'Anchor-RA'!R376</f>
        <v>0</v>
      </c>
      <c r="O378" s="140">
        <f>'Anchor-RA'!S376</f>
        <v>0</v>
      </c>
      <c r="P378" s="140">
        <f>'Anchor-RA'!T376</f>
        <v>0</v>
      </c>
      <c r="Q378" s="140">
        <f>'Anchor-RA'!U376</f>
        <v>0</v>
      </c>
      <c r="R378" s="140">
        <f>'Anchor-RA'!V376</f>
        <v>0</v>
      </c>
      <c r="S378" s="140">
        <f>'Anchor-RA'!W376</f>
        <v>0</v>
      </c>
      <c r="T378" s="140">
        <f>'Anchor-RA'!X376</f>
        <v>0</v>
      </c>
      <c r="U378" s="140">
        <f>10*LOG10(1/((Summary!$C$75/10^(R378/10)+Summary!$C$76/10^(S378/10)+Summary!$C$77/10^(T378/10))/Summary!$C$78))</f>
        <v>0</v>
      </c>
      <c r="V378" s="140">
        <f>'Anchor-RA'!Y376</f>
        <v>0</v>
      </c>
      <c r="W378" s="140">
        <f>'Anchor-RA'!Z376</f>
        <v>0</v>
      </c>
      <c r="X378" s="141">
        <f t="shared" si="21"/>
        <v>0</v>
      </c>
      <c r="Y378" s="133"/>
      <c r="Z378" s="384">
        <f>'Test-RA'!L376</f>
        <v>0</v>
      </c>
      <c r="AA378" s="381">
        <f>'Test-RA'!M376</f>
        <v>0</v>
      </c>
      <c r="AB378" s="381">
        <f>'Test-RA'!N376</f>
        <v>0</v>
      </c>
      <c r="AC378" s="381">
        <f>'Test-RA'!O376</f>
        <v>0</v>
      </c>
      <c r="AD378" s="381">
        <f>(Summary!$C$58*AA378+Summary!$C$59*AB378+Summary!$C$60*AC378)/Summary!$C$61</f>
        <v>0</v>
      </c>
      <c r="AE378" s="381">
        <f>'Test-RA'!P376</f>
        <v>0</v>
      </c>
      <c r="AF378" s="381">
        <f>'Test-RA'!Q376</f>
        <v>0</v>
      </c>
      <c r="AG378" s="381">
        <f>'Test-RA'!R376</f>
        <v>0</v>
      </c>
      <c r="AH378" s="381">
        <f>'Test-RA'!S376</f>
        <v>0</v>
      </c>
      <c r="AI378" s="381">
        <f>'Test-RA'!T376</f>
        <v>0</v>
      </c>
      <c r="AJ378" s="381">
        <f>'Test-RA'!U376</f>
        <v>0</v>
      </c>
      <c r="AK378" s="381">
        <f>'Test-RA'!V376</f>
        <v>0</v>
      </c>
      <c r="AL378" s="381">
        <f>'Test-RA'!W376</f>
        <v>0</v>
      </c>
      <c r="AM378" s="381">
        <f>'Test-RA'!X376</f>
        <v>0</v>
      </c>
      <c r="AN378" s="381">
        <f>10*LOG10(1/((Summary!$C$75/10^(AK378/10)+Summary!$C$76/10^(AL378/10)+Summary!$C$77/10^(AM378/10))/Summary!$C$78))</f>
        <v>0</v>
      </c>
      <c r="AO378" s="381">
        <f>'Test-RA'!Y376</f>
        <v>0</v>
      </c>
      <c r="AP378" s="140">
        <f>'Test-RA'!Z376</f>
        <v>0</v>
      </c>
      <c r="AQ378" s="141">
        <f t="shared" si="24"/>
        <v>0</v>
      </c>
      <c r="AR378" s="142" t="e">
        <f t="shared" si="22"/>
        <v>#DIV/0!</v>
      </c>
      <c r="AS378" s="143" t="e">
        <f t="shared" si="23"/>
        <v>#DIV/0!</v>
      </c>
      <c r="AT378" s="136"/>
      <c r="AU378" s="136"/>
      <c r="AV378" s="571" t="s">
        <v>122</v>
      </c>
      <c r="AW378" s="468" t="e" cm="1">
        <f t="array" ref="AW378">bdRateExtend($G377:$G380,H377:H380,$Z377:$Z380,AA377:AA380)</f>
        <v>#VALUE!</v>
      </c>
      <c r="AX378" s="480"/>
      <c r="AY378" s="480"/>
      <c r="AZ378" s="480"/>
      <c r="BA378" s="480"/>
      <c r="BB378" s="480"/>
      <c r="BC378" s="480" t="e" cm="1">
        <f t="array" ref="BC378">bdRateExtend($G377:$G380,L377:L380,$Z377:$Z380,AE377:AE380)</f>
        <v>#VALUE!</v>
      </c>
      <c r="BD378" s="480"/>
      <c r="BE378" s="480" t="e" cm="1">
        <f t="array" ref="BE378">bdRateExtend($G377:$G380,M377:M380,$Z377:$Z380,AF377:AF380)</f>
        <v>#VALUE!</v>
      </c>
      <c r="BF378" s="480"/>
      <c r="BG378" s="469" t="e" cm="1">
        <f t="array" ref="BG378">bdRateExtend($G377:$G380,N377:N380,$Z377:$Z380,AG377:AG380,"None", FALSE,1)</f>
        <v>#VALUE!</v>
      </c>
      <c r="BH378" s="476"/>
      <c r="BI378" s="469" t="e" cm="1">
        <f t="array" ref="BI378">bdRateExtend($G377:$G380,O377:O380,$Z377:$Z380,AH377:AH380,"None", FALSE,1)</f>
        <v>#VALUE!</v>
      </c>
      <c r="BJ378" s="476"/>
      <c r="BK378" s="480" t="e" cm="1">
        <f t="array" ref="BK378">bdRateExtend($G377:$G380,P377:P380,$Z377:$Z380,AI377:AI380)</f>
        <v>#VALUE!</v>
      </c>
      <c r="BL378" s="480"/>
      <c r="BM378" s="480" t="e" cm="1">
        <f t="array" ref="BM378">bdRateExtend($G377:$G380,Q377:Q380,$Z377:$Z380,AJ377:AJ380)</f>
        <v>#VALUE!</v>
      </c>
      <c r="BN378" s="480"/>
      <c r="BO378" s="480" t="e" cm="1">
        <f t="array" ref="BO378">bdRateExtend($G377:$G380,R377:R380,$Z377:$Z380,AK377:AK380)</f>
        <v>#VALUE!</v>
      </c>
      <c r="BP378" s="480"/>
      <c r="BQ378" s="480"/>
      <c r="BR378" s="476"/>
      <c r="BS378" s="476"/>
      <c r="BT378" s="480"/>
      <c r="BU378" s="463" cm="1">
        <f t="array" ref="BU378">testVMAFRange($G377:$G380,N377:N380,$Z377:$Z380,AG377:AG380)</f>
        <v>0</v>
      </c>
      <c r="BV378" s="465"/>
      <c r="BW378" s="463" cm="1">
        <f t="array" ref="BW378">testVMAFRange($G377:$G380,O377:O380,$Z377:$Z380,AH377:AH380)</f>
        <v>0</v>
      </c>
      <c r="BX378" s="465"/>
    </row>
    <row r="379" spans="1:76" ht="17" customHeight="1" x14ac:dyDescent="0.35">
      <c r="A379" s="516"/>
      <c r="B379" s="483"/>
      <c r="C379" s="486"/>
      <c r="D379" s="490"/>
      <c r="E379" s="493"/>
      <c r="F379" s="138">
        <v>47</v>
      </c>
      <c r="G379" s="139">
        <f>'Anchor-RA'!L377</f>
        <v>0</v>
      </c>
      <c r="H379" s="140">
        <f>'Anchor-RA'!M377</f>
        <v>0</v>
      </c>
      <c r="I379" s="140">
        <f>'Anchor-RA'!N377</f>
        <v>0</v>
      </c>
      <c r="J379" s="140">
        <f>'Anchor-RA'!O377</f>
        <v>0</v>
      </c>
      <c r="K379" s="140">
        <f>(Summary!$C$58*H379+Summary!$C$59*I379+Summary!$C$60*J379)/Summary!$C$61</f>
        <v>0</v>
      </c>
      <c r="L379" s="140">
        <f>'Anchor-RA'!P377</f>
        <v>0</v>
      </c>
      <c r="M379" s="140">
        <f>'Anchor-RA'!Q377</f>
        <v>0</v>
      </c>
      <c r="N379" s="140">
        <f>'Anchor-RA'!R377</f>
        <v>0</v>
      </c>
      <c r="O379" s="140">
        <f>'Anchor-RA'!S377</f>
        <v>0</v>
      </c>
      <c r="P379" s="140">
        <f>'Anchor-RA'!T377</f>
        <v>0</v>
      </c>
      <c r="Q379" s="140">
        <f>'Anchor-RA'!U377</f>
        <v>0</v>
      </c>
      <c r="R379" s="140">
        <f>'Anchor-RA'!V377</f>
        <v>0</v>
      </c>
      <c r="S379" s="140">
        <f>'Anchor-RA'!W377</f>
        <v>0</v>
      </c>
      <c r="T379" s="140">
        <f>'Anchor-RA'!X377</f>
        <v>0</v>
      </c>
      <c r="U379" s="140">
        <f>10*LOG10(1/((Summary!$C$75/10^(R379/10)+Summary!$C$76/10^(S379/10)+Summary!$C$77/10^(T379/10))/Summary!$C$78))</f>
        <v>0</v>
      </c>
      <c r="V379" s="140">
        <f>'Anchor-RA'!Y377</f>
        <v>0</v>
      </c>
      <c r="W379" s="140">
        <f>'Anchor-RA'!Z377</f>
        <v>0</v>
      </c>
      <c r="X379" s="141">
        <f t="shared" si="21"/>
        <v>0</v>
      </c>
      <c r="Y379" s="133"/>
      <c r="Z379" s="384">
        <f>'Test-RA'!L377</f>
        <v>0</v>
      </c>
      <c r="AA379" s="381">
        <f>'Test-RA'!M377</f>
        <v>0</v>
      </c>
      <c r="AB379" s="381">
        <f>'Test-RA'!N377</f>
        <v>0</v>
      </c>
      <c r="AC379" s="381">
        <f>'Test-RA'!O377</f>
        <v>0</v>
      </c>
      <c r="AD379" s="381">
        <f>(Summary!$C$58*AA379+Summary!$C$59*AB379+Summary!$C$60*AC379)/Summary!$C$61</f>
        <v>0</v>
      </c>
      <c r="AE379" s="381">
        <f>'Test-RA'!P377</f>
        <v>0</v>
      </c>
      <c r="AF379" s="381">
        <f>'Test-RA'!Q377</f>
        <v>0</v>
      </c>
      <c r="AG379" s="381">
        <f>'Test-RA'!R377</f>
        <v>0</v>
      </c>
      <c r="AH379" s="381">
        <f>'Test-RA'!S377</f>
        <v>0</v>
      </c>
      <c r="AI379" s="381">
        <f>'Test-RA'!T377</f>
        <v>0</v>
      </c>
      <c r="AJ379" s="381">
        <f>'Test-RA'!U377</f>
        <v>0</v>
      </c>
      <c r="AK379" s="381">
        <f>'Test-RA'!V377</f>
        <v>0</v>
      </c>
      <c r="AL379" s="381">
        <f>'Test-RA'!W377</f>
        <v>0</v>
      </c>
      <c r="AM379" s="381">
        <f>'Test-RA'!X377</f>
        <v>0</v>
      </c>
      <c r="AN379" s="381">
        <f>10*LOG10(1/((Summary!$C$75/10^(AK379/10)+Summary!$C$76/10^(AL379/10)+Summary!$C$77/10^(AM379/10))/Summary!$C$78))</f>
        <v>0</v>
      </c>
      <c r="AO379" s="381">
        <f>'Test-RA'!Y377</f>
        <v>0</v>
      </c>
      <c r="AP379" s="140">
        <f>'Test-RA'!Z377</f>
        <v>0</v>
      </c>
      <c r="AQ379" s="141">
        <f t="shared" si="24"/>
        <v>0</v>
      </c>
      <c r="AR379" s="142" t="e">
        <f t="shared" si="22"/>
        <v>#DIV/0!</v>
      </c>
      <c r="AS379" s="143" t="e">
        <f t="shared" si="23"/>
        <v>#DIV/0!</v>
      </c>
      <c r="AT379" s="136"/>
      <c r="AU379" s="136"/>
      <c r="AV379" s="571"/>
      <c r="AW379" s="468"/>
      <c r="AX379" s="480"/>
      <c r="AY379" s="480"/>
      <c r="AZ379" s="480"/>
      <c r="BA379" s="480"/>
      <c r="BB379" s="480"/>
      <c r="BC379" s="480"/>
      <c r="BD379" s="480"/>
      <c r="BE379" s="480"/>
      <c r="BF379" s="480"/>
      <c r="BG379" s="469"/>
      <c r="BH379" s="476"/>
      <c r="BI379" s="469"/>
      <c r="BJ379" s="476"/>
      <c r="BK379" s="480"/>
      <c r="BL379" s="480"/>
      <c r="BM379" s="480"/>
      <c r="BN379" s="480"/>
      <c r="BO379" s="480"/>
      <c r="BP379" s="480"/>
      <c r="BQ379" s="480"/>
      <c r="BR379" s="476"/>
      <c r="BS379" s="476"/>
      <c r="BT379" s="480"/>
      <c r="BU379" s="463"/>
      <c r="BV379" s="465"/>
      <c r="BW379" s="463"/>
      <c r="BX379" s="465"/>
    </row>
    <row r="380" spans="1:76" ht="17" customHeight="1" x14ac:dyDescent="0.35">
      <c r="A380" s="516"/>
      <c r="B380" s="483"/>
      <c r="C380" s="486"/>
      <c r="D380" s="490"/>
      <c r="E380" s="493"/>
      <c r="F380" s="138">
        <v>55</v>
      </c>
      <c r="G380" s="139">
        <f>'Anchor-RA'!L378</f>
        <v>0</v>
      </c>
      <c r="H380" s="140">
        <f>'Anchor-RA'!M378</f>
        <v>0</v>
      </c>
      <c r="I380" s="140">
        <f>'Anchor-RA'!N378</f>
        <v>0</v>
      </c>
      <c r="J380" s="140">
        <f>'Anchor-RA'!O378</f>
        <v>0</v>
      </c>
      <c r="K380" s="140">
        <f>(Summary!$C$58*H380+Summary!$C$59*I380+Summary!$C$60*J380)/Summary!$C$61</f>
        <v>0</v>
      </c>
      <c r="L380" s="140">
        <f>'Anchor-RA'!P378</f>
        <v>0</v>
      </c>
      <c r="M380" s="140">
        <f>'Anchor-RA'!Q378</f>
        <v>0</v>
      </c>
      <c r="N380" s="140">
        <f>'Anchor-RA'!R378</f>
        <v>0</v>
      </c>
      <c r="O380" s="140">
        <f>'Anchor-RA'!S378</f>
        <v>0</v>
      </c>
      <c r="P380" s="140">
        <f>'Anchor-RA'!T378</f>
        <v>0</v>
      </c>
      <c r="Q380" s="140">
        <f>'Anchor-RA'!U378</f>
        <v>0</v>
      </c>
      <c r="R380" s="140">
        <f>'Anchor-RA'!V378</f>
        <v>0</v>
      </c>
      <c r="S380" s="140">
        <f>'Anchor-RA'!W378</f>
        <v>0</v>
      </c>
      <c r="T380" s="140">
        <f>'Anchor-RA'!X378</f>
        <v>0</v>
      </c>
      <c r="U380" s="140">
        <f>10*LOG10(1/((Summary!$C$75/10^(R380/10)+Summary!$C$76/10^(S380/10)+Summary!$C$77/10^(T380/10))/Summary!$C$78))</f>
        <v>0</v>
      </c>
      <c r="V380" s="140">
        <f>'Anchor-RA'!Y378</f>
        <v>0</v>
      </c>
      <c r="W380" s="140">
        <f>'Anchor-RA'!Z378</f>
        <v>0</v>
      </c>
      <c r="X380" s="141">
        <f t="shared" si="21"/>
        <v>0</v>
      </c>
      <c r="Y380" s="133"/>
      <c r="Z380" s="384">
        <f>'Test-RA'!L378</f>
        <v>0</v>
      </c>
      <c r="AA380" s="381">
        <f>'Test-RA'!M378</f>
        <v>0</v>
      </c>
      <c r="AB380" s="381">
        <f>'Test-RA'!N378</f>
        <v>0</v>
      </c>
      <c r="AC380" s="381">
        <f>'Test-RA'!O378</f>
        <v>0</v>
      </c>
      <c r="AD380" s="381">
        <f>(Summary!$C$58*AA380+Summary!$C$59*AB380+Summary!$C$60*AC380)/Summary!$C$61</f>
        <v>0</v>
      </c>
      <c r="AE380" s="381">
        <f>'Test-RA'!P378</f>
        <v>0</v>
      </c>
      <c r="AF380" s="381">
        <f>'Test-RA'!Q378</f>
        <v>0</v>
      </c>
      <c r="AG380" s="381">
        <f>'Test-RA'!R378</f>
        <v>0</v>
      </c>
      <c r="AH380" s="381">
        <f>'Test-RA'!S378</f>
        <v>0</v>
      </c>
      <c r="AI380" s="381">
        <f>'Test-RA'!T378</f>
        <v>0</v>
      </c>
      <c r="AJ380" s="381">
        <f>'Test-RA'!U378</f>
        <v>0</v>
      </c>
      <c r="AK380" s="381">
        <f>'Test-RA'!V378</f>
        <v>0</v>
      </c>
      <c r="AL380" s="381">
        <f>'Test-RA'!W378</f>
        <v>0</v>
      </c>
      <c r="AM380" s="381">
        <f>'Test-RA'!X378</f>
        <v>0</v>
      </c>
      <c r="AN380" s="381">
        <f>10*LOG10(1/((Summary!$C$75/10^(AK380/10)+Summary!$C$76/10^(AL380/10)+Summary!$C$77/10^(AM380/10))/Summary!$C$78))</f>
        <v>0</v>
      </c>
      <c r="AO380" s="381">
        <f>'Test-RA'!Y378</f>
        <v>0</v>
      </c>
      <c r="AP380" s="140">
        <f>'Test-RA'!Z378</f>
        <v>0</v>
      </c>
      <c r="AQ380" s="141">
        <f t="shared" si="24"/>
        <v>0</v>
      </c>
      <c r="AR380" s="142" t="e">
        <f t="shared" si="22"/>
        <v>#DIV/0!</v>
      </c>
      <c r="AS380" s="143" t="e">
        <f t="shared" si="23"/>
        <v>#DIV/0!</v>
      </c>
      <c r="AT380" s="136"/>
      <c r="AU380" s="136"/>
      <c r="AV380" s="571" t="s">
        <v>123</v>
      </c>
      <c r="AW380" s="468" t="e" cm="1">
        <f t="array" ref="AW380">bdRateExtend($G378:$G381,H378:H381,$Z378:$Z381,AA378:AA381)</f>
        <v>#VALUE!</v>
      </c>
      <c r="AX380" s="480"/>
      <c r="AY380" s="480"/>
      <c r="AZ380" s="480"/>
      <c r="BA380" s="480"/>
      <c r="BB380" s="480"/>
      <c r="BC380" s="480" t="e" cm="1">
        <f t="array" ref="BC380">bdRateExtend($G378:$G381,L378:L381,$Z378:$Z381,AE378:AE381)</f>
        <v>#VALUE!</v>
      </c>
      <c r="BD380" s="480"/>
      <c r="BE380" s="480" t="e" cm="1">
        <f t="array" ref="BE380">bdRateExtend($G378:$G381,M378:M381,$Z378:$Z381,AF378:AF381)</f>
        <v>#VALUE!</v>
      </c>
      <c r="BF380" s="480"/>
      <c r="BG380" s="469" t="e" cm="1">
        <f t="array" ref="BG380">bdRateExtend($G378:$G381,N378:N381,$Z378:$Z381,AG378:AG381,"None", FALSE,1)</f>
        <v>#VALUE!</v>
      </c>
      <c r="BH380" s="476"/>
      <c r="BI380" s="469" t="e" cm="1">
        <f t="array" ref="BI380">bdRateExtend($G378:$G381,O378:O381,$Z378:$Z381,AH378:AH381,"None", FALSE,1)</f>
        <v>#VALUE!</v>
      </c>
      <c r="BJ380" s="476"/>
      <c r="BK380" s="480" t="e" cm="1">
        <f t="array" ref="BK380">bdRateExtend($G378:$G381,P378:P381,$Z378:$Z381,AI378:AI381)</f>
        <v>#VALUE!</v>
      </c>
      <c r="BL380" s="480"/>
      <c r="BM380" s="480" t="e" cm="1">
        <f t="array" ref="BM380">bdRateExtend($G378:$G381,Q378:Q381,$Z378:$Z381,AJ378:AJ381)</f>
        <v>#VALUE!</v>
      </c>
      <c r="BN380" s="480"/>
      <c r="BO380" s="480" t="e" cm="1">
        <f t="array" ref="BO380">bdRateExtend($G378:$G381,R378:R381,$Z378:$Z381,AK378:AK381)</f>
        <v>#VALUE!</v>
      </c>
      <c r="BP380" s="480"/>
      <c r="BQ380" s="480"/>
      <c r="BR380" s="476"/>
      <c r="BS380" s="476"/>
      <c r="BT380" s="480"/>
      <c r="BU380" s="463" cm="1">
        <f t="array" ref="BU380">testVMAFRange($G378:$G381,N378:N381,$Z378:$Z381,AG378:AG381)</f>
        <v>0</v>
      </c>
      <c r="BV380" s="465"/>
      <c r="BW380" s="463" cm="1">
        <f t="array" ref="BW380">testVMAFRange($G378:$G381,O378:O381,$Z378:$Z381,AH378:AH381)</f>
        <v>0</v>
      </c>
      <c r="BX380" s="465"/>
    </row>
    <row r="381" spans="1:76" ht="17" customHeight="1" thickBot="1" x14ac:dyDescent="0.4">
      <c r="A381" s="516"/>
      <c r="B381" s="518"/>
      <c r="C381" s="487"/>
      <c r="D381" s="522"/>
      <c r="E381" s="523"/>
      <c r="F381" s="144">
        <v>63</v>
      </c>
      <c r="G381" s="145">
        <f>'Anchor-RA'!L379</f>
        <v>0</v>
      </c>
      <c r="H381" s="146">
        <f>'Anchor-RA'!M379</f>
        <v>0</v>
      </c>
      <c r="I381" s="146">
        <f>'Anchor-RA'!N379</f>
        <v>0</v>
      </c>
      <c r="J381" s="146">
        <f>'Anchor-RA'!O379</f>
        <v>0</v>
      </c>
      <c r="K381" s="146">
        <f>(Summary!$C$58*H381+Summary!$C$59*I381+Summary!$C$60*J381)/Summary!$C$61</f>
        <v>0</v>
      </c>
      <c r="L381" s="146">
        <f>'Anchor-RA'!P379</f>
        <v>0</v>
      </c>
      <c r="M381" s="146">
        <f>'Anchor-RA'!Q379</f>
        <v>0</v>
      </c>
      <c r="N381" s="146">
        <f>'Anchor-RA'!R379</f>
        <v>0</v>
      </c>
      <c r="O381" s="146">
        <f>'Anchor-RA'!S379</f>
        <v>0</v>
      </c>
      <c r="P381" s="146">
        <f>'Anchor-RA'!T379</f>
        <v>0</v>
      </c>
      <c r="Q381" s="146">
        <f>'Anchor-RA'!U379</f>
        <v>0</v>
      </c>
      <c r="R381" s="146">
        <f>'Anchor-RA'!V379</f>
        <v>0</v>
      </c>
      <c r="S381" s="146">
        <f>'Anchor-RA'!W379</f>
        <v>0</v>
      </c>
      <c r="T381" s="146">
        <f>'Anchor-RA'!X379</f>
        <v>0</v>
      </c>
      <c r="U381" s="146">
        <f>10*LOG10(1/((Summary!$C$75/10^(R381/10)+Summary!$C$76/10^(S381/10)+Summary!$C$77/10^(T381/10))/Summary!$C$78))</f>
        <v>0</v>
      </c>
      <c r="V381" s="146">
        <f>'Anchor-RA'!Y379</f>
        <v>0</v>
      </c>
      <c r="W381" s="146">
        <f>'Anchor-RA'!Z379</f>
        <v>0</v>
      </c>
      <c r="X381" s="147">
        <f t="shared" si="21"/>
        <v>0</v>
      </c>
      <c r="Y381" s="133"/>
      <c r="Z381" s="385">
        <f>'Test-RA'!L379</f>
        <v>0</v>
      </c>
      <c r="AA381" s="382">
        <f>'Test-RA'!M379</f>
        <v>0</v>
      </c>
      <c r="AB381" s="382">
        <f>'Test-RA'!N379</f>
        <v>0</v>
      </c>
      <c r="AC381" s="382">
        <f>'Test-RA'!O379</f>
        <v>0</v>
      </c>
      <c r="AD381" s="382">
        <f>(Summary!$C$58*AA381+Summary!$C$59*AB381+Summary!$C$60*AC381)/Summary!$C$61</f>
        <v>0</v>
      </c>
      <c r="AE381" s="382">
        <f>'Test-RA'!P379</f>
        <v>0</v>
      </c>
      <c r="AF381" s="382">
        <f>'Test-RA'!Q379</f>
        <v>0</v>
      </c>
      <c r="AG381" s="382">
        <f>'Test-RA'!R379</f>
        <v>0</v>
      </c>
      <c r="AH381" s="382">
        <f>'Test-RA'!S379</f>
        <v>0</v>
      </c>
      <c r="AI381" s="382">
        <f>'Test-RA'!T379</f>
        <v>0</v>
      </c>
      <c r="AJ381" s="382">
        <f>'Test-RA'!U379</f>
        <v>0</v>
      </c>
      <c r="AK381" s="382">
        <f>'Test-RA'!V379</f>
        <v>0</v>
      </c>
      <c r="AL381" s="382">
        <f>'Test-RA'!W379</f>
        <v>0</v>
      </c>
      <c r="AM381" s="382">
        <f>'Test-RA'!X379</f>
        <v>0</v>
      </c>
      <c r="AN381" s="382">
        <f>10*LOG10(1/((Summary!$C$75/10^(AK381/10)+Summary!$C$76/10^(AL381/10)+Summary!$C$77/10^(AM381/10))/Summary!$C$78))</f>
        <v>0</v>
      </c>
      <c r="AO381" s="382">
        <f>'Test-RA'!Y379</f>
        <v>0</v>
      </c>
      <c r="AP381" s="146">
        <f>'Test-RA'!Z379</f>
        <v>0</v>
      </c>
      <c r="AQ381" s="147">
        <f t="shared" si="24"/>
        <v>0</v>
      </c>
      <c r="AR381" s="148" t="e">
        <f t="shared" si="22"/>
        <v>#DIV/0!</v>
      </c>
      <c r="AS381" s="149" t="e">
        <f t="shared" si="23"/>
        <v>#DIV/0!</v>
      </c>
      <c r="AT381" s="136"/>
      <c r="AU381" s="136"/>
      <c r="AV381" s="572"/>
      <c r="AW381" s="468"/>
      <c r="AX381" s="480"/>
      <c r="AY381" s="480"/>
      <c r="AZ381" s="480"/>
      <c r="BA381" s="480"/>
      <c r="BB381" s="481"/>
      <c r="BC381" s="480"/>
      <c r="BD381" s="480"/>
      <c r="BE381" s="480"/>
      <c r="BF381" s="480"/>
      <c r="BG381" s="472"/>
      <c r="BH381" s="477"/>
      <c r="BI381" s="472"/>
      <c r="BJ381" s="477"/>
      <c r="BK381" s="480"/>
      <c r="BL381" s="480"/>
      <c r="BM381" s="480"/>
      <c r="BN381" s="480"/>
      <c r="BO381" s="480"/>
      <c r="BP381" s="480"/>
      <c r="BQ381" s="480"/>
      <c r="BR381" s="476"/>
      <c r="BS381" s="476"/>
      <c r="BT381" s="481"/>
      <c r="BU381" s="473"/>
      <c r="BV381" s="466"/>
      <c r="BW381" s="473"/>
      <c r="BX381" s="466"/>
    </row>
    <row r="382" spans="1:76" ht="17" customHeight="1" x14ac:dyDescent="0.35">
      <c r="A382" s="516"/>
      <c r="B382" s="482" t="s">
        <v>94</v>
      </c>
      <c r="C382" s="485" t="s">
        <v>82</v>
      </c>
      <c r="D382" s="489">
        <v>59.94</v>
      </c>
      <c r="E382" s="492">
        <v>10</v>
      </c>
      <c r="F382" s="129">
        <v>23</v>
      </c>
      <c r="G382" s="130">
        <f>'Anchor-RA'!L380</f>
        <v>0</v>
      </c>
      <c r="H382" s="131">
        <f>'Anchor-RA'!M380</f>
        <v>0</v>
      </c>
      <c r="I382" s="131">
        <f>'Anchor-RA'!N380</f>
        <v>0</v>
      </c>
      <c r="J382" s="131">
        <f>'Anchor-RA'!O380</f>
        <v>0</v>
      </c>
      <c r="K382" s="395">
        <f>(Summary!$C$58*H382+Summary!$C$59*I382+Summary!$C$60*J382)/Summary!$C$61</f>
        <v>0</v>
      </c>
      <c r="L382" s="131">
        <f>'Anchor-RA'!P380</f>
        <v>0</v>
      </c>
      <c r="M382" s="131">
        <f>'Anchor-RA'!Q380</f>
        <v>0</v>
      </c>
      <c r="N382" s="131">
        <f>'Anchor-RA'!R380</f>
        <v>0</v>
      </c>
      <c r="O382" s="131">
        <f>'Anchor-RA'!S380</f>
        <v>0</v>
      </c>
      <c r="P382" s="131">
        <f>'Anchor-RA'!T380</f>
        <v>0</v>
      </c>
      <c r="Q382" s="131">
        <f>'Anchor-RA'!U380</f>
        <v>0</v>
      </c>
      <c r="R382" s="131">
        <f>'Anchor-RA'!V380</f>
        <v>0</v>
      </c>
      <c r="S382" s="131">
        <f>'Anchor-RA'!W380</f>
        <v>0</v>
      </c>
      <c r="T382" s="131">
        <f>'Anchor-RA'!X380</f>
        <v>0</v>
      </c>
      <c r="U382" s="131">
        <f>10*LOG10(1/((Summary!$C$75/10^(R382/10)+Summary!$C$76/10^(S382/10)+Summary!$C$77/10^(T382/10))/Summary!$C$78))</f>
        <v>0</v>
      </c>
      <c r="V382" s="131">
        <f>'Anchor-RA'!Y380</f>
        <v>0</v>
      </c>
      <c r="W382" s="131">
        <f>'Anchor-RA'!Z380</f>
        <v>0</v>
      </c>
      <c r="X382" s="132">
        <f t="shared" si="21"/>
        <v>0</v>
      </c>
      <c r="Y382" s="133"/>
      <c r="Z382" s="383">
        <f>'Test-RA'!L380</f>
        <v>0</v>
      </c>
      <c r="AA382" s="380">
        <f>'Test-RA'!M380</f>
        <v>0</v>
      </c>
      <c r="AB382" s="380">
        <f>'Test-RA'!N380</f>
        <v>0</v>
      </c>
      <c r="AC382" s="380">
        <f>'Test-RA'!O380</f>
        <v>0</v>
      </c>
      <c r="AD382" s="380">
        <f>(Summary!$C$58*AA382+Summary!$C$59*AB382+Summary!$C$60*AC382)/Summary!$C$61</f>
        <v>0</v>
      </c>
      <c r="AE382" s="380">
        <f>'Test-RA'!P380</f>
        <v>0</v>
      </c>
      <c r="AF382" s="380">
        <f>'Test-RA'!Q380</f>
        <v>0</v>
      </c>
      <c r="AG382" s="380">
        <f>'Test-RA'!R380</f>
        <v>0</v>
      </c>
      <c r="AH382" s="380">
        <f>'Test-RA'!S380</f>
        <v>0</v>
      </c>
      <c r="AI382" s="380">
        <f>'Test-RA'!T380</f>
        <v>0</v>
      </c>
      <c r="AJ382" s="380">
        <f>'Test-RA'!U380</f>
        <v>0</v>
      </c>
      <c r="AK382" s="380">
        <f>'Test-RA'!V380</f>
        <v>0</v>
      </c>
      <c r="AL382" s="380">
        <f>'Test-RA'!W380</f>
        <v>0</v>
      </c>
      <c r="AM382" s="380">
        <f>'Test-RA'!X380</f>
        <v>0</v>
      </c>
      <c r="AN382" s="380">
        <f>10*LOG10(1/((Summary!$C$75/10^(AK382/10)+Summary!$C$76/10^(AL382/10)+Summary!$C$77/10^(AM382/10))/Summary!$C$78))</f>
        <v>0</v>
      </c>
      <c r="AO382" s="380">
        <f>'Test-RA'!Y380</f>
        <v>0</v>
      </c>
      <c r="AP382" s="131">
        <f>'Test-RA'!Z380</f>
        <v>0</v>
      </c>
      <c r="AQ382" s="132">
        <f t="shared" si="24"/>
        <v>0</v>
      </c>
      <c r="AR382" s="134" t="e">
        <f t="shared" si="22"/>
        <v>#DIV/0!</v>
      </c>
      <c r="AS382" s="135" t="e">
        <f t="shared" si="23"/>
        <v>#DIV/0!</v>
      </c>
      <c r="AT382" s="136"/>
      <c r="AU382" s="136"/>
      <c r="AV382" s="573" t="s">
        <v>121</v>
      </c>
      <c r="AW382" s="468" t="e" cm="1">
        <f t="array" ref="AW382">bdRateExtend($G382:$G385,H382:H385,$Z382:$Z385,AA382:AA385)</f>
        <v>#VALUE!</v>
      </c>
      <c r="AX382" s="480" t="e" cm="1">
        <f t="array" ref="AX382">bdRateExtend($G382:$G387,H382:H387,$Z382:$Z387,AA382:AA387)</f>
        <v>#VALUE!</v>
      </c>
      <c r="AY382" s="480" t="e" cm="1">
        <f t="array" ref="AY382">bdRateExtend($G382:$G387,I382:I387,$Z382:$Z387,AB382:AB387)</f>
        <v>#VALUE!</v>
      </c>
      <c r="AZ382" s="480" t="e" cm="1">
        <f t="array" ref="AZ382">bdRateExtend($G382:$G387,J382:J387,$Z382:$Z387,AC382:AC387)</f>
        <v>#VALUE!</v>
      </c>
      <c r="BA382" s="480" t="e" cm="1">
        <f t="array" ref="BA382">bdRateExtend($G382:$G387,K382:K387,$Z382:$Z387,AD382:AD387)</f>
        <v>#VALUE!</v>
      </c>
      <c r="BB382" s="479" t="e">
        <f>(Summary!$C$89*AX382+Summary!$C$90*AY382+Summary!$C$91*AZ382)/Summary!$C$92</f>
        <v>#VALUE!</v>
      </c>
      <c r="BC382" s="480" t="e" cm="1">
        <f t="array" ref="BC382">bdRateExtend($G382:$G385,L382:L385,$Z382:$Z385,AE382:AE385)</f>
        <v>#VALUE!</v>
      </c>
      <c r="BD382" s="480" t="e" cm="1">
        <f t="array" ref="BD382">bdRateExtend($G382:$G387,L382:L387,$Z382:$Z387,AE382:AE387)</f>
        <v>#VALUE!</v>
      </c>
      <c r="BE382" s="480" t="e" cm="1">
        <f t="array" ref="BE382">bdRateExtend($G382:$G385,M382:M385,$Z382:$Z385,AF382:AF385)</f>
        <v>#VALUE!</v>
      </c>
      <c r="BF382" s="480" t="e" cm="1">
        <f t="array" ref="BF382">bdRateExtend($G382:$G387,M382:M387,$Z382:$Z387,AF382:AF387)</f>
        <v>#VALUE!</v>
      </c>
      <c r="BG382" s="474" t="e" cm="1">
        <f t="array" ref="BG382">bdRateExtend($G382:$G385,N382:N385,$Z382:$Z385,AG382:AG385,"None", FALSE,1)</f>
        <v>#VALUE!</v>
      </c>
      <c r="BH382" s="475" t="e" cm="1">
        <f t="array" ref="BH382">bdRateExtend($G382:$G387,N382:N387,$Z382:$Z387,AG382:AG387,"None", FALSE,1)</f>
        <v>#VALUE!</v>
      </c>
      <c r="BI382" s="474" t="e" cm="1">
        <f t="array" ref="BI382">bdRateExtend($G382:$G385,O382:O385,$Z382:$Z385,AH382:AH385,"None", FALSE,1)</f>
        <v>#VALUE!</v>
      </c>
      <c r="BJ382" s="475" t="e" cm="1">
        <f t="array" ref="BJ382">bdRateExtend($G382:$G387,O382:O387,$Z382:$Z387,AH382:AH387,"None", FALSE,1)</f>
        <v>#VALUE!</v>
      </c>
      <c r="BK382" s="480" t="e" cm="1">
        <f t="array" ref="BK382">bdRateExtend($G382:$G385,P382:P385,$Z382:$Z385,AI382:AI385)</f>
        <v>#VALUE!</v>
      </c>
      <c r="BL382" s="480" t="e" cm="1">
        <f t="array" ref="BL382">bdRateExtend($G382:$G387,P382:P387,$Z382:$Z387,AI382:AI387)</f>
        <v>#VALUE!</v>
      </c>
      <c r="BM382" s="480" t="e" cm="1">
        <f t="array" ref="BM382">bdRateExtend($G382:$G385,Q382:Q385,$Z382:$Z385,AJ382:AJ385)</f>
        <v>#VALUE!</v>
      </c>
      <c r="BN382" s="480" t="e" cm="1">
        <f t="array" ref="BN382">bdRateExtend($G382:$G387,Q382:Q387,$Z382:$Z387,AJ382:AJ387)</f>
        <v>#VALUE!</v>
      </c>
      <c r="BO382" s="480" t="e" cm="1">
        <f t="array" ref="BO382">bdRateExtend($G382:$G385,R382:R385,$Z382:$Z385,AK382:AK385)</f>
        <v>#VALUE!</v>
      </c>
      <c r="BP382" s="480" t="e" cm="1">
        <f t="array" ref="BP382">bdRateExtend($G382:$G387,R382:R387,$Z382:$Z387,AK382:AK387)</f>
        <v>#VALUE!</v>
      </c>
      <c r="BQ382" s="480" t="e" cm="1">
        <f t="array" ref="BQ382">bdRateExtend($G382:$G387,S382:S387,$Z382:$Z387,AL382:AL387)</f>
        <v>#VALUE!</v>
      </c>
      <c r="BR382" s="476" t="e" cm="1">
        <f t="array" ref="BR382">bdRateExtend($G382:$G387,T382:T387,$Z382:$Z387,AM382:AM387)</f>
        <v>#VALUE!</v>
      </c>
      <c r="BS382" s="476" t="e" cm="1">
        <f t="array" ref="BS382">bdRateExtend($G382:$G387,U382:U387,$Z382:$Z387,AN382:AN387)</f>
        <v>#VALUE!</v>
      </c>
      <c r="BT382" s="479" t="e">
        <f>(Summary!$C$103*BP382+Summary!$C$104*BQ382+Summary!$C$105*BR382)/Summary!$C$106</f>
        <v>#VALUE!</v>
      </c>
      <c r="BU382" s="462" cm="1">
        <f t="array" ref="BU382">testVMAFRange($G382:$G385,N382:N385,$Z382:$Z385,AG382:AG385)</f>
        <v>0</v>
      </c>
      <c r="BV382" s="464" cm="1">
        <f t="array" ref="BV382">testVMAFRange($G382:$G387,N382:N387,$Z382:$Z387,AG382:AG387)</f>
        <v>0</v>
      </c>
      <c r="BW382" s="462" cm="1">
        <f t="array" ref="BW382">testVMAFRange($G382:$G385,O382:O385,$Z382:$Z385,AH382:AH385)</f>
        <v>0</v>
      </c>
      <c r="BX382" s="464" cm="1">
        <f t="array" ref="BX382">testVMAFRange($G382:$G387,O382:O387,$Z382:$Z387,AH382:AH387)</f>
        <v>0</v>
      </c>
    </row>
    <row r="383" spans="1:76" ht="17" customHeight="1" x14ac:dyDescent="0.35">
      <c r="A383" s="516"/>
      <c r="B383" s="483"/>
      <c r="C383" s="486"/>
      <c r="D383" s="490"/>
      <c r="E383" s="493"/>
      <c r="F383" s="138">
        <v>31</v>
      </c>
      <c r="G383" s="139">
        <f>'Anchor-RA'!L381</f>
        <v>0</v>
      </c>
      <c r="H383" s="140">
        <f>'Anchor-RA'!M381</f>
        <v>0</v>
      </c>
      <c r="I383" s="140">
        <f>'Anchor-RA'!N381</f>
        <v>0</v>
      </c>
      <c r="J383" s="140">
        <f>'Anchor-RA'!O381</f>
        <v>0</v>
      </c>
      <c r="K383" s="140">
        <f>(Summary!$C$58*H383+Summary!$C$59*I383+Summary!$C$60*J383)/Summary!$C$61</f>
        <v>0</v>
      </c>
      <c r="L383" s="140">
        <f>'Anchor-RA'!P381</f>
        <v>0</v>
      </c>
      <c r="M383" s="140">
        <f>'Anchor-RA'!Q381</f>
        <v>0</v>
      </c>
      <c r="N383" s="140">
        <f>'Anchor-RA'!R381</f>
        <v>0</v>
      </c>
      <c r="O383" s="140">
        <f>'Anchor-RA'!S381</f>
        <v>0</v>
      </c>
      <c r="P383" s="140">
        <f>'Anchor-RA'!T381</f>
        <v>0</v>
      </c>
      <c r="Q383" s="140">
        <f>'Anchor-RA'!U381</f>
        <v>0</v>
      </c>
      <c r="R383" s="140">
        <f>'Anchor-RA'!V381</f>
        <v>0</v>
      </c>
      <c r="S383" s="140">
        <f>'Anchor-RA'!W381</f>
        <v>0</v>
      </c>
      <c r="T383" s="140">
        <f>'Anchor-RA'!X381</f>
        <v>0</v>
      </c>
      <c r="U383" s="140">
        <f>10*LOG10(1/((Summary!$C$75/10^(R383/10)+Summary!$C$76/10^(S383/10)+Summary!$C$77/10^(T383/10))/Summary!$C$78))</f>
        <v>0</v>
      </c>
      <c r="V383" s="140">
        <f>'Anchor-RA'!Y381</f>
        <v>0</v>
      </c>
      <c r="W383" s="140">
        <f>'Anchor-RA'!Z381</f>
        <v>0</v>
      </c>
      <c r="X383" s="141">
        <f t="shared" si="21"/>
        <v>0</v>
      </c>
      <c r="Y383" s="133"/>
      <c r="Z383" s="384">
        <f>'Test-RA'!L381</f>
        <v>0</v>
      </c>
      <c r="AA383" s="381">
        <f>'Test-RA'!M381</f>
        <v>0</v>
      </c>
      <c r="AB383" s="381">
        <f>'Test-RA'!N381</f>
        <v>0</v>
      </c>
      <c r="AC383" s="381">
        <f>'Test-RA'!O381</f>
        <v>0</v>
      </c>
      <c r="AD383" s="381">
        <f>(Summary!$C$58*AA383+Summary!$C$59*AB383+Summary!$C$60*AC383)/Summary!$C$61</f>
        <v>0</v>
      </c>
      <c r="AE383" s="381">
        <f>'Test-RA'!P381</f>
        <v>0</v>
      </c>
      <c r="AF383" s="381">
        <f>'Test-RA'!Q381</f>
        <v>0</v>
      </c>
      <c r="AG383" s="381">
        <f>'Test-RA'!R381</f>
        <v>0</v>
      </c>
      <c r="AH383" s="381">
        <f>'Test-RA'!S381</f>
        <v>0</v>
      </c>
      <c r="AI383" s="381">
        <f>'Test-RA'!T381</f>
        <v>0</v>
      </c>
      <c r="AJ383" s="381">
        <f>'Test-RA'!U381</f>
        <v>0</v>
      </c>
      <c r="AK383" s="381">
        <f>'Test-RA'!V381</f>
        <v>0</v>
      </c>
      <c r="AL383" s="381">
        <f>'Test-RA'!W381</f>
        <v>0</v>
      </c>
      <c r="AM383" s="381">
        <f>'Test-RA'!X381</f>
        <v>0</v>
      </c>
      <c r="AN383" s="381">
        <f>10*LOG10(1/((Summary!$C$75/10^(AK383/10)+Summary!$C$76/10^(AL383/10)+Summary!$C$77/10^(AM383/10))/Summary!$C$78))</f>
        <v>0</v>
      </c>
      <c r="AO383" s="381">
        <f>'Test-RA'!Y381</f>
        <v>0</v>
      </c>
      <c r="AP383" s="140">
        <f>'Test-RA'!Z381</f>
        <v>0</v>
      </c>
      <c r="AQ383" s="141">
        <f t="shared" si="24"/>
        <v>0</v>
      </c>
      <c r="AR383" s="142" t="e">
        <f t="shared" si="22"/>
        <v>#DIV/0!</v>
      </c>
      <c r="AS383" s="143" t="e">
        <f t="shared" si="23"/>
        <v>#DIV/0!</v>
      </c>
      <c r="AT383" s="136"/>
      <c r="AU383" s="136"/>
      <c r="AV383" s="571"/>
      <c r="AW383" s="468"/>
      <c r="AX383" s="480"/>
      <c r="AY383" s="480"/>
      <c r="AZ383" s="480"/>
      <c r="BA383" s="480"/>
      <c r="BB383" s="480"/>
      <c r="BC383" s="480"/>
      <c r="BD383" s="480"/>
      <c r="BE383" s="480"/>
      <c r="BF383" s="480"/>
      <c r="BG383" s="469"/>
      <c r="BH383" s="476"/>
      <c r="BI383" s="469"/>
      <c r="BJ383" s="476"/>
      <c r="BK383" s="480"/>
      <c r="BL383" s="480"/>
      <c r="BM383" s="480"/>
      <c r="BN383" s="480"/>
      <c r="BO383" s="480"/>
      <c r="BP383" s="480"/>
      <c r="BQ383" s="480"/>
      <c r="BR383" s="476"/>
      <c r="BS383" s="476"/>
      <c r="BT383" s="480"/>
      <c r="BU383" s="463"/>
      <c r="BV383" s="465"/>
      <c r="BW383" s="463"/>
      <c r="BX383" s="465"/>
    </row>
    <row r="384" spans="1:76" ht="17" customHeight="1" x14ac:dyDescent="0.35">
      <c r="A384" s="516"/>
      <c r="B384" s="483"/>
      <c r="C384" s="486"/>
      <c r="D384" s="490"/>
      <c r="E384" s="493"/>
      <c r="F384" s="138">
        <v>39</v>
      </c>
      <c r="G384" s="139">
        <f>'Anchor-RA'!L382</f>
        <v>0</v>
      </c>
      <c r="H384" s="140">
        <f>'Anchor-RA'!M382</f>
        <v>0</v>
      </c>
      <c r="I384" s="140">
        <f>'Anchor-RA'!N382</f>
        <v>0</v>
      </c>
      <c r="J384" s="140">
        <f>'Anchor-RA'!O382</f>
        <v>0</v>
      </c>
      <c r="K384" s="140">
        <f>(Summary!$C$58*H384+Summary!$C$59*I384+Summary!$C$60*J384)/Summary!$C$61</f>
        <v>0</v>
      </c>
      <c r="L384" s="140">
        <f>'Anchor-RA'!P382</f>
        <v>0</v>
      </c>
      <c r="M384" s="140">
        <f>'Anchor-RA'!Q382</f>
        <v>0</v>
      </c>
      <c r="N384" s="140">
        <f>'Anchor-RA'!R382</f>
        <v>0</v>
      </c>
      <c r="O384" s="140">
        <f>'Anchor-RA'!S382</f>
        <v>0</v>
      </c>
      <c r="P384" s="140">
        <f>'Anchor-RA'!T382</f>
        <v>0</v>
      </c>
      <c r="Q384" s="140">
        <f>'Anchor-RA'!U382</f>
        <v>0</v>
      </c>
      <c r="R384" s="140">
        <f>'Anchor-RA'!V382</f>
        <v>0</v>
      </c>
      <c r="S384" s="140">
        <f>'Anchor-RA'!W382</f>
        <v>0</v>
      </c>
      <c r="T384" s="140">
        <f>'Anchor-RA'!X382</f>
        <v>0</v>
      </c>
      <c r="U384" s="140">
        <f>10*LOG10(1/((Summary!$C$75/10^(R384/10)+Summary!$C$76/10^(S384/10)+Summary!$C$77/10^(T384/10))/Summary!$C$78))</f>
        <v>0</v>
      </c>
      <c r="V384" s="140">
        <f>'Anchor-RA'!Y382</f>
        <v>0</v>
      </c>
      <c r="W384" s="140">
        <f>'Anchor-RA'!Z382</f>
        <v>0</v>
      </c>
      <c r="X384" s="141">
        <f t="shared" si="21"/>
        <v>0</v>
      </c>
      <c r="Y384" s="133"/>
      <c r="Z384" s="384">
        <f>'Test-RA'!L382</f>
        <v>0</v>
      </c>
      <c r="AA384" s="381">
        <f>'Test-RA'!M382</f>
        <v>0</v>
      </c>
      <c r="AB384" s="381">
        <f>'Test-RA'!N382</f>
        <v>0</v>
      </c>
      <c r="AC384" s="381">
        <f>'Test-RA'!O382</f>
        <v>0</v>
      </c>
      <c r="AD384" s="381">
        <f>(Summary!$C$58*AA384+Summary!$C$59*AB384+Summary!$C$60*AC384)/Summary!$C$61</f>
        <v>0</v>
      </c>
      <c r="AE384" s="381">
        <f>'Test-RA'!P382</f>
        <v>0</v>
      </c>
      <c r="AF384" s="381">
        <f>'Test-RA'!Q382</f>
        <v>0</v>
      </c>
      <c r="AG384" s="381">
        <f>'Test-RA'!R382</f>
        <v>0</v>
      </c>
      <c r="AH384" s="381">
        <f>'Test-RA'!S382</f>
        <v>0</v>
      </c>
      <c r="AI384" s="381">
        <f>'Test-RA'!T382</f>
        <v>0</v>
      </c>
      <c r="AJ384" s="381">
        <f>'Test-RA'!U382</f>
        <v>0</v>
      </c>
      <c r="AK384" s="381">
        <f>'Test-RA'!V382</f>
        <v>0</v>
      </c>
      <c r="AL384" s="381">
        <f>'Test-RA'!W382</f>
        <v>0</v>
      </c>
      <c r="AM384" s="381">
        <f>'Test-RA'!X382</f>
        <v>0</v>
      </c>
      <c r="AN384" s="381">
        <f>10*LOG10(1/((Summary!$C$75/10^(AK384/10)+Summary!$C$76/10^(AL384/10)+Summary!$C$77/10^(AM384/10))/Summary!$C$78))</f>
        <v>0</v>
      </c>
      <c r="AO384" s="381">
        <f>'Test-RA'!Y382</f>
        <v>0</v>
      </c>
      <c r="AP384" s="140">
        <f>'Test-RA'!Z382</f>
        <v>0</v>
      </c>
      <c r="AQ384" s="141">
        <f t="shared" si="24"/>
        <v>0</v>
      </c>
      <c r="AR384" s="142" t="e">
        <f t="shared" si="22"/>
        <v>#DIV/0!</v>
      </c>
      <c r="AS384" s="143" t="e">
        <f t="shared" si="23"/>
        <v>#DIV/0!</v>
      </c>
      <c r="AT384" s="136"/>
      <c r="AU384" s="136"/>
      <c r="AV384" s="571" t="s">
        <v>122</v>
      </c>
      <c r="AW384" s="468" t="e" cm="1">
        <f t="array" ref="AW384">bdRateExtend($G383:$G386,H383:H386,$Z383:$Z386,AA383:AA386)</f>
        <v>#VALUE!</v>
      </c>
      <c r="AX384" s="480"/>
      <c r="AY384" s="480"/>
      <c r="AZ384" s="480"/>
      <c r="BA384" s="480"/>
      <c r="BB384" s="480"/>
      <c r="BC384" s="480" t="e" cm="1">
        <f t="array" ref="BC384">bdRateExtend($G383:$G386,L383:L386,$Z383:$Z386,AE383:AE386)</f>
        <v>#VALUE!</v>
      </c>
      <c r="BD384" s="480"/>
      <c r="BE384" s="480" t="e" cm="1">
        <f t="array" ref="BE384">bdRateExtend($G383:$G386,M383:M386,$Z383:$Z386,AF383:AF386)</f>
        <v>#VALUE!</v>
      </c>
      <c r="BF384" s="480"/>
      <c r="BG384" s="469" t="e" cm="1">
        <f t="array" ref="BG384">bdRateExtend($G383:$G386,N383:N386,$Z383:$Z386,AG383:AG386,"None", FALSE,1)</f>
        <v>#VALUE!</v>
      </c>
      <c r="BH384" s="476"/>
      <c r="BI384" s="469" t="e" cm="1">
        <f t="array" ref="BI384">bdRateExtend($G383:$G386,O383:O386,$Z383:$Z386,AH383:AH386,"None", FALSE,1)</f>
        <v>#VALUE!</v>
      </c>
      <c r="BJ384" s="476"/>
      <c r="BK384" s="480" t="e" cm="1">
        <f t="array" ref="BK384">bdRateExtend($G383:$G386,P383:P386,$Z383:$Z386,AI383:AI386)</f>
        <v>#VALUE!</v>
      </c>
      <c r="BL384" s="480"/>
      <c r="BM384" s="480" t="e" cm="1">
        <f t="array" ref="BM384">bdRateExtend($G383:$G386,Q383:Q386,$Z383:$Z386,AJ383:AJ386)</f>
        <v>#VALUE!</v>
      </c>
      <c r="BN384" s="480"/>
      <c r="BO384" s="480" t="e" cm="1">
        <f t="array" ref="BO384">bdRateExtend($G383:$G386,R383:R386,$Z383:$Z386,AK383:AK386)</f>
        <v>#VALUE!</v>
      </c>
      <c r="BP384" s="480"/>
      <c r="BQ384" s="480"/>
      <c r="BR384" s="476"/>
      <c r="BS384" s="476"/>
      <c r="BT384" s="480"/>
      <c r="BU384" s="463" cm="1">
        <f t="array" ref="BU384">testVMAFRange($G383:$G386,N383:N386,$Z383:$Z386,AG383:AG386)</f>
        <v>0</v>
      </c>
      <c r="BV384" s="465"/>
      <c r="BW384" s="463" cm="1">
        <f t="array" ref="BW384">testVMAFRange($G383:$G386,O383:O386,$Z383:$Z386,AH383:AH386)</f>
        <v>0</v>
      </c>
      <c r="BX384" s="465"/>
    </row>
    <row r="385" spans="1:76" ht="17" customHeight="1" x14ac:dyDescent="0.35">
      <c r="A385" s="516"/>
      <c r="B385" s="483"/>
      <c r="C385" s="486"/>
      <c r="D385" s="490"/>
      <c r="E385" s="493"/>
      <c r="F385" s="138">
        <v>47</v>
      </c>
      <c r="G385" s="139">
        <f>'Anchor-RA'!L383</f>
        <v>0</v>
      </c>
      <c r="H385" s="140">
        <f>'Anchor-RA'!M383</f>
        <v>0</v>
      </c>
      <c r="I385" s="140">
        <f>'Anchor-RA'!N383</f>
        <v>0</v>
      </c>
      <c r="J385" s="140">
        <f>'Anchor-RA'!O383</f>
        <v>0</v>
      </c>
      <c r="K385" s="140">
        <f>(Summary!$C$58*H385+Summary!$C$59*I385+Summary!$C$60*J385)/Summary!$C$61</f>
        <v>0</v>
      </c>
      <c r="L385" s="140">
        <f>'Anchor-RA'!P383</f>
        <v>0</v>
      </c>
      <c r="M385" s="140">
        <f>'Anchor-RA'!Q383</f>
        <v>0</v>
      </c>
      <c r="N385" s="140">
        <f>'Anchor-RA'!R383</f>
        <v>0</v>
      </c>
      <c r="O385" s="140">
        <f>'Anchor-RA'!S383</f>
        <v>0</v>
      </c>
      <c r="P385" s="140">
        <f>'Anchor-RA'!T383</f>
        <v>0</v>
      </c>
      <c r="Q385" s="140">
        <f>'Anchor-RA'!U383</f>
        <v>0</v>
      </c>
      <c r="R385" s="140">
        <f>'Anchor-RA'!V383</f>
        <v>0</v>
      </c>
      <c r="S385" s="140">
        <f>'Anchor-RA'!W383</f>
        <v>0</v>
      </c>
      <c r="T385" s="140">
        <f>'Anchor-RA'!X383</f>
        <v>0</v>
      </c>
      <c r="U385" s="140">
        <f>10*LOG10(1/((Summary!$C$75/10^(R385/10)+Summary!$C$76/10^(S385/10)+Summary!$C$77/10^(T385/10))/Summary!$C$78))</f>
        <v>0</v>
      </c>
      <c r="V385" s="140">
        <f>'Anchor-RA'!Y383</f>
        <v>0</v>
      </c>
      <c r="W385" s="140">
        <f>'Anchor-RA'!Z383</f>
        <v>0</v>
      </c>
      <c r="X385" s="141">
        <f t="shared" si="21"/>
        <v>0</v>
      </c>
      <c r="Y385" s="133"/>
      <c r="Z385" s="384">
        <f>'Test-RA'!L383</f>
        <v>0</v>
      </c>
      <c r="AA385" s="381">
        <f>'Test-RA'!M383</f>
        <v>0</v>
      </c>
      <c r="AB385" s="381">
        <f>'Test-RA'!N383</f>
        <v>0</v>
      </c>
      <c r="AC385" s="381">
        <f>'Test-RA'!O383</f>
        <v>0</v>
      </c>
      <c r="AD385" s="381">
        <f>(Summary!$C$58*AA385+Summary!$C$59*AB385+Summary!$C$60*AC385)/Summary!$C$61</f>
        <v>0</v>
      </c>
      <c r="AE385" s="381">
        <f>'Test-RA'!P383</f>
        <v>0</v>
      </c>
      <c r="AF385" s="381">
        <f>'Test-RA'!Q383</f>
        <v>0</v>
      </c>
      <c r="AG385" s="381">
        <f>'Test-RA'!R383</f>
        <v>0</v>
      </c>
      <c r="AH385" s="381">
        <f>'Test-RA'!S383</f>
        <v>0</v>
      </c>
      <c r="AI385" s="381">
        <f>'Test-RA'!T383</f>
        <v>0</v>
      </c>
      <c r="AJ385" s="381">
        <f>'Test-RA'!U383</f>
        <v>0</v>
      </c>
      <c r="AK385" s="381">
        <f>'Test-RA'!V383</f>
        <v>0</v>
      </c>
      <c r="AL385" s="381">
        <f>'Test-RA'!W383</f>
        <v>0</v>
      </c>
      <c r="AM385" s="381">
        <f>'Test-RA'!X383</f>
        <v>0</v>
      </c>
      <c r="AN385" s="381">
        <f>10*LOG10(1/((Summary!$C$75/10^(AK385/10)+Summary!$C$76/10^(AL385/10)+Summary!$C$77/10^(AM385/10))/Summary!$C$78))</f>
        <v>0</v>
      </c>
      <c r="AO385" s="381">
        <f>'Test-RA'!Y383</f>
        <v>0</v>
      </c>
      <c r="AP385" s="140">
        <f>'Test-RA'!Z383</f>
        <v>0</v>
      </c>
      <c r="AQ385" s="141">
        <f t="shared" si="24"/>
        <v>0</v>
      </c>
      <c r="AR385" s="142" t="e">
        <f t="shared" si="22"/>
        <v>#DIV/0!</v>
      </c>
      <c r="AS385" s="143" t="e">
        <f t="shared" si="23"/>
        <v>#DIV/0!</v>
      </c>
      <c r="AT385" s="136"/>
      <c r="AU385" s="136"/>
      <c r="AV385" s="571"/>
      <c r="AW385" s="468"/>
      <c r="AX385" s="480"/>
      <c r="AY385" s="480"/>
      <c r="AZ385" s="480"/>
      <c r="BA385" s="480"/>
      <c r="BB385" s="480"/>
      <c r="BC385" s="480"/>
      <c r="BD385" s="480"/>
      <c r="BE385" s="480"/>
      <c r="BF385" s="480"/>
      <c r="BG385" s="469"/>
      <c r="BH385" s="476"/>
      <c r="BI385" s="469"/>
      <c r="BJ385" s="476"/>
      <c r="BK385" s="480"/>
      <c r="BL385" s="480"/>
      <c r="BM385" s="480"/>
      <c r="BN385" s="480"/>
      <c r="BO385" s="480"/>
      <c r="BP385" s="480"/>
      <c r="BQ385" s="480"/>
      <c r="BR385" s="476"/>
      <c r="BS385" s="476"/>
      <c r="BT385" s="480"/>
      <c r="BU385" s="463"/>
      <c r="BV385" s="465"/>
      <c r="BW385" s="463"/>
      <c r="BX385" s="465"/>
    </row>
    <row r="386" spans="1:76" ht="17" customHeight="1" x14ac:dyDescent="0.35">
      <c r="A386" s="516"/>
      <c r="B386" s="483"/>
      <c r="C386" s="486"/>
      <c r="D386" s="490"/>
      <c r="E386" s="493"/>
      <c r="F386" s="138">
        <v>55</v>
      </c>
      <c r="G386" s="139">
        <f>'Anchor-RA'!L384</f>
        <v>0</v>
      </c>
      <c r="H386" s="140">
        <f>'Anchor-RA'!M384</f>
        <v>0</v>
      </c>
      <c r="I386" s="140">
        <f>'Anchor-RA'!N384</f>
        <v>0</v>
      </c>
      <c r="J386" s="140">
        <f>'Anchor-RA'!O384</f>
        <v>0</v>
      </c>
      <c r="K386" s="140">
        <f>(Summary!$C$58*H386+Summary!$C$59*I386+Summary!$C$60*J386)/Summary!$C$61</f>
        <v>0</v>
      </c>
      <c r="L386" s="140">
        <f>'Anchor-RA'!P384</f>
        <v>0</v>
      </c>
      <c r="M386" s="140">
        <f>'Anchor-RA'!Q384</f>
        <v>0</v>
      </c>
      <c r="N386" s="140">
        <f>'Anchor-RA'!R384</f>
        <v>0</v>
      </c>
      <c r="O386" s="140">
        <f>'Anchor-RA'!S384</f>
        <v>0</v>
      </c>
      <c r="P386" s="140">
        <f>'Anchor-RA'!T384</f>
        <v>0</v>
      </c>
      <c r="Q386" s="140">
        <f>'Anchor-RA'!U384</f>
        <v>0</v>
      </c>
      <c r="R386" s="140">
        <f>'Anchor-RA'!V384</f>
        <v>0</v>
      </c>
      <c r="S386" s="140">
        <f>'Anchor-RA'!W384</f>
        <v>0</v>
      </c>
      <c r="T386" s="140">
        <f>'Anchor-RA'!X384</f>
        <v>0</v>
      </c>
      <c r="U386" s="140">
        <f>10*LOG10(1/((Summary!$C$75/10^(R386/10)+Summary!$C$76/10^(S386/10)+Summary!$C$77/10^(T386/10))/Summary!$C$78))</f>
        <v>0</v>
      </c>
      <c r="V386" s="140">
        <f>'Anchor-RA'!Y384</f>
        <v>0</v>
      </c>
      <c r="W386" s="140">
        <f>'Anchor-RA'!Z384</f>
        <v>0</v>
      </c>
      <c r="X386" s="141">
        <f t="shared" si="21"/>
        <v>0</v>
      </c>
      <c r="Y386" s="133"/>
      <c r="Z386" s="384">
        <f>'Test-RA'!L384</f>
        <v>0</v>
      </c>
      <c r="AA386" s="381">
        <f>'Test-RA'!M384</f>
        <v>0</v>
      </c>
      <c r="AB386" s="381">
        <f>'Test-RA'!N384</f>
        <v>0</v>
      </c>
      <c r="AC386" s="381">
        <f>'Test-RA'!O384</f>
        <v>0</v>
      </c>
      <c r="AD386" s="381">
        <f>(Summary!$C$58*AA386+Summary!$C$59*AB386+Summary!$C$60*AC386)/Summary!$C$61</f>
        <v>0</v>
      </c>
      <c r="AE386" s="381">
        <f>'Test-RA'!P384</f>
        <v>0</v>
      </c>
      <c r="AF386" s="381">
        <f>'Test-RA'!Q384</f>
        <v>0</v>
      </c>
      <c r="AG386" s="381">
        <f>'Test-RA'!R384</f>
        <v>0</v>
      </c>
      <c r="AH386" s="381">
        <f>'Test-RA'!S384</f>
        <v>0</v>
      </c>
      <c r="AI386" s="381">
        <f>'Test-RA'!T384</f>
        <v>0</v>
      </c>
      <c r="AJ386" s="381">
        <f>'Test-RA'!U384</f>
        <v>0</v>
      </c>
      <c r="AK386" s="381">
        <f>'Test-RA'!V384</f>
        <v>0</v>
      </c>
      <c r="AL386" s="381">
        <f>'Test-RA'!W384</f>
        <v>0</v>
      </c>
      <c r="AM386" s="381">
        <f>'Test-RA'!X384</f>
        <v>0</v>
      </c>
      <c r="AN386" s="381">
        <f>10*LOG10(1/((Summary!$C$75/10^(AK386/10)+Summary!$C$76/10^(AL386/10)+Summary!$C$77/10^(AM386/10))/Summary!$C$78))</f>
        <v>0</v>
      </c>
      <c r="AO386" s="381">
        <f>'Test-RA'!Y384</f>
        <v>0</v>
      </c>
      <c r="AP386" s="140">
        <f>'Test-RA'!Z384</f>
        <v>0</v>
      </c>
      <c r="AQ386" s="141">
        <f t="shared" si="24"/>
        <v>0</v>
      </c>
      <c r="AR386" s="142" t="e">
        <f t="shared" si="22"/>
        <v>#DIV/0!</v>
      </c>
      <c r="AS386" s="143" t="e">
        <f t="shared" si="23"/>
        <v>#DIV/0!</v>
      </c>
      <c r="AT386" s="136"/>
      <c r="AU386" s="136"/>
      <c r="AV386" s="571" t="s">
        <v>123</v>
      </c>
      <c r="AW386" s="468" t="e" cm="1">
        <f t="array" ref="AW386">bdRateExtend($G384:$G387,H384:H387,$Z384:$Z387,AA384:AA387)</f>
        <v>#VALUE!</v>
      </c>
      <c r="AX386" s="480"/>
      <c r="AY386" s="480"/>
      <c r="AZ386" s="480"/>
      <c r="BA386" s="480"/>
      <c r="BB386" s="480"/>
      <c r="BC386" s="480" t="e" cm="1">
        <f t="array" ref="BC386">bdRateExtend($G384:$G387,L384:L387,$Z384:$Z387,AE384:AE387)</f>
        <v>#VALUE!</v>
      </c>
      <c r="BD386" s="480"/>
      <c r="BE386" s="480" t="e" cm="1">
        <f t="array" ref="BE386">bdRateExtend($G384:$G387,M384:M387,$Z384:$Z387,AF384:AF387)</f>
        <v>#VALUE!</v>
      </c>
      <c r="BF386" s="480"/>
      <c r="BG386" s="469" t="e" cm="1">
        <f t="array" ref="BG386">bdRateExtend($G384:$G387,N384:N387,$Z384:$Z387,AG384:AG387,"None", FALSE,1)</f>
        <v>#VALUE!</v>
      </c>
      <c r="BH386" s="476"/>
      <c r="BI386" s="469" t="e" cm="1">
        <f t="array" ref="BI386">bdRateExtend($G384:$G387,O384:O387,$Z384:$Z387,AH384:AH387,"None", FALSE,1)</f>
        <v>#VALUE!</v>
      </c>
      <c r="BJ386" s="476"/>
      <c r="BK386" s="480" t="e" cm="1">
        <f t="array" ref="BK386">bdRateExtend($G384:$G387,P384:P387,$Z384:$Z387,AI384:AI387)</f>
        <v>#VALUE!</v>
      </c>
      <c r="BL386" s="480"/>
      <c r="BM386" s="480" t="e" cm="1">
        <f t="array" ref="BM386">bdRateExtend($G384:$G387,Q384:Q387,$Z384:$Z387,AJ384:AJ387)</f>
        <v>#VALUE!</v>
      </c>
      <c r="BN386" s="480"/>
      <c r="BO386" s="480" t="e" cm="1">
        <f t="array" ref="BO386">bdRateExtend($G384:$G387,R384:R387,$Z384:$Z387,AK384:AK387)</f>
        <v>#VALUE!</v>
      </c>
      <c r="BP386" s="480"/>
      <c r="BQ386" s="480"/>
      <c r="BR386" s="476"/>
      <c r="BS386" s="476"/>
      <c r="BT386" s="480"/>
      <c r="BU386" s="463" cm="1">
        <f t="array" ref="BU386">testVMAFRange($G384:$G387,N384:N387,$Z384:$Z387,AG384:AG387)</f>
        <v>0</v>
      </c>
      <c r="BV386" s="465"/>
      <c r="BW386" s="463" cm="1">
        <f t="array" ref="BW386">testVMAFRange($G384:$G387,O384:O387,$Z384:$Z387,AH384:AH387)</f>
        <v>0</v>
      </c>
      <c r="BX386" s="465"/>
    </row>
    <row r="387" spans="1:76" ht="17" customHeight="1" thickBot="1" x14ac:dyDescent="0.4">
      <c r="A387" s="517"/>
      <c r="B387" s="518"/>
      <c r="C387" s="487"/>
      <c r="D387" s="522"/>
      <c r="E387" s="523"/>
      <c r="F387" s="144">
        <v>63</v>
      </c>
      <c r="G387" s="145">
        <f>'Anchor-RA'!L385</f>
        <v>0</v>
      </c>
      <c r="H387" s="146">
        <f>'Anchor-RA'!M385</f>
        <v>0</v>
      </c>
      <c r="I387" s="146">
        <f>'Anchor-RA'!N385</f>
        <v>0</v>
      </c>
      <c r="J387" s="146">
        <f>'Anchor-RA'!O385</f>
        <v>0</v>
      </c>
      <c r="K387" s="146">
        <f>(Summary!$C$58*H387+Summary!$C$59*I387+Summary!$C$60*J387)/Summary!$C$61</f>
        <v>0</v>
      </c>
      <c r="L387" s="146">
        <f>'Anchor-RA'!P385</f>
        <v>0</v>
      </c>
      <c r="M387" s="146">
        <f>'Anchor-RA'!Q385</f>
        <v>0</v>
      </c>
      <c r="N387" s="146">
        <f>'Anchor-RA'!R385</f>
        <v>0</v>
      </c>
      <c r="O387" s="146">
        <f>'Anchor-RA'!S385</f>
        <v>0</v>
      </c>
      <c r="P387" s="146">
        <f>'Anchor-RA'!T385</f>
        <v>0</v>
      </c>
      <c r="Q387" s="146">
        <f>'Anchor-RA'!U385</f>
        <v>0</v>
      </c>
      <c r="R387" s="146">
        <f>'Anchor-RA'!V385</f>
        <v>0</v>
      </c>
      <c r="S387" s="146">
        <f>'Anchor-RA'!W385</f>
        <v>0</v>
      </c>
      <c r="T387" s="146">
        <f>'Anchor-RA'!X385</f>
        <v>0</v>
      </c>
      <c r="U387" s="146">
        <f>10*LOG10(1/((Summary!$C$75/10^(R387/10)+Summary!$C$76/10^(S387/10)+Summary!$C$77/10^(T387/10))/Summary!$C$78))</f>
        <v>0</v>
      </c>
      <c r="V387" s="146">
        <f>'Anchor-RA'!Y385</f>
        <v>0</v>
      </c>
      <c r="W387" s="146">
        <f>'Anchor-RA'!Z385</f>
        <v>0</v>
      </c>
      <c r="X387" s="147">
        <f t="shared" si="21"/>
        <v>0</v>
      </c>
      <c r="Y387" s="133"/>
      <c r="Z387" s="385">
        <f>'Test-RA'!L385</f>
        <v>0</v>
      </c>
      <c r="AA387" s="382">
        <f>'Test-RA'!M385</f>
        <v>0</v>
      </c>
      <c r="AB387" s="382">
        <f>'Test-RA'!N385</f>
        <v>0</v>
      </c>
      <c r="AC387" s="382">
        <f>'Test-RA'!O385</f>
        <v>0</v>
      </c>
      <c r="AD387" s="382">
        <f>(Summary!$C$58*AA387+Summary!$C$59*AB387+Summary!$C$60*AC387)/Summary!$C$61</f>
        <v>0</v>
      </c>
      <c r="AE387" s="382">
        <f>'Test-RA'!P385</f>
        <v>0</v>
      </c>
      <c r="AF387" s="382">
        <f>'Test-RA'!Q385</f>
        <v>0</v>
      </c>
      <c r="AG387" s="382">
        <f>'Test-RA'!R385</f>
        <v>0</v>
      </c>
      <c r="AH387" s="382">
        <f>'Test-RA'!S385</f>
        <v>0</v>
      </c>
      <c r="AI387" s="382">
        <f>'Test-RA'!T385</f>
        <v>0</v>
      </c>
      <c r="AJ387" s="382">
        <f>'Test-RA'!U385</f>
        <v>0</v>
      </c>
      <c r="AK387" s="382">
        <f>'Test-RA'!V385</f>
        <v>0</v>
      </c>
      <c r="AL387" s="382">
        <f>'Test-RA'!W385</f>
        <v>0</v>
      </c>
      <c r="AM387" s="382">
        <f>'Test-RA'!X385</f>
        <v>0</v>
      </c>
      <c r="AN387" s="382">
        <f>10*LOG10(1/((Summary!$C$75/10^(AK387/10)+Summary!$C$76/10^(AL387/10)+Summary!$C$77/10^(AM387/10))/Summary!$C$78))</f>
        <v>0</v>
      </c>
      <c r="AO387" s="382">
        <f>'Test-RA'!Y385</f>
        <v>0</v>
      </c>
      <c r="AP387" s="146">
        <f>'Test-RA'!Z385</f>
        <v>0</v>
      </c>
      <c r="AQ387" s="147">
        <f t="shared" si="24"/>
        <v>0</v>
      </c>
      <c r="AR387" s="148" t="e">
        <f t="shared" si="22"/>
        <v>#DIV/0!</v>
      </c>
      <c r="AS387" s="149" t="e">
        <f t="shared" si="23"/>
        <v>#DIV/0!</v>
      </c>
      <c r="AT387" s="136"/>
      <c r="AU387" s="136"/>
      <c r="AV387" s="572"/>
      <c r="AW387" s="468"/>
      <c r="AX387" s="480"/>
      <c r="AY387" s="480"/>
      <c r="AZ387" s="480"/>
      <c r="BA387" s="480"/>
      <c r="BB387" s="481"/>
      <c r="BC387" s="480"/>
      <c r="BD387" s="480"/>
      <c r="BE387" s="480"/>
      <c r="BF387" s="480"/>
      <c r="BG387" s="472"/>
      <c r="BH387" s="477"/>
      <c r="BI387" s="472"/>
      <c r="BJ387" s="477"/>
      <c r="BK387" s="480"/>
      <c r="BL387" s="480"/>
      <c r="BM387" s="480"/>
      <c r="BN387" s="480"/>
      <c r="BO387" s="480"/>
      <c r="BP387" s="480"/>
      <c r="BQ387" s="480"/>
      <c r="BR387" s="476"/>
      <c r="BS387" s="476"/>
      <c r="BT387" s="481"/>
      <c r="BU387" s="473"/>
      <c r="BV387" s="466"/>
      <c r="BW387" s="473"/>
      <c r="BX387" s="466"/>
    </row>
    <row r="388" spans="1:76" ht="17" customHeight="1" x14ac:dyDescent="0.35">
      <c r="A388" s="488" t="s">
        <v>314</v>
      </c>
      <c r="B388" s="482" t="s">
        <v>90</v>
      </c>
      <c r="C388" s="485" t="s">
        <v>83</v>
      </c>
      <c r="D388" s="489">
        <v>24</v>
      </c>
      <c r="E388" s="492">
        <v>10</v>
      </c>
      <c r="F388" s="129">
        <v>23</v>
      </c>
      <c r="G388" s="130">
        <f>'Anchor-RA'!L386</f>
        <v>0</v>
      </c>
      <c r="H388" s="131">
        <f>'Anchor-RA'!M386</f>
        <v>0</v>
      </c>
      <c r="I388" s="131">
        <f>'Anchor-RA'!N386</f>
        <v>0</v>
      </c>
      <c r="J388" s="131">
        <f>'Anchor-RA'!O386</f>
        <v>0</v>
      </c>
      <c r="K388" s="395">
        <f>(Summary!$C$58*H388+Summary!$C$59*I388+Summary!$C$60*J388)/Summary!$C$61</f>
        <v>0</v>
      </c>
      <c r="L388" s="131">
        <f>'Anchor-RA'!P386</f>
        <v>0</v>
      </c>
      <c r="M388" s="131">
        <f>'Anchor-RA'!Q386</f>
        <v>0</v>
      </c>
      <c r="N388" s="131">
        <f>'Anchor-RA'!R386</f>
        <v>0</v>
      </c>
      <c r="O388" s="131">
        <f>'Anchor-RA'!S386</f>
        <v>0</v>
      </c>
      <c r="P388" s="131">
        <f>'Anchor-RA'!T386</f>
        <v>0</v>
      </c>
      <c r="Q388" s="131">
        <f>'Anchor-RA'!U386</f>
        <v>0</v>
      </c>
      <c r="R388" s="131">
        <f>'Anchor-RA'!V386</f>
        <v>0</v>
      </c>
      <c r="S388" s="131">
        <f>'Anchor-RA'!W386</f>
        <v>0</v>
      </c>
      <c r="T388" s="131">
        <f>'Anchor-RA'!X386</f>
        <v>0</v>
      </c>
      <c r="U388" s="131">
        <f>10*LOG10(1/((Summary!$C$75/10^(R388/10)+Summary!$C$76/10^(S388/10)+Summary!$C$77/10^(T388/10))/Summary!$C$78))</f>
        <v>0</v>
      </c>
      <c r="V388" s="131">
        <f>'Anchor-RA'!Y386</f>
        <v>0</v>
      </c>
      <c r="W388" s="131">
        <f>'Anchor-RA'!Z386</f>
        <v>0</v>
      </c>
      <c r="X388" s="132">
        <f t="shared" ref="X388:X429" si="25">V388/3600</f>
        <v>0</v>
      </c>
      <c r="Y388" s="133"/>
      <c r="Z388" s="383">
        <f>'Test-RA'!L386</f>
        <v>0</v>
      </c>
      <c r="AA388" s="380">
        <f>'Test-RA'!M386</f>
        <v>0</v>
      </c>
      <c r="AB388" s="380">
        <f>'Test-RA'!N386</f>
        <v>0</v>
      </c>
      <c r="AC388" s="380">
        <f>'Test-RA'!O386</f>
        <v>0</v>
      </c>
      <c r="AD388" s="380">
        <f>(Summary!$C$58*AA388+Summary!$C$59*AB388+Summary!$C$60*AC388)/Summary!$C$61</f>
        <v>0</v>
      </c>
      <c r="AE388" s="380">
        <f>'Test-RA'!P386</f>
        <v>0</v>
      </c>
      <c r="AF388" s="380">
        <f>'Test-RA'!Q386</f>
        <v>0</v>
      </c>
      <c r="AG388" s="380">
        <f>'Test-RA'!R386</f>
        <v>0</v>
      </c>
      <c r="AH388" s="380">
        <f>'Test-RA'!S386</f>
        <v>0</v>
      </c>
      <c r="AI388" s="380">
        <f>'Test-RA'!T386</f>
        <v>0</v>
      </c>
      <c r="AJ388" s="380">
        <f>'Test-RA'!U386</f>
        <v>0</v>
      </c>
      <c r="AK388" s="380">
        <f>'Test-RA'!V386</f>
        <v>0</v>
      </c>
      <c r="AL388" s="380">
        <f>'Test-RA'!W386</f>
        <v>0</v>
      </c>
      <c r="AM388" s="380">
        <f>'Test-RA'!X386</f>
        <v>0</v>
      </c>
      <c r="AN388" s="380">
        <f>10*LOG10(1/((Summary!$C$75/10^(AK388/10)+Summary!$C$76/10^(AL388/10)+Summary!$C$77/10^(AM388/10))/Summary!$C$78))</f>
        <v>0</v>
      </c>
      <c r="AO388" s="380">
        <f>'Test-RA'!Y386</f>
        <v>0</v>
      </c>
      <c r="AP388" s="131">
        <f>'Test-RA'!Z386</f>
        <v>0</v>
      </c>
      <c r="AQ388" s="132">
        <f t="shared" si="24"/>
        <v>0</v>
      </c>
      <c r="AR388" s="134" t="e">
        <f t="shared" ref="AR388:AR429" si="26">AO388/V388</f>
        <v>#DIV/0!</v>
      </c>
      <c r="AS388" s="135" t="e">
        <f t="shared" ref="AS388:AS429" si="27">AP388/W388</f>
        <v>#DIV/0!</v>
      </c>
      <c r="AT388" s="136"/>
      <c r="AU388" s="136"/>
      <c r="AV388" s="573" t="s">
        <v>121</v>
      </c>
      <c r="AW388" s="468" t="e" cm="1">
        <f t="array" ref="AW388">bdRateExtend($G388:$G391,H388:H391,$Z388:$Z391,AA388:AA391)</f>
        <v>#VALUE!</v>
      </c>
      <c r="AX388" s="480" t="e" cm="1">
        <f t="array" ref="AX388">bdRateExtend($G388:$G393,H388:H393,$Z388:$Z393,AA388:AA393)</f>
        <v>#VALUE!</v>
      </c>
      <c r="AY388" s="480" t="e" cm="1">
        <f t="array" ref="AY388">bdRateExtend($G388:$G393,I388:I393,$Z388:$Z393,AB388:AB393)</f>
        <v>#VALUE!</v>
      </c>
      <c r="AZ388" s="480" t="e" cm="1">
        <f t="array" ref="AZ388">bdRateExtend($G388:$G393,J388:J393,$Z388:$Z393,AC388:AC393)</f>
        <v>#VALUE!</v>
      </c>
      <c r="BA388" s="480" t="e" cm="1">
        <f t="array" ref="BA388">bdRateExtend($G388:$G393,K388:K393,$Z388:$Z393,AD388:AD393)</f>
        <v>#VALUE!</v>
      </c>
      <c r="BB388" s="479" t="e">
        <f>(Summary!$C$89*AX388+Summary!$C$90*AY388+Summary!$C$91*AZ388)/Summary!$C$92</f>
        <v>#VALUE!</v>
      </c>
      <c r="BC388" s="480" t="e" cm="1">
        <f t="array" ref="BC388">bdRateExtend($G388:$G391,L388:L391,$Z388:$Z391,AE388:AE391)</f>
        <v>#VALUE!</v>
      </c>
      <c r="BD388" s="480" t="e" cm="1">
        <f t="array" ref="BD388">bdRateExtend($G388:$G393,L388:L393,$Z388:$Z393,AE388:AE393)</f>
        <v>#VALUE!</v>
      </c>
      <c r="BE388" s="480" t="e" cm="1">
        <f t="array" ref="BE388">bdRateExtend($G388:$G391,M388:M391,$Z388:$Z391,AF388:AF391)</f>
        <v>#VALUE!</v>
      </c>
      <c r="BF388" s="480" t="e" cm="1">
        <f t="array" ref="BF388">bdRateExtend($G388:$G393,M388:M393,$Z388:$Z393,AF388:AF393)</f>
        <v>#VALUE!</v>
      </c>
      <c r="BG388" s="474" t="e" cm="1">
        <f t="array" ref="BG388">bdRateExtend($G388:$G391,N388:N391,$Z388:$Z391,AG388:AG391,"None", FALSE,1)</f>
        <v>#VALUE!</v>
      </c>
      <c r="BH388" s="475" t="e" cm="1">
        <f t="array" ref="BH388">bdRateExtend($G388:$G393,N388:N393,$Z388:$Z393,AG388:AG393,"None", FALSE,1)</f>
        <v>#VALUE!</v>
      </c>
      <c r="BI388" s="474" t="e" cm="1">
        <f t="array" ref="BI388">bdRateExtend($G388:$G391,O388:O391,$Z388:$Z391,AH388:AH391,"None", FALSE,1)</f>
        <v>#VALUE!</v>
      </c>
      <c r="BJ388" s="475" t="e" cm="1">
        <f t="array" ref="BJ388">bdRateExtend($G388:$G393,O388:O393,$Z388:$Z393,AH388:AH393,"None", FALSE,1)</f>
        <v>#VALUE!</v>
      </c>
      <c r="BK388" s="480" t="e" cm="1">
        <f t="array" ref="BK388">bdRateExtend($G388:$G391,P388:P391,$Z388:$Z391,AI388:AI391)</f>
        <v>#VALUE!</v>
      </c>
      <c r="BL388" s="480" t="e" cm="1">
        <f t="array" ref="BL388">bdRateExtend($G388:$G393,P388:P393,$Z388:$Z393,AI388:AI393)</f>
        <v>#VALUE!</v>
      </c>
      <c r="BM388" s="480" t="e" cm="1">
        <f t="array" ref="BM388">bdRateExtend($G388:$G391,Q388:Q391,$Z388:$Z391,AJ388:AJ391)</f>
        <v>#VALUE!</v>
      </c>
      <c r="BN388" s="480" t="e" cm="1">
        <f t="array" ref="BN388">bdRateExtend($G388:$G393,Q388:Q393,$Z388:$Z393,AJ388:AJ393)</f>
        <v>#VALUE!</v>
      </c>
      <c r="BO388" s="480" t="e" cm="1">
        <f t="array" ref="BO388">bdRateExtend($G388:$G391,R388:R391,$Z388:$Z391,AK388:AK391)</f>
        <v>#VALUE!</v>
      </c>
      <c r="BP388" s="480" t="e" cm="1">
        <f t="array" ref="BP388">bdRateExtend($G388:$G393,R388:R393,$Z388:$Z393,AK388:AK393)</f>
        <v>#VALUE!</v>
      </c>
      <c r="BQ388" s="480" t="e" cm="1">
        <f t="array" ref="BQ388">bdRateExtend($G388:$G393,S388:S393,$Z388:$Z393,AL388:AL393)</f>
        <v>#VALUE!</v>
      </c>
      <c r="BR388" s="476" t="e" cm="1">
        <f t="array" ref="BR388">bdRateExtend($G388:$G393,T388:T393,$Z388:$Z393,AM388:AM393)</f>
        <v>#VALUE!</v>
      </c>
      <c r="BS388" s="476" t="e" cm="1">
        <f t="array" ref="BS388">bdRateExtend($G388:$G393,U388:U393,$Z388:$Z393,AN388:AN393)</f>
        <v>#VALUE!</v>
      </c>
      <c r="BT388" s="479" t="e">
        <f>(Summary!$C$103*BP388+Summary!$C$104*BQ388+Summary!$C$105*BR388)/Summary!$C$106</f>
        <v>#VALUE!</v>
      </c>
      <c r="BU388" s="462" cm="1">
        <f t="array" ref="BU388">testVMAFRange($G388:$G391,N388:N391,$Z388:$Z391,AG388:AG391)</f>
        <v>0</v>
      </c>
      <c r="BV388" s="464" cm="1">
        <f t="array" ref="BV388">testVMAFRange($G388:$G393,N388:N393,$Z388:$Z393,AG388:AG393)</f>
        <v>0</v>
      </c>
      <c r="BW388" s="462" cm="1">
        <f t="array" ref="BW388">testVMAFRange($G388:$G391,O388:O391,$Z388:$Z391,AH388:AH391)</f>
        <v>0</v>
      </c>
      <c r="BX388" s="464" cm="1">
        <f t="array" ref="BX388">testVMAFRange($G388:$G393,O388:O393,$Z388:$Z393,AH388:AH393)</f>
        <v>0</v>
      </c>
    </row>
    <row r="389" spans="1:76" ht="17" customHeight="1" x14ac:dyDescent="0.35">
      <c r="A389" s="516"/>
      <c r="B389" s="483"/>
      <c r="C389" s="486"/>
      <c r="D389" s="490"/>
      <c r="E389" s="493"/>
      <c r="F389" s="138">
        <v>31</v>
      </c>
      <c r="G389" s="139">
        <f>'Anchor-RA'!L387</f>
        <v>0</v>
      </c>
      <c r="H389" s="140">
        <f>'Anchor-RA'!M387</f>
        <v>0</v>
      </c>
      <c r="I389" s="140">
        <f>'Anchor-RA'!N387</f>
        <v>0</v>
      </c>
      <c r="J389" s="140">
        <f>'Anchor-RA'!O387</f>
        <v>0</v>
      </c>
      <c r="K389" s="140">
        <f>(Summary!$C$58*H389+Summary!$C$59*I389+Summary!$C$60*J389)/Summary!$C$61</f>
        <v>0</v>
      </c>
      <c r="L389" s="140">
        <f>'Anchor-RA'!P387</f>
        <v>0</v>
      </c>
      <c r="M389" s="140">
        <f>'Anchor-RA'!Q387</f>
        <v>0</v>
      </c>
      <c r="N389" s="140">
        <f>'Anchor-RA'!R387</f>
        <v>0</v>
      </c>
      <c r="O389" s="140">
        <f>'Anchor-RA'!S387</f>
        <v>0</v>
      </c>
      <c r="P389" s="140">
        <f>'Anchor-RA'!T387</f>
        <v>0</v>
      </c>
      <c r="Q389" s="140">
        <f>'Anchor-RA'!U387</f>
        <v>0</v>
      </c>
      <c r="R389" s="140">
        <f>'Anchor-RA'!V387</f>
        <v>0</v>
      </c>
      <c r="S389" s="140">
        <f>'Anchor-RA'!W387</f>
        <v>0</v>
      </c>
      <c r="T389" s="140">
        <f>'Anchor-RA'!X387</f>
        <v>0</v>
      </c>
      <c r="U389" s="140">
        <f>10*LOG10(1/((Summary!$C$75/10^(R389/10)+Summary!$C$76/10^(S389/10)+Summary!$C$77/10^(T389/10))/Summary!$C$78))</f>
        <v>0</v>
      </c>
      <c r="V389" s="140">
        <f>'Anchor-RA'!Y387</f>
        <v>0</v>
      </c>
      <c r="W389" s="140">
        <f>'Anchor-RA'!Z387</f>
        <v>0</v>
      </c>
      <c r="X389" s="141">
        <f t="shared" si="25"/>
        <v>0</v>
      </c>
      <c r="Y389" s="133"/>
      <c r="Z389" s="384">
        <f>'Test-RA'!L387</f>
        <v>0</v>
      </c>
      <c r="AA389" s="381">
        <f>'Test-RA'!M387</f>
        <v>0</v>
      </c>
      <c r="AB389" s="381">
        <f>'Test-RA'!N387</f>
        <v>0</v>
      </c>
      <c r="AC389" s="381">
        <f>'Test-RA'!O387</f>
        <v>0</v>
      </c>
      <c r="AD389" s="381">
        <f>(Summary!$C$58*AA389+Summary!$C$59*AB389+Summary!$C$60*AC389)/Summary!$C$61</f>
        <v>0</v>
      </c>
      <c r="AE389" s="381">
        <f>'Test-RA'!P387</f>
        <v>0</v>
      </c>
      <c r="AF389" s="381">
        <f>'Test-RA'!Q387</f>
        <v>0</v>
      </c>
      <c r="AG389" s="381">
        <f>'Test-RA'!R387</f>
        <v>0</v>
      </c>
      <c r="AH389" s="381">
        <f>'Test-RA'!S387</f>
        <v>0</v>
      </c>
      <c r="AI389" s="381">
        <f>'Test-RA'!T387</f>
        <v>0</v>
      </c>
      <c r="AJ389" s="381">
        <f>'Test-RA'!U387</f>
        <v>0</v>
      </c>
      <c r="AK389" s="381">
        <f>'Test-RA'!V387</f>
        <v>0</v>
      </c>
      <c r="AL389" s="381">
        <f>'Test-RA'!W387</f>
        <v>0</v>
      </c>
      <c r="AM389" s="381">
        <f>'Test-RA'!X387</f>
        <v>0</v>
      </c>
      <c r="AN389" s="381">
        <f>10*LOG10(1/((Summary!$C$75/10^(AK389/10)+Summary!$C$76/10^(AL389/10)+Summary!$C$77/10^(AM389/10))/Summary!$C$78))</f>
        <v>0</v>
      </c>
      <c r="AO389" s="381">
        <f>'Test-RA'!Y387</f>
        <v>0</v>
      </c>
      <c r="AP389" s="140">
        <f>'Test-RA'!Z387</f>
        <v>0</v>
      </c>
      <c r="AQ389" s="141">
        <f t="shared" si="24"/>
        <v>0</v>
      </c>
      <c r="AR389" s="142" t="e">
        <f t="shared" si="26"/>
        <v>#DIV/0!</v>
      </c>
      <c r="AS389" s="143" t="e">
        <f t="shared" si="27"/>
        <v>#DIV/0!</v>
      </c>
      <c r="AT389" s="136"/>
      <c r="AU389" s="136"/>
      <c r="AV389" s="571"/>
      <c r="AW389" s="468"/>
      <c r="AX389" s="480"/>
      <c r="AY389" s="480"/>
      <c r="AZ389" s="480"/>
      <c r="BA389" s="480"/>
      <c r="BB389" s="480"/>
      <c r="BC389" s="480"/>
      <c r="BD389" s="480"/>
      <c r="BE389" s="480"/>
      <c r="BF389" s="480"/>
      <c r="BG389" s="469"/>
      <c r="BH389" s="476"/>
      <c r="BI389" s="469"/>
      <c r="BJ389" s="476"/>
      <c r="BK389" s="480"/>
      <c r="BL389" s="480"/>
      <c r="BM389" s="480"/>
      <c r="BN389" s="480"/>
      <c r="BO389" s="480"/>
      <c r="BP389" s="480"/>
      <c r="BQ389" s="480"/>
      <c r="BR389" s="476"/>
      <c r="BS389" s="476"/>
      <c r="BT389" s="480"/>
      <c r="BU389" s="463"/>
      <c r="BV389" s="465"/>
      <c r="BW389" s="463"/>
      <c r="BX389" s="465"/>
    </row>
    <row r="390" spans="1:76" ht="17" customHeight="1" x14ac:dyDescent="0.35">
      <c r="A390" s="516"/>
      <c r="B390" s="483"/>
      <c r="C390" s="486"/>
      <c r="D390" s="490"/>
      <c r="E390" s="493"/>
      <c r="F390" s="138">
        <v>39</v>
      </c>
      <c r="G390" s="139">
        <f>'Anchor-RA'!L388</f>
        <v>0</v>
      </c>
      <c r="H390" s="140">
        <f>'Anchor-RA'!M388</f>
        <v>0</v>
      </c>
      <c r="I390" s="140">
        <f>'Anchor-RA'!N388</f>
        <v>0</v>
      </c>
      <c r="J390" s="140">
        <f>'Anchor-RA'!O388</f>
        <v>0</v>
      </c>
      <c r="K390" s="140">
        <f>(Summary!$C$58*H390+Summary!$C$59*I390+Summary!$C$60*J390)/Summary!$C$61</f>
        <v>0</v>
      </c>
      <c r="L390" s="140">
        <f>'Anchor-RA'!P388</f>
        <v>0</v>
      </c>
      <c r="M390" s="140">
        <f>'Anchor-RA'!Q388</f>
        <v>0</v>
      </c>
      <c r="N390" s="140">
        <f>'Anchor-RA'!R388</f>
        <v>0</v>
      </c>
      <c r="O390" s="140">
        <f>'Anchor-RA'!S388</f>
        <v>0</v>
      </c>
      <c r="P390" s="140">
        <f>'Anchor-RA'!T388</f>
        <v>0</v>
      </c>
      <c r="Q390" s="140">
        <f>'Anchor-RA'!U388</f>
        <v>0</v>
      </c>
      <c r="R390" s="140">
        <f>'Anchor-RA'!V388</f>
        <v>0</v>
      </c>
      <c r="S390" s="140">
        <f>'Anchor-RA'!W388</f>
        <v>0</v>
      </c>
      <c r="T390" s="140">
        <f>'Anchor-RA'!X388</f>
        <v>0</v>
      </c>
      <c r="U390" s="140">
        <f>10*LOG10(1/((Summary!$C$75/10^(R390/10)+Summary!$C$76/10^(S390/10)+Summary!$C$77/10^(T390/10))/Summary!$C$78))</f>
        <v>0</v>
      </c>
      <c r="V390" s="140">
        <f>'Anchor-RA'!Y388</f>
        <v>0</v>
      </c>
      <c r="W390" s="140">
        <f>'Anchor-RA'!Z388</f>
        <v>0</v>
      </c>
      <c r="X390" s="141">
        <f t="shared" si="25"/>
        <v>0</v>
      </c>
      <c r="Y390" s="133"/>
      <c r="Z390" s="384">
        <f>'Test-RA'!L388</f>
        <v>0</v>
      </c>
      <c r="AA390" s="381">
        <f>'Test-RA'!M388</f>
        <v>0</v>
      </c>
      <c r="AB390" s="381">
        <f>'Test-RA'!N388</f>
        <v>0</v>
      </c>
      <c r="AC390" s="381">
        <f>'Test-RA'!O388</f>
        <v>0</v>
      </c>
      <c r="AD390" s="381">
        <f>(Summary!$C$58*AA390+Summary!$C$59*AB390+Summary!$C$60*AC390)/Summary!$C$61</f>
        <v>0</v>
      </c>
      <c r="AE390" s="381">
        <f>'Test-RA'!P388</f>
        <v>0</v>
      </c>
      <c r="AF390" s="381">
        <f>'Test-RA'!Q388</f>
        <v>0</v>
      </c>
      <c r="AG390" s="381">
        <f>'Test-RA'!R388</f>
        <v>0</v>
      </c>
      <c r="AH390" s="381">
        <f>'Test-RA'!S388</f>
        <v>0</v>
      </c>
      <c r="AI390" s="381">
        <f>'Test-RA'!T388</f>
        <v>0</v>
      </c>
      <c r="AJ390" s="381">
        <f>'Test-RA'!U388</f>
        <v>0</v>
      </c>
      <c r="AK390" s="381">
        <f>'Test-RA'!V388</f>
        <v>0</v>
      </c>
      <c r="AL390" s="381">
        <f>'Test-RA'!W388</f>
        <v>0</v>
      </c>
      <c r="AM390" s="381">
        <f>'Test-RA'!X388</f>
        <v>0</v>
      </c>
      <c r="AN390" s="381">
        <f>10*LOG10(1/((Summary!$C$75/10^(AK390/10)+Summary!$C$76/10^(AL390/10)+Summary!$C$77/10^(AM390/10))/Summary!$C$78))</f>
        <v>0</v>
      </c>
      <c r="AO390" s="381">
        <f>'Test-RA'!Y388</f>
        <v>0</v>
      </c>
      <c r="AP390" s="140">
        <f>'Test-RA'!Z388</f>
        <v>0</v>
      </c>
      <c r="AQ390" s="141">
        <f t="shared" si="24"/>
        <v>0</v>
      </c>
      <c r="AR390" s="142" t="e">
        <f t="shared" si="26"/>
        <v>#DIV/0!</v>
      </c>
      <c r="AS390" s="143" t="e">
        <f t="shared" si="27"/>
        <v>#DIV/0!</v>
      </c>
      <c r="AT390" s="136"/>
      <c r="AU390" s="136"/>
      <c r="AV390" s="571" t="s">
        <v>122</v>
      </c>
      <c r="AW390" s="468" t="e" cm="1">
        <f t="array" ref="AW390">bdRateExtend($G389:$G392,H389:H392,$Z389:$Z392,AA389:AA392)</f>
        <v>#VALUE!</v>
      </c>
      <c r="AX390" s="480"/>
      <c r="AY390" s="480"/>
      <c r="AZ390" s="480"/>
      <c r="BA390" s="480"/>
      <c r="BB390" s="480"/>
      <c r="BC390" s="480" t="e" cm="1">
        <f t="array" ref="BC390">bdRateExtend($G389:$G392,L389:L392,$Z389:$Z392,AE389:AE392)</f>
        <v>#VALUE!</v>
      </c>
      <c r="BD390" s="480"/>
      <c r="BE390" s="480" t="e" cm="1">
        <f t="array" ref="BE390">bdRateExtend($G389:$G392,M389:M392,$Z389:$Z392,AF389:AF392)</f>
        <v>#VALUE!</v>
      </c>
      <c r="BF390" s="480"/>
      <c r="BG390" s="469" t="e" cm="1">
        <f t="array" ref="BG390">bdRateExtend($G389:$G392,N389:N392,$Z389:$Z392,AG389:AG392,"None", FALSE,1)</f>
        <v>#VALUE!</v>
      </c>
      <c r="BH390" s="476"/>
      <c r="BI390" s="469" t="e" cm="1">
        <f t="array" ref="BI390">bdRateExtend($G389:$G392,O389:O392,$Z389:$Z392,AH389:AH392,"None", FALSE,1)</f>
        <v>#VALUE!</v>
      </c>
      <c r="BJ390" s="476"/>
      <c r="BK390" s="480" t="e" cm="1">
        <f t="array" ref="BK390">bdRateExtend($G389:$G392,P389:P392,$Z389:$Z392,AI389:AI392)</f>
        <v>#VALUE!</v>
      </c>
      <c r="BL390" s="480"/>
      <c r="BM390" s="480" t="e" cm="1">
        <f t="array" ref="BM390">bdRateExtend($G389:$G392,Q389:Q392,$Z389:$Z392,AJ389:AJ392)</f>
        <v>#VALUE!</v>
      </c>
      <c r="BN390" s="480"/>
      <c r="BO390" s="480" t="e" cm="1">
        <f t="array" ref="BO390">bdRateExtend($G389:$G392,R389:R392,$Z389:$Z392,AK389:AK392)</f>
        <v>#VALUE!</v>
      </c>
      <c r="BP390" s="480"/>
      <c r="BQ390" s="480"/>
      <c r="BR390" s="476"/>
      <c r="BS390" s="476"/>
      <c r="BT390" s="480"/>
      <c r="BU390" s="463" cm="1">
        <f t="array" ref="BU390">testVMAFRange($G389:$G392,N389:N392,$Z389:$Z392,AG389:AG392)</f>
        <v>0</v>
      </c>
      <c r="BV390" s="465"/>
      <c r="BW390" s="463" cm="1">
        <f t="array" ref="BW390">testVMAFRange($G389:$G392,O389:O392,$Z389:$Z392,AH389:AH392)</f>
        <v>0</v>
      </c>
      <c r="BX390" s="465"/>
    </row>
    <row r="391" spans="1:76" ht="17" customHeight="1" x14ac:dyDescent="0.35">
      <c r="A391" s="516"/>
      <c r="B391" s="483"/>
      <c r="C391" s="486"/>
      <c r="D391" s="490"/>
      <c r="E391" s="493"/>
      <c r="F391" s="138">
        <v>47</v>
      </c>
      <c r="G391" s="139">
        <f>'Anchor-RA'!L389</f>
        <v>0</v>
      </c>
      <c r="H391" s="140">
        <f>'Anchor-RA'!M389</f>
        <v>0</v>
      </c>
      <c r="I391" s="140">
        <f>'Anchor-RA'!N389</f>
        <v>0</v>
      </c>
      <c r="J391" s="140">
        <f>'Anchor-RA'!O389</f>
        <v>0</v>
      </c>
      <c r="K391" s="140">
        <f>(Summary!$C$58*H391+Summary!$C$59*I391+Summary!$C$60*J391)/Summary!$C$61</f>
        <v>0</v>
      </c>
      <c r="L391" s="140">
        <f>'Anchor-RA'!P389</f>
        <v>0</v>
      </c>
      <c r="M391" s="140">
        <f>'Anchor-RA'!Q389</f>
        <v>0</v>
      </c>
      <c r="N391" s="140">
        <f>'Anchor-RA'!R389</f>
        <v>0</v>
      </c>
      <c r="O391" s="140">
        <f>'Anchor-RA'!S389</f>
        <v>0</v>
      </c>
      <c r="P391" s="140">
        <f>'Anchor-RA'!T389</f>
        <v>0</v>
      </c>
      <c r="Q391" s="140">
        <f>'Anchor-RA'!U389</f>
        <v>0</v>
      </c>
      <c r="R391" s="140">
        <f>'Anchor-RA'!V389</f>
        <v>0</v>
      </c>
      <c r="S391" s="140">
        <f>'Anchor-RA'!W389</f>
        <v>0</v>
      </c>
      <c r="T391" s="140">
        <f>'Anchor-RA'!X389</f>
        <v>0</v>
      </c>
      <c r="U391" s="140">
        <f>10*LOG10(1/((Summary!$C$75/10^(R391/10)+Summary!$C$76/10^(S391/10)+Summary!$C$77/10^(T391/10))/Summary!$C$78))</f>
        <v>0</v>
      </c>
      <c r="V391" s="140">
        <f>'Anchor-RA'!Y389</f>
        <v>0</v>
      </c>
      <c r="W391" s="140">
        <f>'Anchor-RA'!Z389</f>
        <v>0</v>
      </c>
      <c r="X391" s="141">
        <f t="shared" si="25"/>
        <v>0</v>
      </c>
      <c r="Y391" s="133"/>
      <c r="Z391" s="384">
        <f>'Test-RA'!L389</f>
        <v>0</v>
      </c>
      <c r="AA391" s="381">
        <f>'Test-RA'!M389</f>
        <v>0</v>
      </c>
      <c r="AB391" s="381">
        <f>'Test-RA'!N389</f>
        <v>0</v>
      </c>
      <c r="AC391" s="381">
        <f>'Test-RA'!O389</f>
        <v>0</v>
      </c>
      <c r="AD391" s="381">
        <f>(Summary!$C$58*AA391+Summary!$C$59*AB391+Summary!$C$60*AC391)/Summary!$C$61</f>
        <v>0</v>
      </c>
      <c r="AE391" s="381">
        <f>'Test-RA'!P389</f>
        <v>0</v>
      </c>
      <c r="AF391" s="381">
        <f>'Test-RA'!Q389</f>
        <v>0</v>
      </c>
      <c r="AG391" s="381">
        <f>'Test-RA'!R389</f>
        <v>0</v>
      </c>
      <c r="AH391" s="381">
        <f>'Test-RA'!S389</f>
        <v>0</v>
      </c>
      <c r="AI391" s="381">
        <f>'Test-RA'!T389</f>
        <v>0</v>
      </c>
      <c r="AJ391" s="381">
        <f>'Test-RA'!U389</f>
        <v>0</v>
      </c>
      <c r="AK391" s="381">
        <f>'Test-RA'!V389</f>
        <v>0</v>
      </c>
      <c r="AL391" s="381">
        <f>'Test-RA'!W389</f>
        <v>0</v>
      </c>
      <c r="AM391" s="381">
        <f>'Test-RA'!X389</f>
        <v>0</v>
      </c>
      <c r="AN391" s="381">
        <f>10*LOG10(1/((Summary!$C$75/10^(AK391/10)+Summary!$C$76/10^(AL391/10)+Summary!$C$77/10^(AM391/10))/Summary!$C$78))</f>
        <v>0</v>
      </c>
      <c r="AO391" s="381">
        <f>'Test-RA'!Y389</f>
        <v>0</v>
      </c>
      <c r="AP391" s="140">
        <f>'Test-RA'!Z389</f>
        <v>0</v>
      </c>
      <c r="AQ391" s="141">
        <f t="shared" si="24"/>
        <v>0</v>
      </c>
      <c r="AR391" s="142" t="e">
        <f t="shared" si="26"/>
        <v>#DIV/0!</v>
      </c>
      <c r="AS391" s="143" t="e">
        <f t="shared" si="27"/>
        <v>#DIV/0!</v>
      </c>
      <c r="AT391" s="136"/>
      <c r="AU391" s="136"/>
      <c r="AV391" s="571"/>
      <c r="AW391" s="468"/>
      <c r="AX391" s="480"/>
      <c r="AY391" s="480"/>
      <c r="AZ391" s="480"/>
      <c r="BA391" s="480"/>
      <c r="BB391" s="480"/>
      <c r="BC391" s="480"/>
      <c r="BD391" s="480"/>
      <c r="BE391" s="480"/>
      <c r="BF391" s="480"/>
      <c r="BG391" s="469"/>
      <c r="BH391" s="476"/>
      <c r="BI391" s="469"/>
      <c r="BJ391" s="476"/>
      <c r="BK391" s="480"/>
      <c r="BL391" s="480"/>
      <c r="BM391" s="480"/>
      <c r="BN391" s="480"/>
      <c r="BO391" s="480"/>
      <c r="BP391" s="480"/>
      <c r="BQ391" s="480"/>
      <c r="BR391" s="476"/>
      <c r="BS391" s="476"/>
      <c r="BT391" s="480"/>
      <c r="BU391" s="463"/>
      <c r="BV391" s="465"/>
      <c r="BW391" s="463"/>
      <c r="BX391" s="465"/>
    </row>
    <row r="392" spans="1:76" ht="17" customHeight="1" x14ac:dyDescent="0.35">
      <c r="A392" s="516"/>
      <c r="B392" s="483"/>
      <c r="C392" s="486"/>
      <c r="D392" s="490"/>
      <c r="E392" s="493"/>
      <c r="F392" s="138">
        <v>55</v>
      </c>
      <c r="G392" s="139">
        <f>'Anchor-RA'!L390</f>
        <v>0</v>
      </c>
      <c r="H392" s="140">
        <f>'Anchor-RA'!M390</f>
        <v>0</v>
      </c>
      <c r="I392" s="140">
        <f>'Anchor-RA'!N390</f>
        <v>0</v>
      </c>
      <c r="J392" s="140">
        <f>'Anchor-RA'!O390</f>
        <v>0</v>
      </c>
      <c r="K392" s="140">
        <f>(Summary!$C$58*H392+Summary!$C$59*I392+Summary!$C$60*J392)/Summary!$C$61</f>
        <v>0</v>
      </c>
      <c r="L392" s="140">
        <f>'Anchor-RA'!P390</f>
        <v>0</v>
      </c>
      <c r="M392" s="140">
        <f>'Anchor-RA'!Q390</f>
        <v>0</v>
      </c>
      <c r="N392" s="140">
        <f>'Anchor-RA'!R390</f>
        <v>0</v>
      </c>
      <c r="O392" s="140">
        <f>'Anchor-RA'!S390</f>
        <v>0</v>
      </c>
      <c r="P392" s="140">
        <f>'Anchor-RA'!T390</f>
        <v>0</v>
      </c>
      <c r="Q392" s="140">
        <f>'Anchor-RA'!U390</f>
        <v>0</v>
      </c>
      <c r="R392" s="140">
        <f>'Anchor-RA'!V390</f>
        <v>0</v>
      </c>
      <c r="S392" s="140">
        <f>'Anchor-RA'!W390</f>
        <v>0</v>
      </c>
      <c r="T392" s="140">
        <f>'Anchor-RA'!X390</f>
        <v>0</v>
      </c>
      <c r="U392" s="140">
        <f>10*LOG10(1/((Summary!$C$75/10^(R392/10)+Summary!$C$76/10^(S392/10)+Summary!$C$77/10^(T392/10))/Summary!$C$78))</f>
        <v>0</v>
      </c>
      <c r="V392" s="140">
        <f>'Anchor-RA'!Y390</f>
        <v>0</v>
      </c>
      <c r="W392" s="140">
        <f>'Anchor-RA'!Z390</f>
        <v>0</v>
      </c>
      <c r="X392" s="141">
        <f t="shared" si="25"/>
        <v>0</v>
      </c>
      <c r="Y392" s="133"/>
      <c r="Z392" s="384">
        <f>'Test-RA'!L390</f>
        <v>0</v>
      </c>
      <c r="AA392" s="381">
        <f>'Test-RA'!M390</f>
        <v>0</v>
      </c>
      <c r="AB392" s="381">
        <f>'Test-RA'!N390</f>
        <v>0</v>
      </c>
      <c r="AC392" s="381">
        <f>'Test-RA'!O390</f>
        <v>0</v>
      </c>
      <c r="AD392" s="381">
        <f>(Summary!$C$58*AA392+Summary!$C$59*AB392+Summary!$C$60*AC392)/Summary!$C$61</f>
        <v>0</v>
      </c>
      <c r="AE392" s="381">
        <f>'Test-RA'!P390</f>
        <v>0</v>
      </c>
      <c r="AF392" s="381">
        <f>'Test-RA'!Q390</f>
        <v>0</v>
      </c>
      <c r="AG392" s="381">
        <f>'Test-RA'!R390</f>
        <v>0</v>
      </c>
      <c r="AH392" s="381">
        <f>'Test-RA'!S390</f>
        <v>0</v>
      </c>
      <c r="AI392" s="381">
        <f>'Test-RA'!T390</f>
        <v>0</v>
      </c>
      <c r="AJ392" s="381">
        <f>'Test-RA'!U390</f>
        <v>0</v>
      </c>
      <c r="AK392" s="381">
        <f>'Test-RA'!V390</f>
        <v>0</v>
      </c>
      <c r="AL392" s="381">
        <f>'Test-RA'!W390</f>
        <v>0</v>
      </c>
      <c r="AM392" s="381">
        <f>'Test-RA'!X390</f>
        <v>0</v>
      </c>
      <c r="AN392" s="381">
        <f>10*LOG10(1/((Summary!$C$75/10^(AK392/10)+Summary!$C$76/10^(AL392/10)+Summary!$C$77/10^(AM392/10))/Summary!$C$78))</f>
        <v>0</v>
      </c>
      <c r="AO392" s="381">
        <f>'Test-RA'!Y390</f>
        <v>0</v>
      </c>
      <c r="AP392" s="140">
        <f>'Test-RA'!Z390</f>
        <v>0</v>
      </c>
      <c r="AQ392" s="141">
        <f t="shared" si="24"/>
        <v>0</v>
      </c>
      <c r="AR392" s="142" t="e">
        <f t="shared" si="26"/>
        <v>#DIV/0!</v>
      </c>
      <c r="AS392" s="143" t="e">
        <f t="shared" si="27"/>
        <v>#DIV/0!</v>
      </c>
      <c r="AT392" s="136"/>
      <c r="AU392" s="136"/>
      <c r="AV392" s="571" t="s">
        <v>123</v>
      </c>
      <c r="AW392" s="468" t="e" cm="1">
        <f t="array" ref="AW392">bdRateExtend($G390:$G393,H390:H393,$Z390:$Z393,AA390:AA393)</f>
        <v>#VALUE!</v>
      </c>
      <c r="AX392" s="480"/>
      <c r="AY392" s="480"/>
      <c r="AZ392" s="480"/>
      <c r="BA392" s="480"/>
      <c r="BB392" s="480"/>
      <c r="BC392" s="480" t="e" cm="1">
        <f t="array" ref="BC392">bdRateExtend($G390:$G393,L390:L393,$Z390:$Z393,AE390:AE393)</f>
        <v>#VALUE!</v>
      </c>
      <c r="BD392" s="480"/>
      <c r="BE392" s="480" t="e" cm="1">
        <f t="array" ref="BE392">bdRateExtend($G390:$G393,M390:M393,$Z390:$Z393,AF390:AF393)</f>
        <v>#VALUE!</v>
      </c>
      <c r="BF392" s="480"/>
      <c r="BG392" s="469" t="e" cm="1">
        <f t="array" ref="BG392">bdRateExtend($G390:$G393,N390:N393,$Z390:$Z393,AG390:AG393,"None", FALSE,1)</f>
        <v>#VALUE!</v>
      </c>
      <c r="BH392" s="476"/>
      <c r="BI392" s="469" t="e" cm="1">
        <f t="array" ref="BI392">bdRateExtend($G390:$G393,O390:O393,$Z390:$Z393,AH390:AH393,"None", FALSE,1)</f>
        <v>#VALUE!</v>
      </c>
      <c r="BJ392" s="476"/>
      <c r="BK392" s="480" t="e" cm="1">
        <f t="array" ref="BK392">bdRateExtend($G390:$G393,P390:P393,$Z390:$Z393,AI390:AI393)</f>
        <v>#VALUE!</v>
      </c>
      <c r="BL392" s="480"/>
      <c r="BM392" s="480" t="e" cm="1">
        <f t="array" ref="BM392">bdRateExtend($G390:$G393,Q390:Q393,$Z390:$Z393,AJ390:AJ393)</f>
        <v>#VALUE!</v>
      </c>
      <c r="BN392" s="480"/>
      <c r="BO392" s="480" t="e" cm="1">
        <f t="array" ref="BO392">bdRateExtend($G390:$G393,R390:R393,$Z390:$Z393,AK390:AK393)</f>
        <v>#VALUE!</v>
      </c>
      <c r="BP392" s="480"/>
      <c r="BQ392" s="480"/>
      <c r="BR392" s="476"/>
      <c r="BS392" s="476"/>
      <c r="BT392" s="480"/>
      <c r="BU392" s="463" cm="1">
        <f t="array" ref="BU392">testVMAFRange($G390:$G393,N390:N393,$Z390:$Z393,AG390:AG393)</f>
        <v>0</v>
      </c>
      <c r="BV392" s="465"/>
      <c r="BW392" s="463" cm="1">
        <f t="array" ref="BW392">testVMAFRange($G390:$G393,O390:O393,$Z390:$Z393,AH390:AH393)</f>
        <v>0</v>
      </c>
      <c r="BX392" s="465"/>
    </row>
    <row r="393" spans="1:76" ht="17" customHeight="1" thickBot="1" x14ac:dyDescent="0.4">
      <c r="A393" s="516"/>
      <c r="B393" s="518"/>
      <c r="C393" s="487"/>
      <c r="D393" s="522"/>
      <c r="E393" s="523"/>
      <c r="F393" s="144">
        <v>63</v>
      </c>
      <c r="G393" s="145">
        <f>'Anchor-RA'!L391</f>
        <v>0</v>
      </c>
      <c r="H393" s="146">
        <f>'Anchor-RA'!M391</f>
        <v>0</v>
      </c>
      <c r="I393" s="146">
        <f>'Anchor-RA'!N391</f>
        <v>0</v>
      </c>
      <c r="J393" s="146">
        <f>'Anchor-RA'!O391</f>
        <v>0</v>
      </c>
      <c r="K393" s="146">
        <f>(Summary!$C$58*H393+Summary!$C$59*I393+Summary!$C$60*J393)/Summary!$C$61</f>
        <v>0</v>
      </c>
      <c r="L393" s="146">
        <f>'Anchor-RA'!P391</f>
        <v>0</v>
      </c>
      <c r="M393" s="146">
        <f>'Anchor-RA'!Q391</f>
        <v>0</v>
      </c>
      <c r="N393" s="146">
        <f>'Anchor-RA'!R391</f>
        <v>0</v>
      </c>
      <c r="O393" s="146">
        <f>'Anchor-RA'!S391</f>
        <v>0</v>
      </c>
      <c r="P393" s="146">
        <f>'Anchor-RA'!T391</f>
        <v>0</v>
      </c>
      <c r="Q393" s="146">
        <f>'Anchor-RA'!U391</f>
        <v>0</v>
      </c>
      <c r="R393" s="146">
        <f>'Anchor-RA'!V391</f>
        <v>0</v>
      </c>
      <c r="S393" s="146">
        <f>'Anchor-RA'!W391</f>
        <v>0</v>
      </c>
      <c r="T393" s="146">
        <f>'Anchor-RA'!X391</f>
        <v>0</v>
      </c>
      <c r="U393" s="146">
        <f>10*LOG10(1/((Summary!$C$75/10^(R393/10)+Summary!$C$76/10^(S393/10)+Summary!$C$77/10^(T393/10))/Summary!$C$78))</f>
        <v>0</v>
      </c>
      <c r="V393" s="146">
        <f>'Anchor-RA'!Y391</f>
        <v>0</v>
      </c>
      <c r="W393" s="146">
        <f>'Anchor-RA'!Z391</f>
        <v>0</v>
      </c>
      <c r="X393" s="147">
        <f t="shared" si="25"/>
        <v>0</v>
      </c>
      <c r="Y393" s="133"/>
      <c r="Z393" s="385">
        <f>'Test-RA'!L391</f>
        <v>0</v>
      </c>
      <c r="AA393" s="382">
        <f>'Test-RA'!M391</f>
        <v>0</v>
      </c>
      <c r="AB393" s="382">
        <f>'Test-RA'!N391</f>
        <v>0</v>
      </c>
      <c r="AC393" s="382">
        <f>'Test-RA'!O391</f>
        <v>0</v>
      </c>
      <c r="AD393" s="382">
        <f>(Summary!$C$58*AA393+Summary!$C$59*AB393+Summary!$C$60*AC393)/Summary!$C$61</f>
        <v>0</v>
      </c>
      <c r="AE393" s="382">
        <f>'Test-RA'!P391</f>
        <v>0</v>
      </c>
      <c r="AF393" s="382">
        <f>'Test-RA'!Q391</f>
        <v>0</v>
      </c>
      <c r="AG393" s="382">
        <f>'Test-RA'!R391</f>
        <v>0</v>
      </c>
      <c r="AH393" s="382">
        <f>'Test-RA'!S391</f>
        <v>0</v>
      </c>
      <c r="AI393" s="382">
        <f>'Test-RA'!T391</f>
        <v>0</v>
      </c>
      <c r="AJ393" s="382">
        <f>'Test-RA'!U391</f>
        <v>0</v>
      </c>
      <c r="AK393" s="382">
        <f>'Test-RA'!V391</f>
        <v>0</v>
      </c>
      <c r="AL393" s="382">
        <f>'Test-RA'!W391</f>
        <v>0</v>
      </c>
      <c r="AM393" s="382">
        <f>'Test-RA'!X391</f>
        <v>0</v>
      </c>
      <c r="AN393" s="382">
        <f>10*LOG10(1/((Summary!$C$75/10^(AK393/10)+Summary!$C$76/10^(AL393/10)+Summary!$C$77/10^(AM393/10))/Summary!$C$78))</f>
        <v>0</v>
      </c>
      <c r="AO393" s="382">
        <f>'Test-RA'!Y391</f>
        <v>0</v>
      </c>
      <c r="AP393" s="146">
        <f>'Test-RA'!Z391</f>
        <v>0</v>
      </c>
      <c r="AQ393" s="147">
        <f t="shared" si="24"/>
        <v>0</v>
      </c>
      <c r="AR393" s="148" t="e">
        <f t="shared" si="26"/>
        <v>#DIV/0!</v>
      </c>
      <c r="AS393" s="149" t="e">
        <f t="shared" si="27"/>
        <v>#DIV/0!</v>
      </c>
      <c r="AT393" s="136"/>
      <c r="AU393" s="136"/>
      <c r="AV393" s="572"/>
      <c r="AW393" s="468"/>
      <c r="AX393" s="480"/>
      <c r="AY393" s="480"/>
      <c r="AZ393" s="480"/>
      <c r="BA393" s="480"/>
      <c r="BB393" s="481"/>
      <c r="BC393" s="480"/>
      <c r="BD393" s="480"/>
      <c r="BE393" s="480"/>
      <c r="BF393" s="480"/>
      <c r="BG393" s="472"/>
      <c r="BH393" s="477"/>
      <c r="BI393" s="472"/>
      <c r="BJ393" s="477"/>
      <c r="BK393" s="480"/>
      <c r="BL393" s="480"/>
      <c r="BM393" s="480"/>
      <c r="BN393" s="480"/>
      <c r="BO393" s="480"/>
      <c r="BP393" s="480"/>
      <c r="BQ393" s="480"/>
      <c r="BR393" s="476"/>
      <c r="BS393" s="476"/>
      <c r="BT393" s="481"/>
      <c r="BU393" s="473"/>
      <c r="BV393" s="466"/>
      <c r="BW393" s="473"/>
      <c r="BX393" s="466"/>
    </row>
    <row r="394" spans="1:76" ht="17" customHeight="1" x14ac:dyDescent="0.35">
      <c r="A394" s="516"/>
      <c r="B394" s="482" t="s">
        <v>90</v>
      </c>
      <c r="C394" s="485" t="s">
        <v>84</v>
      </c>
      <c r="D394" s="489">
        <v>24</v>
      </c>
      <c r="E394" s="492">
        <v>10</v>
      </c>
      <c r="F394" s="129">
        <v>23</v>
      </c>
      <c r="G394" s="130">
        <f>'Anchor-RA'!L392</f>
        <v>0</v>
      </c>
      <c r="H394" s="131">
        <f>'Anchor-RA'!M392</f>
        <v>0</v>
      </c>
      <c r="I394" s="131">
        <f>'Anchor-RA'!N392</f>
        <v>0</v>
      </c>
      <c r="J394" s="131">
        <f>'Anchor-RA'!O392</f>
        <v>0</v>
      </c>
      <c r="K394" s="131">
        <f>(Summary!$C$58*H394+Summary!$C$59*I394+Summary!$C$60*J394)/Summary!$C$61</f>
        <v>0</v>
      </c>
      <c r="L394" s="131">
        <f>'Anchor-RA'!P392</f>
        <v>0</v>
      </c>
      <c r="M394" s="131">
        <f>'Anchor-RA'!Q392</f>
        <v>0</v>
      </c>
      <c r="N394" s="131">
        <f>'Anchor-RA'!R392</f>
        <v>0</v>
      </c>
      <c r="O394" s="131">
        <f>'Anchor-RA'!S392</f>
        <v>0</v>
      </c>
      <c r="P394" s="131">
        <f>'Anchor-RA'!T392</f>
        <v>0</v>
      </c>
      <c r="Q394" s="131">
        <f>'Anchor-RA'!U392</f>
        <v>0</v>
      </c>
      <c r="R394" s="131">
        <f>'Anchor-RA'!V392</f>
        <v>0</v>
      </c>
      <c r="S394" s="131">
        <f>'Anchor-RA'!W392</f>
        <v>0</v>
      </c>
      <c r="T394" s="131">
        <f>'Anchor-RA'!X392</f>
        <v>0</v>
      </c>
      <c r="U394" s="131">
        <f>10*LOG10(1/((Summary!$C$75/10^(R394/10)+Summary!$C$76/10^(S394/10)+Summary!$C$77/10^(T394/10))/Summary!$C$78))</f>
        <v>0</v>
      </c>
      <c r="V394" s="131">
        <f>'Anchor-RA'!Y392</f>
        <v>0</v>
      </c>
      <c r="W394" s="131">
        <f>'Anchor-RA'!Z392</f>
        <v>0</v>
      </c>
      <c r="X394" s="132">
        <f t="shared" si="25"/>
        <v>0</v>
      </c>
      <c r="Y394" s="133"/>
      <c r="Z394" s="383">
        <f>'Test-RA'!L392</f>
        <v>0</v>
      </c>
      <c r="AA394" s="380">
        <f>'Test-RA'!M392</f>
        <v>0</v>
      </c>
      <c r="AB394" s="380">
        <f>'Test-RA'!N392</f>
        <v>0</v>
      </c>
      <c r="AC394" s="380">
        <f>'Test-RA'!O392</f>
        <v>0</v>
      </c>
      <c r="AD394" s="380">
        <f>(Summary!$C$58*AA394+Summary!$C$59*AB394+Summary!$C$60*AC394)/Summary!$C$61</f>
        <v>0</v>
      </c>
      <c r="AE394" s="380">
        <f>'Test-RA'!P392</f>
        <v>0</v>
      </c>
      <c r="AF394" s="380">
        <f>'Test-RA'!Q392</f>
        <v>0</v>
      </c>
      <c r="AG394" s="380">
        <f>'Test-RA'!R392</f>
        <v>0</v>
      </c>
      <c r="AH394" s="380">
        <f>'Test-RA'!S392</f>
        <v>0</v>
      </c>
      <c r="AI394" s="380">
        <f>'Test-RA'!T392</f>
        <v>0</v>
      </c>
      <c r="AJ394" s="380">
        <f>'Test-RA'!U392</f>
        <v>0</v>
      </c>
      <c r="AK394" s="380">
        <f>'Test-RA'!V392</f>
        <v>0</v>
      </c>
      <c r="AL394" s="380">
        <f>'Test-RA'!W392</f>
        <v>0</v>
      </c>
      <c r="AM394" s="380">
        <f>'Test-RA'!X392</f>
        <v>0</v>
      </c>
      <c r="AN394" s="380">
        <f>10*LOG10(1/((Summary!$C$75/10^(AK394/10)+Summary!$C$76/10^(AL394/10)+Summary!$C$77/10^(AM394/10))/Summary!$C$78))</f>
        <v>0</v>
      </c>
      <c r="AO394" s="380">
        <f>'Test-RA'!Y392</f>
        <v>0</v>
      </c>
      <c r="AP394" s="131">
        <f>'Test-RA'!Z392</f>
        <v>0</v>
      </c>
      <c r="AQ394" s="132">
        <f t="shared" ref="AQ394:AQ429" si="28">AO394/3600</f>
        <v>0</v>
      </c>
      <c r="AR394" s="134" t="e">
        <f t="shared" si="26"/>
        <v>#DIV/0!</v>
      </c>
      <c r="AS394" s="135" t="e">
        <f t="shared" si="27"/>
        <v>#DIV/0!</v>
      </c>
      <c r="AT394" s="136"/>
      <c r="AU394" s="136"/>
      <c r="AV394" s="573" t="s">
        <v>121</v>
      </c>
      <c r="AW394" s="468" t="e" cm="1">
        <f t="array" ref="AW394">bdRateExtend($G394:$G397,H394:H397,$Z394:$Z397,AA394:AA397)</f>
        <v>#VALUE!</v>
      </c>
      <c r="AX394" s="480" t="e" cm="1">
        <f t="array" ref="AX394">bdRateExtend($G394:$G399,H394:H399,$Z394:$Z399,AA394:AA399)</f>
        <v>#VALUE!</v>
      </c>
      <c r="AY394" s="480" t="e" cm="1">
        <f t="array" ref="AY394">bdRateExtend($G394:$G399,I394:I399,$Z394:$Z399,AB394:AB399)</f>
        <v>#VALUE!</v>
      </c>
      <c r="AZ394" s="480" t="e" cm="1">
        <f t="array" ref="AZ394">bdRateExtend($G394:$G399,J394:J399,$Z394:$Z399,AC394:AC399)</f>
        <v>#VALUE!</v>
      </c>
      <c r="BA394" s="480" t="e" cm="1">
        <f t="array" ref="BA394">bdRateExtend($G394:$G399,K394:K399,$Z394:$Z399,AD394:AD399)</f>
        <v>#VALUE!</v>
      </c>
      <c r="BB394" s="479" t="e">
        <f>(Summary!$C$89*AX394+Summary!$C$90*AY394+Summary!$C$91*AZ394)/Summary!$C$92</f>
        <v>#VALUE!</v>
      </c>
      <c r="BC394" s="480" t="e" cm="1">
        <f t="array" ref="BC394">bdRateExtend($G394:$G397,L394:L397,$Z394:$Z397,AE394:AE397)</f>
        <v>#VALUE!</v>
      </c>
      <c r="BD394" s="480" t="e" cm="1">
        <f t="array" ref="BD394">bdRateExtend($G394:$G399,L394:L399,$Z394:$Z399,AE394:AE399)</f>
        <v>#VALUE!</v>
      </c>
      <c r="BE394" s="480" t="e" cm="1">
        <f t="array" ref="BE394">bdRateExtend($G394:$G397,M394:M397,$Z394:$Z397,AF394:AF397)</f>
        <v>#VALUE!</v>
      </c>
      <c r="BF394" s="480" t="e" cm="1">
        <f t="array" ref="BF394">bdRateExtend($G394:$G399,M394:M399,$Z394:$Z399,AF394:AF399)</f>
        <v>#VALUE!</v>
      </c>
      <c r="BG394" s="474" t="e" cm="1">
        <f t="array" ref="BG394">bdRateExtend($G394:$G397,N394:N397,$Z394:$Z397,AG394:AG397,"None", FALSE,1)</f>
        <v>#VALUE!</v>
      </c>
      <c r="BH394" s="475" t="e" cm="1">
        <f t="array" ref="BH394">bdRateExtend($G394:$G399,N394:N399,$Z394:$Z399,AG394:AG399,"None", FALSE,1)</f>
        <v>#VALUE!</v>
      </c>
      <c r="BI394" s="474" t="e" cm="1">
        <f t="array" ref="BI394">bdRateExtend($G394:$G397,O394:O397,$Z394:$Z397,AH394:AH397,"None", FALSE,1)</f>
        <v>#VALUE!</v>
      </c>
      <c r="BJ394" s="475" t="e" cm="1">
        <f t="array" ref="BJ394">bdRateExtend($G394:$G399,O394:O399,$Z394:$Z399,AH394:AH399,"None", FALSE,1)</f>
        <v>#VALUE!</v>
      </c>
      <c r="BK394" s="480" t="e" cm="1">
        <f t="array" ref="BK394">bdRateExtend($G394:$G397,P394:P397,$Z394:$Z397,AI394:AI397)</f>
        <v>#VALUE!</v>
      </c>
      <c r="BL394" s="480" t="e" cm="1">
        <f t="array" ref="BL394">bdRateExtend($G394:$G399,P394:P399,$Z394:$Z399,AI394:AI399)</f>
        <v>#VALUE!</v>
      </c>
      <c r="BM394" s="480" t="e" cm="1">
        <f t="array" ref="BM394">bdRateExtend($G394:$G397,Q394:Q397,$Z394:$Z397,AJ394:AJ397)</f>
        <v>#VALUE!</v>
      </c>
      <c r="BN394" s="480" t="e" cm="1">
        <f t="array" ref="BN394">bdRateExtend($G394:$G399,Q394:Q399,$Z394:$Z399,AJ394:AJ399)</f>
        <v>#VALUE!</v>
      </c>
      <c r="BO394" s="480" t="e" cm="1">
        <f t="array" ref="BO394">bdRateExtend($G394:$G397,R394:R397,$Z394:$Z397,AK394:AK397)</f>
        <v>#VALUE!</v>
      </c>
      <c r="BP394" s="480" t="e" cm="1">
        <f t="array" ref="BP394">bdRateExtend($G394:$G399,R394:R399,$Z394:$Z399,AK394:AK399)</f>
        <v>#VALUE!</v>
      </c>
      <c r="BQ394" s="480" t="e" cm="1">
        <f t="array" ref="BQ394">bdRateExtend($G394:$G399,S394:S399,$Z394:$Z399,AL394:AL399)</f>
        <v>#VALUE!</v>
      </c>
      <c r="BR394" s="476" t="e" cm="1">
        <f t="array" ref="BR394">bdRateExtend($G394:$G399,T394:T399,$Z394:$Z399,AM394:AM399)</f>
        <v>#VALUE!</v>
      </c>
      <c r="BS394" s="476" t="e" cm="1">
        <f t="array" ref="BS394">bdRateExtend($G394:$G399,U394:U399,$Z394:$Z399,AN394:AN399)</f>
        <v>#VALUE!</v>
      </c>
      <c r="BT394" s="479" t="e">
        <f>(Summary!$C$103*BP394+Summary!$C$104*BQ394+Summary!$C$105*BR394)/Summary!$C$106</f>
        <v>#VALUE!</v>
      </c>
      <c r="BU394" s="462" cm="1">
        <f t="array" ref="BU394">testVMAFRange($G394:$G397,N394:N397,$Z394:$Z397,AG394:AG397)</f>
        <v>0</v>
      </c>
      <c r="BV394" s="464" cm="1">
        <f t="array" ref="BV394">testVMAFRange($G394:$G399,N394:N399,$Z394:$Z399,AG394:AG399)</f>
        <v>0</v>
      </c>
      <c r="BW394" s="462" cm="1">
        <f t="array" ref="BW394">testVMAFRange($G394:$G397,O394:O397,$Z394:$Z397,AH394:AH397)</f>
        <v>0</v>
      </c>
      <c r="BX394" s="464" cm="1">
        <f t="array" ref="BX394">testVMAFRange($G394:$G399,O394:O399,$Z394:$Z399,AH394:AH399)</f>
        <v>0</v>
      </c>
    </row>
    <row r="395" spans="1:76" ht="17" customHeight="1" x14ac:dyDescent="0.35">
      <c r="A395" s="516"/>
      <c r="B395" s="483"/>
      <c r="C395" s="486"/>
      <c r="D395" s="490"/>
      <c r="E395" s="493"/>
      <c r="F395" s="138">
        <v>31</v>
      </c>
      <c r="G395" s="139">
        <f>'Anchor-RA'!L393</f>
        <v>0</v>
      </c>
      <c r="H395" s="140">
        <f>'Anchor-RA'!M393</f>
        <v>0</v>
      </c>
      <c r="I395" s="140">
        <f>'Anchor-RA'!N393</f>
        <v>0</v>
      </c>
      <c r="J395" s="140">
        <f>'Anchor-RA'!O393</f>
        <v>0</v>
      </c>
      <c r="K395" s="140">
        <f>(Summary!$C$58*H395+Summary!$C$59*I395+Summary!$C$60*J395)/Summary!$C$61</f>
        <v>0</v>
      </c>
      <c r="L395" s="140">
        <f>'Anchor-RA'!P393</f>
        <v>0</v>
      </c>
      <c r="M395" s="140">
        <f>'Anchor-RA'!Q393</f>
        <v>0</v>
      </c>
      <c r="N395" s="140">
        <f>'Anchor-RA'!R393</f>
        <v>0</v>
      </c>
      <c r="O395" s="140">
        <f>'Anchor-RA'!S393</f>
        <v>0</v>
      </c>
      <c r="P395" s="140">
        <f>'Anchor-RA'!T393</f>
        <v>0</v>
      </c>
      <c r="Q395" s="140">
        <f>'Anchor-RA'!U393</f>
        <v>0</v>
      </c>
      <c r="R395" s="140">
        <f>'Anchor-RA'!V393</f>
        <v>0</v>
      </c>
      <c r="S395" s="140">
        <f>'Anchor-RA'!W393</f>
        <v>0</v>
      </c>
      <c r="T395" s="140">
        <f>'Anchor-RA'!X393</f>
        <v>0</v>
      </c>
      <c r="U395" s="140">
        <f>10*LOG10(1/((Summary!$C$75/10^(R395/10)+Summary!$C$76/10^(S395/10)+Summary!$C$77/10^(T395/10))/Summary!$C$78))</f>
        <v>0</v>
      </c>
      <c r="V395" s="140">
        <f>'Anchor-RA'!Y393</f>
        <v>0</v>
      </c>
      <c r="W395" s="140">
        <f>'Anchor-RA'!Z393</f>
        <v>0</v>
      </c>
      <c r="X395" s="141">
        <f t="shared" si="25"/>
        <v>0</v>
      </c>
      <c r="Y395" s="133"/>
      <c r="Z395" s="384">
        <f>'Test-RA'!L393</f>
        <v>0</v>
      </c>
      <c r="AA395" s="381">
        <f>'Test-RA'!M393</f>
        <v>0</v>
      </c>
      <c r="AB395" s="381">
        <f>'Test-RA'!N393</f>
        <v>0</v>
      </c>
      <c r="AC395" s="381">
        <f>'Test-RA'!O393</f>
        <v>0</v>
      </c>
      <c r="AD395" s="381">
        <f>(Summary!$C$58*AA395+Summary!$C$59*AB395+Summary!$C$60*AC395)/Summary!$C$61</f>
        <v>0</v>
      </c>
      <c r="AE395" s="381">
        <f>'Test-RA'!P393</f>
        <v>0</v>
      </c>
      <c r="AF395" s="381">
        <f>'Test-RA'!Q393</f>
        <v>0</v>
      </c>
      <c r="AG395" s="381">
        <f>'Test-RA'!R393</f>
        <v>0</v>
      </c>
      <c r="AH395" s="381">
        <f>'Test-RA'!S393</f>
        <v>0</v>
      </c>
      <c r="AI395" s="381">
        <f>'Test-RA'!T393</f>
        <v>0</v>
      </c>
      <c r="AJ395" s="381">
        <f>'Test-RA'!U393</f>
        <v>0</v>
      </c>
      <c r="AK395" s="381">
        <f>'Test-RA'!V393</f>
        <v>0</v>
      </c>
      <c r="AL395" s="381">
        <f>'Test-RA'!W393</f>
        <v>0</v>
      </c>
      <c r="AM395" s="381">
        <f>'Test-RA'!X393</f>
        <v>0</v>
      </c>
      <c r="AN395" s="381">
        <f>10*LOG10(1/((Summary!$C$75/10^(AK395/10)+Summary!$C$76/10^(AL395/10)+Summary!$C$77/10^(AM395/10))/Summary!$C$78))</f>
        <v>0</v>
      </c>
      <c r="AO395" s="381">
        <f>'Test-RA'!Y393</f>
        <v>0</v>
      </c>
      <c r="AP395" s="140">
        <f>'Test-RA'!Z393</f>
        <v>0</v>
      </c>
      <c r="AQ395" s="141">
        <f t="shared" si="28"/>
        <v>0</v>
      </c>
      <c r="AR395" s="142" t="e">
        <f t="shared" si="26"/>
        <v>#DIV/0!</v>
      </c>
      <c r="AS395" s="143" t="e">
        <f t="shared" si="27"/>
        <v>#DIV/0!</v>
      </c>
      <c r="AT395" s="136"/>
      <c r="AU395" s="136"/>
      <c r="AV395" s="571"/>
      <c r="AW395" s="468"/>
      <c r="AX395" s="480"/>
      <c r="AY395" s="480"/>
      <c r="AZ395" s="480"/>
      <c r="BA395" s="480"/>
      <c r="BB395" s="480"/>
      <c r="BC395" s="480"/>
      <c r="BD395" s="480"/>
      <c r="BE395" s="480"/>
      <c r="BF395" s="480"/>
      <c r="BG395" s="469"/>
      <c r="BH395" s="476"/>
      <c r="BI395" s="469"/>
      <c r="BJ395" s="476"/>
      <c r="BK395" s="480"/>
      <c r="BL395" s="480"/>
      <c r="BM395" s="480"/>
      <c r="BN395" s="480"/>
      <c r="BO395" s="480"/>
      <c r="BP395" s="480"/>
      <c r="BQ395" s="480"/>
      <c r="BR395" s="476"/>
      <c r="BS395" s="476"/>
      <c r="BT395" s="480"/>
      <c r="BU395" s="463"/>
      <c r="BV395" s="465"/>
      <c r="BW395" s="463"/>
      <c r="BX395" s="465"/>
    </row>
    <row r="396" spans="1:76" ht="17" customHeight="1" x14ac:dyDescent="0.35">
      <c r="A396" s="516"/>
      <c r="B396" s="483"/>
      <c r="C396" s="486"/>
      <c r="D396" s="490"/>
      <c r="E396" s="493"/>
      <c r="F396" s="138">
        <v>39</v>
      </c>
      <c r="G396" s="139">
        <f>'Anchor-RA'!L394</f>
        <v>0</v>
      </c>
      <c r="H396" s="140">
        <f>'Anchor-RA'!M394</f>
        <v>0</v>
      </c>
      <c r="I396" s="140">
        <f>'Anchor-RA'!N394</f>
        <v>0</v>
      </c>
      <c r="J396" s="140">
        <f>'Anchor-RA'!O394</f>
        <v>0</v>
      </c>
      <c r="K396" s="140">
        <f>(Summary!$C$58*H396+Summary!$C$59*I396+Summary!$C$60*J396)/Summary!$C$61</f>
        <v>0</v>
      </c>
      <c r="L396" s="140">
        <f>'Anchor-RA'!P394</f>
        <v>0</v>
      </c>
      <c r="M396" s="140">
        <f>'Anchor-RA'!Q394</f>
        <v>0</v>
      </c>
      <c r="N396" s="140">
        <f>'Anchor-RA'!R394</f>
        <v>0</v>
      </c>
      <c r="O396" s="140">
        <f>'Anchor-RA'!S394</f>
        <v>0</v>
      </c>
      <c r="P396" s="140">
        <f>'Anchor-RA'!T394</f>
        <v>0</v>
      </c>
      <c r="Q396" s="140">
        <f>'Anchor-RA'!U394</f>
        <v>0</v>
      </c>
      <c r="R396" s="140">
        <f>'Anchor-RA'!V394</f>
        <v>0</v>
      </c>
      <c r="S396" s="140">
        <f>'Anchor-RA'!W394</f>
        <v>0</v>
      </c>
      <c r="T396" s="140">
        <f>'Anchor-RA'!X394</f>
        <v>0</v>
      </c>
      <c r="U396" s="140">
        <f>10*LOG10(1/((Summary!$C$75/10^(R396/10)+Summary!$C$76/10^(S396/10)+Summary!$C$77/10^(T396/10))/Summary!$C$78))</f>
        <v>0</v>
      </c>
      <c r="V396" s="140">
        <f>'Anchor-RA'!Y394</f>
        <v>0</v>
      </c>
      <c r="W396" s="140">
        <f>'Anchor-RA'!Z394</f>
        <v>0</v>
      </c>
      <c r="X396" s="141">
        <f t="shared" si="25"/>
        <v>0</v>
      </c>
      <c r="Y396" s="133"/>
      <c r="Z396" s="384">
        <f>'Test-RA'!L394</f>
        <v>0</v>
      </c>
      <c r="AA396" s="381">
        <f>'Test-RA'!M394</f>
        <v>0</v>
      </c>
      <c r="AB396" s="381">
        <f>'Test-RA'!N394</f>
        <v>0</v>
      </c>
      <c r="AC396" s="381">
        <f>'Test-RA'!O394</f>
        <v>0</v>
      </c>
      <c r="AD396" s="381">
        <f>(Summary!$C$58*AA396+Summary!$C$59*AB396+Summary!$C$60*AC396)/Summary!$C$61</f>
        <v>0</v>
      </c>
      <c r="AE396" s="381">
        <f>'Test-RA'!P394</f>
        <v>0</v>
      </c>
      <c r="AF396" s="381">
        <f>'Test-RA'!Q394</f>
        <v>0</v>
      </c>
      <c r="AG396" s="381">
        <f>'Test-RA'!R394</f>
        <v>0</v>
      </c>
      <c r="AH396" s="381">
        <f>'Test-RA'!S394</f>
        <v>0</v>
      </c>
      <c r="AI396" s="381">
        <f>'Test-RA'!T394</f>
        <v>0</v>
      </c>
      <c r="AJ396" s="381">
        <f>'Test-RA'!U394</f>
        <v>0</v>
      </c>
      <c r="AK396" s="381">
        <f>'Test-RA'!V394</f>
        <v>0</v>
      </c>
      <c r="AL396" s="381">
        <f>'Test-RA'!W394</f>
        <v>0</v>
      </c>
      <c r="AM396" s="381">
        <f>'Test-RA'!X394</f>
        <v>0</v>
      </c>
      <c r="AN396" s="381">
        <f>10*LOG10(1/((Summary!$C$75/10^(AK396/10)+Summary!$C$76/10^(AL396/10)+Summary!$C$77/10^(AM396/10))/Summary!$C$78))</f>
        <v>0</v>
      </c>
      <c r="AO396" s="381">
        <f>'Test-RA'!Y394</f>
        <v>0</v>
      </c>
      <c r="AP396" s="140">
        <f>'Test-RA'!Z394</f>
        <v>0</v>
      </c>
      <c r="AQ396" s="141">
        <f t="shared" si="28"/>
        <v>0</v>
      </c>
      <c r="AR396" s="142" t="e">
        <f t="shared" si="26"/>
        <v>#DIV/0!</v>
      </c>
      <c r="AS396" s="143" t="e">
        <f t="shared" si="27"/>
        <v>#DIV/0!</v>
      </c>
      <c r="AT396" s="136"/>
      <c r="AU396" s="136"/>
      <c r="AV396" s="571" t="s">
        <v>122</v>
      </c>
      <c r="AW396" s="468" t="e" cm="1">
        <f t="array" ref="AW396">bdRateExtend($G395:$G398,H395:H398,$Z395:$Z398,AA395:AA398)</f>
        <v>#VALUE!</v>
      </c>
      <c r="AX396" s="480"/>
      <c r="AY396" s="480"/>
      <c r="AZ396" s="480"/>
      <c r="BA396" s="480"/>
      <c r="BB396" s="480"/>
      <c r="BC396" s="480" t="e" cm="1">
        <f t="array" ref="BC396">bdRateExtend($G395:$G398,L395:L398,$Z395:$Z398,AE395:AE398)</f>
        <v>#VALUE!</v>
      </c>
      <c r="BD396" s="480"/>
      <c r="BE396" s="480" t="e" cm="1">
        <f t="array" ref="BE396">bdRateExtend($G395:$G398,M395:M398,$Z395:$Z398,AF395:AF398)</f>
        <v>#VALUE!</v>
      </c>
      <c r="BF396" s="480"/>
      <c r="BG396" s="469" t="e" cm="1">
        <f t="array" ref="BG396">bdRateExtend($G395:$G398,N395:N398,$Z395:$Z398,AG395:AG398,"None", FALSE,1)</f>
        <v>#VALUE!</v>
      </c>
      <c r="BH396" s="476"/>
      <c r="BI396" s="469" t="e" cm="1">
        <f t="array" ref="BI396">bdRateExtend($G395:$G398,O395:O398,$Z395:$Z398,AH395:AH398,"None", FALSE,1)</f>
        <v>#VALUE!</v>
      </c>
      <c r="BJ396" s="476"/>
      <c r="BK396" s="480" t="e" cm="1">
        <f t="array" ref="BK396">bdRateExtend($G395:$G398,P395:P398,$Z395:$Z398,AI395:AI398)</f>
        <v>#VALUE!</v>
      </c>
      <c r="BL396" s="480"/>
      <c r="BM396" s="480" t="e" cm="1">
        <f t="array" ref="BM396">bdRateExtend($G395:$G398,Q395:Q398,$Z395:$Z398,AJ395:AJ398)</f>
        <v>#VALUE!</v>
      </c>
      <c r="BN396" s="480"/>
      <c r="BO396" s="480" t="e" cm="1">
        <f t="array" ref="BO396">bdRateExtend($G395:$G398,R395:R398,$Z395:$Z398,AK395:AK398)</f>
        <v>#VALUE!</v>
      </c>
      <c r="BP396" s="480"/>
      <c r="BQ396" s="480"/>
      <c r="BR396" s="476"/>
      <c r="BS396" s="476"/>
      <c r="BT396" s="480"/>
      <c r="BU396" s="463" cm="1">
        <f t="array" ref="BU396">testVMAFRange($G395:$G398,N395:N398,$Z395:$Z398,AG395:AG398)</f>
        <v>0</v>
      </c>
      <c r="BV396" s="465"/>
      <c r="BW396" s="463" cm="1">
        <f t="array" ref="BW396">testVMAFRange($G395:$G398,O395:O398,$Z395:$Z398,AH395:AH398)</f>
        <v>0</v>
      </c>
      <c r="BX396" s="465"/>
    </row>
    <row r="397" spans="1:76" ht="17" customHeight="1" x14ac:dyDescent="0.35">
      <c r="A397" s="516"/>
      <c r="B397" s="483"/>
      <c r="C397" s="486"/>
      <c r="D397" s="490"/>
      <c r="E397" s="493"/>
      <c r="F397" s="138">
        <v>47</v>
      </c>
      <c r="G397" s="139">
        <f>'Anchor-RA'!L395</f>
        <v>0</v>
      </c>
      <c r="H397" s="140">
        <f>'Anchor-RA'!M395</f>
        <v>0</v>
      </c>
      <c r="I397" s="140">
        <f>'Anchor-RA'!N395</f>
        <v>0</v>
      </c>
      <c r="J397" s="140">
        <f>'Anchor-RA'!O395</f>
        <v>0</v>
      </c>
      <c r="K397" s="140">
        <f>(Summary!$C$58*H397+Summary!$C$59*I397+Summary!$C$60*J397)/Summary!$C$61</f>
        <v>0</v>
      </c>
      <c r="L397" s="140">
        <f>'Anchor-RA'!P395</f>
        <v>0</v>
      </c>
      <c r="M397" s="140">
        <f>'Anchor-RA'!Q395</f>
        <v>0</v>
      </c>
      <c r="N397" s="140">
        <f>'Anchor-RA'!R395</f>
        <v>0</v>
      </c>
      <c r="O397" s="140">
        <f>'Anchor-RA'!S395</f>
        <v>0</v>
      </c>
      <c r="P397" s="140">
        <f>'Anchor-RA'!T395</f>
        <v>0</v>
      </c>
      <c r="Q397" s="140">
        <f>'Anchor-RA'!U395</f>
        <v>0</v>
      </c>
      <c r="R397" s="140">
        <f>'Anchor-RA'!V395</f>
        <v>0</v>
      </c>
      <c r="S397" s="140">
        <f>'Anchor-RA'!W395</f>
        <v>0</v>
      </c>
      <c r="T397" s="140">
        <f>'Anchor-RA'!X395</f>
        <v>0</v>
      </c>
      <c r="U397" s="140">
        <f>10*LOG10(1/((Summary!$C$75/10^(R397/10)+Summary!$C$76/10^(S397/10)+Summary!$C$77/10^(T397/10))/Summary!$C$78))</f>
        <v>0</v>
      </c>
      <c r="V397" s="140">
        <f>'Anchor-RA'!Y395</f>
        <v>0</v>
      </c>
      <c r="W397" s="140">
        <f>'Anchor-RA'!Z395</f>
        <v>0</v>
      </c>
      <c r="X397" s="141">
        <f t="shared" si="25"/>
        <v>0</v>
      </c>
      <c r="Y397" s="133"/>
      <c r="Z397" s="384">
        <f>'Test-RA'!L395</f>
        <v>0</v>
      </c>
      <c r="AA397" s="381">
        <f>'Test-RA'!M395</f>
        <v>0</v>
      </c>
      <c r="AB397" s="381">
        <f>'Test-RA'!N395</f>
        <v>0</v>
      </c>
      <c r="AC397" s="381">
        <f>'Test-RA'!O395</f>
        <v>0</v>
      </c>
      <c r="AD397" s="381">
        <f>(Summary!$C$58*AA397+Summary!$C$59*AB397+Summary!$C$60*AC397)/Summary!$C$61</f>
        <v>0</v>
      </c>
      <c r="AE397" s="381">
        <f>'Test-RA'!P395</f>
        <v>0</v>
      </c>
      <c r="AF397" s="381">
        <f>'Test-RA'!Q395</f>
        <v>0</v>
      </c>
      <c r="AG397" s="381">
        <f>'Test-RA'!R395</f>
        <v>0</v>
      </c>
      <c r="AH397" s="381">
        <f>'Test-RA'!S395</f>
        <v>0</v>
      </c>
      <c r="AI397" s="381">
        <f>'Test-RA'!T395</f>
        <v>0</v>
      </c>
      <c r="AJ397" s="381">
        <f>'Test-RA'!U395</f>
        <v>0</v>
      </c>
      <c r="AK397" s="381">
        <f>'Test-RA'!V395</f>
        <v>0</v>
      </c>
      <c r="AL397" s="381">
        <f>'Test-RA'!W395</f>
        <v>0</v>
      </c>
      <c r="AM397" s="381">
        <f>'Test-RA'!X395</f>
        <v>0</v>
      </c>
      <c r="AN397" s="381">
        <f>10*LOG10(1/((Summary!$C$75/10^(AK397/10)+Summary!$C$76/10^(AL397/10)+Summary!$C$77/10^(AM397/10))/Summary!$C$78))</f>
        <v>0</v>
      </c>
      <c r="AO397" s="381">
        <f>'Test-RA'!Y395</f>
        <v>0</v>
      </c>
      <c r="AP397" s="140">
        <f>'Test-RA'!Z395</f>
        <v>0</v>
      </c>
      <c r="AQ397" s="141">
        <f t="shared" si="28"/>
        <v>0</v>
      </c>
      <c r="AR397" s="142" t="e">
        <f t="shared" si="26"/>
        <v>#DIV/0!</v>
      </c>
      <c r="AS397" s="143" t="e">
        <f t="shared" si="27"/>
        <v>#DIV/0!</v>
      </c>
      <c r="AT397" s="136"/>
      <c r="AU397" s="136"/>
      <c r="AV397" s="571"/>
      <c r="AW397" s="468"/>
      <c r="AX397" s="480"/>
      <c r="AY397" s="480"/>
      <c r="AZ397" s="480"/>
      <c r="BA397" s="480"/>
      <c r="BB397" s="480"/>
      <c r="BC397" s="480"/>
      <c r="BD397" s="480"/>
      <c r="BE397" s="480"/>
      <c r="BF397" s="480"/>
      <c r="BG397" s="469"/>
      <c r="BH397" s="476"/>
      <c r="BI397" s="469"/>
      <c r="BJ397" s="476"/>
      <c r="BK397" s="480"/>
      <c r="BL397" s="480"/>
      <c r="BM397" s="480"/>
      <c r="BN397" s="480"/>
      <c r="BO397" s="480"/>
      <c r="BP397" s="480"/>
      <c r="BQ397" s="480"/>
      <c r="BR397" s="476"/>
      <c r="BS397" s="476"/>
      <c r="BT397" s="480"/>
      <c r="BU397" s="463"/>
      <c r="BV397" s="465"/>
      <c r="BW397" s="463"/>
      <c r="BX397" s="465"/>
    </row>
    <row r="398" spans="1:76" ht="17" customHeight="1" x14ac:dyDescent="0.35">
      <c r="A398" s="516"/>
      <c r="B398" s="483"/>
      <c r="C398" s="486"/>
      <c r="D398" s="490"/>
      <c r="E398" s="493"/>
      <c r="F398" s="138">
        <v>55</v>
      </c>
      <c r="G398" s="139">
        <f>'Anchor-RA'!L396</f>
        <v>0</v>
      </c>
      <c r="H398" s="140">
        <f>'Anchor-RA'!M396</f>
        <v>0</v>
      </c>
      <c r="I398" s="140">
        <f>'Anchor-RA'!N396</f>
        <v>0</v>
      </c>
      <c r="J398" s="140">
        <f>'Anchor-RA'!O396</f>
        <v>0</v>
      </c>
      <c r="K398" s="140">
        <f>(Summary!$C$58*H398+Summary!$C$59*I398+Summary!$C$60*J398)/Summary!$C$61</f>
        <v>0</v>
      </c>
      <c r="L398" s="140">
        <f>'Anchor-RA'!P396</f>
        <v>0</v>
      </c>
      <c r="M398" s="140">
        <f>'Anchor-RA'!Q396</f>
        <v>0</v>
      </c>
      <c r="N398" s="140">
        <f>'Anchor-RA'!R396</f>
        <v>0</v>
      </c>
      <c r="O398" s="140">
        <f>'Anchor-RA'!S396</f>
        <v>0</v>
      </c>
      <c r="P398" s="140">
        <f>'Anchor-RA'!T396</f>
        <v>0</v>
      </c>
      <c r="Q398" s="140">
        <f>'Anchor-RA'!U396</f>
        <v>0</v>
      </c>
      <c r="R398" s="140">
        <f>'Anchor-RA'!V396</f>
        <v>0</v>
      </c>
      <c r="S398" s="140">
        <f>'Anchor-RA'!W396</f>
        <v>0</v>
      </c>
      <c r="T398" s="140">
        <f>'Anchor-RA'!X396</f>
        <v>0</v>
      </c>
      <c r="U398" s="140">
        <f>10*LOG10(1/((Summary!$C$75/10^(R398/10)+Summary!$C$76/10^(S398/10)+Summary!$C$77/10^(T398/10))/Summary!$C$78))</f>
        <v>0</v>
      </c>
      <c r="V398" s="140">
        <f>'Anchor-RA'!Y396</f>
        <v>0</v>
      </c>
      <c r="W398" s="140">
        <f>'Anchor-RA'!Z396</f>
        <v>0</v>
      </c>
      <c r="X398" s="141">
        <f t="shared" si="25"/>
        <v>0</v>
      </c>
      <c r="Y398" s="133"/>
      <c r="Z398" s="384">
        <f>'Test-RA'!L396</f>
        <v>0</v>
      </c>
      <c r="AA398" s="381">
        <f>'Test-RA'!M396</f>
        <v>0</v>
      </c>
      <c r="AB398" s="381">
        <f>'Test-RA'!N396</f>
        <v>0</v>
      </c>
      <c r="AC398" s="381">
        <f>'Test-RA'!O396</f>
        <v>0</v>
      </c>
      <c r="AD398" s="381">
        <f>(Summary!$C$58*AA398+Summary!$C$59*AB398+Summary!$C$60*AC398)/Summary!$C$61</f>
        <v>0</v>
      </c>
      <c r="AE398" s="381">
        <f>'Test-RA'!P396</f>
        <v>0</v>
      </c>
      <c r="AF398" s="381">
        <f>'Test-RA'!Q396</f>
        <v>0</v>
      </c>
      <c r="AG398" s="381">
        <f>'Test-RA'!R396</f>
        <v>0</v>
      </c>
      <c r="AH398" s="381">
        <f>'Test-RA'!S396</f>
        <v>0</v>
      </c>
      <c r="AI398" s="381">
        <f>'Test-RA'!T396</f>
        <v>0</v>
      </c>
      <c r="AJ398" s="381">
        <f>'Test-RA'!U396</f>
        <v>0</v>
      </c>
      <c r="AK398" s="381">
        <f>'Test-RA'!V396</f>
        <v>0</v>
      </c>
      <c r="AL398" s="381">
        <f>'Test-RA'!W396</f>
        <v>0</v>
      </c>
      <c r="AM398" s="381">
        <f>'Test-RA'!X396</f>
        <v>0</v>
      </c>
      <c r="AN398" s="381">
        <f>10*LOG10(1/((Summary!$C$75/10^(AK398/10)+Summary!$C$76/10^(AL398/10)+Summary!$C$77/10^(AM398/10))/Summary!$C$78))</f>
        <v>0</v>
      </c>
      <c r="AO398" s="381">
        <f>'Test-RA'!Y396</f>
        <v>0</v>
      </c>
      <c r="AP398" s="140">
        <f>'Test-RA'!Z396</f>
        <v>0</v>
      </c>
      <c r="AQ398" s="141">
        <f t="shared" si="28"/>
        <v>0</v>
      </c>
      <c r="AR398" s="142" t="e">
        <f t="shared" si="26"/>
        <v>#DIV/0!</v>
      </c>
      <c r="AS398" s="143" t="e">
        <f t="shared" si="27"/>
        <v>#DIV/0!</v>
      </c>
      <c r="AT398" s="136"/>
      <c r="AU398" s="136"/>
      <c r="AV398" s="571" t="s">
        <v>123</v>
      </c>
      <c r="AW398" s="468" t="e" cm="1">
        <f t="array" ref="AW398">bdRateExtend($G396:$G399,H396:H399,$Z396:$Z399,AA396:AA399)</f>
        <v>#VALUE!</v>
      </c>
      <c r="AX398" s="480"/>
      <c r="AY398" s="480"/>
      <c r="AZ398" s="480"/>
      <c r="BA398" s="480"/>
      <c r="BB398" s="480"/>
      <c r="BC398" s="480" t="e" cm="1">
        <f t="array" ref="BC398">bdRateExtend($G396:$G399,L396:L399,$Z396:$Z399,AE396:AE399)</f>
        <v>#VALUE!</v>
      </c>
      <c r="BD398" s="480"/>
      <c r="BE398" s="480" t="e" cm="1">
        <f t="array" ref="BE398">bdRateExtend($G396:$G399,M396:M399,$Z396:$Z399,AF396:AF399)</f>
        <v>#VALUE!</v>
      </c>
      <c r="BF398" s="480"/>
      <c r="BG398" s="469" t="e" cm="1">
        <f t="array" ref="BG398">bdRateExtend($G396:$G399,N396:N399,$Z396:$Z399,AG396:AG399,"None", FALSE,1)</f>
        <v>#VALUE!</v>
      </c>
      <c r="BH398" s="476"/>
      <c r="BI398" s="469" t="e" cm="1">
        <f t="array" ref="BI398">bdRateExtend($G396:$G399,O396:O399,$Z396:$Z399,AH396:AH399,"None", FALSE,1)</f>
        <v>#VALUE!</v>
      </c>
      <c r="BJ398" s="476"/>
      <c r="BK398" s="480" t="e" cm="1">
        <f t="array" ref="BK398">bdRateExtend($G396:$G399,P396:P399,$Z396:$Z399,AI396:AI399)</f>
        <v>#VALUE!</v>
      </c>
      <c r="BL398" s="480"/>
      <c r="BM398" s="480" t="e" cm="1">
        <f t="array" ref="BM398">bdRateExtend($G396:$G399,Q396:Q399,$Z396:$Z399,AJ396:AJ399)</f>
        <v>#VALUE!</v>
      </c>
      <c r="BN398" s="480"/>
      <c r="BO398" s="480" t="e" cm="1">
        <f t="array" ref="BO398">bdRateExtend($G396:$G399,R396:R399,$Z396:$Z399,AK396:AK399)</f>
        <v>#VALUE!</v>
      </c>
      <c r="BP398" s="480"/>
      <c r="BQ398" s="480"/>
      <c r="BR398" s="476"/>
      <c r="BS398" s="476"/>
      <c r="BT398" s="480"/>
      <c r="BU398" s="463" cm="1">
        <f t="array" ref="BU398">testVMAFRange($G396:$G399,N396:N399,$Z396:$Z399,AG396:AG399)</f>
        <v>0</v>
      </c>
      <c r="BV398" s="465"/>
      <c r="BW398" s="463" cm="1">
        <f t="array" ref="BW398">testVMAFRange($G396:$G399,O396:O399,$Z396:$Z399,AH396:AH399)</f>
        <v>0</v>
      </c>
      <c r="BX398" s="465"/>
    </row>
    <row r="399" spans="1:76" ht="17" customHeight="1" thickBot="1" x14ac:dyDescent="0.4">
      <c r="A399" s="516"/>
      <c r="B399" s="518"/>
      <c r="C399" s="487"/>
      <c r="D399" s="522"/>
      <c r="E399" s="523"/>
      <c r="F399" s="144">
        <v>63</v>
      </c>
      <c r="G399" s="145">
        <f>'Anchor-RA'!L397</f>
        <v>0</v>
      </c>
      <c r="H399" s="146">
        <f>'Anchor-RA'!M397</f>
        <v>0</v>
      </c>
      <c r="I399" s="146">
        <f>'Anchor-RA'!N397</f>
        <v>0</v>
      </c>
      <c r="J399" s="146">
        <f>'Anchor-RA'!O397</f>
        <v>0</v>
      </c>
      <c r="K399" s="146">
        <f>(Summary!$C$58*H399+Summary!$C$59*I399+Summary!$C$60*J399)/Summary!$C$61</f>
        <v>0</v>
      </c>
      <c r="L399" s="146">
        <f>'Anchor-RA'!P397</f>
        <v>0</v>
      </c>
      <c r="M399" s="146">
        <f>'Anchor-RA'!Q397</f>
        <v>0</v>
      </c>
      <c r="N399" s="146">
        <f>'Anchor-RA'!R397</f>
        <v>0</v>
      </c>
      <c r="O399" s="146">
        <f>'Anchor-RA'!S397</f>
        <v>0</v>
      </c>
      <c r="P399" s="146">
        <f>'Anchor-RA'!T397</f>
        <v>0</v>
      </c>
      <c r="Q399" s="146">
        <f>'Anchor-RA'!U397</f>
        <v>0</v>
      </c>
      <c r="R399" s="146">
        <f>'Anchor-RA'!V397</f>
        <v>0</v>
      </c>
      <c r="S399" s="146">
        <f>'Anchor-RA'!W397</f>
        <v>0</v>
      </c>
      <c r="T399" s="146">
        <f>'Anchor-RA'!X397</f>
        <v>0</v>
      </c>
      <c r="U399" s="146">
        <f>10*LOG10(1/((Summary!$C$75/10^(R399/10)+Summary!$C$76/10^(S399/10)+Summary!$C$77/10^(T399/10))/Summary!$C$78))</f>
        <v>0</v>
      </c>
      <c r="V399" s="146">
        <f>'Anchor-RA'!Y397</f>
        <v>0</v>
      </c>
      <c r="W399" s="146">
        <f>'Anchor-RA'!Z397</f>
        <v>0</v>
      </c>
      <c r="X399" s="147">
        <f t="shared" si="25"/>
        <v>0</v>
      </c>
      <c r="Y399" s="133"/>
      <c r="Z399" s="385">
        <f>'Test-RA'!L397</f>
        <v>0</v>
      </c>
      <c r="AA399" s="382">
        <f>'Test-RA'!M397</f>
        <v>0</v>
      </c>
      <c r="AB399" s="382">
        <f>'Test-RA'!N397</f>
        <v>0</v>
      </c>
      <c r="AC399" s="382">
        <f>'Test-RA'!O397</f>
        <v>0</v>
      </c>
      <c r="AD399" s="382">
        <f>(Summary!$C$58*AA399+Summary!$C$59*AB399+Summary!$C$60*AC399)/Summary!$C$61</f>
        <v>0</v>
      </c>
      <c r="AE399" s="382">
        <f>'Test-RA'!P397</f>
        <v>0</v>
      </c>
      <c r="AF399" s="382">
        <f>'Test-RA'!Q397</f>
        <v>0</v>
      </c>
      <c r="AG399" s="382">
        <f>'Test-RA'!R397</f>
        <v>0</v>
      </c>
      <c r="AH399" s="382">
        <f>'Test-RA'!S397</f>
        <v>0</v>
      </c>
      <c r="AI399" s="382">
        <f>'Test-RA'!T397</f>
        <v>0</v>
      </c>
      <c r="AJ399" s="382">
        <f>'Test-RA'!U397</f>
        <v>0</v>
      </c>
      <c r="AK399" s="382">
        <f>'Test-RA'!V397</f>
        <v>0</v>
      </c>
      <c r="AL399" s="382">
        <f>'Test-RA'!W397</f>
        <v>0</v>
      </c>
      <c r="AM399" s="382">
        <f>'Test-RA'!X397</f>
        <v>0</v>
      </c>
      <c r="AN399" s="382">
        <f>10*LOG10(1/((Summary!$C$75/10^(AK399/10)+Summary!$C$76/10^(AL399/10)+Summary!$C$77/10^(AM399/10))/Summary!$C$78))</f>
        <v>0</v>
      </c>
      <c r="AO399" s="382">
        <f>'Test-RA'!Y397</f>
        <v>0</v>
      </c>
      <c r="AP399" s="146">
        <f>'Test-RA'!Z397</f>
        <v>0</v>
      </c>
      <c r="AQ399" s="147">
        <f t="shared" si="28"/>
        <v>0</v>
      </c>
      <c r="AR399" s="148" t="e">
        <f t="shared" si="26"/>
        <v>#DIV/0!</v>
      </c>
      <c r="AS399" s="149" t="e">
        <f t="shared" si="27"/>
        <v>#DIV/0!</v>
      </c>
      <c r="AT399" s="136"/>
      <c r="AU399" s="136"/>
      <c r="AV399" s="572"/>
      <c r="AW399" s="468"/>
      <c r="AX399" s="480"/>
      <c r="AY399" s="480"/>
      <c r="AZ399" s="480"/>
      <c r="BA399" s="480"/>
      <c r="BB399" s="481"/>
      <c r="BC399" s="480"/>
      <c r="BD399" s="480"/>
      <c r="BE399" s="480"/>
      <c r="BF399" s="480"/>
      <c r="BG399" s="472"/>
      <c r="BH399" s="477"/>
      <c r="BI399" s="472"/>
      <c r="BJ399" s="477"/>
      <c r="BK399" s="480"/>
      <c r="BL399" s="480"/>
      <c r="BM399" s="480"/>
      <c r="BN399" s="480"/>
      <c r="BO399" s="480"/>
      <c r="BP399" s="480"/>
      <c r="BQ399" s="480"/>
      <c r="BR399" s="476"/>
      <c r="BS399" s="476"/>
      <c r="BT399" s="481"/>
      <c r="BU399" s="473"/>
      <c r="BV399" s="466"/>
      <c r="BW399" s="473"/>
      <c r="BX399" s="466"/>
    </row>
    <row r="400" spans="1:76" ht="17" customHeight="1" x14ac:dyDescent="0.35">
      <c r="A400" s="516"/>
      <c r="B400" s="482" t="s">
        <v>2</v>
      </c>
      <c r="C400" s="485" t="s">
        <v>85</v>
      </c>
      <c r="D400" s="489">
        <v>59.94</v>
      </c>
      <c r="E400" s="492">
        <v>10</v>
      </c>
      <c r="F400" s="129">
        <v>23</v>
      </c>
      <c r="G400" s="130">
        <f>'Anchor-RA'!L398</f>
        <v>0</v>
      </c>
      <c r="H400" s="131">
        <f>'Anchor-RA'!M398</f>
        <v>0</v>
      </c>
      <c r="I400" s="131">
        <f>'Anchor-RA'!N398</f>
        <v>0</v>
      </c>
      <c r="J400" s="131">
        <f>'Anchor-RA'!O398</f>
        <v>0</v>
      </c>
      <c r="K400" s="131">
        <f>(Summary!$C$58*H400+Summary!$C$59*I400+Summary!$C$60*J400)/Summary!$C$61</f>
        <v>0</v>
      </c>
      <c r="L400" s="131">
        <f>'Anchor-RA'!P398</f>
        <v>0</v>
      </c>
      <c r="M400" s="131">
        <f>'Anchor-RA'!Q398</f>
        <v>0</v>
      </c>
      <c r="N400" s="131">
        <f>'Anchor-RA'!R398</f>
        <v>0</v>
      </c>
      <c r="O400" s="131">
        <f>'Anchor-RA'!S398</f>
        <v>0</v>
      </c>
      <c r="P400" s="131">
        <f>'Anchor-RA'!T398</f>
        <v>0</v>
      </c>
      <c r="Q400" s="131">
        <f>'Anchor-RA'!U398</f>
        <v>0</v>
      </c>
      <c r="R400" s="131">
        <f>'Anchor-RA'!V398</f>
        <v>0</v>
      </c>
      <c r="S400" s="131">
        <f>'Anchor-RA'!W398</f>
        <v>0</v>
      </c>
      <c r="T400" s="131">
        <f>'Anchor-RA'!X398</f>
        <v>0</v>
      </c>
      <c r="U400" s="131">
        <f>10*LOG10(1/((Summary!$C$75/10^(R400/10)+Summary!$C$76/10^(S400/10)+Summary!$C$77/10^(T400/10))/Summary!$C$78))</f>
        <v>0</v>
      </c>
      <c r="V400" s="131">
        <f>'Anchor-RA'!Y398</f>
        <v>0</v>
      </c>
      <c r="W400" s="131">
        <f>'Anchor-RA'!Z398</f>
        <v>0</v>
      </c>
      <c r="X400" s="132">
        <f t="shared" si="25"/>
        <v>0</v>
      </c>
      <c r="Y400" s="133"/>
      <c r="Z400" s="383">
        <f>'Test-RA'!L398</f>
        <v>0</v>
      </c>
      <c r="AA400" s="380">
        <f>'Test-RA'!M398</f>
        <v>0</v>
      </c>
      <c r="AB400" s="380">
        <f>'Test-RA'!N398</f>
        <v>0</v>
      </c>
      <c r="AC400" s="380">
        <f>'Test-RA'!O398</f>
        <v>0</v>
      </c>
      <c r="AD400" s="380">
        <f>(Summary!$C$58*AA400+Summary!$C$59*AB400+Summary!$C$60*AC400)/Summary!$C$61</f>
        <v>0</v>
      </c>
      <c r="AE400" s="380">
        <f>'Test-RA'!P398</f>
        <v>0</v>
      </c>
      <c r="AF400" s="380">
        <f>'Test-RA'!Q398</f>
        <v>0</v>
      </c>
      <c r="AG400" s="380">
        <f>'Test-RA'!R398</f>
        <v>0</v>
      </c>
      <c r="AH400" s="380">
        <f>'Test-RA'!S398</f>
        <v>0</v>
      </c>
      <c r="AI400" s="380">
        <f>'Test-RA'!T398</f>
        <v>0</v>
      </c>
      <c r="AJ400" s="380">
        <f>'Test-RA'!U398</f>
        <v>0</v>
      </c>
      <c r="AK400" s="380">
        <f>'Test-RA'!V398</f>
        <v>0</v>
      </c>
      <c r="AL400" s="380">
        <f>'Test-RA'!W398</f>
        <v>0</v>
      </c>
      <c r="AM400" s="380">
        <f>'Test-RA'!X398</f>
        <v>0</v>
      </c>
      <c r="AN400" s="380">
        <f>10*LOG10(1/((Summary!$C$75/10^(AK400/10)+Summary!$C$76/10^(AL400/10)+Summary!$C$77/10^(AM400/10))/Summary!$C$78))</f>
        <v>0</v>
      </c>
      <c r="AO400" s="380">
        <f>'Test-RA'!Y398</f>
        <v>0</v>
      </c>
      <c r="AP400" s="131">
        <f>'Test-RA'!Z398</f>
        <v>0</v>
      </c>
      <c r="AQ400" s="132">
        <f t="shared" si="28"/>
        <v>0</v>
      </c>
      <c r="AR400" s="134" t="e">
        <f t="shared" si="26"/>
        <v>#DIV/0!</v>
      </c>
      <c r="AS400" s="135" t="e">
        <f t="shared" si="27"/>
        <v>#DIV/0!</v>
      </c>
      <c r="AT400" s="136"/>
      <c r="AU400" s="136"/>
      <c r="AV400" s="573" t="s">
        <v>121</v>
      </c>
      <c r="AW400" s="468" t="e" cm="1">
        <f t="array" ref="AW400">bdRateExtend($G400:$G403,H400:H403,$Z400:$Z403,AA400:AA403)</f>
        <v>#VALUE!</v>
      </c>
      <c r="AX400" s="480" t="e" cm="1">
        <f t="array" ref="AX400">bdRateExtend($G400:$G405,H400:H405,$Z400:$Z405,AA400:AA405)</f>
        <v>#VALUE!</v>
      </c>
      <c r="AY400" s="480" t="e" cm="1">
        <f t="array" ref="AY400">bdRateExtend($G400:$G405,I400:I405,$Z400:$Z405,AB400:AB405)</f>
        <v>#VALUE!</v>
      </c>
      <c r="AZ400" s="480" t="e" cm="1">
        <f t="array" ref="AZ400">bdRateExtend($G400:$G405,J400:J405,$Z400:$Z405,AC400:AC405)</f>
        <v>#VALUE!</v>
      </c>
      <c r="BA400" s="480" t="e" cm="1">
        <f t="array" ref="BA400">bdRateExtend($G400:$G405,K400:K405,$Z400:$Z405,AD400:AD405)</f>
        <v>#VALUE!</v>
      </c>
      <c r="BB400" s="479" t="e">
        <f>(Summary!$C$89*AX400+Summary!$C$90*AY400+Summary!$C$91*AZ400)/Summary!$C$92</f>
        <v>#VALUE!</v>
      </c>
      <c r="BC400" s="480" t="e" cm="1">
        <f t="array" ref="BC400">bdRateExtend($G400:$G403,L400:L403,$Z400:$Z403,AE400:AE403)</f>
        <v>#VALUE!</v>
      </c>
      <c r="BD400" s="480" t="e" cm="1">
        <f t="array" ref="BD400">bdRateExtend($G400:$G405,L400:L405,$Z400:$Z405,AE400:AE405)</f>
        <v>#VALUE!</v>
      </c>
      <c r="BE400" s="480" t="e" cm="1">
        <f t="array" ref="BE400">bdRateExtend($G400:$G403,M400:M403,$Z400:$Z403,AF400:AF403)</f>
        <v>#VALUE!</v>
      </c>
      <c r="BF400" s="480" t="e" cm="1">
        <f t="array" ref="BF400">bdRateExtend($G400:$G405,M400:M405,$Z400:$Z405,AF400:AF405)</f>
        <v>#VALUE!</v>
      </c>
      <c r="BG400" s="474" t="e" cm="1">
        <f t="array" ref="BG400">bdRateExtend($G400:$G403,N400:N403,$Z400:$Z403,AG400:AG403,"None", FALSE,1)</f>
        <v>#VALUE!</v>
      </c>
      <c r="BH400" s="475" t="e" cm="1">
        <f t="array" ref="BH400">bdRateExtend($G400:$G405,N400:N405,$Z400:$Z405,AG400:AG405,"None", FALSE,1)</f>
        <v>#VALUE!</v>
      </c>
      <c r="BI400" s="474" t="e" cm="1">
        <f t="array" ref="BI400">bdRateExtend($G400:$G403,O400:O403,$Z400:$Z403,AH400:AH403,"None", FALSE,1)</f>
        <v>#VALUE!</v>
      </c>
      <c r="BJ400" s="475" t="e" cm="1">
        <f t="array" ref="BJ400">bdRateExtend($G400:$G405,O400:O405,$Z400:$Z405,AH400:AH405,"None", FALSE,1)</f>
        <v>#VALUE!</v>
      </c>
      <c r="BK400" s="480" t="e" cm="1">
        <f t="array" ref="BK400">bdRateExtend($G400:$G403,P400:P403,$Z400:$Z403,AI400:AI403)</f>
        <v>#VALUE!</v>
      </c>
      <c r="BL400" s="480" t="e" cm="1">
        <f t="array" ref="BL400">bdRateExtend($G400:$G405,P400:P405,$Z400:$Z405,AI400:AI405)</f>
        <v>#VALUE!</v>
      </c>
      <c r="BM400" s="480" t="e" cm="1">
        <f t="array" ref="BM400">bdRateExtend($G400:$G403,Q400:Q403,$Z400:$Z403,AJ400:AJ403)</f>
        <v>#VALUE!</v>
      </c>
      <c r="BN400" s="480" t="e" cm="1">
        <f t="array" ref="BN400">bdRateExtend($G400:$G405,Q400:Q405,$Z400:$Z405,AJ400:AJ405)</f>
        <v>#VALUE!</v>
      </c>
      <c r="BO400" s="480" t="e" cm="1">
        <f t="array" ref="BO400">bdRateExtend($G400:$G403,R400:R403,$Z400:$Z403,AK400:AK403)</f>
        <v>#VALUE!</v>
      </c>
      <c r="BP400" s="480" t="e" cm="1">
        <f t="array" ref="BP400">bdRateExtend($G400:$G405,R400:R405,$Z400:$Z405,AK400:AK405)</f>
        <v>#VALUE!</v>
      </c>
      <c r="BQ400" s="480" t="e" cm="1">
        <f t="array" ref="BQ400">bdRateExtend($G400:$G405,S400:S405,$Z400:$Z405,AL400:AL405)</f>
        <v>#VALUE!</v>
      </c>
      <c r="BR400" s="476" t="e" cm="1">
        <f t="array" ref="BR400">bdRateExtend($G400:$G405,T400:T405,$Z400:$Z405,AM400:AM405)</f>
        <v>#VALUE!</v>
      </c>
      <c r="BS400" s="476" t="e" cm="1">
        <f t="array" ref="BS400">bdRateExtend($G400:$G405,U400:U405,$Z400:$Z405,AN400:AN405)</f>
        <v>#VALUE!</v>
      </c>
      <c r="BT400" s="479" t="e">
        <f>(Summary!$C$103*BP400+Summary!$C$104*BQ400+Summary!$C$105*BR400)/Summary!$C$106</f>
        <v>#VALUE!</v>
      </c>
      <c r="BU400" s="462" cm="1">
        <f t="array" ref="BU400">testVMAFRange($G400:$G403,N400:N403,$Z400:$Z403,AG400:AG403)</f>
        <v>0</v>
      </c>
      <c r="BV400" s="464" cm="1">
        <f t="array" ref="BV400">testVMAFRange($G400:$G405,N400:N405,$Z400:$Z405,AG400:AG405)</f>
        <v>0</v>
      </c>
      <c r="BW400" s="462" cm="1">
        <f t="array" ref="BW400">testVMAFRange($G400:$G403,O400:O403,$Z400:$Z403,AH400:AH403)</f>
        <v>0</v>
      </c>
      <c r="BX400" s="464" cm="1">
        <f t="array" ref="BX400">testVMAFRange($G400:$G405,O400:O405,$Z400:$Z405,AH400:AH405)</f>
        <v>0</v>
      </c>
    </row>
    <row r="401" spans="1:76" ht="17" customHeight="1" x14ac:dyDescent="0.35">
      <c r="A401" s="516"/>
      <c r="B401" s="483"/>
      <c r="C401" s="486"/>
      <c r="D401" s="490"/>
      <c r="E401" s="493"/>
      <c r="F401" s="138">
        <v>31</v>
      </c>
      <c r="G401" s="139">
        <f>'Anchor-RA'!L399</f>
        <v>0</v>
      </c>
      <c r="H401" s="140">
        <f>'Anchor-RA'!M399</f>
        <v>0</v>
      </c>
      <c r="I401" s="140">
        <f>'Anchor-RA'!N399</f>
        <v>0</v>
      </c>
      <c r="J401" s="140">
        <f>'Anchor-RA'!O399</f>
        <v>0</v>
      </c>
      <c r="K401" s="140">
        <f>(Summary!$C$58*H401+Summary!$C$59*I401+Summary!$C$60*J401)/Summary!$C$61</f>
        <v>0</v>
      </c>
      <c r="L401" s="140">
        <f>'Anchor-RA'!P399</f>
        <v>0</v>
      </c>
      <c r="M401" s="140">
        <f>'Anchor-RA'!Q399</f>
        <v>0</v>
      </c>
      <c r="N401" s="140">
        <f>'Anchor-RA'!R399</f>
        <v>0</v>
      </c>
      <c r="O401" s="140">
        <f>'Anchor-RA'!S399</f>
        <v>0</v>
      </c>
      <c r="P401" s="140">
        <f>'Anchor-RA'!T399</f>
        <v>0</v>
      </c>
      <c r="Q401" s="140">
        <f>'Anchor-RA'!U399</f>
        <v>0</v>
      </c>
      <c r="R401" s="140">
        <f>'Anchor-RA'!V399</f>
        <v>0</v>
      </c>
      <c r="S401" s="140">
        <f>'Anchor-RA'!W399</f>
        <v>0</v>
      </c>
      <c r="T401" s="140">
        <f>'Anchor-RA'!X399</f>
        <v>0</v>
      </c>
      <c r="U401" s="140">
        <f>10*LOG10(1/((Summary!$C$75/10^(R401/10)+Summary!$C$76/10^(S401/10)+Summary!$C$77/10^(T401/10))/Summary!$C$78))</f>
        <v>0</v>
      </c>
      <c r="V401" s="140">
        <f>'Anchor-RA'!Y399</f>
        <v>0</v>
      </c>
      <c r="W401" s="140">
        <f>'Anchor-RA'!Z399</f>
        <v>0</v>
      </c>
      <c r="X401" s="141">
        <f t="shared" si="25"/>
        <v>0</v>
      </c>
      <c r="Y401" s="133"/>
      <c r="Z401" s="384">
        <f>'Test-RA'!L399</f>
        <v>0</v>
      </c>
      <c r="AA401" s="381">
        <f>'Test-RA'!M399</f>
        <v>0</v>
      </c>
      <c r="AB401" s="381">
        <f>'Test-RA'!N399</f>
        <v>0</v>
      </c>
      <c r="AC401" s="381">
        <f>'Test-RA'!O399</f>
        <v>0</v>
      </c>
      <c r="AD401" s="381">
        <f>(Summary!$C$58*AA401+Summary!$C$59*AB401+Summary!$C$60*AC401)/Summary!$C$61</f>
        <v>0</v>
      </c>
      <c r="AE401" s="381">
        <f>'Test-RA'!P399</f>
        <v>0</v>
      </c>
      <c r="AF401" s="381">
        <f>'Test-RA'!Q399</f>
        <v>0</v>
      </c>
      <c r="AG401" s="381">
        <f>'Test-RA'!R399</f>
        <v>0</v>
      </c>
      <c r="AH401" s="381">
        <f>'Test-RA'!S399</f>
        <v>0</v>
      </c>
      <c r="AI401" s="381">
        <f>'Test-RA'!T399</f>
        <v>0</v>
      </c>
      <c r="AJ401" s="381">
        <f>'Test-RA'!U399</f>
        <v>0</v>
      </c>
      <c r="AK401" s="381">
        <f>'Test-RA'!V399</f>
        <v>0</v>
      </c>
      <c r="AL401" s="381">
        <f>'Test-RA'!W399</f>
        <v>0</v>
      </c>
      <c r="AM401" s="381">
        <f>'Test-RA'!X399</f>
        <v>0</v>
      </c>
      <c r="AN401" s="381">
        <f>10*LOG10(1/((Summary!$C$75/10^(AK401/10)+Summary!$C$76/10^(AL401/10)+Summary!$C$77/10^(AM401/10))/Summary!$C$78))</f>
        <v>0</v>
      </c>
      <c r="AO401" s="381">
        <f>'Test-RA'!Y399</f>
        <v>0</v>
      </c>
      <c r="AP401" s="140">
        <f>'Test-RA'!Z399</f>
        <v>0</v>
      </c>
      <c r="AQ401" s="141">
        <f t="shared" si="28"/>
        <v>0</v>
      </c>
      <c r="AR401" s="142" t="e">
        <f t="shared" si="26"/>
        <v>#DIV/0!</v>
      </c>
      <c r="AS401" s="143" t="e">
        <f t="shared" si="27"/>
        <v>#DIV/0!</v>
      </c>
      <c r="AT401" s="136"/>
      <c r="AU401" s="136"/>
      <c r="AV401" s="571"/>
      <c r="AW401" s="468"/>
      <c r="AX401" s="480"/>
      <c r="AY401" s="480"/>
      <c r="AZ401" s="480"/>
      <c r="BA401" s="480"/>
      <c r="BB401" s="480"/>
      <c r="BC401" s="480"/>
      <c r="BD401" s="480"/>
      <c r="BE401" s="480"/>
      <c r="BF401" s="480"/>
      <c r="BG401" s="469"/>
      <c r="BH401" s="476"/>
      <c r="BI401" s="469"/>
      <c r="BJ401" s="476"/>
      <c r="BK401" s="480"/>
      <c r="BL401" s="480"/>
      <c r="BM401" s="480"/>
      <c r="BN401" s="480"/>
      <c r="BO401" s="480"/>
      <c r="BP401" s="480"/>
      <c r="BQ401" s="480"/>
      <c r="BR401" s="476"/>
      <c r="BS401" s="476"/>
      <c r="BT401" s="480"/>
      <c r="BU401" s="463"/>
      <c r="BV401" s="465"/>
      <c r="BW401" s="463"/>
      <c r="BX401" s="465"/>
    </row>
    <row r="402" spans="1:76" ht="17" customHeight="1" x14ac:dyDescent="0.35">
      <c r="A402" s="516"/>
      <c r="B402" s="483"/>
      <c r="C402" s="486"/>
      <c r="D402" s="490"/>
      <c r="E402" s="493"/>
      <c r="F402" s="138">
        <v>39</v>
      </c>
      <c r="G402" s="139">
        <f>'Anchor-RA'!L400</f>
        <v>0</v>
      </c>
      <c r="H402" s="140">
        <f>'Anchor-RA'!M400</f>
        <v>0</v>
      </c>
      <c r="I402" s="140">
        <f>'Anchor-RA'!N400</f>
        <v>0</v>
      </c>
      <c r="J402" s="140">
        <f>'Anchor-RA'!O400</f>
        <v>0</v>
      </c>
      <c r="K402" s="140">
        <f>(Summary!$C$58*H402+Summary!$C$59*I402+Summary!$C$60*J402)/Summary!$C$61</f>
        <v>0</v>
      </c>
      <c r="L402" s="140">
        <f>'Anchor-RA'!P400</f>
        <v>0</v>
      </c>
      <c r="M402" s="140">
        <f>'Anchor-RA'!Q400</f>
        <v>0</v>
      </c>
      <c r="N402" s="140">
        <f>'Anchor-RA'!R400</f>
        <v>0</v>
      </c>
      <c r="O402" s="140">
        <f>'Anchor-RA'!S400</f>
        <v>0</v>
      </c>
      <c r="P402" s="140">
        <f>'Anchor-RA'!T400</f>
        <v>0</v>
      </c>
      <c r="Q402" s="140">
        <f>'Anchor-RA'!U400</f>
        <v>0</v>
      </c>
      <c r="R402" s="140">
        <f>'Anchor-RA'!V400</f>
        <v>0</v>
      </c>
      <c r="S402" s="140">
        <f>'Anchor-RA'!W400</f>
        <v>0</v>
      </c>
      <c r="T402" s="140">
        <f>'Anchor-RA'!X400</f>
        <v>0</v>
      </c>
      <c r="U402" s="140">
        <f>10*LOG10(1/((Summary!$C$75/10^(R402/10)+Summary!$C$76/10^(S402/10)+Summary!$C$77/10^(T402/10))/Summary!$C$78))</f>
        <v>0</v>
      </c>
      <c r="V402" s="140">
        <f>'Anchor-RA'!Y400</f>
        <v>0</v>
      </c>
      <c r="W402" s="140">
        <f>'Anchor-RA'!Z400</f>
        <v>0</v>
      </c>
      <c r="X402" s="141">
        <f t="shared" si="25"/>
        <v>0</v>
      </c>
      <c r="Y402" s="133"/>
      <c r="Z402" s="384">
        <f>'Test-RA'!L400</f>
        <v>0</v>
      </c>
      <c r="AA402" s="381">
        <f>'Test-RA'!M400</f>
        <v>0</v>
      </c>
      <c r="AB402" s="381">
        <f>'Test-RA'!N400</f>
        <v>0</v>
      </c>
      <c r="AC402" s="381">
        <f>'Test-RA'!O400</f>
        <v>0</v>
      </c>
      <c r="AD402" s="381">
        <f>(Summary!$C$58*AA402+Summary!$C$59*AB402+Summary!$C$60*AC402)/Summary!$C$61</f>
        <v>0</v>
      </c>
      <c r="AE402" s="381">
        <f>'Test-RA'!P400</f>
        <v>0</v>
      </c>
      <c r="AF402" s="381">
        <f>'Test-RA'!Q400</f>
        <v>0</v>
      </c>
      <c r="AG402" s="381">
        <f>'Test-RA'!R400</f>
        <v>0</v>
      </c>
      <c r="AH402" s="381">
        <f>'Test-RA'!S400</f>
        <v>0</v>
      </c>
      <c r="AI402" s="381">
        <f>'Test-RA'!T400</f>
        <v>0</v>
      </c>
      <c r="AJ402" s="381">
        <f>'Test-RA'!U400</f>
        <v>0</v>
      </c>
      <c r="AK402" s="381">
        <f>'Test-RA'!V400</f>
        <v>0</v>
      </c>
      <c r="AL402" s="381">
        <f>'Test-RA'!W400</f>
        <v>0</v>
      </c>
      <c r="AM402" s="381">
        <f>'Test-RA'!X400</f>
        <v>0</v>
      </c>
      <c r="AN402" s="381">
        <f>10*LOG10(1/((Summary!$C$75/10^(AK402/10)+Summary!$C$76/10^(AL402/10)+Summary!$C$77/10^(AM402/10))/Summary!$C$78))</f>
        <v>0</v>
      </c>
      <c r="AO402" s="381">
        <f>'Test-RA'!Y400</f>
        <v>0</v>
      </c>
      <c r="AP402" s="140">
        <f>'Test-RA'!Z400</f>
        <v>0</v>
      </c>
      <c r="AQ402" s="141">
        <f t="shared" si="28"/>
        <v>0</v>
      </c>
      <c r="AR402" s="142" t="e">
        <f t="shared" si="26"/>
        <v>#DIV/0!</v>
      </c>
      <c r="AS402" s="143" t="e">
        <f t="shared" si="27"/>
        <v>#DIV/0!</v>
      </c>
      <c r="AT402" s="136"/>
      <c r="AU402" s="136"/>
      <c r="AV402" s="571" t="s">
        <v>122</v>
      </c>
      <c r="AW402" s="468" t="e" cm="1">
        <f t="array" ref="AW402">bdRateExtend($G401:$G404,H401:H404,$Z401:$Z404,AA401:AA404)</f>
        <v>#VALUE!</v>
      </c>
      <c r="AX402" s="480"/>
      <c r="AY402" s="480"/>
      <c r="AZ402" s="480"/>
      <c r="BA402" s="480"/>
      <c r="BB402" s="480"/>
      <c r="BC402" s="480" t="e" cm="1">
        <f t="array" ref="BC402">bdRateExtend($G401:$G404,L401:L404,$Z401:$Z404,AE401:AE404)</f>
        <v>#VALUE!</v>
      </c>
      <c r="BD402" s="480"/>
      <c r="BE402" s="480" t="e" cm="1">
        <f t="array" ref="BE402">bdRateExtend($G401:$G404,M401:M404,$Z401:$Z404,AF401:AF404)</f>
        <v>#VALUE!</v>
      </c>
      <c r="BF402" s="480"/>
      <c r="BG402" s="469" t="e" cm="1">
        <f t="array" ref="BG402">bdRateExtend($G401:$G404,N401:N404,$Z401:$Z404,AG401:AG404,"None", FALSE,1)</f>
        <v>#VALUE!</v>
      </c>
      <c r="BH402" s="476"/>
      <c r="BI402" s="469" t="e" cm="1">
        <f t="array" ref="BI402">bdRateExtend($G401:$G404,O401:O404,$Z401:$Z404,AH401:AH404,"None", FALSE,1)</f>
        <v>#VALUE!</v>
      </c>
      <c r="BJ402" s="476"/>
      <c r="BK402" s="480" t="e" cm="1">
        <f t="array" ref="BK402">bdRateExtend($G401:$G404,P401:P404,$Z401:$Z404,AI401:AI404)</f>
        <v>#VALUE!</v>
      </c>
      <c r="BL402" s="480"/>
      <c r="BM402" s="480" t="e" cm="1">
        <f t="array" ref="BM402">bdRateExtend($G401:$G404,Q401:Q404,$Z401:$Z404,AJ401:AJ404)</f>
        <v>#VALUE!</v>
      </c>
      <c r="BN402" s="480"/>
      <c r="BO402" s="480" t="e" cm="1">
        <f t="array" ref="BO402">bdRateExtend($G401:$G404,R401:R404,$Z401:$Z404,AK401:AK404)</f>
        <v>#VALUE!</v>
      </c>
      <c r="BP402" s="480"/>
      <c r="BQ402" s="480"/>
      <c r="BR402" s="476"/>
      <c r="BS402" s="476"/>
      <c r="BT402" s="480"/>
      <c r="BU402" s="463" cm="1">
        <f t="array" ref="BU402">testVMAFRange($G401:$G404,N401:N404,$Z401:$Z404,AG401:AG404)</f>
        <v>0</v>
      </c>
      <c r="BV402" s="465"/>
      <c r="BW402" s="463" cm="1">
        <f t="array" ref="BW402">testVMAFRange($G401:$G404,O401:O404,$Z401:$Z404,AH401:AH404)</f>
        <v>0</v>
      </c>
      <c r="BX402" s="465"/>
    </row>
    <row r="403" spans="1:76" ht="17" customHeight="1" x14ac:dyDescent="0.35">
      <c r="A403" s="516"/>
      <c r="B403" s="483"/>
      <c r="C403" s="486"/>
      <c r="D403" s="490"/>
      <c r="E403" s="493"/>
      <c r="F403" s="138">
        <v>47</v>
      </c>
      <c r="G403" s="139">
        <f>'Anchor-RA'!L401</f>
        <v>0</v>
      </c>
      <c r="H403" s="140">
        <f>'Anchor-RA'!M401</f>
        <v>0</v>
      </c>
      <c r="I403" s="140">
        <f>'Anchor-RA'!N401</f>
        <v>0</v>
      </c>
      <c r="J403" s="140">
        <f>'Anchor-RA'!O401</f>
        <v>0</v>
      </c>
      <c r="K403" s="140">
        <f>(Summary!$C$58*H403+Summary!$C$59*I403+Summary!$C$60*J403)/Summary!$C$61</f>
        <v>0</v>
      </c>
      <c r="L403" s="140">
        <f>'Anchor-RA'!P401</f>
        <v>0</v>
      </c>
      <c r="M403" s="140">
        <f>'Anchor-RA'!Q401</f>
        <v>0</v>
      </c>
      <c r="N403" s="140">
        <f>'Anchor-RA'!R401</f>
        <v>0</v>
      </c>
      <c r="O403" s="140">
        <f>'Anchor-RA'!S401</f>
        <v>0</v>
      </c>
      <c r="P403" s="140">
        <f>'Anchor-RA'!T401</f>
        <v>0</v>
      </c>
      <c r="Q403" s="140">
        <f>'Anchor-RA'!U401</f>
        <v>0</v>
      </c>
      <c r="R403" s="140">
        <f>'Anchor-RA'!V401</f>
        <v>0</v>
      </c>
      <c r="S403" s="140">
        <f>'Anchor-RA'!W401</f>
        <v>0</v>
      </c>
      <c r="T403" s="140">
        <f>'Anchor-RA'!X401</f>
        <v>0</v>
      </c>
      <c r="U403" s="140">
        <f>10*LOG10(1/((Summary!$C$75/10^(R403/10)+Summary!$C$76/10^(S403/10)+Summary!$C$77/10^(T403/10))/Summary!$C$78))</f>
        <v>0</v>
      </c>
      <c r="V403" s="140">
        <f>'Anchor-RA'!Y401</f>
        <v>0</v>
      </c>
      <c r="W403" s="140">
        <f>'Anchor-RA'!Z401</f>
        <v>0</v>
      </c>
      <c r="X403" s="141">
        <f t="shared" si="25"/>
        <v>0</v>
      </c>
      <c r="Y403" s="133"/>
      <c r="Z403" s="384">
        <f>'Test-RA'!L401</f>
        <v>0</v>
      </c>
      <c r="AA403" s="381">
        <f>'Test-RA'!M401</f>
        <v>0</v>
      </c>
      <c r="AB403" s="381">
        <f>'Test-RA'!N401</f>
        <v>0</v>
      </c>
      <c r="AC403" s="381">
        <f>'Test-RA'!O401</f>
        <v>0</v>
      </c>
      <c r="AD403" s="381">
        <f>(Summary!$C$58*AA403+Summary!$C$59*AB403+Summary!$C$60*AC403)/Summary!$C$61</f>
        <v>0</v>
      </c>
      <c r="AE403" s="381">
        <f>'Test-RA'!P401</f>
        <v>0</v>
      </c>
      <c r="AF403" s="381">
        <f>'Test-RA'!Q401</f>
        <v>0</v>
      </c>
      <c r="AG403" s="381">
        <f>'Test-RA'!R401</f>
        <v>0</v>
      </c>
      <c r="AH403" s="381">
        <f>'Test-RA'!S401</f>
        <v>0</v>
      </c>
      <c r="AI403" s="381">
        <f>'Test-RA'!T401</f>
        <v>0</v>
      </c>
      <c r="AJ403" s="381">
        <f>'Test-RA'!U401</f>
        <v>0</v>
      </c>
      <c r="AK403" s="381">
        <f>'Test-RA'!V401</f>
        <v>0</v>
      </c>
      <c r="AL403" s="381">
        <f>'Test-RA'!W401</f>
        <v>0</v>
      </c>
      <c r="AM403" s="381">
        <f>'Test-RA'!X401</f>
        <v>0</v>
      </c>
      <c r="AN403" s="381">
        <f>10*LOG10(1/((Summary!$C$75/10^(AK403/10)+Summary!$C$76/10^(AL403/10)+Summary!$C$77/10^(AM403/10))/Summary!$C$78))</f>
        <v>0</v>
      </c>
      <c r="AO403" s="381">
        <f>'Test-RA'!Y401</f>
        <v>0</v>
      </c>
      <c r="AP403" s="140">
        <f>'Test-RA'!Z401</f>
        <v>0</v>
      </c>
      <c r="AQ403" s="141">
        <f t="shared" si="28"/>
        <v>0</v>
      </c>
      <c r="AR403" s="142" t="e">
        <f t="shared" si="26"/>
        <v>#DIV/0!</v>
      </c>
      <c r="AS403" s="143" t="e">
        <f t="shared" si="27"/>
        <v>#DIV/0!</v>
      </c>
      <c r="AT403" s="136"/>
      <c r="AU403" s="136"/>
      <c r="AV403" s="571"/>
      <c r="AW403" s="468"/>
      <c r="AX403" s="480"/>
      <c r="AY403" s="480"/>
      <c r="AZ403" s="480"/>
      <c r="BA403" s="480"/>
      <c r="BB403" s="480"/>
      <c r="BC403" s="480"/>
      <c r="BD403" s="480"/>
      <c r="BE403" s="480"/>
      <c r="BF403" s="480"/>
      <c r="BG403" s="469"/>
      <c r="BH403" s="476"/>
      <c r="BI403" s="469"/>
      <c r="BJ403" s="476"/>
      <c r="BK403" s="480"/>
      <c r="BL403" s="480"/>
      <c r="BM403" s="480"/>
      <c r="BN403" s="480"/>
      <c r="BO403" s="480"/>
      <c r="BP403" s="480"/>
      <c r="BQ403" s="480"/>
      <c r="BR403" s="476"/>
      <c r="BS403" s="476"/>
      <c r="BT403" s="480"/>
      <c r="BU403" s="463"/>
      <c r="BV403" s="465"/>
      <c r="BW403" s="463"/>
      <c r="BX403" s="465"/>
    </row>
    <row r="404" spans="1:76" ht="17" customHeight="1" x14ac:dyDescent="0.35">
      <c r="A404" s="516"/>
      <c r="B404" s="483"/>
      <c r="C404" s="486"/>
      <c r="D404" s="490"/>
      <c r="E404" s="493"/>
      <c r="F404" s="138">
        <v>55</v>
      </c>
      <c r="G404" s="139">
        <f>'Anchor-RA'!L402</f>
        <v>0</v>
      </c>
      <c r="H404" s="140">
        <f>'Anchor-RA'!M402</f>
        <v>0</v>
      </c>
      <c r="I404" s="140">
        <f>'Anchor-RA'!N402</f>
        <v>0</v>
      </c>
      <c r="J404" s="140">
        <f>'Anchor-RA'!O402</f>
        <v>0</v>
      </c>
      <c r="K404" s="140">
        <f>(Summary!$C$58*H404+Summary!$C$59*I404+Summary!$C$60*J404)/Summary!$C$61</f>
        <v>0</v>
      </c>
      <c r="L404" s="140">
        <f>'Anchor-RA'!P402</f>
        <v>0</v>
      </c>
      <c r="M404" s="140">
        <f>'Anchor-RA'!Q402</f>
        <v>0</v>
      </c>
      <c r="N404" s="140">
        <f>'Anchor-RA'!R402</f>
        <v>0</v>
      </c>
      <c r="O404" s="140">
        <f>'Anchor-RA'!S402</f>
        <v>0</v>
      </c>
      <c r="P404" s="140">
        <f>'Anchor-RA'!T402</f>
        <v>0</v>
      </c>
      <c r="Q404" s="140">
        <f>'Anchor-RA'!U402</f>
        <v>0</v>
      </c>
      <c r="R404" s="140">
        <f>'Anchor-RA'!V402</f>
        <v>0</v>
      </c>
      <c r="S404" s="140">
        <f>'Anchor-RA'!W402</f>
        <v>0</v>
      </c>
      <c r="T404" s="140">
        <f>'Anchor-RA'!X402</f>
        <v>0</v>
      </c>
      <c r="U404" s="140">
        <f>10*LOG10(1/((Summary!$C$75/10^(R404/10)+Summary!$C$76/10^(S404/10)+Summary!$C$77/10^(T404/10))/Summary!$C$78))</f>
        <v>0</v>
      </c>
      <c r="V404" s="140">
        <f>'Anchor-RA'!Y402</f>
        <v>0</v>
      </c>
      <c r="W404" s="140">
        <f>'Anchor-RA'!Z402</f>
        <v>0</v>
      </c>
      <c r="X404" s="141">
        <f t="shared" si="25"/>
        <v>0</v>
      </c>
      <c r="Y404" s="133"/>
      <c r="Z404" s="384">
        <f>'Test-RA'!L402</f>
        <v>0</v>
      </c>
      <c r="AA404" s="381">
        <f>'Test-RA'!M402</f>
        <v>0</v>
      </c>
      <c r="AB404" s="381">
        <f>'Test-RA'!N402</f>
        <v>0</v>
      </c>
      <c r="AC404" s="381">
        <f>'Test-RA'!O402</f>
        <v>0</v>
      </c>
      <c r="AD404" s="381">
        <f>(Summary!$C$58*AA404+Summary!$C$59*AB404+Summary!$C$60*AC404)/Summary!$C$61</f>
        <v>0</v>
      </c>
      <c r="AE404" s="381">
        <f>'Test-RA'!P402</f>
        <v>0</v>
      </c>
      <c r="AF404" s="381">
        <f>'Test-RA'!Q402</f>
        <v>0</v>
      </c>
      <c r="AG404" s="381">
        <f>'Test-RA'!R402</f>
        <v>0</v>
      </c>
      <c r="AH404" s="381">
        <f>'Test-RA'!S402</f>
        <v>0</v>
      </c>
      <c r="AI404" s="381">
        <f>'Test-RA'!T402</f>
        <v>0</v>
      </c>
      <c r="AJ404" s="381">
        <f>'Test-RA'!U402</f>
        <v>0</v>
      </c>
      <c r="AK404" s="381">
        <f>'Test-RA'!V402</f>
        <v>0</v>
      </c>
      <c r="AL404" s="381">
        <f>'Test-RA'!W402</f>
        <v>0</v>
      </c>
      <c r="AM404" s="381">
        <f>'Test-RA'!X402</f>
        <v>0</v>
      </c>
      <c r="AN404" s="381">
        <f>10*LOG10(1/((Summary!$C$75/10^(AK404/10)+Summary!$C$76/10^(AL404/10)+Summary!$C$77/10^(AM404/10))/Summary!$C$78))</f>
        <v>0</v>
      </c>
      <c r="AO404" s="381">
        <f>'Test-RA'!Y402</f>
        <v>0</v>
      </c>
      <c r="AP404" s="140">
        <f>'Test-RA'!Z402</f>
        <v>0</v>
      </c>
      <c r="AQ404" s="141">
        <f t="shared" si="28"/>
        <v>0</v>
      </c>
      <c r="AR404" s="142" t="e">
        <f t="shared" si="26"/>
        <v>#DIV/0!</v>
      </c>
      <c r="AS404" s="143" t="e">
        <f t="shared" si="27"/>
        <v>#DIV/0!</v>
      </c>
      <c r="AT404" s="136"/>
      <c r="AU404" s="136"/>
      <c r="AV404" s="571" t="s">
        <v>123</v>
      </c>
      <c r="AW404" s="468" t="e" cm="1">
        <f t="array" ref="AW404">bdRateExtend($G402:$G405,H402:H405,$Z402:$Z405,AA402:AA405)</f>
        <v>#VALUE!</v>
      </c>
      <c r="AX404" s="480"/>
      <c r="AY404" s="480"/>
      <c r="AZ404" s="480"/>
      <c r="BA404" s="480"/>
      <c r="BB404" s="480"/>
      <c r="BC404" s="480" t="e" cm="1">
        <f t="array" ref="BC404">bdRateExtend($G402:$G405,L402:L405,$Z402:$Z405,AE402:AE405)</f>
        <v>#VALUE!</v>
      </c>
      <c r="BD404" s="480"/>
      <c r="BE404" s="480" t="e" cm="1">
        <f t="array" ref="BE404">bdRateExtend($G402:$G405,M402:M405,$Z402:$Z405,AF402:AF405)</f>
        <v>#VALUE!</v>
      </c>
      <c r="BF404" s="480"/>
      <c r="BG404" s="469" t="e" cm="1">
        <f t="array" ref="BG404">bdRateExtend($G402:$G405,N402:N405,$Z402:$Z405,AG402:AG405,"None", FALSE,1)</f>
        <v>#VALUE!</v>
      </c>
      <c r="BH404" s="476"/>
      <c r="BI404" s="469" t="e" cm="1">
        <f t="array" ref="BI404">bdRateExtend($G402:$G405,O402:O405,$Z402:$Z405,AH402:AH405,"None", FALSE,1)</f>
        <v>#VALUE!</v>
      </c>
      <c r="BJ404" s="476"/>
      <c r="BK404" s="480" t="e" cm="1">
        <f t="array" ref="BK404">bdRateExtend($G402:$G405,P402:P405,$Z402:$Z405,AI402:AI405)</f>
        <v>#VALUE!</v>
      </c>
      <c r="BL404" s="480"/>
      <c r="BM404" s="480" t="e" cm="1">
        <f t="array" ref="BM404">bdRateExtend($G402:$G405,Q402:Q405,$Z402:$Z405,AJ402:AJ405)</f>
        <v>#VALUE!</v>
      </c>
      <c r="BN404" s="480"/>
      <c r="BO404" s="480" t="e" cm="1">
        <f t="array" ref="BO404">bdRateExtend($G402:$G405,R402:R405,$Z402:$Z405,AK402:AK405)</f>
        <v>#VALUE!</v>
      </c>
      <c r="BP404" s="480"/>
      <c r="BQ404" s="480"/>
      <c r="BR404" s="476"/>
      <c r="BS404" s="476"/>
      <c r="BT404" s="480"/>
      <c r="BU404" s="463" cm="1">
        <f t="array" ref="BU404">testVMAFRange($G402:$G405,N402:N405,$Z402:$Z405,AG402:AG405)</f>
        <v>0</v>
      </c>
      <c r="BV404" s="465"/>
      <c r="BW404" s="463" cm="1">
        <f t="array" ref="BW404">testVMAFRange($G402:$G405,O402:O405,$Z402:$Z405,AH402:AH405)</f>
        <v>0</v>
      </c>
      <c r="BX404" s="465"/>
    </row>
    <row r="405" spans="1:76" ht="17" customHeight="1" thickBot="1" x14ac:dyDescent="0.4">
      <c r="A405" s="516"/>
      <c r="B405" s="518"/>
      <c r="C405" s="487"/>
      <c r="D405" s="522"/>
      <c r="E405" s="523"/>
      <c r="F405" s="144">
        <v>63</v>
      </c>
      <c r="G405" s="145">
        <f>'Anchor-RA'!L403</f>
        <v>0</v>
      </c>
      <c r="H405" s="146">
        <f>'Anchor-RA'!M403</f>
        <v>0</v>
      </c>
      <c r="I405" s="146">
        <f>'Anchor-RA'!N403</f>
        <v>0</v>
      </c>
      <c r="J405" s="146">
        <f>'Anchor-RA'!O403</f>
        <v>0</v>
      </c>
      <c r="K405" s="146">
        <f>(Summary!$C$58*H405+Summary!$C$59*I405+Summary!$C$60*J405)/Summary!$C$61</f>
        <v>0</v>
      </c>
      <c r="L405" s="146">
        <f>'Anchor-RA'!P403</f>
        <v>0</v>
      </c>
      <c r="M405" s="146">
        <f>'Anchor-RA'!Q403</f>
        <v>0</v>
      </c>
      <c r="N405" s="146">
        <f>'Anchor-RA'!R403</f>
        <v>0</v>
      </c>
      <c r="O405" s="146">
        <f>'Anchor-RA'!S403</f>
        <v>0</v>
      </c>
      <c r="P405" s="146">
        <f>'Anchor-RA'!T403</f>
        <v>0</v>
      </c>
      <c r="Q405" s="146">
        <f>'Anchor-RA'!U403</f>
        <v>0</v>
      </c>
      <c r="R405" s="146">
        <f>'Anchor-RA'!V403</f>
        <v>0</v>
      </c>
      <c r="S405" s="146">
        <f>'Anchor-RA'!W403</f>
        <v>0</v>
      </c>
      <c r="T405" s="146">
        <f>'Anchor-RA'!X403</f>
        <v>0</v>
      </c>
      <c r="U405" s="146">
        <f>10*LOG10(1/((Summary!$C$75/10^(R405/10)+Summary!$C$76/10^(S405/10)+Summary!$C$77/10^(T405/10))/Summary!$C$78))</f>
        <v>0</v>
      </c>
      <c r="V405" s="146">
        <f>'Anchor-RA'!Y403</f>
        <v>0</v>
      </c>
      <c r="W405" s="146">
        <f>'Anchor-RA'!Z403</f>
        <v>0</v>
      </c>
      <c r="X405" s="147">
        <f t="shared" si="25"/>
        <v>0</v>
      </c>
      <c r="Y405" s="133"/>
      <c r="Z405" s="385">
        <f>'Test-RA'!L403</f>
        <v>0</v>
      </c>
      <c r="AA405" s="382">
        <f>'Test-RA'!M403</f>
        <v>0</v>
      </c>
      <c r="AB405" s="382">
        <f>'Test-RA'!N403</f>
        <v>0</v>
      </c>
      <c r="AC405" s="382">
        <f>'Test-RA'!O403</f>
        <v>0</v>
      </c>
      <c r="AD405" s="382">
        <f>(Summary!$C$58*AA405+Summary!$C$59*AB405+Summary!$C$60*AC405)/Summary!$C$61</f>
        <v>0</v>
      </c>
      <c r="AE405" s="382">
        <f>'Test-RA'!P403</f>
        <v>0</v>
      </c>
      <c r="AF405" s="382">
        <f>'Test-RA'!Q403</f>
        <v>0</v>
      </c>
      <c r="AG405" s="382">
        <f>'Test-RA'!R403</f>
        <v>0</v>
      </c>
      <c r="AH405" s="382">
        <f>'Test-RA'!S403</f>
        <v>0</v>
      </c>
      <c r="AI405" s="382">
        <f>'Test-RA'!T403</f>
        <v>0</v>
      </c>
      <c r="AJ405" s="382">
        <f>'Test-RA'!U403</f>
        <v>0</v>
      </c>
      <c r="AK405" s="382">
        <f>'Test-RA'!V403</f>
        <v>0</v>
      </c>
      <c r="AL405" s="382">
        <f>'Test-RA'!W403</f>
        <v>0</v>
      </c>
      <c r="AM405" s="382">
        <f>'Test-RA'!X403</f>
        <v>0</v>
      </c>
      <c r="AN405" s="382">
        <f>10*LOG10(1/((Summary!$C$75/10^(AK405/10)+Summary!$C$76/10^(AL405/10)+Summary!$C$77/10^(AM405/10))/Summary!$C$78))</f>
        <v>0</v>
      </c>
      <c r="AO405" s="382">
        <f>'Test-RA'!Y403</f>
        <v>0</v>
      </c>
      <c r="AP405" s="146">
        <f>'Test-RA'!Z403</f>
        <v>0</v>
      </c>
      <c r="AQ405" s="147">
        <f t="shared" si="28"/>
        <v>0</v>
      </c>
      <c r="AR405" s="148" t="e">
        <f t="shared" si="26"/>
        <v>#DIV/0!</v>
      </c>
      <c r="AS405" s="149" t="e">
        <f t="shared" si="27"/>
        <v>#DIV/0!</v>
      </c>
      <c r="AT405" s="136"/>
      <c r="AU405" s="136"/>
      <c r="AV405" s="572"/>
      <c r="AW405" s="468"/>
      <c r="AX405" s="480"/>
      <c r="AY405" s="480"/>
      <c r="AZ405" s="480"/>
      <c r="BA405" s="480"/>
      <c r="BB405" s="481"/>
      <c r="BC405" s="480"/>
      <c r="BD405" s="480"/>
      <c r="BE405" s="480"/>
      <c r="BF405" s="480"/>
      <c r="BG405" s="472"/>
      <c r="BH405" s="477"/>
      <c r="BI405" s="472"/>
      <c r="BJ405" s="477"/>
      <c r="BK405" s="480"/>
      <c r="BL405" s="480"/>
      <c r="BM405" s="480"/>
      <c r="BN405" s="480"/>
      <c r="BO405" s="480"/>
      <c r="BP405" s="480"/>
      <c r="BQ405" s="480"/>
      <c r="BR405" s="476"/>
      <c r="BS405" s="476"/>
      <c r="BT405" s="481"/>
      <c r="BU405" s="473"/>
      <c r="BV405" s="466"/>
      <c r="BW405" s="473"/>
      <c r="BX405" s="466"/>
    </row>
    <row r="406" spans="1:76" ht="17" customHeight="1" x14ac:dyDescent="0.35">
      <c r="A406" s="516"/>
      <c r="B406" s="482" t="s">
        <v>2</v>
      </c>
      <c r="C406" s="485" t="s">
        <v>86</v>
      </c>
      <c r="D406" s="489">
        <v>59.94</v>
      </c>
      <c r="E406" s="492">
        <v>10</v>
      </c>
      <c r="F406" s="129">
        <v>23</v>
      </c>
      <c r="G406" s="130">
        <f>'Anchor-RA'!L404</f>
        <v>0</v>
      </c>
      <c r="H406" s="131">
        <f>'Anchor-RA'!M404</f>
        <v>0</v>
      </c>
      <c r="I406" s="131">
        <f>'Anchor-RA'!N404</f>
        <v>0</v>
      </c>
      <c r="J406" s="131">
        <f>'Anchor-RA'!O404</f>
        <v>0</v>
      </c>
      <c r="K406" s="131">
        <f>(Summary!$C$58*H406+Summary!$C$59*I406+Summary!$C$60*J406)/Summary!$C$61</f>
        <v>0</v>
      </c>
      <c r="L406" s="131">
        <f>'Anchor-RA'!P404</f>
        <v>0</v>
      </c>
      <c r="M406" s="131">
        <f>'Anchor-RA'!Q404</f>
        <v>0</v>
      </c>
      <c r="N406" s="131">
        <f>'Anchor-RA'!R404</f>
        <v>0</v>
      </c>
      <c r="O406" s="131">
        <f>'Anchor-RA'!S404</f>
        <v>0</v>
      </c>
      <c r="P406" s="131">
        <f>'Anchor-RA'!T404</f>
        <v>0</v>
      </c>
      <c r="Q406" s="131">
        <f>'Anchor-RA'!U404</f>
        <v>0</v>
      </c>
      <c r="R406" s="131">
        <f>'Anchor-RA'!V404</f>
        <v>0</v>
      </c>
      <c r="S406" s="131">
        <f>'Anchor-RA'!W404</f>
        <v>0</v>
      </c>
      <c r="T406" s="131">
        <f>'Anchor-RA'!X404</f>
        <v>0</v>
      </c>
      <c r="U406" s="131">
        <f>10*LOG10(1/((Summary!$C$75/10^(R406/10)+Summary!$C$76/10^(S406/10)+Summary!$C$77/10^(T406/10))/Summary!$C$78))</f>
        <v>0</v>
      </c>
      <c r="V406" s="131">
        <f>'Anchor-RA'!Y404</f>
        <v>0</v>
      </c>
      <c r="W406" s="131">
        <f>'Anchor-RA'!Z404</f>
        <v>0</v>
      </c>
      <c r="X406" s="132">
        <f t="shared" si="25"/>
        <v>0</v>
      </c>
      <c r="Y406" s="133"/>
      <c r="Z406" s="383">
        <f>'Test-RA'!L404</f>
        <v>0</v>
      </c>
      <c r="AA406" s="380">
        <f>'Test-RA'!M404</f>
        <v>0</v>
      </c>
      <c r="AB406" s="380">
        <f>'Test-RA'!N404</f>
        <v>0</v>
      </c>
      <c r="AC406" s="380">
        <f>'Test-RA'!O404</f>
        <v>0</v>
      </c>
      <c r="AD406" s="380">
        <f>(Summary!$C$58*AA406+Summary!$C$59*AB406+Summary!$C$60*AC406)/Summary!$C$61</f>
        <v>0</v>
      </c>
      <c r="AE406" s="380">
        <f>'Test-RA'!P404</f>
        <v>0</v>
      </c>
      <c r="AF406" s="380">
        <f>'Test-RA'!Q404</f>
        <v>0</v>
      </c>
      <c r="AG406" s="380">
        <f>'Test-RA'!R404</f>
        <v>0</v>
      </c>
      <c r="AH406" s="380">
        <f>'Test-RA'!S404</f>
        <v>0</v>
      </c>
      <c r="AI406" s="380">
        <f>'Test-RA'!T404</f>
        <v>0</v>
      </c>
      <c r="AJ406" s="380">
        <f>'Test-RA'!U404</f>
        <v>0</v>
      </c>
      <c r="AK406" s="380">
        <f>'Test-RA'!V404</f>
        <v>0</v>
      </c>
      <c r="AL406" s="380">
        <f>'Test-RA'!W404</f>
        <v>0</v>
      </c>
      <c r="AM406" s="380">
        <f>'Test-RA'!X404</f>
        <v>0</v>
      </c>
      <c r="AN406" s="380">
        <f>10*LOG10(1/((Summary!$C$75/10^(AK406/10)+Summary!$C$76/10^(AL406/10)+Summary!$C$77/10^(AM406/10))/Summary!$C$78))</f>
        <v>0</v>
      </c>
      <c r="AO406" s="380">
        <f>'Test-RA'!Y404</f>
        <v>0</v>
      </c>
      <c r="AP406" s="131">
        <f>'Test-RA'!Z404</f>
        <v>0</v>
      </c>
      <c r="AQ406" s="132">
        <f t="shared" si="28"/>
        <v>0</v>
      </c>
      <c r="AR406" s="134" t="e">
        <f t="shared" si="26"/>
        <v>#DIV/0!</v>
      </c>
      <c r="AS406" s="135" t="e">
        <f t="shared" si="27"/>
        <v>#DIV/0!</v>
      </c>
      <c r="AT406" s="136"/>
      <c r="AU406" s="136"/>
      <c r="AV406" s="573" t="s">
        <v>121</v>
      </c>
      <c r="AW406" s="468" t="e" cm="1">
        <f t="array" ref="AW406">bdRateExtend($G406:$G409,H406:H409,$Z406:$Z409,AA406:AA409)</f>
        <v>#VALUE!</v>
      </c>
      <c r="AX406" s="480" t="e" cm="1">
        <f t="array" ref="AX406">bdRateExtend($G406:$G411,H406:H411,$Z406:$Z411,AA406:AA411)</f>
        <v>#VALUE!</v>
      </c>
      <c r="AY406" s="480" t="e" cm="1">
        <f t="array" ref="AY406">bdRateExtend($G406:$G411,I406:I411,$Z406:$Z411,AB406:AB411)</f>
        <v>#VALUE!</v>
      </c>
      <c r="AZ406" s="480" t="e" cm="1">
        <f t="array" ref="AZ406">bdRateExtend($G406:$G411,J406:J411,$Z406:$Z411,AC406:AC411)</f>
        <v>#VALUE!</v>
      </c>
      <c r="BA406" s="480" t="e" cm="1">
        <f t="array" ref="BA406">bdRateExtend($G406:$G411,K406:K411,$Z406:$Z411,AD406:AD411)</f>
        <v>#VALUE!</v>
      </c>
      <c r="BB406" s="479" t="e">
        <f>(Summary!$C$89*AX406+Summary!$C$90*AY406+Summary!$C$91*AZ406)/Summary!$C$92</f>
        <v>#VALUE!</v>
      </c>
      <c r="BC406" s="480" t="e" cm="1">
        <f t="array" ref="BC406">bdRateExtend($G406:$G409,L406:L409,$Z406:$Z409,AE406:AE409)</f>
        <v>#VALUE!</v>
      </c>
      <c r="BD406" s="480" t="e" cm="1">
        <f t="array" ref="BD406">bdRateExtend($G406:$G411,L406:L411,$Z406:$Z411,AE406:AE411)</f>
        <v>#VALUE!</v>
      </c>
      <c r="BE406" s="480" t="e" cm="1">
        <f t="array" ref="BE406">bdRateExtend($G406:$G409,M406:M409,$Z406:$Z409,AF406:AF409)</f>
        <v>#VALUE!</v>
      </c>
      <c r="BF406" s="480" t="e" cm="1">
        <f t="array" ref="BF406">bdRateExtend($G406:$G411,M406:M411,$Z406:$Z411,AF406:AF411)</f>
        <v>#VALUE!</v>
      </c>
      <c r="BG406" s="474" t="e" cm="1">
        <f t="array" ref="BG406">bdRateExtend($G406:$G409,N406:N409,$Z406:$Z409,AG406:AG409,"None", FALSE,1)</f>
        <v>#VALUE!</v>
      </c>
      <c r="BH406" s="475" t="e" cm="1">
        <f t="array" ref="BH406">bdRateExtend($G406:$G411,N406:N411,$Z406:$Z411,AG406:AG411,"None", FALSE,1)</f>
        <v>#VALUE!</v>
      </c>
      <c r="BI406" s="474" t="e" cm="1">
        <f t="array" ref="BI406">bdRateExtend($G406:$G409,O406:O409,$Z406:$Z409,AH406:AH409,"None", FALSE,1)</f>
        <v>#VALUE!</v>
      </c>
      <c r="BJ406" s="475" t="e" cm="1">
        <f t="array" ref="BJ406">bdRateExtend($G406:$G411,O406:O411,$Z406:$Z411,AH406:AH411,"None", FALSE,1)</f>
        <v>#VALUE!</v>
      </c>
      <c r="BK406" s="480" t="e" cm="1">
        <f t="array" ref="BK406">bdRateExtend($G406:$G409,P406:P409,$Z406:$Z409,AI406:AI409)</f>
        <v>#VALUE!</v>
      </c>
      <c r="BL406" s="480" t="e" cm="1">
        <f t="array" ref="BL406">bdRateExtend($G406:$G411,P406:P411,$Z406:$Z411,AI406:AI411)</f>
        <v>#VALUE!</v>
      </c>
      <c r="BM406" s="480" t="e" cm="1">
        <f t="array" ref="BM406">bdRateExtend($G406:$G409,Q406:Q409,$Z406:$Z409,AJ406:AJ409)</f>
        <v>#VALUE!</v>
      </c>
      <c r="BN406" s="480" t="e" cm="1">
        <f t="array" ref="BN406">bdRateExtend($G406:$G411,Q406:Q411,$Z406:$Z411,AJ406:AJ411)</f>
        <v>#VALUE!</v>
      </c>
      <c r="BO406" s="480" t="e" cm="1">
        <f t="array" ref="BO406">bdRateExtend($G406:$G409,R406:R409,$Z406:$Z409,AK406:AK409)</f>
        <v>#VALUE!</v>
      </c>
      <c r="BP406" s="480" t="e" cm="1">
        <f t="array" ref="BP406">bdRateExtend($G406:$G411,R406:R411,$Z406:$Z411,AK406:AK411)</f>
        <v>#VALUE!</v>
      </c>
      <c r="BQ406" s="480" t="e" cm="1">
        <f t="array" ref="BQ406">bdRateExtend($G406:$G411,S406:S411,$Z406:$Z411,AL406:AL411)</f>
        <v>#VALUE!</v>
      </c>
      <c r="BR406" s="476" t="e" cm="1">
        <f t="array" ref="BR406">bdRateExtend($G406:$G411,T406:T411,$Z406:$Z411,AM406:AM411)</f>
        <v>#VALUE!</v>
      </c>
      <c r="BS406" s="476" t="e" cm="1">
        <f t="array" ref="BS406">bdRateExtend($G406:$G411,U406:U411,$Z406:$Z411,AN406:AN411)</f>
        <v>#VALUE!</v>
      </c>
      <c r="BT406" s="479" t="e">
        <f>(Summary!$C$103*BP406+Summary!$C$104*BQ406+Summary!$C$105*BR406)/Summary!$C$106</f>
        <v>#VALUE!</v>
      </c>
      <c r="BU406" s="462" cm="1">
        <f t="array" ref="BU406">testVMAFRange($G406:$G409,N406:N409,$Z406:$Z409,AG406:AG409)</f>
        <v>0</v>
      </c>
      <c r="BV406" s="464" cm="1">
        <f t="array" ref="BV406">testVMAFRange($G406:$G411,N406:N411,$Z406:$Z411,AG406:AG411)</f>
        <v>0</v>
      </c>
      <c r="BW406" s="462" cm="1">
        <f t="array" ref="BW406">testVMAFRange($G406:$G409,O406:O409,$Z406:$Z409,AH406:AH409)</f>
        <v>0</v>
      </c>
      <c r="BX406" s="464" cm="1">
        <f t="array" ref="BX406">testVMAFRange($G406:$G411,O406:O411,$Z406:$Z411,AH406:AH411)</f>
        <v>0</v>
      </c>
    </row>
    <row r="407" spans="1:76" ht="17" customHeight="1" x14ac:dyDescent="0.35">
      <c r="A407" s="516"/>
      <c r="B407" s="483"/>
      <c r="C407" s="486"/>
      <c r="D407" s="490"/>
      <c r="E407" s="493"/>
      <c r="F407" s="138">
        <v>31</v>
      </c>
      <c r="G407" s="139">
        <f>'Anchor-RA'!L405</f>
        <v>0</v>
      </c>
      <c r="H407" s="140">
        <f>'Anchor-RA'!M405</f>
        <v>0</v>
      </c>
      <c r="I407" s="140">
        <f>'Anchor-RA'!N405</f>
        <v>0</v>
      </c>
      <c r="J407" s="140">
        <f>'Anchor-RA'!O405</f>
        <v>0</v>
      </c>
      <c r="K407" s="140">
        <f>(Summary!$C$58*H407+Summary!$C$59*I407+Summary!$C$60*J407)/Summary!$C$61</f>
        <v>0</v>
      </c>
      <c r="L407" s="140">
        <f>'Anchor-RA'!P405</f>
        <v>0</v>
      </c>
      <c r="M407" s="140">
        <f>'Anchor-RA'!Q405</f>
        <v>0</v>
      </c>
      <c r="N407" s="140">
        <f>'Anchor-RA'!R405</f>
        <v>0</v>
      </c>
      <c r="O407" s="140">
        <f>'Anchor-RA'!S405</f>
        <v>0</v>
      </c>
      <c r="P407" s="140">
        <f>'Anchor-RA'!T405</f>
        <v>0</v>
      </c>
      <c r="Q407" s="140">
        <f>'Anchor-RA'!U405</f>
        <v>0</v>
      </c>
      <c r="R407" s="140">
        <f>'Anchor-RA'!V405</f>
        <v>0</v>
      </c>
      <c r="S407" s="140">
        <f>'Anchor-RA'!W405</f>
        <v>0</v>
      </c>
      <c r="T407" s="140">
        <f>'Anchor-RA'!X405</f>
        <v>0</v>
      </c>
      <c r="U407" s="140">
        <f>10*LOG10(1/((Summary!$C$75/10^(R407/10)+Summary!$C$76/10^(S407/10)+Summary!$C$77/10^(T407/10))/Summary!$C$78))</f>
        <v>0</v>
      </c>
      <c r="V407" s="140">
        <f>'Anchor-RA'!Y405</f>
        <v>0</v>
      </c>
      <c r="W407" s="140">
        <f>'Anchor-RA'!Z405</f>
        <v>0</v>
      </c>
      <c r="X407" s="141">
        <f t="shared" si="25"/>
        <v>0</v>
      </c>
      <c r="Y407" s="133"/>
      <c r="Z407" s="384">
        <f>'Test-RA'!L405</f>
        <v>0</v>
      </c>
      <c r="AA407" s="381">
        <f>'Test-RA'!M405</f>
        <v>0</v>
      </c>
      <c r="AB407" s="381">
        <f>'Test-RA'!N405</f>
        <v>0</v>
      </c>
      <c r="AC407" s="381">
        <f>'Test-RA'!O405</f>
        <v>0</v>
      </c>
      <c r="AD407" s="381">
        <f>(Summary!$C$58*AA407+Summary!$C$59*AB407+Summary!$C$60*AC407)/Summary!$C$61</f>
        <v>0</v>
      </c>
      <c r="AE407" s="381">
        <f>'Test-RA'!P405</f>
        <v>0</v>
      </c>
      <c r="AF407" s="381">
        <f>'Test-RA'!Q405</f>
        <v>0</v>
      </c>
      <c r="AG407" s="381">
        <f>'Test-RA'!R405</f>
        <v>0</v>
      </c>
      <c r="AH407" s="381">
        <f>'Test-RA'!S405</f>
        <v>0</v>
      </c>
      <c r="AI407" s="381">
        <f>'Test-RA'!T405</f>
        <v>0</v>
      </c>
      <c r="AJ407" s="381">
        <f>'Test-RA'!U405</f>
        <v>0</v>
      </c>
      <c r="AK407" s="381">
        <f>'Test-RA'!V405</f>
        <v>0</v>
      </c>
      <c r="AL407" s="381">
        <f>'Test-RA'!W405</f>
        <v>0</v>
      </c>
      <c r="AM407" s="381">
        <f>'Test-RA'!X405</f>
        <v>0</v>
      </c>
      <c r="AN407" s="381">
        <f>10*LOG10(1/((Summary!$C$75/10^(AK407/10)+Summary!$C$76/10^(AL407/10)+Summary!$C$77/10^(AM407/10))/Summary!$C$78))</f>
        <v>0</v>
      </c>
      <c r="AO407" s="381">
        <f>'Test-RA'!Y405</f>
        <v>0</v>
      </c>
      <c r="AP407" s="140">
        <f>'Test-RA'!Z405</f>
        <v>0</v>
      </c>
      <c r="AQ407" s="141">
        <f t="shared" si="28"/>
        <v>0</v>
      </c>
      <c r="AR407" s="142" t="e">
        <f t="shared" si="26"/>
        <v>#DIV/0!</v>
      </c>
      <c r="AS407" s="143" t="e">
        <f t="shared" si="27"/>
        <v>#DIV/0!</v>
      </c>
      <c r="AT407" s="136"/>
      <c r="AU407" s="136"/>
      <c r="AV407" s="571"/>
      <c r="AW407" s="468"/>
      <c r="AX407" s="480"/>
      <c r="AY407" s="480"/>
      <c r="AZ407" s="480"/>
      <c r="BA407" s="480"/>
      <c r="BB407" s="480"/>
      <c r="BC407" s="480"/>
      <c r="BD407" s="480"/>
      <c r="BE407" s="480"/>
      <c r="BF407" s="480"/>
      <c r="BG407" s="469"/>
      <c r="BH407" s="476"/>
      <c r="BI407" s="469"/>
      <c r="BJ407" s="476"/>
      <c r="BK407" s="480"/>
      <c r="BL407" s="480"/>
      <c r="BM407" s="480"/>
      <c r="BN407" s="480"/>
      <c r="BO407" s="480"/>
      <c r="BP407" s="480"/>
      <c r="BQ407" s="480"/>
      <c r="BR407" s="476"/>
      <c r="BS407" s="476"/>
      <c r="BT407" s="480"/>
      <c r="BU407" s="463"/>
      <c r="BV407" s="465"/>
      <c r="BW407" s="463"/>
      <c r="BX407" s="465"/>
    </row>
    <row r="408" spans="1:76" ht="17" customHeight="1" x14ac:dyDescent="0.35">
      <c r="A408" s="516"/>
      <c r="B408" s="483"/>
      <c r="C408" s="486"/>
      <c r="D408" s="490"/>
      <c r="E408" s="493"/>
      <c r="F408" s="138">
        <v>39</v>
      </c>
      <c r="G408" s="139">
        <f>'Anchor-RA'!L406</f>
        <v>0</v>
      </c>
      <c r="H408" s="140">
        <f>'Anchor-RA'!M406</f>
        <v>0</v>
      </c>
      <c r="I408" s="140">
        <f>'Anchor-RA'!N406</f>
        <v>0</v>
      </c>
      <c r="J408" s="140">
        <f>'Anchor-RA'!O406</f>
        <v>0</v>
      </c>
      <c r="K408" s="140">
        <f>(Summary!$C$58*H408+Summary!$C$59*I408+Summary!$C$60*J408)/Summary!$C$61</f>
        <v>0</v>
      </c>
      <c r="L408" s="140">
        <f>'Anchor-RA'!P406</f>
        <v>0</v>
      </c>
      <c r="M408" s="140">
        <f>'Anchor-RA'!Q406</f>
        <v>0</v>
      </c>
      <c r="N408" s="140">
        <f>'Anchor-RA'!R406</f>
        <v>0</v>
      </c>
      <c r="O408" s="140">
        <f>'Anchor-RA'!S406</f>
        <v>0</v>
      </c>
      <c r="P408" s="140">
        <f>'Anchor-RA'!T406</f>
        <v>0</v>
      </c>
      <c r="Q408" s="140">
        <f>'Anchor-RA'!U406</f>
        <v>0</v>
      </c>
      <c r="R408" s="140">
        <f>'Anchor-RA'!V406</f>
        <v>0</v>
      </c>
      <c r="S408" s="140">
        <f>'Anchor-RA'!W406</f>
        <v>0</v>
      </c>
      <c r="T408" s="140">
        <f>'Anchor-RA'!X406</f>
        <v>0</v>
      </c>
      <c r="U408" s="140">
        <f>10*LOG10(1/((Summary!$C$75/10^(R408/10)+Summary!$C$76/10^(S408/10)+Summary!$C$77/10^(T408/10))/Summary!$C$78))</f>
        <v>0</v>
      </c>
      <c r="V408" s="140">
        <f>'Anchor-RA'!Y406</f>
        <v>0</v>
      </c>
      <c r="W408" s="140">
        <f>'Anchor-RA'!Z406</f>
        <v>0</v>
      </c>
      <c r="X408" s="141">
        <f t="shared" si="25"/>
        <v>0</v>
      </c>
      <c r="Y408" s="133"/>
      <c r="Z408" s="384">
        <f>'Test-RA'!L406</f>
        <v>0</v>
      </c>
      <c r="AA408" s="381">
        <f>'Test-RA'!M406</f>
        <v>0</v>
      </c>
      <c r="AB408" s="381">
        <f>'Test-RA'!N406</f>
        <v>0</v>
      </c>
      <c r="AC408" s="381">
        <f>'Test-RA'!O406</f>
        <v>0</v>
      </c>
      <c r="AD408" s="381">
        <f>(Summary!$C$58*AA408+Summary!$C$59*AB408+Summary!$C$60*AC408)/Summary!$C$61</f>
        <v>0</v>
      </c>
      <c r="AE408" s="381">
        <f>'Test-RA'!P406</f>
        <v>0</v>
      </c>
      <c r="AF408" s="381">
        <f>'Test-RA'!Q406</f>
        <v>0</v>
      </c>
      <c r="AG408" s="381">
        <f>'Test-RA'!R406</f>
        <v>0</v>
      </c>
      <c r="AH408" s="381">
        <f>'Test-RA'!S406</f>
        <v>0</v>
      </c>
      <c r="AI408" s="381">
        <f>'Test-RA'!T406</f>
        <v>0</v>
      </c>
      <c r="AJ408" s="381">
        <f>'Test-RA'!U406</f>
        <v>0</v>
      </c>
      <c r="AK408" s="381">
        <f>'Test-RA'!V406</f>
        <v>0</v>
      </c>
      <c r="AL408" s="381">
        <f>'Test-RA'!W406</f>
        <v>0</v>
      </c>
      <c r="AM408" s="381">
        <f>'Test-RA'!X406</f>
        <v>0</v>
      </c>
      <c r="AN408" s="381">
        <f>10*LOG10(1/((Summary!$C$75/10^(AK408/10)+Summary!$C$76/10^(AL408/10)+Summary!$C$77/10^(AM408/10))/Summary!$C$78))</f>
        <v>0</v>
      </c>
      <c r="AO408" s="381">
        <f>'Test-RA'!Y406</f>
        <v>0</v>
      </c>
      <c r="AP408" s="140">
        <f>'Test-RA'!Z406</f>
        <v>0</v>
      </c>
      <c r="AQ408" s="141">
        <f t="shared" si="28"/>
        <v>0</v>
      </c>
      <c r="AR408" s="142" t="e">
        <f t="shared" si="26"/>
        <v>#DIV/0!</v>
      </c>
      <c r="AS408" s="143" t="e">
        <f t="shared" si="27"/>
        <v>#DIV/0!</v>
      </c>
      <c r="AT408" s="136"/>
      <c r="AU408" s="136"/>
      <c r="AV408" s="571" t="s">
        <v>122</v>
      </c>
      <c r="AW408" s="468" t="e" cm="1">
        <f t="array" ref="AW408">bdRateExtend($G407:$G410,H407:H410,$Z407:$Z410,AA407:AA410)</f>
        <v>#VALUE!</v>
      </c>
      <c r="AX408" s="480"/>
      <c r="AY408" s="480"/>
      <c r="AZ408" s="480"/>
      <c r="BA408" s="480"/>
      <c r="BB408" s="480"/>
      <c r="BC408" s="480" t="e" cm="1">
        <f t="array" ref="BC408">bdRateExtend($G407:$G410,L407:L410,$Z407:$Z410,AE407:AE410)</f>
        <v>#VALUE!</v>
      </c>
      <c r="BD408" s="480"/>
      <c r="BE408" s="480" t="e" cm="1">
        <f t="array" ref="BE408">bdRateExtend($G407:$G410,M407:M410,$Z407:$Z410,AF407:AF410)</f>
        <v>#VALUE!</v>
      </c>
      <c r="BF408" s="480"/>
      <c r="BG408" s="469" t="e" cm="1">
        <f t="array" ref="BG408">bdRateExtend($G407:$G410,N407:N410,$Z407:$Z410,AG407:AG410,"None", FALSE,1)</f>
        <v>#VALUE!</v>
      </c>
      <c r="BH408" s="476"/>
      <c r="BI408" s="469" t="e" cm="1">
        <f t="array" ref="BI408">bdRateExtend($G407:$G410,O407:O410,$Z407:$Z410,AH407:AH410,"None", FALSE,1)</f>
        <v>#VALUE!</v>
      </c>
      <c r="BJ408" s="476"/>
      <c r="BK408" s="480" t="e" cm="1">
        <f t="array" ref="BK408">bdRateExtend($G407:$G410,P407:P410,$Z407:$Z410,AI407:AI410)</f>
        <v>#VALUE!</v>
      </c>
      <c r="BL408" s="480"/>
      <c r="BM408" s="480" t="e" cm="1">
        <f t="array" ref="BM408">bdRateExtend($G407:$G410,Q407:Q410,$Z407:$Z410,AJ407:AJ410)</f>
        <v>#VALUE!</v>
      </c>
      <c r="BN408" s="480"/>
      <c r="BO408" s="480" t="e" cm="1">
        <f t="array" ref="BO408">bdRateExtend($G407:$G410,R407:R410,$Z407:$Z410,AK407:AK410)</f>
        <v>#VALUE!</v>
      </c>
      <c r="BP408" s="480"/>
      <c r="BQ408" s="480"/>
      <c r="BR408" s="476"/>
      <c r="BS408" s="476"/>
      <c r="BT408" s="480"/>
      <c r="BU408" s="463" cm="1">
        <f t="array" ref="BU408">testVMAFRange($G407:$G410,N407:N410,$Z407:$Z410,AG407:AG410)</f>
        <v>0</v>
      </c>
      <c r="BV408" s="465"/>
      <c r="BW408" s="463" cm="1">
        <f t="array" ref="BW408">testVMAFRange($G407:$G410,O407:O410,$Z407:$Z410,AH407:AH410)</f>
        <v>0</v>
      </c>
      <c r="BX408" s="465"/>
    </row>
    <row r="409" spans="1:76" ht="17" customHeight="1" x14ac:dyDescent="0.35">
      <c r="A409" s="516"/>
      <c r="B409" s="483"/>
      <c r="C409" s="486"/>
      <c r="D409" s="490"/>
      <c r="E409" s="493"/>
      <c r="F409" s="138">
        <v>47</v>
      </c>
      <c r="G409" s="139">
        <f>'Anchor-RA'!L407</f>
        <v>0</v>
      </c>
      <c r="H409" s="140">
        <f>'Anchor-RA'!M407</f>
        <v>0</v>
      </c>
      <c r="I409" s="140">
        <f>'Anchor-RA'!N407</f>
        <v>0</v>
      </c>
      <c r="J409" s="140">
        <f>'Anchor-RA'!O407</f>
        <v>0</v>
      </c>
      <c r="K409" s="140">
        <f>(Summary!$C$58*H409+Summary!$C$59*I409+Summary!$C$60*J409)/Summary!$C$61</f>
        <v>0</v>
      </c>
      <c r="L409" s="140">
        <f>'Anchor-RA'!P407</f>
        <v>0</v>
      </c>
      <c r="M409" s="140">
        <f>'Anchor-RA'!Q407</f>
        <v>0</v>
      </c>
      <c r="N409" s="140">
        <f>'Anchor-RA'!R407</f>
        <v>0</v>
      </c>
      <c r="O409" s="140">
        <f>'Anchor-RA'!S407</f>
        <v>0</v>
      </c>
      <c r="P409" s="140">
        <f>'Anchor-RA'!T407</f>
        <v>0</v>
      </c>
      <c r="Q409" s="140">
        <f>'Anchor-RA'!U407</f>
        <v>0</v>
      </c>
      <c r="R409" s="140">
        <f>'Anchor-RA'!V407</f>
        <v>0</v>
      </c>
      <c r="S409" s="140">
        <f>'Anchor-RA'!W407</f>
        <v>0</v>
      </c>
      <c r="T409" s="140">
        <f>'Anchor-RA'!X407</f>
        <v>0</v>
      </c>
      <c r="U409" s="140">
        <f>10*LOG10(1/((Summary!$C$75/10^(R409/10)+Summary!$C$76/10^(S409/10)+Summary!$C$77/10^(T409/10))/Summary!$C$78))</f>
        <v>0</v>
      </c>
      <c r="V409" s="140">
        <f>'Anchor-RA'!Y407</f>
        <v>0</v>
      </c>
      <c r="W409" s="140">
        <f>'Anchor-RA'!Z407</f>
        <v>0</v>
      </c>
      <c r="X409" s="141">
        <f t="shared" si="25"/>
        <v>0</v>
      </c>
      <c r="Y409" s="133"/>
      <c r="Z409" s="384">
        <f>'Test-RA'!L407</f>
        <v>0</v>
      </c>
      <c r="AA409" s="381">
        <f>'Test-RA'!M407</f>
        <v>0</v>
      </c>
      <c r="AB409" s="381">
        <f>'Test-RA'!N407</f>
        <v>0</v>
      </c>
      <c r="AC409" s="381">
        <f>'Test-RA'!O407</f>
        <v>0</v>
      </c>
      <c r="AD409" s="381">
        <f>(Summary!$C$58*AA409+Summary!$C$59*AB409+Summary!$C$60*AC409)/Summary!$C$61</f>
        <v>0</v>
      </c>
      <c r="AE409" s="381">
        <f>'Test-RA'!P407</f>
        <v>0</v>
      </c>
      <c r="AF409" s="381">
        <f>'Test-RA'!Q407</f>
        <v>0</v>
      </c>
      <c r="AG409" s="381">
        <f>'Test-RA'!R407</f>
        <v>0</v>
      </c>
      <c r="AH409" s="381">
        <f>'Test-RA'!S407</f>
        <v>0</v>
      </c>
      <c r="AI409" s="381">
        <f>'Test-RA'!T407</f>
        <v>0</v>
      </c>
      <c r="AJ409" s="381">
        <f>'Test-RA'!U407</f>
        <v>0</v>
      </c>
      <c r="AK409" s="381">
        <f>'Test-RA'!V407</f>
        <v>0</v>
      </c>
      <c r="AL409" s="381">
        <f>'Test-RA'!W407</f>
        <v>0</v>
      </c>
      <c r="AM409" s="381">
        <f>'Test-RA'!X407</f>
        <v>0</v>
      </c>
      <c r="AN409" s="381">
        <f>10*LOG10(1/((Summary!$C$75/10^(AK409/10)+Summary!$C$76/10^(AL409/10)+Summary!$C$77/10^(AM409/10))/Summary!$C$78))</f>
        <v>0</v>
      </c>
      <c r="AO409" s="381">
        <f>'Test-RA'!Y407</f>
        <v>0</v>
      </c>
      <c r="AP409" s="140">
        <f>'Test-RA'!Z407</f>
        <v>0</v>
      </c>
      <c r="AQ409" s="141">
        <f t="shared" si="28"/>
        <v>0</v>
      </c>
      <c r="AR409" s="142" t="e">
        <f t="shared" si="26"/>
        <v>#DIV/0!</v>
      </c>
      <c r="AS409" s="143" t="e">
        <f t="shared" si="27"/>
        <v>#DIV/0!</v>
      </c>
      <c r="AT409" s="136"/>
      <c r="AU409" s="136"/>
      <c r="AV409" s="571"/>
      <c r="AW409" s="468"/>
      <c r="AX409" s="480"/>
      <c r="AY409" s="480"/>
      <c r="AZ409" s="480"/>
      <c r="BA409" s="480"/>
      <c r="BB409" s="480"/>
      <c r="BC409" s="480"/>
      <c r="BD409" s="480"/>
      <c r="BE409" s="480"/>
      <c r="BF409" s="480"/>
      <c r="BG409" s="469"/>
      <c r="BH409" s="476"/>
      <c r="BI409" s="469"/>
      <c r="BJ409" s="476"/>
      <c r="BK409" s="480"/>
      <c r="BL409" s="480"/>
      <c r="BM409" s="480"/>
      <c r="BN409" s="480"/>
      <c r="BO409" s="480"/>
      <c r="BP409" s="480"/>
      <c r="BQ409" s="480"/>
      <c r="BR409" s="476"/>
      <c r="BS409" s="476"/>
      <c r="BT409" s="480"/>
      <c r="BU409" s="463"/>
      <c r="BV409" s="465"/>
      <c r="BW409" s="463"/>
      <c r="BX409" s="465"/>
    </row>
    <row r="410" spans="1:76" ht="17" customHeight="1" x14ac:dyDescent="0.35">
      <c r="A410" s="516"/>
      <c r="B410" s="483"/>
      <c r="C410" s="486"/>
      <c r="D410" s="490"/>
      <c r="E410" s="493"/>
      <c r="F410" s="138">
        <v>55</v>
      </c>
      <c r="G410" s="139">
        <f>'Anchor-RA'!L408</f>
        <v>0</v>
      </c>
      <c r="H410" s="140">
        <f>'Anchor-RA'!M408</f>
        <v>0</v>
      </c>
      <c r="I410" s="140">
        <f>'Anchor-RA'!N408</f>
        <v>0</v>
      </c>
      <c r="J410" s="140">
        <f>'Anchor-RA'!O408</f>
        <v>0</v>
      </c>
      <c r="K410" s="140">
        <f>(Summary!$C$58*H410+Summary!$C$59*I410+Summary!$C$60*J410)/Summary!$C$61</f>
        <v>0</v>
      </c>
      <c r="L410" s="140">
        <f>'Anchor-RA'!P408</f>
        <v>0</v>
      </c>
      <c r="M410" s="140">
        <f>'Anchor-RA'!Q408</f>
        <v>0</v>
      </c>
      <c r="N410" s="140">
        <f>'Anchor-RA'!R408</f>
        <v>0</v>
      </c>
      <c r="O410" s="140">
        <f>'Anchor-RA'!S408</f>
        <v>0</v>
      </c>
      <c r="P410" s="140">
        <f>'Anchor-RA'!T408</f>
        <v>0</v>
      </c>
      <c r="Q410" s="140">
        <f>'Anchor-RA'!U408</f>
        <v>0</v>
      </c>
      <c r="R410" s="140">
        <f>'Anchor-RA'!V408</f>
        <v>0</v>
      </c>
      <c r="S410" s="140">
        <f>'Anchor-RA'!W408</f>
        <v>0</v>
      </c>
      <c r="T410" s="140">
        <f>'Anchor-RA'!X408</f>
        <v>0</v>
      </c>
      <c r="U410" s="140">
        <f>10*LOG10(1/((Summary!$C$75/10^(R410/10)+Summary!$C$76/10^(S410/10)+Summary!$C$77/10^(T410/10))/Summary!$C$78))</f>
        <v>0</v>
      </c>
      <c r="V410" s="140">
        <f>'Anchor-RA'!Y408</f>
        <v>0</v>
      </c>
      <c r="W410" s="140">
        <f>'Anchor-RA'!Z408</f>
        <v>0</v>
      </c>
      <c r="X410" s="141">
        <f t="shared" si="25"/>
        <v>0</v>
      </c>
      <c r="Y410" s="133"/>
      <c r="Z410" s="384">
        <f>'Test-RA'!L408</f>
        <v>0</v>
      </c>
      <c r="AA410" s="381">
        <f>'Test-RA'!M408</f>
        <v>0</v>
      </c>
      <c r="AB410" s="381">
        <f>'Test-RA'!N408</f>
        <v>0</v>
      </c>
      <c r="AC410" s="381">
        <f>'Test-RA'!O408</f>
        <v>0</v>
      </c>
      <c r="AD410" s="381">
        <f>(Summary!$C$58*AA410+Summary!$C$59*AB410+Summary!$C$60*AC410)/Summary!$C$61</f>
        <v>0</v>
      </c>
      <c r="AE410" s="381">
        <f>'Test-RA'!P408</f>
        <v>0</v>
      </c>
      <c r="AF410" s="381">
        <f>'Test-RA'!Q408</f>
        <v>0</v>
      </c>
      <c r="AG410" s="381">
        <f>'Test-RA'!R408</f>
        <v>0</v>
      </c>
      <c r="AH410" s="381">
        <f>'Test-RA'!S408</f>
        <v>0</v>
      </c>
      <c r="AI410" s="381">
        <f>'Test-RA'!T408</f>
        <v>0</v>
      </c>
      <c r="AJ410" s="381">
        <f>'Test-RA'!U408</f>
        <v>0</v>
      </c>
      <c r="AK410" s="381">
        <f>'Test-RA'!V408</f>
        <v>0</v>
      </c>
      <c r="AL410" s="381">
        <f>'Test-RA'!W408</f>
        <v>0</v>
      </c>
      <c r="AM410" s="381">
        <f>'Test-RA'!X408</f>
        <v>0</v>
      </c>
      <c r="AN410" s="381">
        <f>10*LOG10(1/((Summary!$C$75/10^(AK410/10)+Summary!$C$76/10^(AL410/10)+Summary!$C$77/10^(AM410/10))/Summary!$C$78))</f>
        <v>0</v>
      </c>
      <c r="AO410" s="381">
        <f>'Test-RA'!Y408</f>
        <v>0</v>
      </c>
      <c r="AP410" s="140">
        <f>'Test-RA'!Z408</f>
        <v>0</v>
      </c>
      <c r="AQ410" s="141">
        <f t="shared" si="28"/>
        <v>0</v>
      </c>
      <c r="AR410" s="142" t="e">
        <f t="shared" si="26"/>
        <v>#DIV/0!</v>
      </c>
      <c r="AS410" s="143" t="e">
        <f t="shared" si="27"/>
        <v>#DIV/0!</v>
      </c>
      <c r="AT410" s="136"/>
      <c r="AU410" s="136"/>
      <c r="AV410" s="571" t="s">
        <v>123</v>
      </c>
      <c r="AW410" s="468" t="e" cm="1">
        <f t="array" ref="AW410">bdRateExtend($G408:$G411,H408:H411,$Z408:$Z411,AA408:AA411)</f>
        <v>#VALUE!</v>
      </c>
      <c r="AX410" s="480"/>
      <c r="AY410" s="480"/>
      <c r="AZ410" s="480"/>
      <c r="BA410" s="480"/>
      <c r="BB410" s="480"/>
      <c r="BC410" s="480" t="e" cm="1">
        <f t="array" ref="BC410">bdRateExtend($G408:$G411,L408:L411,$Z408:$Z411,AE408:AE411)</f>
        <v>#VALUE!</v>
      </c>
      <c r="BD410" s="480"/>
      <c r="BE410" s="480" t="e" cm="1">
        <f t="array" ref="BE410">bdRateExtend($G408:$G411,M408:M411,$Z408:$Z411,AF408:AF411)</f>
        <v>#VALUE!</v>
      </c>
      <c r="BF410" s="480"/>
      <c r="BG410" s="469" t="e" cm="1">
        <f t="array" ref="BG410">bdRateExtend($G408:$G411,N408:N411,$Z408:$Z411,AG408:AG411,"None", FALSE,1)</f>
        <v>#VALUE!</v>
      </c>
      <c r="BH410" s="476"/>
      <c r="BI410" s="469" t="e" cm="1">
        <f t="array" ref="BI410">bdRateExtend($G408:$G411,O408:O411,$Z408:$Z411,AH408:AH411,"None", FALSE,1)</f>
        <v>#VALUE!</v>
      </c>
      <c r="BJ410" s="476"/>
      <c r="BK410" s="480" t="e" cm="1">
        <f t="array" ref="BK410">bdRateExtend($G408:$G411,P408:P411,$Z408:$Z411,AI408:AI411)</f>
        <v>#VALUE!</v>
      </c>
      <c r="BL410" s="480"/>
      <c r="BM410" s="480" t="e" cm="1">
        <f t="array" ref="BM410">bdRateExtend($G408:$G411,Q408:Q411,$Z408:$Z411,AJ408:AJ411)</f>
        <v>#VALUE!</v>
      </c>
      <c r="BN410" s="480"/>
      <c r="BO410" s="480" t="e" cm="1">
        <f t="array" ref="BO410">bdRateExtend($G408:$G411,R408:R411,$Z408:$Z411,AK408:AK411)</f>
        <v>#VALUE!</v>
      </c>
      <c r="BP410" s="480"/>
      <c r="BQ410" s="480"/>
      <c r="BR410" s="476"/>
      <c r="BS410" s="476"/>
      <c r="BT410" s="480"/>
      <c r="BU410" s="463" cm="1">
        <f t="array" ref="BU410">testVMAFRange($G408:$G411,N408:N411,$Z408:$Z411,AG408:AG411)</f>
        <v>0</v>
      </c>
      <c r="BV410" s="465"/>
      <c r="BW410" s="463" cm="1">
        <f t="array" ref="BW410">testVMAFRange($G408:$G411,O408:O411,$Z408:$Z411,AH408:AH411)</f>
        <v>0</v>
      </c>
      <c r="BX410" s="465"/>
    </row>
    <row r="411" spans="1:76" ht="17" customHeight="1" thickBot="1" x14ac:dyDescent="0.4">
      <c r="A411" s="516"/>
      <c r="B411" s="518"/>
      <c r="C411" s="487"/>
      <c r="D411" s="522"/>
      <c r="E411" s="523"/>
      <c r="F411" s="144">
        <v>63</v>
      </c>
      <c r="G411" s="145">
        <f>'Anchor-RA'!L409</f>
        <v>0</v>
      </c>
      <c r="H411" s="146">
        <f>'Anchor-RA'!M409</f>
        <v>0</v>
      </c>
      <c r="I411" s="146">
        <f>'Anchor-RA'!N409</f>
        <v>0</v>
      </c>
      <c r="J411" s="146">
        <f>'Anchor-RA'!O409</f>
        <v>0</v>
      </c>
      <c r="K411" s="146">
        <f>(Summary!$C$58*H411+Summary!$C$59*I411+Summary!$C$60*J411)/Summary!$C$61</f>
        <v>0</v>
      </c>
      <c r="L411" s="146">
        <f>'Anchor-RA'!P409</f>
        <v>0</v>
      </c>
      <c r="M411" s="146">
        <f>'Anchor-RA'!Q409</f>
        <v>0</v>
      </c>
      <c r="N411" s="146">
        <f>'Anchor-RA'!R409</f>
        <v>0</v>
      </c>
      <c r="O411" s="146">
        <f>'Anchor-RA'!S409</f>
        <v>0</v>
      </c>
      <c r="P411" s="146">
        <f>'Anchor-RA'!T409</f>
        <v>0</v>
      </c>
      <c r="Q411" s="146">
        <f>'Anchor-RA'!U409</f>
        <v>0</v>
      </c>
      <c r="R411" s="146">
        <f>'Anchor-RA'!V409</f>
        <v>0</v>
      </c>
      <c r="S411" s="146">
        <f>'Anchor-RA'!W409</f>
        <v>0</v>
      </c>
      <c r="T411" s="146">
        <f>'Anchor-RA'!X409</f>
        <v>0</v>
      </c>
      <c r="U411" s="146">
        <f>10*LOG10(1/((Summary!$C$75/10^(R411/10)+Summary!$C$76/10^(S411/10)+Summary!$C$77/10^(T411/10))/Summary!$C$78))</f>
        <v>0</v>
      </c>
      <c r="V411" s="146">
        <f>'Anchor-RA'!Y409</f>
        <v>0</v>
      </c>
      <c r="W411" s="146">
        <f>'Anchor-RA'!Z409</f>
        <v>0</v>
      </c>
      <c r="X411" s="147">
        <f t="shared" si="25"/>
        <v>0</v>
      </c>
      <c r="Y411" s="133"/>
      <c r="Z411" s="385">
        <f>'Test-RA'!L409</f>
        <v>0</v>
      </c>
      <c r="AA411" s="382">
        <f>'Test-RA'!M409</f>
        <v>0</v>
      </c>
      <c r="AB411" s="382">
        <f>'Test-RA'!N409</f>
        <v>0</v>
      </c>
      <c r="AC411" s="382">
        <f>'Test-RA'!O409</f>
        <v>0</v>
      </c>
      <c r="AD411" s="382">
        <f>(Summary!$C$58*AA411+Summary!$C$59*AB411+Summary!$C$60*AC411)/Summary!$C$61</f>
        <v>0</v>
      </c>
      <c r="AE411" s="382">
        <f>'Test-RA'!P409</f>
        <v>0</v>
      </c>
      <c r="AF411" s="382">
        <f>'Test-RA'!Q409</f>
        <v>0</v>
      </c>
      <c r="AG411" s="382">
        <f>'Test-RA'!R409</f>
        <v>0</v>
      </c>
      <c r="AH411" s="382">
        <f>'Test-RA'!S409</f>
        <v>0</v>
      </c>
      <c r="AI411" s="382">
        <f>'Test-RA'!T409</f>
        <v>0</v>
      </c>
      <c r="AJ411" s="382">
        <f>'Test-RA'!U409</f>
        <v>0</v>
      </c>
      <c r="AK411" s="382">
        <f>'Test-RA'!V409</f>
        <v>0</v>
      </c>
      <c r="AL411" s="382">
        <f>'Test-RA'!W409</f>
        <v>0</v>
      </c>
      <c r="AM411" s="382">
        <f>'Test-RA'!X409</f>
        <v>0</v>
      </c>
      <c r="AN411" s="382">
        <f>10*LOG10(1/((Summary!$C$75/10^(AK411/10)+Summary!$C$76/10^(AL411/10)+Summary!$C$77/10^(AM411/10))/Summary!$C$78))</f>
        <v>0</v>
      </c>
      <c r="AO411" s="382">
        <f>'Test-RA'!Y409</f>
        <v>0</v>
      </c>
      <c r="AP411" s="146">
        <f>'Test-RA'!Z409</f>
        <v>0</v>
      </c>
      <c r="AQ411" s="147">
        <f t="shared" si="28"/>
        <v>0</v>
      </c>
      <c r="AR411" s="148" t="e">
        <f t="shared" si="26"/>
        <v>#DIV/0!</v>
      </c>
      <c r="AS411" s="149" t="e">
        <f t="shared" si="27"/>
        <v>#DIV/0!</v>
      </c>
      <c r="AT411" s="136"/>
      <c r="AU411" s="136"/>
      <c r="AV411" s="572"/>
      <c r="AW411" s="468"/>
      <c r="AX411" s="480"/>
      <c r="AY411" s="480"/>
      <c r="AZ411" s="480"/>
      <c r="BA411" s="480"/>
      <c r="BB411" s="481"/>
      <c r="BC411" s="480"/>
      <c r="BD411" s="480"/>
      <c r="BE411" s="480"/>
      <c r="BF411" s="480"/>
      <c r="BG411" s="472"/>
      <c r="BH411" s="477"/>
      <c r="BI411" s="472"/>
      <c r="BJ411" s="477"/>
      <c r="BK411" s="480"/>
      <c r="BL411" s="480"/>
      <c r="BM411" s="480"/>
      <c r="BN411" s="480"/>
      <c r="BO411" s="480"/>
      <c r="BP411" s="480"/>
      <c r="BQ411" s="480"/>
      <c r="BR411" s="476"/>
      <c r="BS411" s="476"/>
      <c r="BT411" s="481"/>
      <c r="BU411" s="473"/>
      <c r="BV411" s="466"/>
      <c r="BW411" s="473"/>
      <c r="BX411" s="466"/>
    </row>
    <row r="412" spans="1:76" ht="17" customHeight="1" x14ac:dyDescent="0.35">
      <c r="A412" s="516"/>
      <c r="B412" s="482" t="s">
        <v>2</v>
      </c>
      <c r="C412" s="485" t="s">
        <v>87</v>
      </c>
      <c r="D412" s="489">
        <v>24</v>
      </c>
      <c r="E412" s="492">
        <v>10</v>
      </c>
      <c r="F412" s="129">
        <v>23</v>
      </c>
      <c r="G412" s="130">
        <f>'Anchor-RA'!L410</f>
        <v>0</v>
      </c>
      <c r="H412" s="131">
        <f>'Anchor-RA'!M410</f>
        <v>0</v>
      </c>
      <c r="I412" s="131">
        <f>'Anchor-RA'!N410</f>
        <v>0</v>
      </c>
      <c r="J412" s="131">
        <f>'Anchor-RA'!O410</f>
        <v>0</v>
      </c>
      <c r="K412" s="131">
        <f>(Summary!$C$58*H412+Summary!$C$59*I412+Summary!$C$60*J412)/Summary!$C$61</f>
        <v>0</v>
      </c>
      <c r="L412" s="131">
        <f>'Anchor-RA'!P410</f>
        <v>0</v>
      </c>
      <c r="M412" s="131">
        <f>'Anchor-RA'!Q410</f>
        <v>0</v>
      </c>
      <c r="N412" s="131">
        <f>'Anchor-RA'!R410</f>
        <v>0</v>
      </c>
      <c r="O412" s="131">
        <f>'Anchor-RA'!S410</f>
        <v>0</v>
      </c>
      <c r="P412" s="131">
        <f>'Anchor-RA'!T410</f>
        <v>0</v>
      </c>
      <c r="Q412" s="131">
        <f>'Anchor-RA'!U410</f>
        <v>0</v>
      </c>
      <c r="R412" s="131">
        <f>'Anchor-RA'!V410</f>
        <v>0</v>
      </c>
      <c r="S412" s="131">
        <f>'Anchor-RA'!W410</f>
        <v>0</v>
      </c>
      <c r="T412" s="131">
        <f>'Anchor-RA'!X410</f>
        <v>0</v>
      </c>
      <c r="U412" s="131">
        <f>10*LOG10(1/((Summary!$C$75/10^(R412/10)+Summary!$C$76/10^(S412/10)+Summary!$C$77/10^(T412/10))/Summary!$C$78))</f>
        <v>0</v>
      </c>
      <c r="V412" s="131">
        <f>'Anchor-RA'!Y410</f>
        <v>0</v>
      </c>
      <c r="W412" s="131">
        <f>'Anchor-RA'!Z410</f>
        <v>0</v>
      </c>
      <c r="X412" s="132">
        <f t="shared" si="25"/>
        <v>0</v>
      </c>
      <c r="Y412" s="133"/>
      <c r="Z412" s="383">
        <f>'Test-RA'!L410</f>
        <v>0</v>
      </c>
      <c r="AA412" s="380">
        <f>'Test-RA'!M410</f>
        <v>0</v>
      </c>
      <c r="AB412" s="380">
        <f>'Test-RA'!N410</f>
        <v>0</v>
      </c>
      <c r="AC412" s="380">
        <f>'Test-RA'!O410</f>
        <v>0</v>
      </c>
      <c r="AD412" s="380">
        <f>(Summary!$C$58*AA412+Summary!$C$59*AB412+Summary!$C$60*AC412)/Summary!$C$61</f>
        <v>0</v>
      </c>
      <c r="AE412" s="380">
        <f>'Test-RA'!P410</f>
        <v>0</v>
      </c>
      <c r="AF412" s="380">
        <f>'Test-RA'!Q410</f>
        <v>0</v>
      </c>
      <c r="AG412" s="380">
        <f>'Test-RA'!R410</f>
        <v>0</v>
      </c>
      <c r="AH412" s="380">
        <f>'Test-RA'!S410</f>
        <v>0</v>
      </c>
      <c r="AI412" s="380">
        <f>'Test-RA'!T410</f>
        <v>0</v>
      </c>
      <c r="AJ412" s="380">
        <f>'Test-RA'!U410</f>
        <v>0</v>
      </c>
      <c r="AK412" s="380">
        <f>'Test-RA'!V410</f>
        <v>0</v>
      </c>
      <c r="AL412" s="380">
        <f>'Test-RA'!W410</f>
        <v>0</v>
      </c>
      <c r="AM412" s="380">
        <f>'Test-RA'!X410</f>
        <v>0</v>
      </c>
      <c r="AN412" s="380">
        <f>10*LOG10(1/((Summary!$C$75/10^(AK412/10)+Summary!$C$76/10^(AL412/10)+Summary!$C$77/10^(AM412/10))/Summary!$C$78))</f>
        <v>0</v>
      </c>
      <c r="AO412" s="380">
        <f>'Test-RA'!Y410</f>
        <v>0</v>
      </c>
      <c r="AP412" s="131">
        <f>'Test-RA'!Z410</f>
        <v>0</v>
      </c>
      <c r="AQ412" s="132">
        <f t="shared" si="28"/>
        <v>0</v>
      </c>
      <c r="AR412" s="134" t="e">
        <f t="shared" si="26"/>
        <v>#DIV/0!</v>
      </c>
      <c r="AS412" s="135" t="e">
        <f t="shared" si="27"/>
        <v>#DIV/0!</v>
      </c>
      <c r="AT412" s="136"/>
      <c r="AU412" s="136"/>
      <c r="AV412" s="573" t="s">
        <v>121</v>
      </c>
      <c r="AW412" s="468" t="e" cm="1">
        <f t="array" ref="AW412">bdRateExtend($G412:$G415,H412:H415,$Z412:$Z415,AA412:AA415)</f>
        <v>#VALUE!</v>
      </c>
      <c r="AX412" s="480" t="e" cm="1">
        <f t="array" ref="AX412">bdRateExtend($G412:$G417,H412:H417,$Z412:$Z417,AA412:AA417)</f>
        <v>#VALUE!</v>
      </c>
      <c r="AY412" s="480" t="e" cm="1">
        <f t="array" ref="AY412">bdRateExtend($G412:$G417,I412:I417,$Z412:$Z417,AB412:AB417)</f>
        <v>#VALUE!</v>
      </c>
      <c r="AZ412" s="480" t="e" cm="1">
        <f t="array" ref="AZ412">bdRateExtend($G412:$G417,J412:J417,$Z412:$Z417,AC412:AC417)</f>
        <v>#VALUE!</v>
      </c>
      <c r="BA412" s="480" t="e" cm="1">
        <f t="array" ref="BA412">bdRateExtend($G412:$G417,K412:K417,$Z412:$Z417,AD412:AD417)</f>
        <v>#VALUE!</v>
      </c>
      <c r="BB412" s="479" t="e">
        <f>(Summary!$C$89*AX412+Summary!$C$90*AY412+Summary!$C$91*AZ412)/Summary!$C$92</f>
        <v>#VALUE!</v>
      </c>
      <c r="BC412" s="480" t="e" cm="1">
        <f t="array" ref="BC412">bdRateExtend($G412:$G415,L412:L415,$Z412:$Z415,AE412:AE415)</f>
        <v>#VALUE!</v>
      </c>
      <c r="BD412" s="480" t="e" cm="1">
        <f t="array" ref="BD412">bdRateExtend($G412:$G417,L412:L417,$Z412:$Z417,AE412:AE417)</f>
        <v>#VALUE!</v>
      </c>
      <c r="BE412" s="480" t="e" cm="1">
        <f t="array" ref="BE412">bdRateExtend($G412:$G415,M412:M415,$Z412:$Z415,AF412:AF415)</f>
        <v>#VALUE!</v>
      </c>
      <c r="BF412" s="480" t="e" cm="1">
        <f t="array" ref="BF412">bdRateExtend($G412:$G417,M412:M417,$Z412:$Z417,AF412:AF417)</f>
        <v>#VALUE!</v>
      </c>
      <c r="BG412" s="474" t="e" cm="1">
        <f t="array" ref="BG412">bdRateExtend($G412:$G415,N412:N415,$Z412:$Z415,AG412:AG415,"None", FALSE,1)</f>
        <v>#VALUE!</v>
      </c>
      <c r="BH412" s="475" t="e" cm="1">
        <f t="array" ref="BH412">bdRateExtend($G412:$G417,N412:N417,$Z412:$Z417,AG412:AG417,"None", FALSE,1)</f>
        <v>#VALUE!</v>
      </c>
      <c r="BI412" s="474" t="e" cm="1">
        <f t="array" ref="BI412">bdRateExtend($G412:$G415,O412:O415,$Z412:$Z415,AH412:AH415,"None", FALSE,1)</f>
        <v>#VALUE!</v>
      </c>
      <c r="BJ412" s="475" t="e" cm="1">
        <f t="array" ref="BJ412">bdRateExtend($G412:$G417,O412:O417,$Z412:$Z417,AH412:AH417,"None", FALSE,1)</f>
        <v>#VALUE!</v>
      </c>
      <c r="BK412" s="480" t="e" cm="1">
        <f t="array" ref="BK412">bdRateExtend($G412:$G415,P412:P415,$Z412:$Z415,AI412:AI415)</f>
        <v>#VALUE!</v>
      </c>
      <c r="BL412" s="480" t="e" cm="1">
        <f t="array" ref="BL412">bdRateExtend($G412:$G417,P412:P417,$Z412:$Z417,AI412:AI417)</f>
        <v>#VALUE!</v>
      </c>
      <c r="BM412" s="480" t="e" cm="1">
        <f t="array" ref="BM412">bdRateExtend($G412:$G415,Q412:Q415,$Z412:$Z415,AJ412:AJ415)</f>
        <v>#VALUE!</v>
      </c>
      <c r="BN412" s="480" t="e" cm="1">
        <f t="array" ref="BN412">bdRateExtend($G412:$G417,Q412:Q417,$Z412:$Z417,AJ412:AJ417)</f>
        <v>#VALUE!</v>
      </c>
      <c r="BO412" s="480" t="e" cm="1">
        <f t="array" ref="BO412">bdRateExtend($G412:$G415,R412:R415,$Z412:$Z415,AK412:AK415)</f>
        <v>#VALUE!</v>
      </c>
      <c r="BP412" s="480" t="e" cm="1">
        <f t="array" ref="BP412">bdRateExtend($G412:$G417,R412:R417,$Z412:$Z417,AK412:AK417)</f>
        <v>#VALUE!</v>
      </c>
      <c r="BQ412" s="480" t="e" cm="1">
        <f t="array" ref="BQ412">bdRateExtend($G412:$G417,S412:S417,$Z412:$Z417,AL412:AL417)</f>
        <v>#VALUE!</v>
      </c>
      <c r="BR412" s="476" t="e" cm="1">
        <f t="array" ref="BR412">bdRateExtend($G412:$G417,T412:T417,$Z412:$Z417,AM412:AM417)</f>
        <v>#VALUE!</v>
      </c>
      <c r="BS412" s="476" t="e" cm="1">
        <f t="array" ref="BS412">bdRateExtend($G412:$G417,U412:U417,$Z412:$Z417,AN412:AN417)</f>
        <v>#VALUE!</v>
      </c>
      <c r="BT412" s="479" t="e">
        <f>(Summary!$C$103*BP412+Summary!$C$104*BQ412+Summary!$C$105*BR412)/Summary!$C$106</f>
        <v>#VALUE!</v>
      </c>
      <c r="BU412" s="462" cm="1">
        <f t="array" ref="BU412">testVMAFRange($G412:$G415,N412:N415,$Z412:$Z415,AG412:AG415)</f>
        <v>0</v>
      </c>
      <c r="BV412" s="464" cm="1">
        <f t="array" ref="BV412">testVMAFRange($G412:$G417,N412:N417,$Z412:$Z417,AG412:AG417)</f>
        <v>0</v>
      </c>
      <c r="BW412" s="462" cm="1">
        <f t="array" ref="BW412">testVMAFRange($G412:$G415,O412:O415,$Z412:$Z415,AH412:AH415)</f>
        <v>0</v>
      </c>
      <c r="BX412" s="464" cm="1">
        <f t="array" ref="BX412">testVMAFRange($G412:$G417,O412:O417,$Z412:$Z417,AH412:AH417)</f>
        <v>0</v>
      </c>
    </row>
    <row r="413" spans="1:76" ht="17" customHeight="1" x14ac:dyDescent="0.35">
      <c r="A413" s="516"/>
      <c r="B413" s="483"/>
      <c r="C413" s="486"/>
      <c r="D413" s="490"/>
      <c r="E413" s="493"/>
      <c r="F413" s="138">
        <v>31</v>
      </c>
      <c r="G413" s="139">
        <f>'Anchor-RA'!L411</f>
        <v>0</v>
      </c>
      <c r="H413" s="140">
        <f>'Anchor-RA'!M411</f>
        <v>0</v>
      </c>
      <c r="I413" s="140">
        <f>'Anchor-RA'!N411</f>
        <v>0</v>
      </c>
      <c r="J413" s="140">
        <f>'Anchor-RA'!O411</f>
        <v>0</v>
      </c>
      <c r="K413" s="140">
        <f>(Summary!$C$58*H413+Summary!$C$59*I413+Summary!$C$60*J413)/Summary!$C$61</f>
        <v>0</v>
      </c>
      <c r="L413" s="140">
        <f>'Anchor-RA'!P411</f>
        <v>0</v>
      </c>
      <c r="M413" s="140">
        <f>'Anchor-RA'!Q411</f>
        <v>0</v>
      </c>
      <c r="N413" s="140">
        <f>'Anchor-RA'!R411</f>
        <v>0</v>
      </c>
      <c r="O413" s="140">
        <f>'Anchor-RA'!S411</f>
        <v>0</v>
      </c>
      <c r="P413" s="140">
        <f>'Anchor-RA'!T411</f>
        <v>0</v>
      </c>
      <c r="Q413" s="140">
        <f>'Anchor-RA'!U411</f>
        <v>0</v>
      </c>
      <c r="R413" s="140">
        <f>'Anchor-RA'!V411</f>
        <v>0</v>
      </c>
      <c r="S413" s="140">
        <f>'Anchor-RA'!W411</f>
        <v>0</v>
      </c>
      <c r="T413" s="140">
        <f>'Anchor-RA'!X411</f>
        <v>0</v>
      </c>
      <c r="U413" s="140">
        <f>10*LOG10(1/((Summary!$C$75/10^(R413/10)+Summary!$C$76/10^(S413/10)+Summary!$C$77/10^(T413/10))/Summary!$C$78))</f>
        <v>0</v>
      </c>
      <c r="V413" s="140">
        <f>'Anchor-RA'!Y411</f>
        <v>0</v>
      </c>
      <c r="W413" s="140">
        <f>'Anchor-RA'!Z411</f>
        <v>0</v>
      </c>
      <c r="X413" s="141">
        <f t="shared" si="25"/>
        <v>0</v>
      </c>
      <c r="Y413" s="133"/>
      <c r="Z413" s="384">
        <f>'Test-RA'!L411</f>
        <v>0</v>
      </c>
      <c r="AA413" s="381">
        <f>'Test-RA'!M411</f>
        <v>0</v>
      </c>
      <c r="AB413" s="381">
        <f>'Test-RA'!N411</f>
        <v>0</v>
      </c>
      <c r="AC413" s="381">
        <f>'Test-RA'!O411</f>
        <v>0</v>
      </c>
      <c r="AD413" s="381">
        <f>(Summary!$C$58*AA413+Summary!$C$59*AB413+Summary!$C$60*AC413)/Summary!$C$61</f>
        <v>0</v>
      </c>
      <c r="AE413" s="381">
        <f>'Test-RA'!P411</f>
        <v>0</v>
      </c>
      <c r="AF413" s="381">
        <f>'Test-RA'!Q411</f>
        <v>0</v>
      </c>
      <c r="AG413" s="381">
        <f>'Test-RA'!R411</f>
        <v>0</v>
      </c>
      <c r="AH413" s="381">
        <f>'Test-RA'!S411</f>
        <v>0</v>
      </c>
      <c r="AI413" s="381">
        <f>'Test-RA'!T411</f>
        <v>0</v>
      </c>
      <c r="AJ413" s="381">
        <f>'Test-RA'!U411</f>
        <v>0</v>
      </c>
      <c r="AK413" s="381">
        <f>'Test-RA'!V411</f>
        <v>0</v>
      </c>
      <c r="AL413" s="381">
        <f>'Test-RA'!W411</f>
        <v>0</v>
      </c>
      <c r="AM413" s="381">
        <f>'Test-RA'!X411</f>
        <v>0</v>
      </c>
      <c r="AN413" s="381">
        <f>10*LOG10(1/((Summary!$C$75/10^(AK413/10)+Summary!$C$76/10^(AL413/10)+Summary!$C$77/10^(AM413/10))/Summary!$C$78))</f>
        <v>0</v>
      </c>
      <c r="AO413" s="381">
        <f>'Test-RA'!Y411</f>
        <v>0</v>
      </c>
      <c r="AP413" s="140">
        <f>'Test-RA'!Z411</f>
        <v>0</v>
      </c>
      <c r="AQ413" s="141">
        <f t="shared" si="28"/>
        <v>0</v>
      </c>
      <c r="AR413" s="142" t="e">
        <f t="shared" si="26"/>
        <v>#DIV/0!</v>
      </c>
      <c r="AS413" s="143" t="e">
        <f t="shared" si="27"/>
        <v>#DIV/0!</v>
      </c>
      <c r="AT413" s="136"/>
      <c r="AU413" s="136"/>
      <c r="AV413" s="571"/>
      <c r="AW413" s="468"/>
      <c r="AX413" s="480"/>
      <c r="AY413" s="480"/>
      <c r="AZ413" s="480"/>
      <c r="BA413" s="480"/>
      <c r="BB413" s="480"/>
      <c r="BC413" s="480"/>
      <c r="BD413" s="480"/>
      <c r="BE413" s="480"/>
      <c r="BF413" s="480"/>
      <c r="BG413" s="469"/>
      <c r="BH413" s="476"/>
      <c r="BI413" s="469"/>
      <c r="BJ413" s="476"/>
      <c r="BK413" s="480"/>
      <c r="BL413" s="480"/>
      <c r="BM413" s="480"/>
      <c r="BN413" s="480"/>
      <c r="BO413" s="480"/>
      <c r="BP413" s="480"/>
      <c r="BQ413" s="480"/>
      <c r="BR413" s="476"/>
      <c r="BS413" s="476"/>
      <c r="BT413" s="480"/>
      <c r="BU413" s="463"/>
      <c r="BV413" s="465"/>
      <c r="BW413" s="463"/>
      <c r="BX413" s="465"/>
    </row>
    <row r="414" spans="1:76" ht="17" customHeight="1" x14ac:dyDescent="0.35">
      <c r="A414" s="516"/>
      <c r="B414" s="483"/>
      <c r="C414" s="486"/>
      <c r="D414" s="490"/>
      <c r="E414" s="493"/>
      <c r="F414" s="138">
        <v>39</v>
      </c>
      <c r="G414" s="139">
        <f>'Anchor-RA'!L412</f>
        <v>0</v>
      </c>
      <c r="H414" s="140">
        <f>'Anchor-RA'!M412</f>
        <v>0</v>
      </c>
      <c r="I414" s="140">
        <f>'Anchor-RA'!N412</f>
        <v>0</v>
      </c>
      <c r="J414" s="140">
        <f>'Anchor-RA'!O412</f>
        <v>0</v>
      </c>
      <c r="K414" s="140">
        <f>(Summary!$C$58*H414+Summary!$C$59*I414+Summary!$C$60*J414)/Summary!$C$61</f>
        <v>0</v>
      </c>
      <c r="L414" s="140">
        <f>'Anchor-RA'!P412</f>
        <v>0</v>
      </c>
      <c r="M414" s="140">
        <f>'Anchor-RA'!Q412</f>
        <v>0</v>
      </c>
      <c r="N414" s="140">
        <f>'Anchor-RA'!R412</f>
        <v>0</v>
      </c>
      <c r="O414" s="140">
        <f>'Anchor-RA'!S412</f>
        <v>0</v>
      </c>
      <c r="P414" s="140">
        <f>'Anchor-RA'!T412</f>
        <v>0</v>
      </c>
      <c r="Q414" s="140">
        <f>'Anchor-RA'!U412</f>
        <v>0</v>
      </c>
      <c r="R414" s="140">
        <f>'Anchor-RA'!V412</f>
        <v>0</v>
      </c>
      <c r="S414" s="140">
        <f>'Anchor-RA'!W412</f>
        <v>0</v>
      </c>
      <c r="T414" s="140">
        <f>'Anchor-RA'!X412</f>
        <v>0</v>
      </c>
      <c r="U414" s="140">
        <f>10*LOG10(1/((Summary!$C$75/10^(R414/10)+Summary!$C$76/10^(S414/10)+Summary!$C$77/10^(T414/10))/Summary!$C$78))</f>
        <v>0</v>
      </c>
      <c r="V414" s="140">
        <f>'Anchor-RA'!Y412</f>
        <v>0</v>
      </c>
      <c r="W414" s="140">
        <f>'Anchor-RA'!Z412</f>
        <v>0</v>
      </c>
      <c r="X414" s="141">
        <f t="shared" si="25"/>
        <v>0</v>
      </c>
      <c r="Y414" s="133"/>
      <c r="Z414" s="384">
        <f>'Test-RA'!L412</f>
        <v>0</v>
      </c>
      <c r="AA414" s="381">
        <f>'Test-RA'!M412</f>
        <v>0</v>
      </c>
      <c r="AB414" s="381">
        <f>'Test-RA'!N412</f>
        <v>0</v>
      </c>
      <c r="AC414" s="381">
        <f>'Test-RA'!O412</f>
        <v>0</v>
      </c>
      <c r="AD414" s="381">
        <f>(Summary!$C$58*AA414+Summary!$C$59*AB414+Summary!$C$60*AC414)/Summary!$C$61</f>
        <v>0</v>
      </c>
      <c r="AE414" s="381">
        <f>'Test-RA'!P412</f>
        <v>0</v>
      </c>
      <c r="AF414" s="381">
        <f>'Test-RA'!Q412</f>
        <v>0</v>
      </c>
      <c r="AG414" s="381">
        <f>'Test-RA'!R412</f>
        <v>0</v>
      </c>
      <c r="AH414" s="381">
        <f>'Test-RA'!S412</f>
        <v>0</v>
      </c>
      <c r="AI414" s="381">
        <f>'Test-RA'!T412</f>
        <v>0</v>
      </c>
      <c r="AJ414" s="381">
        <f>'Test-RA'!U412</f>
        <v>0</v>
      </c>
      <c r="AK414" s="381">
        <f>'Test-RA'!V412</f>
        <v>0</v>
      </c>
      <c r="AL414" s="381">
        <f>'Test-RA'!W412</f>
        <v>0</v>
      </c>
      <c r="AM414" s="381">
        <f>'Test-RA'!X412</f>
        <v>0</v>
      </c>
      <c r="AN414" s="381">
        <f>10*LOG10(1/((Summary!$C$75/10^(AK414/10)+Summary!$C$76/10^(AL414/10)+Summary!$C$77/10^(AM414/10))/Summary!$C$78))</f>
        <v>0</v>
      </c>
      <c r="AO414" s="381">
        <f>'Test-RA'!Y412</f>
        <v>0</v>
      </c>
      <c r="AP414" s="140">
        <f>'Test-RA'!Z412</f>
        <v>0</v>
      </c>
      <c r="AQ414" s="141">
        <f t="shared" si="28"/>
        <v>0</v>
      </c>
      <c r="AR414" s="142" t="e">
        <f t="shared" si="26"/>
        <v>#DIV/0!</v>
      </c>
      <c r="AS414" s="143" t="e">
        <f t="shared" si="27"/>
        <v>#DIV/0!</v>
      </c>
      <c r="AT414" s="136"/>
      <c r="AU414" s="136"/>
      <c r="AV414" s="571" t="s">
        <v>122</v>
      </c>
      <c r="AW414" s="468" t="e" cm="1">
        <f t="array" ref="AW414">bdRateExtend($G413:$G416,H413:H416,$Z413:$Z416,AA413:AA416)</f>
        <v>#VALUE!</v>
      </c>
      <c r="AX414" s="480"/>
      <c r="AY414" s="480"/>
      <c r="AZ414" s="480"/>
      <c r="BA414" s="480"/>
      <c r="BB414" s="480"/>
      <c r="BC414" s="480" t="e" cm="1">
        <f t="array" ref="BC414">bdRateExtend($G413:$G416,L413:L416,$Z413:$Z416,AE413:AE416)</f>
        <v>#VALUE!</v>
      </c>
      <c r="BD414" s="480"/>
      <c r="BE414" s="480" t="e" cm="1">
        <f t="array" ref="BE414">bdRateExtend($G413:$G416,M413:M416,$Z413:$Z416,AF413:AF416)</f>
        <v>#VALUE!</v>
      </c>
      <c r="BF414" s="480"/>
      <c r="BG414" s="469" t="e" cm="1">
        <f t="array" ref="BG414">bdRateExtend($G413:$G416,N413:N416,$Z413:$Z416,AG413:AG416,"None", FALSE,1)</f>
        <v>#VALUE!</v>
      </c>
      <c r="BH414" s="476"/>
      <c r="BI414" s="469" t="e" cm="1">
        <f t="array" ref="BI414">bdRateExtend($G413:$G416,O413:O416,$Z413:$Z416,AH413:AH416,"None", FALSE,1)</f>
        <v>#VALUE!</v>
      </c>
      <c r="BJ414" s="476"/>
      <c r="BK414" s="480" t="e" cm="1">
        <f t="array" ref="BK414">bdRateExtend($G413:$G416,P413:P416,$Z413:$Z416,AI413:AI416)</f>
        <v>#VALUE!</v>
      </c>
      <c r="BL414" s="480"/>
      <c r="BM414" s="480" t="e" cm="1">
        <f t="array" ref="BM414">bdRateExtend($G413:$G416,Q413:Q416,$Z413:$Z416,AJ413:AJ416)</f>
        <v>#VALUE!</v>
      </c>
      <c r="BN414" s="480"/>
      <c r="BO414" s="480" t="e" cm="1">
        <f t="array" ref="BO414">bdRateExtend($G413:$G416,R413:R416,$Z413:$Z416,AK413:AK416)</f>
        <v>#VALUE!</v>
      </c>
      <c r="BP414" s="480"/>
      <c r="BQ414" s="480"/>
      <c r="BR414" s="476"/>
      <c r="BS414" s="476"/>
      <c r="BT414" s="480"/>
      <c r="BU414" s="463" cm="1">
        <f t="array" ref="BU414">testVMAFRange($G413:$G416,N413:N416,$Z413:$Z416,AG413:AG416)</f>
        <v>0</v>
      </c>
      <c r="BV414" s="465"/>
      <c r="BW414" s="463" cm="1">
        <f t="array" ref="BW414">testVMAFRange($G413:$G416,O413:O416,$Z413:$Z416,AH413:AH416)</f>
        <v>0</v>
      </c>
      <c r="BX414" s="465"/>
    </row>
    <row r="415" spans="1:76" ht="17" customHeight="1" x14ac:dyDescent="0.35">
      <c r="A415" s="516"/>
      <c r="B415" s="483"/>
      <c r="C415" s="486"/>
      <c r="D415" s="490"/>
      <c r="E415" s="493"/>
      <c r="F415" s="138">
        <v>47</v>
      </c>
      <c r="G415" s="139">
        <f>'Anchor-RA'!L413</f>
        <v>0</v>
      </c>
      <c r="H415" s="140">
        <f>'Anchor-RA'!M413</f>
        <v>0</v>
      </c>
      <c r="I415" s="140">
        <f>'Anchor-RA'!N413</f>
        <v>0</v>
      </c>
      <c r="J415" s="140">
        <f>'Anchor-RA'!O413</f>
        <v>0</v>
      </c>
      <c r="K415" s="140">
        <f>(Summary!$C$58*H415+Summary!$C$59*I415+Summary!$C$60*J415)/Summary!$C$61</f>
        <v>0</v>
      </c>
      <c r="L415" s="140">
        <f>'Anchor-RA'!P413</f>
        <v>0</v>
      </c>
      <c r="M415" s="140">
        <f>'Anchor-RA'!Q413</f>
        <v>0</v>
      </c>
      <c r="N415" s="140">
        <f>'Anchor-RA'!R413</f>
        <v>0</v>
      </c>
      <c r="O415" s="140">
        <f>'Anchor-RA'!S413</f>
        <v>0</v>
      </c>
      <c r="P415" s="140">
        <f>'Anchor-RA'!T413</f>
        <v>0</v>
      </c>
      <c r="Q415" s="140">
        <f>'Anchor-RA'!U413</f>
        <v>0</v>
      </c>
      <c r="R415" s="140">
        <f>'Anchor-RA'!V413</f>
        <v>0</v>
      </c>
      <c r="S415" s="140">
        <f>'Anchor-RA'!W413</f>
        <v>0</v>
      </c>
      <c r="T415" s="140">
        <f>'Anchor-RA'!X413</f>
        <v>0</v>
      </c>
      <c r="U415" s="140">
        <f>10*LOG10(1/((Summary!$C$75/10^(R415/10)+Summary!$C$76/10^(S415/10)+Summary!$C$77/10^(T415/10))/Summary!$C$78))</f>
        <v>0</v>
      </c>
      <c r="V415" s="140">
        <f>'Anchor-RA'!Y413</f>
        <v>0</v>
      </c>
      <c r="W415" s="140">
        <f>'Anchor-RA'!Z413</f>
        <v>0</v>
      </c>
      <c r="X415" s="141">
        <f t="shared" si="25"/>
        <v>0</v>
      </c>
      <c r="Y415" s="133"/>
      <c r="Z415" s="384">
        <f>'Test-RA'!L413</f>
        <v>0</v>
      </c>
      <c r="AA415" s="381">
        <f>'Test-RA'!M413</f>
        <v>0</v>
      </c>
      <c r="AB415" s="381">
        <f>'Test-RA'!N413</f>
        <v>0</v>
      </c>
      <c r="AC415" s="381">
        <f>'Test-RA'!O413</f>
        <v>0</v>
      </c>
      <c r="AD415" s="381">
        <f>(Summary!$C$58*AA415+Summary!$C$59*AB415+Summary!$C$60*AC415)/Summary!$C$61</f>
        <v>0</v>
      </c>
      <c r="AE415" s="381">
        <f>'Test-RA'!P413</f>
        <v>0</v>
      </c>
      <c r="AF415" s="381">
        <f>'Test-RA'!Q413</f>
        <v>0</v>
      </c>
      <c r="AG415" s="381">
        <f>'Test-RA'!R413</f>
        <v>0</v>
      </c>
      <c r="AH415" s="381">
        <f>'Test-RA'!S413</f>
        <v>0</v>
      </c>
      <c r="AI415" s="381">
        <f>'Test-RA'!T413</f>
        <v>0</v>
      </c>
      <c r="AJ415" s="381">
        <f>'Test-RA'!U413</f>
        <v>0</v>
      </c>
      <c r="AK415" s="381">
        <f>'Test-RA'!V413</f>
        <v>0</v>
      </c>
      <c r="AL415" s="381">
        <f>'Test-RA'!W413</f>
        <v>0</v>
      </c>
      <c r="AM415" s="381">
        <f>'Test-RA'!X413</f>
        <v>0</v>
      </c>
      <c r="AN415" s="381">
        <f>10*LOG10(1/((Summary!$C$75/10^(AK415/10)+Summary!$C$76/10^(AL415/10)+Summary!$C$77/10^(AM415/10))/Summary!$C$78))</f>
        <v>0</v>
      </c>
      <c r="AO415" s="381">
        <f>'Test-RA'!Y413</f>
        <v>0</v>
      </c>
      <c r="AP415" s="140">
        <f>'Test-RA'!Z413</f>
        <v>0</v>
      </c>
      <c r="AQ415" s="141">
        <f t="shared" si="28"/>
        <v>0</v>
      </c>
      <c r="AR415" s="142" t="e">
        <f t="shared" si="26"/>
        <v>#DIV/0!</v>
      </c>
      <c r="AS415" s="143" t="e">
        <f t="shared" si="27"/>
        <v>#DIV/0!</v>
      </c>
      <c r="AT415" s="136"/>
      <c r="AU415" s="136"/>
      <c r="AV415" s="571"/>
      <c r="AW415" s="468"/>
      <c r="AX415" s="480"/>
      <c r="AY415" s="480"/>
      <c r="AZ415" s="480"/>
      <c r="BA415" s="480"/>
      <c r="BB415" s="480"/>
      <c r="BC415" s="480"/>
      <c r="BD415" s="480"/>
      <c r="BE415" s="480"/>
      <c r="BF415" s="480"/>
      <c r="BG415" s="469"/>
      <c r="BH415" s="476"/>
      <c r="BI415" s="469"/>
      <c r="BJ415" s="476"/>
      <c r="BK415" s="480"/>
      <c r="BL415" s="480"/>
      <c r="BM415" s="480"/>
      <c r="BN415" s="480"/>
      <c r="BO415" s="480"/>
      <c r="BP415" s="480"/>
      <c r="BQ415" s="480"/>
      <c r="BR415" s="476"/>
      <c r="BS415" s="476"/>
      <c r="BT415" s="480"/>
      <c r="BU415" s="463"/>
      <c r="BV415" s="465"/>
      <c r="BW415" s="463"/>
      <c r="BX415" s="465"/>
    </row>
    <row r="416" spans="1:76" ht="17" customHeight="1" x14ac:dyDescent="0.35">
      <c r="A416" s="516"/>
      <c r="B416" s="483"/>
      <c r="C416" s="486"/>
      <c r="D416" s="490"/>
      <c r="E416" s="493"/>
      <c r="F416" s="138">
        <v>55</v>
      </c>
      <c r="G416" s="139">
        <f>'Anchor-RA'!L414</f>
        <v>0</v>
      </c>
      <c r="H416" s="140">
        <f>'Anchor-RA'!M414</f>
        <v>0</v>
      </c>
      <c r="I416" s="140">
        <f>'Anchor-RA'!N414</f>
        <v>0</v>
      </c>
      <c r="J416" s="140">
        <f>'Anchor-RA'!O414</f>
        <v>0</v>
      </c>
      <c r="K416" s="140">
        <f>(Summary!$C$58*H416+Summary!$C$59*I416+Summary!$C$60*J416)/Summary!$C$61</f>
        <v>0</v>
      </c>
      <c r="L416" s="140">
        <f>'Anchor-RA'!P414</f>
        <v>0</v>
      </c>
      <c r="M416" s="140">
        <f>'Anchor-RA'!Q414</f>
        <v>0</v>
      </c>
      <c r="N416" s="140">
        <f>'Anchor-RA'!R414</f>
        <v>0</v>
      </c>
      <c r="O416" s="140">
        <f>'Anchor-RA'!S414</f>
        <v>0</v>
      </c>
      <c r="P416" s="140">
        <f>'Anchor-RA'!T414</f>
        <v>0</v>
      </c>
      <c r="Q416" s="140">
        <f>'Anchor-RA'!U414</f>
        <v>0</v>
      </c>
      <c r="R416" s="140">
        <f>'Anchor-RA'!V414</f>
        <v>0</v>
      </c>
      <c r="S416" s="140">
        <f>'Anchor-RA'!W414</f>
        <v>0</v>
      </c>
      <c r="T416" s="140">
        <f>'Anchor-RA'!X414</f>
        <v>0</v>
      </c>
      <c r="U416" s="140">
        <f>10*LOG10(1/((Summary!$C$75/10^(R416/10)+Summary!$C$76/10^(S416/10)+Summary!$C$77/10^(T416/10))/Summary!$C$78))</f>
        <v>0</v>
      </c>
      <c r="V416" s="140">
        <f>'Anchor-RA'!Y414</f>
        <v>0</v>
      </c>
      <c r="W416" s="140">
        <f>'Anchor-RA'!Z414</f>
        <v>0</v>
      </c>
      <c r="X416" s="141">
        <f t="shared" si="25"/>
        <v>0</v>
      </c>
      <c r="Y416" s="133"/>
      <c r="Z416" s="384">
        <f>'Test-RA'!L414</f>
        <v>0</v>
      </c>
      <c r="AA416" s="381">
        <f>'Test-RA'!M414</f>
        <v>0</v>
      </c>
      <c r="AB416" s="381">
        <f>'Test-RA'!N414</f>
        <v>0</v>
      </c>
      <c r="AC416" s="381">
        <f>'Test-RA'!O414</f>
        <v>0</v>
      </c>
      <c r="AD416" s="381">
        <f>(Summary!$C$58*AA416+Summary!$C$59*AB416+Summary!$C$60*AC416)/Summary!$C$61</f>
        <v>0</v>
      </c>
      <c r="AE416" s="381">
        <f>'Test-RA'!P414</f>
        <v>0</v>
      </c>
      <c r="AF416" s="381">
        <f>'Test-RA'!Q414</f>
        <v>0</v>
      </c>
      <c r="AG416" s="381">
        <f>'Test-RA'!R414</f>
        <v>0</v>
      </c>
      <c r="AH416" s="381">
        <f>'Test-RA'!S414</f>
        <v>0</v>
      </c>
      <c r="AI416" s="381">
        <f>'Test-RA'!T414</f>
        <v>0</v>
      </c>
      <c r="AJ416" s="381">
        <f>'Test-RA'!U414</f>
        <v>0</v>
      </c>
      <c r="AK416" s="381">
        <f>'Test-RA'!V414</f>
        <v>0</v>
      </c>
      <c r="AL416" s="381">
        <f>'Test-RA'!W414</f>
        <v>0</v>
      </c>
      <c r="AM416" s="381">
        <f>'Test-RA'!X414</f>
        <v>0</v>
      </c>
      <c r="AN416" s="381">
        <f>10*LOG10(1/((Summary!$C$75/10^(AK416/10)+Summary!$C$76/10^(AL416/10)+Summary!$C$77/10^(AM416/10))/Summary!$C$78))</f>
        <v>0</v>
      </c>
      <c r="AO416" s="381">
        <f>'Test-RA'!Y414</f>
        <v>0</v>
      </c>
      <c r="AP416" s="140">
        <f>'Test-RA'!Z414</f>
        <v>0</v>
      </c>
      <c r="AQ416" s="141">
        <f t="shared" si="28"/>
        <v>0</v>
      </c>
      <c r="AR416" s="142" t="e">
        <f t="shared" si="26"/>
        <v>#DIV/0!</v>
      </c>
      <c r="AS416" s="143" t="e">
        <f t="shared" si="27"/>
        <v>#DIV/0!</v>
      </c>
      <c r="AT416" s="136"/>
      <c r="AU416" s="136"/>
      <c r="AV416" s="571" t="s">
        <v>123</v>
      </c>
      <c r="AW416" s="468" t="e" cm="1">
        <f t="array" ref="AW416">bdRateExtend($G414:$G417,H414:H417,$Z414:$Z417,AA414:AA417)</f>
        <v>#VALUE!</v>
      </c>
      <c r="AX416" s="480"/>
      <c r="AY416" s="480"/>
      <c r="AZ416" s="480"/>
      <c r="BA416" s="480"/>
      <c r="BB416" s="480"/>
      <c r="BC416" s="480" t="e" cm="1">
        <f t="array" ref="BC416">bdRateExtend($G414:$G417,L414:L417,$Z414:$Z417,AE414:AE417)</f>
        <v>#VALUE!</v>
      </c>
      <c r="BD416" s="480"/>
      <c r="BE416" s="480" t="e" cm="1">
        <f t="array" ref="BE416">bdRateExtend($G414:$G417,M414:M417,$Z414:$Z417,AF414:AF417)</f>
        <v>#VALUE!</v>
      </c>
      <c r="BF416" s="480"/>
      <c r="BG416" s="469" t="e" cm="1">
        <f t="array" ref="BG416">bdRateExtend($G414:$G417,N414:N417,$Z414:$Z417,AG414:AG417,"None", FALSE,1)</f>
        <v>#VALUE!</v>
      </c>
      <c r="BH416" s="476"/>
      <c r="BI416" s="469" t="e" cm="1">
        <f t="array" ref="BI416">bdRateExtend($G414:$G417,O414:O417,$Z414:$Z417,AH414:AH417,"None", FALSE,1)</f>
        <v>#VALUE!</v>
      </c>
      <c r="BJ416" s="476"/>
      <c r="BK416" s="480" t="e" cm="1">
        <f t="array" ref="BK416">bdRateExtend($G414:$G417,P414:P417,$Z414:$Z417,AI414:AI417)</f>
        <v>#VALUE!</v>
      </c>
      <c r="BL416" s="480"/>
      <c r="BM416" s="480" t="e" cm="1">
        <f t="array" ref="BM416">bdRateExtend($G414:$G417,Q414:Q417,$Z414:$Z417,AJ414:AJ417)</f>
        <v>#VALUE!</v>
      </c>
      <c r="BN416" s="480"/>
      <c r="BO416" s="480" t="e" cm="1">
        <f t="array" ref="BO416">bdRateExtend($G414:$G417,R414:R417,$Z414:$Z417,AK414:AK417)</f>
        <v>#VALUE!</v>
      </c>
      <c r="BP416" s="480"/>
      <c r="BQ416" s="480"/>
      <c r="BR416" s="476"/>
      <c r="BS416" s="476"/>
      <c r="BT416" s="480"/>
      <c r="BU416" s="463" cm="1">
        <f t="array" ref="BU416">testVMAFRange($G414:$G417,N414:N417,$Z414:$Z417,AG414:AG417)</f>
        <v>0</v>
      </c>
      <c r="BV416" s="465"/>
      <c r="BW416" s="463" cm="1">
        <f t="array" ref="BW416">testVMAFRange($G414:$G417,O414:O417,$Z414:$Z417,AH414:AH417)</f>
        <v>0</v>
      </c>
      <c r="BX416" s="465"/>
    </row>
    <row r="417" spans="1:76" ht="17" customHeight="1" thickBot="1" x14ac:dyDescent="0.4">
      <c r="A417" s="516"/>
      <c r="B417" s="518"/>
      <c r="C417" s="487"/>
      <c r="D417" s="522"/>
      <c r="E417" s="523"/>
      <c r="F417" s="144">
        <v>63</v>
      </c>
      <c r="G417" s="145">
        <f>'Anchor-RA'!L415</f>
        <v>0</v>
      </c>
      <c r="H417" s="146">
        <f>'Anchor-RA'!M415</f>
        <v>0</v>
      </c>
      <c r="I417" s="146">
        <f>'Anchor-RA'!N415</f>
        <v>0</v>
      </c>
      <c r="J417" s="146">
        <f>'Anchor-RA'!O415</f>
        <v>0</v>
      </c>
      <c r="K417" s="146">
        <f>(Summary!$C$58*H417+Summary!$C$59*I417+Summary!$C$60*J417)/Summary!$C$61</f>
        <v>0</v>
      </c>
      <c r="L417" s="146">
        <f>'Anchor-RA'!P415</f>
        <v>0</v>
      </c>
      <c r="M417" s="146">
        <f>'Anchor-RA'!Q415</f>
        <v>0</v>
      </c>
      <c r="N417" s="146">
        <f>'Anchor-RA'!R415</f>
        <v>0</v>
      </c>
      <c r="O417" s="146">
        <f>'Anchor-RA'!S415</f>
        <v>0</v>
      </c>
      <c r="P417" s="146">
        <f>'Anchor-RA'!T415</f>
        <v>0</v>
      </c>
      <c r="Q417" s="146">
        <f>'Anchor-RA'!U415</f>
        <v>0</v>
      </c>
      <c r="R417" s="146">
        <f>'Anchor-RA'!V415</f>
        <v>0</v>
      </c>
      <c r="S417" s="146">
        <f>'Anchor-RA'!W415</f>
        <v>0</v>
      </c>
      <c r="T417" s="146">
        <f>'Anchor-RA'!X415</f>
        <v>0</v>
      </c>
      <c r="U417" s="146">
        <f>10*LOG10(1/((Summary!$C$75/10^(R417/10)+Summary!$C$76/10^(S417/10)+Summary!$C$77/10^(T417/10))/Summary!$C$78))</f>
        <v>0</v>
      </c>
      <c r="V417" s="146">
        <f>'Anchor-RA'!Y415</f>
        <v>0</v>
      </c>
      <c r="W417" s="146">
        <f>'Anchor-RA'!Z415</f>
        <v>0</v>
      </c>
      <c r="X417" s="147">
        <f t="shared" si="25"/>
        <v>0</v>
      </c>
      <c r="Y417" s="133"/>
      <c r="Z417" s="385">
        <f>'Test-RA'!L415</f>
        <v>0</v>
      </c>
      <c r="AA417" s="382">
        <f>'Test-RA'!M415</f>
        <v>0</v>
      </c>
      <c r="AB417" s="382">
        <f>'Test-RA'!N415</f>
        <v>0</v>
      </c>
      <c r="AC417" s="382">
        <f>'Test-RA'!O415</f>
        <v>0</v>
      </c>
      <c r="AD417" s="382">
        <f>(Summary!$C$58*AA417+Summary!$C$59*AB417+Summary!$C$60*AC417)/Summary!$C$61</f>
        <v>0</v>
      </c>
      <c r="AE417" s="382">
        <f>'Test-RA'!P415</f>
        <v>0</v>
      </c>
      <c r="AF417" s="382">
        <f>'Test-RA'!Q415</f>
        <v>0</v>
      </c>
      <c r="AG417" s="382">
        <f>'Test-RA'!R415</f>
        <v>0</v>
      </c>
      <c r="AH417" s="382">
        <f>'Test-RA'!S415</f>
        <v>0</v>
      </c>
      <c r="AI417" s="382">
        <f>'Test-RA'!T415</f>
        <v>0</v>
      </c>
      <c r="AJ417" s="382">
        <f>'Test-RA'!U415</f>
        <v>0</v>
      </c>
      <c r="AK417" s="382">
        <f>'Test-RA'!V415</f>
        <v>0</v>
      </c>
      <c r="AL417" s="382">
        <f>'Test-RA'!W415</f>
        <v>0</v>
      </c>
      <c r="AM417" s="382">
        <f>'Test-RA'!X415</f>
        <v>0</v>
      </c>
      <c r="AN417" s="382">
        <f>10*LOG10(1/((Summary!$C$75/10^(AK417/10)+Summary!$C$76/10^(AL417/10)+Summary!$C$77/10^(AM417/10))/Summary!$C$78))</f>
        <v>0</v>
      </c>
      <c r="AO417" s="382">
        <f>'Test-RA'!Y415</f>
        <v>0</v>
      </c>
      <c r="AP417" s="146">
        <f>'Test-RA'!Z415</f>
        <v>0</v>
      </c>
      <c r="AQ417" s="147">
        <f t="shared" si="28"/>
        <v>0</v>
      </c>
      <c r="AR417" s="148" t="e">
        <f t="shared" si="26"/>
        <v>#DIV/0!</v>
      </c>
      <c r="AS417" s="149" t="e">
        <f t="shared" si="27"/>
        <v>#DIV/0!</v>
      </c>
      <c r="AT417" s="136"/>
      <c r="AU417" s="136"/>
      <c r="AV417" s="572"/>
      <c r="AW417" s="468"/>
      <c r="AX417" s="480"/>
      <c r="AY417" s="480"/>
      <c r="AZ417" s="480"/>
      <c r="BA417" s="480"/>
      <c r="BB417" s="481"/>
      <c r="BC417" s="480"/>
      <c r="BD417" s="480"/>
      <c r="BE417" s="480"/>
      <c r="BF417" s="480"/>
      <c r="BG417" s="472"/>
      <c r="BH417" s="477"/>
      <c r="BI417" s="472"/>
      <c r="BJ417" s="477"/>
      <c r="BK417" s="480"/>
      <c r="BL417" s="480"/>
      <c r="BM417" s="480"/>
      <c r="BN417" s="480"/>
      <c r="BO417" s="480"/>
      <c r="BP417" s="480"/>
      <c r="BQ417" s="480"/>
      <c r="BR417" s="476"/>
      <c r="BS417" s="476"/>
      <c r="BT417" s="481"/>
      <c r="BU417" s="473"/>
      <c r="BV417" s="466"/>
      <c r="BW417" s="473"/>
      <c r="BX417" s="466"/>
    </row>
    <row r="418" spans="1:76" ht="17" customHeight="1" x14ac:dyDescent="0.35">
      <c r="A418" s="516"/>
      <c r="B418" s="482" t="s">
        <v>2</v>
      </c>
      <c r="C418" s="485" t="s">
        <v>88</v>
      </c>
      <c r="D418" s="489">
        <v>24</v>
      </c>
      <c r="E418" s="492">
        <v>10</v>
      </c>
      <c r="F418" s="129">
        <v>23</v>
      </c>
      <c r="G418" s="130">
        <f>'Anchor-RA'!L416</f>
        <v>0</v>
      </c>
      <c r="H418" s="131">
        <f>'Anchor-RA'!M416</f>
        <v>0</v>
      </c>
      <c r="I418" s="131">
        <f>'Anchor-RA'!N416</f>
        <v>0</v>
      </c>
      <c r="J418" s="131">
        <f>'Anchor-RA'!O416</f>
        <v>0</v>
      </c>
      <c r="K418" s="131">
        <f>(Summary!$C$58*H418+Summary!$C$59*I418+Summary!$C$60*J418)/Summary!$C$61</f>
        <v>0</v>
      </c>
      <c r="L418" s="131">
        <f>'Anchor-RA'!P416</f>
        <v>0</v>
      </c>
      <c r="M418" s="131">
        <f>'Anchor-RA'!Q416</f>
        <v>0</v>
      </c>
      <c r="N418" s="131">
        <f>'Anchor-RA'!R416</f>
        <v>0</v>
      </c>
      <c r="O418" s="131">
        <f>'Anchor-RA'!S416</f>
        <v>0</v>
      </c>
      <c r="P418" s="131">
        <f>'Anchor-RA'!T416</f>
        <v>0</v>
      </c>
      <c r="Q418" s="131">
        <f>'Anchor-RA'!U416</f>
        <v>0</v>
      </c>
      <c r="R418" s="131">
        <f>'Anchor-RA'!V416</f>
        <v>0</v>
      </c>
      <c r="S418" s="131">
        <f>'Anchor-RA'!W416</f>
        <v>0</v>
      </c>
      <c r="T418" s="131">
        <f>'Anchor-RA'!X416</f>
        <v>0</v>
      </c>
      <c r="U418" s="131">
        <f>10*LOG10(1/((Summary!$C$75/10^(R418/10)+Summary!$C$76/10^(S418/10)+Summary!$C$77/10^(T418/10))/Summary!$C$78))</f>
        <v>0</v>
      </c>
      <c r="V418" s="131">
        <f>'Anchor-RA'!Y416</f>
        <v>0</v>
      </c>
      <c r="W418" s="131">
        <f>'Anchor-RA'!Z416</f>
        <v>0</v>
      </c>
      <c r="X418" s="132">
        <f t="shared" si="25"/>
        <v>0</v>
      </c>
      <c r="Y418" s="133"/>
      <c r="Z418" s="383">
        <f>'Test-RA'!L416</f>
        <v>0</v>
      </c>
      <c r="AA418" s="380">
        <f>'Test-RA'!M416</f>
        <v>0</v>
      </c>
      <c r="AB418" s="380">
        <f>'Test-RA'!N416</f>
        <v>0</v>
      </c>
      <c r="AC418" s="380">
        <f>'Test-RA'!O416</f>
        <v>0</v>
      </c>
      <c r="AD418" s="380">
        <f>(Summary!$C$58*AA418+Summary!$C$59*AB418+Summary!$C$60*AC418)/Summary!$C$61</f>
        <v>0</v>
      </c>
      <c r="AE418" s="380">
        <f>'Test-RA'!P416</f>
        <v>0</v>
      </c>
      <c r="AF418" s="380">
        <f>'Test-RA'!Q416</f>
        <v>0</v>
      </c>
      <c r="AG418" s="380">
        <f>'Test-RA'!R416</f>
        <v>0</v>
      </c>
      <c r="AH418" s="380">
        <f>'Test-RA'!S416</f>
        <v>0</v>
      </c>
      <c r="AI418" s="380">
        <f>'Test-RA'!T416</f>
        <v>0</v>
      </c>
      <c r="AJ418" s="380">
        <f>'Test-RA'!U416</f>
        <v>0</v>
      </c>
      <c r="AK418" s="380">
        <f>'Test-RA'!V416</f>
        <v>0</v>
      </c>
      <c r="AL418" s="380">
        <f>'Test-RA'!W416</f>
        <v>0</v>
      </c>
      <c r="AM418" s="380">
        <f>'Test-RA'!X416</f>
        <v>0</v>
      </c>
      <c r="AN418" s="380">
        <f>10*LOG10(1/((Summary!$C$75/10^(AK418/10)+Summary!$C$76/10^(AL418/10)+Summary!$C$77/10^(AM418/10))/Summary!$C$78))</f>
        <v>0</v>
      </c>
      <c r="AO418" s="380">
        <f>'Test-RA'!Y416</f>
        <v>0</v>
      </c>
      <c r="AP418" s="131">
        <f>'Test-RA'!Z416</f>
        <v>0</v>
      </c>
      <c r="AQ418" s="132">
        <f t="shared" si="28"/>
        <v>0</v>
      </c>
      <c r="AR418" s="134" t="e">
        <f t="shared" si="26"/>
        <v>#DIV/0!</v>
      </c>
      <c r="AS418" s="135" t="e">
        <f t="shared" si="27"/>
        <v>#DIV/0!</v>
      </c>
      <c r="AT418" s="136"/>
      <c r="AU418" s="136"/>
      <c r="AV418" s="573" t="s">
        <v>121</v>
      </c>
      <c r="AW418" s="468" t="e" cm="1">
        <f t="array" ref="AW418">bdRateExtend($G418:$G421,H418:H421,$Z418:$Z421,AA418:AA421)</f>
        <v>#VALUE!</v>
      </c>
      <c r="AX418" s="480" t="e" cm="1">
        <f t="array" ref="AX418">bdRateExtend($G418:$G423,H418:H423,$Z418:$Z423,AA418:AA423)</f>
        <v>#VALUE!</v>
      </c>
      <c r="AY418" s="480" t="e" cm="1">
        <f t="array" ref="AY418">bdRateExtend($G418:$G423,I418:I423,$Z418:$Z423,AB418:AB423)</f>
        <v>#VALUE!</v>
      </c>
      <c r="AZ418" s="480" t="e" cm="1">
        <f t="array" ref="AZ418">bdRateExtend($G418:$G423,J418:J423,$Z418:$Z423,AC418:AC423)</f>
        <v>#VALUE!</v>
      </c>
      <c r="BA418" s="480" t="e" cm="1">
        <f t="array" ref="BA418">bdRateExtend($G418:$G423,K418:K423,$Z418:$Z423,AD418:AD423)</f>
        <v>#VALUE!</v>
      </c>
      <c r="BB418" s="479" t="e">
        <f>(Summary!$C$89*AX418+Summary!$C$90*AY418+Summary!$C$91*AZ418)/Summary!$C$92</f>
        <v>#VALUE!</v>
      </c>
      <c r="BC418" s="480" t="e" cm="1">
        <f t="array" ref="BC418">bdRateExtend($G418:$G421,L418:L421,$Z418:$Z421,AE418:AE421)</f>
        <v>#VALUE!</v>
      </c>
      <c r="BD418" s="480" t="e" cm="1">
        <f t="array" ref="BD418">bdRateExtend($G418:$G423,L418:L423,$Z418:$Z423,AE418:AE423)</f>
        <v>#VALUE!</v>
      </c>
      <c r="BE418" s="480" t="e" cm="1">
        <f t="array" ref="BE418">bdRateExtend($G418:$G421,M418:M421,$Z418:$Z421,AF418:AF421)</f>
        <v>#VALUE!</v>
      </c>
      <c r="BF418" s="480" t="e" cm="1">
        <f t="array" ref="BF418">bdRateExtend($G418:$G423,M418:M423,$Z418:$Z423,AF418:AF423)</f>
        <v>#VALUE!</v>
      </c>
      <c r="BG418" s="474" t="e" cm="1">
        <f t="array" ref="BG418">bdRateExtend($G418:$G421,N418:N421,$Z418:$Z421,AG418:AG421,"None", FALSE,1)</f>
        <v>#VALUE!</v>
      </c>
      <c r="BH418" s="475" t="e" cm="1">
        <f t="array" ref="BH418">bdRateExtend($G418:$G423,N418:N423,$Z418:$Z423,AG418:AG423,"None", FALSE,1)</f>
        <v>#VALUE!</v>
      </c>
      <c r="BI418" s="474" t="e" cm="1">
        <f t="array" ref="BI418">bdRateExtend($G418:$G421,O418:O421,$Z418:$Z421,AH418:AH421,"None", FALSE,1)</f>
        <v>#VALUE!</v>
      </c>
      <c r="BJ418" s="475" t="e" cm="1">
        <f t="array" ref="BJ418">bdRateExtend($G418:$G423,O418:O423,$Z418:$Z423,AH418:AH423,"None", FALSE,1)</f>
        <v>#VALUE!</v>
      </c>
      <c r="BK418" s="480" t="e" cm="1">
        <f t="array" ref="BK418">bdRateExtend($G418:$G421,P418:P421,$Z418:$Z421,AI418:AI421)</f>
        <v>#VALUE!</v>
      </c>
      <c r="BL418" s="480" t="e" cm="1">
        <f t="array" ref="BL418">bdRateExtend($G418:$G423,P418:P423,$Z418:$Z423,AI418:AI423)</f>
        <v>#VALUE!</v>
      </c>
      <c r="BM418" s="480" t="e" cm="1">
        <f t="array" ref="BM418">bdRateExtend($G418:$G421,Q418:Q421,$Z418:$Z421,AJ418:AJ421)</f>
        <v>#VALUE!</v>
      </c>
      <c r="BN418" s="480" t="e" cm="1">
        <f t="array" ref="BN418">bdRateExtend($G418:$G423,Q418:Q423,$Z418:$Z423,AJ418:AJ423)</f>
        <v>#VALUE!</v>
      </c>
      <c r="BO418" s="480" t="e" cm="1">
        <f t="array" ref="BO418">bdRateExtend($G418:$G421,R418:R421,$Z418:$Z421,AK418:AK421)</f>
        <v>#VALUE!</v>
      </c>
      <c r="BP418" s="480" t="e" cm="1">
        <f t="array" ref="BP418">bdRateExtend($G418:$G423,R418:R423,$Z418:$Z423,AK418:AK423)</f>
        <v>#VALUE!</v>
      </c>
      <c r="BQ418" s="480" t="e" cm="1">
        <f t="array" ref="BQ418">bdRateExtend($G418:$G423,S418:S423,$Z418:$Z423,AL418:AL423)</f>
        <v>#VALUE!</v>
      </c>
      <c r="BR418" s="476" t="e" cm="1">
        <f t="array" ref="BR418">bdRateExtend($G418:$G423,T418:T423,$Z418:$Z423,AM418:AM423)</f>
        <v>#VALUE!</v>
      </c>
      <c r="BS418" s="476" t="e" cm="1">
        <f t="array" ref="BS418">bdRateExtend($G418:$G423,U418:U423,$Z418:$Z423,AN418:AN423)</f>
        <v>#VALUE!</v>
      </c>
      <c r="BT418" s="479" t="e">
        <f>(Summary!$C$103*BP418+Summary!$C$104*BQ418+Summary!$C$105*BR418)/Summary!$C$106</f>
        <v>#VALUE!</v>
      </c>
      <c r="BU418" s="462" cm="1">
        <f t="array" ref="BU418">testVMAFRange($G418:$G421,N418:N421,$Z418:$Z421,AG418:AG421)</f>
        <v>0</v>
      </c>
      <c r="BV418" s="464" cm="1">
        <f t="array" ref="BV418">testVMAFRange($G418:$G423,N418:N423,$Z418:$Z423,AG418:AG423)</f>
        <v>0</v>
      </c>
      <c r="BW418" s="462" cm="1">
        <f t="array" ref="BW418">testVMAFRange($G418:$G421,O418:O421,$Z418:$Z421,AH418:AH421)</f>
        <v>0</v>
      </c>
      <c r="BX418" s="464" cm="1">
        <f t="array" ref="BX418">testVMAFRange($G418:$G423,O418:O423,$Z418:$Z423,AH418:AH423)</f>
        <v>0</v>
      </c>
    </row>
    <row r="419" spans="1:76" ht="17" customHeight="1" x14ac:dyDescent="0.35">
      <c r="A419" s="516"/>
      <c r="B419" s="483"/>
      <c r="C419" s="486"/>
      <c r="D419" s="490"/>
      <c r="E419" s="493"/>
      <c r="F419" s="138">
        <v>31</v>
      </c>
      <c r="G419" s="139">
        <f>'Anchor-RA'!L417</f>
        <v>0</v>
      </c>
      <c r="H419" s="140">
        <f>'Anchor-RA'!M417</f>
        <v>0</v>
      </c>
      <c r="I419" s="140">
        <f>'Anchor-RA'!N417</f>
        <v>0</v>
      </c>
      <c r="J419" s="140">
        <f>'Anchor-RA'!O417</f>
        <v>0</v>
      </c>
      <c r="K419" s="140">
        <f>(Summary!$C$58*H419+Summary!$C$59*I419+Summary!$C$60*J419)/Summary!$C$61</f>
        <v>0</v>
      </c>
      <c r="L419" s="140">
        <f>'Anchor-RA'!P417</f>
        <v>0</v>
      </c>
      <c r="M419" s="140">
        <f>'Anchor-RA'!Q417</f>
        <v>0</v>
      </c>
      <c r="N419" s="140">
        <f>'Anchor-RA'!R417</f>
        <v>0</v>
      </c>
      <c r="O419" s="140">
        <f>'Anchor-RA'!S417</f>
        <v>0</v>
      </c>
      <c r="P419" s="140">
        <f>'Anchor-RA'!T417</f>
        <v>0</v>
      </c>
      <c r="Q419" s="140">
        <f>'Anchor-RA'!U417</f>
        <v>0</v>
      </c>
      <c r="R419" s="140">
        <f>'Anchor-RA'!V417</f>
        <v>0</v>
      </c>
      <c r="S419" s="140">
        <f>'Anchor-RA'!W417</f>
        <v>0</v>
      </c>
      <c r="T419" s="140">
        <f>'Anchor-RA'!X417</f>
        <v>0</v>
      </c>
      <c r="U419" s="140">
        <f>10*LOG10(1/((Summary!$C$75/10^(R419/10)+Summary!$C$76/10^(S419/10)+Summary!$C$77/10^(T419/10))/Summary!$C$78))</f>
        <v>0</v>
      </c>
      <c r="V419" s="140">
        <f>'Anchor-RA'!Y417</f>
        <v>0</v>
      </c>
      <c r="W419" s="140">
        <f>'Anchor-RA'!Z417</f>
        <v>0</v>
      </c>
      <c r="X419" s="141">
        <f t="shared" si="25"/>
        <v>0</v>
      </c>
      <c r="Y419" s="133"/>
      <c r="Z419" s="384">
        <f>'Test-RA'!L417</f>
        <v>0</v>
      </c>
      <c r="AA419" s="381">
        <f>'Test-RA'!M417</f>
        <v>0</v>
      </c>
      <c r="AB419" s="381">
        <f>'Test-RA'!N417</f>
        <v>0</v>
      </c>
      <c r="AC419" s="381">
        <f>'Test-RA'!O417</f>
        <v>0</v>
      </c>
      <c r="AD419" s="381">
        <f>(Summary!$C$58*AA419+Summary!$C$59*AB419+Summary!$C$60*AC419)/Summary!$C$61</f>
        <v>0</v>
      </c>
      <c r="AE419" s="381">
        <f>'Test-RA'!P417</f>
        <v>0</v>
      </c>
      <c r="AF419" s="381">
        <f>'Test-RA'!Q417</f>
        <v>0</v>
      </c>
      <c r="AG419" s="381">
        <f>'Test-RA'!R417</f>
        <v>0</v>
      </c>
      <c r="AH419" s="381">
        <f>'Test-RA'!S417</f>
        <v>0</v>
      </c>
      <c r="AI419" s="381">
        <f>'Test-RA'!T417</f>
        <v>0</v>
      </c>
      <c r="AJ419" s="381">
        <f>'Test-RA'!U417</f>
        <v>0</v>
      </c>
      <c r="AK419" s="381">
        <f>'Test-RA'!V417</f>
        <v>0</v>
      </c>
      <c r="AL419" s="381">
        <f>'Test-RA'!W417</f>
        <v>0</v>
      </c>
      <c r="AM419" s="381">
        <f>'Test-RA'!X417</f>
        <v>0</v>
      </c>
      <c r="AN419" s="381">
        <f>10*LOG10(1/((Summary!$C$75/10^(AK419/10)+Summary!$C$76/10^(AL419/10)+Summary!$C$77/10^(AM419/10))/Summary!$C$78))</f>
        <v>0</v>
      </c>
      <c r="AO419" s="381">
        <f>'Test-RA'!Y417</f>
        <v>0</v>
      </c>
      <c r="AP419" s="140">
        <f>'Test-RA'!Z417</f>
        <v>0</v>
      </c>
      <c r="AQ419" s="141">
        <f t="shared" si="28"/>
        <v>0</v>
      </c>
      <c r="AR419" s="142" t="e">
        <f t="shared" si="26"/>
        <v>#DIV/0!</v>
      </c>
      <c r="AS419" s="143" t="e">
        <f t="shared" si="27"/>
        <v>#DIV/0!</v>
      </c>
      <c r="AT419" s="136"/>
      <c r="AU419" s="136"/>
      <c r="AV419" s="571"/>
      <c r="AW419" s="468"/>
      <c r="AX419" s="480"/>
      <c r="AY419" s="480"/>
      <c r="AZ419" s="480"/>
      <c r="BA419" s="480"/>
      <c r="BB419" s="480"/>
      <c r="BC419" s="480"/>
      <c r="BD419" s="480"/>
      <c r="BE419" s="480"/>
      <c r="BF419" s="480"/>
      <c r="BG419" s="469"/>
      <c r="BH419" s="476"/>
      <c r="BI419" s="469"/>
      <c r="BJ419" s="476"/>
      <c r="BK419" s="480"/>
      <c r="BL419" s="480"/>
      <c r="BM419" s="480"/>
      <c r="BN419" s="480"/>
      <c r="BO419" s="480"/>
      <c r="BP419" s="480"/>
      <c r="BQ419" s="480"/>
      <c r="BR419" s="476"/>
      <c r="BS419" s="476"/>
      <c r="BT419" s="480"/>
      <c r="BU419" s="463"/>
      <c r="BV419" s="465"/>
      <c r="BW419" s="463"/>
      <c r="BX419" s="465"/>
    </row>
    <row r="420" spans="1:76" ht="17" customHeight="1" x14ac:dyDescent="0.35">
      <c r="A420" s="516"/>
      <c r="B420" s="483"/>
      <c r="C420" s="486"/>
      <c r="D420" s="490"/>
      <c r="E420" s="493"/>
      <c r="F420" s="138">
        <v>39</v>
      </c>
      <c r="G420" s="139">
        <f>'Anchor-RA'!L418</f>
        <v>0</v>
      </c>
      <c r="H420" s="140">
        <f>'Anchor-RA'!M418</f>
        <v>0</v>
      </c>
      <c r="I420" s="140">
        <f>'Anchor-RA'!N418</f>
        <v>0</v>
      </c>
      <c r="J420" s="140">
        <f>'Anchor-RA'!O418</f>
        <v>0</v>
      </c>
      <c r="K420" s="140">
        <f>(Summary!$C$58*H420+Summary!$C$59*I420+Summary!$C$60*J420)/Summary!$C$61</f>
        <v>0</v>
      </c>
      <c r="L420" s="140">
        <f>'Anchor-RA'!P418</f>
        <v>0</v>
      </c>
      <c r="M420" s="140">
        <f>'Anchor-RA'!Q418</f>
        <v>0</v>
      </c>
      <c r="N420" s="140">
        <f>'Anchor-RA'!R418</f>
        <v>0</v>
      </c>
      <c r="O420" s="140">
        <f>'Anchor-RA'!S418</f>
        <v>0</v>
      </c>
      <c r="P420" s="140">
        <f>'Anchor-RA'!T418</f>
        <v>0</v>
      </c>
      <c r="Q420" s="140">
        <f>'Anchor-RA'!U418</f>
        <v>0</v>
      </c>
      <c r="R420" s="140">
        <f>'Anchor-RA'!V418</f>
        <v>0</v>
      </c>
      <c r="S420" s="140">
        <f>'Anchor-RA'!W418</f>
        <v>0</v>
      </c>
      <c r="T420" s="140">
        <f>'Anchor-RA'!X418</f>
        <v>0</v>
      </c>
      <c r="U420" s="140">
        <f>10*LOG10(1/((Summary!$C$75/10^(R420/10)+Summary!$C$76/10^(S420/10)+Summary!$C$77/10^(T420/10))/Summary!$C$78))</f>
        <v>0</v>
      </c>
      <c r="V420" s="140">
        <f>'Anchor-RA'!Y418</f>
        <v>0</v>
      </c>
      <c r="W420" s="140">
        <f>'Anchor-RA'!Z418</f>
        <v>0</v>
      </c>
      <c r="X420" s="141">
        <f t="shared" si="25"/>
        <v>0</v>
      </c>
      <c r="Y420" s="133"/>
      <c r="Z420" s="384">
        <f>'Test-RA'!L418</f>
        <v>0</v>
      </c>
      <c r="AA420" s="381">
        <f>'Test-RA'!M418</f>
        <v>0</v>
      </c>
      <c r="AB420" s="381">
        <f>'Test-RA'!N418</f>
        <v>0</v>
      </c>
      <c r="AC420" s="381">
        <f>'Test-RA'!O418</f>
        <v>0</v>
      </c>
      <c r="AD420" s="381">
        <f>(Summary!$C$58*AA420+Summary!$C$59*AB420+Summary!$C$60*AC420)/Summary!$C$61</f>
        <v>0</v>
      </c>
      <c r="AE420" s="381">
        <f>'Test-RA'!P418</f>
        <v>0</v>
      </c>
      <c r="AF420" s="381">
        <f>'Test-RA'!Q418</f>
        <v>0</v>
      </c>
      <c r="AG420" s="381">
        <f>'Test-RA'!R418</f>
        <v>0</v>
      </c>
      <c r="AH420" s="381">
        <f>'Test-RA'!S418</f>
        <v>0</v>
      </c>
      <c r="AI420" s="381">
        <f>'Test-RA'!T418</f>
        <v>0</v>
      </c>
      <c r="AJ420" s="381">
        <f>'Test-RA'!U418</f>
        <v>0</v>
      </c>
      <c r="AK420" s="381">
        <f>'Test-RA'!V418</f>
        <v>0</v>
      </c>
      <c r="AL420" s="381">
        <f>'Test-RA'!W418</f>
        <v>0</v>
      </c>
      <c r="AM420" s="381">
        <f>'Test-RA'!X418</f>
        <v>0</v>
      </c>
      <c r="AN420" s="381">
        <f>10*LOG10(1/((Summary!$C$75/10^(AK420/10)+Summary!$C$76/10^(AL420/10)+Summary!$C$77/10^(AM420/10))/Summary!$C$78))</f>
        <v>0</v>
      </c>
      <c r="AO420" s="381">
        <f>'Test-RA'!Y418</f>
        <v>0</v>
      </c>
      <c r="AP420" s="140">
        <f>'Test-RA'!Z418</f>
        <v>0</v>
      </c>
      <c r="AQ420" s="141">
        <f t="shared" si="28"/>
        <v>0</v>
      </c>
      <c r="AR420" s="142" t="e">
        <f t="shared" si="26"/>
        <v>#DIV/0!</v>
      </c>
      <c r="AS420" s="143" t="e">
        <f t="shared" si="27"/>
        <v>#DIV/0!</v>
      </c>
      <c r="AT420" s="136"/>
      <c r="AU420" s="136"/>
      <c r="AV420" s="571" t="s">
        <v>122</v>
      </c>
      <c r="AW420" s="468" t="e" cm="1">
        <f t="array" ref="AW420">bdRateExtend($G419:$G422,H419:H422,$Z419:$Z422,AA419:AA422)</f>
        <v>#VALUE!</v>
      </c>
      <c r="AX420" s="480"/>
      <c r="AY420" s="480"/>
      <c r="AZ420" s="480"/>
      <c r="BA420" s="480"/>
      <c r="BB420" s="480"/>
      <c r="BC420" s="480" t="e" cm="1">
        <f t="array" ref="BC420">bdRateExtend($G419:$G422,L419:L422,$Z419:$Z422,AE419:AE422)</f>
        <v>#VALUE!</v>
      </c>
      <c r="BD420" s="480"/>
      <c r="BE420" s="480" t="e" cm="1">
        <f t="array" ref="BE420">bdRateExtend($G419:$G422,M419:M422,$Z419:$Z422,AF419:AF422)</f>
        <v>#VALUE!</v>
      </c>
      <c r="BF420" s="480"/>
      <c r="BG420" s="469" t="e" cm="1">
        <f t="array" ref="BG420">bdRateExtend($G419:$G422,N419:N422,$Z419:$Z422,AG419:AG422,"None", FALSE,1)</f>
        <v>#VALUE!</v>
      </c>
      <c r="BH420" s="476"/>
      <c r="BI420" s="469" t="e" cm="1">
        <f t="array" ref="BI420">bdRateExtend($G419:$G422,O419:O422,$Z419:$Z422,AH419:AH422,"None", FALSE,1)</f>
        <v>#VALUE!</v>
      </c>
      <c r="BJ420" s="476"/>
      <c r="BK420" s="480" t="e" cm="1">
        <f t="array" ref="BK420">bdRateExtend($G419:$G422,P419:P422,$Z419:$Z422,AI419:AI422)</f>
        <v>#VALUE!</v>
      </c>
      <c r="BL420" s="480"/>
      <c r="BM420" s="480" t="e" cm="1">
        <f t="array" ref="BM420">bdRateExtend($G419:$G422,Q419:Q422,$Z419:$Z422,AJ419:AJ422)</f>
        <v>#VALUE!</v>
      </c>
      <c r="BN420" s="480"/>
      <c r="BO420" s="480" t="e" cm="1">
        <f t="array" ref="BO420">bdRateExtend($G419:$G422,R419:R422,$Z419:$Z422,AK419:AK422)</f>
        <v>#VALUE!</v>
      </c>
      <c r="BP420" s="480"/>
      <c r="BQ420" s="480"/>
      <c r="BR420" s="476"/>
      <c r="BS420" s="476"/>
      <c r="BT420" s="480"/>
      <c r="BU420" s="463" cm="1">
        <f t="array" ref="BU420">testVMAFRange($G419:$G422,N419:N422,$Z419:$Z422,AG419:AG422)</f>
        <v>0</v>
      </c>
      <c r="BV420" s="465"/>
      <c r="BW420" s="463" cm="1">
        <f t="array" ref="BW420">testVMAFRange($G419:$G422,O419:O422,$Z419:$Z422,AH419:AH422)</f>
        <v>0</v>
      </c>
      <c r="BX420" s="465"/>
    </row>
    <row r="421" spans="1:76" ht="17" customHeight="1" x14ac:dyDescent="0.35">
      <c r="A421" s="516"/>
      <c r="B421" s="483"/>
      <c r="C421" s="486"/>
      <c r="D421" s="490"/>
      <c r="E421" s="493"/>
      <c r="F421" s="138">
        <v>47</v>
      </c>
      <c r="G421" s="139">
        <f>'Anchor-RA'!L419</f>
        <v>0</v>
      </c>
      <c r="H421" s="140">
        <f>'Anchor-RA'!M419</f>
        <v>0</v>
      </c>
      <c r="I421" s="140">
        <f>'Anchor-RA'!N419</f>
        <v>0</v>
      </c>
      <c r="J421" s="140">
        <f>'Anchor-RA'!O419</f>
        <v>0</v>
      </c>
      <c r="K421" s="140">
        <f>(Summary!$C$58*H421+Summary!$C$59*I421+Summary!$C$60*J421)/Summary!$C$61</f>
        <v>0</v>
      </c>
      <c r="L421" s="140">
        <f>'Anchor-RA'!P419</f>
        <v>0</v>
      </c>
      <c r="M421" s="140">
        <f>'Anchor-RA'!Q419</f>
        <v>0</v>
      </c>
      <c r="N421" s="140">
        <f>'Anchor-RA'!R419</f>
        <v>0</v>
      </c>
      <c r="O421" s="140">
        <f>'Anchor-RA'!S419</f>
        <v>0</v>
      </c>
      <c r="P421" s="140">
        <f>'Anchor-RA'!T419</f>
        <v>0</v>
      </c>
      <c r="Q421" s="140">
        <f>'Anchor-RA'!U419</f>
        <v>0</v>
      </c>
      <c r="R421" s="140">
        <f>'Anchor-RA'!V419</f>
        <v>0</v>
      </c>
      <c r="S421" s="140">
        <f>'Anchor-RA'!W419</f>
        <v>0</v>
      </c>
      <c r="T421" s="140">
        <f>'Anchor-RA'!X419</f>
        <v>0</v>
      </c>
      <c r="U421" s="140">
        <f>10*LOG10(1/((Summary!$C$75/10^(R421/10)+Summary!$C$76/10^(S421/10)+Summary!$C$77/10^(T421/10))/Summary!$C$78))</f>
        <v>0</v>
      </c>
      <c r="V421" s="140">
        <f>'Anchor-RA'!Y419</f>
        <v>0</v>
      </c>
      <c r="W421" s="140">
        <f>'Anchor-RA'!Z419</f>
        <v>0</v>
      </c>
      <c r="X421" s="141">
        <f t="shared" si="25"/>
        <v>0</v>
      </c>
      <c r="Y421" s="133"/>
      <c r="Z421" s="384">
        <f>'Test-RA'!L419</f>
        <v>0</v>
      </c>
      <c r="AA421" s="381">
        <f>'Test-RA'!M419</f>
        <v>0</v>
      </c>
      <c r="AB421" s="381">
        <f>'Test-RA'!N419</f>
        <v>0</v>
      </c>
      <c r="AC421" s="381">
        <f>'Test-RA'!O419</f>
        <v>0</v>
      </c>
      <c r="AD421" s="381">
        <f>(Summary!$C$58*AA421+Summary!$C$59*AB421+Summary!$C$60*AC421)/Summary!$C$61</f>
        <v>0</v>
      </c>
      <c r="AE421" s="381">
        <f>'Test-RA'!P419</f>
        <v>0</v>
      </c>
      <c r="AF421" s="381">
        <f>'Test-RA'!Q419</f>
        <v>0</v>
      </c>
      <c r="AG421" s="381">
        <f>'Test-RA'!R419</f>
        <v>0</v>
      </c>
      <c r="AH421" s="381">
        <f>'Test-RA'!S419</f>
        <v>0</v>
      </c>
      <c r="AI421" s="381">
        <f>'Test-RA'!T419</f>
        <v>0</v>
      </c>
      <c r="AJ421" s="381">
        <f>'Test-RA'!U419</f>
        <v>0</v>
      </c>
      <c r="AK421" s="381">
        <f>'Test-RA'!V419</f>
        <v>0</v>
      </c>
      <c r="AL421" s="381">
        <f>'Test-RA'!W419</f>
        <v>0</v>
      </c>
      <c r="AM421" s="381">
        <f>'Test-RA'!X419</f>
        <v>0</v>
      </c>
      <c r="AN421" s="381">
        <f>10*LOG10(1/((Summary!$C$75/10^(AK421/10)+Summary!$C$76/10^(AL421/10)+Summary!$C$77/10^(AM421/10))/Summary!$C$78))</f>
        <v>0</v>
      </c>
      <c r="AO421" s="381">
        <f>'Test-RA'!Y419</f>
        <v>0</v>
      </c>
      <c r="AP421" s="140">
        <f>'Test-RA'!Z419</f>
        <v>0</v>
      </c>
      <c r="AQ421" s="141">
        <f t="shared" si="28"/>
        <v>0</v>
      </c>
      <c r="AR421" s="142" t="e">
        <f t="shared" si="26"/>
        <v>#DIV/0!</v>
      </c>
      <c r="AS421" s="143" t="e">
        <f t="shared" si="27"/>
        <v>#DIV/0!</v>
      </c>
      <c r="AT421" s="136"/>
      <c r="AU421" s="136"/>
      <c r="AV421" s="571"/>
      <c r="AW421" s="468"/>
      <c r="AX421" s="480"/>
      <c r="AY421" s="480"/>
      <c r="AZ421" s="480"/>
      <c r="BA421" s="480"/>
      <c r="BB421" s="480"/>
      <c r="BC421" s="480"/>
      <c r="BD421" s="480"/>
      <c r="BE421" s="480"/>
      <c r="BF421" s="480"/>
      <c r="BG421" s="469"/>
      <c r="BH421" s="476"/>
      <c r="BI421" s="469"/>
      <c r="BJ421" s="476"/>
      <c r="BK421" s="480"/>
      <c r="BL421" s="480"/>
      <c r="BM421" s="480"/>
      <c r="BN421" s="480"/>
      <c r="BO421" s="480"/>
      <c r="BP421" s="480"/>
      <c r="BQ421" s="480"/>
      <c r="BR421" s="476"/>
      <c r="BS421" s="476"/>
      <c r="BT421" s="480"/>
      <c r="BU421" s="463"/>
      <c r="BV421" s="465"/>
      <c r="BW421" s="463"/>
      <c r="BX421" s="465"/>
    </row>
    <row r="422" spans="1:76" ht="17" customHeight="1" x14ac:dyDescent="0.35">
      <c r="A422" s="516"/>
      <c r="B422" s="483"/>
      <c r="C422" s="486"/>
      <c r="D422" s="490"/>
      <c r="E422" s="493"/>
      <c r="F422" s="138">
        <v>55</v>
      </c>
      <c r="G422" s="139">
        <f>'Anchor-RA'!L420</f>
        <v>0</v>
      </c>
      <c r="H422" s="140">
        <f>'Anchor-RA'!M420</f>
        <v>0</v>
      </c>
      <c r="I422" s="140">
        <f>'Anchor-RA'!N420</f>
        <v>0</v>
      </c>
      <c r="J422" s="140">
        <f>'Anchor-RA'!O420</f>
        <v>0</v>
      </c>
      <c r="K422" s="140">
        <f>(Summary!$C$58*H422+Summary!$C$59*I422+Summary!$C$60*J422)/Summary!$C$61</f>
        <v>0</v>
      </c>
      <c r="L422" s="140">
        <f>'Anchor-RA'!P420</f>
        <v>0</v>
      </c>
      <c r="M422" s="140">
        <f>'Anchor-RA'!Q420</f>
        <v>0</v>
      </c>
      <c r="N422" s="140">
        <f>'Anchor-RA'!R420</f>
        <v>0</v>
      </c>
      <c r="O422" s="140">
        <f>'Anchor-RA'!S420</f>
        <v>0</v>
      </c>
      <c r="P422" s="140">
        <f>'Anchor-RA'!T420</f>
        <v>0</v>
      </c>
      <c r="Q422" s="140">
        <f>'Anchor-RA'!U420</f>
        <v>0</v>
      </c>
      <c r="R422" s="140">
        <f>'Anchor-RA'!V420</f>
        <v>0</v>
      </c>
      <c r="S422" s="140">
        <f>'Anchor-RA'!W420</f>
        <v>0</v>
      </c>
      <c r="T422" s="140">
        <f>'Anchor-RA'!X420</f>
        <v>0</v>
      </c>
      <c r="U422" s="140">
        <f>10*LOG10(1/((Summary!$C$75/10^(R422/10)+Summary!$C$76/10^(S422/10)+Summary!$C$77/10^(T422/10))/Summary!$C$78))</f>
        <v>0</v>
      </c>
      <c r="V422" s="140">
        <f>'Anchor-RA'!Y420</f>
        <v>0</v>
      </c>
      <c r="W422" s="140">
        <f>'Anchor-RA'!Z420</f>
        <v>0</v>
      </c>
      <c r="X422" s="141">
        <f t="shared" si="25"/>
        <v>0</v>
      </c>
      <c r="Y422" s="133"/>
      <c r="Z422" s="384">
        <f>'Test-RA'!L420</f>
        <v>0</v>
      </c>
      <c r="AA422" s="381">
        <f>'Test-RA'!M420</f>
        <v>0</v>
      </c>
      <c r="AB422" s="381">
        <f>'Test-RA'!N420</f>
        <v>0</v>
      </c>
      <c r="AC422" s="381">
        <f>'Test-RA'!O420</f>
        <v>0</v>
      </c>
      <c r="AD422" s="381">
        <f>(Summary!$C$58*AA422+Summary!$C$59*AB422+Summary!$C$60*AC422)/Summary!$C$61</f>
        <v>0</v>
      </c>
      <c r="AE422" s="381">
        <f>'Test-RA'!P420</f>
        <v>0</v>
      </c>
      <c r="AF422" s="381">
        <f>'Test-RA'!Q420</f>
        <v>0</v>
      </c>
      <c r="AG422" s="381">
        <f>'Test-RA'!R420</f>
        <v>0</v>
      </c>
      <c r="AH422" s="381">
        <f>'Test-RA'!S420</f>
        <v>0</v>
      </c>
      <c r="AI422" s="381">
        <f>'Test-RA'!T420</f>
        <v>0</v>
      </c>
      <c r="AJ422" s="381">
        <f>'Test-RA'!U420</f>
        <v>0</v>
      </c>
      <c r="AK422" s="381">
        <f>'Test-RA'!V420</f>
        <v>0</v>
      </c>
      <c r="AL422" s="381">
        <f>'Test-RA'!W420</f>
        <v>0</v>
      </c>
      <c r="AM422" s="381">
        <f>'Test-RA'!X420</f>
        <v>0</v>
      </c>
      <c r="AN422" s="381">
        <f>10*LOG10(1/((Summary!$C$75/10^(AK422/10)+Summary!$C$76/10^(AL422/10)+Summary!$C$77/10^(AM422/10))/Summary!$C$78))</f>
        <v>0</v>
      </c>
      <c r="AO422" s="381">
        <f>'Test-RA'!Y420</f>
        <v>0</v>
      </c>
      <c r="AP422" s="140">
        <f>'Test-RA'!Z420</f>
        <v>0</v>
      </c>
      <c r="AQ422" s="141">
        <f t="shared" si="28"/>
        <v>0</v>
      </c>
      <c r="AR422" s="142" t="e">
        <f t="shared" si="26"/>
        <v>#DIV/0!</v>
      </c>
      <c r="AS422" s="143" t="e">
        <f t="shared" si="27"/>
        <v>#DIV/0!</v>
      </c>
      <c r="AT422" s="136"/>
      <c r="AU422" s="136"/>
      <c r="AV422" s="571" t="s">
        <v>123</v>
      </c>
      <c r="AW422" s="468" t="e" cm="1">
        <f t="array" ref="AW422">bdRateExtend($G420:$G423,H420:H423,$Z420:$Z423,AA420:AA423)</f>
        <v>#VALUE!</v>
      </c>
      <c r="AX422" s="480"/>
      <c r="AY422" s="480"/>
      <c r="AZ422" s="480"/>
      <c r="BA422" s="480"/>
      <c r="BB422" s="480"/>
      <c r="BC422" s="480" t="e" cm="1">
        <f t="array" ref="BC422">bdRateExtend($G420:$G423,L420:L423,$Z420:$Z423,AE420:AE423)</f>
        <v>#VALUE!</v>
      </c>
      <c r="BD422" s="480"/>
      <c r="BE422" s="480" t="e" cm="1">
        <f t="array" ref="BE422">bdRateExtend($G420:$G423,M420:M423,$Z420:$Z423,AF420:AF423)</f>
        <v>#VALUE!</v>
      </c>
      <c r="BF422" s="480"/>
      <c r="BG422" s="469" t="e" cm="1">
        <f t="array" ref="BG422">bdRateExtend($G420:$G423,N420:N423,$Z420:$Z423,AG420:AG423,"None", FALSE,1)</f>
        <v>#VALUE!</v>
      </c>
      <c r="BH422" s="476"/>
      <c r="BI422" s="469" t="e" cm="1">
        <f t="array" ref="BI422">bdRateExtend($G420:$G423,O420:O423,$Z420:$Z423,AH420:AH423,"None", FALSE,1)</f>
        <v>#VALUE!</v>
      </c>
      <c r="BJ422" s="476"/>
      <c r="BK422" s="480" t="e" cm="1">
        <f t="array" ref="BK422">bdRateExtend($G420:$G423,P420:P423,$Z420:$Z423,AI420:AI423)</f>
        <v>#VALUE!</v>
      </c>
      <c r="BL422" s="480"/>
      <c r="BM422" s="480" t="e" cm="1">
        <f t="array" ref="BM422">bdRateExtend($G420:$G423,Q420:Q423,$Z420:$Z423,AJ420:AJ423)</f>
        <v>#VALUE!</v>
      </c>
      <c r="BN422" s="480"/>
      <c r="BO422" s="480" t="e" cm="1">
        <f t="array" ref="BO422">bdRateExtend($G420:$G423,R420:R423,$Z420:$Z423,AK420:AK423)</f>
        <v>#VALUE!</v>
      </c>
      <c r="BP422" s="480"/>
      <c r="BQ422" s="480"/>
      <c r="BR422" s="476"/>
      <c r="BS422" s="476"/>
      <c r="BT422" s="480"/>
      <c r="BU422" s="463" cm="1">
        <f t="array" ref="BU422">testVMAFRange($G420:$G423,N420:N423,$Z420:$Z423,AG420:AG423)</f>
        <v>0</v>
      </c>
      <c r="BV422" s="465"/>
      <c r="BW422" s="463" cm="1">
        <f t="array" ref="BW422">testVMAFRange($G420:$G423,O420:O423,$Z420:$Z423,AH420:AH423)</f>
        <v>0</v>
      </c>
      <c r="BX422" s="465"/>
    </row>
    <row r="423" spans="1:76" ht="17" customHeight="1" thickBot="1" x14ac:dyDescent="0.4">
      <c r="A423" s="516"/>
      <c r="B423" s="518"/>
      <c r="C423" s="487"/>
      <c r="D423" s="522"/>
      <c r="E423" s="523"/>
      <c r="F423" s="144">
        <v>63</v>
      </c>
      <c r="G423" s="145">
        <f>'Anchor-RA'!L421</f>
        <v>0</v>
      </c>
      <c r="H423" s="146">
        <f>'Anchor-RA'!M421</f>
        <v>0</v>
      </c>
      <c r="I423" s="146">
        <f>'Anchor-RA'!N421</f>
        <v>0</v>
      </c>
      <c r="J423" s="146">
        <f>'Anchor-RA'!O421</f>
        <v>0</v>
      </c>
      <c r="K423" s="146">
        <f>(Summary!$C$58*H423+Summary!$C$59*I423+Summary!$C$60*J423)/Summary!$C$61</f>
        <v>0</v>
      </c>
      <c r="L423" s="146">
        <f>'Anchor-RA'!P421</f>
        <v>0</v>
      </c>
      <c r="M423" s="146">
        <f>'Anchor-RA'!Q421</f>
        <v>0</v>
      </c>
      <c r="N423" s="146">
        <f>'Anchor-RA'!R421</f>
        <v>0</v>
      </c>
      <c r="O423" s="146">
        <f>'Anchor-RA'!S421</f>
        <v>0</v>
      </c>
      <c r="P423" s="146">
        <f>'Anchor-RA'!T421</f>
        <v>0</v>
      </c>
      <c r="Q423" s="146">
        <f>'Anchor-RA'!U421</f>
        <v>0</v>
      </c>
      <c r="R423" s="146">
        <f>'Anchor-RA'!V421</f>
        <v>0</v>
      </c>
      <c r="S423" s="146">
        <f>'Anchor-RA'!W421</f>
        <v>0</v>
      </c>
      <c r="T423" s="146">
        <f>'Anchor-RA'!X421</f>
        <v>0</v>
      </c>
      <c r="U423" s="146">
        <f>10*LOG10(1/((Summary!$C$75/10^(R423/10)+Summary!$C$76/10^(S423/10)+Summary!$C$77/10^(T423/10))/Summary!$C$78))</f>
        <v>0</v>
      </c>
      <c r="V423" s="146">
        <f>'Anchor-RA'!Y421</f>
        <v>0</v>
      </c>
      <c r="W423" s="146">
        <f>'Anchor-RA'!Z421</f>
        <v>0</v>
      </c>
      <c r="X423" s="147">
        <f t="shared" si="25"/>
        <v>0</v>
      </c>
      <c r="Y423" s="133"/>
      <c r="Z423" s="385">
        <f>'Test-RA'!L421</f>
        <v>0</v>
      </c>
      <c r="AA423" s="382">
        <f>'Test-RA'!M421</f>
        <v>0</v>
      </c>
      <c r="AB423" s="382">
        <f>'Test-RA'!N421</f>
        <v>0</v>
      </c>
      <c r="AC423" s="382">
        <f>'Test-RA'!O421</f>
        <v>0</v>
      </c>
      <c r="AD423" s="382">
        <f>(Summary!$C$58*AA423+Summary!$C$59*AB423+Summary!$C$60*AC423)/Summary!$C$61</f>
        <v>0</v>
      </c>
      <c r="AE423" s="382">
        <f>'Test-RA'!P421</f>
        <v>0</v>
      </c>
      <c r="AF423" s="382">
        <f>'Test-RA'!Q421</f>
        <v>0</v>
      </c>
      <c r="AG423" s="382">
        <f>'Test-RA'!R421</f>
        <v>0</v>
      </c>
      <c r="AH423" s="382">
        <f>'Test-RA'!S421</f>
        <v>0</v>
      </c>
      <c r="AI423" s="382">
        <f>'Test-RA'!T421</f>
        <v>0</v>
      </c>
      <c r="AJ423" s="382">
        <f>'Test-RA'!U421</f>
        <v>0</v>
      </c>
      <c r="AK423" s="382">
        <f>'Test-RA'!V421</f>
        <v>0</v>
      </c>
      <c r="AL423" s="382">
        <f>'Test-RA'!W421</f>
        <v>0</v>
      </c>
      <c r="AM423" s="382">
        <f>'Test-RA'!X421</f>
        <v>0</v>
      </c>
      <c r="AN423" s="382">
        <f>10*LOG10(1/((Summary!$C$75/10^(AK423/10)+Summary!$C$76/10^(AL423/10)+Summary!$C$77/10^(AM423/10))/Summary!$C$78))</f>
        <v>0</v>
      </c>
      <c r="AO423" s="382">
        <f>'Test-RA'!Y421</f>
        <v>0</v>
      </c>
      <c r="AP423" s="146">
        <f>'Test-RA'!Z421</f>
        <v>0</v>
      </c>
      <c r="AQ423" s="147">
        <f t="shared" si="28"/>
        <v>0</v>
      </c>
      <c r="AR423" s="148" t="e">
        <f t="shared" si="26"/>
        <v>#DIV/0!</v>
      </c>
      <c r="AS423" s="149" t="e">
        <f t="shared" si="27"/>
        <v>#DIV/0!</v>
      </c>
      <c r="AT423" s="136"/>
      <c r="AU423" s="136"/>
      <c r="AV423" s="572"/>
      <c r="AW423" s="468"/>
      <c r="AX423" s="480"/>
      <c r="AY423" s="480"/>
      <c r="AZ423" s="480"/>
      <c r="BA423" s="480"/>
      <c r="BB423" s="481"/>
      <c r="BC423" s="480"/>
      <c r="BD423" s="480"/>
      <c r="BE423" s="480"/>
      <c r="BF423" s="480"/>
      <c r="BG423" s="472"/>
      <c r="BH423" s="477"/>
      <c r="BI423" s="472"/>
      <c r="BJ423" s="477"/>
      <c r="BK423" s="480"/>
      <c r="BL423" s="480"/>
      <c r="BM423" s="480"/>
      <c r="BN423" s="480"/>
      <c r="BO423" s="480"/>
      <c r="BP423" s="480"/>
      <c r="BQ423" s="480"/>
      <c r="BR423" s="476"/>
      <c r="BS423" s="476"/>
      <c r="BT423" s="481"/>
      <c r="BU423" s="473"/>
      <c r="BV423" s="466"/>
      <c r="BW423" s="473"/>
      <c r="BX423" s="466"/>
    </row>
    <row r="424" spans="1:76" ht="17" customHeight="1" x14ac:dyDescent="0.35">
      <c r="A424" s="516"/>
      <c r="B424" s="482" t="s">
        <v>93</v>
      </c>
      <c r="C424" s="485" t="s">
        <v>89</v>
      </c>
      <c r="D424" s="489">
        <v>59.94</v>
      </c>
      <c r="E424" s="492">
        <v>10</v>
      </c>
      <c r="F424" s="129">
        <v>23</v>
      </c>
      <c r="G424" s="130">
        <f>'Anchor-RA'!L422</f>
        <v>0</v>
      </c>
      <c r="H424" s="131">
        <f>'Anchor-RA'!M422</f>
        <v>0</v>
      </c>
      <c r="I424" s="131">
        <f>'Anchor-RA'!N422</f>
        <v>0</v>
      </c>
      <c r="J424" s="131">
        <f>'Anchor-RA'!O422</f>
        <v>0</v>
      </c>
      <c r="K424" s="131">
        <f>(Summary!$C$58*H424+Summary!$C$59*I424+Summary!$C$60*J424)/Summary!$C$61</f>
        <v>0</v>
      </c>
      <c r="L424" s="131">
        <f>'Anchor-RA'!P422</f>
        <v>0</v>
      </c>
      <c r="M424" s="131">
        <f>'Anchor-RA'!Q422</f>
        <v>0</v>
      </c>
      <c r="N424" s="131">
        <f>'Anchor-RA'!R422</f>
        <v>0</v>
      </c>
      <c r="O424" s="131">
        <f>'Anchor-RA'!S422</f>
        <v>0</v>
      </c>
      <c r="P424" s="131">
        <f>'Anchor-RA'!T422</f>
        <v>0</v>
      </c>
      <c r="Q424" s="131">
        <f>'Anchor-RA'!U422</f>
        <v>0</v>
      </c>
      <c r="R424" s="131">
        <f>'Anchor-RA'!V422</f>
        <v>0</v>
      </c>
      <c r="S424" s="131">
        <f>'Anchor-RA'!W422</f>
        <v>0</v>
      </c>
      <c r="T424" s="131">
        <f>'Anchor-RA'!X422</f>
        <v>0</v>
      </c>
      <c r="U424" s="131">
        <f>10*LOG10(1/((Summary!$C$75/10^(R424/10)+Summary!$C$76/10^(S424/10)+Summary!$C$77/10^(T424/10))/Summary!$C$78))</f>
        <v>0</v>
      </c>
      <c r="V424" s="131">
        <f>'Anchor-RA'!Y422</f>
        <v>0</v>
      </c>
      <c r="W424" s="131">
        <f>'Anchor-RA'!Z422</f>
        <v>0</v>
      </c>
      <c r="X424" s="132">
        <f t="shared" si="25"/>
        <v>0</v>
      </c>
      <c r="Y424" s="133"/>
      <c r="Z424" s="383">
        <f>'Test-RA'!L422</f>
        <v>0</v>
      </c>
      <c r="AA424" s="380">
        <f>'Test-RA'!M422</f>
        <v>0</v>
      </c>
      <c r="AB424" s="380">
        <f>'Test-RA'!N422</f>
        <v>0</v>
      </c>
      <c r="AC424" s="380">
        <f>'Test-RA'!O422</f>
        <v>0</v>
      </c>
      <c r="AD424" s="380">
        <f>(Summary!$C$58*AA424+Summary!$C$59*AB424+Summary!$C$60*AC424)/Summary!$C$61</f>
        <v>0</v>
      </c>
      <c r="AE424" s="380">
        <f>'Test-RA'!P422</f>
        <v>0</v>
      </c>
      <c r="AF424" s="380">
        <f>'Test-RA'!Q422</f>
        <v>0</v>
      </c>
      <c r="AG424" s="380">
        <f>'Test-RA'!R422</f>
        <v>0</v>
      </c>
      <c r="AH424" s="380">
        <f>'Test-RA'!S422</f>
        <v>0</v>
      </c>
      <c r="AI424" s="380">
        <f>'Test-RA'!T422</f>
        <v>0</v>
      </c>
      <c r="AJ424" s="380">
        <f>'Test-RA'!U422</f>
        <v>0</v>
      </c>
      <c r="AK424" s="380">
        <f>'Test-RA'!V422</f>
        <v>0</v>
      </c>
      <c r="AL424" s="380">
        <f>'Test-RA'!W422</f>
        <v>0</v>
      </c>
      <c r="AM424" s="380">
        <f>'Test-RA'!X422</f>
        <v>0</v>
      </c>
      <c r="AN424" s="380">
        <f>10*LOG10(1/((Summary!$C$75/10^(AK424/10)+Summary!$C$76/10^(AL424/10)+Summary!$C$77/10^(AM424/10))/Summary!$C$78))</f>
        <v>0</v>
      </c>
      <c r="AO424" s="380">
        <f>'Test-RA'!Y422</f>
        <v>0</v>
      </c>
      <c r="AP424" s="131">
        <f>'Test-RA'!Z422</f>
        <v>0</v>
      </c>
      <c r="AQ424" s="132">
        <f t="shared" si="28"/>
        <v>0</v>
      </c>
      <c r="AR424" s="134" t="e">
        <f t="shared" si="26"/>
        <v>#DIV/0!</v>
      </c>
      <c r="AS424" s="135" t="e">
        <f t="shared" si="27"/>
        <v>#DIV/0!</v>
      </c>
      <c r="AT424" s="136"/>
      <c r="AU424" s="136"/>
      <c r="AV424" s="573" t="s">
        <v>121</v>
      </c>
      <c r="AW424" s="468" t="e" cm="1">
        <f t="array" ref="AW424">bdRateExtend($G424:$G427,H424:H427,$Z424:$Z427,AA424:AA427)</f>
        <v>#VALUE!</v>
      </c>
      <c r="AX424" s="480" t="e" cm="1">
        <f t="array" ref="AX424">bdRateExtend($G424:$G429,H424:H429,$Z424:$Z429,AA424:AA429)</f>
        <v>#VALUE!</v>
      </c>
      <c r="AY424" s="480" t="e" cm="1">
        <f t="array" ref="AY424">bdRateExtend($G424:$G429,I424:I429,$Z424:$Z429,AB424:AB429)</f>
        <v>#VALUE!</v>
      </c>
      <c r="AZ424" s="480" t="e" cm="1">
        <f t="array" ref="AZ424">bdRateExtend($G424:$G429,J424:J429,$Z424:$Z429,AC424:AC429)</f>
        <v>#VALUE!</v>
      </c>
      <c r="BA424" s="480" t="e" cm="1">
        <f t="array" ref="BA424">bdRateExtend($G424:$G429,K424:K429,$Z424:$Z429,AD424:AD429)</f>
        <v>#VALUE!</v>
      </c>
      <c r="BB424" s="479" t="e">
        <f>(Summary!$C$89*AX424+Summary!$C$90*AY424+Summary!$C$91*AZ424)/Summary!$C$92</f>
        <v>#VALUE!</v>
      </c>
      <c r="BC424" s="480" t="e" cm="1">
        <f t="array" ref="BC424">bdRateExtend($G424:$G427,L424:L427,$Z424:$Z427,AE424:AE427)</f>
        <v>#VALUE!</v>
      </c>
      <c r="BD424" s="480" t="e" cm="1">
        <f t="array" ref="BD424">bdRateExtend($G424:$G429,L424:L429,$Z424:$Z429,AE424:AE429)</f>
        <v>#VALUE!</v>
      </c>
      <c r="BE424" s="480" t="e" cm="1">
        <f t="array" ref="BE424">bdRateExtend($G424:$G427,M424:M427,$Z424:$Z427,AF424:AF427)</f>
        <v>#VALUE!</v>
      </c>
      <c r="BF424" s="480" t="e" cm="1">
        <f t="array" ref="BF424">bdRateExtend($G424:$G429,M424:M429,$Z424:$Z429,AF424:AF429)</f>
        <v>#VALUE!</v>
      </c>
      <c r="BG424" s="474" t="e" cm="1">
        <f t="array" ref="BG424">bdRateExtend($G424:$G427,N424:N427,$Z424:$Z427,AG424:AG427,"None", FALSE,1)</f>
        <v>#VALUE!</v>
      </c>
      <c r="BH424" s="475" t="e" cm="1">
        <f t="array" ref="BH424">bdRateExtend($G424:$G429,N424:N429,$Z424:$Z429,AG424:AG429,"None", FALSE,1)</f>
        <v>#VALUE!</v>
      </c>
      <c r="BI424" s="474" t="e" cm="1">
        <f t="array" ref="BI424">bdRateExtend($G424:$G427,O424:O427,$Z424:$Z427,AH424:AH427,"None", FALSE,1)</f>
        <v>#VALUE!</v>
      </c>
      <c r="BJ424" s="475" t="e" cm="1">
        <f t="array" ref="BJ424">bdRateExtend($G424:$G429,O424:O429,$Z424:$Z429,AH424:AH429,"None", FALSE,1)</f>
        <v>#VALUE!</v>
      </c>
      <c r="BK424" s="480" t="e" cm="1">
        <f t="array" ref="BK424">bdRateExtend($G424:$G427,P424:P427,$Z424:$Z427,AI424:AI427)</f>
        <v>#VALUE!</v>
      </c>
      <c r="BL424" s="480" t="e" cm="1">
        <f t="array" ref="BL424">bdRateExtend($G424:$G429,P424:P429,$Z424:$Z429,AI424:AI429)</f>
        <v>#VALUE!</v>
      </c>
      <c r="BM424" s="480" t="e" cm="1">
        <f t="array" ref="BM424">bdRateExtend($G424:$G427,Q424:Q427,$Z424:$Z427,AJ424:AJ427)</f>
        <v>#VALUE!</v>
      </c>
      <c r="BN424" s="480" t="e" cm="1">
        <f t="array" ref="BN424">bdRateExtend($G424:$G429,Q424:Q429,$Z424:$Z429,AJ424:AJ429)</f>
        <v>#VALUE!</v>
      </c>
      <c r="BO424" s="480" t="e" cm="1">
        <f t="array" ref="BO424">bdRateExtend($G424:$G427,R424:R427,$Z424:$Z427,AK424:AK427)</f>
        <v>#VALUE!</v>
      </c>
      <c r="BP424" s="480" t="e" cm="1">
        <f t="array" ref="BP424">bdRateExtend($G424:$G429,R424:R429,$Z424:$Z429,AK424:AK429)</f>
        <v>#VALUE!</v>
      </c>
      <c r="BQ424" s="480" t="e" cm="1">
        <f t="array" ref="BQ424">bdRateExtend($G424:$G429,S424:S429,$Z424:$Z429,AL424:AL429)</f>
        <v>#VALUE!</v>
      </c>
      <c r="BR424" s="476" t="e" cm="1">
        <f t="array" ref="BR424">bdRateExtend($G424:$G429,T424:T429,$Z424:$Z429,AM424:AM429)</f>
        <v>#VALUE!</v>
      </c>
      <c r="BS424" s="476" t="e" cm="1">
        <f t="array" ref="BS424">bdRateExtend($G424:$G429,U424:U429,$Z424:$Z429,AN424:AN429)</f>
        <v>#VALUE!</v>
      </c>
      <c r="BT424" s="479" t="e">
        <f>(Summary!$C$103*BP424+Summary!$C$104*BQ424+Summary!$C$105*BR424)/Summary!$C$106</f>
        <v>#VALUE!</v>
      </c>
      <c r="BU424" s="462" cm="1">
        <f t="array" ref="BU424">testVMAFRange($G424:$G427,N424:N427,$Z424:$Z427,AG424:AG427)</f>
        <v>0</v>
      </c>
      <c r="BV424" s="464" cm="1">
        <f t="array" ref="BV424">testVMAFRange($G424:$G429,N424:N429,$Z424:$Z429,AG424:AG429)</f>
        <v>0</v>
      </c>
      <c r="BW424" s="462" cm="1">
        <f t="array" ref="BW424">testVMAFRange($G424:$G427,O424:O427,$Z424:$Z427,AH424:AH427)</f>
        <v>0</v>
      </c>
      <c r="BX424" s="464" cm="1">
        <f t="array" ref="BX424">testVMAFRange($G424:$G429,O424:O429,$Z424:$Z429,AH424:AH429)</f>
        <v>0</v>
      </c>
    </row>
    <row r="425" spans="1:76" ht="17" customHeight="1" x14ac:dyDescent="0.35">
      <c r="A425" s="516"/>
      <c r="B425" s="483"/>
      <c r="C425" s="486"/>
      <c r="D425" s="490"/>
      <c r="E425" s="493"/>
      <c r="F425" s="138">
        <v>31</v>
      </c>
      <c r="G425" s="139">
        <f>'Anchor-RA'!L423</f>
        <v>0</v>
      </c>
      <c r="H425" s="140">
        <f>'Anchor-RA'!M423</f>
        <v>0</v>
      </c>
      <c r="I425" s="140">
        <f>'Anchor-RA'!N423</f>
        <v>0</v>
      </c>
      <c r="J425" s="140">
        <f>'Anchor-RA'!O423</f>
        <v>0</v>
      </c>
      <c r="K425" s="140">
        <f>(Summary!$C$58*H425+Summary!$C$59*I425+Summary!$C$60*J425)/Summary!$C$61</f>
        <v>0</v>
      </c>
      <c r="L425" s="140">
        <f>'Anchor-RA'!P423</f>
        <v>0</v>
      </c>
      <c r="M425" s="140">
        <f>'Anchor-RA'!Q423</f>
        <v>0</v>
      </c>
      <c r="N425" s="140">
        <f>'Anchor-RA'!R423</f>
        <v>0</v>
      </c>
      <c r="O425" s="140">
        <f>'Anchor-RA'!S423</f>
        <v>0</v>
      </c>
      <c r="P425" s="140">
        <f>'Anchor-RA'!T423</f>
        <v>0</v>
      </c>
      <c r="Q425" s="140">
        <f>'Anchor-RA'!U423</f>
        <v>0</v>
      </c>
      <c r="R425" s="140">
        <f>'Anchor-RA'!V423</f>
        <v>0</v>
      </c>
      <c r="S425" s="140">
        <f>'Anchor-RA'!W423</f>
        <v>0</v>
      </c>
      <c r="T425" s="140">
        <f>'Anchor-RA'!X423</f>
        <v>0</v>
      </c>
      <c r="U425" s="140">
        <f>10*LOG10(1/((Summary!$C$75/10^(R425/10)+Summary!$C$76/10^(S425/10)+Summary!$C$77/10^(T425/10))/Summary!$C$78))</f>
        <v>0</v>
      </c>
      <c r="V425" s="140">
        <f>'Anchor-RA'!Y423</f>
        <v>0</v>
      </c>
      <c r="W425" s="140">
        <f>'Anchor-RA'!Z423</f>
        <v>0</v>
      </c>
      <c r="X425" s="141">
        <f t="shared" si="25"/>
        <v>0</v>
      </c>
      <c r="Y425" s="133"/>
      <c r="Z425" s="384">
        <f>'Test-RA'!L423</f>
        <v>0</v>
      </c>
      <c r="AA425" s="381">
        <f>'Test-RA'!M423</f>
        <v>0</v>
      </c>
      <c r="AB425" s="381">
        <f>'Test-RA'!N423</f>
        <v>0</v>
      </c>
      <c r="AC425" s="381">
        <f>'Test-RA'!O423</f>
        <v>0</v>
      </c>
      <c r="AD425" s="381">
        <f>(Summary!$C$58*AA425+Summary!$C$59*AB425+Summary!$C$60*AC425)/Summary!$C$61</f>
        <v>0</v>
      </c>
      <c r="AE425" s="381">
        <f>'Test-RA'!P423</f>
        <v>0</v>
      </c>
      <c r="AF425" s="381">
        <f>'Test-RA'!Q423</f>
        <v>0</v>
      </c>
      <c r="AG425" s="381">
        <f>'Test-RA'!R423</f>
        <v>0</v>
      </c>
      <c r="AH425" s="381">
        <f>'Test-RA'!S423</f>
        <v>0</v>
      </c>
      <c r="AI425" s="381">
        <f>'Test-RA'!T423</f>
        <v>0</v>
      </c>
      <c r="AJ425" s="381">
        <f>'Test-RA'!U423</f>
        <v>0</v>
      </c>
      <c r="AK425" s="381">
        <f>'Test-RA'!V423</f>
        <v>0</v>
      </c>
      <c r="AL425" s="381">
        <f>'Test-RA'!W423</f>
        <v>0</v>
      </c>
      <c r="AM425" s="381">
        <f>'Test-RA'!X423</f>
        <v>0</v>
      </c>
      <c r="AN425" s="381">
        <f>10*LOG10(1/((Summary!$C$75/10^(AK425/10)+Summary!$C$76/10^(AL425/10)+Summary!$C$77/10^(AM425/10))/Summary!$C$78))</f>
        <v>0</v>
      </c>
      <c r="AO425" s="381">
        <f>'Test-RA'!Y423</f>
        <v>0</v>
      </c>
      <c r="AP425" s="140">
        <f>'Test-RA'!Z423</f>
        <v>0</v>
      </c>
      <c r="AQ425" s="141">
        <f t="shared" si="28"/>
        <v>0</v>
      </c>
      <c r="AR425" s="142" t="e">
        <f t="shared" si="26"/>
        <v>#DIV/0!</v>
      </c>
      <c r="AS425" s="143" t="e">
        <f t="shared" si="27"/>
        <v>#DIV/0!</v>
      </c>
      <c r="AT425" s="136"/>
      <c r="AU425" s="136"/>
      <c r="AV425" s="571"/>
      <c r="AW425" s="468"/>
      <c r="AX425" s="480"/>
      <c r="AY425" s="480"/>
      <c r="AZ425" s="480"/>
      <c r="BA425" s="480"/>
      <c r="BB425" s="480"/>
      <c r="BC425" s="480"/>
      <c r="BD425" s="480"/>
      <c r="BE425" s="480"/>
      <c r="BF425" s="480"/>
      <c r="BG425" s="469"/>
      <c r="BH425" s="476"/>
      <c r="BI425" s="469"/>
      <c r="BJ425" s="476"/>
      <c r="BK425" s="480"/>
      <c r="BL425" s="480"/>
      <c r="BM425" s="480"/>
      <c r="BN425" s="480"/>
      <c r="BO425" s="480"/>
      <c r="BP425" s="480"/>
      <c r="BQ425" s="480"/>
      <c r="BR425" s="476"/>
      <c r="BS425" s="476"/>
      <c r="BT425" s="480"/>
      <c r="BU425" s="463"/>
      <c r="BV425" s="465"/>
      <c r="BW425" s="463"/>
      <c r="BX425" s="465"/>
    </row>
    <row r="426" spans="1:76" ht="17" customHeight="1" x14ac:dyDescent="0.35">
      <c r="A426" s="516"/>
      <c r="B426" s="483"/>
      <c r="C426" s="486"/>
      <c r="D426" s="490"/>
      <c r="E426" s="493"/>
      <c r="F426" s="138">
        <v>39</v>
      </c>
      <c r="G426" s="139">
        <f>'Anchor-RA'!L424</f>
        <v>0</v>
      </c>
      <c r="H426" s="140">
        <f>'Anchor-RA'!M424</f>
        <v>0</v>
      </c>
      <c r="I426" s="140">
        <f>'Anchor-RA'!N424</f>
        <v>0</v>
      </c>
      <c r="J426" s="140">
        <f>'Anchor-RA'!O424</f>
        <v>0</v>
      </c>
      <c r="K426" s="140">
        <f>(Summary!$C$58*H426+Summary!$C$59*I426+Summary!$C$60*J426)/Summary!$C$61</f>
        <v>0</v>
      </c>
      <c r="L426" s="140">
        <f>'Anchor-RA'!P424</f>
        <v>0</v>
      </c>
      <c r="M426" s="140">
        <f>'Anchor-RA'!Q424</f>
        <v>0</v>
      </c>
      <c r="N426" s="140">
        <f>'Anchor-RA'!R424</f>
        <v>0</v>
      </c>
      <c r="O426" s="140">
        <f>'Anchor-RA'!S424</f>
        <v>0</v>
      </c>
      <c r="P426" s="140">
        <f>'Anchor-RA'!T424</f>
        <v>0</v>
      </c>
      <c r="Q426" s="140">
        <f>'Anchor-RA'!U424</f>
        <v>0</v>
      </c>
      <c r="R426" s="140">
        <f>'Anchor-RA'!V424</f>
        <v>0</v>
      </c>
      <c r="S426" s="140">
        <f>'Anchor-RA'!W424</f>
        <v>0</v>
      </c>
      <c r="T426" s="140">
        <f>'Anchor-RA'!X424</f>
        <v>0</v>
      </c>
      <c r="U426" s="140">
        <f>10*LOG10(1/((Summary!$C$75/10^(R426/10)+Summary!$C$76/10^(S426/10)+Summary!$C$77/10^(T426/10))/Summary!$C$78))</f>
        <v>0</v>
      </c>
      <c r="V426" s="140">
        <f>'Anchor-RA'!Y424</f>
        <v>0</v>
      </c>
      <c r="W426" s="140">
        <f>'Anchor-RA'!Z424</f>
        <v>0</v>
      </c>
      <c r="X426" s="141">
        <f t="shared" si="25"/>
        <v>0</v>
      </c>
      <c r="Y426" s="133"/>
      <c r="Z426" s="384">
        <f>'Test-RA'!L424</f>
        <v>0</v>
      </c>
      <c r="AA426" s="381">
        <f>'Test-RA'!M424</f>
        <v>0</v>
      </c>
      <c r="AB426" s="381">
        <f>'Test-RA'!N424</f>
        <v>0</v>
      </c>
      <c r="AC426" s="381">
        <f>'Test-RA'!O424</f>
        <v>0</v>
      </c>
      <c r="AD426" s="381">
        <f>(Summary!$C$58*AA426+Summary!$C$59*AB426+Summary!$C$60*AC426)/Summary!$C$61</f>
        <v>0</v>
      </c>
      <c r="AE426" s="381">
        <f>'Test-RA'!P424</f>
        <v>0</v>
      </c>
      <c r="AF426" s="381">
        <f>'Test-RA'!Q424</f>
        <v>0</v>
      </c>
      <c r="AG426" s="381">
        <f>'Test-RA'!R424</f>
        <v>0</v>
      </c>
      <c r="AH426" s="381">
        <f>'Test-RA'!S424</f>
        <v>0</v>
      </c>
      <c r="AI426" s="381">
        <f>'Test-RA'!T424</f>
        <v>0</v>
      </c>
      <c r="AJ426" s="381">
        <f>'Test-RA'!U424</f>
        <v>0</v>
      </c>
      <c r="AK426" s="381">
        <f>'Test-RA'!V424</f>
        <v>0</v>
      </c>
      <c r="AL426" s="381">
        <f>'Test-RA'!W424</f>
        <v>0</v>
      </c>
      <c r="AM426" s="381">
        <f>'Test-RA'!X424</f>
        <v>0</v>
      </c>
      <c r="AN426" s="381">
        <f>10*LOG10(1/((Summary!$C$75/10^(AK426/10)+Summary!$C$76/10^(AL426/10)+Summary!$C$77/10^(AM426/10))/Summary!$C$78))</f>
        <v>0</v>
      </c>
      <c r="AO426" s="381">
        <f>'Test-RA'!Y424</f>
        <v>0</v>
      </c>
      <c r="AP426" s="140">
        <f>'Test-RA'!Z424</f>
        <v>0</v>
      </c>
      <c r="AQ426" s="141">
        <f t="shared" si="28"/>
        <v>0</v>
      </c>
      <c r="AR426" s="142" t="e">
        <f t="shared" si="26"/>
        <v>#DIV/0!</v>
      </c>
      <c r="AS426" s="143" t="e">
        <f t="shared" si="27"/>
        <v>#DIV/0!</v>
      </c>
      <c r="AT426" s="136"/>
      <c r="AU426" s="136"/>
      <c r="AV426" s="571" t="s">
        <v>122</v>
      </c>
      <c r="AW426" s="468" t="e" cm="1">
        <f t="array" ref="AW426">bdRateExtend($G425:$G428,H425:H428,$Z425:$Z428,AA425:AA428)</f>
        <v>#VALUE!</v>
      </c>
      <c r="AX426" s="480"/>
      <c r="AY426" s="480"/>
      <c r="AZ426" s="480"/>
      <c r="BA426" s="480"/>
      <c r="BB426" s="480"/>
      <c r="BC426" s="480" t="e" cm="1">
        <f t="array" ref="BC426">bdRateExtend($G425:$G428,L425:L428,$Z425:$Z428,AE425:AE428)</f>
        <v>#VALUE!</v>
      </c>
      <c r="BD426" s="480"/>
      <c r="BE426" s="480" t="e" cm="1">
        <f t="array" ref="BE426">bdRateExtend($G425:$G428,M425:M428,$Z425:$Z428,AF425:AF428)</f>
        <v>#VALUE!</v>
      </c>
      <c r="BF426" s="480"/>
      <c r="BG426" s="469" t="e" cm="1">
        <f t="array" ref="BG426">bdRateExtend($G425:$G428,N425:N428,$Z425:$Z428,AG425:AG428,"None", FALSE,1)</f>
        <v>#VALUE!</v>
      </c>
      <c r="BH426" s="476"/>
      <c r="BI426" s="469" t="e" cm="1">
        <f t="array" ref="BI426">bdRateExtend($G425:$G428,O425:O428,$Z425:$Z428,AH425:AH428,"None", FALSE,1)</f>
        <v>#VALUE!</v>
      </c>
      <c r="BJ426" s="476"/>
      <c r="BK426" s="480" t="e" cm="1">
        <f t="array" ref="BK426">bdRateExtend($G425:$G428,P425:P428,$Z425:$Z428,AI425:AI428)</f>
        <v>#VALUE!</v>
      </c>
      <c r="BL426" s="480"/>
      <c r="BM426" s="480" t="e" cm="1">
        <f t="array" ref="BM426">bdRateExtend($G425:$G428,Q425:Q428,$Z425:$Z428,AJ425:AJ428)</f>
        <v>#VALUE!</v>
      </c>
      <c r="BN426" s="480"/>
      <c r="BO426" s="480" t="e" cm="1">
        <f t="array" ref="BO426">bdRateExtend($G425:$G428,R425:R428,$Z425:$Z428,AK425:AK428)</f>
        <v>#VALUE!</v>
      </c>
      <c r="BP426" s="480"/>
      <c r="BQ426" s="480"/>
      <c r="BR426" s="476"/>
      <c r="BS426" s="476"/>
      <c r="BT426" s="480"/>
      <c r="BU426" s="463" cm="1">
        <f t="array" ref="BU426">testVMAFRange($G425:$G428,N425:N428,$Z425:$Z428,AG425:AG428)</f>
        <v>0</v>
      </c>
      <c r="BV426" s="465"/>
      <c r="BW426" s="463" cm="1">
        <f t="array" ref="BW426">testVMAFRange($G425:$G428,O425:O428,$Z425:$Z428,AH425:AH428)</f>
        <v>0</v>
      </c>
      <c r="BX426" s="465"/>
    </row>
    <row r="427" spans="1:76" ht="17" customHeight="1" x14ac:dyDescent="0.35">
      <c r="A427" s="516"/>
      <c r="B427" s="483"/>
      <c r="C427" s="486"/>
      <c r="D427" s="490"/>
      <c r="E427" s="493"/>
      <c r="F427" s="138">
        <v>47</v>
      </c>
      <c r="G427" s="139">
        <f>'Anchor-RA'!L425</f>
        <v>0</v>
      </c>
      <c r="H427" s="140">
        <f>'Anchor-RA'!M425</f>
        <v>0</v>
      </c>
      <c r="I427" s="140">
        <f>'Anchor-RA'!N425</f>
        <v>0</v>
      </c>
      <c r="J427" s="140">
        <f>'Anchor-RA'!O425</f>
        <v>0</v>
      </c>
      <c r="K427" s="140">
        <f>(Summary!$C$58*H427+Summary!$C$59*I427+Summary!$C$60*J427)/Summary!$C$61</f>
        <v>0</v>
      </c>
      <c r="L427" s="140">
        <f>'Anchor-RA'!P425</f>
        <v>0</v>
      </c>
      <c r="M427" s="140">
        <f>'Anchor-RA'!Q425</f>
        <v>0</v>
      </c>
      <c r="N427" s="140">
        <f>'Anchor-RA'!R425</f>
        <v>0</v>
      </c>
      <c r="O427" s="140">
        <f>'Anchor-RA'!S425</f>
        <v>0</v>
      </c>
      <c r="P427" s="140">
        <f>'Anchor-RA'!T425</f>
        <v>0</v>
      </c>
      <c r="Q427" s="140">
        <f>'Anchor-RA'!U425</f>
        <v>0</v>
      </c>
      <c r="R427" s="140">
        <f>'Anchor-RA'!V425</f>
        <v>0</v>
      </c>
      <c r="S427" s="140">
        <f>'Anchor-RA'!W425</f>
        <v>0</v>
      </c>
      <c r="T427" s="140">
        <f>'Anchor-RA'!X425</f>
        <v>0</v>
      </c>
      <c r="U427" s="140">
        <f>10*LOG10(1/((Summary!$C$75/10^(R427/10)+Summary!$C$76/10^(S427/10)+Summary!$C$77/10^(T427/10))/Summary!$C$78))</f>
        <v>0</v>
      </c>
      <c r="V427" s="140">
        <f>'Anchor-RA'!Y425</f>
        <v>0</v>
      </c>
      <c r="W427" s="140">
        <f>'Anchor-RA'!Z425</f>
        <v>0</v>
      </c>
      <c r="X427" s="141">
        <f t="shared" si="25"/>
        <v>0</v>
      </c>
      <c r="Y427" s="133"/>
      <c r="Z427" s="384">
        <f>'Test-RA'!L425</f>
        <v>0</v>
      </c>
      <c r="AA427" s="381">
        <f>'Test-RA'!M425</f>
        <v>0</v>
      </c>
      <c r="AB427" s="381">
        <f>'Test-RA'!N425</f>
        <v>0</v>
      </c>
      <c r="AC427" s="381">
        <f>'Test-RA'!O425</f>
        <v>0</v>
      </c>
      <c r="AD427" s="381">
        <f>(Summary!$C$58*AA427+Summary!$C$59*AB427+Summary!$C$60*AC427)/Summary!$C$61</f>
        <v>0</v>
      </c>
      <c r="AE427" s="381">
        <f>'Test-RA'!P425</f>
        <v>0</v>
      </c>
      <c r="AF427" s="381">
        <f>'Test-RA'!Q425</f>
        <v>0</v>
      </c>
      <c r="AG427" s="381">
        <f>'Test-RA'!R425</f>
        <v>0</v>
      </c>
      <c r="AH427" s="381">
        <f>'Test-RA'!S425</f>
        <v>0</v>
      </c>
      <c r="AI427" s="381">
        <f>'Test-RA'!T425</f>
        <v>0</v>
      </c>
      <c r="AJ427" s="381">
        <f>'Test-RA'!U425</f>
        <v>0</v>
      </c>
      <c r="AK427" s="381">
        <f>'Test-RA'!V425</f>
        <v>0</v>
      </c>
      <c r="AL427" s="381">
        <f>'Test-RA'!W425</f>
        <v>0</v>
      </c>
      <c r="AM427" s="381">
        <f>'Test-RA'!X425</f>
        <v>0</v>
      </c>
      <c r="AN427" s="381">
        <f>10*LOG10(1/((Summary!$C$75/10^(AK427/10)+Summary!$C$76/10^(AL427/10)+Summary!$C$77/10^(AM427/10))/Summary!$C$78))</f>
        <v>0</v>
      </c>
      <c r="AO427" s="381">
        <f>'Test-RA'!Y425</f>
        <v>0</v>
      </c>
      <c r="AP427" s="140">
        <f>'Test-RA'!Z425</f>
        <v>0</v>
      </c>
      <c r="AQ427" s="141">
        <f t="shared" si="28"/>
        <v>0</v>
      </c>
      <c r="AR427" s="142" t="e">
        <f t="shared" si="26"/>
        <v>#DIV/0!</v>
      </c>
      <c r="AS427" s="143" t="e">
        <f t="shared" si="27"/>
        <v>#DIV/0!</v>
      </c>
      <c r="AT427" s="136"/>
      <c r="AU427" s="136"/>
      <c r="AV427" s="571"/>
      <c r="AW427" s="468"/>
      <c r="AX427" s="480"/>
      <c r="AY427" s="480"/>
      <c r="AZ427" s="480"/>
      <c r="BA427" s="480"/>
      <c r="BB427" s="480"/>
      <c r="BC427" s="480"/>
      <c r="BD427" s="480"/>
      <c r="BE427" s="480"/>
      <c r="BF427" s="480"/>
      <c r="BG427" s="469"/>
      <c r="BH427" s="476"/>
      <c r="BI427" s="469"/>
      <c r="BJ427" s="476"/>
      <c r="BK427" s="480"/>
      <c r="BL427" s="480"/>
      <c r="BM427" s="480"/>
      <c r="BN427" s="480"/>
      <c r="BO427" s="480"/>
      <c r="BP427" s="480"/>
      <c r="BQ427" s="480"/>
      <c r="BR427" s="476"/>
      <c r="BS427" s="476"/>
      <c r="BT427" s="480"/>
      <c r="BU427" s="463"/>
      <c r="BV427" s="465"/>
      <c r="BW427" s="463"/>
      <c r="BX427" s="465"/>
    </row>
    <row r="428" spans="1:76" ht="17" customHeight="1" x14ac:dyDescent="0.35">
      <c r="A428" s="516"/>
      <c r="B428" s="483"/>
      <c r="C428" s="486"/>
      <c r="D428" s="490"/>
      <c r="E428" s="493"/>
      <c r="F428" s="138">
        <v>55</v>
      </c>
      <c r="G428" s="139">
        <f>'Anchor-RA'!L426</f>
        <v>0</v>
      </c>
      <c r="H428" s="140">
        <f>'Anchor-RA'!M426</f>
        <v>0</v>
      </c>
      <c r="I428" s="140">
        <f>'Anchor-RA'!N426</f>
        <v>0</v>
      </c>
      <c r="J428" s="140">
        <f>'Anchor-RA'!O426</f>
        <v>0</v>
      </c>
      <c r="K428" s="140">
        <f>(Summary!$C$58*H428+Summary!$C$59*I428+Summary!$C$60*J428)/Summary!$C$61</f>
        <v>0</v>
      </c>
      <c r="L428" s="140">
        <f>'Anchor-RA'!P426</f>
        <v>0</v>
      </c>
      <c r="M428" s="140">
        <f>'Anchor-RA'!Q426</f>
        <v>0</v>
      </c>
      <c r="N428" s="140">
        <f>'Anchor-RA'!R426</f>
        <v>0</v>
      </c>
      <c r="O428" s="140">
        <f>'Anchor-RA'!S426</f>
        <v>0</v>
      </c>
      <c r="P428" s="140">
        <f>'Anchor-RA'!T426</f>
        <v>0</v>
      </c>
      <c r="Q428" s="140">
        <f>'Anchor-RA'!U426</f>
        <v>0</v>
      </c>
      <c r="R428" s="140">
        <f>'Anchor-RA'!V426</f>
        <v>0</v>
      </c>
      <c r="S428" s="140">
        <f>'Anchor-RA'!W426</f>
        <v>0</v>
      </c>
      <c r="T428" s="140">
        <f>'Anchor-RA'!X426</f>
        <v>0</v>
      </c>
      <c r="U428" s="140">
        <f>10*LOG10(1/((Summary!$C$75/10^(R428/10)+Summary!$C$76/10^(S428/10)+Summary!$C$77/10^(T428/10))/Summary!$C$78))</f>
        <v>0</v>
      </c>
      <c r="V428" s="140">
        <f>'Anchor-RA'!Y426</f>
        <v>0</v>
      </c>
      <c r="W428" s="140">
        <f>'Anchor-RA'!Z426</f>
        <v>0</v>
      </c>
      <c r="X428" s="141">
        <f t="shared" si="25"/>
        <v>0</v>
      </c>
      <c r="Y428" s="133"/>
      <c r="Z428" s="384">
        <f>'Test-RA'!L426</f>
        <v>0</v>
      </c>
      <c r="AA428" s="381">
        <f>'Test-RA'!M426</f>
        <v>0</v>
      </c>
      <c r="AB428" s="381">
        <f>'Test-RA'!N426</f>
        <v>0</v>
      </c>
      <c r="AC428" s="381">
        <f>'Test-RA'!O426</f>
        <v>0</v>
      </c>
      <c r="AD428" s="381">
        <f>(Summary!$C$58*AA428+Summary!$C$59*AB428+Summary!$C$60*AC428)/Summary!$C$61</f>
        <v>0</v>
      </c>
      <c r="AE428" s="381">
        <f>'Test-RA'!P426</f>
        <v>0</v>
      </c>
      <c r="AF428" s="381">
        <f>'Test-RA'!Q426</f>
        <v>0</v>
      </c>
      <c r="AG428" s="381">
        <f>'Test-RA'!R426</f>
        <v>0</v>
      </c>
      <c r="AH428" s="381">
        <f>'Test-RA'!S426</f>
        <v>0</v>
      </c>
      <c r="AI428" s="381">
        <f>'Test-RA'!T426</f>
        <v>0</v>
      </c>
      <c r="AJ428" s="381">
        <f>'Test-RA'!U426</f>
        <v>0</v>
      </c>
      <c r="AK428" s="381">
        <f>'Test-RA'!V426</f>
        <v>0</v>
      </c>
      <c r="AL428" s="381">
        <f>'Test-RA'!W426</f>
        <v>0</v>
      </c>
      <c r="AM428" s="381">
        <f>'Test-RA'!X426</f>
        <v>0</v>
      </c>
      <c r="AN428" s="381">
        <f>10*LOG10(1/((Summary!$C$75/10^(AK428/10)+Summary!$C$76/10^(AL428/10)+Summary!$C$77/10^(AM428/10))/Summary!$C$78))</f>
        <v>0</v>
      </c>
      <c r="AO428" s="381">
        <f>'Test-RA'!Y426</f>
        <v>0</v>
      </c>
      <c r="AP428" s="140">
        <f>'Test-RA'!Z426</f>
        <v>0</v>
      </c>
      <c r="AQ428" s="141">
        <f t="shared" si="28"/>
        <v>0</v>
      </c>
      <c r="AR428" s="142" t="e">
        <f t="shared" si="26"/>
        <v>#DIV/0!</v>
      </c>
      <c r="AS428" s="143" t="e">
        <f t="shared" si="27"/>
        <v>#DIV/0!</v>
      </c>
      <c r="AT428" s="136"/>
      <c r="AU428" s="136"/>
      <c r="AV428" s="571" t="s">
        <v>123</v>
      </c>
      <c r="AW428" s="468" t="e" cm="1">
        <f t="array" ref="AW428">bdRateExtend($G426:$G429,H426:H429,$Z426:$Z429,AA426:AA429)</f>
        <v>#VALUE!</v>
      </c>
      <c r="AX428" s="480"/>
      <c r="AY428" s="480"/>
      <c r="AZ428" s="480"/>
      <c r="BA428" s="480"/>
      <c r="BB428" s="480"/>
      <c r="BC428" s="480" t="e" cm="1">
        <f t="array" ref="BC428">bdRateExtend($G426:$G429,L426:L429,$Z426:$Z429,AE426:AE429)</f>
        <v>#VALUE!</v>
      </c>
      <c r="BD428" s="480"/>
      <c r="BE428" s="480" t="e" cm="1">
        <f t="array" ref="BE428">bdRateExtend($G426:$G429,M426:M429,$Z426:$Z429,AF426:AF429)</f>
        <v>#VALUE!</v>
      </c>
      <c r="BF428" s="480"/>
      <c r="BG428" s="469" t="e" cm="1">
        <f t="array" ref="BG428">bdRateExtend($G426:$G429,N426:N429,$Z426:$Z429,AG426:AG429,"None", FALSE,1)</f>
        <v>#VALUE!</v>
      </c>
      <c r="BH428" s="476"/>
      <c r="BI428" s="469" t="e" cm="1">
        <f t="array" ref="BI428">bdRateExtend($G426:$G429,O426:O429,$Z426:$Z429,AH426:AH429,"None", FALSE,1)</f>
        <v>#VALUE!</v>
      </c>
      <c r="BJ428" s="476"/>
      <c r="BK428" s="480" t="e" cm="1">
        <f t="array" ref="BK428">bdRateExtend($G426:$G429,P426:P429,$Z426:$Z429,AI426:AI429)</f>
        <v>#VALUE!</v>
      </c>
      <c r="BL428" s="480"/>
      <c r="BM428" s="480" t="e" cm="1">
        <f t="array" ref="BM428">bdRateExtend($G426:$G429,Q426:Q429,$Z426:$Z429,AJ426:AJ429)</f>
        <v>#VALUE!</v>
      </c>
      <c r="BN428" s="480"/>
      <c r="BO428" s="480" t="e" cm="1">
        <f t="array" ref="BO428">bdRateExtend($G426:$G429,R426:R429,$Z426:$Z429,AK426:AK429)</f>
        <v>#VALUE!</v>
      </c>
      <c r="BP428" s="480"/>
      <c r="BQ428" s="480"/>
      <c r="BR428" s="476"/>
      <c r="BS428" s="476"/>
      <c r="BT428" s="480"/>
      <c r="BU428" s="463" cm="1">
        <f t="array" ref="BU428">testVMAFRange($G426:$G429,N426:N429,$Z426:$Z429,AG426:AG429)</f>
        <v>0</v>
      </c>
      <c r="BV428" s="465"/>
      <c r="BW428" s="463" cm="1">
        <f t="array" ref="BW428">testVMAFRange($G426:$G429,O426:O429,$Z426:$Z429,AH426:AH429)</f>
        <v>0</v>
      </c>
      <c r="BX428" s="465"/>
    </row>
    <row r="429" spans="1:76" ht="17" customHeight="1" thickBot="1" x14ac:dyDescent="0.4">
      <c r="A429" s="517"/>
      <c r="B429" s="484"/>
      <c r="C429" s="487"/>
      <c r="D429" s="491"/>
      <c r="E429" s="494"/>
      <c r="F429" s="217">
        <v>63</v>
      </c>
      <c r="G429" s="145">
        <f>'Anchor-RA'!L427</f>
        <v>0</v>
      </c>
      <c r="H429" s="146">
        <f>'Anchor-RA'!M427</f>
        <v>0</v>
      </c>
      <c r="I429" s="146">
        <f>'Anchor-RA'!N427</f>
        <v>0</v>
      </c>
      <c r="J429" s="146">
        <f>'Anchor-RA'!O427</f>
        <v>0</v>
      </c>
      <c r="K429" s="146">
        <f>(Summary!$C$58*H429+Summary!$C$59*I429+Summary!$C$60*J429)/Summary!$C$61</f>
        <v>0</v>
      </c>
      <c r="L429" s="146">
        <f>'Anchor-RA'!P427</f>
        <v>0</v>
      </c>
      <c r="M429" s="146">
        <f>'Anchor-RA'!Q427</f>
        <v>0</v>
      </c>
      <c r="N429" s="146">
        <f>'Anchor-RA'!R427</f>
        <v>0</v>
      </c>
      <c r="O429" s="146">
        <f>'Anchor-RA'!S427</f>
        <v>0</v>
      </c>
      <c r="P429" s="146">
        <f>'Anchor-RA'!T427</f>
        <v>0</v>
      </c>
      <c r="Q429" s="146">
        <f>'Anchor-RA'!U427</f>
        <v>0</v>
      </c>
      <c r="R429" s="146">
        <f>'Anchor-RA'!V427</f>
        <v>0</v>
      </c>
      <c r="S429" s="146">
        <f>'Anchor-RA'!W427</f>
        <v>0</v>
      </c>
      <c r="T429" s="146">
        <f>'Anchor-RA'!X427</f>
        <v>0</v>
      </c>
      <c r="U429" s="146">
        <f>10*LOG10(1/((Summary!$C$75/10^(R429/10)+Summary!$C$76/10^(S429/10)+Summary!$C$77/10^(T429/10))/Summary!$C$78))</f>
        <v>0</v>
      </c>
      <c r="V429" s="146">
        <f>'Anchor-RA'!Y427</f>
        <v>0</v>
      </c>
      <c r="W429" s="146">
        <f>'Anchor-RA'!Z427</f>
        <v>0</v>
      </c>
      <c r="X429" s="147">
        <f t="shared" si="25"/>
        <v>0</v>
      </c>
      <c r="Y429" s="151"/>
      <c r="Z429" s="385">
        <f>'Test-RA'!L427</f>
        <v>0</v>
      </c>
      <c r="AA429" s="382">
        <f>'Test-RA'!M427</f>
        <v>0</v>
      </c>
      <c r="AB429" s="382">
        <f>'Test-RA'!N427</f>
        <v>0</v>
      </c>
      <c r="AC429" s="382">
        <f>'Test-RA'!O427</f>
        <v>0</v>
      </c>
      <c r="AD429" s="382">
        <f>(Summary!$C$58*AA429+Summary!$C$59*AB429+Summary!$C$60*AC429)/Summary!$C$61</f>
        <v>0</v>
      </c>
      <c r="AE429" s="382">
        <f>'Test-RA'!P427</f>
        <v>0</v>
      </c>
      <c r="AF429" s="382">
        <f>'Test-RA'!Q427</f>
        <v>0</v>
      </c>
      <c r="AG429" s="382">
        <f>'Test-RA'!R427</f>
        <v>0</v>
      </c>
      <c r="AH429" s="382">
        <f>'Test-RA'!S427</f>
        <v>0</v>
      </c>
      <c r="AI429" s="382">
        <f>'Test-RA'!T427</f>
        <v>0</v>
      </c>
      <c r="AJ429" s="382">
        <f>'Test-RA'!U427</f>
        <v>0</v>
      </c>
      <c r="AK429" s="382">
        <f>'Test-RA'!V427</f>
        <v>0</v>
      </c>
      <c r="AL429" s="382">
        <f>'Test-RA'!W427</f>
        <v>0</v>
      </c>
      <c r="AM429" s="382">
        <f>'Test-RA'!X427</f>
        <v>0</v>
      </c>
      <c r="AN429" s="382">
        <f>10*LOG10(1/((Summary!$C$75/10^(AK429/10)+Summary!$C$76/10^(AL429/10)+Summary!$C$77/10^(AM429/10))/Summary!$C$78))</f>
        <v>0</v>
      </c>
      <c r="AO429" s="382">
        <f>'Test-RA'!Y427</f>
        <v>0</v>
      </c>
      <c r="AP429" s="146">
        <f>'Test-RA'!Z427</f>
        <v>0</v>
      </c>
      <c r="AQ429" s="147">
        <f t="shared" si="28"/>
        <v>0</v>
      </c>
      <c r="AR429" s="148" t="e">
        <f t="shared" si="26"/>
        <v>#DIV/0!</v>
      </c>
      <c r="AS429" s="149" t="e">
        <f t="shared" si="27"/>
        <v>#DIV/0!</v>
      </c>
      <c r="AT429" s="136"/>
      <c r="AU429" s="136"/>
      <c r="AV429" s="572"/>
      <c r="AW429" s="471"/>
      <c r="AX429" s="481"/>
      <c r="AY429" s="481"/>
      <c r="AZ429" s="481"/>
      <c r="BA429" s="481"/>
      <c r="BB429" s="481"/>
      <c r="BC429" s="481"/>
      <c r="BD429" s="481"/>
      <c r="BE429" s="481"/>
      <c r="BF429" s="481"/>
      <c r="BG429" s="472"/>
      <c r="BH429" s="477"/>
      <c r="BI429" s="472"/>
      <c r="BJ429" s="477"/>
      <c r="BK429" s="481"/>
      <c r="BL429" s="481"/>
      <c r="BM429" s="481"/>
      <c r="BN429" s="481"/>
      <c r="BO429" s="481"/>
      <c r="BP429" s="481"/>
      <c r="BQ429" s="481"/>
      <c r="BR429" s="477"/>
      <c r="BS429" s="477"/>
      <c r="BT429" s="481"/>
      <c r="BU429" s="473"/>
      <c r="BV429" s="466"/>
      <c r="BW429" s="473"/>
      <c r="BX429" s="466"/>
    </row>
    <row r="430" spans="1:76" ht="17" customHeight="1" x14ac:dyDescent="0.35">
      <c r="A430" s="488" t="s">
        <v>312</v>
      </c>
      <c r="B430" s="482" t="s">
        <v>2</v>
      </c>
      <c r="C430" s="485" t="s">
        <v>316</v>
      </c>
      <c r="D430" s="489">
        <v>25</v>
      </c>
      <c r="E430" s="492">
        <v>8</v>
      </c>
      <c r="F430" s="345">
        <v>23</v>
      </c>
      <c r="G430" s="130">
        <f>'Anchor-RA'!L428</f>
        <v>0</v>
      </c>
      <c r="H430" s="131">
        <f>'Anchor-RA'!M428</f>
        <v>0</v>
      </c>
      <c r="I430" s="131">
        <f>'Anchor-RA'!N428</f>
        <v>0</v>
      </c>
      <c r="J430" s="131">
        <f>'Anchor-RA'!O428</f>
        <v>0</v>
      </c>
      <c r="K430" s="131">
        <f>(Summary!$C$58*H430+Summary!$C$59*I430+Summary!$C$60*J430)/Summary!$C$61</f>
        <v>0</v>
      </c>
      <c r="L430" s="131">
        <f>'Anchor-RA'!P428</f>
        <v>0</v>
      </c>
      <c r="M430" s="131">
        <f>'Anchor-RA'!Q428</f>
        <v>0</v>
      </c>
      <c r="N430" s="131">
        <f>'Anchor-RA'!R428</f>
        <v>0</v>
      </c>
      <c r="O430" s="131">
        <f>'Anchor-RA'!S428</f>
        <v>0</v>
      </c>
      <c r="P430" s="131">
        <f>'Anchor-RA'!T428</f>
        <v>0</v>
      </c>
      <c r="Q430" s="131">
        <f>'Anchor-RA'!U428</f>
        <v>0</v>
      </c>
      <c r="R430" s="131">
        <f>'Anchor-RA'!V428</f>
        <v>0</v>
      </c>
      <c r="S430" s="131">
        <f>'Anchor-RA'!W428</f>
        <v>0</v>
      </c>
      <c r="T430" s="131">
        <f>'Anchor-RA'!X428</f>
        <v>0</v>
      </c>
      <c r="U430" s="131">
        <f>10*LOG10(1/((Summary!$C$75/10^(R430/10)+Summary!$C$76/10^(S430/10)+Summary!$C$77/10^(T430/10))/Summary!$C$78))</f>
        <v>0</v>
      </c>
      <c r="V430" s="131">
        <f>'Anchor-RA'!Y428</f>
        <v>0</v>
      </c>
      <c r="W430" s="131">
        <f>'Anchor-RA'!Z428</f>
        <v>0</v>
      </c>
      <c r="X430" s="132">
        <f t="shared" ref="X430:X435" si="29">V430/3600</f>
        <v>0</v>
      </c>
      <c r="Y430" s="133"/>
      <c r="Z430" s="383">
        <f>'Test-RA'!L428</f>
        <v>0</v>
      </c>
      <c r="AA430" s="380">
        <f>'Test-RA'!M428</f>
        <v>0</v>
      </c>
      <c r="AB430" s="380">
        <f>'Test-RA'!N428</f>
        <v>0</v>
      </c>
      <c r="AC430" s="380">
        <f>'Test-RA'!O428</f>
        <v>0</v>
      </c>
      <c r="AD430" s="380">
        <f>(Summary!$C$58*AA430+Summary!$C$59*AB430+Summary!$C$60*AC430)/Summary!$C$61</f>
        <v>0</v>
      </c>
      <c r="AE430" s="380">
        <f>'Test-RA'!P428</f>
        <v>0</v>
      </c>
      <c r="AF430" s="380">
        <f>'Test-RA'!Q428</f>
        <v>0</v>
      </c>
      <c r="AG430" s="380">
        <f>'Test-RA'!R428</f>
        <v>0</v>
      </c>
      <c r="AH430" s="380">
        <f>'Test-RA'!S428</f>
        <v>0</v>
      </c>
      <c r="AI430" s="380">
        <f>'Test-RA'!T428</f>
        <v>0</v>
      </c>
      <c r="AJ430" s="380">
        <f>'Test-RA'!U428</f>
        <v>0</v>
      </c>
      <c r="AK430" s="380">
        <f>'Test-RA'!V428</f>
        <v>0</v>
      </c>
      <c r="AL430" s="380">
        <f>'Test-RA'!W428</f>
        <v>0</v>
      </c>
      <c r="AM430" s="380">
        <f>'Test-RA'!X428</f>
        <v>0</v>
      </c>
      <c r="AN430" s="380">
        <f>10*LOG10(1/((Summary!$C$75/10^(AK430/10)+Summary!$C$76/10^(AL430/10)+Summary!$C$77/10^(AM430/10))/Summary!$C$78))</f>
        <v>0</v>
      </c>
      <c r="AO430" s="380">
        <f>'Test-RA'!Y428</f>
        <v>0</v>
      </c>
      <c r="AP430" s="131">
        <f>'Test-RA'!Z428</f>
        <v>0</v>
      </c>
      <c r="AQ430" s="132">
        <f t="shared" ref="AQ430:AQ435" si="30">AO430/3600</f>
        <v>0</v>
      </c>
      <c r="AR430" s="134" t="e">
        <f t="shared" ref="AR430:AR435" si="31">AO430/V430</f>
        <v>#DIV/0!</v>
      </c>
      <c r="AS430" s="135" t="e">
        <f t="shared" ref="AS430:AS435" si="32">AP430/W430</f>
        <v>#DIV/0!</v>
      </c>
      <c r="AT430" s="136"/>
      <c r="AU430" s="136"/>
      <c r="AV430" s="573" t="s">
        <v>121</v>
      </c>
      <c r="AW430" s="468" t="e" cm="1">
        <f t="array" ref="AW430">bdRateExtend($G430:$G433,H430:H433,$Z430:$Z433,AA430:AA433)</f>
        <v>#VALUE!</v>
      </c>
      <c r="AX430" s="480" t="e" cm="1">
        <f t="array" ref="AX430">bdRateExtend($G430:$G435,H430:H435,$Z430:$Z435,AA430:AA435)</f>
        <v>#VALUE!</v>
      </c>
      <c r="AY430" s="480" t="e" cm="1">
        <f t="array" ref="AY430">bdRateExtend($G430:$G435,I430:I435,$Z430:$Z435,AB430:AB435)</f>
        <v>#VALUE!</v>
      </c>
      <c r="AZ430" s="480" t="e" cm="1">
        <f t="array" ref="AZ430">bdRateExtend($G430:$G435,J430:J435,$Z430:$Z435,AC430:AC435)</f>
        <v>#VALUE!</v>
      </c>
      <c r="BA430" s="480" t="e" cm="1">
        <f t="array" ref="BA430">bdRateExtend($G430:$G435,K430:K435,$Z430:$Z435,AD430:AD435)</f>
        <v>#VALUE!</v>
      </c>
      <c r="BB430" s="479" t="e">
        <f>(Summary!$C$89*AX430+Summary!$C$90*AY430+Summary!$C$91*AZ430)/Summary!$C$92</f>
        <v>#VALUE!</v>
      </c>
      <c r="BC430" s="480" t="e" cm="1">
        <f t="array" ref="BC430">bdRateExtend($G430:$G433,L430:L433,$Z430:$Z433,AE430:AE433)</f>
        <v>#VALUE!</v>
      </c>
      <c r="BD430" s="480" t="e" cm="1">
        <f t="array" ref="BD430">bdRateExtend($G430:$G435,L430:L435,$Z430:$Z435,AE430:AE435)</f>
        <v>#VALUE!</v>
      </c>
      <c r="BE430" s="480" t="e" cm="1">
        <f t="array" ref="BE430">bdRateExtend($G430:$G433,M430:M433,$Z430:$Z433,AF430:AF433)</f>
        <v>#VALUE!</v>
      </c>
      <c r="BF430" s="480" t="e" cm="1">
        <f t="array" ref="BF430">bdRateExtend($G430:$G435,M430:M435,$Z430:$Z435,AF430:AF435)</f>
        <v>#VALUE!</v>
      </c>
      <c r="BG430" s="474" t="e" cm="1">
        <f t="array" ref="BG430">bdRateExtend($G430:$G433,N430:N433,$Z430:$Z433,AG430:AG433,"None", FALSE,1)</f>
        <v>#VALUE!</v>
      </c>
      <c r="BH430" s="475" t="e" cm="1">
        <f t="array" ref="BH430">bdRateExtend($G430:$G435,N430:N435,$Z430:$Z435,AG430:AG435,"None", FALSE,1)</f>
        <v>#VALUE!</v>
      </c>
      <c r="BI430" s="474" t="e" cm="1">
        <f t="array" ref="BI430">bdRateExtend($G430:$G433,O430:O433,$Z430:$Z433,AH430:AH433,"None", FALSE,1)</f>
        <v>#VALUE!</v>
      </c>
      <c r="BJ430" s="475" t="e" cm="1">
        <f t="array" ref="BJ430">bdRateExtend($G430:$G435,O430:O435,$Z430:$Z435,AH430:AH435,"None", FALSE,1)</f>
        <v>#VALUE!</v>
      </c>
      <c r="BK430" s="480" t="e" cm="1">
        <f t="array" ref="BK430">bdRateExtend($G430:$G433,P430:P433,$Z430:$Z433,AI430:AI433)</f>
        <v>#VALUE!</v>
      </c>
      <c r="BL430" s="480" t="e" cm="1">
        <f t="array" ref="BL430">bdRateExtend($G430:$G435,P430:P435,$Z430:$Z435,AI430:AI435)</f>
        <v>#VALUE!</v>
      </c>
      <c r="BM430" s="480" t="e" cm="1">
        <f t="array" ref="BM430">bdRateExtend($G430:$G433,Q430:Q433,$Z430:$Z433,AJ430:AJ433)</f>
        <v>#VALUE!</v>
      </c>
      <c r="BN430" s="480" t="e" cm="1">
        <f t="array" ref="BN430">bdRateExtend($G430:$G435,Q430:Q435,$Z430:$Z435,AJ430:AJ435)</f>
        <v>#VALUE!</v>
      </c>
      <c r="BO430" s="480" t="e" cm="1">
        <f t="array" ref="BO430">bdRateExtend($G430:$G433,R430:R433,$Z430:$Z433,AK430:AK433)</f>
        <v>#VALUE!</v>
      </c>
      <c r="BP430" s="480" t="e" cm="1">
        <f t="array" ref="BP430">bdRateExtend($G430:$G435,R430:R435,$Z430:$Z435,AK430:AK435)</f>
        <v>#VALUE!</v>
      </c>
      <c r="BQ430" s="480" t="e" cm="1">
        <f t="array" ref="BQ430">bdRateExtend($G430:$G435,S430:S435,$Z430:$Z435,AL430:AL435)</f>
        <v>#VALUE!</v>
      </c>
      <c r="BR430" s="476" t="e" cm="1">
        <f t="array" ref="BR430">bdRateExtend($G430:$G435,T430:T435,$Z430:$Z435,AM430:AM435)</f>
        <v>#VALUE!</v>
      </c>
      <c r="BS430" s="476" t="e" cm="1">
        <f t="array" ref="BS430">bdRateExtend($G430:$G435,U430:U435,$Z430:$Z435,AN430:AN435)</f>
        <v>#VALUE!</v>
      </c>
      <c r="BT430" s="479" t="e">
        <f>(Summary!$C$103*BP430+Summary!$C$104*BQ430+Summary!$C$105*BR430)/Summary!$C$106</f>
        <v>#VALUE!</v>
      </c>
      <c r="BU430" s="462" cm="1">
        <f t="array" ref="BU430">testVMAFRange($G430:$G433,N430:N433,$Z430:$Z433,AG430:AG433)</f>
        <v>0</v>
      </c>
      <c r="BV430" s="464" cm="1">
        <f t="array" ref="BV430">testVMAFRange($G430:$G435,N430:N435,$Z430:$Z435,AG430:AG435)</f>
        <v>0</v>
      </c>
      <c r="BW430" s="462" cm="1">
        <f t="array" ref="BW430">testVMAFRange($G430:$G433,O430:O433,$Z430:$Z433,AH430:AH433)</f>
        <v>0</v>
      </c>
      <c r="BX430" s="464" cm="1">
        <f t="array" ref="BX430">testVMAFRange($G430:$G435,O430:O435,$Z430:$Z435,AH430:AH435)</f>
        <v>0</v>
      </c>
    </row>
    <row r="431" spans="1:76" ht="17" customHeight="1" x14ac:dyDescent="0.35">
      <c r="A431" s="419"/>
      <c r="B431" s="483"/>
      <c r="C431" s="486"/>
      <c r="D431" s="490"/>
      <c r="E431" s="493"/>
      <c r="F431" s="346">
        <v>31</v>
      </c>
      <c r="G431" s="139">
        <f>'Anchor-RA'!L429</f>
        <v>0</v>
      </c>
      <c r="H431" s="140">
        <f>'Anchor-RA'!M429</f>
        <v>0</v>
      </c>
      <c r="I431" s="140">
        <f>'Anchor-RA'!N429</f>
        <v>0</v>
      </c>
      <c r="J431" s="140">
        <f>'Anchor-RA'!O429</f>
        <v>0</v>
      </c>
      <c r="K431" s="140">
        <f>(Summary!$C$58*H431+Summary!$C$59*I431+Summary!$C$60*J431)/Summary!$C$61</f>
        <v>0</v>
      </c>
      <c r="L431" s="140">
        <f>'Anchor-RA'!P429</f>
        <v>0</v>
      </c>
      <c r="M431" s="140">
        <f>'Anchor-RA'!Q429</f>
        <v>0</v>
      </c>
      <c r="N431" s="140">
        <f>'Anchor-RA'!R429</f>
        <v>0</v>
      </c>
      <c r="O431" s="140">
        <f>'Anchor-RA'!S429</f>
        <v>0</v>
      </c>
      <c r="P431" s="140">
        <f>'Anchor-RA'!T429</f>
        <v>0</v>
      </c>
      <c r="Q431" s="140">
        <f>'Anchor-RA'!U429</f>
        <v>0</v>
      </c>
      <c r="R431" s="140">
        <f>'Anchor-RA'!V429</f>
        <v>0</v>
      </c>
      <c r="S431" s="140">
        <f>'Anchor-RA'!W429</f>
        <v>0</v>
      </c>
      <c r="T431" s="140">
        <f>'Anchor-RA'!X429</f>
        <v>0</v>
      </c>
      <c r="U431" s="140">
        <f>10*LOG10(1/((Summary!$C$75/10^(R431/10)+Summary!$C$76/10^(S431/10)+Summary!$C$77/10^(T431/10))/Summary!$C$78))</f>
        <v>0</v>
      </c>
      <c r="V431" s="140">
        <f>'Anchor-RA'!Y429</f>
        <v>0</v>
      </c>
      <c r="W431" s="140">
        <f>'Anchor-RA'!Z429</f>
        <v>0</v>
      </c>
      <c r="X431" s="141">
        <f t="shared" si="29"/>
        <v>0</v>
      </c>
      <c r="Y431" s="133"/>
      <c r="Z431" s="384">
        <f>'Test-RA'!L429</f>
        <v>0</v>
      </c>
      <c r="AA431" s="381">
        <f>'Test-RA'!M429</f>
        <v>0</v>
      </c>
      <c r="AB431" s="381">
        <f>'Test-RA'!N429</f>
        <v>0</v>
      </c>
      <c r="AC431" s="381">
        <f>'Test-RA'!O429</f>
        <v>0</v>
      </c>
      <c r="AD431" s="381">
        <f>(Summary!$C$58*AA431+Summary!$C$59*AB431+Summary!$C$60*AC431)/Summary!$C$61</f>
        <v>0</v>
      </c>
      <c r="AE431" s="381">
        <f>'Test-RA'!P429</f>
        <v>0</v>
      </c>
      <c r="AF431" s="381">
        <f>'Test-RA'!Q429</f>
        <v>0</v>
      </c>
      <c r="AG431" s="381">
        <f>'Test-RA'!R429</f>
        <v>0</v>
      </c>
      <c r="AH431" s="381">
        <f>'Test-RA'!S429</f>
        <v>0</v>
      </c>
      <c r="AI431" s="381">
        <f>'Test-RA'!T429</f>
        <v>0</v>
      </c>
      <c r="AJ431" s="381">
        <f>'Test-RA'!U429</f>
        <v>0</v>
      </c>
      <c r="AK431" s="381">
        <f>'Test-RA'!V429</f>
        <v>0</v>
      </c>
      <c r="AL431" s="381">
        <f>'Test-RA'!W429</f>
        <v>0</v>
      </c>
      <c r="AM431" s="381">
        <f>'Test-RA'!X429</f>
        <v>0</v>
      </c>
      <c r="AN431" s="381">
        <f>10*LOG10(1/((Summary!$C$75/10^(AK431/10)+Summary!$C$76/10^(AL431/10)+Summary!$C$77/10^(AM431/10))/Summary!$C$78))</f>
        <v>0</v>
      </c>
      <c r="AO431" s="381">
        <f>'Test-RA'!Y429</f>
        <v>0</v>
      </c>
      <c r="AP431" s="140">
        <f>'Test-RA'!Z429</f>
        <v>0</v>
      </c>
      <c r="AQ431" s="141">
        <f t="shared" si="30"/>
        <v>0</v>
      </c>
      <c r="AR431" s="142" t="e">
        <f t="shared" si="31"/>
        <v>#DIV/0!</v>
      </c>
      <c r="AS431" s="143" t="e">
        <f t="shared" si="32"/>
        <v>#DIV/0!</v>
      </c>
      <c r="AT431" s="136"/>
      <c r="AU431" s="136"/>
      <c r="AV431" s="571"/>
      <c r="AW431" s="468"/>
      <c r="AX431" s="480"/>
      <c r="AY431" s="480"/>
      <c r="AZ431" s="480"/>
      <c r="BA431" s="480"/>
      <c r="BB431" s="480"/>
      <c r="BC431" s="480"/>
      <c r="BD431" s="480"/>
      <c r="BE431" s="480"/>
      <c r="BF431" s="480"/>
      <c r="BG431" s="469"/>
      <c r="BH431" s="476"/>
      <c r="BI431" s="469"/>
      <c r="BJ431" s="476"/>
      <c r="BK431" s="480"/>
      <c r="BL431" s="480"/>
      <c r="BM431" s="480"/>
      <c r="BN431" s="480"/>
      <c r="BO431" s="480"/>
      <c r="BP431" s="480"/>
      <c r="BQ431" s="480"/>
      <c r="BR431" s="476"/>
      <c r="BS431" s="476"/>
      <c r="BT431" s="480"/>
      <c r="BU431" s="463"/>
      <c r="BV431" s="465"/>
      <c r="BW431" s="463"/>
      <c r="BX431" s="465"/>
    </row>
    <row r="432" spans="1:76" ht="17" customHeight="1" x14ac:dyDescent="0.35">
      <c r="A432" s="419"/>
      <c r="B432" s="483"/>
      <c r="C432" s="486"/>
      <c r="D432" s="490"/>
      <c r="E432" s="493"/>
      <c r="F432" s="346">
        <v>39</v>
      </c>
      <c r="G432" s="139">
        <f>'Anchor-RA'!L430</f>
        <v>0</v>
      </c>
      <c r="H432" s="140">
        <f>'Anchor-RA'!M430</f>
        <v>0</v>
      </c>
      <c r="I432" s="140">
        <f>'Anchor-RA'!N430</f>
        <v>0</v>
      </c>
      <c r="J432" s="140">
        <f>'Anchor-RA'!O430</f>
        <v>0</v>
      </c>
      <c r="K432" s="140">
        <f>(Summary!$C$58*H432+Summary!$C$59*I432+Summary!$C$60*J432)/Summary!$C$61</f>
        <v>0</v>
      </c>
      <c r="L432" s="140">
        <f>'Anchor-RA'!P430</f>
        <v>0</v>
      </c>
      <c r="M432" s="140">
        <f>'Anchor-RA'!Q430</f>
        <v>0</v>
      </c>
      <c r="N432" s="140">
        <f>'Anchor-RA'!R430</f>
        <v>0</v>
      </c>
      <c r="O432" s="140">
        <f>'Anchor-RA'!S430</f>
        <v>0</v>
      </c>
      <c r="P432" s="140">
        <f>'Anchor-RA'!T430</f>
        <v>0</v>
      </c>
      <c r="Q432" s="140">
        <f>'Anchor-RA'!U430</f>
        <v>0</v>
      </c>
      <c r="R432" s="140">
        <f>'Anchor-RA'!V430</f>
        <v>0</v>
      </c>
      <c r="S432" s="140">
        <f>'Anchor-RA'!W430</f>
        <v>0</v>
      </c>
      <c r="T432" s="140">
        <f>'Anchor-RA'!X430</f>
        <v>0</v>
      </c>
      <c r="U432" s="140">
        <f>10*LOG10(1/((Summary!$C$75/10^(R432/10)+Summary!$C$76/10^(S432/10)+Summary!$C$77/10^(T432/10))/Summary!$C$78))</f>
        <v>0</v>
      </c>
      <c r="V432" s="140">
        <f>'Anchor-RA'!Y430</f>
        <v>0</v>
      </c>
      <c r="W432" s="140">
        <f>'Anchor-RA'!Z430</f>
        <v>0</v>
      </c>
      <c r="X432" s="141">
        <f t="shared" si="29"/>
        <v>0</v>
      </c>
      <c r="Y432" s="133"/>
      <c r="Z432" s="384">
        <f>'Test-RA'!L430</f>
        <v>0</v>
      </c>
      <c r="AA432" s="381">
        <f>'Test-RA'!M430</f>
        <v>0</v>
      </c>
      <c r="AB432" s="381">
        <f>'Test-RA'!N430</f>
        <v>0</v>
      </c>
      <c r="AC432" s="381">
        <f>'Test-RA'!O430</f>
        <v>0</v>
      </c>
      <c r="AD432" s="381">
        <f>(Summary!$C$58*AA432+Summary!$C$59*AB432+Summary!$C$60*AC432)/Summary!$C$61</f>
        <v>0</v>
      </c>
      <c r="AE432" s="381">
        <f>'Test-RA'!P430</f>
        <v>0</v>
      </c>
      <c r="AF432" s="381">
        <f>'Test-RA'!Q430</f>
        <v>0</v>
      </c>
      <c r="AG432" s="381">
        <f>'Test-RA'!R430</f>
        <v>0</v>
      </c>
      <c r="AH432" s="381">
        <f>'Test-RA'!S430</f>
        <v>0</v>
      </c>
      <c r="AI432" s="381">
        <f>'Test-RA'!T430</f>
        <v>0</v>
      </c>
      <c r="AJ432" s="381">
        <f>'Test-RA'!U430</f>
        <v>0</v>
      </c>
      <c r="AK432" s="381">
        <f>'Test-RA'!V430</f>
        <v>0</v>
      </c>
      <c r="AL432" s="381">
        <f>'Test-RA'!W430</f>
        <v>0</v>
      </c>
      <c r="AM432" s="381">
        <f>'Test-RA'!X430</f>
        <v>0</v>
      </c>
      <c r="AN432" s="381">
        <f>10*LOG10(1/((Summary!$C$75/10^(AK432/10)+Summary!$C$76/10^(AL432/10)+Summary!$C$77/10^(AM432/10))/Summary!$C$78))</f>
        <v>0</v>
      </c>
      <c r="AO432" s="381">
        <f>'Test-RA'!Y430</f>
        <v>0</v>
      </c>
      <c r="AP432" s="140">
        <f>'Test-RA'!Z430</f>
        <v>0</v>
      </c>
      <c r="AQ432" s="141">
        <f t="shared" si="30"/>
        <v>0</v>
      </c>
      <c r="AR432" s="142" t="e">
        <f t="shared" si="31"/>
        <v>#DIV/0!</v>
      </c>
      <c r="AS432" s="143" t="e">
        <f t="shared" si="32"/>
        <v>#DIV/0!</v>
      </c>
      <c r="AT432" s="136"/>
      <c r="AU432" s="136"/>
      <c r="AV432" s="571" t="s">
        <v>122</v>
      </c>
      <c r="AW432" s="468" t="e" cm="1">
        <f t="array" ref="AW432">bdRateExtend($G431:$G434,H431:H434,$Z431:$Z434,AA431:AA434)</f>
        <v>#VALUE!</v>
      </c>
      <c r="AX432" s="480"/>
      <c r="AY432" s="480"/>
      <c r="AZ432" s="480"/>
      <c r="BA432" s="480"/>
      <c r="BB432" s="480"/>
      <c r="BC432" s="480" t="e" cm="1">
        <f t="array" ref="BC432">bdRateExtend($G431:$G434,L431:L434,$Z431:$Z434,AE431:AE434)</f>
        <v>#VALUE!</v>
      </c>
      <c r="BD432" s="480"/>
      <c r="BE432" s="480" t="e" cm="1">
        <f t="array" ref="BE432">bdRateExtend($G431:$G434,M431:M434,$Z431:$Z434,AF431:AF434)</f>
        <v>#VALUE!</v>
      </c>
      <c r="BF432" s="480"/>
      <c r="BG432" s="469" t="e" cm="1">
        <f t="array" ref="BG432">bdRateExtend($G431:$G434,N431:N434,$Z431:$Z434,AG431:AG434,"None", FALSE,1)</f>
        <v>#VALUE!</v>
      </c>
      <c r="BH432" s="476"/>
      <c r="BI432" s="469" t="e" cm="1">
        <f t="array" ref="BI432">bdRateExtend($G431:$G434,O431:O434,$Z431:$Z434,AH431:AH434,"None", FALSE,1)</f>
        <v>#VALUE!</v>
      </c>
      <c r="BJ432" s="476"/>
      <c r="BK432" s="480" t="e" cm="1">
        <f t="array" ref="BK432">bdRateExtend($G431:$G434,P431:P434,$Z431:$Z434,AI431:AI434)</f>
        <v>#VALUE!</v>
      </c>
      <c r="BL432" s="480"/>
      <c r="BM432" s="480" t="e" cm="1">
        <f t="array" ref="BM432">bdRateExtend($G431:$G434,Q431:Q434,$Z431:$Z434,AJ431:AJ434)</f>
        <v>#VALUE!</v>
      </c>
      <c r="BN432" s="480"/>
      <c r="BO432" s="480" t="e" cm="1">
        <f t="array" ref="BO432">bdRateExtend($G431:$G434,R431:R434,$Z431:$Z434,AK431:AK434)</f>
        <v>#VALUE!</v>
      </c>
      <c r="BP432" s="480"/>
      <c r="BQ432" s="480"/>
      <c r="BR432" s="476"/>
      <c r="BS432" s="476"/>
      <c r="BT432" s="480"/>
      <c r="BU432" s="463" cm="1">
        <f t="array" ref="BU432">testVMAFRange($G431:$G434,N431:N434,$Z431:$Z434,AG431:AG434)</f>
        <v>0</v>
      </c>
      <c r="BV432" s="465"/>
      <c r="BW432" s="463" cm="1">
        <f t="array" ref="BW432">testVMAFRange($G431:$G434,O431:O434,$Z431:$Z434,AH431:AH434)</f>
        <v>0</v>
      </c>
      <c r="BX432" s="465"/>
    </row>
    <row r="433" spans="1:76" ht="17" customHeight="1" x14ac:dyDescent="0.35">
      <c r="A433" s="419"/>
      <c r="B433" s="483"/>
      <c r="C433" s="486"/>
      <c r="D433" s="490"/>
      <c r="E433" s="493"/>
      <c r="F433" s="346">
        <v>47</v>
      </c>
      <c r="G433" s="139">
        <f>'Anchor-RA'!L431</f>
        <v>0</v>
      </c>
      <c r="H433" s="140">
        <f>'Anchor-RA'!M431</f>
        <v>0</v>
      </c>
      <c r="I433" s="140">
        <f>'Anchor-RA'!N431</f>
        <v>0</v>
      </c>
      <c r="J433" s="140">
        <f>'Anchor-RA'!O431</f>
        <v>0</v>
      </c>
      <c r="K433" s="140">
        <f>(Summary!$C$58*H433+Summary!$C$59*I433+Summary!$C$60*J433)/Summary!$C$61</f>
        <v>0</v>
      </c>
      <c r="L433" s="140">
        <f>'Anchor-RA'!P431</f>
        <v>0</v>
      </c>
      <c r="M433" s="140">
        <f>'Anchor-RA'!Q431</f>
        <v>0</v>
      </c>
      <c r="N433" s="140">
        <f>'Anchor-RA'!R431</f>
        <v>0</v>
      </c>
      <c r="O433" s="140">
        <f>'Anchor-RA'!S431</f>
        <v>0</v>
      </c>
      <c r="P433" s="140">
        <f>'Anchor-RA'!T431</f>
        <v>0</v>
      </c>
      <c r="Q433" s="140">
        <f>'Anchor-RA'!U431</f>
        <v>0</v>
      </c>
      <c r="R433" s="140">
        <f>'Anchor-RA'!V431</f>
        <v>0</v>
      </c>
      <c r="S433" s="140">
        <f>'Anchor-RA'!W431</f>
        <v>0</v>
      </c>
      <c r="T433" s="140">
        <f>'Anchor-RA'!X431</f>
        <v>0</v>
      </c>
      <c r="U433" s="140">
        <f>10*LOG10(1/((Summary!$C$75/10^(R433/10)+Summary!$C$76/10^(S433/10)+Summary!$C$77/10^(T433/10))/Summary!$C$78))</f>
        <v>0</v>
      </c>
      <c r="V433" s="140">
        <f>'Anchor-RA'!Y431</f>
        <v>0</v>
      </c>
      <c r="W433" s="140">
        <f>'Anchor-RA'!Z431</f>
        <v>0</v>
      </c>
      <c r="X433" s="141">
        <f t="shared" si="29"/>
        <v>0</v>
      </c>
      <c r="Y433" s="133"/>
      <c r="Z433" s="384">
        <f>'Test-RA'!L431</f>
        <v>0</v>
      </c>
      <c r="AA433" s="381">
        <f>'Test-RA'!M431</f>
        <v>0</v>
      </c>
      <c r="AB433" s="381">
        <f>'Test-RA'!N431</f>
        <v>0</v>
      </c>
      <c r="AC433" s="381">
        <f>'Test-RA'!O431</f>
        <v>0</v>
      </c>
      <c r="AD433" s="381">
        <f>(Summary!$C$58*AA433+Summary!$C$59*AB433+Summary!$C$60*AC433)/Summary!$C$61</f>
        <v>0</v>
      </c>
      <c r="AE433" s="381">
        <f>'Test-RA'!P431</f>
        <v>0</v>
      </c>
      <c r="AF433" s="381">
        <f>'Test-RA'!Q431</f>
        <v>0</v>
      </c>
      <c r="AG433" s="381">
        <f>'Test-RA'!R431</f>
        <v>0</v>
      </c>
      <c r="AH433" s="381">
        <f>'Test-RA'!S431</f>
        <v>0</v>
      </c>
      <c r="AI433" s="381">
        <f>'Test-RA'!T431</f>
        <v>0</v>
      </c>
      <c r="AJ433" s="381">
        <f>'Test-RA'!U431</f>
        <v>0</v>
      </c>
      <c r="AK433" s="381">
        <f>'Test-RA'!V431</f>
        <v>0</v>
      </c>
      <c r="AL433" s="381">
        <f>'Test-RA'!W431</f>
        <v>0</v>
      </c>
      <c r="AM433" s="381">
        <f>'Test-RA'!X431</f>
        <v>0</v>
      </c>
      <c r="AN433" s="381">
        <f>10*LOG10(1/((Summary!$C$75/10^(AK433/10)+Summary!$C$76/10^(AL433/10)+Summary!$C$77/10^(AM433/10))/Summary!$C$78))</f>
        <v>0</v>
      </c>
      <c r="AO433" s="381">
        <f>'Test-RA'!Y431</f>
        <v>0</v>
      </c>
      <c r="AP433" s="140">
        <f>'Test-RA'!Z431</f>
        <v>0</v>
      </c>
      <c r="AQ433" s="141">
        <f t="shared" si="30"/>
        <v>0</v>
      </c>
      <c r="AR433" s="142" t="e">
        <f t="shared" si="31"/>
        <v>#DIV/0!</v>
      </c>
      <c r="AS433" s="143" t="e">
        <f t="shared" si="32"/>
        <v>#DIV/0!</v>
      </c>
      <c r="AT433" s="136"/>
      <c r="AU433" s="136"/>
      <c r="AV433" s="571"/>
      <c r="AW433" s="468"/>
      <c r="AX433" s="480"/>
      <c r="AY433" s="480"/>
      <c r="AZ433" s="480"/>
      <c r="BA433" s="480"/>
      <c r="BB433" s="480"/>
      <c r="BC433" s="480"/>
      <c r="BD433" s="480"/>
      <c r="BE433" s="480"/>
      <c r="BF433" s="480"/>
      <c r="BG433" s="469"/>
      <c r="BH433" s="476"/>
      <c r="BI433" s="469"/>
      <c r="BJ433" s="476"/>
      <c r="BK433" s="480"/>
      <c r="BL433" s="480"/>
      <c r="BM433" s="480"/>
      <c r="BN433" s="480"/>
      <c r="BO433" s="480"/>
      <c r="BP433" s="480"/>
      <c r="BQ433" s="480"/>
      <c r="BR433" s="476"/>
      <c r="BS433" s="476"/>
      <c r="BT433" s="480"/>
      <c r="BU433" s="463"/>
      <c r="BV433" s="465"/>
      <c r="BW433" s="463"/>
      <c r="BX433" s="465"/>
    </row>
    <row r="434" spans="1:76" ht="17" customHeight="1" x14ac:dyDescent="0.35">
      <c r="A434" s="419"/>
      <c r="B434" s="483"/>
      <c r="C434" s="486"/>
      <c r="D434" s="490"/>
      <c r="E434" s="493"/>
      <c r="F434" s="346">
        <v>55</v>
      </c>
      <c r="G434" s="139">
        <f>'Anchor-RA'!L432</f>
        <v>0</v>
      </c>
      <c r="H434" s="140">
        <f>'Anchor-RA'!M432</f>
        <v>0</v>
      </c>
      <c r="I434" s="140">
        <f>'Anchor-RA'!N432</f>
        <v>0</v>
      </c>
      <c r="J434" s="140">
        <f>'Anchor-RA'!O432</f>
        <v>0</v>
      </c>
      <c r="K434" s="140">
        <f>(Summary!$C$58*H434+Summary!$C$59*I434+Summary!$C$60*J434)/Summary!$C$61</f>
        <v>0</v>
      </c>
      <c r="L434" s="140">
        <f>'Anchor-RA'!P432</f>
        <v>0</v>
      </c>
      <c r="M434" s="140">
        <f>'Anchor-RA'!Q432</f>
        <v>0</v>
      </c>
      <c r="N434" s="140">
        <f>'Anchor-RA'!R432</f>
        <v>0</v>
      </c>
      <c r="O434" s="140">
        <f>'Anchor-RA'!S432</f>
        <v>0</v>
      </c>
      <c r="P434" s="140">
        <f>'Anchor-RA'!T432</f>
        <v>0</v>
      </c>
      <c r="Q434" s="140">
        <f>'Anchor-RA'!U432</f>
        <v>0</v>
      </c>
      <c r="R434" s="140">
        <f>'Anchor-RA'!V432</f>
        <v>0</v>
      </c>
      <c r="S434" s="140">
        <f>'Anchor-RA'!W432</f>
        <v>0</v>
      </c>
      <c r="T434" s="140">
        <f>'Anchor-RA'!X432</f>
        <v>0</v>
      </c>
      <c r="U434" s="140">
        <f>10*LOG10(1/((Summary!$C$75/10^(R434/10)+Summary!$C$76/10^(S434/10)+Summary!$C$77/10^(T434/10))/Summary!$C$78))</f>
        <v>0</v>
      </c>
      <c r="V434" s="140">
        <f>'Anchor-RA'!Y432</f>
        <v>0</v>
      </c>
      <c r="W434" s="140">
        <f>'Anchor-RA'!Z432</f>
        <v>0</v>
      </c>
      <c r="X434" s="141">
        <f t="shared" si="29"/>
        <v>0</v>
      </c>
      <c r="Y434" s="133"/>
      <c r="Z434" s="384">
        <f>'Test-RA'!L432</f>
        <v>0</v>
      </c>
      <c r="AA434" s="381">
        <f>'Test-RA'!M432</f>
        <v>0</v>
      </c>
      <c r="AB434" s="381">
        <f>'Test-RA'!N432</f>
        <v>0</v>
      </c>
      <c r="AC434" s="381">
        <f>'Test-RA'!O432</f>
        <v>0</v>
      </c>
      <c r="AD434" s="381">
        <f>(Summary!$C$58*AA434+Summary!$C$59*AB434+Summary!$C$60*AC434)/Summary!$C$61</f>
        <v>0</v>
      </c>
      <c r="AE434" s="381">
        <f>'Test-RA'!P432</f>
        <v>0</v>
      </c>
      <c r="AF434" s="381">
        <f>'Test-RA'!Q432</f>
        <v>0</v>
      </c>
      <c r="AG434" s="381">
        <f>'Test-RA'!R432</f>
        <v>0</v>
      </c>
      <c r="AH434" s="381">
        <f>'Test-RA'!S432</f>
        <v>0</v>
      </c>
      <c r="AI434" s="381">
        <f>'Test-RA'!T432</f>
        <v>0</v>
      </c>
      <c r="AJ434" s="381">
        <f>'Test-RA'!U432</f>
        <v>0</v>
      </c>
      <c r="AK434" s="381">
        <f>'Test-RA'!V432</f>
        <v>0</v>
      </c>
      <c r="AL434" s="381">
        <f>'Test-RA'!W432</f>
        <v>0</v>
      </c>
      <c r="AM434" s="381">
        <f>'Test-RA'!X432</f>
        <v>0</v>
      </c>
      <c r="AN434" s="381">
        <f>10*LOG10(1/((Summary!$C$75/10^(AK434/10)+Summary!$C$76/10^(AL434/10)+Summary!$C$77/10^(AM434/10))/Summary!$C$78))</f>
        <v>0</v>
      </c>
      <c r="AO434" s="381">
        <f>'Test-RA'!Y432</f>
        <v>0</v>
      </c>
      <c r="AP434" s="140">
        <f>'Test-RA'!Z432</f>
        <v>0</v>
      </c>
      <c r="AQ434" s="141">
        <f t="shared" si="30"/>
        <v>0</v>
      </c>
      <c r="AR434" s="142" t="e">
        <f t="shared" si="31"/>
        <v>#DIV/0!</v>
      </c>
      <c r="AS434" s="143" t="e">
        <f t="shared" si="32"/>
        <v>#DIV/0!</v>
      </c>
      <c r="AT434" s="136"/>
      <c r="AU434" s="136"/>
      <c r="AV434" s="571" t="s">
        <v>123</v>
      </c>
      <c r="AW434" s="468" t="e" cm="1">
        <f t="array" ref="AW434">bdRateExtend($G432:$G435,H432:H435,$Z432:$Z435,AA432:AA435)</f>
        <v>#VALUE!</v>
      </c>
      <c r="AX434" s="480"/>
      <c r="AY434" s="480"/>
      <c r="AZ434" s="480"/>
      <c r="BA434" s="480"/>
      <c r="BB434" s="480"/>
      <c r="BC434" s="480" t="e" cm="1">
        <f t="array" ref="BC434">bdRateExtend($G432:$G435,L432:L435,$Z432:$Z435,AE432:AE435)</f>
        <v>#VALUE!</v>
      </c>
      <c r="BD434" s="480"/>
      <c r="BE434" s="480" t="e" cm="1">
        <f t="array" ref="BE434">bdRateExtend($G432:$G435,M432:M435,$Z432:$Z435,AF432:AF435)</f>
        <v>#VALUE!</v>
      </c>
      <c r="BF434" s="480"/>
      <c r="BG434" s="469" t="e" cm="1">
        <f t="array" ref="BG434">bdRateExtend($G432:$G435,N432:N435,$Z432:$Z435,AG432:AG435,"None", FALSE,1)</f>
        <v>#VALUE!</v>
      </c>
      <c r="BH434" s="476"/>
      <c r="BI434" s="469" t="e" cm="1">
        <f t="array" ref="BI434">bdRateExtend($G432:$G435,O432:O435,$Z432:$Z435,AH432:AH435,"None", FALSE,1)</f>
        <v>#VALUE!</v>
      </c>
      <c r="BJ434" s="476"/>
      <c r="BK434" s="480" t="e" cm="1">
        <f t="array" ref="BK434">bdRateExtend($G432:$G435,P432:P435,$Z432:$Z435,AI432:AI435)</f>
        <v>#VALUE!</v>
      </c>
      <c r="BL434" s="480"/>
      <c r="BM434" s="480" t="e" cm="1">
        <f t="array" ref="BM434">bdRateExtend($G432:$G435,Q432:Q435,$Z432:$Z435,AJ432:AJ435)</f>
        <v>#VALUE!</v>
      </c>
      <c r="BN434" s="480"/>
      <c r="BO434" s="480" t="e" cm="1">
        <f t="array" ref="BO434">bdRateExtend($G432:$G435,R432:R435,$Z432:$Z435,AK432:AK435)</f>
        <v>#VALUE!</v>
      </c>
      <c r="BP434" s="480"/>
      <c r="BQ434" s="480"/>
      <c r="BR434" s="476"/>
      <c r="BS434" s="476"/>
      <c r="BT434" s="480"/>
      <c r="BU434" s="463" cm="1">
        <f t="array" ref="BU434">testVMAFRange($G432:$G435,N432:N435,$Z432:$Z435,AG432:AG435)</f>
        <v>0</v>
      </c>
      <c r="BV434" s="465"/>
      <c r="BW434" s="463" cm="1">
        <f t="array" ref="BW434">testVMAFRange($G432:$G435,O432:O435,$Z432:$Z435,AH432:AH435)</f>
        <v>0</v>
      </c>
      <c r="BX434" s="465"/>
    </row>
    <row r="435" spans="1:76" ht="17" customHeight="1" thickBot="1" x14ac:dyDescent="0.4">
      <c r="A435" s="419"/>
      <c r="B435" s="484"/>
      <c r="C435" s="487"/>
      <c r="D435" s="491"/>
      <c r="E435" s="494"/>
      <c r="F435" s="347">
        <v>63</v>
      </c>
      <c r="G435" s="145">
        <f>'Anchor-RA'!L433</f>
        <v>0</v>
      </c>
      <c r="H435" s="146">
        <f>'Anchor-RA'!M433</f>
        <v>0</v>
      </c>
      <c r="I435" s="146">
        <f>'Anchor-RA'!N433</f>
        <v>0</v>
      </c>
      <c r="J435" s="146">
        <f>'Anchor-RA'!O433</f>
        <v>0</v>
      </c>
      <c r="K435" s="146">
        <f>(Summary!$C$58*H435+Summary!$C$59*I435+Summary!$C$60*J435)/Summary!$C$61</f>
        <v>0</v>
      </c>
      <c r="L435" s="146">
        <f>'Anchor-RA'!P433</f>
        <v>0</v>
      </c>
      <c r="M435" s="146">
        <f>'Anchor-RA'!Q433</f>
        <v>0</v>
      </c>
      <c r="N435" s="146">
        <f>'Anchor-RA'!R433</f>
        <v>0</v>
      </c>
      <c r="O435" s="146">
        <f>'Anchor-RA'!S433</f>
        <v>0</v>
      </c>
      <c r="P435" s="146">
        <f>'Anchor-RA'!T433</f>
        <v>0</v>
      </c>
      <c r="Q435" s="146">
        <f>'Anchor-RA'!U433</f>
        <v>0</v>
      </c>
      <c r="R435" s="146">
        <f>'Anchor-RA'!V433</f>
        <v>0</v>
      </c>
      <c r="S435" s="146">
        <f>'Anchor-RA'!W433</f>
        <v>0</v>
      </c>
      <c r="T435" s="146">
        <f>'Anchor-RA'!X433</f>
        <v>0</v>
      </c>
      <c r="U435" s="146">
        <f>10*LOG10(1/((Summary!$C$75/10^(R435/10)+Summary!$C$76/10^(S435/10)+Summary!$C$77/10^(T435/10))/Summary!$C$78))</f>
        <v>0</v>
      </c>
      <c r="V435" s="146">
        <f>'Anchor-RA'!Y433</f>
        <v>0</v>
      </c>
      <c r="W435" s="146">
        <f>'Anchor-RA'!Z433</f>
        <v>0</v>
      </c>
      <c r="X435" s="147">
        <f t="shared" si="29"/>
        <v>0</v>
      </c>
      <c r="Y435" s="151"/>
      <c r="Z435" s="385">
        <f>'Test-RA'!L433</f>
        <v>0</v>
      </c>
      <c r="AA435" s="382">
        <f>'Test-RA'!M433</f>
        <v>0</v>
      </c>
      <c r="AB435" s="382">
        <f>'Test-RA'!N433</f>
        <v>0</v>
      </c>
      <c r="AC435" s="382">
        <f>'Test-RA'!O433</f>
        <v>0</v>
      </c>
      <c r="AD435" s="382">
        <f>(Summary!$C$58*AA435+Summary!$C$59*AB435+Summary!$C$60*AC435)/Summary!$C$61</f>
        <v>0</v>
      </c>
      <c r="AE435" s="382">
        <f>'Test-RA'!P433</f>
        <v>0</v>
      </c>
      <c r="AF435" s="382">
        <f>'Test-RA'!Q433</f>
        <v>0</v>
      </c>
      <c r="AG435" s="382">
        <f>'Test-RA'!R433</f>
        <v>0</v>
      </c>
      <c r="AH435" s="382">
        <f>'Test-RA'!S433</f>
        <v>0</v>
      </c>
      <c r="AI435" s="382">
        <f>'Test-RA'!T433</f>
        <v>0</v>
      </c>
      <c r="AJ435" s="382">
        <f>'Test-RA'!U433</f>
        <v>0</v>
      </c>
      <c r="AK435" s="382">
        <f>'Test-RA'!V433</f>
        <v>0</v>
      </c>
      <c r="AL435" s="382">
        <f>'Test-RA'!W433</f>
        <v>0</v>
      </c>
      <c r="AM435" s="382">
        <f>'Test-RA'!X433</f>
        <v>0</v>
      </c>
      <c r="AN435" s="382">
        <f>10*LOG10(1/((Summary!$C$75/10^(AK435/10)+Summary!$C$76/10^(AL435/10)+Summary!$C$77/10^(AM435/10))/Summary!$C$78))</f>
        <v>0</v>
      </c>
      <c r="AO435" s="382">
        <f>'Test-RA'!Y433</f>
        <v>0</v>
      </c>
      <c r="AP435" s="146">
        <f>'Test-RA'!Z433</f>
        <v>0</v>
      </c>
      <c r="AQ435" s="147">
        <f t="shared" si="30"/>
        <v>0</v>
      </c>
      <c r="AR435" s="148" t="e">
        <f t="shared" si="31"/>
        <v>#DIV/0!</v>
      </c>
      <c r="AS435" s="149" t="e">
        <f t="shared" si="32"/>
        <v>#DIV/0!</v>
      </c>
      <c r="AT435" s="136"/>
      <c r="AU435" s="136"/>
      <c r="AV435" s="572"/>
      <c r="AW435" s="471"/>
      <c r="AX435" s="481"/>
      <c r="AY435" s="481"/>
      <c r="AZ435" s="481"/>
      <c r="BA435" s="481"/>
      <c r="BB435" s="481"/>
      <c r="BC435" s="481"/>
      <c r="BD435" s="481"/>
      <c r="BE435" s="481"/>
      <c r="BF435" s="481"/>
      <c r="BG435" s="472"/>
      <c r="BH435" s="477"/>
      <c r="BI435" s="472"/>
      <c r="BJ435" s="477"/>
      <c r="BK435" s="481"/>
      <c r="BL435" s="481"/>
      <c r="BM435" s="481"/>
      <c r="BN435" s="481"/>
      <c r="BO435" s="481"/>
      <c r="BP435" s="481"/>
      <c r="BQ435" s="481"/>
      <c r="BR435" s="477"/>
      <c r="BS435" s="477"/>
      <c r="BT435" s="481"/>
      <c r="BU435" s="473"/>
      <c r="BV435" s="466"/>
      <c r="BW435" s="473"/>
      <c r="BX435" s="466"/>
    </row>
    <row r="436" spans="1:76" ht="17" customHeight="1" x14ac:dyDescent="0.35">
      <c r="A436" s="419"/>
      <c r="B436" s="482" t="s">
        <v>2</v>
      </c>
      <c r="C436" s="485" t="s">
        <v>317</v>
      </c>
      <c r="D436" s="489">
        <v>29.97</v>
      </c>
      <c r="E436" s="492">
        <v>8</v>
      </c>
      <c r="F436" s="345">
        <v>23</v>
      </c>
      <c r="G436" s="130">
        <f>'Anchor-RA'!L434</f>
        <v>0</v>
      </c>
      <c r="H436" s="131">
        <f>'Anchor-RA'!M434</f>
        <v>0</v>
      </c>
      <c r="I436" s="131">
        <f>'Anchor-RA'!N434</f>
        <v>0</v>
      </c>
      <c r="J436" s="131">
        <f>'Anchor-RA'!O434</f>
        <v>0</v>
      </c>
      <c r="K436" s="131">
        <f>(Summary!$C$58*H436+Summary!$C$59*I436+Summary!$C$60*J436)/Summary!$C$61</f>
        <v>0</v>
      </c>
      <c r="L436" s="131">
        <f>'Anchor-RA'!P434</f>
        <v>0</v>
      </c>
      <c r="M436" s="131">
        <f>'Anchor-RA'!Q434</f>
        <v>0</v>
      </c>
      <c r="N436" s="131">
        <f>'Anchor-RA'!R434</f>
        <v>0</v>
      </c>
      <c r="O436" s="131">
        <f>'Anchor-RA'!S434</f>
        <v>0</v>
      </c>
      <c r="P436" s="131">
        <f>'Anchor-RA'!T434</f>
        <v>0</v>
      </c>
      <c r="Q436" s="131">
        <f>'Anchor-RA'!U434</f>
        <v>0</v>
      </c>
      <c r="R436" s="131">
        <f>'Anchor-RA'!V434</f>
        <v>0</v>
      </c>
      <c r="S436" s="131">
        <f>'Anchor-RA'!W434</f>
        <v>0</v>
      </c>
      <c r="T436" s="131">
        <f>'Anchor-RA'!X434</f>
        <v>0</v>
      </c>
      <c r="U436" s="131">
        <f>10*LOG10(1/((Summary!$C$75/10^(R436/10)+Summary!$C$76/10^(S436/10)+Summary!$C$77/10^(T436/10))/Summary!$C$78))</f>
        <v>0</v>
      </c>
      <c r="V436" s="131">
        <f>'Anchor-RA'!Y434</f>
        <v>0</v>
      </c>
      <c r="W436" s="131">
        <f>'Anchor-RA'!Z434</f>
        <v>0</v>
      </c>
      <c r="X436" s="132">
        <f t="shared" ref="X436:X441" si="33">V436/3600</f>
        <v>0</v>
      </c>
      <c r="Y436" s="133"/>
      <c r="Z436" s="383">
        <f>'Test-RA'!L434</f>
        <v>0</v>
      </c>
      <c r="AA436" s="380">
        <f>'Test-RA'!M434</f>
        <v>0</v>
      </c>
      <c r="AB436" s="380">
        <f>'Test-RA'!N434</f>
        <v>0</v>
      </c>
      <c r="AC436" s="380">
        <f>'Test-RA'!O434</f>
        <v>0</v>
      </c>
      <c r="AD436" s="380">
        <f>(Summary!$C$58*AA436+Summary!$C$59*AB436+Summary!$C$60*AC436)/Summary!$C$61</f>
        <v>0</v>
      </c>
      <c r="AE436" s="380">
        <f>'Test-RA'!P434</f>
        <v>0</v>
      </c>
      <c r="AF436" s="380">
        <f>'Test-RA'!Q434</f>
        <v>0</v>
      </c>
      <c r="AG436" s="380">
        <f>'Test-RA'!R434</f>
        <v>0</v>
      </c>
      <c r="AH436" s="380">
        <f>'Test-RA'!S434</f>
        <v>0</v>
      </c>
      <c r="AI436" s="380">
        <f>'Test-RA'!T434</f>
        <v>0</v>
      </c>
      <c r="AJ436" s="380">
        <f>'Test-RA'!U434</f>
        <v>0</v>
      </c>
      <c r="AK436" s="380">
        <f>'Test-RA'!V434</f>
        <v>0</v>
      </c>
      <c r="AL436" s="380">
        <f>'Test-RA'!W434</f>
        <v>0</v>
      </c>
      <c r="AM436" s="380">
        <f>'Test-RA'!X434</f>
        <v>0</v>
      </c>
      <c r="AN436" s="380">
        <f>10*LOG10(1/((Summary!$C$75/10^(AK436/10)+Summary!$C$76/10^(AL436/10)+Summary!$C$77/10^(AM436/10))/Summary!$C$78))</f>
        <v>0</v>
      </c>
      <c r="AO436" s="380">
        <f>'Test-RA'!Y434</f>
        <v>0</v>
      </c>
      <c r="AP436" s="131">
        <f>'Test-RA'!Z434</f>
        <v>0</v>
      </c>
      <c r="AQ436" s="132">
        <f t="shared" ref="AQ436:AQ441" si="34">AO436/3600</f>
        <v>0</v>
      </c>
      <c r="AR436" s="134" t="e">
        <f t="shared" ref="AR436:AR441" si="35">AO436/V436</f>
        <v>#DIV/0!</v>
      </c>
      <c r="AS436" s="135" t="e">
        <f t="shared" ref="AS436:AS441" si="36">AP436/W436</f>
        <v>#DIV/0!</v>
      </c>
      <c r="AT436" s="136"/>
      <c r="AU436" s="136"/>
      <c r="AV436" s="573" t="s">
        <v>121</v>
      </c>
      <c r="AW436" s="468" t="e" cm="1">
        <f t="array" ref="AW436">bdRateExtend($G436:$G439,H436:H439,$Z436:$Z439,AA436:AA439)</f>
        <v>#VALUE!</v>
      </c>
      <c r="AX436" s="480" t="e" cm="1">
        <f t="array" ref="AX436">bdRateExtend($G436:$G441,H436:H441,$Z436:$Z441,AA436:AA441)</f>
        <v>#VALUE!</v>
      </c>
      <c r="AY436" s="480" t="e" cm="1">
        <f t="array" ref="AY436">bdRateExtend($G436:$G441,I436:I441,$Z436:$Z441,AB436:AB441)</f>
        <v>#VALUE!</v>
      </c>
      <c r="AZ436" s="480" t="e" cm="1">
        <f t="array" ref="AZ436">bdRateExtend($G436:$G441,J436:J441,$Z436:$Z441,AC436:AC441)</f>
        <v>#VALUE!</v>
      </c>
      <c r="BA436" s="480" t="e" cm="1">
        <f t="array" ref="BA436">bdRateExtend($G436:$G441,K436:K441,$Z436:$Z441,AD436:AD441)</f>
        <v>#VALUE!</v>
      </c>
      <c r="BB436" s="479" t="e">
        <f>(Summary!$C$89*AX436+Summary!$C$90*AY436+Summary!$C$91*AZ436)/Summary!$C$92</f>
        <v>#VALUE!</v>
      </c>
      <c r="BC436" s="480" t="e" cm="1">
        <f t="array" ref="BC436">bdRateExtend($G436:$G439,L436:L439,$Z436:$Z439,AE436:AE439)</f>
        <v>#VALUE!</v>
      </c>
      <c r="BD436" s="480" t="e" cm="1">
        <f t="array" ref="BD436">bdRateExtend($G436:$G441,L436:L441,$Z436:$Z441,AE436:AE441)</f>
        <v>#VALUE!</v>
      </c>
      <c r="BE436" s="480" t="e" cm="1">
        <f t="array" ref="BE436">bdRateExtend($G436:$G439,M436:M439,$Z436:$Z439,AF436:AF439)</f>
        <v>#VALUE!</v>
      </c>
      <c r="BF436" s="480" t="e" cm="1">
        <f t="array" ref="BF436">bdRateExtend($G436:$G441,M436:M441,$Z436:$Z441,AF436:AF441)</f>
        <v>#VALUE!</v>
      </c>
      <c r="BG436" s="474" t="e" cm="1">
        <f t="array" ref="BG436">bdRateExtend($G436:$G439,N436:N439,$Z436:$Z439,AG436:AG439,"None", FALSE,1)</f>
        <v>#VALUE!</v>
      </c>
      <c r="BH436" s="475" t="e" cm="1">
        <f t="array" ref="BH436">bdRateExtend($G436:$G441,N436:N441,$Z436:$Z441,AG436:AG441,"None", FALSE,1)</f>
        <v>#VALUE!</v>
      </c>
      <c r="BI436" s="474" t="e" cm="1">
        <f t="array" ref="BI436">bdRateExtend($G436:$G439,O436:O439,$Z436:$Z439,AH436:AH439,"None", FALSE,1)</f>
        <v>#VALUE!</v>
      </c>
      <c r="BJ436" s="475" t="e" cm="1">
        <f t="array" ref="BJ436">bdRateExtend($G436:$G441,O436:O441,$Z436:$Z441,AH436:AH441,"None", FALSE,1)</f>
        <v>#VALUE!</v>
      </c>
      <c r="BK436" s="480" t="e" cm="1">
        <f t="array" ref="BK436">bdRateExtend($G436:$G439,P436:P439,$Z436:$Z439,AI436:AI439)</f>
        <v>#VALUE!</v>
      </c>
      <c r="BL436" s="480" t="e" cm="1">
        <f t="array" ref="BL436">bdRateExtend($G436:$G441,P436:P441,$Z436:$Z441,AI436:AI441)</f>
        <v>#VALUE!</v>
      </c>
      <c r="BM436" s="480" t="e" cm="1">
        <f t="array" ref="BM436">bdRateExtend($G436:$G439,Q436:Q439,$Z436:$Z439,AJ436:AJ439)</f>
        <v>#VALUE!</v>
      </c>
      <c r="BN436" s="480" t="e" cm="1">
        <f t="array" ref="BN436">bdRateExtend($G436:$G441,Q436:Q441,$Z436:$Z441,AJ436:AJ441)</f>
        <v>#VALUE!</v>
      </c>
      <c r="BO436" s="480" t="e" cm="1">
        <f t="array" ref="BO436">bdRateExtend($G436:$G439,R436:R439,$Z436:$Z439,AK436:AK439)</f>
        <v>#VALUE!</v>
      </c>
      <c r="BP436" s="480" t="e" cm="1">
        <f t="array" ref="BP436">bdRateExtend($G436:$G441,R436:R441,$Z436:$Z441,AK436:AK441)</f>
        <v>#VALUE!</v>
      </c>
      <c r="BQ436" s="480" t="e" cm="1">
        <f t="array" ref="BQ436">bdRateExtend($G436:$G441,S436:S441,$Z436:$Z441,AL436:AL441)</f>
        <v>#VALUE!</v>
      </c>
      <c r="BR436" s="476" t="e" cm="1">
        <f t="array" ref="BR436">bdRateExtend($G436:$G441,T436:T441,$Z436:$Z441,AM436:AM441)</f>
        <v>#VALUE!</v>
      </c>
      <c r="BS436" s="476" t="e" cm="1">
        <f t="array" ref="BS436">bdRateExtend($G436:$G441,U436:U441,$Z436:$Z441,AN436:AN441)</f>
        <v>#VALUE!</v>
      </c>
      <c r="BT436" s="479" t="e">
        <f>(Summary!$C$103*BP436+Summary!$C$104*BQ436+Summary!$C$105*BR436)/Summary!$C$106</f>
        <v>#VALUE!</v>
      </c>
      <c r="BU436" s="462" cm="1">
        <f t="array" ref="BU436">testVMAFRange($G436:$G439,N436:N439,$Z436:$Z439,AG436:AG439)</f>
        <v>0</v>
      </c>
      <c r="BV436" s="464" cm="1">
        <f t="array" ref="BV436">testVMAFRange($G436:$G441,N436:N441,$Z436:$Z441,AG436:AG441)</f>
        <v>0</v>
      </c>
      <c r="BW436" s="462" cm="1">
        <f t="array" ref="BW436">testVMAFRange($G436:$G439,O436:O439,$Z436:$Z439,AH436:AH439)</f>
        <v>0</v>
      </c>
      <c r="BX436" s="464" cm="1">
        <f t="array" ref="BX436">testVMAFRange($G436:$G441,O436:O441,$Z436:$Z441,AH436:AH441)</f>
        <v>0</v>
      </c>
    </row>
    <row r="437" spans="1:76" ht="17" customHeight="1" x14ac:dyDescent="0.35">
      <c r="A437" s="419"/>
      <c r="B437" s="483"/>
      <c r="C437" s="486"/>
      <c r="D437" s="490"/>
      <c r="E437" s="493"/>
      <c r="F437" s="346">
        <v>31</v>
      </c>
      <c r="G437" s="139">
        <f>'Anchor-RA'!L435</f>
        <v>0</v>
      </c>
      <c r="H437" s="140">
        <f>'Anchor-RA'!M435</f>
        <v>0</v>
      </c>
      <c r="I437" s="140">
        <f>'Anchor-RA'!N435</f>
        <v>0</v>
      </c>
      <c r="J437" s="140">
        <f>'Anchor-RA'!O435</f>
        <v>0</v>
      </c>
      <c r="K437" s="140">
        <f>(Summary!$C$58*H437+Summary!$C$59*I437+Summary!$C$60*J437)/Summary!$C$61</f>
        <v>0</v>
      </c>
      <c r="L437" s="140">
        <f>'Anchor-RA'!P435</f>
        <v>0</v>
      </c>
      <c r="M437" s="140">
        <f>'Anchor-RA'!Q435</f>
        <v>0</v>
      </c>
      <c r="N437" s="140">
        <f>'Anchor-RA'!R435</f>
        <v>0</v>
      </c>
      <c r="O437" s="140">
        <f>'Anchor-RA'!S435</f>
        <v>0</v>
      </c>
      <c r="P437" s="140">
        <f>'Anchor-RA'!T435</f>
        <v>0</v>
      </c>
      <c r="Q437" s="140">
        <f>'Anchor-RA'!U435</f>
        <v>0</v>
      </c>
      <c r="R437" s="140">
        <f>'Anchor-RA'!V435</f>
        <v>0</v>
      </c>
      <c r="S437" s="140">
        <f>'Anchor-RA'!W435</f>
        <v>0</v>
      </c>
      <c r="T437" s="140">
        <f>'Anchor-RA'!X435</f>
        <v>0</v>
      </c>
      <c r="U437" s="140">
        <f>10*LOG10(1/((Summary!$C$75/10^(R437/10)+Summary!$C$76/10^(S437/10)+Summary!$C$77/10^(T437/10))/Summary!$C$78))</f>
        <v>0</v>
      </c>
      <c r="V437" s="140">
        <f>'Anchor-RA'!Y435</f>
        <v>0</v>
      </c>
      <c r="W437" s="140">
        <f>'Anchor-RA'!Z435</f>
        <v>0</v>
      </c>
      <c r="X437" s="141">
        <f t="shared" si="33"/>
        <v>0</v>
      </c>
      <c r="Y437" s="133"/>
      <c r="Z437" s="384">
        <f>'Test-RA'!L435</f>
        <v>0</v>
      </c>
      <c r="AA437" s="381">
        <f>'Test-RA'!M435</f>
        <v>0</v>
      </c>
      <c r="AB437" s="381">
        <f>'Test-RA'!N435</f>
        <v>0</v>
      </c>
      <c r="AC437" s="381">
        <f>'Test-RA'!O435</f>
        <v>0</v>
      </c>
      <c r="AD437" s="381">
        <f>(Summary!$C$58*AA437+Summary!$C$59*AB437+Summary!$C$60*AC437)/Summary!$C$61</f>
        <v>0</v>
      </c>
      <c r="AE437" s="381">
        <f>'Test-RA'!P435</f>
        <v>0</v>
      </c>
      <c r="AF437" s="381">
        <f>'Test-RA'!Q435</f>
        <v>0</v>
      </c>
      <c r="AG437" s="381">
        <f>'Test-RA'!R435</f>
        <v>0</v>
      </c>
      <c r="AH437" s="381">
        <f>'Test-RA'!S435</f>
        <v>0</v>
      </c>
      <c r="AI437" s="381">
        <f>'Test-RA'!T435</f>
        <v>0</v>
      </c>
      <c r="AJ437" s="381">
        <f>'Test-RA'!U435</f>
        <v>0</v>
      </c>
      <c r="AK437" s="381">
        <f>'Test-RA'!V435</f>
        <v>0</v>
      </c>
      <c r="AL437" s="381">
        <f>'Test-RA'!W435</f>
        <v>0</v>
      </c>
      <c r="AM437" s="381">
        <f>'Test-RA'!X435</f>
        <v>0</v>
      </c>
      <c r="AN437" s="381">
        <f>10*LOG10(1/((Summary!$C$75/10^(AK437/10)+Summary!$C$76/10^(AL437/10)+Summary!$C$77/10^(AM437/10))/Summary!$C$78))</f>
        <v>0</v>
      </c>
      <c r="AO437" s="381">
        <f>'Test-RA'!Y435</f>
        <v>0</v>
      </c>
      <c r="AP437" s="140">
        <f>'Test-RA'!Z435</f>
        <v>0</v>
      </c>
      <c r="AQ437" s="141">
        <f t="shared" si="34"/>
        <v>0</v>
      </c>
      <c r="AR437" s="142" t="e">
        <f t="shared" si="35"/>
        <v>#DIV/0!</v>
      </c>
      <c r="AS437" s="143" t="e">
        <f t="shared" si="36"/>
        <v>#DIV/0!</v>
      </c>
      <c r="AT437" s="136"/>
      <c r="AU437" s="136"/>
      <c r="AV437" s="571"/>
      <c r="AW437" s="468"/>
      <c r="AX437" s="480"/>
      <c r="AY437" s="480"/>
      <c r="AZ437" s="480"/>
      <c r="BA437" s="480"/>
      <c r="BB437" s="480"/>
      <c r="BC437" s="480"/>
      <c r="BD437" s="480"/>
      <c r="BE437" s="480"/>
      <c r="BF437" s="480"/>
      <c r="BG437" s="469"/>
      <c r="BH437" s="476"/>
      <c r="BI437" s="469"/>
      <c r="BJ437" s="476"/>
      <c r="BK437" s="480"/>
      <c r="BL437" s="480"/>
      <c r="BM437" s="480"/>
      <c r="BN437" s="480"/>
      <c r="BO437" s="480"/>
      <c r="BP437" s="480"/>
      <c r="BQ437" s="480"/>
      <c r="BR437" s="476"/>
      <c r="BS437" s="476"/>
      <c r="BT437" s="480"/>
      <c r="BU437" s="463"/>
      <c r="BV437" s="465"/>
      <c r="BW437" s="463"/>
      <c r="BX437" s="465"/>
    </row>
    <row r="438" spans="1:76" ht="17" customHeight="1" x14ac:dyDescent="0.35">
      <c r="A438" s="419"/>
      <c r="B438" s="483"/>
      <c r="C438" s="486"/>
      <c r="D438" s="490"/>
      <c r="E438" s="493"/>
      <c r="F438" s="346">
        <v>39</v>
      </c>
      <c r="G438" s="139">
        <f>'Anchor-RA'!L436</f>
        <v>0</v>
      </c>
      <c r="H438" s="140">
        <f>'Anchor-RA'!M436</f>
        <v>0</v>
      </c>
      <c r="I438" s="140">
        <f>'Anchor-RA'!N436</f>
        <v>0</v>
      </c>
      <c r="J438" s="140">
        <f>'Anchor-RA'!O436</f>
        <v>0</v>
      </c>
      <c r="K438" s="140">
        <f>(Summary!$C$58*H438+Summary!$C$59*I438+Summary!$C$60*J438)/Summary!$C$61</f>
        <v>0</v>
      </c>
      <c r="L438" s="140">
        <f>'Anchor-RA'!P436</f>
        <v>0</v>
      </c>
      <c r="M438" s="140">
        <f>'Anchor-RA'!Q436</f>
        <v>0</v>
      </c>
      <c r="N438" s="140">
        <f>'Anchor-RA'!R436</f>
        <v>0</v>
      </c>
      <c r="O438" s="140">
        <f>'Anchor-RA'!S436</f>
        <v>0</v>
      </c>
      <c r="P438" s="140">
        <f>'Anchor-RA'!T436</f>
        <v>0</v>
      </c>
      <c r="Q438" s="140">
        <f>'Anchor-RA'!U436</f>
        <v>0</v>
      </c>
      <c r="R438" s="140">
        <f>'Anchor-RA'!V436</f>
        <v>0</v>
      </c>
      <c r="S438" s="140">
        <f>'Anchor-RA'!W436</f>
        <v>0</v>
      </c>
      <c r="T438" s="140">
        <f>'Anchor-RA'!X436</f>
        <v>0</v>
      </c>
      <c r="U438" s="140">
        <f>10*LOG10(1/((Summary!$C$75/10^(R438/10)+Summary!$C$76/10^(S438/10)+Summary!$C$77/10^(T438/10))/Summary!$C$78))</f>
        <v>0</v>
      </c>
      <c r="V438" s="140">
        <f>'Anchor-RA'!Y436</f>
        <v>0</v>
      </c>
      <c r="W438" s="140">
        <f>'Anchor-RA'!Z436</f>
        <v>0</v>
      </c>
      <c r="X438" s="141">
        <f t="shared" si="33"/>
        <v>0</v>
      </c>
      <c r="Y438" s="133"/>
      <c r="Z438" s="384">
        <f>'Test-RA'!L436</f>
        <v>0</v>
      </c>
      <c r="AA438" s="381">
        <f>'Test-RA'!M436</f>
        <v>0</v>
      </c>
      <c r="AB438" s="381">
        <f>'Test-RA'!N436</f>
        <v>0</v>
      </c>
      <c r="AC438" s="381">
        <f>'Test-RA'!O436</f>
        <v>0</v>
      </c>
      <c r="AD438" s="381">
        <f>(Summary!$C$58*AA438+Summary!$C$59*AB438+Summary!$C$60*AC438)/Summary!$C$61</f>
        <v>0</v>
      </c>
      <c r="AE438" s="381">
        <f>'Test-RA'!P436</f>
        <v>0</v>
      </c>
      <c r="AF438" s="381">
        <f>'Test-RA'!Q436</f>
        <v>0</v>
      </c>
      <c r="AG438" s="381">
        <f>'Test-RA'!R436</f>
        <v>0</v>
      </c>
      <c r="AH438" s="381">
        <f>'Test-RA'!S436</f>
        <v>0</v>
      </c>
      <c r="AI438" s="381">
        <f>'Test-RA'!T436</f>
        <v>0</v>
      </c>
      <c r="AJ438" s="381">
        <f>'Test-RA'!U436</f>
        <v>0</v>
      </c>
      <c r="AK438" s="381">
        <f>'Test-RA'!V436</f>
        <v>0</v>
      </c>
      <c r="AL438" s="381">
        <f>'Test-RA'!W436</f>
        <v>0</v>
      </c>
      <c r="AM438" s="381">
        <f>'Test-RA'!X436</f>
        <v>0</v>
      </c>
      <c r="AN438" s="381">
        <f>10*LOG10(1/((Summary!$C$75/10^(AK438/10)+Summary!$C$76/10^(AL438/10)+Summary!$C$77/10^(AM438/10))/Summary!$C$78))</f>
        <v>0</v>
      </c>
      <c r="AO438" s="381">
        <f>'Test-RA'!Y436</f>
        <v>0</v>
      </c>
      <c r="AP438" s="140">
        <f>'Test-RA'!Z436</f>
        <v>0</v>
      </c>
      <c r="AQ438" s="141">
        <f t="shared" si="34"/>
        <v>0</v>
      </c>
      <c r="AR438" s="142" t="e">
        <f t="shared" si="35"/>
        <v>#DIV/0!</v>
      </c>
      <c r="AS438" s="143" t="e">
        <f t="shared" si="36"/>
        <v>#DIV/0!</v>
      </c>
      <c r="AT438" s="136"/>
      <c r="AU438" s="136"/>
      <c r="AV438" s="571" t="s">
        <v>122</v>
      </c>
      <c r="AW438" s="468" t="e" cm="1">
        <f t="array" ref="AW438">bdRateExtend($G437:$G440,H437:H440,$Z437:$Z440,AA437:AA440)</f>
        <v>#VALUE!</v>
      </c>
      <c r="AX438" s="480"/>
      <c r="AY438" s="480"/>
      <c r="AZ438" s="480"/>
      <c r="BA438" s="480"/>
      <c r="BB438" s="480"/>
      <c r="BC438" s="480" t="e" cm="1">
        <f t="array" ref="BC438">bdRateExtend($G437:$G440,L437:L440,$Z437:$Z440,AE437:AE440)</f>
        <v>#VALUE!</v>
      </c>
      <c r="BD438" s="480"/>
      <c r="BE438" s="480" t="e" cm="1">
        <f t="array" ref="BE438">bdRateExtend($G437:$G440,M437:M440,$Z437:$Z440,AF437:AF440)</f>
        <v>#VALUE!</v>
      </c>
      <c r="BF438" s="480"/>
      <c r="BG438" s="469" t="e" cm="1">
        <f t="array" ref="BG438">bdRateExtend($G437:$G440,N437:N440,$Z437:$Z440,AG437:AG440,"None", FALSE,1)</f>
        <v>#VALUE!</v>
      </c>
      <c r="BH438" s="476"/>
      <c r="BI438" s="469" t="e" cm="1">
        <f t="array" ref="BI438">bdRateExtend($G437:$G440,O437:O440,$Z437:$Z440,AH437:AH440,"None", FALSE,1)</f>
        <v>#VALUE!</v>
      </c>
      <c r="BJ438" s="476"/>
      <c r="BK438" s="480" t="e" cm="1">
        <f t="array" ref="BK438">bdRateExtend($G437:$G440,P437:P440,$Z437:$Z440,AI437:AI440)</f>
        <v>#VALUE!</v>
      </c>
      <c r="BL438" s="480"/>
      <c r="BM438" s="480" t="e" cm="1">
        <f t="array" ref="BM438">bdRateExtend($G437:$G440,Q437:Q440,$Z437:$Z440,AJ437:AJ440)</f>
        <v>#VALUE!</v>
      </c>
      <c r="BN438" s="480"/>
      <c r="BO438" s="480" t="e" cm="1">
        <f t="array" ref="BO438">bdRateExtend($G437:$G440,R437:R440,$Z437:$Z440,AK437:AK440)</f>
        <v>#VALUE!</v>
      </c>
      <c r="BP438" s="480"/>
      <c r="BQ438" s="480"/>
      <c r="BR438" s="476"/>
      <c r="BS438" s="476"/>
      <c r="BT438" s="480"/>
      <c r="BU438" s="463" cm="1">
        <f t="array" ref="BU438">testVMAFRange($G437:$G440,N437:N440,$Z437:$Z440,AG437:AG440)</f>
        <v>0</v>
      </c>
      <c r="BV438" s="465"/>
      <c r="BW438" s="463" cm="1">
        <f t="array" ref="BW438">testVMAFRange($G437:$G440,O437:O440,$Z437:$Z440,AH437:AH440)</f>
        <v>0</v>
      </c>
      <c r="BX438" s="465"/>
    </row>
    <row r="439" spans="1:76" ht="17" customHeight="1" x14ac:dyDescent="0.35">
      <c r="A439" s="419"/>
      <c r="B439" s="483"/>
      <c r="C439" s="486"/>
      <c r="D439" s="490"/>
      <c r="E439" s="493"/>
      <c r="F439" s="346">
        <v>47</v>
      </c>
      <c r="G439" s="139">
        <f>'Anchor-RA'!L437</f>
        <v>0</v>
      </c>
      <c r="H439" s="140">
        <f>'Anchor-RA'!M437</f>
        <v>0</v>
      </c>
      <c r="I439" s="140">
        <f>'Anchor-RA'!N437</f>
        <v>0</v>
      </c>
      <c r="J439" s="140">
        <f>'Anchor-RA'!O437</f>
        <v>0</v>
      </c>
      <c r="K439" s="140">
        <f>(Summary!$C$58*H439+Summary!$C$59*I439+Summary!$C$60*J439)/Summary!$C$61</f>
        <v>0</v>
      </c>
      <c r="L439" s="140">
        <f>'Anchor-RA'!P437</f>
        <v>0</v>
      </c>
      <c r="M439" s="140">
        <f>'Anchor-RA'!Q437</f>
        <v>0</v>
      </c>
      <c r="N439" s="140">
        <f>'Anchor-RA'!R437</f>
        <v>0</v>
      </c>
      <c r="O439" s="140">
        <f>'Anchor-RA'!S437</f>
        <v>0</v>
      </c>
      <c r="P439" s="140">
        <f>'Anchor-RA'!T437</f>
        <v>0</v>
      </c>
      <c r="Q439" s="140">
        <f>'Anchor-RA'!U437</f>
        <v>0</v>
      </c>
      <c r="R439" s="140">
        <f>'Anchor-RA'!V437</f>
        <v>0</v>
      </c>
      <c r="S439" s="140">
        <f>'Anchor-RA'!W437</f>
        <v>0</v>
      </c>
      <c r="T439" s="140">
        <f>'Anchor-RA'!X437</f>
        <v>0</v>
      </c>
      <c r="U439" s="140">
        <f>10*LOG10(1/((Summary!$C$75/10^(R439/10)+Summary!$C$76/10^(S439/10)+Summary!$C$77/10^(T439/10))/Summary!$C$78))</f>
        <v>0</v>
      </c>
      <c r="V439" s="140">
        <f>'Anchor-RA'!Y437</f>
        <v>0</v>
      </c>
      <c r="W439" s="140">
        <f>'Anchor-RA'!Z437</f>
        <v>0</v>
      </c>
      <c r="X439" s="141">
        <f t="shared" si="33"/>
        <v>0</v>
      </c>
      <c r="Y439" s="133"/>
      <c r="Z439" s="384">
        <f>'Test-RA'!L437</f>
        <v>0</v>
      </c>
      <c r="AA439" s="381">
        <f>'Test-RA'!M437</f>
        <v>0</v>
      </c>
      <c r="AB439" s="381">
        <f>'Test-RA'!N437</f>
        <v>0</v>
      </c>
      <c r="AC439" s="381">
        <f>'Test-RA'!O437</f>
        <v>0</v>
      </c>
      <c r="AD439" s="381">
        <f>(Summary!$C$58*AA439+Summary!$C$59*AB439+Summary!$C$60*AC439)/Summary!$C$61</f>
        <v>0</v>
      </c>
      <c r="AE439" s="381">
        <f>'Test-RA'!P437</f>
        <v>0</v>
      </c>
      <c r="AF439" s="381">
        <f>'Test-RA'!Q437</f>
        <v>0</v>
      </c>
      <c r="AG439" s="381">
        <f>'Test-RA'!R437</f>
        <v>0</v>
      </c>
      <c r="AH439" s="381">
        <f>'Test-RA'!S437</f>
        <v>0</v>
      </c>
      <c r="AI439" s="381">
        <f>'Test-RA'!T437</f>
        <v>0</v>
      </c>
      <c r="AJ439" s="381">
        <f>'Test-RA'!U437</f>
        <v>0</v>
      </c>
      <c r="AK439" s="381">
        <f>'Test-RA'!V437</f>
        <v>0</v>
      </c>
      <c r="AL439" s="381">
        <f>'Test-RA'!W437</f>
        <v>0</v>
      </c>
      <c r="AM439" s="381">
        <f>'Test-RA'!X437</f>
        <v>0</v>
      </c>
      <c r="AN439" s="381">
        <f>10*LOG10(1/((Summary!$C$75/10^(AK439/10)+Summary!$C$76/10^(AL439/10)+Summary!$C$77/10^(AM439/10))/Summary!$C$78))</f>
        <v>0</v>
      </c>
      <c r="AO439" s="381">
        <f>'Test-RA'!Y437</f>
        <v>0</v>
      </c>
      <c r="AP439" s="140">
        <f>'Test-RA'!Z437</f>
        <v>0</v>
      </c>
      <c r="AQ439" s="141">
        <f t="shared" si="34"/>
        <v>0</v>
      </c>
      <c r="AR439" s="142" t="e">
        <f t="shared" si="35"/>
        <v>#DIV/0!</v>
      </c>
      <c r="AS439" s="143" t="e">
        <f t="shared" si="36"/>
        <v>#DIV/0!</v>
      </c>
      <c r="AT439" s="136"/>
      <c r="AU439" s="136"/>
      <c r="AV439" s="571"/>
      <c r="AW439" s="468"/>
      <c r="AX439" s="480"/>
      <c r="AY439" s="480"/>
      <c r="AZ439" s="480"/>
      <c r="BA439" s="480"/>
      <c r="BB439" s="480"/>
      <c r="BC439" s="480"/>
      <c r="BD439" s="480"/>
      <c r="BE439" s="480"/>
      <c r="BF439" s="480"/>
      <c r="BG439" s="469"/>
      <c r="BH439" s="476"/>
      <c r="BI439" s="469"/>
      <c r="BJ439" s="476"/>
      <c r="BK439" s="480"/>
      <c r="BL439" s="480"/>
      <c r="BM439" s="480"/>
      <c r="BN439" s="480"/>
      <c r="BO439" s="480"/>
      <c r="BP439" s="480"/>
      <c r="BQ439" s="480"/>
      <c r="BR439" s="476"/>
      <c r="BS439" s="476"/>
      <c r="BT439" s="480"/>
      <c r="BU439" s="463"/>
      <c r="BV439" s="465"/>
      <c r="BW439" s="463"/>
      <c r="BX439" s="465"/>
    </row>
    <row r="440" spans="1:76" ht="17" customHeight="1" x14ac:dyDescent="0.35">
      <c r="A440" s="419"/>
      <c r="B440" s="483"/>
      <c r="C440" s="486"/>
      <c r="D440" s="490"/>
      <c r="E440" s="493"/>
      <c r="F440" s="346">
        <v>55</v>
      </c>
      <c r="G440" s="139">
        <f>'Anchor-RA'!L438</f>
        <v>0</v>
      </c>
      <c r="H440" s="140">
        <f>'Anchor-RA'!M438</f>
        <v>0</v>
      </c>
      <c r="I440" s="140">
        <f>'Anchor-RA'!N438</f>
        <v>0</v>
      </c>
      <c r="J440" s="140">
        <f>'Anchor-RA'!O438</f>
        <v>0</v>
      </c>
      <c r="K440" s="140">
        <f>(Summary!$C$58*H440+Summary!$C$59*I440+Summary!$C$60*J440)/Summary!$C$61</f>
        <v>0</v>
      </c>
      <c r="L440" s="140">
        <f>'Anchor-RA'!P438</f>
        <v>0</v>
      </c>
      <c r="M440" s="140">
        <f>'Anchor-RA'!Q438</f>
        <v>0</v>
      </c>
      <c r="N440" s="140">
        <f>'Anchor-RA'!R438</f>
        <v>0</v>
      </c>
      <c r="O440" s="140">
        <f>'Anchor-RA'!S438</f>
        <v>0</v>
      </c>
      <c r="P440" s="140">
        <f>'Anchor-RA'!T438</f>
        <v>0</v>
      </c>
      <c r="Q440" s="140">
        <f>'Anchor-RA'!U438</f>
        <v>0</v>
      </c>
      <c r="R440" s="140">
        <f>'Anchor-RA'!V438</f>
        <v>0</v>
      </c>
      <c r="S440" s="140">
        <f>'Anchor-RA'!W438</f>
        <v>0</v>
      </c>
      <c r="T440" s="140">
        <f>'Anchor-RA'!X438</f>
        <v>0</v>
      </c>
      <c r="U440" s="140">
        <f>10*LOG10(1/((Summary!$C$75/10^(R440/10)+Summary!$C$76/10^(S440/10)+Summary!$C$77/10^(T440/10))/Summary!$C$78))</f>
        <v>0</v>
      </c>
      <c r="V440" s="140">
        <f>'Anchor-RA'!Y438</f>
        <v>0</v>
      </c>
      <c r="W440" s="140">
        <f>'Anchor-RA'!Z438</f>
        <v>0</v>
      </c>
      <c r="X440" s="141">
        <f t="shared" si="33"/>
        <v>0</v>
      </c>
      <c r="Y440" s="133"/>
      <c r="Z440" s="384">
        <f>'Test-RA'!L438</f>
        <v>0</v>
      </c>
      <c r="AA440" s="381">
        <f>'Test-RA'!M438</f>
        <v>0</v>
      </c>
      <c r="AB440" s="381">
        <f>'Test-RA'!N438</f>
        <v>0</v>
      </c>
      <c r="AC440" s="381">
        <f>'Test-RA'!O438</f>
        <v>0</v>
      </c>
      <c r="AD440" s="381">
        <f>(Summary!$C$58*AA440+Summary!$C$59*AB440+Summary!$C$60*AC440)/Summary!$C$61</f>
        <v>0</v>
      </c>
      <c r="AE440" s="381">
        <f>'Test-RA'!P438</f>
        <v>0</v>
      </c>
      <c r="AF440" s="381">
        <f>'Test-RA'!Q438</f>
        <v>0</v>
      </c>
      <c r="AG440" s="381">
        <f>'Test-RA'!R438</f>
        <v>0</v>
      </c>
      <c r="AH440" s="381">
        <f>'Test-RA'!S438</f>
        <v>0</v>
      </c>
      <c r="AI440" s="381">
        <f>'Test-RA'!T438</f>
        <v>0</v>
      </c>
      <c r="AJ440" s="381">
        <f>'Test-RA'!U438</f>
        <v>0</v>
      </c>
      <c r="AK440" s="381">
        <f>'Test-RA'!V438</f>
        <v>0</v>
      </c>
      <c r="AL440" s="381">
        <f>'Test-RA'!W438</f>
        <v>0</v>
      </c>
      <c r="AM440" s="381">
        <f>'Test-RA'!X438</f>
        <v>0</v>
      </c>
      <c r="AN440" s="381">
        <f>10*LOG10(1/((Summary!$C$75/10^(AK440/10)+Summary!$C$76/10^(AL440/10)+Summary!$C$77/10^(AM440/10))/Summary!$C$78))</f>
        <v>0</v>
      </c>
      <c r="AO440" s="381">
        <f>'Test-RA'!Y438</f>
        <v>0</v>
      </c>
      <c r="AP440" s="140">
        <f>'Test-RA'!Z438</f>
        <v>0</v>
      </c>
      <c r="AQ440" s="141">
        <f t="shared" si="34"/>
        <v>0</v>
      </c>
      <c r="AR440" s="142" t="e">
        <f t="shared" si="35"/>
        <v>#DIV/0!</v>
      </c>
      <c r="AS440" s="143" t="e">
        <f t="shared" si="36"/>
        <v>#DIV/0!</v>
      </c>
      <c r="AT440" s="136"/>
      <c r="AU440" s="136"/>
      <c r="AV440" s="571" t="s">
        <v>123</v>
      </c>
      <c r="AW440" s="468" t="e" cm="1">
        <f t="array" ref="AW440">bdRateExtend($G438:$G441,H438:H441,$Z438:$Z441,AA438:AA441)</f>
        <v>#VALUE!</v>
      </c>
      <c r="AX440" s="480"/>
      <c r="AY440" s="480"/>
      <c r="AZ440" s="480"/>
      <c r="BA440" s="480"/>
      <c r="BB440" s="480"/>
      <c r="BC440" s="480" t="e" cm="1">
        <f t="array" ref="BC440">bdRateExtend($G438:$G441,L438:L441,$Z438:$Z441,AE438:AE441)</f>
        <v>#VALUE!</v>
      </c>
      <c r="BD440" s="480"/>
      <c r="BE440" s="480" t="e" cm="1">
        <f t="array" ref="BE440">bdRateExtend($G438:$G441,M438:M441,$Z438:$Z441,AF438:AF441)</f>
        <v>#VALUE!</v>
      </c>
      <c r="BF440" s="480"/>
      <c r="BG440" s="469" t="e" cm="1">
        <f t="array" ref="BG440">bdRateExtend($G438:$G441,N438:N441,$Z438:$Z441,AG438:AG441,"None", FALSE,1)</f>
        <v>#VALUE!</v>
      </c>
      <c r="BH440" s="476"/>
      <c r="BI440" s="469" t="e" cm="1">
        <f t="array" ref="BI440">bdRateExtend($G438:$G441,O438:O441,$Z438:$Z441,AH438:AH441,"None", FALSE,1)</f>
        <v>#VALUE!</v>
      </c>
      <c r="BJ440" s="476"/>
      <c r="BK440" s="480" t="e" cm="1">
        <f t="array" ref="BK440">bdRateExtend($G438:$G441,P438:P441,$Z438:$Z441,AI438:AI441)</f>
        <v>#VALUE!</v>
      </c>
      <c r="BL440" s="480"/>
      <c r="BM440" s="480" t="e" cm="1">
        <f t="array" ref="BM440">bdRateExtend($G438:$G441,Q438:Q441,$Z438:$Z441,AJ438:AJ441)</f>
        <v>#VALUE!</v>
      </c>
      <c r="BN440" s="480"/>
      <c r="BO440" s="480" t="e" cm="1">
        <f t="array" ref="BO440">bdRateExtend($G438:$G441,R438:R441,$Z438:$Z441,AK438:AK441)</f>
        <v>#VALUE!</v>
      </c>
      <c r="BP440" s="480"/>
      <c r="BQ440" s="480"/>
      <c r="BR440" s="476"/>
      <c r="BS440" s="476"/>
      <c r="BT440" s="480"/>
      <c r="BU440" s="463" cm="1">
        <f t="array" ref="BU440">testVMAFRange($G438:$G441,N438:N441,$Z438:$Z441,AG438:AG441)</f>
        <v>0</v>
      </c>
      <c r="BV440" s="465"/>
      <c r="BW440" s="463" cm="1">
        <f t="array" ref="BW440">testVMAFRange($G438:$G441,O438:O441,$Z438:$Z441,AH438:AH441)</f>
        <v>0</v>
      </c>
      <c r="BX440" s="465"/>
    </row>
    <row r="441" spans="1:76" ht="17" customHeight="1" thickBot="1" x14ac:dyDescent="0.4">
      <c r="A441" s="419"/>
      <c r="B441" s="484"/>
      <c r="C441" s="487"/>
      <c r="D441" s="491"/>
      <c r="E441" s="494"/>
      <c r="F441" s="347">
        <v>63</v>
      </c>
      <c r="G441" s="145">
        <f>'Anchor-RA'!L439</f>
        <v>0</v>
      </c>
      <c r="H441" s="146">
        <f>'Anchor-RA'!M439</f>
        <v>0</v>
      </c>
      <c r="I441" s="146">
        <f>'Anchor-RA'!N439</f>
        <v>0</v>
      </c>
      <c r="J441" s="146">
        <f>'Anchor-RA'!O439</f>
        <v>0</v>
      </c>
      <c r="K441" s="146">
        <f>(Summary!$C$58*H441+Summary!$C$59*I441+Summary!$C$60*J441)/Summary!$C$61</f>
        <v>0</v>
      </c>
      <c r="L441" s="146">
        <f>'Anchor-RA'!P439</f>
        <v>0</v>
      </c>
      <c r="M441" s="146">
        <f>'Anchor-RA'!Q439</f>
        <v>0</v>
      </c>
      <c r="N441" s="146">
        <f>'Anchor-RA'!R439</f>
        <v>0</v>
      </c>
      <c r="O441" s="146">
        <f>'Anchor-RA'!S439</f>
        <v>0</v>
      </c>
      <c r="P441" s="146">
        <f>'Anchor-RA'!T439</f>
        <v>0</v>
      </c>
      <c r="Q441" s="146">
        <f>'Anchor-RA'!U439</f>
        <v>0</v>
      </c>
      <c r="R441" s="146">
        <f>'Anchor-RA'!V439</f>
        <v>0</v>
      </c>
      <c r="S441" s="146">
        <f>'Anchor-RA'!W439</f>
        <v>0</v>
      </c>
      <c r="T441" s="146">
        <f>'Anchor-RA'!X439</f>
        <v>0</v>
      </c>
      <c r="U441" s="146">
        <f>10*LOG10(1/((Summary!$C$75/10^(R441/10)+Summary!$C$76/10^(S441/10)+Summary!$C$77/10^(T441/10))/Summary!$C$78))</f>
        <v>0</v>
      </c>
      <c r="V441" s="146">
        <f>'Anchor-RA'!Y439</f>
        <v>0</v>
      </c>
      <c r="W441" s="146">
        <f>'Anchor-RA'!Z439</f>
        <v>0</v>
      </c>
      <c r="X441" s="147">
        <f t="shared" si="33"/>
        <v>0</v>
      </c>
      <c r="Y441" s="151"/>
      <c r="Z441" s="385">
        <f>'Test-RA'!L439</f>
        <v>0</v>
      </c>
      <c r="AA441" s="382">
        <f>'Test-RA'!M439</f>
        <v>0</v>
      </c>
      <c r="AB441" s="382">
        <f>'Test-RA'!N439</f>
        <v>0</v>
      </c>
      <c r="AC441" s="382">
        <f>'Test-RA'!O439</f>
        <v>0</v>
      </c>
      <c r="AD441" s="382">
        <f>(Summary!$C$58*AA441+Summary!$C$59*AB441+Summary!$C$60*AC441)/Summary!$C$61</f>
        <v>0</v>
      </c>
      <c r="AE441" s="382">
        <f>'Test-RA'!P439</f>
        <v>0</v>
      </c>
      <c r="AF441" s="382">
        <f>'Test-RA'!Q439</f>
        <v>0</v>
      </c>
      <c r="AG441" s="382">
        <f>'Test-RA'!R439</f>
        <v>0</v>
      </c>
      <c r="AH441" s="382">
        <f>'Test-RA'!S439</f>
        <v>0</v>
      </c>
      <c r="AI441" s="382">
        <f>'Test-RA'!T439</f>
        <v>0</v>
      </c>
      <c r="AJ441" s="382">
        <f>'Test-RA'!U439</f>
        <v>0</v>
      </c>
      <c r="AK441" s="382">
        <f>'Test-RA'!V439</f>
        <v>0</v>
      </c>
      <c r="AL441" s="382">
        <f>'Test-RA'!W439</f>
        <v>0</v>
      </c>
      <c r="AM441" s="382">
        <f>'Test-RA'!X439</f>
        <v>0</v>
      </c>
      <c r="AN441" s="382">
        <f>10*LOG10(1/((Summary!$C$75/10^(AK441/10)+Summary!$C$76/10^(AL441/10)+Summary!$C$77/10^(AM441/10))/Summary!$C$78))</f>
        <v>0</v>
      </c>
      <c r="AO441" s="382">
        <f>'Test-RA'!Y439</f>
        <v>0</v>
      </c>
      <c r="AP441" s="146">
        <f>'Test-RA'!Z439</f>
        <v>0</v>
      </c>
      <c r="AQ441" s="147">
        <f t="shared" si="34"/>
        <v>0</v>
      </c>
      <c r="AR441" s="148" t="e">
        <f t="shared" si="35"/>
        <v>#DIV/0!</v>
      </c>
      <c r="AS441" s="149" t="e">
        <f t="shared" si="36"/>
        <v>#DIV/0!</v>
      </c>
      <c r="AT441" s="136"/>
      <c r="AU441" s="136"/>
      <c r="AV441" s="572"/>
      <c r="AW441" s="471"/>
      <c r="AX441" s="481"/>
      <c r="AY441" s="481"/>
      <c r="AZ441" s="481"/>
      <c r="BA441" s="481"/>
      <c r="BB441" s="481"/>
      <c r="BC441" s="481"/>
      <c r="BD441" s="481"/>
      <c r="BE441" s="481"/>
      <c r="BF441" s="481"/>
      <c r="BG441" s="472"/>
      <c r="BH441" s="477"/>
      <c r="BI441" s="472"/>
      <c r="BJ441" s="477"/>
      <c r="BK441" s="481"/>
      <c r="BL441" s="481"/>
      <c r="BM441" s="481"/>
      <c r="BN441" s="481"/>
      <c r="BO441" s="481"/>
      <c r="BP441" s="481"/>
      <c r="BQ441" s="481"/>
      <c r="BR441" s="477"/>
      <c r="BS441" s="477"/>
      <c r="BT441" s="481"/>
      <c r="BU441" s="473"/>
      <c r="BV441" s="466"/>
      <c r="BW441" s="473"/>
      <c r="BX441" s="466"/>
    </row>
    <row r="442" spans="1:76" ht="17" customHeight="1" x14ac:dyDescent="0.35">
      <c r="A442" s="419"/>
      <c r="B442" s="482" t="s">
        <v>22</v>
      </c>
      <c r="C442" s="485" t="s">
        <v>318</v>
      </c>
      <c r="D442" s="489">
        <v>29.97</v>
      </c>
      <c r="E442" s="492">
        <v>8</v>
      </c>
      <c r="F442" s="345">
        <v>23</v>
      </c>
      <c r="G442" s="130">
        <f>'Anchor-RA'!L440</f>
        <v>0</v>
      </c>
      <c r="H442" s="131">
        <f>'Anchor-RA'!M440</f>
        <v>0</v>
      </c>
      <c r="I442" s="131">
        <f>'Anchor-RA'!N440</f>
        <v>0</v>
      </c>
      <c r="J442" s="131">
        <f>'Anchor-RA'!O440</f>
        <v>0</v>
      </c>
      <c r="K442" s="131">
        <f>(Summary!$C$58*H442+Summary!$C$59*I442+Summary!$C$60*J442)/Summary!$C$61</f>
        <v>0</v>
      </c>
      <c r="L442" s="131">
        <f>'Anchor-RA'!P440</f>
        <v>0</v>
      </c>
      <c r="M442" s="131">
        <f>'Anchor-RA'!Q440</f>
        <v>0</v>
      </c>
      <c r="N442" s="131">
        <f>'Anchor-RA'!R440</f>
        <v>0</v>
      </c>
      <c r="O442" s="131">
        <f>'Anchor-RA'!S440</f>
        <v>0</v>
      </c>
      <c r="P442" s="131">
        <f>'Anchor-RA'!T440</f>
        <v>0</v>
      </c>
      <c r="Q442" s="131">
        <f>'Anchor-RA'!U440</f>
        <v>0</v>
      </c>
      <c r="R442" s="131">
        <f>'Anchor-RA'!V440</f>
        <v>0</v>
      </c>
      <c r="S442" s="131">
        <f>'Anchor-RA'!W440</f>
        <v>0</v>
      </c>
      <c r="T442" s="131">
        <f>'Anchor-RA'!X440</f>
        <v>0</v>
      </c>
      <c r="U442" s="131">
        <f>10*LOG10(1/((Summary!$C$75/10^(R442/10)+Summary!$C$76/10^(S442/10)+Summary!$C$77/10^(T442/10))/Summary!$C$78))</f>
        <v>0</v>
      </c>
      <c r="V442" s="131">
        <f>'Anchor-RA'!Y440</f>
        <v>0</v>
      </c>
      <c r="W442" s="131">
        <f>'Anchor-RA'!Z440</f>
        <v>0</v>
      </c>
      <c r="X442" s="132">
        <f t="shared" ref="X442:X447" si="37">V442/3600</f>
        <v>0</v>
      </c>
      <c r="Y442" s="133"/>
      <c r="Z442" s="383">
        <f>'Test-RA'!L440</f>
        <v>0</v>
      </c>
      <c r="AA442" s="380">
        <f>'Test-RA'!M440</f>
        <v>0</v>
      </c>
      <c r="AB442" s="380">
        <f>'Test-RA'!N440</f>
        <v>0</v>
      </c>
      <c r="AC442" s="380">
        <f>'Test-RA'!O440</f>
        <v>0</v>
      </c>
      <c r="AD442" s="380">
        <f>(Summary!$C$58*AA442+Summary!$C$59*AB442+Summary!$C$60*AC442)/Summary!$C$61</f>
        <v>0</v>
      </c>
      <c r="AE442" s="380">
        <f>'Test-RA'!P440</f>
        <v>0</v>
      </c>
      <c r="AF442" s="380">
        <f>'Test-RA'!Q440</f>
        <v>0</v>
      </c>
      <c r="AG442" s="380">
        <f>'Test-RA'!R440</f>
        <v>0</v>
      </c>
      <c r="AH442" s="380">
        <f>'Test-RA'!S440</f>
        <v>0</v>
      </c>
      <c r="AI442" s="380">
        <f>'Test-RA'!T440</f>
        <v>0</v>
      </c>
      <c r="AJ442" s="380">
        <f>'Test-RA'!U440</f>
        <v>0</v>
      </c>
      <c r="AK442" s="380">
        <f>'Test-RA'!V440</f>
        <v>0</v>
      </c>
      <c r="AL442" s="380">
        <f>'Test-RA'!W440</f>
        <v>0</v>
      </c>
      <c r="AM442" s="380">
        <f>'Test-RA'!X440</f>
        <v>0</v>
      </c>
      <c r="AN442" s="380">
        <f>10*LOG10(1/((Summary!$C$75/10^(AK442/10)+Summary!$C$76/10^(AL442/10)+Summary!$C$77/10^(AM442/10))/Summary!$C$78))</f>
        <v>0</v>
      </c>
      <c r="AO442" s="380">
        <f>'Test-RA'!Y440</f>
        <v>0</v>
      </c>
      <c r="AP442" s="131">
        <f>'Test-RA'!Z440</f>
        <v>0</v>
      </c>
      <c r="AQ442" s="132">
        <f t="shared" ref="AQ442:AQ447" si="38">AO442/3600</f>
        <v>0</v>
      </c>
      <c r="AR442" s="134" t="e">
        <f t="shared" ref="AR442:AR447" si="39">AO442/V442</f>
        <v>#DIV/0!</v>
      </c>
      <c r="AS442" s="135" t="e">
        <f t="shared" ref="AS442:AS447" si="40">AP442/W442</f>
        <v>#DIV/0!</v>
      </c>
      <c r="AT442" s="136"/>
      <c r="AU442" s="136"/>
      <c r="AV442" s="573" t="s">
        <v>121</v>
      </c>
      <c r="AW442" s="468" t="e" cm="1">
        <f t="array" ref="AW442">bdRateExtend($G442:$G445,H442:H445,$Z442:$Z445,AA442:AA445)</f>
        <v>#VALUE!</v>
      </c>
      <c r="AX442" s="480" t="e" cm="1">
        <f t="array" ref="AX442">bdRateExtend($G442:$G447,H442:H447,$Z442:$Z447,AA442:AA447)</f>
        <v>#VALUE!</v>
      </c>
      <c r="AY442" s="480" t="e" cm="1">
        <f t="array" ref="AY442">bdRateExtend($G442:$G447,I442:I447,$Z442:$Z447,AB442:AB447)</f>
        <v>#VALUE!</v>
      </c>
      <c r="AZ442" s="480" t="e" cm="1">
        <f t="array" ref="AZ442">bdRateExtend($G442:$G447,J442:J447,$Z442:$Z447,AC442:AC447)</f>
        <v>#VALUE!</v>
      </c>
      <c r="BA442" s="480" t="e" cm="1">
        <f t="array" ref="BA442">bdRateExtend($G442:$G447,K442:K447,$Z442:$Z447,AD442:AD447)</f>
        <v>#VALUE!</v>
      </c>
      <c r="BB442" s="479" t="e">
        <f>(Summary!$C$89*AX442+Summary!$C$90*AY442+Summary!$C$91*AZ442)/Summary!$C$92</f>
        <v>#VALUE!</v>
      </c>
      <c r="BC442" s="480" t="e" cm="1">
        <f t="array" ref="BC442">bdRateExtend($G442:$G445,L442:L445,$Z442:$Z445,AE442:AE445)</f>
        <v>#VALUE!</v>
      </c>
      <c r="BD442" s="480" t="e" cm="1">
        <f t="array" ref="BD442">bdRateExtend($G442:$G447,L442:L447,$Z442:$Z447,AE442:AE447)</f>
        <v>#VALUE!</v>
      </c>
      <c r="BE442" s="480" t="e" cm="1">
        <f t="array" ref="BE442">bdRateExtend($G442:$G445,M442:M445,$Z442:$Z445,AF442:AF445)</f>
        <v>#VALUE!</v>
      </c>
      <c r="BF442" s="480" t="e" cm="1">
        <f t="array" ref="BF442">bdRateExtend($G442:$G447,M442:M447,$Z442:$Z447,AF442:AF447)</f>
        <v>#VALUE!</v>
      </c>
      <c r="BG442" s="474" t="e" cm="1">
        <f t="array" ref="BG442">bdRateExtend($G442:$G445,N442:N445,$Z442:$Z445,AG442:AG445,"None", FALSE,1)</f>
        <v>#VALUE!</v>
      </c>
      <c r="BH442" s="475" t="e" cm="1">
        <f t="array" ref="BH442">bdRateExtend($G442:$G447,N442:N447,$Z442:$Z447,AG442:AG447,"None", FALSE,1)</f>
        <v>#VALUE!</v>
      </c>
      <c r="BI442" s="474" t="e" cm="1">
        <f t="array" ref="BI442">bdRateExtend($G442:$G445,O442:O445,$Z442:$Z445,AH442:AH445,"None", FALSE,1)</f>
        <v>#VALUE!</v>
      </c>
      <c r="BJ442" s="475" t="e" cm="1">
        <f t="array" ref="BJ442">bdRateExtend($G442:$G447,O442:O447,$Z442:$Z447,AH442:AH447,"None", FALSE,1)</f>
        <v>#VALUE!</v>
      </c>
      <c r="BK442" s="480" t="e" cm="1">
        <f t="array" ref="BK442">bdRateExtend($G442:$G445,P442:P445,$Z442:$Z445,AI442:AI445)</f>
        <v>#VALUE!</v>
      </c>
      <c r="BL442" s="480" t="e" cm="1">
        <f t="array" ref="BL442">bdRateExtend($G442:$G447,P442:P447,$Z442:$Z447,AI442:AI447)</f>
        <v>#VALUE!</v>
      </c>
      <c r="BM442" s="480" t="e" cm="1">
        <f t="array" ref="BM442">bdRateExtend($G442:$G445,Q442:Q445,$Z442:$Z445,AJ442:AJ445)</f>
        <v>#VALUE!</v>
      </c>
      <c r="BN442" s="480" t="e" cm="1">
        <f t="array" ref="BN442">bdRateExtend($G442:$G447,Q442:Q447,$Z442:$Z447,AJ442:AJ447)</f>
        <v>#VALUE!</v>
      </c>
      <c r="BO442" s="480" t="e" cm="1">
        <f t="array" ref="BO442">bdRateExtend($G442:$G445,R442:R445,$Z442:$Z445,AK442:AK445)</f>
        <v>#VALUE!</v>
      </c>
      <c r="BP442" s="480" t="e" cm="1">
        <f t="array" ref="BP442">bdRateExtend($G442:$G447,R442:R447,$Z442:$Z447,AK442:AK447)</f>
        <v>#VALUE!</v>
      </c>
      <c r="BQ442" s="480" t="e" cm="1">
        <f t="array" ref="BQ442">bdRateExtend($G442:$G447,S442:S447,$Z442:$Z447,AL442:AL447)</f>
        <v>#VALUE!</v>
      </c>
      <c r="BR442" s="476" t="e" cm="1">
        <f t="array" ref="BR442">bdRateExtend($G442:$G447,T442:T447,$Z442:$Z447,AM442:AM447)</f>
        <v>#VALUE!</v>
      </c>
      <c r="BS442" s="476" t="e" cm="1">
        <f t="array" ref="BS442">bdRateExtend($G442:$G447,U442:U447,$Z442:$Z447,AN442:AN447)</f>
        <v>#VALUE!</v>
      </c>
      <c r="BT442" s="479" t="e">
        <f>(Summary!$C$103*BP442+Summary!$C$104*BQ442+Summary!$C$105*BR442)/Summary!$C$106</f>
        <v>#VALUE!</v>
      </c>
      <c r="BU442" s="462" cm="1">
        <f t="array" ref="BU442">testVMAFRange($G442:$G445,N442:N445,$Z442:$Z445,AG442:AG445)</f>
        <v>0</v>
      </c>
      <c r="BV442" s="464" cm="1">
        <f t="array" ref="BV442">testVMAFRange($G442:$G447,N442:N447,$Z442:$Z447,AG442:AG447)</f>
        <v>0</v>
      </c>
      <c r="BW442" s="462" cm="1">
        <f t="array" ref="BW442">testVMAFRange($G442:$G445,O442:O445,$Z442:$Z445,AH442:AH445)</f>
        <v>0</v>
      </c>
      <c r="BX442" s="464" cm="1">
        <f t="array" ref="BX442">testVMAFRange($G442:$G447,O442:O447,$Z442:$Z447,AH442:AH447)</f>
        <v>0</v>
      </c>
    </row>
    <row r="443" spans="1:76" ht="17" customHeight="1" x14ac:dyDescent="0.35">
      <c r="A443" s="419"/>
      <c r="B443" s="483"/>
      <c r="C443" s="486"/>
      <c r="D443" s="490"/>
      <c r="E443" s="493"/>
      <c r="F443" s="346">
        <v>31</v>
      </c>
      <c r="G443" s="139">
        <f>'Anchor-RA'!L441</f>
        <v>0</v>
      </c>
      <c r="H443" s="140">
        <f>'Anchor-RA'!M441</f>
        <v>0</v>
      </c>
      <c r="I443" s="140">
        <f>'Anchor-RA'!N441</f>
        <v>0</v>
      </c>
      <c r="J443" s="140">
        <f>'Anchor-RA'!O441</f>
        <v>0</v>
      </c>
      <c r="K443" s="140">
        <f>(Summary!$C$58*H443+Summary!$C$59*I443+Summary!$C$60*J443)/Summary!$C$61</f>
        <v>0</v>
      </c>
      <c r="L443" s="140">
        <f>'Anchor-RA'!P441</f>
        <v>0</v>
      </c>
      <c r="M443" s="140">
        <f>'Anchor-RA'!Q441</f>
        <v>0</v>
      </c>
      <c r="N443" s="140">
        <f>'Anchor-RA'!R441</f>
        <v>0</v>
      </c>
      <c r="O443" s="140">
        <f>'Anchor-RA'!S441</f>
        <v>0</v>
      </c>
      <c r="P443" s="140">
        <f>'Anchor-RA'!T441</f>
        <v>0</v>
      </c>
      <c r="Q443" s="140">
        <f>'Anchor-RA'!U441</f>
        <v>0</v>
      </c>
      <c r="R443" s="140">
        <f>'Anchor-RA'!V441</f>
        <v>0</v>
      </c>
      <c r="S443" s="140">
        <f>'Anchor-RA'!W441</f>
        <v>0</v>
      </c>
      <c r="T443" s="140">
        <f>'Anchor-RA'!X441</f>
        <v>0</v>
      </c>
      <c r="U443" s="140">
        <f>10*LOG10(1/((Summary!$C$75/10^(R443/10)+Summary!$C$76/10^(S443/10)+Summary!$C$77/10^(T443/10))/Summary!$C$78))</f>
        <v>0</v>
      </c>
      <c r="V443" s="140">
        <f>'Anchor-RA'!Y441</f>
        <v>0</v>
      </c>
      <c r="W443" s="140">
        <f>'Anchor-RA'!Z441</f>
        <v>0</v>
      </c>
      <c r="X443" s="141">
        <f t="shared" si="37"/>
        <v>0</v>
      </c>
      <c r="Y443" s="133"/>
      <c r="Z443" s="384">
        <f>'Test-RA'!L441</f>
        <v>0</v>
      </c>
      <c r="AA443" s="381">
        <f>'Test-RA'!M441</f>
        <v>0</v>
      </c>
      <c r="AB443" s="381">
        <f>'Test-RA'!N441</f>
        <v>0</v>
      </c>
      <c r="AC443" s="381">
        <f>'Test-RA'!O441</f>
        <v>0</v>
      </c>
      <c r="AD443" s="381">
        <f>(Summary!$C$58*AA443+Summary!$C$59*AB443+Summary!$C$60*AC443)/Summary!$C$61</f>
        <v>0</v>
      </c>
      <c r="AE443" s="381">
        <f>'Test-RA'!P441</f>
        <v>0</v>
      </c>
      <c r="AF443" s="381">
        <f>'Test-RA'!Q441</f>
        <v>0</v>
      </c>
      <c r="AG443" s="381">
        <f>'Test-RA'!R441</f>
        <v>0</v>
      </c>
      <c r="AH443" s="381">
        <f>'Test-RA'!S441</f>
        <v>0</v>
      </c>
      <c r="AI443" s="381">
        <f>'Test-RA'!T441</f>
        <v>0</v>
      </c>
      <c r="AJ443" s="381">
        <f>'Test-RA'!U441</f>
        <v>0</v>
      </c>
      <c r="AK443" s="381">
        <f>'Test-RA'!V441</f>
        <v>0</v>
      </c>
      <c r="AL443" s="381">
        <f>'Test-RA'!W441</f>
        <v>0</v>
      </c>
      <c r="AM443" s="381">
        <f>'Test-RA'!X441</f>
        <v>0</v>
      </c>
      <c r="AN443" s="381">
        <f>10*LOG10(1/((Summary!$C$75/10^(AK443/10)+Summary!$C$76/10^(AL443/10)+Summary!$C$77/10^(AM443/10))/Summary!$C$78))</f>
        <v>0</v>
      </c>
      <c r="AO443" s="381">
        <f>'Test-RA'!Y441</f>
        <v>0</v>
      </c>
      <c r="AP443" s="140">
        <f>'Test-RA'!Z441</f>
        <v>0</v>
      </c>
      <c r="AQ443" s="141">
        <f t="shared" si="38"/>
        <v>0</v>
      </c>
      <c r="AR443" s="142" t="e">
        <f t="shared" si="39"/>
        <v>#DIV/0!</v>
      </c>
      <c r="AS443" s="143" t="e">
        <f t="shared" si="40"/>
        <v>#DIV/0!</v>
      </c>
      <c r="AT443" s="136"/>
      <c r="AU443" s="136"/>
      <c r="AV443" s="571"/>
      <c r="AW443" s="468"/>
      <c r="AX443" s="480"/>
      <c r="AY443" s="480"/>
      <c r="AZ443" s="480"/>
      <c r="BA443" s="480"/>
      <c r="BB443" s="480"/>
      <c r="BC443" s="480"/>
      <c r="BD443" s="480"/>
      <c r="BE443" s="480"/>
      <c r="BF443" s="480"/>
      <c r="BG443" s="469"/>
      <c r="BH443" s="476"/>
      <c r="BI443" s="469"/>
      <c r="BJ443" s="476"/>
      <c r="BK443" s="480"/>
      <c r="BL443" s="480"/>
      <c r="BM443" s="480"/>
      <c r="BN443" s="480"/>
      <c r="BO443" s="480"/>
      <c r="BP443" s="480"/>
      <c r="BQ443" s="480"/>
      <c r="BR443" s="476"/>
      <c r="BS443" s="476"/>
      <c r="BT443" s="480"/>
      <c r="BU443" s="463"/>
      <c r="BV443" s="465"/>
      <c r="BW443" s="463"/>
      <c r="BX443" s="465"/>
    </row>
    <row r="444" spans="1:76" ht="17" customHeight="1" x14ac:dyDescent="0.35">
      <c r="A444" s="419"/>
      <c r="B444" s="483"/>
      <c r="C444" s="486"/>
      <c r="D444" s="490"/>
      <c r="E444" s="493"/>
      <c r="F444" s="346">
        <v>39</v>
      </c>
      <c r="G444" s="139">
        <f>'Anchor-RA'!L442</f>
        <v>0</v>
      </c>
      <c r="H444" s="140">
        <f>'Anchor-RA'!M442</f>
        <v>0</v>
      </c>
      <c r="I444" s="140">
        <f>'Anchor-RA'!N442</f>
        <v>0</v>
      </c>
      <c r="J444" s="140">
        <f>'Anchor-RA'!O442</f>
        <v>0</v>
      </c>
      <c r="K444" s="140">
        <f>(Summary!$C$58*H444+Summary!$C$59*I444+Summary!$C$60*J444)/Summary!$C$61</f>
        <v>0</v>
      </c>
      <c r="L444" s="140">
        <f>'Anchor-RA'!P442</f>
        <v>0</v>
      </c>
      <c r="M444" s="140">
        <f>'Anchor-RA'!Q442</f>
        <v>0</v>
      </c>
      <c r="N444" s="140">
        <f>'Anchor-RA'!R442</f>
        <v>0</v>
      </c>
      <c r="O444" s="140">
        <f>'Anchor-RA'!S442</f>
        <v>0</v>
      </c>
      <c r="P444" s="140">
        <f>'Anchor-RA'!T442</f>
        <v>0</v>
      </c>
      <c r="Q444" s="140">
        <f>'Anchor-RA'!U442</f>
        <v>0</v>
      </c>
      <c r="R444" s="140">
        <f>'Anchor-RA'!V442</f>
        <v>0</v>
      </c>
      <c r="S444" s="140">
        <f>'Anchor-RA'!W442</f>
        <v>0</v>
      </c>
      <c r="T444" s="140">
        <f>'Anchor-RA'!X442</f>
        <v>0</v>
      </c>
      <c r="U444" s="140">
        <f>10*LOG10(1/((Summary!$C$75/10^(R444/10)+Summary!$C$76/10^(S444/10)+Summary!$C$77/10^(T444/10))/Summary!$C$78))</f>
        <v>0</v>
      </c>
      <c r="V444" s="140">
        <f>'Anchor-RA'!Y442</f>
        <v>0</v>
      </c>
      <c r="W444" s="140">
        <f>'Anchor-RA'!Z442</f>
        <v>0</v>
      </c>
      <c r="X444" s="141">
        <f t="shared" si="37"/>
        <v>0</v>
      </c>
      <c r="Y444" s="133"/>
      <c r="Z444" s="384">
        <f>'Test-RA'!L442</f>
        <v>0</v>
      </c>
      <c r="AA444" s="381">
        <f>'Test-RA'!M442</f>
        <v>0</v>
      </c>
      <c r="AB444" s="381">
        <f>'Test-RA'!N442</f>
        <v>0</v>
      </c>
      <c r="AC444" s="381">
        <f>'Test-RA'!O442</f>
        <v>0</v>
      </c>
      <c r="AD444" s="381">
        <f>(Summary!$C$58*AA444+Summary!$C$59*AB444+Summary!$C$60*AC444)/Summary!$C$61</f>
        <v>0</v>
      </c>
      <c r="AE444" s="381">
        <f>'Test-RA'!P442</f>
        <v>0</v>
      </c>
      <c r="AF444" s="381">
        <f>'Test-RA'!Q442</f>
        <v>0</v>
      </c>
      <c r="AG444" s="381">
        <f>'Test-RA'!R442</f>
        <v>0</v>
      </c>
      <c r="AH444" s="381">
        <f>'Test-RA'!S442</f>
        <v>0</v>
      </c>
      <c r="AI444" s="381">
        <f>'Test-RA'!T442</f>
        <v>0</v>
      </c>
      <c r="AJ444" s="381">
        <f>'Test-RA'!U442</f>
        <v>0</v>
      </c>
      <c r="AK444" s="381">
        <f>'Test-RA'!V442</f>
        <v>0</v>
      </c>
      <c r="AL444" s="381">
        <f>'Test-RA'!W442</f>
        <v>0</v>
      </c>
      <c r="AM444" s="381">
        <f>'Test-RA'!X442</f>
        <v>0</v>
      </c>
      <c r="AN444" s="381">
        <f>10*LOG10(1/((Summary!$C$75/10^(AK444/10)+Summary!$C$76/10^(AL444/10)+Summary!$C$77/10^(AM444/10))/Summary!$C$78))</f>
        <v>0</v>
      </c>
      <c r="AO444" s="381">
        <f>'Test-RA'!Y442</f>
        <v>0</v>
      </c>
      <c r="AP444" s="140">
        <f>'Test-RA'!Z442</f>
        <v>0</v>
      </c>
      <c r="AQ444" s="141">
        <f t="shared" si="38"/>
        <v>0</v>
      </c>
      <c r="AR444" s="142" t="e">
        <f t="shared" si="39"/>
        <v>#DIV/0!</v>
      </c>
      <c r="AS444" s="143" t="e">
        <f t="shared" si="40"/>
        <v>#DIV/0!</v>
      </c>
      <c r="AT444" s="136"/>
      <c r="AU444" s="136"/>
      <c r="AV444" s="571" t="s">
        <v>122</v>
      </c>
      <c r="AW444" s="468" t="e" cm="1">
        <f t="array" ref="AW444">bdRateExtend($G443:$G446,H443:H446,$Z443:$Z446,AA443:AA446)</f>
        <v>#VALUE!</v>
      </c>
      <c r="AX444" s="480"/>
      <c r="AY444" s="480"/>
      <c r="AZ444" s="480"/>
      <c r="BA444" s="480"/>
      <c r="BB444" s="480"/>
      <c r="BC444" s="480" t="e" cm="1">
        <f t="array" ref="BC444">bdRateExtend($G443:$G446,L443:L446,$Z443:$Z446,AE443:AE446)</f>
        <v>#VALUE!</v>
      </c>
      <c r="BD444" s="480"/>
      <c r="BE444" s="480" t="e" cm="1">
        <f t="array" ref="BE444">bdRateExtend($G443:$G446,M443:M446,$Z443:$Z446,AF443:AF446)</f>
        <v>#VALUE!</v>
      </c>
      <c r="BF444" s="480"/>
      <c r="BG444" s="469" t="e" cm="1">
        <f t="array" ref="BG444">bdRateExtend($G443:$G446,N443:N446,$Z443:$Z446,AG443:AG446,"None", FALSE,1)</f>
        <v>#VALUE!</v>
      </c>
      <c r="BH444" s="476"/>
      <c r="BI444" s="469" t="e" cm="1">
        <f t="array" ref="BI444">bdRateExtend($G443:$G446,O443:O446,$Z443:$Z446,AH443:AH446,"None", FALSE,1)</f>
        <v>#VALUE!</v>
      </c>
      <c r="BJ444" s="476"/>
      <c r="BK444" s="480" t="e" cm="1">
        <f t="array" ref="BK444">bdRateExtend($G443:$G446,P443:P446,$Z443:$Z446,AI443:AI446)</f>
        <v>#VALUE!</v>
      </c>
      <c r="BL444" s="480"/>
      <c r="BM444" s="480" t="e" cm="1">
        <f t="array" ref="BM444">bdRateExtend($G443:$G446,Q443:Q446,$Z443:$Z446,AJ443:AJ446)</f>
        <v>#VALUE!</v>
      </c>
      <c r="BN444" s="480"/>
      <c r="BO444" s="480" t="e" cm="1">
        <f t="array" ref="BO444">bdRateExtend($G443:$G446,R443:R446,$Z443:$Z446,AK443:AK446)</f>
        <v>#VALUE!</v>
      </c>
      <c r="BP444" s="480"/>
      <c r="BQ444" s="480"/>
      <c r="BR444" s="476"/>
      <c r="BS444" s="476"/>
      <c r="BT444" s="480"/>
      <c r="BU444" s="463" cm="1">
        <f t="array" ref="BU444">testVMAFRange($G443:$G446,N443:N446,$Z443:$Z446,AG443:AG446)</f>
        <v>0</v>
      </c>
      <c r="BV444" s="465"/>
      <c r="BW444" s="463" cm="1">
        <f t="array" ref="BW444">testVMAFRange($G443:$G446,O443:O446,$Z443:$Z446,AH443:AH446)</f>
        <v>0</v>
      </c>
      <c r="BX444" s="465"/>
    </row>
    <row r="445" spans="1:76" ht="17" customHeight="1" x14ac:dyDescent="0.35">
      <c r="A445" s="419"/>
      <c r="B445" s="483"/>
      <c r="C445" s="486"/>
      <c r="D445" s="490"/>
      <c r="E445" s="493"/>
      <c r="F445" s="346">
        <v>47</v>
      </c>
      <c r="G445" s="139">
        <f>'Anchor-RA'!L443</f>
        <v>0</v>
      </c>
      <c r="H445" s="140">
        <f>'Anchor-RA'!M443</f>
        <v>0</v>
      </c>
      <c r="I445" s="140">
        <f>'Anchor-RA'!N443</f>
        <v>0</v>
      </c>
      <c r="J445" s="140">
        <f>'Anchor-RA'!O443</f>
        <v>0</v>
      </c>
      <c r="K445" s="140">
        <f>(Summary!$C$58*H445+Summary!$C$59*I445+Summary!$C$60*J445)/Summary!$C$61</f>
        <v>0</v>
      </c>
      <c r="L445" s="140">
        <f>'Anchor-RA'!P443</f>
        <v>0</v>
      </c>
      <c r="M445" s="140">
        <f>'Anchor-RA'!Q443</f>
        <v>0</v>
      </c>
      <c r="N445" s="140">
        <f>'Anchor-RA'!R443</f>
        <v>0</v>
      </c>
      <c r="O445" s="140">
        <f>'Anchor-RA'!S443</f>
        <v>0</v>
      </c>
      <c r="P445" s="140">
        <f>'Anchor-RA'!T443</f>
        <v>0</v>
      </c>
      <c r="Q445" s="140">
        <f>'Anchor-RA'!U443</f>
        <v>0</v>
      </c>
      <c r="R445" s="140">
        <f>'Anchor-RA'!V443</f>
        <v>0</v>
      </c>
      <c r="S445" s="140">
        <f>'Anchor-RA'!W443</f>
        <v>0</v>
      </c>
      <c r="T445" s="140">
        <f>'Anchor-RA'!X443</f>
        <v>0</v>
      </c>
      <c r="U445" s="140">
        <f>10*LOG10(1/((Summary!$C$75/10^(R445/10)+Summary!$C$76/10^(S445/10)+Summary!$C$77/10^(T445/10))/Summary!$C$78))</f>
        <v>0</v>
      </c>
      <c r="V445" s="140">
        <f>'Anchor-RA'!Y443</f>
        <v>0</v>
      </c>
      <c r="W445" s="140">
        <f>'Anchor-RA'!Z443</f>
        <v>0</v>
      </c>
      <c r="X445" s="141">
        <f t="shared" si="37"/>
        <v>0</v>
      </c>
      <c r="Y445" s="133"/>
      <c r="Z445" s="384">
        <f>'Test-RA'!L443</f>
        <v>0</v>
      </c>
      <c r="AA445" s="381">
        <f>'Test-RA'!M443</f>
        <v>0</v>
      </c>
      <c r="AB445" s="381">
        <f>'Test-RA'!N443</f>
        <v>0</v>
      </c>
      <c r="AC445" s="381">
        <f>'Test-RA'!O443</f>
        <v>0</v>
      </c>
      <c r="AD445" s="381">
        <f>(Summary!$C$58*AA445+Summary!$C$59*AB445+Summary!$C$60*AC445)/Summary!$C$61</f>
        <v>0</v>
      </c>
      <c r="AE445" s="381">
        <f>'Test-RA'!P443</f>
        <v>0</v>
      </c>
      <c r="AF445" s="381">
        <f>'Test-RA'!Q443</f>
        <v>0</v>
      </c>
      <c r="AG445" s="381">
        <f>'Test-RA'!R443</f>
        <v>0</v>
      </c>
      <c r="AH445" s="381">
        <f>'Test-RA'!S443</f>
        <v>0</v>
      </c>
      <c r="AI445" s="381">
        <f>'Test-RA'!T443</f>
        <v>0</v>
      </c>
      <c r="AJ445" s="381">
        <f>'Test-RA'!U443</f>
        <v>0</v>
      </c>
      <c r="AK445" s="381">
        <f>'Test-RA'!V443</f>
        <v>0</v>
      </c>
      <c r="AL445" s="381">
        <f>'Test-RA'!W443</f>
        <v>0</v>
      </c>
      <c r="AM445" s="381">
        <f>'Test-RA'!X443</f>
        <v>0</v>
      </c>
      <c r="AN445" s="381">
        <f>10*LOG10(1/((Summary!$C$75/10^(AK445/10)+Summary!$C$76/10^(AL445/10)+Summary!$C$77/10^(AM445/10))/Summary!$C$78))</f>
        <v>0</v>
      </c>
      <c r="AO445" s="381">
        <f>'Test-RA'!Y443</f>
        <v>0</v>
      </c>
      <c r="AP445" s="140">
        <f>'Test-RA'!Z443</f>
        <v>0</v>
      </c>
      <c r="AQ445" s="141">
        <f t="shared" si="38"/>
        <v>0</v>
      </c>
      <c r="AR445" s="142" t="e">
        <f t="shared" si="39"/>
        <v>#DIV/0!</v>
      </c>
      <c r="AS445" s="143" t="e">
        <f t="shared" si="40"/>
        <v>#DIV/0!</v>
      </c>
      <c r="AT445" s="136"/>
      <c r="AU445" s="136"/>
      <c r="AV445" s="571"/>
      <c r="AW445" s="468"/>
      <c r="AX445" s="480"/>
      <c r="AY445" s="480"/>
      <c r="AZ445" s="480"/>
      <c r="BA445" s="480"/>
      <c r="BB445" s="480"/>
      <c r="BC445" s="480"/>
      <c r="BD445" s="480"/>
      <c r="BE445" s="480"/>
      <c r="BF445" s="480"/>
      <c r="BG445" s="469"/>
      <c r="BH445" s="476"/>
      <c r="BI445" s="469"/>
      <c r="BJ445" s="476"/>
      <c r="BK445" s="480"/>
      <c r="BL445" s="480"/>
      <c r="BM445" s="480"/>
      <c r="BN445" s="480"/>
      <c r="BO445" s="480"/>
      <c r="BP445" s="480"/>
      <c r="BQ445" s="480"/>
      <c r="BR445" s="476"/>
      <c r="BS445" s="476"/>
      <c r="BT445" s="480"/>
      <c r="BU445" s="463"/>
      <c r="BV445" s="465"/>
      <c r="BW445" s="463"/>
      <c r="BX445" s="465"/>
    </row>
    <row r="446" spans="1:76" ht="17" customHeight="1" x14ac:dyDescent="0.35">
      <c r="A446" s="419"/>
      <c r="B446" s="483"/>
      <c r="C446" s="486"/>
      <c r="D446" s="490"/>
      <c r="E446" s="493"/>
      <c r="F446" s="346">
        <v>55</v>
      </c>
      <c r="G446" s="139">
        <f>'Anchor-RA'!L444</f>
        <v>0</v>
      </c>
      <c r="H446" s="140">
        <f>'Anchor-RA'!M444</f>
        <v>0</v>
      </c>
      <c r="I446" s="140">
        <f>'Anchor-RA'!N444</f>
        <v>0</v>
      </c>
      <c r="J446" s="140">
        <f>'Anchor-RA'!O444</f>
        <v>0</v>
      </c>
      <c r="K446" s="140">
        <f>(Summary!$C$58*H446+Summary!$C$59*I446+Summary!$C$60*J446)/Summary!$C$61</f>
        <v>0</v>
      </c>
      <c r="L446" s="140">
        <f>'Anchor-RA'!P444</f>
        <v>0</v>
      </c>
      <c r="M446" s="140">
        <f>'Anchor-RA'!Q444</f>
        <v>0</v>
      </c>
      <c r="N446" s="140">
        <f>'Anchor-RA'!R444</f>
        <v>0</v>
      </c>
      <c r="O446" s="140">
        <f>'Anchor-RA'!S444</f>
        <v>0</v>
      </c>
      <c r="P446" s="140">
        <f>'Anchor-RA'!T444</f>
        <v>0</v>
      </c>
      <c r="Q446" s="140">
        <f>'Anchor-RA'!U444</f>
        <v>0</v>
      </c>
      <c r="R446" s="140">
        <f>'Anchor-RA'!V444</f>
        <v>0</v>
      </c>
      <c r="S446" s="140">
        <f>'Anchor-RA'!W444</f>
        <v>0</v>
      </c>
      <c r="T446" s="140">
        <f>'Anchor-RA'!X444</f>
        <v>0</v>
      </c>
      <c r="U446" s="140">
        <f>10*LOG10(1/((Summary!$C$75/10^(R446/10)+Summary!$C$76/10^(S446/10)+Summary!$C$77/10^(T446/10))/Summary!$C$78))</f>
        <v>0</v>
      </c>
      <c r="V446" s="140">
        <f>'Anchor-RA'!Y444</f>
        <v>0</v>
      </c>
      <c r="W446" s="140">
        <f>'Anchor-RA'!Z444</f>
        <v>0</v>
      </c>
      <c r="X446" s="141">
        <f t="shared" si="37"/>
        <v>0</v>
      </c>
      <c r="Y446" s="133"/>
      <c r="Z446" s="384">
        <f>'Test-RA'!L444</f>
        <v>0</v>
      </c>
      <c r="AA446" s="381">
        <f>'Test-RA'!M444</f>
        <v>0</v>
      </c>
      <c r="AB446" s="381">
        <f>'Test-RA'!N444</f>
        <v>0</v>
      </c>
      <c r="AC446" s="381">
        <f>'Test-RA'!O444</f>
        <v>0</v>
      </c>
      <c r="AD446" s="381">
        <f>(Summary!$C$58*AA446+Summary!$C$59*AB446+Summary!$C$60*AC446)/Summary!$C$61</f>
        <v>0</v>
      </c>
      <c r="AE446" s="381">
        <f>'Test-RA'!P444</f>
        <v>0</v>
      </c>
      <c r="AF446" s="381">
        <f>'Test-RA'!Q444</f>
        <v>0</v>
      </c>
      <c r="AG446" s="381">
        <f>'Test-RA'!R444</f>
        <v>0</v>
      </c>
      <c r="AH446" s="381">
        <f>'Test-RA'!S444</f>
        <v>0</v>
      </c>
      <c r="AI446" s="381">
        <f>'Test-RA'!T444</f>
        <v>0</v>
      </c>
      <c r="AJ446" s="381">
        <f>'Test-RA'!U444</f>
        <v>0</v>
      </c>
      <c r="AK446" s="381">
        <f>'Test-RA'!V444</f>
        <v>0</v>
      </c>
      <c r="AL446" s="381">
        <f>'Test-RA'!W444</f>
        <v>0</v>
      </c>
      <c r="AM446" s="381">
        <f>'Test-RA'!X444</f>
        <v>0</v>
      </c>
      <c r="AN446" s="381">
        <f>10*LOG10(1/((Summary!$C$75/10^(AK446/10)+Summary!$C$76/10^(AL446/10)+Summary!$C$77/10^(AM446/10))/Summary!$C$78))</f>
        <v>0</v>
      </c>
      <c r="AO446" s="381">
        <f>'Test-RA'!Y444</f>
        <v>0</v>
      </c>
      <c r="AP446" s="140">
        <f>'Test-RA'!Z444</f>
        <v>0</v>
      </c>
      <c r="AQ446" s="141">
        <f t="shared" si="38"/>
        <v>0</v>
      </c>
      <c r="AR446" s="142" t="e">
        <f t="shared" si="39"/>
        <v>#DIV/0!</v>
      </c>
      <c r="AS446" s="143" t="e">
        <f t="shared" si="40"/>
        <v>#DIV/0!</v>
      </c>
      <c r="AT446" s="136"/>
      <c r="AU446" s="136"/>
      <c r="AV446" s="571" t="s">
        <v>123</v>
      </c>
      <c r="AW446" s="468" t="e" cm="1">
        <f t="array" ref="AW446">bdRateExtend($G444:$G447,H444:H447,$Z444:$Z447,AA444:AA447)</f>
        <v>#VALUE!</v>
      </c>
      <c r="AX446" s="480"/>
      <c r="AY446" s="480"/>
      <c r="AZ446" s="480"/>
      <c r="BA446" s="480"/>
      <c r="BB446" s="480"/>
      <c r="BC446" s="480" t="e" cm="1">
        <f t="array" ref="BC446">bdRateExtend($G444:$G447,L444:L447,$Z444:$Z447,AE444:AE447)</f>
        <v>#VALUE!</v>
      </c>
      <c r="BD446" s="480"/>
      <c r="BE446" s="480" t="e" cm="1">
        <f t="array" ref="BE446">bdRateExtend($G444:$G447,M444:M447,$Z444:$Z447,AF444:AF447)</f>
        <v>#VALUE!</v>
      </c>
      <c r="BF446" s="480"/>
      <c r="BG446" s="469" t="e" cm="1">
        <f t="array" ref="BG446">bdRateExtend($G444:$G447,N444:N447,$Z444:$Z447,AG444:AG447,"None", FALSE,1)</f>
        <v>#VALUE!</v>
      </c>
      <c r="BH446" s="476"/>
      <c r="BI446" s="469" t="e" cm="1">
        <f t="array" ref="BI446">bdRateExtend($G444:$G447,O444:O447,$Z444:$Z447,AH444:AH447,"None", FALSE,1)</f>
        <v>#VALUE!</v>
      </c>
      <c r="BJ446" s="476"/>
      <c r="BK446" s="480" t="e" cm="1">
        <f t="array" ref="BK446">bdRateExtend($G444:$G447,P444:P447,$Z444:$Z447,AI444:AI447)</f>
        <v>#VALUE!</v>
      </c>
      <c r="BL446" s="480"/>
      <c r="BM446" s="480" t="e" cm="1">
        <f t="array" ref="BM446">bdRateExtend($G444:$G447,Q444:Q447,$Z444:$Z447,AJ444:AJ447)</f>
        <v>#VALUE!</v>
      </c>
      <c r="BN446" s="480"/>
      <c r="BO446" s="480" t="e" cm="1">
        <f t="array" ref="BO446">bdRateExtend($G444:$G447,R444:R447,$Z444:$Z447,AK444:AK447)</f>
        <v>#VALUE!</v>
      </c>
      <c r="BP446" s="480"/>
      <c r="BQ446" s="480"/>
      <c r="BR446" s="476"/>
      <c r="BS446" s="476"/>
      <c r="BT446" s="480"/>
      <c r="BU446" s="463" cm="1">
        <f t="array" ref="BU446">testVMAFRange($G444:$G447,N444:N447,$Z444:$Z447,AG444:AG447)</f>
        <v>0</v>
      </c>
      <c r="BV446" s="465"/>
      <c r="BW446" s="463" cm="1">
        <f t="array" ref="BW446">testVMAFRange($G444:$G447,O444:O447,$Z444:$Z447,AH444:AH447)</f>
        <v>0</v>
      </c>
      <c r="BX446" s="465"/>
    </row>
    <row r="447" spans="1:76" ht="17" customHeight="1" thickBot="1" x14ac:dyDescent="0.4">
      <c r="A447" s="419"/>
      <c r="B447" s="484"/>
      <c r="C447" s="487"/>
      <c r="D447" s="491"/>
      <c r="E447" s="494"/>
      <c r="F447" s="347">
        <v>63</v>
      </c>
      <c r="G447" s="145">
        <f>'Anchor-RA'!L445</f>
        <v>0</v>
      </c>
      <c r="H447" s="146">
        <f>'Anchor-RA'!M445</f>
        <v>0</v>
      </c>
      <c r="I447" s="146">
        <f>'Anchor-RA'!N445</f>
        <v>0</v>
      </c>
      <c r="J447" s="146">
        <f>'Anchor-RA'!O445</f>
        <v>0</v>
      </c>
      <c r="K447" s="146">
        <f>(Summary!$C$58*H447+Summary!$C$59*I447+Summary!$C$60*J447)/Summary!$C$61</f>
        <v>0</v>
      </c>
      <c r="L447" s="146">
        <f>'Anchor-RA'!P445</f>
        <v>0</v>
      </c>
      <c r="M447" s="146">
        <f>'Anchor-RA'!Q445</f>
        <v>0</v>
      </c>
      <c r="N447" s="146">
        <f>'Anchor-RA'!R445</f>
        <v>0</v>
      </c>
      <c r="O447" s="146">
        <f>'Anchor-RA'!S445</f>
        <v>0</v>
      </c>
      <c r="P447" s="146">
        <f>'Anchor-RA'!T445</f>
        <v>0</v>
      </c>
      <c r="Q447" s="146">
        <f>'Anchor-RA'!U445</f>
        <v>0</v>
      </c>
      <c r="R447" s="146">
        <f>'Anchor-RA'!V445</f>
        <v>0</v>
      </c>
      <c r="S447" s="146">
        <f>'Anchor-RA'!W445</f>
        <v>0</v>
      </c>
      <c r="T447" s="146">
        <f>'Anchor-RA'!X445</f>
        <v>0</v>
      </c>
      <c r="U447" s="146">
        <f>10*LOG10(1/((Summary!$C$75/10^(R447/10)+Summary!$C$76/10^(S447/10)+Summary!$C$77/10^(T447/10))/Summary!$C$78))</f>
        <v>0</v>
      </c>
      <c r="V447" s="146">
        <f>'Anchor-RA'!Y445</f>
        <v>0</v>
      </c>
      <c r="W447" s="146">
        <f>'Anchor-RA'!Z445</f>
        <v>0</v>
      </c>
      <c r="X447" s="147">
        <f t="shared" si="37"/>
        <v>0</v>
      </c>
      <c r="Y447" s="151"/>
      <c r="Z447" s="385">
        <f>'Test-RA'!L445</f>
        <v>0</v>
      </c>
      <c r="AA447" s="382">
        <f>'Test-RA'!M445</f>
        <v>0</v>
      </c>
      <c r="AB447" s="382">
        <f>'Test-RA'!N445</f>
        <v>0</v>
      </c>
      <c r="AC447" s="382">
        <f>'Test-RA'!O445</f>
        <v>0</v>
      </c>
      <c r="AD447" s="382">
        <f>(Summary!$C$58*AA447+Summary!$C$59*AB447+Summary!$C$60*AC447)/Summary!$C$61</f>
        <v>0</v>
      </c>
      <c r="AE447" s="382">
        <f>'Test-RA'!P445</f>
        <v>0</v>
      </c>
      <c r="AF447" s="382">
        <f>'Test-RA'!Q445</f>
        <v>0</v>
      </c>
      <c r="AG447" s="382">
        <f>'Test-RA'!R445</f>
        <v>0</v>
      </c>
      <c r="AH447" s="382">
        <f>'Test-RA'!S445</f>
        <v>0</v>
      </c>
      <c r="AI447" s="382">
        <f>'Test-RA'!T445</f>
        <v>0</v>
      </c>
      <c r="AJ447" s="382">
        <f>'Test-RA'!U445</f>
        <v>0</v>
      </c>
      <c r="AK447" s="382">
        <f>'Test-RA'!V445</f>
        <v>0</v>
      </c>
      <c r="AL447" s="382">
        <f>'Test-RA'!W445</f>
        <v>0</v>
      </c>
      <c r="AM447" s="382">
        <f>'Test-RA'!X445</f>
        <v>0</v>
      </c>
      <c r="AN447" s="382">
        <f>10*LOG10(1/((Summary!$C$75/10^(AK447/10)+Summary!$C$76/10^(AL447/10)+Summary!$C$77/10^(AM447/10))/Summary!$C$78))</f>
        <v>0</v>
      </c>
      <c r="AO447" s="382">
        <f>'Test-RA'!Y445</f>
        <v>0</v>
      </c>
      <c r="AP447" s="146">
        <f>'Test-RA'!Z445</f>
        <v>0</v>
      </c>
      <c r="AQ447" s="147">
        <f t="shared" si="38"/>
        <v>0</v>
      </c>
      <c r="AR447" s="148" t="e">
        <f t="shared" si="39"/>
        <v>#DIV/0!</v>
      </c>
      <c r="AS447" s="149" t="e">
        <f t="shared" si="40"/>
        <v>#DIV/0!</v>
      </c>
      <c r="AT447" s="136"/>
      <c r="AU447" s="136"/>
      <c r="AV447" s="572"/>
      <c r="AW447" s="471"/>
      <c r="AX447" s="481"/>
      <c r="AY447" s="481"/>
      <c r="AZ447" s="481"/>
      <c r="BA447" s="481"/>
      <c r="BB447" s="481"/>
      <c r="BC447" s="481"/>
      <c r="BD447" s="481"/>
      <c r="BE447" s="481"/>
      <c r="BF447" s="481"/>
      <c r="BG447" s="472"/>
      <c r="BH447" s="477"/>
      <c r="BI447" s="472"/>
      <c r="BJ447" s="477"/>
      <c r="BK447" s="481"/>
      <c r="BL447" s="481"/>
      <c r="BM447" s="481"/>
      <c r="BN447" s="481"/>
      <c r="BO447" s="481"/>
      <c r="BP447" s="481"/>
      <c r="BQ447" s="481"/>
      <c r="BR447" s="477"/>
      <c r="BS447" s="477"/>
      <c r="BT447" s="481"/>
      <c r="BU447" s="473"/>
      <c r="BV447" s="466"/>
      <c r="BW447" s="473"/>
      <c r="BX447" s="466"/>
    </row>
    <row r="448" spans="1:76" ht="17" customHeight="1" x14ac:dyDescent="0.35">
      <c r="A448" s="419"/>
      <c r="B448" s="482" t="s">
        <v>22</v>
      </c>
      <c r="C448" s="485" t="s">
        <v>319</v>
      </c>
      <c r="D448" s="489">
        <v>29.97</v>
      </c>
      <c r="E448" s="492">
        <v>8</v>
      </c>
      <c r="F448" s="345">
        <v>23</v>
      </c>
      <c r="G448" s="130">
        <f>'Anchor-RA'!L446</f>
        <v>0</v>
      </c>
      <c r="H448" s="131">
        <f>'Anchor-RA'!M446</f>
        <v>0</v>
      </c>
      <c r="I448" s="131">
        <f>'Anchor-RA'!N446</f>
        <v>0</v>
      </c>
      <c r="J448" s="131">
        <f>'Anchor-RA'!O446</f>
        <v>0</v>
      </c>
      <c r="K448" s="131">
        <f>(Summary!$C$58*H448+Summary!$C$59*I448+Summary!$C$60*J448)/Summary!$C$61</f>
        <v>0</v>
      </c>
      <c r="L448" s="131">
        <f>'Anchor-RA'!P446</f>
        <v>0</v>
      </c>
      <c r="M448" s="131">
        <f>'Anchor-RA'!Q446</f>
        <v>0</v>
      </c>
      <c r="N448" s="131">
        <f>'Anchor-RA'!R446</f>
        <v>0</v>
      </c>
      <c r="O448" s="131">
        <f>'Anchor-RA'!S446</f>
        <v>0</v>
      </c>
      <c r="P448" s="131">
        <f>'Anchor-RA'!T446</f>
        <v>0</v>
      </c>
      <c r="Q448" s="131">
        <f>'Anchor-RA'!U446</f>
        <v>0</v>
      </c>
      <c r="R448" s="131">
        <f>'Anchor-RA'!V446</f>
        <v>0</v>
      </c>
      <c r="S448" s="131">
        <f>'Anchor-RA'!W446</f>
        <v>0</v>
      </c>
      <c r="T448" s="131">
        <f>'Anchor-RA'!X446</f>
        <v>0</v>
      </c>
      <c r="U448" s="131">
        <f>10*LOG10(1/((Summary!$C$75/10^(R448/10)+Summary!$C$76/10^(S448/10)+Summary!$C$77/10^(T448/10))/Summary!$C$78))</f>
        <v>0</v>
      </c>
      <c r="V448" s="131">
        <f>'Anchor-RA'!Y446</f>
        <v>0</v>
      </c>
      <c r="W448" s="131">
        <f>'Anchor-RA'!Z446</f>
        <v>0</v>
      </c>
      <c r="X448" s="132">
        <f t="shared" ref="X448:X453" si="41">V448/3600</f>
        <v>0</v>
      </c>
      <c r="Y448" s="133"/>
      <c r="Z448" s="383">
        <f>'Test-RA'!L446</f>
        <v>0</v>
      </c>
      <c r="AA448" s="380">
        <f>'Test-RA'!M446</f>
        <v>0</v>
      </c>
      <c r="AB448" s="380">
        <f>'Test-RA'!N446</f>
        <v>0</v>
      </c>
      <c r="AC448" s="380">
        <f>'Test-RA'!O446</f>
        <v>0</v>
      </c>
      <c r="AD448" s="380">
        <f>(Summary!$C$58*AA448+Summary!$C$59*AB448+Summary!$C$60*AC448)/Summary!$C$61</f>
        <v>0</v>
      </c>
      <c r="AE448" s="380">
        <f>'Test-RA'!P446</f>
        <v>0</v>
      </c>
      <c r="AF448" s="380">
        <f>'Test-RA'!Q446</f>
        <v>0</v>
      </c>
      <c r="AG448" s="380">
        <f>'Test-RA'!R446</f>
        <v>0</v>
      </c>
      <c r="AH448" s="380">
        <f>'Test-RA'!S446</f>
        <v>0</v>
      </c>
      <c r="AI448" s="380">
        <f>'Test-RA'!T446</f>
        <v>0</v>
      </c>
      <c r="AJ448" s="380">
        <f>'Test-RA'!U446</f>
        <v>0</v>
      </c>
      <c r="AK448" s="380">
        <f>'Test-RA'!V446</f>
        <v>0</v>
      </c>
      <c r="AL448" s="380">
        <f>'Test-RA'!W446</f>
        <v>0</v>
      </c>
      <c r="AM448" s="380">
        <f>'Test-RA'!X446</f>
        <v>0</v>
      </c>
      <c r="AN448" s="380">
        <f>10*LOG10(1/((Summary!$C$75/10^(AK448/10)+Summary!$C$76/10^(AL448/10)+Summary!$C$77/10^(AM448/10))/Summary!$C$78))</f>
        <v>0</v>
      </c>
      <c r="AO448" s="380">
        <f>'Test-RA'!Y446</f>
        <v>0</v>
      </c>
      <c r="AP448" s="131">
        <f>'Test-RA'!Z446</f>
        <v>0</v>
      </c>
      <c r="AQ448" s="132">
        <f t="shared" ref="AQ448:AQ453" si="42">AO448/3600</f>
        <v>0</v>
      </c>
      <c r="AR448" s="134" t="e">
        <f t="shared" ref="AR448:AR453" si="43">AO448/V448</f>
        <v>#DIV/0!</v>
      </c>
      <c r="AS448" s="135" t="e">
        <f t="shared" ref="AS448:AS453" si="44">AP448/W448</f>
        <v>#DIV/0!</v>
      </c>
      <c r="AT448" s="136"/>
      <c r="AU448" s="136"/>
      <c r="AV448" s="573" t="s">
        <v>121</v>
      </c>
      <c r="AW448" s="468" t="e" cm="1">
        <f t="array" ref="AW448">bdRateExtend($G448:$G451,H448:H451,$Z448:$Z451,AA448:AA451)</f>
        <v>#VALUE!</v>
      </c>
      <c r="AX448" s="480" t="e" cm="1">
        <f t="array" ref="AX448">bdRateExtend($G448:$G453,H448:H453,$Z448:$Z453,AA448:AA453)</f>
        <v>#VALUE!</v>
      </c>
      <c r="AY448" s="480" t="e" cm="1">
        <f t="array" ref="AY448">bdRateExtend($G448:$G453,I448:I453,$Z448:$Z453,AB448:AB453)</f>
        <v>#VALUE!</v>
      </c>
      <c r="AZ448" s="480" t="e" cm="1">
        <f t="array" ref="AZ448">bdRateExtend($G448:$G453,J448:J453,$Z448:$Z453,AC448:AC453)</f>
        <v>#VALUE!</v>
      </c>
      <c r="BA448" s="480" t="e" cm="1">
        <f t="array" ref="BA448">bdRateExtend($G448:$G453,K448:K453,$Z448:$Z453,AD448:AD453)</f>
        <v>#VALUE!</v>
      </c>
      <c r="BB448" s="479" t="e">
        <f>(Summary!$C$89*AX448+Summary!$C$90*AY448+Summary!$C$91*AZ448)/Summary!$C$92</f>
        <v>#VALUE!</v>
      </c>
      <c r="BC448" s="480" t="e" cm="1">
        <f t="array" ref="BC448">bdRateExtend($G448:$G451,L448:L451,$Z448:$Z451,AE448:AE451)</f>
        <v>#VALUE!</v>
      </c>
      <c r="BD448" s="480" t="e" cm="1">
        <f t="array" ref="BD448">bdRateExtend($G448:$G453,L448:L453,$Z448:$Z453,AE448:AE453)</f>
        <v>#VALUE!</v>
      </c>
      <c r="BE448" s="480" t="e" cm="1">
        <f t="array" ref="BE448">bdRateExtend($G448:$G451,M448:M451,$Z448:$Z451,AF448:AF451)</f>
        <v>#VALUE!</v>
      </c>
      <c r="BF448" s="480" t="e" cm="1">
        <f t="array" ref="BF448">bdRateExtend($G448:$G453,M448:M453,$Z448:$Z453,AF448:AF453)</f>
        <v>#VALUE!</v>
      </c>
      <c r="BG448" s="474" t="e" cm="1">
        <f t="array" ref="BG448">bdRateExtend($G448:$G451,N448:N451,$Z448:$Z451,AG448:AG451,"None", FALSE,1)</f>
        <v>#VALUE!</v>
      </c>
      <c r="BH448" s="475" t="e" cm="1">
        <f t="array" ref="BH448">bdRateExtend($G448:$G453,N448:N453,$Z448:$Z453,AG448:AG453,"None", FALSE,1)</f>
        <v>#VALUE!</v>
      </c>
      <c r="BI448" s="474" t="e" cm="1">
        <f t="array" ref="BI448">bdRateExtend($G448:$G451,O448:O451,$Z448:$Z451,AH448:AH451,"None", FALSE,1)</f>
        <v>#VALUE!</v>
      </c>
      <c r="BJ448" s="475" t="e" cm="1">
        <f t="array" ref="BJ448">bdRateExtend($G448:$G453,O448:O453,$Z448:$Z453,AH448:AH453,"None", FALSE,1)</f>
        <v>#VALUE!</v>
      </c>
      <c r="BK448" s="480" t="e" cm="1">
        <f t="array" ref="BK448">bdRateExtend($G448:$G451,P448:P451,$Z448:$Z451,AI448:AI451)</f>
        <v>#VALUE!</v>
      </c>
      <c r="BL448" s="480" t="e" cm="1">
        <f t="array" ref="BL448">bdRateExtend($G448:$G453,P448:P453,$Z448:$Z453,AI448:AI453)</f>
        <v>#VALUE!</v>
      </c>
      <c r="BM448" s="480" t="e" cm="1">
        <f t="array" ref="BM448">bdRateExtend($G448:$G451,Q448:Q451,$Z448:$Z451,AJ448:AJ451)</f>
        <v>#VALUE!</v>
      </c>
      <c r="BN448" s="480" t="e" cm="1">
        <f t="array" ref="BN448">bdRateExtend($G448:$G453,Q448:Q453,$Z448:$Z453,AJ448:AJ453)</f>
        <v>#VALUE!</v>
      </c>
      <c r="BO448" s="480" t="e" cm="1">
        <f t="array" ref="BO448">bdRateExtend($G448:$G451,R448:R451,$Z448:$Z451,AK448:AK451)</f>
        <v>#VALUE!</v>
      </c>
      <c r="BP448" s="480" t="e" cm="1">
        <f t="array" ref="BP448">bdRateExtend($G448:$G453,R448:R453,$Z448:$Z453,AK448:AK453)</f>
        <v>#VALUE!</v>
      </c>
      <c r="BQ448" s="480" t="e" cm="1">
        <f t="array" ref="BQ448">bdRateExtend($G448:$G453,S448:S453,$Z448:$Z453,AL448:AL453)</f>
        <v>#VALUE!</v>
      </c>
      <c r="BR448" s="476" t="e" cm="1">
        <f t="array" ref="BR448">bdRateExtend($G448:$G453,T448:T453,$Z448:$Z453,AM448:AM453)</f>
        <v>#VALUE!</v>
      </c>
      <c r="BS448" s="476" t="e" cm="1">
        <f t="array" ref="BS448">bdRateExtend($G448:$G453,U448:U453,$Z448:$Z453,AN448:AN453)</f>
        <v>#VALUE!</v>
      </c>
      <c r="BT448" s="479" t="e">
        <f>(Summary!$C$103*BP448+Summary!$C$104*BQ448+Summary!$C$105*BR448)/Summary!$C$106</f>
        <v>#VALUE!</v>
      </c>
      <c r="BU448" s="462" cm="1">
        <f t="array" ref="BU448">testVMAFRange($G448:$G451,N448:N451,$Z448:$Z451,AG448:AG451)</f>
        <v>0</v>
      </c>
      <c r="BV448" s="464" cm="1">
        <f t="array" ref="BV448">testVMAFRange($G448:$G453,N448:N453,$Z448:$Z453,AG448:AG453)</f>
        <v>0</v>
      </c>
      <c r="BW448" s="462" cm="1">
        <f t="array" ref="BW448">testVMAFRange($G448:$G451,O448:O451,$Z448:$Z451,AH448:AH451)</f>
        <v>0</v>
      </c>
      <c r="BX448" s="464" cm="1">
        <f t="array" ref="BX448">testVMAFRange($G448:$G453,O448:O453,$Z448:$Z453,AH448:AH453)</f>
        <v>0</v>
      </c>
    </row>
    <row r="449" spans="1:76" ht="17" customHeight="1" x14ac:dyDescent="0.35">
      <c r="A449" s="419"/>
      <c r="B449" s="483"/>
      <c r="C449" s="486"/>
      <c r="D449" s="490"/>
      <c r="E449" s="493"/>
      <c r="F449" s="346">
        <v>31</v>
      </c>
      <c r="G449" s="139">
        <f>'Anchor-RA'!L447</f>
        <v>0</v>
      </c>
      <c r="H449" s="140">
        <f>'Anchor-RA'!M447</f>
        <v>0</v>
      </c>
      <c r="I449" s="140">
        <f>'Anchor-RA'!N447</f>
        <v>0</v>
      </c>
      <c r="J449" s="140">
        <f>'Anchor-RA'!O447</f>
        <v>0</v>
      </c>
      <c r="K449" s="140">
        <f>(Summary!$C$58*H449+Summary!$C$59*I449+Summary!$C$60*J449)/Summary!$C$61</f>
        <v>0</v>
      </c>
      <c r="L449" s="140">
        <f>'Anchor-RA'!P447</f>
        <v>0</v>
      </c>
      <c r="M449" s="140">
        <f>'Anchor-RA'!Q447</f>
        <v>0</v>
      </c>
      <c r="N449" s="140">
        <f>'Anchor-RA'!R447</f>
        <v>0</v>
      </c>
      <c r="O449" s="140">
        <f>'Anchor-RA'!S447</f>
        <v>0</v>
      </c>
      <c r="P449" s="140">
        <f>'Anchor-RA'!T447</f>
        <v>0</v>
      </c>
      <c r="Q449" s="140">
        <f>'Anchor-RA'!U447</f>
        <v>0</v>
      </c>
      <c r="R449" s="140">
        <f>'Anchor-RA'!V447</f>
        <v>0</v>
      </c>
      <c r="S449" s="140">
        <f>'Anchor-RA'!W447</f>
        <v>0</v>
      </c>
      <c r="T449" s="140">
        <f>'Anchor-RA'!X447</f>
        <v>0</v>
      </c>
      <c r="U449" s="140">
        <f>10*LOG10(1/((Summary!$C$75/10^(R449/10)+Summary!$C$76/10^(S449/10)+Summary!$C$77/10^(T449/10))/Summary!$C$78))</f>
        <v>0</v>
      </c>
      <c r="V449" s="140">
        <f>'Anchor-RA'!Y447</f>
        <v>0</v>
      </c>
      <c r="W449" s="140">
        <f>'Anchor-RA'!Z447</f>
        <v>0</v>
      </c>
      <c r="X449" s="141">
        <f t="shared" si="41"/>
        <v>0</v>
      </c>
      <c r="Y449" s="133"/>
      <c r="Z449" s="384">
        <f>'Test-RA'!L447</f>
        <v>0</v>
      </c>
      <c r="AA449" s="381">
        <f>'Test-RA'!M447</f>
        <v>0</v>
      </c>
      <c r="AB449" s="381">
        <f>'Test-RA'!N447</f>
        <v>0</v>
      </c>
      <c r="AC449" s="381">
        <f>'Test-RA'!O447</f>
        <v>0</v>
      </c>
      <c r="AD449" s="381">
        <f>(Summary!$C$58*AA449+Summary!$C$59*AB449+Summary!$C$60*AC449)/Summary!$C$61</f>
        <v>0</v>
      </c>
      <c r="AE449" s="381">
        <f>'Test-RA'!P447</f>
        <v>0</v>
      </c>
      <c r="AF449" s="381">
        <f>'Test-RA'!Q447</f>
        <v>0</v>
      </c>
      <c r="AG449" s="381">
        <f>'Test-RA'!R447</f>
        <v>0</v>
      </c>
      <c r="AH449" s="381">
        <f>'Test-RA'!S447</f>
        <v>0</v>
      </c>
      <c r="AI449" s="381">
        <f>'Test-RA'!T447</f>
        <v>0</v>
      </c>
      <c r="AJ449" s="381">
        <f>'Test-RA'!U447</f>
        <v>0</v>
      </c>
      <c r="AK449" s="381">
        <f>'Test-RA'!V447</f>
        <v>0</v>
      </c>
      <c r="AL449" s="381">
        <f>'Test-RA'!W447</f>
        <v>0</v>
      </c>
      <c r="AM449" s="381">
        <f>'Test-RA'!X447</f>
        <v>0</v>
      </c>
      <c r="AN449" s="381">
        <f>10*LOG10(1/((Summary!$C$75/10^(AK449/10)+Summary!$C$76/10^(AL449/10)+Summary!$C$77/10^(AM449/10))/Summary!$C$78))</f>
        <v>0</v>
      </c>
      <c r="AO449" s="381">
        <f>'Test-RA'!Y447</f>
        <v>0</v>
      </c>
      <c r="AP449" s="140">
        <f>'Test-RA'!Z447</f>
        <v>0</v>
      </c>
      <c r="AQ449" s="141">
        <f t="shared" si="42"/>
        <v>0</v>
      </c>
      <c r="AR449" s="142" t="e">
        <f t="shared" si="43"/>
        <v>#DIV/0!</v>
      </c>
      <c r="AS449" s="143" t="e">
        <f t="shared" si="44"/>
        <v>#DIV/0!</v>
      </c>
      <c r="AT449" s="136"/>
      <c r="AU449" s="136"/>
      <c r="AV449" s="571"/>
      <c r="AW449" s="468"/>
      <c r="AX449" s="480"/>
      <c r="AY449" s="480"/>
      <c r="AZ449" s="480"/>
      <c r="BA449" s="480"/>
      <c r="BB449" s="480"/>
      <c r="BC449" s="480"/>
      <c r="BD449" s="480"/>
      <c r="BE449" s="480"/>
      <c r="BF449" s="480"/>
      <c r="BG449" s="469"/>
      <c r="BH449" s="476"/>
      <c r="BI449" s="469"/>
      <c r="BJ449" s="476"/>
      <c r="BK449" s="480"/>
      <c r="BL449" s="480"/>
      <c r="BM449" s="480"/>
      <c r="BN449" s="480"/>
      <c r="BO449" s="480"/>
      <c r="BP449" s="480"/>
      <c r="BQ449" s="480"/>
      <c r="BR449" s="476"/>
      <c r="BS449" s="476"/>
      <c r="BT449" s="480"/>
      <c r="BU449" s="463"/>
      <c r="BV449" s="465"/>
      <c r="BW449" s="463"/>
      <c r="BX449" s="465"/>
    </row>
    <row r="450" spans="1:76" ht="17" customHeight="1" x14ac:dyDescent="0.35">
      <c r="A450" s="419"/>
      <c r="B450" s="483"/>
      <c r="C450" s="486"/>
      <c r="D450" s="490"/>
      <c r="E450" s="493"/>
      <c r="F450" s="346">
        <v>39</v>
      </c>
      <c r="G450" s="139">
        <f>'Anchor-RA'!L448</f>
        <v>0</v>
      </c>
      <c r="H450" s="140">
        <f>'Anchor-RA'!M448</f>
        <v>0</v>
      </c>
      <c r="I450" s="140">
        <f>'Anchor-RA'!N448</f>
        <v>0</v>
      </c>
      <c r="J450" s="140">
        <f>'Anchor-RA'!O448</f>
        <v>0</v>
      </c>
      <c r="K450" s="140">
        <f>(Summary!$C$58*H450+Summary!$C$59*I450+Summary!$C$60*J450)/Summary!$C$61</f>
        <v>0</v>
      </c>
      <c r="L450" s="140">
        <f>'Anchor-RA'!P448</f>
        <v>0</v>
      </c>
      <c r="M450" s="140">
        <f>'Anchor-RA'!Q448</f>
        <v>0</v>
      </c>
      <c r="N450" s="140">
        <f>'Anchor-RA'!R448</f>
        <v>0</v>
      </c>
      <c r="O450" s="140">
        <f>'Anchor-RA'!S448</f>
        <v>0</v>
      </c>
      <c r="P450" s="140">
        <f>'Anchor-RA'!T448</f>
        <v>0</v>
      </c>
      <c r="Q450" s="140">
        <f>'Anchor-RA'!U448</f>
        <v>0</v>
      </c>
      <c r="R450" s="140">
        <f>'Anchor-RA'!V448</f>
        <v>0</v>
      </c>
      <c r="S450" s="140">
        <f>'Anchor-RA'!W448</f>
        <v>0</v>
      </c>
      <c r="T450" s="140">
        <f>'Anchor-RA'!X448</f>
        <v>0</v>
      </c>
      <c r="U450" s="140">
        <f>10*LOG10(1/((Summary!$C$75/10^(R450/10)+Summary!$C$76/10^(S450/10)+Summary!$C$77/10^(T450/10))/Summary!$C$78))</f>
        <v>0</v>
      </c>
      <c r="V450" s="140">
        <f>'Anchor-RA'!Y448</f>
        <v>0</v>
      </c>
      <c r="W450" s="140">
        <f>'Anchor-RA'!Z448</f>
        <v>0</v>
      </c>
      <c r="X450" s="141">
        <f t="shared" si="41"/>
        <v>0</v>
      </c>
      <c r="Y450" s="133"/>
      <c r="Z450" s="384">
        <f>'Test-RA'!L448</f>
        <v>0</v>
      </c>
      <c r="AA450" s="381">
        <f>'Test-RA'!M448</f>
        <v>0</v>
      </c>
      <c r="AB450" s="381">
        <f>'Test-RA'!N448</f>
        <v>0</v>
      </c>
      <c r="AC450" s="381">
        <f>'Test-RA'!O448</f>
        <v>0</v>
      </c>
      <c r="AD450" s="381">
        <f>(Summary!$C$58*AA450+Summary!$C$59*AB450+Summary!$C$60*AC450)/Summary!$C$61</f>
        <v>0</v>
      </c>
      <c r="AE450" s="381">
        <f>'Test-RA'!P448</f>
        <v>0</v>
      </c>
      <c r="AF450" s="381">
        <f>'Test-RA'!Q448</f>
        <v>0</v>
      </c>
      <c r="AG450" s="381">
        <f>'Test-RA'!R448</f>
        <v>0</v>
      </c>
      <c r="AH450" s="381">
        <f>'Test-RA'!S448</f>
        <v>0</v>
      </c>
      <c r="AI450" s="381">
        <f>'Test-RA'!T448</f>
        <v>0</v>
      </c>
      <c r="AJ450" s="381">
        <f>'Test-RA'!U448</f>
        <v>0</v>
      </c>
      <c r="AK450" s="381">
        <f>'Test-RA'!V448</f>
        <v>0</v>
      </c>
      <c r="AL450" s="381">
        <f>'Test-RA'!W448</f>
        <v>0</v>
      </c>
      <c r="AM450" s="381">
        <f>'Test-RA'!X448</f>
        <v>0</v>
      </c>
      <c r="AN450" s="381">
        <f>10*LOG10(1/((Summary!$C$75/10^(AK450/10)+Summary!$C$76/10^(AL450/10)+Summary!$C$77/10^(AM450/10))/Summary!$C$78))</f>
        <v>0</v>
      </c>
      <c r="AO450" s="381">
        <f>'Test-RA'!Y448</f>
        <v>0</v>
      </c>
      <c r="AP450" s="140">
        <f>'Test-RA'!Z448</f>
        <v>0</v>
      </c>
      <c r="AQ450" s="141">
        <f t="shared" si="42"/>
        <v>0</v>
      </c>
      <c r="AR450" s="142" t="e">
        <f t="shared" si="43"/>
        <v>#DIV/0!</v>
      </c>
      <c r="AS450" s="143" t="e">
        <f t="shared" si="44"/>
        <v>#DIV/0!</v>
      </c>
      <c r="AT450" s="136"/>
      <c r="AU450" s="136"/>
      <c r="AV450" s="571" t="s">
        <v>122</v>
      </c>
      <c r="AW450" s="468" t="e" cm="1">
        <f t="array" ref="AW450">bdRateExtend($G449:$G452,H449:H452,$Z449:$Z452,AA449:AA452)</f>
        <v>#VALUE!</v>
      </c>
      <c r="AX450" s="480"/>
      <c r="AY450" s="480"/>
      <c r="AZ450" s="480"/>
      <c r="BA450" s="480"/>
      <c r="BB450" s="480"/>
      <c r="BC450" s="480" t="e" cm="1">
        <f t="array" ref="BC450">bdRateExtend($G449:$G452,L449:L452,$Z449:$Z452,AE449:AE452)</f>
        <v>#VALUE!</v>
      </c>
      <c r="BD450" s="480"/>
      <c r="BE450" s="480" t="e" cm="1">
        <f t="array" ref="BE450">bdRateExtend($G449:$G452,M449:M452,$Z449:$Z452,AF449:AF452)</f>
        <v>#VALUE!</v>
      </c>
      <c r="BF450" s="480"/>
      <c r="BG450" s="469" t="e" cm="1">
        <f t="array" ref="BG450">bdRateExtend($G449:$G452,N449:N452,$Z449:$Z452,AG449:AG452,"None", FALSE,1)</f>
        <v>#VALUE!</v>
      </c>
      <c r="BH450" s="476"/>
      <c r="BI450" s="469" t="e" cm="1">
        <f t="array" ref="BI450">bdRateExtend($G449:$G452,O449:O452,$Z449:$Z452,AH449:AH452,"None", FALSE,1)</f>
        <v>#VALUE!</v>
      </c>
      <c r="BJ450" s="476"/>
      <c r="BK450" s="480" t="e" cm="1">
        <f t="array" ref="BK450">bdRateExtend($G449:$G452,P449:P452,$Z449:$Z452,AI449:AI452)</f>
        <v>#VALUE!</v>
      </c>
      <c r="BL450" s="480"/>
      <c r="BM450" s="480" t="e" cm="1">
        <f t="array" ref="BM450">bdRateExtend($G449:$G452,Q449:Q452,$Z449:$Z452,AJ449:AJ452)</f>
        <v>#VALUE!</v>
      </c>
      <c r="BN450" s="480"/>
      <c r="BO450" s="480" t="e" cm="1">
        <f t="array" ref="BO450">bdRateExtend($G449:$G452,R449:R452,$Z449:$Z452,AK449:AK452)</f>
        <v>#VALUE!</v>
      </c>
      <c r="BP450" s="480"/>
      <c r="BQ450" s="480"/>
      <c r="BR450" s="476"/>
      <c r="BS450" s="476"/>
      <c r="BT450" s="480"/>
      <c r="BU450" s="463" cm="1">
        <f t="array" ref="BU450">testVMAFRange($G449:$G452,N449:N452,$Z449:$Z452,AG449:AG452)</f>
        <v>0</v>
      </c>
      <c r="BV450" s="465"/>
      <c r="BW450" s="463" cm="1">
        <f t="array" ref="BW450">testVMAFRange($G449:$G452,O449:O452,$Z449:$Z452,AH449:AH452)</f>
        <v>0</v>
      </c>
      <c r="BX450" s="465"/>
    </row>
    <row r="451" spans="1:76" ht="17" customHeight="1" x14ac:dyDescent="0.35">
      <c r="A451" s="419"/>
      <c r="B451" s="483"/>
      <c r="C451" s="486"/>
      <c r="D451" s="490"/>
      <c r="E451" s="493"/>
      <c r="F451" s="346">
        <v>47</v>
      </c>
      <c r="G451" s="139">
        <f>'Anchor-RA'!L449</f>
        <v>0</v>
      </c>
      <c r="H451" s="140">
        <f>'Anchor-RA'!M449</f>
        <v>0</v>
      </c>
      <c r="I451" s="140">
        <f>'Anchor-RA'!N449</f>
        <v>0</v>
      </c>
      <c r="J451" s="140">
        <f>'Anchor-RA'!O449</f>
        <v>0</v>
      </c>
      <c r="K451" s="140">
        <f>(Summary!$C$58*H451+Summary!$C$59*I451+Summary!$C$60*J451)/Summary!$C$61</f>
        <v>0</v>
      </c>
      <c r="L451" s="140">
        <f>'Anchor-RA'!P449</f>
        <v>0</v>
      </c>
      <c r="M451" s="140">
        <f>'Anchor-RA'!Q449</f>
        <v>0</v>
      </c>
      <c r="N451" s="140">
        <f>'Anchor-RA'!R449</f>
        <v>0</v>
      </c>
      <c r="O451" s="140">
        <f>'Anchor-RA'!S449</f>
        <v>0</v>
      </c>
      <c r="P451" s="140">
        <f>'Anchor-RA'!T449</f>
        <v>0</v>
      </c>
      <c r="Q451" s="140">
        <f>'Anchor-RA'!U449</f>
        <v>0</v>
      </c>
      <c r="R451" s="140">
        <f>'Anchor-RA'!V449</f>
        <v>0</v>
      </c>
      <c r="S451" s="140">
        <f>'Anchor-RA'!W449</f>
        <v>0</v>
      </c>
      <c r="T451" s="140">
        <f>'Anchor-RA'!X449</f>
        <v>0</v>
      </c>
      <c r="U451" s="140">
        <f>10*LOG10(1/((Summary!$C$75/10^(R451/10)+Summary!$C$76/10^(S451/10)+Summary!$C$77/10^(T451/10))/Summary!$C$78))</f>
        <v>0</v>
      </c>
      <c r="V451" s="140">
        <f>'Anchor-RA'!Y449</f>
        <v>0</v>
      </c>
      <c r="W451" s="140">
        <f>'Anchor-RA'!Z449</f>
        <v>0</v>
      </c>
      <c r="X451" s="141">
        <f t="shared" si="41"/>
        <v>0</v>
      </c>
      <c r="Y451" s="133"/>
      <c r="Z451" s="384">
        <f>'Test-RA'!L449</f>
        <v>0</v>
      </c>
      <c r="AA451" s="381">
        <f>'Test-RA'!M449</f>
        <v>0</v>
      </c>
      <c r="AB451" s="381">
        <f>'Test-RA'!N449</f>
        <v>0</v>
      </c>
      <c r="AC451" s="381">
        <f>'Test-RA'!O449</f>
        <v>0</v>
      </c>
      <c r="AD451" s="381">
        <f>(Summary!$C$58*AA451+Summary!$C$59*AB451+Summary!$C$60*AC451)/Summary!$C$61</f>
        <v>0</v>
      </c>
      <c r="AE451" s="381">
        <f>'Test-RA'!P449</f>
        <v>0</v>
      </c>
      <c r="AF451" s="381">
        <f>'Test-RA'!Q449</f>
        <v>0</v>
      </c>
      <c r="AG451" s="381">
        <f>'Test-RA'!R449</f>
        <v>0</v>
      </c>
      <c r="AH451" s="381">
        <f>'Test-RA'!S449</f>
        <v>0</v>
      </c>
      <c r="AI451" s="381">
        <f>'Test-RA'!T449</f>
        <v>0</v>
      </c>
      <c r="AJ451" s="381">
        <f>'Test-RA'!U449</f>
        <v>0</v>
      </c>
      <c r="AK451" s="381">
        <f>'Test-RA'!V449</f>
        <v>0</v>
      </c>
      <c r="AL451" s="381">
        <f>'Test-RA'!W449</f>
        <v>0</v>
      </c>
      <c r="AM451" s="381">
        <f>'Test-RA'!X449</f>
        <v>0</v>
      </c>
      <c r="AN451" s="381">
        <f>10*LOG10(1/((Summary!$C$75/10^(AK451/10)+Summary!$C$76/10^(AL451/10)+Summary!$C$77/10^(AM451/10))/Summary!$C$78))</f>
        <v>0</v>
      </c>
      <c r="AO451" s="381">
        <f>'Test-RA'!Y449</f>
        <v>0</v>
      </c>
      <c r="AP451" s="140">
        <f>'Test-RA'!Z449</f>
        <v>0</v>
      </c>
      <c r="AQ451" s="141">
        <f t="shared" si="42"/>
        <v>0</v>
      </c>
      <c r="AR451" s="142" t="e">
        <f t="shared" si="43"/>
        <v>#DIV/0!</v>
      </c>
      <c r="AS451" s="143" t="e">
        <f t="shared" si="44"/>
        <v>#DIV/0!</v>
      </c>
      <c r="AT451" s="136"/>
      <c r="AU451" s="136"/>
      <c r="AV451" s="571"/>
      <c r="AW451" s="468"/>
      <c r="AX451" s="480"/>
      <c r="AY451" s="480"/>
      <c r="AZ451" s="480"/>
      <c r="BA451" s="480"/>
      <c r="BB451" s="480"/>
      <c r="BC451" s="480"/>
      <c r="BD451" s="480"/>
      <c r="BE451" s="480"/>
      <c r="BF451" s="480"/>
      <c r="BG451" s="469"/>
      <c r="BH451" s="476"/>
      <c r="BI451" s="469"/>
      <c r="BJ451" s="476"/>
      <c r="BK451" s="480"/>
      <c r="BL451" s="480"/>
      <c r="BM451" s="480"/>
      <c r="BN451" s="480"/>
      <c r="BO451" s="480"/>
      <c r="BP451" s="480"/>
      <c r="BQ451" s="480"/>
      <c r="BR451" s="476"/>
      <c r="BS451" s="476"/>
      <c r="BT451" s="480"/>
      <c r="BU451" s="463"/>
      <c r="BV451" s="465"/>
      <c r="BW451" s="463"/>
      <c r="BX451" s="465"/>
    </row>
    <row r="452" spans="1:76" ht="17" customHeight="1" x14ac:dyDescent="0.35">
      <c r="A452" s="419"/>
      <c r="B452" s="483"/>
      <c r="C452" s="486"/>
      <c r="D452" s="490"/>
      <c r="E452" s="493"/>
      <c r="F452" s="346">
        <v>55</v>
      </c>
      <c r="G452" s="139">
        <f>'Anchor-RA'!L450</f>
        <v>0</v>
      </c>
      <c r="H452" s="140">
        <f>'Anchor-RA'!M450</f>
        <v>0</v>
      </c>
      <c r="I452" s="140">
        <f>'Anchor-RA'!N450</f>
        <v>0</v>
      </c>
      <c r="J452" s="140">
        <f>'Anchor-RA'!O450</f>
        <v>0</v>
      </c>
      <c r="K452" s="140">
        <f>(Summary!$C$58*H452+Summary!$C$59*I452+Summary!$C$60*J452)/Summary!$C$61</f>
        <v>0</v>
      </c>
      <c r="L452" s="140">
        <f>'Anchor-RA'!P450</f>
        <v>0</v>
      </c>
      <c r="M452" s="140">
        <f>'Anchor-RA'!Q450</f>
        <v>0</v>
      </c>
      <c r="N452" s="140">
        <f>'Anchor-RA'!R450</f>
        <v>0</v>
      </c>
      <c r="O452" s="140">
        <f>'Anchor-RA'!S450</f>
        <v>0</v>
      </c>
      <c r="P452" s="140">
        <f>'Anchor-RA'!T450</f>
        <v>0</v>
      </c>
      <c r="Q452" s="140">
        <f>'Anchor-RA'!U450</f>
        <v>0</v>
      </c>
      <c r="R452" s="140">
        <f>'Anchor-RA'!V450</f>
        <v>0</v>
      </c>
      <c r="S452" s="140">
        <f>'Anchor-RA'!W450</f>
        <v>0</v>
      </c>
      <c r="T452" s="140">
        <f>'Anchor-RA'!X450</f>
        <v>0</v>
      </c>
      <c r="U452" s="140">
        <f>10*LOG10(1/((Summary!$C$75/10^(R452/10)+Summary!$C$76/10^(S452/10)+Summary!$C$77/10^(T452/10))/Summary!$C$78))</f>
        <v>0</v>
      </c>
      <c r="V452" s="140">
        <f>'Anchor-RA'!Y450</f>
        <v>0</v>
      </c>
      <c r="W452" s="140">
        <f>'Anchor-RA'!Z450</f>
        <v>0</v>
      </c>
      <c r="X452" s="141">
        <f t="shared" si="41"/>
        <v>0</v>
      </c>
      <c r="Y452" s="133"/>
      <c r="Z452" s="384">
        <f>'Test-RA'!L450</f>
        <v>0</v>
      </c>
      <c r="AA452" s="381">
        <f>'Test-RA'!M450</f>
        <v>0</v>
      </c>
      <c r="AB452" s="381">
        <f>'Test-RA'!N450</f>
        <v>0</v>
      </c>
      <c r="AC452" s="381">
        <f>'Test-RA'!O450</f>
        <v>0</v>
      </c>
      <c r="AD452" s="381">
        <f>(Summary!$C$58*AA452+Summary!$C$59*AB452+Summary!$C$60*AC452)/Summary!$C$61</f>
        <v>0</v>
      </c>
      <c r="AE452" s="381">
        <f>'Test-RA'!P450</f>
        <v>0</v>
      </c>
      <c r="AF452" s="381">
        <f>'Test-RA'!Q450</f>
        <v>0</v>
      </c>
      <c r="AG452" s="381">
        <f>'Test-RA'!R450</f>
        <v>0</v>
      </c>
      <c r="AH452" s="381">
        <f>'Test-RA'!S450</f>
        <v>0</v>
      </c>
      <c r="AI452" s="381">
        <f>'Test-RA'!T450</f>
        <v>0</v>
      </c>
      <c r="AJ452" s="381">
        <f>'Test-RA'!U450</f>
        <v>0</v>
      </c>
      <c r="AK452" s="381">
        <f>'Test-RA'!V450</f>
        <v>0</v>
      </c>
      <c r="AL452" s="381">
        <f>'Test-RA'!W450</f>
        <v>0</v>
      </c>
      <c r="AM452" s="381">
        <f>'Test-RA'!X450</f>
        <v>0</v>
      </c>
      <c r="AN452" s="381">
        <f>10*LOG10(1/((Summary!$C$75/10^(AK452/10)+Summary!$C$76/10^(AL452/10)+Summary!$C$77/10^(AM452/10))/Summary!$C$78))</f>
        <v>0</v>
      </c>
      <c r="AO452" s="381">
        <f>'Test-RA'!Y450</f>
        <v>0</v>
      </c>
      <c r="AP452" s="140">
        <f>'Test-RA'!Z450</f>
        <v>0</v>
      </c>
      <c r="AQ452" s="141">
        <f t="shared" si="42"/>
        <v>0</v>
      </c>
      <c r="AR452" s="142" t="e">
        <f t="shared" si="43"/>
        <v>#DIV/0!</v>
      </c>
      <c r="AS452" s="143" t="e">
        <f t="shared" si="44"/>
        <v>#DIV/0!</v>
      </c>
      <c r="AT452" s="136"/>
      <c r="AU452" s="136"/>
      <c r="AV452" s="571" t="s">
        <v>123</v>
      </c>
      <c r="AW452" s="468" t="e" cm="1">
        <f t="array" ref="AW452">bdRateExtend($G450:$G453,H450:H453,$Z450:$Z453,AA450:AA453)</f>
        <v>#VALUE!</v>
      </c>
      <c r="AX452" s="480"/>
      <c r="AY452" s="480"/>
      <c r="AZ452" s="480"/>
      <c r="BA452" s="480"/>
      <c r="BB452" s="480"/>
      <c r="BC452" s="480" t="e" cm="1">
        <f t="array" ref="BC452">bdRateExtend($G450:$G453,L450:L453,$Z450:$Z453,AE450:AE453)</f>
        <v>#VALUE!</v>
      </c>
      <c r="BD452" s="480"/>
      <c r="BE452" s="480" t="e" cm="1">
        <f t="array" ref="BE452">bdRateExtend($G450:$G453,M450:M453,$Z450:$Z453,AF450:AF453)</f>
        <v>#VALUE!</v>
      </c>
      <c r="BF452" s="480"/>
      <c r="BG452" s="469" t="e" cm="1">
        <f t="array" ref="BG452">bdRateExtend($G450:$G453,N450:N453,$Z450:$Z453,AG450:AG453,"None", FALSE,1)</f>
        <v>#VALUE!</v>
      </c>
      <c r="BH452" s="476"/>
      <c r="BI452" s="469" t="e" cm="1">
        <f t="array" ref="BI452">bdRateExtend($G450:$G453,O450:O453,$Z450:$Z453,AH450:AH453,"None", FALSE,1)</f>
        <v>#VALUE!</v>
      </c>
      <c r="BJ452" s="476"/>
      <c r="BK452" s="480" t="e" cm="1">
        <f t="array" ref="BK452">bdRateExtend($G450:$G453,P450:P453,$Z450:$Z453,AI450:AI453)</f>
        <v>#VALUE!</v>
      </c>
      <c r="BL452" s="480"/>
      <c r="BM452" s="480" t="e" cm="1">
        <f t="array" ref="BM452">bdRateExtend($G450:$G453,Q450:Q453,$Z450:$Z453,AJ450:AJ453)</f>
        <v>#VALUE!</v>
      </c>
      <c r="BN452" s="480"/>
      <c r="BO452" s="480" t="e" cm="1">
        <f t="array" ref="BO452">bdRateExtend($G450:$G453,R450:R453,$Z450:$Z453,AK450:AK453)</f>
        <v>#VALUE!</v>
      </c>
      <c r="BP452" s="480"/>
      <c r="BQ452" s="480"/>
      <c r="BR452" s="476"/>
      <c r="BS452" s="476"/>
      <c r="BT452" s="480"/>
      <c r="BU452" s="463" cm="1">
        <f t="array" ref="BU452">testVMAFRange($G450:$G453,N450:N453,$Z450:$Z453,AG450:AG453)</f>
        <v>0</v>
      </c>
      <c r="BV452" s="465"/>
      <c r="BW452" s="463" cm="1">
        <f t="array" ref="BW452">testVMAFRange($G450:$G453,O450:O453,$Z450:$Z453,AH450:AH453)</f>
        <v>0</v>
      </c>
      <c r="BX452" s="465"/>
    </row>
    <row r="453" spans="1:76" ht="17" customHeight="1" thickBot="1" x14ac:dyDescent="0.4">
      <c r="A453" s="419"/>
      <c r="B453" s="484"/>
      <c r="C453" s="487"/>
      <c r="D453" s="491"/>
      <c r="E453" s="494"/>
      <c r="F453" s="347">
        <v>63</v>
      </c>
      <c r="G453" s="145">
        <f>'Anchor-RA'!L451</f>
        <v>0</v>
      </c>
      <c r="H453" s="146">
        <f>'Anchor-RA'!M451</f>
        <v>0</v>
      </c>
      <c r="I453" s="146">
        <f>'Anchor-RA'!N451</f>
        <v>0</v>
      </c>
      <c r="J453" s="146">
        <f>'Anchor-RA'!O451</f>
        <v>0</v>
      </c>
      <c r="K453" s="146">
        <f>(Summary!$C$58*H453+Summary!$C$59*I453+Summary!$C$60*J453)/Summary!$C$61</f>
        <v>0</v>
      </c>
      <c r="L453" s="146">
        <f>'Anchor-RA'!P451</f>
        <v>0</v>
      </c>
      <c r="M453" s="146">
        <f>'Anchor-RA'!Q451</f>
        <v>0</v>
      </c>
      <c r="N453" s="146">
        <f>'Anchor-RA'!R451</f>
        <v>0</v>
      </c>
      <c r="O453" s="146">
        <f>'Anchor-RA'!S451</f>
        <v>0</v>
      </c>
      <c r="P453" s="146">
        <f>'Anchor-RA'!T451</f>
        <v>0</v>
      </c>
      <c r="Q453" s="146">
        <f>'Anchor-RA'!U451</f>
        <v>0</v>
      </c>
      <c r="R453" s="146">
        <f>'Anchor-RA'!V451</f>
        <v>0</v>
      </c>
      <c r="S453" s="146">
        <f>'Anchor-RA'!W451</f>
        <v>0</v>
      </c>
      <c r="T453" s="146">
        <f>'Anchor-RA'!X451</f>
        <v>0</v>
      </c>
      <c r="U453" s="146">
        <f>10*LOG10(1/((Summary!$C$75/10^(R453/10)+Summary!$C$76/10^(S453/10)+Summary!$C$77/10^(T453/10))/Summary!$C$78))</f>
        <v>0</v>
      </c>
      <c r="V453" s="146">
        <f>'Anchor-RA'!Y451</f>
        <v>0</v>
      </c>
      <c r="W453" s="146">
        <f>'Anchor-RA'!Z451</f>
        <v>0</v>
      </c>
      <c r="X453" s="147">
        <f t="shared" si="41"/>
        <v>0</v>
      </c>
      <c r="Y453" s="151"/>
      <c r="Z453" s="385">
        <f>'Test-RA'!L451</f>
        <v>0</v>
      </c>
      <c r="AA453" s="382">
        <f>'Test-RA'!M451</f>
        <v>0</v>
      </c>
      <c r="AB453" s="382">
        <f>'Test-RA'!N451</f>
        <v>0</v>
      </c>
      <c r="AC453" s="382">
        <f>'Test-RA'!O451</f>
        <v>0</v>
      </c>
      <c r="AD453" s="382">
        <f>(Summary!$C$58*AA453+Summary!$C$59*AB453+Summary!$C$60*AC453)/Summary!$C$61</f>
        <v>0</v>
      </c>
      <c r="AE453" s="382">
        <f>'Test-RA'!P451</f>
        <v>0</v>
      </c>
      <c r="AF453" s="382">
        <f>'Test-RA'!Q451</f>
        <v>0</v>
      </c>
      <c r="AG453" s="382">
        <f>'Test-RA'!R451</f>
        <v>0</v>
      </c>
      <c r="AH453" s="382">
        <f>'Test-RA'!S451</f>
        <v>0</v>
      </c>
      <c r="AI453" s="382">
        <f>'Test-RA'!T451</f>
        <v>0</v>
      </c>
      <c r="AJ453" s="382">
        <f>'Test-RA'!U451</f>
        <v>0</v>
      </c>
      <c r="AK453" s="382">
        <f>'Test-RA'!V451</f>
        <v>0</v>
      </c>
      <c r="AL453" s="382">
        <f>'Test-RA'!W451</f>
        <v>0</v>
      </c>
      <c r="AM453" s="382">
        <f>'Test-RA'!X451</f>
        <v>0</v>
      </c>
      <c r="AN453" s="382">
        <f>10*LOG10(1/((Summary!$C$75/10^(AK453/10)+Summary!$C$76/10^(AL453/10)+Summary!$C$77/10^(AM453/10))/Summary!$C$78))</f>
        <v>0</v>
      </c>
      <c r="AO453" s="382">
        <f>'Test-RA'!Y451</f>
        <v>0</v>
      </c>
      <c r="AP453" s="146">
        <f>'Test-RA'!Z451</f>
        <v>0</v>
      </c>
      <c r="AQ453" s="147">
        <f t="shared" si="42"/>
        <v>0</v>
      </c>
      <c r="AR453" s="148" t="e">
        <f t="shared" si="43"/>
        <v>#DIV/0!</v>
      </c>
      <c r="AS453" s="149" t="e">
        <f t="shared" si="44"/>
        <v>#DIV/0!</v>
      </c>
      <c r="AT453" s="136"/>
      <c r="AU453" s="136"/>
      <c r="AV453" s="572"/>
      <c r="AW453" s="471"/>
      <c r="AX453" s="481"/>
      <c r="AY453" s="481"/>
      <c r="AZ453" s="481"/>
      <c r="BA453" s="481"/>
      <c r="BB453" s="481"/>
      <c r="BC453" s="481"/>
      <c r="BD453" s="481"/>
      <c r="BE453" s="481"/>
      <c r="BF453" s="481"/>
      <c r="BG453" s="472"/>
      <c r="BH453" s="477"/>
      <c r="BI453" s="472"/>
      <c r="BJ453" s="477"/>
      <c r="BK453" s="481"/>
      <c r="BL453" s="481"/>
      <c r="BM453" s="481"/>
      <c r="BN453" s="481"/>
      <c r="BO453" s="481"/>
      <c r="BP453" s="481"/>
      <c r="BQ453" s="481"/>
      <c r="BR453" s="477"/>
      <c r="BS453" s="477"/>
      <c r="BT453" s="481"/>
      <c r="BU453" s="473"/>
      <c r="BV453" s="466"/>
      <c r="BW453" s="473"/>
      <c r="BX453" s="466"/>
    </row>
    <row r="454" spans="1:76" ht="17" customHeight="1" x14ac:dyDescent="0.35">
      <c r="A454" s="419"/>
      <c r="B454" s="482" t="s">
        <v>2</v>
      </c>
      <c r="C454" s="485" t="s">
        <v>315</v>
      </c>
      <c r="D454" s="489">
        <v>23.98</v>
      </c>
      <c r="E454" s="492">
        <v>8</v>
      </c>
      <c r="F454" s="345">
        <v>23</v>
      </c>
      <c r="G454" s="130">
        <f>'Anchor-RA'!L452</f>
        <v>0</v>
      </c>
      <c r="H454" s="131">
        <f>'Anchor-RA'!M452</f>
        <v>0</v>
      </c>
      <c r="I454" s="131">
        <f>'Anchor-RA'!N452</f>
        <v>0</v>
      </c>
      <c r="J454" s="131">
        <f>'Anchor-RA'!O452</f>
        <v>0</v>
      </c>
      <c r="K454" s="131">
        <f>(Summary!$C$58*H454+Summary!$C$59*I454+Summary!$C$60*J454)/Summary!$C$61</f>
        <v>0</v>
      </c>
      <c r="L454" s="131">
        <f>'Anchor-RA'!P452</f>
        <v>0</v>
      </c>
      <c r="M454" s="131">
        <f>'Anchor-RA'!Q452</f>
        <v>0</v>
      </c>
      <c r="N454" s="131">
        <f>'Anchor-RA'!R452</f>
        <v>0</v>
      </c>
      <c r="O454" s="131">
        <f>'Anchor-RA'!S452</f>
        <v>0</v>
      </c>
      <c r="P454" s="131">
        <f>'Anchor-RA'!T452</f>
        <v>0</v>
      </c>
      <c r="Q454" s="131">
        <f>'Anchor-RA'!U452</f>
        <v>0</v>
      </c>
      <c r="R454" s="131">
        <f>'Anchor-RA'!V452</f>
        <v>0</v>
      </c>
      <c r="S454" s="131">
        <f>'Anchor-RA'!W452</f>
        <v>0</v>
      </c>
      <c r="T454" s="131">
        <f>'Anchor-RA'!X452</f>
        <v>0</v>
      </c>
      <c r="U454" s="131">
        <f>10*LOG10(1/((Summary!$C$75/10^(R454/10)+Summary!$C$76/10^(S454/10)+Summary!$C$77/10^(T454/10))/Summary!$C$78))</f>
        <v>0</v>
      </c>
      <c r="V454" s="131">
        <f>'Anchor-RA'!Y452</f>
        <v>0</v>
      </c>
      <c r="W454" s="131">
        <f>'Anchor-RA'!Z452</f>
        <v>0</v>
      </c>
      <c r="X454" s="132">
        <f t="shared" ref="X454:X459" si="45">V454/3600</f>
        <v>0</v>
      </c>
      <c r="Y454" s="133"/>
      <c r="Z454" s="383">
        <f>'Test-RA'!L452</f>
        <v>0</v>
      </c>
      <c r="AA454" s="380">
        <f>'Test-RA'!M452</f>
        <v>0</v>
      </c>
      <c r="AB454" s="380">
        <f>'Test-RA'!N452</f>
        <v>0</v>
      </c>
      <c r="AC454" s="380">
        <f>'Test-RA'!O452</f>
        <v>0</v>
      </c>
      <c r="AD454" s="380">
        <f>(Summary!$C$58*AA454+Summary!$C$59*AB454+Summary!$C$60*AC454)/Summary!$C$61</f>
        <v>0</v>
      </c>
      <c r="AE454" s="380">
        <f>'Test-RA'!P452</f>
        <v>0</v>
      </c>
      <c r="AF454" s="380">
        <f>'Test-RA'!Q452</f>
        <v>0</v>
      </c>
      <c r="AG454" s="380">
        <f>'Test-RA'!R452</f>
        <v>0</v>
      </c>
      <c r="AH454" s="380">
        <f>'Test-RA'!S452</f>
        <v>0</v>
      </c>
      <c r="AI454" s="380">
        <f>'Test-RA'!T452</f>
        <v>0</v>
      </c>
      <c r="AJ454" s="380">
        <f>'Test-RA'!U452</f>
        <v>0</v>
      </c>
      <c r="AK454" s="380">
        <f>'Test-RA'!V452</f>
        <v>0</v>
      </c>
      <c r="AL454" s="380">
        <f>'Test-RA'!W452</f>
        <v>0</v>
      </c>
      <c r="AM454" s="380">
        <f>'Test-RA'!X452</f>
        <v>0</v>
      </c>
      <c r="AN454" s="380">
        <f>10*LOG10(1/((Summary!$C$75/10^(AK454/10)+Summary!$C$76/10^(AL454/10)+Summary!$C$77/10^(AM454/10))/Summary!$C$78))</f>
        <v>0</v>
      </c>
      <c r="AO454" s="380">
        <f>'Test-RA'!Y452</f>
        <v>0</v>
      </c>
      <c r="AP454" s="131">
        <f>'Test-RA'!Z452</f>
        <v>0</v>
      </c>
      <c r="AQ454" s="132">
        <f t="shared" ref="AQ454:AQ459" si="46">AO454/3600</f>
        <v>0</v>
      </c>
      <c r="AR454" s="134" t="e">
        <f t="shared" ref="AR454:AR459" si="47">AO454/V454</f>
        <v>#DIV/0!</v>
      </c>
      <c r="AS454" s="135" t="e">
        <f t="shared" ref="AS454:AS459" si="48">AP454/W454</f>
        <v>#DIV/0!</v>
      </c>
      <c r="AT454" s="136"/>
      <c r="AU454" s="136"/>
      <c r="AV454" s="573" t="s">
        <v>121</v>
      </c>
      <c r="AW454" s="468" t="e" cm="1">
        <f t="array" ref="AW454">bdRateExtend($G454:$G457,H454:H457,$Z454:$Z457,AA454:AA457)</f>
        <v>#VALUE!</v>
      </c>
      <c r="AX454" s="480" t="e" cm="1">
        <f t="array" ref="AX454">bdRateExtend($G454:$G459,H454:H459,$Z454:$Z459,AA454:AA459)</f>
        <v>#VALUE!</v>
      </c>
      <c r="AY454" s="480" t="e" cm="1">
        <f t="array" ref="AY454">bdRateExtend($G454:$G459,I454:I459,$Z454:$Z459,AB454:AB459)</f>
        <v>#VALUE!</v>
      </c>
      <c r="AZ454" s="480" t="e" cm="1">
        <f t="array" ref="AZ454">bdRateExtend($G454:$G459,J454:J459,$Z454:$Z459,AC454:AC459)</f>
        <v>#VALUE!</v>
      </c>
      <c r="BA454" s="480" t="e" cm="1">
        <f t="array" ref="BA454">bdRateExtend($G454:$G459,K454:K459,$Z454:$Z459,AD454:AD459)</f>
        <v>#VALUE!</v>
      </c>
      <c r="BB454" s="479" t="e">
        <f>(Summary!$C$89*AX454+Summary!$C$90*AY454+Summary!$C$91*AZ454)/Summary!$C$92</f>
        <v>#VALUE!</v>
      </c>
      <c r="BC454" s="480" t="e" cm="1">
        <f t="array" ref="BC454">bdRateExtend($G454:$G457,L454:L457,$Z454:$Z457,AE454:AE457)</f>
        <v>#VALUE!</v>
      </c>
      <c r="BD454" s="480" t="e" cm="1">
        <f t="array" ref="BD454">bdRateExtend($G454:$G459,L454:L459,$Z454:$Z459,AE454:AE459)</f>
        <v>#VALUE!</v>
      </c>
      <c r="BE454" s="480" t="e" cm="1">
        <f t="array" ref="BE454">bdRateExtend($G454:$G457,M454:M457,$Z454:$Z457,AF454:AF457)</f>
        <v>#VALUE!</v>
      </c>
      <c r="BF454" s="480" t="e" cm="1">
        <f t="array" ref="BF454">bdRateExtend($G454:$G459,M454:M459,$Z454:$Z459,AF454:AF459)</f>
        <v>#VALUE!</v>
      </c>
      <c r="BG454" s="474" t="e" cm="1">
        <f t="array" ref="BG454">bdRateExtend($G454:$G457,N454:N457,$Z454:$Z457,AG454:AG457,"None", FALSE,1)</f>
        <v>#VALUE!</v>
      </c>
      <c r="BH454" s="475" t="e" cm="1">
        <f t="array" ref="BH454">bdRateExtend($G454:$G459,N454:N459,$Z454:$Z459,AG454:AG459,"None", FALSE,1)</f>
        <v>#VALUE!</v>
      </c>
      <c r="BI454" s="474" t="e" cm="1">
        <f t="array" ref="BI454">bdRateExtend($G454:$G457,O454:O457,$Z454:$Z457,AH454:AH457,"None", FALSE,1)</f>
        <v>#VALUE!</v>
      </c>
      <c r="BJ454" s="475" t="e" cm="1">
        <f t="array" ref="BJ454">bdRateExtend($G454:$G459,O454:O459,$Z454:$Z459,AH454:AH459,"None", FALSE,1)</f>
        <v>#VALUE!</v>
      </c>
      <c r="BK454" s="480" t="e" cm="1">
        <f t="array" ref="BK454">bdRateExtend($G454:$G457,P454:P457,$Z454:$Z457,AI454:AI457)</f>
        <v>#VALUE!</v>
      </c>
      <c r="BL454" s="480" t="e" cm="1">
        <f t="array" ref="BL454">bdRateExtend($G454:$G459,P454:P459,$Z454:$Z459,AI454:AI459)</f>
        <v>#VALUE!</v>
      </c>
      <c r="BM454" s="480" t="e" cm="1">
        <f t="array" ref="BM454">bdRateExtend($G454:$G457,Q454:Q457,$Z454:$Z457,AJ454:AJ457)</f>
        <v>#VALUE!</v>
      </c>
      <c r="BN454" s="480" t="e" cm="1">
        <f t="array" ref="BN454">bdRateExtend($G454:$G459,Q454:Q459,$Z454:$Z459,AJ454:AJ459)</f>
        <v>#VALUE!</v>
      </c>
      <c r="BO454" s="480" t="e" cm="1">
        <f t="array" ref="BO454">bdRateExtend($G454:$G457,R454:R457,$Z454:$Z457,AK454:AK457)</f>
        <v>#VALUE!</v>
      </c>
      <c r="BP454" s="480" t="e" cm="1">
        <f t="array" ref="BP454">bdRateExtend($G454:$G459,R454:R459,$Z454:$Z459,AK454:AK459)</f>
        <v>#VALUE!</v>
      </c>
      <c r="BQ454" s="480" t="e" cm="1">
        <f t="array" ref="BQ454">bdRateExtend($G454:$G459,S454:S459,$Z454:$Z459,AL454:AL459)</f>
        <v>#VALUE!</v>
      </c>
      <c r="BR454" s="476" t="e" cm="1">
        <f t="array" ref="BR454">bdRateExtend($G454:$G459,T454:T459,$Z454:$Z459,AM454:AM459)</f>
        <v>#VALUE!</v>
      </c>
      <c r="BS454" s="476" t="e" cm="1">
        <f t="array" ref="BS454">bdRateExtend($G454:$G459,U454:U459,$Z454:$Z459,AN454:AN459)</f>
        <v>#VALUE!</v>
      </c>
      <c r="BT454" s="479" t="e">
        <f>(Summary!$C$103*BP454+Summary!$C$104*BQ454+Summary!$C$105*BR454)/Summary!$C$106</f>
        <v>#VALUE!</v>
      </c>
      <c r="BU454" s="462" cm="1">
        <f t="array" ref="BU454">testVMAFRange($G454:$G457,N454:N457,$Z454:$Z457,AG454:AG457)</f>
        <v>0</v>
      </c>
      <c r="BV454" s="464" cm="1">
        <f t="array" ref="BV454">testVMAFRange($G454:$G459,N454:N459,$Z454:$Z459,AG454:AG459)</f>
        <v>0</v>
      </c>
      <c r="BW454" s="462" cm="1">
        <f t="array" ref="BW454">testVMAFRange($G454:$G457,O454:O457,$Z454:$Z457,AH454:AH457)</f>
        <v>0</v>
      </c>
      <c r="BX454" s="464" cm="1">
        <f t="array" ref="BX454">testVMAFRange($G454:$G459,O454:O459,$Z454:$Z459,AH454:AH459)</f>
        <v>0</v>
      </c>
    </row>
    <row r="455" spans="1:76" ht="17" customHeight="1" x14ac:dyDescent="0.35">
      <c r="A455" s="419"/>
      <c r="B455" s="483"/>
      <c r="C455" s="486"/>
      <c r="D455" s="490"/>
      <c r="E455" s="493"/>
      <c r="F455" s="346">
        <v>31</v>
      </c>
      <c r="G455" s="139">
        <f>'Anchor-RA'!L453</f>
        <v>0</v>
      </c>
      <c r="H455" s="140">
        <f>'Anchor-RA'!M453</f>
        <v>0</v>
      </c>
      <c r="I455" s="140">
        <f>'Anchor-RA'!N453</f>
        <v>0</v>
      </c>
      <c r="J455" s="140">
        <f>'Anchor-RA'!O453</f>
        <v>0</v>
      </c>
      <c r="K455" s="140">
        <f>(Summary!$C$58*H455+Summary!$C$59*I455+Summary!$C$60*J455)/Summary!$C$61</f>
        <v>0</v>
      </c>
      <c r="L455" s="140">
        <f>'Anchor-RA'!P453</f>
        <v>0</v>
      </c>
      <c r="M455" s="140">
        <f>'Anchor-RA'!Q453</f>
        <v>0</v>
      </c>
      <c r="N455" s="140">
        <f>'Anchor-RA'!R453</f>
        <v>0</v>
      </c>
      <c r="O455" s="140">
        <f>'Anchor-RA'!S453</f>
        <v>0</v>
      </c>
      <c r="P455" s="140">
        <f>'Anchor-RA'!T453</f>
        <v>0</v>
      </c>
      <c r="Q455" s="140">
        <f>'Anchor-RA'!U453</f>
        <v>0</v>
      </c>
      <c r="R455" s="140">
        <f>'Anchor-RA'!V453</f>
        <v>0</v>
      </c>
      <c r="S455" s="140">
        <f>'Anchor-RA'!W453</f>
        <v>0</v>
      </c>
      <c r="T455" s="140">
        <f>'Anchor-RA'!X453</f>
        <v>0</v>
      </c>
      <c r="U455" s="140">
        <f>10*LOG10(1/((Summary!$C$75/10^(R455/10)+Summary!$C$76/10^(S455/10)+Summary!$C$77/10^(T455/10))/Summary!$C$78))</f>
        <v>0</v>
      </c>
      <c r="V455" s="140">
        <f>'Anchor-RA'!Y453</f>
        <v>0</v>
      </c>
      <c r="W455" s="140">
        <f>'Anchor-RA'!Z453</f>
        <v>0</v>
      </c>
      <c r="X455" s="141">
        <f t="shared" si="45"/>
        <v>0</v>
      </c>
      <c r="Y455" s="133"/>
      <c r="Z455" s="384">
        <f>'Test-RA'!L453</f>
        <v>0</v>
      </c>
      <c r="AA455" s="381">
        <f>'Test-RA'!M453</f>
        <v>0</v>
      </c>
      <c r="AB455" s="381">
        <f>'Test-RA'!N453</f>
        <v>0</v>
      </c>
      <c r="AC455" s="381">
        <f>'Test-RA'!O453</f>
        <v>0</v>
      </c>
      <c r="AD455" s="381">
        <f>(Summary!$C$58*AA455+Summary!$C$59*AB455+Summary!$C$60*AC455)/Summary!$C$61</f>
        <v>0</v>
      </c>
      <c r="AE455" s="381">
        <f>'Test-RA'!P453</f>
        <v>0</v>
      </c>
      <c r="AF455" s="381">
        <f>'Test-RA'!Q453</f>
        <v>0</v>
      </c>
      <c r="AG455" s="381">
        <f>'Test-RA'!R453</f>
        <v>0</v>
      </c>
      <c r="AH455" s="381">
        <f>'Test-RA'!S453</f>
        <v>0</v>
      </c>
      <c r="AI455" s="381">
        <f>'Test-RA'!T453</f>
        <v>0</v>
      </c>
      <c r="AJ455" s="381">
        <f>'Test-RA'!U453</f>
        <v>0</v>
      </c>
      <c r="AK455" s="381">
        <f>'Test-RA'!V453</f>
        <v>0</v>
      </c>
      <c r="AL455" s="381">
        <f>'Test-RA'!W453</f>
        <v>0</v>
      </c>
      <c r="AM455" s="381">
        <f>'Test-RA'!X453</f>
        <v>0</v>
      </c>
      <c r="AN455" s="381">
        <f>10*LOG10(1/((Summary!$C$75/10^(AK455/10)+Summary!$C$76/10^(AL455/10)+Summary!$C$77/10^(AM455/10))/Summary!$C$78))</f>
        <v>0</v>
      </c>
      <c r="AO455" s="381">
        <f>'Test-RA'!Y453</f>
        <v>0</v>
      </c>
      <c r="AP455" s="140">
        <f>'Test-RA'!Z453</f>
        <v>0</v>
      </c>
      <c r="AQ455" s="141">
        <f t="shared" si="46"/>
        <v>0</v>
      </c>
      <c r="AR455" s="142" t="e">
        <f t="shared" si="47"/>
        <v>#DIV/0!</v>
      </c>
      <c r="AS455" s="143" t="e">
        <f t="shared" si="48"/>
        <v>#DIV/0!</v>
      </c>
      <c r="AT455" s="136"/>
      <c r="AU455" s="136"/>
      <c r="AV455" s="571"/>
      <c r="AW455" s="468"/>
      <c r="AX455" s="480"/>
      <c r="AY455" s="480"/>
      <c r="AZ455" s="480"/>
      <c r="BA455" s="480"/>
      <c r="BB455" s="480"/>
      <c r="BC455" s="480"/>
      <c r="BD455" s="480"/>
      <c r="BE455" s="480"/>
      <c r="BF455" s="480"/>
      <c r="BG455" s="469"/>
      <c r="BH455" s="476"/>
      <c r="BI455" s="469"/>
      <c r="BJ455" s="476"/>
      <c r="BK455" s="480"/>
      <c r="BL455" s="480"/>
      <c r="BM455" s="480"/>
      <c r="BN455" s="480"/>
      <c r="BO455" s="480"/>
      <c r="BP455" s="480"/>
      <c r="BQ455" s="480"/>
      <c r="BR455" s="476"/>
      <c r="BS455" s="476"/>
      <c r="BT455" s="480"/>
      <c r="BU455" s="463"/>
      <c r="BV455" s="465"/>
      <c r="BW455" s="463"/>
      <c r="BX455" s="465"/>
    </row>
    <row r="456" spans="1:76" ht="17" customHeight="1" x14ac:dyDescent="0.35">
      <c r="A456" s="419"/>
      <c r="B456" s="483"/>
      <c r="C456" s="486"/>
      <c r="D456" s="490"/>
      <c r="E456" s="493"/>
      <c r="F456" s="346">
        <v>39</v>
      </c>
      <c r="G456" s="139">
        <f>'Anchor-RA'!L454</f>
        <v>0</v>
      </c>
      <c r="H456" s="140">
        <f>'Anchor-RA'!M454</f>
        <v>0</v>
      </c>
      <c r="I456" s="140">
        <f>'Anchor-RA'!N454</f>
        <v>0</v>
      </c>
      <c r="J456" s="140">
        <f>'Anchor-RA'!O454</f>
        <v>0</v>
      </c>
      <c r="K456" s="140">
        <f>(Summary!$C$58*H456+Summary!$C$59*I456+Summary!$C$60*J456)/Summary!$C$61</f>
        <v>0</v>
      </c>
      <c r="L456" s="140">
        <f>'Anchor-RA'!P454</f>
        <v>0</v>
      </c>
      <c r="M456" s="140">
        <f>'Anchor-RA'!Q454</f>
        <v>0</v>
      </c>
      <c r="N456" s="140">
        <f>'Anchor-RA'!R454</f>
        <v>0</v>
      </c>
      <c r="O456" s="140">
        <f>'Anchor-RA'!S454</f>
        <v>0</v>
      </c>
      <c r="P456" s="140">
        <f>'Anchor-RA'!T454</f>
        <v>0</v>
      </c>
      <c r="Q456" s="140">
        <f>'Anchor-RA'!U454</f>
        <v>0</v>
      </c>
      <c r="R456" s="140">
        <f>'Anchor-RA'!V454</f>
        <v>0</v>
      </c>
      <c r="S456" s="140">
        <f>'Anchor-RA'!W454</f>
        <v>0</v>
      </c>
      <c r="T456" s="140">
        <f>'Anchor-RA'!X454</f>
        <v>0</v>
      </c>
      <c r="U456" s="140">
        <f>10*LOG10(1/((Summary!$C$75/10^(R456/10)+Summary!$C$76/10^(S456/10)+Summary!$C$77/10^(T456/10))/Summary!$C$78))</f>
        <v>0</v>
      </c>
      <c r="V456" s="140">
        <f>'Anchor-RA'!Y454</f>
        <v>0</v>
      </c>
      <c r="W456" s="140">
        <f>'Anchor-RA'!Z454</f>
        <v>0</v>
      </c>
      <c r="X456" s="141">
        <f t="shared" si="45"/>
        <v>0</v>
      </c>
      <c r="Y456" s="133"/>
      <c r="Z456" s="384">
        <f>'Test-RA'!L454</f>
        <v>0</v>
      </c>
      <c r="AA456" s="381">
        <f>'Test-RA'!M454</f>
        <v>0</v>
      </c>
      <c r="AB456" s="381">
        <f>'Test-RA'!N454</f>
        <v>0</v>
      </c>
      <c r="AC456" s="381">
        <f>'Test-RA'!O454</f>
        <v>0</v>
      </c>
      <c r="AD456" s="381">
        <f>(Summary!$C$58*AA456+Summary!$C$59*AB456+Summary!$C$60*AC456)/Summary!$C$61</f>
        <v>0</v>
      </c>
      <c r="AE456" s="381">
        <f>'Test-RA'!P454</f>
        <v>0</v>
      </c>
      <c r="AF456" s="381">
        <f>'Test-RA'!Q454</f>
        <v>0</v>
      </c>
      <c r="AG456" s="381">
        <f>'Test-RA'!R454</f>
        <v>0</v>
      </c>
      <c r="AH456" s="381">
        <f>'Test-RA'!S454</f>
        <v>0</v>
      </c>
      <c r="AI456" s="381">
        <f>'Test-RA'!T454</f>
        <v>0</v>
      </c>
      <c r="AJ456" s="381">
        <f>'Test-RA'!U454</f>
        <v>0</v>
      </c>
      <c r="AK456" s="381">
        <f>'Test-RA'!V454</f>
        <v>0</v>
      </c>
      <c r="AL456" s="381">
        <f>'Test-RA'!W454</f>
        <v>0</v>
      </c>
      <c r="AM456" s="381">
        <f>'Test-RA'!X454</f>
        <v>0</v>
      </c>
      <c r="AN456" s="381">
        <f>10*LOG10(1/((Summary!$C$75/10^(AK456/10)+Summary!$C$76/10^(AL456/10)+Summary!$C$77/10^(AM456/10))/Summary!$C$78))</f>
        <v>0</v>
      </c>
      <c r="AO456" s="381">
        <f>'Test-RA'!Y454</f>
        <v>0</v>
      </c>
      <c r="AP456" s="140">
        <f>'Test-RA'!Z454</f>
        <v>0</v>
      </c>
      <c r="AQ456" s="141">
        <f t="shared" si="46"/>
        <v>0</v>
      </c>
      <c r="AR456" s="142" t="e">
        <f t="shared" si="47"/>
        <v>#DIV/0!</v>
      </c>
      <c r="AS456" s="143" t="e">
        <f t="shared" si="48"/>
        <v>#DIV/0!</v>
      </c>
      <c r="AT456" s="136"/>
      <c r="AU456" s="136"/>
      <c r="AV456" s="571" t="s">
        <v>122</v>
      </c>
      <c r="AW456" s="468" t="e" cm="1">
        <f t="array" ref="AW456">bdRateExtend($G455:$G458,H455:H458,$Z455:$Z458,AA455:AA458)</f>
        <v>#VALUE!</v>
      </c>
      <c r="AX456" s="480"/>
      <c r="AY456" s="480"/>
      <c r="AZ456" s="480"/>
      <c r="BA456" s="480"/>
      <c r="BB456" s="480"/>
      <c r="BC456" s="480" t="e" cm="1">
        <f t="array" ref="BC456">bdRateExtend($G455:$G458,L455:L458,$Z455:$Z458,AE455:AE458)</f>
        <v>#VALUE!</v>
      </c>
      <c r="BD456" s="480"/>
      <c r="BE456" s="480" t="e" cm="1">
        <f t="array" ref="BE456">bdRateExtend($G455:$G458,M455:M458,$Z455:$Z458,AF455:AF458)</f>
        <v>#VALUE!</v>
      </c>
      <c r="BF456" s="480"/>
      <c r="BG456" s="469" t="e" cm="1">
        <f t="array" ref="BG456">bdRateExtend($G455:$G458,N455:N458,$Z455:$Z458,AG455:AG458,"None", FALSE,1)</f>
        <v>#VALUE!</v>
      </c>
      <c r="BH456" s="476"/>
      <c r="BI456" s="469" t="e" cm="1">
        <f t="array" ref="BI456">bdRateExtend($G455:$G458,O455:O458,$Z455:$Z458,AH455:AH458,"None", FALSE,1)</f>
        <v>#VALUE!</v>
      </c>
      <c r="BJ456" s="476"/>
      <c r="BK456" s="480" t="e" cm="1">
        <f t="array" ref="BK456">bdRateExtend($G455:$G458,P455:P458,$Z455:$Z458,AI455:AI458)</f>
        <v>#VALUE!</v>
      </c>
      <c r="BL456" s="480"/>
      <c r="BM456" s="480" t="e" cm="1">
        <f t="array" ref="BM456">bdRateExtend($G455:$G458,Q455:Q458,$Z455:$Z458,AJ455:AJ458)</f>
        <v>#VALUE!</v>
      </c>
      <c r="BN456" s="480"/>
      <c r="BO456" s="480" t="e" cm="1">
        <f t="array" ref="BO456">bdRateExtend($G455:$G458,R455:R458,$Z455:$Z458,AK455:AK458)</f>
        <v>#VALUE!</v>
      </c>
      <c r="BP456" s="480"/>
      <c r="BQ456" s="480"/>
      <c r="BR456" s="476"/>
      <c r="BS456" s="476"/>
      <c r="BT456" s="480"/>
      <c r="BU456" s="463" cm="1">
        <f t="array" ref="BU456">testVMAFRange($G455:$G458,N455:N458,$Z455:$Z458,AG455:AG458)</f>
        <v>0</v>
      </c>
      <c r="BV456" s="465"/>
      <c r="BW456" s="463" cm="1">
        <f t="array" ref="BW456">testVMAFRange($G455:$G458,O455:O458,$Z455:$Z458,AH455:AH458)</f>
        <v>0</v>
      </c>
      <c r="BX456" s="465"/>
    </row>
    <row r="457" spans="1:76" ht="17" customHeight="1" x14ac:dyDescent="0.35">
      <c r="A457" s="419"/>
      <c r="B457" s="483"/>
      <c r="C457" s="486"/>
      <c r="D457" s="490"/>
      <c r="E457" s="493"/>
      <c r="F457" s="346">
        <v>47</v>
      </c>
      <c r="G457" s="139">
        <f>'Anchor-RA'!L455</f>
        <v>0</v>
      </c>
      <c r="H457" s="140">
        <f>'Anchor-RA'!M455</f>
        <v>0</v>
      </c>
      <c r="I457" s="140">
        <f>'Anchor-RA'!N455</f>
        <v>0</v>
      </c>
      <c r="J457" s="140">
        <f>'Anchor-RA'!O455</f>
        <v>0</v>
      </c>
      <c r="K457" s="140">
        <f>(Summary!$C$58*H457+Summary!$C$59*I457+Summary!$C$60*J457)/Summary!$C$61</f>
        <v>0</v>
      </c>
      <c r="L457" s="140">
        <f>'Anchor-RA'!P455</f>
        <v>0</v>
      </c>
      <c r="M457" s="140">
        <f>'Anchor-RA'!Q455</f>
        <v>0</v>
      </c>
      <c r="N457" s="140">
        <f>'Anchor-RA'!R455</f>
        <v>0</v>
      </c>
      <c r="O457" s="140">
        <f>'Anchor-RA'!S455</f>
        <v>0</v>
      </c>
      <c r="P457" s="140">
        <f>'Anchor-RA'!T455</f>
        <v>0</v>
      </c>
      <c r="Q457" s="140">
        <f>'Anchor-RA'!U455</f>
        <v>0</v>
      </c>
      <c r="R457" s="140">
        <f>'Anchor-RA'!V455</f>
        <v>0</v>
      </c>
      <c r="S457" s="140">
        <f>'Anchor-RA'!W455</f>
        <v>0</v>
      </c>
      <c r="T457" s="140">
        <f>'Anchor-RA'!X455</f>
        <v>0</v>
      </c>
      <c r="U457" s="140">
        <f>10*LOG10(1/((Summary!$C$75/10^(R457/10)+Summary!$C$76/10^(S457/10)+Summary!$C$77/10^(T457/10))/Summary!$C$78))</f>
        <v>0</v>
      </c>
      <c r="V457" s="140">
        <f>'Anchor-RA'!Y455</f>
        <v>0</v>
      </c>
      <c r="W457" s="140">
        <f>'Anchor-RA'!Z455</f>
        <v>0</v>
      </c>
      <c r="X457" s="141">
        <f t="shared" si="45"/>
        <v>0</v>
      </c>
      <c r="Y457" s="133"/>
      <c r="Z457" s="384">
        <f>'Test-RA'!L455</f>
        <v>0</v>
      </c>
      <c r="AA457" s="381">
        <f>'Test-RA'!M455</f>
        <v>0</v>
      </c>
      <c r="AB457" s="381">
        <f>'Test-RA'!N455</f>
        <v>0</v>
      </c>
      <c r="AC457" s="381">
        <f>'Test-RA'!O455</f>
        <v>0</v>
      </c>
      <c r="AD457" s="381">
        <f>(Summary!$C$58*AA457+Summary!$C$59*AB457+Summary!$C$60*AC457)/Summary!$C$61</f>
        <v>0</v>
      </c>
      <c r="AE457" s="381">
        <f>'Test-RA'!P455</f>
        <v>0</v>
      </c>
      <c r="AF457" s="381">
        <f>'Test-RA'!Q455</f>
        <v>0</v>
      </c>
      <c r="AG457" s="381">
        <f>'Test-RA'!R455</f>
        <v>0</v>
      </c>
      <c r="AH457" s="381">
        <f>'Test-RA'!S455</f>
        <v>0</v>
      </c>
      <c r="AI457" s="381">
        <f>'Test-RA'!T455</f>
        <v>0</v>
      </c>
      <c r="AJ457" s="381">
        <f>'Test-RA'!U455</f>
        <v>0</v>
      </c>
      <c r="AK457" s="381">
        <f>'Test-RA'!V455</f>
        <v>0</v>
      </c>
      <c r="AL457" s="381">
        <f>'Test-RA'!W455</f>
        <v>0</v>
      </c>
      <c r="AM457" s="381">
        <f>'Test-RA'!X455</f>
        <v>0</v>
      </c>
      <c r="AN457" s="381">
        <f>10*LOG10(1/((Summary!$C$75/10^(AK457/10)+Summary!$C$76/10^(AL457/10)+Summary!$C$77/10^(AM457/10))/Summary!$C$78))</f>
        <v>0</v>
      </c>
      <c r="AO457" s="381">
        <f>'Test-RA'!Y455</f>
        <v>0</v>
      </c>
      <c r="AP457" s="140">
        <f>'Test-RA'!Z455</f>
        <v>0</v>
      </c>
      <c r="AQ457" s="141">
        <f t="shared" si="46"/>
        <v>0</v>
      </c>
      <c r="AR457" s="142" t="e">
        <f t="shared" si="47"/>
        <v>#DIV/0!</v>
      </c>
      <c r="AS457" s="143" t="e">
        <f t="shared" si="48"/>
        <v>#DIV/0!</v>
      </c>
      <c r="AT457" s="136"/>
      <c r="AU457" s="136"/>
      <c r="AV457" s="571"/>
      <c r="AW457" s="468"/>
      <c r="AX457" s="480"/>
      <c r="AY457" s="480"/>
      <c r="AZ457" s="480"/>
      <c r="BA457" s="480"/>
      <c r="BB457" s="480"/>
      <c r="BC457" s="480"/>
      <c r="BD457" s="480"/>
      <c r="BE457" s="480"/>
      <c r="BF457" s="480"/>
      <c r="BG457" s="469"/>
      <c r="BH457" s="476"/>
      <c r="BI457" s="469"/>
      <c r="BJ457" s="476"/>
      <c r="BK457" s="480"/>
      <c r="BL457" s="480"/>
      <c r="BM457" s="480"/>
      <c r="BN457" s="480"/>
      <c r="BO457" s="480"/>
      <c r="BP457" s="480"/>
      <c r="BQ457" s="480"/>
      <c r="BR457" s="476"/>
      <c r="BS457" s="476"/>
      <c r="BT457" s="480"/>
      <c r="BU457" s="463"/>
      <c r="BV457" s="465"/>
      <c r="BW457" s="463"/>
      <c r="BX457" s="465"/>
    </row>
    <row r="458" spans="1:76" ht="17" customHeight="1" x14ac:dyDescent="0.35">
      <c r="A458" s="419"/>
      <c r="B458" s="483"/>
      <c r="C458" s="486"/>
      <c r="D458" s="490"/>
      <c r="E458" s="493"/>
      <c r="F458" s="346">
        <v>55</v>
      </c>
      <c r="G458" s="139">
        <f>'Anchor-RA'!L456</f>
        <v>0</v>
      </c>
      <c r="H458" s="140">
        <f>'Anchor-RA'!M456</f>
        <v>0</v>
      </c>
      <c r="I458" s="140">
        <f>'Anchor-RA'!N456</f>
        <v>0</v>
      </c>
      <c r="J458" s="140">
        <f>'Anchor-RA'!O456</f>
        <v>0</v>
      </c>
      <c r="K458" s="140">
        <f>(Summary!$C$58*H458+Summary!$C$59*I458+Summary!$C$60*J458)/Summary!$C$61</f>
        <v>0</v>
      </c>
      <c r="L458" s="140">
        <f>'Anchor-RA'!P456</f>
        <v>0</v>
      </c>
      <c r="M458" s="140">
        <f>'Anchor-RA'!Q456</f>
        <v>0</v>
      </c>
      <c r="N458" s="140">
        <f>'Anchor-RA'!R456</f>
        <v>0</v>
      </c>
      <c r="O458" s="140">
        <f>'Anchor-RA'!S456</f>
        <v>0</v>
      </c>
      <c r="P458" s="140">
        <f>'Anchor-RA'!T456</f>
        <v>0</v>
      </c>
      <c r="Q458" s="140">
        <f>'Anchor-RA'!U456</f>
        <v>0</v>
      </c>
      <c r="R458" s="140">
        <f>'Anchor-RA'!V456</f>
        <v>0</v>
      </c>
      <c r="S458" s="140">
        <f>'Anchor-RA'!W456</f>
        <v>0</v>
      </c>
      <c r="T458" s="140">
        <f>'Anchor-RA'!X456</f>
        <v>0</v>
      </c>
      <c r="U458" s="140">
        <f>10*LOG10(1/((Summary!$C$75/10^(R458/10)+Summary!$C$76/10^(S458/10)+Summary!$C$77/10^(T458/10))/Summary!$C$78))</f>
        <v>0</v>
      </c>
      <c r="V458" s="140">
        <f>'Anchor-RA'!Y456</f>
        <v>0</v>
      </c>
      <c r="W458" s="140">
        <f>'Anchor-RA'!Z456</f>
        <v>0</v>
      </c>
      <c r="X458" s="141">
        <f t="shared" si="45"/>
        <v>0</v>
      </c>
      <c r="Y458" s="133"/>
      <c r="Z458" s="384">
        <f>'Test-RA'!L456</f>
        <v>0</v>
      </c>
      <c r="AA458" s="381">
        <f>'Test-RA'!M456</f>
        <v>0</v>
      </c>
      <c r="AB458" s="381">
        <f>'Test-RA'!N456</f>
        <v>0</v>
      </c>
      <c r="AC458" s="381">
        <f>'Test-RA'!O456</f>
        <v>0</v>
      </c>
      <c r="AD458" s="381">
        <f>(Summary!$C$58*AA458+Summary!$C$59*AB458+Summary!$C$60*AC458)/Summary!$C$61</f>
        <v>0</v>
      </c>
      <c r="AE458" s="381">
        <f>'Test-RA'!P456</f>
        <v>0</v>
      </c>
      <c r="AF458" s="381">
        <f>'Test-RA'!Q456</f>
        <v>0</v>
      </c>
      <c r="AG458" s="381">
        <f>'Test-RA'!R456</f>
        <v>0</v>
      </c>
      <c r="AH458" s="381">
        <f>'Test-RA'!S456</f>
        <v>0</v>
      </c>
      <c r="AI458" s="381">
        <f>'Test-RA'!T456</f>
        <v>0</v>
      </c>
      <c r="AJ458" s="381">
        <f>'Test-RA'!U456</f>
        <v>0</v>
      </c>
      <c r="AK458" s="381">
        <f>'Test-RA'!V456</f>
        <v>0</v>
      </c>
      <c r="AL458" s="381">
        <f>'Test-RA'!W456</f>
        <v>0</v>
      </c>
      <c r="AM458" s="381">
        <f>'Test-RA'!X456</f>
        <v>0</v>
      </c>
      <c r="AN458" s="381">
        <f>10*LOG10(1/((Summary!$C$75/10^(AK458/10)+Summary!$C$76/10^(AL458/10)+Summary!$C$77/10^(AM458/10))/Summary!$C$78))</f>
        <v>0</v>
      </c>
      <c r="AO458" s="381">
        <f>'Test-RA'!Y456</f>
        <v>0</v>
      </c>
      <c r="AP458" s="140">
        <f>'Test-RA'!Z456</f>
        <v>0</v>
      </c>
      <c r="AQ458" s="141">
        <f t="shared" si="46"/>
        <v>0</v>
      </c>
      <c r="AR458" s="142" t="e">
        <f t="shared" si="47"/>
        <v>#DIV/0!</v>
      </c>
      <c r="AS458" s="143" t="e">
        <f t="shared" si="48"/>
        <v>#DIV/0!</v>
      </c>
      <c r="AT458" s="136"/>
      <c r="AU458" s="136"/>
      <c r="AV458" s="571" t="s">
        <v>123</v>
      </c>
      <c r="AW458" s="468" t="e" cm="1">
        <f t="array" ref="AW458">bdRateExtend($G456:$G459,H456:H459,$Z456:$Z459,AA456:AA459)</f>
        <v>#VALUE!</v>
      </c>
      <c r="AX458" s="480"/>
      <c r="AY458" s="480"/>
      <c r="AZ458" s="480"/>
      <c r="BA458" s="480"/>
      <c r="BB458" s="480"/>
      <c r="BC458" s="480" t="e" cm="1">
        <f t="array" ref="BC458">bdRateExtend($G456:$G459,L456:L459,$Z456:$Z459,AE456:AE459)</f>
        <v>#VALUE!</v>
      </c>
      <c r="BD458" s="480"/>
      <c r="BE458" s="480" t="e" cm="1">
        <f t="array" ref="BE458">bdRateExtend($G456:$G459,M456:M459,$Z456:$Z459,AF456:AF459)</f>
        <v>#VALUE!</v>
      </c>
      <c r="BF458" s="480"/>
      <c r="BG458" s="469" t="e" cm="1">
        <f t="array" ref="BG458">bdRateExtend($G456:$G459,N456:N459,$Z456:$Z459,AG456:AG459,"None", FALSE,1)</f>
        <v>#VALUE!</v>
      </c>
      <c r="BH458" s="476"/>
      <c r="BI458" s="469" t="e" cm="1">
        <f t="array" ref="BI458">bdRateExtend($G456:$G459,O456:O459,$Z456:$Z459,AH456:AH459,"None", FALSE,1)</f>
        <v>#VALUE!</v>
      </c>
      <c r="BJ458" s="476"/>
      <c r="BK458" s="480" t="e" cm="1">
        <f t="array" ref="BK458">bdRateExtend($G456:$G459,P456:P459,$Z456:$Z459,AI456:AI459)</f>
        <v>#VALUE!</v>
      </c>
      <c r="BL458" s="480"/>
      <c r="BM458" s="480" t="e" cm="1">
        <f t="array" ref="BM458">bdRateExtend($G456:$G459,Q456:Q459,$Z456:$Z459,AJ456:AJ459)</f>
        <v>#VALUE!</v>
      </c>
      <c r="BN458" s="480"/>
      <c r="BO458" s="480" t="e" cm="1">
        <f t="array" ref="BO458">bdRateExtend($G456:$G459,R456:R459,$Z456:$Z459,AK456:AK459)</f>
        <v>#VALUE!</v>
      </c>
      <c r="BP458" s="480"/>
      <c r="BQ458" s="480"/>
      <c r="BR458" s="476"/>
      <c r="BS458" s="476"/>
      <c r="BT458" s="480"/>
      <c r="BU458" s="463" cm="1">
        <f t="array" ref="BU458">testVMAFRange($G456:$G459,N456:N459,$Z456:$Z459,AG456:AG459)</f>
        <v>0</v>
      </c>
      <c r="BV458" s="465"/>
      <c r="BW458" s="463" cm="1">
        <f t="array" ref="BW458">testVMAFRange($G456:$G459,O456:O459,$Z456:$Z459,AH456:AH459)</f>
        <v>0</v>
      </c>
      <c r="BX458" s="465"/>
    </row>
    <row r="459" spans="1:76" ht="17" customHeight="1" thickBot="1" x14ac:dyDescent="0.4">
      <c r="A459" s="419"/>
      <c r="B459" s="484"/>
      <c r="C459" s="487"/>
      <c r="D459" s="491"/>
      <c r="E459" s="494"/>
      <c r="F459" s="347">
        <v>63</v>
      </c>
      <c r="G459" s="145">
        <f>'Anchor-RA'!L457</f>
        <v>0</v>
      </c>
      <c r="H459" s="146">
        <f>'Anchor-RA'!M457</f>
        <v>0</v>
      </c>
      <c r="I459" s="146">
        <f>'Anchor-RA'!N457</f>
        <v>0</v>
      </c>
      <c r="J459" s="146">
        <f>'Anchor-RA'!O457</f>
        <v>0</v>
      </c>
      <c r="K459" s="146">
        <f>(Summary!$C$58*H459+Summary!$C$59*I459+Summary!$C$60*J459)/Summary!$C$61</f>
        <v>0</v>
      </c>
      <c r="L459" s="146">
        <f>'Anchor-RA'!P457</f>
        <v>0</v>
      </c>
      <c r="M459" s="146">
        <f>'Anchor-RA'!Q457</f>
        <v>0</v>
      </c>
      <c r="N459" s="146">
        <f>'Anchor-RA'!R457</f>
        <v>0</v>
      </c>
      <c r="O459" s="146">
        <f>'Anchor-RA'!S457</f>
        <v>0</v>
      </c>
      <c r="P459" s="146">
        <f>'Anchor-RA'!T457</f>
        <v>0</v>
      </c>
      <c r="Q459" s="146">
        <f>'Anchor-RA'!U457</f>
        <v>0</v>
      </c>
      <c r="R459" s="146">
        <f>'Anchor-RA'!V457</f>
        <v>0</v>
      </c>
      <c r="S459" s="146">
        <f>'Anchor-RA'!W457</f>
        <v>0</v>
      </c>
      <c r="T459" s="146">
        <f>'Anchor-RA'!X457</f>
        <v>0</v>
      </c>
      <c r="U459" s="146">
        <f>10*LOG10(1/((Summary!$C$75/10^(R459/10)+Summary!$C$76/10^(S459/10)+Summary!$C$77/10^(T459/10))/Summary!$C$78))</f>
        <v>0</v>
      </c>
      <c r="V459" s="146">
        <f>'Anchor-RA'!Y457</f>
        <v>0</v>
      </c>
      <c r="W459" s="146">
        <f>'Anchor-RA'!Z457</f>
        <v>0</v>
      </c>
      <c r="X459" s="147">
        <f t="shared" si="45"/>
        <v>0</v>
      </c>
      <c r="Y459" s="151"/>
      <c r="Z459" s="385">
        <f>'Test-RA'!L457</f>
        <v>0</v>
      </c>
      <c r="AA459" s="382">
        <f>'Test-RA'!M457</f>
        <v>0</v>
      </c>
      <c r="AB459" s="382">
        <f>'Test-RA'!N457</f>
        <v>0</v>
      </c>
      <c r="AC459" s="382">
        <f>'Test-RA'!O457</f>
        <v>0</v>
      </c>
      <c r="AD459" s="382">
        <f>(Summary!$C$58*AA459+Summary!$C$59*AB459+Summary!$C$60*AC459)/Summary!$C$61</f>
        <v>0</v>
      </c>
      <c r="AE459" s="382">
        <f>'Test-RA'!P457</f>
        <v>0</v>
      </c>
      <c r="AF459" s="382">
        <f>'Test-RA'!Q457</f>
        <v>0</v>
      </c>
      <c r="AG459" s="382">
        <f>'Test-RA'!R457</f>
        <v>0</v>
      </c>
      <c r="AH459" s="382">
        <f>'Test-RA'!S457</f>
        <v>0</v>
      </c>
      <c r="AI459" s="382">
        <f>'Test-RA'!T457</f>
        <v>0</v>
      </c>
      <c r="AJ459" s="382">
        <f>'Test-RA'!U457</f>
        <v>0</v>
      </c>
      <c r="AK459" s="382">
        <f>'Test-RA'!V457</f>
        <v>0</v>
      </c>
      <c r="AL459" s="382">
        <f>'Test-RA'!W457</f>
        <v>0</v>
      </c>
      <c r="AM459" s="382">
        <f>'Test-RA'!X457</f>
        <v>0</v>
      </c>
      <c r="AN459" s="382">
        <f>10*LOG10(1/((Summary!$C$75/10^(AK459/10)+Summary!$C$76/10^(AL459/10)+Summary!$C$77/10^(AM459/10))/Summary!$C$78))</f>
        <v>0</v>
      </c>
      <c r="AO459" s="382">
        <f>'Test-RA'!Y457</f>
        <v>0</v>
      </c>
      <c r="AP459" s="146">
        <f>'Test-RA'!Z457</f>
        <v>0</v>
      </c>
      <c r="AQ459" s="147">
        <f t="shared" si="46"/>
        <v>0</v>
      </c>
      <c r="AR459" s="148" t="e">
        <f t="shared" si="47"/>
        <v>#DIV/0!</v>
      </c>
      <c r="AS459" s="149" t="e">
        <f t="shared" si="48"/>
        <v>#DIV/0!</v>
      </c>
      <c r="AT459" s="136"/>
      <c r="AU459" s="136"/>
      <c r="AV459" s="572"/>
      <c r="AW459" s="471"/>
      <c r="AX459" s="481"/>
      <c r="AY459" s="481"/>
      <c r="AZ459" s="481"/>
      <c r="BA459" s="481"/>
      <c r="BB459" s="481"/>
      <c r="BC459" s="481"/>
      <c r="BD459" s="481"/>
      <c r="BE459" s="481"/>
      <c r="BF459" s="481"/>
      <c r="BG459" s="472"/>
      <c r="BH459" s="477"/>
      <c r="BI459" s="472"/>
      <c r="BJ459" s="477"/>
      <c r="BK459" s="481"/>
      <c r="BL459" s="481"/>
      <c r="BM459" s="481"/>
      <c r="BN459" s="481"/>
      <c r="BO459" s="481"/>
      <c r="BP459" s="481"/>
      <c r="BQ459" s="481"/>
      <c r="BR459" s="477"/>
      <c r="BS459" s="477"/>
      <c r="BT459" s="481"/>
      <c r="BU459" s="473"/>
      <c r="BV459" s="466"/>
      <c r="BW459" s="473"/>
      <c r="BX459" s="466"/>
    </row>
    <row r="460" spans="1:76" ht="17" customHeight="1" x14ac:dyDescent="0.35">
      <c r="A460" s="419"/>
      <c r="B460" s="482" t="s">
        <v>22</v>
      </c>
      <c r="C460" s="485" t="s">
        <v>320</v>
      </c>
      <c r="D460" s="489">
        <v>23.98</v>
      </c>
      <c r="E460" s="492">
        <v>8</v>
      </c>
      <c r="F460" s="345">
        <v>23</v>
      </c>
      <c r="G460" s="130">
        <f>'Anchor-RA'!L458</f>
        <v>0</v>
      </c>
      <c r="H460" s="131">
        <f>'Anchor-RA'!M458</f>
        <v>0</v>
      </c>
      <c r="I460" s="131">
        <f>'Anchor-RA'!N458</f>
        <v>0</v>
      </c>
      <c r="J460" s="131">
        <f>'Anchor-RA'!O458</f>
        <v>0</v>
      </c>
      <c r="K460" s="131">
        <f>(Summary!$C$58*H460+Summary!$C$59*I460+Summary!$C$60*J460)/Summary!$C$61</f>
        <v>0</v>
      </c>
      <c r="L460" s="131">
        <f>'Anchor-RA'!P458</f>
        <v>0</v>
      </c>
      <c r="M460" s="131">
        <f>'Anchor-RA'!Q458</f>
        <v>0</v>
      </c>
      <c r="N460" s="131">
        <f>'Anchor-RA'!R458</f>
        <v>0</v>
      </c>
      <c r="O460" s="131">
        <f>'Anchor-RA'!S458</f>
        <v>0</v>
      </c>
      <c r="P460" s="131">
        <f>'Anchor-RA'!T458</f>
        <v>0</v>
      </c>
      <c r="Q460" s="131">
        <f>'Anchor-RA'!U458</f>
        <v>0</v>
      </c>
      <c r="R460" s="131">
        <f>'Anchor-RA'!V458</f>
        <v>0</v>
      </c>
      <c r="S460" s="131">
        <f>'Anchor-RA'!W458</f>
        <v>0</v>
      </c>
      <c r="T460" s="131">
        <f>'Anchor-RA'!X458</f>
        <v>0</v>
      </c>
      <c r="U460" s="131">
        <f>10*LOG10(1/((Summary!$C$75/10^(R460/10)+Summary!$C$76/10^(S460/10)+Summary!$C$77/10^(T460/10))/Summary!$C$78))</f>
        <v>0</v>
      </c>
      <c r="V460" s="131">
        <f>'Anchor-RA'!Y458</f>
        <v>0</v>
      </c>
      <c r="W460" s="131">
        <f>'Anchor-RA'!Z458</f>
        <v>0</v>
      </c>
      <c r="X460" s="132">
        <f t="shared" ref="X460:X501" si="49">V460/3600</f>
        <v>0</v>
      </c>
      <c r="Y460" s="133"/>
      <c r="Z460" s="383">
        <f>'Test-RA'!L458</f>
        <v>0</v>
      </c>
      <c r="AA460" s="380">
        <f>'Test-RA'!M458</f>
        <v>0</v>
      </c>
      <c r="AB460" s="380">
        <f>'Test-RA'!N458</f>
        <v>0</v>
      </c>
      <c r="AC460" s="380">
        <f>'Test-RA'!O458</f>
        <v>0</v>
      </c>
      <c r="AD460" s="380">
        <f>(Summary!$C$58*AA460+Summary!$C$59*AB460+Summary!$C$60*AC460)/Summary!$C$61</f>
        <v>0</v>
      </c>
      <c r="AE460" s="380">
        <f>'Test-RA'!P458</f>
        <v>0</v>
      </c>
      <c r="AF460" s="380">
        <f>'Test-RA'!Q458</f>
        <v>0</v>
      </c>
      <c r="AG460" s="380">
        <f>'Test-RA'!R458</f>
        <v>0</v>
      </c>
      <c r="AH460" s="380">
        <f>'Test-RA'!S458</f>
        <v>0</v>
      </c>
      <c r="AI460" s="380">
        <f>'Test-RA'!T458</f>
        <v>0</v>
      </c>
      <c r="AJ460" s="380">
        <f>'Test-RA'!U458</f>
        <v>0</v>
      </c>
      <c r="AK460" s="380">
        <f>'Test-RA'!V458</f>
        <v>0</v>
      </c>
      <c r="AL460" s="380">
        <f>'Test-RA'!W458</f>
        <v>0</v>
      </c>
      <c r="AM460" s="380">
        <f>'Test-RA'!X458</f>
        <v>0</v>
      </c>
      <c r="AN460" s="380">
        <f>10*LOG10(1/((Summary!$C$75/10^(AK460/10)+Summary!$C$76/10^(AL460/10)+Summary!$C$77/10^(AM460/10))/Summary!$C$78))</f>
        <v>0</v>
      </c>
      <c r="AO460" s="380">
        <f>'Test-RA'!Y458</f>
        <v>0</v>
      </c>
      <c r="AP460" s="131">
        <f>'Test-RA'!Z458</f>
        <v>0</v>
      </c>
      <c r="AQ460" s="132">
        <f t="shared" ref="AQ460:AQ471" si="50">AO460/3600</f>
        <v>0</v>
      </c>
      <c r="AR460" s="134" t="e">
        <f t="shared" ref="AR460:AR471" si="51">AO460/V460</f>
        <v>#DIV/0!</v>
      </c>
      <c r="AS460" s="135" t="e">
        <f t="shared" ref="AS460:AS471" si="52">AP460/W460</f>
        <v>#DIV/0!</v>
      </c>
      <c r="AT460" s="136"/>
      <c r="AU460" s="136"/>
      <c r="AV460" s="573" t="s">
        <v>121</v>
      </c>
      <c r="AW460" s="468" t="e" cm="1">
        <f t="array" ref="AW460">bdRateExtend($G460:$G463,H460:H463,$Z460:$Z463,AA460:AA463)</f>
        <v>#VALUE!</v>
      </c>
      <c r="AX460" s="480" t="e" cm="1">
        <f t="array" ref="AX460">bdRateExtend($G460:$G465,H460:H465,$Z460:$Z465,AA460:AA465)</f>
        <v>#VALUE!</v>
      </c>
      <c r="AY460" s="480" t="e" cm="1">
        <f t="array" ref="AY460">bdRateExtend($G460:$G465,I460:I465,$Z460:$Z465,AB460:AB465)</f>
        <v>#VALUE!</v>
      </c>
      <c r="AZ460" s="480" t="e" cm="1">
        <f t="array" ref="AZ460">bdRateExtend($G460:$G465,J460:J465,$Z460:$Z465,AC460:AC465)</f>
        <v>#VALUE!</v>
      </c>
      <c r="BA460" s="480" t="e" cm="1">
        <f t="array" ref="BA460">bdRateExtend($G460:$G465,K460:K465,$Z460:$Z465,AD460:AD465)</f>
        <v>#VALUE!</v>
      </c>
      <c r="BB460" s="479" t="e">
        <f>(Summary!$C$89*AX460+Summary!$C$90*AY460+Summary!$C$91*AZ460)/Summary!$C$92</f>
        <v>#VALUE!</v>
      </c>
      <c r="BC460" s="480" t="e" cm="1">
        <f t="array" ref="BC460">bdRateExtend($G460:$G463,L460:L463,$Z460:$Z463,AE460:AE463)</f>
        <v>#VALUE!</v>
      </c>
      <c r="BD460" s="480" t="e" cm="1">
        <f t="array" ref="BD460">bdRateExtend($G460:$G465,L460:L465,$Z460:$Z465,AE460:AE465)</f>
        <v>#VALUE!</v>
      </c>
      <c r="BE460" s="480" t="e" cm="1">
        <f t="array" ref="BE460">bdRateExtend($G460:$G463,M460:M463,$Z460:$Z463,AF460:AF463)</f>
        <v>#VALUE!</v>
      </c>
      <c r="BF460" s="480" t="e" cm="1">
        <f t="array" ref="BF460">bdRateExtend($G460:$G465,M460:M465,$Z460:$Z465,AF460:AF465)</f>
        <v>#VALUE!</v>
      </c>
      <c r="BG460" s="474" t="e" cm="1">
        <f t="array" ref="BG460">bdRateExtend($G460:$G463,N460:N463,$Z460:$Z463,AG460:AG463,"None", FALSE,1)</f>
        <v>#VALUE!</v>
      </c>
      <c r="BH460" s="475" t="e" cm="1">
        <f t="array" ref="BH460">bdRateExtend($G460:$G465,N460:N465,$Z460:$Z465,AG460:AG465,"None", FALSE,1)</f>
        <v>#VALUE!</v>
      </c>
      <c r="BI460" s="474" t="e" cm="1">
        <f t="array" ref="BI460">bdRateExtend($G460:$G463,O460:O463,$Z460:$Z463,AH460:AH463,"None", FALSE,1)</f>
        <v>#VALUE!</v>
      </c>
      <c r="BJ460" s="475" t="e" cm="1">
        <f t="array" ref="BJ460">bdRateExtend($G460:$G465,O460:O465,$Z460:$Z465,AH460:AH465,"None", FALSE,1)</f>
        <v>#VALUE!</v>
      </c>
      <c r="BK460" s="480" t="e" cm="1">
        <f t="array" ref="BK460">bdRateExtend($G460:$G463,P460:P463,$Z460:$Z463,AI460:AI463)</f>
        <v>#VALUE!</v>
      </c>
      <c r="BL460" s="480" t="e" cm="1">
        <f t="array" ref="BL460">bdRateExtend($G460:$G465,P460:P465,$Z460:$Z465,AI460:AI465)</f>
        <v>#VALUE!</v>
      </c>
      <c r="BM460" s="480" t="e" cm="1">
        <f t="array" ref="BM460">bdRateExtend($G460:$G463,Q460:Q463,$Z460:$Z463,AJ460:AJ463)</f>
        <v>#VALUE!</v>
      </c>
      <c r="BN460" s="480" t="e" cm="1">
        <f t="array" ref="BN460">bdRateExtend($G460:$G465,Q460:Q465,$Z460:$Z465,AJ460:AJ465)</f>
        <v>#VALUE!</v>
      </c>
      <c r="BO460" s="480" t="e" cm="1">
        <f t="array" ref="BO460">bdRateExtend($G460:$G463,R460:R463,$Z460:$Z463,AK460:AK463)</f>
        <v>#VALUE!</v>
      </c>
      <c r="BP460" s="480" t="e" cm="1">
        <f t="array" ref="BP460">bdRateExtend($G460:$G465,R460:R465,$Z460:$Z465,AK460:AK465)</f>
        <v>#VALUE!</v>
      </c>
      <c r="BQ460" s="480" t="e" cm="1">
        <f t="array" ref="BQ460">bdRateExtend($G460:$G465,S460:S465,$Z460:$Z465,AL460:AL465)</f>
        <v>#VALUE!</v>
      </c>
      <c r="BR460" s="476" t="e" cm="1">
        <f t="array" ref="BR460">bdRateExtend($G460:$G465,T460:T465,$Z460:$Z465,AM460:AM465)</f>
        <v>#VALUE!</v>
      </c>
      <c r="BS460" s="476" t="e" cm="1">
        <f t="array" ref="BS460">bdRateExtend($G460:$G465,U460:U465,$Z460:$Z465,AN460:AN465)</f>
        <v>#VALUE!</v>
      </c>
      <c r="BT460" s="479" t="e">
        <f>(Summary!$C$103*BP460+Summary!$C$104*BQ460+Summary!$C$105*BR460)/Summary!$C$106</f>
        <v>#VALUE!</v>
      </c>
      <c r="BU460" s="462" cm="1">
        <f t="array" ref="BU460">testVMAFRange($G460:$G463,N460:N463,$Z460:$Z463,AG460:AG463)</f>
        <v>0</v>
      </c>
      <c r="BV460" s="464" cm="1">
        <f t="array" ref="BV460">testVMAFRange($G460:$G465,N460:N465,$Z460:$Z465,AG460:AG465)</f>
        <v>0</v>
      </c>
      <c r="BW460" s="462" cm="1">
        <f t="array" ref="BW460">testVMAFRange($G460:$G463,O460:O463,$Z460:$Z463,AH460:AH463)</f>
        <v>0</v>
      </c>
      <c r="BX460" s="464" cm="1">
        <f t="array" ref="BX460">testVMAFRange($G460:$G465,O460:O465,$Z460:$Z465,AH460:AH465)</f>
        <v>0</v>
      </c>
    </row>
    <row r="461" spans="1:76" ht="17" customHeight="1" x14ac:dyDescent="0.35">
      <c r="A461" s="419"/>
      <c r="B461" s="483"/>
      <c r="C461" s="486"/>
      <c r="D461" s="490"/>
      <c r="E461" s="493"/>
      <c r="F461" s="346">
        <v>31</v>
      </c>
      <c r="G461" s="139">
        <f>'Anchor-RA'!L459</f>
        <v>0</v>
      </c>
      <c r="H461" s="140">
        <f>'Anchor-RA'!M459</f>
        <v>0</v>
      </c>
      <c r="I461" s="140">
        <f>'Anchor-RA'!N459</f>
        <v>0</v>
      </c>
      <c r="J461" s="140">
        <f>'Anchor-RA'!O459</f>
        <v>0</v>
      </c>
      <c r="K461" s="140">
        <f>(Summary!$C$58*H461+Summary!$C$59*I461+Summary!$C$60*J461)/Summary!$C$61</f>
        <v>0</v>
      </c>
      <c r="L461" s="140">
        <f>'Anchor-RA'!P459</f>
        <v>0</v>
      </c>
      <c r="M461" s="140">
        <f>'Anchor-RA'!Q459</f>
        <v>0</v>
      </c>
      <c r="N461" s="140">
        <f>'Anchor-RA'!R459</f>
        <v>0</v>
      </c>
      <c r="O461" s="140">
        <f>'Anchor-RA'!S459</f>
        <v>0</v>
      </c>
      <c r="P461" s="140">
        <f>'Anchor-RA'!T459</f>
        <v>0</v>
      </c>
      <c r="Q461" s="140">
        <f>'Anchor-RA'!U459</f>
        <v>0</v>
      </c>
      <c r="R461" s="140">
        <f>'Anchor-RA'!V459</f>
        <v>0</v>
      </c>
      <c r="S461" s="140">
        <f>'Anchor-RA'!W459</f>
        <v>0</v>
      </c>
      <c r="T461" s="140">
        <f>'Anchor-RA'!X459</f>
        <v>0</v>
      </c>
      <c r="U461" s="140">
        <f>10*LOG10(1/((Summary!$C$75/10^(R461/10)+Summary!$C$76/10^(S461/10)+Summary!$C$77/10^(T461/10))/Summary!$C$78))</f>
        <v>0</v>
      </c>
      <c r="V461" s="140">
        <f>'Anchor-RA'!Y459</f>
        <v>0</v>
      </c>
      <c r="W461" s="140">
        <f>'Anchor-RA'!Z459</f>
        <v>0</v>
      </c>
      <c r="X461" s="141">
        <f t="shared" si="49"/>
        <v>0</v>
      </c>
      <c r="Y461" s="133"/>
      <c r="Z461" s="384">
        <f>'Test-RA'!L459</f>
        <v>0</v>
      </c>
      <c r="AA461" s="381">
        <f>'Test-RA'!M459</f>
        <v>0</v>
      </c>
      <c r="AB461" s="381">
        <f>'Test-RA'!N459</f>
        <v>0</v>
      </c>
      <c r="AC461" s="381">
        <f>'Test-RA'!O459</f>
        <v>0</v>
      </c>
      <c r="AD461" s="381">
        <f>(Summary!$C$58*AA461+Summary!$C$59*AB461+Summary!$C$60*AC461)/Summary!$C$61</f>
        <v>0</v>
      </c>
      <c r="AE461" s="381">
        <f>'Test-RA'!P459</f>
        <v>0</v>
      </c>
      <c r="AF461" s="381">
        <f>'Test-RA'!Q459</f>
        <v>0</v>
      </c>
      <c r="AG461" s="381">
        <f>'Test-RA'!R459</f>
        <v>0</v>
      </c>
      <c r="AH461" s="381">
        <f>'Test-RA'!S459</f>
        <v>0</v>
      </c>
      <c r="AI461" s="381">
        <f>'Test-RA'!T459</f>
        <v>0</v>
      </c>
      <c r="AJ461" s="381">
        <f>'Test-RA'!U459</f>
        <v>0</v>
      </c>
      <c r="AK461" s="381">
        <f>'Test-RA'!V459</f>
        <v>0</v>
      </c>
      <c r="AL461" s="381">
        <f>'Test-RA'!W459</f>
        <v>0</v>
      </c>
      <c r="AM461" s="381">
        <f>'Test-RA'!X459</f>
        <v>0</v>
      </c>
      <c r="AN461" s="381">
        <f>10*LOG10(1/((Summary!$C$75/10^(AK461/10)+Summary!$C$76/10^(AL461/10)+Summary!$C$77/10^(AM461/10))/Summary!$C$78))</f>
        <v>0</v>
      </c>
      <c r="AO461" s="381">
        <f>'Test-RA'!Y459</f>
        <v>0</v>
      </c>
      <c r="AP461" s="140">
        <f>'Test-RA'!Z459</f>
        <v>0</v>
      </c>
      <c r="AQ461" s="141">
        <f t="shared" si="50"/>
        <v>0</v>
      </c>
      <c r="AR461" s="142" t="e">
        <f t="shared" si="51"/>
        <v>#DIV/0!</v>
      </c>
      <c r="AS461" s="143" t="e">
        <f t="shared" si="52"/>
        <v>#DIV/0!</v>
      </c>
      <c r="AT461" s="136"/>
      <c r="AU461" s="136"/>
      <c r="AV461" s="571"/>
      <c r="AW461" s="468"/>
      <c r="AX461" s="480"/>
      <c r="AY461" s="480"/>
      <c r="AZ461" s="480"/>
      <c r="BA461" s="480"/>
      <c r="BB461" s="480"/>
      <c r="BC461" s="480"/>
      <c r="BD461" s="480"/>
      <c r="BE461" s="480"/>
      <c r="BF461" s="480"/>
      <c r="BG461" s="469"/>
      <c r="BH461" s="476"/>
      <c r="BI461" s="469"/>
      <c r="BJ461" s="476"/>
      <c r="BK461" s="480"/>
      <c r="BL461" s="480"/>
      <c r="BM461" s="480"/>
      <c r="BN461" s="480"/>
      <c r="BO461" s="480"/>
      <c r="BP461" s="480"/>
      <c r="BQ461" s="480"/>
      <c r="BR461" s="476"/>
      <c r="BS461" s="476"/>
      <c r="BT461" s="480"/>
      <c r="BU461" s="463"/>
      <c r="BV461" s="465"/>
      <c r="BW461" s="463"/>
      <c r="BX461" s="465"/>
    </row>
    <row r="462" spans="1:76" ht="17" customHeight="1" x14ac:dyDescent="0.35">
      <c r="A462" s="419"/>
      <c r="B462" s="483"/>
      <c r="C462" s="486"/>
      <c r="D462" s="490"/>
      <c r="E462" s="493"/>
      <c r="F462" s="346">
        <v>39</v>
      </c>
      <c r="G462" s="139">
        <f>'Anchor-RA'!L460</f>
        <v>0</v>
      </c>
      <c r="H462" s="140">
        <f>'Anchor-RA'!M460</f>
        <v>0</v>
      </c>
      <c r="I462" s="140">
        <f>'Anchor-RA'!N460</f>
        <v>0</v>
      </c>
      <c r="J462" s="140">
        <f>'Anchor-RA'!O460</f>
        <v>0</v>
      </c>
      <c r="K462" s="140">
        <f>(Summary!$C$58*H462+Summary!$C$59*I462+Summary!$C$60*J462)/Summary!$C$61</f>
        <v>0</v>
      </c>
      <c r="L462" s="140">
        <f>'Anchor-RA'!P460</f>
        <v>0</v>
      </c>
      <c r="M462" s="140">
        <f>'Anchor-RA'!Q460</f>
        <v>0</v>
      </c>
      <c r="N462" s="140">
        <f>'Anchor-RA'!R460</f>
        <v>0</v>
      </c>
      <c r="O462" s="140">
        <f>'Anchor-RA'!S460</f>
        <v>0</v>
      </c>
      <c r="P462" s="140">
        <f>'Anchor-RA'!T460</f>
        <v>0</v>
      </c>
      <c r="Q462" s="140">
        <f>'Anchor-RA'!U460</f>
        <v>0</v>
      </c>
      <c r="R462" s="140">
        <f>'Anchor-RA'!V460</f>
        <v>0</v>
      </c>
      <c r="S462" s="140">
        <f>'Anchor-RA'!W460</f>
        <v>0</v>
      </c>
      <c r="T462" s="140">
        <f>'Anchor-RA'!X460</f>
        <v>0</v>
      </c>
      <c r="U462" s="140">
        <f>10*LOG10(1/((Summary!$C$75/10^(R462/10)+Summary!$C$76/10^(S462/10)+Summary!$C$77/10^(T462/10))/Summary!$C$78))</f>
        <v>0</v>
      </c>
      <c r="V462" s="140">
        <f>'Anchor-RA'!Y460</f>
        <v>0</v>
      </c>
      <c r="W462" s="140">
        <f>'Anchor-RA'!Z460</f>
        <v>0</v>
      </c>
      <c r="X462" s="141">
        <f t="shared" si="49"/>
        <v>0</v>
      </c>
      <c r="Y462" s="133"/>
      <c r="Z462" s="384">
        <f>'Test-RA'!L460</f>
        <v>0</v>
      </c>
      <c r="AA462" s="381">
        <f>'Test-RA'!M460</f>
        <v>0</v>
      </c>
      <c r="AB462" s="381">
        <f>'Test-RA'!N460</f>
        <v>0</v>
      </c>
      <c r="AC462" s="381">
        <f>'Test-RA'!O460</f>
        <v>0</v>
      </c>
      <c r="AD462" s="381">
        <f>(Summary!$C$58*AA462+Summary!$C$59*AB462+Summary!$C$60*AC462)/Summary!$C$61</f>
        <v>0</v>
      </c>
      <c r="AE462" s="381">
        <f>'Test-RA'!P460</f>
        <v>0</v>
      </c>
      <c r="AF462" s="381">
        <f>'Test-RA'!Q460</f>
        <v>0</v>
      </c>
      <c r="AG462" s="381">
        <f>'Test-RA'!R460</f>
        <v>0</v>
      </c>
      <c r="AH462" s="381">
        <f>'Test-RA'!S460</f>
        <v>0</v>
      </c>
      <c r="AI462" s="381">
        <f>'Test-RA'!T460</f>
        <v>0</v>
      </c>
      <c r="AJ462" s="381">
        <f>'Test-RA'!U460</f>
        <v>0</v>
      </c>
      <c r="AK462" s="381">
        <f>'Test-RA'!V460</f>
        <v>0</v>
      </c>
      <c r="AL462" s="381">
        <f>'Test-RA'!W460</f>
        <v>0</v>
      </c>
      <c r="AM462" s="381">
        <f>'Test-RA'!X460</f>
        <v>0</v>
      </c>
      <c r="AN462" s="381">
        <f>10*LOG10(1/((Summary!$C$75/10^(AK462/10)+Summary!$C$76/10^(AL462/10)+Summary!$C$77/10^(AM462/10))/Summary!$C$78))</f>
        <v>0</v>
      </c>
      <c r="AO462" s="381">
        <f>'Test-RA'!Y460</f>
        <v>0</v>
      </c>
      <c r="AP462" s="140">
        <f>'Test-RA'!Z460</f>
        <v>0</v>
      </c>
      <c r="AQ462" s="141">
        <f t="shared" si="50"/>
        <v>0</v>
      </c>
      <c r="AR462" s="142" t="e">
        <f t="shared" si="51"/>
        <v>#DIV/0!</v>
      </c>
      <c r="AS462" s="143" t="e">
        <f t="shared" si="52"/>
        <v>#DIV/0!</v>
      </c>
      <c r="AT462" s="136"/>
      <c r="AU462" s="136"/>
      <c r="AV462" s="571" t="s">
        <v>122</v>
      </c>
      <c r="AW462" s="468" t="e" cm="1">
        <f t="array" ref="AW462">bdRateExtend($G461:$G464,H461:H464,$Z461:$Z464,AA461:AA464)</f>
        <v>#VALUE!</v>
      </c>
      <c r="AX462" s="480"/>
      <c r="AY462" s="480"/>
      <c r="AZ462" s="480"/>
      <c r="BA462" s="480"/>
      <c r="BB462" s="480"/>
      <c r="BC462" s="480" t="e" cm="1">
        <f t="array" ref="BC462">bdRateExtend($G461:$G464,L461:L464,$Z461:$Z464,AE461:AE464)</f>
        <v>#VALUE!</v>
      </c>
      <c r="BD462" s="480"/>
      <c r="BE462" s="480" t="e" cm="1">
        <f t="array" ref="BE462">bdRateExtend($G461:$G464,M461:M464,$Z461:$Z464,AF461:AF464)</f>
        <v>#VALUE!</v>
      </c>
      <c r="BF462" s="480"/>
      <c r="BG462" s="469" t="e" cm="1">
        <f t="array" ref="BG462">bdRateExtend($G461:$G464,N461:N464,$Z461:$Z464,AG461:AG464,"None", FALSE,1)</f>
        <v>#VALUE!</v>
      </c>
      <c r="BH462" s="476"/>
      <c r="BI462" s="469" t="e" cm="1">
        <f t="array" ref="BI462">bdRateExtend($G461:$G464,O461:O464,$Z461:$Z464,AH461:AH464,"None", FALSE,1)</f>
        <v>#VALUE!</v>
      </c>
      <c r="BJ462" s="476"/>
      <c r="BK462" s="480" t="e" cm="1">
        <f t="array" ref="BK462">bdRateExtend($G461:$G464,P461:P464,$Z461:$Z464,AI461:AI464)</f>
        <v>#VALUE!</v>
      </c>
      <c r="BL462" s="480"/>
      <c r="BM462" s="480" t="e" cm="1">
        <f t="array" ref="BM462">bdRateExtend($G461:$G464,Q461:Q464,$Z461:$Z464,AJ461:AJ464)</f>
        <v>#VALUE!</v>
      </c>
      <c r="BN462" s="480"/>
      <c r="BO462" s="480" t="e" cm="1">
        <f t="array" ref="BO462">bdRateExtend($G461:$G464,R461:R464,$Z461:$Z464,AK461:AK464)</f>
        <v>#VALUE!</v>
      </c>
      <c r="BP462" s="480"/>
      <c r="BQ462" s="480"/>
      <c r="BR462" s="476"/>
      <c r="BS462" s="476"/>
      <c r="BT462" s="480"/>
      <c r="BU462" s="463" cm="1">
        <f t="array" ref="BU462">testVMAFRange($G461:$G464,N461:N464,$Z461:$Z464,AG461:AG464)</f>
        <v>0</v>
      </c>
      <c r="BV462" s="465"/>
      <c r="BW462" s="463" cm="1">
        <f t="array" ref="BW462">testVMAFRange($G461:$G464,O461:O464,$Z461:$Z464,AH461:AH464)</f>
        <v>0</v>
      </c>
      <c r="BX462" s="465"/>
    </row>
    <row r="463" spans="1:76" ht="17" customHeight="1" x14ac:dyDescent="0.35">
      <c r="A463" s="419"/>
      <c r="B463" s="483"/>
      <c r="C463" s="486"/>
      <c r="D463" s="490"/>
      <c r="E463" s="493"/>
      <c r="F463" s="346">
        <v>47</v>
      </c>
      <c r="G463" s="139">
        <f>'Anchor-RA'!L461</f>
        <v>0</v>
      </c>
      <c r="H463" s="140">
        <f>'Anchor-RA'!M461</f>
        <v>0</v>
      </c>
      <c r="I463" s="140">
        <f>'Anchor-RA'!N461</f>
        <v>0</v>
      </c>
      <c r="J463" s="140">
        <f>'Anchor-RA'!O461</f>
        <v>0</v>
      </c>
      <c r="K463" s="140">
        <f>(Summary!$C$58*H463+Summary!$C$59*I463+Summary!$C$60*J463)/Summary!$C$61</f>
        <v>0</v>
      </c>
      <c r="L463" s="140">
        <f>'Anchor-RA'!P461</f>
        <v>0</v>
      </c>
      <c r="M463" s="140">
        <f>'Anchor-RA'!Q461</f>
        <v>0</v>
      </c>
      <c r="N463" s="140">
        <f>'Anchor-RA'!R461</f>
        <v>0</v>
      </c>
      <c r="O463" s="140">
        <f>'Anchor-RA'!S461</f>
        <v>0</v>
      </c>
      <c r="P463" s="140">
        <f>'Anchor-RA'!T461</f>
        <v>0</v>
      </c>
      <c r="Q463" s="140">
        <f>'Anchor-RA'!U461</f>
        <v>0</v>
      </c>
      <c r="R463" s="140">
        <f>'Anchor-RA'!V461</f>
        <v>0</v>
      </c>
      <c r="S463" s="140">
        <f>'Anchor-RA'!W461</f>
        <v>0</v>
      </c>
      <c r="T463" s="140">
        <f>'Anchor-RA'!X461</f>
        <v>0</v>
      </c>
      <c r="U463" s="140">
        <f>10*LOG10(1/((Summary!$C$75/10^(R463/10)+Summary!$C$76/10^(S463/10)+Summary!$C$77/10^(T463/10))/Summary!$C$78))</f>
        <v>0</v>
      </c>
      <c r="V463" s="140">
        <f>'Anchor-RA'!Y461</f>
        <v>0</v>
      </c>
      <c r="W463" s="140">
        <f>'Anchor-RA'!Z461</f>
        <v>0</v>
      </c>
      <c r="X463" s="141">
        <f t="shared" si="49"/>
        <v>0</v>
      </c>
      <c r="Y463" s="133"/>
      <c r="Z463" s="384">
        <f>'Test-RA'!L461</f>
        <v>0</v>
      </c>
      <c r="AA463" s="381">
        <f>'Test-RA'!M461</f>
        <v>0</v>
      </c>
      <c r="AB463" s="381">
        <f>'Test-RA'!N461</f>
        <v>0</v>
      </c>
      <c r="AC463" s="381">
        <f>'Test-RA'!O461</f>
        <v>0</v>
      </c>
      <c r="AD463" s="381">
        <f>(Summary!$C$58*AA463+Summary!$C$59*AB463+Summary!$C$60*AC463)/Summary!$C$61</f>
        <v>0</v>
      </c>
      <c r="AE463" s="381">
        <f>'Test-RA'!P461</f>
        <v>0</v>
      </c>
      <c r="AF463" s="381">
        <f>'Test-RA'!Q461</f>
        <v>0</v>
      </c>
      <c r="AG463" s="381">
        <f>'Test-RA'!R461</f>
        <v>0</v>
      </c>
      <c r="AH463" s="381">
        <f>'Test-RA'!S461</f>
        <v>0</v>
      </c>
      <c r="AI463" s="381">
        <f>'Test-RA'!T461</f>
        <v>0</v>
      </c>
      <c r="AJ463" s="381">
        <f>'Test-RA'!U461</f>
        <v>0</v>
      </c>
      <c r="AK463" s="381">
        <f>'Test-RA'!V461</f>
        <v>0</v>
      </c>
      <c r="AL463" s="381">
        <f>'Test-RA'!W461</f>
        <v>0</v>
      </c>
      <c r="AM463" s="381">
        <f>'Test-RA'!X461</f>
        <v>0</v>
      </c>
      <c r="AN463" s="381">
        <f>10*LOG10(1/((Summary!$C$75/10^(AK463/10)+Summary!$C$76/10^(AL463/10)+Summary!$C$77/10^(AM463/10))/Summary!$C$78))</f>
        <v>0</v>
      </c>
      <c r="AO463" s="381">
        <f>'Test-RA'!Y461</f>
        <v>0</v>
      </c>
      <c r="AP463" s="140">
        <f>'Test-RA'!Z461</f>
        <v>0</v>
      </c>
      <c r="AQ463" s="141">
        <f t="shared" si="50"/>
        <v>0</v>
      </c>
      <c r="AR463" s="142" t="e">
        <f t="shared" si="51"/>
        <v>#DIV/0!</v>
      </c>
      <c r="AS463" s="143" t="e">
        <f t="shared" si="52"/>
        <v>#DIV/0!</v>
      </c>
      <c r="AT463" s="136"/>
      <c r="AU463" s="136"/>
      <c r="AV463" s="571"/>
      <c r="AW463" s="468"/>
      <c r="AX463" s="480"/>
      <c r="AY463" s="480"/>
      <c r="AZ463" s="480"/>
      <c r="BA463" s="480"/>
      <c r="BB463" s="480"/>
      <c r="BC463" s="480"/>
      <c r="BD463" s="480"/>
      <c r="BE463" s="480"/>
      <c r="BF463" s="480"/>
      <c r="BG463" s="469"/>
      <c r="BH463" s="476"/>
      <c r="BI463" s="469"/>
      <c r="BJ463" s="476"/>
      <c r="BK463" s="480"/>
      <c r="BL463" s="480"/>
      <c r="BM463" s="480"/>
      <c r="BN463" s="480"/>
      <c r="BO463" s="480"/>
      <c r="BP463" s="480"/>
      <c r="BQ463" s="480"/>
      <c r="BR463" s="476"/>
      <c r="BS463" s="476"/>
      <c r="BT463" s="480"/>
      <c r="BU463" s="463"/>
      <c r="BV463" s="465"/>
      <c r="BW463" s="463"/>
      <c r="BX463" s="465"/>
    </row>
    <row r="464" spans="1:76" ht="17" customHeight="1" x14ac:dyDescent="0.35">
      <c r="A464" s="419"/>
      <c r="B464" s="483"/>
      <c r="C464" s="486"/>
      <c r="D464" s="490"/>
      <c r="E464" s="493"/>
      <c r="F464" s="346">
        <v>55</v>
      </c>
      <c r="G464" s="139">
        <f>'Anchor-RA'!L462</f>
        <v>0</v>
      </c>
      <c r="H464" s="140">
        <f>'Anchor-RA'!M462</f>
        <v>0</v>
      </c>
      <c r="I464" s="140">
        <f>'Anchor-RA'!N462</f>
        <v>0</v>
      </c>
      <c r="J464" s="140">
        <f>'Anchor-RA'!O462</f>
        <v>0</v>
      </c>
      <c r="K464" s="140">
        <f>(Summary!$C$58*H464+Summary!$C$59*I464+Summary!$C$60*J464)/Summary!$C$61</f>
        <v>0</v>
      </c>
      <c r="L464" s="140">
        <f>'Anchor-RA'!P462</f>
        <v>0</v>
      </c>
      <c r="M464" s="140">
        <f>'Anchor-RA'!Q462</f>
        <v>0</v>
      </c>
      <c r="N464" s="140">
        <f>'Anchor-RA'!R462</f>
        <v>0</v>
      </c>
      <c r="O464" s="140">
        <f>'Anchor-RA'!S462</f>
        <v>0</v>
      </c>
      <c r="P464" s="140">
        <f>'Anchor-RA'!T462</f>
        <v>0</v>
      </c>
      <c r="Q464" s="140">
        <f>'Anchor-RA'!U462</f>
        <v>0</v>
      </c>
      <c r="R464" s="140">
        <f>'Anchor-RA'!V462</f>
        <v>0</v>
      </c>
      <c r="S464" s="140">
        <f>'Anchor-RA'!W462</f>
        <v>0</v>
      </c>
      <c r="T464" s="140">
        <f>'Anchor-RA'!X462</f>
        <v>0</v>
      </c>
      <c r="U464" s="140">
        <f>10*LOG10(1/((Summary!$C$75/10^(R464/10)+Summary!$C$76/10^(S464/10)+Summary!$C$77/10^(T464/10))/Summary!$C$78))</f>
        <v>0</v>
      </c>
      <c r="V464" s="140">
        <f>'Anchor-RA'!Y462</f>
        <v>0</v>
      </c>
      <c r="W464" s="140">
        <f>'Anchor-RA'!Z462</f>
        <v>0</v>
      </c>
      <c r="X464" s="141">
        <f t="shared" si="49"/>
        <v>0</v>
      </c>
      <c r="Y464" s="133"/>
      <c r="Z464" s="384">
        <f>'Test-RA'!L462</f>
        <v>0</v>
      </c>
      <c r="AA464" s="381">
        <f>'Test-RA'!M462</f>
        <v>0</v>
      </c>
      <c r="AB464" s="381">
        <f>'Test-RA'!N462</f>
        <v>0</v>
      </c>
      <c r="AC464" s="381">
        <f>'Test-RA'!O462</f>
        <v>0</v>
      </c>
      <c r="AD464" s="381">
        <f>(Summary!$C$58*AA464+Summary!$C$59*AB464+Summary!$C$60*AC464)/Summary!$C$61</f>
        <v>0</v>
      </c>
      <c r="AE464" s="381">
        <f>'Test-RA'!P462</f>
        <v>0</v>
      </c>
      <c r="AF464" s="381">
        <f>'Test-RA'!Q462</f>
        <v>0</v>
      </c>
      <c r="AG464" s="381">
        <f>'Test-RA'!R462</f>
        <v>0</v>
      </c>
      <c r="AH464" s="381">
        <f>'Test-RA'!S462</f>
        <v>0</v>
      </c>
      <c r="AI464" s="381">
        <f>'Test-RA'!T462</f>
        <v>0</v>
      </c>
      <c r="AJ464" s="381">
        <f>'Test-RA'!U462</f>
        <v>0</v>
      </c>
      <c r="AK464" s="381">
        <f>'Test-RA'!V462</f>
        <v>0</v>
      </c>
      <c r="AL464" s="381">
        <f>'Test-RA'!W462</f>
        <v>0</v>
      </c>
      <c r="AM464" s="381">
        <f>'Test-RA'!X462</f>
        <v>0</v>
      </c>
      <c r="AN464" s="381">
        <f>10*LOG10(1/((Summary!$C$75/10^(AK464/10)+Summary!$C$76/10^(AL464/10)+Summary!$C$77/10^(AM464/10))/Summary!$C$78))</f>
        <v>0</v>
      </c>
      <c r="AO464" s="381">
        <f>'Test-RA'!Y462</f>
        <v>0</v>
      </c>
      <c r="AP464" s="140">
        <f>'Test-RA'!Z462</f>
        <v>0</v>
      </c>
      <c r="AQ464" s="141">
        <f t="shared" si="50"/>
        <v>0</v>
      </c>
      <c r="AR464" s="142" t="e">
        <f t="shared" si="51"/>
        <v>#DIV/0!</v>
      </c>
      <c r="AS464" s="143" t="e">
        <f t="shared" si="52"/>
        <v>#DIV/0!</v>
      </c>
      <c r="AT464" s="136"/>
      <c r="AU464" s="136"/>
      <c r="AV464" s="571" t="s">
        <v>123</v>
      </c>
      <c r="AW464" s="468" t="e" cm="1">
        <f t="array" ref="AW464">bdRateExtend($G462:$G465,H462:H465,$Z462:$Z465,AA462:AA465)</f>
        <v>#VALUE!</v>
      </c>
      <c r="AX464" s="480"/>
      <c r="AY464" s="480"/>
      <c r="AZ464" s="480"/>
      <c r="BA464" s="480"/>
      <c r="BB464" s="480"/>
      <c r="BC464" s="480" t="e" cm="1">
        <f t="array" ref="BC464">bdRateExtend($G462:$G465,L462:L465,$Z462:$Z465,AE462:AE465)</f>
        <v>#VALUE!</v>
      </c>
      <c r="BD464" s="480"/>
      <c r="BE464" s="480" t="e" cm="1">
        <f t="array" ref="BE464">bdRateExtend($G462:$G465,M462:M465,$Z462:$Z465,AF462:AF465)</f>
        <v>#VALUE!</v>
      </c>
      <c r="BF464" s="480"/>
      <c r="BG464" s="469" t="e" cm="1">
        <f t="array" ref="BG464">bdRateExtend($G462:$G465,N462:N465,$Z462:$Z465,AG462:AG465,"None", FALSE,1)</f>
        <v>#VALUE!</v>
      </c>
      <c r="BH464" s="476"/>
      <c r="BI464" s="469" t="e" cm="1">
        <f t="array" ref="BI464">bdRateExtend($G462:$G465,O462:O465,$Z462:$Z465,AH462:AH465,"None", FALSE,1)</f>
        <v>#VALUE!</v>
      </c>
      <c r="BJ464" s="476"/>
      <c r="BK464" s="480" t="e" cm="1">
        <f t="array" ref="BK464">bdRateExtend($G462:$G465,P462:P465,$Z462:$Z465,AI462:AI465)</f>
        <v>#VALUE!</v>
      </c>
      <c r="BL464" s="480"/>
      <c r="BM464" s="480" t="e" cm="1">
        <f t="array" ref="BM464">bdRateExtend($G462:$G465,Q462:Q465,$Z462:$Z465,AJ462:AJ465)</f>
        <v>#VALUE!</v>
      </c>
      <c r="BN464" s="480"/>
      <c r="BO464" s="480" t="e" cm="1">
        <f t="array" ref="BO464">bdRateExtend($G462:$G465,R462:R465,$Z462:$Z465,AK462:AK465)</f>
        <v>#VALUE!</v>
      </c>
      <c r="BP464" s="480"/>
      <c r="BQ464" s="480"/>
      <c r="BR464" s="476"/>
      <c r="BS464" s="476"/>
      <c r="BT464" s="480"/>
      <c r="BU464" s="463" cm="1">
        <f t="array" ref="BU464">testVMAFRange($G462:$G465,N462:N465,$Z462:$Z465,AG462:AG465)</f>
        <v>0</v>
      </c>
      <c r="BV464" s="465"/>
      <c r="BW464" s="463" cm="1">
        <f t="array" ref="BW464">testVMAFRange($G462:$G465,O462:O465,$Z462:$Z465,AH462:AH465)</f>
        <v>0</v>
      </c>
      <c r="BX464" s="465"/>
    </row>
    <row r="465" spans="1:76" ht="17" customHeight="1" thickBot="1" x14ac:dyDescent="0.4">
      <c r="A465" s="419"/>
      <c r="B465" s="484"/>
      <c r="C465" s="487"/>
      <c r="D465" s="491"/>
      <c r="E465" s="494"/>
      <c r="F465" s="347">
        <v>63</v>
      </c>
      <c r="G465" s="145">
        <f>'Anchor-RA'!L463</f>
        <v>0</v>
      </c>
      <c r="H465" s="146">
        <f>'Anchor-RA'!M463</f>
        <v>0</v>
      </c>
      <c r="I465" s="146">
        <f>'Anchor-RA'!N463</f>
        <v>0</v>
      </c>
      <c r="J465" s="146">
        <f>'Anchor-RA'!O463</f>
        <v>0</v>
      </c>
      <c r="K465" s="146">
        <f>(Summary!$C$58*H465+Summary!$C$59*I465+Summary!$C$60*J465)/Summary!$C$61</f>
        <v>0</v>
      </c>
      <c r="L465" s="146">
        <f>'Anchor-RA'!P463</f>
        <v>0</v>
      </c>
      <c r="M465" s="146">
        <f>'Anchor-RA'!Q463</f>
        <v>0</v>
      </c>
      <c r="N465" s="146">
        <f>'Anchor-RA'!R463</f>
        <v>0</v>
      </c>
      <c r="O465" s="146">
        <f>'Anchor-RA'!S463</f>
        <v>0</v>
      </c>
      <c r="P465" s="146">
        <f>'Anchor-RA'!T463</f>
        <v>0</v>
      </c>
      <c r="Q465" s="146">
        <f>'Anchor-RA'!U463</f>
        <v>0</v>
      </c>
      <c r="R465" s="146">
        <f>'Anchor-RA'!V463</f>
        <v>0</v>
      </c>
      <c r="S465" s="146">
        <f>'Anchor-RA'!W463</f>
        <v>0</v>
      </c>
      <c r="T465" s="146">
        <f>'Anchor-RA'!X463</f>
        <v>0</v>
      </c>
      <c r="U465" s="146">
        <f>10*LOG10(1/((Summary!$C$75/10^(R465/10)+Summary!$C$76/10^(S465/10)+Summary!$C$77/10^(T465/10))/Summary!$C$78))</f>
        <v>0</v>
      </c>
      <c r="V465" s="146">
        <f>'Anchor-RA'!Y463</f>
        <v>0</v>
      </c>
      <c r="W465" s="146">
        <f>'Anchor-RA'!Z463</f>
        <v>0</v>
      </c>
      <c r="X465" s="147">
        <f t="shared" si="49"/>
        <v>0</v>
      </c>
      <c r="Y465" s="151"/>
      <c r="Z465" s="385">
        <f>'Test-RA'!L463</f>
        <v>0</v>
      </c>
      <c r="AA465" s="382">
        <f>'Test-RA'!M463</f>
        <v>0</v>
      </c>
      <c r="AB465" s="382">
        <f>'Test-RA'!N463</f>
        <v>0</v>
      </c>
      <c r="AC465" s="382">
        <f>'Test-RA'!O463</f>
        <v>0</v>
      </c>
      <c r="AD465" s="382">
        <f>(Summary!$C$58*AA465+Summary!$C$59*AB465+Summary!$C$60*AC465)/Summary!$C$61</f>
        <v>0</v>
      </c>
      <c r="AE465" s="382">
        <f>'Test-RA'!P463</f>
        <v>0</v>
      </c>
      <c r="AF465" s="382">
        <f>'Test-RA'!Q463</f>
        <v>0</v>
      </c>
      <c r="AG465" s="382">
        <f>'Test-RA'!R463</f>
        <v>0</v>
      </c>
      <c r="AH465" s="382">
        <f>'Test-RA'!S463</f>
        <v>0</v>
      </c>
      <c r="AI465" s="382">
        <f>'Test-RA'!T463</f>
        <v>0</v>
      </c>
      <c r="AJ465" s="382">
        <f>'Test-RA'!U463</f>
        <v>0</v>
      </c>
      <c r="AK465" s="382">
        <f>'Test-RA'!V463</f>
        <v>0</v>
      </c>
      <c r="AL465" s="382">
        <f>'Test-RA'!W463</f>
        <v>0</v>
      </c>
      <c r="AM465" s="382">
        <f>'Test-RA'!X463</f>
        <v>0</v>
      </c>
      <c r="AN465" s="382">
        <f>10*LOG10(1/((Summary!$C$75/10^(AK465/10)+Summary!$C$76/10^(AL465/10)+Summary!$C$77/10^(AM465/10))/Summary!$C$78))</f>
        <v>0</v>
      </c>
      <c r="AO465" s="382">
        <f>'Test-RA'!Y463</f>
        <v>0</v>
      </c>
      <c r="AP465" s="146">
        <f>'Test-RA'!Z463</f>
        <v>0</v>
      </c>
      <c r="AQ465" s="147">
        <f t="shared" si="50"/>
        <v>0</v>
      </c>
      <c r="AR465" s="148" t="e">
        <f t="shared" si="51"/>
        <v>#DIV/0!</v>
      </c>
      <c r="AS465" s="149" t="e">
        <f t="shared" si="52"/>
        <v>#DIV/0!</v>
      </c>
      <c r="AT465" s="136"/>
      <c r="AU465" s="136"/>
      <c r="AV465" s="572"/>
      <c r="AW465" s="471"/>
      <c r="AX465" s="481"/>
      <c r="AY465" s="481"/>
      <c r="AZ465" s="481"/>
      <c r="BA465" s="481"/>
      <c r="BB465" s="481"/>
      <c r="BC465" s="481"/>
      <c r="BD465" s="481"/>
      <c r="BE465" s="481"/>
      <c r="BF465" s="481"/>
      <c r="BG465" s="472"/>
      <c r="BH465" s="477"/>
      <c r="BI465" s="472"/>
      <c r="BJ465" s="477"/>
      <c r="BK465" s="481"/>
      <c r="BL465" s="481"/>
      <c r="BM465" s="481"/>
      <c r="BN465" s="481"/>
      <c r="BO465" s="481"/>
      <c r="BP465" s="481"/>
      <c r="BQ465" s="481"/>
      <c r="BR465" s="477"/>
      <c r="BS465" s="477"/>
      <c r="BT465" s="481"/>
      <c r="BU465" s="473"/>
      <c r="BV465" s="466"/>
      <c r="BW465" s="473"/>
      <c r="BX465" s="466"/>
    </row>
    <row r="466" spans="1:76" ht="17" customHeight="1" x14ac:dyDescent="0.35">
      <c r="A466" s="419"/>
      <c r="B466" s="482" t="s">
        <v>2</v>
      </c>
      <c r="C466" s="485" t="s">
        <v>321</v>
      </c>
      <c r="D466" s="489">
        <v>60</v>
      </c>
      <c r="E466" s="492">
        <v>8</v>
      </c>
      <c r="F466" s="345">
        <v>23</v>
      </c>
      <c r="G466" s="130">
        <f>'Anchor-RA'!L464</f>
        <v>0</v>
      </c>
      <c r="H466" s="131">
        <f>'Anchor-RA'!M464</f>
        <v>0</v>
      </c>
      <c r="I466" s="131">
        <f>'Anchor-RA'!N464</f>
        <v>0</v>
      </c>
      <c r="J466" s="131">
        <f>'Anchor-RA'!O464</f>
        <v>0</v>
      </c>
      <c r="K466" s="131">
        <f>(Summary!$C$58*H466+Summary!$C$59*I466+Summary!$C$60*J466)/Summary!$C$61</f>
        <v>0</v>
      </c>
      <c r="L466" s="131">
        <f>'Anchor-RA'!P464</f>
        <v>0</v>
      </c>
      <c r="M466" s="131">
        <f>'Anchor-RA'!Q464</f>
        <v>0</v>
      </c>
      <c r="N466" s="131">
        <f>'Anchor-RA'!R464</f>
        <v>0</v>
      </c>
      <c r="O466" s="131">
        <f>'Anchor-RA'!S464</f>
        <v>0</v>
      </c>
      <c r="P466" s="131">
        <f>'Anchor-RA'!T464</f>
        <v>0</v>
      </c>
      <c r="Q466" s="131">
        <f>'Anchor-RA'!U464</f>
        <v>0</v>
      </c>
      <c r="R466" s="131">
        <f>'Anchor-RA'!V464</f>
        <v>0</v>
      </c>
      <c r="S466" s="131">
        <f>'Anchor-RA'!W464</f>
        <v>0</v>
      </c>
      <c r="T466" s="131">
        <f>'Anchor-RA'!X464</f>
        <v>0</v>
      </c>
      <c r="U466" s="131">
        <f>10*LOG10(1/((Summary!$C$75/10^(R466/10)+Summary!$C$76/10^(S466/10)+Summary!$C$77/10^(T466/10))/Summary!$C$78))</f>
        <v>0</v>
      </c>
      <c r="V466" s="131">
        <f>'Anchor-RA'!Y464</f>
        <v>0</v>
      </c>
      <c r="W466" s="131">
        <f>'Anchor-RA'!Z464</f>
        <v>0</v>
      </c>
      <c r="X466" s="132">
        <f t="shared" si="49"/>
        <v>0</v>
      </c>
      <c r="Y466" s="133"/>
      <c r="Z466" s="383">
        <f>'Test-RA'!L464</f>
        <v>0</v>
      </c>
      <c r="AA466" s="380">
        <f>'Test-RA'!M464</f>
        <v>0</v>
      </c>
      <c r="AB466" s="380">
        <f>'Test-RA'!N464</f>
        <v>0</v>
      </c>
      <c r="AC466" s="380">
        <f>'Test-RA'!O464</f>
        <v>0</v>
      </c>
      <c r="AD466" s="380">
        <f>(Summary!$C$58*AA466+Summary!$C$59*AB466+Summary!$C$60*AC466)/Summary!$C$61</f>
        <v>0</v>
      </c>
      <c r="AE466" s="380">
        <f>'Test-RA'!P464</f>
        <v>0</v>
      </c>
      <c r="AF466" s="380">
        <f>'Test-RA'!Q464</f>
        <v>0</v>
      </c>
      <c r="AG466" s="380">
        <f>'Test-RA'!R464</f>
        <v>0</v>
      </c>
      <c r="AH466" s="380">
        <f>'Test-RA'!S464</f>
        <v>0</v>
      </c>
      <c r="AI466" s="380">
        <f>'Test-RA'!T464</f>
        <v>0</v>
      </c>
      <c r="AJ466" s="380">
        <f>'Test-RA'!U464</f>
        <v>0</v>
      </c>
      <c r="AK466" s="380">
        <f>'Test-RA'!V464</f>
        <v>0</v>
      </c>
      <c r="AL466" s="380">
        <f>'Test-RA'!W464</f>
        <v>0</v>
      </c>
      <c r="AM466" s="380">
        <f>'Test-RA'!X464</f>
        <v>0</v>
      </c>
      <c r="AN466" s="380">
        <f>10*LOG10(1/((Summary!$C$75/10^(AK466/10)+Summary!$C$76/10^(AL466/10)+Summary!$C$77/10^(AM466/10))/Summary!$C$78))</f>
        <v>0</v>
      </c>
      <c r="AO466" s="380">
        <f>'Test-RA'!Y464</f>
        <v>0</v>
      </c>
      <c r="AP466" s="131">
        <f>'Test-RA'!Z464</f>
        <v>0</v>
      </c>
      <c r="AQ466" s="132">
        <f t="shared" si="50"/>
        <v>0</v>
      </c>
      <c r="AR466" s="134" t="e">
        <f t="shared" si="51"/>
        <v>#DIV/0!</v>
      </c>
      <c r="AS466" s="135" t="e">
        <f t="shared" si="52"/>
        <v>#DIV/0!</v>
      </c>
      <c r="AT466" s="136"/>
      <c r="AU466" s="136"/>
      <c r="AV466" s="573" t="s">
        <v>121</v>
      </c>
      <c r="AW466" s="468" t="e" cm="1">
        <f t="array" ref="AW466">bdRateExtend($G466:$G469,H466:H469,$Z466:$Z469,AA466:AA469)</f>
        <v>#VALUE!</v>
      </c>
      <c r="AX466" s="480" t="e" cm="1">
        <f t="array" ref="AX466">bdRateExtend($G466:$G471,H466:H471,$Z466:$Z471,AA466:AA471)</f>
        <v>#VALUE!</v>
      </c>
      <c r="AY466" s="480" t="e" cm="1">
        <f t="array" ref="AY466">bdRateExtend($G466:$G471,I466:I471,$Z466:$Z471,AB466:AB471)</f>
        <v>#VALUE!</v>
      </c>
      <c r="AZ466" s="480" t="e" cm="1">
        <f t="array" ref="AZ466">bdRateExtend($G466:$G471,J466:J471,$Z466:$Z471,AC466:AC471)</f>
        <v>#VALUE!</v>
      </c>
      <c r="BA466" s="480" t="e" cm="1">
        <f t="array" ref="BA466">bdRateExtend($G466:$G471,K466:K471,$Z466:$Z471,AD466:AD471)</f>
        <v>#VALUE!</v>
      </c>
      <c r="BB466" s="479" t="e">
        <f>(Summary!$C$89*AX466+Summary!$C$90*AY466+Summary!$C$91*AZ466)/Summary!$C$92</f>
        <v>#VALUE!</v>
      </c>
      <c r="BC466" s="480" t="e" cm="1">
        <f t="array" ref="BC466">bdRateExtend($G466:$G469,L466:L469,$Z466:$Z469,AE466:AE469)</f>
        <v>#VALUE!</v>
      </c>
      <c r="BD466" s="480" t="e" cm="1">
        <f t="array" ref="BD466">bdRateExtend($G466:$G471,L466:L471,$Z466:$Z471,AE466:AE471)</f>
        <v>#VALUE!</v>
      </c>
      <c r="BE466" s="480" t="e" cm="1">
        <f t="array" ref="BE466">bdRateExtend($G466:$G469,M466:M469,$Z466:$Z469,AF466:AF469)</f>
        <v>#VALUE!</v>
      </c>
      <c r="BF466" s="480" t="e" cm="1">
        <f t="array" ref="BF466">bdRateExtend($G466:$G471,M466:M471,$Z466:$Z471,AF466:AF471)</f>
        <v>#VALUE!</v>
      </c>
      <c r="BG466" s="474" t="e" cm="1">
        <f t="array" ref="BG466">bdRateExtend($G466:$G469,N466:N469,$Z466:$Z469,AG466:AG469,"None", FALSE,1)</f>
        <v>#VALUE!</v>
      </c>
      <c r="BH466" s="475" t="e" cm="1">
        <f t="array" ref="BH466">bdRateExtend($G466:$G471,N466:N471,$Z466:$Z471,AG466:AG471,"None", FALSE,1)</f>
        <v>#VALUE!</v>
      </c>
      <c r="BI466" s="474" t="e" cm="1">
        <f t="array" ref="BI466">bdRateExtend($G466:$G469,O466:O469,$Z466:$Z469,AH466:AH469,"None", FALSE,1)</f>
        <v>#VALUE!</v>
      </c>
      <c r="BJ466" s="475" t="e" cm="1">
        <f t="array" ref="BJ466">bdRateExtend($G466:$G471,O466:O471,$Z466:$Z471,AH466:AH471,"None", FALSE,1)</f>
        <v>#VALUE!</v>
      </c>
      <c r="BK466" s="480" t="e" cm="1">
        <f t="array" ref="BK466">bdRateExtend($G466:$G469,P466:P469,$Z466:$Z469,AI466:AI469)</f>
        <v>#VALUE!</v>
      </c>
      <c r="BL466" s="480" t="e" cm="1">
        <f t="array" ref="BL466">bdRateExtend($G466:$G471,P466:P471,$Z466:$Z471,AI466:AI471)</f>
        <v>#VALUE!</v>
      </c>
      <c r="BM466" s="480" t="e" cm="1">
        <f t="array" ref="BM466">bdRateExtend($G466:$G469,Q466:Q469,$Z466:$Z469,AJ466:AJ469)</f>
        <v>#VALUE!</v>
      </c>
      <c r="BN466" s="480" t="e" cm="1">
        <f t="array" ref="BN466">bdRateExtend($G466:$G471,Q466:Q471,$Z466:$Z471,AJ466:AJ471)</f>
        <v>#VALUE!</v>
      </c>
      <c r="BO466" s="480" t="e" cm="1">
        <f t="array" ref="BO466">bdRateExtend($G466:$G469,R466:R469,$Z466:$Z469,AK466:AK469)</f>
        <v>#VALUE!</v>
      </c>
      <c r="BP466" s="480" t="e" cm="1">
        <f t="array" ref="BP466">bdRateExtend($G466:$G471,R466:R471,$Z466:$Z471,AK466:AK471)</f>
        <v>#VALUE!</v>
      </c>
      <c r="BQ466" s="480" t="e" cm="1">
        <f t="array" ref="BQ466">bdRateExtend($G466:$G471,S466:S471,$Z466:$Z471,AL466:AL471)</f>
        <v>#VALUE!</v>
      </c>
      <c r="BR466" s="476" t="e" cm="1">
        <f t="array" ref="BR466">bdRateExtend($G466:$G471,T466:T471,$Z466:$Z471,AM466:AM471)</f>
        <v>#VALUE!</v>
      </c>
      <c r="BS466" s="476" t="e" cm="1">
        <f t="array" ref="BS466">bdRateExtend($G466:$G471,U466:U471,$Z466:$Z471,AN466:AN471)</f>
        <v>#VALUE!</v>
      </c>
      <c r="BT466" s="479" t="e">
        <f>(Summary!$C$103*BP466+Summary!$C$104*BQ466+Summary!$C$105*BR466)/Summary!$C$106</f>
        <v>#VALUE!</v>
      </c>
      <c r="BU466" s="462" cm="1">
        <f t="array" ref="BU466">testVMAFRange($G466:$G469,N466:N469,$Z466:$Z469,AG466:AG469)</f>
        <v>0</v>
      </c>
      <c r="BV466" s="464" cm="1">
        <f t="array" ref="BV466">testVMAFRange($G466:$G471,N466:N471,$Z466:$Z471,AG466:AG471)</f>
        <v>0</v>
      </c>
      <c r="BW466" s="462" cm="1">
        <f t="array" ref="BW466">testVMAFRange($G466:$G469,O466:O469,$Z466:$Z469,AH466:AH469)</f>
        <v>0</v>
      </c>
      <c r="BX466" s="464" cm="1">
        <f t="array" ref="BX466">testVMAFRange($G466:$G471,O466:O471,$Z466:$Z471,AH466:AH471)</f>
        <v>0</v>
      </c>
    </row>
    <row r="467" spans="1:76" ht="17" customHeight="1" x14ac:dyDescent="0.35">
      <c r="A467" s="419"/>
      <c r="B467" s="483"/>
      <c r="C467" s="486"/>
      <c r="D467" s="490"/>
      <c r="E467" s="493"/>
      <c r="F467" s="346">
        <v>31</v>
      </c>
      <c r="G467" s="139">
        <f>'Anchor-RA'!L465</f>
        <v>0</v>
      </c>
      <c r="H467" s="140">
        <f>'Anchor-RA'!M465</f>
        <v>0</v>
      </c>
      <c r="I467" s="140">
        <f>'Anchor-RA'!N465</f>
        <v>0</v>
      </c>
      <c r="J467" s="140">
        <f>'Anchor-RA'!O465</f>
        <v>0</v>
      </c>
      <c r="K467" s="140">
        <f>(Summary!$C$58*H467+Summary!$C$59*I467+Summary!$C$60*J467)/Summary!$C$61</f>
        <v>0</v>
      </c>
      <c r="L467" s="140">
        <f>'Anchor-RA'!P465</f>
        <v>0</v>
      </c>
      <c r="M467" s="140">
        <f>'Anchor-RA'!Q465</f>
        <v>0</v>
      </c>
      <c r="N467" s="140">
        <f>'Anchor-RA'!R465</f>
        <v>0</v>
      </c>
      <c r="O467" s="140">
        <f>'Anchor-RA'!S465</f>
        <v>0</v>
      </c>
      <c r="P467" s="140">
        <f>'Anchor-RA'!T465</f>
        <v>0</v>
      </c>
      <c r="Q467" s="140">
        <f>'Anchor-RA'!U465</f>
        <v>0</v>
      </c>
      <c r="R467" s="140">
        <f>'Anchor-RA'!V465</f>
        <v>0</v>
      </c>
      <c r="S467" s="140">
        <f>'Anchor-RA'!W465</f>
        <v>0</v>
      </c>
      <c r="T467" s="140">
        <f>'Anchor-RA'!X465</f>
        <v>0</v>
      </c>
      <c r="U467" s="140">
        <f>10*LOG10(1/((Summary!$C$75/10^(R467/10)+Summary!$C$76/10^(S467/10)+Summary!$C$77/10^(T467/10))/Summary!$C$78))</f>
        <v>0</v>
      </c>
      <c r="V467" s="140">
        <f>'Anchor-RA'!Y465</f>
        <v>0</v>
      </c>
      <c r="W467" s="140">
        <f>'Anchor-RA'!Z465</f>
        <v>0</v>
      </c>
      <c r="X467" s="141">
        <f t="shared" si="49"/>
        <v>0</v>
      </c>
      <c r="Y467" s="133"/>
      <c r="Z467" s="384">
        <f>'Test-RA'!L465</f>
        <v>0</v>
      </c>
      <c r="AA467" s="381">
        <f>'Test-RA'!M465</f>
        <v>0</v>
      </c>
      <c r="AB467" s="381">
        <f>'Test-RA'!N465</f>
        <v>0</v>
      </c>
      <c r="AC467" s="381">
        <f>'Test-RA'!O465</f>
        <v>0</v>
      </c>
      <c r="AD467" s="381">
        <f>(Summary!$C$58*AA467+Summary!$C$59*AB467+Summary!$C$60*AC467)/Summary!$C$61</f>
        <v>0</v>
      </c>
      <c r="AE467" s="381">
        <f>'Test-RA'!P465</f>
        <v>0</v>
      </c>
      <c r="AF467" s="381">
        <f>'Test-RA'!Q465</f>
        <v>0</v>
      </c>
      <c r="AG467" s="381">
        <f>'Test-RA'!R465</f>
        <v>0</v>
      </c>
      <c r="AH467" s="381">
        <f>'Test-RA'!S465</f>
        <v>0</v>
      </c>
      <c r="AI467" s="381">
        <f>'Test-RA'!T465</f>
        <v>0</v>
      </c>
      <c r="AJ467" s="381">
        <f>'Test-RA'!U465</f>
        <v>0</v>
      </c>
      <c r="AK467" s="381">
        <f>'Test-RA'!V465</f>
        <v>0</v>
      </c>
      <c r="AL467" s="381">
        <f>'Test-RA'!W465</f>
        <v>0</v>
      </c>
      <c r="AM467" s="381">
        <f>'Test-RA'!X465</f>
        <v>0</v>
      </c>
      <c r="AN467" s="381">
        <f>10*LOG10(1/((Summary!$C$75/10^(AK467/10)+Summary!$C$76/10^(AL467/10)+Summary!$C$77/10^(AM467/10))/Summary!$C$78))</f>
        <v>0</v>
      </c>
      <c r="AO467" s="381">
        <f>'Test-RA'!Y465</f>
        <v>0</v>
      </c>
      <c r="AP467" s="140">
        <f>'Test-RA'!Z465</f>
        <v>0</v>
      </c>
      <c r="AQ467" s="141">
        <f t="shared" si="50"/>
        <v>0</v>
      </c>
      <c r="AR467" s="142" t="e">
        <f t="shared" si="51"/>
        <v>#DIV/0!</v>
      </c>
      <c r="AS467" s="143" t="e">
        <f t="shared" si="52"/>
        <v>#DIV/0!</v>
      </c>
      <c r="AT467" s="136"/>
      <c r="AU467" s="136"/>
      <c r="AV467" s="571"/>
      <c r="AW467" s="468"/>
      <c r="AX467" s="480"/>
      <c r="AY467" s="480"/>
      <c r="AZ467" s="480"/>
      <c r="BA467" s="480"/>
      <c r="BB467" s="480"/>
      <c r="BC467" s="480"/>
      <c r="BD467" s="480"/>
      <c r="BE467" s="480"/>
      <c r="BF467" s="480"/>
      <c r="BG467" s="469"/>
      <c r="BH467" s="476"/>
      <c r="BI467" s="469"/>
      <c r="BJ467" s="476"/>
      <c r="BK467" s="480"/>
      <c r="BL467" s="480"/>
      <c r="BM467" s="480"/>
      <c r="BN467" s="480"/>
      <c r="BO467" s="480"/>
      <c r="BP467" s="480"/>
      <c r="BQ467" s="480"/>
      <c r="BR467" s="476"/>
      <c r="BS467" s="476"/>
      <c r="BT467" s="480"/>
      <c r="BU467" s="463"/>
      <c r="BV467" s="465"/>
      <c r="BW467" s="463"/>
      <c r="BX467" s="465"/>
    </row>
    <row r="468" spans="1:76" ht="17" customHeight="1" x14ac:dyDescent="0.35">
      <c r="A468" s="419"/>
      <c r="B468" s="483"/>
      <c r="C468" s="486"/>
      <c r="D468" s="490"/>
      <c r="E468" s="493"/>
      <c r="F468" s="346">
        <v>39</v>
      </c>
      <c r="G468" s="139">
        <f>'Anchor-RA'!L466</f>
        <v>0</v>
      </c>
      <c r="H468" s="140">
        <f>'Anchor-RA'!M466</f>
        <v>0</v>
      </c>
      <c r="I468" s="140">
        <f>'Anchor-RA'!N466</f>
        <v>0</v>
      </c>
      <c r="J468" s="140">
        <f>'Anchor-RA'!O466</f>
        <v>0</v>
      </c>
      <c r="K468" s="140">
        <f>(Summary!$C$58*H468+Summary!$C$59*I468+Summary!$C$60*J468)/Summary!$C$61</f>
        <v>0</v>
      </c>
      <c r="L468" s="140">
        <f>'Anchor-RA'!P466</f>
        <v>0</v>
      </c>
      <c r="M468" s="140">
        <f>'Anchor-RA'!Q466</f>
        <v>0</v>
      </c>
      <c r="N468" s="140">
        <f>'Anchor-RA'!R466</f>
        <v>0</v>
      </c>
      <c r="O468" s="140">
        <f>'Anchor-RA'!S466</f>
        <v>0</v>
      </c>
      <c r="P468" s="140">
        <f>'Anchor-RA'!T466</f>
        <v>0</v>
      </c>
      <c r="Q468" s="140">
        <f>'Anchor-RA'!U466</f>
        <v>0</v>
      </c>
      <c r="R468" s="140">
        <f>'Anchor-RA'!V466</f>
        <v>0</v>
      </c>
      <c r="S468" s="140">
        <f>'Anchor-RA'!W466</f>
        <v>0</v>
      </c>
      <c r="T468" s="140">
        <f>'Anchor-RA'!X466</f>
        <v>0</v>
      </c>
      <c r="U468" s="140">
        <f>10*LOG10(1/((Summary!$C$75/10^(R468/10)+Summary!$C$76/10^(S468/10)+Summary!$C$77/10^(T468/10))/Summary!$C$78))</f>
        <v>0</v>
      </c>
      <c r="V468" s="140">
        <f>'Anchor-RA'!Y466</f>
        <v>0</v>
      </c>
      <c r="W468" s="140">
        <f>'Anchor-RA'!Z466</f>
        <v>0</v>
      </c>
      <c r="X468" s="141">
        <f t="shared" si="49"/>
        <v>0</v>
      </c>
      <c r="Y468" s="133"/>
      <c r="Z468" s="384">
        <f>'Test-RA'!L466</f>
        <v>0</v>
      </c>
      <c r="AA468" s="381">
        <f>'Test-RA'!M466</f>
        <v>0</v>
      </c>
      <c r="AB468" s="381">
        <f>'Test-RA'!N466</f>
        <v>0</v>
      </c>
      <c r="AC468" s="381">
        <f>'Test-RA'!O466</f>
        <v>0</v>
      </c>
      <c r="AD468" s="381">
        <f>(Summary!$C$58*AA468+Summary!$C$59*AB468+Summary!$C$60*AC468)/Summary!$C$61</f>
        <v>0</v>
      </c>
      <c r="AE468" s="381">
        <f>'Test-RA'!P466</f>
        <v>0</v>
      </c>
      <c r="AF468" s="381">
        <f>'Test-RA'!Q466</f>
        <v>0</v>
      </c>
      <c r="AG468" s="381">
        <f>'Test-RA'!R466</f>
        <v>0</v>
      </c>
      <c r="AH468" s="381">
        <f>'Test-RA'!S466</f>
        <v>0</v>
      </c>
      <c r="AI468" s="381">
        <f>'Test-RA'!T466</f>
        <v>0</v>
      </c>
      <c r="AJ468" s="381">
        <f>'Test-RA'!U466</f>
        <v>0</v>
      </c>
      <c r="AK468" s="381">
        <f>'Test-RA'!V466</f>
        <v>0</v>
      </c>
      <c r="AL468" s="381">
        <f>'Test-RA'!W466</f>
        <v>0</v>
      </c>
      <c r="AM468" s="381">
        <f>'Test-RA'!X466</f>
        <v>0</v>
      </c>
      <c r="AN468" s="381">
        <f>10*LOG10(1/((Summary!$C$75/10^(AK468/10)+Summary!$C$76/10^(AL468/10)+Summary!$C$77/10^(AM468/10))/Summary!$C$78))</f>
        <v>0</v>
      </c>
      <c r="AO468" s="381">
        <f>'Test-RA'!Y466</f>
        <v>0</v>
      </c>
      <c r="AP468" s="140">
        <f>'Test-RA'!Z466</f>
        <v>0</v>
      </c>
      <c r="AQ468" s="141">
        <f t="shared" si="50"/>
        <v>0</v>
      </c>
      <c r="AR468" s="142" t="e">
        <f t="shared" si="51"/>
        <v>#DIV/0!</v>
      </c>
      <c r="AS468" s="143" t="e">
        <f t="shared" si="52"/>
        <v>#DIV/0!</v>
      </c>
      <c r="AT468" s="136"/>
      <c r="AU468" s="136"/>
      <c r="AV468" s="571" t="s">
        <v>122</v>
      </c>
      <c r="AW468" s="468" t="e" cm="1">
        <f t="array" ref="AW468">bdRateExtend($G467:$G470,H467:H470,$Z467:$Z470,AA467:AA470)</f>
        <v>#VALUE!</v>
      </c>
      <c r="AX468" s="480"/>
      <c r="AY468" s="480"/>
      <c r="AZ468" s="480"/>
      <c r="BA468" s="480"/>
      <c r="BB468" s="480"/>
      <c r="BC468" s="480" t="e" cm="1">
        <f t="array" ref="BC468">bdRateExtend($G467:$G470,L467:L470,$Z467:$Z470,AE467:AE470)</f>
        <v>#VALUE!</v>
      </c>
      <c r="BD468" s="480"/>
      <c r="BE468" s="480" t="e" cm="1">
        <f t="array" ref="BE468">bdRateExtend($G467:$G470,M467:M470,$Z467:$Z470,AF467:AF470)</f>
        <v>#VALUE!</v>
      </c>
      <c r="BF468" s="480"/>
      <c r="BG468" s="469" t="e" cm="1">
        <f t="array" ref="BG468">bdRateExtend($G467:$G470,N467:N470,$Z467:$Z470,AG467:AG470,"None", FALSE,1)</f>
        <v>#VALUE!</v>
      </c>
      <c r="BH468" s="476"/>
      <c r="BI468" s="469" t="e" cm="1">
        <f t="array" ref="BI468">bdRateExtend($G467:$G470,O467:O470,$Z467:$Z470,AH467:AH470,"None", FALSE,1)</f>
        <v>#VALUE!</v>
      </c>
      <c r="BJ468" s="476"/>
      <c r="BK468" s="480" t="e" cm="1">
        <f t="array" ref="BK468">bdRateExtend($G467:$G470,P467:P470,$Z467:$Z470,AI467:AI470)</f>
        <v>#VALUE!</v>
      </c>
      <c r="BL468" s="480"/>
      <c r="BM468" s="480" t="e" cm="1">
        <f t="array" ref="BM468">bdRateExtend($G467:$G470,Q467:Q470,$Z467:$Z470,AJ467:AJ470)</f>
        <v>#VALUE!</v>
      </c>
      <c r="BN468" s="480"/>
      <c r="BO468" s="480" t="e" cm="1">
        <f t="array" ref="BO468">bdRateExtend($G467:$G470,R467:R470,$Z467:$Z470,AK467:AK470)</f>
        <v>#VALUE!</v>
      </c>
      <c r="BP468" s="480"/>
      <c r="BQ468" s="480"/>
      <c r="BR468" s="476"/>
      <c r="BS468" s="476"/>
      <c r="BT468" s="480"/>
      <c r="BU468" s="463" cm="1">
        <f t="array" ref="BU468">testVMAFRange($G467:$G470,N467:N470,$Z467:$Z470,AG467:AG470)</f>
        <v>0</v>
      </c>
      <c r="BV468" s="465"/>
      <c r="BW468" s="463" cm="1">
        <f t="array" ref="BW468">testVMAFRange($G467:$G470,O467:O470,$Z467:$Z470,AH467:AH470)</f>
        <v>0</v>
      </c>
      <c r="BX468" s="465"/>
    </row>
    <row r="469" spans="1:76" ht="17" customHeight="1" x14ac:dyDescent="0.35">
      <c r="A469" s="419"/>
      <c r="B469" s="483"/>
      <c r="C469" s="486"/>
      <c r="D469" s="490"/>
      <c r="E469" s="493"/>
      <c r="F469" s="346">
        <v>47</v>
      </c>
      <c r="G469" s="139">
        <f>'Anchor-RA'!L467</f>
        <v>0</v>
      </c>
      <c r="H469" s="140">
        <f>'Anchor-RA'!M467</f>
        <v>0</v>
      </c>
      <c r="I469" s="140">
        <f>'Anchor-RA'!N467</f>
        <v>0</v>
      </c>
      <c r="J469" s="140">
        <f>'Anchor-RA'!O467</f>
        <v>0</v>
      </c>
      <c r="K469" s="140">
        <f>(Summary!$C$58*H469+Summary!$C$59*I469+Summary!$C$60*J469)/Summary!$C$61</f>
        <v>0</v>
      </c>
      <c r="L469" s="140">
        <f>'Anchor-RA'!P467</f>
        <v>0</v>
      </c>
      <c r="M469" s="140">
        <f>'Anchor-RA'!Q467</f>
        <v>0</v>
      </c>
      <c r="N469" s="140">
        <f>'Anchor-RA'!R467</f>
        <v>0</v>
      </c>
      <c r="O469" s="140">
        <f>'Anchor-RA'!S467</f>
        <v>0</v>
      </c>
      <c r="P469" s="140">
        <f>'Anchor-RA'!T467</f>
        <v>0</v>
      </c>
      <c r="Q469" s="140">
        <f>'Anchor-RA'!U467</f>
        <v>0</v>
      </c>
      <c r="R469" s="140">
        <f>'Anchor-RA'!V467</f>
        <v>0</v>
      </c>
      <c r="S469" s="140">
        <f>'Anchor-RA'!W467</f>
        <v>0</v>
      </c>
      <c r="T469" s="140">
        <f>'Anchor-RA'!X467</f>
        <v>0</v>
      </c>
      <c r="U469" s="140">
        <f>10*LOG10(1/((Summary!$C$75/10^(R469/10)+Summary!$C$76/10^(S469/10)+Summary!$C$77/10^(T469/10))/Summary!$C$78))</f>
        <v>0</v>
      </c>
      <c r="V469" s="140">
        <f>'Anchor-RA'!Y467</f>
        <v>0</v>
      </c>
      <c r="W469" s="140">
        <f>'Anchor-RA'!Z467</f>
        <v>0</v>
      </c>
      <c r="X469" s="141">
        <f t="shared" si="49"/>
        <v>0</v>
      </c>
      <c r="Y469" s="133"/>
      <c r="Z469" s="384">
        <f>'Test-RA'!L467</f>
        <v>0</v>
      </c>
      <c r="AA469" s="381">
        <f>'Test-RA'!M467</f>
        <v>0</v>
      </c>
      <c r="AB469" s="381">
        <f>'Test-RA'!N467</f>
        <v>0</v>
      </c>
      <c r="AC469" s="381">
        <f>'Test-RA'!O467</f>
        <v>0</v>
      </c>
      <c r="AD469" s="381">
        <f>(Summary!$C$58*AA469+Summary!$C$59*AB469+Summary!$C$60*AC469)/Summary!$C$61</f>
        <v>0</v>
      </c>
      <c r="AE469" s="381">
        <f>'Test-RA'!P467</f>
        <v>0</v>
      </c>
      <c r="AF469" s="381">
        <f>'Test-RA'!Q467</f>
        <v>0</v>
      </c>
      <c r="AG469" s="381">
        <f>'Test-RA'!R467</f>
        <v>0</v>
      </c>
      <c r="AH469" s="381">
        <f>'Test-RA'!S467</f>
        <v>0</v>
      </c>
      <c r="AI469" s="381">
        <f>'Test-RA'!T467</f>
        <v>0</v>
      </c>
      <c r="AJ469" s="381">
        <f>'Test-RA'!U467</f>
        <v>0</v>
      </c>
      <c r="AK469" s="381">
        <f>'Test-RA'!V467</f>
        <v>0</v>
      </c>
      <c r="AL469" s="381">
        <f>'Test-RA'!W467</f>
        <v>0</v>
      </c>
      <c r="AM469" s="381">
        <f>'Test-RA'!X467</f>
        <v>0</v>
      </c>
      <c r="AN469" s="381">
        <f>10*LOG10(1/((Summary!$C$75/10^(AK469/10)+Summary!$C$76/10^(AL469/10)+Summary!$C$77/10^(AM469/10))/Summary!$C$78))</f>
        <v>0</v>
      </c>
      <c r="AO469" s="381">
        <f>'Test-RA'!Y467</f>
        <v>0</v>
      </c>
      <c r="AP469" s="140">
        <f>'Test-RA'!Z467</f>
        <v>0</v>
      </c>
      <c r="AQ469" s="141">
        <f t="shared" si="50"/>
        <v>0</v>
      </c>
      <c r="AR469" s="142" t="e">
        <f t="shared" si="51"/>
        <v>#DIV/0!</v>
      </c>
      <c r="AS469" s="143" t="e">
        <f t="shared" si="52"/>
        <v>#DIV/0!</v>
      </c>
      <c r="AT469" s="136"/>
      <c r="AU469" s="136"/>
      <c r="AV469" s="571"/>
      <c r="AW469" s="468"/>
      <c r="AX469" s="480"/>
      <c r="AY469" s="480"/>
      <c r="AZ469" s="480"/>
      <c r="BA469" s="480"/>
      <c r="BB469" s="480"/>
      <c r="BC469" s="480"/>
      <c r="BD469" s="480"/>
      <c r="BE469" s="480"/>
      <c r="BF469" s="480"/>
      <c r="BG469" s="469"/>
      <c r="BH469" s="476"/>
      <c r="BI469" s="469"/>
      <c r="BJ469" s="476"/>
      <c r="BK469" s="480"/>
      <c r="BL469" s="480"/>
      <c r="BM469" s="480"/>
      <c r="BN469" s="480"/>
      <c r="BO469" s="480"/>
      <c r="BP469" s="480"/>
      <c r="BQ469" s="480"/>
      <c r="BR469" s="476"/>
      <c r="BS469" s="476"/>
      <c r="BT469" s="480"/>
      <c r="BU469" s="463"/>
      <c r="BV469" s="465"/>
      <c r="BW469" s="463"/>
      <c r="BX469" s="465"/>
    </row>
    <row r="470" spans="1:76" ht="17" customHeight="1" x14ac:dyDescent="0.35">
      <c r="A470" s="419"/>
      <c r="B470" s="483"/>
      <c r="C470" s="486"/>
      <c r="D470" s="490"/>
      <c r="E470" s="493"/>
      <c r="F470" s="346">
        <v>55</v>
      </c>
      <c r="G470" s="139">
        <f>'Anchor-RA'!L468</f>
        <v>0</v>
      </c>
      <c r="H470" s="140">
        <f>'Anchor-RA'!M468</f>
        <v>0</v>
      </c>
      <c r="I470" s="140">
        <f>'Anchor-RA'!N468</f>
        <v>0</v>
      </c>
      <c r="J470" s="140">
        <f>'Anchor-RA'!O468</f>
        <v>0</v>
      </c>
      <c r="K470" s="140">
        <f>(Summary!$C$58*H470+Summary!$C$59*I470+Summary!$C$60*J470)/Summary!$C$61</f>
        <v>0</v>
      </c>
      <c r="L470" s="140">
        <f>'Anchor-RA'!P468</f>
        <v>0</v>
      </c>
      <c r="M470" s="140">
        <f>'Anchor-RA'!Q468</f>
        <v>0</v>
      </c>
      <c r="N470" s="140">
        <f>'Anchor-RA'!R468</f>
        <v>0</v>
      </c>
      <c r="O470" s="140">
        <f>'Anchor-RA'!S468</f>
        <v>0</v>
      </c>
      <c r="P470" s="140">
        <f>'Anchor-RA'!T468</f>
        <v>0</v>
      </c>
      <c r="Q470" s="140">
        <f>'Anchor-RA'!U468</f>
        <v>0</v>
      </c>
      <c r="R470" s="140">
        <f>'Anchor-RA'!V468</f>
        <v>0</v>
      </c>
      <c r="S470" s="140">
        <f>'Anchor-RA'!W468</f>
        <v>0</v>
      </c>
      <c r="T470" s="140">
        <f>'Anchor-RA'!X468</f>
        <v>0</v>
      </c>
      <c r="U470" s="140">
        <f>10*LOG10(1/((Summary!$C$75/10^(R470/10)+Summary!$C$76/10^(S470/10)+Summary!$C$77/10^(T470/10))/Summary!$C$78))</f>
        <v>0</v>
      </c>
      <c r="V470" s="140">
        <f>'Anchor-RA'!Y468</f>
        <v>0</v>
      </c>
      <c r="W470" s="140">
        <f>'Anchor-RA'!Z468</f>
        <v>0</v>
      </c>
      <c r="X470" s="141">
        <f t="shared" si="49"/>
        <v>0</v>
      </c>
      <c r="Y470" s="133"/>
      <c r="Z470" s="384">
        <f>'Test-RA'!L468</f>
        <v>0</v>
      </c>
      <c r="AA470" s="381">
        <f>'Test-RA'!M468</f>
        <v>0</v>
      </c>
      <c r="AB470" s="381">
        <f>'Test-RA'!N468</f>
        <v>0</v>
      </c>
      <c r="AC470" s="381">
        <f>'Test-RA'!O468</f>
        <v>0</v>
      </c>
      <c r="AD470" s="381">
        <f>(Summary!$C$58*AA470+Summary!$C$59*AB470+Summary!$C$60*AC470)/Summary!$C$61</f>
        <v>0</v>
      </c>
      <c r="AE470" s="381">
        <f>'Test-RA'!P468</f>
        <v>0</v>
      </c>
      <c r="AF470" s="381">
        <f>'Test-RA'!Q468</f>
        <v>0</v>
      </c>
      <c r="AG470" s="381">
        <f>'Test-RA'!R468</f>
        <v>0</v>
      </c>
      <c r="AH470" s="381">
        <f>'Test-RA'!S468</f>
        <v>0</v>
      </c>
      <c r="AI470" s="381">
        <f>'Test-RA'!T468</f>
        <v>0</v>
      </c>
      <c r="AJ470" s="381">
        <f>'Test-RA'!U468</f>
        <v>0</v>
      </c>
      <c r="AK470" s="381">
        <f>'Test-RA'!V468</f>
        <v>0</v>
      </c>
      <c r="AL470" s="381">
        <f>'Test-RA'!W468</f>
        <v>0</v>
      </c>
      <c r="AM470" s="381">
        <f>'Test-RA'!X468</f>
        <v>0</v>
      </c>
      <c r="AN470" s="381">
        <f>10*LOG10(1/((Summary!$C$75/10^(AK470/10)+Summary!$C$76/10^(AL470/10)+Summary!$C$77/10^(AM470/10))/Summary!$C$78))</f>
        <v>0</v>
      </c>
      <c r="AO470" s="381">
        <f>'Test-RA'!Y468</f>
        <v>0</v>
      </c>
      <c r="AP470" s="140">
        <f>'Test-RA'!Z468</f>
        <v>0</v>
      </c>
      <c r="AQ470" s="141">
        <f t="shared" si="50"/>
        <v>0</v>
      </c>
      <c r="AR470" s="142" t="e">
        <f t="shared" si="51"/>
        <v>#DIV/0!</v>
      </c>
      <c r="AS470" s="143" t="e">
        <f t="shared" si="52"/>
        <v>#DIV/0!</v>
      </c>
      <c r="AT470" s="136"/>
      <c r="AU470" s="136"/>
      <c r="AV470" s="571" t="s">
        <v>123</v>
      </c>
      <c r="AW470" s="468" t="e" cm="1">
        <f t="array" ref="AW470">bdRateExtend($G468:$G471,H468:H471,$Z468:$Z471,AA468:AA471)</f>
        <v>#VALUE!</v>
      </c>
      <c r="AX470" s="480"/>
      <c r="AY470" s="480"/>
      <c r="AZ470" s="480"/>
      <c r="BA470" s="480"/>
      <c r="BB470" s="480"/>
      <c r="BC470" s="480" t="e" cm="1">
        <f t="array" ref="BC470">bdRateExtend($G468:$G471,L468:L471,$Z468:$Z471,AE468:AE471)</f>
        <v>#VALUE!</v>
      </c>
      <c r="BD470" s="480"/>
      <c r="BE470" s="480" t="e" cm="1">
        <f t="array" ref="BE470">bdRateExtend($G468:$G471,M468:M471,$Z468:$Z471,AF468:AF471)</f>
        <v>#VALUE!</v>
      </c>
      <c r="BF470" s="480"/>
      <c r="BG470" s="469" t="e" cm="1">
        <f t="array" ref="BG470">bdRateExtend($G468:$G471,N468:N471,$Z468:$Z471,AG468:AG471,"None", FALSE,1)</f>
        <v>#VALUE!</v>
      </c>
      <c r="BH470" s="476"/>
      <c r="BI470" s="469" t="e" cm="1">
        <f t="array" ref="BI470">bdRateExtend($G468:$G471,O468:O471,$Z468:$Z471,AH468:AH471,"None", FALSE,1)</f>
        <v>#VALUE!</v>
      </c>
      <c r="BJ470" s="476"/>
      <c r="BK470" s="480" t="e" cm="1">
        <f t="array" ref="BK470">bdRateExtend($G468:$G471,P468:P471,$Z468:$Z471,AI468:AI471)</f>
        <v>#VALUE!</v>
      </c>
      <c r="BL470" s="480"/>
      <c r="BM470" s="480" t="e" cm="1">
        <f t="array" ref="BM470">bdRateExtend($G468:$G471,Q468:Q471,$Z468:$Z471,AJ468:AJ471)</f>
        <v>#VALUE!</v>
      </c>
      <c r="BN470" s="480"/>
      <c r="BO470" s="480" t="e" cm="1">
        <f t="array" ref="BO470">bdRateExtend($G468:$G471,R468:R471,$Z468:$Z471,AK468:AK471)</f>
        <v>#VALUE!</v>
      </c>
      <c r="BP470" s="480"/>
      <c r="BQ470" s="480"/>
      <c r="BR470" s="476"/>
      <c r="BS470" s="476"/>
      <c r="BT470" s="480"/>
      <c r="BU470" s="463" cm="1">
        <f t="array" ref="BU470">testVMAFRange($G468:$G471,N468:N471,$Z468:$Z471,AG468:AG471)</f>
        <v>0</v>
      </c>
      <c r="BV470" s="465"/>
      <c r="BW470" s="463" cm="1">
        <f t="array" ref="BW470">testVMAFRange($G468:$G471,O468:O471,$Z468:$Z471,AH468:AH471)</f>
        <v>0</v>
      </c>
      <c r="BX470" s="465"/>
    </row>
    <row r="471" spans="1:76" ht="17" customHeight="1" thickBot="1" x14ac:dyDescent="0.4">
      <c r="A471" s="419"/>
      <c r="B471" s="484"/>
      <c r="C471" s="487"/>
      <c r="D471" s="491"/>
      <c r="E471" s="494"/>
      <c r="F471" s="347">
        <v>63</v>
      </c>
      <c r="G471" s="145">
        <f>'Anchor-RA'!L469</f>
        <v>0</v>
      </c>
      <c r="H471" s="146">
        <f>'Anchor-RA'!M469</f>
        <v>0</v>
      </c>
      <c r="I471" s="146">
        <f>'Anchor-RA'!N469</f>
        <v>0</v>
      </c>
      <c r="J471" s="146">
        <f>'Anchor-RA'!O469</f>
        <v>0</v>
      </c>
      <c r="K471" s="146">
        <f>(Summary!$C$58*H471+Summary!$C$59*I471+Summary!$C$60*J471)/Summary!$C$61</f>
        <v>0</v>
      </c>
      <c r="L471" s="146">
        <f>'Anchor-RA'!P469</f>
        <v>0</v>
      </c>
      <c r="M471" s="146">
        <f>'Anchor-RA'!Q469</f>
        <v>0</v>
      </c>
      <c r="N471" s="146">
        <f>'Anchor-RA'!R469</f>
        <v>0</v>
      </c>
      <c r="O471" s="146">
        <f>'Anchor-RA'!S469</f>
        <v>0</v>
      </c>
      <c r="P471" s="146">
        <f>'Anchor-RA'!T469</f>
        <v>0</v>
      </c>
      <c r="Q471" s="146">
        <f>'Anchor-RA'!U469</f>
        <v>0</v>
      </c>
      <c r="R471" s="146">
        <f>'Anchor-RA'!V469</f>
        <v>0</v>
      </c>
      <c r="S471" s="146">
        <f>'Anchor-RA'!W469</f>
        <v>0</v>
      </c>
      <c r="T471" s="146">
        <f>'Anchor-RA'!X469</f>
        <v>0</v>
      </c>
      <c r="U471" s="146">
        <f>10*LOG10(1/((Summary!$C$75/10^(R471/10)+Summary!$C$76/10^(S471/10)+Summary!$C$77/10^(T471/10))/Summary!$C$78))</f>
        <v>0</v>
      </c>
      <c r="V471" s="146">
        <f>'Anchor-RA'!Y469</f>
        <v>0</v>
      </c>
      <c r="W471" s="146">
        <f>'Anchor-RA'!Z469</f>
        <v>0</v>
      </c>
      <c r="X471" s="147">
        <f t="shared" si="49"/>
        <v>0</v>
      </c>
      <c r="Y471" s="151"/>
      <c r="Z471" s="385">
        <f>'Test-RA'!L469</f>
        <v>0</v>
      </c>
      <c r="AA471" s="382">
        <f>'Test-RA'!M469</f>
        <v>0</v>
      </c>
      <c r="AB471" s="382">
        <f>'Test-RA'!N469</f>
        <v>0</v>
      </c>
      <c r="AC471" s="382">
        <f>'Test-RA'!O469</f>
        <v>0</v>
      </c>
      <c r="AD471" s="382">
        <f>(Summary!$C$58*AA471+Summary!$C$59*AB471+Summary!$C$60*AC471)/Summary!$C$61</f>
        <v>0</v>
      </c>
      <c r="AE471" s="382">
        <f>'Test-RA'!P469</f>
        <v>0</v>
      </c>
      <c r="AF471" s="382">
        <f>'Test-RA'!Q469</f>
        <v>0</v>
      </c>
      <c r="AG471" s="382">
        <f>'Test-RA'!R469</f>
        <v>0</v>
      </c>
      <c r="AH471" s="382">
        <f>'Test-RA'!S469</f>
        <v>0</v>
      </c>
      <c r="AI471" s="382">
        <f>'Test-RA'!T469</f>
        <v>0</v>
      </c>
      <c r="AJ471" s="382">
        <f>'Test-RA'!U469</f>
        <v>0</v>
      </c>
      <c r="AK471" s="382">
        <f>'Test-RA'!V469</f>
        <v>0</v>
      </c>
      <c r="AL471" s="382">
        <f>'Test-RA'!W469</f>
        <v>0</v>
      </c>
      <c r="AM471" s="382">
        <f>'Test-RA'!X469</f>
        <v>0</v>
      </c>
      <c r="AN471" s="382">
        <f>10*LOG10(1/((Summary!$C$75/10^(AK471/10)+Summary!$C$76/10^(AL471/10)+Summary!$C$77/10^(AM471/10))/Summary!$C$78))</f>
        <v>0</v>
      </c>
      <c r="AO471" s="382">
        <f>'Test-RA'!Y469</f>
        <v>0</v>
      </c>
      <c r="AP471" s="146">
        <f>'Test-RA'!Z469</f>
        <v>0</v>
      </c>
      <c r="AQ471" s="147">
        <f t="shared" si="50"/>
        <v>0</v>
      </c>
      <c r="AR471" s="148" t="e">
        <f t="shared" si="51"/>
        <v>#DIV/0!</v>
      </c>
      <c r="AS471" s="149" t="e">
        <f t="shared" si="52"/>
        <v>#DIV/0!</v>
      </c>
      <c r="AT471" s="136"/>
      <c r="AU471" s="136"/>
      <c r="AV471" s="572"/>
      <c r="AW471" s="471"/>
      <c r="AX471" s="481"/>
      <c r="AY471" s="481"/>
      <c r="AZ471" s="481"/>
      <c r="BA471" s="481"/>
      <c r="BB471" s="481"/>
      <c r="BC471" s="481"/>
      <c r="BD471" s="481"/>
      <c r="BE471" s="481"/>
      <c r="BF471" s="481"/>
      <c r="BG471" s="472"/>
      <c r="BH471" s="477"/>
      <c r="BI471" s="472"/>
      <c r="BJ471" s="477"/>
      <c r="BK471" s="481"/>
      <c r="BL471" s="481"/>
      <c r="BM471" s="481"/>
      <c r="BN471" s="481"/>
      <c r="BO471" s="481"/>
      <c r="BP471" s="481"/>
      <c r="BQ471" s="481"/>
      <c r="BR471" s="477"/>
      <c r="BS471" s="477"/>
      <c r="BT471" s="481"/>
      <c r="BU471" s="473"/>
      <c r="BV471" s="466"/>
      <c r="BW471" s="473"/>
      <c r="BX471" s="466"/>
    </row>
    <row r="472" spans="1:76" ht="17" customHeight="1" x14ac:dyDescent="0.35">
      <c r="A472" s="419"/>
      <c r="B472" s="482" t="s">
        <v>2</v>
      </c>
      <c r="C472" s="485" t="s">
        <v>322</v>
      </c>
      <c r="D472" s="489">
        <v>50</v>
      </c>
      <c r="E472" s="492">
        <v>8</v>
      </c>
      <c r="F472" s="345">
        <v>23</v>
      </c>
      <c r="G472" s="130">
        <f>'Anchor-RA'!L470</f>
        <v>0</v>
      </c>
      <c r="H472" s="131">
        <f>'Anchor-RA'!M470</f>
        <v>0</v>
      </c>
      <c r="I472" s="131">
        <f>'Anchor-RA'!N470</f>
        <v>0</v>
      </c>
      <c r="J472" s="131">
        <f>'Anchor-RA'!O470</f>
        <v>0</v>
      </c>
      <c r="K472" s="131">
        <f>(Summary!$C$58*H472+Summary!$C$59*I472+Summary!$C$60*J472)/Summary!$C$61</f>
        <v>0</v>
      </c>
      <c r="L472" s="131">
        <f>'Anchor-RA'!P470</f>
        <v>0</v>
      </c>
      <c r="M472" s="131">
        <f>'Anchor-RA'!Q470</f>
        <v>0</v>
      </c>
      <c r="N472" s="131">
        <f>'Anchor-RA'!R470</f>
        <v>0</v>
      </c>
      <c r="O472" s="131">
        <f>'Anchor-RA'!S470</f>
        <v>0</v>
      </c>
      <c r="P472" s="131">
        <f>'Anchor-RA'!T470</f>
        <v>0</v>
      </c>
      <c r="Q472" s="131">
        <f>'Anchor-RA'!U470</f>
        <v>0</v>
      </c>
      <c r="R472" s="131">
        <f>'Anchor-RA'!V470</f>
        <v>0</v>
      </c>
      <c r="S472" s="131">
        <f>'Anchor-RA'!W470</f>
        <v>0</v>
      </c>
      <c r="T472" s="131">
        <f>'Anchor-RA'!X470</f>
        <v>0</v>
      </c>
      <c r="U472" s="131">
        <f>10*LOG10(1/((Summary!$C$75/10^(R472/10)+Summary!$C$76/10^(S472/10)+Summary!$C$77/10^(T472/10))/Summary!$C$78))</f>
        <v>0</v>
      </c>
      <c r="V472" s="131">
        <f>'Anchor-RA'!Y470</f>
        <v>0</v>
      </c>
      <c r="W472" s="131">
        <f>'Anchor-RA'!Z470</f>
        <v>0</v>
      </c>
      <c r="X472" s="132">
        <f t="shared" si="49"/>
        <v>0</v>
      </c>
      <c r="Y472" s="133"/>
      <c r="Z472" s="383">
        <f>'Test-RA'!L470</f>
        <v>0</v>
      </c>
      <c r="AA472" s="380">
        <f>'Test-RA'!M470</f>
        <v>0</v>
      </c>
      <c r="AB472" s="380">
        <f>'Test-RA'!N470</f>
        <v>0</v>
      </c>
      <c r="AC472" s="380">
        <f>'Test-RA'!O470</f>
        <v>0</v>
      </c>
      <c r="AD472" s="380">
        <f>(Summary!$C$58*AA472+Summary!$C$59*AB472+Summary!$C$60*AC472)/Summary!$C$61</f>
        <v>0</v>
      </c>
      <c r="AE472" s="380">
        <f>'Test-RA'!P470</f>
        <v>0</v>
      </c>
      <c r="AF472" s="380">
        <f>'Test-RA'!Q470</f>
        <v>0</v>
      </c>
      <c r="AG472" s="380">
        <f>'Test-RA'!R470</f>
        <v>0</v>
      </c>
      <c r="AH472" s="380">
        <f>'Test-RA'!S470</f>
        <v>0</v>
      </c>
      <c r="AI472" s="380">
        <f>'Test-RA'!T470</f>
        <v>0</v>
      </c>
      <c r="AJ472" s="380">
        <f>'Test-RA'!U470</f>
        <v>0</v>
      </c>
      <c r="AK472" s="380">
        <f>'Test-RA'!V470</f>
        <v>0</v>
      </c>
      <c r="AL472" s="380">
        <f>'Test-RA'!W470</f>
        <v>0</v>
      </c>
      <c r="AM472" s="380">
        <f>'Test-RA'!X470</f>
        <v>0</v>
      </c>
      <c r="AN472" s="380">
        <f>10*LOG10(1/((Summary!$C$75/10^(AK472/10)+Summary!$C$76/10^(AL472/10)+Summary!$C$77/10^(AM472/10))/Summary!$C$78))</f>
        <v>0</v>
      </c>
      <c r="AO472" s="380">
        <f>'Test-RA'!Y470</f>
        <v>0</v>
      </c>
      <c r="AP472" s="131">
        <f>'Test-RA'!Z470</f>
        <v>0</v>
      </c>
      <c r="AQ472" s="132">
        <f t="shared" ref="AQ472:AQ477" si="53">AO472/3600</f>
        <v>0</v>
      </c>
      <c r="AR472" s="134" t="e">
        <f t="shared" ref="AR472:AR477" si="54">AO472/V472</f>
        <v>#DIV/0!</v>
      </c>
      <c r="AS472" s="135" t="e">
        <f t="shared" ref="AS472:AS477" si="55">AP472/W472</f>
        <v>#DIV/0!</v>
      </c>
      <c r="AT472" s="136"/>
      <c r="AU472" s="136"/>
      <c r="AV472" s="573" t="s">
        <v>121</v>
      </c>
      <c r="AW472" s="468" t="e" cm="1">
        <f t="array" ref="AW472">bdRateExtend($G472:$G475,H472:H475,$Z472:$Z475,AA472:AA475)</f>
        <v>#VALUE!</v>
      </c>
      <c r="AX472" s="480" t="e" cm="1">
        <f t="array" ref="AX472">bdRateExtend($G472:$G477,H472:H477,$Z472:$Z477,AA472:AA477)</f>
        <v>#VALUE!</v>
      </c>
      <c r="AY472" s="480" t="e" cm="1">
        <f t="array" ref="AY472">bdRateExtend($G472:$G477,I472:I477,$Z472:$Z477,AB472:AB477)</f>
        <v>#VALUE!</v>
      </c>
      <c r="AZ472" s="480" t="e" cm="1">
        <f t="array" ref="AZ472">bdRateExtend($G472:$G477,J472:J477,$Z472:$Z477,AC472:AC477)</f>
        <v>#VALUE!</v>
      </c>
      <c r="BA472" s="480" t="e" cm="1">
        <f t="array" ref="BA472">bdRateExtend($G472:$G477,K472:K477,$Z472:$Z477,AD472:AD477)</f>
        <v>#VALUE!</v>
      </c>
      <c r="BB472" s="479" t="e">
        <f>(Summary!$C$89*AX472+Summary!$C$90*AY472+Summary!$C$91*AZ472)/Summary!$C$92</f>
        <v>#VALUE!</v>
      </c>
      <c r="BC472" s="480" t="e" cm="1">
        <f t="array" ref="BC472">bdRateExtend($G472:$G475,L472:L475,$Z472:$Z475,AE472:AE475)</f>
        <v>#VALUE!</v>
      </c>
      <c r="BD472" s="480" t="e" cm="1">
        <f t="array" ref="BD472">bdRateExtend($G472:$G477,L472:L477,$Z472:$Z477,AE472:AE477)</f>
        <v>#VALUE!</v>
      </c>
      <c r="BE472" s="480" t="e" cm="1">
        <f t="array" ref="BE472">bdRateExtend($G472:$G475,M472:M475,$Z472:$Z475,AF472:AF475)</f>
        <v>#VALUE!</v>
      </c>
      <c r="BF472" s="480" t="e" cm="1">
        <f t="array" ref="BF472">bdRateExtend($G472:$G477,M472:M477,$Z472:$Z477,AF472:AF477)</f>
        <v>#VALUE!</v>
      </c>
      <c r="BG472" s="474" t="e" cm="1">
        <f t="array" ref="BG472">bdRateExtend($G472:$G475,N472:N475,$Z472:$Z475,AG472:AG475,"None", FALSE,1)</f>
        <v>#VALUE!</v>
      </c>
      <c r="BH472" s="475" t="e" cm="1">
        <f t="array" ref="BH472">bdRateExtend($G472:$G477,N472:N477,$Z472:$Z477,AG472:AG477,"None", FALSE,1)</f>
        <v>#VALUE!</v>
      </c>
      <c r="BI472" s="474" t="e" cm="1">
        <f t="array" ref="BI472">bdRateExtend($G472:$G475,O472:O475,$Z472:$Z475,AH472:AH475,"None", FALSE,1)</f>
        <v>#VALUE!</v>
      </c>
      <c r="BJ472" s="475" t="e" cm="1">
        <f t="array" ref="BJ472">bdRateExtend($G472:$G477,O472:O477,$Z472:$Z477,AH472:AH477,"None", FALSE,1)</f>
        <v>#VALUE!</v>
      </c>
      <c r="BK472" s="480" t="e" cm="1">
        <f t="array" ref="BK472">bdRateExtend($G472:$G475,P472:P475,$Z472:$Z475,AI472:AI475)</f>
        <v>#VALUE!</v>
      </c>
      <c r="BL472" s="480" t="e" cm="1">
        <f t="array" ref="BL472">bdRateExtend($G472:$G477,P472:P477,$Z472:$Z477,AI472:AI477)</f>
        <v>#VALUE!</v>
      </c>
      <c r="BM472" s="480" t="e" cm="1">
        <f t="array" ref="BM472">bdRateExtend($G472:$G475,Q472:Q475,$Z472:$Z475,AJ472:AJ475)</f>
        <v>#VALUE!</v>
      </c>
      <c r="BN472" s="480" t="e" cm="1">
        <f t="array" ref="BN472">bdRateExtend($G472:$G477,Q472:Q477,$Z472:$Z477,AJ472:AJ477)</f>
        <v>#VALUE!</v>
      </c>
      <c r="BO472" s="480" t="e" cm="1">
        <f t="array" ref="BO472">bdRateExtend($G472:$G475,R472:R475,$Z472:$Z475,AK472:AK475)</f>
        <v>#VALUE!</v>
      </c>
      <c r="BP472" s="480" t="e" cm="1">
        <f t="array" ref="BP472">bdRateExtend($G472:$G477,R472:R477,$Z472:$Z477,AK472:AK477)</f>
        <v>#VALUE!</v>
      </c>
      <c r="BQ472" s="480" t="e" cm="1">
        <f t="array" ref="BQ472">bdRateExtend($G472:$G477,S472:S477,$Z472:$Z477,AL472:AL477)</f>
        <v>#VALUE!</v>
      </c>
      <c r="BR472" s="476" t="e" cm="1">
        <f t="array" ref="BR472">bdRateExtend($G472:$G477,T472:T477,$Z472:$Z477,AM472:AM477)</f>
        <v>#VALUE!</v>
      </c>
      <c r="BS472" s="476" t="e" cm="1">
        <f t="array" ref="BS472">bdRateExtend($G472:$G477,U472:U477,$Z472:$Z477,AN472:AN477)</f>
        <v>#VALUE!</v>
      </c>
      <c r="BT472" s="479" t="e">
        <f>(Summary!$C$103*BP472+Summary!$C$104*BQ472+Summary!$C$105*BR472)/Summary!$C$106</f>
        <v>#VALUE!</v>
      </c>
      <c r="BU472" s="462" cm="1">
        <f t="array" ref="BU472">testVMAFRange($G472:$G475,N472:N475,$Z472:$Z475,AG472:AG475)</f>
        <v>0</v>
      </c>
      <c r="BV472" s="464" cm="1">
        <f t="array" ref="BV472">testVMAFRange($G472:$G477,N472:N477,$Z472:$Z477,AG472:AG477)</f>
        <v>0</v>
      </c>
      <c r="BW472" s="462" cm="1">
        <f t="array" ref="BW472">testVMAFRange($G472:$G475,O472:O475,$Z472:$Z475,AH472:AH475)</f>
        <v>0</v>
      </c>
      <c r="BX472" s="464" cm="1">
        <f t="array" ref="BX472">testVMAFRange($G472:$G477,O472:O477,$Z472:$Z477,AH472:AH477)</f>
        <v>0</v>
      </c>
    </row>
    <row r="473" spans="1:76" ht="17" customHeight="1" x14ac:dyDescent="0.35">
      <c r="A473" s="419"/>
      <c r="B473" s="483"/>
      <c r="C473" s="486"/>
      <c r="D473" s="490"/>
      <c r="E473" s="493"/>
      <c r="F473" s="346">
        <v>31</v>
      </c>
      <c r="G473" s="139">
        <f>'Anchor-RA'!L471</f>
        <v>0</v>
      </c>
      <c r="H473" s="140">
        <f>'Anchor-RA'!M471</f>
        <v>0</v>
      </c>
      <c r="I473" s="140">
        <f>'Anchor-RA'!N471</f>
        <v>0</v>
      </c>
      <c r="J473" s="140">
        <f>'Anchor-RA'!O471</f>
        <v>0</v>
      </c>
      <c r="K473" s="140">
        <f>(Summary!$C$58*H473+Summary!$C$59*I473+Summary!$C$60*J473)/Summary!$C$61</f>
        <v>0</v>
      </c>
      <c r="L473" s="140">
        <f>'Anchor-RA'!P471</f>
        <v>0</v>
      </c>
      <c r="M473" s="140">
        <f>'Anchor-RA'!Q471</f>
        <v>0</v>
      </c>
      <c r="N473" s="140">
        <f>'Anchor-RA'!R471</f>
        <v>0</v>
      </c>
      <c r="O473" s="140">
        <f>'Anchor-RA'!S471</f>
        <v>0</v>
      </c>
      <c r="P473" s="140">
        <f>'Anchor-RA'!T471</f>
        <v>0</v>
      </c>
      <c r="Q473" s="140">
        <f>'Anchor-RA'!U471</f>
        <v>0</v>
      </c>
      <c r="R473" s="140">
        <f>'Anchor-RA'!V471</f>
        <v>0</v>
      </c>
      <c r="S473" s="140">
        <f>'Anchor-RA'!W471</f>
        <v>0</v>
      </c>
      <c r="T473" s="140">
        <f>'Anchor-RA'!X471</f>
        <v>0</v>
      </c>
      <c r="U473" s="140">
        <f>10*LOG10(1/((Summary!$C$75/10^(R473/10)+Summary!$C$76/10^(S473/10)+Summary!$C$77/10^(T473/10))/Summary!$C$78))</f>
        <v>0</v>
      </c>
      <c r="V473" s="140">
        <f>'Anchor-RA'!Y471</f>
        <v>0</v>
      </c>
      <c r="W473" s="140">
        <f>'Anchor-RA'!Z471</f>
        <v>0</v>
      </c>
      <c r="X473" s="141">
        <f t="shared" si="49"/>
        <v>0</v>
      </c>
      <c r="Y473" s="133"/>
      <c r="Z473" s="384">
        <f>'Test-RA'!L471</f>
        <v>0</v>
      </c>
      <c r="AA473" s="381">
        <f>'Test-RA'!M471</f>
        <v>0</v>
      </c>
      <c r="AB473" s="381">
        <f>'Test-RA'!N471</f>
        <v>0</v>
      </c>
      <c r="AC473" s="381">
        <f>'Test-RA'!O471</f>
        <v>0</v>
      </c>
      <c r="AD473" s="381">
        <f>(Summary!$C$58*AA473+Summary!$C$59*AB473+Summary!$C$60*AC473)/Summary!$C$61</f>
        <v>0</v>
      </c>
      <c r="AE473" s="381">
        <f>'Test-RA'!P471</f>
        <v>0</v>
      </c>
      <c r="AF473" s="381">
        <f>'Test-RA'!Q471</f>
        <v>0</v>
      </c>
      <c r="AG473" s="381">
        <f>'Test-RA'!R471</f>
        <v>0</v>
      </c>
      <c r="AH473" s="381">
        <f>'Test-RA'!S471</f>
        <v>0</v>
      </c>
      <c r="AI473" s="381">
        <f>'Test-RA'!T471</f>
        <v>0</v>
      </c>
      <c r="AJ473" s="381">
        <f>'Test-RA'!U471</f>
        <v>0</v>
      </c>
      <c r="AK473" s="381">
        <f>'Test-RA'!V471</f>
        <v>0</v>
      </c>
      <c r="AL473" s="381">
        <f>'Test-RA'!W471</f>
        <v>0</v>
      </c>
      <c r="AM473" s="381">
        <f>'Test-RA'!X471</f>
        <v>0</v>
      </c>
      <c r="AN473" s="381">
        <f>10*LOG10(1/((Summary!$C$75/10^(AK473/10)+Summary!$C$76/10^(AL473/10)+Summary!$C$77/10^(AM473/10))/Summary!$C$78))</f>
        <v>0</v>
      </c>
      <c r="AO473" s="381">
        <f>'Test-RA'!Y471</f>
        <v>0</v>
      </c>
      <c r="AP473" s="140">
        <f>'Test-RA'!Z471</f>
        <v>0</v>
      </c>
      <c r="AQ473" s="141">
        <f t="shared" si="53"/>
        <v>0</v>
      </c>
      <c r="AR473" s="142" t="e">
        <f t="shared" si="54"/>
        <v>#DIV/0!</v>
      </c>
      <c r="AS473" s="143" t="e">
        <f t="shared" si="55"/>
        <v>#DIV/0!</v>
      </c>
      <c r="AT473" s="136"/>
      <c r="AU473" s="136"/>
      <c r="AV473" s="571"/>
      <c r="AW473" s="468"/>
      <c r="AX473" s="480"/>
      <c r="AY473" s="480"/>
      <c r="AZ473" s="480"/>
      <c r="BA473" s="480"/>
      <c r="BB473" s="480"/>
      <c r="BC473" s="480"/>
      <c r="BD473" s="480"/>
      <c r="BE473" s="480"/>
      <c r="BF473" s="480"/>
      <c r="BG473" s="469"/>
      <c r="BH473" s="476"/>
      <c r="BI473" s="469"/>
      <c r="BJ473" s="476"/>
      <c r="BK473" s="480"/>
      <c r="BL473" s="480"/>
      <c r="BM473" s="480"/>
      <c r="BN473" s="480"/>
      <c r="BO473" s="480"/>
      <c r="BP473" s="480"/>
      <c r="BQ473" s="480"/>
      <c r="BR473" s="476"/>
      <c r="BS473" s="476"/>
      <c r="BT473" s="480"/>
      <c r="BU473" s="463"/>
      <c r="BV473" s="465"/>
      <c r="BW473" s="463"/>
      <c r="BX473" s="465"/>
    </row>
    <row r="474" spans="1:76" ht="17" customHeight="1" x14ac:dyDescent="0.35">
      <c r="A474" s="419"/>
      <c r="B474" s="483"/>
      <c r="C474" s="486"/>
      <c r="D474" s="490"/>
      <c r="E474" s="493"/>
      <c r="F474" s="346">
        <v>39</v>
      </c>
      <c r="G474" s="139">
        <f>'Anchor-RA'!L472</f>
        <v>0</v>
      </c>
      <c r="H474" s="140">
        <f>'Anchor-RA'!M472</f>
        <v>0</v>
      </c>
      <c r="I474" s="140">
        <f>'Anchor-RA'!N472</f>
        <v>0</v>
      </c>
      <c r="J474" s="140">
        <f>'Anchor-RA'!O472</f>
        <v>0</v>
      </c>
      <c r="K474" s="140">
        <f>(Summary!$C$58*H474+Summary!$C$59*I474+Summary!$C$60*J474)/Summary!$C$61</f>
        <v>0</v>
      </c>
      <c r="L474" s="140">
        <f>'Anchor-RA'!P472</f>
        <v>0</v>
      </c>
      <c r="M474" s="140">
        <f>'Anchor-RA'!Q472</f>
        <v>0</v>
      </c>
      <c r="N474" s="140">
        <f>'Anchor-RA'!R472</f>
        <v>0</v>
      </c>
      <c r="O474" s="140">
        <f>'Anchor-RA'!S472</f>
        <v>0</v>
      </c>
      <c r="P474" s="140">
        <f>'Anchor-RA'!T472</f>
        <v>0</v>
      </c>
      <c r="Q474" s="140">
        <f>'Anchor-RA'!U472</f>
        <v>0</v>
      </c>
      <c r="R474" s="140">
        <f>'Anchor-RA'!V472</f>
        <v>0</v>
      </c>
      <c r="S474" s="140">
        <f>'Anchor-RA'!W472</f>
        <v>0</v>
      </c>
      <c r="T474" s="140">
        <f>'Anchor-RA'!X472</f>
        <v>0</v>
      </c>
      <c r="U474" s="140">
        <f>10*LOG10(1/((Summary!$C$75/10^(R474/10)+Summary!$C$76/10^(S474/10)+Summary!$C$77/10^(T474/10))/Summary!$C$78))</f>
        <v>0</v>
      </c>
      <c r="V474" s="140">
        <f>'Anchor-RA'!Y472</f>
        <v>0</v>
      </c>
      <c r="W474" s="140">
        <f>'Anchor-RA'!Z472</f>
        <v>0</v>
      </c>
      <c r="X474" s="141">
        <f t="shared" si="49"/>
        <v>0</v>
      </c>
      <c r="Y474" s="133"/>
      <c r="Z474" s="384">
        <f>'Test-RA'!L472</f>
        <v>0</v>
      </c>
      <c r="AA474" s="381">
        <f>'Test-RA'!M472</f>
        <v>0</v>
      </c>
      <c r="AB474" s="381">
        <f>'Test-RA'!N472</f>
        <v>0</v>
      </c>
      <c r="AC474" s="381">
        <f>'Test-RA'!O472</f>
        <v>0</v>
      </c>
      <c r="AD474" s="381">
        <f>(Summary!$C$58*AA474+Summary!$C$59*AB474+Summary!$C$60*AC474)/Summary!$C$61</f>
        <v>0</v>
      </c>
      <c r="AE474" s="381">
        <f>'Test-RA'!P472</f>
        <v>0</v>
      </c>
      <c r="AF474" s="381">
        <f>'Test-RA'!Q472</f>
        <v>0</v>
      </c>
      <c r="AG474" s="381">
        <f>'Test-RA'!R472</f>
        <v>0</v>
      </c>
      <c r="AH474" s="381">
        <f>'Test-RA'!S472</f>
        <v>0</v>
      </c>
      <c r="AI474" s="381">
        <f>'Test-RA'!T472</f>
        <v>0</v>
      </c>
      <c r="AJ474" s="381">
        <f>'Test-RA'!U472</f>
        <v>0</v>
      </c>
      <c r="AK474" s="381">
        <f>'Test-RA'!V472</f>
        <v>0</v>
      </c>
      <c r="AL474" s="381">
        <f>'Test-RA'!W472</f>
        <v>0</v>
      </c>
      <c r="AM474" s="381">
        <f>'Test-RA'!X472</f>
        <v>0</v>
      </c>
      <c r="AN474" s="381">
        <f>10*LOG10(1/((Summary!$C$75/10^(AK474/10)+Summary!$C$76/10^(AL474/10)+Summary!$C$77/10^(AM474/10))/Summary!$C$78))</f>
        <v>0</v>
      </c>
      <c r="AO474" s="381">
        <f>'Test-RA'!Y472</f>
        <v>0</v>
      </c>
      <c r="AP474" s="140">
        <f>'Test-RA'!Z472</f>
        <v>0</v>
      </c>
      <c r="AQ474" s="141">
        <f t="shared" si="53"/>
        <v>0</v>
      </c>
      <c r="AR474" s="142" t="e">
        <f t="shared" si="54"/>
        <v>#DIV/0!</v>
      </c>
      <c r="AS474" s="143" t="e">
        <f t="shared" si="55"/>
        <v>#DIV/0!</v>
      </c>
      <c r="AT474" s="136"/>
      <c r="AU474" s="136"/>
      <c r="AV474" s="571" t="s">
        <v>122</v>
      </c>
      <c r="AW474" s="468" t="e" cm="1">
        <f t="array" ref="AW474">bdRateExtend($G473:$G476,H473:H476,$Z473:$Z476,AA473:AA476)</f>
        <v>#VALUE!</v>
      </c>
      <c r="AX474" s="480"/>
      <c r="AY474" s="480"/>
      <c r="AZ474" s="480"/>
      <c r="BA474" s="480"/>
      <c r="BB474" s="480"/>
      <c r="BC474" s="480" t="e" cm="1">
        <f t="array" ref="BC474">bdRateExtend($G473:$G476,L473:L476,$Z473:$Z476,AE473:AE476)</f>
        <v>#VALUE!</v>
      </c>
      <c r="BD474" s="480"/>
      <c r="BE474" s="480" t="e" cm="1">
        <f t="array" ref="BE474">bdRateExtend($G473:$G476,M473:M476,$Z473:$Z476,AF473:AF476)</f>
        <v>#VALUE!</v>
      </c>
      <c r="BF474" s="480"/>
      <c r="BG474" s="469" t="e" cm="1">
        <f t="array" ref="BG474">bdRateExtend($G473:$G476,N473:N476,$Z473:$Z476,AG473:AG476,"None", FALSE,1)</f>
        <v>#VALUE!</v>
      </c>
      <c r="BH474" s="476"/>
      <c r="BI474" s="469" t="e" cm="1">
        <f t="array" ref="BI474">bdRateExtend($G473:$G476,O473:O476,$Z473:$Z476,AH473:AH476,"None", FALSE,1)</f>
        <v>#VALUE!</v>
      </c>
      <c r="BJ474" s="476"/>
      <c r="BK474" s="480" t="e" cm="1">
        <f t="array" ref="BK474">bdRateExtend($G473:$G476,P473:P476,$Z473:$Z476,AI473:AI476)</f>
        <v>#VALUE!</v>
      </c>
      <c r="BL474" s="480"/>
      <c r="BM474" s="480" t="e" cm="1">
        <f t="array" ref="BM474">bdRateExtend($G473:$G476,Q473:Q476,$Z473:$Z476,AJ473:AJ476)</f>
        <v>#VALUE!</v>
      </c>
      <c r="BN474" s="480"/>
      <c r="BO474" s="480" t="e" cm="1">
        <f t="array" ref="BO474">bdRateExtend($G473:$G476,R473:R476,$Z473:$Z476,AK473:AK476)</f>
        <v>#VALUE!</v>
      </c>
      <c r="BP474" s="480"/>
      <c r="BQ474" s="480"/>
      <c r="BR474" s="476"/>
      <c r="BS474" s="476"/>
      <c r="BT474" s="480"/>
      <c r="BU474" s="463" cm="1">
        <f t="array" ref="BU474">testVMAFRange($G473:$G476,N473:N476,$Z473:$Z476,AG473:AG476)</f>
        <v>0</v>
      </c>
      <c r="BV474" s="465"/>
      <c r="BW474" s="463" cm="1">
        <f t="array" ref="BW474">testVMAFRange($G473:$G476,O473:O476,$Z473:$Z476,AH473:AH476)</f>
        <v>0</v>
      </c>
      <c r="BX474" s="465"/>
    </row>
    <row r="475" spans="1:76" ht="17" customHeight="1" x14ac:dyDescent="0.35">
      <c r="A475" s="419"/>
      <c r="B475" s="483"/>
      <c r="C475" s="486"/>
      <c r="D475" s="490"/>
      <c r="E475" s="493"/>
      <c r="F475" s="346">
        <v>47</v>
      </c>
      <c r="G475" s="139">
        <f>'Anchor-RA'!L473</f>
        <v>0</v>
      </c>
      <c r="H475" s="140">
        <f>'Anchor-RA'!M473</f>
        <v>0</v>
      </c>
      <c r="I475" s="140">
        <f>'Anchor-RA'!N473</f>
        <v>0</v>
      </c>
      <c r="J475" s="140">
        <f>'Anchor-RA'!O473</f>
        <v>0</v>
      </c>
      <c r="K475" s="140">
        <f>(Summary!$C$58*H475+Summary!$C$59*I475+Summary!$C$60*J475)/Summary!$C$61</f>
        <v>0</v>
      </c>
      <c r="L475" s="140">
        <f>'Anchor-RA'!P473</f>
        <v>0</v>
      </c>
      <c r="M475" s="140">
        <f>'Anchor-RA'!Q473</f>
        <v>0</v>
      </c>
      <c r="N475" s="140">
        <f>'Anchor-RA'!R473</f>
        <v>0</v>
      </c>
      <c r="O475" s="140">
        <f>'Anchor-RA'!S473</f>
        <v>0</v>
      </c>
      <c r="P475" s="140">
        <f>'Anchor-RA'!T473</f>
        <v>0</v>
      </c>
      <c r="Q475" s="140">
        <f>'Anchor-RA'!U473</f>
        <v>0</v>
      </c>
      <c r="R475" s="140">
        <f>'Anchor-RA'!V473</f>
        <v>0</v>
      </c>
      <c r="S475" s="140">
        <f>'Anchor-RA'!W473</f>
        <v>0</v>
      </c>
      <c r="T475" s="140">
        <f>'Anchor-RA'!X473</f>
        <v>0</v>
      </c>
      <c r="U475" s="140">
        <f>10*LOG10(1/((Summary!$C$75/10^(R475/10)+Summary!$C$76/10^(S475/10)+Summary!$C$77/10^(T475/10))/Summary!$C$78))</f>
        <v>0</v>
      </c>
      <c r="V475" s="140">
        <f>'Anchor-RA'!Y473</f>
        <v>0</v>
      </c>
      <c r="W475" s="140">
        <f>'Anchor-RA'!Z473</f>
        <v>0</v>
      </c>
      <c r="X475" s="141">
        <f t="shared" si="49"/>
        <v>0</v>
      </c>
      <c r="Y475" s="133"/>
      <c r="Z475" s="384">
        <f>'Test-RA'!L473</f>
        <v>0</v>
      </c>
      <c r="AA475" s="381">
        <f>'Test-RA'!M473</f>
        <v>0</v>
      </c>
      <c r="AB475" s="381">
        <f>'Test-RA'!N473</f>
        <v>0</v>
      </c>
      <c r="AC475" s="381">
        <f>'Test-RA'!O473</f>
        <v>0</v>
      </c>
      <c r="AD475" s="381">
        <f>(Summary!$C$58*AA475+Summary!$C$59*AB475+Summary!$C$60*AC475)/Summary!$C$61</f>
        <v>0</v>
      </c>
      <c r="AE475" s="381">
        <f>'Test-RA'!P473</f>
        <v>0</v>
      </c>
      <c r="AF475" s="381">
        <f>'Test-RA'!Q473</f>
        <v>0</v>
      </c>
      <c r="AG475" s="381">
        <f>'Test-RA'!R473</f>
        <v>0</v>
      </c>
      <c r="AH475" s="381">
        <f>'Test-RA'!S473</f>
        <v>0</v>
      </c>
      <c r="AI475" s="381">
        <f>'Test-RA'!T473</f>
        <v>0</v>
      </c>
      <c r="AJ475" s="381">
        <f>'Test-RA'!U473</f>
        <v>0</v>
      </c>
      <c r="AK475" s="381">
        <f>'Test-RA'!V473</f>
        <v>0</v>
      </c>
      <c r="AL475" s="381">
        <f>'Test-RA'!W473</f>
        <v>0</v>
      </c>
      <c r="AM475" s="381">
        <f>'Test-RA'!X473</f>
        <v>0</v>
      </c>
      <c r="AN475" s="381">
        <f>10*LOG10(1/((Summary!$C$75/10^(AK475/10)+Summary!$C$76/10^(AL475/10)+Summary!$C$77/10^(AM475/10))/Summary!$C$78))</f>
        <v>0</v>
      </c>
      <c r="AO475" s="381">
        <f>'Test-RA'!Y473</f>
        <v>0</v>
      </c>
      <c r="AP475" s="140">
        <f>'Test-RA'!Z473</f>
        <v>0</v>
      </c>
      <c r="AQ475" s="141">
        <f t="shared" si="53"/>
        <v>0</v>
      </c>
      <c r="AR475" s="142" t="e">
        <f t="shared" si="54"/>
        <v>#DIV/0!</v>
      </c>
      <c r="AS475" s="143" t="e">
        <f t="shared" si="55"/>
        <v>#DIV/0!</v>
      </c>
      <c r="AT475" s="136"/>
      <c r="AU475" s="136"/>
      <c r="AV475" s="571"/>
      <c r="AW475" s="468"/>
      <c r="AX475" s="480"/>
      <c r="AY475" s="480"/>
      <c r="AZ475" s="480"/>
      <c r="BA475" s="480"/>
      <c r="BB475" s="480"/>
      <c r="BC475" s="480"/>
      <c r="BD475" s="480"/>
      <c r="BE475" s="480"/>
      <c r="BF475" s="480"/>
      <c r="BG475" s="469"/>
      <c r="BH475" s="476"/>
      <c r="BI475" s="469"/>
      <c r="BJ475" s="476"/>
      <c r="BK475" s="480"/>
      <c r="BL475" s="480"/>
      <c r="BM475" s="480"/>
      <c r="BN475" s="480"/>
      <c r="BO475" s="480"/>
      <c r="BP475" s="480"/>
      <c r="BQ475" s="480"/>
      <c r="BR475" s="476"/>
      <c r="BS475" s="476"/>
      <c r="BT475" s="480"/>
      <c r="BU475" s="463"/>
      <c r="BV475" s="465"/>
      <c r="BW475" s="463"/>
      <c r="BX475" s="465"/>
    </row>
    <row r="476" spans="1:76" ht="17" customHeight="1" x14ac:dyDescent="0.35">
      <c r="A476" s="419"/>
      <c r="B476" s="483"/>
      <c r="C476" s="486"/>
      <c r="D476" s="490"/>
      <c r="E476" s="493"/>
      <c r="F476" s="346">
        <v>55</v>
      </c>
      <c r="G476" s="139">
        <f>'Anchor-RA'!L474</f>
        <v>0</v>
      </c>
      <c r="H476" s="140">
        <f>'Anchor-RA'!M474</f>
        <v>0</v>
      </c>
      <c r="I476" s="140">
        <f>'Anchor-RA'!N474</f>
        <v>0</v>
      </c>
      <c r="J476" s="140">
        <f>'Anchor-RA'!O474</f>
        <v>0</v>
      </c>
      <c r="K476" s="140">
        <f>(Summary!$C$58*H476+Summary!$C$59*I476+Summary!$C$60*J476)/Summary!$C$61</f>
        <v>0</v>
      </c>
      <c r="L476" s="140">
        <f>'Anchor-RA'!P474</f>
        <v>0</v>
      </c>
      <c r="M476" s="140">
        <f>'Anchor-RA'!Q474</f>
        <v>0</v>
      </c>
      <c r="N476" s="140">
        <f>'Anchor-RA'!R474</f>
        <v>0</v>
      </c>
      <c r="O476" s="140">
        <f>'Anchor-RA'!S474</f>
        <v>0</v>
      </c>
      <c r="P476" s="140">
        <f>'Anchor-RA'!T474</f>
        <v>0</v>
      </c>
      <c r="Q476" s="140">
        <f>'Anchor-RA'!U474</f>
        <v>0</v>
      </c>
      <c r="R476" s="140">
        <f>'Anchor-RA'!V474</f>
        <v>0</v>
      </c>
      <c r="S476" s="140">
        <f>'Anchor-RA'!W474</f>
        <v>0</v>
      </c>
      <c r="T476" s="140">
        <f>'Anchor-RA'!X474</f>
        <v>0</v>
      </c>
      <c r="U476" s="140">
        <f>10*LOG10(1/((Summary!$C$75/10^(R476/10)+Summary!$C$76/10^(S476/10)+Summary!$C$77/10^(T476/10))/Summary!$C$78))</f>
        <v>0</v>
      </c>
      <c r="V476" s="140">
        <f>'Anchor-RA'!Y474</f>
        <v>0</v>
      </c>
      <c r="W476" s="140">
        <f>'Anchor-RA'!Z474</f>
        <v>0</v>
      </c>
      <c r="X476" s="141">
        <f t="shared" si="49"/>
        <v>0</v>
      </c>
      <c r="Y476" s="133"/>
      <c r="Z476" s="384">
        <f>'Test-RA'!L474</f>
        <v>0</v>
      </c>
      <c r="AA476" s="381">
        <f>'Test-RA'!M474</f>
        <v>0</v>
      </c>
      <c r="AB476" s="381">
        <f>'Test-RA'!N474</f>
        <v>0</v>
      </c>
      <c r="AC476" s="381">
        <f>'Test-RA'!O474</f>
        <v>0</v>
      </c>
      <c r="AD476" s="381">
        <f>(Summary!$C$58*AA476+Summary!$C$59*AB476+Summary!$C$60*AC476)/Summary!$C$61</f>
        <v>0</v>
      </c>
      <c r="AE476" s="381">
        <f>'Test-RA'!P474</f>
        <v>0</v>
      </c>
      <c r="AF476" s="381">
        <f>'Test-RA'!Q474</f>
        <v>0</v>
      </c>
      <c r="AG476" s="381">
        <f>'Test-RA'!R474</f>
        <v>0</v>
      </c>
      <c r="AH476" s="381">
        <f>'Test-RA'!S474</f>
        <v>0</v>
      </c>
      <c r="AI476" s="381">
        <f>'Test-RA'!T474</f>
        <v>0</v>
      </c>
      <c r="AJ476" s="381">
        <f>'Test-RA'!U474</f>
        <v>0</v>
      </c>
      <c r="AK476" s="381">
        <f>'Test-RA'!V474</f>
        <v>0</v>
      </c>
      <c r="AL476" s="381">
        <f>'Test-RA'!W474</f>
        <v>0</v>
      </c>
      <c r="AM476" s="381">
        <f>'Test-RA'!X474</f>
        <v>0</v>
      </c>
      <c r="AN476" s="381">
        <f>10*LOG10(1/((Summary!$C$75/10^(AK476/10)+Summary!$C$76/10^(AL476/10)+Summary!$C$77/10^(AM476/10))/Summary!$C$78))</f>
        <v>0</v>
      </c>
      <c r="AO476" s="381">
        <f>'Test-RA'!Y474</f>
        <v>0</v>
      </c>
      <c r="AP476" s="140">
        <f>'Test-RA'!Z474</f>
        <v>0</v>
      </c>
      <c r="AQ476" s="141">
        <f t="shared" si="53"/>
        <v>0</v>
      </c>
      <c r="AR476" s="142" t="e">
        <f t="shared" si="54"/>
        <v>#DIV/0!</v>
      </c>
      <c r="AS476" s="143" t="e">
        <f t="shared" si="55"/>
        <v>#DIV/0!</v>
      </c>
      <c r="AT476" s="136"/>
      <c r="AU476" s="136"/>
      <c r="AV476" s="571" t="s">
        <v>123</v>
      </c>
      <c r="AW476" s="468" t="e" cm="1">
        <f t="array" ref="AW476">bdRateExtend($G474:$G477,H474:H477,$Z474:$Z477,AA474:AA477)</f>
        <v>#VALUE!</v>
      </c>
      <c r="AX476" s="480"/>
      <c r="AY476" s="480"/>
      <c r="AZ476" s="480"/>
      <c r="BA476" s="480"/>
      <c r="BB476" s="480"/>
      <c r="BC476" s="480" t="e" cm="1">
        <f t="array" ref="BC476">bdRateExtend($G474:$G477,L474:L477,$Z474:$Z477,AE474:AE477)</f>
        <v>#VALUE!</v>
      </c>
      <c r="BD476" s="480"/>
      <c r="BE476" s="480" t="e" cm="1">
        <f t="array" ref="BE476">bdRateExtend($G474:$G477,M474:M477,$Z474:$Z477,AF474:AF477)</f>
        <v>#VALUE!</v>
      </c>
      <c r="BF476" s="480"/>
      <c r="BG476" s="469" t="e" cm="1">
        <f t="array" ref="BG476">bdRateExtend($G474:$G477,N474:N477,$Z474:$Z477,AG474:AG477,"None", FALSE,1)</f>
        <v>#VALUE!</v>
      </c>
      <c r="BH476" s="476"/>
      <c r="BI476" s="469" t="e" cm="1">
        <f t="array" ref="BI476">bdRateExtend($G474:$G477,O474:O477,$Z474:$Z477,AH474:AH477,"None", FALSE,1)</f>
        <v>#VALUE!</v>
      </c>
      <c r="BJ476" s="476"/>
      <c r="BK476" s="480" t="e" cm="1">
        <f t="array" ref="BK476">bdRateExtend($G474:$G477,P474:P477,$Z474:$Z477,AI474:AI477)</f>
        <v>#VALUE!</v>
      </c>
      <c r="BL476" s="480"/>
      <c r="BM476" s="480" t="e" cm="1">
        <f t="array" ref="BM476">bdRateExtend($G474:$G477,Q474:Q477,$Z474:$Z477,AJ474:AJ477)</f>
        <v>#VALUE!</v>
      </c>
      <c r="BN476" s="480"/>
      <c r="BO476" s="480" t="e" cm="1">
        <f t="array" ref="BO476">bdRateExtend($G474:$G477,R474:R477,$Z474:$Z477,AK474:AK477)</f>
        <v>#VALUE!</v>
      </c>
      <c r="BP476" s="480"/>
      <c r="BQ476" s="480"/>
      <c r="BR476" s="476"/>
      <c r="BS476" s="476"/>
      <c r="BT476" s="480"/>
      <c r="BU476" s="463" cm="1">
        <f t="array" ref="BU476">testVMAFRange($G474:$G477,N474:N477,$Z474:$Z477,AG474:AG477)</f>
        <v>0</v>
      </c>
      <c r="BV476" s="465"/>
      <c r="BW476" s="463" cm="1">
        <f t="array" ref="BW476">testVMAFRange($G474:$G477,O474:O477,$Z474:$Z477,AH474:AH477)</f>
        <v>0</v>
      </c>
      <c r="BX476" s="465"/>
    </row>
    <row r="477" spans="1:76" ht="17" customHeight="1" thickBot="1" x14ac:dyDescent="0.4">
      <c r="A477" s="419"/>
      <c r="B477" s="484"/>
      <c r="C477" s="487"/>
      <c r="D477" s="491"/>
      <c r="E477" s="494"/>
      <c r="F477" s="347">
        <v>63</v>
      </c>
      <c r="G477" s="145">
        <f>'Anchor-RA'!L475</f>
        <v>0</v>
      </c>
      <c r="H477" s="146">
        <f>'Anchor-RA'!M475</f>
        <v>0</v>
      </c>
      <c r="I477" s="146">
        <f>'Anchor-RA'!N475</f>
        <v>0</v>
      </c>
      <c r="J477" s="146">
        <f>'Anchor-RA'!O475</f>
        <v>0</v>
      </c>
      <c r="K477" s="146">
        <f>(Summary!$C$58*H477+Summary!$C$59*I477+Summary!$C$60*J477)/Summary!$C$61</f>
        <v>0</v>
      </c>
      <c r="L477" s="146">
        <f>'Anchor-RA'!P475</f>
        <v>0</v>
      </c>
      <c r="M477" s="146">
        <f>'Anchor-RA'!Q475</f>
        <v>0</v>
      </c>
      <c r="N477" s="146">
        <f>'Anchor-RA'!R475</f>
        <v>0</v>
      </c>
      <c r="O477" s="146">
        <f>'Anchor-RA'!S475</f>
        <v>0</v>
      </c>
      <c r="P477" s="146">
        <f>'Anchor-RA'!T475</f>
        <v>0</v>
      </c>
      <c r="Q477" s="146">
        <f>'Anchor-RA'!U475</f>
        <v>0</v>
      </c>
      <c r="R477" s="146">
        <f>'Anchor-RA'!V475</f>
        <v>0</v>
      </c>
      <c r="S477" s="146">
        <f>'Anchor-RA'!W475</f>
        <v>0</v>
      </c>
      <c r="T477" s="146">
        <f>'Anchor-RA'!X475</f>
        <v>0</v>
      </c>
      <c r="U477" s="146">
        <f>10*LOG10(1/((Summary!$C$75/10^(R477/10)+Summary!$C$76/10^(S477/10)+Summary!$C$77/10^(T477/10))/Summary!$C$78))</f>
        <v>0</v>
      </c>
      <c r="V477" s="146">
        <f>'Anchor-RA'!Y475</f>
        <v>0</v>
      </c>
      <c r="W477" s="146">
        <f>'Anchor-RA'!Z475</f>
        <v>0</v>
      </c>
      <c r="X477" s="147">
        <f t="shared" si="49"/>
        <v>0</v>
      </c>
      <c r="Y477" s="151"/>
      <c r="Z477" s="385">
        <f>'Test-RA'!L475</f>
        <v>0</v>
      </c>
      <c r="AA477" s="382">
        <f>'Test-RA'!M475</f>
        <v>0</v>
      </c>
      <c r="AB477" s="382">
        <f>'Test-RA'!N475</f>
        <v>0</v>
      </c>
      <c r="AC477" s="382">
        <f>'Test-RA'!O475</f>
        <v>0</v>
      </c>
      <c r="AD477" s="382">
        <f>(Summary!$C$58*AA477+Summary!$C$59*AB477+Summary!$C$60*AC477)/Summary!$C$61</f>
        <v>0</v>
      </c>
      <c r="AE477" s="382">
        <f>'Test-RA'!P475</f>
        <v>0</v>
      </c>
      <c r="AF477" s="382">
        <f>'Test-RA'!Q475</f>
        <v>0</v>
      </c>
      <c r="AG477" s="382">
        <f>'Test-RA'!R475</f>
        <v>0</v>
      </c>
      <c r="AH477" s="382">
        <f>'Test-RA'!S475</f>
        <v>0</v>
      </c>
      <c r="AI477" s="382">
        <f>'Test-RA'!T475</f>
        <v>0</v>
      </c>
      <c r="AJ477" s="382">
        <f>'Test-RA'!U475</f>
        <v>0</v>
      </c>
      <c r="AK477" s="382">
        <f>'Test-RA'!V475</f>
        <v>0</v>
      </c>
      <c r="AL477" s="382">
        <f>'Test-RA'!W475</f>
        <v>0</v>
      </c>
      <c r="AM477" s="382">
        <f>'Test-RA'!X475</f>
        <v>0</v>
      </c>
      <c r="AN477" s="382">
        <f>10*LOG10(1/((Summary!$C$75/10^(AK477/10)+Summary!$C$76/10^(AL477/10)+Summary!$C$77/10^(AM477/10))/Summary!$C$78))</f>
        <v>0</v>
      </c>
      <c r="AO477" s="382">
        <f>'Test-RA'!Y475</f>
        <v>0</v>
      </c>
      <c r="AP477" s="146">
        <f>'Test-RA'!Z475</f>
        <v>0</v>
      </c>
      <c r="AQ477" s="147">
        <f t="shared" si="53"/>
        <v>0</v>
      </c>
      <c r="AR477" s="148" t="e">
        <f t="shared" si="54"/>
        <v>#DIV/0!</v>
      </c>
      <c r="AS477" s="149" t="e">
        <f t="shared" si="55"/>
        <v>#DIV/0!</v>
      </c>
      <c r="AT477" s="136"/>
      <c r="AU477" s="136"/>
      <c r="AV477" s="572"/>
      <c r="AW477" s="471"/>
      <c r="AX477" s="481"/>
      <c r="AY477" s="481"/>
      <c r="AZ477" s="481"/>
      <c r="BA477" s="481"/>
      <c r="BB477" s="481"/>
      <c r="BC477" s="481"/>
      <c r="BD477" s="481"/>
      <c r="BE477" s="481"/>
      <c r="BF477" s="481"/>
      <c r="BG477" s="472"/>
      <c r="BH477" s="477"/>
      <c r="BI477" s="472"/>
      <c r="BJ477" s="477"/>
      <c r="BK477" s="481"/>
      <c r="BL477" s="481"/>
      <c r="BM477" s="481"/>
      <c r="BN477" s="481"/>
      <c r="BO477" s="481"/>
      <c r="BP477" s="481"/>
      <c r="BQ477" s="481"/>
      <c r="BR477" s="477"/>
      <c r="BS477" s="477"/>
      <c r="BT477" s="481"/>
      <c r="BU477" s="473"/>
      <c r="BV477" s="466"/>
      <c r="BW477" s="473"/>
      <c r="BX477" s="466"/>
    </row>
    <row r="478" spans="1:76" ht="17" customHeight="1" x14ac:dyDescent="0.35">
      <c r="A478" s="419"/>
      <c r="B478" s="482" t="s">
        <v>18</v>
      </c>
      <c r="C478" s="485" t="s">
        <v>323</v>
      </c>
      <c r="D478" s="489">
        <v>59.94</v>
      </c>
      <c r="E478" s="492">
        <v>8</v>
      </c>
      <c r="F478" s="345">
        <v>23</v>
      </c>
      <c r="G478" s="130">
        <f>'Anchor-RA'!L476</f>
        <v>0</v>
      </c>
      <c r="H478" s="131">
        <f>'Anchor-RA'!M476</f>
        <v>0</v>
      </c>
      <c r="I478" s="131">
        <f>'Anchor-RA'!N476</f>
        <v>0</v>
      </c>
      <c r="J478" s="131">
        <f>'Anchor-RA'!O476</f>
        <v>0</v>
      </c>
      <c r="K478" s="131">
        <f>(Summary!$C$58*H478+Summary!$C$59*I478+Summary!$C$60*J478)/Summary!$C$61</f>
        <v>0</v>
      </c>
      <c r="L478" s="131">
        <f>'Anchor-RA'!P476</f>
        <v>0</v>
      </c>
      <c r="M478" s="131">
        <f>'Anchor-RA'!Q476</f>
        <v>0</v>
      </c>
      <c r="N478" s="131">
        <f>'Anchor-RA'!R476</f>
        <v>0</v>
      </c>
      <c r="O478" s="131">
        <f>'Anchor-RA'!S476</f>
        <v>0</v>
      </c>
      <c r="P478" s="131">
        <f>'Anchor-RA'!T476</f>
        <v>0</v>
      </c>
      <c r="Q478" s="131">
        <f>'Anchor-RA'!U476</f>
        <v>0</v>
      </c>
      <c r="R478" s="131">
        <f>'Anchor-RA'!V476</f>
        <v>0</v>
      </c>
      <c r="S478" s="131">
        <f>'Anchor-RA'!W476</f>
        <v>0</v>
      </c>
      <c r="T478" s="131">
        <f>'Anchor-RA'!X476</f>
        <v>0</v>
      </c>
      <c r="U478" s="131">
        <f>10*LOG10(1/((Summary!$C$75/10^(R478/10)+Summary!$C$76/10^(S478/10)+Summary!$C$77/10^(T478/10))/Summary!$C$78))</f>
        <v>0</v>
      </c>
      <c r="V478" s="131">
        <f>'Anchor-RA'!Y476</f>
        <v>0</v>
      </c>
      <c r="W478" s="131">
        <f>'Anchor-RA'!Z476</f>
        <v>0</v>
      </c>
      <c r="X478" s="132">
        <f t="shared" si="49"/>
        <v>0</v>
      </c>
      <c r="Y478" s="133"/>
      <c r="Z478" s="383">
        <f>'Test-RA'!L476</f>
        <v>0</v>
      </c>
      <c r="AA478" s="380">
        <f>'Test-RA'!M476</f>
        <v>0</v>
      </c>
      <c r="AB478" s="380">
        <f>'Test-RA'!N476</f>
        <v>0</v>
      </c>
      <c r="AC478" s="380">
        <f>'Test-RA'!O476</f>
        <v>0</v>
      </c>
      <c r="AD478" s="380">
        <f>(Summary!$C$58*AA478+Summary!$C$59*AB478+Summary!$C$60*AC478)/Summary!$C$61</f>
        <v>0</v>
      </c>
      <c r="AE478" s="380">
        <f>'Test-RA'!P476</f>
        <v>0</v>
      </c>
      <c r="AF478" s="380">
        <f>'Test-RA'!Q476</f>
        <v>0</v>
      </c>
      <c r="AG478" s="380">
        <f>'Test-RA'!R476</f>
        <v>0</v>
      </c>
      <c r="AH478" s="380">
        <f>'Test-RA'!S476</f>
        <v>0</v>
      </c>
      <c r="AI478" s="380">
        <f>'Test-RA'!T476</f>
        <v>0</v>
      </c>
      <c r="AJ478" s="380">
        <f>'Test-RA'!U476</f>
        <v>0</v>
      </c>
      <c r="AK478" s="380">
        <f>'Test-RA'!V476</f>
        <v>0</v>
      </c>
      <c r="AL478" s="380">
        <f>'Test-RA'!W476</f>
        <v>0</v>
      </c>
      <c r="AM478" s="380">
        <f>'Test-RA'!X476</f>
        <v>0</v>
      </c>
      <c r="AN478" s="380">
        <f>10*LOG10(1/((Summary!$C$75/10^(AK478/10)+Summary!$C$76/10^(AL478/10)+Summary!$C$77/10^(AM478/10))/Summary!$C$78))</f>
        <v>0</v>
      </c>
      <c r="AO478" s="380">
        <f>'Test-RA'!Y476</f>
        <v>0</v>
      </c>
      <c r="AP478" s="131">
        <f>'Test-RA'!Z476</f>
        <v>0</v>
      </c>
      <c r="AQ478" s="132">
        <f t="shared" ref="AQ478:AQ483" si="56">AO478/3600</f>
        <v>0</v>
      </c>
      <c r="AR478" s="134" t="e">
        <f t="shared" ref="AR478:AR483" si="57">AO478/V478</f>
        <v>#DIV/0!</v>
      </c>
      <c r="AS478" s="135" t="e">
        <f t="shared" ref="AS478:AS483" si="58">AP478/W478</f>
        <v>#DIV/0!</v>
      </c>
      <c r="AT478" s="136"/>
      <c r="AU478" s="136"/>
      <c r="AV478" s="573" t="s">
        <v>121</v>
      </c>
      <c r="AW478" s="468" t="e" cm="1">
        <f t="array" ref="AW478">bdRateExtend($G478:$G481,H478:H481,$Z478:$Z481,AA478:AA481)</f>
        <v>#VALUE!</v>
      </c>
      <c r="AX478" s="480" t="e" cm="1">
        <f t="array" ref="AX478">bdRateExtend($G478:$G483,H478:H483,$Z478:$Z483,AA478:AA483)</f>
        <v>#VALUE!</v>
      </c>
      <c r="AY478" s="480" t="e" cm="1">
        <f t="array" ref="AY478">bdRateExtend($G478:$G483,I478:I483,$Z478:$Z483,AB478:AB483)</f>
        <v>#VALUE!</v>
      </c>
      <c r="AZ478" s="480" t="e" cm="1">
        <f t="array" ref="AZ478">bdRateExtend($G478:$G483,J478:J483,$Z478:$Z483,AC478:AC483)</f>
        <v>#VALUE!</v>
      </c>
      <c r="BA478" s="480" t="e" cm="1">
        <f t="array" ref="BA478">bdRateExtend($G478:$G483,K478:K483,$Z478:$Z483,AD478:AD483)</f>
        <v>#VALUE!</v>
      </c>
      <c r="BB478" s="479" t="e">
        <f>(Summary!$C$89*AX478+Summary!$C$90*AY478+Summary!$C$91*AZ478)/Summary!$C$92</f>
        <v>#VALUE!</v>
      </c>
      <c r="BC478" s="480" t="e" cm="1">
        <f t="array" ref="BC478">bdRateExtend($G478:$G481,L478:L481,$Z478:$Z481,AE478:AE481)</f>
        <v>#VALUE!</v>
      </c>
      <c r="BD478" s="480" t="e" cm="1">
        <f t="array" ref="BD478">bdRateExtend($G478:$G483,L478:L483,$Z478:$Z483,AE478:AE483)</f>
        <v>#VALUE!</v>
      </c>
      <c r="BE478" s="480" t="e" cm="1">
        <f t="array" ref="BE478">bdRateExtend($G478:$G481,M478:M481,$Z478:$Z481,AF478:AF481)</f>
        <v>#VALUE!</v>
      </c>
      <c r="BF478" s="480" t="e" cm="1">
        <f t="array" ref="BF478">bdRateExtend($G478:$G483,M478:M483,$Z478:$Z483,AF478:AF483)</f>
        <v>#VALUE!</v>
      </c>
      <c r="BG478" s="474" t="e" cm="1">
        <f t="array" ref="BG478">bdRateExtend($G478:$G481,N478:N481,$Z478:$Z481,AG478:AG481,"None", FALSE,1)</f>
        <v>#VALUE!</v>
      </c>
      <c r="BH478" s="475" t="e" cm="1">
        <f t="array" ref="BH478">bdRateExtend($G478:$G483,N478:N483,$Z478:$Z483,AG478:AG483,"None", FALSE,1)</f>
        <v>#VALUE!</v>
      </c>
      <c r="BI478" s="474" t="e" cm="1">
        <f t="array" ref="BI478">bdRateExtend($G478:$G481,O478:O481,$Z478:$Z481,AH478:AH481,"None", FALSE,1)</f>
        <v>#VALUE!</v>
      </c>
      <c r="BJ478" s="475" t="e" cm="1">
        <f t="array" ref="BJ478">bdRateExtend($G478:$G483,O478:O483,$Z478:$Z483,AH478:AH483,"None", FALSE,1)</f>
        <v>#VALUE!</v>
      </c>
      <c r="BK478" s="480" t="e" cm="1">
        <f t="array" ref="BK478">bdRateExtend($G478:$G481,P478:P481,$Z478:$Z481,AI478:AI481)</f>
        <v>#VALUE!</v>
      </c>
      <c r="BL478" s="480" t="e" cm="1">
        <f t="array" ref="BL478">bdRateExtend($G478:$G483,P478:P483,$Z478:$Z483,AI478:AI483)</f>
        <v>#VALUE!</v>
      </c>
      <c r="BM478" s="480" t="e" cm="1">
        <f t="array" ref="BM478">bdRateExtend($G478:$G481,Q478:Q481,$Z478:$Z481,AJ478:AJ481)</f>
        <v>#VALUE!</v>
      </c>
      <c r="BN478" s="480" t="e" cm="1">
        <f t="array" ref="BN478">bdRateExtend($G478:$G483,Q478:Q483,$Z478:$Z483,AJ478:AJ483)</f>
        <v>#VALUE!</v>
      </c>
      <c r="BO478" s="480" t="e" cm="1">
        <f t="array" ref="BO478">bdRateExtend($G478:$G481,R478:R481,$Z478:$Z481,AK478:AK481)</f>
        <v>#VALUE!</v>
      </c>
      <c r="BP478" s="480" t="e" cm="1">
        <f t="array" ref="BP478">bdRateExtend($G478:$G483,R478:R483,$Z478:$Z483,AK478:AK483)</f>
        <v>#VALUE!</v>
      </c>
      <c r="BQ478" s="480" t="e" cm="1">
        <f t="array" ref="BQ478">bdRateExtend($G478:$G483,S478:S483,$Z478:$Z483,AL478:AL483)</f>
        <v>#VALUE!</v>
      </c>
      <c r="BR478" s="476" t="e" cm="1">
        <f t="array" ref="BR478">bdRateExtend($G478:$G483,T478:T483,$Z478:$Z483,AM478:AM483)</f>
        <v>#VALUE!</v>
      </c>
      <c r="BS478" s="476" t="e" cm="1">
        <f t="array" ref="BS478">bdRateExtend($G478:$G483,U478:U483,$Z478:$Z483,AN478:AN483)</f>
        <v>#VALUE!</v>
      </c>
      <c r="BT478" s="479" t="e">
        <f>(Summary!$C$103*BP478+Summary!$C$104*BQ478+Summary!$C$105*BR478)/Summary!$C$106</f>
        <v>#VALUE!</v>
      </c>
      <c r="BU478" s="462" cm="1">
        <f t="array" ref="BU478">testVMAFRange($G478:$G481,N478:N481,$Z478:$Z481,AG478:AG481)</f>
        <v>0</v>
      </c>
      <c r="BV478" s="464" cm="1">
        <f t="array" ref="BV478">testVMAFRange($G478:$G483,N478:N483,$Z478:$Z483,AG478:AG483)</f>
        <v>0</v>
      </c>
      <c r="BW478" s="462" cm="1">
        <f t="array" ref="BW478">testVMAFRange($G478:$G481,O478:O481,$Z478:$Z481,AH478:AH481)</f>
        <v>0</v>
      </c>
      <c r="BX478" s="464" cm="1">
        <f t="array" ref="BX478">testVMAFRange($G478:$G483,O478:O483,$Z478:$Z483,AH478:AH483)</f>
        <v>0</v>
      </c>
    </row>
    <row r="479" spans="1:76" ht="17" customHeight="1" x14ac:dyDescent="0.35">
      <c r="A479" s="419"/>
      <c r="B479" s="483"/>
      <c r="C479" s="486"/>
      <c r="D479" s="490"/>
      <c r="E479" s="493"/>
      <c r="F479" s="346">
        <v>31</v>
      </c>
      <c r="G479" s="139">
        <f>'Anchor-RA'!L477</f>
        <v>0</v>
      </c>
      <c r="H479" s="140">
        <f>'Anchor-RA'!M477</f>
        <v>0</v>
      </c>
      <c r="I479" s="140">
        <f>'Anchor-RA'!N477</f>
        <v>0</v>
      </c>
      <c r="J479" s="140">
        <f>'Anchor-RA'!O477</f>
        <v>0</v>
      </c>
      <c r="K479" s="140">
        <f>(Summary!$C$58*H479+Summary!$C$59*I479+Summary!$C$60*J479)/Summary!$C$61</f>
        <v>0</v>
      </c>
      <c r="L479" s="140">
        <f>'Anchor-RA'!P477</f>
        <v>0</v>
      </c>
      <c r="M479" s="140">
        <f>'Anchor-RA'!Q477</f>
        <v>0</v>
      </c>
      <c r="N479" s="140">
        <f>'Anchor-RA'!R477</f>
        <v>0</v>
      </c>
      <c r="O479" s="140">
        <f>'Anchor-RA'!S477</f>
        <v>0</v>
      </c>
      <c r="P479" s="140">
        <f>'Anchor-RA'!T477</f>
        <v>0</v>
      </c>
      <c r="Q479" s="140">
        <f>'Anchor-RA'!U477</f>
        <v>0</v>
      </c>
      <c r="R479" s="140">
        <f>'Anchor-RA'!V477</f>
        <v>0</v>
      </c>
      <c r="S479" s="140">
        <f>'Anchor-RA'!W477</f>
        <v>0</v>
      </c>
      <c r="T479" s="140">
        <f>'Anchor-RA'!X477</f>
        <v>0</v>
      </c>
      <c r="U479" s="140">
        <f>10*LOG10(1/((Summary!$C$75/10^(R479/10)+Summary!$C$76/10^(S479/10)+Summary!$C$77/10^(T479/10))/Summary!$C$78))</f>
        <v>0</v>
      </c>
      <c r="V479" s="140">
        <f>'Anchor-RA'!Y477</f>
        <v>0</v>
      </c>
      <c r="W479" s="140">
        <f>'Anchor-RA'!Z477</f>
        <v>0</v>
      </c>
      <c r="X479" s="141">
        <f t="shared" si="49"/>
        <v>0</v>
      </c>
      <c r="Y479" s="133"/>
      <c r="Z479" s="384">
        <f>'Test-RA'!L477</f>
        <v>0</v>
      </c>
      <c r="AA479" s="381">
        <f>'Test-RA'!M477</f>
        <v>0</v>
      </c>
      <c r="AB479" s="381">
        <f>'Test-RA'!N477</f>
        <v>0</v>
      </c>
      <c r="AC479" s="381">
        <f>'Test-RA'!O477</f>
        <v>0</v>
      </c>
      <c r="AD479" s="381">
        <f>(Summary!$C$58*AA479+Summary!$C$59*AB479+Summary!$C$60*AC479)/Summary!$C$61</f>
        <v>0</v>
      </c>
      <c r="AE479" s="381">
        <f>'Test-RA'!P477</f>
        <v>0</v>
      </c>
      <c r="AF479" s="381">
        <f>'Test-RA'!Q477</f>
        <v>0</v>
      </c>
      <c r="AG479" s="381">
        <f>'Test-RA'!R477</f>
        <v>0</v>
      </c>
      <c r="AH479" s="381">
        <f>'Test-RA'!S477</f>
        <v>0</v>
      </c>
      <c r="AI479" s="381">
        <f>'Test-RA'!T477</f>
        <v>0</v>
      </c>
      <c r="AJ479" s="381">
        <f>'Test-RA'!U477</f>
        <v>0</v>
      </c>
      <c r="AK479" s="381">
        <f>'Test-RA'!V477</f>
        <v>0</v>
      </c>
      <c r="AL479" s="381">
        <f>'Test-RA'!W477</f>
        <v>0</v>
      </c>
      <c r="AM479" s="381">
        <f>'Test-RA'!X477</f>
        <v>0</v>
      </c>
      <c r="AN479" s="381">
        <f>10*LOG10(1/((Summary!$C$75/10^(AK479/10)+Summary!$C$76/10^(AL479/10)+Summary!$C$77/10^(AM479/10))/Summary!$C$78))</f>
        <v>0</v>
      </c>
      <c r="AO479" s="381">
        <f>'Test-RA'!Y477</f>
        <v>0</v>
      </c>
      <c r="AP479" s="140">
        <f>'Test-RA'!Z477</f>
        <v>0</v>
      </c>
      <c r="AQ479" s="141">
        <f t="shared" si="56"/>
        <v>0</v>
      </c>
      <c r="AR479" s="142" t="e">
        <f t="shared" si="57"/>
        <v>#DIV/0!</v>
      </c>
      <c r="AS479" s="143" t="e">
        <f t="shared" si="58"/>
        <v>#DIV/0!</v>
      </c>
      <c r="AT479" s="136"/>
      <c r="AU479" s="136"/>
      <c r="AV479" s="571"/>
      <c r="AW479" s="468"/>
      <c r="AX479" s="480"/>
      <c r="AY479" s="480"/>
      <c r="AZ479" s="480"/>
      <c r="BA479" s="480"/>
      <c r="BB479" s="480"/>
      <c r="BC479" s="480"/>
      <c r="BD479" s="480"/>
      <c r="BE479" s="480"/>
      <c r="BF479" s="480"/>
      <c r="BG479" s="469"/>
      <c r="BH479" s="476"/>
      <c r="BI479" s="469"/>
      <c r="BJ479" s="476"/>
      <c r="BK479" s="480"/>
      <c r="BL479" s="480"/>
      <c r="BM479" s="480"/>
      <c r="BN479" s="480"/>
      <c r="BO479" s="480"/>
      <c r="BP479" s="480"/>
      <c r="BQ479" s="480"/>
      <c r="BR479" s="476"/>
      <c r="BS479" s="476"/>
      <c r="BT479" s="480"/>
      <c r="BU479" s="463"/>
      <c r="BV479" s="465"/>
      <c r="BW479" s="463"/>
      <c r="BX479" s="465"/>
    </row>
    <row r="480" spans="1:76" ht="17" customHeight="1" x14ac:dyDescent="0.35">
      <c r="A480" s="419"/>
      <c r="B480" s="483"/>
      <c r="C480" s="486"/>
      <c r="D480" s="490"/>
      <c r="E480" s="493"/>
      <c r="F480" s="346">
        <v>39</v>
      </c>
      <c r="G480" s="139">
        <f>'Anchor-RA'!L478</f>
        <v>0</v>
      </c>
      <c r="H480" s="140">
        <f>'Anchor-RA'!M478</f>
        <v>0</v>
      </c>
      <c r="I480" s="140">
        <f>'Anchor-RA'!N478</f>
        <v>0</v>
      </c>
      <c r="J480" s="140">
        <f>'Anchor-RA'!O478</f>
        <v>0</v>
      </c>
      <c r="K480" s="140">
        <f>(Summary!$C$58*H480+Summary!$C$59*I480+Summary!$C$60*J480)/Summary!$C$61</f>
        <v>0</v>
      </c>
      <c r="L480" s="140">
        <f>'Anchor-RA'!P478</f>
        <v>0</v>
      </c>
      <c r="M480" s="140">
        <f>'Anchor-RA'!Q478</f>
        <v>0</v>
      </c>
      <c r="N480" s="140">
        <f>'Anchor-RA'!R478</f>
        <v>0</v>
      </c>
      <c r="O480" s="140">
        <f>'Anchor-RA'!S478</f>
        <v>0</v>
      </c>
      <c r="P480" s="140">
        <f>'Anchor-RA'!T478</f>
        <v>0</v>
      </c>
      <c r="Q480" s="140">
        <f>'Anchor-RA'!U478</f>
        <v>0</v>
      </c>
      <c r="R480" s="140">
        <f>'Anchor-RA'!V478</f>
        <v>0</v>
      </c>
      <c r="S480" s="140">
        <f>'Anchor-RA'!W478</f>
        <v>0</v>
      </c>
      <c r="T480" s="140">
        <f>'Anchor-RA'!X478</f>
        <v>0</v>
      </c>
      <c r="U480" s="140">
        <f>10*LOG10(1/((Summary!$C$75/10^(R480/10)+Summary!$C$76/10^(S480/10)+Summary!$C$77/10^(T480/10))/Summary!$C$78))</f>
        <v>0</v>
      </c>
      <c r="V480" s="140">
        <f>'Anchor-RA'!Y478</f>
        <v>0</v>
      </c>
      <c r="W480" s="140">
        <f>'Anchor-RA'!Z478</f>
        <v>0</v>
      </c>
      <c r="X480" s="141">
        <f t="shared" si="49"/>
        <v>0</v>
      </c>
      <c r="Y480" s="133"/>
      <c r="Z480" s="384">
        <f>'Test-RA'!L478</f>
        <v>0</v>
      </c>
      <c r="AA480" s="381">
        <f>'Test-RA'!M478</f>
        <v>0</v>
      </c>
      <c r="AB480" s="381">
        <f>'Test-RA'!N478</f>
        <v>0</v>
      </c>
      <c r="AC480" s="381">
        <f>'Test-RA'!O478</f>
        <v>0</v>
      </c>
      <c r="AD480" s="381">
        <f>(Summary!$C$58*AA480+Summary!$C$59*AB480+Summary!$C$60*AC480)/Summary!$C$61</f>
        <v>0</v>
      </c>
      <c r="AE480" s="381">
        <f>'Test-RA'!P478</f>
        <v>0</v>
      </c>
      <c r="AF480" s="381">
        <f>'Test-RA'!Q478</f>
        <v>0</v>
      </c>
      <c r="AG480" s="381">
        <f>'Test-RA'!R478</f>
        <v>0</v>
      </c>
      <c r="AH480" s="381">
        <f>'Test-RA'!S478</f>
        <v>0</v>
      </c>
      <c r="AI480" s="381">
        <f>'Test-RA'!T478</f>
        <v>0</v>
      </c>
      <c r="AJ480" s="381">
        <f>'Test-RA'!U478</f>
        <v>0</v>
      </c>
      <c r="AK480" s="381">
        <f>'Test-RA'!V478</f>
        <v>0</v>
      </c>
      <c r="AL480" s="381">
        <f>'Test-RA'!W478</f>
        <v>0</v>
      </c>
      <c r="AM480" s="381">
        <f>'Test-RA'!X478</f>
        <v>0</v>
      </c>
      <c r="AN480" s="381">
        <f>10*LOG10(1/((Summary!$C$75/10^(AK480/10)+Summary!$C$76/10^(AL480/10)+Summary!$C$77/10^(AM480/10))/Summary!$C$78))</f>
        <v>0</v>
      </c>
      <c r="AO480" s="381">
        <f>'Test-RA'!Y478</f>
        <v>0</v>
      </c>
      <c r="AP480" s="140">
        <f>'Test-RA'!Z478</f>
        <v>0</v>
      </c>
      <c r="AQ480" s="141">
        <f t="shared" si="56"/>
        <v>0</v>
      </c>
      <c r="AR480" s="142" t="e">
        <f t="shared" si="57"/>
        <v>#DIV/0!</v>
      </c>
      <c r="AS480" s="143" t="e">
        <f t="shared" si="58"/>
        <v>#DIV/0!</v>
      </c>
      <c r="AT480" s="136"/>
      <c r="AU480" s="136"/>
      <c r="AV480" s="571" t="s">
        <v>122</v>
      </c>
      <c r="AW480" s="468" t="e" cm="1">
        <f t="array" ref="AW480">bdRateExtend($G479:$G482,H479:H482,$Z479:$Z482,AA479:AA482)</f>
        <v>#VALUE!</v>
      </c>
      <c r="AX480" s="480"/>
      <c r="AY480" s="480"/>
      <c r="AZ480" s="480"/>
      <c r="BA480" s="480"/>
      <c r="BB480" s="480"/>
      <c r="BC480" s="480" t="e" cm="1">
        <f t="array" ref="BC480">bdRateExtend($G479:$G482,L479:L482,$Z479:$Z482,AE479:AE482)</f>
        <v>#VALUE!</v>
      </c>
      <c r="BD480" s="480"/>
      <c r="BE480" s="480" t="e" cm="1">
        <f t="array" ref="BE480">bdRateExtend($G479:$G482,M479:M482,$Z479:$Z482,AF479:AF482)</f>
        <v>#VALUE!</v>
      </c>
      <c r="BF480" s="480"/>
      <c r="BG480" s="469" t="e" cm="1">
        <f t="array" ref="BG480">bdRateExtend($G479:$G482,N479:N482,$Z479:$Z482,AG479:AG482,"None", FALSE,1)</f>
        <v>#VALUE!</v>
      </c>
      <c r="BH480" s="476"/>
      <c r="BI480" s="469" t="e" cm="1">
        <f t="array" ref="BI480">bdRateExtend($G479:$G482,O479:O482,$Z479:$Z482,AH479:AH482,"None", FALSE,1)</f>
        <v>#VALUE!</v>
      </c>
      <c r="BJ480" s="476"/>
      <c r="BK480" s="480" t="e" cm="1">
        <f t="array" ref="BK480">bdRateExtend($G479:$G482,P479:P482,$Z479:$Z482,AI479:AI482)</f>
        <v>#VALUE!</v>
      </c>
      <c r="BL480" s="480"/>
      <c r="BM480" s="480" t="e" cm="1">
        <f t="array" ref="BM480">bdRateExtend($G479:$G482,Q479:Q482,$Z479:$Z482,AJ479:AJ482)</f>
        <v>#VALUE!</v>
      </c>
      <c r="BN480" s="480"/>
      <c r="BO480" s="480" t="e" cm="1">
        <f t="array" ref="BO480">bdRateExtend($G479:$G482,R479:R482,$Z479:$Z482,AK479:AK482)</f>
        <v>#VALUE!</v>
      </c>
      <c r="BP480" s="480"/>
      <c r="BQ480" s="480"/>
      <c r="BR480" s="476"/>
      <c r="BS480" s="476"/>
      <c r="BT480" s="480"/>
      <c r="BU480" s="463" cm="1">
        <f t="array" ref="BU480">testVMAFRange($G479:$G482,N479:N482,$Z479:$Z482,AG479:AG482)</f>
        <v>0</v>
      </c>
      <c r="BV480" s="465"/>
      <c r="BW480" s="463" cm="1">
        <f t="array" ref="BW480">testVMAFRange($G479:$G482,O479:O482,$Z479:$Z482,AH479:AH482)</f>
        <v>0</v>
      </c>
      <c r="BX480" s="465"/>
    </row>
    <row r="481" spans="1:76" ht="17" customHeight="1" x14ac:dyDescent="0.35">
      <c r="A481" s="419"/>
      <c r="B481" s="483"/>
      <c r="C481" s="486"/>
      <c r="D481" s="490"/>
      <c r="E481" s="493"/>
      <c r="F481" s="346">
        <v>47</v>
      </c>
      <c r="G481" s="139">
        <f>'Anchor-RA'!L479</f>
        <v>0</v>
      </c>
      <c r="H481" s="140">
        <f>'Anchor-RA'!M479</f>
        <v>0</v>
      </c>
      <c r="I481" s="140">
        <f>'Anchor-RA'!N479</f>
        <v>0</v>
      </c>
      <c r="J481" s="140">
        <f>'Anchor-RA'!O479</f>
        <v>0</v>
      </c>
      <c r="K481" s="140">
        <f>(Summary!$C$58*H481+Summary!$C$59*I481+Summary!$C$60*J481)/Summary!$C$61</f>
        <v>0</v>
      </c>
      <c r="L481" s="140">
        <f>'Anchor-RA'!P479</f>
        <v>0</v>
      </c>
      <c r="M481" s="140">
        <f>'Anchor-RA'!Q479</f>
        <v>0</v>
      </c>
      <c r="N481" s="140">
        <f>'Anchor-RA'!R479</f>
        <v>0</v>
      </c>
      <c r="O481" s="140">
        <f>'Anchor-RA'!S479</f>
        <v>0</v>
      </c>
      <c r="P481" s="140">
        <f>'Anchor-RA'!T479</f>
        <v>0</v>
      </c>
      <c r="Q481" s="140">
        <f>'Anchor-RA'!U479</f>
        <v>0</v>
      </c>
      <c r="R481" s="140">
        <f>'Anchor-RA'!V479</f>
        <v>0</v>
      </c>
      <c r="S481" s="140">
        <f>'Anchor-RA'!W479</f>
        <v>0</v>
      </c>
      <c r="T481" s="140">
        <f>'Anchor-RA'!X479</f>
        <v>0</v>
      </c>
      <c r="U481" s="140">
        <f>10*LOG10(1/((Summary!$C$75/10^(R481/10)+Summary!$C$76/10^(S481/10)+Summary!$C$77/10^(T481/10))/Summary!$C$78))</f>
        <v>0</v>
      </c>
      <c r="V481" s="140">
        <f>'Anchor-RA'!Y479</f>
        <v>0</v>
      </c>
      <c r="W481" s="140">
        <f>'Anchor-RA'!Z479</f>
        <v>0</v>
      </c>
      <c r="X481" s="141">
        <f t="shared" si="49"/>
        <v>0</v>
      </c>
      <c r="Y481" s="133"/>
      <c r="Z481" s="384">
        <f>'Test-RA'!L479</f>
        <v>0</v>
      </c>
      <c r="AA481" s="381">
        <f>'Test-RA'!M479</f>
        <v>0</v>
      </c>
      <c r="AB481" s="381">
        <f>'Test-RA'!N479</f>
        <v>0</v>
      </c>
      <c r="AC481" s="381">
        <f>'Test-RA'!O479</f>
        <v>0</v>
      </c>
      <c r="AD481" s="381">
        <f>(Summary!$C$58*AA481+Summary!$C$59*AB481+Summary!$C$60*AC481)/Summary!$C$61</f>
        <v>0</v>
      </c>
      <c r="AE481" s="381">
        <f>'Test-RA'!P479</f>
        <v>0</v>
      </c>
      <c r="AF481" s="381">
        <f>'Test-RA'!Q479</f>
        <v>0</v>
      </c>
      <c r="AG481" s="381">
        <f>'Test-RA'!R479</f>
        <v>0</v>
      </c>
      <c r="AH481" s="381">
        <f>'Test-RA'!S479</f>
        <v>0</v>
      </c>
      <c r="AI481" s="381">
        <f>'Test-RA'!T479</f>
        <v>0</v>
      </c>
      <c r="AJ481" s="381">
        <f>'Test-RA'!U479</f>
        <v>0</v>
      </c>
      <c r="AK481" s="381">
        <f>'Test-RA'!V479</f>
        <v>0</v>
      </c>
      <c r="AL481" s="381">
        <f>'Test-RA'!W479</f>
        <v>0</v>
      </c>
      <c r="AM481" s="381">
        <f>'Test-RA'!X479</f>
        <v>0</v>
      </c>
      <c r="AN481" s="381">
        <f>10*LOG10(1/((Summary!$C$75/10^(AK481/10)+Summary!$C$76/10^(AL481/10)+Summary!$C$77/10^(AM481/10))/Summary!$C$78))</f>
        <v>0</v>
      </c>
      <c r="AO481" s="381">
        <f>'Test-RA'!Y479</f>
        <v>0</v>
      </c>
      <c r="AP481" s="140">
        <f>'Test-RA'!Z479</f>
        <v>0</v>
      </c>
      <c r="AQ481" s="141">
        <f t="shared" si="56"/>
        <v>0</v>
      </c>
      <c r="AR481" s="142" t="e">
        <f t="shared" si="57"/>
        <v>#DIV/0!</v>
      </c>
      <c r="AS481" s="143" t="e">
        <f t="shared" si="58"/>
        <v>#DIV/0!</v>
      </c>
      <c r="AT481" s="136"/>
      <c r="AU481" s="136"/>
      <c r="AV481" s="571"/>
      <c r="AW481" s="468"/>
      <c r="AX481" s="480"/>
      <c r="AY481" s="480"/>
      <c r="AZ481" s="480"/>
      <c r="BA481" s="480"/>
      <c r="BB481" s="480"/>
      <c r="BC481" s="480"/>
      <c r="BD481" s="480"/>
      <c r="BE481" s="480"/>
      <c r="BF481" s="480"/>
      <c r="BG481" s="469"/>
      <c r="BH481" s="476"/>
      <c r="BI481" s="469"/>
      <c r="BJ481" s="476"/>
      <c r="BK481" s="480"/>
      <c r="BL481" s="480"/>
      <c r="BM481" s="480"/>
      <c r="BN481" s="480"/>
      <c r="BO481" s="480"/>
      <c r="BP481" s="480"/>
      <c r="BQ481" s="480"/>
      <c r="BR481" s="476"/>
      <c r="BS481" s="476"/>
      <c r="BT481" s="480"/>
      <c r="BU481" s="463"/>
      <c r="BV481" s="465"/>
      <c r="BW481" s="463"/>
      <c r="BX481" s="465"/>
    </row>
    <row r="482" spans="1:76" ht="17" customHeight="1" x14ac:dyDescent="0.35">
      <c r="A482" s="419"/>
      <c r="B482" s="483"/>
      <c r="C482" s="486"/>
      <c r="D482" s="490"/>
      <c r="E482" s="493"/>
      <c r="F482" s="346">
        <v>55</v>
      </c>
      <c r="G482" s="139">
        <f>'Anchor-RA'!L480</f>
        <v>0</v>
      </c>
      <c r="H482" s="140">
        <f>'Anchor-RA'!M480</f>
        <v>0</v>
      </c>
      <c r="I482" s="140">
        <f>'Anchor-RA'!N480</f>
        <v>0</v>
      </c>
      <c r="J482" s="140">
        <f>'Anchor-RA'!O480</f>
        <v>0</v>
      </c>
      <c r="K482" s="140">
        <f>(Summary!$C$58*H482+Summary!$C$59*I482+Summary!$C$60*J482)/Summary!$C$61</f>
        <v>0</v>
      </c>
      <c r="L482" s="140">
        <f>'Anchor-RA'!P480</f>
        <v>0</v>
      </c>
      <c r="M482" s="140">
        <f>'Anchor-RA'!Q480</f>
        <v>0</v>
      </c>
      <c r="N482" s="140">
        <f>'Anchor-RA'!R480</f>
        <v>0</v>
      </c>
      <c r="O482" s="140">
        <f>'Anchor-RA'!S480</f>
        <v>0</v>
      </c>
      <c r="P482" s="140">
        <f>'Anchor-RA'!T480</f>
        <v>0</v>
      </c>
      <c r="Q482" s="140">
        <f>'Anchor-RA'!U480</f>
        <v>0</v>
      </c>
      <c r="R482" s="140">
        <f>'Anchor-RA'!V480</f>
        <v>0</v>
      </c>
      <c r="S482" s="140">
        <f>'Anchor-RA'!W480</f>
        <v>0</v>
      </c>
      <c r="T482" s="140">
        <f>'Anchor-RA'!X480</f>
        <v>0</v>
      </c>
      <c r="U482" s="140">
        <f>10*LOG10(1/((Summary!$C$75/10^(R482/10)+Summary!$C$76/10^(S482/10)+Summary!$C$77/10^(T482/10))/Summary!$C$78))</f>
        <v>0</v>
      </c>
      <c r="V482" s="140">
        <f>'Anchor-RA'!Y480</f>
        <v>0</v>
      </c>
      <c r="W482" s="140">
        <f>'Anchor-RA'!Z480</f>
        <v>0</v>
      </c>
      <c r="X482" s="141">
        <f t="shared" si="49"/>
        <v>0</v>
      </c>
      <c r="Y482" s="133"/>
      <c r="Z482" s="384">
        <f>'Test-RA'!L480</f>
        <v>0</v>
      </c>
      <c r="AA482" s="381">
        <f>'Test-RA'!M480</f>
        <v>0</v>
      </c>
      <c r="AB482" s="381">
        <f>'Test-RA'!N480</f>
        <v>0</v>
      </c>
      <c r="AC482" s="381">
        <f>'Test-RA'!O480</f>
        <v>0</v>
      </c>
      <c r="AD482" s="381">
        <f>(Summary!$C$58*AA482+Summary!$C$59*AB482+Summary!$C$60*AC482)/Summary!$C$61</f>
        <v>0</v>
      </c>
      <c r="AE482" s="381">
        <f>'Test-RA'!P480</f>
        <v>0</v>
      </c>
      <c r="AF482" s="381">
        <f>'Test-RA'!Q480</f>
        <v>0</v>
      </c>
      <c r="AG482" s="381">
        <f>'Test-RA'!R480</f>
        <v>0</v>
      </c>
      <c r="AH482" s="381">
        <f>'Test-RA'!S480</f>
        <v>0</v>
      </c>
      <c r="AI482" s="381">
        <f>'Test-RA'!T480</f>
        <v>0</v>
      </c>
      <c r="AJ482" s="381">
        <f>'Test-RA'!U480</f>
        <v>0</v>
      </c>
      <c r="AK482" s="381">
        <f>'Test-RA'!V480</f>
        <v>0</v>
      </c>
      <c r="AL482" s="381">
        <f>'Test-RA'!W480</f>
        <v>0</v>
      </c>
      <c r="AM482" s="381">
        <f>'Test-RA'!X480</f>
        <v>0</v>
      </c>
      <c r="AN482" s="381">
        <f>10*LOG10(1/((Summary!$C$75/10^(AK482/10)+Summary!$C$76/10^(AL482/10)+Summary!$C$77/10^(AM482/10))/Summary!$C$78))</f>
        <v>0</v>
      </c>
      <c r="AO482" s="381">
        <f>'Test-RA'!Y480</f>
        <v>0</v>
      </c>
      <c r="AP482" s="140">
        <f>'Test-RA'!Z480</f>
        <v>0</v>
      </c>
      <c r="AQ482" s="141">
        <f t="shared" si="56"/>
        <v>0</v>
      </c>
      <c r="AR482" s="142" t="e">
        <f t="shared" si="57"/>
        <v>#DIV/0!</v>
      </c>
      <c r="AS482" s="143" t="e">
        <f t="shared" si="58"/>
        <v>#DIV/0!</v>
      </c>
      <c r="AT482" s="136"/>
      <c r="AU482" s="136"/>
      <c r="AV482" s="571" t="s">
        <v>123</v>
      </c>
      <c r="AW482" s="468" t="e" cm="1">
        <f t="array" ref="AW482">bdRateExtend($G480:$G483,H480:H483,$Z480:$Z483,AA480:AA483)</f>
        <v>#VALUE!</v>
      </c>
      <c r="AX482" s="480"/>
      <c r="AY482" s="480"/>
      <c r="AZ482" s="480"/>
      <c r="BA482" s="480"/>
      <c r="BB482" s="480"/>
      <c r="BC482" s="480" t="e" cm="1">
        <f t="array" ref="BC482">bdRateExtend($G480:$G483,L480:L483,$Z480:$Z483,AE480:AE483)</f>
        <v>#VALUE!</v>
      </c>
      <c r="BD482" s="480"/>
      <c r="BE482" s="480" t="e" cm="1">
        <f t="array" ref="BE482">bdRateExtend($G480:$G483,M480:M483,$Z480:$Z483,AF480:AF483)</f>
        <v>#VALUE!</v>
      </c>
      <c r="BF482" s="480"/>
      <c r="BG482" s="469" t="e" cm="1">
        <f t="array" ref="BG482">bdRateExtend($G480:$G483,N480:N483,$Z480:$Z483,AG480:AG483,"None", FALSE,1)</f>
        <v>#VALUE!</v>
      </c>
      <c r="BH482" s="476"/>
      <c r="BI482" s="469" t="e" cm="1">
        <f t="array" ref="BI482">bdRateExtend($G480:$G483,O480:O483,$Z480:$Z483,AH480:AH483,"None", FALSE,1)</f>
        <v>#VALUE!</v>
      </c>
      <c r="BJ482" s="476"/>
      <c r="BK482" s="480" t="e" cm="1">
        <f t="array" ref="BK482">bdRateExtend($G480:$G483,P480:P483,$Z480:$Z483,AI480:AI483)</f>
        <v>#VALUE!</v>
      </c>
      <c r="BL482" s="480"/>
      <c r="BM482" s="480" t="e" cm="1">
        <f t="array" ref="BM482">bdRateExtend($G480:$G483,Q480:Q483,$Z480:$Z483,AJ480:AJ483)</f>
        <v>#VALUE!</v>
      </c>
      <c r="BN482" s="480"/>
      <c r="BO482" s="480" t="e" cm="1">
        <f t="array" ref="BO482">bdRateExtend($G480:$G483,R480:R483,$Z480:$Z483,AK480:AK483)</f>
        <v>#VALUE!</v>
      </c>
      <c r="BP482" s="480"/>
      <c r="BQ482" s="480"/>
      <c r="BR482" s="476"/>
      <c r="BS482" s="476"/>
      <c r="BT482" s="480"/>
      <c r="BU482" s="463" cm="1">
        <f t="array" ref="BU482">testVMAFRange($G480:$G483,N480:N483,$Z480:$Z483,AG480:AG483)</f>
        <v>0</v>
      </c>
      <c r="BV482" s="465"/>
      <c r="BW482" s="463" cm="1">
        <f t="array" ref="BW482">testVMAFRange($G480:$G483,O480:O483,$Z480:$Z483,AH480:AH483)</f>
        <v>0</v>
      </c>
      <c r="BX482" s="465"/>
    </row>
    <row r="483" spans="1:76" ht="17" customHeight="1" thickBot="1" x14ac:dyDescent="0.4">
      <c r="A483" s="419"/>
      <c r="B483" s="484"/>
      <c r="C483" s="487"/>
      <c r="D483" s="491"/>
      <c r="E483" s="494"/>
      <c r="F483" s="347">
        <v>63</v>
      </c>
      <c r="G483" s="145">
        <f>'Anchor-RA'!L481</f>
        <v>0</v>
      </c>
      <c r="H483" s="146">
        <f>'Anchor-RA'!M481</f>
        <v>0</v>
      </c>
      <c r="I483" s="146">
        <f>'Anchor-RA'!N481</f>
        <v>0</v>
      </c>
      <c r="J483" s="146">
        <f>'Anchor-RA'!O481</f>
        <v>0</v>
      </c>
      <c r="K483" s="146">
        <f>(Summary!$C$58*H483+Summary!$C$59*I483+Summary!$C$60*J483)/Summary!$C$61</f>
        <v>0</v>
      </c>
      <c r="L483" s="146">
        <f>'Anchor-RA'!P481</f>
        <v>0</v>
      </c>
      <c r="M483" s="146">
        <f>'Anchor-RA'!Q481</f>
        <v>0</v>
      </c>
      <c r="N483" s="146">
        <f>'Anchor-RA'!R481</f>
        <v>0</v>
      </c>
      <c r="O483" s="146">
        <f>'Anchor-RA'!S481</f>
        <v>0</v>
      </c>
      <c r="P483" s="146">
        <f>'Anchor-RA'!T481</f>
        <v>0</v>
      </c>
      <c r="Q483" s="146">
        <f>'Anchor-RA'!U481</f>
        <v>0</v>
      </c>
      <c r="R483" s="146">
        <f>'Anchor-RA'!V481</f>
        <v>0</v>
      </c>
      <c r="S483" s="146">
        <f>'Anchor-RA'!W481</f>
        <v>0</v>
      </c>
      <c r="T483" s="146">
        <f>'Anchor-RA'!X481</f>
        <v>0</v>
      </c>
      <c r="U483" s="146">
        <f>10*LOG10(1/((Summary!$C$75/10^(R483/10)+Summary!$C$76/10^(S483/10)+Summary!$C$77/10^(T483/10))/Summary!$C$78))</f>
        <v>0</v>
      </c>
      <c r="V483" s="146">
        <f>'Anchor-RA'!Y481</f>
        <v>0</v>
      </c>
      <c r="W483" s="146">
        <f>'Anchor-RA'!Z481</f>
        <v>0</v>
      </c>
      <c r="X483" s="147">
        <f t="shared" si="49"/>
        <v>0</v>
      </c>
      <c r="Y483" s="151"/>
      <c r="Z483" s="385">
        <f>'Test-RA'!L481</f>
        <v>0</v>
      </c>
      <c r="AA483" s="382">
        <f>'Test-RA'!M481</f>
        <v>0</v>
      </c>
      <c r="AB483" s="382">
        <f>'Test-RA'!N481</f>
        <v>0</v>
      </c>
      <c r="AC483" s="382">
        <f>'Test-RA'!O481</f>
        <v>0</v>
      </c>
      <c r="AD483" s="382">
        <f>(Summary!$C$58*AA483+Summary!$C$59*AB483+Summary!$C$60*AC483)/Summary!$C$61</f>
        <v>0</v>
      </c>
      <c r="AE483" s="382">
        <f>'Test-RA'!P481</f>
        <v>0</v>
      </c>
      <c r="AF483" s="382">
        <f>'Test-RA'!Q481</f>
        <v>0</v>
      </c>
      <c r="AG483" s="382">
        <f>'Test-RA'!R481</f>
        <v>0</v>
      </c>
      <c r="AH483" s="382">
        <f>'Test-RA'!S481</f>
        <v>0</v>
      </c>
      <c r="AI483" s="382">
        <f>'Test-RA'!T481</f>
        <v>0</v>
      </c>
      <c r="AJ483" s="382">
        <f>'Test-RA'!U481</f>
        <v>0</v>
      </c>
      <c r="AK483" s="382">
        <f>'Test-RA'!V481</f>
        <v>0</v>
      </c>
      <c r="AL483" s="382">
        <f>'Test-RA'!W481</f>
        <v>0</v>
      </c>
      <c r="AM483" s="382">
        <f>'Test-RA'!X481</f>
        <v>0</v>
      </c>
      <c r="AN483" s="382">
        <f>10*LOG10(1/((Summary!$C$75/10^(AK483/10)+Summary!$C$76/10^(AL483/10)+Summary!$C$77/10^(AM483/10))/Summary!$C$78))</f>
        <v>0</v>
      </c>
      <c r="AO483" s="382">
        <f>'Test-RA'!Y481</f>
        <v>0</v>
      </c>
      <c r="AP483" s="146">
        <f>'Test-RA'!Z481</f>
        <v>0</v>
      </c>
      <c r="AQ483" s="147">
        <f t="shared" si="56"/>
        <v>0</v>
      </c>
      <c r="AR483" s="148" t="e">
        <f t="shared" si="57"/>
        <v>#DIV/0!</v>
      </c>
      <c r="AS483" s="149" t="e">
        <f t="shared" si="58"/>
        <v>#DIV/0!</v>
      </c>
      <c r="AT483" s="136"/>
      <c r="AU483" s="136"/>
      <c r="AV483" s="572"/>
      <c r="AW483" s="471"/>
      <c r="AX483" s="481"/>
      <c r="AY483" s="481"/>
      <c r="AZ483" s="481"/>
      <c r="BA483" s="481"/>
      <c r="BB483" s="481"/>
      <c r="BC483" s="481"/>
      <c r="BD483" s="481"/>
      <c r="BE483" s="481"/>
      <c r="BF483" s="481"/>
      <c r="BG483" s="472"/>
      <c r="BH483" s="477"/>
      <c r="BI483" s="472"/>
      <c r="BJ483" s="477"/>
      <c r="BK483" s="481"/>
      <c r="BL483" s="481"/>
      <c r="BM483" s="481"/>
      <c r="BN483" s="481"/>
      <c r="BO483" s="481"/>
      <c r="BP483" s="481"/>
      <c r="BQ483" s="481"/>
      <c r="BR483" s="477"/>
      <c r="BS483" s="477"/>
      <c r="BT483" s="481"/>
      <c r="BU483" s="473"/>
      <c r="BV483" s="466"/>
      <c r="BW483" s="473"/>
      <c r="BX483" s="466"/>
    </row>
    <row r="484" spans="1:76" ht="17" customHeight="1" x14ac:dyDescent="0.35">
      <c r="A484" s="419"/>
      <c r="B484" s="482" t="s">
        <v>18</v>
      </c>
      <c r="C484" s="485" t="s">
        <v>324</v>
      </c>
      <c r="D484" s="489">
        <v>29.97</v>
      </c>
      <c r="E484" s="492">
        <v>8</v>
      </c>
      <c r="F484" s="345">
        <v>23</v>
      </c>
      <c r="G484" s="130">
        <f>'Anchor-RA'!L482</f>
        <v>0</v>
      </c>
      <c r="H484" s="131">
        <f>'Anchor-RA'!M482</f>
        <v>0</v>
      </c>
      <c r="I484" s="131">
        <f>'Anchor-RA'!N482</f>
        <v>0</v>
      </c>
      <c r="J484" s="131">
        <f>'Anchor-RA'!O482</f>
        <v>0</v>
      </c>
      <c r="K484" s="131">
        <f>(Summary!$C$58*H484+Summary!$C$59*I484+Summary!$C$60*J484)/Summary!$C$61</f>
        <v>0</v>
      </c>
      <c r="L484" s="131">
        <f>'Anchor-RA'!P482</f>
        <v>0</v>
      </c>
      <c r="M484" s="131">
        <f>'Anchor-RA'!Q482</f>
        <v>0</v>
      </c>
      <c r="N484" s="131">
        <f>'Anchor-RA'!R482</f>
        <v>0</v>
      </c>
      <c r="O484" s="131">
        <f>'Anchor-RA'!S482</f>
        <v>0</v>
      </c>
      <c r="P484" s="131">
        <f>'Anchor-RA'!T482</f>
        <v>0</v>
      </c>
      <c r="Q484" s="131">
        <f>'Anchor-RA'!U482</f>
        <v>0</v>
      </c>
      <c r="R484" s="131">
        <f>'Anchor-RA'!V482</f>
        <v>0</v>
      </c>
      <c r="S484" s="131">
        <f>'Anchor-RA'!W482</f>
        <v>0</v>
      </c>
      <c r="T484" s="131">
        <f>'Anchor-RA'!X482</f>
        <v>0</v>
      </c>
      <c r="U484" s="131">
        <f>10*LOG10(1/((Summary!$C$75/10^(R484/10)+Summary!$C$76/10^(S484/10)+Summary!$C$77/10^(T484/10))/Summary!$C$78))</f>
        <v>0</v>
      </c>
      <c r="V484" s="131">
        <f>'Anchor-RA'!Y482</f>
        <v>0</v>
      </c>
      <c r="W484" s="131">
        <f>'Anchor-RA'!Z482</f>
        <v>0</v>
      </c>
      <c r="X484" s="132">
        <f t="shared" si="49"/>
        <v>0</v>
      </c>
      <c r="Y484" s="133"/>
      <c r="Z484" s="383">
        <f>'Test-RA'!L482</f>
        <v>0</v>
      </c>
      <c r="AA484" s="380">
        <f>'Test-RA'!M482</f>
        <v>0</v>
      </c>
      <c r="AB484" s="380">
        <f>'Test-RA'!N482</f>
        <v>0</v>
      </c>
      <c r="AC484" s="380">
        <f>'Test-RA'!O482</f>
        <v>0</v>
      </c>
      <c r="AD484" s="380">
        <f>(Summary!$C$58*AA484+Summary!$C$59*AB484+Summary!$C$60*AC484)/Summary!$C$61</f>
        <v>0</v>
      </c>
      <c r="AE484" s="380">
        <f>'Test-RA'!P482</f>
        <v>0</v>
      </c>
      <c r="AF484" s="380">
        <f>'Test-RA'!Q482</f>
        <v>0</v>
      </c>
      <c r="AG484" s="380">
        <f>'Test-RA'!R482</f>
        <v>0</v>
      </c>
      <c r="AH484" s="380">
        <f>'Test-RA'!S482</f>
        <v>0</v>
      </c>
      <c r="AI484" s="380">
        <f>'Test-RA'!T482</f>
        <v>0</v>
      </c>
      <c r="AJ484" s="380">
        <f>'Test-RA'!U482</f>
        <v>0</v>
      </c>
      <c r="AK484" s="380">
        <f>'Test-RA'!V482</f>
        <v>0</v>
      </c>
      <c r="AL484" s="380">
        <f>'Test-RA'!W482</f>
        <v>0</v>
      </c>
      <c r="AM484" s="380">
        <f>'Test-RA'!X482</f>
        <v>0</v>
      </c>
      <c r="AN484" s="380">
        <f>10*LOG10(1/((Summary!$C$75/10^(AK484/10)+Summary!$C$76/10^(AL484/10)+Summary!$C$77/10^(AM484/10))/Summary!$C$78))</f>
        <v>0</v>
      </c>
      <c r="AO484" s="380">
        <f>'Test-RA'!Y482</f>
        <v>0</v>
      </c>
      <c r="AP484" s="131">
        <f>'Test-RA'!Z482</f>
        <v>0</v>
      </c>
      <c r="AQ484" s="132">
        <f t="shared" ref="AQ484:AQ489" si="59">AO484/3600</f>
        <v>0</v>
      </c>
      <c r="AR484" s="134" t="e">
        <f t="shared" ref="AR484:AR489" si="60">AO484/V484</f>
        <v>#DIV/0!</v>
      </c>
      <c r="AS484" s="135" t="e">
        <f t="shared" ref="AS484:AS489" si="61">AP484/W484</f>
        <v>#DIV/0!</v>
      </c>
      <c r="AT484" s="136"/>
      <c r="AU484" s="136"/>
      <c r="AV484" s="573" t="s">
        <v>121</v>
      </c>
      <c r="AW484" s="468" t="e" cm="1">
        <f t="array" ref="AW484">bdRateExtend($G484:$G487,H484:H487,$Z484:$Z487,AA484:AA487)</f>
        <v>#VALUE!</v>
      </c>
      <c r="AX484" s="480" t="e" cm="1">
        <f t="array" ref="AX484">bdRateExtend($G484:$G489,H484:H489,$Z484:$Z489,AA484:AA489)</f>
        <v>#VALUE!</v>
      </c>
      <c r="AY484" s="480" t="e" cm="1">
        <f t="array" ref="AY484">bdRateExtend($G484:$G489,I484:I489,$Z484:$Z489,AB484:AB489)</f>
        <v>#VALUE!</v>
      </c>
      <c r="AZ484" s="480" t="e" cm="1">
        <f t="array" ref="AZ484">bdRateExtend($G484:$G489,J484:J489,$Z484:$Z489,AC484:AC489)</f>
        <v>#VALUE!</v>
      </c>
      <c r="BA484" s="480" t="e" cm="1">
        <f t="array" ref="BA484">bdRateExtend($G484:$G489,K484:K489,$Z484:$Z489,AD484:AD489)</f>
        <v>#VALUE!</v>
      </c>
      <c r="BB484" s="479" t="e">
        <f>(Summary!$C$89*AX484+Summary!$C$90*AY484+Summary!$C$91*AZ484)/Summary!$C$92</f>
        <v>#VALUE!</v>
      </c>
      <c r="BC484" s="480" t="e" cm="1">
        <f t="array" ref="BC484">bdRateExtend($G484:$G487,L484:L487,$Z484:$Z487,AE484:AE487)</f>
        <v>#VALUE!</v>
      </c>
      <c r="BD484" s="480" t="e" cm="1">
        <f t="array" ref="BD484">bdRateExtend($G484:$G489,L484:L489,$Z484:$Z489,AE484:AE489)</f>
        <v>#VALUE!</v>
      </c>
      <c r="BE484" s="480" t="e" cm="1">
        <f t="array" ref="BE484">bdRateExtend($G484:$G487,M484:M487,$Z484:$Z487,AF484:AF487)</f>
        <v>#VALUE!</v>
      </c>
      <c r="BF484" s="480" t="e" cm="1">
        <f t="array" ref="BF484">bdRateExtend($G484:$G489,M484:M489,$Z484:$Z489,AF484:AF489)</f>
        <v>#VALUE!</v>
      </c>
      <c r="BG484" s="474" t="e" cm="1">
        <f t="array" ref="BG484">bdRateExtend($G484:$G487,N484:N487,$Z484:$Z487,AG484:AG487,"None", FALSE,1)</f>
        <v>#VALUE!</v>
      </c>
      <c r="BH484" s="475" t="e" cm="1">
        <f t="array" ref="BH484">bdRateExtend($G484:$G489,N484:N489,$Z484:$Z489,AG484:AG489,"None", FALSE,1)</f>
        <v>#VALUE!</v>
      </c>
      <c r="BI484" s="474" t="e" cm="1">
        <f t="array" ref="BI484">bdRateExtend($G484:$G487,O484:O487,$Z484:$Z487,AH484:AH487,"None", FALSE,1)</f>
        <v>#VALUE!</v>
      </c>
      <c r="BJ484" s="475" t="e" cm="1">
        <f t="array" ref="BJ484">bdRateExtend($G484:$G489,O484:O489,$Z484:$Z489,AH484:AH489,"None", FALSE,1)</f>
        <v>#VALUE!</v>
      </c>
      <c r="BK484" s="480" t="e" cm="1">
        <f t="array" ref="BK484">bdRateExtend($G484:$G487,P484:P487,$Z484:$Z487,AI484:AI487)</f>
        <v>#VALUE!</v>
      </c>
      <c r="BL484" s="480" t="e" cm="1">
        <f t="array" ref="BL484">bdRateExtend($G484:$G489,P484:P489,$Z484:$Z489,AI484:AI489)</f>
        <v>#VALUE!</v>
      </c>
      <c r="BM484" s="480" t="e" cm="1">
        <f t="array" ref="BM484">bdRateExtend($G484:$G487,Q484:Q487,$Z484:$Z487,AJ484:AJ487)</f>
        <v>#VALUE!</v>
      </c>
      <c r="BN484" s="480" t="e" cm="1">
        <f t="array" ref="BN484">bdRateExtend($G484:$G489,Q484:Q489,$Z484:$Z489,AJ484:AJ489)</f>
        <v>#VALUE!</v>
      </c>
      <c r="BO484" s="480" t="e" cm="1">
        <f t="array" ref="BO484">bdRateExtend($G484:$G487,R484:R487,$Z484:$Z487,AK484:AK487)</f>
        <v>#VALUE!</v>
      </c>
      <c r="BP484" s="480" t="e" cm="1">
        <f t="array" ref="BP484">bdRateExtend($G484:$G489,R484:R489,$Z484:$Z489,AK484:AK489)</f>
        <v>#VALUE!</v>
      </c>
      <c r="BQ484" s="480" t="e" cm="1">
        <f t="array" ref="BQ484">bdRateExtend($G484:$G489,S484:S489,$Z484:$Z489,AL484:AL489)</f>
        <v>#VALUE!</v>
      </c>
      <c r="BR484" s="476" t="e" cm="1">
        <f t="array" ref="BR484">bdRateExtend($G484:$G489,T484:T489,$Z484:$Z489,AM484:AM489)</f>
        <v>#VALUE!</v>
      </c>
      <c r="BS484" s="476" t="e" cm="1">
        <f t="array" ref="BS484">bdRateExtend($G484:$G489,U484:U489,$Z484:$Z489,AN484:AN489)</f>
        <v>#VALUE!</v>
      </c>
      <c r="BT484" s="479" t="e">
        <f>(Summary!$C$103*BP484+Summary!$C$104*BQ484+Summary!$C$105*BR484)/Summary!$C$106</f>
        <v>#VALUE!</v>
      </c>
      <c r="BU484" s="462" cm="1">
        <f t="array" ref="BU484">testVMAFRange($G484:$G487,N484:N487,$Z484:$Z487,AG484:AG487)</f>
        <v>0</v>
      </c>
      <c r="BV484" s="464" cm="1">
        <f t="array" ref="BV484">testVMAFRange($G484:$G489,N484:N489,$Z484:$Z489,AG484:AG489)</f>
        <v>0</v>
      </c>
      <c r="BW484" s="462" cm="1">
        <f t="array" ref="BW484">testVMAFRange($G484:$G487,O484:O487,$Z484:$Z487,AH484:AH487)</f>
        <v>0</v>
      </c>
      <c r="BX484" s="464" cm="1">
        <f t="array" ref="BX484">testVMAFRange($G484:$G489,O484:O489,$Z484:$Z489,AH484:AH489)</f>
        <v>0</v>
      </c>
    </row>
    <row r="485" spans="1:76" ht="17" customHeight="1" x14ac:dyDescent="0.35">
      <c r="A485" s="419"/>
      <c r="B485" s="483"/>
      <c r="C485" s="486"/>
      <c r="D485" s="490"/>
      <c r="E485" s="493"/>
      <c r="F485" s="346">
        <v>31</v>
      </c>
      <c r="G485" s="139">
        <f>'Anchor-RA'!L483</f>
        <v>0</v>
      </c>
      <c r="H485" s="140">
        <f>'Anchor-RA'!M483</f>
        <v>0</v>
      </c>
      <c r="I485" s="140">
        <f>'Anchor-RA'!N483</f>
        <v>0</v>
      </c>
      <c r="J485" s="140">
        <f>'Anchor-RA'!O483</f>
        <v>0</v>
      </c>
      <c r="K485" s="140">
        <f>(Summary!$C$58*H485+Summary!$C$59*I485+Summary!$C$60*J485)/Summary!$C$61</f>
        <v>0</v>
      </c>
      <c r="L485" s="140">
        <f>'Anchor-RA'!P483</f>
        <v>0</v>
      </c>
      <c r="M485" s="140">
        <f>'Anchor-RA'!Q483</f>
        <v>0</v>
      </c>
      <c r="N485" s="140">
        <f>'Anchor-RA'!R483</f>
        <v>0</v>
      </c>
      <c r="O485" s="140">
        <f>'Anchor-RA'!S483</f>
        <v>0</v>
      </c>
      <c r="P485" s="140">
        <f>'Anchor-RA'!T483</f>
        <v>0</v>
      </c>
      <c r="Q485" s="140">
        <f>'Anchor-RA'!U483</f>
        <v>0</v>
      </c>
      <c r="R485" s="140">
        <f>'Anchor-RA'!V483</f>
        <v>0</v>
      </c>
      <c r="S485" s="140">
        <f>'Anchor-RA'!W483</f>
        <v>0</v>
      </c>
      <c r="T485" s="140">
        <f>'Anchor-RA'!X483</f>
        <v>0</v>
      </c>
      <c r="U485" s="140">
        <f>10*LOG10(1/((Summary!$C$75/10^(R485/10)+Summary!$C$76/10^(S485/10)+Summary!$C$77/10^(T485/10))/Summary!$C$78))</f>
        <v>0</v>
      </c>
      <c r="V485" s="140">
        <f>'Anchor-RA'!Y483</f>
        <v>0</v>
      </c>
      <c r="W485" s="140">
        <f>'Anchor-RA'!Z483</f>
        <v>0</v>
      </c>
      <c r="X485" s="141">
        <f t="shared" si="49"/>
        <v>0</v>
      </c>
      <c r="Y485" s="133"/>
      <c r="Z485" s="384">
        <f>'Test-RA'!L483</f>
        <v>0</v>
      </c>
      <c r="AA485" s="381">
        <f>'Test-RA'!M483</f>
        <v>0</v>
      </c>
      <c r="AB485" s="381">
        <f>'Test-RA'!N483</f>
        <v>0</v>
      </c>
      <c r="AC485" s="381">
        <f>'Test-RA'!O483</f>
        <v>0</v>
      </c>
      <c r="AD485" s="381">
        <f>(Summary!$C$58*AA485+Summary!$C$59*AB485+Summary!$C$60*AC485)/Summary!$C$61</f>
        <v>0</v>
      </c>
      <c r="AE485" s="381">
        <f>'Test-RA'!P483</f>
        <v>0</v>
      </c>
      <c r="AF485" s="381">
        <f>'Test-RA'!Q483</f>
        <v>0</v>
      </c>
      <c r="AG485" s="381">
        <f>'Test-RA'!R483</f>
        <v>0</v>
      </c>
      <c r="AH485" s="381">
        <f>'Test-RA'!S483</f>
        <v>0</v>
      </c>
      <c r="AI485" s="381">
        <f>'Test-RA'!T483</f>
        <v>0</v>
      </c>
      <c r="AJ485" s="381">
        <f>'Test-RA'!U483</f>
        <v>0</v>
      </c>
      <c r="AK485" s="381">
        <f>'Test-RA'!V483</f>
        <v>0</v>
      </c>
      <c r="AL485" s="381">
        <f>'Test-RA'!W483</f>
        <v>0</v>
      </c>
      <c r="AM485" s="381">
        <f>'Test-RA'!X483</f>
        <v>0</v>
      </c>
      <c r="AN485" s="381">
        <f>10*LOG10(1/((Summary!$C$75/10^(AK485/10)+Summary!$C$76/10^(AL485/10)+Summary!$C$77/10^(AM485/10))/Summary!$C$78))</f>
        <v>0</v>
      </c>
      <c r="AO485" s="381">
        <f>'Test-RA'!Y483</f>
        <v>0</v>
      </c>
      <c r="AP485" s="140">
        <f>'Test-RA'!Z483</f>
        <v>0</v>
      </c>
      <c r="AQ485" s="141">
        <f t="shared" si="59"/>
        <v>0</v>
      </c>
      <c r="AR485" s="142" t="e">
        <f t="shared" si="60"/>
        <v>#DIV/0!</v>
      </c>
      <c r="AS485" s="143" t="e">
        <f t="shared" si="61"/>
        <v>#DIV/0!</v>
      </c>
      <c r="AT485" s="136"/>
      <c r="AU485" s="136"/>
      <c r="AV485" s="571"/>
      <c r="AW485" s="468"/>
      <c r="AX485" s="480"/>
      <c r="AY485" s="480"/>
      <c r="AZ485" s="480"/>
      <c r="BA485" s="480"/>
      <c r="BB485" s="480"/>
      <c r="BC485" s="480"/>
      <c r="BD485" s="480"/>
      <c r="BE485" s="480"/>
      <c r="BF485" s="480"/>
      <c r="BG485" s="469"/>
      <c r="BH485" s="476"/>
      <c r="BI485" s="469"/>
      <c r="BJ485" s="476"/>
      <c r="BK485" s="480"/>
      <c r="BL485" s="480"/>
      <c r="BM485" s="480"/>
      <c r="BN485" s="480"/>
      <c r="BO485" s="480"/>
      <c r="BP485" s="480"/>
      <c r="BQ485" s="480"/>
      <c r="BR485" s="476"/>
      <c r="BS485" s="476"/>
      <c r="BT485" s="480"/>
      <c r="BU485" s="463"/>
      <c r="BV485" s="465"/>
      <c r="BW485" s="463"/>
      <c r="BX485" s="465"/>
    </row>
    <row r="486" spans="1:76" ht="17" customHeight="1" x14ac:dyDescent="0.35">
      <c r="A486" s="419"/>
      <c r="B486" s="483"/>
      <c r="C486" s="486"/>
      <c r="D486" s="490"/>
      <c r="E486" s="493"/>
      <c r="F486" s="346">
        <v>39</v>
      </c>
      <c r="G486" s="139">
        <f>'Anchor-RA'!L484</f>
        <v>0</v>
      </c>
      <c r="H486" s="140">
        <f>'Anchor-RA'!M484</f>
        <v>0</v>
      </c>
      <c r="I486" s="140">
        <f>'Anchor-RA'!N484</f>
        <v>0</v>
      </c>
      <c r="J486" s="140">
        <f>'Anchor-RA'!O484</f>
        <v>0</v>
      </c>
      <c r="K486" s="140">
        <f>(Summary!$C$58*H486+Summary!$C$59*I486+Summary!$C$60*J486)/Summary!$C$61</f>
        <v>0</v>
      </c>
      <c r="L486" s="140">
        <f>'Anchor-RA'!P484</f>
        <v>0</v>
      </c>
      <c r="M486" s="140">
        <f>'Anchor-RA'!Q484</f>
        <v>0</v>
      </c>
      <c r="N486" s="140">
        <f>'Anchor-RA'!R484</f>
        <v>0</v>
      </c>
      <c r="O486" s="140">
        <f>'Anchor-RA'!S484</f>
        <v>0</v>
      </c>
      <c r="P486" s="140">
        <f>'Anchor-RA'!T484</f>
        <v>0</v>
      </c>
      <c r="Q486" s="140">
        <f>'Anchor-RA'!U484</f>
        <v>0</v>
      </c>
      <c r="R486" s="140">
        <f>'Anchor-RA'!V484</f>
        <v>0</v>
      </c>
      <c r="S486" s="140">
        <f>'Anchor-RA'!W484</f>
        <v>0</v>
      </c>
      <c r="T486" s="140">
        <f>'Anchor-RA'!X484</f>
        <v>0</v>
      </c>
      <c r="U486" s="140">
        <f>10*LOG10(1/((Summary!$C$75/10^(R486/10)+Summary!$C$76/10^(S486/10)+Summary!$C$77/10^(T486/10))/Summary!$C$78))</f>
        <v>0</v>
      </c>
      <c r="V486" s="140">
        <f>'Anchor-RA'!Y484</f>
        <v>0</v>
      </c>
      <c r="W486" s="140">
        <f>'Anchor-RA'!Z484</f>
        <v>0</v>
      </c>
      <c r="X486" s="141">
        <f t="shared" si="49"/>
        <v>0</v>
      </c>
      <c r="Y486" s="133"/>
      <c r="Z486" s="384">
        <f>'Test-RA'!L484</f>
        <v>0</v>
      </c>
      <c r="AA486" s="381">
        <f>'Test-RA'!M484</f>
        <v>0</v>
      </c>
      <c r="AB486" s="381">
        <f>'Test-RA'!N484</f>
        <v>0</v>
      </c>
      <c r="AC486" s="381">
        <f>'Test-RA'!O484</f>
        <v>0</v>
      </c>
      <c r="AD486" s="381">
        <f>(Summary!$C$58*AA486+Summary!$C$59*AB486+Summary!$C$60*AC486)/Summary!$C$61</f>
        <v>0</v>
      </c>
      <c r="AE486" s="381">
        <f>'Test-RA'!P484</f>
        <v>0</v>
      </c>
      <c r="AF486" s="381">
        <f>'Test-RA'!Q484</f>
        <v>0</v>
      </c>
      <c r="AG486" s="381">
        <f>'Test-RA'!R484</f>
        <v>0</v>
      </c>
      <c r="AH486" s="381">
        <f>'Test-RA'!S484</f>
        <v>0</v>
      </c>
      <c r="AI486" s="381">
        <f>'Test-RA'!T484</f>
        <v>0</v>
      </c>
      <c r="AJ486" s="381">
        <f>'Test-RA'!U484</f>
        <v>0</v>
      </c>
      <c r="AK486" s="381">
        <f>'Test-RA'!V484</f>
        <v>0</v>
      </c>
      <c r="AL486" s="381">
        <f>'Test-RA'!W484</f>
        <v>0</v>
      </c>
      <c r="AM486" s="381">
        <f>'Test-RA'!X484</f>
        <v>0</v>
      </c>
      <c r="AN486" s="381">
        <f>10*LOG10(1/((Summary!$C$75/10^(AK486/10)+Summary!$C$76/10^(AL486/10)+Summary!$C$77/10^(AM486/10))/Summary!$C$78))</f>
        <v>0</v>
      </c>
      <c r="AO486" s="381">
        <f>'Test-RA'!Y484</f>
        <v>0</v>
      </c>
      <c r="AP486" s="140">
        <f>'Test-RA'!Z484</f>
        <v>0</v>
      </c>
      <c r="AQ486" s="141">
        <f t="shared" si="59"/>
        <v>0</v>
      </c>
      <c r="AR486" s="142" t="e">
        <f t="shared" si="60"/>
        <v>#DIV/0!</v>
      </c>
      <c r="AS486" s="143" t="e">
        <f t="shared" si="61"/>
        <v>#DIV/0!</v>
      </c>
      <c r="AT486" s="136"/>
      <c r="AU486" s="136"/>
      <c r="AV486" s="571" t="s">
        <v>122</v>
      </c>
      <c r="AW486" s="468" t="e" cm="1">
        <f t="array" ref="AW486">bdRateExtend($G485:$G488,H485:H488,$Z485:$Z488,AA485:AA488)</f>
        <v>#VALUE!</v>
      </c>
      <c r="AX486" s="480"/>
      <c r="AY486" s="480"/>
      <c r="AZ486" s="480"/>
      <c r="BA486" s="480"/>
      <c r="BB486" s="480"/>
      <c r="BC486" s="480" t="e" cm="1">
        <f t="array" ref="BC486">bdRateExtend($G485:$G488,L485:L488,$Z485:$Z488,AE485:AE488)</f>
        <v>#VALUE!</v>
      </c>
      <c r="BD486" s="480"/>
      <c r="BE486" s="480" t="e" cm="1">
        <f t="array" ref="BE486">bdRateExtend($G485:$G488,M485:M488,$Z485:$Z488,AF485:AF488)</f>
        <v>#VALUE!</v>
      </c>
      <c r="BF486" s="480"/>
      <c r="BG486" s="469" t="e" cm="1">
        <f t="array" ref="BG486">bdRateExtend($G485:$G488,N485:N488,$Z485:$Z488,AG485:AG488,"None", FALSE,1)</f>
        <v>#VALUE!</v>
      </c>
      <c r="BH486" s="476"/>
      <c r="BI486" s="469" t="e" cm="1">
        <f t="array" ref="BI486">bdRateExtend($G485:$G488,O485:O488,$Z485:$Z488,AH485:AH488,"None", FALSE,1)</f>
        <v>#VALUE!</v>
      </c>
      <c r="BJ486" s="476"/>
      <c r="BK486" s="480" t="e" cm="1">
        <f t="array" ref="BK486">bdRateExtend($G485:$G488,P485:P488,$Z485:$Z488,AI485:AI488)</f>
        <v>#VALUE!</v>
      </c>
      <c r="BL486" s="480"/>
      <c r="BM486" s="480" t="e" cm="1">
        <f t="array" ref="BM486">bdRateExtend($G485:$G488,Q485:Q488,$Z485:$Z488,AJ485:AJ488)</f>
        <v>#VALUE!</v>
      </c>
      <c r="BN486" s="480"/>
      <c r="BO486" s="480" t="e" cm="1">
        <f t="array" ref="BO486">bdRateExtend($G485:$G488,R485:R488,$Z485:$Z488,AK485:AK488)</f>
        <v>#VALUE!</v>
      </c>
      <c r="BP486" s="480"/>
      <c r="BQ486" s="480"/>
      <c r="BR486" s="476"/>
      <c r="BS486" s="476"/>
      <c r="BT486" s="480"/>
      <c r="BU486" s="463" cm="1">
        <f t="array" ref="BU486">testVMAFRange($G485:$G488,N485:N488,$Z485:$Z488,AG485:AG488)</f>
        <v>0</v>
      </c>
      <c r="BV486" s="465"/>
      <c r="BW486" s="463" cm="1">
        <f t="array" ref="BW486">testVMAFRange($G485:$G488,O485:O488,$Z485:$Z488,AH485:AH488)</f>
        <v>0</v>
      </c>
      <c r="BX486" s="465"/>
    </row>
    <row r="487" spans="1:76" ht="17" customHeight="1" x14ac:dyDescent="0.35">
      <c r="A487" s="419"/>
      <c r="B487" s="483"/>
      <c r="C487" s="486"/>
      <c r="D487" s="490"/>
      <c r="E487" s="493"/>
      <c r="F487" s="346">
        <v>47</v>
      </c>
      <c r="G487" s="139">
        <f>'Anchor-RA'!L485</f>
        <v>0</v>
      </c>
      <c r="H487" s="140">
        <f>'Anchor-RA'!M485</f>
        <v>0</v>
      </c>
      <c r="I487" s="140">
        <f>'Anchor-RA'!N485</f>
        <v>0</v>
      </c>
      <c r="J487" s="140">
        <f>'Anchor-RA'!O485</f>
        <v>0</v>
      </c>
      <c r="K487" s="140">
        <f>(Summary!$C$58*H487+Summary!$C$59*I487+Summary!$C$60*J487)/Summary!$C$61</f>
        <v>0</v>
      </c>
      <c r="L487" s="140">
        <f>'Anchor-RA'!P485</f>
        <v>0</v>
      </c>
      <c r="M487" s="140">
        <f>'Anchor-RA'!Q485</f>
        <v>0</v>
      </c>
      <c r="N487" s="140">
        <f>'Anchor-RA'!R485</f>
        <v>0</v>
      </c>
      <c r="O487" s="140">
        <f>'Anchor-RA'!S485</f>
        <v>0</v>
      </c>
      <c r="P487" s="140">
        <f>'Anchor-RA'!T485</f>
        <v>0</v>
      </c>
      <c r="Q487" s="140">
        <f>'Anchor-RA'!U485</f>
        <v>0</v>
      </c>
      <c r="R487" s="140">
        <f>'Anchor-RA'!V485</f>
        <v>0</v>
      </c>
      <c r="S487" s="140">
        <f>'Anchor-RA'!W485</f>
        <v>0</v>
      </c>
      <c r="T487" s="140">
        <f>'Anchor-RA'!X485</f>
        <v>0</v>
      </c>
      <c r="U487" s="140">
        <f>10*LOG10(1/((Summary!$C$75/10^(R487/10)+Summary!$C$76/10^(S487/10)+Summary!$C$77/10^(T487/10))/Summary!$C$78))</f>
        <v>0</v>
      </c>
      <c r="V487" s="140">
        <f>'Anchor-RA'!Y485</f>
        <v>0</v>
      </c>
      <c r="W487" s="140">
        <f>'Anchor-RA'!Z485</f>
        <v>0</v>
      </c>
      <c r="X487" s="141">
        <f t="shared" si="49"/>
        <v>0</v>
      </c>
      <c r="Y487" s="133"/>
      <c r="Z487" s="384">
        <f>'Test-RA'!L485</f>
        <v>0</v>
      </c>
      <c r="AA487" s="381">
        <f>'Test-RA'!M485</f>
        <v>0</v>
      </c>
      <c r="AB487" s="381">
        <f>'Test-RA'!N485</f>
        <v>0</v>
      </c>
      <c r="AC487" s="381">
        <f>'Test-RA'!O485</f>
        <v>0</v>
      </c>
      <c r="AD487" s="381">
        <f>(Summary!$C$58*AA487+Summary!$C$59*AB487+Summary!$C$60*AC487)/Summary!$C$61</f>
        <v>0</v>
      </c>
      <c r="AE487" s="381">
        <f>'Test-RA'!P485</f>
        <v>0</v>
      </c>
      <c r="AF487" s="381">
        <f>'Test-RA'!Q485</f>
        <v>0</v>
      </c>
      <c r="AG487" s="381">
        <f>'Test-RA'!R485</f>
        <v>0</v>
      </c>
      <c r="AH487" s="381">
        <f>'Test-RA'!S485</f>
        <v>0</v>
      </c>
      <c r="AI487" s="381">
        <f>'Test-RA'!T485</f>
        <v>0</v>
      </c>
      <c r="AJ487" s="381">
        <f>'Test-RA'!U485</f>
        <v>0</v>
      </c>
      <c r="AK487" s="381">
        <f>'Test-RA'!V485</f>
        <v>0</v>
      </c>
      <c r="AL487" s="381">
        <f>'Test-RA'!W485</f>
        <v>0</v>
      </c>
      <c r="AM487" s="381">
        <f>'Test-RA'!X485</f>
        <v>0</v>
      </c>
      <c r="AN487" s="381">
        <f>10*LOG10(1/((Summary!$C$75/10^(AK487/10)+Summary!$C$76/10^(AL487/10)+Summary!$C$77/10^(AM487/10))/Summary!$C$78))</f>
        <v>0</v>
      </c>
      <c r="AO487" s="381">
        <f>'Test-RA'!Y485</f>
        <v>0</v>
      </c>
      <c r="AP487" s="140">
        <f>'Test-RA'!Z485</f>
        <v>0</v>
      </c>
      <c r="AQ487" s="141">
        <f t="shared" si="59"/>
        <v>0</v>
      </c>
      <c r="AR487" s="142" t="e">
        <f t="shared" si="60"/>
        <v>#DIV/0!</v>
      </c>
      <c r="AS487" s="143" t="e">
        <f t="shared" si="61"/>
        <v>#DIV/0!</v>
      </c>
      <c r="AT487" s="136"/>
      <c r="AU487" s="136"/>
      <c r="AV487" s="571"/>
      <c r="AW487" s="468"/>
      <c r="AX487" s="480"/>
      <c r="AY487" s="480"/>
      <c r="AZ487" s="480"/>
      <c r="BA487" s="480"/>
      <c r="BB487" s="480"/>
      <c r="BC487" s="480"/>
      <c r="BD487" s="480"/>
      <c r="BE487" s="480"/>
      <c r="BF487" s="480"/>
      <c r="BG487" s="469"/>
      <c r="BH487" s="476"/>
      <c r="BI487" s="469"/>
      <c r="BJ487" s="476"/>
      <c r="BK487" s="480"/>
      <c r="BL487" s="480"/>
      <c r="BM487" s="480"/>
      <c r="BN487" s="480"/>
      <c r="BO487" s="480"/>
      <c r="BP487" s="480"/>
      <c r="BQ487" s="480"/>
      <c r="BR487" s="476"/>
      <c r="BS487" s="476"/>
      <c r="BT487" s="480"/>
      <c r="BU487" s="463"/>
      <c r="BV487" s="465"/>
      <c r="BW487" s="463"/>
      <c r="BX487" s="465"/>
    </row>
    <row r="488" spans="1:76" ht="17" customHeight="1" x14ac:dyDescent="0.35">
      <c r="A488" s="419"/>
      <c r="B488" s="483"/>
      <c r="C488" s="486"/>
      <c r="D488" s="490"/>
      <c r="E488" s="493"/>
      <c r="F488" s="346">
        <v>55</v>
      </c>
      <c r="G488" s="139">
        <f>'Anchor-RA'!L486</f>
        <v>0</v>
      </c>
      <c r="H488" s="140">
        <f>'Anchor-RA'!M486</f>
        <v>0</v>
      </c>
      <c r="I488" s="140">
        <f>'Anchor-RA'!N486</f>
        <v>0</v>
      </c>
      <c r="J488" s="140">
        <f>'Anchor-RA'!O486</f>
        <v>0</v>
      </c>
      <c r="K488" s="140">
        <f>(Summary!$C$58*H488+Summary!$C$59*I488+Summary!$C$60*J488)/Summary!$C$61</f>
        <v>0</v>
      </c>
      <c r="L488" s="140">
        <f>'Anchor-RA'!P486</f>
        <v>0</v>
      </c>
      <c r="M488" s="140">
        <f>'Anchor-RA'!Q486</f>
        <v>0</v>
      </c>
      <c r="N488" s="140">
        <f>'Anchor-RA'!R486</f>
        <v>0</v>
      </c>
      <c r="O488" s="140">
        <f>'Anchor-RA'!S486</f>
        <v>0</v>
      </c>
      <c r="P488" s="140">
        <f>'Anchor-RA'!T486</f>
        <v>0</v>
      </c>
      <c r="Q488" s="140">
        <f>'Anchor-RA'!U486</f>
        <v>0</v>
      </c>
      <c r="R488" s="140">
        <f>'Anchor-RA'!V486</f>
        <v>0</v>
      </c>
      <c r="S488" s="140">
        <f>'Anchor-RA'!W486</f>
        <v>0</v>
      </c>
      <c r="T488" s="140">
        <f>'Anchor-RA'!X486</f>
        <v>0</v>
      </c>
      <c r="U488" s="140">
        <f>10*LOG10(1/((Summary!$C$75/10^(R488/10)+Summary!$C$76/10^(S488/10)+Summary!$C$77/10^(T488/10))/Summary!$C$78))</f>
        <v>0</v>
      </c>
      <c r="V488" s="140">
        <f>'Anchor-RA'!Y486</f>
        <v>0</v>
      </c>
      <c r="W488" s="140">
        <f>'Anchor-RA'!Z486</f>
        <v>0</v>
      </c>
      <c r="X488" s="141">
        <f t="shared" si="49"/>
        <v>0</v>
      </c>
      <c r="Y488" s="133"/>
      <c r="Z488" s="384">
        <f>'Test-RA'!L486</f>
        <v>0</v>
      </c>
      <c r="AA488" s="381">
        <f>'Test-RA'!M486</f>
        <v>0</v>
      </c>
      <c r="AB488" s="381">
        <f>'Test-RA'!N486</f>
        <v>0</v>
      </c>
      <c r="AC488" s="381">
        <f>'Test-RA'!O486</f>
        <v>0</v>
      </c>
      <c r="AD488" s="381">
        <f>(Summary!$C$58*AA488+Summary!$C$59*AB488+Summary!$C$60*AC488)/Summary!$C$61</f>
        <v>0</v>
      </c>
      <c r="AE488" s="381">
        <f>'Test-RA'!P486</f>
        <v>0</v>
      </c>
      <c r="AF488" s="381">
        <f>'Test-RA'!Q486</f>
        <v>0</v>
      </c>
      <c r="AG488" s="381">
        <f>'Test-RA'!R486</f>
        <v>0</v>
      </c>
      <c r="AH488" s="381">
        <f>'Test-RA'!S486</f>
        <v>0</v>
      </c>
      <c r="AI488" s="381">
        <f>'Test-RA'!T486</f>
        <v>0</v>
      </c>
      <c r="AJ488" s="381">
        <f>'Test-RA'!U486</f>
        <v>0</v>
      </c>
      <c r="AK488" s="381">
        <f>'Test-RA'!V486</f>
        <v>0</v>
      </c>
      <c r="AL488" s="381">
        <f>'Test-RA'!W486</f>
        <v>0</v>
      </c>
      <c r="AM488" s="381">
        <f>'Test-RA'!X486</f>
        <v>0</v>
      </c>
      <c r="AN488" s="381">
        <f>10*LOG10(1/((Summary!$C$75/10^(AK488/10)+Summary!$C$76/10^(AL488/10)+Summary!$C$77/10^(AM488/10))/Summary!$C$78))</f>
        <v>0</v>
      </c>
      <c r="AO488" s="381">
        <f>'Test-RA'!Y486</f>
        <v>0</v>
      </c>
      <c r="AP488" s="140">
        <f>'Test-RA'!Z486</f>
        <v>0</v>
      </c>
      <c r="AQ488" s="141">
        <f t="shared" si="59"/>
        <v>0</v>
      </c>
      <c r="AR488" s="142" t="e">
        <f t="shared" si="60"/>
        <v>#DIV/0!</v>
      </c>
      <c r="AS488" s="143" t="e">
        <f t="shared" si="61"/>
        <v>#DIV/0!</v>
      </c>
      <c r="AT488" s="136"/>
      <c r="AU488" s="136"/>
      <c r="AV488" s="571" t="s">
        <v>123</v>
      </c>
      <c r="AW488" s="468" t="e" cm="1">
        <f t="array" ref="AW488">bdRateExtend($G486:$G489,H486:H489,$Z486:$Z489,AA486:AA489)</f>
        <v>#VALUE!</v>
      </c>
      <c r="AX488" s="480"/>
      <c r="AY488" s="480"/>
      <c r="AZ488" s="480"/>
      <c r="BA488" s="480"/>
      <c r="BB488" s="480"/>
      <c r="BC488" s="480" t="e" cm="1">
        <f t="array" ref="BC488">bdRateExtend($G486:$G489,L486:L489,$Z486:$Z489,AE486:AE489)</f>
        <v>#VALUE!</v>
      </c>
      <c r="BD488" s="480"/>
      <c r="BE488" s="480" t="e" cm="1">
        <f t="array" ref="BE488">bdRateExtend($G486:$G489,M486:M489,$Z486:$Z489,AF486:AF489)</f>
        <v>#VALUE!</v>
      </c>
      <c r="BF488" s="480"/>
      <c r="BG488" s="469" t="e" cm="1">
        <f t="array" ref="BG488">bdRateExtend($G486:$G489,N486:N489,$Z486:$Z489,AG486:AG489,"None", FALSE,1)</f>
        <v>#VALUE!</v>
      </c>
      <c r="BH488" s="476"/>
      <c r="BI488" s="469" t="e" cm="1">
        <f t="array" ref="BI488">bdRateExtend($G486:$G489,O486:O489,$Z486:$Z489,AH486:AH489,"None", FALSE,1)</f>
        <v>#VALUE!</v>
      </c>
      <c r="BJ488" s="476"/>
      <c r="BK488" s="480" t="e" cm="1">
        <f t="array" ref="BK488">bdRateExtend($G486:$G489,P486:P489,$Z486:$Z489,AI486:AI489)</f>
        <v>#VALUE!</v>
      </c>
      <c r="BL488" s="480"/>
      <c r="BM488" s="480" t="e" cm="1">
        <f t="array" ref="BM488">bdRateExtend($G486:$G489,Q486:Q489,$Z486:$Z489,AJ486:AJ489)</f>
        <v>#VALUE!</v>
      </c>
      <c r="BN488" s="480"/>
      <c r="BO488" s="480" t="e" cm="1">
        <f t="array" ref="BO488">bdRateExtend($G486:$G489,R486:R489,$Z486:$Z489,AK486:AK489)</f>
        <v>#VALUE!</v>
      </c>
      <c r="BP488" s="480"/>
      <c r="BQ488" s="480"/>
      <c r="BR488" s="476"/>
      <c r="BS488" s="476"/>
      <c r="BT488" s="480"/>
      <c r="BU488" s="463" cm="1">
        <f t="array" ref="BU488">testVMAFRange($G486:$G489,N486:N489,$Z486:$Z489,AG486:AG489)</f>
        <v>0</v>
      </c>
      <c r="BV488" s="465"/>
      <c r="BW488" s="463" cm="1">
        <f t="array" ref="BW488">testVMAFRange($G486:$G489,O486:O489,$Z486:$Z489,AH486:AH489)</f>
        <v>0</v>
      </c>
      <c r="BX488" s="465"/>
    </row>
    <row r="489" spans="1:76" ht="17" customHeight="1" thickBot="1" x14ac:dyDescent="0.4">
      <c r="A489" s="419"/>
      <c r="B489" s="484"/>
      <c r="C489" s="487"/>
      <c r="D489" s="491"/>
      <c r="E489" s="494"/>
      <c r="F489" s="347">
        <v>63</v>
      </c>
      <c r="G489" s="145">
        <f>'Anchor-RA'!L487</f>
        <v>0</v>
      </c>
      <c r="H489" s="146">
        <f>'Anchor-RA'!M487</f>
        <v>0</v>
      </c>
      <c r="I489" s="146">
        <f>'Anchor-RA'!N487</f>
        <v>0</v>
      </c>
      <c r="J489" s="146">
        <f>'Anchor-RA'!O487</f>
        <v>0</v>
      </c>
      <c r="K489" s="146">
        <f>(Summary!$C$58*H489+Summary!$C$59*I489+Summary!$C$60*J489)/Summary!$C$61</f>
        <v>0</v>
      </c>
      <c r="L489" s="146">
        <f>'Anchor-RA'!P487</f>
        <v>0</v>
      </c>
      <c r="M489" s="146">
        <f>'Anchor-RA'!Q487</f>
        <v>0</v>
      </c>
      <c r="N489" s="146">
        <f>'Anchor-RA'!R487</f>
        <v>0</v>
      </c>
      <c r="O489" s="146">
        <f>'Anchor-RA'!S487</f>
        <v>0</v>
      </c>
      <c r="P489" s="146">
        <f>'Anchor-RA'!T487</f>
        <v>0</v>
      </c>
      <c r="Q489" s="146">
        <f>'Anchor-RA'!U487</f>
        <v>0</v>
      </c>
      <c r="R489" s="146">
        <f>'Anchor-RA'!V487</f>
        <v>0</v>
      </c>
      <c r="S489" s="146">
        <f>'Anchor-RA'!W487</f>
        <v>0</v>
      </c>
      <c r="T489" s="146">
        <f>'Anchor-RA'!X487</f>
        <v>0</v>
      </c>
      <c r="U489" s="146">
        <f>10*LOG10(1/((Summary!$C$75/10^(R489/10)+Summary!$C$76/10^(S489/10)+Summary!$C$77/10^(T489/10))/Summary!$C$78))</f>
        <v>0</v>
      </c>
      <c r="V489" s="146">
        <f>'Anchor-RA'!Y487</f>
        <v>0</v>
      </c>
      <c r="W489" s="146">
        <f>'Anchor-RA'!Z487</f>
        <v>0</v>
      </c>
      <c r="X489" s="147">
        <f t="shared" si="49"/>
        <v>0</v>
      </c>
      <c r="Y489" s="151"/>
      <c r="Z489" s="385">
        <f>'Test-RA'!L487</f>
        <v>0</v>
      </c>
      <c r="AA489" s="382">
        <f>'Test-RA'!M487</f>
        <v>0</v>
      </c>
      <c r="AB489" s="382">
        <f>'Test-RA'!N487</f>
        <v>0</v>
      </c>
      <c r="AC489" s="382">
        <f>'Test-RA'!O487</f>
        <v>0</v>
      </c>
      <c r="AD489" s="382">
        <f>(Summary!$C$58*AA489+Summary!$C$59*AB489+Summary!$C$60*AC489)/Summary!$C$61</f>
        <v>0</v>
      </c>
      <c r="AE489" s="382">
        <f>'Test-RA'!P487</f>
        <v>0</v>
      </c>
      <c r="AF489" s="382">
        <f>'Test-RA'!Q487</f>
        <v>0</v>
      </c>
      <c r="AG489" s="382">
        <f>'Test-RA'!R487</f>
        <v>0</v>
      </c>
      <c r="AH489" s="382">
        <f>'Test-RA'!S487</f>
        <v>0</v>
      </c>
      <c r="AI489" s="382">
        <f>'Test-RA'!T487</f>
        <v>0</v>
      </c>
      <c r="AJ489" s="382">
        <f>'Test-RA'!U487</f>
        <v>0</v>
      </c>
      <c r="AK489" s="382">
        <f>'Test-RA'!V487</f>
        <v>0</v>
      </c>
      <c r="AL489" s="382">
        <f>'Test-RA'!W487</f>
        <v>0</v>
      </c>
      <c r="AM489" s="382">
        <f>'Test-RA'!X487</f>
        <v>0</v>
      </c>
      <c r="AN489" s="382">
        <f>10*LOG10(1/((Summary!$C$75/10^(AK489/10)+Summary!$C$76/10^(AL489/10)+Summary!$C$77/10^(AM489/10))/Summary!$C$78))</f>
        <v>0</v>
      </c>
      <c r="AO489" s="382">
        <f>'Test-RA'!Y487</f>
        <v>0</v>
      </c>
      <c r="AP489" s="146">
        <f>'Test-RA'!Z487</f>
        <v>0</v>
      </c>
      <c r="AQ489" s="147">
        <f t="shared" si="59"/>
        <v>0</v>
      </c>
      <c r="AR489" s="148" t="e">
        <f t="shared" si="60"/>
        <v>#DIV/0!</v>
      </c>
      <c r="AS489" s="149" t="e">
        <f t="shared" si="61"/>
        <v>#DIV/0!</v>
      </c>
      <c r="AT489" s="136"/>
      <c r="AU489" s="136"/>
      <c r="AV489" s="572"/>
      <c r="AW489" s="471"/>
      <c r="AX489" s="481"/>
      <c r="AY489" s="481"/>
      <c r="AZ489" s="481"/>
      <c r="BA489" s="481"/>
      <c r="BB489" s="481"/>
      <c r="BC489" s="481"/>
      <c r="BD489" s="481"/>
      <c r="BE489" s="481"/>
      <c r="BF489" s="481"/>
      <c r="BG489" s="472"/>
      <c r="BH489" s="477"/>
      <c r="BI489" s="472"/>
      <c r="BJ489" s="477"/>
      <c r="BK489" s="481"/>
      <c r="BL489" s="481"/>
      <c r="BM489" s="481"/>
      <c r="BN489" s="481"/>
      <c r="BO489" s="481"/>
      <c r="BP489" s="481"/>
      <c r="BQ489" s="481"/>
      <c r="BR489" s="477"/>
      <c r="BS489" s="477"/>
      <c r="BT489" s="481"/>
      <c r="BU489" s="473"/>
      <c r="BV489" s="466"/>
      <c r="BW489" s="473"/>
      <c r="BX489" s="466"/>
    </row>
    <row r="490" spans="1:76" ht="17" customHeight="1" x14ac:dyDescent="0.35">
      <c r="A490" s="419"/>
      <c r="B490" s="482" t="s">
        <v>2</v>
      </c>
      <c r="C490" s="485" t="s">
        <v>325</v>
      </c>
      <c r="D490" s="489">
        <v>30</v>
      </c>
      <c r="E490" s="492">
        <v>8</v>
      </c>
      <c r="F490" s="345">
        <v>23</v>
      </c>
      <c r="G490" s="130">
        <f>'Anchor-RA'!L488</f>
        <v>0</v>
      </c>
      <c r="H490" s="131">
        <f>'Anchor-RA'!M488</f>
        <v>0</v>
      </c>
      <c r="I490" s="131">
        <f>'Anchor-RA'!N488</f>
        <v>0</v>
      </c>
      <c r="J490" s="131">
        <f>'Anchor-RA'!O488</f>
        <v>0</v>
      </c>
      <c r="K490" s="131">
        <f>(Summary!$C$58*H490+Summary!$C$59*I490+Summary!$C$60*J490)/Summary!$C$61</f>
        <v>0</v>
      </c>
      <c r="L490" s="131">
        <f>'Anchor-RA'!P488</f>
        <v>0</v>
      </c>
      <c r="M490" s="131">
        <f>'Anchor-RA'!Q488</f>
        <v>0</v>
      </c>
      <c r="N490" s="131">
        <f>'Anchor-RA'!R488</f>
        <v>0</v>
      </c>
      <c r="O490" s="131">
        <f>'Anchor-RA'!S488</f>
        <v>0</v>
      </c>
      <c r="P490" s="131">
        <f>'Anchor-RA'!T488</f>
        <v>0</v>
      </c>
      <c r="Q490" s="131">
        <f>'Anchor-RA'!U488</f>
        <v>0</v>
      </c>
      <c r="R490" s="131">
        <f>'Anchor-RA'!V488</f>
        <v>0</v>
      </c>
      <c r="S490" s="131">
        <f>'Anchor-RA'!W488</f>
        <v>0</v>
      </c>
      <c r="T490" s="131">
        <f>'Anchor-RA'!X488</f>
        <v>0</v>
      </c>
      <c r="U490" s="131">
        <f>10*LOG10(1/((Summary!$C$75/10^(R490/10)+Summary!$C$76/10^(S490/10)+Summary!$C$77/10^(T490/10))/Summary!$C$78))</f>
        <v>0</v>
      </c>
      <c r="V490" s="131">
        <f>'Anchor-RA'!Y488</f>
        <v>0</v>
      </c>
      <c r="W490" s="131">
        <f>'Anchor-RA'!Z488</f>
        <v>0</v>
      </c>
      <c r="X490" s="132">
        <f t="shared" si="49"/>
        <v>0</v>
      </c>
      <c r="Y490" s="133"/>
      <c r="Z490" s="383">
        <f>'Test-RA'!L488</f>
        <v>0</v>
      </c>
      <c r="AA490" s="380">
        <f>'Test-RA'!M488</f>
        <v>0</v>
      </c>
      <c r="AB490" s="380">
        <f>'Test-RA'!N488</f>
        <v>0</v>
      </c>
      <c r="AC490" s="380">
        <f>'Test-RA'!O488</f>
        <v>0</v>
      </c>
      <c r="AD490" s="380">
        <f>(Summary!$C$58*AA490+Summary!$C$59*AB490+Summary!$C$60*AC490)/Summary!$C$61</f>
        <v>0</v>
      </c>
      <c r="AE490" s="380">
        <f>'Test-RA'!P488</f>
        <v>0</v>
      </c>
      <c r="AF490" s="380">
        <f>'Test-RA'!Q488</f>
        <v>0</v>
      </c>
      <c r="AG490" s="380">
        <f>'Test-RA'!R488</f>
        <v>0</v>
      </c>
      <c r="AH490" s="380">
        <f>'Test-RA'!S488</f>
        <v>0</v>
      </c>
      <c r="AI490" s="380">
        <f>'Test-RA'!T488</f>
        <v>0</v>
      </c>
      <c r="AJ490" s="380">
        <f>'Test-RA'!U488</f>
        <v>0</v>
      </c>
      <c r="AK490" s="380">
        <f>'Test-RA'!V488</f>
        <v>0</v>
      </c>
      <c r="AL490" s="380">
        <f>'Test-RA'!W488</f>
        <v>0</v>
      </c>
      <c r="AM490" s="380">
        <f>'Test-RA'!X488</f>
        <v>0</v>
      </c>
      <c r="AN490" s="380">
        <f>10*LOG10(1/((Summary!$C$75/10^(AK490/10)+Summary!$C$76/10^(AL490/10)+Summary!$C$77/10^(AM490/10))/Summary!$C$78))</f>
        <v>0</v>
      </c>
      <c r="AO490" s="380">
        <f>'Test-RA'!Y488</f>
        <v>0</v>
      </c>
      <c r="AP490" s="131">
        <f>'Test-RA'!Z488</f>
        <v>0</v>
      </c>
      <c r="AQ490" s="132">
        <f t="shared" ref="AQ490:AQ495" si="62">AO490/3600</f>
        <v>0</v>
      </c>
      <c r="AR490" s="134" t="e">
        <f t="shared" ref="AR490:AR495" si="63">AO490/V490</f>
        <v>#DIV/0!</v>
      </c>
      <c r="AS490" s="135" t="e">
        <f t="shared" ref="AS490:AS495" si="64">AP490/W490</f>
        <v>#DIV/0!</v>
      </c>
      <c r="AT490" s="136"/>
      <c r="AU490" s="136"/>
      <c r="AV490" s="573" t="s">
        <v>121</v>
      </c>
      <c r="AW490" s="468" t="e" cm="1">
        <f t="array" ref="AW490">bdRateExtend($G490:$G493,H490:H493,$Z490:$Z493,AA490:AA493)</f>
        <v>#VALUE!</v>
      </c>
      <c r="AX490" s="480" t="e" cm="1">
        <f t="array" ref="AX490">bdRateExtend($G490:$G495,H490:H495,$Z490:$Z495,AA490:AA495)</f>
        <v>#VALUE!</v>
      </c>
      <c r="AY490" s="480" t="e" cm="1">
        <f t="array" ref="AY490">bdRateExtend($G490:$G495,I490:I495,$Z490:$Z495,AB490:AB495)</f>
        <v>#VALUE!</v>
      </c>
      <c r="AZ490" s="480" t="e" cm="1">
        <f t="array" ref="AZ490">bdRateExtend($G490:$G495,J490:J495,$Z490:$Z495,AC490:AC495)</f>
        <v>#VALUE!</v>
      </c>
      <c r="BA490" s="480" t="e" cm="1">
        <f t="array" ref="BA490">bdRateExtend($G490:$G495,K490:K495,$Z490:$Z495,AD490:AD495)</f>
        <v>#VALUE!</v>
      </c>
      <c r="BB490" s="479" t="e">
        <f>(Summary!$C$89*AX490+Summary!$C$90*AY490+Summary!$C$91*AZ490)/Summary!$C$92</f>
        <v>#VALUE!</v>
      </c>
      <c r="BC490" s="480" t="e" cm="1">
        <f t="array" ref="BC490">bdRateExtend($G490:$G493,L490:L493,$Z490:$Z493,AE490:AE493)</f>
        <v>#VALUE!</v>
      </c>
      <c r="BD490" s="480" t="e" cm="1">
        <f t="array" ref="BD490">bdRateExtend($G490:$G495,L490:L495,$Z490:$Z495,AE490:AE495)</f>
        <v>#VALUE!</v>
      </c>
      <c r="BE490" s="480" t="e" cm="1">
        <f t="array" ref="BE490">bdRateExtend($G490:$G493,M490:M493,$Z490:$Z493,AF490:AF493)</f>
        <v>#VALUE!</v>
      </c>
      <c r="BF490" s="480" t="e" cm="1">
        <f t="array" ref="BF490">bdRateExtend($G490:$G495,M490:M495,$Z490:$Z495,AF490:AF495)</f>
        <v>#VALUE!</v>
      </c>
      <c r="BG490" s="474" t="e" cm="1">
        <f t="array" ref="BG490">bdRateExtend($G490:$G493,N490:N493,$Z490:$Z493,AG490:AG493,"None", FALSE,1)</f>
        <v>#VALUE!</v>
      </c>
      <c r="BH490" s="475" t="e" cm="1">
        <f t="array" ref="BH490">bdRateExtend($G490:$G495,N490:N495,$Z490:$Z495,AG490:AG495,"None", FALSE,1)</f>
        <v>#VALUE!</v>
      </c>
      <c r="BI490" s="474" t="e" cm="1">
        <f t="array" ref="BI490">bdRateExtend($G490:$G493,O490:O493,$Z490:$Z493,AH490:AH493,"None", FALSE,1)</f>
        <v>#VALUE!</v>
      </c>
      <c r="BJ490" s="475" t="e" cm="1">
        <f t="array" ref="BJ490">bdRateExtend($G490:$G495,O490:O495,$Z490:$Z495,AH490:AH495,"None", FALSE,1)</f>
        <v>#VALUE!</v>
      </c>
      <c r="BK490" s="480" t="e" cm="1">
        <f t="array" ref="BK490">bdRateExtend($G490:$G493,P490:P493,$Z490:$Z493,AI490:AI493)</f>
        <v>#VALUE!</v>
      </c>
      <c r="BL490" s="480" t="e" cm="1">
        <f t="array" ref="BL490">bdRateExtend($G490:$G495,P490:P495,$Z490:$Z495,AI490:AI495)</f>
        <v>#VALUE!</v>
      </c>
      <c r="BM490" s="480" t="e" cm="1">
        <f t="array" ref="BM490">bdRateExtend($G490:$G493,Q490:Q493,$Z490:$Z493,AJ490:AJ493)</f>
        <v>#VALUE!</v>
      </c>
      <c r="BN490" s="480" t="e" cm="1">
        <f t="array" ref="BN490">bdRateExtend($G490:$G495,Q490:Q495,$Z490:$Z495,AJ490:AJ495)</f>
        <v>#VALUE!</v>
      </c>
      <c r="BO490" s="480" t="e" cm="1">
        <f t="array" ref="BO490">bdRateExtend($G490:$G493,R490:R493,$Z490:$Z493,AK490:AK493)</f>
        <v>#VALUE!</v>
      </c>
      <c r="BP490" s="480" t="e" cm="1">
        <f t="array" ref="BP490">bdRateExtend($G490:$G495,R490:R495,$Z490:$Z495,AK490:AK495)</f>
        <v>#VALUE!</v>
      </c>
      <c r="BQ490" s="480" t="e" cm="1">
        <f t="array" ref="BQ490">bdRateExtend($G490:$G495,S490:S495,$Z490:$Z495,AL490:AL495)</f>
        <v>#VALUE!</v>
      </c>
      <c r="BR490" s="476" t="e" cm="1">
        <f t="array" ref="BR490">bdRateExtend($G490:$G495,T490:T495,$Z490:$Z495,AM490:AM495)</f>
        <v>#VALUE!</v>
      </c>
      <c r="BS490" s="476" t="e" cm="1">
        <f t="array" ref="BS490">bdRateExtend($G490:$G495,U490:U495,$Z490:$Z495,AN490:AN495)</f>
        <v>#VALUE!</v>
      </c>
      <c r="BT490" s="479" t="e">
        <f>(Summary!$C$103*BP490+Summary!$C$104*BQ490+Summary!$C$105*BR490)/Summary!$C$106</f>
        <v>#VALUE!</v>
      </c>
      <c r="BU490" s="462" cm="1">
        <f t="array" ref="BU490">testVMAFRange($G490:$G493,N490:N493,$Z490:$Z493,AG490:AG493)</f>
        <v>0</v>
      </c>
      <c r="BV490" s="464" cm="1">
        <f t="array" ref="BV490">testVMAFRange($G490:$G495,N490:N495,$Z490:$Z495,AG490:AG495)</f>
        <v>0</v>
      </c>
      <c r="BW490" s="462" cm="1">
        <f t="array" ref="BW490">testVMAFRange($G490:$G493,O490:O493,$Z490:$Z493,AH490:AH493)</f>
        <v>0</v>
      </c>
      <c r="BX490" s="464" cm="1">
        <f t="array" ref="BX490">testVMAFRange($G490:$G495,O490:O495,$Z490:$Z495,AH490:AH495)</f>
        <v>0</v>
      </c>
    </row>
    <row r="491" spans="1:76" ht="17" customHeight="1" x14ac:dyDescent="0.35">
      <c r="A491" s="419"/>
      <c r="B491" s="483"/>
      <c r="C491" s="486"/>
      <c r="D491" s="490"/>
      <c r="E491" s="493"/>
      <c r="F491" s="346">
        <v>31</v>
      </c>
      <c r="G491" s="139">
        <f>'Anchor-RA'!L489</f>
        <v>0</v>
      </c>
      <c r="H491" s="140">
        <f>'Anchor-RA'!M489</f>
        <v>0</v>
      </c>
      <c r="I491" s="140">
        <f>'Anchor-RA'!N489</f>
        <v>0</v>
      </c>
      <c r="J491" s="140">
        <f>'Anchor-RA'!O489</f>
        <v>0</v>
      </c>
      <c r="K491" s="140">
        <f>(Summary!$C$58*H491+Summary!$C$59*I491+Summary!$C$60*J491)/Summary!$C$61</f>
        <v>0</v>
      </c>
      <c r="L491" s="140">
        <f>'Anchor-RA'!P489</f>
        <v>0</v>
      </c>
      <c r="M491" s="140">
        <f>'Anchor-RA'!Q489</f>
        <v>0</v>
      </c>
      <c r="N491" s="140">
        <f>'Anchor-RA'!R489</f>
        <v>0</v>
      </c>
      <c r="O491" s="140">
        <f>'Anchor-RA'!S489</f>
        <v>0</v>
      </c>
      <c r="P491" s="140">
        <f>'Anchor-RA'!T489</f>
        <v>0</v>
      </c>
      <c r="Q491" s="140">
        <f>'Anchor-RA'!U489</f>
        <v>0</v>
      </c>
      <c r="R491" s="140">
        <f>'Anchor-RA'!V489</f>
        <v>0</v>
      </c>
      <c r="S491" s="140">
        <f>'Anchor-RA'!W489</f>
        <v>0</v>
      </c>
      <c r="T491" s="140">
        <f>'Anchor-RA'!X489</f>
        <v>0</v>
      </c>
      <c r="U491" s="140">
        <f>10*LOG10(1/((Summary!$C$75/10^(R491/10)+Summary!$C$76/10^(S491/10)+Summary!$C$77/10^(T491/10))/Summary!$C$78))</f>
        <v>0</v>
      </c>
      <c r="V491" s="140">
        <f>'Anchor-RA'!Y489</f>
        <v>0</v>
      </c>
      <c r="W491" s="140">
        <f>'Anchor-RA'!Z489</f>
        <v>0</v>
      </c>
      <c r="X491" s="141">
        <f t="shared" si="49"/>
        <v>0</v>
      </c>
      <c r="Y491" s="133"/>
      <c r="Z491" s="384">
        <f>'Test-RA'!L489</f>
        <v>0</v>
      </c>
      <c r="AA491" s="381">
        <f>'Test-RA'!M489</f>
        <v>0</v>
      </c>
      <c r="AB491" s="381">
        <f>'Test-RA'!N489</f>
        <v>0</v>
      </c>
      <c r="AC491" s="381">
        <f>'Test-RA'!O489</f>
        <v>0</v>
      </c>
      <c r="AD491" s="381">
        <f>(Summary!$C$58*AA491+Summary!$C$59*AB491+Summary!$C$60*AC491)/Summary!$C$61</f>
        <v>0</v>
      </c>
      <c r="AE491" s="381">
        <f>'Test-RA'!P489</f>
        <v>0</v>
      </c>
      <c r="AF491" s="381">
        <f>'Test-RA'!Q489</f>
        <v>0</v>
      </c>
      <c r="AG491" s="381">
        <f>'Test-RA'!R489</f>
        <v>0</v>
      </c>
      <c r="AH491" s="381">
        <f>'Test-RA'!S489</f>
        <v>0</v>
      </c>
      <c r="AI491" s="381">
        <f>'Test-RA'!T489</f>
        <v>0</v>
      </c>
      <c r="AJ491" s="381">
        <f>'Test-RA'!U489</f>
        <v>0</v>
      </c>
      <c r="AK491" s="381">
        <f>'Test-RA'!V489</f>
        <v>0</v>
      </c>
      <c r="AL491" s="381">
        <f>'Test-RA'!W489</f>
        <v>0</v>
      </c>
      <c r="AM491" s="381">
        <f>'Test-RA'!X489</f>
        <v>0</v>
      </c>
      <c r="AN491" s="381">
        <f>10*LOG10(1/((Summary!$C$75/10^(AK491/10)+Summary!$C$76/10^(AL491/10)+Summary!$C$77/10^(AM491/10))/Summary!$C$78))</f>
        <v>0</v>
      </c>
      <c r="AO491" s="381">
        <f>'Test-RA'!Y489</f>
        <v>0</v>
      </c>
      <c r="AP491" s="140">
        <f>'Test-RA'!Z489</f>
        <v>0</v>
      </c>
      <c r="AQ491" s="141">
        <f t="shared" si="62"/>
        <v>0</v>
      </c>
      <c r="AR491" s="142" t="e">
        <f t="shared" si="63"/>
        <v>#DIV/0!</v>
      </c>
      <c r="AS491" s="143" t="e">
        <f t="shared" si="64"/>
        <v>#DIV/0!</v>
      </c>
      <c r="AT491" s="136"/>
      <c r="AU491" s="136"/>
      <c r="AV491" s="571"/>
      <c r="AW491" s="468"/>
      <c r="AX491" s="480"/>
      <c r="AY491" s="480"/>
      <c r="AZ491" s="480"/>
      <c r="BA491" s="480"/>
      <c r="BB491" s="480"/>
      <c r="BC491" s="480"/>
      <c r="BD491" s="480"/>
      <c r="BE491" s="480"/>
      <c r="BF491" s="480"/>
      <c r="BG491" s="469"/>
      <c r="BH491" s="476"/>
      <c r="BI491" s="469"/>
      <c r="BJ491" s="476"/>
      <c r="BK491" s="480"/>
      <c r="BL491" s="480"/>
      <c r="BM491" s="480"/>
      <c r="BN491" s="480"/>
      <c r="BO491" s="480"/>
      <c r="BP491" s="480"/>
      <c r="BQ491" s="480"/>
      <c r="BR491" s="476"/>
      <c r="BS491" s="476"/>
      <c r="BT491" s="480"/>
      <c r="BU491" s="463"/>
      <c r="BV491" s="465"/>
      <c r="BW491" s="463"/>
      <c r="BX491" s="465"/>
    </row>
    <row r="492" spans="1:76" ht="17" customHeight="1" x14ac:dyDescent="0.35">
      <c r="A492" s="419"/>
      <c r="B492" s="483"/>
      <c r="C492" s="486"/>
      <c r="D492" s="490"/>
      <c r="E492" s="493"/>
      <c r="F492" s="346">
        <v>39</v>
      </c>
      <c r="G492" s="139">
        <f>'Anchor-RA'!L490</f>
        <v>0</v>
      </c>
      <c r="H492" s="140">
        <f>'Anchor-RA'!M490</f>
        <v>0</v>
      </c>
      <c r="I492" s="140">
        <f>'Anchor-RA'!N490</f>
        <v>0</v>
      </c>
      <c r="J492" s="140">
        <f>'Anchor-RA'!O490</f>
        <v>0</v>
      </c>
      <c r="K492" s="140">
        <f>(Summary!$C$58*H492+Summary!$C$59*I492+Summary!$C$60*J492)/Summary!$C$61</f>
        <v>0</v>
      </c>
      <c r="L492" s="140">
        <f>'Anchor-RA'!P490</f>
        <v>0</v>
      </c>
      <c r="M492" s="140">
        <f>'Anchor-RA'!Q490</f>
        <v>0</v>
      </c>
      <c r="N492" s="140">
        <f>'Anchor-RA'!R490</f>
        <v>0</v>
      </c>
      <c r="O492" s="140">
        <f>'Anchor-RA'!S490</f>
        <v>0</v>
      </c>
      <c r="P492" s="140">
        <f>'Anchor-RA'!T490</f>
        <v>0</v>
      </c>
      <c r="Q492" s="140">
        <f>'Anchor-RA'!U490</f>
        <v>0</v>
      </c>
      <c r="R492" s="140">
        <f>'Anchor-RA'!V490</f>
        <v>0</v>
      </c>
      <c r="S492" s="140">
        <f>'Anchor-RA'!W490</f>
        <v>0</v>
      </c>
      <c r="T492" s="140">
        <f>'Anchor-RA'!X490</f>
        <v>0</v>
      </c>
      <c r="U492" s="140">
        <f>10*LOG10(1/((Summary!$C$75/10^(R492/10)+Summary!$C$76/10^(S492/10)+Summary!$C$77/10^(T492/10))/Summary!$C$78))</f>
        <v>0</v>
      </c>
      <c r="V492" s="140">
        <f>'Anchor-RA'!Y490</f>
        <v>0</v>
      </c>
      <c r="W492" s="140">
        <f>'Anchor-RA'!Z490</f>
        <v>0</v>
      </c>
      <c r="X492" s="141">
        <f t="shared" si="49"/>
        <v>0</v>
      </c>
      <c r="Y492" s="133"/>
      <c r="Z492" s="384">
        <f>'Test-RA'!L490</f>
        <v>0</v>
      </c>
      <c r="AA492" s="381">
        <f>'Test-RA'!M490</f>
        <v>0</v>
      </c>
      <c r="AB492" s="381">
        <f>'Test-RA'!N490</f>
        <v>0</v>
      </c>
      <c r="AC492" s="381">
        <f>'Test-RA'!O490</f>
        <v>0</v>
      </c>
      <c r="AD492" s="381">
        <f>(Summary!$C$58*AA492+Summary!$C$59*AB492+Summary!$C$60*AC492)/Summary!$C$61</f>
        <v>0</v>
      </c>
      <c r="AE492" s="381">
        <f>'Test-RA'!P490</f>
        <v>0</v>
      </c>
      <c r="AF492" s="381">
        <f>'Test-RA'!Q490</f>
        <v>0</v>
      </c>
      <c r="AG492" s="381">
        <f>'Test-RA'!R490</f>
        <v>0</v>
      </c>
      <c r="AH492" s="381">
        <f>'Test-RA'!S490</f>
        <v>0</v>
      </c>
      <c r="AI492" s="381">
        <f>'Test-RA'!T490</f>
        <v>0</v>
      </c>
      <c r="AJ492" s="381">
        <f>'Test-RA'!U490</f>
        <v>0</v>
      </c>
      <c r="AK492" s="381">
        <f>'Test-RA'!V490</f>
        <v>0</v>
      </c>
      <c r="AL492" s="381">
        <f>'Test-RA'!W490</f>
        <v>0</v>
      </c>
      <c r="AM492" s="381">
        <f>'Test-RA'!X490</f>
        <v>0</v>
      </c>
      <c r="AN492" s="381">
        <f>10*LOG10(1/((Summary!$C$75/10^(AK492/10)+Summary!$C$76/10^(AL492/10)+Summary!$C$77/10^(AM492/10))/Summary!$C$78))</f>
        <v>0</v>
      </c>
      <c r="AO492" s="381">
        <f>'Test-RA'!Y490</f>
        <v>0</v>
      </c>
      <c r="AP492" s="140">
        <f>'Test-RA'!Z490</f>
        <v>0</v>
      </c>
      <c r="AQ492" s="141">
        <f t="shared" si="62"/>
        <v>0</v>
      </c>
      <c r="AR492" s="142" t="e">
        <f t="shared" si="63"/>
        <v>#DIV/0!</v>
      </c>
      <c r="AS492" s="143" t="e">
        <f t="shared" si="64"/>
        <v>#DIV/0!</v>
      </c>
      <c r="AT492" s="136"/>
      <c r="AU492" s="136"/>
      <c r="AV492" s="571" t="s">
        <v>122</v>
      </c>
      <c r="AW492" s="468" t="e" cm="1">
        <f t="array" ref="AW492">bdRateExtend($G491:$G494,H491:H494,$Z491:$Z494,AA491:AA494)</f>
        <v>#VALUE!</v>
      </c>
      <c r="AX492" s="480"/>
      <c r="AY492" s="480"/>
      <c r="AZ492" s="480"/>
      <c r="BA492" s="480"/>
      <c r="BB492" s="480"/>
      <c r="BC492" s="480" t="e" cm="1">
        <f t="array" ref="BC492">bdRateExtend($G491:$G494,L491:L494,$Z491:$Z494,AE491:AE494)</f>
        <v>#VALUE!</v>
      </c>
      <c r="BD492" s="480"/>
      <c r="BE492" s="480" t="e" cm="1">
        <f t="array" ref="BE492">bdRateExtend($G491:$G494,M491:M494,$Z491:$Z494,AF491:AF494)</f>
        <v>#VALUE!</v>
      </c>
      <c r="BF492" s="480"/>
      <c r="BG492" s="469" t="e" cm="1">
        <f t="array" ref="BG492">bdRateExtend($G491:$G494,N491:N494,$Z491:$Z494,AG491:AG494,"None", FALSE,1)</f>
        <v>#VALUE!</v>
      </c>
      <c r="BH492" s="476"/>
      <c r="BI492" s="469" t="e" cm="1">
        <f t="array" ref="BI492">bdRateExtend($G491:$G494,O491:O494,$Z491:$Z494,AH491:AH494,"None", FALSE,1)</f>
        <v>#VALUE!</v>
      </c>
      <c r="BJ492" s="476"/>
      <c r="BK492" s="480" t="e" cm="1">
        <f t="array" ref="BK492">bdRateExtend($G491:$G494,P491:P494,$Z491:$Z494,AI491:AI494)</f>
        <v>#VALUE!</v>
      </c>
      <c r="BL492" s="480"/>
      <c r="BM492" s="480" t="e" cm="1">
        <f t="array" ref="BM492">bdRateExtend($G491:$G494,Q491:Q494,$Z491:$Z494,AJ491:AJ494)</f>
        <v>#VALUE!</v>
      </c>
      <c r="BN492" s="480"/>
      <c r="BO492" s="480" t="e" cm="1">
        <f t="array" ref="BO492">bdRateExtend($G491:$G494,R491:R494,$Z491:$Z494,AK491:AK494)</f>
        <v>#VALUE!</v>
      </c>
      <c r="BP492" s="480"/>
      <c r="BQ492" s="480"/>
      <c r="BR492" s="476"/>
      <c r="BS492" s="476"/>
      <c r="BT492" s="480"/>
      <c r="BU492" s="463" cm="1">
        <f t="array" ref="BU492">testVMAFRange($G491:$G494,N491:N494,$Z491:$Z494,AG491:AG494)</f>
        <v>0</v>
      </c>
      <c r="BV492" s="465"/>
      <c r="BW492" s="463" cm="1">
        <f t="array" ref="BW492">testVMAFRange($G491:$G494,O491:O494,$Z491:$Z494,AH491:AH494)</f>
        <v>0</v>
      </c>
      <c r="BX492" s="465"/>
    </row>
    <row r="493" spans="1:76" ht="17" customHeight="1" x14ac:dyDescent="0.35">
      <c r="A493" s="419"/>
      <c r="B493" s="483"/>
      <c r="C493" s="486"/>
      <c r="D493" s="490"/>
      <c r="E493" s="493"/>
      <c r="F493" s="346">
        <v>47</v>
      </c>
      <c r="G493" s="139">
        <f>'Anchor-RA'!L491</f>
        <v>0</v>
      </c>
      <c r="H493" s="140">
        <f>'Anchor-RA'!M491</f>
        <v>0</v>
      </c>
      <c r="I493" s="140">
        <f>'Anchor-RA'!N491</f>
        <v>0</v>
      </c>
      <c r="J493" s="140">
        <f>'Anchor-RA'!O491</f>
        <v>0</v>
      </c>
      <c r="K493" s="140">
        <f>(Summary!$C$58*H493+Summary!$C$59*I493+Summary!$C$60*J493)/Summary!$C$61</f>
        <v>0</v>
      </c>
      <c r="L493" s="140">
        <f>'Anchor-RA'!P491</f>
        <v>0</v>
      </c>
      <c r="M493" s="140">
        <f>'Anchor-RA'!Q491</f>
        <v>0</v>
      </c>
      <c r="N493" s="140">
        <f>'Anchor-RA'!R491</f>
        <v>0</v>
      </c>
      <c r="O493" s="140">
        <f>'Anchor-RA'!S491</f>
        <v>0</v>
      </c>
      <c r="P493" s="140">
        <f>'Anchor-RA'!T491</f>
        <v>0</v>
      </c>
      <c r="Q493" s="140">
        <f>'Anchor-RA'!U491</f>
        <v>0</v>
      </c>
      <c r="R493" s="140">
        <f>'Anchor-RA'!V491</f>
        <v>0</v>
      </c>
      <c r="S493" s="140">
        <f>'Anchor-RA'!W491</f>
        <v>0</v>
      </c>
      <c r="T493" s="140">
        <f>'Anchor-RA'!X491</f>
        <v>0</v>
      </c>
      <c r="U493" s="140">
        <f>10*LOG10(1/((Summary!$C$75/10^(R493/10)+Summary!$C$76/10^(S493/10)+Summary!$C$77/10^(T493/10))/Summary!$C$78))</f>
        <v>0</v>
      </c>
      <c r="V493" s="140">
        <f>'Anchor-RA'!Y491</f>
        <v>0</v>
      </c>
      <c r="W493" s="140">
        <f>'Anchor-RA'!Z491</f>
        <v>0</v>
      </c>
      <c r="X493" s="141">
        <f t="shared" si="49"/>
        <v>0</v>
      </c>
      <c r="Y493" s="133"/>
      <c r="Z493" s="384">
        <f>'Test-RA'!L491</f>
        <v>0</v>
      </c>
      <c r="AA493" s="381">
        <f>'Test-RA'!M491</f>
        <v>0</v>
      </c>
      <c r="AB493" s="381">
        <f>'Test-RA'!N491</f>
        <v>0</v>
      </c>
      <c r="AC493" s="381">
        <f>'Test-RA'!O491</f>
        <v>0</v>
      </c>
      <c r="AD493" s="381">
        <f>(Summary!$C$58*AA493+Summary!$C$59*AB493+Summary!$C$60*AC493)/Summary!$C$61</f>
        <v>0</v>
      </c>
      <c r="AE493" s="381">
        <f>'Test-RA'!P491</f>
        <v>0</v>
      </c>
      <c r="AF493" s="381">
        <f>'Test-RA'!Q491</f>
        <v>0</v>
      </c>
      <c r="AG493" s="381">
        <f>'Test-RA'!R491</f>
        <v>0</v>
      </c>
      <c r="AH493" s="381">
        <f>'Test-RA'!S491</f>
        <v>0</v>
      </c>
      <c r="AI493" s="381">
        <f>'Test-RA'!T491</f>
        <v>0</v>
      </c>
      <c r="AJ493" s="381">
        <f>'Test-RA'!U491</f>
        <v>0</v>
      </c>
      <c r="AK493" s="381">
        <f>'Test-RA'!V491</f>
        <v>0</v>
      </c>
      <c r="AL493" s="381">
        <f>'Test-RA'!W491</f>
        <v>0</v>
      </c>
      <c r="AM493" s="381">
        <f>'Test-RA'!X491</f>
        <v>0</v>
      </c>
      <c r="AN493" s="381">
        <f>10*LOG10(1/((Summary!$C$75/10^(AK493/10)+Summary!$C$76/10^(AL493/10)+Summary!$C$77/10^(AM493/10))/Summary!$C$78))</f>
        <v>0</v>
      </c>
      <c r="AO493" s="381">
        <f>'Test-RA'!Y491</f>
        <v>0</v>
      </c>
      <c r="AP493" s="140">
        <f>'Test-RA'!Z491</f>
        <v>0</v>
      </c>
      <c r="AQ493" s="141">
        <f t="shared" si="62"/>
        <v>0</v>
      </c>
      <c r="AR493" s="142" t="e">
        <f t="shared" si="63"/>
        <v>#DIV/0!</v>
      </c>
      <c r="AS493" s="143" t="e">
        <f t="shared" si="64"/>
        <v>#DIV/0!</v>
      </c>
      <c r="AT493" s="136"/>
      <c r="AU493" s="136"/>
      <c r="AV493" s="571"/>
      <c r="AW493" s="468"/>
      <c r="AX493" s="480"/>
      <c r="AY493" s="480"/>
      <c r="AZ493" s="480"/>
      <c r="BA493" s="480"/>
      <c r="BB493" s="480"/>
      <c r="BC493" s="480"/>
      <c r="BD493" s="480"/>
      <c r="BE493" s="480"/>
      <c r="BF493" s="480"/>
      <c r="BG493" s="469"/>
      <c r="BH493" s="476"/>
      <c r="BI493" s="469"/>
      <c r="BJ493" s="476"/>
      <c r="BK493" s="480"/>
      <c r="BL493" s="480"/>
      <c r="BM493" s="480"/>
      <c r="BN493" s="480"/>
      <c r="BO493" s="480"/>
      <c r="BP493" s="480"/>
      <c r="BQ493" s="480"/>
      <c r="BR493" s="476"/>
      <c r="BS493" s="476"/>
      <c r="BT493" s="480"/>
      <c r="BU493" s="463"/>
      <c r="BV493" s="465"/>
      <c r="BW493" s="463"/>
      <c r="BX493" s="465"/>
    </row>
    <row r="494" spans="1:76" ht="17" customHeight="1" x14ac:dyDescent="0.35">
      <c r="A494" s="419"/>
      <c r="B494" s="483"/>
      <c r="C494" s="486"/>
      <c r="D494" s="490"/>
      <c r="E494" s="493"/>
      <c r="F494" s="346">
        <v>55</v>
      </c>
      <c r="G494" s="139">
        <f>'Anchor-RA'!L492</f>
        <v>0</v>
      </c>
      <c r="H494" s="140">
        <f>'Anchor-RA'!M492</f>
        <v>0</v>
      </c>
      <c r="I494" s="140">
        <f>'Anchor-RA'!N492</f>
        <v>0</v>
      </c>
      <c r="J494" s="140">
        <f>'Anchor-RA'!O492</f>
        <v>0</v>
      </c>
      <c r="K494" s="140">
        <f>(Summary!$C$58*H494+Summary!$C$59*I494+Summary!$C$60*J494)/Summary!$C$61</f>
        <v>0</v>
      </c>
      <c r="L494" s="140">
        <f>'Anchor-RA'!P492</f>
        <v>0</v>
      </c>
      <c r="M494" s="140">
        <f>'Anchor-RA'!Q492</f>
        <v>0</v>
      </c>
      <c r="N494" s="140">
        <f>'Anchor-RA'!R492</f>
        <v>0</v>
      </c>
      <c r="O494" s="140">
        <f>'Anchor-RA'!S492</f>
        <v>0</v>
      </c>
      <c r="P494" s="140">
        <f>'Anchor-RA'!T492</f>
        <v>0</v>
      </c>
      <c r="Q494" s="140">
        <f>'Anchor-RA'!U492</f>
        <v>0</v>
      </c>
      <c r="R494" s="140">
        <f>'Anchor-RA'!V492</f>
        <v>0</v>
      </c>
      <c r="S494" s="140">
        <f>'Anchor-RA'!W492</f>
        <v>0</v>
      </c>
      <c r="T494" s="140">
        <f>'Anchor-RA'!X492</f>
        <v>0</v>
      </c>
      <c r="U494" s="140">
        <f>10*LOG10(1/((Summary!$C$75/10^(R494/10)+Summary!$C$76/10^(S494/10)+Summary!$C$77/10^(T494/10))/Summary!$C$78))</f>
        <v>0</v>
      </c>
      <c r="V494" s="140">
        <f>'Anchor-RA'!Y492</f>
        <v>0</v>
      </c>
      <c r="W494" s="140">
        <f>'Anchor-RA'!Z492</f>
        <v>0</v>
      </c>
      <c r="X494" s="141">
        <f t="shared" si="49"/>
        <v>0</v>
      </c>
      <c r="Y494" s="133"/>
      <c r="Z494" s="384">
        <f>'Test-RA'!L492</f>
        <v>0</v>
      </c>
      <c r="AA494" s="381">
        <f>'Test-RA'!M492</f>
        <v>0</v>
      </c>
      <c r="AB494" s="381">
        <f>'Test-RA'!N492</f>
        <v>0</v>
      </c>
      <c r="AC494" s="381">
        <f>'Test-RA'!O492</f>
        <v>0</v>
      </c>
      <c r="AD494" s="381">
        <f>(Summary!$C$58*AA494+Summary!$C$59*AB494+Summary!$C$60*AC494)/Summary!$C$61</f>
        <v>0</v>
      </c>
      <c r="AE494" s="381">
        <f>'Test-RA'!P492</f>
        <v>0</v>
      </c>
      <c r="AF494" s="381">
        <f>'Test-RA'!Q492</f>
        <v>0</v>
      </c>
      <c r="AG494" s="381">
        <f>'Test-RA'!R492</f>
        <v>0</v>
      </c>
      <c r="AH494" s="381">
        <f>'Test-RA'!S492</f>
        <v>0</v>
      </c>
      <c r="AI494" s="381">
        <f>'Test-RA'!T492</f>
        <v>0</v>
      </c>
      <c r="AJ494" s="381">
        <f>'Test-RA'!U492</f>
        <v>0</v>
      </c>
      <c r="AK494" s="381">
        <f>'Test-RA'!V492</f>
        <v>0</v>
      </c>
      <c r="AL494" s="381">
        <f>'Test-RA'!W492</f>
        <v>0</v>
      </c>
      <c r="AM494" s="381">
        <f>'Test-RA'!X492</f>
        <v>0</v>
      </c>
      <c r="AN494" s="381">
        <f>10*LOG10(1/((Summary!$C$75/10^(AK494/10)+Summary!$C$76/10^(AL494/10)+Summary!$C$77/10^(AM494/10))/Summary!$C$78))</f>
        <v>0</v>
      </c>
      <c r="AO494" s="381">
        <f>'Test-RA'!Y492</f>
        <v>0</v>
      </c>
      <c r="AP494" s="140">
        <f>'Test-RA'!Z492</f>
        <v>0</v>
      </c>
      <c r="AQ494" s="141">
        <f t="shared" si="62"/>
        <v>0</v>
      </c>
      <c r="AR494" s="142" t="e">
        <f t="shared" si="63"/>
        <v>#DIV/0!</v>
      </c>
      <c r="AS494" s="143" t="e">
        <f t="shared" si="64"/>
        <v>#DIV/0!</v>
      </c>
      <c r="AT494" s="136"/>
      <c r="AU494" s="136"/>
      <c r="AV494" s="571" t="s">
        <v>123</v>
      </c>
      <c r="AW494" s="468" t="e" cm="1">
        <f t="array" ref="AW494">bdRateExtend($G492:$G495,H492:H495,$Z492:$Z495,AA492:AA495)</f>
        <v>#VALUE!</v>
      </c>
      <c r="AX494" s="480"/>
      <c r="AY494" s="480"/>
      <c r="AZ494" s="480"/>
      <c r="BA494" s="480"/>
      <c r="BB494" s="480"/>
      <c r="BC494" s="480" t="e" cm="1">
        <f t="array" ref="BC494">bdRateExtend($G492:$G495,L492:L495,$Z492:$Z495,AE492:AE495)</f>
        <v>#VALUE!</v>
      </c>
      <c r="BD494" s="480"/>
      <c r="BE494" s="480" t="e" cm="1">
        <f t="array" ref="BE494">bdRateExtend($G492:$G495,M492:M495,$Z492:$Z495,AF492:AF495)</f>
        <v>#VALUE!</v>
      </c>
      <c r="BF494" s="480"/>
      <c r="BG494" s="469" t="e" cm="1">
        <f t="array" ref="BG494">bdRateExtend($G492:$G495,N492:N495,$Z492:$Z495,AG492:AG495,"None", FALSE,1)</f>
        <v>#VALUE!</v>
      </c>
      <c r="BH494" s="476"/>
      <c r="BI494" s="469" t="e" cm="1">
        <f t="array" ref="BI494">bdRateExtend($G492:$G495,O492:O495,$Z492:$Z495,AH492:AH495,"None", FALSE,1)</f>
        <v>#VALUE!</v>
      </c>
      <c r="BJ494" s="476"/>
      <c r="BK494" s="480" t="e" cm="1">
        <f t="array" ref="BK494">bdRateExtend($G492:$G495,P492:P495,$Z492:$Z495,AI492:AI495)</f>
        <v>#VALUE!</v>
      </c>
      <c r="BL494" s="480"/>
      <c r="BM494" s="480" t="e" cm="1">
        <f t="array" ref="BM494">bdRateExtend($G492:$G495,Q492:Q495,$Z492:$Z495,AJ492:AJ495)</f>
        <v>#VALUE!</v>
      </c>
      <c r="BN494" s="480"/>
      <c r="BO494" s="480" t="e" cm="1">
        <f t="array" ref="BO494">bdRateExtend($G492:$G495,R492:R495,$Z492:$Z495,AK492:AK495)</f>
        <v>#VALUE!</v>
      </c>
      <c r="BP494" s="480"/>
      <c r="BQ494" s="480"/>
      <c r="BR494" s="476"/>
      <c r="BS494" s="476"/>
      <c r="BT494" s="480"/>
      <c r="BU494" s="463" cm="1">
        <f t="array" ref="BU494">testVMAFRange($G492:$G495,N492:N495,$Z492:$Z495,AG492:AG495)</f>
        <v>0</v>
      </c>
      <c r="BV494" s="465"/>
      <c r="BW494" s="463" cm="1">
        <f t="array" ref="BW494">testVMAFRange($G492:$G495,O492:O495,$Z492:$Z495,AH492:AH495)</f>
        <v>0</v>
      </c>
      <c r="BX494" s="465"/>
    </row>
    <row r="495" spans="1:76" ht="17" customHeight="1" thickBot="1" x14ac:dyDescent="0.4">
      <c r="A495" s="419"/>
      <c r="B495" s="484"/>
      <c r="C495" s="487"/>
      <c r="D495" s="491"/>
      <c r="E495" s="494"/>
      <c r="F495" s="347">
        <v>63</v>
      </c>
      <c r="G495" s="145">
        <f>'Anchor-RA'!L493</f>
        <v>0</v>
      </c>
      <c r="H495" s="146">
        <f>'Anchor-RA'!M493</f>
        <v>0</v>
      </c>
      <c r="I495" s="146">
        <f>'Anchor-RA'!N493</f>
        <v>0</v>
      </c>
      <c r="J495" s="146">
        <f>'Anchor-RA'!O493</f>
        <v>0</v>
      </c>
      <c r="K495" s="146">
        <f>(Summary!$C$58*H495+Summary!$C$59*I495+Summary!$C$60*J495)/Summary!$C$61</f>
        <v>0</v>
      </c>
      <c r="L495" s="146">
        <f>'Anchor-RA'!P493</f>
        <v>0</v>
      </c>
      <c r="M495" s="146">
        <f>'Anchor-RA'!Q493</f>
        <v>0</v>
      </c>
      <c r="N495" s="146">
        <f>'Anchor-RA'!R493</f>
        <v>0</v>
      </c>
      <c r="O495" s="146">
        <f>'Anchor-RA'!S493</f>
        <v>0</v>
      </c>
      <c r="P495" s="146">
        <f>'Anchor-RA'!T493</f>
        <v>0</v>
      </c>
      <c r="Q495" s="146">
        <f>'Anchor-RA'!U493</f>
        <v>0</v>
      </c>
      <c r="R495" s="146">
        <f>'Anchor-RA'!V493</f>
        <v>0</v>
      </c>
      <c r="S495" s="146">
        <f>'Anchor-RA'!W493</f>
        <v>0</v>
      </c>
      <c r="T495" s="146">
        <f>'Anchor-RA'!X493</f>
        <v>0</v>
      </c>
      <c r="U495" s="146">
        <f>10*LOG10(1/((Summary!$C$75/10^(R495/10)+Summary!$C$76/10^(S495/10)+Summary!$C$77/10^(T495/10))/Summary!$C$78))</f>
        <v>0</v>
      </c>
      <c r="V495" s="146">
        <f>'Anchor-RA'!Y493</f>
        <v>0</v>
      </c>
      <c r="W495" s="146">
        <f>'Anchor-RA'!Z493</f>
        <v>0</v>
      </c>
      <c r="X495" s="147">
        <f t="shared" si="49"/>
        <v>0</v>
      </c>
      <c r="Y495" s="151"/>
      <c r="Z495" s="385">
        <f>'Test-RA'!L493</f>
        <v>0</v>
      </c>
      <c r="AA495" s="382">
        <f>'Test-RA'!M493</f>
        <v>0</v>
      </c>
      <c r="AB495" s="382">
        <f>'Test-RA'!N493</f>
        <v>0</v>
      </c>
      <c r="AC495" s="382">
        <f>'Test-RA'!O493</f>
        <v>0</v>
      </c>
      <c r="AD495" s="382">
        <f>(Summary!$C$58*AA495+Summary!$C$59*AB495+Summary!$C$60*AC495)/Summary!$C$61</f>
        <v>0</v>
      </c>
      <c r="AE495" s="382">
        <f>'Test-RA'!P493</f>
        <v>0</v>
      </c>
      <c r="AF495" s="382">
        <f>'Test-RA'!Q493</f>
        <v>0</v>
      </c>
      <c r="AG495" s="382">
        <f>'Test-RA'!R493</f>
        <v>0</v>
      </c>
      <c r="AH495" s="382">
        <f>'Test-RA'!S493</f>
        <v>0</v>
      </c>
      <c r="AI495" s="382">
        <f>'Test-RA'!T493</f>
        <v>0</v>
      </c>
      <c r="AJ495" s="382">
        <f>'Test-RA'!U493</f>
        <v>0</v>
      </c>
      <c r="AK495" s="382">
        <f>'Test-RA'!V493</f>
        <v>0</v>
      </c>
      <c r="AL495" s="382">
        <f>'Test-RA'!W493</f>
        <v>0</v>
      </c>
      <c r="AM495" s="382">
        <f>'Test-RA'!X493</f>
        <v>0</v>
      </c>
      <c r="AN495" s="382">
        <f>10*LOG10(1/((Summary!$C$75/10^(AK495/10)+Summary!$C$76/10^(AL495/10)+Summary!$C$77/10^(AM495/10))/Summary!$C$78))</f>
        <v>0</v>
      </c>
      <c r="AO495" s="382">
        <f>'Test-RA'!Y493</f>
        <v>0</v>
      </c>
      <c r="AP495" s="146">
        <f>'Test-RA'!Z493</f>
        <v>0</v>
      </c>
      <c r="AQ495" s="147">
        <f t="shared" si="62"/>
        <v>0</v>
      </c>
      <c r="AR495" s="148" t="e">
        <f t="shared" si="63"/>
        <v>#DIV/0!</v>
      </c>
      <c r="AS495" s="149" t="e">
        <f t="shared" si="64"/>
        <v>#DIV/0!</v>
      </c>
      <c r="AT495" s="136"/>
      <c r="AU495" s="136"/>
      <c r="AV495" s="572"/>
      <c r="AW495" s="471"/>
      <c r="AX495" s="481"/>
      <c r="AY495" s="481"/>
      <c r="AZ495" s="481"/>
      <c r="BA495" s="481"/>
      <c r="BB495" s="481"/>
      <c r="BC495" s="481"/>
      <c r="BD495" s="481"/>
      <c r="BE495" s="481"/>
      <c r="BF495" s="481"/>
      <c r="BG495" s="472"/>
      <c r="BH495" s="477"/>
      <c r="BI495" s="472"/>
      <c r="BJ495" s="477"/>
      <c r="BK495" s="481"/>
      <c r="BL495" s="481"/>
      <c r="BM495" s="481"/>
      <c r="BN495" s="481"/>
      <c r="BO495" s="481"/>
      <c r="BP495" s="481"/>
      <c r="BQ495" s="481"/>
      <c r="BR495" s="477"/>
      <c r="BS495" s="477"/>
      <c r="BT495" s="481"/>
      <c r="BU495" s="473"/>
      <c r="BV495" s="466"/>
      <c r="BW495" s="473"/>
      <c r="BX495" s="466"/>
    </row>
    <row r="496" spans="1:76" ht="17" customHeight="1" x14ac:dyDescent="0.35">
      <c r="A496" s="419"/>
      <c r="B496" s="482" t="s">
        <v>2</v>
      </c>
      <c r="C496" s="485" t="s">
        <v>326</v>
      </c>
      <c r="D496" s="489">
        <v>25</v>
      </c>
      <c r="E496" s="492">
        <v>8</v>
      </c>
      <c r="F496" s="345">
        <v>23</v>
      </c>
      <c r="G496" s="130">
        <f>'Anchor-RA'!L494</f>
        <v>0</v>
      </c>
      <c r="H496" s="131">
        <f>'Anchor-RA'!M494</f>
        <v>0</v>
      </c>
      <c r="I496" s="131">
        <f>'Anchor-RA'!N494</f>
        <v>0</v>
      </c>
      <c r="J496" s="131">
        <f>'Anchor-RA'!O494</f>
        <v>0</v>
      </c>
      <c r="K496" s="131">
        <f>(Summary!$C$58*H496+Summary!$C$59*I496+Summary!$C$60*J496)/Summary!$C$61</f>
        <v>0</v>
      </c>
      <c r="L496" s="131">
        <f>'Anchor-RA'!P494</f>
        <v>0</v>
      </c>
      <c r="M496" s="131">
        <f>'Anchor-RA'!Q494</f>
        <v>0</v>
      </c>
      <c r="N496" s="131">
        <f>'Anchor-RA'!R494</f>
        <v>0</v>
      </c>
      <c r="O496" s="131">
        <f>'Anchor-RA'!S494</f>
        <v>0</v>
      </c>
      <c r="P496" s="131">
        <f>'Anchor-RA'!T494</f>
        <v>0</v>
      </c>
      <c r="Q496" s="131">
        <f>'Anchor-RA'!U494</f>
        <v>0</v>
      </c>
      <c r="R496" s="131">
        <f>'Anchor-RA'!V494</f>
        <v>0</v>
      </c>
      <c r="S496" s="131">
        <f>'Anchor-RA'!W494</f>
        <v>0</v>
      </c>
      <c r="T496" s="131">
        <f>'Anchor-RA'!X494</f>
        <v>0</v>
      </c>
      <c r="U496" s="131">
        <f>10*LOG10(1/((Summary!$C$75/10^(R496/10)+Summary!$C$76/10^(S496/10)+Summary!$C$77/10^(T496/10))/Summary!$C$78))</f>
        <v>0</v>
      </c>
      <c r="V496" s="131">
        <f>'Anchor-RA'!Y494</f>
        <v>0</v>
      </c>
      <c r="W496" s="131">
        <f>'Anchor-RA'!Z494</f>
        <v>0</v>
      </c>
      <c r="X496" s="132">
        <f t="shared" si="49"/>
        <v>0</v>
      </c>
      <c r="Y496" s="133"/>
      <c r="Z496" s="383">
        <f>'Test-RA'!L494</f>
        <v>0</v>
      </c>
      <c r="AA496" s="380">
        <f>'Test-RA'!M494</f>
        <v>0</v>
      </c>
      <c r="AB496" s="380">
        <f>'Test-RA'!N494</f>
        <v>0</v>
      </c>
      <c r="AC496" s="380">
        <f>'Test-RA'!O494</f>
        <v>0</v>
      </c>
      <c r="AD496" s="380">
        <f>(Summary!$C$58*AA496+Summary!$C$59*AB496+Summary!$C$60*AC496)/Summary!$C$61</f>
        <v>0</v>
      </c>
      <c r="AE496" s="380">
        <f>'Test-RA'!P494</f>
        <v>0</v>
      </c>
      <c r="AF496" s="380">
        <f>'Test-RA'!Q494</f>
        <v>0</v>
      </c>
      <c r="AG496" s="380">
        <f>'Test-RA'!R494</f>
        <v>0</v>
      </c>
      <c r="AH496" s="380">
        <f>'Test-RA'!S494</f>
        <v>0</v>
      </c>
      <c r="AI496" s="380">
        <f>'Test-RA'!T494</f>
        <v>0</v>
      </c>
      <c r="AJ496" s="380">
        <f>'Test-RA'!U494</f>
        <v>0</v>
      </c>
      <c r="AK496" s="380">
        <f>'Test-RA'!V494</f>
        <v>0</v>
      </c>
      <c r="AL496" s="380">
        <f>'Test-RA'!W494</f>
        <v>0</v>
      </c>
      <c r="AM496" s="380">
        <f>'Test-RA'!X494</f>
        <v>0</v>
      </c>
      <c r="AN496" s="380">
        <f>10*LOG10(1/((Summary!$C$75/10^(AK496/10)+Summary!$C$76/10^(AL496/10)+Summary!$C$77/10^(AM496/10))/Summary!$C$78))</f>
        <v>0</v>
      </c>
      <c r="AO496" s="380">
        <f>'Test-RA'!Y494</f>
        <v>0</v>
      </c>
      <c r="AP496" s="131">
        <f>'Test-RA'!Z494</f>
        <v>0</v>
      </c>
      <c r="AQ496" s="132">
        <f t="shared" ref="AQ496:AQ501" si="65">AO496/3600</f>
        <v>0</v>
      </c>
      <c r="AR496" s="134" t="e">
        <f t="shared" ref="AR496:AR501" si="66">AO496/V496</f>
        <v>#DIV/0!</v>
      </c>
      <c r="AS496" s="135" t="e">
        <f t="shared" ref="AS496:AS501" si="67">AP496/W496</f>
        <v>#DIV/0!</v>
      </c>
      <c r="AT496" s="136"/>
      <c r="AU496" s="136"/>
      <c r="AV496" s="573" t="s">
        <v>121</v>
      </c>
      <c r="AW496" s="468" t="e" cm="1">
        <f t="array" ref="AW496">bdRateExtend($G496:$G499,H496:H499,$Z496:$Z499,AA496:AA499)</f>
        <v>#VALUE!</v>
      </c>
      <c r="AX496" s="480" t="e" cm="1">
        <f t="array" ref="AX496">bdRateExtend($G496:$G501,H496:H501,$Z496:$Z501,AA496:AA501)</f>
        <v>#VALUE!</v>
      </c>
      <c r="AY496" s="480" t="e" cm="1">
        <f t="array" ref="AY496">bdRateExtend($G496:$G501,I496:I501,$Z496:$Z501,AB496:AB501)</f>
        <v>#VALUE!</v>
      </c>
      <c r="AZ496" s="480" t="e" cm="1">
        <f t="array" ref="AZ496">bdRateExtend($G496:$G501,J496:J501,$Z496:$Z501,AC496:AC501)</f>
        <v>#VALUE!</v>
      </c>
      <c r="BA496" s="480" t="e" cm="1">
        <f t="array" ref="BA496">bdRateExtend($G496:$G501,K496:K501,$Z496:$Z501,AD496:AD501)</f>
        <v>#VALUE!</v>
      </c>
      <c r="BB496" s="479" t="e">
        <f>(Summary!$C$89*AX496+Summary!$C$90*AY496+Summary!$C$91*AZ496)/Summary!$C$92</f>
        <v>#VALUE!</v>
      </c>
      <c r="BC496" s="480" t="e" cm="1">
        <f t="array" ref="BC496">bdRateExtend($G496:$G499,L496:L499,$Z496:$Z499,AE496:AE499)</f>
        <v>#VALUE!</v>
      </c>
      <c r="BD496" s="480" t="e" cm="1">
        <f t="array" ref="BD496">bdRateExtend($G496:$G501,L496:L501,$Z496:$Z501,AE496:AE501)</f>
        <v>#VALUE!</v>
      </c>
      <c r="BE496" s="480" t="e" cm="1">
        <f t="array" ref="BE496">bdRateExtend($G496:$G499,M496:M499,$Z496:$Z499,AF496:AF499)</f>
        <v>#VALUE!</v>
      </c>
      <c r="BF496" s="480" t="e" cm="1">
        <f t="array" ref="BF496">bdRateExtend($G496:$G501,M496:M501,$Z496:$Z501,AF496:AF501)</f>
        <v>#VALUE!</v>
      </c>
      <c r="BG496" s="474" t="e" cm="1">
        <f t="array" ref="BG496">bdRateExtend($G496:$G499,N496:N499,$Z496:$Z499,AG496:AG499,"None", FALSE,1)</f>
        <v>#VALUE!</v>
      </c>
      <c r="BH496" s="475" t="e" cm="1">
        <f t="array" ref="BH496">bdRateExtend($G496:$G501,N496:N501,$Z496:$Z501,AG496:AG501,"None", FALSE,1)</f>
        <v>#VALUE!</v>
      </c>
      <c r="BI496" s="474" t="e" cm="1">
        <f t="array" ref="BI496">bdRateExtend($G496:$G499,O496:O499,$Z496:$Z499,AH496:AH499,"None", FALSE,1)</f>
        <v>#VALUE!</v>
      </c>
      <c r="BJ496" s="475" t="e" cm="1">
        <f t="array" ref="BJ496">bdRateExtend($G496:$G501,O496:O501,$Z496:$Z501,AH496:AH501,"None", FALSE,1)</f>
        <v>#VALUE!</v>
      </c>
      <c r="BK496" s="480" t="e" cm="1">
        <f t="array" ref="BK496">bdRateExtend($G496:$G499,P496:P499,$Z496:$Z499,AI496:AI499)</f>
        <v>#VALUE!</v>
      </c>
      <c r="BL496" s="480" t="e" cm="1">
        <f t="array" ref="BL496">bdRateExtend($G496:$G501,P496:P501,$Z496:$Z501,AI496:AI501)</f>
        <v>#VALUE!</v>
      </c>
      <c r="BM496" s="480" t="e" cm="1">
        <f t="array" ref="BM496">bdRateExtend($G496:$G499,Q496:Q499,$Z496:$Z499,AJ496:AJ499)</f>
        <v>#VALUE!</v>
      </c>
      <c r="BN496" s="480" t="e" cm="1">
        <f t="array" ref="BN496">bdRateExtend($G496:$G501,Q496:Q501,$Z496:$Z501,AJ496:AJ501)</f>
        <v>#VALUE!</v>
      </c>
      <c r="BO496" s="480" t="e" cm="1">
        <f t="array" ref="BO496">bdRateExtend($G496:$G499,R496:R499,$Z496:$Z499,AK496:AK499)</f>
        <v>#VALUE!</v>
      </c>
      <c r="BP496" s="480" t="e" cm="1">
        <f t="array" ref="BP496">bdRateExtend($G496:$G501,R496:R501,$Z496:$Z501,AK496:AK501)</f>
        <v>#VALUE!</v>
      </c>
      <c r="BQ496" s="480" t="e" cm="1">
        <f t="array" ref="BQ496">bdRateExtend($G496:$G501,S496:S501,$Z496:$Z501,AL496:AL501)</f>
        <v>#VALUE!</v>
      </c>
      <c r="BR496" s="476" t="e" cm="1">
        <f t="array" ref="BR496">bdRateExtend($G496:$G501,T496:T501,$Z496:$Z501,AM496:AM501)</f>
        <v>#VALUE!</v>
      </c>
      <c r="BS496" s="476" t="e" cm="1">
        <f t="array" ref="BS496">bdRateExtend($G496:$G501,U496:U501,$Z496:$Z501,AN496:AN501)</f>
        <v>#VALUE!</v>
      </c>
      <c r="BT496" s="479" t="e">
        <f>(Summary!$C$103*BP496+Summary!$C$104*BQ496+Summary!$C$105*BR496)/Summary!$C$106</f>
        <v>#VALUE!</v>
      </c>
      <c r="BU496" s="462" cm="1">
        <f t="array" ref="BU496">testVMAFRange($G496:$G499,N496:N499,$Z496:$Z499,AG496:AG499)</f>
        <v>0</v>
      </c>
      <c r="BV496" s="464" cm="1">
        <f t="array" ref="BV496">testVMAFRange($G496:$G501,N496:N501,$Z496:$Z501,AG496:AG501)</f>
        <v>0</v>
      </c>
      <c r="BW496" s="462" cm="1">
        <f t="array" ref="BW496">testVMAFRange($G496:$G499,O496:O499,$Z496:$Z499,AH496:AH499)</f>
        <v>0</v>
      </c>
      <c r="BX496" s="464" cm="1">
        <f t="array" ref="BX496">testVMAFRange($G496:$G501,O496:O501,$Z496:$Z501,AH496:AH501)</f>
        <v>0</v>
      </c>
    </row>
    <row r="497" spans="1:76" ht="17" customHeight="1" x14ac:dyDescent="0.35">
      <c r="A497" s="419"/>
      <c r="B497" s="483"/>
      <c r="C497" s="486"/>
      <c r="D497" s="490"/>
      <c r="E497" s="493"/>
      <c r="F497" s="346">
        <v>31</v>
      </c>
      <c r="G497" s="139">
        <f>'Anchor-RA'!L495</f>
        <v>0</v>
      </c>
      <c r="H497" s="140">
        <f>'Anchor-RA'!M495</f>
        <v>0</v>
      </c>
      <c r="I497" s="140">
        <f>'Anchor-RA'!N495</f>
        <v>0</v>
      </c>
      <c r="J497" s="140">
        <f>'Anchor-RA'!O495</f>
        <v>0</v>
      </c>
      <c r="K497" s="140">
        <f>(Summary!$C$58*H497+Summary!$C$59*I497+Summary!$C$60*J497)/Summary!$C$61</f>
        <v>0</v>
      </c>
      <c r="L497" s="140">
        <f>'Anchor-RA'!P495</f>
        <v>0</v>
      </c>
      <c r="M497" s="140">
        <f>'Anchor-RA'!Q495</f>
        <v>0</v>
      </c>
      <c r="N497" s="140">
        <f>'Anchor-RA'!R495</f>
        <v>0</v>
      </c>
      <c r="O497" s="140">
        <f>'Anchor-RA'!S495</f>
        <v>0</v>
      </c>
      <c r="P497" s="140">
        <f>'Anchor-RA'!T495</f>
        <v>0</v>
      </c>
      <c r="Q497" s="140">
        <f>'Anchor-RA'!U495</f>
        <v>0</v>
      </c>
      <c r="R497" s="140">
        <f>'Anchor-RA'!V495</f>
        <v>0</v>
      </c>
      <c r="S497" s="140">
        <f>'Anchor-RA'!W495</f>
        <v>0</v>
      </c>
      <c r="T497" s="140">
        <f>'Anchor-RA'!X495</f>
        <v>0</v>
      </c>
      <c r="U497" s="140">
        <f>10*LOG10(1/((Summary!$C$75/10^(R497/10)+Summary!$C$76/10^(S497/10)+Summary!$C$77/10^(T497/10))/Summary!$C$78))</f>
        <v>0</v>
      </c>
      <c r="V497" s="140">
        <f>'Anchor-RA'!Y495</f>
        <v>0</v>
      </c>
      <c r="W497" s="140">
        <f>'Anchor-RA'!Z495</f>
        <v>0</v>
      </c>
      <c r="X497" s="141">
        <f t="shared" si="49"/>
        <v>0</v>
      </c>
      <c r="Y497" s="133"/>
      <c r="Z497" s="384">
        <f>'Test-RA'!L495</f>
        <v>0</v>
      </c>
      <c r="AA497" s="381">
        <f>'Test-RA'!M495</f>
        <v>0</v>
      </c>
      <c r="AB497" s="381">
        <f>'Test-RA'!N495</f>
        <v>0</v>
      </c>
      <c r="AC497" s="381">
        <f>'Test-RA'!O495</f>
        <v>0</v>
      </c>
      <c r="AD497" s="381">
        <f>(Summary!$C$58*AA497+Summary!$C$59*AB497+Summary!$C$60*AC497)/Summary!$C$61</f>
        <v>0</v>
      </c>
      <c r="AE497" s="381">
        <f>'Test-RA'!P495</f>
        <v>0</v>
      </c>
      <c r="AF497" s="381">
        <f>'Test-RA'!Q495</f>
        <v>0</v>
      </c>
      <c r="AG497" s="381">
        <f>'Test-RA'!R495</f>
        <v>0</v>
      </c>
      <c r="AH497" s="381">
        <f>'Test-RA'!S495</f>
        <v>0</v>
      </c>
      <c r="AI497" s="381">
        <f>'Test-RA'!T495</f>
        <v>0</v>
      </c>
      <c r="AJ497" s="381">
        <f>'Test-RA'!U495</f>
        <v>0</v>
      </c>
      <c r="AK497" s="381">
        <f>'Test-RA'!V495</f>
        <v>0</v>
      </c>
      <c r="AL497" s="381">
        <f>'Test-RA'!W495</f>
        <v>0</v>
      </c>
      <c r="AM497" s="381">
        <f>'Test-RA'!X495</f>
        <v>0</v>
      </c>
      <c r="AN497" s="381">
        <f>10*LOG10(1/((Summary!$C$75/10^(AK497/10)+Summary!$C$76/10^(AL497/10)+Summary!$C$77/10^(AM497/10))/Summary!$C$78))</f>
        <v>0</v>
      </c>
      <c r="AO497" s="381">
        <f>'Test-RA'!Y495</f>
        <v>0</v>
      </c>
      <c r="AP497" s="140">
        <f>'Test-RA'!Z495</f>
        <v>0</v>
      </c>
      <c r="AQ497" s="141">
        <f t="shared" si="65"/>
        <v>0</v>
      </c>
      <c r="AR497" s="142" t="e">
        <f t="shared" si="66"/>
        <v>#DIV/0!</v>
      </c>
      <c r="AS497" s="143" t="e">
        <f t="shared" si="67"/>
        <v>#DIV/0!</v>
      </c>
      <c r="AT497" s="136"/>
      <c r="AU497" s="136"/>
      <c r="AV497" s="571"/>
      <c r="AW497" s="468"/>
      <c r="AX497" s="480"/>
      <c r="AY497" s="480"/>
      <c r="AZ497" s="480"/>
      <c r="BA497" s="480"/>
      <c r="BB497" s="480"/>
      <c r="BC497" s="480"/>
      <c r="BD497" s="480"/>
      <c r="BE497" s="480"/>
      <c r="BF497" s="480"/>
      <c r="BG497" s="469"/>
      <c r="BH497" s="476"/>
      <c r="BI497" s="469"/>
      <c r="BJ497" s="476"/>
      <c r="BK497" s="480"/>
      <c r="BL497" s="480"/>
      <c r="BM497" s="480"/>
      <c r="BN497" s="480"/>
      <c r="BO497" s="480"/>
      <c r="BP497" s="480"/>
      <c r="BQ497" s="480"/>
      <c r="BR497" s="476"/>
      <c r="BS497" s="476"/>
      <c r="BT497" s="480"/>
      <c r="BU497" s="463"/>
      <c r="BV497" s="465"/>
      <c r="BW497" s="463"/>
      <c r="BX497" s="465"/>
    </row>
    <row r="498" spans="1:76" ht="17" customHeight="1" x14ac:dyDescent="0.35">
      <c r="A498" s="419"/>
      <c r="B498" s="483"/>
      <c r="C498" s="486"/>
      <c r="D498" s="490"/>
      <c r="E498" s="493"/>
      <c r="F498" s="346">
        <v>39</v>
      </c>
      <c r="G498" s="139">
        <f>'Anchor-RA'!L496</f>
        <v>0</v>
      </c>
      <c r="H498" s="140">
        <f>'Anchor-RA'!M496</f>
        <v>0</v>
      </c>
      <c r="I498" s="140">
        <f>'Anchor-RA'!N496</f>
        <v>0</v>
      </c>
      <c r="J498" s="140">
        <f>'Anchor-RA'!O496</f>
        <v>0</v>
      </c>
      <c r="K498" s="140">
        <f>(Summary!$C$58*H498+Summary!$C$59*I498+Summary!$C$60*J498)/Summary!$C$61</f>
        <v>0</v>
      </c>
      <c r="L498" s="140">
        <f>'Anchor-RA'!P496</f>
        <v>0</v>
      </c>
      <c r="M498" s="140">
        <f>'Anchor-RA'!Q496</f>
        <v>0</v>
      </c>
      <c r="N498" s="140">
        <f>'Anchor-RA'!R496</f>
        <v>0</v>
      </c>
      <c r="O498" s="140">
        <f>'Anchor-RA'!S496</f>
        <v>0</v>
      </c>
      <c r="P498" s="140">
        <f>'Anchor-RA'!T496</f>
        <v>0</v>
      </c>
      <c r="Q498" s="140">
        <f>'Anchor-RA'!U496</f>
        <v>0</v>
      </c>
      <c r="R498" s="140">
        <f>'Anchor-RA'!V496</f>
        <v>0</v>
      </c>
      <c r="S498" s="140">
        <f>'Anchor-RA'!W496</f>
        <v>0</v>
      </c>
      <c r="T498" s="140">
        <f>'Anchor-RA'!X496</f>
        <v>0</v>
      </c>
      <c r="U498" s="140">
        <f>10*LOG10(1/((Summary!$C$75/10^(R498/10)+Summary!$C$76/10^(S498/10)+Summary!$C$77/10^(T498/10))/Summary!$C$78))</f>
        <v>0</v>
      </c>
      <c r="V498" s="140">
        <f>'Anchor-RA'!Y496</f>
        <v>0</v>
      </c>
      <c r="W498" s="140">
        <f>'Anchor-RA'!Z496</f>
        <v>0</v>
      </c>
      <c r="X498" s="141">
        <f t="shared" si="49"/>
        <v>0</v>
      </c>
      <c r="Y498" s="133"/>
      <c r="Z498" s="384">
        <f>'Test-RA'!L496</f>
        <v>0</v>
      </c>
      <c r="AA498" s="381">
        <f>'Test-RA'!M496</f>
        <v>0</v>
      </c>
      <c r="AB498" s="381">
        <f>'Test-RA'!N496</f>
        <v>0</v>
      </c>
      <c r="AC498" s="381">
        <f>'Test-RA'!O496</f>
        <v>0</v>
      </c>
      <c r="AD498" s="381">
        <f>(Summary!$C$58*AA498+Summary!$C$59*AB498+Summary!$C$60*AC498)/Summary!$C$61</f>
        <v>0</v>
      </c>
      <c r="AE498" s="381">
        <f>'Test-RA'!P496</f>
        <v>0</v>
      </c>
      <c r="AF498" s="381">
        <f>'Test-RA'!Q496</f>
        <v>0</v>
      </c>
      <c r="AG498" s="381">
        <f>'Test-RA'!R496</f>
        <v>0</v>
      </c>
      <c r="AH498" s="381">
        <f>'Test-RA'!S496</f>
        <v>0</v>
      </c>
      <c r="AI498" s="381">
        <f>'Test-RA'!T496</f>
        <v>0</v>
      </c>
      <c r="AJ498" s="381">
        <f>'Test-RA'!U496</f>
        <v>0</v>
      </c>
      <c r="AK498" s="381">
        <f>'Test-RA'!V496</f>
        <v>0</v>
      </c>
      <c r="AL498" s="381">
        <f>'Test-RA'!W496</f>
        <v>0</v>
      </c>
      <c r="AM498" s="381">
        <f>'Test-RA'!X496</f>
        <v>0</v>
      </c>
      <c r="AN498" s="381">
        <f>10*LOG10(1/((Summary!$C$75/10^(AK498/10)+Summary!$C$76/10^(AL498/10)+Summary!$C$77/10^(AM498/10))/Summary!$C$78))</f>
        <v>0</v>
      </c>
      <c r="AO498" s="381">
        <f>'Test-RA'!Y496</f>
        <v>0</v>
      </c>
      <c r="AP498" s="140">
        <f>'Test-RA'!Z496</f>
        <v>0</v>
      </c>
      <c r="AQ498" s="141">
        <f t="shared" si="65"/>
        <v>0</v>
      </c>
      <c r="AR498" s="142" t="e">
        <f t="shared" si="66"/>
        <v>#DIV/0!</v>
      </c>
      <c r="AS498" s="143" t="e">
        <f t="shared" si="67"/>
        <v>#DIV/0!</v>
      </c>
      <c r="AT498" s="136"/>
      <c r="AU498" s="136"/>
      <c r="AV498" s="571" t="s">
        <v>122</v>
      </c>
      <c r="AW498" s="468" t="e" cm="1">
        <f t="array" ref="AW498">bdRateExtend($G497:$G500,H497:H500,$Z497:$Z500,AA497:AA500)</f>
        <v>#VALUE!</v>
      </c>
      <c r="AX498" s="480"/>
      <c r="AY498" s="480"/>
      <c r="AZ498" s="480"/>
      <c r="BA498" s="480"/>
      <c r="BB498" s="480"/>
      <c r="BC498" s="480" t="e" cm="1">
        <f t="array" ref="BC498">bdRateExtend($G497:$G500,L497:L500,$Z497:$Z500,AE497:AE500)</f>
        <v>#VALUE!</v>
      </c>
      <c r="BD498" s="480"/>
      <c r="BE498" s="480" t="e" cm="1">
        <f t="array" ref="BE498">bdRateExtend($G497:$G500,M497:M500,$Z497:$Z500,AF497:AF500)</f>
        <v>#VALUE!</v>
      </c>
      <c r="BF498" s="480"/>
      <c r="BG498" s="469" t="e" cm="1">
        <f t="array" ref="BG498">bdRateExtend($G497:$G500,N497:N500,$Z497:$Z500,AG497:AG500,"None", FALSE,1)</f>
        <v>#VALUE!</v>
      </c>
      <c r="BH498" s="476"/>
      <c r="BI498" s="469" t="e" cm="1">
        <f t="array" ref="BI498">bdRateExtend($G497:$G500,O497:O500,$Z497:$Z500,AH497:AH500,"None", FALSE,1)</f>
        <v>#VALUE!</v>
      </c>
      <c r="BJ498" s="476"/>
      <c r="BK498" s="480" t="e" cm="1">
        <f t="array" ref="BK498">bdRateExtend($G497:$G500,P497:P500,$Z497:$Z500,AI497:AI500)</f>
        <v>#VALUE!</v>
      </c>
      <c r="BL498" s="480"/>
      <c r="BM498" s="480" t="e" cm="1">
        <f t="array" ref="BM498">bdRateExtend($G497:$G500,Q497:Q500,$Z497:$Z500,AJ497:AJ500)</f>
        <v>#VALUE!</v>
      </c>
      <c r="BN498" s="480"/>
      <c r="BO498" s="480" t="e" cm="1">
        <f t="array" ref="BO498">bdRateExtend($G497:$G500,R497:R500,$Z497:$Z500,AK497:AK500)</f>
        <v>#VALUE!</v>
      </c>
      <c r="BP498" s="480"/>
      <c r="BQ498" s="480"/>
      <c r="BR498" s="476"/>
      <c r="BS498" s="476"/>
      <c r="BT498" s="480"/>
      <c r="BU498" s="463" cm="1">
        <f t="array" ref="BU498">testVMAFRange($G497:$G500,N497:N500,$Z497:$Z500,AG497:AG500)</f>
        <v>0</v>
      </c>
      <c r="BV498" s="465"/>
      <c r="BW498" s="463" cm="1">
        <f t="array" ref="BW498">testVMAFRange($G497:$G500,O497:O500,$Z497:$Z500,AH497:AH500)</f>
        <v>0</v>
      </c>
      <c r="BX498" s="465"/>
    </row>
    <row r="499" spans="1:76" ht="17" customHeight="1" x14ac:dyDescent="0.35">
      <c r="A499" s="419"/>
      <c r="B499" s="483"/>
      <c r="C499" s="486"/>
      <c r="D499" s="490"/>
      <c r="E499" s="493"/>
      <c r="F499" s="346">
        <v>47</v>
      </c>
      <c r="G499" s="139">
        <f>'Anchor-RA'!L497</f>
        <v>0</v>
      </c>
      <c r="H499" s="140">
        <f>'Anchor-RA'!M497</f>
        <v>0</v>
      </c>
      <c r="I499" s="140">
        <f>'Anchor-RA'!N497</f>
        <v>0</v>
      </c>
      <c r="J499" s="140">
        <f>'Anchor-RA'!O497</f>
        <v>0</v>
      </c>
      <c r="K499" s="140">
        <f>(Summary!$C$58*H499+Summary!$C$59*I499+Summary!$C$60*J499)/Summary!$C$61</f>
        <v>0</v>
      </c>
      <c r="L499" s="140">
        <f>'Anchor-RA'!P497</f>
        <v>0</v>
      </c>
      <c r="M499" s="140">
        <f>'Anchor-RA'!Q497</f>
        <v>0</v>
      </c>
      <c r="N499" s="140">
        <f>'Anchor-RA'!R497</f>
        <v>0</v>
      </c>
      <c r="O499" s="140">
        <f>'Anchor-RA'!S497</f>
        <v>0</v>
      </c>
      <c r="P499" s="140">
        <f>'Anchor-RA'!T497</f>
        <v>0</v>
      </c>
      <c r="Q499" s="140">
        <f>'Anchor-RA'!U497</f>
        <v>0</v>
      </c>
      <c r="R499" s="140">
        <f>'Anchor-RA'!V497</f>
        <v>0</v>
      </c>
      <c r="S499" s="140">
        <f>'Anchor-RA'!W497</f>
        <v>0</v>
      </c>
      <c r="T499" s="140">
        <f>'Anchor-RA'!X497</f>
        <v>0</v>
      </c>
      <c r="U499" s="140">
        <f>10*LOG10(1/((Summary!$C$75/10^(R499/10)+Summary!$C$76/10^(S499/10)+Summary!$C$77/10^(T499/10))/Summary!$C$78))</f>
        <v>0</v>
      </c>
      <c r="V499" s="140">
        <f>'Anchor-RA'!Y497</f>
        <v>0</v>
      </c>
      <c r="W499" s="140">
        <f>'Anchor-RA'!Z497</f>
        <v>0</v>
      </c>
      <c r="X499" s="141">
        <f t="shared" si="49"/>
        <v>0</v>
      </c>
      <c r="Y499" s="133"/>
      <c r="Z499" s="384">
        <f>'Test-RA'!L497</f>
        <v>0</v>
      </c>
      <c r="AA499" s="381">
        <f>'Test-RA'!M497</f>
        <v>0</v>
      </c>
      <c r="AB499" s="381">
        <f>'Test-RA'!N497</f>
        <v>0</v>
      </c>
      <c r="AC499" s="381">
        <f>'Test-RA'!O497</f>
        <v>0</v>
      </c>
      <c r="AD499" s="381">
        <f>(Summary!$C$58*AA499+Summary!$C$59*AB499+Summary!$C$60*AC499)/Summary!$C$61</f>
        <v>0</v>
      </c>
      <c r="AE499" s="381">
        <f>'Test-RA'!P497</f>
        <v>0</v>
      </c>
      <c r="AF499" s="381">
        <f>'Test-RA'!Q497</f>
        <v>0</v>
      </c>
      <c r="AG499" s="381">
        <f>'Test-RA'!R497</f>
        <v>0</v>
      </c>
      <c r="AH499" s="381">
        <f>'Test-RA'!S497</f>
        <v>0</v>
      </c>
      <c r="AI499" s="381">
        <f>'Test-RA'!T497</f>
        <v>0</v>
      </c>
      <c r="AJ499" s="381">
        <f>'Test-RA'!U497</f>
        <v>0</v>
      </c>
      <c r="AK499" s="381">
        <f>'Test-RA'!V497</f>
        <v>0</v>
      </c>
      <c r="AL499" s="381">
        <f>'Test-RA'!W497</f>
        <v>0</v>
      </c>
      <c r="AM499" s="381">
        <f>'Test-RA'!X497</f>
        <v>0</v>
      </c>
      <c r="AN499" s="381">
        <f>10*LOG10(1/((Summary!$C$75/10^(AK499/10)+Summary!$C$76/10^(AL499/10)+Summary!$C$77/10^(AM499/10))/Summary!$C$78))</f>
        <v>0</v>
      </c>
      <c r="AO499" s="381">
        <f>'Test-RA'!Y497</f>
        <v>0</v>
      </c>
      <c r="AP499" s="140">
        <f>'Test-RA'!Z497</f>
        <v>0</v>
      </c>
      <c r="AQ499" s="141">
        <f t="shared" si="65"/>
        <v>0</v>
      </c>
      <c r="AR499" s="142" t="e">
        <f t="shared" si="66"/>
        <v>#DIV/0!</v>
      </c>
      <c r="AS499" s="143" t="e">
        <f t="shared" si="67"/>
        <v>#DIV/0!</v>
      </c>
      <c r="AT499" s="136"/>
      <c r="AU499" s="136"/>
      <c r="AV499" s="571"/>
      <c r="AW499" s="468"/>
      <c r="AX499" s="480"/>
      <c r="AY499" s="480"/>
      <c r="AZ499" s="480"/>
      <c r="BA499" s="480"/>
      <c r="BB499" s="480"/>
      <c r="BC499" s="480"/>
      <c r="BD499" s="480"/>
      <c r="BE499" s="480"/>
      <c r="BF499" s="480"/>
      <c r="BG499" s="469"/>
      <c r="BH499" s="476"/>
      <c r="BI499" s="469"/>
      <c r="BJ499" s="476"/>
      <c r="BK499" s="480"/>
      <c r="BL499" s="480"/>
      <c r="BM499" s="480"/>
      <c r="BN499" s="480"/>
      <c r="BO499" s="480"/>
      <c r="BP499" s="480"/>
      <c r="BQ499" s="480"/>
      <c r="BR499" s="476"/>
      <c r="BS499" s="476"/>
      <c r="BT499" s="480"/>
      <c r="BU499" s="463"/>
      <c r="BV499" s="465"/>
      <c r="BW499" s="463"/>
      <c r="BX499" s="465"/>
    </row>
    <row r="500" spans="1:76" ht="17" customHeight="1" x14ac:dyDescent="0.35">
      <c r="A500" s="419"/>
      <c r="B500" s="483"/>
      <c r="C500" s="486"/>
      <c r="D500" s="490"/>
      <c r="E500" s="493"/>
      <c r="F500" s="346">
        <v>55</v>
      </c>
      <c r="G500" s="139">
        <f>'Anchor-RA'!L498</f>
        <v>0</v>
      </c>
      <c r="H500" s="140">
        <f>'Anchor-RA'!M498</f>
        <v>0</v>
      </c>
      <c r="I500" s="140">
        <f>'Anchor-RA'!N498</f>
        <v>0</v>
      </c>
      <c r="J500" s="140">
        <f>'Anchor-RA'!O498</f>
        <v>0</v>
      </c>
      <c r="K500" s="140">
        <f>(Summary!$C$58*H500+Summary!$C$59*I500+Summary!$C$60*J500)/Summary!$C$61</f>
        <v>0</v>
      </c>
      <c r="L500" s="140">
        <f>'Anchor-RA'!P498</f>
        <v>0</v>
      </c>
      <c r="M500" s="140">
        <f>'Anchor-RA'!Q498</f>
        <v>0</v>
      </c>
      <c r="N500" s="140">
        <f>'Anchor-RA'!R498</f>
        <v>0</v>
      </c>
      <c r="O500" s="140">
        <f>'Anchor-RA'!S498</f>
        <v>0</v>
      </c>
      <c r="P500" s="140">
        <f>'Anchor-RA'!T498</f>
        <v>0</v>
      </c>
      <c r="Q500" s="140">
        <f>'Anchor-RA'!U498</f>
        <v>0</v>
      </c>
      <c r="R500" s="140">
        <f>'Anchor-RA'!V498</f>
        <v>0</v>
      </c>
      <c r="S500" s="140">
        <f>'Anchor-RA'!W498</f>
        <v>0</v>
      </c>
      <c r="T500" s="140">
        <f>'Anchor-RA'!X498</f>
        <v>0</v>
      </c>
      <c r="U500" s="140">
        <f>10*LOG10(1/((Summary!$C$75/10^(R500/10)+Summary!$C$76/10^(S500/10)+Summary!$C$77/10^(T500/10))/Summary!$C$78))</f>
        <v>0</v>
      </c>
      <c r="V500" s="140">
        <f>'Anchor-RA'!Y498</f>
        <v>0</v>
      </c>
      <c r="W500" s="140">
        <f>'Anchor-RA'!Z498</f>
        <v>0</v>
      </c>
      <c r="X500" s="141">
        <f t="shared" si="49"/>
        <v>0</v>
      </c>
      <c r="Y500" s="133"/>
      <c r="Z500" s="384">
        <f>'Test-RA'!L498</f>
        <v>0</v>
      </c>
      <c r="AA500" s="381">
        <f>'Test-RA'!M498</f>
        <v>0</v>
      </c>
      <c r="AB500" s="381">
        <f>'Test-RA'!N498</f>
        <v>0</v>
      </c>
      <c r="AC500" s="381">
        <f>'Test-RA'!O498</f>
        <v>0</v>
      </c>
      <c r="AD500" s="381">
        <f>(Summary!$C$58*AA500+Summary!$C$59*AB500+Summary!$C$60*AC500)/Summary!$C$61</f>
        <v>0</v>
      </c>
      <c r="AE500" s="381">
        <f>'Test-RA'!P498</f>
        <v>0</v>
      </c>
      <c r="AF500" s="381">
        <f>'Test-RA'!Q498</f>
        <v>0</v>
      </c>
      <c r="AG500" s="381">
        <f>'Test-RA'!R498</f>
        <v>0</v>
      </c>
      <c r="AH500" s="381">
        <f>'Test-RA'!S498</f>
        <v>0</v>
      </c>
      <c r="AI500" s="381">
        <f>'Test-RA'!T498</f>
        <v>0</v>
      </c>
      <c r="AJ500" s="381">
        <f>'Test-RA'!U498</f>
        <v>0</v>
      </c>
      <c r="AK500" s="381">
        <f>'Test-RA'!V498</f>
        <v>0</v>
      </c>
      <c r="AL500" s="381">
        <f>'Test-RA'!W498</f>
        <v>0</v>
      </c>
      <c r="AM500" s="381">
        <f>'Test-RA'!X498</f>
        <v>0</v>
      </c>
      <c r="AN500" s="381">
        <f>10*LOG10(1/((Summary!$C$75/10^(AK500/10)+Summary!$C$76/10^(AL500/10)+Summary!$C$77/10^(AM500/10))/Summary!$C$78))</f>
        <v>0</v>
      </c>
      <c r="AO500" s="381">
        <f>'Test-RA'!Y498</f>
        <v>0</v>
      </c>
      <c r="AP500" s="140">
        <f>'Test-RA'!Z498</f>
        <v>0</v>
      </c>
      <c r="AQ500" s="141">
        <f t="shared" si="65"/>
        <v>0</v>
      </c>
      <c r="AR500" s="142" t="e">
        <f t="shared" si="66"/>
        <v>#DIV/0!</v>
      </c>
      <c r="AS500" s="143" t="e">
        <f t="shared" si="67"/>
        <v>#DIV/0!</v>
      </c>
      <c r="AT500" s="136"/>
      <c r="AU500" s="136"/>
      <c r="AV500" s="571" t="s">
        <v>123</v>
      </c>
      <c r="AW500" s="468" t="e" cm="1">
        <f t="array" ref="AW500">bdRateExtend($G498:$G501,H498:H501,$Z498:$Z501,AA498:AA501)</f>
        <v>#VALUE!</v>
      </c>
      <c r="AX500" s="480"/>
      <c r="AY500" s="480"/>
      <c r="AZ500" s="480"/>
      <c r="BA500" s="480"/>
      <c r="BB500" s="480"/>
      <c r="BC500" s="480" t="e" cm="1">
        <f t="array" ref="BC500">bdRateExtend($G498:$G501,L498:L501,$Z498:$Z501,AE498:AE501)</f>
        <v>#VALUE!</v>
      </c>
      <c r="BD500" s="480"/>
      <c r="BE500" s="480" t="e" cm="1">
        <f t="array" ref="BE500">bdRateExtend($G498:$G501,M498:M501,$Z498:$Z501,AF498:AF501)</f>
        <v>#VALUE!</v>
      </c>
      <c r="BF500" s="480"/>
      <c r="BG500" s="469" t="e" cm="1">
        <f t="array" ref="BG500">bdRateExtend($G498:$G501,N498:N501,$Z498:$Z501,AG498:AG501,"None", FALSE,1)</f>
        <v>#VALUE!</v>
      </c>
      <c r="BH500" s="476"/>
      <c r="BI500" s="469" t="e" cm="1">
        <f t="array" ref="BI500">bdRateExtend($G498:$G501,O498:O501,$Z498:$Z501,AH498:AH501,"None", FALSE,1)</f>
        <v>#VALUE!</v>
      </c>
      <c r="BJ500" s="476"/>
      <c r="BK500" s="480" t="e" cm="1">
        <f t="array" ref="BK500">bdRateExtend($G498:$G501,P498:P501,$Z498:$Z501,AI498:AI501)</f>
        <v>#VALUE!</v>
      </c>
      <c r="BL500" s="480"/>
      <c r="BM500" s="480" t="e" cm="1">
        <f t="array" ref="BM500">bdRateExtend($G498:$G501,Q498:Q501,$Z498:$Z501,AJ498:AJ501)</f>
        <v>#VALUE!</v>
      </c>
      <c r="BN500" s="480"/>
      <c r="BO500" s="480" t="e" cm="1">
        <f t="array" ref="BO500">bdRateExtend($G498:$G501,R498:R501,$Z498:$Z501,AK498:AK501)</f>
        <v>#VALUE!</v>
      </c>
      <c r="BP500" s="480"/>
      <c r="BQ500" s="480"/>
      <c r="BR500" s="476"/>
      <c r="BS500" s="476"/>
      <c r="BT500" s="480"/>
      <c r="BU500" s="463" cm="1">
        <f t="array" ref="BU500">testVMAFRange($G498:$G501,N498:N501,$Z498:$Z501,AG498:AG501)</f>
        <v>0</v>
      </c>
      <c r="BV500" s="465"/>
      <c r="BW500" s="463" cm="1">
        <f t="array" ref="BW500">testVMAFRange($G498:$G501,O498:O501,$Z498:$Z501,AH498:AH501)</f>
        <v>0</v>
      </c>
      <c r="BX500" s="465"/>
    </row>
    <row r="501" spans="1:76" ht="17" customHeight="1" thickBot="1" x14ac:dyDescent="0.4">
      <c r="A501" s="420"/>
      <c r="B501" s="484"/>
      <c r="C501" s="487"/>
      <c r="D501" s="491"/>
      <c r="E501" s="494"/>
      <c r="F501" s="347">
        <v>63</v>
      </c>
      <c r="G501" s="145">
        <f>'Anchor-RA'!L499</f>
        <v>0</v>
      </c>
      <c r="H501" s="146">
        <f>'Anchor-RA'!M499</f>
        <v>0</v>
      </c>
      <c r="I501" s="146">
        <f>'Anchor-RA'!N499</f>
        <v>0</v>
      </c>
      <c r="J501" s="146">
        <f>'Anchor-RA'!O499</f>
        <v>0</v>
      </c>
      <c r="K501" s="146">
        <f>(Summary!$C$58*H501+Summary!$C$59*I501+Summary!$C$60*J501)/Summary!$C$61</f>
        <v>0</v>
      </c>
      <c r="L501" s="146">
        <f>'Anchor-RA'!P499</f>
        <v>0</v>
      </c>
      <c r="M501" s="146">
        <f>'Anchor-RA'!Q499</f>
        <v>0</v>
      </c>
      <c r="N501" s="146">
        <f>'Anchor-RA'!R499</f>
        <v>0</v>
      </c>
      <c r="O501" s="146">
        <f>'Anchor-RA'!S499</f>
        <v>0</v>
      </c>
      <c r="P501" s="146">
        <f>'Anchor-RA'!T499</f>
        <v>0</v>
      </c>
      <c r="Q501" s="146">
        <f>'Anchor-RA'!U499</f>
        <v>0</v>
      </c>
      <c r="R501" s="146">
        <f>'Anchor-RA'!V499</f>
        <v>0</v>
      </c>
      <c r="S501" s="146">
        <f>'Anchor-RA'!W499</f>
        <v>0</v>
      </c>
      <c r="T501" s="146">
        <f>'Anchor-RA'!X499</f>
        <v>0</v>
      </c>
      <c r="U501" s="146">
        <f>10*LOG10(1/((Summary!$C$75/10^(R501/10)+Summary!$C$76/10^(S501/10)+Summary!$C$77/10^(T501/10))/Summary!$C$78))</f>
        <v>0</v>
      </c>
      <c r="V501" s="146">
        <f>'Anchor-RA'!Y499</f>
        <v>0</v>
      </c>
      <c r="W501" s="146">
        <f>'Anchor-RA'!Z499</f>
        <v>0</v>
      </c>
      <c r="X501" s="147">
        <f t="shared" si="49"/>
        <v>0</v>
      </c>
      <c r="Y501" s="151"/>
      <c r="Z501" s="385">
        <f>'Test-RA'!L499</f>
        <v>0</v>
      </c>
      <c r="AA501" s="382">
        <f>'Test-RA'!M499</f>
        <v>0</v>
      </c>
      <c r="AB501" s="382">
        <f>'Test-RA'!N499</f>
        <v>0</v>
      </c>
      <c r="AC501" s="382">
        <f>'Test-RA'!O499</f>
        <v>0</v>
      </c>
      <c r="AD501" s="382">
        <f>(Summary!$C$58*AA501+Summary!$C$59*AB501+Summary!$C$60*AC501)/Summary!$C$61</f>
        <v>0</v>
      </c>
      <c r="AE501" s="382">
        <f>'Test-RA'!P499</f>
        <v>0</v>
      </c>
      <c r="AF501" s="382">
        <f>'Test-RA'!Q499</f>
        <v>0</v>
      </c>
      <c r="AG501" s="382">
        <f>'Test-RA'!R499</f>
        <v>0</v>
      </c>
      <c r="AH501" s="382">
        <f>'Test-RA'!S499</f>
        <v>0</v>
      </c>
      <c r="AI501" s="382">
        <f>'Test-RA'!T499</f>
        <v>0</v>
      </c>
      <c r="AJ501" s="382">
        <f>'Test-RA'!U499</f>
        <v>0</v>
      </c>
      <c r="AK501" s="382">
        <f>'Test-RA'!V499</f>
        <v>0</v>
      </c>
      <c r="AL501" s="382">
        <f>'Test-RA'!W499</f>
        <v>0</v>
      </c>
      <c r="AM501" s="382">
        <f>'Test-RA'!X499</f>
        <v>0</v>
      </c>
      <c r="AN501" s="382">
        <f>10*LOG10(1/((Summary!$C$75/10^(AK501/10)+Summary!$C$76/10^(AL501/10)+Summary!$C$77/10^(AM501/10))/Summary!$C$78))</f>
        <v>0</v>
      </c>
      <c r="AO501" s="382">
        <f>'Test-RA'!Y499</f>
        <v>0</v>
      </c>
      <c r="AP501" s="146">
        <f>'Test-RA'!Z499</f>
        <v>0</v>
      </c>
      <c r="AQ501" s="147">
        <f t="shared" si="65"/>
        <v>0</v>
      </c>
      <c r="AR501" s="148" t="e">
        <f t="shared" si="66"/>
        <v>#DIV/0!</v>
      </c>
      <c r="AS501" s="149" t="e">
        <f t="shared" si="67"/>
        <v>#DIV/0!</v>
      </c>
      <c r="AT501" s="136"/>
      <c r="AU501" s="136"/>
      <c r="AV501" s="572"/>
      <c r="AW501" s="471"/>
      <c r="AX501" s="481"/>
      <c r="AY501" s="481"/>
      <c r="AZ501" s="481"/>
      <c r="BA501" s="481"/>
      <c r="BB501" s="481"/>
      <c r="BC501" s="481"/>
      <c r="BD501" s="481"/>
      <c r="BE501" s="481"/>
      <c r="BF501" s="481"/>
      <c r="BG501" s="472"/>
      <c r="BH501" s="477"/>
      <c r="BI501" s="472"/>
      <c r="BJ501" s="477"/>
      <c r="BK501" s="481"/>
      <c r="BL501" s="481"/>
      <c r="BM501" s="481"/>
      <c r="BN501" s="481"/>
      <c r="BO501" s="481"/>
      <c r="BP501" s="481"/>
      <c r="BQ501" s="481"/>
      <c r="BR501" s="477"/>
      <c r="BS501" s="477"/>
      <c r="BT501" s="481"/>
      <c r="BU501" s="473"/>
      <c r="BV501" s="466"/>
      <c r="BW501" s="473"/>
      <c r="BX501" s="466"/>
    </row>
    <row r="502" spans="1:76" ht="17" customHeight="1" thickBot="1" x14ac:dyDescent="0.4">
      <c r="A502" s="152"/>
      <c r="B502" s="153"/>
      <c r="C502" s="154"/>
      <c r="D502" s="153"/>
      <c r="E502" s="153"/>
      <c r="F502" s="153"/>
      <c r="G502" s="155"/>
      <c r="H502" s="155"/>
      <c r="I502" s="155"/>
      <c r="J502" s="155"/>
      <c r="K502" s="155"/>
      <c r="L502" s="155"/>
      <c r="M502" s="155"/>
      <c r="N502" s="155"/>
      <c r="O502" s="155"/>
      <c r="P502" s="155"/>
      <c r="Q502" s="155"/>
      <c r="R502" s="155"/>
      <c r="S502" s="155"/>
      <c r="T502" s="155"/>
      <c r="U502" s="155"/>
      <c r="V502" s="155"/>
      <c r="W502" s="155"/>
      <c r="X502" s="155">
        <f>SUM(X4:X501)</f>
        <v>0</v>
      </c>
      <c r="Y502" s="156"/>
      <c r="Z502" s="155"/>
      <c r="AA502" s="155"/>
      <c r="AB502" s="155"/>
      <c r="AC502" s="155"/>
      <c r="AD502" s="155"/>
      <c r="AE502" s="155"/>
      <c r="AF502" s="155"/>
      <c r="AG502" s="155"/>
      <c r="AH502" s="155"/>
      <c r="AI502" s="155"/>
      <c r="AJ502" s="155"/>
      <c r="AK502" s="155"/>
      <c r="AL502" s="155"/>
      <c r="AM502" s="155"/>
      <c r="AN502" s="155"/>
      <c r="AO502" s="155"/>
      <c r="AP502" s="155"/>
      <c r="AQ502" s="155"/>
      <c r="AR502" s="157"/>
      <c r="AS502" s="157"/>
      <c r="AT502" s="136"/>
      <c r="AU502" s="136"/>
      <c r="AV502" s="136"/>
      <c r="AW502" s="107"/>
      <c r="AX502" s="107"/>
      <c r="AY502" s="107"/>
      <c r="AZ502" s="107"/>
      <c r="BA502" s="107"/>
      <c r="BB502" s="107"/>
      <c r="BC502" s="107"/>
      <c r="BD502" s="107"/>
      <c r="BE502" s="107"/>
      <c r="BF502" s="107"/>
      <c r="BG502" s="107"/>
      <c r="BH502" s="107"/>
      <c r="BI502" s="107"/>
      <c r="BJ502" s="107"/>
      <c r="BK502" s="107"/>
      <c r="BL502" s="107"/>
      <c r="BM502" s="107"/>
      <c r="BN502" s="107"/>
      <c r="BO502" s="107"/>
      <c r="BP502" s="107"/>
      <c r="BQ502" s="107"/>
      <c r="BR502" s="107"/>
      <c r="BS502" s="107"/>
      <c r="BT502" s="107"/>
      <c r="BU502" s="292"/>
      <c r="BV502" s="292"/>
      <c r="BW502" s="292"/>
      <c r="BX502" s="292"/>
    </row>
    <row r="503" spans="1:76" ht="17" customHeight="1" x14ac:dyDescent="0.35">
      <c r="A503" s="152"/>
      <c r="B503" s="153"/>
      <c r="C503" s="154"/>
      <c r="D503" s="153"/>
      <c r="E503" s="153"/>
      <c r="F503" s="153"/>
      <c r="G503" s="155"/>
      <c r="H503" s="155"/>
      <c r="I503" s="155"/>
      <c r="J503" s="155"/>
      <c r="K503" s="155"/>
      <c r="L503" s="155"/>
      <c r="M503" s="155"/>
      <c r="N503" s="155"/>
      <c r="O503" s="155"/>
      <c r="P503" s="155"/>
      <c r="Q503" s="155"/>
      <c r="R503" s="155"/>
      <c r="S503" s="155"/>
      <c r="T503" s="155"/>
      <c r="U503" s="155"/>
      <c r="V503" s="155"/>
      <c r="W503" s="547" t="s">
        <v>116</v>
      </c>
      <c r="X503" s="547"/>
      <c r="Y503" s="158"/>
      <c r="Z503" s="374"/>
      <c r="AA503" s="374"/>
      <c r="AB503" s="374"/>
      <c r="AC503" s="374"/>
      <c r="AD503" s="155"/>
      <c r="AE503" s="374"/>
      <c r="AF503" s="374"/>
      <c r="AG503" s="374"/>
      <c r="AH503" s="374"/>
      <c r="AI503" s="374"/>
      <c r="AJ503" s="374"/>
      <c r="AK503" s="374"/>
      <c r="AL503" s="374"/>
      <c r="AM503" s="374"/>
      <c r="AN503" s="374"/>
      <c r="AO503" s="374"/>
      <c r="AP503" s="547" t="s">
        <v>116</v>
      </c>
      <c r="AQ503" s="547"/>
      <c r="AR503" s="160"/>
      <c r="AS503" s="157"/>
      <c r="AT503" s="161"/>
      <c r="AU503" s="162"/>
      <c r="AV503" s="163"/>
      <c r="AW503" s="545" t="s">
        <v>3</v>
      </c>
      <c r="AX503" s="545"/>
      <c r="AY503" s="545"/>
      <c r="AZ503" s="545"/>
      <c r="BA503" s="545"/>
      <c r="BB503" s="545"/>
      <c r="BC503" s="545" t="s">
        <v>1</v>
      </c>
      <c r="BD503" s="545"/>
      <c r="BE503" s="545" t="s">
        <v>111</v>
      </c>
      <c r="BF503" s="545"/>
      <c r="BG503" s="545" t="str">
        <f>BG2</f>
        <v>VMAF</v>
      </c>
      <c r="BH503" s="546"/>
      <c r="BI503" s="545" t="str">
        <f>BI2</f>
        <v>nVMAF</v>
      </c>
      <c r="BJ503" s="546"/>
      <c r="BK503" s="545" t="str">
        <f>BK2</f>
        <v>PSNR-HVS</v>
      </c>
      <c r="BL503" s="546"/>
      <c r="BM503" s="545" t="str">
        <f>BM2</f>
        <v>DE-2K</v>
      </c>
      <c r="BN503" s="546"/>
      <c r="BO503" s="515" t="str">
        <f>BO2</f>
        <v>APSNR</v>
      </c>
      <c r="BP503" s="515"/>
      <c r="BQ503" s="515"/>
      <c r="BR503" s="515"/>
      <c r="BS503" s="515"/>
      <c r="BT503" s="515"/>
      <c r="BU503" s="569" t="str">
        <f>BU2</f>
        <v>VMAF</v>
      </c>
      <c r="BV503" s="570"/>
      <c r="BW503" s="569" t="str">
        <f>BW2</f>
        <v>nVMAF</v>
      </c>
      <c r="BX503" s="570"/>
    </row>
    <row r="504" spans="1:76" ht="17" customHeight="1" thickBot="1" x14ac:dyDescent="0.4">
      <c r="A504" s="152"/>
      <c r="B504" s="153"/>
      <c r="C504" s="154"/>
      <c r="D504" s="153"/>
      <c r="E504" s="153"/>
      <c r="F504" s="155">
        <f>COUNTIFS(F4:F51, "&lt;&gt;",F4:F51, "&lt;&gt;0")</f>
        <v>48</v>
      </c>
      <c r="G504" s="155">
        <f>COUNTIFS(G4:G51, "&lt;&gt;",G4:G51, "&lt;&gt;0")</f>
        <v>0</v>
      </c>
      <c r="H504" s="155"/>
      <c r="I504" s="155"/>
      <c r="J504" s="155"/>
      <c r="K504" s="155"/>
      <c r="L504" s="155"/>
      <c r="M504" s="155"/>
      <c r="N504" s="155"/>
      <c r="O504" s="155"/>
      <c r="P504" s="155"/>
      <c r="Q504" s="155"/>
      <c r="R504" s="155"/>
      <c r="S504" s="155"/>
      <c r="T504" s="155"/>
      <c r="U504" s="155"/>
      <c r="V504" s="155"/>
      <c r="W504" s="114" t="s">
        <v>124</v>
      </c>
      <c r="X504" s="114" t="s">
        <v>125</v>
      </c>
      <c r="Z504" s="155">
        <f>COUNTIFS(Z4:Z51, "&lt;&gt;",Z4:Z51, "&lt;&gt;0")</f>
        <v>0</v>
      </c>
      <c r="AD504" s="155"/>
      <c r="AP504" s="114" t="s">
        <v>124</v>
      </c>
      <c r="AQ504" s="114" t="s">
        <v>125</v>
      </c>
      <c r="AR504" s="112">
        <f>Z504/F504</f>
        <v>0</v>
      </c>
      <c r="AS504" s="157"/>
      <c r="AT504" s="165"/>
      <c r="AU504" s="166"/>
      <c r="AV504" s="515" t="s">
        <v>95</v>
      </c>
      <c r="AW504" s="515"/>
      <c r="AX504" s="375" t="s">
        <v>15</v>
      </c>
      <c r="AY504" s="375" t="s">
        <v>16</v>
      </c>
      <c r="AZ504" s="375" t="s">
        <v>17</v>
      </c>
      <c r="BA504" s="375" t="s">
        <v>157</v>
      </c>
      <c r="BB504" s="375" t="str">
        <f>BB3</f>
        <v>wAverage</v>
      </c>
      <c r="BC504" s="375" t="s">
        <v>95</v>
      </c>
      <c r="BD504" s="375" t="s">
        <v>15</v>
      </c>
      <c r="BE504" s="375" t="s">
        <v>95</v>
      </c>
      <c r="BF504" s="375" t="s">
        <v>15</v>
      </c>
      <c r="BG504" s="375" t="s">
        <v>95</v>
      </c>
      <c r="BH504" s="168" t="s">
        <v>15</v>
      </c>
      <c r="BI504" s="375" t="s">
        <v>95</v>
      </c>
      <c r="BJ504" s="168" t="s">
        <v>15</v>
      </c>
      <c r="BK504" s="375" t="s">
        <v>95</v>
      </c>
      <c r="BL504" s="375" t="s">
        <v>15</v>
      </c>
      <c r="BM504" s="375" t="s">
        <v>95</v>
      </c>
      <c r="BN504" s="375" t="s">
        <v>15</v>
      </c>
      <c r="BO504" s="375" t="s">
        <v>95</v>
      </c>
      <c r="BP504" s="375" t="s">
        <v>15</v>
      </c>
      <c r="BQ504" s="375" t="s">
        <v>16</v>
      </c>
      <c r="BR504" s="375" t="s">
        <v>17</v>
      </c>
      <c r="BS504" s="375" t="s">
        <v>157</v>
      </c>
      <c r="BT504" s="375" t="str">
        <f>BT3</f>
        <v>wAverage</v>
      </c>
      <c r="BU504" s="293" t="s">
        <v>95</v>
      </c>
      <c r="BV504" s="294" t="s">
        <v>15</v>
      </c>
      <c r="BW504" s="293" t="s">
        <v>95</v>
      </c>
      <c r="BX504" s="294" t="s">
        <v>15</v>
      </c>
    </row>
    <row r="505" spans="1:76" ht="17" customHeight="1" x14ac:dyDescent="0.35">
      <c r="C505" s="112" t="s">
        <v>96</v>
      </c>
      <c r="K505" s="155"/>
      <c r="V505" s="113" t="s">
        <v>127</v>
      </c>
      <c r="W505" s="169" t="e">
        <f>GEOMEAN(W4:W51)</f>
        <v>#NUM!</v>
      </c>
      <c r="X505" s="169" t="e">
        <f>GEOMEAN(X4:X51)</f>
        <v>#NUM!</v>
      </c>
      <c r="Z505" s="113"/>
      <c r="AD505" s="155"/>
      <c r="AP505" s="169" t="e">
        <f>GEOMEAN(AP4:AP51)</f>
        <v>#NUM!</v>
      </c>
      <c r="AQ505" s="169" t="e">
        <f>GEOMEAN(AQ4:AQ51)</f>
        <v>#NUM!</v>
      </c>
      <c r="AR505" s="169" t="e">
        <f>GEOMEAN(AR4:AR51)</f>
        <v>#DIV/0!</v>
      </c>
      <c r="AS505" s="169" t="e">
        <f>GEOMEAN(AS4:AS51)</f>
        <v>#DIV/0!</v>
      </c>
      <c r="AT505" s="535" t="str">
        <f>C505</f>
        <v>Class A1_4K</v>
      </c>
      <c r="AU505" s="170" t="s">
        <v>118</v>
      </c>
      <c r="AV505" s="536" t="s">
        <v>121</v>
      </c>
      <c r="AW505" s="171" t="e">
        <f>AVERAGE(AW4,AW10,AW16,AW22,AW28,AW34,AW40,AW46)</f>
        <v>#VALUE!</v>
      </c>
      <c r="AX505" s="172" t="e">
        <f>AVERAGE(AX4:AX51)</f>
        <v>#VALUE!</v>
      </c>
      <c r="AY505" s="172" t="e">
        <f>AVERAGE(AY4:AY51)</f>
        <v>#VALUE!</v>
      </c>
      <c r="AZ505" s="173" t="e">
        <f>AVERAGE(AZ4:AZ51)</f>
        <v>#VALUE!</v>
      </c>
      <c r="BA505" s="173" t="e">
        <f>AVERAGE(BA4:BA51)</f>
        <v>#VALUE!</v>
      </c>
      <c r="BB505" s="173" t="e">
        <f>AVERAGE(BB4:BB51)</f>
        <v>#VALUE!</v>
      </c>
      <c r="BC505" s="171" t="e">
        <f>AVERAGE(BC4,BC10,BC16,BC22,BC28,BC34,BC40,BC46)</f>
        <v>#VALUE!</v>
      </c>
      <c r="BD505" s="173" t="e">
        <f>AVERAGE(BD4:BD51)</f>
        <v>#VALUE!</v>
      </c>
      <c r="BE505" s="171" t="e">
        <f>AVERAGE(BE4,BE10,BE16,BE22,BE28,BE34,BE40,BE46)</f>
        <v>#VALUE!</v>
      </c>
      <c r="BF505" s="173" t="e">
        <f>AVERAGE(BF4:BF51)</f>
        <v>#VALUE!</v>
      </c>
      <c r="BG505" s="171" t="e">
        <f>AVERAGE(BG4,BG10,BG16,BG22,BG28,BG34,BG40,BG46)</f>
        <v>#VALUE!</v>
      </c>
      <c r="BH505" s="173" t="e">
        <f>AVERAGE(BH4:BH51)</f>
        <v>#VALUE!</v>
      </c>
      <c r="BI505" s="171" t="e">
        <f>AVERAGE(BI4,BI10,BI16,BI22,BI28,BI34,BI40,BI46)</f>
        <v>#VALUE!</v>
      </c>
      <c r="BJ505" s="173" t="e">
        <f>AVERAGE(BJ4:BJ51)</f>
        <v>#VALUE!</v>
      </c>
      <c r="BK505" s="171" t="e">
        <f>AVERAGE(BK4,BK10,BK16,BK22,BK28,BK34,BK40,BK46)</f>
        <v>#VALUE!</v>
      </c>
      <c r="BL505" s="173" t="e">
        <f>AVERAGE(BL4:BL51)</f>
        <v>#VALUE!</v>
      </c>
      <c r="BM505" s="171" t="e">
        <f>AVERAGE(BM4,BM10,BM16,BM22,BM28,BM34,BM40,BM46)</f>
        <v>#VALUE!</v>
      </c>
      <c r="BN505" s="173" t="e">
        <f>AVERAGE(BN4:BN51)</f>
        <v>#VALUE!</v>
      </c>
      <c r="BO505" s="174" t="e">
        <f>AVERAGE(BO4,BO10,BO16,BO22,BO28,BO34,BO40,BO46)</f>
        <v>#VALUE!</v>
      </c>
      <c r="BP505" s="379" t="e">
        <f>AVERAGE(BP4:BP51)</f>
        <v>#VALUE!</v>
      </c>
      <c r="BQ505" s="378" t="e">
        <f>AVERAGE(BQ4:BQ51)</f>
        <v>#VALUE!</v>
      </c>
      <c r="BR505" s="378" t="e">
        <f>AVERAGE(BR4:BR51)</f>
        <v>#VALUE!</v>
      </c>
      <c r="BS505" s="377" t="e">
        <f>AVERAGE(BS4:BS51)</f>
        <v>#VALUE!</v>
      </c>
      <c r="BT505" s="377" t="e">
        <f>AVERAGE(BT4:BT51)</f>
        <v>#VALUE!</v>
      </c>
      <c r="BU505" s="295">
        <f>SUM(BU4,BU10,BU16,BU22,BU28,BU34,BU40,BU46)</f>
        <v>0</v>
      </c>
      <c r="BV505" s="296">
        <f>SUM(BV4:BV51)</f>
        <v>0</v>
      </c>
      <c r="BW505" s="295">
        <f>SUM(BW4,BW10,BW16,BW22,BW28,BW34,BW40,BW46)</f>
        <v>0</v>
      </c>
      <c r="BX505" s="296">
        <f>SUM(BX4:BX51)</f>
        <v>0</v>
      </c>
    </row>
    <row r="506" spans="1:76" ht="17" customHeight="1" x14ac:dyDescent="0.35">
      <c r="K506" s="155"/>
      <c r="V506" s="113" t="s">
        <v>128</v>
      </c>
      <c r="W506" s="169">
        <f>SUM(W4:W51)</f>
        <v>0</v>
      </c>
      <c r="X506" s="169">
        <f>SUM(X4:X51)</f>
        <v>0</v>
      </c>
      <c r="Z506" s="113"/>
      <c r="AD506" s="155"/>
      <c r="AP506" s="169">
        <f>SUM(AP4:AP51)</f>
        <v>0</v>
      </c>
      <c r="AQ506" s="169">
        <f>SUM(AQ4:AQ51)</f>
        <v>0</v>
      </c>
      <c r="AR506" s="169" t="e">
        <f>SUM(AR4:AR51)</f>
        <v>#DIV/0!</v>
      </c>
      <c r="AS506" s="169" t="e">
        <f>SUM(AS4:AS51)</f>
        <v>#DIV/0!</v>
      </c>
      <c r="AT506" s="535"/>
      <c r="AU506" s="178" t="s">
        <v>119</v>
      </c>
      <c r="AV506" s="537"/>
      <c r="AW506" s="372" t="e">
        <f>MIN(AW4,AW10,AW16,AW22,AW28,AW34,AW40,AW46)</f>
        <v>#VALUE!</v>
      </c>
      <c r="AX506" s="361" t="e">
        <f>MIN(AX4:AX51)</f>
        <v>#VALUE!</v>
      </c>
      <c r="AY506" s="361" t="e">
        <f>MIN(AY4:AY51)</f>
        <v>#VALUE!</v>
      </c>
      <c r="AZ506" s="369" t="e">
        <f>MIN(AZ4:AZ51)</f>
        <v>#VALUE!</v>
      </c>
      <c r="BA506" s="369" t="e">
        <f>MIN(BA4:BA51)</f>
        <v>#VALUE!</v>
      </c>
      <c r="BB506" s="369" t="e">
        <f>MIN(BB4:BB51)</f>
        <v>#VALUE!</v>
      </c>
      <c r="BC506" s="372" t="e">
        <f>MIN(BC4,BC10,BC16,BC22,BC28,BC34,BC40,BC46)</f>
        <v>#VALUE!</v>
      </c>
      <c r="BD506" s="369" t="e">
        <f>MIN(BD4:BD51)</f>
        <v>#VALUE!</v>
      </c>
      <c r="BE506" s="372" t="e">
        <f>MIN(BE4,BE10,BE16,BE22,BE28,BE34,BE40,BE46)</f>
        <v>#VALUE!</v>
      </c>
      <c r="BF506" s="369" t="e">
        <f>MIN(BF4:BF51)</f>
        <v>#VALUE!</v>
      </c>
      <c r="BG506" s="372" t="e">
        <f>MIN(BG4,BG10,BG16,BG22,BG28,BG34,BG40,BG46)</f>
        <v>#VALUE!</v>
      </c>
      <c r="BH506" s="369" t="e">
        <f>MIN(BH4:BH51)</f>
        <v>#VALUE!</v>
      </c>
      <c r="BI506" s="372" t="e">
        <f>MIN(BI4,BI10,BI16,BI22,BI28,BI34,BI40,BI46)</f>
        <v>#VALUE!</v>
      </c>
      <c r="BJ506" s="369" t="e">
        <f>MIN(BJ4:BJ51)</f>
        <v>#VALUE!</v>
      </c>
      <c r="BK506" s="372" t="e">
        <f>MIN(BK4,BK10,BK16,BK22,BK28,BK34,BK40,BK46)</f>
        <v>#VALUE!</v>
      </c>
      <c r="BL506" s="369" t="e">
        <f>MIN(BL4:BL51)</f>
        <v>#VALUE!</v>
      </c>
      <c r="BM506" s="372" t="e">
        <f>MIN(BM4,BM10,BM16,BM22,BM28,BM34,BM40,BM46)</f>
        <v>#VALUE!</v>
      </c>
      <c r="BN506" s="369" t="e">
        <f>MIN(BN4:BN51)</f>
        <v>#VALUE!</v>
      </c>
      <c r="BO506" s="180" t="e">
        <f>MIN(BO4,BO10,BO16,BO22,BO28,BO34,BO40,BO46)</f>
        <v>#VALUE!</v>
      </c>
      <c r="BP506" s="372" t="e">
        <f>MIN(BP4:BP51)</f>
        <v>#VALUE!</v>
      </c>
      <c r="BQ506" s="361" t="e">
        <f>MIN(BQ4:BQ51)</f>
        <v>#VALUE!</v>
      </c>
      <c r="BR506" s="361" t="e">
        <f>MIN(BR4:BR51)</f>
        <v>#VALUE!</v>
      </c>
      <c r="BS506" s="369" t="e">
        <f>MIN(BS4:BS51)</f>
        <v>#VALUE!</v>
      </c>
      <c r="BT506" s="369" t="e">
        <f>MIN(BT4:BT51)</f>
        <v>#VALUE!</v>
      </c>
      <c r="BU506" s="297">
        <f>MIN(BU4,BU10,BU16,BU22,BU28,BU34,BU40,BU46)</f>
        <v>0</v>
      </c>
      <c r="BV506" s="359">
        <f>MIN(BV4:BV51)</f>
        <v>0</v>
      </c>
      <c r="BW506" s="297">
        <f>MIN(BW4,BW10,BW16,BW22,BW28,BW34,BW40,BW46)</f>
        <v>0</v>
      </c>
      <c r="BX506" s="359">
        <f>MIN(BX4:BX51)</f>
        <v>0</v>
      </c>
    </row>
    <row r="507" spans="1:76" ht="17" customHeight="1" thickBot="1" x14ac:dyDescent="0.4">
      <c r="K507" s="155"/>
      <c r="V507" s="113" t="s">
        <v>120</v>
      </c>
      <c r="W507" s="169">
        <f>MAX(W4:W51)</f>
        <v>0</v>
      </c>
      <c r="X507" s="169">
        <f>MAX(X4:X51)</f>
        <v>0</v>
      </c>
      <c r="Z507" s="113"/>
      <c r="AD507" s="155"/>
      <c r="AP507" s="169">
        <f>MAX(AP4:AP51)</f>
        <v>0</v>
      </c>
      <c r="AQ507" s="169">
        <f>MAX(AQ4:AQ51)</f>
        <v>0</v>
      </c>
      <c r="AR507" s="169" t="e">
        <f>MAX(AR4:AR51)</f>
        <v>#DIV/0!</v>
      </c>
      <c r="AS507" s="169" t="e">
        <f>MAX(AS4:AS51)</f>
        <v>#DIV/0!</v>
      </c>
      <c r="AT507" s="535"/>
      <c r="AU507" s="178" t="s">
        <v>120</v>
      </c>
      <c r="AV507" s="538"/>
      <c r="AW507" s="373" t="e">
        <f>MAX(AW4,AW10,AW16,AW22,AW28,AW34,AW40,AW46)</f>
        <v>#VALUE!</v>
      </c>
      <c r="AX507" s="362" t="e">
        <f>MAX(AX4:AX51)</f>
        <v>#VALUE!</v>
      </c>
      <c r="AY507" s="362" t="e">
        <f>MAX(AY4:AY51)</f>
        <v>#VALUE!</v>
      </c>
      <c r="AZ507" s="370" t="e">
        <f>MAX(AZ4:AZ51)</f>
        <v>#VALUE!</v>
      </c>
      <c r="BA507" s="370" t="e">
        <f>MAX(BA4:BA51)</f>
        <v>#VALUE!</v>
      </c>
      <c r="BB507" s="370" t="e">
        <f>MAX(BB4:BB51)</f>
        <v>#VALUE!</v>
      </c>
      <c r="BC507" s="373" t="e">
        <f>MAX(BC4,BC10,BC16,BC22,BC28,BC34,BC40,BC46)</f>
        <v>#VALUE!</v>
      </c>
      <c r="BD507" s="370" t="e">
        <f>MAX(BD4:BD51)</f>
        <v>#VALUE!</v>
      </c>
      <c r="BE507" s="373" t="e">
        <f>MAX(BE4,BE10,BE16,BE22,BE28,BE34,BE40,BE46)</f>
        <v>#VALUE!</v>
      </c>
      <c r="BF507" s="370" t="e">
        <f>MAX(BF4:BF51)</f>
        <v>#VALUE!</v>
      </c>
      <c r="BG507" s="373" t="e">
        <f>MAX(BG4,BG10,BG16,BG22,BG28,BG34,BG40,BG46)</f>
        <v>#VALUE!</v>
      </c>
      <c r="BH507" s="370" t="e">
        <f>MAX(BH4:BH51)</f>
        <v>#VALUE!</v>
      </c>
      <c r="BI507" s="373" t="e">
        <f>MAX(BI4,BI10,BI16,BI22,BI28,BI34,BI40,BI46)</f>
        <v>#VALUE!</v>
      </c>
      <c r="BJ507" s="370" t="e">
        <f>MAX(BJ4:BJ51)</f>
        <v>#VALUE!</v>
      </c>
      <c r="BK507" s="373" t="e">
        <f>MAX(BK4,BK10,BK16,BK22,BK28,BK34,BK40,BK46)</f>
        <v>#VALUE!</v>
      </c>
      <c r="BL507" s="370" t="e">
        <f>MAX(BL4:BL51)</f>
        <v>#VALUE!</v>
      </c>
      <c r="BM507" s="373" t="e">
        <f>MAX(BM4,BM10,BM16,BM22,BM28,BM34,BM40,BM46)</f>
        <v>#VALUE!</v>
      </c>
      <c r="BN507" s="370" t="e">
        <f>MAX(BN4:BN51)</f>
        <v>#VALUE!</v>
      </c>
      <c r="BO507" s="182" t="e">
        <f>MAX(BO4,BO10,BO16,BO22,BO28,BO34,BO40,BO46)</f>
        <v>#VALUE!</v>
      </c>
      <c r="BP507" s="373" t="e">
        <f>MAX(BP4:BP51)</f>
        <v>#VALUE!</v>
      </c>
      <c r="BQ507" s="362" t="e">
        <f>MAX(BQ4:BQ51)</f>
        <v>#VALUE!</v>
      </c>
      <c r="BR507" s="362" t="e">
        <f>MAX(BR4:BR51)</f>
        <v>#VALUE!</v>
      </c>
      <c r="BS507" s="370" t="e">
        <f>MAX(BS4:BS51)</f>
        <v>#VALUE!</v>
      </c>
      <c r="BT507" s="370" t="e">
        <f>MAX(BT4:BT51)</f>
        <v>#VALUE!</v>
      </c>
      <c r="BU507" s="299">
        <f>MAX(BU4,BU10,BU16,BU22,BU28,BU34,BU40,BU46)</f>
        <v>0</v>
      </c>
      <c r="BV507" s="360">
        <f>MAX(BV4:BV51)</f>
        <v>0</v>
      </c>
      <c r="BW507" s="299">
        <f>MAX(BW4,BW10,BW16,BW22,BW28,BW34,BW40,BW46)</f>
        <v>0</v>
      </c>
      <c r="BX507" s="360">
        <f>MAX(BX4:BX51)</f>
        <v>0</v>
      </c>
    </row>
    <row r="508" spans="1:76" ht="17" customHeight="1" x14ac:dyDescent="0.35">
      <c r="K508" s="155"/>
      <c r="V508" s="113" t="s">
        <v>119</v>
      </c>
      <c r="W508" s="169">
        <f>MIN(W4:W51)</f>
        <v>0</v>
      </c>
      <c r="X508" s="169">
        <f>MIN(X4:X51)</f>
        <v>0</v>
      </c>
      <c r="Z508" s="113"/>
      <c r="AD508" s="155"/>
      <c r="AP508" s="169">
        <f>MIN(AP4:AP51)</f>
        <v>0</v>
      </c>
      <c r="AQ508" s="169">
        <f>MIN(AQ4:AQ51)</f>
        <v>0</v>
      </c>
      <c r="AR508" s="169" t="e">
        <f>MIN(AR4:AR51)</f>
        <v>#DIV/0!</v>
      </c>
      <c r="AS508" s="169" t="e">
        <f>MIN(AS4:AS51)</f>
        <v>#DIV/0!</v>
      </c>
      <c r="AT508" s="535"/>
      <c r="AU508" s="178" t="s">
        <v>118</v>
      </c>
      <c r="AV508" s="539" t="s">
        <v>122</v>
      </c>
      <c r="AW508" s="171" t="e">
        <f>AVERAGE(AW6,AW12,AW18,AW24,AW30,AW36,AW42,AW48)</f>
        <v>#VALUE!</v>
      </c>
      <c r="AX508" s="558"/>
      <c r="AY508" s="500"/>
      <c r="AZ508" s="500"/>
      <c r="BA508" s="500"/>
      <c r="BB508" s="364"/>
      <c r="BC508" s="171" t="e">
        <f>AVERAGE(BC6,BC12,BC18,BC24,BC30,BC36,BC42,BC48)</f>
        <v>#VALUE!</v>
      </c>
      <c r="BD508" s="548"/>
      <c r="BE508" s="171" t="e">
        <f>AVERAGE(BE6,BE12,BE18,BE24,BE30,BE36,BE42,BE48)</f>
        <v>#VALUE!</v>
      </c>
      <c r="BF508" s="548"/>
      <c r="BG508" s="171" t="e">
        <f>AVERAGE(BG6,BG12,BG18,BG24,BG30,BG36,BG42,BG48)</f>
        <v>#VALUE!</v>
      </c>
      <c r="BH508" s="548"/>
      <c r="BI508" s="171" t="e">
        <f>AVERAGE(BI6,BI12,BI18,BI24,BI30,BI36,BI42,BI48)</f>
        <v>#VALUE!</v>
      </c>
      <c r="BJ508" s="548"/>
      <c r="BK508" s="171" t="e">
        <f>AVERAGE(BK6,BK12,BK18,BK24,BK30,BK36,BK42,BK48)</f>
        <v>#VALUE!</v>
      </c>
      <c r="BL508" s="548"/>
      <c r="BM508" s="171" t="e">
        <f>AVERAGE(BM6,BM12,BM18,BM24,BM30,BM36,BM42,BM48)</f>
        <v>#VALUE!</v>
      </c>
      <c r="BN508" s="548"/>
      <c r="BO508" s="174" t="e">
        <f>AVERAGE(BO6,BO12,BO18,BO24,BO30,BO36,BO42,BO48)</f>
        <v>#VALUE!</v>
      </c>
      <c r="BP508" s="499"/>
      <c r="BQ508" s="500"/>
      <c r="BR508" s="500"/>
      <c r="BS508" s="500"/>
      <c r="BT508" s="500"/>
      <c r="BU508" s="295">
        <f>SUM(BU6,BU12,BU18,BU24,BU30,BU36,BU42,BU48)</f>
        <v>0</v>
      </c>
      <c r="BV508" s="566"/>
      <c r="BW508" s="295">
        <f>SUM(BW6,BW12,BW18,BW24,BW30,BW36,BW42,BW48)</f>
        <v>0</v>
      </c>
      <c r="BX508" s="566"/>
    </row>
    <row r="509" spans="1:76" ht="17" customHeight="1" x14ac:dyDescent="0.35">
      <c r="K509" s="155"/>
      <c r="V509" s="113" t="s">
        <v>129</v>
      </c>
      <c r="W509" s="169"/>
      <c r="X509" s="169"/>
      <c r="Z509" s="113"/>
      <c r="AD509" s="155"/>
      <c r="AP509" s="184" t="e">
        <f>AP505/W505</f>
        <v>#NUM!</v>
      </c>
      <c r="AQ509" s="184" t="e">
        <f>AQ505/X505</f>
        <v>#NUM!</v>
      </c>
      <c r="AR509" s="169"/>
      <c r="AS509" s="169"/>
      <c r="AT509" s="535"/>
      <c r="AU509" s="178" t="s">
        <v>119</v>
      </c>
      <c r="AV509" s="540"/>
      <c r="AW509" s="372" t="e">
        <f>MIN(AW6,AW12,AW18,AW24,AW30,AW36,AW42,AW48)</f>
        <v>#VALUE!</v>
      </c>
      <c r="AX509" s="559"/>
      <c r="AY509" s="502"/>
      <c r="AZ509" s="502"/>
      <c r="BA509" s="502"/>
      <c r="BB509" s="366"/>
      <c r="BC509" s="372" t="e">
        <f>MIN(BC6,BC12,BC18,BC24,BC30,BC36,BC42,BC48)</f>
        <v>#VALUE!</v>
      </c>
      <c r="BD509" s="549"/>
      <c r="BE509" s="372" t="e">
        <f>MIN(BE6,BE12,BE18,BE24,BE30,BE36,BE42,BE48)</f>
        <v>#VALUE!</v>
      </c>
      <c r="BF509" s="549"/>
      <c r="BG509" s="372" t="e">
        <f>MIN(BG6,BG12,BG18,BG24,BG30,BG36,BG42,BG48)</f>
        <v>#VALUE!</v>
      </c>
      <c r="BH509" s="549"/>
      <c r="BI509" s="372" t="e">
        <f>MIN(BI6,BI12,BI18,BI24,BI30,BI36,BI42,BI48)</f>
        <v>#VALUE!</v>
      </c>
      <c r="BJ509" s="549"/>
      <c r="BK509" s="372" t="e">
        <f>MIN(BK6,BK12,BK18,BK24,BK30,BK36,BK42,BK48)</f>
        <v>#VALUE!</v>
      </c>
      <c r="BL509" s="549"/>
      <c r="BM509" s="372" t="e">
        <f>MIN(BM6,BM12,BM18,BM24,BM30,BM36,BM42,BM48)</f>
        <v>#VALUE!</v>
      </c>
      <c r="BN509" s="549"/>
      <c r="BO509" s="180" t="e">
        <f>MIN(BO6,BO12,BO18,BO24,BO30,BO36,BO42,BO48)</f>
        <v>#VALUE!</v>
      </c>
      <c r="BP509" s="501"/>
      <c r="BQ509" s="502"/>
      <c r="BR509" s="502"/>
      <c r="BS509" s="502"/>
      <c r="BT509" s="502"/>
      <c r="BU509" s="297">
        <f>MIN(BU6,BU12,BU18,BU24,BU30,BU36,BU42,BU48)</f>
        <v>0</v>
      </c>
      <c r="BV509" s="567"/>
      <c r="BW509" s="297">
        <f>MIN(BW6,BW12,BW18,BW24,BW30,BW36,BW42,BW48)</f>
        <v>0</v>
      </c>
      <c r="BX509" s="567"/>
    </row>
    <row r="510" spans="1:76" ht="17" customHeight="1" thickBot="1" x14ac:dyDescent="0.4">
      <c r="W510" s="169"/>
      <c r="X510" s="169"/>
      <c r="Z510" s="113"/>
      <c r="AP510" s="169"/>
      <c r="AQ510" s="169"/>
      <c r="AR510" s="169"/>
      <c r="AS510" s="169"/>
      <c r="AT510" s="535"/>
      <c r="AU510" s="178" t="s">
        <v>120</v>
      </c>
      <c r="AV510" s="541"/>
      <c r="AW510" s="373" t="e">
        <f>MAX(AW6,AW12,AW18,AW24,AW30,AW36,AW42,AW48)</f>
        <v>#VALUE!</v>
      </c>
      <c r="AX510" s="559"/>
      <c r="AY510" s="502"/>
      <c r="AZ510" s="502"/>
      <c r="BA510" s="502"/>
      <c r="BB510" s="366"/>
      <c r="BC510" s="373" t="e">
        <f>MAX(BC6,BC12,BC18,BC24,BC30,BC36,BC42,BC48)</f>
        <v>#VALUE!</v>
      </c>
      <c r="BD510" s="549"/>
      <c r="BE510" s="373" t="e">
        <f>MAX(BE6,BE12,BE18,BE24,BE30,BE36,BE42,BE48)</f>
        <v>#VALUE!</v>
      </c>
      <c r="BF510" s="549"/>
      <c r="BG510" s="373" t="e">
        <f>MAX(BG6,BG12,BG18,BG24,BG30,BG36,BG42,BG48)</f>
        <v>#VALUE!</v>
      </c>
      <c r="BH510" s="549"/>
      <c r="BI510" s="373" t="e">
        <f>MAX(BI6,BI12,BI18,BI24,BI30,BI36,BI42,BI48)</f>
        <v>#VALUE!</v>
      </c>
      <c r="BJ510" s="549"/>
      <c r="BK510" s="373" t="e">
        <f>MAX(BK6,BK12,BK18,BK24,BK30,BK36,BK42,BK48)</f>
        <v>#VALUE!</v>
      </c>
      <c r="BL510" s="549"/>
      <c r="BM510" s="373" t="e">
        <f>MAX(BM6,BM12,BM18,BM24,BM30,BM36,BM42,BM48)</f>
        <v>#VALUE!</v>
      </c>
      <c r="BN510" s="549"/>
      <c r="BO510" s="182" t="e">
        <f>MAX(BO6,BO12,BO18,BO24,BO30,BO36,BO42,BO48)</f>
        <v>#VALUE!</v>
      </c>
      <c r="BP510" s="501"/>
      <c r="BQ510" s="502"/>
      <c r="BR510" s="502"/>
      <c r="BS510" s="502"/>
      <c r="BT510" s="502"/>
      <c r="BU510" s="299">
        <f>MAX(BU6,BU12,BU18,BU24,BU30,BU36,BU42,BU48)</f>
        <v>0</v>
      </c>
      <c r="BV510" s="567"/>
      <c r="BW510" s="299">
        <f>MAX(BW6,BW12,BW18,BW24,BW30,BW36,BW42,BW48)</f>
        <v>0</v>
      </c>
      <c r="BX510" s="567"/>
    </row>
    <row r="511" spans="1:76" ht="17" customHeight="1" x14ac:dyDescent="0.35">
      <c r="W511" s="169"/>
      <c r="X511" s="169"/>
      <c r="Z511" s="113"/>
      <c r="AP511" s="169"/>
      <c r="AQ511" s="169"/>
      <c r="AR511" s="169"/>
      <c r="AS511" s="169"/>
      <c r="AT511" s="535"/>
      <c r="AU511" s="186" t="s">
        <v>118</v>
      </c>
      <c r="AV511" s="542" t="s">
        <v>123</v>
      </c>
      <c r="AW511" s="371" t="e">
        <f>AVERAGE(AW8,AW14,AW20,AW26,AW32,AW38,AW44,AW50)</f>
        <v>#VALUE!</v>
      </c>
      <c r="AX511" s="559"/>
      <c r="AY511" s="502"/>
      <c r="AZ511" s="502"/>
      <c r="BA511" s="502"/>
      <c r="BB511" s="366"/>
      <c r="BC511" s="371" t="e">
        <f>AVERAGE(BC8,BC14,BC20,BC26,BC32,BC38,BC44,BC50)</f>
        <v>#VALUE!</v>
      </c>
      <c r="BD511" s="549"/>
      <c r="BE511" s="371" t="e">
        <f>AVERAGE(BE8,BE14,BE20,BE26,BE32,BE38,BE44,BE50)</f>
        <v>#VALUE!</v>
      </c>
      <c r="BF511" s="549"/>
      <c r="BG511" s="371" t="e">
        <f>AVERAGE(BG8,BG14,BG20,BG26,BG32,BG38,BG44,BG50)</f>
        <v>#VALUE!</v>
      </c>
      <c r="BH511" s="549"/>
      <c r="BI511" s="371" t="e">
        <f>AVERAGE(BI8,BI14,BI20,BI26,BI32,BI38,BI44,BI50)</f>
        <v>#VALUE!</v>
      </c>
      <c r="BJ511" s="549"/>
      <c r="BK511" s="371" t="e">
        <f>AVERAGE(BK8,BK14,BK20,BK26,BK32,BK38,BK44,BK50)</f>
        <v>#VALUE!</v>
      </c>
      <c r="BL511" s="549"/>
      <c r="BM511" s="371" t="e">
        <f>AVERAGE(BM8,BM14,BM20,BM26,BM32,BM38,BM44,BM50)</f>
        <v>#VALUE!</v>
      </c>
      <c r="BN511" s="549"/>
      <c r="BO511" s="188" t="e">
        <f>AVERAGE(BO8,BO14,BO20,BO26,BO32,BO38,BO44,BO50)</f>
        <v>#VALUE!</v>
      </c>
      <c r="BP511" s="501"/>
      <c r="BQ511" s="502"/>
      <c r="BR511" s="502"/>
      <c r="BS511" s="502"/>
      <c r="BT511" s="502"/>
      <c r="BU511" s="301">
        <f>SUM(BU8,BU14,BU20,BU26,BU32,BU38,BU44,BU50)</f>
        <v>0</v>
      </c>
      <c r="BV511" s="567"/>
      <c r="BW511" s="301">
        <f>SUM(BW8,BW14,BW20,BW26,BW32,BW38,BW44,BW50)</f>
        <v>0</v>
      </c>
      <c r="BX511" s="567"/>
    </row>
    <row r="512" spans="1:76" ht="17" customHeight="1" x14ac:dyDescent="0.35">
      <c r="W512" s="169"/>
      <c r="X512" s="169"/>
      <c r="Z512" s="113"/>
      <c r="AP512" s="169"/>
      <c r="AQ512" s="169"/>
      <c r="AR512" s="169"/>
      <c r="AS512" s="169"/>
      <c r="AT512" s="535"/>
      <c r="AU512" s="186" t="s">
        <v>119</v>
      </c>
      <c r="AV512" s="543"/>
      <c r="AW512" s="372" t="e">
        <f>MIN(AW8,AW14,AW20,AW26,AW32,AW38,AW44,AW50)</f>
        <v>#VALUE!</v>
      </c>
      <c r="AX512" s="559"/>
      <c r="AY512" s="502"/>
      <c r="AZ512" s="502"/>
      <c r="BA512" s="502"/>
      <c r="BB512" s="366"/>
      <c r="BC512" s="372" t="e">
        <f>MIN(BC8,BC14,BC20,BC26,BC32,BC38,BC44,BC50)</f>
        <v>#VALUE!</v>
      </c>
      <c r="BD512" s="549"/>
      <c r="BE512" s="372" t="e">
        <f>MIN(BE8,BE14,BE20,BE26,BE32,BE38,BE44,BE50)</f>
        <v>#VALUE!</v>
      </c>
      <c r="BF512" s="549"/>
      <c r="BG512" s="372" t="e">
        <f>MIN(BG8,BG14,BG20,BG26,BG32,BG38,BG44,BG50)</f>
        <v>#VALUE!</v>
      </c>
      <c r="BH512" s="549"/>
      <c r="BI512" s="372" t="e">
        <f>MIN(BI8,BI14,BI20,BI26,BI32,BI38,BI44,BI50)</f>
        <v>#VALUE!</v>
      </c>
      <c r="BJ512" s="549"/>
      <c r="BK512" s="372" t="e">
        <f>MIN(BK8,BK14,BK20,BK26,BK32,BK38,BK44,BK50)</f>
        <v>#VALUE!</v>
      </c>
      <c r="BL512" s="549"/>
      <c r="BM512" s="372" t="e">
        <f>MIN(BM8,BM14,BM20,BM26,BM32,BM38,BM44,BM50)</f>
        <v>#VALUE!</v>
      </c>
      <c r="BN512" s="549"/>
      <c r="BO512" s="180" t="e">
        <f>MIN(BO8,BO14,BO20,BO26,BO32,BO38,BO44,BO50)</f>
        <v>#VALUE!</v>
      </c>
      <c r="BP512" s="501"/>
      <c r="BQ512" s="502"/>
      <c r="BR512" s="502"/>
      <c r="BS512" s="502"/>
      <c r="BT512" s="502"/>
      <c r="BU512" s="297">
        <f>MIN(BU8,BU14,BU20,BU26,BU32,BU38,BU44,BU50)</f>
        <v>0</v>
      </c>
      <c r="BV512" s="567"/>
      <c r="BW512" s="297">
        <f>MIN(BW8,BW14,BW20,BW26,BW32,BW38,BW44,BW50)</f>
        <v>0</v>
      </c>
      <c r="BX512" s="567"/>
    </row>
    <row r="513" spans="3:76" ht="17" customHeight="1" thickBot="1" x14ac:dyDescent="0.4">
      <c r="F513" s="169">
        <f>COUNTIFS(F52:F183,"&lt;&gt;",F52:F183,"&lt;&gt;0")</f>
        <v>132</v>
      </c>
      <c r="G513" s="169">
        <f>COUNTIFS(G52:G183,"&lt;&gt;",G52:G183,"&lt;&gt;0")</f>
        <v>0</v>
      </c>
      <c r="W513" s="169"/>
      <c r="X513" s="169"/>
      <c r="Z513" s="169">
        <f>COUNTIFS(Z52:Z183,"&lt;&gt;",Z52:Z183,"&lt;&gt;0")</f>
        <v>0</v>
      </c>
      <c r="AP513" s="169"/>
      <c r="AQ513" s="169"/>
      <c r="AR513" s="112">
        <f>Z513/F513</f>
        <v>0</v>
      </c>
      <c r="AS513" s="169"/>
      <c r="AT513" s="535"/>
      <c r="AU513" s="189" t="s">
        <v>120</v>
      </c>
      <c r="AV513" s="544"/>
      <c r="AW513" s="373" t="e">
        <f>MAX(AW6,AW12,AW18,AW24,AW30,AW36,AW42,AW48)</f>
        <v>#VALUE!</v>
      </c>
      <c r="AX513" s="560"/>
      <c r="AY513" s="504"/>
      <c r="AZ513" s="504"/>
      <c r="BA513" s="504"/>
      <c r="BB513" s="368"/>
      <c r="BC513" s="373" t="e">
        <f>MAX(BC6,BC12,BC18,BC24,BC30,BC36,BC42,BC48)</f>
        <v>#VALUE!</v>
      </c>
      <c r="BD513" s="550"/>
      <c r="BE513" s="373" t="e">
        <f>MAX(BE6,BE12,BE18,BE24,BE30,BE36,BE42,BE48)</f>
        <v>#VALUE!</v>
      </c>
      <c r="BF513" s="550"/>
      <c r="BG513" s="373" t="e">
        <f>MAX(BG6,BG12,BG18,BG24,BG30,BG36,BG42,BG48)</f>
        <v>#VALUE!</v>
      </c>
      <c r="BH513" s="550"/>
      <c r="BI513" s="373" t="e">
        <f>MAX(BI6,BI12,BI18,BI24,BI30,BI36,BI42,BI48)</f>
        <v>#VALUE!</v>
      </c>
      <c r="BJ513" s="550"/>
      <c r="BK513" s="373" t="e">
        <f>MAX(BK6,BK12,BK18,BK24,BK30,BK36,BK42,BK48)</f>
        <v>#VALUE!</v>
      </c>
      <c r="BL513" s="550"/>
      <c r="BM513" s="373" t="e">
        <f>MAX(BM6,BM12,BM18,BM24,BM30,BM36,BM42,BM48)</f>
        <v>#VALUE!</v>
      </c>
      <c r="BN513" s="550"/>
      <c r="BO513" s="182" t="e">
        <f>MAX(BO6,BO12,BO18,BO24,BO30,BO36,BO42,BO48)</f>
        <v>#VALUE!</v>
      </c>
      <c r="BP513" s="503"/>
      <c r="BQ513" s="504"/>
      <c r="BR513" s="504"/>
      <c r="BS513" s="504"/>
      <c r="BT513" s="504"/>
      <c r="BU513" s="299">
        <f>MAX(BU6,BU12,BU18,BU24,BU30,BU36,BU42,BU48)</f>
        <v>0</v>
      </c>
      <c r="BV513" s="568"/>
      <c r="BW513" s="299">
        <f>MAX(BW6,BW12,BW18,BW24,BW30,BW36,BW42,BW48)</f>
        <v>0</v>
      </c>
      <c r="BX513" s="568"/>
    </row>
    <row r="514" spans="3:76" ht="17" customHeight="1" x14ac:dyDescent="0.35">
      <c r="C514" s="112" t="s">
        <v>97</v>
      </c>
      <c r="V514" s="113" t="s">
        <v>127</v>
      </c>
      <c r="W514" s="169" t="e">
        <f>GEOMEAN(W52:W183)</f>
        <v>#NUM!</v>
      </c>
      <c r="X514" s="169" t="e">
        <f>GEOMEAN(X52:X183)</f>
        <v>#NUM!</v>
      </c>
      <c r="Z514" s="113"/>
      <c r="AP514" s="169" t="e">
        <f>GEOMEAN(AP52:AP183)</f>
        <v>#NUM!</v>
      </c>
      <c r="AQ514" s="169" t="e">
        <f>GEOMEAN(AQ52:AQ183)</f>
        <v>#NUM!</v>
      </c>
      <c r="AR514" s="169" t="e">
        <f>GEOMEAN(AR52:AR183)</f>
        <v>#DIV/0!</v>
      </c>
      <c r="AS514" s="169" t="e">
        <f>GEOMEAN(AS52:AS183)</f>
        <v>#DIV/0!</v>
      </c>
      <c r="AT514" s="535" t="str">
        <f>C514</f>
        <v>Class A1_2K</v>
      </c>
      <c r="AU514" s="170" t="s">
        <v>118</v>
      </c>
      <c r="AV514" s="536" t="s">
        <v>121</v>
      </c>
      <c r="AW514" s="171" t="e">
        <f>AVERAGE(AW52,AW58,AW64,AW70,AW76,AW82,AW88,AW94,AW100,AW106,AW112,AW118,AW124,AW130,AW136,AW142,AW148,AW154,AW160,AW166,AW172,AW178)</f>
        <v>#VALUE!</v>
      </c>
      <c r="AX514" s="172" t="e">
        <f>AVERAGE(AX52:AX183)</f>
        <v>#VALUE!</v>
      </c>
      <c r="AY514" s="172" t="e">
        <f>AVERAGE(AY52:AY183)</f>
        <v>#VALUE!</v>
      </c>
      <c r="AZ514" s="172" t="e">
        <f>AVERAGE(AZ52:AZ183)</f>
        <v>#VALUE!</v>
      </c>
      <c r="BA514" s="172" t="e">
        <f>AVERAGE(BA52:BA183)</f>
        <v>#VALUE!</v>
      </c>
      <c r="BB514" s="172" t="e">
        <f>AVERAGE(BB52:BB183)</f>
        <v>#VALUE!</v>
      </c>
      <c r="BC514" s="171" t="e">
        <f>AVERAGE(BC52,BC58,BC64,BC70,BC76,BC82,BC88,BC94,BC100,BC106,BC112,BC118,BC124,BC130,BC136,BC142,BC148,BC154,BC160)</f>
        <v>#VALUE!</v>
      </c>
      <c r="BD514" s="172" t="e">
        <f>AVERAGE(BD52:BD183)</f>
        <v>#VALUE!</v>
      </c>
      <c r="BE514" s="171" t="e">
        <f>AVERAGE(BE52,BE58,BE64,BE70,BE76,BE82,BE88,BE94,BE100,BE106,BE112,BE118,BE124,BE130,BE136,BE142,BE148,BE154,BE160,BE166,BE172,BE178)</f>
        <v>#VALUE!</v>
      </c>
      <c r="BF514" s="172" t="e">
        <f>AVERAGE(BF52:BF183)</f>
        <v>#VALUE!</v>
      </c>
      <c r="BG514" s="171" t="e">
        <f>AVERAGE(BG52,BG58,BG64,BG70,BG76,BG82,BG88,BG94,BG100,BG106,BG112,BG118,BG124,BG130,BG136,BG142,BG148,BG154,BG160,BG166,BG172,BG178)</f>
        <v>#VALUE!</v>
      </c>
      <c r="BH514" s="172" t="e">
        <f>AVERAGE(BH52:BH183)</f>
        <v>#VALUE!</v>
      </c>
      <c r="BI514" s="171" t="e">
        <f>AVERAGE(BI52,BI58,BI64,BI70,BI76,BI82,BI88,BI94,BI100,BI106,BI112,BI118,BI124,BI130,BI136,BI142,BI148,BI154,BI160,BI166,BI172,BI178)</f>
        <v>#VALUE!</v>
      </c>
      <c r="BJ514" s="172" t="e">
        <f>AVERAGE(BJ52:BJ183)</f>
        <v>#VALUE!</v>
      </c>
      <c r="BK514" s="171" t="e">
        <f>AVERAGE(BK52,BK58,BK64,BK70,BK76,BK82,BK88,BK94,BK100,BK106,BK112,BK118,BK124,BK130,BK136,BK142,BK148,BK154,BK160,BK166,BK172,BK178)</f>
        <v>#VALUE!</v>
      </c>
      <c r="BL514" s="172" t="e">
        <f>AVERAGE(BL52:BL183)</f>
        <v>#VALUE!</v>
      </c>
      <c r="BM514" s="171" t="e">
        <f>AVERAGE(BM52,BM58,BM64,BM70,BM76,BM82,BM88,BM94,BM100,BM106,BM112,BM118,BM124,BM130,BM136,BM142,BM148,BM154,BM160,BM166,BM172,BM178)</f>
        <v>#VALUE!</v>
      </c>
      <c r="BN514" s="172" t="e">
        <f>AVERAGE(BN52:BN183)</f>
        <v>#VALUE!</v>
      </c>
      <c r="BO514" s="174" t="e">
        <f>AVERAGE(BO52,BO58,BO64,BO70,BO76,BO82,BO88,BO94,BO100,BO106,BO112,BO118,BO124,BO130,BO136,BO142,BO148,BO154,BO160,BO166,BO172,BO178)</f>
        <v>#VALUE!</v>
      </c>
      <c r="BP514" s="172" t="e">
        <f>AVERAGE(BP52:BP183)</f>
        <v>#VALUE!</v>
      </c>
      <c r="BQ514" s="172" t="e">
        <f>AVERAGE(BQ52:BQ183)</f>
        <v>#VALUE!</v>
      </c>
      <c r="BR514" s="172" t="e">
        <f>AVERAGE(BR52:BR183)</f>
        <v>#VALUE!</v>
      </c>
      <c r="BS514" s="172" t="e">
        <f>AVERAGE(BS52:BS183)</f>
        <v>#VALUE!</v>
      </c>
      <c r="BT514" s="172" t="e">
        <f>AVERAGE(BT52:BT183)</f>
        <v>#VALUE!</v>
      </c>
      <c r="BU514" s="295">
        <f>SUM(BU52,BU58,BU64,BU70,BU76,BU82,BU88,BU94,BU100,BU106,BU112,BU118,BU124,BU130,BU136,BU142,BU148,BU154,BU160,BU166,BU172,BU178)</f>
        <v>0</v>
      </c>
      <c r="BV514" s="302">
        <f>SUM(BV52:BV183)</f>
        <v>0</v>
      </c>
      <c r="BW514" s="295">
        <f>SUM(BW52,BW58,BW64,BW70,BW76,BW82,BW88,BW94,BW100,BW106,BW112,BW118,BW124,BW130,BW136,BW142,BW148,BW154,BW160,BW166,BW172,BW178)</f>
        <v>0</v>
      </c>
      <c r="BX514" s="302">
        <f>SUM(BX52:BX183)</f>
        <v>0</v>
      </c>
    </row>
    <row r="515" spans="3:76" ht="17" customHeight="1" x14ac:dyDescent="0.35">
      <c r="V515" s="113" t="s">
        <v>128</v>
      </c>
      <c r="W515" s="169">
        <f>SUM(W52:W183)</f>
        <v>0</v>
      </c>
      <c r="X515" s="169">
        <f>SUM(X52:X183)</f>
        <v>0</v>
      </c>
      <c r="Z515" s="113"/>
      <c r="AP515" s="169">
        <f>SUM(AP52:AP183)</f>
        <v>0</v>
      </c>
      <c r="AQ515" s="169">
        <f>SUM(AQ52:AQ183)</f>
        <v>0</v>
      </c>
      <c r="AR515" s="169" t="e">
        <f>SUM(AR52:AR183)</f>
        <v>#DIV/0!</v>
      </c>
      <c r="AS515" s="169" t="e">
        <f>SUM(AS52:AS183)</f>
        <v>#DIV/0!</v>
      </c>
      <c r="AT515" s="535"/>
      <c r="AU515" s="178" t="s">
        <v>119</v>
      </c>
      <c r="AV515" s="537"/>
      <c r="AW515" s="372" t="e">
        <f>MIN(AW52,AW58,AW64,AW70,AW76,AW82,AW88,AW94,AW100,AW106,AW112,AW118,AW124,AW130,AW136,AW142,AW148,AW154,AW160,AW166,AW172,AW178)</f>
        <v>#VALUE!</v>
      </c>
      <c r="AX515" s="361" t="e">
        <f>MIN(AX52:AX183)</f>
        <v>#VALUE!</v>
      </c>
      <c r="AY515" s="361" t="e">
        <f>MIN(AY52:AY183)</f>
        <v>#VALUE!</v>
      </c>
      <c r="AZ515" s="361" t="e">
        <f>MIN(AZ52:AZ183)</f>
        <v>#VALUE!</v>
      </c>
      <c r="BA515" s="361" t="e">
        <f>MIN(BA52:BA183)</f>
        <v>#VALUE!</v>
      </c>
      <c r="BB515" s="361" t="e">
        <f>MIN(BB52:BB183)</f>
        <v>#VALUE!</v>
      </c>
      <c r="BC515" s="372" t="e">
        <f>MIN(BC52,BC58,BC64,BC70,BC76,BC82,BC88,BC94,BC100,BC106,BC112,BC118,BC124,BC130,BC136,BC142,BC148,BC154,BC160)</f>
        <v>#VALUE!</v>
      </c>
      <c r="BD515" s="361" t="e">
        <f>MIN(BD52:BD183)</f>
        <v>#VALUE!</v>
      </c>
      <c r="BE515" s="372" t="e">
        <f>MIN(BE52,BE58,BE64,BE70,BE76,BE82,BE88,BE94,BE100,BE106,BE112,BE118,BE124,BE130,BE136,BE142,BE148,BE154,BE160,BE166,BE172,BE178)</f>
        <v>#VALUE!</v>
      </c>
      <c r="BF515" s="361" t="e">
        <f>MIN(BF52:BF183)</f>
        <v>#VALUE!</v>
      </c>
      <c r="BG515" s="372" t="e">
        <f>MIN(BG52,BG58,BG64,BG70,BG76,BG82,BG88,BG94,BG100,BG106,BG112,BG118,BG124,BG130,BG136,BG142,BG148,BG154,BG160,BG166,BG172,BG178)</f>
        <v>#VALUE!</v>
      </c>
      <c r="BH515" s="361" t="e">
        <f>MIN(BH52:BH183)</f>
        <v>#VALUE!</v>
      </c>
      <c r="BI515" s="372" t="e">
        <f>MIN(BI52,BI58,BI64,BI70,BI76,BI82,BI88,BI94,BI100,BI106,BI112,BI118,BI124,BI130,BI136,BI142,BI148,BI154,BI160,BI166,BI172,BI178)</f>
        <v>#VALUE!</v>
      </c>
      <c r="BJ515" s="361" t="e">
        <f>MIN(BJ52:BJ183)</f>
        <v>#VALUE!</v>
      </c>
      <c r="BK515" s="372" t="e">
        <f>MIN(BK52,BK58,BK64,BK70,BK76,BK82,BK88,BK94,BK100,BK106,BK112,BK118,BK124,BK130,BK136,BK142,BK148,BK154,BK160,BK166,BK172,BK178)</f>
        <v>#VALUE!</v>
      </c>
      <c r="BL515" s="361" t="e">
        <f>MIN(BL52:BL183)</f>
        <v>#VALUE!</v>
      </c>
      <c r="BM515" s="372" t="e">
        <f>MIN(BM52,BM58,BM64,BM70,BM76,BM82,BM88,BM94,BM100,BM106,BM112,BM118,BM124,BM130,BM136,BM142,BM148,BM154,BM160,BM166,BM172,BM178)</f>
        <v>#VALUE!</v>
      </c>
      <c r="BN515" s="361" t="e">
        <f>MIN(BN52:BN183)</f>
        <v>#VALUE!</v>
      </c>
      <c r="BO515" s="180" t="e">
        <f>MIN(BO52,BO58,BO64,BO70,BO76,BO82,BO88,BO94,BO100,BO106,BO112,BO118,BO124,BO130,BO136,BO142,BO148,BO154,BO160,BO166,BO172,BO178)</f>
        <v>#VALUE!</v>
      </c>
      <c r="BP515" s="361" t="e">
        <f>MIN(BP52:BP183)</f>
        <v>#VALUE!</v>
      </c>
      <c r="BQ515" s="361" t="e">
        <f>MIN(BQ52:BQ183)</f>
        <v>#VALUE!</v>
      </c>
      <c r="BR515" s="361" t="e">
        <f>MIN(BR52:BR183)</f>
        <v>#VALUE!</v>
      </c>
      <c r="BS515" s="361" t="e">
        <f>MIN(BS52:BS183)</f>
        <v>#VALUE!</v>
      </c>
      <c r="BT515" s="361" t="e">
        <f>MIN(BT52:BT183)</f>
        <v>#VALUE!</v>
      </c>
      <c r="BU515" s="297">
        <f>MIN(BU52,BU58,BU64,BU70,BU76,BU82,BU88,BU94,BU100,BU106,BU112,BU118,BU124,BU130,BU136,BU142,BU148,BU154,BU160,BU166,BU172,BU178)</f>
        <v>0</v>
      </c>
      <c r="BV515" s="303">
        <f>MIN(BV52:BV183)</f>
        <v>0</v>
      </c>
      <c r="BW515" s="297">
        <f>MIN(BW52,BW58,BW64,BW70,BW76,BW82,BW88,BW94,BW100,BW106,BW112,BW118,BW124,BW130,BW136,BW142,BW148,BW154,BW160,BW166,BW172,BW178)</f>
        <v>0</v>
      </c>
      <c r="BX515" s="303">
        <f>MIN(BX52:BX183)</f>
        <v>0</v>
      </c>
    </row>
    <row r="516" spans="3:76" ht="17" customHeight="1" thickBot="1" x14ac:dyDescent="0.4">
      <c r="V516" s="113" t="s">
        <v>120</v>
      </c>
      <c r="W516" s="169">
        <f>MAX(W52:W183)</f>
        <v>0</v>
      </c>
      <c r="X516" s="169">
        <f>MAX(X52:X183)</f>
        <v>0</v>
      </c>
      <c r="Z516" s="113"/>
      <c r="AP516" s="169">
        <f>MAX(AP52:AP183)</f>
        <v>0</v>
      </c>
      <c r="AQ516" s="169">
        <f>MAX(AQ52:AQ183)</f>
        <v>0</v>
      </c>
      <c r="AR516" s="169" t="e">
        <f>MAX(AR52:AR183)</f>
        <v>#DIV/0!</v>
      </c>
      <c r="AS516" s="169" t="e">
        <f>MAX(AS52:AS183)</f>
        <v>#DIV/0!</v>
      </c>
      <c r="AT516" s="535"/>
      <c r="AU516" s="178" t="s">
        <v>120</v>
      </c>
      <c r="AV516" s="538"/>
      <c r="AW516" s="373" t="e">
        <f>MAX(AW52,AW58,AW64,AW70,AW76,AW82,AW88,AW94,AW100,AW106,AW112,AW118,AW124,AW130,AW136,AW142,AW148,AW154,AW160,AW166,AW172,AW178)</f>
        <v>#VALUE!</v>
      </c>
      <c r="AX516" s="362" t="e">
        <f>MAX(AX52:AX183)</f>
        <v>#VALUE!</v>
      </c>
      <c r="AY516" s="362" t="e">
        <f>MAX(AY52:AY183)</f>
        <v>#VALUE!</v>
      </c>
      <c r="AZ516" s="362" t="e">
        <f>MAX(AZ52:AZ183)</f>
        <v>#VALUE!</v>
      </c>
      <c r="BA516" s="362" t="e">
        <f>MAX(BA52:BA183)</f>
        <v>#VALUE!</v>
      </c>
      <c r="BB516" s="362" t="e">
        <f>MAX(BB52:BB183)</f>
        <v>#VALUE!</v>
      </c>
      <c r="BC516" s="373" t="e">
        <f>MAX(BC52,BC58,BC64,BC70,BC76,BC82,BC88,BC94,BC100,BC106,BC112,BC118,BC124,BC130,BC136,BC142,BC148,BC154,BC160)</f>
        <v>#VALUE!</v>
      </c>
      <c r="BD516" s="362" t="e">
        <f>MAX(BD52:BD183)</f>
        <v>#VALUE!</v>
      </c>
      <c r="BE516" s="373" t="e">
        <f>MAX(BE52,BE58,BE64,BE70,BE76,BE82,BE88,BE94,BE100,BE106,BE112,BE118,BE124,BE130,BE136,BE142,BE148,BE154,BE160,BE166,BE172,BE178)</f>
        <v>#VALUE!</v>
      </c>
      <c r="BF516" s="362" t="e">
        <f>MAX(BF52:BF183)</f>
        <v>#VALUE!</v>
      </c>
      <c r="BG516" s="373" t="e">
        <f>MAX(BG52,BG58,BG64,BG70,BG76,BG82,BG88,BG94,BG100,BG106,BG112,BG118,BG124,BG130,BG136,BG142,BG148,BG154,BG160,BG166,BG172,BG178)</f>
        <v>#VALUE!</v>
      </c>
      <c r="BH516" s="362" t="e">
        <f>MAX(BH52:BH183)</f>
        <v>#VALUE!</v>
      </c>
      <c r="BI516" s="373" t="e">
        <f>MAX(BI52,BI58,BI64,BI70,BI76,BI82,BI88,BI94,BI100,BI106,BI112,BI118,BI124,BI130,BI136,BI142,BI148,BI154,BI160,BI166,BI172,BI178)</f>
        <v>#VALUE!</v>
      </c>
      <c r="BJ516" s="362" t="e">
        <f>MAX(BJ52:BJ183)</f>
        <v>#VALUE!</v>
      </c>
      <c r="BK516" s="373" t="e">
        <f>MAX(BK52,BK58,BK64,BK70,BK76,BK82,BK88,BK94,BK100,BK106,BK112,BK118,BK124,BK130,BK136,BK142,BK148,BK154,BK160,BK166,BK172,BK178)</f>
        <v>#VALUE!</v>
      </c>
      <c r="BL516" s="362" t="e">
        <f>MAX(BL52:BL183)</f>
        <v>#VALUE!</v>
      </c>
      <c r="BM516" s="373" t="e">
        <f>MAX(BM52,BM58,BM64,BM70,BM76,BM82,BM88,BM94,BM100,BM106,BM112,BM118,BM124,BM130,BM136,BM142,BM148,BM154,BM160,BM166,BM172,BM178)</f>
        <v>#VALUE!</v>
      </c>
      <c r="BN516" s="362" t="e">
        <f>MAX(BN52:BN183)</f>
        <v>#VALUE!</v>
      </c>
      <c r="BO516" s="182" t="e">
        <f>MAX(BO52,BO58,BO64,BO70,BO76,BO82,BO88,BO94,BO100,BO106,BO112,BO118,BO124,BO130,BO136,BO142,BO148,BO154,BO160,BO166,BO172,BO178)</f>
        <v>#VALUE!</v>
      </c>
      <c r="BP516" s="362" t="e">
        <f>MAX(BP52:BP183)</f>
        <v>#VALUE!</v>
      </c>
      <c r="BQ516" s="362" t="e">
        <f>MAX(BQ52:BQ183)</f>
        <v>#VALUE!</v>
      </c>
      <c r="BR516" s="362" t="e">
        <f>MAX(BR52:BR183)</f>
        <v>#VALUE!</v>
      </c>
      <c r="BS516" s="362" t="e">
        <f>MAX(BS52:BS183)</f>
        <v>#VALUE!</v>
      </c>
      <c r="BT516" s="362" t="e">
        <f>MAX(BT52:BT183)</f>
        <v>#VALUE!</v>
      </c>
      <c r="BU516" s="299">
        <f>MAX(BU52,BU58,BU64,BU70,BU76,BU82,BU88,BU94,BU100,BU106,BU112,BU118,BU124,BU130,BU136,BU142,BU148,BU154,BU160,BU166,BU172,BU178)</f>
        <v>0</v>
      </c>
      <c r="BV516" s="304">
        <f>MAX(BV52:BV183)</f>
        <v>0</v>
      </c>
      <c r="BW516" s="299">
        <f>MAX(BW52,BW58,BW64,BW70,BW76,BW82,BW88,BW94,BW100,BW106,BW112,BW118,BW124,BW130,BW136,BW142,BW148,BW154,BW160,BW166,BW172,BW178)</f>
        <v>0</v>
      </c>
      <c r="BX516" s="304">
        <f>MAX(BX52:BX183)</f>
        <v>0</v>
      </c>
    </row>
    <row r="517" spans="3:76" ht="17" customHeight="1" x14ac:dyDescent="0.35">
      <c r="V517" s="113" t="s">
        <v>119</v>
      </c>
      <c r="W517" s="169">
        <f>MIN(W52:W183)</f>
        <v>0</v>
      </c>
      <c r="X517" s="169">
        <f>MIN(X52:X183)</f>
        <v>0</v>
      </c>
      <c r="Z517" s="113"/>
      <c r="AP517" s="169">
        <f>MIN(AP52:AP183)</f>
        <v>0</v>
      </c>
      <c r="AQ517" s="169">
        <f>MIN(AQ52:AQ183)</f>
        <v>0</v>
      </c>
      <c r="AR517" s="169" t="e">
        <f>MIN(AR52:AR183)</f>
        <v>#DIV/0!</v>
      </c>
      <c r="AS517" s="169" t="e">
        <f>MIN(AS52:AS183)</f>
        <v>#DIV/0!</v>
      </c>
      <c r="AT517" s="535"/>
      <c r="AU517" s="178" t="s">
        <v>118</v>
      </c>
      <c r="AV517" s="539" t="s">
        <v>122</v>
      </c>
      <c r="AW517" s="171" t="e">
        <f>AVERAGE(AW54,AW60,AW66,AW72,AW78,AW84,AW90,AW96,AW102,AW108,AW114,AW120,AW126,AW132,AW138,AW144,AW150,AW156,AW162,AW168,AW174,AW180)</f>
        <v>#VALUE!</v>
      </c>
      <c r="AX517" s="558"/>
      <c r="AY517" s="500"/>
      <c r="AZ517" s="500"/>
      <c r="BA517" s="500"/>
      <c r="BB517" s="364"/>
      <c r="BC517" s="171" t="e">
        <f>AVERAGE(BC54,BC60,BC66,BC72,BC78,BC84,BC90,BC96,BC102,BC108,BC114,BC120,BC126,BC132,BC138,BC144,BC150,BC156,BC162,BC168,BC174,BC180)</f>
        <v>#VALUE!</v>
      </c>
      <c r="BD517" s="548"/>
      <c r="BE517" s="171" t="e">
        <f>AVERAGE(BE54,BE60,BE66,BE72,BE78,BE84,BE90,BE96,BE102,BE108,BE114,BE120,BE126,BE132,BE138,BE144,BE150,BE156,BE162)</f>
        <v>#VALUE!</v>
      </c>
      <c r="BF517" s="548"/>
      <c r="BG517" s="171" t="e">
        <f>AVERAGE(BG54,BG60,BG66,BG72,BG78,BG84,BG90,BG96,BG102,BG108,BG114,BG120,BG126,BG132,BG138,BG144,BG150,BG156,BG162, BG168,BG174,BG180)</f>
        <v>#VALUE!</v>
      </c>
      <c r="BH517" s="548"/>
      <c r="BI517" s="171" t="e">
        <f>AVERAGE(BI54,BI60,BI66,BI72,BI78,BI84,BI90,BI96,BI102,BI108,BI114,BI120,BI126,BI132,BI138,BI144,BI150,BI156,BI162, BI168,BI174,BI180)</f>
        <v>#VALUE!</v>
      </c>
      <c r="BJ517" s="548"/>
      <c r="BK517" s="171" t="e">
        <f>AVERAGE(BK54,BK60,BK66,BK72,BK78,BK84,BK90,BK96,BK102,BK108,BK114,BK120,BK126,BK132,BK138,BK144,BK150,BK156,BK162)</f>
        <v>#VALUE!</v>
      </c>
      <c r="BL517" s="548"/>
      <c r="BM517" s="171" t="e">
        <f>AVERAGE(BM54,BM60,BM66,BM72,BM78,BM84,BM90,BM96,BM102,BM108,BM114,BM120,BM126,BM132,BM138,BM144,BM150,BM156,BM162)</f>
        <v>#VALUE!</v>
      </c>
      <c r="BN517" s="548"/>
      <c r="BO517" s="174" t="e">
        <f>AVERAGE(BO54,BO60,BO66,BO72,BO78,BO84,BO90,BO96,BO102,BO108,BO114,BO120,BO126,BO132,BO138,BO144,BO150,BO156,BO162,BO168,BO174,BO180)</f>
        <v>#VALUE!</v>
      </c>
      <c r="BP517" s="499"/>
      <c r="BQ517" s="500"/>
      <c r="BR517" s="500"/>
      <c r="BS517" s="500"/>
      <c r="BT517" s="500"/>
      <c r="BU517" s="295">
        <f>SUM(BU54,BU60,BU66,BU72,BU78,BU84,BU90,BU96,BU102,BU108,BU114,BU120,BU126,BU132,BU138,BU144,BU150,BU156,BU162, BU168,BU174,BU180)</f>
        <v>0</v>
      </c>
      <c r="BV517" s="566"/>
      <c r="BW517" s="295">
        <f>SUM(BW54,BW60,BW66,BW72,BW78,BW84,BW90,BW96,BW102,BW108,BW114,BW120,BW126,BW132,BW138,BW144,BW150,BW156,BW162, BW168,BW174,BW180)</f>
        <v>0</v>
      </c>
      <c r="BX517" s="566"/>
    </row>
    <row r="518" spans="3:76" ht="17" customHeight="1" x14ac:dyDescent="0.35">
      <c r="V518" s="113" t="s">
        <v>129</v>
      </c>
      <c r="W518" s="169"/>
      <c r="X518" s="169"/>
      <c r="Z518" s="113"/>
      <c r="AP518" s="184" t="e">
        <f>AP514/W514</f>
        <v>#NUM!</v>
      </c>
      <c r="AQ518" s="184" t="e">
        <f>AQ514/X514</f>
        <v>#NUM!</v>
      </c>
      <c r="AR518" s="169"/>
      <c r="AS518" s="169"/>
      <c r="AT518" s="535"/>
      <c r="AU518" s="178" t="s">
        <v>119</v>
      </c>
      <c r="AV518" s="540"/>
      <c r="AW518" s="372" t="e">
        <f>MIN(AW54,AW60,AW66,AW72,AW78,AW84,AW90,AW96,AW102,AW108,AW114,AW120,AW126,AW132,AW138,AW144,AW150,AW156,AW162,AW168,AW174,AW180)</f>
        <v>#VALUE!</v>
      </c>
      <c r="AX518" s="559"/>
      <c r="AY518" s="502"/>
      <c r="AZ518" s="502"/>
      <c r="BA518" s="502"/>
      <c r="BB518" s="366"/>
      <c r="BC518" s="372" t="e">
        <f>MIN(BC54,BC60,BC66,BC72,BC78,BC84,BC90,BC96,BC102,BC108,BC114,BC120,BC126,BC132,BC138,BC144,BC150,BC156,BC162,BC168,BC174,BC180)</f>
        <v>#VALUE!</v>
      </c>
      <c r="BD518" s="549"/>
      <c r="BE518" s="372" t="e">
        <f>MIN(BE54,BE60,BE66,BE72,BE78,BE84,BE90,BE96,BE102,BE108,BE114,BE120,BE126,BE132,BE138,BE144,BE150,BE156,BE162)</f>
        <v>#VALUE!</v>
      </c>
      <c r="BF518" s="549"/>
      <c r="BG518" s="372" t="e">
        <f>MIN(BG54,BG60,BG66,BG72,BG78,BG84,BG90,BG96,BG102,BG108,BG114,BG120,BG126,BG132,BG138,BG144,BG150,BG156,BG162, BG168,BG174,BG180)</f>
        <v>#VALUE!</v>
      </c>
      <c r="BH518" s="549"/>
      <c r="BI518" s="372" t="e">
        <f>MIN(BI54,BI60,BI66,BI72,BI78,BI84,BI90,BI96,BI102,BI108,BI114,BI120,BI126,BI132,BI138,BI144,BI150,BI156,BI162, BI168,BI174,BI180)</f>
        <v>#VALUE!</v>
      </c>
      <c r="BJ518" s="549"/>
      <c r="BK518" s="372" t="e">
        <f>MIN(BK54,BK60,BK66,BK72,BK78,BK84,BK90,BK96,BK102,BK108,BK114,BK120,BK126,BK132,BK138,BK144,BK150,BK156,BK162)</f>
        <v>#VALUE!</v>
      </c>
      <c r="BL518" s="549"/>
      <c r="BM518" s="372" t="e">
        <f>MIN(BM54,BM60,BM66,BM72,BM78,BM84,BM90,BM96,BM102,BM108,BM114,BM120,BM126,BM132,BM138,BM144,BM150,BM156,BM162)</f>
        <v>#VALUE!</v>
      </c>
      <c r="BN518" s="549"/>
      <c r="BO518" s="180" t="e">
        <f>MIN(BO54,BO60,BO66,BO72,BO78,BO84,BO90,BO96,BO102,BO108,BO114,BO120,BO126,BO132,BO138,BO144,BO150,BO156,BO162,BO168,BO174,BO180)</f>
        <v>#VALUE!</v>
      </c>
      <c r="BP518" s="501"/>
      <c r="BQ518" s="502"/>
      <c r="BR518" s="502"/>
      <c r="BS518" s="502"/>
      <c r="BT518" s="502"/>
      <c r="BU518" s="297">
        <f>MIN(BU54,BU60,BU66,BU72,BU78,BU84,BU90,BU96,BU102,BU108,BU114,BU120,BU126,BU132,BU138,BU144,BU150,BU156,BU162, BU168,BU174,BU180)</f>
        <v>0</v>
      </c>
      <c r="BV518" s="567"/>
      <c r="BW518" s="297">
        <f>MIN(BW54,BW60,BW66,BW72,BW78,BW84,BW90,BW96,BW102,BW108,BW114,BW120,BW126,BW132,BW138,BW144,BW150,BW156,BW162, BW168,BW174,BW180)</f>
        <v>0</v>
      </c>
      <c r="BX518" s="567"/>
    </row>
    <row r="519" spans="3:76" ht="17" customHeight="1" thickBot="1" x14ac:dyDescent="0.4">
      <c r="W519" s="169"/>
      <c r="X519" s="169"/>
      <c r="Z519" s="113"/>
      <c r="AP519" s="169"/>
      <c r="AQ519" s="169"/>
      <c r="AR519" s="169"/>
      <c r="AS519" s="169"/>
      <c r="AT519" s="535"/>
      <c r="AU519" s="178" t="s">
        <v>120</v>
      </c>
      <c r="AV519" s="541"/>
      <c r="AW519" s="373" t="e">
        <f>MAX(AW54,AW60,AW66,AW72,AW78,AW84,AW90,AW96,AW102,AW108,AW114,AW120,AW126,AW132,AW138,AW144,AW150,AW156,AW162,AW168,AW174,AW180)</f>
        <v>#VALUE!</v>
      </c>
      <c r="AX519" s="559"/>
      <c r="AY519" s="502"/>
      <c r="AZ519" s="502"/>
      <c r="BA519" s="502"/>
      <c r="BB519" s="366"/>
      <c r="BC519" s="373" t="e">
        <f>MAX(BC54,BC60,BC66,BC72,BC78,BC84,BC90,BC96,BC102,BC108,BC114,BC120,BC126,BC132,BC138,BC144,BC150,BC156,BC162,BC168,BC174,BC180)</f>
        <v>#VALUE!</v>
      </c>
      <c r="BD519" s="549"/>
      <c r="BE519" s="373" t="e">
        <f>MAX(BE54,BE60,BE66,BE72,BE78,BE84,BE90,BE96,BE102,BE108,BE114,BE120,BE126,BE132,BE138,BE144,BE150,BE156,BE162)</f>
        <v>#VALUE!</v>
      </c>
      <c r="BF519" s="549"/>
      <c r="BG519" s="373" t="e">
        <f>MAX(BG54,BG60,BG66,BG72,BG78,BG84,BG90,BG96,BG102,BG108,BG114,BG120,BG126,BG132,BG138,BG144,BG150,BG156,BG162, BG168,BG174,BG180)</f>
        <v>#VALUE!</v>
      </c>
      <c r="BH519" s="549"/>
      <c r="BI519" s="373" t="e">
        <f>MAX(BI54,BI60,BI66,BI72,BI78,BI84,BI90,BI96,BI102,BI108,BI114,BI120,BI126,BI132,BI138,BI144,BI150,BI156,BI162, BI168,BI174,BI180)</f>
        <v>#VALUE!</v>
      </c>
      <c r="BJ519" s="549"/>
      <c r="BK519" s="373" t="e">
        <f>MAX(BK54,BK60,BK66,BK72,BK78,BK84,BK90,BK96,BK102,BK108,BK114,BK120,BK126,BK132,BK138,BK144,BK150,BK156,BK162)</f>
        <v>#VALUE!</v>
      </c>
      <c r="BL519" s="549"/>
      <c r="BM519" s="373" t="e">
        <f>MAX(BM54,BM60,BM66,BM72,BM78,BM84,BM90,BM96,BM102,BM108,BM114,BM120,BM126,BM132,BM138,BM144,BM150,BM156,BM162)</f>
        <v>#VALUE!</v>
      </c>
      <c r="BN519" s="549"/>
      <c r="BO519" s="182" t="e">
        <f>MAX(BO54,BO60,BO66,BO72,BO78,BO84,BO90,BO96,BO102,BO108,BO114,BO120,BO126,BO132,BO138,BO144,BO150,BO156,BO162,BO168,BO174,BO180)</f>
        <v>#VALUE!</v>
      </c>
      <c r="BP519" s="501"/>
      <c r="BQ519" s="502"/>
      <c r="BR519" s="502"/>
      <c r="BS519" s="502"/>
      <c r="BT519" s="502"/>
      <c r="BU519" s="299">
        <f>MAX(BU54,BU60,BU66,BU72,BU78,BU84,BU90,BU96,BU102,BU108,BU114,BU120,BU126,BU132,BU138,BU144,BU150,BU156,BU162, BU168,BU174,BU180)</f>
        <v>0</v>
      </c>
      <c r="BV519" s="567"/>
      <c r="BW519" s="299">
        <f>MAX(BW54,BW60,BW66,BW72,BW78,BW84,BW90,BW96,BW102,BW108,BW114,BW120,BW126,BW132,BW138,BW144,BW150,BW156,BW162, BW168,BW174,BW180)</f>
        <v>0</v>
      </c>
      <c r="BX519" s="567"/>
    </row>
    <row r="520" spans="3:76" ht="17" customHeight="1" x14ac:dyDescent="0.35">
      <c r="W520" s="169"/>
      <c r="X520" s="169"/>
      <c r="Z520" s="113"/>
      <c r="AP520" s="169"/>
      <c r="AQ520" s="169"/>
      <c r="AR520" s="169"/>
      <c r="AS520" s="169"/>
      <c r="AT520" s="535"/>
      <c r="AU520" s="186" t="s">
        <v>118</v>
      </c>
      <c r="AV520" s="542" t="s">
        <v>123</v>
      </c>
      <c r="AW520" s="371" t="e">
        <f>AVERAGE(AW56,AW62,AW68,AW74,AW80,AW86,AW92,AW98,AW104,AW110,AW116,AW122,AW128,AW134,AW140,AW146,AW152,AW158,AW164,AW170,AW176,AW182)</f>
        <v>#VALUE!</v>
      </c>
      <c r="AX520" s="559"/>
      <c r="AY520" s="502"/>
      <c r="AZ520" s="502"/>
      <c r="BA520" s="502"/>
      <c r="BB520" s="366"/>
      <c r="BC520" s="371" t="e">
        <f>AVERAGE(BC56,BC62,BC68,BC74,BC80,BC86,BC92,BC98,BC104,BC110,BC116,BC122,BC128,BC134,BC140,BC146,BC152,BC158,BC164,BC170,BC176,BC182)</f>
        <v>#VALUE!</v>
      </c>
      <c r="BD520" s="549"/>
      <c r="BE520" s="371" t="e">
        <f>AVERAGE(BE56,BE62,BE68,BE74,BE80,BE86,BE92,BE98,BE104,BE110,BE116,BE122,BE128,BE134,BE140,BE146,BE152,BE158,BE164,BE170,BE176,BE182)</f>
        <v>#VALUE!</v>
      </c>
      <c r="BF520" s="549"/>
      <c r="BG520" s="371" t="e">
        <f>AVERAGE(BG56,BG62,BG68,BG74,BG80,BG86,BG92,BG98,BG104,BG110,BG116,BG122,BG128,BG134,BG140,BG146,BG152,BG158,BG164,BG170,BG176,BG182)</f>
        <v>#VALUE!</v>
      </c>
      <c r="BH520" s="549"/>
      <c r="BI520" s="371" t="e">
        <f>AVERAGE(BI56,BI62,BI68,BI74,BI80,BI86,BI92,BI98,BI104,BI110,BI116,BI122,BI128,BI134,BI140,BI146,BI152,BI158,BI164,BI170,BI176,BI182)</f>
        <v>#VALUE!</v>
      </c>
      <c r="BJ520" s="549"/>
      <c r="BK520" s="371" t="e">
        <f>AVERAGE(BK56,BK62,BK68,BK74,BK80,BK86,BK92,BK98,BK104,BK110,BK116,BK122,BK128,BK134,BK140,BK146,BK152,BK158,BK164,BK170,BK176,BK182)</f>
        <v>#VALUE!</v>
      </c>
      <c r="BL520" s="549"/>
      <c r="BM520" s="371" t="e">
        <f>AVERAGE(BM56,BM62,BM68,BM74,BM80,BM86,BM92,BM98,BM104,BM110,BM116,BM122,BM128,BM134,BM140,BM146,BM152,BM158,BM164,BM170,BM176,BM182)</f>
        <v>#VALUE!</v>
      </c>
      <c r="BN520" s="549"/>
      <c r="BO520" s="188" t="e">
        <f>AVERAGE(BO56,BO62,BO68,BO74,BO80,BO86,BO92,BO98,BO104,BO110,BO116,BO122,BO128,BO134,BO140,BO146,BO152,BO158,BO164,BO170,BO176,BO182)</f>
        <v>#VALUE!</v>
      </c>
      <c r="BP520" s="501"/>
      <c r="BQ520" s="502"/>
      <c r="BR520" s="502"/>
      <c r="BS520" s="502"/>
      <c r="BT520" s="502"/>
      <c r="BU520" s="301">
        <f>SUM(BU56,BU62,BU68,BU74,BU80,BU86,BU92,BU98,BU104,BU110,BU116,BU122,BU128,BU134,BU140,BU146,BU152,BU158,BU164,BU170,BU176,BU182)</f>
        <v>0</v>
      </c>
      <c r="BV520" s="567"/>
      <c r="BW520" s="301">
        <f>SUM(BW56,BW62,BW68,BW74,BW80,BW86,BW92,BW98,BW104,BW110,BW116,BW122,BW128,BW134,BW140,BW146,BW152,BW158,BW164,BW170,BW176,BW182)</f>
        <v>0</v>
      </c>
      <c r="BX520" s="567"/>
    </row>
    <row r="521" spans="3:76" ht="17" customHeight="1" x14ac:dyDescent="0.35">
      <c r="W521" s="169"/>
      <c r="X521" s="169"/>
      <c r="Z521" s="113"/>
      <c r="AP521" s="169"/>
      <c r="AQ521" s="169"/>
      <c r="AR521" s="169"/>
      <c r="AS521" s="169"/>
      <c r="AT521" s="535"/>
      <c r="AU521" s="186" t="s">
        <v>119</v>
      </c>
      <c r="AV521" s="543"/>
      <c r="AW521" s="372" t="e">
        <f>MIN(AW56,AW62,AW68,AW74,AW80,AW86,AW92,AW98,AW104,AW110,AW116,AW122,AW128,AW134,AW140,AW146,AW152,AW158,AW164,AW170,AW176,AW182)</f>
        <v>#VALUE!</v>
      </c>
      <c r="AX521" s="559"/>
      <c r="AY521" s="502"/>
      <c r="AZ521" s="502"/>
      <c r="BA521" s="502"/>
      <c r="BB521" s="366"/>
      <c r="BC521" s="372" t="e">
        <f>MIN(BC56,BC62,BC68,BC74,BC80,BC86,BC92,BC98,BC104,BC110,BC116,BC122,BC128,BC134,BC140,BC146,BC152,BC158,BC164,BC170,BC176,BC182)</f>
        <v>#VALUE!</v>
      </c>
      <c r="BD521" s="549"/>
      <c r="BE521" s="372" t="e">
        <f>MIN(BE56,BE62,BE68,BE74,BE80,BE86,BE92,BE98,BE104,BE110,BE116,BE122,BE128,BE134,BE140,BE146,BE152,BE158,BE164,BE170,BE176,BE182)</f>
        <v>#VALUE!</v>
      </c>
      <c r="BF521" s="549"/>
      <c r="BG521" s="372" t="e">
        <f>MIN(BG56,BG62,BG68,BG74,BG80,BG86,BG92,BG98,BG104,BG110,BG116,BG122,BG128,BG134,BG140,BG146,BG152,BG158,BG164,BG170,BG176,BG182)</f>
        <v>#VALUE!</v>
      </c>
      <c r="BH521" s="549"/>
      <c r="BI521" s="372" t="e">
        <f>MIN(BI56,BI62,BI68,BI74,BI80,BI86,BI92,BI98,BI104,BI110,BI116,BI122,BI128,BI134,BI140,BI146,BI152,BI158,BI164,BI170,BI176,BI182)</f>
        <v>#VALUE!</v>
      </c>
      <c r="BJ521" s="549"/>
      <c r="BK521" s="372" t="e">
        <f>MIN(BK56,BK62,BK68,BK74,BK80,BK86,BK92,BK98,BK104,BK110,BK116,BK122,BK128,BK134,BK140,BK146,BK152,BK158,BK164,BK170,BK176,BK182)</f>
        <v>#VALUE!</v>
      </c>
      <c r="BL521" s="549"/>
      <c r="BM521" s="372" t="e">
        <f>MIN(BM56,BM62,BM68,BM74,BM80,BM86,BM92,BM98,BM104,BM110,BM116,BM122,BM128,BM134,BM140,BM146,BM152,BM158,BM164,BM170,BM176,BM182)</f>
        <v>#VALUE!</v>
      </c>
      <c r="BN521" s="549"/>
      <c r="BO521" s="180" t="e">
        <f>MIN(BO56,BO62,BO68,BO74,BO80,BO86,BO92,BO98,BO104,BO110,BO116,BO122,BO128,BO134,BO140,BO146,BO152,BO158,BO164,BO170,BO176,BO182)</f>
        <v>#VALUE!</v>
      </c>
      <c r="BP521" s="501"/>
      <c r="BQ521" s="502"/>
      <c r="BR521" s="502"/>
      <c r="BS521" s="502"/>
      <c r="BT521" s="502"/>
      <c r="BU521" s="297">
        <f>MIN(BU56,BU62,BU68,BU74,BU80,BU86,BU92,BU98,BU104,BU110,BU116,BU122,BU128,BU134,BU140,BU146,BU152,BU158,BU164,BU170,BU176,BU182)</f>
        <v>0</v>
      </c>
      <c r="BV521" s="567"/>
      <c r="BW521" s="297">
        <f>MIN(BW56,BW62,BW68,BW74,BW80,BW86,BW92,BW98,BW104,BW110,BW116,BW122,BW128,BW134,BW140,BW146,BW152,BW158,BW164,BW170,BW176,BW182)</f>
        <v>0</v>
      </c>
      <c r="BX521" s="567"/>
    </row>
    <row r="522" spans="3:76" ht="17" customHeight="1" thickBot="1" x14ac:dyDescent="0.4">
      <c r="F522" s="169">
        <f>COUNTIFS(F184:F231,"&lt;&gt;",F184:F231,"&lt;&gt;0")</f>
        <v>48</v>
      </c>
      <c r="G522" s="169">
        <f>COUNTIFS(G184:G231,"&lt;&gt;",G184:G231,"&lt;&gt;0")</f>
        <v>0</v>
      </c>
      <c r="W522" s="169"/>
      <c r="X522" s="169"/>
      <c r="Z522" s="169">
        <f>COUNTIFS(Z184:Z231,"&lt;&gt;",Z184:Z231,"&lt;&gt;0")</f>
        <v>0</v>
      </c>
      <c r="AP522" s="169"/>
      <c r="AQ522" s="169"/>
      <c r="AR522" s="112">
        <f>Z522/F522</f>
        <v>0</v>
      </c>
      <c r="AS522" s="169"/>
      <c r="AT522" s="535"/>
      <c r="AU522" s="189" t="s">
        <v>120</v>
      </c>
      <c r="AV522" s="544"/>
      <c r="AW522" s="373" t="e">
        <f>MAX(AW56,AW62,AW68,AW74,AW80,AW86,AW92,AW98,AW104,AW110,AW116,AW122,AW128,AW134,AW140,AW146,AW152,AW158,AW164,AW170,AW176,AW182)</f>
        <v>#VALUE!</v>
      </c>
      <c r="AX522" s="560"/>
      <c r="AY522" s="504"/>
      <c r="AZ522" s="504"/>
      <c r="BA522" s="504"/>
      <c r="BB522" s="368"/>
      <c r="BC522" s="373" t="e">
        <f>MAX(BC56,BC62,BC68,BC74,BC80,BC86,BC92,BC98,BC104,BC110,BC116,BC122,BC128,BC134,BC140,BC146,BC152,BC158,BC164,BC170,BC176,BC182)</f>
        <v>#VALUE!</v>
      </c>
      <c r="BD522" s="550"/>
      <c r="BE522" s="373" t="e">
        <f>MAX(BE56,BE62,BE68,BE74,BE80,BE86,BE92,BE98,BE104,BE110,BE116,BE122,BE128,BE134,BE140,BE146,BE152,BE158,BE164,BE170,BE176,BE182)</f>
        <v>#VALUE!</v>
      </c>
      <c r="BF522" s="550"/>
      <c r="BG522" s="373" t="e">
        <f>MAX(BG56,BG62,BG68,BG74,BG80,BG86,BG92,BG98,BG104,BG110,BG116,BG122,BG128,BG134,BG140,BG146,BG152,BG158,BG164,BG170,BG176,BG182)</f>
        <v>#VALUE!</v>
      </c>
      <c r="BH522" s="550"/>
      <c r="BI522" s="373" t="e">
        <f>MAX(BI56,BI62,BI68,BI74,BI80,BI86,BI92,BI98,BI104,BI110,BI116,BI122,BI128,BI134,BI140,BI146,BI152,BI158,BI164,BI170,BI176,BI182)</f>
        <v>#VALUE!</v>
      </c>
      <c r="BJ522" s="550"/>
      <c r="BK522" s="373" t="e">
        <f>MAX(BK56,BK62,BK68,BK74,BK80,BK86,BK92,BK98,BK104,BK110,BK116,BK122,BK128,BK134,BK140,BK146,BK152,BK158,BK164,BK170,BK176,BK182)</f>
        <v>#VALUE!</v>
      </c>
      <c r="BL522" s="550"/>
      <c r="BM522" s="373" t="e">
        <f>MAX(BM56,BM62,BM68,BM74,BM80,BM86,BM92,BM98,BM104,BM110,BM116,BM122,BM128,BM134,BM140,BM146,BM152,BM158,BM164,BM170,BM176,BM182)</f>
        <v>#VALUE!</v>
      </c>
      <c r="BN522" s="550"/>
      <c r="BO522" s="182" t="e">
        <f>MAX(BO56,BO62,BO68,BO74,BO80,BO86,BO92,BO98,BO104,BO110,BO116,BO122,BO128,BO134,BO140,BO146,BO152,BO158,BO164,BO170,BO176,BO182)</f>
        <v>#VALUE!</v>
      </c>
      <c r="BP522" s="503"/>
      <c r="BQ522" s="504"/>
      <c r="BR522" s="504"/>
      <c r="BS522" s="504"/>
      <c r="BT522" s="504"/>
      <c r="BU522" s="299">
        <f>MAX(BU56,BU62,BU68,BU74,BU80,BU86,BU92,BU98,BU104,BU110,BU116,BU122,BU128,BU134,BU140,BU146,BU152,BU158,BU164,BU170,BU176,BU182)</f>
        <v>0</v>
      </c>
      <c r="BV522" s="568"/>
      <c r="BW522" s="299">
        <f>MAX(BW56,BW62,BW68,BW74,BW80,BW86,BW92,BW98,BW104,BW110,BW116,BW122,BW128,BW134,BW140,BW146,BW152,BW158,BW164,BW170,BW176,BW182)</f>
        <v>0</v>
      </c>
      <c r="BX522" s="568"/>
    </row>
    <row r="523" spans="3:76" ht="17" customHeight="1" x14ac:dyDescent="0.35">
      <c r="C523" s="112" t="s">
        <v>98</v>
      </c>
      <c r="V523" s="113" t="s">
        <v>127</v>
      </c>
      <c r="W523" s="169" t="e">
        <f>GEOMEAN(W184:W231)</f>
        <v>#NUM!</v>
      </c>
      <c r="X523" s="169" t="e">
        <f>GEOMEAN(X184:X231)</f>
        <v>#NUM!</v>
      </c>
      <c r="Z523" s="113"/>
      <c r="AP523" s="169" t="e">
        <f>GEOMEAN(AP184:AP231)</f>
        <v>#NUM!</v>
      </c>
      <c r="AQ523" s="169" t="e">
        <f>GEOMEAN(AQ184:AQ231)</f>
        <v>#NUM!</v>
      </c>
      <c r="AR523" s="169" t="e">
        <f>GEOMEAN(AR184:AR231)</f>
        <v>#DIV/0!</v>
      </c>
      <c r="AS523" s="169" t="e">
        <f>GEOMEAN(AS184:AS231)</f>
        <v>#DIV/0!</v>
      </c>
      <c r="AT523" s="535" t="str">
        <f>C523</f>
        <v>Class A3_720p</v>
      </c>
      <c r="AU523" s="170" t="s">
        <v>118</v>
      </c>
      <c r="AV523" s="536" t="s">
        <v>121</v>
      </c>
      <c r="AW523" s="171" t="e">
        <f>AVERAGE(AW184,AW190,AW196,AW202,AW208,AW214,AW220,AW226)</f>
        <v>#VALUE!</v>
      </c>
      <c r="AX523" s="172" t="e">
        <f>AVERAGE(AX184:AX231)</f>
        <v>#VALUE!</v>
      </c>
      <c r="AY523" s="172" t="e">
        <f>AVERAGE(AY184:AY231)</f>
        <v>#VALUE!</v>
      </c>
      <c r="AZ523" s="172" t="e">
        <f>AVERAGE(AZ184:AZ231)</f>
        <v>#VALUE!</v>
      </c>
      <c r="BA523" s="172" t="e">
        <f>AVERAGE(BA184:BA231)</f>
        <v>#VALUE!</v>
      </c>
      <c r="BB523" s="172" t="e">
        <f>AVERAGE(BB184:BB231)</f>
        <v>#VALUE!</v>
      </c>
      <c r="BC523" s="171" t="e">
        <f>AVERAGE(BC184,BC190,BC196,BC202,BC208,BC214,BC220,BC226)</f>
        <v>#VALUE!</v>
      </c>
      <c r="BD523" s="172" t="e">
        <f>AVERAGE(BD184:BD231)</f>
        <v>#VALUE!</v>
      </c>
      <c r="BE523" s="171" t="e">
        <f>AVERAGE(BE184,BE190,BE196,BE202,BE208,BE214,BE220,BE226)</f>
        <v>#VALUE!</v>
      </c>
      <c r="BF523" s="172" t="e">
        <f>AVERAGE(BF184:BF231)</f>
        <v>#VALUE!</v>
      </c>
      <c r="BG523" s="171" t="e">
        <f>AVERAGE(BG184,BG190,BG196,BG202,BG208,BG214,BG220,BG226)</f>
        <v>#VALUE!</v>
      </c>
      <c r="BH523" s="173" t="e">
        <f>AVERAGE(BH184:BH231)</f>
        <v>#VALUE!</v>
      </c>
      <c r="BI523" s="171" t="e">
        <f>AVERAGE(BI184,BI190,BI196,BI202,BI208,BI214,BI220,BI226)</f>
        <v>#VALUE!</v>
      </c>
      <c r="BJ523" s="173" t="e">
        <f>AVERAGE(BJ184:BJ231)</f>
        <v>#VALUE!</v>
      </c>
      <c r="BK523" s="171" t="e">
        <f>AVERAGE(BK184,BK190,BK196,BK202,BK208,BK214,BK220,BK226)</f>
        <v>#VALUE!</v>
      </c>
      <c r="BL523" s="172" t="e">
        <f>AVERAGE(BL184:BL231)</f>
        <v>#VALUE!</v>
      </c>
      <c r="BM523" s="171" t="e">
        <f>AVERAGE(BM184,BM190,BM196,BM202,BM208,BM214,BM220,BM226)</f>
        <v>#VALUE!</v>
      </c>
      <c r="BN523" s="172" t="e">
        <f>AVERAGE(BN184:BN231)</f>
        <v>#VALUE!</v>
      </c>
      <c r="BO523" s="174" t="e">
        <f>AVERAGE(BO184,BO190,BO196,BO202,BO208,BO214,BO220,BO226)</f>
        <v>#VALUE!</v>
      </c>
      <c r="BP523" s="379" t="e">
        <f>AVERAGE(BP184:BP231)</f>
        <v>#VALUE!</v>
      </c>
      <c r="BQ523" s="378" t="e">
        <f>AVERAGE(BQ184:BQ231)</f>
        <v>#VALUE!</v>
      </c>
      <c r="BR523" s="378" t="e">
        <f>AVERAGE(BR184:BR231)</f>
        <v>#VALUE!</v>
      </c>
      <c r="BS523" s="377" t="e">
        <f>AVERAGE(BS184:BS231)</f>
        <v>#VALUE!</v>
      </c>
      <c r="BT523" s="377" t="e">
        <f>AVERAGE(BT184:BT231)</f>
        <v>#VALUE!</v>
      </c>
      <c r="BU523" s="295">
        <f>SUM(BU184,BU190,BU196,BU202,BU208,BU214,BU220,BU226)</f>
        <v>0</v>
      </c>
      <c r="BV523" s="296">
        <f>SUM(BV184:BV231)</f>
        <v>0</v>
      </c>
      <c r="BW523" s="295">
        <f>SUM(BW184,BW190,BW196,BW202,BW208,BW214,BW220,BW226)</f>
        <v>0</v>
      </c>
      <c r="BX523" s="296">
        <f>SUM(BX184:BX231)</f>
        <v>0</v>
      </c>
    </row>
    <row r="524" spans="3:76" ht="17" customHeight="1" x14ac:dyDescent="0.35">
      <c r="V524" s="113" t="s">
        <v>128</v>
      </c>
      <c r="W524" s="169">
        <f>SUM(W184:W231)</f>
        <v>0</v>
      </c>
      <c r="X524" s="169">
        <f>SUM(X184:X231)</f>
        <v>0</v>
      </c>
      <c r="Z524" s="113"/>
      <c r="AP524" s="169">
        <f>SUM(AP184:AP231)</f>
        <v>0</v>
      </c>
      <c r="AQ524" s="169">
        <f>SUM(AQ184:AQ231)</f>
        <v>0</v>
      </c>
      <c r="AR524" s="169" t="e">
        <f>SUM(AR184:AR231)</f>
        <v>#DIV/0!</v>
      </c>
      <c r="AS524" s="169" t="e">
        <f>SUM(AS184:AS231)</f>
        <v>#DIV/0!</v>
      </c>
      <c r="AT524" s="535"/>
      <c r="AU524" s="178" t="s">
        <v>119</v>
      </c>
      <c r="AV524" s="537"/>
      <c r="AW524" s="372" t="e">
        <f>MIN(AW184,AW190,AW196,AW202,AW208,AW214,AW220,AW226)</f>
        <v>#VALUE!</v>
      </c>
      <c r="AX524" s="361" t="e">
        <f>MIN(AX184:AX231)</f>
        <v>#VALUE!</v>
      </c>
      <c r="AY524" s="361" t="e">
        <f>MIN(AY184:AY231)</f>
        <v>#VALUE!</v>
      </c>
      <c r="AZ524" s="361" t="e">
        <f>MIN(AZ184:AZ231)</f>
        <v>#VALUE!</v>
      </c>
      <c r="BA524" s="361" t="e">
        <f>MIN(BA184:BA231)</f>
        <v>#VALUE!</v>
      </c>
      <c r="BB524" s="361" t="e">
        <f>MIN(BB184:BB231)</f>
        <v>#VALUE!</v>
      </c>
      <c r="BC524" s="372" t="e">
        <f>MIN(BC184,BC190,BC196,BC202,BC208,BC214,BC220,BC226)</f>
        <v>#VALUE!</v>
      </c>
      <c r="BD524" s="361" t="e">
        <f>MIN(BD184:BD231)</f>
        <v>#VALUE!</v>
      </c>
      <c r="BE524" s="372" t="e">
        <f>MIN(BE184,BE190,BE196,BE202,BE208,BE214,BE220,BE226)</f>
        <v>#VALUE!</v>
      </c>
      <c r="BF524" s="361" t="e">
        <f>MIN(BF184:BF231)</f>
        <v>#VALUE!</v>
      </c>
      <c r="BG524" s="372" t="e">
        <f>MIN(BG184,BG190,BG196,BG202,BG208,BG214,BG220,BG226)</f>
        <v>#VALUE!</v>
      </c>
      <c r="BH524" s="369" t="e">
        <f>MIN(BH184:BH231)</f>
        <v>#VALUE!</v>
      </c>
      <c r="BI524" s="372" t="e">
        <f>MIN(BI184,BI190,BI196,BI202,BI208,BI214,BI220,BI226)</f>
        <v>#VALUE!</v>
      </c>
      <c r="BJ524" s="369" t="e">
        <f>MIN(BJ184:BJ231)</f>
        <v>#VALUE!</v>
      </c>
      <c r="BK524" s="372" t="e">
        <f>MIN(BK184,BK190,BK196,BK202,BK208,BK214,BK220,BK226)</f>
        <v>#VALUE!</v>
      </c>
      <c r="BL524" s="361" t="e">
        <f>MIN(BL184:BL231)</f>
        <v>#VALUE!</v>
      </c>
      <c r="BM524" s="372" t="e">
        <f>MIN(BM184,BM190,BM196,BM202,BM208,BM214,BM220,BM226)</f>
        <v>#VALUE!</v>
      </c>
      <c r="BN524" s="361" t="e">
        <f>MIN(BN184:BN231)</f>
        <v>#VALUE!</v>
      </c>
      <c r="BO524" s="180" t="e">
        <f>MIN(BO184,BO190,BO196,BO202,BO208,BO214,BO220,BO226)</f>
        <v>#VALUE!</v>
      </c>
      <c r="BP524" s="372" t="e">
        <f>MIN(BP184:BP231)</f>
        <v>#VALUE!</v>
      </c>
      <c r="BQ524" s="361" t="e">
        <f>MIN(BQ184:BQ231)</f>
        <v>#VALUE!</v>
      </c>
      <c r="BR524" s="361" t="e">
        <f>MIN(BR184:BR231)</f>
        <v>#VALUE!</v>
      </c>
      <c r="BS524" s="369" t="e">
        <f>MIN(BS184:BS231)</f>
        <v>#VALUE!</v>
      </c>
      <c r="BT524" s="369" t="e">
        <f>MIN(BT184:BT231)</f>
        <v>#VALUE!</v>
      </c>
      <c r="BU524" s="297">
        <f>MIN(BU184,BU190,BU196,BU202,BU208,BU214,BU220,BU226)</f>
        <v>0</v>
      </c>
      <c r="BV524" s="359">
        <f>MIN(BV184:BV231)</f>
        <v>0</v>
      </c>
      <c r="BW524" s="297">
        <f>MIN(BW184,BW190,BW196,BW202,BW208,BW214,BW220,BW226)</f>
        <v>0</v>
      </c>
      <c r="BX524" s="359">
        <f>MIN(BX184:BX231)</f>
        <v>0</v>
      </c>
    </row>
    <row r="525" spans="3:76" ht="17" customHeight="1" thickBot="1" x14ac:dyDescent="0.4">
      <c r="V525" s="113" t="s">
        <v>120</v>
      </c>
      <c r="W525" s="169">
        <f>MAX(W184:W231)</f>
        <v>0</v>
      </c>
      <c r="X525" s="169">
        <f>MAX(X184:X231)</f>
        <v>0</v>
      </c>
      <c r="Z525" s="113"/>
      <c r="AP525" s="169">
        <f>MAX(AP184:AP231)</f>
        <v>0</v>
      </c>
      <c r="AQ525" s="169">
        <f>MAX(AQ184:AQ231)</f>
        <v>0</v>
      </c>
      <c r="AR525" s="169" t="e">
        <f>MAX(AR184:AR231)</f>
        <v>#DIV/0!</v>
      </c>
      <c r="AS525" s="169" t="e">
        <f>MAX(AS184:AS231)</f>
        <v>#DIV/0!</v>
      </c>
      <c r="AT525" s="535"/>
      <c r="AU525" s="178" t="s">
        <v>120</v>
      </c>
      <c r="AV525" s="538"/>
      <c r="AW525" s="373" t="e">
        <f>MAX(AW184,AW190,AW196,AW202,AW208,AW214,AW220,AW226)</f>
        <v>#VALUE!</v>
      </c>
      <c r="AX525" s="362" t="e">
        <f>MAX(AX184:AX231)</f>
        <v>#VALUE!</v>
      </c>
      <c r="AY525" s="362" t="e">
        <f>MAX(AY184:AY231)</f>
        <v>#VALUE!</v>
      </c>
      <c r="AZ525" s="362" t="e">
        <f>MAX(AZ184:AZ231)</f>
        <v>#VALUE!</v>
      </c>
      <c r="BA525" s="362" t="e">
        <f>MAX(BA184:BA231)</f>
        <v>#VALUE!</v>
      </c>
      <c r="BB525" s="362" t="e">
        <f>MAX(BB184:BB231)</f>
        <v>#VALUE!</v>
      </c>
      <c r="BC525" s="373" t="e">
        <f>MAX(BC184,BC190,BC196,BC202,BC208,BC214,BC220,BC226)</f>
        <v>#VALUE!</v>
      </c>
      <c r="BD525" s="362" t="e">
        <f>MAX(BD184:BD231)</f>
        <v>#VALUE!</v>
      </c>
      <c r="BE525" s="373" t="e">
        <f>MAX(BE184,BE190,BE196,BE202,BE208,BE214,BE220,BE226)</f>
        <v>#VALUE!</v>
      </c>
      <c r="BF525" s="362" t="e">
        <f>MAX(BF184:BF231)</f>
        <v>#VALUE!</v>
      </c>
      <c r="BG525" s="373" t="e">
        <f>MAX(BG184,BG190,BG196,BG202,BG208,BG214,BG220,BG226)</f>
        <v>#VALUE!</v>
      </c>
      <c r="BH525" s="370" t="e">
        <f>MAX(BH184:BH231)</f>
        <v>#VALUE!</v>
      </c>
      <c r="BI525" s="373" t="e">
        <f>MAX(BI184,BI190,BI196,BI202,BI208,BI214,BI220,BI226)</f>
        <v>#VALUE!</v>
      </c>
      <c r="BJ525" s="370" t="e">
        <f>MAX(BJ184:BJ231)</f>
        <v>#VALUE!</v>
      </c>
      <c r="BK525" s="373" t="e">
        <f>MAX(BK184,BK190,BK196,BK202,BK208,BK214,BK220,BK226)</f>
        <v>#VALUE!</v>
      </c>
      <c r="BL525" s="362" t="e">
        <f>MAX(BL184:BL231)</f>
        <v>#VALUE!</v>
      </c>
      <c r="BM525" s="373" t="e">
        <f>MAX(BM184,BM190,BM196,BM202,BM208,BM214,BM220,BM226)</f>
        <v>#VALUE!</v>
      </c>
      <c r="BN525" s="362" t="e">
        <f>MAX(BN184:BN231)</f>
        <v>#VALUE!</v>
      </c>
      <c r="BO525" s="182" t="e">
        <f>MAX(BO184,BO190,BO196,BO202,BO208,BO214,BO220,BO226)</f>
        <v>#VALUE!</v>
      </c>
      <c r="BP525" s="373" t="e">
        <f>MAX(BP184:BP231)</f>
        <v>#VALUE!</v>
      </c>
      <c r="BQ525" s="362" t="e">
        <f>MAX(BQ184:BQ231)</f>
        <v>#VALUE!</v>
      </c>
      <c r="BR525" s="362" t="e">
        <f>MAX(BR184:BR231)</f>
        <v>#VALUE!</v>
      </c>
      <c r="BS525" s="370" t="e">
        <f>MAX(BS184:BS231)</f>
        <v>#VALUE!</v>
      </c>
      <c r="BT525" s="370" t="e">
        <f>MAX(BT184:BT231)</f>
        <v>#VALUE!</v>
      </c>
      <c r="BU525" s="299">
        <f>MAX(BU184,BU190,BU196,BU202,BU208,BU214,BU220,BU226)</f>
        <v>0</v>
      </c>
      <c r="BV525" s="360">
        <f>MAX(BV184:BV231)</f>
        <v>0</v>
      </c>
      <c r="BW525" s="299">
        <f>MAX(BW184,BW190,BW196,BW202,BW208,BW214,BW220,BW226)</f>
        <v>0</v>
      </c>
      <c r="BX525" s="360">
        <f>MAX(BX184:BX231)</f>
        <v>0</v>
      </c>
    </row>
    <row r="526" spans="3:76" ht="17" customHeight="1" x14ac:dyDescent="0.35">
      <c r="V526" s="113" t="s">
        <v>119</v>
      </c>
      <c r="W526" s="169">
        <f>MIN(W184:W231)</f>
        <v>0</v>
      </c>
      <c r="X526" s="169">
        <f>MIN(X184:X231)</f>
        <v>0</v>
      </c>
      <c r="Z526" s="113"/>
      <c r="AP526" s="169">
        <f>MIN(AP184:AP231)</f>
        <v>0</v>
      </c>
      <c r="AQ526" s="169">
        <f>MIN(AQ184:AQ231)</f>
        <v>0</v>
      </c>
      <c r="AR526" s="169" t="e">
        <f>MIN(AR184:AR231)</f>
        <v>#DIV/0!</v>
      </c>
      <c r="AS526" s="169" t="e">
        <f>MIN(AS184:AS231)</f>
        <v>#DIV/0!</v>
      </c>
      <c r="AT526" s="535"/>
      <c r="AU526" s="178" t="s">
        <v>118</v>
      </c>
      <c r="AV526" s="539" t="s">
        <v>122</v>
      </c>
      <c r="AW526" s="171" t="e">
        <f>AVERAGE(AW186,AW192,AW198,AW204,AW210,AW216,AW222,AW228)</f>
        <v>#VALUE!</v>
      </c>
      <c r="AX526" s="558"/>
      <c r="AY526" s="500"/>
      <c r="AZ526" s="500"/>
      <c r="BA526" s="500"/>
      <c r="BB526" s="364"/>
      <c r="BC526" s="171" t="e">
        <f>AVERAGE(BC186,BC192,BC198,BC204,BC210,BC216,BC222,BC228)</f>
        <v>#VALUE!</v>
      </c>
      <c r="BD526" s="548"/>
      <c r="BE526" s="171" t="e">
        <f>AVERAGE(BE186,BE192,BE198,BE204,BE210,BE216,BE222,BE228)</f>
        <v>#VALUE!</v>
      </c>
      <c r="BF526" s="548"/>
      <c r="BG526" s="171" t="e">
        <f>AVERAGE(BG186,BG192,BG198,BG204,BG210,BG216,BG222,BG228)</f>
        <v>#VALUE!</v>
      </c>
      <c r="BH526" s="548"/>
      <c r="BI526" s="171" t="e">
        <f>AVERAGE(BI186,BI192,BI198,BI204,BI210,BI216,BI222,BI228)</f>
        <v>#VALUE!</v>
      </c>
      <c r="BJ526" s="548"/>
      <c r="BK526" s="171" t="e">
        <f>AVERAGE(BK186,BK192,BK198,BK204,BK210,BK216,BK222,BK228)</f>
        <v>#VALUE!</v>
      </c>
      <c r="BL526" s="548"/>
      <c r="BM526" s="171" t="e">
        <f>AVERAGE(BM186,BM192,BM198,BM204,BM210,BM216,BM222,BM228)</f>
        <v>#VALUE!</v>
      </c>
      <c r="BN526" s="548"/>
      <c r="BO526" s="174" t="e">
        <f>AVERAGE(BO186,BO192,BO198,BO204,BO210,BO216,BO222,BO228)</f>
        <v>#VALUE!</v>
      </c>
      <c r="BP526" s="499"/>
      <c r="BQ526" s="500"/>
      <c r="BR526" s="500"/>
      <c r="BS526" s="500"/>
      <c r="BT526" s="500"/>
      <c r="BU526" s="295">
        <f>SUM(BU186,BU192,BU198,BU204,BU210,BU216,BU222,BU228)</f>
        <v>0</v>
      </c>
      <c r="BV526" s="566"/>
      <c r="BW526" s="295">
        <f>SUM(BW186,BW192,BW198,BW204,BW210,BW216,BW222,BW228)</f>
        <v>0</v>
      </c>
      <c r="BX526" s="566"/>
    </row>
    <row r="527" spans="3:76" ht="17" customHeight="1" x14ac:dyDescent="0.35">
      <c r="V527" s="113" t="s">
        <v>129</v>
      </c>
      <c r="W527" s="169"/>
      <c r="X527" s="169"/>
      <c r="Z527" s="113"/>
      <c r="AP527" s="184" t="e">
        <f>AP523/W523</f>
        <v>#NUM!</v>
      </c>
      <c r="AQ527" s="184" t="e">
        <f>AQ523/X523</f>
        <v>#NUM!</v>
      </c>
      <c r="AR527" s="169"/>
      <c r="AS527" s="169"/>
      <c r="AT527" s="535"/>
      <c r="AU527" s="178" t="s">
        <v>119</v>
      </c>
      <c r="AV527" s="540"/>
      <c r="AW527" s="372" t="e">
        <f>MIN(AW186,AW192,AW198,AW204,AW210,AW216,AW222,AW228)</f>
        <v>#VALUE!</v>
      </c>
      <c r="AX527" s="559"/>
      <c r="AY527" s="502"/>
      <c r="AZ527" s="502"/>
      <c r="BA527" s="502"/>
      <c r="BB527" s="366"/>
      <c r="BC527" s="372" t="e">
        <f>MIN(BC186,BC192,BC198,BC204,BC210,BC216,BC222,BC228)</f>
        <v>#VALUE!</v>
      </c>
      <c r="BD527" s="549"/>
      <c r="BE527" s="372" t="e">
        <f>MIN(BE186,BE192,BE198,BE204,BE210,BE216,BE222,BE228)</f>
        <v>#VALUE!</v>
      </c>
      <c r="BF527" s="549"/>
      <c r="BG527" s="372" t="e">
        <f>MIN(BG186,BG192,BG198,BG204,BG210,BG216,BG222,BG228)</f>
        <v>#VALUE!</v>
      </c>
      <c r="BH527" s="549"/>
      <c r="BI527" s="372" t="e">
        <f>MIN(BI186,BI192,BI198,BI204,BI210,BI216,BI222,BI228)</f>
        <v>#VALUE!</v>
      </c>
      <c r="BJ527" s="549"/>
      <c r="BK527" s="372" t="e">
        <f>MIN(BK186,BK192,BK198,BK204,BK210,BK216,BK222,BK228)</f>
        <v>#VALUE!</v>
      </c>
      <c r="BL527" s="549"/>
      <c r="BM527" s="372" t="e">
        <f>MIN(BM186,BM192,BM198,BM204,BM210,BM216,BM222,BM228)</f>
        <v>#VALUE!</v>
      </c>
      <c r="BN527" s="549"/>
      <c r="BO527" s="180" t="e">
        <f>MIN(BO186,BO192,BO198,BO204,BO210,BO216,BO222,BO228)</f>
        <v>#VALUE!</v>
      </c>
      <c r="BP527" s="501"/>
      <c r="BQ527" s="502"/>
      <c r="BR527" s="502"/>
      <c r="BS527" s="502"/>
      <c r="BT527" s="502"/>
      <c r="BU527" s="297">
        <f>MIN(BU186,BU192,BU198,BU204,BU210,BU216,BU222,BU228)</f>
        <v>0</v>
      </c>
      <c r="BV527" s="567"/>
      <c r="BW527" s="297">
        <f>MIN(BW186,BW192,BW198,BW204,BW210,BW216,BW222,BW228)</f>
        <v>0</v>
      </c>
      <c r="BX527" s="567"/>
    </row>
    <row r="528" spans="3:76" ht="17" customHeight="1" thickBot="1" x14ac:dyDescent="0.4">
      <c r="W528" s="169"/>
      <c r="X528" s="169"/>
      <c r="Z528" s="113"/>
      <c r="AP528" s="169"/>
      <c r="AQ528" s="169"/>
      <c r="AR528" s="169"/>
      <c r="AS528" s="169"/>
      <c r="AT528" s="535"/>
      <c r="AU528" s="178" t="s">
        <v>120</v>
      </c>
      <c r="AV528" s="541"/>
      <c r="AW528" s="373" t="e">
        <f>MAX(AW186,AW192,AW198,AW204,AW210,AW216,AW222,AW228)</f>
        <v>#VALUE!</v>
      </c>
      <c r="AX528" s="559"/>
      <c r="AY528" s="502"/>
      <c r="AZ528" s="502"/>
      <c r="BA528" s="502"/>
      <c r="BB528" s="366"/>
      <c r="BC528" s="373" t="e">
        <f>MAX(BC186,BC192,BC198,BC204,BC210,BC216,BC222,BC228)</f>
        <v>#VALUE!</v>
      </c>
      <c r="BD528" s="549"/>
      <c r="BE528" s="373" t="e">
        <f>MAX(BE186,BE192,BE198,BE204,BE210,BE216,BE222,BE228)</f>
        <v>#VALUE!</v>
      </c>
      <c r="BF528" s="549"/>
      <c r="BG528" s="373" t="e">
        <f>MAX(BG186,BG192,BG198,BG204,BG210,BG216,BG222,BG228)</f>
        <v>#VALUE!</v>
      </c>
      <c r="BH528" s="549"/>
      <c r="BI528" s="373" t="e">
        <f>MAX(BI186,BI192,BI198,BI204,BI210,BI216,BI222,BI228)</f>
        <v>#VALUE!</v>
      </c>
      <c r="BJ528" s="549"/>
      <c r="BK528" s="373" t="e">
        <f>MAX(BK186,BK192,BK198,BK204,BK210,BK216,BK222,BK228)</f>
        <v>#VALUE!</v>
      </c>
      <c r="BL528" s="549"/>
      <c r="BM528" s="373" t="e">
        <f>MAX(BM186,BM192,BM198,BM204,BM210,BM216,BM222,BM228)</f>
        <v>#VALUE!</v>
      </c>
      <c r="BN528" s="549"/>
      <c r="BO528" s="182" t="e">
        <f>MAX(BO186,BO192,BO198,BO204,BO210,BO216,BO222,BO228)</f>
        <v>#VALUE!</v>
      </c>
      <c r="BP528" s="501"/>
      <c r="BQ528" s="502"/>
      <c r="BR528" s="502"/>
      <c r="BS528" s="502"/>
      <c r="BT528" s="502"/>
      <c r="BU528" s="299">
        <f>MAX(BU186,BU192,BU198,BU204,BU210,BU216,BU222,BU228)</f>
        <v>0</v>
      </c>
      <c r="BV528" s="567"/>
      <c r="BW528" s="299">
        <f>MAX(BW186,BW192,BW198,BW204,BW210,BW216,BW222,BW228)</f>
        <v>0</v>
      </c>
      <c r="BX528" s="567"/>
    </row>
    <row r="529" spans="3:76" ht="17" customHeight="1" x14ac:dyDescent="0.35">
      <c r="W529" s="169"/>
      <c r="X529" s="169"/>
      <c r="Z529" s="113"/>
      <c r="AP529" s="169"/>
      <c r="AQ529" s="169"/>
      <c r="AR529" s="169"/>
      <c r="AS529" s="169"/>
      <c r="AT529" s="535"/>
      <c r="AU529" s="186" t="s">
        <v>118</v>
      </c>
      <c r="AV529" s="542" t="s">
        <v>123</v>
      </c>
      <c r="AW529" s="371" t="e">
        <f>AVERAGE(AW188,AW194,AW200,AW206,AW212,AW218,AW224,AW230)</f>
        <v>#VALUE!</v>
      </c>
      <c r="AX529" s="559"/>
      <c r="AY529" s="502"/>
      <c r="AZ529" s="502"/>
      <c r="BA529" s="502"/>
      <c r="BB529" s="366"/>
      <c r="BC529" s="371" t="e">
        <f>AVERAGE(BC188,BC194,BC200,BC206,BC212,BC218,BC224,BC230)</f>
        <v>#VALUE!</v>
      </c>
      <c r="BD529" s="549"/>
      <c r="BE529" s="371" t="e">
        <f>AVERAGE(BE188,BE194,BE200,BE206,BE212,BE218,BE224,BE230)</f>
        <v>#VALUE!</v>
      </c>
      <c r="BF529" s="549"/>
      <c r="BG529" s="371" t="e">
        <f>AVERAGE(BG188,BG194,BG200,BG206,BG212,BG218,BG224,BG230)</f>
        <v>#VALUE!</v>
      </c>
      <c r="BH529" s="549"/>
      <c r="BI529" s="371" t="e">
        <f>AVERAGE(BI188,BI194,BI200,BI206,BI212,BI218,BI224,BI230)</f>
        <v>#VALUE!</v>
      </c>
      <c r="BJ529" s="549"/>
      <c r="BK529" s="371" t="e">
        <f>AVERAGE(BK188,BK194,BK200,BK206,BK212,BK218,BK224,BK230)</f>
        <v>#VALUE!</v>
      </c>
      <c r="BL529" s="549"/>
      <c r="BM529" s="371" t="e">
        <f>AVERAGE(BM188,BM194,BM200,BM206,BM212,BM218,BM224,BM230)</f>
        <v>#VALUE!</v>
      </c>
      <c r="BN529" s="549"/>
      <c r="BO529" s="188" t="e">
        <f>AVERAGE(BO188,BO194,BO200,BO206,BO212,BO218,BO224,BO230)</f>
        <v>#VALUE!</v>
      </c>
      <c r="BP529" s="501"/>
      <c r="BQ529" s="502"/>
      <c r="BR529" s="502"/>
      <c r="BS529" s="502"/>
      <c r="BT529" s="502"/>
      <c r="BU529" s="301">
        <f>SUM(BU188,BU194,BU200,BU206,BU212,BU218,BU224,BU230)</f>
        <v>0</v>
      </c>
      <c r="BV529" s="567"/>
      <c r="BW529" s="301">
        <f>SUM(BW188,BW194,BW200,BW206,BW212,BW218,BW224,BW230)</f>
        <v>0</v>
      </c>
      <c r="BX529" s="567"/>
    </row>
    <row r="530" spans="3:76" ht="17" customHeight="1" x14ac:dyDescent="0.35">
      <c r="W530" s="169"/>
      <c r="X530" s="169"/>
      <c r="Z530" s="113"/>
      <c r="AP530" s="169"/>
      <c r="AQ530" s="169"/>
      <c r="AR530" s="169"/>
      <c r="AS530" s="169"/>
      <c r="AT530" s="535"/>
      <c r="AU530" s="186" t="s">
        <v>119</v>
      </c>
      <c r="AV530" s="543"/>
      <c r="AW530" s="372" t="e">
        <f>MIN(AW188,AW194,AW200,AW206,AW212,AW218,AW224,AW230)</f>
        <v>#VALUE!</v>
      </c>
      <c r="AX530" s="559"/>
      <c r="AY530" s="502"/>
      <c r="AZ530" s="502"/>
      <c r="BA530" s="502"/>
      <c r="BB530" s="366"/>
      <c r="BC530" s="372" t="e">
        <f>MIN(BC188,BC194,BC200,BC206,BC212,BC218,BC224,BC230)</f>
        <v>#VALUE!</v>
      </c>
      <c r="BD530" s="549"/>
      <c r="BE530" s="372" t="e">
        <f>MIN(BE188,BE194,BE200,BE206,BE212,BE218,BE224,BE230)</f>
        <v>#VALUE!</v>
      </c>
      <c r="BF530" s="549"/>
      <c r="BG530" s="372" t="e">
        <f>MIN(BG188,BG194,BG200,BG206,BG212,BG218,BG224,BG230)</f>
        <v>#VALUE!</v>
      </c>
      <c r="BH530" s="549"/>
      <c r="BI530" s="372" t="e">
        <f>MIN(BI188,BI194,BI200,BI206,BI212,BI218,BI224,BI230)</f>
        <v>#VALUE!</v>
      </c>
      <c r="BJ530" s="549"/>
      <c r="BK530" s="372" t="e">
        <f>MIN(BK188,BK194,BK200,BK206,BK212,BK218,BK224,BK230)</f>
        <v>#VALUE!</v>
      </c>
      <c r="BL530" s="549"/>
      <c r="BM530" s="372" t="e">
        <f>MIN(BM188,BM194,BM200,BM206,BM212,BM218,BM224,BM230)</f>
        <v>#VALUE!</v>
      </c>
      <c r="BN530" s="549"/>
      <c r="BO530" s="180" t="e">
        <f>MIN(BO188,BO194,BO200,BO206,BO212,BO218,BO224,BO230)</f>
        <v>#VALUE!</v>
      </c>
      <c r="BP530" s="501"/>
      <c r="BQ530" s="502"/>
      <c r="BR530" s="502"/>
      <c r="BS530" s="502"/>
      <c r="BT530" s="502"/>
      <c r="BU530" s="297">
        <f>MIN(BU188,BU194,BU200,BU206,BU212,BU218,BU224,BU230)</f>
        <v>0</v>
      </c>
      <c r="BV530" s="567"/>
      <c r="BW530" s="297">
        <f>MIN(BW188,BW194,BW200,BW206,BW212,BW218,BW224,BW230)</f>
        <v>0</v>
      </c>
      <c r="BX530" s="567"/>
    </row>
    <row r="531" spans="3:76" ht="17" customHeight="1" thickBot="1" x14ac:dyDescent="0.4">
      <c r="F531" s="169">
        <f>COUNTIFS(F232:F267,"&lt;&gt;",F232:F267,"&lt;&gt;0")</f>
        <v>36</v>
      </c>
      <c r="G531" s="169">
        <f>COUNTIFS(G232:G267,"&lt;&gt;",G232:G267,"&lt;&gt;0")</f>
        <v>0</v>
      </c>
      <c r="W531" s="169"/>
      <c r="X531" s="169"/>
      <c r="Z531" s="169">
        <f>COUNTIFS(Z232:Z267,"&lt;&gt;",Z232:Z267,"&lt;&gt;0")</f>
        <v>0</v>
      </c>
      <c r="AP531" s="169"/>
      <c r="AQ531" s="169"/>
      <c r="AR531" s="112">
        <f>Z531/F531</f>
        <v>0</v>
      </c>
      <c r="AS531" s="169"/>
      <c r="AT531" s="535"/>
      <c r="AU531" s="189" t="s">
        <v>120</v>
      </c>
      <c r="AV531" s="544"/>
      <c r="AW531" s="373" t="e">
        <f>MAX(AW188,AW194,AW200,AW206,AW212,AW218,AW224,AW230)</f>
        <v>#VALUE!</v>
      </c>
      <c r="AX531" s="560"/>
      <c r="AY531" s="504"/>
      <c r="AZ531" s="504"/>
      <c r="BA531" s="504"/>
      <c r="BB531" s="368"/>
      <c r="BC531" s="373" t="e">
        <f>MAX(BC188,BC194,BC200,BC206,BC212,BC218,BC224,BC230)</f>
        <v>#VALUE!</v>
      </c>
      <c r="BD531" s="550"/>
      <c r="BE531" s="373" t="e">
        <f>MAX(BE188,BE194,BE200,BE206,BE212,BE218,BE224,BE230)</f>
        <v>#VALUE!</v>
      </c>
      <c r="BF531" s="550"/>
      <c r="BG531" s="373" t="e">
        <f>MAX(BG188,BG194,BG200,BG206,BG212,BG218,BG224,BG230)</f>
        <v>#VALUE!</v>
      </c>
      <c r="BH531" s="550"/>
      <c r="BI531" s="373" t="e">
        <f>MAX(BI188,BI194,BI200,BI206,BI212,BI218,BI224,BI230)</f>
        <v>#VALUE!</v>
      </c>
      <c r="BJ531" s="550"/>
      <c r="BK531" s="373" t="e">
        <f>MAX(BK188,BK194,BK200,BK206,BK212,BK218,BK224,BK230)</f>
        <v>#VALUE!</v>
      </c>
      <c r="BL531" s="550"/>
      <c r="BM531" s="373" t="e">
        <f>MAX(BM188,BM194,BM200,BM206,BM212,BM218,BM224,BM230)</f>
        <v>#VALUE!</v>
      </c>
      <c r="BN531" s="550"/>
      <c r="BO531" s="182" t="e">
        <f>MAX(BO188,BO194,BO200,BO206,BO212,BO218,BO224,BO230)</f>
        <v>#VALUE!</v>
      </c>
      <c r="BP531" s="503"/>
      <c r="BQ531" s="504"/>
      <c r="BR531" s="504"/>
      <c r="BS531" s="504"/>
      <c r="BT531" s="504"/>
      <c r="BU531" s="299">
        <f>MAX(BU188,BU194,BU200,BU206,BU212,BU218,BU224,BU230)</f>
        <v>0</v>
      </c>
      <c r="BV531" s="568"/>
      <c r="BW531" s="299">
        <f>MAX(BW188,BW194,BW200,BW206,BW212,BW218,BW224,BW230)</f>
        <v>0</v>
      </c>
      <c r="BX531" s="568"/>
    </row>
    <row r="532" spans="3:76" ht="17" customHeight="1" x14ac:dyDescent="0.35">
      <c r="C532" s="112" t="s">
        <v>99</v>
      </c>
      <c r="V532" s="113" t="s">
        <v>127</v>
      </c>
      <c r="W532" s="169" t="e">
        <f>GEOMEAN(W232:W267)</f>
        <v>#NUM!</v>
      </c>
      <c r="X532" s="169" t="e">
        <f>GEOMEAN(X232:X267)</f>
        <v>#NUM!</v>
      </c>
      <c r="Z532" s="113"/>
      <c r="AP532" s="169" t="e">
        <f>GEOMEAN(AP232:AP267)</f>
        <v>#NUM!</v>
      </c>
      <c r="AQ532" s="169" t="e">
        <f>GEOMEAN(AQ232:AQ267)</f>
        <v>#NUM!</v>
      </c>
      <c r="AR532" s="169" t="e">
        <f>GEOMEAN(AR232:AR267)</f>
        <v>#DIV/0!</v>
      </c>
      <c r="AS532" s="169" t="e">
        <f>GEOMEAN(AS232:AS267)</f>
        <v>#DIV/0!</v>
      </c>
      <c r="AT532" s="535" t="str">
        <f>C532</f>
        <v>Class A4_360p</v>
      </c>
      <c r="AU532" s="170" t="s">
        <v>118</v>
      </c>
      <c r="AV532" s="536" t="s">
        <v>121</v>
      </c>
      <c r="AW532" s="171" t="e">
        <f>AVERAGE(AW232,AW238,AW244,AW250,AW256,AW262)</f>
        <v>#VALUE!</v>
      </c>
      <c r="AX532" s="172" t="e">
        <f>AVERAGE(AX232:AX267)</f>
        <v>#VALUE!</v>
      </c>
      <c r="AY532" s="172" t="e">
        <f>AVERAGE(AY232:AY267)</f>
        <v>#VALUE!</v>
      </c>
      <c r="AZ532" s="172" t="e">
        <f>AVERAGE(AZ232:AZ267)</f>
        <v>#VALUE!</v>
      </c>
      <c r="BA532" s="172" t="e">
        <f>AVERAGE(BA232:BA267)</f>
        <v>#VALUE!</v>
      </c>
      <c r="BB532" s="172" t="e">
        <f>AVERAGE(BB232:BB267)</f>
        <v>#VALUE!</v>
      </c>
      <c r="BC532" s="171" t="e">
        <f>AVERAGE(BC232,BC238,BC244,BC250,BC256,BC262)</f>
        <v>#VALUE!</v>
      </c>
      <c r="BD532" s="172" t="e">
        <f>AVERAGE(BD232:BD267)</f>
        <v>#VALUE!</v>
      </c>
      <c r="BE532" s="171" t="e">
        <f>AVERAGE(BE232,BE238,BE244,BE250,BE256,BE262)</f>
        <v>#VALUE!</v>
      </c>
      <c r="BF532" s="172" t="e">
        <f>AVERAGE(BF232:BF267)</f>
        <v>#VALUE!</v>
      </c>
      <c r="BG532" s="171" t="e">
        <f>AVERAGE(BG232,BG238,BG244,BG250,BG256,BG262)</f>
        <v>#VALUE!</v>
      </c>
      <c r="BH532" s="173" t="e">
        <f>AVERAGE(BH232:BH267)</f>
        <v>#VALUE!</v>
      </c>
      <c r="BI532" s="171" t="e">
        <f>AVERAGE(BI232,BI238,BI244,BI250,BI256,BI262)</f>
        <v>#VALUE!</v>
      </c>
      <c r="BJ532" s="173" t="e">
        <f>AVERAGE(BJ232:BJ267)</f>
        <v>#VALUE!</v>
      </c>
      <c r="BK532" s="171" t="e">
        <f>AVERAGE(BK232,BK238,BK244,BK250,BK256,BK262)</f>
        <v>#VALUE!</v>
      </c>
      <c r="BL532" s="172" t="e">
        <f>AVERAGE(BL232:BL267)</f>
        <v>#VALUE!</v>
      </c>
      <c r="BM532" s="171" t="e">
        <f>AVERAGE(BM232,BM238,BM244,BM250,BM256,BM262)</f>
        <v>#VALUE!</v>
      </c>
      <c r="BN532" s="172" t="e">
        <f>AVERAGE(BN232:BN267)</f>
        <v>#VALUE!</v>
      </c>
      <c r="BO532" s="174" t="e">
        <f>AVERAGE(BO232,BO238,BO244,BO250,BO256,BO262)</f>
        <v>#VALUE!</v>
      </c>
      <c r="BP532" s="379" t="e">
        <f>AVERAGE(BP232:BP267)</f>
        <v>#VALUE!</v>
      </c>
      <c r="BQ532" s="378" t="e">
        <f>AVERAGE(BQ232:BQ267)</f>
        <v>#VALUE!</v>
      </c>
      <c r="BR532" s="378" t="e">
        <f>AVERAGE(BR232:BR267)</f>
        <v>#VALUE!</v>
      </c>
      <c r="BS532" s="377" t="e">
        <f>AVERAGE(BS232:BS267)</f>
        <v>#VALUE!</v>
      </c>
      <c r="BT532" s="377" t="e">
        <f>AVERAGE(BT232:BT267)</f>
        <v>#VALUE!</v>
      </c>
      <c r="BU532" s="295">
        <f>SUM(BU232,BU238,BU244,BU250,BU256,BU262)</f>
        <v>0</v>
      </c>
      <c r="BV532" s="296">
        <f>SUM(BV232:BV267)</f>
        <v>0</v>
      </c>
      <c r="BW532" s="295">
        <f>SUM(BW232,BW238,BW244,BW250,BW256,BW262)</f>
        <v>0</v>
      </c>
      <c r="BX532" s="296">
        <f>SUM(BX232:BX267)</f>
        <v>0</v>
      </c>
    </row>
    <row r="533" spans="3:76" ht="17" customHeight="1" x14ac:dyDescent="0.35">
      <c r="V533" s="113" t="s">
        <v>128</v>
      </c>
      <c r="W533" s="169">
        <f>SUM(W232:W267)</f>
        <v>0</v>
      </c>
      <c r="X533" s="169">
        <f>SUM(X232:X267)</f>
        <v>0</v>
      </c>
      <c r="Z533" s="113"/>
      <c r="AP533" s="169">
        <f>SUM(AP232:AP267)</f>
        <v>0</v>
      </c>
      <c r="AQ533" s="169">
        <f>SUM(AQ232:AQ267)</f>
        <v>0</v>
      </c>
      <c r="AR533" s="169" t="e">
        <f>SUM(AR232:AR267)</f>
        <v>#DIV/0!</v>
      </c>
      <c r="AS533" s="169" t="e">
        <f>SUM(AS232:AS267)</f>
        <v>#DIV/0!</v>
      </c>
      <c r="AT533" s="535"/>
      <c r="AU533" s="178" t="s">
        <v>119</v>
      </c>
      <c r="AV533" s="537"/>
      <c r="AW533" s="372" t="e">
        <f>MIN(AW232,AW238,AW244,AW250,AW256,AW262)</f>
        <v>#VALUE!</v>
      </c>
      <c r="AX533" s="361" t="e">
        <f>MIN(AX232:AX267)</f>
        <v>#VALUE!</v>
      </c>
      <c r="AY533" s="361" t="e">
        <f>MIN(AY232:AY267)</f>
        <v>#VALUE!</v>
      </c>
      <c r="AZ533" s="361" t="e">
        <f>MIN(AZ232:AZ267)</f>
        <v>#VALUE!</v>
      </c>
      <c r="BA533" s="361" t="e">
        <f>MIN(BA232:BA267)</f>
        <v>#VALUE!</v>
      </c>
      <c r="BB533" s="361" t="e">
        <f>MIN(BB232:BB267)</f>
        <v>#VALUE!</v>
      </c>
      <c r="BC533" s="372" t="e">
        <f>MIN(BC232,BC238,BC244,BC250,BC256,BC262)</f>
        <v>#VALUE!</v>
      </c>
      <c r="BD533" s="361" t="e">
        <f>MIN(BD232:BD267)</f>
        <v>#VALUE!</v>
      </c>
      <c r="BE533" s="372" t="e">
        <f>MIN(BE232,BE238,BE244,BE250,BE256,BE262)</f>
        <v>#VALUE!</v>
      </c>
      <c r="BF533" s="361" t="e">
        <f>MIN(BF232:BF267)</f>
        <v>#VALUE!</v>
      </c>
      <c r="BG533" s="372" t="e">
        <f>MIN(BG232,BG238,BG244,BG250,BG256,BG262)</f>
        <v>#VALUE!</v>
      </c>
      <c r="BH533" s="369" t="e">
        <f>MIN(BH232:BH267)</f>
        <v>#VALUE!</v>
      </c>
      <c r="BI533" s="372" t="e">
        <f>MIN(BI232,BI238,BI244,BI250,BI256,BI262)</f>
        <v>#VALUE!</v>
      </c>
      <c r="BJ533" s="369" t="e">
        <f>MIN(BJ232:BJ267)</f>
        <v>#VALUE!</v>
      </c>
      <c r="BK533" s="372" t="e">
        <f>MIN(BK232,BK238,BK244,BK250,BK256,BK262)</f>
        <v>#VALUE!</v>
      </c>
      <c r="BL533" s="361" t="e">
        <f>MIN(BL232:BL267)</f>
        <v>#VALUE!</v>
      </c>
      <c r="BM533" s="372" t="e">
        <f>MIN(BM232,BM238,BM244,BM250,BM256,BM262)</f>
        <v>#VALUE!</v>
      </c>
      <c r="BN533" s="361" t="e">
        <f>MIN(BN232:BN267)</f>
        <v>#VALUE!</v>
      </c>
      <c r="BO533" s="180" t="e">
        <f>MIN(BO232,BO238,BO244,BO250,BO256,BO262)</f>
        <v>#VALUE!</v>
      </c>
      <c r="BP533" s="372" t="e">
        <f>MIN(BP232:BP267)</f>
        <v>#VALUE!</v>
      </c>
      <c r="BQ533" s="361" t="e">
        <f>MIN(BQ232:BQ267)</f>
        <v>#VALUE!</v>
      </c>
      <c r="BR533" s="361" t="e">
        <f>MIN(BR232:BR267)</f>
        <v>#VALUE!</v>
      </c>
      <c r="BS533" s="369" t="e">
        <f>MIN(BS232:BS267)</f>
        <v>#VALUE!</v>
      </c>
      <c r="BT533" s="369" t="e">
        <f>MIN(BT232:BT267)</f>
        <v>#VALUE!</v>
      </c>
      <c r="BU533" s="297">
        <f>MIN(BU232,BU238,BU244,BU250,BU256,BU262)</f>
        <v>0</v>
      </c>
      <c r="BV533" s="359">
        <f>MIN(BV232:BV267)</f>
        <v>0</v>
      </c>
      <c r="BW533" s="297">
        <f>MIN(BW232,BW238,BW244,BW250,BW256,BW262)</f>
        <v>0</v>
      </c>
      <c r="BX533" s="359">
        <f>MIN(BX232:BX267)</f>
        <v>0</v>
      </c>
    </row>
    <row r="534" spans="3:76" ht="17" customHeight="1" thickBot="1" x14ac:dyDescent="0.4">
      <c r="V534" s="113" t="s">
        <v>120</v>
      </c>
      <c r="W534" s="169">
        <f>MAX(W232:W267)</f>
        <v>0</v>
      </c>
      <c r="X534" s="169">
        <f>MAX(X232:X267)</f>
        <v>0</v>
      </c>
      <c r="Z534" s="113"/>
      <c r="AP534" s="169">
        <f>MAX(AP232:AP267)</f>
        <v>0</v>
      </c>
      <c r="AQ534" s="169">
        <f>MAX(AQ232:AQ267)</f>
        <v>0</v>
      </c>
      <c r="AR534" s="169" t="e">
        <f>MAX(AR232:AR267)</f>
        <v>#DIV/0!</v>
      </c>
      <c r="AS534" s="169" t="e">
        <f>MAX(AS232:AS267)</f>
        <v>#DIV/0!</v>
      </c>
      <c r="AT534" s="535"/>
      <c r="AU534" s="178" t="s">
        <v>120</v>
      </c>
      <c r="AV534" s="538"/>
      <c r="AW534" s="373" t="e">
        <f>MAX(AW232,AW238,AW244,AW250,AW256,AW262)</f>
        <v>#VALUE!</v>
      </c>
      <c r="AX534" s="362" t="e">
        <f>MAX(AX232:AX267)</f>
        <v>#VALUE!</v>
      </c>
      <c r="AY534" s="362" t="e">
        <f>MAX(AY232:AY267)</f>
        <v>#VALUE!</v>
      </c>
      <c r="AZ534" s="362" t="e">
        <f>MAX(AZ232:AZ267)</f>
        <v>#VALUE!</v>
      </c>
      <c r="BA534" s="362" t="e">
        <f>MAX(BA232:BA267)</f>
        <v>#VALUE!</v>
      </c>
      <c r="BB534" s="362" t="e">
        <f>MAX(BB232:BB267)</f>
        <v>#VALUE!</v>
      </c>
      <c r="BC534" s="373" t="e">
        <f>MAX(BC232,BC238,BC244,BC250,BC256,BC262)</f>
        <v>#VALUE!</v>
      </c>
      <c r="BD534" s="362" t="e">
        <f>MAX(BD232:BD267)</f>
        <v>#VALUE!</v>
      </c>
      <c r="BE534" s="373" t="e">
        <f>MAX(BE232,BE238,BE244,BE250,BE256,BE262)</f>
        <v>#VALUE!</v>
      </c>
      <c r="BF534" s="362" t="e">
        <f>MAX(BF232:BF267)</f>
        <v>#VALUE!</v>
      </c>
      <c r="BG534" s="373" t="e">
        <f>MAX(BG232,BG238,BG244,BG250,BG256,BG262)</f>
        <v>#VALUE!</v>
      </c>
      <c r="BH534" s="370" t="e">
        <f>MAX(BH232:BH267)</f>
        <v>#VALUE!</v>
      </c>
      <c r="BI534" s="373" t="e">
        <f>MAX(BI232,BI238,BI244,BI250,BI256,BI262)</f>
        <v>#VALUE!</v>
      </c>
      <c r="BJ534" s="370" t="e">
        <f>MAX(BJ232:BJ267)</f>
        <v>#VALUE!</v>
      </c>
      <c r="BK534" s="373" t="e">
        <f>MAX(BK232,BK238,BK244,BK250,BK256,BK262)</f>
        <v>#VALUE!</v>
      </c>
      <c r="BL534" s="362" t="e">
        <f>MAX(BL232:BL267)</f>
        <v>#VALUE!</v>
      </c>
      <c r="BM534" s="373" t="e">
        <f>MAX(BM232,BM238,BM244,BM250,BM256,BM262)</f>
        <v>#VALUE!</v>
      </c>
      <c r="BN534" s="362" t="e">
        <f>MAX(BN232:BN267)</f>
        <v>#VALUE!</v>
      </c>
      <c r="BO534" s="182" t="e">
        <f>MAX(BO232,BO238,BO244,BO250,BO256,BO262)</f>
        <v>#VALUE!</v>
      </c>
      <c r="BP534" s="373" t="e">
        <f>MAX(BP232:BP267)</f>
        <v>#VALUE!</v>
      </c>
      <c r="BQ534" s="362" t="e">
        <f>MAX(BQ232:BQ267)</f>
        <v>#VALUE!</v>
      </c>
      <c r="BR534" s="362" t="e">
        <f>MAX(BR232:BR267)</f>
        <v>#VALUE!</v>
      </c>
      <c r="BS534" s="370" t="e">
        <f>MAX(BS232:BS267)</f>
        <v>#VALUE!</v>
      </c>
      <c r="BT534" s="370" t="e">
        <f>MAX(BT232:BT267)</f>
        <v>#VALUE!</v>
      </c>
      <c r="BU534" s="299">
        <f>MAX(BU232,BU238,BU244,BU250,BU256,BU262)</f>
        <v>0</v>
      </c>
      <c r="BV534" s="360">
        <f>MAX(BV232:BV267)</f>
        <v>0</v>
      </c>
      <c r="BW534" s="299">
        <f>MAX(BW232,BW238,BW244,BW250,BW256,BW262)</f>
        <v>0</v>
      </c>
      <c r="BX534" s="360">
        <f>MAX(BX232:BX267)</f>
        <v>0</v>
      </c>
    </row>
    <row r="535" spans="3:76" ht="17" customHeight="1" x14ac:dyDescent="0.35">
      <c r="V535" s="113" t="s">
        <v>119</v>
      </c>
      <c r="W535" s="169">
        <f>MIN(W232:W267)</f>
        <v>0</v>
      </c>
      <c r="X535" s="169">
        <f>MIN(X232:X267)</f>
        <v>0</v>
      </c>
      <c r="Z535" s="113"/>
      <c r="AP535" s="169">
        <f>MIN(AP232:AP267)</f>
        <v>0</v>
      </c>
      <c r="AQ535" s="169">
        <f>MIN(AQ232:AQ267)</f>
        <v>0</v>
      </c>
      <c r="AR535" s="169" t="e">
        <f>MIN(AR232:AR267)</f>
        <v>#DIV/0!</v>
      </c>
      <c r="AS535" s="169" t="e">
        <f>MIN(AS232:AS267)</f>
        <v>#DIV/0!</v>
      </c>
      <c r="AT535" s="535"/>
      <c r="AU535" s="178" t="s">
        <v>118</v>
      </c>
      <c r="AV535" s="539" t="s">
        <v>122</v>
      </c>
      <c r="AW535" s="171" t="e">
        <f>AVERAGE(AW234,AW240,AW246,AW252,AW258,AW264)</f>
        <v>#VALUE!</v>
      </c>
      <c r="AX535" s="558"/>
      <c r="AY535" s="500"/>
      <c r="AZ535" s="500"/>
      <c r="BA535" s="500"/>
      <c r="BB535" s="364"/>
      <c r="BC535" s="171" t="e">
        <f>AVERAGE(BC234,BC240,BC246,BC252,BC258,BC264)</f>
        <v>#VALUE!</v>
      </c>
      <c r="BD535" s="548"/>
      <c r="BE535" s="171" t="e">
        <f>AVERAGE(BE234,BE240,BE246,BE252,BE258,BE264)</f>
        <v>#VALUE!</v>
      </c>
      <c r="BF535" s="548"/>
      <c r="BG535" s="171" t="e">
        <f>AVERAGE(BG234,BG240,BG246,BG252,BG258,BG264)</f>
        <v>#VALUE!</v>
      </c>
      <c r="BH535" s="548"/>
      <c r="BI535" s="171" t="e">
        <f>AVERAGE(BI234,BI240,BI246,BI252,BI258,BI264)</f>
        <v>#VALUE!</v>
      </c>
      <c r="BJ535" s="548"/>
      <c r="BK535" s="171" t="e">
        <f>AVERAGE(BK234,BK240,BK246,BK252,BK258,BK264)</f>
        <v>#VALUE!</v>
      </c>
      <c r="BL535" s="548"/>
      <c r="BM535" s="171" t="e">
        <f>AVERAGE(BM234,BM240,BM246,BM252,BM258,BM264)</f>
        <v>#VALUE!</v>
      </c>
      <c r="BN535" s="548"/>
      <c r="BO535" s="174" t="e">
        <f>AVERAGE(BO234,BO240,BO246,BO252,BO258,BO264)</f>
        <v>#VALUE!</v>
      </c>
      <c r="BP535" s="499"/>
      <c r="BQ535" s="500"/>
      <c r="BR535" s="500"/>
      <c r="BS535" s="500"/>
      <c r="BT535" s="500"/>
      <c r="BU535" s="295">
        <f>SUM(BU234,BU240,BU246,BU252,BU258,BU264)</f>
        <v>0</v>
      </c>
      <c r="BV535" s="566"/>
      <c r="BW535" s="295">
        <f>SUM(BW234,BW240,BW246,BW252,BW258,BW264)</f>
        <v>0</v>
      </c>
      <c r="BX535" s="566"/>
    </row>
    <row r="536" spans="3:76" ht="17" customHeight="1" x14ac:dyDescent="0.35">
      <c r="V536" s="113" t="s">
        <v>129</v>
      </c>
      <c r="W536" s="169"/>
      <c r="X536" s="169"/>
      <c r="Z536" s="113"/>
      <c r="AP536" s="184" t="e">
        <f>AP532/W532</f>
        <v>#NUM!</v>
      </c>
      <c r="AQ536" s="184" t="e">
        <f>AQ532/X532</f>
        <v>#NUM!</v>
      </c>
      <c r="AR536" s="169"/>
      <c r="AS536" s="169"/>
      <c r="AT536" s="535"/>
      <c r="AU536" s="178" t="s">
        <v>119</v>
      </c>
      <c r="AV536" s="540"/>
      <c r="AW536" s="372" t="e">
        <f>MIN(AW234,AW240,AW246,AW252,AW258,AW264)</f>
        <v>#VALUE!</v>
      </c>
      <c r="AX536" s="559"/>
      <c r="AY536" s="502"/>
      <c r="AZ536" s="502"/>
      <c r="BA536" s="502"/>
      <c r="BB536" s="366"/>
      <c r="BC536" s="372" t="e">
        <f>MIN(BC234,BC240,BC246,BC252,BC258,BC264)</f>
        <v>#VALUE!</v>
      </c>
      <c r="BD536" s="549"/>
      <c r="BE536" s="372" t="e">
        <f>MIN(BE234,BE240,BE246,BE252,BE258,BE264)</f>
        <v>#VALUE!</v>
      </c>
      <c r="BF536" s="549"/>
      <c r="BG536" s="372" t="e">
        <f>MIN(BG234,BG240,BG246,BG252,BG258,BG264)</f>
        <v>#VALUE!</v>
      </c>
      <c r="BH536" s="549"/>
      <c r="BI536" s="372" t="e">
        <f>MIN(BI234,BI240,BI246,BI252,BI258,BI264)</f>
        <v>#VALUE!</v>
      </c>
      <c r="BJ536" s="549"/>
      <c r="BK536" s="372" t="e">
        <f>MIN(BK234,BK240,BK246,BK252,BK258,BK264)</f>
        <v>#VALUE!</v>
      </c>
      <c r="BL536" s="549"/>
      <c r="BM536" s="372" t="e">
        <f>MIN(BM234,BM240,BM246,BM252,BM258,BM264)</f>
        <v>#VALUE!</v>
      </c>
      <c r="BN536" s="549"/>
      <c r="BO536" s="180" t="e">
        <f>MIN(BO234,BO240,BO246,BO252,BO258,BO264)</f>
        <v>#VALUE!</v>
      </c>
      <c r="BP536" s="501"/>
      <c r="BQ536" s="502"/>
      <c r="BR536" s="502"/>
      <c r="BS536" s="502"/>
      <c r="BT536" s="502"/>
      <c r="BU536" s="297">
        <f>MIN(BU234,BU240,BU246,BU252,BU258,BU264)</f>
        <v>0</v>
      </c>
      <c r="BV536" s="567"/>
      <c r="BW536" s="297">
        <f>MIN(BW234,BW240,BW246,BW252,BW258,BW264)</f>
        <v>0</v>
      </c>
      <c r="BX536" s="567"/>
    </row>
    <row r="537" spans="3:76" ht="17" customHeight="1" thickBot="1" x14ac:dyDescent="0.4">
      <c r="W537" s="169"/>
      <c r="X537" s="169"/>
      <c r="Z537" s="113"/>
      <c r="AP537" s="169"/>
      <c r="AQ537" s="169"/>
      <c r="AR537" s="169"/>
      <c r="AS537" s="169"/>
      <c r="AT537" s="535"/>
      <c r="AU537" s="178" t="s">
        <v>120</v>
      </c>
      <c r="AV537" s="541"/>
      <c r="AW537" s="373" t="e">
        <f>MAX(AW234,AW240,AW246,AW252,AW258,AW264)</f>
        <v>#VALUE!</v>
      </c>
      <c r="AX537" s="559"/>
      <c r="AY537" s="502"/>
      <c r="AZ537" s="502"/>
      <c r="BA537" s="502"/>
      <c r="BB537" s="366"/>
      <c r="BC537" s="373" t="e">
        <f>MAX(BC234,BC240,BC246,BC252,BC258,BC264)</f>
        <v>#VALUE!</v>
      </c>
      <c r="BD537" s="549"/>
      <c r="BE537" s="373" t="e">
        <f>MAX(BE234,BE240,BE246,BE252,BE258,BE264)</f>
        <v>#VALUE!</v>
      </c>
      <c r="BF537" s="549"/>
      <c r="BG537" s="373" t="e">
        <f>MAX(BG234,BG240,BG246,BG252,BG258,BG264)</f>
        <v>#VALUE!</v>
      </c>
      <c r="BH537" s="549"/>
      <c r="BI537" s="373" t="e">
        <f>MAX(BI234,BI240,BI246,BI252,BI258,BI264)</f>
        <v>#VALUE!</v>
      </c>
      <c r="BJ537" s="549"/>
      <c r="BK537" s="373" t="e">
        <f>MAX(BK234,BK240,BK246,BK252,BK258,BK264)</f>
        <v>#VALUE!</v>
      </c>
      <c r="BL537" s="549"/>
      <c r="BM537" s="373" t="e">
        <f>MAX(BM234,BM240,BM246,BM252,BM258,BM264)</f>
        <v>#VALUE!</v>
      </c>
      <c r="BN537" s="549"/>
      <c r="BO537" s="182" t="e">
        <f>MAX(BO234,BO240,BO246,BO252,BO258,BO264)</f>
        <v>#VALUE!</v>
      </c>
      <c r="BP537" s="501"/>
      <c r="BQ537" s="502"/>
      <c r="BR537" s="502"/>
      <c r="BS537" s="502"/>
      <c r="BT537" s="502"/>
      <c r="BU537" s="299">
        <f>MAX(BU234,BU240,BU246,BU252,BU258,BU264)</f>
        <v>0</v>
      </c>
      <c r="BV537" s="567"/>
      <c r="BW537" s="299">
        <f>MAX(BW234,BW240,BW246,BW252,BW258,BW264)</f>
        <v>0</v>
      </c>
      <c r="BX537" s="567"/>
    </row>
    <row r="538" spans="3:76" ht="17" customHeight="1" x14ac:dyDescent="0.35">
      <c r="W538" s="169"/>
      <c r="X538" s="169"/>
      <c r="Z538" s="113"/>
      <c r="AP538" s="169"/>
      <c r="AQ538" s="169"/>
      <c r="AR538" s="169"/>
      <c r="AS538" s="169"/>
      <c r="AT538" s="535"/>
      <c r="AU538" s="186" t="s">
        <v>118</v>
      </c>
      <c r="AV538" s="542" t="s">
        <v>123</v>
      </c>
      <c r="AW538" s="371" t="e">
        <f>AVERAGE(AW236,AW242,AW248,AW254,AW260,AW266)</f>
        <v>#VALUE!</v>
      </c>
      <c r="AX538" s="559"/>
      <c r="AY538" s="502"/>
      <c r="AZ538" s="502"/>
      <c r="BA538" s="502"/>
      <c r="BB538" s="366"/>
      <c r="BC538" s="371" t="e">
        <f>AVERAGE(BC236,BC242,BC248,BC254,BC260,BC266)</f>
        <v>#VALUE!</v>
      </c>
      <c r="BD538" s="549"/>
      <c r="BE538" s="371" t="e">
        <f>AVERAGE(BE236,BE242,BE248,BE254,BE260,BE266)</f>
        <v>#VALUE!</v>
      </c>
      <c r="BF538" s="549"/>
      <c r="BG538" s="371" t="e">
        <f>AVERAGE(BG236,BG242,BG248,BG254,BG260,BG266)</f>
        <v>#VALUE!</v>
      </c>
      <c r="BH538" s="549"/>
      <c r="BI538" s="371" t="e">
        <f>AVERAGE(BI236,BI242,BI248,BI254,BI260,BI266)</f>
        <v>#VALUE!</v>
      </c>
      <c r="BJ538" s="549"/>
      <c r="BK538" s="371" t="e">
        <f>AVERAGE(BK236,BK242,BK248,BK254,BK260,BK266)</f>
        <v>#VALUE!</v>
      </c>
      <c r="BL538" s="549"/>
      <c r="BM538" s="371" t="e">
        <f>AVERAGE(BM236,BM242,BM248,BM254,BM260,BM266)</f>
        <v>#VALUE!</v>
      </c>
      <c r="BN538" s="549"/>
      <c r="BO538" s="188" t="e">
        <f>AVERAGE(BO236,BO242,BO248,BO254,BO260,BO266)</f>
        <v>#VALUE!</v>
      </c>
      <c r="BP538" s="501"/>
      <c r="BQ538" s="502"/>
      <c r="BR538" s="502"/>
      <c r="BS538" s="502"/>
      <c r="BT538" s="502"/>
      <c r="BU538" s="301">
        <f>SUM(BU236,BU242,BU248,BU254,BU260,BU266)</f>
        <v>0</v>
      </c>
      <c r="BV538" s="567"/>
      <c r="BW538" s="301">
        <f>SUM(BW236,BW242,BW248,BW254,BW260,BW266)</f>
        <v>0</v>
      </c>
      <c r="BX538" s="567"/>
    </row>
    <row r="539" spans="3:76" ht="17" customHeight="1" x14ac:dyDescent="0.35">
      <c r="W539" s="169"/>
      <c r="X539" s="169"/>
      <c r="Z539" s="113"/>
      <c r="AP539" s="169"/>
      <c r="AQ539" s="169"/>
      <c r="AR539" s="169"/>
      <c r="AS539" s="169"/>
      <c r="AT539" s="535"/>
      <c r="AU539" s="186" t="s">
        <v>119</v>
      </c>
      <c r="AV539" s="543"/>
      <c r="AW539" s="372" t="e">
        <f>MIN(AW236,AW242,AW248,AW254,AW260,AW266)</f>
        <v>#VALUE!</v>
      </c>
      <c r="AX539" s="559"/>
      <c r="AY539" s="502"/>
      <c r="AZ539" s="502"/>
      <c r="BA539" s="502"/>
      <c r="BB539" s="366"/>
      <c r="BC539" s="372" t="e">
        <f>MIN(BC236,BC242,BC248,BC254,BC260,BC266)</f>
        <v>#VALUE!</v>
      </c>
      <c r="BD539" s="549"/>
      <c r="BE539" s="372" t="e">
        <f>MIN(BE236,BE242,BE248,BE254,BE260,BE266)</f>
        <v>#VALUE!</v>
      </c>
      <c r="BF539" s="549"/>
      <c r="BG539" s="372" t="e">
        <f>MIN(BG236,BG242,BG248,BG254,BG260,BG266)</f>
        <v>#VALUE!</v>
      </c>
      <c r="BH539" s="549"/>
      <c r="BI539" s="372" t="e">
        <f>MIN(BI236,BI242,BI248,BI254,BI260,BI266)</f>
        <v>#VALUE!</v>
      </c>
      <c r="BJ539" s="549"/>
      <c r="BK539" s="372" t="e">
        <f>MIN(BK236,BK242,BK248,BK254,BK260,BK266)</f>
        <v>#VALUE!</v>
      </c>
      <c r="BL539" s="549"/>
      <c r="BM539" s="372" t="e">
        <f>MIN(BM236,BM242,BM248,BM254,BM260,BM266)</f>
        <v>#VALUE!</v>
      </c>
      <c r="BN539" s="549"/>
      <c r="BO539" s="180" t="e">
        <f>MIN(BO236,BO242,BO248,BO254,BO260,BO266)</f>
        <v>#VALUE!</v>
      </c>
      <c r="BP539" s="501"/>
      <c r="BQ539" s="502"/>
      <c r="BR539" s="502"/>
      <c r="BS539" s="502"/>
      <c r="BT539" s="502"/>
      <c r="BU539" s="297">
        <f>MIN(BU236,BU242,BU248,BU254,BU260,BU266)</f>
        <v>0</v>
      </c>
      <c r="BV539" s="567"/>
      <c r="BW539" s="297">
        <f>MIN(BW236,BW242,BW248,BW254,BW260,BW266)</f>
        <v>0</v>
      </c>
      <c r="BX539" s="567"/>
    </row>
    <row r="540" spans="3:76" ht="17" customHeight="1" thickBot="1" x14ac:dyDescent="0.4">
      <c r="F540" s="169">
        <f>COUNTIFS(F268:F291,"&lt;&gt;",F268:F291,"&lt;&gt;0")</f>
        <v>24</v>
      </c>
      <c r="G540" s="169">
        <f>COUNTIFS(G268:G291,"&lt;&gt;",G268:G291,"&lt;&gt;0")</f>
        <v>0</v>
      </c>
      <c r="W540" s="169"/>
      <c r="X540" s="169"/>
      <c r="Z540" s="169">
        <f>COUNTIFS(Z268:Z291,"&lt;&gt;",Z268:Z291,"&lt;&gt;0")</f>
        <v>0</v>
      </c>
      <c r="AP540" s="169"/>
      <c r="AQ540" s="169"/>
      <c r="AR540" s="112">
        <f>Z540/F540</f>
        <v>0</v>
      </c>
      <c r="AS540" s="169"/>
      <c r="AT540" s="535"/>
      <c r="AU540" s="189" t="s">
        <v>120</v>
      </c>
      <c r="AV540" s="544"/>
      <c r="AW540" s="373" t="e">
        <f>MAX(AW236,AW242,AW248,AW254,AW260,AW266)</f>
        <v>#VALUE!</v>
      </c>
      <c r="AX540" s="560"/>
      <c r="AY540" s="504"/>
      <c r="AZ540" s="504"/>
      <c r="BA540" s="504"/>
      <c r="BB540" s="368"/>
      <c r="BC540" s="373" t="e">
        <f>MAX(BC236,BC242,BC248,BC254,BC260,BC266)</f>
        <v>#VALUE!</v>
      </c>
      <c r="BD540" s="550"/>
      <c r="BE540" s="373" t="e">
        <f>MAX(BE236,BE242,BE248,BE254,BE260,BE266)</f>
        <v>#VALUE!</v>
      </c>
      <c r="BF540" s="550"/>
      <c r="BG540" s="373" t="e">
        <f>MAX(BG236,BG242,BG248,BG254,BG260,BG266)</f>
        <v>#VALUE!</v>
      </c>
      <c r="BH540" s="550"/>
      <c r="BI540" s="373" t="e">
        <f>MAX(BI236,BI242,BI248,BI254,BI260,BI266)</f>
        <v>#VALUE!</v>
      </c>
      <c r="BJ540" s="550"/>
      <c r="BK540" s="373" t="e">
        <f>MAX(BK236,BK242,BK248,BK254,BK260,BK266)</f>
        <v>#VALUE!</v>
      </c>
      <c r="BL540" s="550"/>
      <c r="BM540" s="373" t="e">
        <f>MAX(BM236,BM242,BM248,BM254,BM260,BM266)</f>
        <v>#VALUE!</v>
      </c>
      <c r="BN540" s="550"/>
      <c r="BO540" s="182" t="e">
        <f>MAX(BO236,BO242,BO248,BO254,BO260,BO266)</f>
        <v>#VALUE!</v>
      </c>
      <c r="BP540" s="503"/>
      <c r="BQ540" s="504"/>
      <c r="BR540" s="504"/>
      <c r="BS540" s="504"/>
      <c r="BT540" s="504"/>
      <c r="BU540" s="299">
        <f>MAX(BU236,BU242,BU248,BU254,BU260,BU266)</f>
        <v>0</v>
      </c>
      <c r="BV540" s="568"/>
      <c r="BW540" s="299">
        <f>MAX(BW236,BW242,BW248,BW254,BW260,BW266)</f>
        <v>0</v>
      </c>
      <c r="BX540" s="568"/>
    </row>
    <row r="541" spans="3:76" ht="17" customHeight="1" x14ac:dyDescent="0.35">
      <c r="C541" s="112" t="s">
        <v>110</v>
      </c>
      <c r="V541" s="113" t="s">
        <v>127</v>
      </c>
      <c r="W541" s="169" t="e">
        <f>GEOMEAN(W268:W291)</f>
        <v>#NUM!</v>
      </c>
      <c r="X541" s="169" t="e">
        <f>GEOMEAN(X268:X291)</f>
        <v>#NUM!</v>
      </c>
      <c r="Z541" s="113"/>
      <c r="AP541" s="169" t="e">
        <f>GEOMEAN(AP268:AP291)</f>
        <v>#NUM!</v>
      </c>
      <c r="AQ541" s="169" t="e">
        <f>GEOMEAN(AQ268:AQ291)</f>
        <v>#NUM!</v>
      </c>
      <c r="AR541" s="169" t="e">
        <f>GEOMEAN(AR268:AR291)</f>
        <v>#DIV/0!</v>
      </c>
      <c r="AS541" s="169" t="e">
        <f>GEOMEAN(AS268:AS291)</f>
        <v>#DIV/0!</v>
      </c>
      <c r="AT541" s="535" t="str">
        <f>C541</f>
        <v>Class A5_270p</v>
      </c>
      <c r="AU541" s="170" t="s">
        <v>118</v>
      </c>
      <c r="AV541" s="536" t="s">
        <v>121</v>
      </c>
      <c r="AW541" s="171" t="e">
        <f>AVERAGE(AW268,AW274,AW280,AW286)</f>
        <v>#VALUE!</v>
      </c>
      <c r="AX541" s="172" t="e">
        <f>AVERAGE(AX268:AX291)</f>
        <v>#VALUE!</v>
      </c>
      <c r="AY541" s="172" t="e">
        <f>AVERAGE(AY268:AY291)</f>
        <v>#VALUE!</v>
      </c>
      <c r="AZ541" s="172" t="e">
        <f>AVERAGE(AZ268:AZ291)</f>
        <v>#VALUE!</v>
      </c>
      <c r="BA541" s="172" t="e">
        <f>AVERAGE(BA268:BA291)</f>
        <v>#VALUE!</v>
      </c>
      <c r="BB541" s="172" t="e">
        <f>AVERAGE(BB268:BB291)</f>
        <v>#VALUE!</v>
      </c>
      <c r="BC541" s="171" t="e">
        <f>AVERAGE(BC268,BC274,BC280,BC286)</f>
        <v>#VALUE!</v>
      </c>
      <c r="BD541" s="172" t="e">
        <f>AVERAGE(BD268:BD291)</f>
        <v>#VALUE!</v>
      </c>
      <c r="BE541" s="171" t="e">
        <f>AVERAGE(BE268,BE274,BE280,BE286)</f>
        <v>#VALUE!</v>
      </c>
      <c r="BF541" s="172" t="e">
        <f>AVERAGE(BF268:BF291)</f>
        <v>#VALUE!</v>
      </c>
      <c r="BG541" s="171" t="e">
        <f>AVERAGE(BG268,BG274,BG280,BG286)</f>
        <v>#VALUE!</v>
      </c>
      <c r="BH541" s="173" t="e">
        <f>AVERAGE(BH268:BH291)</f>
        <v>#VALUE!</v>
      </c>
      <c r="BI541" s="171" t="e">
        <f>AVERAGE(BI268,BI274,BI280,BI286)</f>
        <v>#VALUE!</v>
      </c>
      <c r="BJ541" s="173" t="e">
        <f>AVERAGE(BJ268:BJ291)</f>
        <v>#VALUE!</v>
      </c>
      <c r="BK541" s="171" t="e">
        <f>AVERAGE(BK268,BK274,BK280,BK286)</f>
        <v>#VALUE!</v>
      </c>
      <c r="BL541" s="172" t="e">
        <f>AVERAGE(BL268:BL291)</f>
        <v>#VALUE!</v>
      </c>
      <c r="BM541" s="171" t="e">
        <f>AVERAGE(BM268,BM274,BM280,BM286)</f>
        <v>#VALUE!</v>
      </c>
      <c r="BN541" s="172" t="e">
        <f>AVERAGE(BN268:BN291)</f>
        <v>#VALUE!</v>
      </c>
      <c r="BO541" s="174" t="e">
        <f>AVERAGE(BO268,BO274,BO280,BO286)</f>
        <v>#VALUE!</v>
      </c>
      <c r="BP541" s="379" t="e">
        <f>AVERAGE(BP268:BP291)</f>
        <v>#VALUE!</v>
      </c>
      <c r="BQ541" s="378" t="e">
        <f>AVERAGE(BQ268:BQ291)</f>
        <v>#VALUE!</v>
      </c>
      <c r="BR541" s="378" t="e">
        <f>AVERAGE(BR268:BR291)</f>
        <v>#VALUE!</v>
      </c>
      <c r="BS541" s="377" t="e">
        <f>AVERAGE(BS268:BS291)</f>
        <v>#VALUE!</v>
      </c>
      <c r="BT541" s="377" t="e">
        <f>AVERAGE(BT268:BT291)</f>
        <v>#VALUE!</v>
      </c>
      <c r="BU541" s="295">
        <f>SUM(BU268,BU274,BU280,BU286)</f>
        <v>0</v>
      </c>
      <c r="BV541" s="296">
        <f>SUM(BV268:BV291)</f>
        <v>0</v>
      </c>
      <c r="BW541" s="295">
        <f>SUM(BW268,BW274,BW280,BW286)</f>
        <v>0</v>
      </c>
      <c r="BX541" s="296">
        <f>SUM(BX268:BX291)</f>
        <v>0</v>
      </c>
    </row>
    <row r="542" spans="3:76" ht="17" customHeight="1" x14ac:dyDescent="0.35">
      <c r="V542" s="113" t="s">
        <v>128</v>
      </c>
      <c r="W542" s="169">
        <f>SUM(W268:W291)</f>
        <v>0</v>
      </c>
      <c r="X542" s="169">
        <f>SUM(X268:X291)</f>
        <v>0</v>
      </c>
      <c r="Z542" s="113"/>
      <c r="AP542" s="169">
        <f>SUM(AP268:AP291)</f>
        <v>0</v>
      </c>
      <c r="AQ542" s="169">
        <f>SUM(AQ268:AQ291)</f>
        <v>0</v>
      </c>
      <c r="AR542" s="169" t="e">
        <f>SUM(AR268:AR291)</f>
        <v>#DIV/0!</v>
      </c>
      <c r="AS542" s="169" t="e">
        <f>SUM(AS268:AS291)</f>
        <v>#DIV/0!</v>
      </c>
      <c r="AT542" s="535"/>
      <c r="AU542" s="178" t="s">
        <v>119</v>
      </c>
      <c r="AV542" s="537"/>
      <c r="AW542" s="372" t="e">
        <f>MIN(AW268,AW274,AW280,AW286)</f>
        <v>#VALUE!</v>
      </c>
      <c r="AX542" s="361" t="e">
        <f>MIN(AX268:AX291)</f>
        <v>#VALUE!</v>
      </c>
      <c r="AY542" s="361" t="e">
        <f>MIN(AY268:AY291)</f>
        <v>#VALUE!</v>
      </c>
      <c r="AZ542" s="361" t="e">
        <f>MIN(AZ268:AZ291)</f>
        <v>#VALUE!</v>
      </c>
      <c r="BA542" s="361" t="e">
        <f>MIN(BA268:BA291)</f>
        <v>#VALUE!</v>
      </c>
      <c r="BB542" s="361" t="e">
        <f>MIN(BB268:BB291)</f>
        <v>#VALUE!</v>
      </c>
      <c r="BC542" s="372" t="e">
        <f>MIN(BC268,BC274,BC280,BC286)</f>
        <v>#VALUE!</v>
      </c>
      <c r="BD542" s="361" t="e">
        <f>MIN(BD268:BD291)</f>
        <v>#VALUE!</v>
      </c>
      <c r="BE542" s="372" t="e">
        <f>MIN(BE268,BE274,BE280,BE286)</f>
        <v>#VALUE!</v>
      </c>
      <c r="BF542" s="361" t="e">
        <f>MIN(BF268:BF291)</f>
        <v>#VALUE!</v>
      </c>
      <c r="BG542" s="372" t="e">
        <f>MIN(BG268,BG274,BG280,BG286)</f>
        <v>#VALUE!</v>
      </c>
      <c r="BH542" s="369" t="e">
        <f>MIN(BH268:BH291)</f>
        <v>#VALUE!</v>
      </c>
      <c r="BI542" s="372" t="e">
        <f>MIN(BI268,BI274,BI280,BI286)</f>
        <v>#VALUE!</v>
      </c>
      <c r="BJ542" s="369" t="e">
        <f>MIN(BJ268:BJ291)</f>
        <v>#VALUE!</v>
      </c>
      <c r="BK542" s="372" t="e">
        <f>MIN(BK268,BK274,BK280,BK286)</f>
        <v>#VALUE!</v>
      </c>
      <c r="BL542" s="361" t="e">
        <f>MIN(BL268:BL291)</f>
        <v>#VALUE!</v>
      </c>
      <c r="BM542" s="372" t="e">
        <f>MIN(BM268,BM274,BM280,BM286)</f>
        <v>#VALUE!</v>
      </c>
      <c r="BN542" s="361" t="e">
        <f>MIN(BN268:BN291)</f>
        <v>#VALUE!</v>
      </c>
      <c r="BO542" s="180" t="e">
        <f>MIN(BO268,BO274,BO280,BO286)</f>
        <v>#VALUE!</v>
      </c>
      <c r="BP542" s="372" t="e">
        <f>MIN(BP268:BP291)</f>
        <v>#VALUE!</v>
      </c>
      <c r="BQ542" s="361" t="e">
        <f>MIN(BQ268:BQ291)</f>
        <v>#VALUE!</v>
      </c>
      <c r="BR542" s="361" t="e">
        <f>MIN(BR268:BR291)</f>
        <v>#VALUE!</v>
      </c>
      <c r="BS542" s="369" t="e">
        <f>MIN(BS268:BS291)</f>
        <v>#VALUE!</v>
      </c>
      <c r="BT542" s="369" t="e">
        <f>MIN(BT268:BT291)</f>
        <v>#VALUE!</v>
      </c>
      <c r="BU542" s="297">
        <f>MIN(BU268,BU274,BU280,BU286)</f>
        <v>0</v>
      </c>
      <c r="BV542" s="359">
        <f>MIN(BV268:BV291)</f>
        <v>0</v>
      </c>
      <c r="BW542" s="297">
        <f>MIN(BW268,BW274,BW280,BW286)</f>
        <v>0</v>
      </c>
      <c r="BX542" s="359">
        <f>MIN(BX268:BX291)</f>
        <v>0</v>
      </c>
    </row>
    <row r="543" spans="3:76" ht="17" customHeight="1" thickBot="1" x14ac:dyDescent="0.4">
      <c r="V543" s="113" t="s">
        <v>120</v>
      </c>
      <c r="W543" s="169">
        <f>MAX(W268:W291)</f>
        <v>0</v>
      </c>
      <c r="X543" s="169">
        <f>MAX(X268:X291)</f>
        <v>0</v>
      </c>
      <c r="Z543" s="113"/>
      <c r="AP543" s="169">
        <f>MAX(AP268:AP291)</f>
        <v>0</v>
      </c>
      <c r="AQ543" s="169">
        <f>MAX(AQ268:AQ291)</f>
        <v>0</v>
      </c>
      <c r="AR543" s="169" t="e">
        <f>MAX(AR268:AR291)</f>
        <v>#DIV/0!</v>
      </c>
      <c r="AS543" s="169" t="e">
        <f>MAX(AS268:AS291)</f>
        <v>#DIV/0!</v>
      </c>
      <c r="AT543" s="535"/>
      <c r="AU543" s="178" t="s">
        <v>120</v>
      </c>
      <c r="AV543" s="538"/>
      <c r="AW543" s="373" t="e">
        <f>MAX(AW268,AW274,AW280,AW286)</f>
        <v>#VALUE!</v>
      </c>
      <c r="AX543" s="362" t="e">
        <f>MAX(AX268:AX291)</f>
        <v>#VALUE!</v>
      </c>
      <c r="AY543" s="362" t="e">
        <f>MAX(AY268:AY291)</f>
        <v>#VALUE!</v>
      </c>
      <c r="AZ543" s="362" t="e">
        <f>MAX(AZ268:AZ291)</f>
        <v>#VALUE!</v>
      </c>
      <c r="BA543" s="362" t="e">
        <f>MAX(BA268:BA291)</f>
        <v>#VALUE!</v>
      </c>
      <c r="BB543" s="362" t="e">
        <f>MAX(BB268:BB291)</f>
        <v>#VALUE!</v>
      </c>
      <c r="BC543" s="373" t="e">
        <f>MAX(BC268,BC274,BC280,BC286)</f>
        <v>#VALUE!</v>
      </c>
      <c r="BD543" s="362" t="e">
        <f>MAX(BD268:BD291)</f>
        <v>#VALUE!</v>
      </c>
      <c r="BE543" s="373" t="e">
        <f>MAX(BE268,BE274,BE280,BE286)</f>
        <v>#VALUE!</v>
      </c>
      <c r="BF543" s="362" t="e">
        <f>MAX(BF268:BF291)</f>
        <v>#VALUE!</v>
      </c>
      <c r="BG543" s="373" t="e">
        <f>MAX(BG268,BG274,BG280,BG286)</f>
        <v>#VALUE!</v>
      </c>
      <c r="BH543" s="370" t="e">
        <f>MAX(BH268:BH291)</f>
        <v>#VALUE!</v>
      </c>
      <c r="BI543" s="373" t="e">
        <f>MAX(BI268,BI274,BI280,BI286)</f>
        <v>#VALUE!</v>
      </c>
      <c r="BJ543" s="370" t="e">
        <f>MAX(BJ268:BJ291)</f>
        <v>#VALUE!</v>
      </c>
      <c r="BK543" s="373" t="e">
        <f>MAX(BK268,BK274,BK280,BK286)</f>
        <v>#VALUE!</v>
      </c>
      <c r="BL543" s="362" t="e">
        <f>MAX(BL268:BL291)</f>
        <v>#VALUE!</v>
      </c>
      <c r="BM543" s="373" t="e">
        <f>MAX(BM268,BM274,BM280,BM286)</f>
        <v>#VALUE!</v>
      </c>
      <c r="BN543" s="362" t="e">
        <f>MAX(BN268:BN291)</f>
        <v>#VALUE!</v>
      </c>
      <c r="BO543" s="182" t="e">
        <f>MAX(BO268,BO274,BO280,BO286)</f>
        <v>#VALUE!</v>
      </c>
      <c r="BP543" s="373" t="e">
        <f>MAX(BP268:BP291)</f>
        <v>#VALUE!</v>
      </c>
      <c r="BQ543" s="362" t="e">
        <f>MAX(BQ268:BQ291)</f>
        <v>#VALUE!</v>
      </c>
      <c r="BR543" s="362" t="e">
        <f>MAX(BR268:BR291)</f>
        <v>#VALUE!</v>
      </c>
      <c r="BS543" s="370" t="e">
        <f>MAX(BS268:BS291)</f>
        <v>#VALUE!</v>
      </c>
      <c r="BT543" s="370" t="e">
        <f>MAX(BT268:BT291)</f>
        <v>#VALUE!</v>
      </c>
      <c r="BU543" s="299">
        <f>MAX(BU268,BU274,BU280,BU286)</f>
        <v>0</v>
      </c>
      <c r="BV543" s="360">
        <f>MAX(BV268:BV291)</f>
        <v>0</v>
      </c>
      <c r="BW543" s="299">
        <f>MAX(BW268,BW274,BW280,BW286)</f>
        <v>0</v>
      </c>
      <c r="BX543" s="360">
        <f>MAX(BX268:BX291)</f>
        <v>0</v>
      </c>
    </row>
    <row r="544" spans="3:76" ht="17" customHeight="1" x14ac:dyDescent="0.35">
      <c r="V544" s="113" t="s">
        <v>119</v>
      </c>
      <c r="W544" s="169">
        <f>MIN(W268:W291)</f>
        <v>0</v>
      </c>
      <c r="X544" s="169">
        <f>MIN(X268:X291)</f>
        <v>0</v>
      </c>
      <c r="Z544" s="113"/>
      <c r="AP544" s="169">
        <f>MIN(AP268:AP291)</f>
        <v>0</v>
      </c>
      <c r="AQ544" s="169">
        <f>MIN(AQ268:AQ291)</f>
        <v>0</v>
      </c>
      <c r="AR544" s="169" t="e">
        <f>MIN(AR268:AR291)</f>
        <v>#DIV/0!</v>
      </c>
      <c r="AS544" s="169" t="e">
        <f>MIN(AS268:AS291)</f>
        <v>#DIV/0!</v>
      </c>
      <c r="AT544" s="535"/>
      <c r="AU544" s="178" t="s">
        <v>118</v>
      </c>
      <c r="AV544" s="539" t="s">
        <v>122</v>
      </c>
      <c r="AW544" s="171" t="e">
        <f>AVERAGE(AW270,AW276,AW282,AW288)</f>
        <v>#VALUE!</v>
      </c>
      <c r="AX544" s="558"/>
      <c r="AY544" s="500"/>
      <c r="AZ544" s="500"/>
      <c r="BA544" s="500"/>
      <c r="BB544" s="364"/>
      <c r="BC544" s="171" t="e">
        <f>AVERAGE(BC270,BC276,BC282,BC288)</f>
        <v>#VALUE!</v>
      </c>
      <c r="BD544" s="548"/>
      <c r="BE544" s="171" t="e">
        <f>AVERAGE(BE270,BE276,BE282,BE288)</f>
        <v>#VALUE!</v>
      </c>
      <c r="BF544" s="548"/>
      <c r="BG544" s="171" t="e">
        <f>AVERAGE(BG270,BG276,BG282,BG288)</f>
        <v>#VALUE!</v>
      </c>
      <c r="BH544" s="548"/>
      <c r="BI544" s="171" t="e">
        <f>AVERAGE(BI270,BI276,BI282,BI288)</f>
        <v>#VALUE!</v>
      </c>
      <c r="BJ544" s="548"/>
      <c r="BK544" s="171" t="e">
        <f>AVERAGE(BK270,BK276,BK282,BK288)</f>
        <v>#VALUE!</v>
      </c>
      <c r="BL544" s="548"/>
      <c r="BM544" s="171" t="e">
        <f>AVERAGE(BM270,BM276,BM282,BM288)</f>
        <v>#VALUE!</v>
      </c>
      <c r="BN544" s="548"/>
      <c r="BO544" s="174" t="e">
        <f>AVERAGE(BO270,BO276,BO282,BO288)</f>
        <v>#VALUE!</v>
      </c>
      <c r="BP544" s="499"/>
      <c r="BQ544" s="500"/>
      <c r="BR544" s="500"/>
      <c r="BS544" s="500"/>
      <c r="BT544" s="500"/>
      <c r="BU544" s="295">
        <f>SUM(BU270,BU276,BU282,BU288)</f>
        <v>0</v>
      </c>
      <c r="BV544" s="566"/>
      <c r="BW544" s="295">
        <f>SUM(BW270,BW276,BW282,BW288)</f>
        <v>0</v>
      </c>
      <c r="BX544" s="566"/>
    </row>
    <row r="545" spans="1:76" ht="17" customHeight="1" x14ac:dyDescent="0.35">
      <c r="V545" s="113" t="s">
        <v>129</v>
      </c>
      <c r="W545" s="169"/>
      <c r="X545" s="169"/>
      <c r="Z545" s="113"/>
      <c r="AP545" s="184" t="e">
        <f>AP541/W541</f>
        <v>#NUM!</v>
      </c>
      <c r="AQ545" s="184" t="e">
        <f>AQ541/X541</f>
        <v>#NUM!</v>
      </c>
      <c r="AR545" s="169"/>
      <c r="AS545" s="169"/>
      <c r="AT545" s="535"/>
      <c r="AU545" s="178" t="s">
        <v>119</v>
      </c>
      <c r="AV545" s="540"/>
      <c r="AW545" s="372" t="e">
        <f>MIN(AW270,AW276,AW282,AW288)</f>
        <v>#VALUE!</v>
      </c>
      <c r="AX545" s="559"/>
      <c r="AY545" s="502"/>
      <c r="AZ545" s="502"/>
      <c r="BA545" s="502"/>
      <c r="BB545" s="366"/>
      <c r="BC545" s="372" t="e">
        <f>MIN(BC270,BC276,BC282,BC288)</f>
        <v>#VALUE!</v>
      </c>
      <c r="BD545" s="549"/>
      <c r="BE545" s="372" t="e">
        <f>MIN(BE270,BE276,BE282,BE288)</f>
        <v>#VALUE!</v>
      </c>
      <c r="BF545" s="549"/>
      <c r="BG545" s="372" t="e">
        <f>MIN(BG270,BG276,BG282,BG288)</f>
        <v>#VALUE!</v>
      </c>
      <c r="BH545" s="549"/>
      <c r="BI545" s="372" t="e">
        <f>MIN(BI270,BI276,BI282,BI288)</f>
        <v>#VALUE!</v>
      </c>
      <c r="BJ545" s="549"/>
      <c r="BK545" s="372" t="e">
        <f>MIN(BK270,BK276,BK282,BK288)</f>
        <v>#VALUE!</v>
      </c>
      <c r="BL545" s="549"/>
      <c r="BM545" s="372" t="e">
        <f>MIN(BM270,BM276,BM282,BM288)</f>
        <v>#VALUE!</v>
      </c>
      <c r="BN545" s="549"/>
      <c r="BO545" s="180" t="e">
        <f>MIN(BO270,BO276,BO282,BO288)</f>
        <v>#VALUE!</v>
      </c>
      <c r="BP545" s="501"/>
      <c r="BQ545" s="502"/>
      <c r="BR545" s="502"/>
      <c r="BS545" s="502"/>
      <c r="BT545" s="502"/>
      <c r="BU545" s="297">
        <f>MIN(BU270,BU276,BU282,BU288)</f>
        <v>0</v>
      </c>
      <c r="BV545" s="567"/>
      <c r="BW545" s="297">
        <f>MIN(BW270,BW276,BW282,BW288)</f>
        <v>0</v>
      </c>
      <c r="BX545" s="567"/>
    </row>
    <row r="546" spans="1:76" ht="17" customHeight="1" thickBot="1" x14ac:dyDescent="0.4">
      <c r="W546" s="169"/>
      <c r="X546" s="169"/>
      <c r="Z546" s="113"/>
      <c r="AP546" s="169"/>
      <c r="AQ546" s="169"/>
      <c r="AR546" s="169"/>
      <c r="AS546" s="169"/>
      <c r="AT546" s="535"/>
      <c r="AU546" s="178" t="s">
        <v>120</v>
      </c>
      <c r="AV546" s="541"/>
      <c r="AW546" s="373" t="e">
        <f>MAX(AW270,AW276,AW282,AW288)</f>
        <v>#VALUE!</v>
      </c>
      <c r="AX546" s="559"/>
      <c r="AY546" s="502"/>
      <c r="AZ546" s="502"/>
      <c r="BA546" s="502"/>
      <c r="BB546" s="366"/>
      <c r="BC546" s="373" t="e">
        <f>MAX(BC270,BC276,BC282,BC288)</f>
        <v>#VALUE!</v>
      </c>
      <c r="BD546" s="549"/>
      <c r="BE546" s="373" t="e">
        <f>MAX(BE270,BE276,BE282,BE288)</f>
        <v>#VALUE!</v>
      </c>
      <c r="BF546" s="549"/>
      <c r="BG546" s="373" t="e">
        <f>MAX(BG270,BG276,BG282,BG288)</f>
        <v>#VALUE!</v>
      </c>
      <c r="BH546" s="549"/>
      <c r="BI546" s="373" t="e">
        <f>MAX(BI270,BI276,BI282,BI288)</f>
        <v>#VALUE!</v>
      </c>
      <c r="BJ546" s="549"/>
      <c r="BK546" s="373" t="e">
        <f>MAX(BK270,BK276,BK282,BK288)</f>
        <v>#VALUE!</v>
      </c>
      <c r="BL546" s="549"/>
      <c r="BM546" s="373" t="e">
        <f>MAX(BM270,BM276,BM282,BM288)</f>
        <v>#VALUE!</v>
      </c>
      <c r="BN546" s="549"/>
      <c r="BO546" s="182" t="e">
        <f>MAX(BO270,BO276,BO282,BO288)</f>
        <v>#VALUE!</v>
      </c>
      <c r="BP546" s="501"/>
      <c r="BQ546" s="502"/>
      <c r="BR546" s="502"/>
      <c r="BS546" s="502"/>
      <c r="BT546" s="502"/>
      <c r="BU546" s="299">
        <f>MAX(BU270,BU276,BU282,BU288)</f>
        <v>0</v>
      </c>
      <c r="BV546" s="567"/>
      <c r="BW546" s="299">
        <f>MAX(BW270,BW276,BW282,BW288)</f>
        <v>0</v>
      </c>
      <c r="BX546" s="567"/>
    </row>
    <row r="547" spans="1:76" ht="17" customHeight="1" x14ac:dyDescent="0.35">
      <c r="W547" s="169"/>
      <c r="X547" s="169"/>
      <c r="Z547" s="113"/>
      <c r="AP547" s="169"/>
      <c r="AQ547" s="169"/>
      <c r="AR547" s="169"/>
      <c r="AS547" s="169"/>
      <c r="AT547" s="535"/>
      <c r="AU547" s="186" t="s">
        <v>118</v>
      </c>
      <c r="AV547" s="542" t="s">
        <v>123</v>
      </c>
      <c r="AW547" s="371" t="e">
        <f>AVERAGE(AW272,AW278,AW284,AW290)</f>
        <v>#VALUE!</v>
      </c>
      <c r="AX547" s="559"/>
      <c r="AY547" s="502"/>
      <c r="AZ547" s="502"/>
      <c r="BA547" s="502"/>
      <c r="BB547" s="366"/>
      <c r="BC547" s="371" t="e">
        <f>AVERAGE(BC272,BC278,BC284,BC290)</f>
        <v>#VALUE!</v>
      </c>
      <c r="BD547" s="549"/>
      <c r="BE547" s="371" t="e">
        <f>AVERAGE(BE272,BE278,BE284,BE290)</f>
        <v>#VALUE!</v>
      </c>
      <c r="BF547" s="549"/>
      <c r="BG547" s="371" t="e">
        <f>AVERAGE(BG272,BG278,BG284,BG290)</f>
        <v>#VALUE!</v>
      </c>
      <c r="BH547" s="549"/>
      <c r="BI547" s="371" t="e">
        <f>AVERAGE(BI272,BI278,BI284,BI290)</f>
        <v>#VALUE!</v>
      </c>
      <c r="BJ547" s="549"/>
      <c r="BK547" s="371" t="e">
        <f>AVERAGE(BK272,BK278,BK284,BK290)</f>
        <v>#VALUE!</v>
      </c>
      <c r="BL547" s="549"/>
      <c r="BM547" s="371" t="e">
        <f>AVERAGE(BM272,BM278,BM284,BM290)</f>
        <v>#VALUE!</v>
      </c>
      <c r="BN547" s="549"/>
      <c r="BO547" s="188" t="e">
        <f>AVERAGE(BO272,BO278,BO284,BO290)</f>
        <v>#VALUE!</v>
      </c>
      <c r="BP547" s="501"/>
      <c r="BQ547" s="502"/>
      <c r="BR547" s="502"/>
      <c r="BS547" s="502"/>
      <c r="BT547" s="502"/>
      <c r="BU547" s="301">
        <f>SUM(BU272,BU278,BU284,BU290)</f>
        <v>0</v>
      </c>
      <c r="BV547" s="567"/>
      <c r="BW547" s="301">
        <f>SUM(BW272,BW278,BW284,BW290)</f>
        <v>0</v>
      </c>
      <c r="BX547" s="567"/>
    </row>
    <row r="548" spans="1:76" ht="17" customHeight="1" x14ac:dyDescent="0.35">
      <c r="W548" s="169"/>
      <c r="X548" s="169"/>
      <c r="Z548" s="113"/>
      <c r="AP548" s="169"/>
      <c r="AQ548" s="169"/>
      <c r="AR548" s="169"/>
      <c r="AS548" s="169"/>
      <c r="AT548" s="535"/>
      <c r="AU548" s="186" t="s">
        <v>119</v>
      </c>
      <c r="AV548" s="543"/>
      <c r="AW548" s="372" t="e">
        <f>MIN(AW272,AW278,AW284,AW290)</f>
        <v>#VALUE!</v>
      </c>
      <c r="AX548" s="559"/>
      <c r="AY548" s="502"/>
      <c r="AZ548" s="502"/>
      <c r="BA548" s="502"/>
      <c r="BB548" s="366"/>
      <c r="BC548" s="372" t="e">
        <f>MIN(BC272,BC278,BC284,BC290)</f>
        <v>#VALUE!</v>
      </c>
      <c r="BD548" s="549"/>
      <c r="BE548" s="372" t="e">
        <f>MIN(BE272,BE278,BE284,BE290)</f>
        <v>#VALUE!</v>
      </c>
      <c r="BF548" s="549"/>
      <c r="BG548" s="372" t="e">
        <f>MIN(BG272,BG278,BG284,BG290)</f>
        <v>#VALUE!</v>
      </c>
      <c r="BH548" s="549"/>
      <c r="BI548" s="372" t="e">
        <f>MIN(BI272,BI278,BI284,BI290)</f>
        <v>#VALUE!</v>
      </c>
      <c r="BJ548" s="549"/>
      <c r="BK548" s="372" t="e">
        <f>MIN(BK272,BK278,BK284,BK290)</f>
        <v>#VALUE!</v>
      </c>
      <c r="BL548" s="549"/>
      <c r="BM548" s="372" t="e">
        <f>MIN(BM272,BM278,BM284,BM290)</f>
        <v>#VALUE!</v>
      </c>
      <c r="BN548" s="549"/>
      <c r="BO548" s="180" t="e">
        <f>MIN(BO272,BO278,BO284,BO290)</f>
        <v>#VALUE!</v>
      </c>
      <c r="BP548" s="501"/>
      <c r="BQ548" s="502"/>
      <c r="BR548" s="502"/>
      <c r="BS548" s="502"/>
      <c r="BT548" s="502"/>
      <c r="BU548" s="297">
        <f>MIN(BU272,BU278,BU284,BU290)</f>
        <v>0</v>
      </c>
      <c r="BV548" s="567"/>
      <c r="BW548" s="297">
        <f>MIN(BW272,BW278,BW284,BW290)</f>
        <v>0</v>
      </c>
      <c r="BX548" s="567"/>
    </row>
    <row r="549" spans="1:76" ht="17" customHeight="1" thickBot="1" x14ac:dyDescent="0.4">
      <c r="F549" s="169">
        <f>COUNTIFS(F292:F363,"&lt;&gt;",F292:F363,"&lt;&gt;0")</f>
        <v>72</v>
      </c>
      <c r="G549" s="169">
        <f>COUNTIFS(G292:G363,"&lt;&gt;",G292:G363,"&lt;&gt;0")</f>
        <v>0</v>
      </c>
      <c r="W549" s="169"/>
      <c r="X549" s="169"/>
      <c r="Z549" s="169">
        <f>COUNTIFS(Z292:Z363,"&lt;&gt;",Z292:Z363,"&lt;&gt;0")</f>
        <v>0</v>
      </c>
      <c r="AP549" s="169"/>
      <c r="AQ549" s="169"/>
      <c r="AR549" s="112">
        <f>Z549/F549</f>
        <v>0</v>
      </c>
      <c r="AS549" s="169"/>
      <c r="AT549" s="535"/>
      <c r="AU549" s="189" t="s">
        <v>120</v>
      </c>
      <c r="AV549" s="544"/>
      <c r="AW549" s="373" t="e">
        <f>MAX(AW272,AW278,AW284,AW290)</f>
        <v>#VALUE!</v>
      </c>
      <c r="AX549" s="560"/>
      <c r="AY549" s="504"/>
      <c r="AZ549" s="504"/>
      <c r="BA549" s="504"/>
      <c r="BB549" s="368"/>
      <c r="BC549" s="373" t="e">
        <f>MAX(BC272,BC278,BC284,BC290)</f>
        <v>#VALUE!</v>
      </c>
      <c r="BD549" s="550"/>
      <c r="BE549" s="373" t="e">
        <f>MAX(BE272,BE278,BE284,BE290)</f>
        <v>#VALUE!</v>
      </c>
      <c r="BF549" s="550"/>
      <c r="BG549" s="373" t="e">
        <f>MAX(BG272,BG278,BG284,BG290)</f>
        <v>#VALUE!</v>
      </c>
      <c r="BH549" s="550"/>
      <c r="BI549" s="373" t="e">
        <f>MAX(BI272,BI278,BI284,BI290)</f>
        <v>#VALUE!</v>
      </c>
      <c r="BJ549" s="550"/>
      <c r="BK549" s="373" t="e">
        <f>MAX(BK272,BK278,BK284,BK290)</f>
        <v>#VALUE!</v>
      </c>
      <c r="BL549" s="550"/>
      <c r="BM549" s="373" t="e">
        <f>MAX(BM272,BM278,BM284,BM290)</f>
        <v>#VALUE!</v>
      </c>
      <c r="BN549" s="550"/>
      <c r="BO549" s="182" t="e">
        <f>MAX(BO272,BO278,BO284,BO290)</f>
        <v>#VALUE!</v>
      </c>
      <c r="BP549" s="503"/>
      <c r="BQ549" s="504"/>
      <c r="BR549" s="504"/>
      <c r="BS549" s="504"/>
      <c r="BT549" s="504"/>
      <c r="BU549" s="299">
        <f>MAX(BU272,BU278,BU284,BU290)</f>
        <v>0</v>
      </c>
      <c r="BV549" s="568"/>
      <c r="BW549" s="299">
        <f>MAX(BW272,BW278,BW284,BW290)</f>
        <v>0</v>
      </c>
      <c r="BX549" s="568"/>
    </row>
    <row r="550" spans="1:76" ht="17" customHeight="1" x14ac:dyDescent="0.35">
      <c r="C550" s="112" t="s">
        <v>100</v>
      </c>
      <c r="V550" s="113" t="s">
        <v>127</v>
      </c>
      <c r="W550" s="169" t="e">
        <f>GEOMEAN(W292:W363)</f>
        <v>#NUM!</v>
      </c>
      <c r="X550" s="169" t="e">
        <f>GEOMEAN(X292:X363)</f>
        <v>#NUM!</v>
      </c>
      <c r="Z550" s="113"/>
      <c r="AP550" s="169" t="e">
        <f>GEOMEAN(AP292:AP363)</f>
        <v>#NUM!</v>
      </c>
      <c r="AQ550" s="169" t="e">
        <f>GEOMEAN(AQ292:AQ363)</f>
        <v>#NUM!</v>
      </c>
      <c r="AR550" s="169" t="e">
        <f>GEOMEAN(AR292:AR363)</f>
        <v>#DIV/0!</v>
      </c>
      <c r="AS550" s="169" t="e">
        <f>GEOMEAN(AS292:AS363)</f>
        <v>#DIV/0!</v>
      </c>
      <c r="AT550" s="535" t="str">
        <f>C550</f>
        <v>Class B1_SYN</v>
      </c>
      <c r="AU550" s="170" t="s">
        <v>118</v>
      </c>
      <c r="AV550" s="536" t="s">
        <v>121</v>
      </c>
      <c r="AW550" s="171" t="e">
        <f>AVERAGE(AW292,AW298,AW304,AW310,AW316,AW322,AW328,AW334,AW340,AW346,AW352,AW358)</f>
        <v>#VALUE!</v>
      </c>
      <c r="AX550" s="172" t="e">
        <f>AVERAGE(AX292:AX363)</f>
        <v>#VALUE!</v>
      </c>
      <c r="AY550" s="172" t="e">
        <f>AVERAGE(AY292:AY363)</f>
        <v>#VALUE!</v>
      </c>
      <c r="AZ550" s="172" t="e">
        <f>AVERAGE(AZ292:AZ363)</f>
        <v>#VALUE!</v>
      </c>
      <c r="BA550" s="172" t="e">
        <f>AVERAGE(BA292:BA363)</f>
        <v>#VALUE!</v>
      </c>
      <c r="BB550" s="172" t="e">
        <f>AVERAGE(BB292:BB363)</f>
        <v>#VALUE!</v>
      </c>
      <c r="BC550" s="171" t="e">
        <f>AVERAGE(BC292,BC298,BC304,BC310,BC316,BC322,BC328,BC334,BC340,BC346,BC352,BC358)</f>
        <v>#VALUE!</v>
      </c>
      <c r="BD550" s="172" t="e">
        <f>AVERAGE(BD292:BD363)</f>
        <v>#VALUE!</v>
      </c>
      <c r="BE550" s="171" t="e">
        <f>AVERAGE(BE292,BE298,BE304,BE310,BE316,BE322,BE328,BE334,BE340,BE346,BE352,BE358)</f>
        <v>#VALUE!</v>
      </c>
      <c r="BF550" s="172" t="e">
        <f>AVERAGE(BF292:BF363)</f>
        <v>#VALUE!</v>
      </c>
      <c r="BG550" s="171" t="e">
        <f>AVERAGE(BG292,BG298,BG304,BG310,BG316,BG322,BG328,BG334,BG340,BG346,BG352,BG358)</f>
        <v>#VALUE!</v>
      </c>
      <c r="BH550" s="173" t="e">
        <f>AVERAGE(BH292:BH363)</f>
        <v>#VALUE!</v>
      </c>
      <c r="BI550" s="171" t="e">
        <f>AVERAGE(BI292,BI298,BI304,BI310,BI316,BI322,BI328,BI334,BI340,BI346,BI352,BI358)</f>
        <v>#VALUE!</v>
      </c>
      <c r="BJ550" s="173" t="e">
        <f>AVERAGE(BJ292:BJ363)</f>
        <v>#VALUE!</v>
      </c>
      <c r="BK550" s="171" t="e">
        <f>AVERAGE(BK292,BK298,BK304,BK310,BK316,BK322,BK328,BK334,BK340,BK346,BK352,BK358)</f>
        <v>#VALUE!</v>
      </c>
      <c r="BL550" s="172" t="e">
        <f>AVERAGE(BL292:BL363)</f>
        <v>#VALUE!</v>
      </c>
      <c r="BM550" s="171" t="e">
        <f>AVERAGE(BM292,BM298,BM304,BM310,BM316,BM322,BM328,BM334,BM340,BM346,BM352,BM358)</f>
        <v>#VALUE!</v>
      </c>
      <c r="BN550" s="172" t="e">
        <f>AVERAGE(BN292:BN363)</f>
        <v>#VALUE!</v>
      </c>
      <c r="BO550" s="174" t="e">
        <f>AVERAGE(BO292,BO298,BO304,BO310,BO316,BO322,BO328,BO334,BO340,BO346,BO352,BO358)</f>
        <v>#VALUE!</v>
      </c>
      <c r="BP550" s="379" t="e">
        <f>AVERAGE(BP292:BP363)</f>
        <v>#VALUE!</v>
      </c>
      <c r="BQ550" s="378" t="e">
        <f>AVERAGE(BQ292:BQ363)</f>
        <v>#VALUE!</v>
      </c>
      <c r="BR550" s="378" t="e">
        <f>AVERAGE(BR292:BR363)</f>
        <v>#VALUE!</v>
      </c>
      <c r="BS550" s="377" t="e">
        <f>AVERAGE(BS292:BS363)</f>
        <v>#VALUE!</v>
      </c>
      <c r="BT550" s="377" t="e">
        <f>AVERAGE(BT292:BT363)</f>
        <v>#VALUE!</v>
      </c>
      <c r="BU550" s="295">
        <f>SUM(BU292,BU298,BU304,BU310,BU316,BU322,BU328,BU334,BU340,BU346,BU352,BU358)</f>
        <v>0</v>
      </c>
      <c r="BV550" s="296">
        <f>SUM(BV292:BV363)</f>
        <v>0</v>
      </c>
      <c r="BW550" s="295">
        <f>SUM(BW292,BW298,BW304,BW310,BW316,BW322,BW328,BW334,BW340,BW346,BW352,BW358)</f>
        <v>0</v>
      </c>
      <c r="BX550" s="296">
        <f>SUM(BX292:BX363)</f>
        <v>0</v>
      </c>
    </row>
    <row r="551" spans="1:76" ht="17" customHeight="1" x14ac:dyDescent="0.35">
      <c r="V551" s="113" t="s">
        <v>128</v>
      </c>
      <c r="W551" s="169">
        <f>SUM(W292:W363)</f>
        <v>0</v>
      </c>
      <c r="X551" s="169">
        <f>SUM(X292:X363)</f>
        <v>0</v>
      </c>
      <c r="Z551" s="113"/>
      <c r="AP551" s="169">
        <f>SUM(AP292:AP363)</f>
        <v>0</v>
      </c>
      <c r="AQ551" s="169">
        <f>SUM(AQ292:AQ363)</f>
        <v>0</v>
      </c>
      <c r="AR551" s="169" t="e">
        <f>SUM(AR292:AR363)</f>
        <v>#DIV/0!</v>
      </c>
      <c r="AS551" s="169" t="e">
        <f>SUM(AS292:AS363)</f>
        <v>#DIV/0!</v>
      </c>
      <c r="AT551" s="535"/>
      <c r="AU551" s="178" t="s">
        <v>119</v>
      </c>
      <c r="AV551" s="537"/>
      <c r="AW551" s="372" t="e">
        <f>MIN(AW292,AW298,AW304,AW310,AW316,AW322,AW328,AW334,AW340,AW346,AW352,AW358)</f>
        <v>#VALUE!</v>
      </c>
      <c r="AX551" s="361" t="e">
        <f>MIN(AX292:AX363)</f>
        <v>#VALUE!</v>
      </c>
      <c r="AY551" s="361" t="e">
        <f>MIN(AY292:AY363)</f>
        <v>#VALUE!</v>
      </c>
      <c r="AZ551" s="361" t="e">
        <f>MIN(AZ292:AZ363)</f>
        <v>#VALUE!</v>
      </c>
      <c r="BA551" s="361" t="e">
        <f>MIN(BA292:BA363)</f>
        <v>#VALUE!</v>
      </c>
      <c r="BB551" s="361" t="e">
        <f>MIN(BB292:BB363)</f>
        <v>#VALUE!</v>
      </c>
      <c r="BC551" s="372" t="e">
        <f>MIN(BC292,BC298,BC304,BC310,BC316,BC322,BC328,BC334,BC340,BC346,BC352,BC358)</f>
        <v>#VALUE!</v>
      </c>
      <c r="BD551" s="361" t="e">
        <f>MIN(BD292:BD363)</f>
        <v>#VALUE!</v>
      </c>
      <c r="BE551" s="372" t="e">
        <f>MIN(BE292,BE298,BE304,BE310,BE316,BE322,BE328,BE334,BE340,BE346,BE352,BE358)</f>
        <v>#VALUE!</v>
      </c>
      <c r="BF551" s="361" t="e">
        <f>MIN(BF292:BF363)</f>
        <v>#VALUE!</v>
      </c>
      <c r="BG551" s="372" t="e">
        <f>MIN(BG292,BG298,BG304,BG310,BG316,BG322,BG328,BG334,BG340,BG346,BG352,BG358)</f>
        <v>#VALUE!</v>
      </c>
      <c r="BH551" s="369" t="e">
        <f>MIN(BH292:BH363)</f>
        <v>#VALUE!</v>
      </c>
      <c r="BI551" s="372" t="e">
        <f>MIN(BI292,BI298,BI304,BI310,BI316,BI322,BI328,BI334,BI340,BI346,BI352,BI358)</f>
        <v>#VALUE!</v>
      </c>
      <c r="BJ551" s="369" t="e">
        <f>MIN(BJ292:BJ363)</f>
        <v>#VALUE!</v>
      </c>
      <c r="BK551" s="372" t="e">
        <f>MIN(BK292,BK298,BK304,BK310,BK316,BK322,BK328,BK334,BK340,BK346,BK352,BK358)</f>
        <v>#VALUE!</v>
      </c>
      <c r="BL551" s="361" t="e">
        <f>MIN(BL292:BL363)</f>
        <v>#VALUE!</v>
      </c>
      <c r="BM551" s="372" t="e">
        <f>MIN(BM292,BM298,BM304,BM310,BM316,BM322,BM328,BM334,BM340,BM346,BM352,BM358)</f>
        <v>#VALUE!</v>
      </c>
      <c r="BN551" s="361" t="e">
        <f>MIN(BN292:BN363)</f>
        <v>#VALUE!</v>
      </c>
      <c r="BO551" s="180" t="e">
        <f>MIN(BO292,BO298,BO304,BO310,BO316,BO322,BO328,BO334,BO340,BO346,BO352,BO358)</f>
        <v>#VALUE!</v>
      </c>
      <c r="BP551" s="372" t="e">
        <f>MIN(BP292:BP363)</f>
        <v>#VALUE!</v>
      </c>
      <c r="BQ551" s="361" t="e">
        <f>MIN(BQ292:BQ363)</f>
        <v>#VALUE!</v>
      </c>
      <c r="BR551" s="361" t="e">
        <f>MIN(BR292:BR363)</f>
        <v>#VALUE!</v>
      </c>
      <c r="BS551" s="369" t="e">
        <f>MIN(BS292:BS363)</f>
        <v>#VALUE!</v>
      </c>
      <c r="BT551" s="369" t="e">
        <f>MIN(BT292:BT363)</f>
        <v>#VALUE!</v>
      </c>
      <c r="BU551" s="297">
        <f>MIN(BU292,BU298,BU304,BU310,BU316,BU322,BU328,BU334,BU340,BU346,BU352,BU358)</f>
        <v>0</v>
      </c>
      <c r="BV551" s="359">
        <f>MIN(BV292:BV363)</f>
        <v>0</v>
      </c>
      <c r="BW551" s="297">
        <f>MIN(BW292,BW298,BW304,BW310,BW316,BW322,BW328,BW334,BW340,BW346,BW352,BW358)</f>
        <v>0</v>
      </c>
      <c r="BX551" s="359">
        <f>MIN(BX292:BX363)</f>
        <v>0</v>
      </c>
    </row>
    <row r="552" spans="1:76" ht="17" customHeight="1" thickBot="1" x14ac:dyDescent="0.4">
      <c r="V552" s="113" t="s">
        <v>120</v>
      </c>
      <c r="W552" s="169">
        <f>MAX(W292:W363)</f>
        <v>0</v>
      </c>
      <c r="X552" s="169">
        <f>MAX(X292:X363)</f>
        <v>0</v>
      </c>
      <c r="Z552" s="113"/>
      <c r="AP552" s="169">
        <f>MAX(AP292:AP363)</f>
        <v>0</v>
      </c>
      <c r="AQ552" s="169">
        <f>MAX(AQ292:AQ363)</f>
        <v>0</v>
      </c>
      <c r="AR552" s="169" t="e">
        <f>MAX(AR292:AR363)</f>
        <v>#DIV/0!</v>
      </c>
      <c r="AS552" s="169" t="e">
        <f>MAX(AS292:AS363)</f>
        <v>#DIV/0!</v>
      </c>
      <c r="AT552" s="535"/>
      <c r="AU552" s="178" t="s">
        <v>120</v>
      </c>
      <c r="AV552" s="538"/>
      <c r="AW552" s="373" t="e">
        <f>MAX(AW292,AW298,AW304,AW310,AW316,AW322,AW328,AW334,AW340,AW346,AW352,AW358)</f>
        <v>#VALUE!</v>
      </c>
      <c r="AX552" s="362" t="e">
        <f>MAX(AX292:AX363)</f>
        <v>#VALUE!</v>
      </c>
      <c r="AY552" s="362" t="e">
        <f>MAX(AY292:AY363)</f>
        <v>#VALUE!</v>
      </c>
      <c r="AZ552" s="362" t="e">
        <f>MAX(AZ292:AZ363)</f>
        <v>#VALUE!</v>
      </c>
      <c r="BA552" s="362" t="e">
        <f>MAX(BA292:BA363)</f>
        <v>#VALUE!</v>
      </c>
      <c r="BB552" s="362" t="e">
        <f>MAX(BB292:BB363)</f>
        <v>#VALUE!</v>
      </c>
      <c r="BC552" s="373" t="e">
        <f>MAX(BC292,BC298,BC304,BC310,BC316,BC322,BC328,BC334,BC340,BC346,BC352,BC358)</f>
        <v>#VALUE!</v>
      </c>
      <c r="BD552" s="362" t="e">
        <f>MAX(BD292:BD363)</f>
        <v>#VALUE!</v>
      </c>
      <c r="BE552" s="373" t="e">
        <f>MAX(BE292,BE298,BE304,BE310,BE316,BE322,BE328,BE334,BE340,BE346,BE352,BE358)</f>
        <v>#VALUE!</v>
      </c>
      <c r="BF552" s="362" t="e">
        <f>MAX(BF292:BF363)</f>
        <v>#VALUE!</v>
      </c>
      <c r="BG552" s="373" t="e">
        <f>MAX(BG292,BG298,BG304,BG310,BG316,BG322,BG328,BG334,BG340,BG346,BG352,BG358)</f>
        <v>#VALUE!</v>
      </c>
      <c r="BH552" s="370" t="e">
        <f>MAX(BH292:BH363)</f>
        <v>#VALUE!</v>
      </c>
      <c r="BI552" s="373" t="e">
        <f>MAX(BI292,BI298,BI304,BI310,BI316,BI322,BI328,BI334,BI340,BI346,BI352,BI358)</f>
        <v>#VALUE!</v>
      </c>
      <c r="BJ552" s="370" t="e">
        <f>MAX(BJ292:BJ363)</f>
        <v>#VALUE!</v>
      </c>
      <c r="BK552" s="373" t="e">
        <f>MAX(BK292,BK298,BK304,BK310,BK316,BK322,BK328,BK334,BK340,BK346,BK352,BK358)</f>
        <v>#VALUE!</v>
      </c>
      <c r="BL552" s="362" t="e">
        <f>MAX(BL292:BL363)</f>
        <v>#VALUE!</v>
      </c>
      <c r="BM552" s="373" t="e">
        <f>MAX(BM292,BM298,BM304,BM310,BM316,BM322,BM328,BM334,BM340,BM346,BM352,BM358)</f>
        <v>#VALUE!</v>
      </c>
      <c r="BN552" s="362" t="e">
        <f>MAX(BN292:BN363)</f>
        <v>#VALUE!</v>
      </c>
      <c r="BO552" s="182" t="e">
        <f>MAX(BO292,BO298,BO304,BO310,BO316,BO322,BO328,BO334,BO340,BO346,BO352,BO358)</f>
        <v>#VALUE!</v>
      </c>
      <c r="BP552" s="373" t="e">
        <f>MAX(BP292:BP363)</f>
        <v>#VALUE!</v>
      </c>
      <c r="BQ552" s="362" t="e">
        <f>MAX(BQ292:BQ363)</f>
        <v>#VALUE!</v>
      </c>
      <c r="BR552" s="362" t="e">
        <f>MAX(BR292:BR363)</f>
        <v>#VALUE!</v>
      </c>
      <c r="BS552" s="370" t="e">
        <f>MAX(BS292:BS363)</f>
        <v>#VALUE!</v>
      </c>
      <c r="BT552" s="370" t="e">
        <f>MAX(BT292:BT363)</f>
        <v>#VALUE!</v>
      </c>
      <c r="BU552" s="299">
        <f>MAX(BU292,BU298,BU304,BU310,BU316,BU322,BU328,BU334,BU340,BU346,BU352,BU358)</f>
        <v>0</v>
      </c>
      <c r="BV552" s="360">
        <f>MAX(BV292:BV363)</f>
        <v>0</v>
      </c>
      <c r="BW552" s="299">
        <f>MAX(BW292,BW298,BW304,BW310,BW316,BW322,BW328,BW334,BW340,BW346,BW352,BW358)</f>
        <v>0</v>
      </c>
      <c r="BX552" s="360">
        <f>MAX(BX292:BX363)</f>
        <v>0</v>
      </c>
    </row>
    <row r="553" spans="1:76" s="191" customFormat="1" ht="17" customHeight="1" x14ac:dyDescent="0.35">
      <c r="A553" s="112"/>
      <c r="B553" s="112"/>
      <c r="C553" s="112"/>
      <c r="D553" s="113"/>
      <c r="E553" s="112"/>
      <c r="F553" s="113"/>
      <c r="G553" s="113"/>
      <c r="H553" s="113"/>
      <c r="I553" s="113"/>
      <c r="J553" s="113"/>
      <c r="K553" s="113"/>
      <c r="L553" s="113"/>
      <c r="M553" s="113"/>
      <c r="N553" s="113"/>
      <c r="O553" s="113"/>
      <c r="P553" s="113"/>
      <c r="Q553" s="113"/>
      <c r="R553" s="113"/>
      <c r="S553" s="113"/>
      <c r="T553" s="113"/>
      <c r="U553" s="113"/>
      <c r="V553" s="113" t="s">
        <v>119</v>
      </c>
      <c r="W553" s="169">
        <f>MIN(W292:W363)</f>
        <v>0</v>
      </c>
      <c r="X553" s="169">
        <f>MIN(X292:X363)</f>
        <v>0</v>
      </c>
      <c r="Y553" s="112"/>
      <c r="Z553" s="113"/>
      <c r="AA553" s="112"/>
      <c r="AB553" s="112"/>
      <c r="AC553" s="112"/>
      <c r="AD553" s="112"/>
      <c r="AE553" s="112"/>
      <c r="AF553" s="112"/>
      <c r="AG553" s="112"/>
      <c r="AH553" s="112"/>
      <c r="AI553" s="112"/>
      <c r="AJ553" s="112"/>
      <c r="AK553" s="112"/>
      <c r="AL553" s="112"/>
      <c r="AM553" s="112"/>
      <c r="AN553" s="112"/>
      <c r="AO553" s="112"/>
      <c r="AP553" s="169">
        <f>MIN(AP292:AP363)</f>
        <v>0</v>
      </c>
      <c r="AQ553" s="169">
        <f>MIN(AQ292:AQ363)</f>
        <v>0</v>
      </c>
      <c r="AR553" s="169" t="e">
        <f>MIN(AR292:AR363)</f>
        <v>#DIV/0!</v>
      </c>
      <c r="AS553" s="169" t="e">
        <f>MIN(AS292:AS363)</f>
        <v>#DIV/0!</v>
      </c>
      <c r="AT553" s="535"/>
      <c r="AU553" s="178" t="s">
        <v>118</v>
      </c>
      <c r="AV553" s="539" t="s">
        <v>122</v>
      </c>
      <c r="AW553" s="171" t="e">
        <f>AVERAGE(AW294,AW300,AW306,AW312,AW318,AW324,AW330,AW336,AW342,AW348,AW354,AW360)</f>
        <v>#VALUE!</v>
      </c>
      <c r="AX553" s="558"/>
      <c r="AY553" s="500"/>
      <c r="AZ553" s="500"/>
      <c r="BA553" s="500"/>
      <c r="BB553" s="364"/>
      <c r="BC553" s="171" t="e">
        <f>AVERAGE(BC294,BC300,BC306,BC312,BC318,BC324,BC330,BC336,BC342,BC348,BC354,BC360)</f>
        <v>#VALUE!</v>
      </c>
      <c r="BD553" s="548"/>
      <c r="BE553" s="171" t="e">
        <f>AVERAGE(BE294,BE300,BE306,BE312,BE318,BE324,BE330,BE336,BE342,BE348,BE354,BE360)</f>
        <v>#VALUE!</v>
      </c>
      <c r="BF553" s="548"/>
      <c r="BG553" s="171" t="e">
        <f>AVERAGE(BG294,BG300,BG306,BG312,BG318,BG324,BG330,BG336,BG342,BG348,BG354,BG360)</f>
        <v>#VALUE!</v>
      </c>
      <c r="BH553" s="548"/>
      <c r="BI553" s="171" t="e">
        <f>AVERAGE(BI294,BI300,BI306,BI312,BI318,BI324,BI330,BI336,BI342,BI348,BI354,BI360)</f>
        <v>#VALUE!</v>
      </c>
      <c r="BJ553" s="548"/>
      <c r="BK553" s="171" t="e">
        <f>AVERAGE(BK294,BK300,BK306,BK312,BK318,BK324,BK330,BK336,BK342,BK348,BK354,BK360)</f>
        <v>#VALUE!</v>
      </c>
      <c r="BL553" s="548"/>
      <c r="BM553" s="171" t="e">
        <f>AVERAGE(BM294,BM300,BM306,BM312,BM318,BM324,BM330,BM336,BM342,BM348,BM354,BM360)</f>
        <v>#VALUE!</v>
      </c>
      <c r="BN553" s="548"/>
      <c r="BO553" s="174" t="e">
        <f>AVERAGE(BO294,BO300,BO306,BO312,BO318,BO324,BO330,BO336,BO342,BO348,BO354,BO360)</f>
        <v>#VALUE!</v>
      </c>
      <c r="BP553" s="499"/>
      <c r="BQ553" s="500"/>
      <c r="BR553" s="500"/>
      <c r="BS553" s="500"/>
      <c r="BT553" s="500"/>
      <c r="BU553" s="295">
        <f>SUM(BU294,BU300,BU306,BU312,BU318,BU324,BU330,BU336,BU342,BU348,BU354,BU360)</f>
        <v>0</v>
      </c>
      <c r="BV553" s="566"/>
      <c r="BW553" s="295">
        <f>SUM(BW294,BW300,BW306,BW312,BW318,BW324,BW330,BW336,BW342,BW348,BW354,BW360)</f>
        <v>0</v>
      </c>
      <c r="BX553" s="566"/>
    </row>
    <row r="554" spans="1:76" s="191" customFormat="1" ht="17" customHeight="1" x14ac:dyDescent="0.35">
      <c r="A554" s="112"/>
      <c r="B554" s="112"/>
      <c r="C554" s="112"/>
      <c r="D554" s="113"/>
      <c r="E554" s="112"/>
      <c r="F554" s="113"/>
      <c r="G554" s="113"/>
      <c r="H554" s="113"/>
      <c r="I554" s="113"/>
      <c r="J554" s="113"/>
      <c r="K554" s="113"/>
      <c r="L554" s="113"/>
      <c r="M554" s="113"/>
      <c r="N554" s="113"/>
      <c r="O554" s="113"/>
      <c r="P554" s="113"/>
      <c r="Q554" s="113"/>
      <c r="R554" s="113"/>
      <c r="S554" s="113"/>
      <c r="T554" s="113"/>
      <c r="U554" s="113"/>
      <c r="V554" s="113" t="s">
        <v>129</v>
      </c>
      <c r="W554" s="169"/>
      <c r="X554" s="169"/>
      <c r="Y554" s="112"/>
      <c r="Z554" s="113"/>
      <c r="AA554" s="112"/>
      <c r="AB554" s="112"/>
      <c r="AC554" s="112"/>
      <c r="AD554" s="112"/>
      <c r="AE554" s="112"/>
      <c r="AF554" s="112"/>
      <c r="AG554" s="112"/>
      <c r="AH554" s="112"/>
      <c r="AI554" s="112"/>
      <c r="AJ554" s="112"/>
      <c r="AK554" s="112"/>
      <c r="AL554" s="112"/>
      <c r="AM554" s="112"/>
      <c r="AN554" s="112"/>
      <c r="AO554" s="112"/>
      <c r="AP554" s="184" t="e">
        <f>AP550/W550</f>
        <v>#NUM!</v>
      </c>
      <c r="AQ554" s="184" t="e">
        <f>AQ550/X550</f>
        <v>#NUM!</v>
      </c>
      <c r="AR554" s="169"/>
      <c r="AS554" s="169"/>
      <c r="AT554" s="535"/>
      <c r="AU554" s="178" t="s">
        <v>119</v>
      </c>
      <c r="AV554" s="540"/>
      <c r="AW554" s="372" t="e">
        <f>MIN(AW294,AW300,AW306,AW312,AW318,AW324,AW330,AW336,AW342,AW348,AW354,AW360)</f>
        <v>#VALUE!</v>
      </c>
      <c r="AX554" s="559"/>
      <c r="AY554" s="502"/>
      <c r="AZ554" s="502"/>
      <c r="BA554" s="502"/>
      <c r="BB554" s="366"/>
      <c r="BC554" s="372" t="e">
        <f>MIN(BC294,BC300,BC306,BC312,BC318,BC324,BC330,BC336,BC342,BC348,BC354,BC360)</f>
        <v>#VALUE!</v>
      </c>
      <c r="BD554" s="549"/>
      <c r="BE554" s="372" t="e">
        <f>MIN(BE294,BE300,BE306,BE312,BE318,BE324,BE330,BE336,BE342,BE348,BE354,BE360)</f>
        <v>#VALUE!</v>
      </c>
      <c r="BF554" s="549"/>
      <c r="BG554" s="372" t="e">
        <f>MIN(BG294,BG300,BG306,BG312,BG318,BG324,BG330,BG336,BG342,BG348,BG354,BG360)</f>
        <v>#VALUE!</v>
      </c>
      <c r="BH554" s="549"/>
      <c r="BI554" s="372" t="e">
        <f>MIN(BI294,BI300,BI306,BI312,BI318,BI324,BI330,BI336,BI342,BI348,BI354,BI360)</f>
        <v>#VALUE!</v>
      </c>
      <c r="BJ554" s="549"/>
      <c r="BK554" s="372" t="e">
        <f>MIN(BK294,BK300,BK306,BK312,BK318,BK324,BK330,BK336,BK342,BK348,BK354,BK360)</f>
        <v>#VALUE!</v>
      </c>
      <c r="BL554" s="549"/>
      <c r="BM554" s="372" t="e">
        <f>MIN(BM294,BM300,BM306,BM312,BM318,BM324,BM330,BM336,BM342,BM348,BM354,BM360)</f>
        <v>#VALUE!</v>
      </c>
      <c r="BN554" s="549"/>
      <c r="BO554" s="180" t="e">
        <f>MIN(BO294,BO300,BO306,BO312,BO318,BO324,BO330,BO336,BO342,BO348,BO354,BO360)</f>
        <v>#VALUE!</v>
      </c>
      <c r="BP554" s="501"/>
      <c r="BQ554" s="502"/>
      <c r="BR554" s="502"/>
      <c r="BS554" s="502"/>
      <c r="BT554" s="502"/>
      <c r="BU554" s="297">
        <f>MIN(BU294,BU300,BU306,BU312,BU318,BU324,BU330,BU336,BU342,BU348,BU354,BU360)</f>
        <v>0</v>
      </c>
      <c r="BV554" s="567"/>
      <c r="BW554" s="297">
        <f>MIN(BW294,BW300,BW306,BW312,BW318,BW324,BW330,BW336,BW342,BW348,BW354,BW360)</f>
        <v>0</v>
      </c>
      <c r="BX554" s="567"/>
    </row>
    <row r="555" spans="1:76" ht="17" customHeight="1" thickBot="1" x14ac:dyDescent="0.4">
      <c r="W555" s="169"/>
      <c r="X555" s="169"/>
      <c r="Z555" s="113"/>
      <c r="AP555" s="169"/>
      <c r="AQ555" s="169"/>
      <c r="AR555" s="169"/>
      <c r="AS555" s="169"/>
      <c r="AT555" s="535"/>
      <c r="AU555" s="178" t="s">
        <v>120</v>
      </c>
      <c r="AV555" s="541"/>
      <c r="AW555" s="373" t="e">
        <f>MAX(AW294,AW300,AW306,AW312,AW318,AW324,AW330,AW336,AW342,AW348,AW354,AW360)</f>
        <v>#VALUE!</v>
      </c>
      <c r="AX555" s="559"/>
      <c r="AY555" s="502"/>
      <c r="AZ555" s="502"/>
      <c r="BA555" s="502"/>
      <c r="BB555" s="366"/>
      <c r="BC555" s="373" t="e">
        <f>MAX(BC294,BC300,BC306,BC312,BC318,BC324,BC330,BC336,BC342,BC348,BC354,BC360)</f>
        <v>#VALUE!</v>
      </c>
      <c r="BD555" s="549"/>
      <c r="BE555" s="373" t="e">
        <f>MAX(BE294,BE300,BE306,BE312,BE318,BE324,BE330,BE336,BE342,BE348,BE354,BE360)</f>
        <v>#VALUE!</v>
      </c>
      <c r="BF555" s="549"/>
      <c r="BG555" s="373" t="e">
        <f>MAX(BG294,BG300,BG306,BG312,BG318,BG324,BG330,BG336,BG342,BG348,BG354,BG360)</f>
        <v>#VALUE!</v>
      </c>
      <c r="BH555" s="549"/>
      <c r="BI555" s="373" t="e">
        <f>MAX(BI294,BI300,BI306,BI312,BI318,BI324,BI330,BI336,BI342,BI348,BI354,BI360)</f>
        <v>#VALUE!</v>
      </c>
      <c r="BJ555" s="549"/>
      <c r="BK555" s="373" t="e">
        <f>MAX(BK294,BK300,BK306,BK312,BK318,BK324,BK330,BK336,BK342,BK348,BK354,BK360)</f>
        <v>#VALUE!</v>
      </c>
      <c r="BL555" s="549"/>
      <c r="BM555" s="373" t="e">
        <f>MAX(BM294,BM300,BM306,BM312,BM318,BM324,BM330,BM336,BM342,BM348,BM354,BM360)</f>
        <v>#VALUE!</v>
      </c>
      <c r="BN555" s="549"/>
      <c r="BO555" s="182" t="e">
        <f>MAX(BO294,BO300,BO306,BO312,BO318,BO324,BO330,BO336,BO342,BO348,BO354,BO360)</f>
        <v>#VALUE!</v>
      </c>
      <c r="BP555" s="501"/>
      <c r="BQ555" s="502"/>
      <c r="BR555" s="502"/>
      <c r="BS555" s="502"/>
      <c r="BT555" s="502"/>
      <c r="BU555" s="299">
        <f>MAX(BU294,BU300,BU306,BU312,BU318,BU324,BU330,BU336,BU342,BU348,BU354,BU360)</f>
        <v>0</v>
      </c>
      <c r="BV555" s="567"/>
      <c r="BW555" s="299">
        <f>MAX(BW294,BW300,BW306,BW312,BW318,BW324,BW330,BW336,BW342,BW348,BW354,BW360)</f>
        <v>0</v>
      </c>
      <c r="BX555" s="567"/>
    </row>
    <row r="556" spans="1:76" ht="17" customHeight="1" x14ac:dyDescent="0.35">
      <c r="W556" s="169"/>
      <c r="X556" s="169"/>
      <c r="Z556" s="113"/>
      <c r="AP556" s="169"/>
      <c r="AQ556" s="169"/>
      <c r="AR556" s="169"/>
      <c r="AS556" s="169"/>
      <c r="AT556" s="535"/>
      <c r="AU556" s="186" t="s">
        <v>118</v>
      </c>
      <c r="AV556" s="542" t="s">
        <v>123</v>
      </c>
      <c r="AW556" s="371" t="e">
        <f>AVERAGE(AW296,AW302,AW308,AW314,AW320,AW326,AW332,AW338,AW344,AW350,AW356,AW362)</f>
        <v>#VALUE!</v>
      </c>
      <c r="AX556" s="559"/>
      <c r="AY556" s="502"/>
      <c r="AZ556" s="502"/>
      <c r="BA556" s="502"/>
      <c r="BB556" s="366"/>
      <c r="BC556" s="371" t="e">
        <f>AVERAGE(BC296,BC302,BC308,BC314,BC320,BC326,BC332,BC338,BC344,BC350,BC356,BC362)</f>
        <v>#VALUE!</v>
      </c>
      <c r="BD556" s="549"/>
      <c r="BE556" s="371" t="e">
        <f>AVERAGE(BE296,BE302,BE308,BE314,BE320,BE326,BE332,BE338,BE344,BE350,BE356,BE362)</f>
        <v>#VALUE!</v>
      </c>
      <c r="BF556" s="549"/>
      <c r="BG556" s="371" t="e">
        <f>AVERAGE(BG296,BG302,BG308,BG314,BG320,BG326,BG332,BG338,BG344,BG350,BG356,BG362)</f>
        <v>#VALUE!</v>
      </c>
      <c r="BH556" s="549"/>
      <c r="BI556" s="371" t="e">
        <f>AVERAGE(BI296,BI302,BI308,BI314,BI320,BI326,BI332,BI338,BI344,BI350,BI356,BI362)</f>
        <v>#VALUE!</v>
      </c>
      <c r="BJ556" s="549"/>
      <c r="BK556" s="371" t="e">
        <f>AVERAGE(BK296,BK302,BK308,BK314,BK320,BK326,BK332,BK338,BK344,BK350,BK356,BK362)</f>
        <v>#VALUE!</v>
      </c>
      <c r="BL556" s="549"/>
      <c r="BM556" s="371" t="e">
        <f>AVERAGE(BM296,BM302,BM308,BM314,BM320,BM326,BM332,BM338,BM344,BM350,BM356,BM362)</f>
        <v>#VALUE!</v>
      </c>
      <c r="BN556" s="549"/>
      <c r="BO556" s="188" t="e">
        <f>AVERAGE(BO296,BO302,BO308,BO314,BO320,BO326,BO332,BO338,BO344,BO350,BO356,BO362)</f>
        <v>#VALUE!</v>
      </c>
      <c r="BP556" s="501"/>
      <c r="BQ556" s="502"/>
      <c r="BR556" s="502"/>
      <c r="BS556" s="502"/>
      <c r="BT556" s="502"/>
      <c r="BU556" s="301">
        <f>SUM(BU296,BU302,BU308,BU314,BU320,BU326,BU332,BU338,BU344,BU350,BU356,BU362)</f>
        <v>0</v>
      </c>
      <c r="BV556" s="567"/>
      <c r="BW556" s="301">
        <f>SUM(BW296,BW302,BW308,BW314,BW320,BW326,BW332,BW338,BW344,BW350,BW356,BW362)</f>
        <v>0</v>
      </c>
      <c r="BX556" s="567"/>
    </row>
    <row r="557" spans="1:76" ht="17" customHeight="1" x14ac:dyDescent="0.35">
      <c r="W557" s="169"/>
      <c r="X557" s="169"/>
      <c r="Z557" s="113"/>
      <c r="AP557" s="169"/>
      <c r="AQ557" s="169"/>
      <c r="AR557" s="169"/>
      <c r="AS557" s="169"/>
      <c r="AT557" s="535"/>
      <c r="AU557" s="186" t="s">
        <v>119</v>
      </c>
      <c r="AV557" s="543"/>
      <c r="AW557" s="372" t="e">
        <f>MIN(AW296,AW302,AW308,AW314,AW320,AW326,AW332,AW338,AW344,AW350,AW356,AW362)</f>
        <v>#VALUE!</v>
      </c>
      <c r="AX557" s="559"/>
      <c r="AY557" s="502"/>
      <c r="AZ557" s="502"/>
      <c r="BA557" s="502"/>
      <c r="BB557" s="366"/>
      <c r="BC557" s="372" t="e">
        <f>MIN(BC296,BC302,BC308,BC314,BC320,BC326,BC332,BC338,BC344,BC350,BC356,BC362)</f>
        <v>#VALUE!</v>
      </c>
      <c r="BD557" s="549"/>
      <c r="BE557" s="372" t="e">
        <f>MIN(BE296,BE302,BE308,BE314,BE320,BE326,BE332,BE338,BE344,BE350,BE356,BE362)</f>
        <v>#VALUE!</v>
      </c>
      <c r="BF557" s="549"/>
      <c r="BG557" s="372" t="e">
        <f>MIN(BG296,BG302,BG308,BG314,BG320,BG326,BG332,BG338,BG344,BG350,BG356,BG362)</f>
        <v>#VALUE!</v>
      </c>
      <c r="BH557" s="549"/>
      <c r="BI557" s="372" t="e">
        <f>MIN(BI296,BI302,BI308,BI314,BI320,BI326,BI332,BI338,BI344,BI350,BI356,BI362)</f>
        <v>#VALUE!</v>
      </c>
      <c r="BJ557" s="549"/>
      <c r="BK557" s="372" t="e">
        <f>MIN(BK296,BK302,BK308,BK314,BK320,BK326,BK332,BK338,BK344,BK350,BK356,BK362)</f>
        <v>#VALUE!</v>
      </c>
      <c r="BL557" s="549"/>
      <c r="BM557" s="372" t="e">
        <f>MIN(BM296,BM302,BM308,BM314,BM320,BM326,BM332,BM338,BM344,BM350,BM356,BM362)</f>
        <v>#VALUE!</v>
      </c>
      <c r="BN557" s="549"/>
      <c r="BO557" s="180" t="e">
        <f>MIN(BO296,BO302,BO308,BO314,BO320,BO326,BO332,BO338,BO344,BO350,BO356,BO362)</f>
        <v>#VALUE!</v>
      </c>
      <c r="BP557" s="501"/>
      <c r="BQ557" s="502"/>
      <c r="BR557" s="502"/>
      <c r="BS557" s="502"/>
      <c r="BT557" s="502"/>
      <c r="BU557" s="297">
        <f>MIN(BU296,BU302,BU308,BU314,BU320,BU326,BU332,BU338,BU344,BU350,BU356,BU362)</f>
        <v>0</v>
      </c>
      <c r="BV557" s="567"/>
      <c r="BW557" s="297">
        <f>MIN(BW296,BW302,BW308,BW314,BW320,BW326,BW332,BW338,BW344,BW350,BW356,BW362)</f>
        <v>0</v>
      </c>
      <c r="BX557" s="567"/>
    </row>
    <row r="558" spans="1:76" ht="17" customHeight="1" thickBot="1" x14ac:dyDescent="0.4">
      <c r="F558" s="169">
        <f>COUNTIFS(F364:F387,"&lt;&gt;",F364:F387,"&lt;&gt;0")</f>
        <v>24</v>
      </c>
      <c r="G558" s="169">
        <f>COUNTIFS(G364:G387,"&lt;&gt;",G364:G387,"&lt;&gt;0")</f>
        <v>0</v>
      </c>
      <c r="W558" s="169"/>
      <c r="X558" s="169"/>
      <c r="Z558" s="169">
        <f>COUNTIFS(Z364:Z387,"&lt;&gt;",Z364:Z387,"&lt;&gt;0")</f>
        <v>0</v>
      </c>
      <c r="AP558" s="169"/>
      <c r="AQ558" s="169"/>
      <c r="AR558" s="112">
        <f>Z558/F558</f>
        <v>0</v>
      </c>
      <c r="AS558" s="169"/>
      <c r="AT558" s="535"/>
      <c r="AU558" s="189" t="s">
        <v>120</v>
      </c>
      <c r="AV558" s="544"/>
      <c r="AW558" s="373" t="e">
        <f>MAX(AW296,AW302,AW308,AW314,AW320,AW326,AW332,AW338,AW344,AW350,AW356,AW362)</f>
        <v>#VALUE!</v>
      </c>
      <c r="AX558" s="560"/>
      <c r="AY558" s="504"/>
      <c r="AZ558" s="504"/>
      <c r="BA558" s="504"/>
      <c r="BB558" s="368"/>
      <c r="BC558" s="373" t="e">
        <f>MAX(BC296,BC302,BC308,BC314,BC320,BC326,BC332,BC338,BC344,BC350,BC356,BC362)</f>
        <v>#VALUE!</v>
      </c>
      <c r="BD558" s="550"/>
      <c r="BE558" s="373" t="e">
        <f>MAX(BE296,BE302,BE308,BE314,BE320,BE326,BE332,BE338,BE344,BE350,BE356,BE362)</f>
        <v>#VALUE!</v>
      </c>
      <c r="BF558" s="550"/>
      <c r="BG558" s="373" t="e">
        <f>MAX(BG296,BG302,BG308,BG314,BG320,BG326,BG332,BG338,BG344,BG350,BG356,BG362)</f>
        <v>#VALUE!</v>
      </c>
      <c r="BH558" s="550"/>
      <c r="BI558" s="373" t="e">
        <f>MAX(BI296,BI302,BI308,BI314,BI320,BI326,BI332,BI338,BI344,BI350,BI356,BI362)</f>
        <v>#VALUE!</v>
      </c>
      <c r="BJ558" s="550"/>
      <c r="BK558" s="373" t="e">
        <f>MAX(BK296,BK302,BK308,BK314,BK320,BK326,BK332,BK338,BK344,BK350,BK356,BK362)</f>
        <v>#VALUE!</v>
      </c>
      <c r="BL558" s="550"/>
      <c r="BM558" s="373" t="e">
        <f>MAX(BM296,BM302,BM308,BM314,BM320,BM326,BM332,BM338,BM344,BM350,BM356,BM362)</f>
        <v>#VALUE!</v>
      </c>
      <c r="BN558" s="550"/>
      <c r="BO558" s="182" t="e">
        <f>MAX(BO296,BO302,BO308,BO314,BO320,BO326,BO332,BO338,BO344,BO350,BO356,BO362)</f>
        <v>#VALUE!</v>
      </c>
      <c r="BP558" s="503"/>
      <c r="BQ558" s="504"/>
      <c r="BR558" s="504"/>
      <c r="BS558" s="504"/>
      <c r="BT558" s="504"/>
      <c r="BU558" s="299">
        <f>MAX(BU296,BU302,BU308,BU314,BU320,BU326,BU332,BU338,BU344,BU350,BU356,BU362)</f>
        <v>0</v>
      </c>
      <c r="BV558" s="568"/>
      <c r="BW558" s="299">
        <f>MAX(BW296,BW302,BW308,BW314,BW320,BW326,BW332,BW338,BW344,BW350,BW356,BW362)</f>
        <v>0</v>
      </c>
      <c r="BX558" s="568"/>
    </row>
    <row r="559" spans="1:76" ht="17" customHeight="1" x14ac:dyDescent="0.35">
      <c r="C559" s="112" t="s">
        <v>101</v>
      </c>
      <c r="V559" s="113" t="s">
        <v>127</v>
      </c>
      <c r="W559" s="169" t="e">
        <f>GEOMEAN(W364:W387)</f>
        <v>#NUM!</v>
      </c>
      <c r="X559" s="169" t="e">
        <f>GEOMEAN(X364:X387)</f>
        <v>#NUM!</v>
      </c>
      <c r="Z559" s="113"/>
      <c r="AP559" s="169" t="e">
        <f>GEOMEAN(AP364:AP387)</f>
        <v>#NUM!</v>
      </c>
      <c r="AQ559" s="169" t="e">
        <f>GEOMEAN(AQ364:AQ387)</f>
        <v>#NUM!</v>
      </c>
      <c r="AR559" s="169" t="e">
        <f>GEOMEAN(AR364:AR387)</f>
        <v>#DIV/0!</v>
      </c>
      <c r="AS559" s="169" t="e">
        <f>GEOMEAN(AS364:AS387)</f>
        <v>#DIV/0!</v>
      </c>
      <c r="AT559" s="535" t="str">
        <f>C559</f>
        <v>Class HDR1_4K</v>
      </c>
      <c r="AU559" s="170" t="s">
        <v>118</v>
      </c>
      <c r="AV559" s="536" t="s">
        <v>121</v>
      </c>
      <c r="AW559" s="171" t="e">
        <f>AVERAGE(AW364,AW370,AW376,AW382)</f>
        <v>#VALUE!</v>
      </c>
      <c r="AX559" s="172" t="e">
        <f>AVERAGE(AX364:AX387)</f>
        <v>#VALUE!</v>
      </c>
      <c r="AY559" s="172" t="e">
        <f>AVERAGE(AY364:AY387)</f>
        <v>#VALUE!</v>
      </c>
      <c r="AZ559" s="172" t="e">
        <f>AVERAGE(AZ364:AZ387)</f>
        <v>#VALUE!</v>
      </c>
      <c r="BA559" s="172" t="e">
        <f>AVERAGE(BA364:BA387)</f>
        <v>#VALUE!</v>
      </c>
      <c r="BB559" s="172" t="e">
        <f>AVERAGE(BB364:BB387)</f>
        <v>#VALUE!</v>
      </c>
      <c r="BC559" s="171" t="e">
        <f>AVERAGE(BC364,BC370,BC376,BC382)</f>
        <v>#VALUE!</v>
      </c>
      <c r="BD559" s="172" t="e">
        <f>AVERAGE(BD364:BD387)</f>
        <v>#VALUE!</v>
      </c>
      <c r="BE559" s="171" t="e">
        <f>AVERAGE(BE364,BE370,BE376,BE382)</f>
        <v>#VALUE!</v>
      </c>
      <c r="BF559" s="172" t="e">
        <f>AVERAGE(BF364:BF387)</f>
        <v>#VALUE!</v>
      </c>
      <c r="BG559" s="171" t="e">
        <f>AVERAGE(BG364,BG370,BG376,BG382)</f>
        <v>#VALUE!</v>
      </c>
      <c r="BH559" s="173" t="e">
        <f>AVERAGE(BH364:BH387)</f>
        <v>#VALUE!</v>
      </c>
      <c r="BI559" s="171" t="e">
        <f>AVERAGE(BI364,BI370,BI376,BI382)</f>
        <v>#VALUE!</v>
      </c>
      <c r="BJ559" s="173" t="e">
        <f>AVERAGE(BJ364:BJ387)</f>
        <v>#VALUE!</v>
      </c>
      <c r="BK559" s="171" t="e">
        <f>AVERAGE(BK364,BK370,BK376,BK382)</f>
        <v>#VALUE!</v>
      </c>
      <c r="BL559" s="172" t="e">
        <f>AVERAGE(BL364:BL387)</f>
        <v>#VALUE!</v>
      </c>
      <c r="BM559" s="171" t="e">
        <f>AVERAGE(BM364,BM370,BM376,BM382)</f>
        <v>#VALUE!</v>
      </c>
      <c r="BN559" s="172" t="e">
        <f>AVERAGE(BN364:BN387)</f>
        <v>#VALUE!</v>
      </c>
      <c r="BO559" s="174" t="e">
        <f>AVERAGE(BO364,BO370,BO376,BO382)</f>
        <v>#VALUE!</v>
      </c>
      <c r="BP559" s="379" t="e">
        <f>AVERAGE(BP364:BP387)</f>
        <v>#VALUE!</v>
      </c>
      <c r="BQ559" s="378" t="e">
        <f>AVERAGE(BQ364:BQ387)</f>
        <v>#VALUE!</v>
      </c>
      <c r="BR559" s="378" t="e">
        <f>AVERAGE(BR364:BR387)</f>
        <v>#VALUE!</v>
      </c>
      <c r="BS559" s="377" t="e">
        <f>AVERAGE(BS364:BS387)</f>
        <v>#VALUE!</v>
      </c>
      <c r="BT559" s="377" t="e">
        <f>AVERAGE(BT364:BT387)</f>
        <v>#VALUE!</v>
      </c>
      <c r="BU559" s="295">
        <f>SUM(BU364,BU370,BU376,BU382)</f>
        <v>0</v>
      </c>
      <c r="BV559" s="296">
        <f>SUM(BV364:BV387)</f>
        <v>0</v>
      </c>
      <c r="BW559" s="295">
        <f>SUM(BW364,BW370,BW376,BW382)</f>
        <v>0</v>
      </c>
      <c r="BX559" s="296">
        <f>SUM(BX364:BX387)</f>
        <v>0</v>
      </c>
    </row>
    <row r="560" spans="1:76" ht="17" customHeight="1" x14ac:dyDescent="0.35">
      <c r="V560" s="113" t="s">
        <v>128</v>
      </c>
      <c r="W560" s="169">
        <f>SUM(W364:W387)</f>
        <v>0</v>
      </c>
      <c r="X560" s="169">
        <f>SUM(X364:X387)</f>
        <v>0</v>
      </c>
      <c r="Z560" s="113"/>
      <c r="AP560" s="169">
        <f>SUM(AP364:AP387)</f>
        <v>0</v>
      </c>
      <c r="AQ560" s="169">
        <f>SUM(AQ364:AQ387)</f>
        <v>0</v>
      </c>
      <c r="AR560" s="169" t="e">
        <f>SUM(AR364:AR387)</f>
        <v>#DIV/0!</v>
      </c>
      <c r="AS560" s="169" t="e">
        <f>SUM(AS364:AS387)</f>
        <v>#DIV/0!</v>
      </c>
      <c r="AT560" s="535"/>
      <c r="AU560" s="178" t="s">
        <v>119</v>
      </c>
      <c r="AV560" s="537"/>
      <c r="AW560" s="372" t="e">
        <f>MIN(AW364,AW370,AW376,AW382)</f>
        <v>#VALUE!</v>
      </c>
      <c r="AX560" s="361" t="e">
        <f>MIN(AX364:AX387)</f>
        <v>#VALUE!</v>
      </c>
      <c r="AY560" s="361" t="e">
        <f>MIN(AY364:AY387)</f>
        <v>#VALUE!</v>
      </c>
      <c r="AZ560" s="361" t="e">
        <f>MIN(AZ364:AZ387)</f>
        <v>#VALUE!</v>
      </c>
      <c r="BA560" s="361" t="e">
        <f>MIN(BA364:BA387)</f>
        <v>#VALUE!</v>
      </c>
      <c r="BB560" s="361" t="e">
        <f>MIN(BB364:BB387)</f>
        <v>#VALUE!</v>
      </c>
      <c r="BC560" s="372" t="e">
        <f>MIN(BC364,BC370,BC376,BC382)</f>
        <v>#VALUE!</v>
      </c>
      <c r="BD560" s="361" t="e">
        <f>MIN(BD364:BD387)</f>
        <v>#VALUE!</v>
      </c>
      <c r="BE560" s="372" t="e">
        <f>MIN(BE364,BE370,BE376,BE382)</f>
        <v>#VALUE!</v>
      </c>
      <c r="BF560" s="361" t="e">
        <f>MIN(BF364:BF387)</f>
        <v>#VALUE!</v>
      </c>
      <c r="BG560" s="372" t="e">
        <f>MIN(BG364,BG370,BG376,BG382)</f>
        <v>#VALUE!</v>
      </c>
      <c r="BH560" s="369" t="e">
        <f>MIN(BH364:BH387)</f>
        <v>#VALUE!</v>
      </c>
      <c r="BI560" s="372" t="e">
        <f>MIN(BI364,BI370,BI376,BI382)</f>
        <v>#VALUE!</v>
      </c>
      <c r="BJ560" s="369" t="e">
        <f>MIN(BJ364:BJ387)</f>
        <v>#VALUE!</v>
      </c>
      <c r="BK560" s="372" t="e">
        <f>MIN(BK364,BK370,BK376,BK382)</f>
        <v>#VALUE!</v>
      </c>
      <c r="BL560" s="361" t="e">
        <f>MIN(BL364:BL387)</f>
        <v>#VALUE!</v>
      </c>
      <c r="BM560" s="372" t="e">
        <f>MIN(BM364,BM370,BM376,BM382)</f>
        <v>#VALUE!</v>
      </c>
      <c r="BN560" s="361" t="e">
        <f>MIN(BN364:BN387)</f>
        <v>#VALUE!</v>
      </c>
      <c r="BO560" s="180" t="e">
        <f>MIN(BO364,BO370,BO376,BO382)</f>
        <v>#VALUE!</v>
      </c>
      <c r="BP560" s="372" t="e">
        <f>MIN(BP364:BP387)</f>
        <v>#VALUE!</v>
      </c>
      <c r="BQ560" s="361" t="e">
        <f>MIN(BQ364:BQ387)</f>
        <v>#VALUE!</v>
      </c>
      <c r="BR560" s="361" t="e">
        <f>MIN(BR364:BR387)</f>
        <v>#VALUE!</v>
      </c>
      <c r="BS560" s="369" t="e">
        <f>MIN(BS364:BS387)</f>
        <v>#VALUE!</v>
      </c>
      <c r="BT560" s="369" t="e">
        <f>MIN(BT364:BT387)</f>
        <v>#VALUE!</v>
      </c>
      <c r="BU560" s="297">
        <f>MIN(BU364,BU370,BU376,BU382)</f>
        <v>0</v>
      </c>
      <c r="BV560" s="359">
        <f>MIN(BV364:BV387)</f>
        <v>0</v>
      </c>
      <c r="BW560" s="297">
        <f>MIN(BW364,BW370,BW376,BW382)</f>
        <v>0</v>
      </c>
      <c r="BX560" s="359">
        <f>MIN(BX364:BX387)</f>
        <v>0</v>
      </c>
    </row>
    <row r="561" spans="1:76" ht="17" customHeight="1" thickBot="1" x14ac:dyDescent="0.4">
      <c r="V561" s="113" t="s">
        <v>120</v>
      </c>
      <c r="W561" s="169">
        <f>MAX(W364:W387)</f>
        <v>0</v>
      </c>
      <c r="X561" s="169">
        <f>MAX(X364:X387)</f>
        <v>0</v>
      </c>
      <c r="Z561" s="113"/>
      <c r="AP561" s="169">
        <f>MAX(AP364:AP387)</f>
        <v>0</v>
      </c>
      <c r="AQ561" s="169">
        <f>MAX(AQ364:AQ387)</f>
        <v>0</v>
      </c>
      <c r="AR561" s="169" t="e">
        <f>MAX(AR364:AR387)</f>
        <v>#DIV/0!</v>
      </c>
      <c r="AS561" s="169" t="e">
        <f>MAX(AS364:AS387)</f>
        <v>#DIV/0!</v>
      </c>
      <c r="AT561" s="535"/>
      <c r="AU561" s="178" t="s">
        <v>120</v>
      </c>
      <c r="AV561" s="538"/>
      <c r="AW561" s="373" t="e">
        <f>MAX(AW364,AW370,AW376,AW382)</f>
        <v>#VALUE!</v>
      </c>
      <c r="AX561" s="362" t="e">
        <f>MAX(AX364:AX387)</f>
        <v>#VALUE!</v>
      </c>
      <c r="AY561" s="362" t="e">
        <f>MAX(AY364:AY387)</f>
        <v>#VALUE!</v>
      </c>
      <c r="AZ561" s="362" t="e">
        <f>MAX(AZ364:AZ387)</f>
        <v>#VALUE!</v>
      </c>
      <c r="BA561" s="362" t="e">
        <f>MAX(BA364:BA387)</f>
        <v>#VALUE!</v>
      </c>
      <c r="BB561" s="362" t="e">
        <f>MAX(BB364:BB387)</f>
        <v>#VALUE!</v>
      </c>
      <c r="BC561" s="373" t="e">
        <f>MAX(BC364,BC370,BC376,BC382)</f>
        <v>#VALUE!</v>
      </c>
      <c r="BD561" s="362" t="e">
        <f>MAX(BD364:BD387)</f>
        <v>#VALUE!</v>
      </c>
      <c r="BE561" s="373" t="e">
        <f>MAX(BE364,BE370,BE376,BE382)</f>
        <v>#VALUE!</v>
      </c>
      <c r="BF561" s="362" t="e">
        <f>MAX(BF364:BF387)</f>
        <v>#VALUE!</v>
      </c>
      <c r="BG561" s="373" t="e">
        <f>MAX(BG364,BG370,BG376,BG382)</f>
        <v>#VALUE!</v>
      </c>
      <c r="BH561" s="370" t="e">
        <f>MAX(BH364:BH387)</f>
        <v>#VALUE!</v>
      </c>
      <c r="BI561" s="373" t="e">
        <f>MAX(BI364,BI370,BI376,BI382)</f>
        <v>#VALUE!</v>
      </c>
      <c r="BJ561" s="370" t="e">
        <f>MAX(BJ364:BJ387)</f>
        <v>#VALUE!</v>
      </c>
      <c r="BK561" s="373" t="e">
        <f>MAX(BK364,BK370,BK376,BK382)</f>
        <v>#VALUE!</v>
      </c>
      <c r="BL561" s="362" t="e">
        <f>MAX(BL364:BL387)</f>
        <v>#VALUE!</v>
      </c>
      <c r="BM561" s="373" t="e">
        <f>MAX(BM364,BM370,BM376,BM382)</f>
        <v>#VALUE!</v>
      </c>
      <c r="BN561" s="362" t="e">
        <f>MAX(BN364:BN387)</f>
        <v>#VALUE!</v>
      </c>
      <c r="BO561" s="182" t="e">
        <f>MAX(BO364,BO370,BO376,BO382)</f>
        <v>#VALUE!</v>
      </c>
      <c r="BP561" s="373" t="e">
        <f>MAX(BP364:BP387)</f>
        <v>#VALUE!</v>
      </c>
      <c r="BQ561" s="362" t="e">
        <f>MAX(BQ364:BQ387)</f>
        <v>#VALUE!</v>
      </c>
      <c r="BR561" s="362" t="e">
        <f>MAX(BR364:BR387)</f>
        <v>#VALUE!</v>
      </c>
      <c r="BS561" s="370" t="e">
        <f>MAX(BS364:BS387)</f>
        <v>#VALUE!</v>
      </c>
      <c r="BT561" s="370" t="e">
        <f>MAX(BT364:BT387)</f>
        <v>#VALUE!</v>
      </c>
      <c r="BU561" s="299">
        <f>MAX(BU364,BU370,BU376,BU382)</f>
        <v>0</v>
      </c>
      <c r="BV561" s="360">
        <f>MAX(BV364:BV387)</f>
        <v>0</v>
      </c>
      <c r="BW561" s="299">
        <f>MAX(BW364,BW370,BW376,BW382)</f>
        <v>0</v>
      </c>
      <c r="BX561" s="360">
        <f>MAX(BX364:BX387)</f>
        <v>0</v>
      </c>
    </row>
    <row r="562" spans="1:76" ht="17" customHeight="1" x14ac:dyDescent="0.35">
      <c r="V562" s="113" t="s">
        <v>119</v>
      </c>
      <c r="W562" s="169">
        <f>MIN(W364:W387)</f>
        <v>0</v>
      </c>
      <c r="X562" s="169">
        <f>MIN(X364:X387)</f>
        <v>0</v>
      </c>
      <c r="Z562" s="113"/>
      <c r="AP562" s="169">
        <f>MIN(AP364:AP387)</f>
        <v>0</v>
      </c>
      <c r="AQ562" s="169">
        <f>MIN(AQ364:AQ387)</f>
        <v>0</v>
      </c>
      <c r="AR562" s="169" t="e">
        <f>MIN(AR364:AR387)</f>
        <v>#DIV/0!</v>
      </c>
      <c r="AS562" s="169" t="e">
        <f>MIN(AS364:AS387)</f>
        <v>#DIV/0!</v>
      </c>
      <c r="AT562" s="535"/>
      <c r="AU562" s="178" t="s">
        <v>118</v>
      </c>
      <c r="AV562" s="539" t="s">
        <v>122</v>
      </c>
      <c r="AW562" s="171" t="e">
        <f>AVERAGE(AW366,AW372,AW378,AW384)</f>
        <v>#VALUE!</v>
      </c>
      <c r="AX562" s="558"/>
      <c r="AY562" s="500"/>
      <c r="AZ562" s="500"/>
      <c r="BA562" s="500"/>
      <c r="BB562" s="364"/>
      <c r="BC562" s="171" t="e">
        <f>AVERAGE(BC366,BC372,BC378,BC384)</f>
        <v>#VALUE!</v>
      </c>
      <c r="BD562" s="548"/>
      <c r="BE562" s="171" t="e">
        <f>AVERAGE(BE366,BE372,BE378,BE384)</f>
        <v>#VALUE!</v>
      </c>
      <c r="BF562" s="548"/>
      <c r="BG562" s="171" t="e">
        <f>AVERAGE(BG366,BG372,BG378,BG384)</f>
        <v>#VALUE!</v>
      </c>
      <c r="BH562" s="548"/>
      <c r="BI562" s="171" t="e">
        <f>AVERAGE(BI366,BI372,BI378,BI384)</f>
        <v>#VALUE!</v>
      </c>
      <c r="BJ562" s="548"/>
      <c r="BK562" s="171" t="e">
        <f>AVERAGE(BK366,BK372,BK378,BK384)</f>
        <v>#VALUE!</v>
      </c>
      <c r="BL562" s="548"/>
      <c r="BM562" s="171" t="e">
        <f>AVERAGE(BM366,BM372,BM378,BM384)</f>
        <v>#VALUE!</v>
      </c>
      <c r="BN562" s="548"/>
      <c r="BO562" s="174" t="e">
        <f>AVERAGE(BO366,BO372,BO378,BO384)</f>
        <v>#VALUE!</v>
      </c>
      <c r="BP562" s="499"/>
      <c r="BQ562" s="500"/>
      <c r="BR562" s="500"/>
      <c r="BS562" s="500"/>
      <c r="BT562" s="500"/>
      <c r="BU562" s="295">
        <f>SUM(BU366,BU372,BU378,BU384)</f>
        <v>0</v>
      </c>
      <c r="BV562" s="566"/>
      <c r="BW562" s="295">
        <f>SUM(BW366,BW372,BW378,BW384)</f>
        <v>0</v>
      </c>
      <c r="BX562" s="566"/>
    </row>
    <row r="563" spans="1:76" ht="17" customHeight="1" x14ac:dyDescent="0.35">
      <c r="V563" s="113" t="s">
        <v>129</v>
      </c>
      <c r="W563" s="169"/>
      <c r="X563" s="169"/>
      <c r="Z563" s="113"/>
      <c r="AP563" s="184" t="e">
        <f>AP559/W559</f>
        <v>#NUM!</v>
      </c>
      <c r="AQ563" s="184" t="e">
        <f>AQ559/X559</f>
        <v>#NUM!</v>
      </c>
      <c r="AR563" s="169"/>
      <c r="AS563" s="169"/>
      <c r="AT563" s="535"/>
      <c r="AU563" s="178" t="s">
        <v>119</v>
      </c>
      <c r="AV563" s="540"/>
      <c r="AW563" s="372" t="e">
        <f>MIN(AW366,AW372,AW378,AW384)</f>
        <v>#VALUE!</v>
      </c>
      <c r="AX563" s="559"/>
      <c r="AY563" s="502"/>
      <c r="AZ563" s="502"/>
      <c r="BA563" s="502"/>
      <c r="BB563" s="366"/>
      <c r="BC563" s="372" t="e">
        <f>MIN(BC366,BC372,BC378,BC384)</f>
        <v>#VALUE!</v>
      </c>
      <c r="BD563" s="549"/>
      <c r="BE563" s="372" t="e">
        <f>MIN(BE366,BE372,BE378,BE384)</f>
        <v>#VALUE!</v>
      </c>
      <c r="BF563" s="549"/>
      <c r="BG563" s="372" t="e">
        <f>MIN(BG366,BG372,BG378,BG384)</f>
        <v>#VALUE!</v>
      </c>
      <c r="BH563" s="549"/>
      <c r="BI563" s="372" t="e">
        <f>MIN(BI366,BI372,BI378,BI384)</f>
        <v>#VALUE!</v>
      </c>
      <c r="BJ563" s="549"/>
      <c r="BK563" s="372" t="e">
        <f>MIN(BK366,BK372,BK378,BK384)</f>
        <v>#VALUE!</v>
      </c>
      <c r="BL563" s="549"/>
      <c r="BM563" s="372" t="e">
        <f>MIN(BM366,BM372,BM378,BM384)</f>
        <v>#VALUE!</v>
      </c>
      <c r="BN563" s="549"/>
      <c r="BO563" s="180" t="e">
        <f>MIN(BO366,BO372,BO378,BO384)</f>
        <v>#VALUE!</v>
      </c>
      <c r="BP563" s="501"/>
      <c r="BQ563" s="502"/>
      <c r="BR563" s="502"/>
      <c r="BS563" s="502"/>
      <c r="BT563" s="502"/>
      <c r="BU563" s="297">
        <f>MIN(BU366,BU372,BU378,BU384)</f>
        <v>0</v>
      </c>
      <c r="BV563" s="567"/>
      <c r="BW563" s="297">
        <f>MIN(BW366,BW372,BW378,BW384)</f>
        <v>0</v>
      </c>
      <c r="BX563" s="567"/>
    </row>
    <row r="564" spans="1:76" s="191" customFormat="1" ht="17" customHeight="1" thickBot="1" x14ac:dyDescent="0.4">
      <c r="A564" s="112"/>
      <c r="B564" s="112"/>
      <c r="C564" s="112"/>
      <c r="D564" s="113"/>
      <c r="E564" s="112"/>
      <c r="F564" s="113"/>
      <c r="G564" s="113"/>
      <c r="H564" s="113"/>
      <c r="I564" s="113"/>
      <c r="J564" s="113"/>
      <c r="K564" s="113"/>
      <c r="L564" s="113"/>
      <c r="M564" s="113"/>
      <c r="N564" s="113"/>
      <c r="O564" s="113"/>
      <c r="P564" s="113"/>
      <c r="Q564" s="113"/>
      <c r="R564" s="113"/>
      <c r="S564" s="113"/>
      <c r="T564" s="113"/>
      <c r="U564" s="113"/>
      <c r="V564" s="113"/>
      <c r="W564" s="169"/>
      <c r="X564" s="169"/>
      <c r="Y564" s="112"/>
      <c r="Z564" s="113"/>
      <c r="AA564" s="112"/>
      <c r="AB564" s="112"/>
      <c r="AC564" s="112"/>
      <c r="AD564" s="112"/>
      <c r="AE564" s="112"/>
      <c r="AF564" s="112"/>
      <c r="AG564" s="112"/>
      <c r="AH564" s="112"/>
      <c r="AI564" s="112"/>
      <c r="AJ564" s="112"/>
      <c r="AK564" s="112"/>
      <c r="AL564" s="112"/>
      <c r="AM564" s="112"/>
      <c r="AN564" s="112"/>
      <c r="AO564" s="112"/>
      <c r="AP564" s="169"/>
      <c r="AQ564" s="169"/>
      <c r="AR564" s="169"/>
      <c r="AS564" s="169"/>
      <c r="AT564" s="535"/>
      <c r="AU564" s="178" t="s">
        <v>120</v>
      </c>
      <c r="AV564" s="541"/>
      <c r="AW564" s="373" t="e">
        <f>MAX(AW366,AW372,AW378,AW384)</f>
        <v>#VALUE!</v>
      </c>
      <c r="AX564" s="559"/>
      <c r="AY564" s="502"/>
      <c r="AZ564" s="502"/>
      <c r="BA564" s="502"/>
      <c r="BB564" s="366"/>
      <c r="BC564" s="373" t="e">
        <f>MAX(BC366,BC372,BC378,BC384)</f>
        <v>#VALUE!</v>
      </c>
      <c r="BD564" s="549"/>
      <c r="BE564" s="373" t="e">
        <f>MAX(BE366,BE372,BE378,BE384)</f>
        <v>#VALUE!</v>
      </c>
      <c r="BF564" s="549"/>
      <c r="BG564" s="373" t="e">
        <f>MAX(BG366,BG372,BG378,BG384)</f>
        <v>#VALUE!</v>
      </c>
      <c r="BH564" s="549"/>
      <c r="BI564" s="373" t="e">
        <f>MAX(BI366,BI372,BI378,BI384)</f>
        <v>#VALUE!</v>
      </c>
      <c r="BJ564" s="549"/>
      <c r="BK564" s="373" t="e">
        <f>MAX(BK366,BK372,BK378,BK384)</f>
        <v>#VALUE!</v>
      </c>
      <c r="BL564" s="549"/>
      <c r="BM564" s="373" t="e">
        <f>MAX(BM366,BM372,BM378,BM384)</f>
        <v>#VALUE!</v>
      </c>
      <c r="BN564" s="549"/>
      <c r="BO564" s="182" t="e">
        <f>MAX(BO366,BO372,BO378,BO384)</f>
        <v>#VALUE!</v>
      </c>
      <c r="BP564" s="501"/>
      <c r="BQ564" s="502"/>
      <c r="BR564" s="502"/>
      <c r="BS564" s="502"/>
      <c r="BT564" s="502"/>
      <c r="BU564" s="299">
        <f>MAX(BU366,BU372,BU378,BU384)</f>
        <v>0</v>
      </c>
      <c r="BV564" s="567"/>
      <c r="BW564" s="299">
        <f>MAX(BW366,BW372,BW378,BW384)</f>
        <v>0</v>
      </c>
      <c r="BX564" s="567"/>
    </row>
    <row r="565" spans="1:76" s="191" customFormat="1" ht="17" customHeight="1" x14ac:dyDescent="0.35">
      <c r="A565" s="112"/>
      <c r="B565" s="112"/>
      <c r="C565" s="112"/>
      <c r="D565" s="113"/>
      <c r="E565" s="112"/>
      <c r="F565" s="113"/>
      <c r="G565" s="113"/>
      <c r="H565" s="113"/>
      <c r="I565" s="113"/>
      <c r="J565" s="113"/>
      <c r="K565" s="113"/>
      <c r="L565" s="113"/>
      <c r="M565" s="113"/>
      <c r="N565" s="113"/>
      <c r="O565" s="113"/>
      <c r="P565" s="113"/>
      <c r="Q565" s="113"/>
      <c r="R565" s="113"/>
      <c r="S565" s="113"/>
      <c r="T565" s="113"/>
      <c r="U565" s="113"/>
      <c r="V565" s="113"/>
      <c r="W565" s="169"/>
      <c r="X565" s="169"/>
      <c r="Y565" s="112"/>
      <c r="Z565" s="113"/>
      <c r="AA565" s="112"/>
      <c r="AB565" s="112"/>
      <c r="AC565" s="112"/>
      <c r="AD565" s="112"/>
      <c r="AE565" s="112"/>
      <c r="AF565" s="112"/>
      <c r="AG565" s="112"/>
      <c r="AH565" s="112"/>
      <c r="AI565" s="112"/>
      <c r="AJ565" s="112"/>
      <c r="AK565" s="112"/>
      <c r="AL565" s="112"/>
      <c r="AM565" s="112"/>
      <c r="AN565" s="112"/>
      <c r="AO565" s="112"/>
      <c r="AP565" s="169"/>
      <c r="AQ565" s="169"/>
      <c r="AR565" s="169"/>
      <c r="AS565" s="169"/>
      <c r="AT565" s="535"/>
      <c r="AU565" s="186" t="s">
        <v>118</v>
      </c>
      <c r="AV565" s="542" t="s">
        <v>123</v>
      </c>
      <c r="AW565" s="371" t="e">
        <f>AVERAGE(AW368,AW374,AW380,AW386)</f>
        <v>#VALUE!</v>
      </c>
      <c r="AX565" s="559"/>
      <c r="AY565" s="502"/>
      <c r="AZ565" s="502"/>
      <c r="BA565" s="502"/>
      <c r="BB565" s="366"/>
      <c r="BC565" s="371" t="e">
        <f>AVERAGE(BC368,BC374,BC380,BC386)</f>
        <v>#VALUE!</v>
      </c>
      <c r="BD565" s="549"/>
      <c r="BE565" s="371" t="e">
        <f>AVERAGE(BE368,BE374,BE380,BE386)</f>
        <v>#VALUE!</v>
      </c>
      <c r="BF565" s="549"/>
      <c r="BG565" s="371" t="e">
        <f>AVERAGE(BG368,BG374,BG380,BG386)</f>
        <v>#VALUE!</v>
      </c>
      <c r="BH565" s="549"/>
      <c r="BI565" s="371" t="e">
        <f>AVERAGE(BI368,BI374,BI380,BI386)</f>
        <v>#VALUE!</v>
      </c>
      <c r="BJ565" s="549"/>
      <c r="BK565" s="371" t="e">
        <f>AVERAGE(BK368,BK374,BK380,BK386)</f>
        <v>#VALUE!</v>
      </c>
      <c r="BL565" s="549"/>
      <c r="BM565" s="371" t="e">
        <f>AVERAGE(BM368,BM374,BM380,BM386)</f>
        <v>#VALUE!</v>
      </c>
      <c r="BN565" s="549"/>
      <c r="BO565" s="188" t="e">
        <f>AVERAGE(BO368,BO374,BO380,BO386)</f>
        <v>#VALUE!</v>
      </c>
      <c r="BP565" s="501"/>
      <c r="BQ565" s="502"/>
      <c r="BR565" s="502"/>
      <c r="BS565" s="502"/>
      <c r="BT565" s="502"/>
      <c r="BU565" s="301">
        <f>SUM(BU368,BU374,BU380,BU386)</f>
        <v>0</v>
      </c>
      <c r="BV565" s="567"/>
      <c r="BW565" s="301">
        <f>SUM(BW368,BW374,BW380,BW386)</f>
        <v>0</v>
      </c>
      <c r="BX565" s="567"/>
    </row>
    <row r="566" spans="1:76" ht="17" customHeight="1" x14ac:dyDescent="0.35">
      <c r="W566" s="169"/>
      <c r="X566" s="169"/>
      <c r="Z566" s="113"/>
      <c r="AP566" s="169"/>
      <c r="AQ566" s="169"/>
      <c r="AR566" s="169"/>
      <c r="AS566" s="169"/>
      <c r="AT566" s="535"/>
      <c r="AU566" s="186" t="s">
        <v>119</v>
      </c>
      <c r="AV566" s="543"/>
      <c r="AW566" s="372" t="e">
        <f>MIN(AW368,AW374,AW380,AW386)</f>
        <v>#VALUE!</v>
      </c>
      <c r="AX566" s="559"/>
      <c r="AY566" s="502"/>
      <c r="AZ566" s="502"/>
      <c r="BA566" s="502"/>
      <c r="BB566" s="366"/>
      <c r="BC566" s="372" t="e">
        <f>MIN(BC368,BC374,BC380,BC386)</f>
        <v>#VALUE!</v>
      </c>
      <c r="BD566" s="549"/>
      <c r="BE566" s="372" t="e">
        <f>MIN(BE368,BE374,BE380,BE386)</f>
        <v>#VALUE!</v>
      </c>
      <c r="BF566" s="549"/>
      <c r="BG566" s="372" t="e">
        <f>MIN(BG368,BG374,BG380,BG386)</f>
        <v>#VALUE!</v>
      </c>
      <c r="BH566" s="549"/>
      <c r="BI566" s="372" t="e">
        <f>MIN(BI368,BI374,BI380,BI386)</f>
        <v>#VALUE!</v>
      </c>
      <c r="BJ566" s="549"/>
      <c r="BK566" s="372" t="e">
        <f>MIN(BK368,BK374,BK380,BK386)</f>
        <v>#VALUE!</v>
      </c>
      <c r="BL566" s="549"/>
      <c r="BM566" s="372" t="e">
        <f>MIN(BM368,BM374,BM380,BM386)</f>
        <v>#VALUE!</v>
      </c>
      <c r="BN566" s="549"/>
      <c r="BO566" s="180" t="e">
        <f>MIN(BO368,BO374,BO380,BO386)</f>
        <v>#VALUE!</v>
      </c>
      <c r="BP566" s="501"/>
      <c r="BQ566" s="502"/>
      <c r="BR566" s="502"/>
      <c r="BS566" s="502"/>
      <c r="BT566" s="502"/>
      <c r="BU566" s="297">
        <f>MIN(BU368,BU374,BU380,BU386)</f>
        <v>0</v>
      </c>
      <c r="BV566" s="567"/>
      <c r="BW566" s="297">
        <f>MIN(BW368,BW374,BW380,BW386)</f>
        <v>0</v>
      </c>
      <c r="BX566" s="567"/>
    </row>
    <row r="567" spans="1:76" ht="17" customHeight="1" thickBot="1" x14ac:dyDescent="0.4">
      <c r="F567" s="169">
        <f>COUNTIFS(F388:F429,"&lt;&gt;",F388:F429,"&lt;&gt;0")</f>
        <v>42</v>
      </c>
      <c r="G567" s="169">
        <f>COUNTIFS(G388:G429,"&lt;&gt;",G388:G429,"&lt;&gt;0")</f>
        <v>0</v>
      </c>
      <c r="W567" s="169"/>
      <c r="X567" s="169"/>
      <c r="Z567" s="169">
        <f>COUNTIFS(Z388:Z429,"&lt;&gt;",Z388:Z429,"&lt;&gt;0")</f>
        <v>0</v>
      </c>
      <c r="AP567" s="169"/>
      <c r="AQ567" s="169"/>
      <c r="AR567" s="112">
        <f>Z567/F567</f>
        <v>0</v>
      </c>
      <c r="AS567" s="169"/>
      <c r="AT567" s="535"/>
      <c r="AU567" s="189" t="s">
        <v>120</v>
      </c>
      <c r="AV567" s="544"/>
      <c r="AW567" s="373" t="e">
        <f>MAX(AW368,AW374,AW380,AW386)</f>
        <v>#VALUE!</v>
      </c>
      <c r="AX567" s="560"/>
      <c r="AY567" s="504"/>
      <c r="AZ567" s="504"/>
      <c r="BA567" s="504"/>
      <c r="BB567" s="368"/>
      <c r="BC567" s="373" t="e">
        <f>MAX(BC368,BC374,BC380,BC386)</f>
        <v>#VALUE!</v>
      </c>
      <c r="BD567" s="550"/>
      <c r="BE567" s="373" t="e">
        <f>MAX(BE368,BE374,BE380,BE386)</f>
        <v>#VALUE!</v>
      </c>
      <c r="BF567" s="550"/>
      <c r="BG567" s="373" t="e">
        <f>MAX(BG368,BG374,BG380,BG386)</f>
        <v>#VALUE!</v>
      </c>
      <c r="BH567" s="550"/>
      <c r="BI567" s="373" t="e">
        <f>MAX(BI368,BI374,BI380,BI386)</f>
        <v>#VALUE!</v>
      </c>
      <c r="BJ567" s="550"/>
      <c r="BK567" s="373" t="e">
        <f>MAX(BK368,BK374,BK380,BK386)</f>
        <v>#VALUE!</v>
      </c>
      <c r="BL567" s="550"/>
      <c r="BM567" s="373" t="e">
        <f>MAX(BM368,BM374,BM380,BM386)</f>
        <v>#VALUE!</v>
      </c>
      <c r="BN567" s="550"/>
      <c r="BO567" s="182" t="e">
        <f>MAX(BO368,BO374,BO380,BO386)</f>
        <v>#VALUE!</v>
      </c>
      <c r="BP567" s="503"/>
      <c r="BQ567" s="504"/>
      <c r="BR567" s="504"/>
      <c r="BS567" s="504"/>
      <c r="BT567" s="504"/>
      <c r="BU567" s="299">
        <f>MAX(BU368,BU374,BU380,BU386)</f>
        <v>0</v>
      </c>
      <c r="BV567" s="568"/>
      <c r="BW567" s="299">
        <f>MAX(BW368,BW374,BW380,BW386)</f>
        <v>0</v>
      </c>
      <c r="BX567" s="568"/>
    </row>
    <row r="568" spans="1:76" ht="17" customHeight="1" x14ac:dyDescent="0.35">
      <c r="C568" s="112" t="s">
        <v>102</v>
      </c>
      <c r="V568" s="113" t="s">
        <v>127</v>
      </c>
      <c r="W568" s="169" t="e">
        <f>GEOMEAN(W388:W429)</f>
        <v>#NUM!</v>
      </c>
      <c r="X568" s="169" t="e">
        <f>GEOMEAN(X388:X429)</f>
        <v>#NUM!</v>
      </c>
      <c r="AP568" s="169" t="e">
        <f>GEOMEAN(AP388:AP429)</f>
        <v>#NUM!</v>
      </c>
      <c r="AQ568" s="169" t="e">
        <f>GEOMEAN(AQ388:AQ429)</f>
        <v>#NUM!</v>
      </c>
      <c r="AR568" s="169" t="e">
        <f>GEOMEAN(AR388:AR429)</f>
        <v>#DIV/0!</v>
      </c>
      <c r="AS568" s="169" t="e">
        <f>GEOMEAN(AS388:AS429)</f>
        <v>#DIV/0!</v>
      </c>
      <c r="AT568" s="535" t="str">
        <f>C568</f>
        <v>Class HDR2_2K</v>
      </c>
      <c r="AU568" s="170" t="s">
        <v>118</v>
      </c>
      <c r="AV568" s="536" t="s">
        <v>121</v>
      </c>
      <c r="AW568" s="171" t="e">
        <f>AVERAGE(AW388,AW394,AW400,AW406,AW412,AW418,AW424)</f>
        <v>#VALUE!</v>
      </c>
      <c r="AX568" s="172" t="e">
        <f>AVERAGE(AX388:AX429)</f>
        <v>#VALUE!</v>
      </c>
      <c r="AY568" s="172" t="e">
        <f>AVERAGE(AY388:AY429)</f>
        <v>#VALUE!</v>
      </c>
      <c r="AZ568" s="172" t="e">
        <f>AVERAGE(AZ388:AZ429)</f>
        <v>#VALUE!</v>
      </c>
      <c r="BA568" s="172" t="e">
        <f>AVERAGE(BA388:BA429)</f>
        <v>#VALUE!</v>
      </c>
      <c r="BB568" s="172" t="e">
        <f>AVERAGE(BB388:BB429)</f>
        <v>#VALUE!</v>
      </c>
      <c r="BC568" s="171" t="e">
        <f>AVERAGE(BC388,BC394,BC400,BC406,BC412,BC418,BC424)</f>
        <v>#VALUE!</v>
      </c>
      <c r="BD568" s="172" t="e">
        <f>AVERAGE(BD388:BD429)</f>
        <v>#VALUE!</v>
      </c>
      <c r="BE568" s="171" t="e">
        <f>AVERAGE(BE388,BE394,BE400,BE406,BE412,BE418,BE424)</f>
        <v>#VALUE!</v>
      </c>
      <c r="BF568" s="172" t="e">
        <f>AVERAGE(BF388:BF429)</f>
        <v>#VALUE!</v>
      </c>
      <c r="BG568" s="171" t="e">
        <f>AVERAGE(BG388,BG394,BG400,BG406,BG412,BG418,BG424)</f>
        <v>#VALUE!</v>
      </c>
      <c r="BH568" s="173" t="e">
        <f>AVERAGE(BH388:BH429)</f>
        <v>#VALUE!</v>
      </c>
      <c r="BI568" s="171" t="e">
        <f>AVERAGE(BI388,BI394,BI400,BI406,BI412,BI418,BI424)</f>
        <v>#VALUE!</v>
      </c>
      <c r="BJ568" s="173" t="e">
        <f>AVERAGE(BJ388:BJ429)</f>
        <v>#VALUE!</v>
      </c>
      <c r="BK568" s="171" t="e">
        <f>AVERAGE(BK388,BK394,BK400,BK406,BK412,BK418,BK424)</f>
        <v>#VALUE!</v>
      </c>
      <c r="BL568" s="172" t="e">
        <f>AVERAGE(BL388:BL429)</f>
        <v>#VALUE!</v>
      </c>
      <c r="BM568" s="171" t="e">
        <f>AVERAGE(BM388,BM394,BM400,BM406,BM412,BM418,BM424)</f>
        <v>#VALUE!</v>
      </c>
      <c r="BN568" s="172" t="e">
        <f>AVERAGE(BN388:BN429)</f>
        <v>#VALUE!</v>
      </c>
      <c r="BO568" s="174" t="e">
        <f>AVERAGE(BO388,BO394,BO400,BO406,BO412,BO418,BO424)</f>
        <v>#VALUE!</v>
      </c>
      <c r="BP568" s="379" t="e">
        <f>AVERAGE(BP388:BP429)</f>
        <v>#VALUE!</v>
      </c>
      <c r="BQ568" s="378" t="e">
        <f>AVERAGE(BQ388:BQ429)</f>
        <v>#VALUE!</v>
      </c>
      <c r="BR568" s="378" t="e">
        <f>AVERAGE(BR388:BR429)</f>
        <v>#VALUE!</v>
      </c>
      <c r="BS568" s="377" t="e">
        <f>AVERAGE(BS388:BS429)</f>
        <v>#VALUE!</v>
      </c>
      <c r="BT568" s="377" t="e">
        <f>AVERAGE(BT388:BT429)</f>
        <v>#VALUE!</v>
      </c>
      <c r="BU568" s="295">
        <f>SUM(BU388,BU394,BU400,BU406,BU412,BU418,BU424)</f>
        <v>0</v>
      </c>
      <c r="BV568" s="296">
        <f>SUM(BV388:BV429)</f>
        <v>0</v>
      </c>
      <c r="BW568" s="295">
        <f>SUM(BW388,BW394,BW400,BW406,BW412,BW418,BW424)</f>
        <v>0</v>
      </c>
      <c r="BX568" s="296">
        <f>SUM(BX388:BX429)</f>
        <v>0</v>
      </c>
    </row>
    <row r="569" spans="1:76" ht="17" customHeight="1" x14ac:dyDescent="0.35">
      <c r="V569" s="113" t="s">
        <v>128</v>
      </c>
      <c r="W569" s="169">
        <f>SUM(W388:W429)</f>
        <v>0</v>
      </c>
      <c r="X569" s="169">
        <f>SUM(X388:X429)</f>
        <v>0</v>
      </c>
      <c r="Z569" s="113"/>
      <c r="AP569" s="169">
        <f>SUM(AP388:AP429)</f>
        <v>0</v>
      </c>
      <c r="AQ569" s="169">
        <f>SUM(AQ388:AQ429)</f>
        <v>0</v>
      </c>
      <c r="AR569" s="169" t="e">
        <f>SUM(AR388:AR429)</f>
        <v>#DIV/0!</v>
      </c>
      <c r="AS569" s="169" t="e">
        <f>SUM(AS388:AS429)</f>
        <v>#DIV/0!</v>
      </c>
      <c r="AT569" s="535"/>
      <c r="AU569" s="178" t="s">
        <v>119</v>
      </c>
      <c r="AV569" s="537"/>
      <c r="AW569" s="372" t="e">
        <f>MIN(AW388,AW394,AW400,AW406,AW412,AW418,AW424)</f>
        <v>#VALUE!</v>
      </c>
      <c r="AX569" s="361" t="e">
        <f>MIN(AX388:AX429)</f>
        <v>#VALUE!</v>
      </c>
      <c r="AY569" s="361" t="e">
        <f>MIN(AY388:AY429)</f>
        <v>#VALUE!</v>
      </c>
      <c r="AZ569" s="361" t="e">
        <f>MIN(AZ388:AZ429)</f>
        <v>#VALUE!</v>
      </c>
      <c r="BA569" s="361" t="e">
        <f>MIN(BA388:BA429)</f>
        <v>#VALUE!</v>
      </c>
      <c r="BB569" s="361" t="e">
        <f>MIN(BB388:BB429)</f>
        <v>#VALUE!</v>
      </c>
      <c r="BC569" s="372" t="e">
        <f>MIN(BC388,BC394,BC400,BC406,BC412,BC418,BC424)</f>
        <v>#VALUE!</v>
      </c>
      <c r="BD569" s="361" t="e">
        <f>MIN(BD388:BD429)</f>
        <v>#VALUE!</v>
      </c>
      <c r="BE569" s="372" t="e">
        <f>MIN(BE388,BE394,BE400,BE406,BE412,BE418,BE424)</f>
        <v>#VALUE!</v>
      </c>
      <c r="BF569" s="361" t="e">
        <f>MIN(BF388:BF429)</f>
        <v>#VALUE!</v>
      </c>
      <c r="BG569" s="372" t="e">
        <f>MIN(BG388,BG394,BG400,BG406,BG412,BG418,BG424)</f>
        <v>#VALUE!</v>
      </c>
      <c r="BH569" s="369" t="e">
        <f>MIN(BH388:BH429)</f>
        <v>#VALUE!</v>
      </c>
      <c r="BI569" s="372" t="e">
        <f>MIN(BI388,BI394,BI400,BI406,BI412,BI418,BI424)</f>
        <v>#VALUE!</v>
      </c>
      <c r="BJ569" s="369" t="e">
        <f>MIN(BJ388:BJ429)</f>
        <v>#VALUE!</v>
      </c>
      <c r="BK569" s="372" t="e">
        <f>MIN(BK388,BK394,BK400,BK406,BK412,BK418,BK424)</f>
        <v>#VALUE!</v>
      </c>
      <c r="BL569" s="361" t="e">
        <f>MIN(BL388:BL429)</f>
        <v>#VALUE!</v>
      </c>
      <c r="BM569" s="372" t="e">
        <f>MIN(BM388,BM394,BM400,BM406,BM412,BM418,BM424)</f>
        <v>#VALUE!</v>
      </c>
      <c r="BN569" s="361" t="e">
        <f>MIN(BN388:BN429)</f>
        <v>#VALUE!</v>
      </c>
      <c r="BO569" s="180" t="e">
        <f>MIN(BO388,BO394,BO400,BO406,BO412,BO418,BO424)</f>
        <v>#VALUE!</v>
      </c>
      <c r="BP569" s="372" t="e">
        <f>MIN(BP388:BP429)</f>
        <v>#VALUE!</v>
      </c>
      <c r="BQ569" s="361" t="e">
        <f>MIN(BQ388:BQ429)</f>
        <v>#VALUE!</v>
      </c>
      <c r="BR569" s="361" t="e">
        <f>MIN(BR388:BR429)</f>
        <v>#VALUE!</v>
      </c>
      <c r="BS569" s="369" t="e">
        <f>MIN(BS388:BS429)</f>
        <v>#VALUE!</v>
      </c>
      <c r="BT569" s="369" t="e">
        <f>MIN(BT388:BT429)</f>
        <v>#VALUE!</v>
      </c>
      <c r="BU569" s="297">
        <f>MIN(BU388,BU394,BU400,BU406,BU412,BU418,BU424)</f>
        <v>0</v>
      </c>
      <c r="BV569" s="359">
        <f>MIN(BV388:BV429)</f>
        <v>0</v>
      </c>
      <c r="BW569" s="297">
        <f>MIN(BW388,BW394,BW400,BW406,BW412,BW418,BW424)</f>
        <v>0</v>
      </c>
      <c r="BX569" s="359">
        <f>MIN(BX388:BX429)</f>
        <v>0</v>
      </c>
    </row>
    <row r="570" spans="1:76" ht="17" customHeight="1" thickBot="1" x14ac:dyDescent="0.4">
      <c r="V570" s="113" t="s">
        <v>120</v>
      </c>
      <c r="W570" s="169">
        <f>MAX(W388:W429)</f>
        <v>0</v>
      </c>
      <c r="X570" s="169">
        <f>MAX(X388:X429)</f>
        <v>0</v>
      </c>
      <c r="Z570" s="113"/>
      <c r="AP570" s="169">
        <f>MAX(AP388:AP429)</f>
        <v>0</v>
      </c>
      <c r="AQ570" s="169">
        <f>MAX(AQ388:AQ429)</f>
        <v>0</v>
      </c>
      <c r="AR570" s="169" t="e">
        <f>MAX(AR388:AR429)</f>
        <v>#DIV/0!</v>
      </c>
      <c r="AS570" s="169" t="e">
        <f>MAX(AS388:AS429)</f>
        <v>#DIV/0!</v>
      </c>
      <c r="AT570" s="535"/>
      <c r="AU570" s="178" t="s">
        <v>120</v>
      </c>
      <c r="AV570" s="538"/>
      <c r="AW570" s="373" t="e">
        <f>MAX(AW388,AW394,AW400,AW406,AW412,AW418,AW424)</f>
        <v>#VALUE!</v>
      </c>
      <c r="AX570" s="362" t="e">
        <f>MAX(AX388:AX429)</f>
        <v>#VALUE!</v>
      </c>
      <c r="AY570" s="362" t="e">
        <f>MAX(AY388:AY429)</f>
        <v>#VALUE!</v>
      </c>
      <c r="AZ570" s="362" t="e">
        <f>MAX(AZ388:AZ429)</f>
        <v>#VALUE!</v>
      </c>
      <c r="BA570" s="362" t="e">
        <f>MAX(BA388:BA429)</f>
        <v>#VALUE!</v>
      </c>
      <c r="BB570" s="362" t="e">
        <f>MAX(BB388:BB429)</f>
        <v>#VALUE!</v>
      </c>
      <c r="BC570" s="373" t="e">
        <f>MAX(BC388,BC394,BC400,BC406,BC412,BC418,BC424)</f>
        <v>#VALUE!</v>
      </c>
      <c r="BD570" s="362" t="e">
        <f>MAX(BD388:BD429)</f>
        <v>#VALUE!</v>
      </c>
      <c r="BE570" s="373" t="e">
        <f>MAX(BE388,BE394,BE400,BE406,BE412,BE418,BE424)</f>
        <v>#VALUE!</v>
      </c>
      <c r="BF570" s="362" t="e">
        <f>MAX(BF388:BF429)</f>
        <v>#VALUE!</v>
      </c>
      <c r="BG570" s="373" t="e">
        <f>MAX(BG388,BG394,BG400,BG406,BG412,BG418,BG424)</f>
        <v>#VALUE!</v>
      </c>
      <c r="BH570" s="370" t="e">
        <f>MAX(BH388:BH429)</f>
        <v>#VALUE!</v>
      </c>
      <c r="BI570" s="373" t="e">
        <f>MAX(BI388,BI394,BI400,BI406,BI412,BI418,BI424)</f>
        <v>#VALUE!</v>
      </c>
      <c r="BJ570" s="370" t="e">
        <f>MAX(BJ388:BJ429)</f>
        <v>#VALUE!</v>
      </c>
      <c r="BK570" s="373" t="e">
        <f>MAX(BK388,BK394,BK400,BK406,BK412,BK418,BK424)</f>
        <v>#VALUE!</v>
      </c>
      <c r="BL570" s="362" t="e">
        <f>MAX(BL388:BL429)</f>
        <v>#VALUE!</v>
      </c>
      <c r="BM570" s="373" t="e">
        <f>MAX(BM388,BM394,BM400,BM406,BM412,BM418,BM424)</f>
        <v>#VALUE!</v>
      </c>
      <c r="BN570" s="362" t="e">
        <f>MAX(BN388:BN429)</f>
        <v>#VALUE!</v>
      </c>
      <c r="BO570" s="182" t="e">
        <f>MAX(BO388,BO394,BO400,BO406,BO412,BO418,BO424)</f>
        <v>#VALUE!</v>
      </c>
      <c r="BP570" s="373" t="e">
        <f>MAX(BP388:BP429)</f>
        <v>#VALUE!</v>
      </c>
      <c r="BQ570" s="362" t="e">
        <f>MAX(BQ388:BQ429)</f>
        <v>#VALUE!</v>
      </c>
      <c r="BR570" s="362" t="e">
        <f>MAX(BR388:BR429)</f>
        <v>#VALUE!</v>
      </c>
      <c r="BS570" s="370" t="e">
        <f>MAX(BS388:BS429)</f>
        <v>#VALUE!</v>
      </c>
      <c r="BT570" s="370" t="e">
        <f>MAX(BT388:BT429)</f>
        <v>#VALUE!</v>
      </c>
      <c r="BU570" s="299">
        <f>MAX(BU388,BU394,BU400,BU406,BU412,BU418,BU424)</f>
        <v>0</v>
      </c>
      <c r="BV570" s="360">
        <f>MAX(BV388:BV429)</f>
        <v>0</v>
      </c>
      <c r="BW570" s="299">
        <f>MAX(BW388,BW394,BW400,BW406,BW412,BW418,BW424)</f>
        <v>0</v>
      </c>
      <c r="BX570" s="360">
        <f>MAX(BX388:BX429)</f>
        <v>0</v>
      </c>
    </row>
    <row r="571" spans="1:76" ht="17" customHeight="1" x14ac:dyDescent="0.35">
      <c r="V571" s="113" t="s">
        <v>119</v>
      </c>
      <c r="W571" s="169">
        <f>MIN(W388:W429)</f>
        <v>0</v>
      </c>
      <c r="X571" s="169">
        <f>MIN(X388:X429)</f>
        <v>0</v>
      </c>
      <c r="Z571" s="113"/>
      <c r="AP571" s="169">
        <f>MIN(AP388:AP429)</f>
        <v>0</v>
      </c>
      <c r="AQ571" s="169">
        <f>MIN(AQ388:AQ429)</f>
        <v>0</v>
      </c>
      <c r="AR571" s="169" t="e">
        <f>MIN(AR388:AR429)</f>
        <v>#DIV/0!</v>
      </c>
      <c r="AS571" s="169" t="e">
        <f>MIN(AS388:AS429)</f>
        <v>#DIV/0!</v>
      </c>
      <c r="AT571" s="535"/>
      <c r="AU571" s="178" t="s">
        <v>118</v>
      </c>
      <c r="AV571" s="539" t="s">
        <v>122</v>
      </c>
      <c r="AW571" s="171" t="e">
        <f>AVERAGE(AW390,AW396,AW402,AW408,AW414,AW420,AW426)</f>
        <v>#VALUE!</v>
      </c>
      <c r="AX571" s="558"/>
      <c r="AY571" s="500"/>
      <c r="AZ571" s="500"/>
      <c r="BA571" s="500"/>
      <c r="BB571" s="364"/>
      <c r="BC571" s="171" t="e">
        <f>AVERAGE(BC390,BC396,BC402,BC408,BC414,BC420,BC426)</f>
        <v>#VALUE!</v>
      </c>
      <c r="BD571" s="548"/>
      <c r="BE571" s="171" t="e">
        <f>AVERAGE(BE390,BE396,BE402,BE408,BE414,BE420,BE426)</f>
        <v>#VALUE!</v>
      </c>
      <c r="BF571" s="548"/>
      <c r="BG571" s="171" t="e">
        <f>AVERAGE(BG390,BG396,BG402,BG408,BG414,BG420,BG426)</f>
        <v>#VALUE!</v>
      </c>
      <c r="BH571" s="548"/>
      <c r="BI571" s="171" t="e">
        <f>AVERAGE(BI390,BI396,BI402,BI408,BI414,BI420,BI426)</f>
        <v>#VALUE!</v>
      </c>
      <c r="BJ571" s="548"/>
      <c r="BK571" s="171" t="e">
        <f>AVERAGE(BK390,BK396,BK402,BK408,BK414,BK420,BK426)</f>
        <v>#VALUE!</v>
      </c>
      <c r="BL571" s="548"/>
      <c r="BM571" s="171" t="e">
        <f>AVERAGE(BM390,BM396,BM402,BM408,BM414,BM420,BM426)</f>
        <v>#VALUE!</v>
      </c>
      <c r="BN571" s="548"/>
      <c r="BO571" s="174" t="e">
        <f>AVERAGE(BO390,BO396,BO402,BO408,BO414,BO420,BO426)</f>
        <v>#VALUE!</v>
      </c>
      <c r="BP571" s="499"/>
      <c r="BQ571" s="500"/>
      <c r="BR571" s="500"/>
      <c r="BS571" s="500"/>
      <c r="BT571" s="500"/>
      <c r="BU571" s="295">
        <f>SUM(BU390,BU396,BU402,BU408,BU414,BU420,BU426)</f>
        <v>0</v>
      </c>
      <c r="BV571" s="566"/>
      <c r="BW571" s="295">
        <f>SUM(BW390,BW396,BW402,BW408,BW414,BW420,BW426)</f>
        <v>0</v>
      </c>
      <c r="BX571" s="566"/>
    </row>
    <row r="572" spans="1:76" ht="17" customHeight="1" x14ac:dyDescent="0.35">
      <c r="V572" s="113" t="s">
        <v>129</v>
      </c>
      <c r="W572" s="169"/>
      <c r="X572" s="169"/>
      <c r="Z572" s="113"/>
      <c r="AP572" s="184" t="e">
        <f>AP568/W568</f>
        <v>#NUM!</v>
      </c>
      <c r="AQ572" s="184" t="e">
        <f>AQ568/X568</f>
        <v>#NUM!</v>
      </c>
      <c r="AR572" s="169"/>
      <c r="AS572" s="169"/>
      <c r="AT572" s="535"/>
      <c r="AU572" s="178" t="s">
        <v>119</v>
      </c>
      <c r="AV572" s="540"/>
      <c r="AW572" s="372" t="e">
        <f>MIN(AW390,AW396,AW402,AW408,AW414,AW420,AW426)</f>
        <v>#VALUE!</v>
      </c>
      <c r="AX572" s="559"/>
      <c r="AY572" s="502"/>
      <c r="AZ572" s="502"/>
      <c r="BA572" s="502"/>
      <c r="BB572" s="366"/>
      <c r="BC572" s="372" t="e">
        <f>MIN(BC390,BC396,BC402,BC408,BC414,BC420,BC426)</f>
        <v>#VALUE!</v>
      </c>
      <c r="BD572" s="549"/>
      <c r="BE572" s="372" t="e">
        <f>MIN(BE390,BE396,BE402,BE408,BE414,BE420,BE426)</f>
        <v>#VALUE!</v>
      </c>
      <c r="BF572" s="549"/>
      <c r="BG572" s="372" t="e">
        <f>MIN(BG390,BG396,BG402,BG408,BG414,BG420,BG426)</f>
        <v>#VALUE!</v>
      </c>
      <c r="BH572" s="549"/>
      <c r="BI572" s="372" t="e">
        <f>MIN(BI390,BI396,BI402,BI408,BI414,BI420,BI426)</f>
        <v>#VALUE!</v>
      </c>
      <c r="BJ572" s="549"/>
      <c r="BK572" s="372" t="e">
        <f>MIN(BK390,BK396,BK402,BK408,BK414,BK420,BK426)</f>
        <v>#VALUE!</v>
      </c>
      <c r="BL572" s="549"/>
      <c r="BM572" s="372" t="e">
        <f>MIN(BM390,BM396,BM402,BM408,BM414,BM420,BM426)</f>
        <v>#VALUE!</v>
      </c>
      <c r="BN572" s="549"/>
      <c r="BO572" s="180" t="e">
        <f>MIN(BO390,BO396,BO402,BO408,BO414,BO420,BO426)</f>
        <v>#VALUE!</v>
      </c>
      <c r="BP572" s="501"/>
      <c r="BQ572" s="502"/>
      <c r="BR572" s="502"/>
      <c r="BS572" s="502"/>
      <c r="BT572" s="502"/>
      <c r="BU572" s="297">
        <f>MIN(BU390,BU396,BU402,BU408,BU414,BU420,BU426)</f>
        <v>0</v>
      </c>
      <c r="BV572" s="567"/>
      <c r="BW572" s="297">
        <f>MIN(BW390,BW396,BW402,BW408,BW414,BW420,BW426)</f>
        <v>0</v>
      </c>
      <c r="BX572" s="567"/>
    </row>
    <row r="573" spans="1:76" ht="17" customHeight="1" thickBot="1" x14ac:dyDescent="0.4">
      <c r="W573" s="169"/>
      <c r="X573" s="169"/>
      <c r="Z573" s="113"/>
      <c r="AP573" s="169"/>
      <c r="AQ573" s="169"/>
      <c r="AR573" s="169"/>
      <c r="AS573" s="169"/>
      <c r="AT573" s="535"/>
      <c r="AU573" s="178" t="s">
        <v>120</v>
      </c>
      <c r="AV573" s="541"/>
      <c r="AW573" s="373" t="e">
        <f>MAX(AW390,AW396,AW402,AW408,AW414,AW420,AW426)</f>
        <v>#VALUE!</v>
      </c>
      <c r="AX573" s="559"/>
      <c r="AY573" s="502"/>
      <c r="AZ573" s="502"/>
      <c r="BA573" s="502"/>
      <c r="BB573" s="366"/>
      <c r="BC573" s="373" t="e">
        <f>MAX(BC390,BC396,BC402,BC408,BC414,BC420,BC426)</f>
        <v>#VALUE!</v>
      </c>
      <c r="BD573" s="549"/>
      <c r="BE573" s="373" t="e">
        <f>MAX(BE390,BE396,BE402,BE408,BE414,BE420,BE426)</f>
        <v>#VALUE!</v>
      </c>
      <c r="BF573" s="549"/>
      <c r="BG573" s="373" t="e">
        <f>MAX(BG390,BG396,BG402,BG408,BG414,BG420,BG426)</f>
        <v>#VALUE!</v>
      </c>
      <c r="BH573" s="549"/>
      <c r="BI573" s="373" t="e">
        <f>MAX(BI390,BI396,BI402,BI408,BI414,BI420,BI426)</f>
        <v>#VALUE!</v>
      </c>
      <c r="BJ573" s="549"/>
      <c r="BK573" s="373" t="e">
        <f>MAX(BK390,BK396,BK402,BK408,BK414,BK420,BK426)</f>
        <v>#VALUE!</v>
      </c>
      <c r="BL573" s="549"/>
      <c r="BM573" s="373" t="e">
        <f>MAX(BM390,BM396,BM402,BM408,BM414,BM420,BM426)</f>
        <v>#VALUE!</v>
      </c>
      <c r="BN573" s="549"/>
      <c r="BO573" s="182" t="e">
        <f>MAX(BO390,BO396,BO402,BO408,BO414,BO420,BO426)</f>
        <v>#VALUE!</v>
      </c>
      <c r="BP573" s="501"/>
      <c r="BQ573" s="502"/>
      <c r="BR573" s="502"/>
      <c r="BS573" s="502"/>
      <c r="BT573" s="502"/>
      <c r="BU573" s="299">
        <f>MAX(BU390,BU396,BU402,BU408,BU414,BU420,BU426)</f>
        <v>0</v>
      </c>
      <c r="BV573" s="567"/>
      <c r="BW573" s="299">
        <f>MAX(BW390,BW396,BW402,BW408,BW414,BW420,BW426)</f>
        <v>0</v>
      </c>
      <c r="BX573" s="567"/>
    </row>
    <row r="574" spans="1:76" ht="17" customHeight="1" x14ac:dyDescent="0.35">
      <c r="W574" s="169"/>
      <c r="X574" s="169"/>
      <c r="Z574" s="113"/>
      <c r="AP574" s="169"/>
      <c r="AQ574" s="169"/>
      <c r="AR574" s="169"/>
      <c r="AS574" s="169"/>
      <c r="AT574" s="535"/>
      <c r="AU574" s="186" t="s">
        <v>118</v>
      </c>
      <c r="AV574" s="542" t="s">
        <v>123</v>
      </c>
      <c r="AW574" s="371" t="e">
        <f>AVERAGE(AW392,AW398,AW404,AW410,AW416,AW422,AW428)</f>
        <v>#VALUE!</v>
      </c>
      <c r="AX574" s="559"/>
      <c r="AY574" s="502"/>
      <c r="AZ574" s="502"/>
      <c r="BA574" s="502"/>
      <c r="BB574" s="366"/>
      <c r="BC574" s="371" t="e">
        <f>AVERAGE(BC392,BC398,BC404,BC410,BC416,BC422,BC428)</f>
        <v>#VALUE!</v>
      </c>
      <c r="BD574" s="549"/>
      <c r="BE574" s="371" t="e">
        <f>AVERAGE(BE392,BE398,BE404,BE410,BE416,BE422,BE428)</f>
        <v>#VALUE!</v>
      </c>
      <c r="BF574" s="549"/>
      <c r="BG574" s="371" t="e">
        <f>AVERAGE(BG392,BG398,BG404,BG410,BG416,BG422,BG428)</f>
        <v>#VALUE!</v>
      </c>
      <c r="BH574" s="549"/>
      <c r="BI574" s="371" t="e">
        <f>AVERAGE(BI392,BI398,BI404,BI410,BI416,BI422,BI428)</f>
        <v>#VALUE!</v>
      </c>
      <c r="BJ574" s="549"/>
      <c r="BK574" s="371" t="e">
        <f>AVERAGE(BK392,BK398,BK404,BK410,BK416,BK422,BK428)</f>
        <v>#VALUE!</v>
      </c>
      <c r="BL574" s="549"/>
      <c r="BM574" s="371" t="e">
        <f>AVERAGE(BM392,BM398,BM404,BM410,BM416,BM422,BM428)</f>
        <v>#VALUE!</v>
      </c>
      <c r="BN574" s="549"/>
      <c r="BO574" s="188" t="e">
        <f>AVERAGE(BO392,BO398,BO404,BO410,BO416,BO422,BO428)</f>
        <v>#VALUE!</v>
      </c>
      <c r="BP574" s="501"/>
      <c r="BQ574" s="502"/>
      <c r="BR574" s="502"/>
      <c r="BS574" s="502"/>
      <c r="BT574" s="502"/>
      <c r="BU574" s="301">
        <f>SUM(BU392,BU398,BU404,BU410,BU416,BU422,BU428)</f>
        <v>0</v>
      </c>
      <c r="BV574" s="567"/>
      <c r="BW574" s="301">
        <f>SUM(BW392,BW398,BW404,BW410,BW416,BW422,BW428)</f>
        <v>0</v>
      </c>
      <c r="BX574" s="567"/>
    </row>
    <row r="575" spans="1:76" ht="17" customHeight="1" x14ac:dyDescent="0.35">
      <c r="W575" s="169"/>
      <c r="X575" s="169"/>
      <c r="Z575" s="113"/>
      <c r="AP575" s="169"/>
      <c r="AQ575" s="169"/>
      <c r="AR575" s="169"/>
      <c r="AS575" s="169"/>
      <c r="AT575" s="535"/>
      <c r="AU575" s="186" t="s">
        <v>119</v>
      </c>
      <c r="AV575" s="543"/>
      <c r="AW575" s="372" t="e">
        <f>MIN(AW392,AW398,AW404,AW410,AW416,AW422,AW428)</f>
        <v>#VALUE!</v>
      </c>
      <c r="AX575" s="559"/>
      <c r="AY575" s="502"/>
      <c r="AZ575" s="502"/>
      <c r="BA575" s="502"/>
      <c r="BB575" s="366"/>
      <c r="BC575" s="372" t="e">
        <f>MIN(BC392,BC398,BC404,BC410,BC416,BC422,BC428)</f>
        <v>#VALUE!</v>
      </c>
      <c r="BD575" s="549"/>
      <c r="BE575" s="372" t="e">
        <f>MIN(BE392,BE398,BE404,BE410,BE416,BE422,BE428)</f>
        <v>#VALUE!</v>
      </c>
      <c r="BF575" s="549"/>
      <c r="BG575" s="372" t="e">
        <f>MIN(BG392,BG398,BG404,BG410,BG416,BG422,BG428)</f>
        <v>#VALUE!</v>
      </c>
      <c r="BH575" s="549"/>
      <c r="BI575" s="372" t="e">
        <f>MIN(BI392,BI398,BI404,BI410,BI416,BI422,BI428)</f>
        <v>#VALUE!</v>
      </c>
      <c r="BJ575" s="549"/>
      <c r="BK575" s="372" t="e">
        <f>MIN(BK392,BK398,BK404,BK410,BK416,BK422,BK428)</f>
        <v>#VALUE!</v>
      </c>
      <c r="BL575" s="549"/>
      <c r="BM575" s="372" t="e">
        <f>MIN(BM392,BM398,BM404,BM410,BM416,BM422,BM428)</f>
        <v>#VALUE!</v>
      </c>
      <c r="BN575" s="549"/>
      <c r="BO575" s="180" t="e">
        <f>MIN(BO392,BO398,BO404,BO410,BO416,BO422,BO428)</f>
        <v>#VALUE!</v>
      </c>
      <c r="BP575" s="501"/>
      <c r="BQ575" s="502"/>
      <c r="BR575" s="502"/>
      <c r="BS575" s="502"/>
      <c r="BT575" s="502"/>
      <c r="BU575" s="297">
        <f>MIN(BU392,BU398,BU404,BU410,BU416,BU422,BU428)</f>
        <v>0</v>
      </c>
      <c r="BV575" s="567"/>
      <c r="BW575" s="297">
        <f>MIN(BW392,BW398,BW404,BW410,BW416,BW422,BW428)</f>
        <v>0</v>
      </c>
      <c r="BX575" s="567"/>
    </row>
    <row r="576" spans="1:76" ht="17" customHeight="1" thickBot="1" x14ac:dyDescent="0.4">
      <c r="E576" s="133"/>
      <c r="F576" s="169">
        <f>COUNTIFS(F430:F501,"&lt;&gt;",F430:F501,"&lt;&gt;0")</f>
        <v>72</v>
      </c>
      <c r="G576" s="169">
        <f>COUNTIFS(G430:G501,"&lt;&gt;",G430:G501,"&lt;&gt;0")</f>
        <v>0</v>
      </c>
      <c r="H576" s="376"/>
      <c r="I576" s="376"/>
      <c r="J576" s="376"/>
      <c r="K576" s="376"/>
      <c r="L576" s="376"/>
      <c r="M576" s="376"/>
      <c r="N576" s="376"/>
      <c r="O576" s="376"/>
      <c r="P576" s="376"/>
      <c r="Q576" s="376"/>
      <c r="R576" s="376"/>
      <c r="S576" s="376"/>
      <c r="T576" s="376"/>
      <c r="U576" s="376"/>
      <c r="V576" s="376"/>
      <c r="W576" s="192"/>
      <c r="X576" s="192"/>
      <c r="Y576" s="133"/>
      <c r="Z576" s="169">
        <f>COUNTIFS(Z430:Z501,"&lt;&gt;",Z430:Z501,"&lt;&gt;0")</f>
        <v>0</v>
      </c>
      <c r="AA576" s="133"/>
      <c r="AB576" s="133"/>
      <c r="AC576" s="133"/>
      <c r="AD576" s="133"/>
      <c r="AE576" s="133"/>
      <c r="AF576" s="133"/>
      <c r="AG576" s="133"/>
      <c r="AH576" s="133"/>
      <c r="AI576" s="133"/>
      <c r="AJ576" s="133"/>
      <c r="AK576" s="133"/>
      <c r="AL576" s="133"/>
      <c r="AM576" s="133"/>
      <c r="AN576" s="133"/>
      <c r="AO576" s="133"/>
      <c r="AP576" s="192"/>
      <c r="AQ576" s="192"/>
      <c r="AR576" s="112">
        <f>Z576/F576</f>
        <v>0</v>
      </c>
      <c r="AS576" s="192"/>
      <c r="AT576" s="551"/>
      <c r="AU576" s="189" t="s">
        <v>120</v>
      </c>
      <c r="AV576" s="544"/>
      <c r="AW576" s="373" t="e">
        <f>MAX(AW392,AW398,AW404,AW410,AW416,AW422,AW428)</f>
        <v>#VALUE!</v>
      </c>
      <c r="AX576" s="560"/>
      <c r="AY576" s="504"/>
      <c r="AZ576" s="504"/>
      <c r="BA576" s="504"/>
      <c r="BB576" s="368"/>
      <c r="BC576" s="373" t="e">
        <f>MAX(BC392,BC398,BC404,BC410,BC416,BC422,BC428)</f>
        <v>#VALUE!</v>
      </c>
      <c r="BD576" s="550"/>
      <c r="BE576" s="373" t="e">
        <f>MAX(BE392,BE398,BE404,BE410,BE416,BE422,BE428)</f>
        <v>#VALUE!</v>
      </c>
      <c r="BF576" s="550"/>
      <c r="BG576" s="373" t="e">
        <f>MAX(BG392,BG398,BG404,BG410,BG416,BG422,BG428)</f>
        <v>#VALUE!</v>
      </c>
      <c r="BH576" s="550"/>
      <c r="BI576" s="373" t="e">
        <f>MAX(BI392,BI398,BI404,BI410,BI416,BI422,BI428)</f>
        <v>#VALUE!</v>
      </c>
      <c r="BJ576" s="550"/>
      <c r="BK576" s="373" t="e">
        <f>MAX(BK392,BK398,BK404,BK410,BK416,BK422,BK428)</f>
        <v>#VALUE!</v>
      </c>
      <c r="BL576" s="550"/>
      <c r="BM576" s="373" t="e">
        <f>MAX(BM392,BM398,BM404,BM410,BM416,BM422,BM428)</f>
        <v>#VALUE!</v>
      </c>
      <c r="BN576" s="550"/>
      <c r="BO576" s="182" t="e">
        <f>MAX(BO392,BO398,BO404,BO410,BO416,BO422,BO428)</f>
        <v>#VALUE!</v>
      </c>
      <c r="BP576" s="503"/>
      <c r="BQ576" s="504"/>
      <c r="BR576" s="504"/>
      <c r="BS576" s="504"/>
      <c r="BT576" s="504"/>
      <c r="BU576" s="299">
        <f>MAX(BU392,BU398,BU404,BU410,BU416,BU422,BU428)</f>
        <v>0</v>
      </c>
      <c r="BV576" s="568"/>
      <c r="BW576" s="299">
        <f>MAX(BW392,BW398,BW404,BW410,BW416,BW422,BW428)</f>
        <v>0</v>
      </c>
      <c r="BX576" s="568"/>
    </row>
    <row r="577" spans="1:76" ht="17" customHeight="1" x14ac:dyDescent="0.35">
      <c r="C577" s="112" t="s">
        <v>311</v>
      </c>
      <c r="V577" s="113" t="s">
        <v>127</v>
      </c>
      <c r="W577" s="169" t="e">
        <f>GEOMEAN(W430:W501)</f>
        <v>#NUM!</v>
      </c>
      <c r="X577" s="169" t="e">
        <f>GEOMEAN(X430:X501)</f>
        <v>#NUM!</v>
      </c>
      <c r="AP577" s="169" t="e">
        <f>GEOMEAN(AP430:AP501)</f>
        <v>#NUM!</v>
      </c>
      <c r="AQ577" s="169" t="e">
        <f>GEOMEAN(AQ430:AQ501)</f>
        <v>#NUM!</v>
      </c>
      <c r="AR577" s="169" t="e">
        <f>GEOMEAN(AR430:AR501)</f>
        <v>#DIV/0!</v>
      </c>
      <c r="AS577" s="169" t="e">
        <f>GEOMEAN(AS430:AS501)</f>
        <v>#DIV/0!</v>
      </c>
      <c r="AT577" s="535" t="str">
        <f>C577</f>
        <v>Class E</v>
      </c>
      <c r="AU577" s="170" t="s">
        <v>118</v>
      </c>
      <c r="AV577" s="536" t="s">
        <v>121</v>
      </c>
      <c r="AW577" s="171" t="e">
        <f>AVERAGE(AW430,AW436,AW442,AW448,AW454,AW460,AW466,AW472,AW478,AW484,AW490,AW496)</f>
        <v>#VALUE!</v>
      </c>
      <c r="AX577" s="171" t="e">
        <f>AVERAGE(AX430:AX501)</f>
        <v>#VALUE!</v>
      </c>
      <c r="AY577" s="171" t="e">
        <f>AVERAGE(AY430:AY501)</f>
        <v>#VALUE!</v>
      </c>
      <c r="AZ577" s="171" t="e">
        <f>AVERAGE(AZ430:AZ501)</f>
        <v>#VALUE!</v>
      </c>
      <c r="BA577" s="171" t="e">
        <f>AVERAGE(BA430:BA501)</f>
        <v>#VALUE!</v>
      </c>
      <c r="BB577" s="171" t="e">
        <f t="shared" ref="BB577" si="68">AVERAGE(BB430:BB496)</f>
        <v>#VALUE!</v>
      </c>
      <c r="BC577" s="171" t="e">
        <f>AVERAGE(BC430,BC436,BC442,BC448,BC454,BC460,BC466,BC472,BC478,BC484,BC490,BC496)</f>
        <v>#VALUE!</v>
      </c>
      <c r="BD577" s="172" t="e">
        <f>AVERAGE(BD430:BD501)</f>
        <v>#VALUE!</v>
      </c>
      <c r="BE577" s="171" t="e">
        <f>AVERAGE(BE430,BE436,BE442,BE448,BE454,BE460,BE466,BE472,BE478,BE484,BE490,BE496)</f>
        <v>#VALUE!</v>
      </c>
      <c r="BF577" s="172" t="e">
        <f>AVERAGE(BF430:BF501)</f>
        <v>#VALUE!</v>
      </c>
      <c r="BG577" s="171" t="e">
        <f>AVERAGE(BG430,BG436,BG442,BG448,BG454,BG460,BG466,BG472,BG478,BG484,BG490,BG496)</f>
        <v>#VALUE!</v>
      </c>
      <c r="BH577" s="173" t="e">
        <f>AVERAGE(BH430:BH501)</f>
        <v>#VALUE!</v>
      </c>
      <c r="BI577" s="171" t="e">
        <f>AVERAGE(BI430,BI436,BI442,BI448,BI454,BI460,BI466,BI472,BI478,BI484,BI490,BI496)</f>
        <v>#VALUE!</v>
      </c>
      <c r="BJ577" s="173" t="e">
        <f>AVERAGE(BJ430:BJ501)</f>
        <v>#VALUE!</v>
      </c>
      <c r="BK577" s="171" t="e">
        <f>AVERAGE(BK430,BK436,BK442,BK448,BK454,BK460,BK466,BK472,BK478,BK484,BK490,BK496)</f>
        <v>#VALUE!</v>
      </c>
      <c r="BL577" s="172" t="e">
        <f>AVERAGE(BL430:BL501)</f>
        <v>#VALUE!</v>
      </c>
      <c r="BM577" s="171" t="e">
        <f>AVERAGE(BM430,BM436,BM442,BM448,BM454,BM460,BM466,BM472,BM478,BM484,BM490,BM496)</f>
        <v>#VALUE!</v>
      </c>
      <c r="BN577" s="172" t="e">
        <f>AVERAGE(BN430:BN501)</f>
        <v>#VALUE!</v>
      </c>
      <c r="BO577" s="171" t="e">
        <f>AVERAGE(BO430,BO436,BO442,BO448,BO454,BO460,BO466,BO472,BO478,BO484,BO490,BO496)</f>
        <v>#VALUE!</v>
      </c>
      <c r="BP577" s="379" t="e">
        <f>AVERAGE(BP430:BP501)</f>
        <v>#VALUE!</v>
      </c>
      <c r="BQ577" s="378" t="e">
        <f>AVERAGE(BQ430:BQ501)</f>
        <v>#VALUE!</v>
      </c>
      <c r="BR577" s="378" t="e">
        <f>AVERAGE(BR430:BR501)</f>
        <v>#VALUE!</v>
      </c>
      <c r="BS577" s="377" t="e">
        <f>AVERAGE(BS430:BS501)</f>
        <v>#VALUE!</v>
      </c>
      <c r="BT577" s="377" t="e">
        <f>AVERAGE(BT430:BT501)</f>
        <v>#VALUE!</v>
      </c>
      <c r="BU577" s="295">
        <f>SUM(BU430,BU436,BU442,BU448,BU454,BU460,BU466,BU472,BU478,BU484,BU490,BU496)</f>
        <v>0</v>
      </c>
      <c r="BV577" s="296">
        <f>SUM(BV430:BV501)</f>
        <v>0</v>
      </c>
      <c r="BW577" s="295">
        <f>SUM(BW430,BW436,BW442,BW448,BW454,BW460,BW466,BW472,BW478,BW484,BW490,BW496)</f>
        <v>0</v>
      </c>
      <c r="BX577" s="296">
        <f>SUM(BX430:BX501)</f>
        <v>0</v>
      </c>
    </row>
    <row r="578" spans="1:76" ht="17" customHeight="1" x14ac:dyDescent="0.35">
      <c r="V578" s="113" t="s">
        <v>128</v>
      </c>
      <c r="W578" s="169">
        <f>SUM(W430:W501)</f>
        <v>0</v>
      </c>
      <c r="X578" s="169">
        <f>SUM(X430:X501)</f>
        <v>0</v>
      </c>
      <c r="Z578" s="113"/>
      <c r="AP578" s="169">
        <f>SUM(AP430:AP501)</f>
        <v>0</v>
      </c>
      <c r="AQ578" s="169">
        <f>SUM(AQ430:AQ501)</f>
        <v>0</v>
      </c>
      <c r="AR578" s="169" t="e">
        <f>SUM(AR430:AR501)</f>
        <v>#DIV/0!</v>
      </c>
      <c r="AS578" s="169" t="e">
        <f>SUM(AS430:AS501)</f>
        <v>#DIV/0!</v>
      </c>
      <c r="AT578" s="535"/>
      <c r="AU578" s="178" t="s">
        <v>119</v>
      </c>
      <c r="AV578" s="537"/>
      <c r="AW578" s="372" t="e">
        <f>MIN(AW430,AW436,AW442,AW448,AW454,AW460,AW466,AW472,AW478,AW484,AW490,AW496)</f>
        <v>#VALUE!</v>
      </c>
      <c r="AX578" s="389" t="e">
        <f>MIN(AX430:AX501)</f>
        <v>#VALUE!</v>
      </c>
      <c r="AY578" s="389" t="e">
        <f>MIN(AY430:AY501)</f>
        <v>#VALUE!</v>
      </c>
      <c r="AZ578" s="389" t="e">
        <f>MIN(AZ430:AZ501)</f>
        <v>#VALUE!</v>
      </c>
      <c r="BA578" s="389" t="e">
        <f>MIN(BA430:BA501)</f>
        <v>#VALUE!</v>
      </c>
      <c r="BB578" s="389" t="e">
        <f t="shared" ref="BB578" si="69">MIN(BB430:BB496)</f>
        <v>#VALUE!</v>
      </c>
      <c r="BC578" s="372" t="e">
        <f>MIN(BC430,BC436,BC442,BC448,BC454,BC460,BC466,BC472,BC478,BC484,BC490,BC496)</f>
        <v>#VALUE!</v>
      </c>
      <c r="BD578" s="361" t="e">
        <f>MIN(BD430:BD501)</f>
        <v>#VALUE!</v>
      </c>
      <c r="BE578" s="372" t="e">
        <f>MIN(BE430,BE436,BE442,BE448,BE454,BE460,BE466,BE472,BE478,BE484,BE490,BE496)</f>
        <v>#VALUE!</v>
      </c>
      <c r="BF578" s="361" t="e">
        <f>MIN(BF430:BF501)</f>
        <v>#VALUE!</v>
      </c>
      <c r="BG578" s="372" t="e">
        <f>MIN(BG430,BG436,BG442,BG448,BG454,BG460,BG466,BG472,BG478,BG484,BG490,BG496)</f>
        <v>#VALUE!</v>
      </c>
      <c r="BH578" s="369" t="e">
        <f>MIN(BH430:BH501)</f>
        <v>#VALUE!</v>
      </c>
      <c r="BI578" s="372" t="e">
        <f>MIN(BI430,BI436,BI442,BI448,BI454,BI460,BI466,BI472,BI478,BI484,BI490,BI496)</f>
        <v>#VALUE!</v>
      </c>
      <c r="BJ578" s="369" t="e">
        <f>MIN(BJ430:BJ501)</f>
        <v>#VALUE!</v>
      </c>
      <c r="BK578" s="372" t="e">
        <f>MIN(BK430,BK436,BK442,BK448,BK454,BK460,BK466,BK472,BK478,BK484,BK490,BK496)</f>
        <v>#VALUE!</v>
      </c>
      <c r="BL578" s="361" t="e">
        <f>MIN(BL430:BL501)</f>
        <v>#VALUE!</v>
      </c>
      <c r="BM578" s="372" t="e">
        <f>MIN(BM430,BM436,BM442,BM448,BM454,BM460,BM466,BM472,BM478,BM484,BM490,BM496)</f>
        <v>#VALUE!</v>
      </c>
      <c r="BN578" s="361" t="e">
        <f>MIN(BN430:BN501)</f>
        <v>#VALUE!</v>
      </c>
      <c r="BO578" s="372" t="e">
        <f>MIN(BO430,BO436,BO442,BO448,BO454,BO460,BO466,BO472,BO478,BO484,BO490,BO496)</f>
        <v>#VALUE!</v>
      </c>
      <c r="BP578" s="372" t="e">
        <f>MIN(BP430:BP501)</f>
        <v>#VALUE!</v>
      </c>
      <c r="BQ578" s="361" t="e">
        <f>MIN(BQ430:BQ501)</f>
        <v>#VALUE!</v>
      </c>
      <c r="BR578" s="361" t="e">
        <f>MIN(BR430:BR501)</f>
        <v>#VALUE!</v>
      </c>
      <c r="BS578" s="369" t="e">
        <f>MIN(BS430:BS501)</f>
        <v>#VALUE!</v>
      </c>
      <c r="BT578" s="369" t="e">
        <f>MIN(BT430:BT501)</f>
        <v>#VALUE!</v>
      </c>
      <c r="BU578" s="297">
        <f>MIN(BU430,BU436,BU442,BU448,BU454,BU460,BU466,BU472,BU478,BU484,BU490,BU496)</f>
        <v>0</v>
      </c>
      <c r="BV578" s="359">
        <f>MIN(BV430:BV501)</f>
        <v>0</v>
      </c>
      <c r="BW578" s="297">
        <f>MIN(BW430,BW436,BW442,BW448,BW454,BW460,BW466,BW472,BW478,BW484,BW490,BW496)</f>
        <v>0</v>
      </c>
      <c r="BX578" s="359">
        <f>MIN(BX430:BX501)</f>
        <v>0</v>
      </c>
    </row>
    <row r="579" spans="1:76" ht="17" customHeight="1" thickBot="1" x14ac:dyDescent="0.4">
      <c r="V579" s="113" t="s">
        <v>120</v>
      </c>
      <c r="W579" s="169">
        <f>MAX(W430:W501)</f>
        <v>0</v>
      </c>
      <c r="X579" s="169">
        <f>MAX(X430:X501)</f>
        <v>0</v>
      </c>
      <c r="Z579" s="113"/>
      <c r="AP579" s="169">
        <f>MAX(AP430:AP501)</f>
        <v>0</v>
      </c>
      <c r="AQ579" s="169">
        <f>MAX(AQ430:AQ501)</f>
        <v>0</v>
      </c>
      <c r="AR579" s="169" t="e">
        <f>MAX(AR430:AR501)</f>
        <v>#DIV/0!</v>
      </c>
      <c r="AS579" s="169" t="e">
        <f>MAX(AS430:AS501)</f>
        <v>#DIV/0!</v>
      </c>
      <c r="AT579" s="535"/>
      <c r="AU579" s="178" t="s">
        <v>120</v>
      </c>
      <c r="AV579" s="538"/>
      <c r="AW579" s="373" t="e">
        <f>MAX(AW430,AW436,AW442,AW448,AW454,AW460,AW466,AW472,AW478,AW484,AW490,AW496)</f>
        <v>#VALUE!</v>
      </c>
      <c r="AX579" s="390" t="e">
        <f>MAX(AX430:AX501)</f>
        <v>#VALUE!</v>
      </c>
      <c r="AY579" s="390" t="e">
        <f>MAX(AY430:AY501)</f>
        <v>#VALUE!</v>
      </c>
      <c r="AZ579" s="390" t="e">
        <f>MAX(AZ430:AZ501)</f>
        <v>#VALUE!</v>
      </c>
      <c r="BA579" s="390" t="e">
        <f>MAX(BA430:BA501)</f>
        <v>#VALUE!</v>
      </c>
      <c r="BB579" s="390" t="e">
        <f t="shared" ref="BB579" si="70">MAX(BB430:BB496)</f>
        <v>#VALUE!</v>
      </c>
      <c r="BC579" s="373" t="e">
        <f>MAX(BC430,BC436,BC442,BC448,BC454,BC460,BC466,BC472,BC478,BC484,BC490,BC496)</f>
        <v>#VALUE!</v>
      </c>
      <c r="BD579" s="362" t="e">
        <f>MAX(BD430:BD501)</f>
        <v>#VALUE!</v>
      </c>
      <c r="BE579" s="373" t="e">
        <f>MAX(BE430,BE436,BE442,BE448,BE454,BE460,BE466,BE472,BE478,BE484,BE490,BE496)</f>
        <v>#VALUE!</v>
      </c>
      <c r="BF579" s="362" t="e">
        <f>MAX(BF430:BF501)</f>
        <v>#VALUE!</v>
      </c>
      <c r="BG579" s="373" t="e">
        <f>MAX(BG430,BG436,BG442,BG448,BG454,BG460,BG466,BG472,BG478,BG484,BG490,BG496)</f>
        <v>#VALUE!</v>
      </c>
      <c r="BH579" s="370" t="e">
        <f>MAX(BH430:BH501)</f>
        <v>#VALUE!</v>
      </c>
      <c r="BI579" s="373" t="e">
        <f>MAX(BI430,BI436,BI442,BI448,BI454,BI460,BI466,BI472,BI478,BI484,BI490,BI496)</f>
        <v>#VALUE!</v>
      </c>
      <c r="BJ579" s="370" t="e">
        <f>MAX(BJ430:BJ501)</f>
        <v>#VALUE!</v>
      </c>
      <c r="BK579" s="373" t="e">
        <f>MAX(BK430,BK436,BK442,BK448,BK454,BK460,BK466,BK472,BK478,BK484,BK490,BK496)</f>
        <v>#VALUE!</v>
      </c>
      <c r="BL579" s="362" t="e">
        <f>MAX(BL430:BL501)</f>
        <v>#VALUE!</v>
      </c>
      <c r="BM579" s="373" t="e">
        <f>MAX(BM430,BM436,BM442,BM448,BM454,BM460,BM466,BM472,BM478,BM484,BM490,BM496)</f>
        <v>#VALUE!</v>
      </c>
      <c r="BN579" s="362" t="e">
        <f>MAX(BN430:BN501)</f>
        <v>#VALUE!</v>
      </c>
      <c r="BO579" s="373" t="e">
        <f>MAX(BO430,BO436,BO442,BO448,BO454,BO460,BO466,BO472,BO478,BO484,BO490,BO496)</f>
        <v>#VALUE!</v>
      </c>
      <c r="BP579" s="373" t="e">
        <f>MAX(BP430:BP501)</f>
        <v>#VALUE!</v>
      </c>
      <c r="BQ579" s="362" t="e">
        <f>MAX(BQ430:BQ501)</f>
        <v>#VALUE!</v>
      </c>
      <c r="BR579" s="362" t="e">
        <f>MAX(BR430:BR501)</f>
        <v>#VALUE!</v>
      </c>
      <c r="BS579" s="370" t="e">
        <f>MAX(BS430:BS501)</f>
        <v>#VALUE!</v>
      </c>
      <c r="BT579" s="370" t="e">
        <f>MAX(BT430:BT501)</f>
        <v>#VALUE!</v>
      </c>
      <c r="BU579" s="299">
        <f>MAX(BU430,BU436,BU442,BU448,BU454,BU460,BU466,BU472,BU478,BU484,BU490,BU496)</f>
        <v>0</v>
      </c>
      <c r="BV579" s="360">
        <f>MAX(BV430:BV501)</f>
        <v>0</v>
      </c>
      <c r="BW579" s="299">
        <f>MAX(BW430,BW436,BW442,BW448,BW454,BW460,BW466,BW472,BW478,BW484,BW490,BW496)</f>
        <v>0</v>
      </c>
      <c r="BX579" s="360">
        <f>MAX(BX430:BX501)</f>
        <v>0</v>
      </c>
    </row>
    <row r="580" spans="1:76" ht="17" customHeight="1" x14ac:dyDescent="0.35">
      <c r="V580" s="113" t="s">
        <v>119</v>
      </c>
      <c r="W580" s="169">
        <f>MIN(W430:W501)</f>
        <v>0</v>
      </c>
      <c r="X580" s="169">
        <f>MIN(X430:X501)</f>
        <v>0</v>
      </c>
      <c r="Z580" s="113"/>
      <c r="AP580" s="169">
        <f>MIN(AP430:AP501)</f>
        <v>0</v>
      </c>
      <c r="AQ580" s="169">
        <f>MIN(AQ430:AQ501)</f>
        <v>0</v>
      </c>
      <c r="AR580" s="169" t="e">
        <f>MIN(AR430:AR501)</f>
        <v>#DIV/0!</v>
      </c>
      <c r="AS580" s="169" t="e">
        <f>MIN(AS430:AS501)</f>
        <v>#DIV/0!</v>
      </c>
      <c r="AT580" s="535"/>
      <c r="AU580" s="178" t="s">
        <v>118</v>
      </c>
      <c r="AV580" s="539" t="s">
        <v>122</v>
      </c>
      <c r="AW580" s="171" t="e">
        <f>AVERAGE(AW432,AW438,AW444,AW450,AW456,AW462,AW468,AW474,AW480,AW486,AW492,AW498)</f>
        <v>#VALUE!</v>
      </c>
      <c r="AX580" s="558"/>
      <c r="AY580" s="500"/>
      <c r="AZ580" s="500"/>
      <c r="BA580" s="500"/>
      <c r="BB580" s="364"/>
      <c r="BC580" s="171" t="e">
        <f>AVERAGE(BC432,BC438,BC444,BC450,BC456,BC462,BC468,BC474,BC480,BC486,BC492,BC498)</f>
        <v>#VALUE!</v>
      </c>
      <c r="BD580" s="548"/>
      <c r="BE580" s="171" t="e">
        <f>AVERAGE(BE432,BE438,BE444,BE450,BE456,BE462,BE468,BE474,BE480,BE486,BE492,BE498)</f>
        <v>#VALUE!</v>
      </c>
      <c r="BF580" s="548"/>
      <c r="BG580" s="171" t="e">
        <f>AVERAGE(BG432,BG438,BG444,BG450,BG456,BG462,BG468,BG474,BG480,BG486,BG492,BG498)</f>
        <v>#VALUE!</v>
      </c>
      <c r="BH580" s="548"/>
      <c r="BI580" s="171" t="e">
        <f>AVERAGE(BI432,BI438,BI444,BI450,BI456,BI462,BI468,BI474,BI480,BI486,BI492,BI498)</f>
        <v>#VALUE!</v>
      </c>
      <c r="BJ580" s="548"/>
      <c r="BK580" s="171" t="e">
        <f>AVERAGE(BK432,BK438,BK444,BK450,BK456,BK462,BK468,BK474,BK480,BK486,BK492,BK498)</f>
        <v>#VALUE!</v>
      </c>
      <c r="BL580" s="548"/>
      <c r="BM580" s="171" t="e">
        <f>AVERAGE(BM432,BM438,BM444,BM450,BM456,BM462,BM468,BM474,BM480,BM486,BM492,BM498)</f>
        <v>#VALUE!</v>
      </c>
      <c r="BN580" s="548"/>
      <c r="BO580" s="171" t="e">
        <f>AVERAGE(BO432,BO438,BO444,BO450,BO456,BO462,BO468,BO474,BO480,BO486,BO492,BO498)</f>
        <v>#VALUE!</v>
      </c>
      <c r="BP580" s="499"/>
      <c r="BQ580" s="500"/>
      <c r="BR580" s="500"/>
      <c r="BS580" s="500"/>
      <c r="BT580" s="500"/>
      <c r="BU580" s="295">
        <f>SUM(BU433,BU439,BU445,BU451,BU457,BU463,BU469,BU475,BU481,BU487,BU493,BU499)</f>
        <v>0</v>
      </c>
      <c r="BV580" s="566"/>
      <c r="BW580" s="295">
        <f>SUM(BW433,BW439,BW445,BW451,BW457,BW463,BW469,BW475,BW481,BW487,BW493,BW499)</f>
        <v>0</v>
      </c>
      <c r="BX580" s="566"/>
    </row>
    <row r="581" spans="1:76" ht="17" customHeight="1" x14ac:dyDescent="0.35">
      <c r="V581" s="113" t="s">
        <v>129</v>
      </c>
      <c r="W581" s="169"/>
      <c r="X581" s="169"/>
      <c r="Z581" s="113"/>
      <c r="AP581" s="184" t="e">
        <f>AP577/W577</f>
        <v>#NUM!</v>
      </c>
      <c r="AQ581" s="184" t="e">
        <f>AQ577/X577</f>
        <v>#NUM!</v>
      </c>
      <c r="AR581" s="169"/>
      <c r="AS581" s="169"/>
      <c r="AT581" s="535"/>
      <c r="AU581" s="178" t="s">
        <v>119</v>
      </c>
      <c r="AV581" s="540"/>
      <c r="AW581" s="372" t="e">
        <f>MIN(AW432,AW438,AW444,AW450,AW456,AW462,AW468,AW474,AW480,AW486,AW492,AW498)</f>
        <v>#VALUE!</v>
      </c>
      <c r="AX581" s="559"/>
      <c r="AY581" s="502"/>
      <c r="AZ581" s="502"/>
      <c r="BA581" s="502"/>
      <c r="BB581" s="366"/>
      <c r="BC581" s="372" t="e">
        <f>MIN(BC432,BC438,BC444,BC450,BC456,BC462,BC468,BC474,BC480,BC486,BC492,BC498)</f>
        <v>#VALUE!</v>
      </c>
      <c r="BD581" s="549"/>
      <c r="BE581" s="372" t="e">
        <f>MIN(BE432,BE438,BE444,BE450,BE456,BE462,BE468,BE474,BE480,BE486,BE492,BE498)</f>
        <v>#VALUE!</v>
      </c>
      <c r="BF581" s="549"/>
      <c r="BG581" s="372" t="e">
        <f>MIN(BG432,BG438,BG444,BG450,BG456,BG462,BG468,BG474,BG480,BG486,BG492,BG498)</f>
        <v>#VALUE!</v>
      </c>
      <c r="BH581" s="549"/>
      <c r="BI581" s="372" t="e">
        <f>MIN(BI432,BI438,BI444,BI450,BI456,BI462,BI468,BI474,BI480,BI486,BI492,BI498)</f>
        <v>#VALUE!</v>
      </c>
      <c r="BJ581" s="549"/>
      <c r="BK581" s="372" t="e">
        <f>MIN(BK432,BK438,BK444,BK450,BK456,BK462,BK468,BK474,BK480,BK486,BK492,BK498)</f>
        <v>#VALUE!</v>
      </c>
      <c r="BL581" s="549"/>
      <c r="BM581" s="372" t="e">
        <f>MIN(BM432,BM438,BM444,BM450,BM456,BM462,BM468,BM474,BM480,BM486,BM492,BM498)</f>
        <v>#VALUE!</v>
      </c>
      <c r="BN581" s="549"/>
      <c r="BO581" s="372" t="e">
        <f>MIN(BO432,BO438,BO444,BO450,BO456,BO462,BO468,BO474,BO480,BO486,BO492,BO498)</f>
        <v>#VALUE!</v>
      </c>
      <c r="BP581" s="501"/>
      <c r="BQ581" s="502"/>
      <c r="BR581" s="502"/>
      <c r="BS581" s="502"/>
      <c r="BT581" s="502"/>
      <c r="BU581" s="297">
        <f>MIN(BU433,BU439,BU445,BU451,BU457,BU463,BU469,BU475,BU481,BU487,BU493,BU499)</f>
        <v>0</v>
      </c>
      <c r="BV581" s="567"/>
      <c r="BW581" s="297">
        <f>MIN(BW433,BW439,BW445,BW451,BW457,BW463,BW469,BW475,BW481,BW487,BW493,BW499)</f>
        <v>0</v>
      </c>
      <c r="BX581" s="567"/>
    </row>
    <row r="582" spans="1:76" ht="17" customHeight="1" thickBot="1" x14ac:dyDescent="0.4">
      <c r="W582" s="169"/>
      <c r="X582" s="169"/>
      <c r="Z582" s="113"/>
      <c r="AP582" s="169"/>
      <c r="AQ582" s="169"/>
      <c r="AR582" s="169"/>
      <c r="AS582" s="169"/>
      <c r="AT582" s="535"/>
      <c r="AU582" s="178" t="s">
        <v>120</v>
      </c>
      <c r="AV582" s="541"/>
      <c r="AW582" s="373" t="e">
        <f>MAX(AW432,AW438,AW444,AW450,AW456,AW462,AW468,AW474,AW480,AW486,AW492,AW498)</f>
        <v>#VALUE!</v>
      </c>
      <c r="AX582" s="559"/>
      <c r="AY582" s="502"/>
      <c r="AZ582" s="502"/>
      <c r="BA582" s="502"/>
      <c r="BB582" s="366"/>
      <c r="BC582" s="373" t="e">
        <f>MAX(BC432,BC438,BC444,BC450,BC456,BC462,BC468,BC474,BC480,BC486,BC492,BC498)</f>
        <v>#VALUE!</v>
      </c>
      <c r="BD582" s="549"/>
      <c r="BE582" s="373" t="e">
        <f>MAX(BE432,BE438,BE444,BE450,BE456,BE462,BE468,BE474,BE480,BE486,BE492,BE498)</f>
        <v>#VALUE!</v>
      </c>
      <c r="BF582" s="549"/>
      <c r="BG582" s="373" t="e">
        <f>MAX(BG432,BG438,BG444,BG450,BG456,BG462,BG468,BG474,BG480,BG486,BG492,BG498)</f>
        <v>#VALUE!</v>
      </c>
      <c r="BH582" s="549"/>
      <c r="BI582" s="373" t="e">
        <f>MAX(BI432,BI438,BI444,BI450,BI456,BI462,BI468,BI474,BI480,BI486,BI492,BI498)</f>
        <v>#VALUE!</v>
      </c>
      <c r="BJ582" s="549"/>
      <c r="BK582" s="373" t="e">
        <f>MAX(BK432,BK438,BK444,BK450,BK456,BK462,BK468,BK474,BK480,BK486,BK492,BK498)</f>
        <v>#VALUE!</v>
      </c>
      <c r="BL582" s="549"/>
      <c r="BM582" s="373" t="e">
        <f>MAX(BM432,BM438,BM444,BM450,BM456,BM462,BM468,BM474,BM480,BM486,BM492,BM498)</f>
        <v>#VALUE!</v>
      </c>
      <c r="BN582" s="549"/>
      <c r="BO582" s="373" t="e">
        <f>MAX(BO432,BO438,BO444,BO450,BO456,BO462,BO468,BO474,BO480,BO486,BO492,BO498)</f>
        <v>#VALUE!</v>
      </c>
      <c r="BP582" s="501"/>
      <c r="BQ582" s="502"/>
      <c r="BR582" s="502"/>
      <c r="BS582" s="502"/>
      <c r="BT582" s="502"/>
      <c r="BU582" s="299">
        <f>MAX(BU433,BU439,BU445,BU451,BU457,BU463,BU469,BU475,BU481,BU487,BU493,BU499)</f>
        <v>0</v>
      </c>
      <c r="BV582" s="567"/>
      <c r="BW582" s="299">
        <f>MAX(BW433,BW439,BW445,BW451,BW457,BW463,BW469,BW475,BW481,BW487,BW493,BW499)</f>
        <v>0</v>
      </c>
      <c r="BX582" s="567"/>
    </row>
    <row r="583" spans="1:76" ht="17" customHeight="1" x14ac:dyDescent="0.35">
      <c r="W583" s="169"/>
      <c r="X583" s="169"/>
      <c r="Z583" s="113"/>
      <c r="AP583" s="169"/>
      <c r="AQ583" s="169"/>
      <c r="AR583" s="169"/>
      <c r="AS583" s="169"/>
      <c r="AT583" s="535"/>
      <c r="AU583" s="186" t="s">
        <v>118</v>
      </c>
      <c r="AV583" s="542" t="s">
        <v>123</v>
      </c>
      <c r="AW583" s="371" t="e">
        <f>AVERAGE(AW434,AW440,AW446,AW452,AW458,AW464,AW470,AW476,AW482,AW488,AW494,AW500)</f>
        <v>#VALUE!</v>
      </c>
      <c r="AX583" s="559"/>
      <c r="AY583" s="502"/>
      <c r="AZ583" s="502"/>
      <c r="BA583" s="502"/>
      <c r="BB583" s="366"/>
      <c r="BC583" s="371" t="e">
        <f>AVERAGE(BC434,BC440,BC446,BC452,BC458,BC464,BC470,BC476,BC482,BC488,BC494,BC500)</f>
        <v>#VALUE!</v>
      </c>
      <c r="BD583" s="549"/>
      <c r="BE583" s="371" t="e">
        <f>AVERAGE(BE434,BE440,BE446,BE452,BE458,BE464,BE470,BE476,BE482,BE488,BE494,BE500)</f>
        <v>#VALUE!</v>
      </c>
      <c r="BF583" s="549"/>
      <c r="BG583" s="371" t="e">
        <f>AVERAGE(BG434,BG440,BG446,BG452,BG458,BG464,BG470,BG476,BG482,BG488,BG494,BG500)</f>
        <v>#VALUE!</v>
      </c>
      <c r="BH583" s="549"/>
      <c r="BI583" s="371" t="e">
        <f>AVERAGE(BI434,BI440,BI446,BI452,BI458,BI464,BI470,BI476,BI482,BI488,BI494,BI500)</f>
        <v>#VALUE!</v>
      </c>
      <c r="BJ583" s="549"/>
      <c r="BK583" s="371" t="e">
        <f>AVERAGE(BK434,BK440,BK446,BK452,BK458,BK464,BK470,BK476,BK482,BK488,BK494,BK500)</f>
        <v>#VALUE!</v>
      </c>
      <c r="BL583" s="549"/>
      <c r="BM583" s="371" t="e">
        <f>AVERAGE(BM434,BM440,BM446,BM452,BM458,BM464,BM470,BM476,BM482,BM488,BM494,BM500)</f>
        <v>#VALUE!</v>
      </c>
      <c r="BN583" s="549"/>
      <c r="BO583" s="371" t="e">
        <f>AVERAGE(BO434,BO440,BO446,BO452,BO458,BO464,BO470,BO476,BO482,BO488,BO494,BO500)</f>
        <v>#VALUE!</v>
      </c>
      <c r="BP583" s="501"/>
      <c r="BQ583" s="502"/>
      <c r="BR583" s="502"/>
      <c r="BS583" s="502"/>
      <c r="BT583" s="502"/>
      <c r="BU583" s="295">
        <f>SUM(BU436,BU442,BU448,BU454,BU460,BU466,BU472,BU478,BU484,BU490,BU496,BU502)</f>
        <v>0</v>
      </c>
      <c r="BV583" s="567"/>
      <c r="BW583" s="295">
        <f>SUM(BW436,BW442,BW448,BW454,BW460,BW466,BW472,BW478,BW484,BW490,BW496,BW502)</f>
        <v>0</v>
      </c>
      <c r="BX583" s="567"/>
    </row>
    <row r="584" spans="1:76" ht="17" customHeight="1" x14ac:dyDescent="0.35">
      <c r="W584" s="169"/>
      <c r="X584" s="169"/>
      <c r="Z584" s="113"/>
      <c r="AP584" s="169"/>
      <c r="AQ584" s="169"/>
      <c r="AR584" s="169"/>
      <c r="AS584" s="169"/>
      <c r="AT584" s="535"/>
      <c r="AU584" s="186" t="s">
        <v>119</v>
      </c>
      <c r="AV584" s="543"/>
      <c r="AW584" s="372" t="e">
        <f>MIN(AW434,AW440,AW446,AW452,AW458,AW464,AW470,AW476,AW482,AW488,AW494,AW500)</f>
        <v>#VALUE!</v>
      </c>
      <c r="AX584" s="559"/>
      <c r="AY584" s="502"/>
      <c r="AZ584" s="502"/>
      <c r="BA584" s="502"/>
      <c r="BB584" s="366"/>
      <c r="BC584" s="372" t="e">
        <f>MIN(BC434,BC440,BC446,BC452,BC458,BC464,BC470,BC476,BC482,BC488,BC494,BC500)</f>
        <v>#VALUE!</v>
      </c>
      <c r="BD584" s="549"/>
      <c r="BE584" s="372" t="e">
        <f>MIN(BE434,BE440,BE446,BE452,BE458,BE464,BE470,BE476,BE482,BE488,BE494,BE500)</f>
        <v>#VALUE!</v>
      </c>
      <c r="BF584" s="549"/>
      <c r="BG584" s="372" t="e">
        <f>MIN(BG434,BG440,BG446,BG452,BG458,BG464,BG470,BG476,BG482,BG488,BG494,BG500)</f>
        <v>#VALUE!</v>
      </c>
      <c r="BH584" s="549"/>
      <c r="BI584" s="372" t="e">
        <f>MIN(BI434,BI440,BI446,BI452,BI458,BI464,BI470,BI476,BI482,BI488,BI494,BI500)</f>
        <v>#VALUE!</v>
      </c>
      <c r="BJ584" s="549"/>
      <c r="BK584" s="372" t="e">
        <f>MIN(BK434,BK440,BK446,BK452,BK458,BK464,BK470,BK476,BK482,BK488,BK494,BK500)</f>
        <v>#VALUE!</v>
      </c>
      <c r="BL584" s="549"/>
      <c r="BM584" s="372" t="e">
        <f>MIN(BM434,BM440,BM446,BM452,BM458,BM464,BM470,BM476,BM482,BM488,BM494,BM500)</f>
        <v>#VALUE!</v>
      </c>
      <c r="BN584" s="549"/>
      <c r="BO584" s="372" t="e">
        <f>MIN(BO434,BO440,BO446,BO452,BO458,BO464,BO470,BO476,BO482,BO488,BO494,BO500)</f>
        <v>#VALUE!</v>
      </c>
      <c r="BP584" s="501"/>
      <c r="BQ584" s="502"/>
      <c r="BR584" s="502"/>
      <c r="BS584" s="502"/>
      <c r="BT584" s="502"/>
      <c r="BU584" s="297">
        <f>MIN(BU436,BU442,BU448,BU454,BU460,BU466,BU472,BU478,BU484,BU490,BU496,BU502)</f>
        <v>0</v>
      </c>
      <c r="BV584" s="567"/>
      <c r="BW584" s="297">
        <f>MIN(BW436,BW442,BW448,BW454,BW460,BW466,BW472,BW478,BW484,BW490,BW496,BW502)</f>
        <v>0</v>
      </c>
      <c r="BX584" s="567"/>
    </row>
    <row r="585" spans="1:76" ht="17" customHeight="1" thickBot="1" x14ac:dyDescent="0.4">
      <c r="E585" s="133"/>
      <c r="F585" s="153"/>
      <c r="G585" s="153"/>
      <c r="H585" s="376"/>
      <c r="I585" s="376"/>
      <c r="J585" s="376"/>
      <c r="K585" s="376"/>
      <c r="L585" s="376"/>
      <c r="M585" s="376"/>
      <c r="N585" s="376"/>
      <c r="O585" s="376"/>
      <c r="P585" s="376"/>
      <c r="Q585" s="376"/>
      <c r="R585" s="376"/>
      <c r="S585" s="376"/>
      <c r="T585" s="376"/>
      <c r="U585" s="376"/>
      <c r="V585" s="376"/>
      <c r="W585" s="192"/>
      <c r="X585" s="192"/>
      <c r="Y585" s="133"/>
      <c r="Z585" s="376"/>
      <c r="AA585" s="133"/>
      <c r="AB585" s="133"/>
      <c r="AC585" s="133"/>
      <c r="AD585" s="133"/>
      <c r="AE585" s="133"/>
      <c r="AF585" s="133"/>
      <c r="AG585" s="133"/>
      <c r="AH585" s="133"/>
      <c r="AI585" s="133"/>
      <c r="AJ585" s="133"/>
      <c r="AK585" s="133"/>
      <c r="AL585" s="133"/>
      <c r="AM585" s="133"/>
      <c r="AN585" s="133"/>
      <c r="AO585" s="133"/>
      <c r="AP585" s="192"/>
      <c r="AQ585" s="192"/>
      <c r="AR585" s="192"/>
      <c r="AS585" s="192"/>
      <c r="AT585" s="551"/>
      <c r="AU585" s="189" t="s">
        <v>120</v>
      </c>
      <c r="AV585" s="544"/>
      <c r="AW585" s="373" t="e">
        <f>MAX(AW434,AW440,AW446,AW452,AW458,AW464,AW470,AW476,AW482,AW488,AW494,AW500)</f>
        <v>#VALUE!</v>
      </c>
      <c r="AX585" s="560"/>
      <c r="AY585" s="504"/>
      <c r="AZ585" s="504"/>
      <c r="BA585" s="504"/>
      <c r="BB585" s="368"/>
      <c r="BC585" s="373" t="e">
        <f>MAX(BC434,BC440,BC446,BC452,BC458,BC464,BC470,BC476,BC482,BC488,BC494,BC500)</f>
        <v>#VALUE!</v>
      </c>
      <c r="BD585" s="550"/>
      <c r="BE585" s="373" t="e">
        <f>MAX(BE434,BE440,BE446,BE452,BE458,BE464,BE470,BE476,BE482,BE488,BE494,BE500)</f>
        <v>#VALUE!</v>
      </c>
      <c r="BF585" s="550"/>
      <c r="BG585" s="373" t="e">
        <f>MAX(BG434,BG440,BG446,BG452,BG458,BG464,BG470,BG476,BG482,BG488,BG494,BG500)</f>
        <v>#VALUE!</v>
      </c>
      <c r="BH585" s="550"/>
      <c r="BI585" s="373" t="e">
        <f>MAX(BI434,BI440,BI446,BI452,BI458,BI464,BI470,BI476,BI482,BI488,BI494,BI500)</f>
        <v>#VALUE!</v>
      </c>
      <c r="BJ585" s="550"/>
      <c r="BK585" s="373" t="e">
        <f>MAX(BK434,BK440,BK446,BK452,BK458,BK464,BK470,BK476,BK482,BK488,BK494,BK500)</f>
        <v>#VALUE!</v>
      </c>
      <c r="BL585" s="550"/>
      <c r="BM585" s="373" t="e">
        <f>MAX(BM434,BM440,BM446,BM452,BM458,BM464,BM470,BM476,BM482,BM488,BM494,BM500)</f>
        <v>#VALUE!</v>
      </c>
      <c r="BN585" s="550"/>
      <c r="BO585" s="373" t="e">
        <f>MAX(BO434,BO440,BO446,BO452,BO458,BO464,BO470,BO476,BO482,BO488,BO494,BO500)</f>
        <v>#VALUE!</v>
      </c>
      <c r="BP585" s="503"/>
      <c r="BQ585" s="504"/>
      <c r="BR585" s="504"/>
      <c r="BS585" s="504"/>
      <c r="BT585" s="504"/>
      <c r="BU585" s="299">
        <f>MAX(BU436,BU442,BU448,BU454,BU460,BU466,BU472,BU478,BU484,BU490,BU496,BU502)</f>
        <v>0</v>
      </c>
      <c r="BV585" s="568"/>
      <c r="BW585" s="299">
        <f>MAX(BW436,BW442,BW448,BW454,BW460,BW466,BW472,BW478,BW484,BW490,BW496,BW502)</f>
        <v>0</v>
      </c>
      <c r="BX585" s="568"/>
    </row>
    <row r="586" spans="1:76" ht="17" customHeight="1" x14ac:dyDescent="0.35">
      <c r="A586" s="191"/>
      <c r="B586" s="191"/>
      <c r="C586" s="191"/>
      <c r="D586" s="193"/>
      <c r="E586" s="194"/>
      <c r="F586" s="195"/>
      <c r="G586" s="195"/>
      <c r="H586" s="195"/>
      <c r="I586" s="195"/>
      <c r="J586" s="195"/>
      <c r="K586" s="195"/>
      <c r="L586" s="195"/>
      <c r="M586" s="195"/>
      <c r="N586" s="195"/>
      <c r="O586" s="195"/>
      <c r="P586" s="195"/>
      <c r="Q586" s="195"/>
      <c r="R586" s="195"/>
      <c r="S586" s="195"/>
      <c r="T586" s="195"/>
      <c r="U586" s="195"/>
      <c r="V586" s="195"/>
      <c r="W586" s="196"/>
      <c r="X586" s="196"/>
      <c r="Y586" s="194"/>
      <c r="Z586" s="195"/>
      <c r="AA586" s="194"/>
      <c r="AB586" s="194"/>
      <c r="AC586" s="194"/>
      <c r="AD586" s="194"/>
      <c r="AE586" s="194"/>
      <c r="AF586" s="194"/>
      <c r="AG586" s="194"/>
      <c r="AH586" s="194"/>
      <c r="AI586" s="194"/>
      <c r="AJ586" s="194"/>
      <c r="AK586" s="194"/>
      <c r="AL586" s="194"/>
      <c r="AM586" s="194"/>
      <c r="AN586" s="194"/>
      <c r="AO586" s="194"/>
      <c r="AP586" s="196"/>
      <c r="AQ586" s="196"/>
      <c r="AR586" s="196"/>
      <c r="AS586" s="196"/>
      <c r="AT586" s="197"/>
      <c r="AU586" s="198"/>
      <c r="AV586" s="199"/>
      <c r="AW586" s="200"/>
      <c r="AX586" s="201"/>
      <c r="AY586" s="201"/>
      <c r="AZ586" s="201"/>
      <c r="BA586" s="201"/>
      <c r="BB586" s="201"/>
      <c r="BC586" s="200"/>
      <c r="BD586" s="201"/>
      <c r="BE586" s="200"/>
      <c r="BF586" s="201"/>
      <c r="BG586" s="200"/>
      <c r="BH586" s="201"/>
      <c r="BI586" s="200"/>
      <c r="BJ586" s="201"/>
      <c r="BK586" s="200"/>
      <c r="BL586" s="201"/>
      <c r="BM586" s="200"/>
      <c r="BN586" s="201"/>
      <c r="BO586" s="200"/>
      <c r="BP586" s="201"/>
      <c r="BQ586" s="201"/>
      <c r="BR586" s="201"/>
      <c r="BS586" s="201"/>
      <c r="BT586" s="201"/>
      <c r="BU586" s="305"/>
      <c r="BV586" s="306"/>
      <c r="BW586" s="305"/>
      <c r="BX586" s="306"/>
    </row>
    <row r="587" spans="1:76" ht="17" customHeight="1" thickBot="1" x14ac:dyDescent="0.4">
      <c r="A587" s="202"/>
      <c r="B587" s="202"/>
      <c r="C587" s="202"/>
      <c r="D587" s="203"/>
      <c r="E587" s="156"/>
      <c r="F587" s="169">
        <f>COUNTIFS(F4:F501,"&lt;&gt;",F4:F501,"&lt;&gt;0")</f>
        <v>498</v>
      </c>
      <c r="G587" s="169">
        <f>COUNTIFS(G4:G501,"&lt;&gt;",G4:G501,"&lt;&gt;0")</f>
        <v>0</v>
      </c>
      <c r="H587" s="153"/>
      <c r="I587" s="153"/>
      <c r="J587" s="153"/>
      <c r="K587" s="153"/>
      <c r="L587" s="153"/>
      <c r="M587" s="153"/>
      <c r="N587" s="153"/>
      <c r="O587" s="153"/>
      <c r="P587" s="153"/>
      <c r="Q587" s="153"/>
      <c r="R587" s="153"/>
      <c r="S587" s="153"/>
      <c r="T587" s="153"/>
      <c r="U587" s="153"/>
      <c r="V587" s="153"/>
      <c r="W587" s="204"/>
      <c r="X587" s="204"/>
      <c r="Y587" s="156"/>
      <c r="Z587" s="169">
        <f>COUNTIFS(Z4:Z501,"&lt;&gt;",Z4:Z501,"&lt;&gt;0")</f>
        <v>0</v>
      </c>
      <c r="AA587" s="156"/>
      <c r="AB587" s="156"/>
      <c r="AC587" s="156"/>
      <c r="AD587" s="156"/>
      <c r="AE587" s="156"/>
      <c r="AF587" s="156"/>
      <c r="AG587" s="156"/>
      <c r="AH587" s="156"/>
      <c r="AI587" s="156"/>
      <c r="AJ587" s="156"/>
      <c r="AK587" s="156"/>
      <c r="AL587" s="156"/>
      <c r="AM587" s="156"/>
      <c r="AN587" s="156"/>
      <c r="AO587" s="156"/>
      <c r="AP587" s="204"/>
      <c r="AQ587" s="204"/>
      <c r="AR587" s="112">
        <f>Z587/F587</f>
        <v>0</v>
      </c>
      <c r="AS587" s="204"/>
      <c r="AT587" s="205"/>
      <c r="AU587" s="206"/>
      <c r="AV587" s="207"/>
      <c r="AW587" s="208"/>
      <c r="AX587" s="209"/>
      <c r="AY587" s="209"/>
      <c r="AZ587" s="209"/>
      <c r="BA587" s="209"/>
      <c r="BB587" s="209"/>
      <c r="BC587" s="208"/>
      <c r="BD587" s="209"/>
      <c r="BE587" s="208"/>
      <c r="BF587" s="209"/>
      <c r="BG587" s="208"/>
      <c r="BH587" s="209"/>
      <c r="BI587" s="208"/>
      <c r="BJ587" s="209"/>
      <c r="BK587" s="208"/>
      <c r="BL587" s="209"/>
      <c r="BM587" s="208"/>
      <c r="BN587" s="209"/>
      <c r="BO587" s="208"/>
      <c r="BP587" s="209"/>
      <c r="BQ587" s="209"/>
      <c r="BR587" s="209"/>
      <c r="BS587" s="209"/>
      <c r="BT587" s="209"/>
      <c r="BU587" s="307"/>
      <c r="BV587" s="308"/>
      <c r="BW587" s="307"/>
      <c r="BX587" s="308"/>
    </row>
    <row r="588" spans="1:76" ht="17" customHeight="1" x14ac:dyDescent="0.35">
      <c r="C588" s="112" t="s">
        <v>126</v>
      </c>
      <c r="V588" s="113" t="s">
        <v>127</v>
      </c>
      <c r="W588" s="169" t="e">
        <f>GEOMEAN(W4:W501)</f>
        <v>#NUM!</v>
      </c>
      <c r="X588" s="169" t="e">
        <f>GEOMEAN(X4:X501)</f>
        <v>#NUM!</v>
      </c>
      <c r="AP588" s="169" t="e">
        <f>GEOMEAN(AP4:AP501)</f>
        <v>#NUM!</v>
      </c>
      <c r="AQ588" s="169" t="e">
        <f>GEOMEAN(AQ4:AQ501)</f>
        <v>#NUM!</v>
      </c>
      <c r="AR588" s="169" t="e">
        <f>GEOMEAN(AR4:AR501)</f>
        <v>#DIV/0!</v>
      </c>
      <c r="AS588" s="169" t="e">
        <f>GEOMEAN(AS4:AS501)</f>
        <v>#DIV/0!</v>
      </c>
      <c r="AT588" s="561" t="str">
        <f>C588</f>
        <v>Overall</v>
      </c>
      <c r="AU588" s="170" t="s">
        <v>118</v>
      </c>
      <c r="AV588" s="536" t="s">
        <v>121</v>
      </c>
      <c r="AW588" s="171" t="e">
        <f>AVERAGE(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 AW430,AW436,AW442,AW448,AW454,AW460,AW466,AW472,AW478,AW484,AW490,AW496)</f>
        <v>#VALUE!</v>
      </c>
      <c r="AX588" s="172" t="e">
        <f>AVERAGE(AX4:AX501)</f>
        <v>#VALUE!</v>
      </c>
      <c r="AY588" s="172" t="e">
        <f t="shared" ref="AY588:BB588" si="71">AVERAGE(AY4:AY501)</f>
        <v>#VALUE!</v>
      </c>
      <c r="AZ588" s="172" t="e">
        <f t="shared" si="71"/>
        <v>#VALUE!</v>
      </c>
      <c r="BA588" s="172" t="e">
        <f t="shared" si="71"/>
        <v>#VALUE!</v>
      </c>
      <c r="BB588" s="172" t="e">
        <f t="shared" si="71"/>
        <v>#VALUE!</v>
      </c>
      <c r="BC588" s="171" t="e">
        <f>AVERAGE(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BC364,BC370,BC376,BC382,BC388,BC394,BC400,BC406,BC412,BC418,BC424, BC430,BC436,BC442,BC448,BC454,BC460,BC466,BC472,BC478,BC484,BC490,BC496)</f>
        <v>#VALUE!</v>
      </c>
      <c r="BD588" s="172" t="e">
        <f>AVERAGE(BD4:BD501)</f>
        <v>#VALUE!</v>
      </c>
      <c r="BE588" s="171" t="e">
        <f>AVERAGE(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BE364,BE370,BE376,BE382,BE388,BE394,BE400,BE406,BE412,BE418,BE424, BE430,BE436,BE442,BE448,BE454,BE460,BE466,BE472,BE478,BE484,BE490,BE496)</f>
        <v>#VALUE!</v>
      </c>
      <c r="BF588" s="172" t="e">
        <f>AVERAGE(BF4:BF501)</f>
        <v>#VALUE!</v>
      </c>
      <c r="BG588" s="171" t="e">
        <f>AVERAGE(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BG364,BG370,BG376,BG382,BG388,BG394,BG400,BG406,BG412,BG418,BG424, BG430,BG436,BG442,BG448,BG454,BG460,BG466,BG472,BG478,BG484,BG490,BG496)</f>
        <v>#VALUE!</v>
      </c>
      <c r="BH588" s="172" t="e">
        <f>AVERAGE(BH4:BH501)</f>
        <v>#VALUE!</v>
      </c>
      <c r="BI588" s="171" t="e">
        <f>AVERAGE(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BI364,BI370,BI376,BI382,BI388,BI394,BI400,BI406,BI412,BI418,BI424, BI430,BI436,BI442,BI448,BI454,BI460,BI466,BI472,BI478,BI484,BI490,BI496)</f>
        <v>#VALUE!</v>
      </c>
      <c r="BJ588" s="172" t="e">
        <f>AVERAGE(BJ4:BJ501)</f>
        <v>#VALUE!</v>
      </c>
      <c r="BK588" s="171" t="e">
        <f>AVERAGE(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BK364,BK370,BK376,BK382,BK388,BK394,BK400,BK406,BK412,BK418,BK424, BK430,BK436,BK442,BK448,BK454,BK460,BK466,BK472,BK478,BK484,BK490,BK496)</f>
        <v>#VALUE!</v>
      </c>
      <c r="BL588" s="172" t="e">
        <f>AVERAGE(BL4:BL501)</f>
        <v>#VALUE!</v>
      </c>
      <c r="BM588" s="171" t="e">
        <f>AVERAGE(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BM364,BM370,BM376,BM382,BM388,BM394,BM400,BM406,BM412,BM418,BM424, BM430,BM436,BM442,BM448,BM454,BM460,BM466,BM472,BM478,BM484,BM490,BM496)</f>
        <v>#VALUE!</v>
      </c>
      <c r="BN588" s="172" t="e">
        <f>AVERAGE(BN4:BN501)</f>
        <v>#VALUE!</v>
      </c>
      <c r="BO588" s="171" t="e">
        <f>AVERAGE(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BO364,BO370,BO376,BO382,BO388,BO394,BO400,BO406,BO412,BO418,BO424, BO430,BO436,BO442,BO448,BO454,BO460,BO466,BO472,BO478,BO484,BO490,BO496)</f>
        <v>#VALUE!</v>
      </c>
      <c r="BP588" s="379" t="e">
        <f>AVERAGE(BP4:BP501)</f>
        <v>#VALUE!</v>
      </c>
      <c r="BQ588" s="393" t="e">
        <f t="shared" ref="BQ588:BT588" si="72">AVERAGE(BQ4:BQ501)</f>
        <v>#VALUE!</v>
      </c>
      <c r="BR588" s="393" t="e">
        <f t="shared" si="72"/>
        <v>#VALUE!</v>
      </c>
      <c r="BS588" s="393" t="e">
        <f t="shared" si="72"/>
        <v>#VALUE!</v>
      </c>
      <c r="BT588" s="393" t="e">
        <f t="shared" si="72"/>
        <v>#VALUE!</v>
      </c>
      <c r="BU588" s="295">
        <f>SUM(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BU364,BU370,BU376,BU382,BU388,BU394,BU400,BU406,BU412,BU418,BU424,BU430,BU436,BU442,BU448,BU454,BU460,BU466,BU472,BU478,BU484,BU490,BU496)</f>
        <v>0</v>
      </c>
      <c r="BV588" s="302">
        <f>SUM(BV4:BV501)</f>
        <v>0</v>
      </c>
      <c r="BW588" s="295">
        <f>SUM(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BW364,BW370,BW376,BW382,BW388,BW394,BW400,BW406,BW412,BW418,BW424,BW430,BW436,BW442,BW448,BW454,BW460,BW466,BW472,BW478,BW484,BW490,BW496)</f>
        <v>0</v>
      </c>
      <c r="BX588" s="302">
        <f>SUM(BX4:BX501)</f>
        <v>0</v>
      </c>
    </row>
    <row r="589" spans="1:76" ht="17" customHeight="1" x14ac:dyDescent="0.35">
      <c r="V589" s="113" t="s">
        <v>128</v>
      </c>
      <c r="W589" s="169">
        <f>SUM(W4:W501)</f>
        <v>0</v>
      </c>
      <c r="X589" s="169">
        <f>SUM(X4:X501)</f>
        <v>0</v>
      </c>
      <c r="Z589" s="113"/>
      <c r="AP589" s="169">
        <f>SUM(AP4:AP501)</f>
        <v>0</v>
      </c>
      <c r="AQ589" s="169">
        <f>SUM(AQ4:AQ501)</f>
        <v>0</v>
      </c>
      <c r="AR589" s="169" t="e">
        <f>SUM(AR4:AR501)</f>
        <v>#DIV/0!</v>
      </c>
      <c r="AS589" s="169" t="e">
        <f>SUM(AS4:AS501)</f>
        <v>#DIV/0!</v>
      </c>
      <c r="AT589" s="562"/>
      <c r="AU589" s="178" t="s">
        <v>119</v>
      </c>
      <c r="AV589" s="537"/>
      <c r="AW589" s="372" t="e">
        <f>MIN(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AW430,AW436,AW442,AW448,AW454,AW460,AW466,AW472,AW478,AW484,AW490,AW496)</f>
        <v>#VALUE!</v>
      </c>
      <c r="AX589" s="361" t="e">
        <f>MIN(AX4:AX501)</f>
        <v>#VALUE!</v>
      </c>
      <c r="AY589" s="387" t="e">
        <f t="shared" ref="AY589:BB589" si="73">MIN(AY4:AY501)</f>
        <v>#VALUE!</v>
      </c>
      <c r="AZ589" s="387" t="e">
        <f t="shared" si="73"/>
        <v>#VALUE!</v>
      </c>
      <c r="BA589" s="387" t="e">
        <f t="shared" si="73"/>
        <v>#VALUE!</v>
      </c>
      <c r="BB589" s="387" t="e">
        <f t="shared" si="73"/>
        <v>#VALUE!</v>
      </c>
      <c r="BC589" s="372" t="e">
        <f>MIN(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BC364,BC370,BC376,BC382,BC388,BC394,BC400,BC406,BC412,BC418,BC424,BC430,BC436,BC442,BC448,BC454,BC460,BC466,BC472,BC478,BC484,BC490,BC496)</f>
        <v>#VALUE!</v>
      </c>
      <c r="BD589" s="361" t="e">
        <f>MIN(BD4:BD501)</f>
        <v>#VALUE!</v>
      </c>
      <c r="BE589" s="372" t="e">
        <f>MIN(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BE364,BE370,BE376,BE382,BE388,BE394,BE400,BE406,BE412,BE418,BE424,BE430,BE436,BE442,BE448,BE454,BE460,BE466,BE472,BE478,BE484,BE490,BE496)</f>
        <v>#VALUE!</v>
      </c>
      <c r="BF589" s="361" t="e">
        <f>MIN(BF4:BF501)</f>
        <v>#VALUE!</v>
      </c>
      <c r="BG589" s="372" t="e">
        <f>MIN(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BG364,BG370,BG376,BG382,BG388,BG394,BG400,BG406,BG412,BG418,BG424,BG430,BG436,BG442,BG448,BG454,BG460,BG466,BG472,BG478,BG484,BG490,BG496)</f>
        <v>#VALUE!</v>
      </c>
      <c r="BH589" s="361" t="e">
        <f>MIN(BH4:BH501)</f>
        <v>#VALUE!</v>
      </c>
      <c r="BI589" s="372" t="e">
        <f>MIN(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BI364,BI370,BI376,BI382,BI388,BI394,BI400,BI406,BI412,BI418,BI424,BI430,BI436,BI442,BI448,BI454,BI460,BI466,BI472,BI478,BI484,BI490,BI496)</f>
        <v>#VALUE!</v>
      </c>
      <c r="BJ589" s="361" t="e">
        <f>MIN(BJ4:BJ501)</f>
        <v>#VALUE!</v>
      </c>
      <c r="BK589" s="372" t="e">
        <f>MIN(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BK364,BK370,BK376,BK382,BK388,BK394,BK400,BK406,BK412,BK418,BK424,BK430,BK436,BK442,BK448,BK454,BK460,BK466,BK472,BK478,BK484,BK490,BK496)</f>
        <v>#VALUE!</v>
      </c>
      <c r="BL589" s="361" t="e">
        <f>MIN(BL4:BL501)</f>
        <v>#VALUE!</v>
      </c>
      <c r="BM589" s="372" t="e">
        <f>MIN(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BM364,BM370,BM376,BM382,BM388,BM394,BM400,BM406,BM412,BM418,BM424,BM430,BM436,BM442,BM448,BM454,BM460,BM466,BM472,BM478,BM484,BM490,BM496)</f>
        <v>#VALUE!</v>
      </c>
      <c r="BN589" s="361" t="e">
        <f>MIN(BN4:BN501)</f>
        <v>#VALUE!</v>
      </c>
      <c r="BO589" s="372" t="e">
        <f>MIN(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BO364,BO370,BO376,BO382,BO388,BO394,BO400,BO406,BO412,BO418,BO424,BO430,BO436,BO442,BO448,BO454,BO460,BO466,BO472,BO478,BO484,BO490,BO496)</f>
        <v>#VALUE!</v>
      </c>
      <c r="BP589" s="372" t="e">
        <f>MIN(BP4:BP501)</f>
        <v>#VALUE!</v>
      </c>
      <c r="BQ589" s="389" t="e">
        <f t="shared" ref="BQ589:BT589" si="74">MIN(BQ4:BQ501)</f>
        <v>#VALUE!</v>
      </c>
      <c r="BR589" s="389" t="e">
        <f t="shared" si="74"/>
        <v>#VALUE!</v>
      </c>
      <c r="BS589" s="389" t="e">
        <f t="shared" si="74"/>
        <v>#VALUE!</v>
      </c>
      <c r="BT589" s="389" t="e">
        <f t="shared" si="74"/>
        <v>#VALUE!</v>
      </c>
      <c r="BU589" s="297">
        <f>MIN(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BU364,BU370,BU376,BU382,BU388,BU394,BU400,BU406,BU412,BU418,BU424,BU430,BU436,BU442,BU448,BU454,BU460,BU466,BU472,BU478,BU484,BU490,BU496)</f>
        <v>0</v>
      </c>
      <c r="BV589" s="303">
        <f>MIN(BV4:BV501)</f>
        <v>0</v>
      </c>
      <c r="BW589" s="297">
        <f>MIN(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BW364,BW370,BW376,BW382,BW388,BW394,BW400,BW406,BW412,BW418,BW424,BW430,BW436,BW442,BW448,BW454,BW460,BW466,BW472,BW478,BW484,BW490,BW496)</f>
        <v>0</v>
      </c>
      <c r="BX589" s="303">
        <f>MIN(BX4:BX501)</f>
        <v>0</v>
      </c>
    </row>
    <row r="590" spans="1:76" ht="17" customHeight="1" thickBot="1" x14ac:dyDescent="0.4">
      <c r="V590" s="113" t="s">
        <v>120</v>
      </c>
      <c r="W590" s="169">
        <f>MAX(W4:W501)</f>
        <v>0</v>
      </c>
      <c r="X590" s="169">
        <f>MAX(X4:X501)</f>
        <v>0</v>
      </c>
      <c r="Z590" s="113"/>
      <c r="AP590" s="169">
        <f>MAX(AP4:AP501)</f>
        <v>0</v>
      </c>
      <c r="AQ590" s="169">
        <f>MAX(AQ4:AQ501)</f>
        <v>0</v>
      </c>
      <c r="AR590" s="169" t="e">
        <f>MAX(AR4:AR501)</f>
        <v>#DIV/0!</v>
      </c>
      <c r="AS590" s="169" t="e">
        <f>MAX(AS4:AS501)</f>
        <v>#DIV/0!</v>
      </c>
      <c r="AT590" s="562"/>
      <c r="AU590" s="178" t="s">
        <v>120</v>
      </c>
      <c r="AV590" s="538"/>
      <c r="AW590" s="373" t="e">
        <f>MAX(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AW430,AW436,AW442,AW448,AW454,AW460,AW466,AW472,AW478,AW484,AW490,AW496)</f>
        <v>#VALUE!</v>
      </c>
      <c r="AX590" s="362" t="e">
        <f>MAX(AX4:AX501)</f>
        <v>#VALUE!</v>
      </c>
      <c r="AY590" s="388" t="e">
        <f t="shared" ref="AY590:BB590" si="75">MAX(AY4:AY501)</f>
        <v>#VALUE!</v>
      </c>
      <c r="AZ590" s="388" t="e">
        <f t="shared" si="75"/>
        <v>#VALUE!</v>
      </c>
      <c r="BA590" s="388" t="e">
        <f t="shared" si="75"/>
        <v>#VALUE!</v>
      </c>
      <c r="BB590" s="388" t="e">
        <f t="shared" si="75"/>
        <v>#VALUE!</v>
      </c>
      <c r="BC590" s="373" t="e">
        <f>MAX(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BC364,BC370,BC376,BC382,BC388,BC394,BC400,BC406,BC412,BC418,BC424,BC430,BC436,BC442,BC448,BC454,BC460,BC466,BC472,BC478,BC484,BC490,BC496)</f>
        <v>#VALUE!</v>
      </c>
      <c r="BD590" s="362" t="e">
        <f>MAX(BD4:BD501)</f>
        <v>#VALUE!</v>
      </c>
      <c r="BE590" s="373" t="e">
        <f>MAX(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BE364,BE370,BE376,BE382,BE388,BE394,BE400,BE406,BE412,BE418,BE424,BE430,BE436,BE442,BE448,BE454,BE460,BE466,BE472,BE478,BE484,BE490,BE496)</f>
        <v>#VALUE!</v>
      </c>
      <c r="BF590" s="362" t="e">
        <f>MAX(BF4:BF501)</f>
        <v>#VALUE!</v>
      </c>
      <c r="BG590" s="373" t="e">
        <f>MAX(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BG364,BG370,BG376,BG382,BG388,BG394,BG400,BG406,BG412,BG418,BG424,BG430,BG436,BG442,BG448,BG454,BG460,BG466,BG472,BG478,BG484,BG490,BG496)</f>
        <v>#VALUE!</v>
      </c>
      <c r="BH590" s="362" t="e">
        <f>MAX(BH4:BH501)</f>
        <v>#VALUE!</v>
      </c>
      <c r="BI590" s="373" t="e">
        <f>MAX(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BI364,BI370,BI376,BI382,BI388,BI394,BI400,BI406,BI412,BI418,BI424,BI430,BI436,BI442,BI448,BI454,BI460,BI466,BI472,BI478,BI484,BI490,BI496)</f>
        <v>#VALUE!</v>
      </c>
      <c r="BJ590" s="362" t="e">
        <f>MAX(BJ4:BJ501)</f>
        <v>#VALUE!</v>
      </c>
      <c r="BK590" s="373" t="e">
        <f>MAX(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BK364,BK370,BK376,BK382,BK388,BK394,BK400,BK406,BK412,BK418,BK424,BK430,BK436,BK442,BK448,BK454,BK460,BK466,BK472,BK478,BK484,BK490,BK496)</f>
        <v>#VALUE!</v>
      </c>
      <c r="BL590" s="362" t="e">
        <f>MAX(BL4:BL501)</f>
        <v>#VALUE!</v>
      </c>
      <c r="BM590" s="373" t="e">
        <f>MAX(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BM364,BM370,BM376,BM382,BM388,BM394,BM400,BM406,BM412,BM418,BM424,BM430,BM436,BM442,BM448,BM454,BM460,BM466,BM472,BM478,BM484,BM490,BM496)</f>
        <v>#VALUE!</v>
      </c>
      <c r="BN590" s="362" t="e">
        <f>MAX(BN4:BN501)</f>
        <v>#VALUE!</v>
      </c>
      <c r="BO590" s="373" t="e">
        <f>MAX(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BO364,BO370,BO376,BO382,BO388,BO394,BO400,BO406,BO412,BO418,BO424,BO430,BO436,BO442,BO448,BO454,BO460,BO466,BO472,BO478,BO484,BO490,BO496)</f>
        <v>#VALUE!</v>
      </c>
      <c r="BP590" s="373" t="e">
        <f>MAX(BP4:BP501)</f>
        <v>#VALUE!</v>
      </c>
      <c r="BQ590" s="390" t="e">
        <f t="shared" ref="BQ590:BT590" si="76">MAX(BQ4:BQ501)</f>
        <v>#VALUE!</v>
      </c>
      <c r="BR590" s="390" t="e">
        <f t="shared" si="76"/>
        <v>#VALUE!</v>
      </c>
      <c r="BS590" s="390" t="e">
        <f t="shared" si="76"/>
        <v>#VALUE!</v>
      </c>
      <c r="BT590" s="390" t="e">
        <f t="shared" si="76"/>
        <v>#VALUE!</v>
      </c>
      <c r="BU590" s="299">
        <f>MAX(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BU364,BU370,BU376,BU382,BU388,BU394,BU400,BU406,BU412,BU418,BU424,BU430,BU436,BU442,BU448,BU454,BU460,BU466,BU472,BU478,BU484,BU490,BU496)</f>
        <v>0</v>
      </c>
      <c r="BV590" s="304">
        <f>MAX(BV4:BV501)</f>
        <v>0</v>
      </c>
      <c r="BW590" s="299">
        <f>MAX(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BW364,BW370,BW376,BW382,BW388,BW394,BW400,BW406,BW412,BW418,BW424,BW430,BW436,BW442,BW448,BW454,BW460,BW466,BW472,BW478,BW484,BW490,BW496)</f>
        <v>0</v>
      </c>
      <c r="BX590" s="304">
        <f>MAX(BX4:BX501)</f>
        <v>0</v>
      </c>
    </row>
    <row r="591" spans="1:76" ht="17" customHeight="1" x14ac:dyDescent="0.35">
      <c r="V591" s="113" t="s">
        <v>119</v>
      </c>
      <c r="W591" s="169">
        <f>MIN(W4:W501)</f>
        <v>0</v>
      </c>
      <c r="X591" s="169">
        <f>MIN(X4:X501)</f>
        <v>0</v>
      </c>
      <c r="Z591" s="113"/>
      <c r="AP591" s="169">
        <f>MIN(AP4:AP501)</f>
        <v>0</v>
      </c>
      <c r="AQ591" s="169">
        <f>MIN(AQ4:AQ501)</f>
        <v>0</v>
      </c>
      <c r="AR591" s="169" t="e">
        <f>MIN(AR4:AR501)</f>
        <v>#DIV/0!</v>
      </c>
      <c r="AS591" s="169" t="e">
        <f>MIN(AS4:AS501)</f>
        <v>#DIV/0!</v>
      </c>
      <c r="AT591" s="562"/>
      <c r="AU591" s="178" t="s">
        <v>118</v>
      </c>
      <c r="AV591" s="539" t="s">
        <v>122</v>
      </c>
      <c r="AW591" s="171" t="e">
        <f>AVERAGE(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AW432,AW438,AW444,AW450,AW456,AW462,AW468,AW474,AW480,AW486,AW492,AW498)</f>
        <v>#VALUE!</v>
      </c>
      <c r="AX591" s="558"/>
      <c r="AY591" s="500"/>
      <c r="AZ591" s="500"/>
      <c r="BA591" s="500"/>
      <c r="BB591" s="364"/>
      <c r="BC591" s="171" t="e">
        <f>AVERAGE(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BC366,BC372,BC378,BC384,BC390,BC396,BC402,BC408,BC414,BC420,BC426,BC432,BC438,BC444,BC450,BC456,BC462,BC468,BC474,BC480,BC486,BC492,BC498)</f>
        <v>#VALUE!</v>
      </c>
      <c r="BD591" s="548"/>
      <c r="BE591" s="171" t="e">
        <f>AVERAGE(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BE366,BE372,BE378,BE384,BE390,BE396,BE402,BE408,BE414,BE420,BE426,BE432,BE438,BE444,BE450,BE456,BE462,BE468,BE474,BE480,BE486,BE492,BE498)</f>
        <v>#VALUE!</v>
      </c>
      <c r="BF591" s="548"/>
      <c r="BG591" s="171" t="e">
        <f>AVERAGE(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BG366,BG372,BG378,BG384,BG390,BG396,BG402,BG408,BG414,BG420,BG426,BG432,BG438,BG444,BG450,BG456,BG462,BG468,BG474,BG480,BG486,BG492,BG498)</f>
        <v>#VALUE!</v>
      </c>
      <c r="BH591" s="548"/>
      <c r="BI591" s="171" t="e">
        <f>AVERAGE(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BI366,BI372,BI378,BI384,BI390,BI396,BI402,BI408,BI414,BI420,BI426,BI432,BI438,BI444,BI450,BI456,BI462,BI468,BI474,BI480,BI486,BI492,BI498)</f>
        <v>#VALUE!</v>
      </c>
      <c r="BJ591" s="548"/>
      <c r="BK591" s="171" t="e">
        <f>AVERAGE(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BK366,BK372,BK378,BK384,BK390,BK396,BK402,BK408,BK414,BK420,BK426,BK432,BK438,BK444,BK450,BK456,BK462,BK468,BK474,BK480,BK486,BK492,BK498)</f>
        <v>#VALUE!</v>
      </c>
      <c r="BL591" s="548"/>
      <c r="BM591" s="171" t="e">
        <f>AVERAGE(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BM366,BM372,BM378,BM384,BM390,BM396,BM402,BM408,BM414,BM420,BM426,BM432,BM438,BM444,BM450,BM456,BM462,BM468,BM474,BM480,BM486,BM492,BM498)</f>
        <v>#VALUE!</v>
      </c>
      <c r="BN591" s="548"/>
      <c r="BO591" s="171" t="e">
        <f>AVERAGE(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BO366,BO372,BO378,BO384,BO390,BO396,BO402,BO408,BO414,BO420,BO426,BO432,BO438,BO444,BO450,BO456,BO462,BO468,BO474,BO480,BO486,BO492,BO498)</f>
        <v>#VALUE!</v>
      </c>
      <c r="BP591" s="499"/>
      <c r="BQ591" s="500"/>
      <c r="BR591" s="500"/>
      <c r="BS591" s="500"/>
      <c r="BT591" s="500"/>
      <c r="BU591" s="295">
        <f>SUM(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BU366,BU372,BU378,BU384,BU390,BU396,BU402,BU408,BU414,BU420,BU426,BU432,BU438,BU444,BU450,BU456,BU462,BU468,BU474,BU480,BU486,BU492,BU498)</f>
        <v>0</v>
      </c>
      <c r="BV591" s="566"/>
      <c r="BW591" s="295">
        <f>SUM(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BW366,BW372,BW378,BW384,BW390,BW396,BW402,BW408,BW414,BW420,BW426,BW432,BW438,BW444,BW450,BW456,BW462,BW468,BW474,BW480,BW486,BW492,BW498)</f>
        <v>0</v>
      </c>
      <c r="BX591" s="566"/>
    </row>
    <row r="592" spans="1:76" ht="17" customHeight="1" x14ac:dyDescent="0.35">
      <c r="V592" s="113" t="s">
        <v>129</v>
      </c>
      <c r="W592" s="169"/>
      <c r="X592" s="169"/>
      <c r="Z592" s="113"/>
      <c r="AP592" s="184" t="e">
        <f>AP588/W588</f>
        <v>#NUM!</v>
      </c>
      <c r="AQ592" s="184" t="e">
        <f>AQ588/X588</f>
        <v>#NUM!</v>
      </c>
      <c r="AR592" s="169"/>
      <c r="AS592" s="169"/>
      <c r="AT592" s="562"/>
      <c r="AU592" s="178" t="s">
        <v>119</v>
      </c>
      <c r="AV592" s="540"/>
      <c r="AW592" s="372" t="e">
        <f>MIN(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AW432,AW438,AW444,AW450,AW456,AW462,AW468,AW474,AW480,AW486,AW492,AW498)</f>
        <v>#VALUE!</v>
      </c>
      <c r="AX592" s="559"/>
      <c r="AY592" s="502"/>
      <c r="AZ592" s="502"/>
      <c r="BA592" s="502"/>
      <c r="BB592" s="366"/>
      <c r="BC592" s="372" t="e">
        <f>MIN(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BC366,BC372,BC378,BC384,BC390,BC396,BC402,BC408,BC414,BC420,BC426,BC432,BC438,BC444,BC450,BC456,BC462,BC468,BC474,BC480,BC486,BC492,BC498)</f>
        <v>#VALUE!</v>
      </c>
      <c r="BD592" s="549"/>
      <c r="BE592" s="372" t="e">
        <f>MIN(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BE366,BE372,BE378,BE384,BE390,BE396,BE402,BE408,BE414,BE420,BE426,BE432,BE438,BE444,BE450,BE456,BE462,BE468,BE474,BE480,BE486,BE492,BE498)</f>
        <v>#VALUE!</v>
      </c>
      <c r="BF592" s="549"/>
      <c r="BG592" s="372" t="e">
        <f>MIN(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BG366,BG372,BG378,BG384,BG390,BG396,BG402,BG408,BG414,BG420,BG426,BG432,BG438,BG444,BG450,BG456,BG462,BG468,BG474,BG480,BG486,BG492,BG498)</f>
        <v>#VALUE!</v>
      </c>
      <c r="BH592" s="549"/>
      <c r="BI592" s="372" t="e">
        <f>MIN(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BI366,BI372,BI378,BI384,BI390,BI396,BI402,BI408,BI414,BI420,BI426,BI432,BI438,BI444,BI450,BI456,BI462,BI468,BI474,BI480,BI486,BI492,BI498)</f>
        <v>#VALUE!</v>
      </c>
      <c r="BJ592" s="549"/>
      <c r="BK592" s="372" t="e">
        <f>MIN(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BK366,BK372,BK378,BK384,BK390,BK396,BK402,BK408,BK414,BK420,BK426,BK432,BK438,BK444,BK450,BK456,BK462,BK468,BK474,BK480,BK486,BK492,BK498)</f>
        <v>#VALUE!</v>
      </c>
      <c r="BL592" s="549"/>
      <c r="BM592" s="372" t="e">
        <f>MIN(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BM366,BM372,BM378,BM384,BM390,BM396,BM402,BM408,BM414,BM420,BM426,BM432,BM438,BM444,BM450,BM456,BM462,BM468,BM474,BM480,BM486,BM492,BM498)</f>
        <v>#VALUE!</v>
      </c>
      <c r="BN592" s="549"/>
      <c r="BO592" s="372" t="e">
        <f>MIN(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BO366,BO372,BO378,BO384,BO390,BO396,BO402,BO408,BO414,BO420,BO426,BO432,BO438,BO444,BO450,BO456,BO462,BO468,BO474,BO480,BO486,BO492,BO498)</f>
        <v>#VALUE!</v>
      </c>
      <c r="BP592" s="501"/>
      <c r="BQ592" s="502"/>
      <c r="BR592" s="502"/>
      <c r="BS592" s="502"/>
      <c r="BT592" s="502"/>
      <c r="BU592" s="297">
        <f>MIN(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BU366,BU372,BU378,BU384,BU390,BU396,BU402,BU408,BU414,BU420,BU426,BU432,BU438,BU444,BU450,BU456,BU462,BU468,BU474,BU480,BU486,BU492,BU498)</f>
        <v>0</v>
      </c>
      <c r="BV592" s="567"/>
      <c r="BW592" s="297">
        <f>MIN(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BW366,BW372,BW378,BW384,BW390,BW396,BW402,BW408,BW414,BW420,BW426,BW432,BW438,BW444,BW450,BW456,BW462,BW468,BW474,BW480,BW486,BW492,BW498)</f>
        <v>0</v>
      </c>
      <c r="BX592" s="567"/>
    </row>
    <row r="593" spans="1:76" ht="17" customHeight="1" thickBot="1" x14ac:dyDescent="0.4">
      <c r="W593" s="169"/>
      <c r="X593" s="169"/>
      <c r="Z593" s="113"/>
      <c r="AP593" s="169"/>
      <c r="AQ593" s="169"/>
      <c r="AR593" s="169"/>
      <c r="AS593" s="169"/>
      <c r="AT593" s="562"/>
      <c r="AU593" s="178" t="s">
        <v>120</v>
      </c>
      <c r="AV593" s="541"/>
      <c r="AW593" s="373" t="e">
        <f>MAX(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AW432,AW438,AW444,AW450,AW456,AW462,AW468,AW474,AW480,AW486,AW492,AW498)</f>
        <v>#VALUE!</v>
      </c>
      <c r="AX593" s="559"/>
      <c r="AY593" s="502"/>
      <c r="AZ593" s="502"/>
      <c r="BA593" s="502"/>
      <c r="BB593" s="366"/>
      <c r="BC593" s="373" t="e">
        <f>MAX(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BC366,BC372,BC378,BC384,BC390,BC396,BC402,BC408,BC414,BC420,BC426,BC432,BC438,BC444,BC450,BC456,BC462,BC468,BC474,BC480,BC486,BC492,BC498)</f>
        <v>#VALUE!</v>
      </c>
      <c r="BD593" s="549"/>
      <c r="BE593" s="373" t="e">
        <f>MAX(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BE366,BE372,BE378,BE384,BE390,BE396,BE402,BE408,BE414,BE420,BE426,BE432,BE438,BE444,BE450,BE456,BE462,BE468,BE474,BE480,BE486,BE492,BE498)</f>
        <v>#VALUE!</v>
      </c>
      <c r="BF593" s="549"/>
      <c r="BG593" s="373" t="e">
        <f>MAX(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BG366,BG372,BG378,BG384,BG390,BG396,BG402,BG408,BG414,BG420,BG426,BG432,BG438,BG444,BG450,BG456,BG462,BG468,BG474,BG480,BG486,BG492,BG498)</f>
        <v>#VALUE!</v>
      </c>
      <c r="BH593" s="549"/>
      <c r="BI593" s="373" t="e">
        <f>MAX(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BI366,BI372,BI378,BI384,BI390,BI396,BI402,BI408,BI414,BI420,BI426,BI432,BI438,BI444,BI450,BI456,BI462,BI468,BI474,BI480,BI486,BI492,BI498)</f>
        <v>#VALUE!</v>
      </c>
      <c r="BJ593" s="549"/>
      <c r="BK593" s="373" t="e">
        <f>MAX(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BK366,BK372,BK378,BK384,BK390,BK396,BK402,BK408,BK414,BK420,BK426,BK432,BK438,BK444,BK450,BK456,BK462,BK468,BK474,BK480,BK486,BK492,BK498)</f>
        <v>#VALUE!</v>
      </c>
      <c r="BL593" s="549"/>
      <c r="BM593" s="373" t="e">
        <f>MAX(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BM366,BM372,BM378,BM384,BM390,BM396,BM402,BM408,BM414,BM420,BM426,BM432,BM438,BM444,BM450,BM456,BM462,BM468,BM474,BM480,BM486,BM492,BM498)</f>
        <v>#VALUE!</v>
      </c>
      <c r="BN593" s="549"/>
      <c r="BO593" s="373" t="e">
        <f>MAX(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BO366,BO372,BO378,BO384,BO390,BO396,BO402,BO408,BO414,BO420,BO426,BO432,BO438,BO444,BO450,BO456,BO462,BO468,BO474,BO480,BO486,BO492,BO498)</f>
        <v>#VALUE!</v>
      </c>
      <c r="BP593" s="501"/>
      <c r="BQ593" s="502"/>
      <c r="BR593" s="502"/>
      <c r="BS593" s="502"/>
      <c r="BT593" s="502"/>
      <c r="BU593" s="299">
        <f>MAX(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BU366,BU372,BU378,BU384,BU390,BU396,BU402,BU408,BU414,BU420,BU426,BU432,BU438,BU444,BU450,BU456,BU462,BU468,BU474,BU480,BU486,BU494)</f>
        <v>0</v>
      </c>
      <c r="BV593" s="567"/>
      <c r="BW593" s="299">
        <f>MAX(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BW366,BW372,BW378,BW384,BW390,BW396,BW402,BW408,BW414,BW420,BW426,BW432,BW438,BW444,BW450,BW456,BW462,BW468,BW474,BW480,BW486,BW494)</f>
        <v>0</v>
      </c>
      <c r="BX593" s="567"/>
    </row>
    <row r="594" spans="1:76" ht="17" customHeight="1" x14ac:dyDescent="0.35">
      <c r="W594" s="169"/>
      <c r="X594" s="169"/>
      <c r="Z594" s="113"/>
      <c r="AP594" s="169"/>
      <c r="AQ594" s="169"/>
      <c r="AR594" s="169"/>
      <c r="AS594" s="169"/>
      <c r="AT594" s="562"/>
      <c r="AU594" s="186" t="s">
        <v>118</v>
      </c>
      <c r="AV594" s="542" t="s">
        <v>123</v>
      </c>
      <c r="AW594" s="371" t="e">
        <f>AVERAGE(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AW434,AW440,AW446,AW452,AW458,AW464,AW470,AW476,AW482,AW488,AW494,AW500)</f>
        <v>#VALUE!</v>
      </c>
      <c r="AX594" s="559"/>
      <c r="AY594" s="502"/>
      <c r="AZ594" s="502"/>
      <c r="BA594" s="502"/>
      <c r="BB594" s="366"/>
      <c r="BC594" s="371" t="e">
        <f>AVERAGE(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BC368,BC374,BC380,BC386,BC392,BC398,BC404,BC410,BC416,BC422,BC428,BC434,BC440,BC446,BC452,BC458,BC464,BC470,BC476,BC482,BC488,BC494,BC500)</f>
        <v>#VALUE!</v>
      </c>
      <c r="BD594" s="549"/>
      <c r="BE594" s="371" t="e">
        <f>AVERAGE(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BE434,BE440,BE446,BE452,BE458,BE464,BE470,BE476,BE482,BE488,BE494,BE500)</f>
        <v>#VALUE!</v>
      </c>
      <c r="BF594" s="549"/>
      <c r="BG594" s="371" t="e">
        <f>AVERAGE(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BG368,BG374,BG380,BG386,BG392,BG398,BG404,BG410,BG416,BG422,BG428,BG434,BG440,BG446,BG452,BG458,BG464,BG470,BG476,BG482,BG488,BG494,BG500)</f>
        <v>#VALUE!</v>
      </c>
      <c r="BH594" s="549"/>
      <c r="BI594" s="371" t="e">
        <f>AVERAGE(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BI368,BI374,BI380,BI386,BI392,BI398,BI404,BI410,BI416,BI422,BI428,BI434,BI440,BI446,BI452,BI458,BI464,BI470,BI476,BI482,BI488,BI494,BI500)</f>
        <v>#VALUE!</v>
      </c>
      <c r="BJ594" s="549"/>
      <c r="BK594" s="371" t="e">
        <f>AVERAGE(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BK434,BK440,BK446,BK452,BK458,BK464,BK470,BK476,BK482,BK488,BK494,BK500)</f>
        <v>#VALUE!</v>
      </c>
      <c r="BL594" s="549"/>
      <c r="BM594" s="371" t="e">
        <f>AVERAGE(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BM434,BM440,BM446,BM452,BM458,BM464,BM470,BM476,BM482,BM488,BM494,BM500)</f>
        <v>#VALUE!</v>
      </c>
      <c r="BN594" s="549"/>
      <c r="BO594" s="371" t="e">
        <f>AVERAGE(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BO434,BO440,BO446,BO452,BO458,BO464,BO470,BO476,BO482,BO488,BO494,BO500)</f>
        <v>#VALUE!</v>
      </c>
      <c r="BP594" s="501"/>
      <c r="BQ594" s="502"/>
      <c r="BR594" s="502"/>
      <c r="BS594" s="502"/>
      <c r="BT594" s="502"/>
      <c r="BU594" s="301">
        <f>SUM(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BU368,BU374,BU380,BU386,BU392,BU398,BU404,BU410,BU416,BU422,BU428,BU434,BU440,BU446,BU452,BU458,BU464,BU470,BU476,BU482,BU488,BU494,BU500)</f>
        <v>0</v>
      </c>
      <c r="BV594" s="567"/>
      <c r="BW594" s="301">
        <f>SUM(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BW368,BW374,BW380,BW386,BW392,BW398,BW404,BW410,BW416,BW422,BW428,BW434,BW440,BW446,BW452,BW458,BW464,BW470,BW476,BW482,BW488,BW494,BW500)</f>
        <v>0</v>
      </c>
      <c r="BX594" s="567"/>
    </row>
    <row r="595" spans="1:76" ht="17" customHeight="1" x14ac:dyDescent="0.35">
      <c r="W595" s="169"/>
      <c r="X595" s="169"/>
      <c r="Z595" s="113"/>
      <c r="AP595" s="169"/>
      <c r="AQ595" s="169"/>
      <c r="AR595" s="169"/>
      <c r="AS595" s="169"/>
      <c r="AT595" s="562"/>
      <c r="AU595" s="186" t="s">
        <v>119</v>
      </c>
      <c r="AV595" s="543"/>
      <c r="AW595" s="372" t="e">
        <f>MIN(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AW434,AW440,AW446,AW452,AW458,AW464,AW470,AW476,AW482,AW488,AW494,AW500)</f>
        <v>#VALUE!</v>
      </c>
      <c r="AX595" s="559"/>
      <c r="AY595" s="502"/>
      <c r="AZ595" s="502"/>
      <c r="BA595" s="502"/>
      <c r="BB595" s="366"/>
      <c r="BC595" s="372" t="e">
        <f>MIN(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BC368,BC374,BC380,BC386,BC392,BC398,BC404,BC410,BC416,BC422,BC428,BC434,BC440,BC446,BC452,BC458,BC464,BC470,BC476,BC482,BC488,BC494,BC500)</f>
        <v>#VALUE!</v>
      </c>
      <c r="BD595" s="549"/>
      <c r="BE595" s="372" t="e">
        <f>MIN(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BE434,BE440,BE446,BE452,BE458,BE464,BE470,BE476,BE482,BE488,BE494,BE500)</f>
        <v>#VALUE!</v>
      </c>
      <c r="BF595" s="549"/>
      <c r="BG595" s="372" t="e">
        <f>MIN(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BG368,BG374,BG380,BG386,BG392,BG398,BG404,BG410,BG416,BG422,BG428,BG434,BG440,BG446,BG452,BG458,BG464,BG470,BG476,BG482,BG488,BG494,BG500)</f>
        <v>#VALUE!</v>
      </c>
      <c r="BH595" s="549"/>
      <c r="BI595" s="372" t="e">
        <f>MIN(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BI368,BI374,BI380,BI386,BI392,BI398,BI404,BI410,BI416,BI422,BI428,BI434,BI440,BI446,BI452,BI458,BI464,BI470,BI476,BI482,BI488,BI494,BI500)</f>
        <v>#VALUE!</v>
      </c>
      <c r="BJ595" s="549"/>
      <c r="BK595" s="372" t="e">
        <f>MIN(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BK434,BK440,BK446,BK452,BK458,BK464,BK470,BK476,BK482,BK488,BK494,BK500)</f>
        <v>#VALUE!</v>
      </c>
      <c r="BL595" s="549"/>
      <c r="BM595" s="372" t="e">
        <f>MIN(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BM434,BM440,BM446,BM452,BM458,BM464,BM470,BM476,BM482,BM488,BM494,BM500)</f>
        <v>#VALUE!</v>
      </c>
      <c r="BN595" s="549"/>
      <c r="BO595" s="372" t="e">
        <f>MIN(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BO434,BO440,BO446,BO452,BO458,BO464,BO470,BO476,BO482,BO488,BO494,BO500)</f>
        <v>#VALUE!</v>
      </c>
      <c r="BP595" s="501"/>
      <c r="BQ595" s="502"/>
      <c r="BR595" s="502"/>
      <c r="BS595" s="502"/>
      <c r="BT595" s="502"/>
      <c r="BU595" s="297">
        <f>MIN(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BU368,BU374,BU380,BU386,BU392,BU398,BU404,BU410,BU416,BU422,BU428,BU434,BU440,BU446,BU452,BU458,BU464,BU470,BU476,BU482,BU488,BU494,BU500)</f>
        <v>0</v>
      </c>
      <c r="BV595" s="567"/>
      <c r="BW595" s="297">
        <f>MIN(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BW368,BW374,BW380,BW386,BW392,BW398,BW404,BW410,BW416,BW422,BW428,BW434,BW440,BW446,BW452,BW458,BW464,BW470,BW476,BW482,BW488,BW494,BW500)</f>
        <v>0</v>
      </c>
      <c r="BX595" s="567"/>
    </row>
    <row r="596" spans="1:76" ht="17" customHeight="1" thickBot="1" x14ac:dyDescent="0.4">
      <c r="W596" s="169"/>
      <c r="X596" s="169"/>
      <c r="AP596" s="169"/>
      <c r="AQ596" s="169"/>
      <c r="AR596" s="169"/>
      <c r="AS596" s="169"/>
      <c r="AT596" s="563"/>
      <c r="AU596" s="189" t="s">
        <v>120</v>
      </c>
      <c r="AV596" s="544"/>
      <c r="AW596" s="373" t="e">
        <f>MAX(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AW434,AW440,AW446,AW452,AW458,AW464,AW470,AW476,AW482,AW488,AW494,AW500)</f>
        <v>#VALUE!</v>
      </c>
      <c r="AX596" s="560"/>
      <c r="AY596" s="504"/>
      <c r="AZ596" s="504"/>
      <c r="BA596" s="504"/>
      <c r="BB596" s="368"/>
      <c r="BC596" s="373" t="e">
        <f>MAX(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BC368,BC374,BC380,BC386,BC392,BC398,BC404,BC410,BC416,BC422,BC428,BC434,BC440,BC446,BC452,BC458,BC464,BC470,BC476,BC482,BC488,BC494,BC500)</f>
        <v>#VALUE!</v>
      </c>
      <c r="BD596" s="550"/>
      <c r="BE596" s="373" t="e">
        <f>MAX(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BE434,BE440,BE446,BE452,BE458,BE464,BE470,BE476,BE482,BE488,BE494,BE500)</f>
        <v>#VALUE!</v>
      </c>
      <c r="BF596" s="550"/>
      <c r="BG596" s="373" t="e">
        <f>MAX(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BG368,BG374,BG380,BG386,BG392,BG398,BG404,BG410,BG416,BG422,BG428,BG434,BG440,BG446,BG452,BG458,BG464,BG470,BG476,BG482,BG488,BG494,BG500)</f>
        <v>#VALUE!</v>
      </c>
      <c r="BH596" s="550"/>
      <c r="BI596" s="373" t="e">
        <f>MAX(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BI368,BI374,BI380,BI386,BI392,BI398,BI404,BI410,BI416,BI422,BI428,BI434,BI440,BI446,BI452,BI458,BI464,BI470,BI476,BI482,BI488,BI494,BI500)</f>
        <v>#VALUE!</v>
      </c>
      <c r="BJ596" s="550"/>
      <c r="BK596" s="373" t="e">
        <f>MAX(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BK434,BK440,BK446,BK452,BK458,BK464,BK470,BK476,BK482,BK488,BK494,BK500)</f>
        <v>#VALUE!</v>
      </c>
      <c r="BL596" s="550"/>
      <c r="BM596" s="373" t="e">
        <f>MAX(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BM434,BM440,BM446,BM452,BM458,BM464,BM470,BM476,BM482,BM488,BM494,BM500)</f>
        <v>#VALUE!</v>
      </c>
      <c r="BN596" s="550"/>
      <c r="BO596" s="373" t="e">
        <f>MAX(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BO434,BO440,BO446,BO452,BO458,BO464,BO470,BO476,BO482,BO488,BO494,BO500)</f>
        <v>#VALUE!</v>
      </c>
      <c r="BP596" s="503"/>
      <c r="BQ596" s="504"/>
      <c r="BR596" s="504"/>
      <c r="BS596" s="504"/>
      <c r="BT596" s="504"/>
      <c r="BU596" s="299">
        <f>MAX(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BU368,BU374,BU380,BU386,BU392,BU398,BU404,BU410,BU416,BU422,BU428,BU434,BU440,BU446,BU452,BU458,BU464,BU470,BU476,BU482,BU488,BU494,BU500)</f>
        <v>0</v>
      </c>
      <c r="BV596" s="568"/>
      <c r="BW596" s="299">
        <f>MAX(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BW368,BW374,BW380,BW386,BW392,BW398,BW404,BW410,BW416,BW422,BW428,BW434,BW440,BW446,BW452,BW458,BW464,BW470,BW476,BW482,BW488,BW494,BW500)</f>
        <v>0</v>
      </c>
      <c r="BX596" s="568"/>
    </row>
    <row r="597" spans="1:76" ht="17" customHeight="1" x14ac:dyDescent="0.35">
      <c r="A597" s="191"/>
      <c r="B597" s="191"/>
      <c r="C597" s="191"/>
      <c r="D597" s="193"/>
      <c r="E597" s="191"/>
      <c r="F597" s="193"/>
      <c r="G597" s="193"/>
      <c r="H597" s="193"/>
      <c r="I597" s="193"/>
      <c r="J597" s="193"/>
      <c r="K597" s="193"/>
      <c r="L597" s="193"/>
      <c r="M597" s="193"/>
      <c r="N597" s="193"/>
      <c r="O597" s="193"/>
      <c r="P597" s="193"/>
      <c r="Q597" s="193"/>
      <c r="R597" s="193"/>
      <c r="S597" s="193"/>
      <c r="T597" s="193"/>
      <c r="U597" s="193"/>
      <c r="V597" s="193"/>
      <c r="W597" s="210"/>
      <c r="X597" s="210"/>
      <c r="Y597" s="191"/>
      <c r="Z597" s="191"/>
      <c r="AA597" s="191"/>
      <c r="AB597" s="191"/>
      <c r="AC597" s="191"/>
      <c r="AD597" s="191"/>
      <c r="AE597" s="191"/>
      <c r="AF597" s="191"/>
      <c r="AG597" s="191"/>
      <c r="AH597" s="191"/>
      <c r="AI597" s="191"/>
      <c r="AJ597" s="191"/>
      <c r="AK597" s="191"/>
      <c r="AL597" s="191"/>
      <c r="AM597" s="191"/>
      <c r="AN597" s="191"/>
      <c r="AO597" s="191"/>
      <c r="AP597" s="210"/>
      <c r="AQ597" s="210"/>
      <c r="AR597" s="210"/>
      <c r="AS597" s="210"/>
      <c r="AT597" s="197"/>
      <c r="AU597" s="198"/>
      <c r="AV597" s="199"/>
      <c r="AW597" s="200"/>
      <c r="AX597" s="201"/>
      <c r="AY597" s="201"/>
      <c r="AZ597" s="201"/>
      <c r="BA597" s="201"/>
      <c r="BB597" s="201"/>
      <c r="BC597" s="200"/>
      <c r="BD597" s="201"/>
      <c r="BE597" s="200"/>
      <c r="BF597" s="201"/>
      <c r="BG597" s="200"/>
      <c r="BH597" s="201"/>
      <c r="BI597" s="200"/>
      <c r="BJ597" s="201"/>
      <c r="BK597" s="200"/>
      <c r="BL597" s="201"/>
      <c r="BM597" s="200"/>
      <c r="BN597" s="201"/>
      <c r="BO597" s="200"/>
      <c r="BP597" s="201"/>
      <c r="BQ597" s="201"/>
      <c r="BR597" s="201"/>
      <c r="BS597" s="201"/>
      <c r="BT597" s="201"/>
      <c r="BU597" s="305"/>
      <c r="BV597" s="306"/>
      <c r="BW597" s="305"/>
      <c r="BX597" s="306"/>
    </row>
    <row r="598" spans="1:76" ht="17" customHeight="1" thickBot="1" x14ac:dyDescent="0.4">
      <c r="A598" s="202"/>
      <c r="B598" s="202"/>
      <c r="C598" s="202"/>
      <c r="D598" s="203"/>
      <c r="E598" s="156"/>
      <c r="F598" s="169">
        <f>COUNTIFS(F4:F363,"&lt;&gt;",F4:F363,"&lt;&gt;0")</f>
        <v>360</v>
      </c>
      <c r="G598" s="169">
        <f>COUNTIFS(G4:G363,"&lt;&gt;",G4:G363,"&lt;&gt;0")</f>
        <v>0</v>
      </c>
      <c r="H598" s="153"/>
      <c r="I598" s="153"/>
      <c r="J598" s="153"/>
      <c r="K598" s="153"/>
      <c r="L598" s="153"/>
      <c r="M598" s="153"/>
      <c r="N598" s="153"/>
      <c r="O598" s="153"/>
      <c r="P598" s="153"/>
      <c r="Q598" s="153"/>
      <c r="R598" s="153"/>
      <c r="S598" s="153"/>
      <c r="T598" s="153"/>
      <c r="U598" s="153"/>
      <c r="V598" s="153"/>
      <c r="W598" s="204"/>
      <c r="X598" s="204"/>
      <c r="Y598" s="156"/>
      <c r="Z598" s="169">
        <f>COUNTIFS(Z4:Z363,"&lt;&gt;",Z4:Z363,"&lt;&gt;0")</f>
        <v>0</v>
      </c>
      <c r="AA598" s="156"/>
      <c r="AB598" s="156"/>
      <c r="AC598" s="156"/>
      <c r="AD598" s="156"/>
      <c r="AE598" s="156"/>
      <c r="AF598" s="156"/>
      <c r="AG598" s="156"/>
      <c r="AH598" s="156"/>
      <c r="AI598" s="156"/>
      <c r="AJ598" s="156"/>
      <c r="AK598" s="156"/>
      <c r="AL598" s="156"/>
      <c r="AM598" s="156"/>
      <c r="AN598" s="156"/>
      <c r="AO598" s="156"/>
      <c r="AP598" s="204"/>
      <c r="AQ598" s="204"/>
      <c r="AR598" s="112">
        <f>Z598/F598</f>
        <v>0</v>
      </c>
      <c r="AS598" s="204"/>
      <c r="AT598" s="205"/>
      <c r="AU598" s="206"/>
      <c r="AV598" s="207"/>
      <c r="AW598" s="208"/>
      <c r="AX598" s="209"/>
      <c r="AY598" s="209"/>
      <c r="AZ598" s="209"/>
      <c r="BA598" s="209"/>
      <c r="BB598" s="209"/>
      <c r="BC598" s="208"/>
      <c r="BD598" s="209"/>
      <c r="BE598" s="208"/>
      <c r="BF598" s="209"/>
      <c r="BG598" s="208"/>
      <c r="BH598" s="209"/>
      <c r="BI598" s="208"/>
      <c r="BJ598" s="209"/>
      <c r="BK598" s="208"/>
      <c r="BL598" s="209"/>
      <c r="BM598" s="208"/>
      <c r="BN598" s="209"/>
      <c r="BO598" s="208"/>
      <c r="BP598" s="209"/>
      <c r="BQ598" s="209"/>
      <c r="BR598" s="209"/>
      <c r="BS598" s="209"/>
      <c r="BT598" s="209"/>
      <c r="BU598" s="307"/>
      <c r="BV598" s="308"/>
      <c r="BW598" s="307"/>
      <c r="BX598" s="308"/>
    </row>
    <row r="599" spans="1:76" ht="17" customHeight="1" x14ac:dyDescent="0.35">
      <c r="C599" s="112" t="s">
        <v>328</v>
      </c>
      <c r="V599" s="113" t="s">
        <v>127</v>
      </c>
      <c r="W599" s="169" t="e">
        <f>GEOMEAN(W4:W363)</f>
        <v>#NUM!</v>
      </c>
      <c r="X599" s="169" t="e">
        <f>GEOMEAN(X4:X363)</f>
        <v>#NUM!</v>
      </c>
      <c r="AP599" s="169" t="e">
        <f>GEOMEAN(AP4:AP363)</f>
        <v>#NUM!</v>
      </c>
      <c r="AQ599" s="169" t="e">
        <f>GEOMEAN(AQ4:AQ363)</f>
        <v>#NUM!</v>
      </c>
      <c r="AR599" s="169" t="e">
        <f>GEOMEAN(AR4:AR363)</f>
        <v>#DIV/0!</v>
      </c>
      <c r="AS599" s="169" t="e">
        <f>GEOMEAN(AS4:AS363)</f>
        <v>#DIV/0!</v>
      </c>
      <c r="AT599" s="561" t="str">
        <f>C599</f>
        <v>Overall Mandatory</v>
      </c>
      <c r="AU599" s="170" t="s">
        <v>118</v>
      </c>
      <c r="AV599" s="536" t="s">
        <v>121</v>
      </c>
      <c r="AW599" s="171" t="e">
        <f>AVERAGE(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f>
        <v>#VALUE!</v>
      </c>
      <c r="AX599" s="172" t="e">
        <f>AVERAGE(AX4:AX363)</f>
        <v>#VALUE!</v>
      </c>
      <c r="AY599" s="172" t="e">
        <f>AVERAGE(AY4:AY363)</f>
        <v>#VALUE!</v>
      </c>
      <c r="AZ599" s="172" t="e">
        <f>AVERAGE(AZ4:AZ363)</f>
        <v>#VALUE!</v>
      </c>
      <c r="BA599" s="172" t="e">
        <f>AVERAGE(BA4:BA363)</f>
        <v>#VALUE!</v>
      </c>
      <c r="BB599" s="172" t="e">
        <f>AVERAGE(BB4:BB363)</f>
        <v>#VALUE!</v>
      </c>
      <c r="BC599" s="171" t="e">
        <f>AVERAGE(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f>
        <v>#VALUE!</v>
      </c>
      <c r="BD599" s="172" t="e">
        <f>AVERAGE(BD4:BD363)</f>
        <v>#VALUE!</v>
      </c>
      <c r="BE599" s="171" t="e">
        <f>AVERAGE(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f>
        <v>#VALUE!</v>
      </c>
      <c r="BF599" s="172" t="e">
        <f>AVERAGE(BF4:BF363)</f>
        <v>#VALUE!</v>
      </c>
      <c r="BG599" s="171" t="e">
        <f>AVERAGE(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f>
        <v>#VALUE!</v>
      </c>
      <c r="BH599" s="172" t="e">
        <f>AVERAGE(BH4:BH363)</f>
        <v>#VALUE!</v>
      </c>
      <c r="BI599" s="171" t="e">
        <f>AVERAGE(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f>
        <v>#VALUE!</v>
      </c>
      <c r="BJ599" s="172" t="e">
        <f>AVERAGE(BJ4:BJ363)</f>
        <v>#VALUE!</v>
      </c>
      <c r="BK599" s="171" t="e">
        <f>AVERAGE(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f>
        <v>#VALUE!</v>
      </c>
      <c r="BL599" s="172" t="e">
        <f>AVERAGE(BL4:BL363)</f>
        <v>#VALUE!</v>
      </c>
      <c r="BM599" s="171" t="e">
        <f>AVERAGE(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f>
        <v>#VALUE!</v>
      </c>
      <c r="BN599" s="172" t="e">
        <f>AVERAGE(BN4:BN363)</f>
        <v>#VALUE!</v>
      </c>
      <c r="BO599" s="171" t="e">
        <f>AVERAGE(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f>
        <v>#VALUE!</v>
      </c>
      <c r="BP599" s="379" t="e">
        <f>AVERAGE(BP4:BP363)</f>
        <v>#VALUE!</v>
      </c>
      <c r="BQ599" s="378" t="e">
        <f>AVERAGE(BQ4:BQ363)</f>
        <v>#VALUE!</v>
      </c>
      <c r="BR599" s="378" t="e">
        <f>AVERAGE(BR4:BR363)</f>
        <v>#VALUE!</v>
      </c>
      <c r="BS599" s="377" t="e">
        <f>AVERAGE(BS4:BS363)</f>
        <v>#VALUE!</v>
      </c>
      <c r="BT599" s="377" t="e">
        <f>AVERAGE(BT4:BT363)</f>
        <v>#VALUE!</v>
      </c>
      <c r="BU599" s="295">
        <f>SUM(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f>
        <v>0</v>
      </c>
      <c r="BV599" s="302">
        <f>SUM(BV4:BV363)</f>
        <v>0</v>
      </c>
      <c r="BW599" s="295">
        <f>SUM(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f>
        <v>0</v>
      </c>
      <c r="BX599" s="302">
        <f>SUM(BX4:BX363)</f>
        <v>0</v>
      </c>
    </row>
    <row r="600" spans="1:76" ht="17" customHeight="1" x14ac:dyDescent="0.35">
      <c r="V600" s="113" t="s">
        <v>128</v>
      </c>
      <c r="W600" s="169">
        <f>SUM(W4:W363)</f>
        <v>0</v>
      </c>
      <c r="X600" s="169">
        <f>SUM(X4:X363)</f>
        <v>0</v>
      </c>
      <c r="Z600" s="113"/>
      <c r="AP600" s="169">
        <f>SUM(AP4:AP363)</f>
        <v>0</v>
      </c>
      <c r="AQ600" s="169">
        <f>SUM(AQ4:AQ363)</f>
        <v>0</v>
      </c>
      <c r="AR600" s="169"/>
      <c r="AS600" s="169"/>
      <c r="AT600" s="562"/>
      <c r="AU600" s="178" t="s">
        <v>119</v>
      </c>
      <c r="AV600" s="537"/>
      <c r="AW600" s="372" t="e">
        <f>MIN(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f>
        <v>#VALUE!</v>
      </c>
      <c r="AX600" s="361" t="e">
        <f>MIN(AX4:AX363)</f>
        <v>#VALUE!</v>
      </c>
      <c r="AY600" s="361" t="e">
        <f>MIN(AY4:AY363)</f>
        <v>#VALUE!</v>
      </c>
      <c r="AZ600" s="361" t="e">
        <f>MIN(AZ4:AZ363)</f>
        <v>#VALUE!</v>
      </c>
      <c r="BA600" s="361" t="e">
        <f>MIN(BA4:BA363)</f>
        <v>#VALUE!</v>
      </c>
      <c r="BB600" s="361" t="e">
        <f>MIN(BB4:BB363)</f>
        <v>#VALUE!</v>
      </c>
      <c r="BC600" s="372" t="e">
        <f>MIN(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f>
        <v>#VALUE!</v>
      </c>
      <c r="BD600" s="361" t="e">
        <f>MIN(BD4:BD363)</f>
        <v>#VALUE!</v>
      </c>
      <c r="BE600" s="372" t="e">
        <f>MIN(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f>
        <v>#VALUE!</v>
      </c>
      <c r="BF600" s="361" t="e">
        <f>MIN(BF4:BF363)</f>
        <v>#VALUE!</v>
      </c>
      <c r="BG600" s="372" t="e">
        <f>MIN(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f>
        <v>#VALUE!</v>
      </c>
      <c r="BH600" s="361" t="e">
        <f>MIN(BH4:BH363)</f>
        <v>#VALUE!</v>
      </c>
      <c r="BI600" s="372" t="e">
        <f>MIN(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f>
        <v>#VALUE!</v>
      </c>
      <c r="BJ600" s="361" t="e">
        <f>MIN(BJ4:BJ363)</f>
        <v>#VALUE!</v>
      </c>
      <c r="BK600" s="372" t="e">
        <f>MIN(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f>
        <v>#VALUE!</v>
      </c>
      <c r="BL600" s="361" t="e">
        <f>MIN(BL4:BL363)</f>
        <v>#VALUE!</v>
      </c>
      <c r="BM600" s="372" t="e">
        <f>MIN(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f>
        <v>#VALUE!</v>
      </c>
      <c r="BN600" s="361" t="e">
        <f>MIN(BN4:BN363)</f>
        <v>#VALUE!</v>
      </c>
      <c r="BO600" s="372" t="e">
        <f>MIN(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f>
        <v>#VALUE!</v>
      </c>
      <c r="BP600" s="372" t="e">
        <f>MIN(BP4:BP363)</f>
        <v>#VALUE!</v>
      </c>
      <c r="BQ600" s="361" t="e">
        <f>MIN(BQ4:BQ363)</f>
        <v>#VALUE!</v>
      </c>
      <c r="BR600" s="361" t="e">
        <f>MIN(BR4:BR363)</f>
        <v>#VALUE!</v>
      </c>
      <c r="BS600" s="369" t="e">
        <f>MIN(BS4:BS363)</f>
        <v>#VALUE!</v>
      </c>
      <c r="BT600" s="369" t="e">
        <f>MIN(BT4:BT363)</f>
        <v>#VALUE!</v>
      </c>
      <c r="BU600" s="297">
        <f>MIN(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f>
        <v>0</v>
      </c>
      <c r="BV600" s="303">
        <f>MIN(BV4:BV363)</f>
        <v>0</v>
      </c>
      <c r="BW600" s="297">
        <f>MIN(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f>
        <v>0</v>
      </c>
      <c r="BX600" s="303">
        <f>MIN(BX4:BX363)</f>
        <v>0</v>
      </c>
    </row>
    <row r="601" spans="1:76" ht="17" customHeight="1" thickBot="1" x14ac:dyDescent="0.4">
      <c r="V601" s="113" t="s">
        <v>120</v>
      </c>
      <c r="W601" s="169">
        <f>MAX(W4:W363)</f>
        <v>0</v>
      </c>
      <c r="X601" s="169">
        <f>MAX(X4:X363)</f>
        <v>0</v>
      </c>
      <c r="Z601" s="113"/>
      <c r="AP601" s="169">
        <f>MAX(AP4:AP363)</f>
        <v>0</v>
      </c>
      <c r="AQ601" s="169">
        <f>MAX(AQ4:AQ363)</f>
        <v>0</v>
      </c>
      <c r="AR601" s="169"/>
      <c r="AS601" s="169"/>
      <c r="AT601" s="562"/>
      <c r="AU601" s="178" t="s">
        <v>120</v>
      </c>
      <c r="AV601" s="538"/>
      <c r="AW601" s="373" t="e">
        <f>MAX(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f>
        <v>#VALUE!</v>
      </c>
      <c r="AX601" s="362" t="e">
        <f>MAX(AX4:AX363)</f>
        <v>#VALUE!</v>
      </c>
      <c r="AY601" s="362" t="e">
        <f>MAX(AY4:AY363)</f>
        <v>#VALUE!</v>
      </c>
      <c r="AZ601" s="362" t="e">
        <f>MAX(AZ4:AZ363)</f>
        <v>#VALUE!</v>
      </c>
      <c r="BA601" s="362" t="e">
        <f>MAX(BA4:BA363)</f>
        <v>#VALUE!</v>
      </c>
      <c r="BB601" s="362" t="e">
        <f>MAX(BB4:BB363)</f>
        <v>#VALUE!</v>
      </c>
      <c r="BC601" s="373" t="e">
        <f>MAX(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f>
        <v>#VALUE!</v>
      </c>
      <c r="BD601" s="362" t="e">
        <f>MAX(BD4:BD363)</f>
        <v>#VALUE!</v>
      </c>
      <c r="BE601" s="373" t="e">
        <f>MAX(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f>
        <v>#VALUE!</v>
      </c>
      <c r="BF601" s="362" t="e">
        <f>MAX(BF4:BF363)</f>
        <v>#VALUE!</v>
      </c>
      <c r="BG601" s="373" t="e">
        <f>MAX(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f>
        <v>#VALUE!</v>
      </c>
      <c r="BH601" s="362" t="e">
        <f>MAX(BH4:BH363)</f>
        <v>#VALUE!</v>
      </c>
      <c r="BI601" s="373" t="e">
        <f>MAX(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f>
        <v>#VALUE!</v>
      </c>
      <c r="BJ601" s="362" t="e">
        <f>MAX(BJ4:BJ363)</f>
        <v>#VALUE!</v>
      </c>
      <c r="BK601" s="373" t="e">
        <f>MAX(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f>
        <v>#VALUE!</v>
      </c>
      <c r="BL601" s="362" t="e">
        <f>MAX(BL4:BL363)</f>
        <v>#VALUE!</v>
      </c>
      <c r="BM601" s="373" t="e">
        <f>MAX(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f>
        <v>#VALUE!</v>
      </c>
      <c r="BN601" s="362" t="e">
        <f>MAX(BN4:BN363)</f>
        <v>#VALUE!</v>
      </c>
      <c r="BO601" s="373" t="e">
        <f>MAX(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f>
        <v>#VALUE!</v>
      </c>
      <c r="BP601" s="373" t="e">
        <f>MAX(BP4:BP363)</f>
        <v>#VALUE!</v>
      </c>
      <c r="BQ601" s="362" t="e">
        <f>MAX(BQ4:BQ363)</f>
        <v>#VALUE!</v>
      </c>
      <c r="BR601" s="362" t="e">
        <f>MAX(BR4:BR363)</f>
        <v>#VALUE!</v>
      </c>
      <c r="BS601" s="370" t="e">
        <f>MAX(BS4:BS363)</f>
        <v>#VALUE!</v>
      </c>
      <c r="BT601" s="370" t="e">
        <f>MAX(BT4:BT363)</f>
        <v>#VALUE!</v>
      </c>
      <c r="BU601" s="299">
        <f>MAX(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f>
        <v>0</v>
      </c>
      <c r="BV601" s="304">
        <f>MAX(BV4:BV363)</f>
        <v>0</v>
      </c>
      <c r="BW601" s="299">
        <f>MAX(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f>
        <v>0</v>
      </c>
      <c r="BX601" s="304">
        <f>MAX(BX4:BX363)</f>
        <v>0</v>
      </c>
    </row>
    <row r="602" spans="1:76" ht="17" customHeight="1" x14ac:dyDescent="0.35">
      <c r="V602" s="113" t="s">
        <v>119</v>
      </c>
      <c r="W602" s="169">
        <f>MIN(W4:W363)</f>
        <v>0</v>
      </c>
      <c r="X602" s="169">
        <f>MIN(X4:X363)</f>
        <v>0</v>
      </c>
      <c r="Z602" s="113"/>
      <c r="AP602" s="169">
        <f>MIN(AP4:AP363)</f>
        <v>0</v>
      </c>
      <c r="AQ602" s="169">
        <f>MIN(AQ4:AQ363)</f>
        <v>0</v>
      </c>
      <c r="AR602" s="169"/>
      <c r="AS602" s="169"/>
      <c r="AT602" s="562"/>
      <c r="AU602" s="178" t="s">
        <v>118</v>
      </c>
      <c r="AV602" s="539" t="s">
        <v>122</v>
      </c>
      <c r="AW602" s="171" t="e">
        <f>AVERAGE(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f>
        <v>#VALUE!</v>
      </c>
      <c r="AX602" s="363"/>
      <c r="AY602" s="364"/>
      <c r="AZ602" s="364"/>
      <c r="BA602" s="364"/>
      <c r="BB602" s="364"/>
      <c r="BC602" s="171" t="e">
        <f>AVERAGE(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f>
        <v>#VALUE!</v>
      </c>
      <c r="BD602" s="353"/>
      <c r="BE602" s="171" t="e">
        <f>AVERAGE(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f>
        <v>#VALUE!</v>
      </c>
      <c r="BF602" s="353"/>
      <c r="BG602" s="171" t="e">
        <f>AVERAGE(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f>
        <v>#VALUE!</v>
      </c>
      <c r="BH602" s="353"/>
      <c r="BI602" s="171" t="e">
        <f>AVERAGE(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f>
        <v>#VALUE!</v>
      </c>
      <c r="BJ602" s="353"/>
      <c r="BK602" s="171" t="e">
        <f>AVERAGE(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f>
        <v>#VALUE!</v>
      </c>
      <c r="BL602" s="353"/>
      <c r="BM602" s="171" t="e">
        <f>AVERAGE(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f>
        <v>#VALUE!</v>
      </c>
      <c r="BN602" s="353"/>
      <c r="BO602" s="171" t="e">
        <f>AVERAGE(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f>
        <v>#VALUE!</v>
      </c>
      <c r="BP602" s="499"/>
      <c r="BQ602" s="500"/>
      <c r="BR602" s="500"/>
      <c r="BS602" s="500"/>
      <c r="BT602" s="500"/>
      <c r="BU602" s="295">
        <f>SUM(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f>
        <v>0</v>
      </c>
      <c r="BV602" s="356"/>
      <c r="BW602" s="295">
        <f>SUM(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f>
        <v>0</v>
      </c>
      <c r="BX602" s="356"/>
    </row>
    <row r="603" spans="1:76" ht="17" customHeight="1" x14ac:dyDescent="0.35">
      <c r="V603" s="113" t="s">
        <v>129</v>
      </c>
      <c r="W603" s="169"/>
      <c r="X603" s="169"/>
      <c r="Z603" s="113"/>
      <c r="AP603" s="184" t="e">
        <f>AP599/W599</f>
        <v>#NUM!</v>
      </c>
      <c r="AQ603" s="184" t="e">
        <f>AQ599/X599</f>
        <v>#NUM!</v>
      </c>
      <c r="AR603" s="169"/>
      <c r="AS603" s="169"/>
      <c r="AT603" s="562"/>
      <c r="AU603" s="178" t="s">
        <v>119</v>
      </c>
      <c r="AV603" s="540"/>
      <c r="AW603" s="372" t="e">
        <f>MIN(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f>
        <v>#VALUE!</v>
      </c>
      <c r="AX603" s="365"/>
      <c r="AY603" s="366"/>
      <c r="AZ603" s="366"/>
      <c r="BA603" s="366"/>
      <c r="BB603" s="366"/>
      <c r="BC603" s="372" t="e">
        <f>MIN(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f>
        <v>#VALUE!</v>
      </c>
      <c r="BD603" s="354"/>
      <c r="BE603" s="372" t="e">
        <f>MIN(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f>
        <v>#VALUE!</v>
      </c>
      <c r="BF603" s="354"/>
      <c r="BG603" s="372" t="e">
        <f>MIN(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f>
        <v>#VALUE!</v>
      </c>
      <c r="BH603" s="354"/>
      <c r="BI603" s="372" t="e">
        <f>MIN(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f>
        <v>#VALUE!</v>
      </c>
      <c r="BJ603" s="354"/>
      <c r="BK603" s="372" t="e">
        <f>MIN(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f>
        <v>#VALUE!</v>
      </c>
      <c r="BL603" s="354"/>
      <c r="BM603" s="372" t="e">
        <f>MIN(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f>
        <v>#VALUE!</v>
      </c>
      <c r="BN603" s="354"/>
      <c r="BO603" s="372" t="e">
        <f>MIN(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f>
        <v>#VALUE!</v>
      </c>
      <c r="BP603" s="501"/>
      <c r="BQ603" s="502"/>
      <c r="BR603" s="502"/>
      <c r="BS603" s="502"/>
      <c r="BT603" s="502"/>
      <c r="BU603" s="297">
        <f>MIN(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f>
        <v>0</v>
      </c>
      <c r="BV603" s="357"/>
      <c r="BW603" s="297">
        <f>MIN(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f>
        <v>0</v>
      </c>
      <c r="BX603" s="357"/>
    </row>
    <row r="604" spans="1:76" ht="17" customHeight="1" thickBot="1" x14ac:dyDescent="0.4">
      <c r="W604" s="169"/>
      <c r="X604" s="169"/>
      <c r="Z604" s="113"/>
      <c r="AP604" s="169"/>
      <c r="AQ604" s="169"/>
      <c r="AR604" s="169"/>
      <c r="AS604" s="169"/>
      <c r="AT604" s="562"/>
      <c r="AU604" s="178" t="s">
        <v>120</v>
      </c>
      <c r="AV604" s="541"/>
      <c r="AW604" s="373" t="e">
        <f>MAX(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f>
        <v>#VALUE!</v>
      </c>
      <c r="AX604" s="365"/>
      <c r="AY604" s="366"/>
      <c r="AZ604" s="366"/>
      <c r="BA604" s="366"/>
      <c r="BB604" s="366"/>
      <c r="BC604" s="373" t="e">
        <f>MAX(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f>
        <v>#VALUE!</v>
      </c>
      <c r="BD604" s="354"/>
      <c r="BE604" s="373" t="e">
        <f>MAX(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f>
        <v>#VALUE!</v>
      </c>
      <c r="BF604" s="354"/>
      <c r="BG604" s="373" t="e">
        <f>MAX(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f>
        <v>#VALUE!</v>
      </c>
      <c r="BH604" s="354"/>
      <c r="BI604" s="373" t="e">
        <f>MAX(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f>
        <v>#VALUE!</v>
      </c>
      <c r="BJ604" s="354"/>
      <c r="BK604" s="373" t="e">
        <f>MAX(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f>
        <v>#VALUE!</v>
      </c>
      <c r="BL604" s="354"/>
      <c r="BM604" s="373" t="e">
        <f>MAX(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f>
        <v>#VALUE!</v>
      </c>
      <c r="BN604" s="354"/>
      <c r="BO604" s="373" t="e">
        <f>MAX(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f>
        <v>#VALUE!</v>
      </c>
      <c r="BP604" s="501"/>
      <c r="BQ604" s="502"/>
      <c r="BR604" s="502"/>
      <c r="BS604" s="502"/>
      <c r="BT604" s="502"/>
      <c r="BU604" s="299">
        <f>MAX(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f>
        <v>0</v>
      </c>
      <c r="BV604" s="357"/>
      <c r="BW604" s="299">
        <f>MAX(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f>
        <v>0</v>
      </c>
      <c r="BX604" s="357"/>
    </row>
    <row r="605" spans="1:76" ht="17" customHeight="1" x14ac:dyDescent="0.35">
      <c r="W605" s="169"/>
      <c r="X605" s="169"/>
      <c r="Z605" s="113"/>
      <c r="AP605" s="169"/>
      <c r="AQ605" s="169"/>
      <c r="AR605" s="169"/>
      <c r="AS605" s="169"/>
      <c r="AT605" s="562"/>
      <c r="AU605" s="186" t="s">
        <v>118</v>
      </c>
      <c r="AV605" s="542" t="s">
        <v>123</v>
      </c>
      <c r="AW605" s="371" t="e">
        <f>AVERAGE(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f>
        <v>#VALUE!</v>
      </c>
      <c r="AX605" s="365"/>
      <c r="AY605" s="366"/>
      <c r="AZ605" s="366"/>
      <c r="BA605" s="366"/>
      <c r="BB605" s="366"/>
      <c r="BC605" s="371" t="e">
        <f>AVERAGE(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f>
        <v>#VALUE!</v>
      </c>
      <c r="BD605" s="354"/>
      <c r="BE605" s="371" t="e">
        <f>AVERAGE(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f>
        <v>#VALUE!</v>
      </c>
      <c r="BF605" s="354"/>
      <c r="BG605" s="371" t="e">
        <f>AVERAGE(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f>
        <v>#VALUE!</v>
      </c>
      <c r="BH605" s="354"/>
      <c r="BI605" s="371" t="e">
        <f>AVERAGE(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f>
        <v>#VALUE!</v>
      </c>
      <c r="BJ605" s="354"/>
      <c r="BK605" s="371" t="e">
        <f>AVERAGE(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f>
        <v>#VALUE!</v>
      </c>
      <c r="BL605" s="354"/>
      <c r="BM605" s="371" t="e">
        <f>AVERAGE(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f>
        <v>#VALUE!</v>
      </c>
      <c r="BN605" s="354"/>
      <c r="BO605" s="371" t="e">
        <f>AVERAGE(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f>
        <v>#VALUE!</v>
      </c>
      <c r="BP605" s="501"/>
      <c r="BQ605" s="502"/>
      <c r="BR605" s="502"/>
      <c r="BS605" s="502"/>
      <c r="BT605" s="502"/>
      <c r="BU605" s="301">
        <f>SUM(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f>
        <v>0</v>
      </c>
      <c r="BV605" s="357"/>
      <c r="BW605" s="301">
        <f>SUM(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f>
        <v>0</v>
      </c>
      <c r="BX605" s="357"/>
    </row>
    <row r="606" spans="1:76" ht="17" customHeight="1" x14ac:dyDescent="0.35">
      <c r="W606" s="169"/>
      <c r="X606" s="169"/>
      <c r="Z606" s="113"/>
      <c r="AP606" s="169"/>
      <c r="AQ606" s="169"/>
      <c r="AR606" s="169"/>
      <c r="AS606" s="169"/>
      <c r="AT606" s="562"/>
      <c r="AU606" s="186" t="s">
        <v>119</v>
      </c>
      <c r="AV606" s="543"/>
      <c r="AW606" s="372" t="e">
        <f>MIN(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f>
        <v>#VALUE!</v>
      </c>
      <c r="AX606" s="365"/>
      <c r="AY606" s="366"/>
      <c r="AZ606" s="366"/>
      <c r="BA606" s="366"/>
      <c r="BB606" s="366"/>
      <c r="BC606" s="372" t="e">
        <f>MIN(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f>
        <v>#VALUE!</v>
      </c>
      <c r="BD606" s="354"/>
      <c r="BE606" s="372" t="e">
        <f>MIN(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f>
        <v>#VALUE!</v>
      </c>
      <c r="BF606" s="354"/>
      <c r="BG606" s="372" t="e">
        <f>MIN(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f>
        <v>#VALUE!</v>
      </c>
      <c r="BH606" s="354"/>
      <c r="BI606" s="372" t="e">
        <f>MIN(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f>
        <v>#VALUE!</v>
      </c>
      <c r="BJ606" s="354"/>
      <c r="BK606" s="372" t="e">
        <f>MIN(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f>
        <v>#VALUE!</v>
      </c>
      <c r="BL606" s="354"/>
      <c r="BM606" s="372" t="e">
        <f>MIN(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f>
        <v>#VALUE!</v>
      </c>
      <c r="BN606" s="354"/>
      <c r="BO606" s="372" t="e">
        <f>MIN(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f>
        <v>#VALUE!</v>
      </c>
      <c r="BP606" s="501"/>
      <c r="BQ606" s="502"/>
      <c r="BR606" s="502"/>
      <c r="BS606" s="502"/>
      <c r="BT606" s="502"/>
      <c r="BU606" s="297">
        <f>MIN(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f>
        <v>0</v>
      </c>
      <c r="BV606" s="357"/>
      <c r="BW606" s="297">
        <f>MIN(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f>
        <v>0</v>
      </c>
      <c r="BX606" s="357"/>
    </row>
    <row r="607" spans="1:76" ht="17" customHeight="1" thickBot="1" x14ac:dyDescent="0.4">
      <c r="W607" s="169"/>
      <c r="X607" s="169"/>
      <c r="AP607" s="169"/>
      <c r="AQ607" s="169"/>
      <c r="AR607" s="169"/>
      <c r="AS607" s="169"/>
      <c r="AT607" s="563"/>
      <c r="AU607" s="189" t="s">
        <v>120</v>
      </c>
      <c r="AV607" s="544"/>
      <c r="AW607" s="373" t="e">
        <f>MAX(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f>
        <v>#VALUE!</v>
      </c>
      <c r="AX607" s="367"/>
      <c r="AY607" s="368"/>
      <c r="AZ607" s="368"/>
      <c r="BA607" s="368"/>
      <c r="BB607" s="368"/>
      <c r="BC607" s="373" t="e">
        <f>MAX(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f>
        <v>#VALUE!</v>
      </c>
      <c r="BD607" s="355"/>
      <c r="BE607" s="373" t="e">
        <f>MAX(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f>
        <v>#VALUE!</v>
      </c>
      <c r="BF607" s="355"/>
      <c r="BG607" s="373" t="e">
        <f>MAX(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f>
        <v>#VALUE!</v>
      </c>
      <c r="BH607" s="355"/>
      <c r="BI607" s="373" t="e">
        <f>MAX(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f>
        <v>#VALUE!</v>
      </c>
      <c r="BJ607" s="355"/>
      <c r="BK607" s="373" t="e">
        <f>MAX(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f>
        <v>#VALUE!</v>
      </c>
      <c r="BL607" s="355"/>
      <c r="BM607" s="373" t="e">
        <f>MAX(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f>
        <v>#VALUE!</v>
      </c>
      <c r="BN607" s="355"/>
      <c r="BO607" s="373" t="e">
        <f>MAX(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f>
        <v>#VALUE!</v>
      </c>
      <c r="BP607" s="503"/>
      <c r="BQ607" s="504"/>
      <c r="BR607" s="504"/>
      <c r="BS607" s="504"/>
      <c r="BT607" s="504"/>
      <c r="BU607" s="299">
        <f>MAX(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f>
        <v>0</v>
      </c>
      <c r="BV607" s="358"/>
      <c r="BW607" s="299">
        <f>MAX(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f>
        <v>0</v>
      </c>
      <c r="BX607" s="358"/>
    </row>
    <row r="608" spans="1:76" ht="17" customHeight="1" x14ac:dyDescent="0.35">
      <c r="A608" s="191"/>
      <c r="B608" s="191"/>
      <c r="C608" s="191"/>
      <c r="D608" s="193"/>
      <c r="E608" s="191"/>
      <c r="F608" s="193"/>
      <c r="G608" s="193"/>
      <c r="H608" s="193"/>
      <c r="I608" s="193"/>
      <c r="J608" s="193"/>
      <c r="K608" s="193"/>
      <c r="L608" s="193"/>
      <c r="M608" s="193"/>
      <c r="N608" s="193"/>
      <c r="O608" s="193"/>
      <c r="P608" s="193"/>
      <c r="Q608" s="193"/>
      <c r="R608" s="193"/>
      <c r="S608" s="193"/>
      <c r="T608" s="193"/>
      <c r="U608" s="193"/>
      <c r="V608" s="193"/>
      <c r="W608" s="210"/>
      <c r="X608" s="210"/>
      <c r="Y608" s="191"/>
      <c r="Z608" s="191"/>
      <c r="AA608" s="191"/>
      <c r="AB608" s="191"/>
      <c r="AC608" s="191"/>
      <c r="AD608" s="191"/>
      <c r="AE608" s="191"/>
      <c r="AF608" s="191"/>
      <c r="AG608" s="191"/>
      <c r="AH608" s="191"/>
      <c r="AI608" s="191"/>
      <c r="AJ608" s="191"/>
      <c r="AK608" s="191"/>
      <c r="AL608" s="191"/>
      <c r="AM608" s="191"/>
      <c r="AN608" s="191"/>
      <c r="AO608" s="191"/>
      <c r="AP608" s="210"/>
      <c r="AQ608" s="210"/>
      <c r="AR608" s="210"/>
      <c r="AS608" s="210"/>
      <c r="AT608" s="197"/>
      <c r="AU608" s="198"/>
      <c r="AV608" s="199"/>
      <c r="AW608" s="200"/>
      <c r="AX608" s="201"/>
      <c r="AY608" s="201"/>
      <c r="AZ608" s="201"/>
      <c r="BA608" s="201"/>
      <c r="BB608" s="201"/>
      <c r="BC608" s="200"/>
      <c r="BD608" s="201"/>
      <c r="BE608" s="200"/>
      <c r="BF608" s="201"/>
      <c r="BG608" s="200"/>
      <c r="BH608" s="201"/>
      <c r="BI608" s="200"/>
      <c r="BJ608" s="201"/>
      <c r="BK608" s="200"/>
      <c r="BL608" s="201"/>
      <c r="BM608" s="200"/>
      <c r="BN608" s="201"/>
      <c r="BO608" s="200"/>
      <c r="BP608" s="201"/>
      <c r="BQ608" s="201"/>
      <c r="BR608" s="201"/>
      <c r="BS608" s="201"/>
      <c r="BT608" s="201"/>
      <c r="BU608" s="305"/>
      <c r="BV608" s="306"/>
      <c r="BW608" s="305"/>
      <c r="BX608" s="306"/>
    </row>
    <row r="609" spans="1:76" ht="17" customHeight="1" thickBot="1" x14ac:dyDescent="0.4">
      <c r="A609" s="202"/>
      <c r="B609" s="202"/>
      <c r="C609" s="202"/>
      <c r="D609" s="203"/>
      <c r="E609" s="156"/>
      <c r="F609" s="169">
        <f>COUNTIFS(F364:F429,"&lt;&gt;",F364:F429,"&lt;&gt;0")</f>
        <v>66</v>
      </c>
      <c r="G609" s="169">
        <f>COUNTIFS(G364:G429,"&lt;&gt;",G364:G429,"&lt;&gt;0")</f>
        <v>0</v>
      </c>
      <c r="H609" s="153"/>
      <c r="I609" s="153"/>
      <c r="J609" s="153"/>
      <c r="K609" s="153"/>
      <c r="L609" s="153"/>
      <c r="M609" s="153"/>
      <c r="N609" s="153"/>
      <c r="O609" s="153"/>
      <c r="P609" s="153"/>
      <c r="Q609" s="153"/>
      <c r="R609" s="153"/>
      <c r="S609" s="153"/>
      <c r="T609" s="153"/>
      <c r="U609" s="153"/>
      <c r="V609" s="153"/>
      <c r="W609" s="204"/>
      <c r="X609" s="204"/>
      <c r="Y609" s="156"/>
      <c r="Z609" s="169">
        <f>COUNTIFS(Z364:Z429,"&lt;&gt;",Z364:Z429,"&lt;&gt;0")</f>
        <v>0</v>
      </c>
      <c r="AA609" s="156"/>
      <c r="AB609" s="156"/>
      <c r="AC609" s="156"/>
      <c r="AD609" s="156"/>
      <c r="AE609" s="156"/>
      <c r="AF609" s="156"/>
      <c r="AG609" s="156"/>
      <c r="AH609" s="156"/>
      <c r="AI609" s="156"/>
      <c r="AJ609" s="156"/>
      <c r="AK609" s="156"/>
      <c r="AL609" s="156"/>
      <c r="AM609" s="156"/>
      <c r="AN609" s="156"/>
      <c r="AO609" s="156"/>
      <c r="AP609" s="204"/>
      <c r="AQ609" s="204"/>
      <c r="AR609" s="112">
        <f>Z609/F609</f>
        <v>0</v>
      </c>
      <c r="AS609" s="204"/>
      <c r="AT609" s="205"/>
      <c r="AU609" s="206"/>
      <c r="AV609" s="207"/>
      <c r="AW609" s="208"/>
      <c r="AX609" s="209"/>
      <c r="AY609" s="209"/>
      <c r="AZ609" s="209"/>
      <c r="BA609" s="209"/>
      <c r="BB609" s="209"/>
      <c r="BC609" s="208"/>
      <c r="BD609" s="209"/>
      <c r="BE609" s="208"/>
      <c r="BF609" s="209"/>
      <c r="BG609" s="208"/>
      <c r="BH609" s="209"/>
      <c r="BI609" s="208"/>
      <c r="BJ609" s="209"/>
      <c r="BK609" s="208"/>
      <c r="BL609" s="209"/>
      <c r="BM609" s="208"/>
      <c r="BN609" s="209"/>
      <c r="BO609" s="208"/>
      <c r="BP609" s="209"/>
      <c r="BQ609" s="209"/>
      <c r="BR609" s="209"/>
      <c r="BS609" s="209"/>
      <c r="BT609" s="209"/>
      <c r="BU609" s="307"/>
      <c r="BV609" s="308"/>
      <c r="BW609" s="307"/>
      <c r="BX609" s="308"/>
    </row>
    <row r="610" spans="1:76" ht="17" customHeight="1" x14ac:dyDescent="0.35">
      <c r="C610" s="112" t="s">
        <v>259</v>
      </c>
      <c r="V610" s="113" t="s">
        <v>127</v>
      </c>
      <c r="W610" s="169" t="e">
        <f>GEOMEAN(W364:W429)</f>
        <v>#NUM!</v>
      </c>
      <c r="X610" s="169" t="e">
        <f>GEOMEAN(X364:X429)</f>
        <v>#NUM!</v>
      </c>
      <c r="AP610" s="169" t="e">
        <f>GEOMEAN(AP364:AP429)</f>
        <v>#NUM!</v>
      </c>
      <c r="AQ610" s="169" t="e">
        <f>GEOMEAN(AQ364:AQ429)</f>
        <v>#NUM!</v>
      </c>
      <c r="AR610" s="169" t="e">
        <f>GEOMEAN(AR364:AR429)</f>
        <v>#DIV/0!</v>
      </c>
      <c r="AS610" s="169" t="e">
        <f>GEOMEAN(AS364:AS429)</f>
        <v>#DIV/0!</v>
      </c>
      <c r="AT610" s="561" t="str">
        <f>C610</f>
        <v>Overall HDR</v>
      </c>
      <c r="AU610" s="170" t="s">
        <v>118</v>
      </c>
      <c r="AV610" s="536" t="s">
        <v>121</v>
      </c>
      <c r="AW610" s="171" t="e">
        <f>AVERAGE(AW364,AW370,AW376,AW382,AW388,AW394,AW400,AW406,AW412,AW418,AW424)</f>
        <v>#VALUE!</v>
      </c>
      <c r="AX610" s="172" t="e">
        <f>AVERAGE(AX364:AX429)</f>
        <v>#VALUE!</v>
      </c>
      <c r="AY610" s="172" t="e">
        <f>AVERAGE(AY364:AY429)</f>
        <v>#VALUE!</v>
      </c>
      <c r="AZ610" s="172" t="e">
        <f>AVERAGE(AZ364:AZ429)</f>
        <v>#VALUE!</v>
      </c>
      <c r="BA610" s="172" t="e">
        <f>AVERAGE(BA364:BA429)</f>
        <v>#VALUE!</v>
      </c>
      <c r="BB610" s="172" t="e">
        <f>AVERAGE(BB364:BB429)</f>
        <v>#VALUE!</v>
      </c>
      <c r="BC610" s="171" t="e">
        <f>AVERAGE(BC364,BC370,BC376,BC382,BC388,BC394,BC400,BC406,BC412,BC418,BC424)</f>
        <v>#VALUE!</v>
      </c>
      <c r="BD610" s="172" t="e">
        <f>AVERAGE(BD364:BD429)</f>
        <v>#VALUE!</v>
      </c>
      <c r="BE610" s="171" t="e">
        <f>AVERAGE(BE364,BE370,BE376,BE382,BE388,BE394,BE400,BE406,BE412,BE418,BE424)</f>
        <v>#VALUE!</v>
      </c>
      <c r="BF610" s="172" t="e">
        <f>AVERAGE(BF364:BF429)</f>
        <v>#VALUE!</v>
      </c>
      <c r="BG610" s="171" t="e">
        <f>AVERAGE(BG364,BG370,BG376,BG382,BG388,BG394,BG400,BG406,BG412,BG418,BG424)</f>
        <v>#VALUE!</v>
      </c>
      <c r="BH610" s="172" t="e">
        <f>AVERAGE(BH364:BH429)</f>
        <v>#VALUE!</v>
      </c>
      <c r="BI610" s="171" t="e">
        <f>AVERAGE(BI364,BI370,BI376,BI382,BI388,BI394,BI400,BI406,BI412,BI418,BI424)</f>
        <v>#VALUE!</v>
      </c>
      <c r="BJ610" s="172" t="e">
        <f>AVERAGE(BJ364:BJ429)</f>
        <v>#VALUE!</v>
      </c>
      <c r="BK610" s="171" t="e">
        <f>AVERAGE(BK364,BK370,BK376,BK382,BK388,BK394,BK400,BK406,BK412,BK418,BK424)</f>
        <v>#VALUE!</v>
      </c>
      <c r="BL610" s="172" t="e">
        <f>AVERAGE(BL364:BL429)</f>
        <v>#VALUE!</v>
      </c>
      <c r="BM610" s="171" t="e">
        <f>AVERAGE(BM364,BM370,BM376,BM382,BM388,BM394,BM400,BM406,BM412,BM418,BM424)</f>
        <v>#VALUE!</v>
      </c>
      <c r="BN610" s="172" t="e">
        <f>AVERAGE(BN364:BN429)</f>
        <v>#VALUE!</v>
      </c>
      <c r="BO610" s="171" t="e">
        <f>AVERAGE(BO364,BO370,BO376,BO382,BO388,BO394,BO400,BO406,BO412,BO418,BO424)</f>
        <v>#VALUE!</v>
      </c>
      <c r="BP610" s="172" t="e">
        <f>AVERAGE(BP364:BP429)</f>
        <v>#VALUE!</v>
      </c>
      <c r="BQ610" s="172" t="e">
        <f>AVERAGE(BQ364:BQ429)</f>
        <v>#VALUE!</v>
      </c>
      <c r="BR610" s="172" t="e">
        <f>AVERAGE(BR364:BR429)</f>
        <v>#VALUE!</v>
      </c>
      <c r="BS610" s="172" t="e">
        <f>AVERAGE(BS364:BS429)</f>
        <v>#VALUE!</v>
      </c>
      <c r="BT610" s="172" t="e">
        <f>AVERAGE(BT364:BT429)</f>
        <v>#VALUE!</v>
      </c>
      <c r="BU610" s="295">
        <f>SUM(BU364,BU370,BU376,BU382,BU388,BU394,BU400,BU406,BU412,BU418,BU424)</f>
        <v>0</v>
      </c>
      <c r="BV610" s="302">
        <f>SUM(BV364:BV429)</f>
        <v>0</v>
      </c>
      <c r="BW610" s="295">
        <f>SUM(BW364,BW370,BW376,BW382,BW388,BW394,BW400,BW406,BW412,BW418,BW424)</f>
        <v>0</v>
      </c>
      <c r="BX610" s="302">
        <f>SUM(BX364:BX429)</f>
        <v>0</v>
      </c>
    </row>
    <row r="611" spans="1:76" ht="17" customHeight="1" x14ac:dyDescent="0.35">
      <c r="V611" s="113" t="s">
        <v>128</v>
      </c>
      <c r="W611" s="169">
        <f>SUM(W364:W429)</f>
        <v>0</v>
      </c>
      <c r="X611" s="169">
        <f>SUM(X364:X429)</f>
        <v>0</v>
      </c>
      <c r="Z611" s="113"/>
      <c r="AP611" s="169">
        <f>SUM(AP364:AP429)</f>
        <v>0</v>
      </c>
      <c r="AQ611" s="169">
        <f>SUM(AQ364:AQ429)</f>
        <v>0</v>
      </c>
      <c r="AR611" s="169" t="e">
        <f>SUM(AR364:AR429)</f>
        <v>#DIV/0!</v>
      </c>
      <c r="AS611" s="169" t="e">
        <f>SUM(AS364:AS429)</f>
        <v>#DIV/0!</v>
      </c>
      <c r="AT611" s="562"/>
      <c r="AU611" s="178" t="s">
        <v>119</v>
      </c>
      <c r="AV611" s="537"/>
      <c r="AW611" s="372" t="e">
        <f>MIN(AW364,AW370,AW376,AW382,AW388,AW394,AW400,AW406,AW412,AW418,AW424)</f>
        <v>#VALUE!</v>
      </c>
      <c r="AX611" s="361" t="e">
        <f>MIN(AX364:AX429)</f>
        <v>#VALUE!</v>
      </c>
      <c r="AY611" s="361" t="e">
        <f>MIN(AY364:AY429)</f>
        <v>#VALUE!</v>
      </c>
      <c r="AZ611" s="361" t="e">
        <f>MIN(AZ364:AZ429)</f>
        <v>#VALUE!</v>
      </c>
      <c r="BA611" s="361" t="e">
        <f>MIN(BA364:BA429)</f>
        <v>#VALUE!</v>
      </c>
      <c r="BB611" s="361" t="e">
        <f>MIN(BB364:BB429)</f>
        <v>#VALUE!</v>
      </c>
      <c r="BC611" s="372" t="e">
        <f>MIN(BC364,BC370,BC376,BC382,BC388,BC394,BC400,BC406,BC412,BC418,BC424)</f>
        <v>#VALUE!</v>
      </c>
      <c r="BD611" s="361" t="e">
        <f>MIN(BD364:BD429)</f>
        <v>#VALUE!</v>
      </c>
      <c r="BE611" s="372" t="e">
        <f>MIN(BE364,BE370,BE376,BE382,BE388,BE394,BE400,BE406,BE412,BE418,BE424)</f>
        <v>#VALUE!</v>
      </c>
      <c r="BF611" s="361" t="e">
        <f>MIN(BF364:BF429)</f>
        <v>#VALUE!</v>
      </c>
      <c r="BG611" s="372" t="e">
        <f>MIN(BG364,BG370,BG376,BG382,BG388,BG394,BG400,BG406,BG412,BG418,BG424)</f>
        <v>#VALUE!</v>
      </c>
      <c r="BH611" s="361" t="e">
        <f>MIN(BH364:BH429)</f>
        <v>#VALUE!</v>
      </c>
      <c r="BI611" s="372" t="e">
        <f>MIN(BI364,BI370,BI376,BI382,BI388,BI394,BI400,BI406,BI412,BI418,BI424)</f>
        <v>#VALUE!</v>
      </c>
      <c r="BJ611" s="361" t="e">
        <f>MIN(BJ364:BJ429)</f>
        <v>#VALUE!</v>
      </c>
      <c r="BK611" s="372" t="e">
        <f>MIN(BK364,BK370,BK376,BK382,BK388,BK394,BK400,BK406,BK412,BK418,BK424)</f>
        <v>#VALUE!</v>
      </c>
      <c r="BL611" s="361" t="e">
        <f>MIN(BL364:BL429)</f>
        <v>#VALUE!</v>
      </c>
      <c r="BM611" s="372" t="e">
        <f>MIN(BM364,BM370,BM376,BM382,BM388,BM394,BM400,BM406,BM412,BM418,BM424)</f>
        <v>#VALUE!</v>
      </c>
      <c r="BN611" s="361" t="e">
        <f>MIN(BN364:BN429)</f>
        <v>#VALUE!</v>
      </c>
      <c r="BO611" s="372" t="e">
        <f>MIN(BO364,BO370,BO376,BO382,BO388,BO394,BO400,BO406,BO412,BO418,BO424)</f>
        <v>#VALUE!</v>
      </c>
      <c r="BP611" s="361" t="e">
        <f>MIN(BP364:BP429)</f>
        <v>#VALUE!</v>
      </c>
      <c r="BQ611" s="361" t="e">
        <f>MIN(BQ364:BQ429)</f>
        <v>#VALUE!</v>
      </c>
      <c r="BR611" s="361" t="e">
        <f>MIN(BR364:BR429)</f>
        <v>#VALUE!</v>
      </c>
      <c r="BS611" s="361" t="e">
        <f>MIN(BS364:BS429)</f>
        <v>#VALUE!</v>
      </c>
      <c r="BT611" s="361" t="e">
        <f>MIN(BT364:BT429)</f>
        <v>#VALUE!</v>
      </c>
      <c r="BU611" s="297">
        <f>MIN(BU364,BU370,BU376,BU382,BU388,BU394,BU400,BU406,BU412,BU418,BU424)</f>
        <v>0</v>
      </c>
      <c r="BV611" s="303">
        <f>MIN(BV364:BV429)</f>
        <v>0</v>
      </c>
      <c r="BW611" s="297">
        <f>MIN(BW364,BW370,BW376,BW382,BW388,BW394,BW400,BW406,BW412,BW418,BW424)</f>
        <v>0</v>
      </c>
      <c r="BX611" s="303">
        <f>MIN(BX364:BX429)</f>
        <v>0</v>
      </c>
    </row>
    <row r="612" spans="1:76" ht="17" customHeight="1" thickBot="1" x14ac:dyDescent="0.4">
      <c r="V612" s="113" t="s">
        <v>120</v>
      </c>
      <c r="W612" s="169">
        <f>MAX(W364:W429)</f>
        <v>0</v>
      </c>
      <c r="X612" s="169">
        <f>MAX(X364:X429)</f>
        <v>0</v>
      </c>
      <c r="Z612" s="113"/>
      <c r="AP612" s="169">
        <f>MAX(AP364:AP429)</f>
        <v>0</v>
      </c>
      <c r="AQ612" s="169">
        <f>MAX(AQ364:AQ429)</f>
        <v>0</v>
      </c>
      <c r="AR612" s="169" t="e">
        <f>MAX(AR364:AR429)</f>
        <v>#DIV/0!</v>
      </c>
      <c r="AS612" s="169" t="e">
        <f>MAX(AS364:AS429)</f>
        <v>#DIV/0!</v>
      </c>
      <c r="AT612" s="562"/>
      <c r="AU612" s="178" t="s">
        <v>120</v>
      </c>
      <c r="AV612" s="538"/>
      <c r="AW612" s="373" t="e">
        <f>MAX(AW364,AW370,AW376,AW382,AW388,AW394,AW400,AW406,AW412,AW418,AW424)</f>
        <v>#VALUE!</v>
      </c>
      <c r="AX612" s="362" t="e">
        <f>MAX(AX364:AX429)</f>
        <v>#VALUE!</v>
      </c>
      <c r="AY612" s="362" t="e">
        <f>MAX(AY364:AY429)</f>
        <v>#VALUE!</v>
      </c>
      <c r="AZ612" s="362" t="e">
        <f>MAX(AZ364:AZ429)</f>
        <v>#VALUE!</v>
      </c>
      <c r="BA612" s="362" t="e">
        <f>MAX(BA364:BA429)</f>
        <v>#VALUE!</v>
      </c>
      <c r="BB612" s="362" t="e">
        <f>MAX(BB364:BB429)</f>
        <v>#VALUE!</v>
      </c>
      <c r="BC612" s="373" t="e">
        <f>MAX(BC364,BC370,BC376,BC382,BC388,BC394,BC400,BC406,BC412,BC418,BC424)</f>
        <v>#VALUE!</v>
      </c>
      <c r="BD612" s="362" t="e">
        <f>MAX(BD364:BD429)</f>
        <v>#VALUE!</v>
      </c>
      <c r="BE612" s="373" t="e">
        <f>MAX(BE364,BE370,BE376,BE382,BE388,BE394,BE400,BE406,BE412,BE418,BE424)</f>
        <v>#VALUE!</v>
      </c>
      <c r="BF612" s="362" t="e">
        <f>MAX(BF364:BF429)</f>
        <v>#VALUE!</v>
      </c>
      <c r="BG612" s="373" t="e">
        <f>MAX(BG364,BG370,BG376,BG382,BG388,BG394,BG400,BG406,BG412,BG418,BG424)</f>
        <v>#VALUE!</v>
      </c>
      <c r="BH612" s="362" t="e">
        <f>MAX(BH364:BH429)</f>
        <v>#VALUE!</v>
      </c>
      <c r="BI612" s="373" t="e">
        <f>MAX(BI364,BI370,BI376,BI382,BI388,BI394,BI400,BI406,BI412,BI418,BI424)</f>
        <v>#VALUE!</v>
      </c>
      <c r="BJ612" s="362" t="e">
        <f>MAX(BJ364:BJ429)</f>
        <v>#VALUE!</v>
      </c>
      <c r="BK612" s="373" t="e">
        <f>MAX(BK364,BK370,BK376,BK382,BK388,BK394,BK400,BK406,BK412,BK418,BK424)</f>
        <v>#VALUE!</v>
      </c>
      <c r="BL612" s="362" t="e">
        <f>MAX(BL364:BL429)</f>
        <v>#VALUE!</v>
      </c>
      <c r="BM612" s="373" t="e">
        <f>MAX(BM364,BM370,BM376,BM382,BM388,BM394,BM400,BM406,BM412,BM418,BM424)</f>
        <v>#VALUE!</v>
      </c>
      <c r="BN612" s="362" t="e">
        <f>MAX(BN364:BN429)</f>
        <v>#VALUE!</v>
      </c>
      <c r="BO612" s="373" t="e">
        <f>MAX(BO364,BO370,BO376,BO382,BO388,BO394,BO400,BO406,BO412,BO418,BO424)</f>
        <v>#VALUE!</v>
      </c>
      <c r="BP612" s="362" t="e">
        <f>MAX(BP364:BP429)</f>
        <v>#VALUE!</v>
      </c>
      <c r="BQ612" s="362" t="e">
        <f>MAX(BQ364:BQ429)</f>
        <v>#VALUE!</v>
      </c>
      <c r="BR612" s="362" t="e">
        <f>MAX(BR364:BR429)</f>
        <v>#VALUE!</v>
      </c>
      <c r="BS612" s="362" t="e">
        <f>MAX(BS364:BS429)</f>
        <v>#VALUE!</v>
      </c>
      <c r="BT612" s="362" t="e">
        <f>MAX(BT364:BT429)</f>
        <v>#VALUE!</v>
      </c>
      <c r="BU612" s="299">
        <f>MAX(BU364,BU370,BU376,BU382,BU388,BU394,BU400,BU406,BU412,BU418,BU424)</f>
        <v>0</v>
      </c>
      <c r="BV612" s="304">
        <f>MAX(BV364:BV429)</f>
        <v>0</v>
      </c>
      <c r="BW612" s="299">
        <f>MAX(BW364,BW370,BW376,BW382,BW388,BW394,BW400,BW406,BW412,BW418,BW424)</f>
        <v>0</v>
      </c>
      <c r="BX612" s="304">
        <f>MAX(BX364:BX429)</f>
        <v>0</v>
      </c>
    </row>
    <row r="613" spans="1:76" ht="17" customHeight="1" x14ac:dyDescent="0.35">
      <c r="V613" s="113" t="s">
        <v>119</v>
      </c>
      <c r="W613" s="169">
        <f>MIN(W364:W429)</f>
        <v>0</v>
      </c>
      <c r="X613" s="169">
        <f>MIN(X364:X429)</f>
        <v>0</v>
      </c>
      <c r="Z613" s="113"/>
      <c r="AP613" s="169">
        <f>MIN(AP364:AP429)</f>
        <v>0</v>
      </c>
      <c r="AQ613" s="169">
        <f>MIN(AQ364:AQ429)</f>
        <v>0</v>
      </c>
      <c r="AR613" s="169" t="e">
        <f>MIN(AR364:AR429)</f>
        <v>#DIV/0!</v>
      </c>
      <c r="AS613" s="169" t="e">
        <f>MIN(AS364:AS429)</f>
        <v>#DIV/0!</v>
      </c>
      <c r="AT613" s="562"/>
      <c r="AU613" s="178" t="s">
        <v>118</v>
      </c>
      <c r="AV613" s="539" t="s">
        <v>122</v>
      </c>
      <c r="AW613" s="171" t="e">
        <f>AVERAGE(AW366,AW372,AW378,AW384,AW390,AW396,AW402,AW408,AW414,AW420,AW426)</f>
        <v>#VALUE!</v>
      </c>
      <c r="AX613" s="363"/>
      <c r="AY613" s="364"/>
      <c r="AZ613" s="364"/>
      <c r="BA613" s="364"/>
      <c r="BB613" s="364"/>
      <c r="BC613" s="171" t="e">
        <f>AVERAGE(BC366,BC372,BC378,BC384,BC390,BC396,BC402,BC408,BC414,BC420,BC426)</f>
        <v>#VALUE!</v>
      </c>
      <c r="BD613" s="353"/>
      <c r="BE613" s="171" t="e">
        <f>AVERAGE(BE366,BE372,BE378,BE384,BE390,BE396,BE402,BE408,BE414,BE420,BE426)</f>
        <v>#VALUE!</v>
      </c>
      <c r="BF613" s="353"/>
      <c r="BG613" s="171" t="e">
        <f>AVERAGE(BG366,BG372,BG378,BG384,BG390,BG396,BG402,BG408,BG414,BG420,BG426)</f>
        <v>#VALUE!</v>
      </c>
      <c r="BH613" s="353"/>
      <c r="BI613" s="171" t="e">
        <f>AVERAGE(BI366,BI372,BI378,BI384,BI390,BI396,BI402,BI408,BI414,BI420,BI426)</f>
        <v>#VALUE!</v>
      </c>
      <c r="BJ613" s="353"/>
      <c r="BK613" s="171" t="e">
        <f>AVERAGE(BK366,BK372,BK378,BK384,BK390,BK396,BK402,BK408,BK414,BK420,BK426)</f>
        <v>#VALUE!</v>
      </c>
      <c r="BL613" s="353"/>
      <c r="BM613" s="171" t="e">
        <f>AVERAGE(BM366,BM372,BM378,BM384,BM390,BM396,BM402,BM408,BM414,BM420,BM426)</f>
        <v>#VALUE!</v>
      </c>
      <c r="BN613" s="353"/>
      <c r="BO613" s="171" t="e">
        <f>AVERAGE(BO366,BO372,BO378,BO384,BO390,BO396,BO402,BO408,BO414,BO420,BO426)</f>
        <v>#VALUE!</v>
      </c>
      <c r="BP613" s="505"/>
      <c r="BQ613" s="506"/>
      <c r="BR613" s="506"/>
      <c r="BS613" s="506"/>
      <c r="BT613" s="506"/>
      <c r="BU613" s="295">
        <f>SUM(BU366,BU372,BU378,BU384,BU390,BU396,BU402,BU408,BU414,BU420,BU426)</f>
        <v>0</v>
      </c>
      <c r="BV613" s="356"/>
      <c r="BW613" s="295">
        <f>SUM(BW366,BW372,BW378,BW384,BW390,BW396,BW402,BW408,BW414,BW420,BW426)</f>
        <v>0</v>
      </c>
      <c r="BX613" s="356"/>
    </row>
    <row r="614" spans="1:76" ht="17" customHeight="1" x14ac:dyDescent="0.35">
      <c r="V614" s="113" t="s">
        <v>129</v>
      </c>
      <c r="W614" s="169"/>
      <c r="X614" s="169"/>
      <c r="Z614" s="113"/>
      <c r="AP614" s="184" t="e">
        <f>AP610/W610</f>
        <v>#NUM!</v>
      </c>
      <c r="AQ614" s="184" t="e">
        <f>AQ610/X610</f>
        <v>#NUM!</v>
      </c>
      <c r="AR614" s="169"/>
      <c r="AS614" s="169"/>
      <c r="AT614" s="562"/>
      <c r="AU614" s="178" t="s">
        <v>119</v>
      </c>
      <c r="AV614" s="540"/>
      <c r="AW614" s="372" t="e">
        <f>MIN(AW366,AW372,AW378,AW384,AW390,AW396,AW402,AW408,AW414,AW420,AW426)</f>
        <v>#VALUE!</v>
      </c>
      <c r="AX614" s="365"/>
      <c r="AY614" s="366"/>
      <c r="AZ614" s="366"/>
      <c r="BA614" s="366"/>
      <c r="BB614" s="366"/>
      <c r="BC614" s="372" t="e">
        <f>MIN(BC366,BC372,BC378,BC384,BC390,BC396,BC402,BC408,BC414,BC420,BC426)</f>
        <v>#VALUE!</v>
      </c>
      <c r="BD614" s="354"/>
      <c r="BE614" s="372" t="e">
        <f>MIN(BE366,BE372,BE378,BE384,BE390,BE396,BE402,BE408,BE414,BE420,BE426)</f>
        <v>#VALUE!</v>
      </c>
      <c r="BF614" s="354"/>
      <c r="BG614" s="372" t="e">
        <f>MIN(BG366,BG372,BG378,BG384,BG390,BG396,BG402,BG408,BG414,BG420,BG426)</f>
        <v>#VALUE!</v>
      </c>
      <c r="BH614" s="354"/>
      <c r="BI614" s="372" t="e">
        <f>MIN(BI366,BI372,BI378,BI384,BI390,BI396,BI402,BI408,BI414,BI420,BI426)</f>
        <v>#VALUE!</v>
      </c>
      <c r="BJ614" s="354"/>
      <c r="BK614" s="372" t="e">
        <f>MIN(BK366,BK372,BK378,BK384,BK390,BK396,BK402,BK408,BK414,BK420,BK426)</f>
        <v>#VALUE!</v>
      </c>
      <c r="BL614" s="354"/>
      <c r="BM614" s="372" t="e">
        <f>MIN(BM366,BM372,BM378,BM384,BM390,BM396,BM402,BM408,BM414,BM420,BM426)</f>
        <v>#VALUE!</v>
      </c>
      <c r="BN614" s="354"/>
      <c r="BO614" s="372" t="e">
        <f>MIN(BO366,BO372,BO378,BO384,BO390,BO396,BO402,BO408,BO414,BO420,BO426)</f>
        <v>#VALUE!</v>
      </c>
      <c r="BP614" s="507"/>
      <c r="BQ614" s="508"/>
      <c r="BR614" s="508"/>
      <c r="BS614" s="508"/>
      <c r="BT614" s="508"/>
      <c r="BU614" s="297">
        <f>MIN(BU366,BU372,BU378,BU384,BU390,BU396,BU402,BU408,BU414,BU420,BU426)</f>
        <v>0</v>
      </c>
      <c r="BV614" s="357"/>
      <c r="BW614" s="297">
        <f>MIN(BW366,BW372,BW378,BW384,BW390,BW396,BW402,BW408,BW414,BW420,BW426)</f>
        <v>0</v>
      </c>
      <c r="BX614" s="357"/>
    </row>
    <row r="615" spans="1:76" ht="17" customHeight="1" thickBot="1" x14ac:dyDescent="0.4">
      <c r="W615" s="169"/>
      <c r="X615" s="169"/>
      <c r="Z615" s="113"/>
      <c r="AP615" s="169"/>
      <c r="AQ615" s="169"/>
      <c r="AR615" s="169"/>
      <c r="AS615" s="169"/>
      <c r="AT615" s="562"/>
      <c r="AU615" s="178" t="s">
        <v>120</v>
      </c>
      <c r="AV615" s="541"/>
      <c r="AW615" s="373" t="e">
        <f>MAX(AW366,AW372,AW378,AW384,AW390,AW396,AW402,AW408,AW414,AW420,AW426)</f>
        <v>#VALUE!</v>
      </c>
      <c r="AX615" s="365"/>
      <c r="AY615" s="366"/>
      <c r="AZ615" s="366"/>
      <c r="BA615" s="366"/>
      <c r="BB615" s="366"/>
      <c r="BC615" s="373" t="e">
        <f>MAX(BC366,BC372,BC378,BC384,BC390,BC396,BC402,BC408,BC414,BC420,BC426)</f>
        <v>#VALUE!</v>
      </c>
      <c r="BD615" s="354"/>
      <c r="BE615" s="373" t="e">
        <f>MAX(BE366,BE372,BE378,BE384,BE390,BE396,BE402,BE408,BE414,BE420,BE426)</f>
        <v>#VALUE!</v>
      </c>
      <c r="BF615" s="354"/>
      <c r="BG615" s="373" t="e">
        <f>MAX(BG366,BG372,BG378,BG384,BG390,BG396,BG402,BG408,BG414,BG420,BG426)</f>
        <v>#VALUE!</v>
      </c>
      <c r="BH615" s="354"/>
      <c r="BI615" s="373" t="e">
        <f>MAX(BI366,BI372,BI378,BI384,BI390,BI396,BI402,BI408,BI414,BI420,BI426)</f>
        <v>#VALUE!</v>
      </c>
      <c r="BJ615" s="354"/>
      <c r="BK615" s="373" t="e">
        <f>MAX(BK366,BK372,BK378,BK384,BK390,BK396,BK402,BK408,BK414,BK420,BK426)</f>
        <v>#VALUE!</v>
      </c>
      <c r="BL615" s="354"/>
      <c r="BM615" s="373" t="e">
        <f>MAX(BM366,BM372,BM378,BM384,BM390,BM396,BM402,BM408,BM414,BM420,BM426)</f>
        <v>#VALUE!</v>
      </c>
      <c r="BN615" s="354"/>
      <c r="BO615" s="373" t="e">
        <f>MAX(BO366,BO372,BO378,BO384,BO390,BO396,BO402,BO408,BO414,BO420,BO426)</f>
        <v>#VALUE!</v>
      </c>
      <c r="BP615" s="507"/>
      <c r="BQ615" s="508"/>
      <c r="BR615" s="508"/>
      <c r="BS615" s="508"/>
      <c r="BT615" s="508"/>
      <c r="BU615" s="299">
        <f>MAX(BU366,BU372,BU378,BU384,BU390,BU396,BU402,BU408,BU414,BU420,BU426)</f>
        <v>0</v>
      </c>
      <c r="BV615" s="357"/>
      <c r="BW615" s="299">
        <f>MAX(BW366,BW372,BW378,BW384,BW390,BW396,BW402,BW408,BW414,BW420,BW426)</f>
        <v>0</v>
      </c>
      <c r="BX615" s="357"/>
    </row>
    <row r="616" spans="1:76" ht="17" customHeight="1" x14ac:dyDescent="0.35">
      <c r="W616" s="169"/>
      <c r="X616" s="169"/>
      <c r="Z616" s="113"/>
      <c r="AP616" s="169"/>
      <c r="AQ616" s="169"/>
      <c r="AR616" s="169"/>
      <c r="AS616" s="169"/>
      <c r="AT616" s="562"/>
      <c r="AU616" s="186" t="s">
        <v>118</v>
      </c>
      <c r="AV616" s="542" t="s">
        <v>123</v>
      </c>
      <c r="AW616" s="371" t="e">
        <f>AVERAGE(AW368,AW374,AW380,AW386,AW392,AW398,AW404,AW410,AW416,AW422,AW428)</f>
        <v>#VALUE!</v>
      </c>
      <c r="AX616" s="365"/>
      <c r="AY616" s="366"/>
      <c r="AZ616" s="366"/>
      <c r="BA616" s="366"/>
      <c r="BB616" s="366"/>
      <c r="BC616" s="371" t="e">
        <f>AVERAGE(BC368,BC374,BC380,BC386,BC392,BC398,BC404,BC410,BC416,BC422,BC428)</f>
        <v>#VALUE!</v>
      </c>
      <c r="BD616" s="354"/>
      <c r="BE616" s="371" t="e">
        <f>AVERAGE(BE368,BE374,BE380,BE386,BE392,BE398,BE404,BE410,BE416,BE422,BE428)</f>
        <v>#VALUE!</v>
      </c>
      <c r="BF616" s="354"/>
      <c r="BG616" s="371" t="e">
        <f>AVERAGE(BG368,BG374,BG380,BG386,BG392,BG398,BG404,BG410,BG416,BG422,BG428)</f>
        <v>#VALUE!</v>
      </c>
      <c r="BH616" s="354"/>
      <c r="BI616" s="371" t="e">
        <f>AVERAGE(BI368,BI374,BI380,BI386,BI392,BI398,BI404,BI410,BI416,BI422,BI428)</f>
        <v>#VALUE!</v>
      </c>
      <c r="BJ616" s="354"/>
      <c r="BK616" s="371" t="e">
        <f>AVERAGE(BK368,BK374,BK380,BK386,BK392,BK398,BK404,BK410,BK416,BK422,BK428)</f>
        <v>#VALUE!</v>
      </c>
      <c r="BL616" s="354"/>
      <c r="BM616" s="371" t="e">
        <f>AVERAGE(BM368,BM374,BM380,BM386,BM392,BM398,BM404,BM410,BM416,BM422,BM428)</f>
        <v>#VALUE!</v>
      </c>
      <c r="BN616" s="354"/>
      <c r="BO616" s="371" t="e">
        <f>AVERAGE(BO368,BO374,BO380,BO386,BO392,BO398,BO404,BO410,BO416,BO422,BO428)</f>
        <v>#VALUE!</v>
      </c>
      <c r="BP616" s="507"/>
      <c r="BQ616" s="508"/>
      <c r="BR616" s="508"/>
      <c r="BS616" s="508"/>
      <c r="BT616" s="508"/>
      <c r="BU616" s="301">
        <f>SUM(BU368,BU374,BU380,BU386,BU392,BU398,BU404,BU410,BU416,BU422,BU428)</f>
        <v>0</v>
      </c>
      <c r="BV616" s="357"/>
      <c r="BW616" s="301">
        <f>SUM(BW368,BW374,BW380,BW386,BW392,BW398,BW404,BW410,BW416,BW422,BW428)</f>
        <v>0</v>
      </c>
      <c r="BX616" s="357"/>
    </row>
    <row r="617" spans="1:76" ht="17" customHeight="1" x14ac:dyDescent="0.35">
      <c r="W617" s="169"/>
      <c r="X617" s="169"/>
      <c r="Z617" s="113"/>
      <c r="AP617" s="169"/>
      <c r="AQ617" s="169"/>
      <c r="AR617" s="169"/>
      <c r="AS617" s="169"/>
      <c r="AT617" s="562"/>
      <c r="AU617" s="186" t="s">
        <v>119</v>
      </c>
      <c r="AV617" s="543"/>
      <c r="AW617" s="372" t="e">
        <f>MIN(AW368,AW374,AW380,AW386,AW392,AW398,AW404,AW410,AW416,AW422,AW428)</f>
        <v>#VALUE!</v>
      </c>
      <c r="AX617" s="365"/>
      <c r="AY617" s="366"/>
      <c r="AZ617" s="366"/>
      <c r="BA617" s="366"/>
      <c r="BB617" s="366"/>
      <c r="BC617" s="372" t="e">
        <f>MIN(BC368,BC374,BC380,BC386,BC392,BC398,BC404,BC410,BC416,BC422,BC428)</f>
        <v>#VALUE!</v>
      </c>
      <c r="BD617" s="354"/>
      <c r="BE617" s="372" t="e">
        <f>MIN(BE368,BE374,BE380,BE386,BE392,BE398,BE404,BE410,BE416,BE422,BE428)</f>
        <v>#VALUE!</v>
      </c>
      <c r="BF617" s="354"/>
      <c r="BG617" s="372" t="e">
        <f>MIN(BG368,BG374,BG380,BG386,BG392,BG398,BG404,BG410,BG416,BG422,BG428)</f>
        <v>#VALUE!</v>
      </c>
      <c r="BH617" s="354"/>
      <c r="BI617" s="372" t="e">
        <f>MIN(BI368,BI374,BI380,BI386,BI392,BI398,BI404,BI410,BI416,BI422,BI428)</f>
        <v>#VALUE!</v>
      </c>
      <c r="BJ617" s="354"/>
      <c r="BK617" s="372" t="e">
        <f>MIN(BK368,BK374,BK380,BK386,BK392,BK398,BK404,BK410,BK416,BK422,BK428)</f>
        <v>#VALUE!</v>
      </c>
      <c r="BL617" s="354"/>
      <c r="BM617" s="372" t="e">
        <f>MIN(BM368,BM374,BM380,BM386,BM392,BM398,BM404,BM410,BM416,BM422,BM428)</f>
        <v>#VALUE!</v>
      </c>
      <c r="BN617" s="354"/>
      <c r="BO617" s="372" t="e">
        <f>MIN(BO368,BO374,BO380,BO386,BO392,BO398,BO404,BO410,BO416,BO422,BO428)</f>
        <v>#VALUE!</v>
      </c>
      <c r="BP617" s="507"/>
      <c r="BQ617" s="508"/>
      <c r="BR617" s="508"/>
      <c r="BS617" s="508"/>
      <c r="BT617" s="508"/>
      <c r="BU617" s="297">
        <f>MIN(BU368,BU374,BU380,BU386,BU392,BU398,BU404,BU410,BU416,BU422,BU428)</f>
        <v>0</v>
      </c>
      <c r="BV617" s="357"/>
      <c r="BW617" s="297">
        <f>MIN(BW368,BW374,BW380,BW386,BW392,BW398,BW404,BW410,BW416,BW422,BW428)</f>
        <v>0</v>
      </c>
      <c r="BX617" s="357"/>
    </row>
    <row r="618" spans="1:76" ht="17" customHeight="1" thickBot="1" x14ac:dyDescent="0.4">
      <c r="W618" s="169"/>
      <c r="X618" s="169"/>
      <c r="AP618" s="169"/>
      <c r="AQ618" s="169"/>
      <c r="AR618" s="169"/>
      <c r="AS618" s="169"/>
      <c r="AT618" s="563"/>
      <c r="AU618" s="189" t="s">
        <v>120</v>
      </c>
      <c r="AV618" s="544"/>
      <c r="AW618" s="373" t="e">
        <f>MAX(AW368,AW374,AW380,AW386,AW392,AW398,AW404,AW410,AW416,AW422,AW428)</f>
        <v>#VALUE!</v>
      </c>
      <c r="AX618" s="367"/>
      <c r="AY618" s="368"/>
      <c r="AZ618" s="368"/>
      <c r="BA618" s="368"/>
      <c r="BB618" s="368"/>
      <c r="BC618" s="373" t="e">
        <f>MAX(BC368,BC374,BC380,BC386,BC392,BC398,BC404,BC410,BC416,BC422,BC428)</f>
        <v>#VALUE!</v>
      </c>
      <c r="BD618" s="355"/>
      <c r="BE618" s="373" t="e">
        <f>MAX(BE368,BE374,BE380,BE386,BE392,BE398,BE404,BE410,BE416,BE422,BE428)</f>
        <v>#VALUE!</v>
      </c>
      <c r="BF618" s="355"/>
      <c r="BG618" s="373" t="e">
        <f>MAX(BG368,BG374,BG380,BG386,BG392,BG398,BG404,BG410,BG416,BG422,BG428)</f>
        <v>#VALUE!</v>
      </c>
      <c r="BH618" s="355"/>
      <c r="BI618" s="373" t="e">
        <f>MAX(BI368,BI374,BI380,BI386,BI392,BI398,BI404,BI410,BI416,BI422,BI428)</f>
        <v>#VALUE!</v>
      </c>
      <c r="BJ618" s="355"/>
      <c r="BK618" s="373" t="e">
        <f>MAX(BK368,BK374,BK380,BK386,BK392,BK398,BK404,BK410,BK416,BK422,BK428)</f>
        <v>#VALUE!</v>
      </c>
      <c r="BL618" s="355"/>
      <c r="BM618" s="373" t="e">
        <f>MAX(BM368,BM374,BM380,BM386,BM392,BM398,BM404,BM410,BM416,BM422,BM428)</f>
        <v>#VALUE!</v>
      </c>
      <c r="BN618" s="355"/>
      <c r="BO618" s="373" t="e">
        <f>MAX(BO368,BO374,BO380,BO386,BO392,BO398,BO404,BO410,BO416,BO422,BO428)</f>
        <v>#VALUE!</v>
      </c>
      <c r="BP618" s="509"/>
      <c r="BQ618" s="510"/>
      <c r="BR618" s="510"/>
      <c r="BS618" s="510"/>
      <c r="BT618" s="510"/>
      <c r="BU618" s="299">
        <f>MAX(BU368,BU374,BU380,BU386,BU392,BU398,BU404,BU410,BU416,BU422,BU428)</f>
        <v>0</v>
      </c>
      <c r="BV618" s="358"/>
      <c r="BW618" s="299">
        <f>MAX(BW368,BW374,BW380,BW386,BW392,BW398,BW404,BW410,BW416,BW422,BW428)</f>
        <v>0</v>
      </c>
      <c r="BX618" s="358"/>
    </row>
    <row r="619" spans="1:76" customFormat="1" ht="17" customHeight="1" x14ac:dyDescent="0.35"/>
  </sheetData>
  <mergeCells count="4755">
    <mergeCell ref="AT599:AT607"/>
    <mergeCell ref="AV599:AV601"/>
    <mergeCell ref="AV602:AV604"/>
    <mergeCell ref="BP602:BT607"/>
    <mergeCell ref="AV605:AV607"/>
    <mergeCell ref="AT610:AT618"/>
    <mergeCell ref="AV610:AV612"/>
    <mergeCell ref="AV613:AV615"/>
    <mergeCell ref="BP613:BT618"/>
    <mergeCell ref="AV616:AV618"/>
    <mergeCell ref="BJ580:BJ585"/>
    <mergeCell ref="BL580:BL585"/>
    <mergeCell ref="BN580:BN585"/>
    <mergeCell ref="BP580:BT585"/>
    <mergeCell ref="BV580:BV585"/>
    <mergeCell ref="AX580:BA585"/>
    <mergeCell ref="BD580:BD585"/>
    <mergeCell ref="BF580:BF585"/>
    <mergeCell ref="BX580:BX585"/>
    <mergeCell ref="AV583:AV585"/>
    <mergeCell ref="AT588:AT596"/>
    <mergeCell ref="AV588:AV590"/>
    <mergeCell ref="AV591:AV593"/>
    <mergeCell ref="AX591:BA596"/>
    <mergeCell ref="BD591:BD596"/>
    <mergeCell ref="BF591:BF596"/>
    <mergeCell ref="BH591:BH596"/>
    <mergeCell ref="BJ591:BJ596"/>
    <mergeCell ref="BL591:BL596"/>
    <mergeCell ref="BN591:BN596"/>
    <mergeCell ref="BP591:BT596"/>
    <mergeCell ref="BV591:BV596"/>
    <mergeCell ref="BX591:BX596"/>
    <mergeCell ref="AV594:AV596"/>
    <mergeCell ref="BU503:BV503"/>
    <mergeCell ref="BW503:BX503"/>
    <mergeCell ref="BV508:BV513"/>
    <mergeCell ref="BX508:BX513"/>
    <mergeCell ref="BV517:BV522"/>
    <mergeCell ref="BX517:BX522"/>
    <mergeCell ref="BV526:BV531"/>
    <mergeCell ref="BX526:BX531"/>
    <mergeCell ref="BV535:BV540"/>
    <mergeCell ref="BX535:BX540"/>
    <mergeCell ref="BV544:BV549"/>
    <mergeCell ref="BX544:BX549"/>
    <mergeCell ref="BV553:BV558"/>
    <mergeCell ref="BX553:BX558"/>
    <mergeCell ref="BV562:BV567"/>
    <mergeCell ref="BX562:BX567"/>
    <mergeCell ref="BV571:BV576"/>
    <mergeCell ref="BX571:BX576"/>
    <mergeCell ref="BU412:BU413"/>
    <mergeCell ref="BV412:BV417"/>
    <mergeCell ref="BW412:BW413"/>
    <mergeCell ref="BX412:BX417"/>
    <mergeCell ref="BU414:BU415"/>
    <mergeCell ref="BW414:BW415"/>
    <mergeCell ref="BU416:BU417"/>
    <mergeCell ref="BW416:BW417"/>
    <mergeCell ref="BU418:BU419"/>
    <mergeCell ref="BV418:BV423"/>
    <mergeCell ref="BW418:BW419"/>
    <mergeCell ref="BX418:BX423"/>
    <mergeCell ref="BU420:BU421"/>
    <mergeCell ref="BW420:BW421"/>
    <mergeCell ref="BU422:BU423"/>
    <mergeCell ref="BW422:BW423"/>
    <mergeCell ref="BU424:BU425"/>
    <mergeCell ref="BV424:BV429"/>
    <mergeCell ref="BW424:BW425"/>
    <mergeCell ref="BX424:BX429"/>
    <mergeCell ref="BU426:BU427"/>
    <mergeCell ref="BW426:BW427"/>
    <mergeCell ref="BU428:BU429"/>
    <mergeCell ref="BW428:BW429"/>
    <mergeCell ref="BU430:BU431"/>
    <mergeCell ref="BV430:BV435"/>
    <mergeCell ref="BW430:BW431"/>
    <mergeCell ref="BX430:BX435"/>
    <mergeCell ref="BX496:BX501"/>
    <mergeCell ref="BU432:BU433"/>
    <mergeCell ref="BU394:BU395"/>
    <mergeCell ref="BV394:BV399"/>
    <mergeCell ref="BW394:BW395"/>
    <mergeCell ref="BX394:BX399"/>
    <mergeCell ref="BU396:BU397"/>
    <mergeCell ref="BW396:BW397"/>
    <mergeCell ref="BU398:BU399"/>
    <mergeCell ref="BW398:BW399"/>
    <mergeCell ref="BU400:BU401"/>
    <mergeCell ref="BV400:BV405"/>
    <mergeCell ref="BW400:BW401"/>
    <mergeCell ref="BX400:BX405"/>
    <mergeCell ref="BU402:BU403"/>
    <mergeCell ref="BW402:BW403"/>
    <mergeCell ref="BU404:BU405"/>
    <mergeCell ref="BW404:BW405"/>
    <mergeCell ref="BU406:BU407"/>
    <mergeCell ref="BV406:BV411"/>
    <mergeCell ref="BW406:BW407"/>
    <mergeCell ref="BX406:BX411"/>
    <mergeCell ref="BU408:BU409"/>
    <mergeCell ref="BW408:BW409"/>
    <mergeCell ref="BU410:BU411"/>
    <mergeCell ref="BW410:BW411"/>
    <mergeCell ref="BU376:BU377"/>
    <mergeCell ref="BV376:BV381"/>
    <mergeCell ref="BW376:BW377"/>
    <mergeCell ref="BX376:BX381"/>
    <mergeCell ref="BU378:BU379"/>
    <mergeCell ref="BW378:BW379"/>
    <mergeCell ref="BU380:BU381"/>
    <mergeCell ref="BW380:BW381"/>
    <mergeCell ref="BU382:BU383"/>
    <mergeCell ref="BV382:BV387"/>
    <mergeCell ref="BW382:BW383"/>
    <mergeCell ref="BX382:BX387"/>
    <mergeCell ref="BU384:BU385"/>
    <mergeCell ref="BW384:BW385"/>
    <mergeCell ref="BU386:BU387"/>
    <mergeCell ref="BW386:BW387"/>
    <mergeCell ref="BU388:BU389"/>
    <mergeCell ref="BV388:BV393"/>
    <mergeCell ref="BW388:BW389"/>
    <mergeCell ref="BX388:BX393"/>
    <mergeCell ref="BU390:BU391"/>
    <mergeCell ref="BW390:BW391"/>
    <mergeCell ref="BU392:BU393"/>
    <mergeCell ref="BW392:BW393"/>
    <mergeCell ref="BU358:BU359"/>
    <mergeCell ref="BV358:BV363"/>
    <mergeCell ref="BW358:BW359"/>
    <mergeCell ref="BX358:BX363"/>
    <mergeCell ref="BU360:BU361"/>
    <mergeCell ref="BW360:BW361"/>
    <mergeCell ref="BU362:BU363"/>
    <mergeCell ref="BW362:BW363"/>
    <mergeCell ref="BU364:BU365"/>
    <mergeCell ref="BV364:BV369"/>
    <mergeCell ref="BW364:BW365"/>
    <mergeCell ref="BX364:BX369"/>
    <mergeCell ref="BU366:BU367"/>
    <mergeCell ref="BW366:BW367"/>
    <mergeCell ref="BU368:BU369"/>
    <mergeCell ref="BW368:BW369"/>
    <mergeCell ref="BU370:BU371"/>
    <mergeCell ref="BV370:BV375"/>
    <mergeCell ref="BW370:BW371"/>
    <mergeCell ref="BX370:BX375"/>
    <mergeCell ref="BU372:BU373"/>
    <mergeCell ref="BW372:BW373"/>
    <mergeCell ref="BU374:BU375"/>
    <mergeCell ref="BW374:BW375"/>
    <mergeCell ref="BU340:BU341"/>
    <mergeCell ref="BV340:BV345"/>
    <mergeCell ref="BW340:BW341"/>
    <mergeCell ref="BX340:BX345"/>
    <mergeCell ref="BU342:BU343"/>
    <mergeCell ref="BW342:BW343"/>
    <mergeCell ref="BU344:BU345"/>
    <mergeCell ref="BW344:BW345"/>
    <mergeCell ref="BU346:BU347"/>
    <mergeCell ref="BV346:BV351"/>
    <mergeCell ref="BW346:BW347"/>
    <mergeCell ref="BX346:BX351"/>
    <mergeCell ref="BU348:BU349"/>
    <mergeCell ref="BW348:BW349"/>
    <mergeCell ref="BU350:BU351"/>
    <mergeCell ref="BW350:BW351"/>
    <mergeCell ref="BU352:BU353"/>
    <mergeCell ref="BV352:BV357"/>
    <mergeCell ref="BW352:BW353"/>
    <mergeCell ref="BX352:BX357"/>
    <mergeCell ref="BU354:BU355"/>
    <mergeCell ref="BW354:BW355"/>
    <mergeCell ref="BU356:BU357"/>
    <mergeCell ref="BW356:BW357"/>
    <mergeCell ref="BU322:BU323"/>
    <mergeCell ref="BV322:BV327"/>
    <mergeCell ref="BW322:BW323"/>
    <mergeCell ref="BX322:BX327"/>
    <mergeCell ref="BU324:BU325"/>
    <mergeCell ref="BW324:BW325"/>
    <mergeCell ref="BU326:BU327"/>
    <mergeCell ref="BW326:BW327"/>
    <mergeCell ref="BU328:BU329"/>
    <mergeCell ref="BV328:BV333"/>
    <mergeCell ref="BW328:BW329"/>
    <mergeCell ref="BX328:BX333"/>
    <mergeCell ref="BU330:BU331"/>
    <mergeCell ref="BW330:BW331"/>
    <mergeCell ref="BU332:BU333"/>
    <mergeCell ref="BW332:BW333"/>
    <mergeCell ref="BU334:BU335"/>
    <mergeCell ref="BV334:BV339"/>
    <mergeCell ref="BW334:BW335"/>
    <mergeCell ref="BX334:BX339"/>
    <mergeCell ref="BU336:BU337"/>
    <mergeCell ref="BW336:BW337"/>
    <mergeCell ref="BU338:BU339"/>
    <mergeCell ref="BW338:BW339"/>
    <mergeCell ref="BU304:BU305"/>
    <mergeCell ref="BV304:BV309"/>
    <mergeCell ref="BW304:BW305"/>
    <mergeCell ref="BX304:BX309"/>
    <mergeCell ref="BU306:BU307"/>
    <mergeCell ref="BW306:BW307"/>
    <mergeCell ref="BU308:BU309"/>
    <mergeCell ref="BW308:BW309"/>
    <mergeCell ref="BU310:BU311"/>
    <mergeCell ref="BV310:BV315"/>
    <mergeCell ref="BW310:BW311"/>
    <mergeCell ref="BX310:BX315"/>
    <mergeCell ref="BU312:BU313"/>
    <mergeCell ref="BW312:BW313"/>
    <mergeCell ref="BU314:BU315"/>
    <mergeCell ref="BW314:BW315"/>
    <mergeCell ref="BU316:BU317"/>
    <mergeCell ref="BV316:BV321"/>
    <mergeCell ref="BW316:BW317"/>
    <mergeCell ref="BX316:BX321"/>
    <mergeCell ref="BU318:BU319"/>
    <mergeCell ref="BW318:BW319"/>
    <mergeCell ref="BU320:BU321"/>
    <mergeCell ref="BW320:BW321"/>
    <mergeCell ref="BU286:BU287"/>
    <mergeCell ref="BV286:BV291"/>
    <mergeCell ref="BW286:BW287"/>
    <mergeCell ref="BX286:BX291"/>
    <mergeCell ref="BU288:BU289"/>
    <mergeCell ref="BW288:BW289"/>
    <mergeCell ref="BU290:BU291"/>
    <mergeCell ref="BW290:BW291"/>
    <mergeCell ref="BU292:BU293"/>
    <mergeCell ref="BV292:BV297"/>
    <mergeCell ref="BW292:BW293"/>
    <mergeCell ref="BX292:BX297"/>
    <mergeCell ref="BU294:BU295"/>
    <mergeCell ref="BW294:BW295"/>
    <mergeCell ref="BU296:BU297"/>
    <mergeCell ref="BW296:BW297"/>
    <mergeCell ref="BU298:BU299"/>
    <mergeCell ref="BV298:BV303"/>
    <mergeCell ref="BW298:BW299"/>
    <mergeCell ref="BX298:BX303"/>
    <mergeCell ref="BU300:BU301"/>
    <mergeCell ref="BW300:BW301"/>
    <mergeCell ref="BU302:BU303"/>
    <mergeCell ref="BW302:BW303"/>
    <mergeCell ref="BU268:BU269"/>
    <mergeCell ref="BV268:BV273"/>
    <mergeCell ref="BW268:BW269"/>
    <mergeCell ref="BX268:BX273"/>
    <mergeCell ref="BU270:BU271"/>
    <mergeCell ref="BW270:BW271"/>
    <mergeCell ref="BU272:BU273"/>
    <mergeCell ref="BW272:BW273"/>
    <mergeCell ref="BU274:BU275"/>
    <mergeCell ref="BV274:BV279"/>
    <mergeCell ref="BW274:BW275"/>
    <mergeCell ref="BX274:BX279"/>
    <mergeCell ref="BU276:BU277"/>
    <mergeCell ref="BW276:BW277"/>
    <mergeCell ref="BU278:BU279"/>
    <mergeCell ref="BW278:BW279"/>
    <mergeCell ref="BU280:BU281"/>
    <mergeCell ref="BV280:BV285"/>
    <mergeCell ref="BW280:BW281"/>
    <mergeCell ref="BX280:BX285"/>
    <mergeCell ref="BU282:BU283"/>
    <mergeCell ref="BW282:BW283"/>
    <mergeCell ref="BU284:BU285"/>
    <mergeCell ref="BW284:BW285"/>
    <mergeCell ref="BU250:BU251"/>
    <mergeCell ref="BV250:BV255"/>
    <mergeCell ref="BW250:BW251"/>
    <mergeCell ref="BX250:BX255"/>
    <mergeCell ref="BU252:BU253"/>
    <mergeCell ref="BW252:BW253"/>
    <mergeCell ref="BU254:BU255"/>
    <mergeCell ref="BW254:BW255"/>
    <mergeCell ref="BU256:BU257"/>
    <mergeCell ref="BV256:BV261"/>
    <mergeCell ref="BW256:BW257"/>
    <mergeCell ref="BX256:BX261"/>
    <mergeCell ref="BU258:BU259"/>
    <mergeCell ref="BW258:BW259"/>
    <mergeCell ref="BU260:BU261"/>
    <mergeCell ref="BW260:BW261"/>
    <mergeCell ref="BU262:BU263"/>
    <mergeCell ref="BV262:BV267"/>
    <mergeCell ref="BW262:BW263"/>
    <mergeCell ref="BX262:BX267"/>
    <mergeCell ref="BU264:BU265"/>
    <mergeCell ref="BW264:BW265"/>
    <mergeCell ref="BU266:BU267"/>
    <mergeCell ref="BW266:BW267"/>
    <mergeCell ref="BU232:BU233"/>
    <mergeCell ref="BV232:BV237"/>
    <mergeCell ref="BW232:BW233"/>
    <mergeCell ref="BX232:BX237"/>
    <mergeCell ref="BU234:BU235"/>
    <mergeCell ref="BW234:BW235"/>
    <mergeCell ref="BU236:BU237"/>
    <mergeCell ref="BW236:BW237"/>
    <mergeCell ref="BU238:BU239"/>
    <mergeCell ref="BV238:BV243"/>
    <mergeCell ref="BW238:BW239"/>
    <mergeCell ref="BX238:BX243"/>
    <mergeCell ref="BU240:BU241"/>
    <mergeCell ref="BW240:BW241"/>
    <mergeCell ref="BU242:BU243"/>
    <mergeCell ref="BW242:BW243"/>
    <mergeCell ref="BU244:BU245"/>
    <mergeCell ref="BV244:BV249"/>
    <mergeCell ref="BW244:BW245"/>
    <mergeCell ref="BX244:BX249"/>
    <mergeCell ref="BU246:BU247"/>
    <mergeCell ref="BW246:BW247"/>
    <mergeCell ref="BU248:BU249"/>
    <mergeCell ref="BW248:BW249"/>
    <mergeCell ref="BU214:BU215"/>
    <mergeCell ref="BV214:BV219"/>
    <mergeCell ref="BW214:BW215"/>
    <mergeCell ref="BX214:BX219"/>
    <mergeCell ref="BU216:BU217"/>
    <mergeCell ref="BW216:BW217"/>
    <mergeCell ref="BU218:BU219"/>
    <mergeCell ref="BW218:BW219"/>
    <mergeCell ref="BU220:BU221"/>
    <mergeCell ref="BV220:BV225"/>
    <mergeCell ref="BW220:BW221"/>
    <mergeCell ref="BX220:BX225"/>
    <mergeCell ref="BU222:BU223"/>
    <mergeCell ref="BW222:BW223"/>
    <mergeCell ref="BU224:BU225"/>
    <mergeCell ref="BW224:BW225"/>
    <mergeCell ref="BU226:BU227"/>
    <mergeCell ref="BV226:BV231"/>
    <mergeCell ref="BW226:BW227"/>
    <mergeCell ref="BX226:BX231"/>
    <mergeCell ref="BU228:BU229"/>
    <mergeCell ref="BW228:BW229"/>
    <mergeCell ref="BU230:BU231"/>
    <mergeCell ref="BW230:BW231"/>
    <mergeCell ref="BU196:BU197"/>
    <mergeCell ref="BV196:BV201"/>
    <mergeCell ref="BW196:BW197"/>
    <mergeCell ref="BX196:BX201"/>
    <mergeCell ref="BU198:BU199"/>
    <mergeCell ref="BW198:BW199"/>
    <mergeCell ref="BU200:BU201"/>
    <mergeCell ref="BW200:BW201"/>
    <mergeCell ref="BU202:BU203"/>
    <mergeCell ref="BV202:BV207"/>
    <mergeCell ref="BW202:BW203"/>
    <mergeCell ref="BX202:BX207"/>
    <mergeCell ref="BU204:BU205"/>
    <mergeCell ref="BW204:BW205"/>
    <mergeCell ref="BU206:BU207"/>
    <mergeCell ref="BW206:BW207"/>
    <mergeCell ref="BU208:BU209"/>
    <mergeCell ref="BV208:BV213"/>
    <mergeCell ref="BW208:BW209"/>
    <mergeCell ref="BX208:BX213"/>
    <mergeCell ref="BU210:BU211"/>
    <mergeCell ref="BW210:BW211"/>
    <mergeCell ref="BU212:BU213"/>
    <mergeCell ref="BW212:BW213"/>
    <mergeCell ref="BU178:BU179"/>
    <mergeCell ref="BV178:BV183"/>
    <mergeCell ref="BW178:BW179"/>
    <mergeCell ref="BX178:BX183"/>
    <mergeCell ref="BU180:BU181"/>
    <mergeCell ref="BW180:BW181"/>
    <mergeCell ref="BU182:BU183"/>
    <mergeCell ref="BW182:BW183"/>
    <mergeCell ref="BU184:BU185"/>
    <mergeCell ref="BV184:BV189"/>
    <mergeCell ref="BW184:BW185"/>
    <mergeCell ref="BX184:BX189"/>
    <mergeCell ref="BU186:BU187"/>
    <mergeCell ref="BW186:BW187"/>
    <mergeCell ref="BU188:BU189"/>
    <mergeCell ref="BW188:BW189"/>
    <mergeCell ref="BU190:BU191"/>
    <mergeCell ref="BV190:BV195"/>
    <mergeCell ref="BW190:BW191"/>
    <mergeCell ref="BX190:BX195"/>
    <mergeCell ref="BU192:BU193"/>
    <mergeCell ref="BW192:BW193"/>
    <mergeCell ref="BU194:BU195"/>
    <mergeCell ref="BW194:BW195"/>
    <mergeCell ref="BU160:BU161"/>
    <mergeCell ref="BV160:BV165"/>
    <mergeCell ref="BW160:BW161"/>
    <mergeCell ref="BX160:BX165"/>
    <mergeCell ref="BU162:BU163"/>
    <mergeCell ref="BW162:BW163"/>
    <mergeCell ref="BU164:BU165"/>
    <mergeCell ref="BW164:BW165"/>
    <mergeCell ref="BU166:BU167"/>
    <mergeCell ref="BV166:BV171"/>
    <mergeCell ref="BW166:BW167"/>
    <mergeCell ref="BX166:BX171"/>
    <mergeCell ref="BU168:BU169"/>
    <mergeCell ref="BW168:BW169"/>
    <mergeCell ref="BU170:BU171"/>
    <mergeCell ref="BW170:BW171"/>
    <mergeCell ref="BU172:BU173"/>
    <mergeCell ref="BV172:BV177"/>
    <mergeCell ref="BW172:BW173"/>
    <mergeCell ref="BX172:BX177"/>
    <mergeCell ref="BU174:BU175"/>
    <mergeCell ref="BW174:BW175"/>
    <mergeCell ref="BU176:BU177"/>
    <mergeCell ref="BW176:BW177"/>
    <mergeCell ref="BU142:BU143"/>
    <mergeCell ref="BV142:BV147"/>
    <mergeCell ref="BW142:BW143"/>
    <mergeCell ref="BX142:BX147"/>
    <mergeCell ref="BU144:BU145"/>
    <mergeCell ref="BW144:BW145"/>
    <mergeCell ref="BU146:BU147"/>
    <mergeCell ref="BW146:BW147"/>
    <mergeCell ref="BU148:BU149"/>
    <mergeCell ref="BV148:BV153"/>
    <mergeCell ref="BW148:BW149"/>
    <mergeCell ref="BX148:BX153"/>
    <mergeCell ref="BU150:BU151"/>
    <mergeCell ref="BW150:BW151"/>
    <mergeCell ref="BU152:BU153"/>
    <mergeCell ref="BW152:BW153"/>
    <mergeCell ref="BU154:BU155"/>
    <mergeCell ref="BV154:BV159"/>
    <mergeCell ref="BW154:BW155"/>
    <mergeCell ref="BX154:BX159"/>
    <mergeCell ref="BU156:BU157"/>
    <mergeCell ref="BW156:BW157"/>
    <mergeCell ref="BU158:BU159"/>
    <mergeCell ref="BW158:BW159"/>
    <mergeCell ref="BU124:BU125"/>
    <mergeCell ref="BV124:BV129"/>
    <mergeCell ref="BW124:BW125"/>
    <mergeCell ref="BX124:BX129"/>
    <mergeCell ref="BU126:BU127"/>
    <mergeCell ref="BW126:BW127"/>
    <mergeCell ref="BU128:BU129"/>
    <mergeCell ref="BW128:BW129"/>
    <mergeCell ref="BU130:BU131"/>
    <mergeCell ref="BV130:BV135"/>
    <mergeCell ref="BW130:BW131"/>
    <mergeCell ref="BX130:BX135"/>
    <mergeCell ref="BU132:BU133"/>
    <mergeCell ref="BW132:BW133"/>
    <mergeCell ref="BU134:BU135"/>
    <mergeCell ref="BW134:BW135"/>
    <mergeCell ref="BU136:BU137"/>
    <mergeCell ref="BV136:BV141"/>
    <mergeCell ref="BW136:BW137"/>
    <mergeCell ref="BX136:BX141"/>
    <mergeCell ref="BU138:BU139"/>
    <mergeCell ref="BW138:BW139"/>
    <mergeCell ref="BU140:BU141"/>
    <mergeCell ref="BW140:BW141"/>
    <mergeCell ref="BU106:BU107"/>
    <mergeCell ref="BV106:BV111"/>
    <mergeCell ref="BW106:BW107"/>
    <mergeCell ref="BX106:BX111"/>
    <mergeCell ref="BU108:BU109"/>
    <mergeCell ref="BW108:BW109"/>
    <mergeCell ref="BU110:BU111"/>
    <mergeCell ref="BW110:BW111"/>
    <mergeCell ref="BU112:BU113"/>
    <mergeCell ref="BV112:BV117"/>
    <mergeCell ref="BW112:BW113"/>
    <mergeCell ref="BX112:BX117"/>
    <mergeCell ref="BU114:BU115"/>
    <mergeCell ref="BW114:BW115"/>
    <mergeCell ref="BU116:BU117"/>
    <mergeCell ref="BW116:BW117"/>
    <mergeCell ref="BU118:BU119"/>
    <mergeCell ref="BV118:BV123"/>
    <mergeCell ref="BW118:BW119"/>
    <mergeCell ref="BX118:BX123"/>
    <mergeCell ref="BU120:BU121"/>
    <mergeCell ref="BW120:BW121"/>
    <mergeCell ref="BU122:BU123"/>
    <mergeCell ref="BW122:BW123"/>
    <mergeCell ref="BU88:BU89"/>
    <mergeCell ref="BV88:BV93"/>
    <mergeCell ref="BW88:BW89"/>
    <mergeCell ref="BX88:BX93"/>
    <mergeCell ref="BU90:BU91"/>
    <mergeCell ref="BW90:BW91"/>
    <mergeCell ref="BU92:BU93"/>
    <mergeCell ref="BW92:BW93"/>
    <mergeCell ref="BU94:BU95"/>
    <mergeCell ref="BV94:BV99"/>
    <mergeCell ref="BW94:BW95"/>
    <mergeCell ref="BX94:BX99"/>
    <mergeCell ref="BU96:BU97"/>
    <mergeCell ref="BW96:BW97"/>
    <mergeCell ref="BU98:BU99"/>
    <mergeCell ref="BW98:BW99"/>
    <mergeCell ref="BU100:BU101"/>
    <mergeCell ref="BV100:BV105"/>
    <mergeCell ref="BW100:BW101"/>
    <mergeCell ref="BX100:BX105"/>
    <mergeCell ref="BU102:BU103"/>
    <mergeCell ref="BW102:BW103"/>
    <mergeCell ref="BU104:BU105"/>
    <mergeCell ref="BW104:BW105"/>
    <mergeCell ref="BU70:BU71"/>
    <mergeCell ref="BV70:BV75"/>
    <mergeCell ref="BW70:BW71"/>
    <mergeCell ref="BX70:BX75"/>
    <mergeCell ref="BU72:BU73"/>
    <mergeCell ref="BW72:BW73"/>
    <mergeCell ref="BU74:BU75"/>
    <mergeCell ref="BW74:BW75"/>
    <mergeCell ref="BU76:BU77"/>
    <mergeCell ref="BV76:BV81"/>
    <mergeCell ref="BW76:BW77"/>
    <mergeCell ref="BX76:BX81"/>
    <mergeCell ref="BU78:BU79"/>
    <mergeCell ref="BW78:BW79"/>
    <mergeCell ref="BU80:BU81"/>
    <mergeCell ref="BW80:BW81"/>
    <mergeCell ref="BU82:BU83"/>
    <mergeCell ref="BV82:BV87"/>
    <mergeCell ref="BW82:BW83"/>
    <mergeCell ref="BX82:BX87"/>
    <mergeCell ref="BU84:BU85"/>
    <mergeCell ref="BW84:BW85"/>
    <mergeCell ref="BU86:BU87"/>
    <mergeCell ref="BW86:BW87"/>
    <mergeCell ref="BU52:BU53"/>
    <mergeCell ref="BV52:BV57"/>
    <mergeCell ref="BW52:BW53"/>
    <mergeCell ref="BX52:BX57"/>
    <mergeCell ref="BU54:BU55"/>
    <mergeCell ref="BW54:BW55"/>
    <mergeCell ref="BU56:BU57"/>
    <mergeCell ref="BW56:BW57"/>
    <mergeCell ref="BU58:BU59"/>
    <mergeCell ref="BV58:BV63"/>
    <mergeCell ref="BW58:BW59"/>
    <mergeCell ref="BX58:BX63"/>
    <mergeCell ref="BU60:BU61"/>
    <mergeCell ref="BW60:BW61"/>
    <mergeCell ref="BU62:BU63"/>
    <mergeCell ref="BW62:BW63"/>
    <mergeCell ref="BU64:BU65"/>
    <mergeCell ref="BV64:BV69"/>
    <mergeCell ref="BW64:BW65"/>
    <mergeCell ref="BX64:BX69"/>
    <mergeCell ref="BU66:BU67"/>
    <mergeCell ref="BW66:BW67"/>
    <mergeCell ref="BU68:BU69"/>
    <mergeCell ref="BW68:BW69"/>
    <mergeCell ref="BU34:BU35"/>
    <mergeCell ref="BV34:BV39"/>
    <mergeCell ref="BW34:BW35"/>
    <mergeCell ref="BX34:BX39"/>
    <mergeCell ref="BU36:BU37"/>
    <mergeCell ref="BW36:BW37"/>
    <mergeCell ref="BU38:BU39"/>
    <mergeCell ref="BW38:BW39"/>
    <mergeCell ref="BU40:BU41"/>
    <mergeCell ref="BV40:BV45"/>
    <mergeCell ref="BW40:BW41"/>
    <mergeCell ref="BX40:BX45"/>
    <mergeCell ref="BU42:BU43"/>
    <mergeCell ref="BW42:BW43"/>
    <mergeCell ref="BU44:BU45"/>
    <mergeCell ref="BW44:BW45"/>
    <mergeCell ref="BU46:BU47"/>
    <mergeCell ref="BV46:BV51"/>
    <mergeCell ref="BW46:BW47"/>
    <mergeCell ref="BX46:BX51"/>
    <mergeCell ref="BU48:BU49"/>
    <mergeCell ref="BW48:BW49"/>
    <mergeCell ref="BU50:BU51"/>
    <mergeCell ref="BW50:BW51"/>
    <mergeCell ref="BU16:BU17"/>
    <mergeCell ref="BV16:BV21"/>
    <mergeCell ref="BW16:BW17"/>
    <mergeCell ref="BX16:BX21"/>
    <mergeCell ref="BU18:BU19"/>
    <mergeCell ref="BW18:BW19"/>
    <mergeCell ref="BU20:BU21"/>
    <mergeCell ref="BW20:BW21"/>
    <mergeCell ref="BU22:BU23"/>
    <mergeCell ref="BV22:BV27"/>
    <mergeCell ref="BW22:BW23"/>
    <mergeCell ref="BX22:BX27"/>
    <mergeCell ref="BU24:BU25"/>
    <mergeCell ref="BW24:BW25"/>
    <mergeCell ref="BU26:BU27"/>
    <mergeCell ref="BW26:BW27"/>
    <mergeCell ref="BU28:BU29"/>
    <mergeCell ref="BV28:BV33"/>
    <mergeCell ref="BW28:BW29"/>
    <mergeCell ref="BX28:BX33"/>
    <mergeCell ref="BU30:BU31"/>
    <mergeCell ref="BW30:BW31"/>
    <mergeCell ref="BU32:BU33"/>
    <mergeCell ref="BW32:BW33"/>
    <mergeCell ref="BU2:BV2"/>
    <mergeCell ref="BW2:BX2"/>
    <mergeCell ref="BU4:BU5"/>
    <mergeCell ref="BV4:BV9"/>
    <mergeCell ref="BW4:BW5"/>
    <mergeCell ref="BX4:BX9"/>
    <mergeCell ref="BU6:BU7"/>
    <mergeCell ref="BW6:BW7"/>
    <mergeCell ref="BU8:BU9"/>
    <mergeCell ref="BW8:BW9"/>
    <mergeCell ref="BU10:BU11"/>
    <mergeCell ref="BV10:BV15"/>
    <mergeCell ref="BW10:BW11"/>
    <mergeCell ref="BX10:BX15"/>
    <mergeCell ref="BU12:BU13"/>
    <mergeCell ref="BW12:BW13"/>
    <mergeCell ref="BU14:BU15"/>
    <mergeCell ref="BW14:BW15"/>
    <mergeCell ref="BP571:BT576"/>
    <mergeCell ref="AX544:BA549"/>
    <mergeCell ref="AX535:BA540"/>
    <mergeCell ref="AX526:BA531"/>
    <mergeCell ref="BJ526:BJ531"/>
    <mergeCell ref="BJ535:BJ540"/>
    <mergeCell ref="BJ544:BJ549"/>
    <mergeCell ref="BJ553:BJ558"/>
    <mergeCell ref="BJ562:BJ567"/>
    <mergeCell ref="BJ571:BJ576"/>
    <mergeCell ref="BL526:BL531"/>
    <mergeCell ref="BL535:BL540"/>
    <mergeCell ref="BL544:BL549"/>
    <mergeCell ref="BL553:BL558"/>
    <mergeCell ref="BL562:BL567"/>
    <mergeCell ref="BL571:BL576"/>
    <mergeCell ref="BN535:BN540"/>
    <mergeCell ref="BN544:BN549"/>
    <mergeCell ref="BN553:BN558"/>
    <mergeCell ref="BN562:BN567"/>
    <mergeCell ref="BN571:BN576"/>
    <mergeCell ref="BP562:BT567"/>
    <mergeCell ref="BH526:BH531"/>
    <mergeCell ref="BF571:BF576"/>
    <mergeCell ref="BH571:BH576"/>
    <mergeCell ref="BG420:BG421"/>
    <mergeCell ref="AV422:AV423"/>
    <mergeCell ref="AW422:AW423"/>
    <mergeCell ref="BC422:BC423"/>
    <mergeCell ref="AV520:AV522"/>
    <mergeCell ref="BE420:BE421"/>
    <mergeCell ref="BE404:BE405"/>
    <mergeCell ref="AV396:AV397"/>
    <mergeCell ref="AW396:AW397"/>
    <mergeCell ref="BC396:BC397"/>
    <mergeCell ref="BE396:BE397"/>
    <mergeCell ref="BG396:BG397"/>
    <mergeCell ref="AV398:AV399"/>
    <mergeCell ref="AW398:AW399"/>
    <mergeCell ref="BC398:BC399"/>
    <mergeCell ref="BE398:BE399"/>
    <mergeCell ref="BG398:BG399"/>
    <mergeCell ref="BB406:BB411"/>
    <mergeCell ref="AV498:AV499"/>
    <mergeCell ref="AW498:AW499"/>
    <mergeCell ref="BC498:BC499"/>
    <mergeCell ref="BE498:BE499"/>
    <mergeCell ref="BG498:BG499"/>
    <mergeCell ref="BG432:BG433"/>
    <mergeCell ref="AV500:AV501"/>
    <mergeCell ref="AW500:AW501"/>
    <mergeCell ref="BC500:BC501"/>
    <mergeCell ref="BE500:BE501"/>
    <mergeCell ref="BG500:BG501"/>
    <mergeCell ref="AV496:AV497"/>
    <mergeCell ref="AW496:AW497"/>
    <mergeCell ref="AX496:AX501"/>
    <mergeCell ref="AT523:AT531"/>
    <mergeCell ref="BF526:BF531"/>
    <mergeCell ref="AT568:AT576"/>
    <mergeCell ref="AV568:AV570"/>
    <mergeCell ref="AV571:AV573"/>
    <mergeCell ref="BD571:BD576"/>
    <mergeCell ref="BS412:BS417"/>
    <mergeCell ref="BS418:BS423"/>
    <mergeCell ref="BS424:BS429"/>
    <mergeCell ref="BI418:BI419"/>
    <mergeCell ref="BJ388:BJ393"/>
    <mergeCell ref="BI390:BI391"/>
    <mergeCell ref="BI392:BI393"/>
    <mergeCell ref="BI424:BI425"/>
    <mergeCell ref="BJ424:BJ429"/>
    <mergeCell ref="BI426:BI427"/>
    <mergeCell ref="BI428:BI429"/>
    <mergeCell ref="BI503:BJ503"/>
    <mergeCell ref="BJ418:BJ423"/>
    <mergeCell ref="BI420:BI421"/>
    <mergeCell ref="BI422:BI423"/>
    <mergeCell ref="BJ406:BJ411"/>
    <mergeCell ref="BI408:BI409"/>
    <mergeCell ref="BI410:BI411"/>
    <mergeCell ref="BI412:BI413"/>
    <mergeCell ref="BJ412:BJ417"/>
    <mergeCell ref="BI414:BI415"/>
    <mergeCell ref="BP424:BP429"/>
    <mergeCell ref="BQ424:BQ429"/>
    <mergeCell ref="BR424:BR429"/>
    <mergeCell ref="BO426:BO427"/>
    <mergeCell ref="BO428:BO429"/>
    <mergeCell ref="BS400:BS405"/>
    <mergeCell ref="BS370:BS375"/>
    <mergeCell ref="BR400:BR405"/>
    <mergeCell ref="BO402:BO403"/>
    <mergeCell ref="BO404:BO405"/>
    <mergeCell ref="BO400:BO401"/>
    <mergeCell ref="BP400:BP405"/>
    <mergeCell ref="BQ400:BQ405"/>
    <mergeCell ref="BR394:BR399"/>
    <mergeCell ref="BO396:BO397"/>
    <mergeCell ref="BO398:BO399"/>
    <mergeCell ref="BO364:BO365"/>
    <mergeCell ref="BP364:BP369"/>
    <mergeCell ref="BQ364:BQ369"/>
    <mergeCell ref="BR364:BR369"/>
    <mergeCell ref="BO366:BO367"/>
    <mergeCell ref="BO368:BO369"/>
    <mergeCell ref="BO370:BO371"/>
    <mergeCell ref="BP370:BP375"/>
    <mergeCell ref="BS142:BS147"/>
    <mergeCell ref="BS148:BS153"/>
    <mergeCell ref="BS154:BS159"/>
    <mergeCell ref="BS160:BS165"/>
    <mergeCell ref="BS166:BS171"/>
    <mergeCell ref="BS172:BS177"/>
    <mergeCell ref="BS346:BS351"/>
    <mergeCell ref="BS352:BS357"/>
    <mergeCell ref="BS358:BS363"/>
    <mergeCell ref="BS364:BS369"/>
    <mergeCell ref="BO394:BO395"/>
    <mergeCell ref="BP394:BP399"/>
    <mergeCell ref="BQ394:BQ399"/>
    <mergeCell ref="BS376:BS381"/>
    <mergeCell ref="BS178:BS183"/>
    <mergeCell ref="BS184:BS189"/>
    <mergeCell ref="BS190:BS195"/>
    <mergeCell ref="BS196:BS201"/>
    <mergeCell ref="BS202:BS207"/>
    <mergeCell ref="BS208:BS213"/>
    <mergeCell ref="BS382:BS387"/>
    <mergeCell ref="BS388:BS393"/>
    <mergeCell ref="BS394:BS399"/>
    <mergeCell ref="BA28:BA33"/>
    <mergeCell ref="BA34:BA39"/>
    <mergeCell ref="BA40:BA45"/>
    <mergeCell ref="BA70:BA75"/>
    <mergeCell ref="BA76:BA81"/>
    <mergeCell ref="BA82:BA87"/>
    <mergeCell ref="BA106:BA111"/>
    <mergeCell ref="BA112:BA117"/>
    <mergeCell ref="BA118:BA123"/>
    <mergeCell ref="BI244:BI245"/>
    <mergeCell ref="BS406:BS411"/>
    <mergeCell ref="BS214:BS219"/>
    <mergeCell ref="BS220:BS225"/>
    <mergeCell ref="BS226:BS231"/>
    <mergeCell ref="BS232:BS237"/>
    <mergeCell ref="BS238:BS243"/>
    <mergeCell ref="BS244:BS249"/>
    <mergeCell ref="BS250:BS255"/>
    <mergeCell ref="BS256:BS261"/>
    <mergeCell ref="BS262:BS267"/>
    <mergeCell ref="BS268:BS273"/>
    <mergeCell ref="BS274:BS279"/>
    <mergeCell ref="BS280:BS285"/>
    <mergeCell ref="BS286:BS291"/>
    <mergeCell ref="BS292:BS297"/>
    <mergeCell ref="BS298:BS303"/>
    <mergeCell ref="BS106:BS111"/>
    <mergeCell ref="BS112:BS117"/>
    <mergeCell ref="BS118:BS123"/>
    <mergeCell ref="BS124:BS129"/>
    <mergeCell ref="BS130:BS135"/>
    <mergeCell ref="BS136:BS141"/>
    <mergeCell ref="BS4:BS9"/>
    <mergeCell ref="BS10:BS15"/>
    <mergeCell ref="BS16:BS21"/>
    <mergeCell ref="BS22:BS27"/>
    <mergeCell ref="BS28:BS33"/>
    <mergeCell ref="BS34:BS39"/>
    <mergeCell ref="BS40:BS45"/>
    <mergeCell ref="BS46:BS51"/>
    <mergeCell ref="BS52:BS57"/>
    <mergeCell ref="BS58:BS63"/>
    <mergeCell ref="BS64:BS69"/>
    <mergeCell ref="BS70:BS75"/>
    <mergeCell ref="BS76:BS81"/>
    <mergeCell ref="BS82:BS87"/>
    <mergeCell ref="BS88:BS93"/>
    <mergeCell ref="BS94:BS99"/>
    <mergeCell ref="BS100:BS105"/>
    <mergeCell ref="BA418:BA423"/>
    <mergeCell ref="BA424:BA429"/>
    <mergeCell ref="AV2:BA2"/>
    <mergeCell ref="BI394:BI395"/>
    <mergeCell ref="BJ394:BJ399"/>
    <mergeCell ref="BI396:BI397"/>
    <mergeCell ref="BI398:BI399"/>
    <mergeCell ref="BI400:BI401"/>
    <mergeCell ref="BJ400:BJ405"/>
    <mergeCell ref="BI402:BI403"/>
    <mergeCell ref="BI404:BI405"/>
    <mergeCell ref="BI406:BI407"/>
    <mergeCell ref="BA190:BA195"/>
    <mergeCell ref="BA394:BA399"/>
    <mergeCell ref="BA400:BA405"/>
    <mergeCell ref="BA202:BA207"/>
    <mergeCell ref="BA208:BA213"/>
    <mergeCell ref="BA214:BA219"/>
    <mergeCell ref="BA220:BA225"/>
    <mergeCell ref="BA226:BA231"/>
    <mergeCell ref="AW72:AW73"/>
    <mergeCell ref="AV30:AV31"/>
    <mergeCell ref="AW30:AW31"/>
    <mergeCell ref="AV32:AV33"/>
    <mergeCell ref="AW32:AW33"/>
    <mergeCell ref="AX28:AX33"/>
    <mergeCell ref="AY28:AY33"/>
    <mergeCell ref="AZ28:AZ33"/>
    <mergeCell ref="AW40:AW41"/>
    <mergeCell ref="BA256:BA261"/>
    <mergeCell ref="BA262:BA267"/>
    <mergeCell ref="BA268:BA273"/>
    <mergeCell ref="AV36:AV37"/>
    <mergeCell ref="AW36:AW37"/>
    <mergeCell ref="AV38:AV39"/>
    <mergeCell ref="AW38:AW39"/>
    <mergeCell ref="AV74:AV75"/>
    <mergeCell ref="AW74:AW75"/>
    <mergeCell ref="AW80:AW81"/>
    <mergeCell ref="AX76:AX81"/>
    <mergeCell ref="AY76:AY81"/>
    <mergeCell ref="AZ76:AZ81"/>
    <mergeCell ref="AZ70:AZ75"/>
    <mergeCell ref="AV76:AV77"/>
    <mergeCell ref="AW76:AW77"/>
    <mergeCell ref="BA124:BA129"/>
    <mergeCell ref="BA130:BA135"/>
    <mergeCell ref="BA136:BA141"/>
    <mergeCell ref="BA142:BA147"/>
    <mergeCell ref="AV144:AV145"/>
    <mergeCell ref="AW144:AW145"/>
    <mergeCell ref="AW124:AW125"/>
    <mergeCell ref="AV108:AV109"/>
    <mergeCell ref="AW108:AW109"/>
    <mergeCell ref="AV48:AV49"/>
    <mergeCell ref="AW48:AW49"/>
    <mergeCell ref="AV42:AV43"/>
    <mergeCell ref="AW42:AW43"/>
    <mergeCell ref="BI382:BI383"/>
    <mergeCell ref="BJ382:BJ387"/>
    <mergeCell ref="BI384:BI385"/>
    <mergeCell ref="BI386:BI387"/>
    <mergeCell ref="BJ322:BJ327"/>
    <mergeCell ref="BI324:BI325"/>
    <mergeCell ref="BI326:BI327"/>
    <mergeCell ref="BI328:BI329"/>
    <mergeCell ref="BJ328:BJ333"/>
    <mergeCell ref="BI330:BI331"/>
    <mergeCell ref="BI332:BI333"/>
    <mergeCell ref="BI334:BI335"/>
    <mergeCell ref="BJ334:BJ339"/>
    <mergeCell ref="BI336:BI337"/>
    <mergeCell ref="BI340:BI341"/>
    <mergeCell ref="BJ340:BJ345"/>
    <mergeCell ref="BI342:BI343"/>
    <mergeCell ref="BI344:BI345"/>
    <mergeCell ref="BA310:BA315"/>
    <mergeCell ref="BA316:BA321"/>
    <mergeCell ref="BA322:BA327"/>
    <mergeCell ref="BI304:BI305"/>
    <mergeCell ref="BJ304:BJ309"/>
    <mergeCell ref="BI306:BI307"/>
    <mergeCell ref="BI308:BI309"/>
    <mergeCell ref="BI310:BI311"/>
    <mergeCell ref="BJ310:BJ315"/>
    <mergeCell ref="BI370:BI371"/>
    <mergeCell ref="BJ370:BJ375"/>
    <mergeCell ref="BI372:BI373"/>
    <mergeCell ref="BI374:BI375"/>
    <mergeCell ref="BI376:BI377"/>
    <mergeCell ref="BJ376:BJ381"/>
    <mergeCell ref="BI378:BI379"/>
    <mergeCell ref="BI380:BI381"/>
    <mergeCell ref="BI316:BI317"/>
    <mergeCell ref="BJ316:BJ321"/>
    <mergeCell ref="BI318:BI319"/>
    <mergeCell ref="BI320:BI321"/>
    <mergeCell ref="BI322:BI323"/>
    <mergeCell ref="BI312:BI313"/>
    <mergeCell ref="BI314:BI315"/>
    <mergeCell ref="BI364:BI365"/>
    <mergeCell ref="BJ364:BJ369"/>
    <mergeCell ref="BI366:BI367"/>
    <mergeCell ref="BI368:BI369"/>
    <mergeCell ref="BH376:BH381"/>
    <mergeCell ref="BC356:BC357"/>
    <mergeCell ref="BH340:BH345"/>
    <mergeCell ref="BH334:BH339"/>
    <mergeCell ref="BI278:BI279"/>
    <mergeCell ref="BI280:BI281"/>
    <mergeCell ref="BJ280:BJ285"/>
    <mergeCell ref="BI282:BI283"/>
    <mergeCell ref="BI284:BI285"/>
    <mergeCell ref="BI286:BI287"/>
    <mergeCell ref="BJ286:BJ291"/>
    <mergeCell ref="BI288:BI289"/>
    <mergeCell ref="BI290:BI291"/>
    <mergeCell ref="BI292:BI293"/>
    <mergeCell ref="BJ292:BJ297"/>
    <mergeCell ref="BI294:BI295"/>
    <mergeCell ref="BI296:BI297"/>
    <mergeCell ref="BI298:BI299"/>
    <mergeCell ref="BJ298:BJ303"/>
    <mergeCell ref="BI300:BI301"/>
    <mergeCell ref="BA286:BA291"/>
    <mergeCell ref="BI302:BI303"/>
    <mergeCell ref="BA274:BA279"/>
    <mergeCell ref="BA280:BA285"/>
    <mergeCell ref="BI250:BI251"/>
    <mergeCell ref="BJ250:BJ255"/>
    <mergeCell ref="BI252:BI253"/>
    <mergeCell ref="BI254:BI255"/>
    <mergeCell ref="BI256:BI257"/>
    <mergeCell ref="BJ256:BJ261"/>
    <mergeCell ref="BI258:BI259"/>
    <mergeCell ref="BI260:BI261"/>
    <mergeCell ref="BI262:BI263"/>
    <mergeCell ref="BJ262:BJ267"/>
    <mergeCell ref="BI264:BI265"/>
    <mergeCell ref="BI266:BI267"/>
    <mergeCell ref="BI268:BI269"/>
    <mergeCell ref="BJ268:BJ273"/>
    <mergeCell ref="BI270:BI271"/>
    <mergeCell ref="BI272:BI273"/>
    <mergeCell ref="BI388:BI389"/>
    <mergeCell ref="BI346:BI347"/>
    <mergeCell ref="BJ346:BJ351"/>
    <mergeCell ref="BI348:BI349"/>
    <mergeCell ref="BI350:BI351"/>
    <mergeCell ref="BI352:BI353"/>
    <mergeCell ref="BJ352:BJ357"/>
    <mergeCell ref="BI354:BI355"/>
    <mergeCell ref="BI356:BI357"/>
    <mergeCell ref="BI358:BI359"/>
    <mergeCell ref="BJ358:BJ363"/>
    <mergeCell ref="BI360:BI361"/>
    <mergeCell ref="BI362:BI363"/>
    <mergeCell ref="BI274:BI275"/>
    <mergeCell ref="BJ274:BJ279"/>
    <mergeCell ref="BI276:BI277"/>
    <mergeCell ref="BI214:BI215"/>
    <mergeCell ref="BJ214:BJ219"/>
    <mergeCell ref="BI216:BI217"/>
    <mergeCell ref="BI218:BI219"/>
    <mergeCell ref="BI220:BI221"/>
    <mergeCell ref="BJ220:BJ225"/>
    <mergeCell ref="BI222:BI223"/>
    <mergeCell ref="BI224:BI225"/>
    <mergeCell ref="BI226:BI227"/>
    <mergeCell ref="BJ226:BJ231"/>
    <mergeCell ref="BI228:BI229"/>
    <mergeCell ref="BI230:BI231"/>
    <mergeCell ref="BI232:BI233"/>
    <mergeCell ref="BJ232:BJ237"/>
    <mergeCell ref="BI234:BI235"/>
    <mergeCell ref="BI236:BI237"/>
    <mergeCell ref="BJ244:BJ249"/>
    <mergeCell ref="BI246:BI247"/>
    <mergeCell ref="BI248:BI249"/>
    <mergeCell ref="BI184:BI185"/>
    <mergeCell ref="BJ184:BJ189"/>
    <mergeCell ref="BI186:BI187"/>
    <mergeCell ref="BI188:BI189"/>
    <mergeCell ref="BI190:BI191"/>
    <mergeCell ref="BJ190:BJ195"/>
    <mergeCell ref="BI192:BI193"/>
    <mergeCell ref="BI194:BI195"/>
    <mergeCell ref="BI196:BI197"/>
    <mergeCell ref="BJ196:BJ201"/>
    <mergeCell ref="BI198:BI199"/>
    <mergeCell ref="BI200:BI201"/>
    <mergeCell ref="BI202:BI203"/>
    <mergeCell ref="BJ202:BJ207"/>
    <mergeCell ref="BI204:BI205"/>
    <mergeCell ref="BI206:BI207"/>
    <mergeCell ref="BI208:BI209"/>
    <mergeCell ref="BJ208:BJ213"/>
    <mergeCell ref="BI210:BI211"/>
    <mergeCell ref="BI212:BI213"/>
    <mergeCell ref="BI154:BI155"/>
    <mergeCell ref="BJ154:BJ159"/>
    <mergeCell ref="BI156:BI157"/>
    <mergeCell ref="BI158:BI159"/>
    <mergeCell ref="BI160:BI161"/>
    <mergeCell ref="BJ160:BJ165"/>
    <mergeCell ref="BI162:BI163"/>
    <mergeCell ref="BI164:BI165"/>
    <mergeCell ref="BI166:BI167"/>
    <mergeCell ref="BJ166:BJ171"/>
    <mergeCell ref="BI168:BI169"/>
    <mergeCell ref="BI170:BI171"/>
    <mergeCell ref="BI172:BI173"/>
    <mergeCell ref="BJ172:BJ177"/>
    <mergeCell ref="BI174:BI175"/>
    <mergeCell ref="BI176:BI177"/>
    <mergeCell ref="BI178:BI179"/>
    <mergeCell ref="BJ178:BJ183"/>
    <mergeCell ref="BI180:BI181"/>
    <mergeCell ref="BI182:BI183"/>
    <mergeCell ref="BI124:BI125"/>
    <mergeCell ref="BJ124:BJ129"/>
    <mergeCell ref="BI126:BI127"/>
    <mergeCell ref="BI128:BI129"/>
    <mergeCell ref="BI130:BI131"/>
    <mergeCell ref="BJ130:BJ135"/>
    <mergeCell ref="BI132:BI133"/>
    <mergeCell ref="BI134:BI135"/>
    <mergeCell ref="BI136:BI137"/>
    <mergeCell ref="BJ136:BJ141"/>
    <mergeCell ref="BI138:BI139"/>
    <mergeCell ref="BI140:BI141"/>
    <mergeCell ref="BI142:BI143"/>
    <mergeCell ref="BJ142:BJ147"/>
    <mergeCell ref="BI144:BI145"/>
    <mergeCell ref="BI146:BI147"/>
    <mergeCell ref="BI148:BI149"/>
    <mergeCell ref="BJ148:BJ153"/>
    <mergeCell ref="BI150:BI151"/>
    <mergeCell ref="BI152:BI153"/>
    <mergeCell ref="BI52:BI53"/>
    <mergeCell ref="BJ52:BJ57"/>
    <mergeCell ref="BI54:BI55"/>
    <mergeCell ref="BI56:BI57"/>
    <mergeCell ref="BI58:BI59"/>
    <mergeCell ref="BJ58:BJ63"/>
    <mergeCell ref="BI60:BI61"/>
    <mergeCell ref="BI62:BI63"/>
    <mergeCell ref="BI64:BI65"/>
    <mergeCell ref="BJ64:BJ69"/>
    <mergeCell ref="BI66:BI67"/>
    <mergeCell ref="BI68:BI69"/>
    <mergeCell ref="BI70:BI71"/>
    <mergeCell ref="BJ70:BJ75"/>
    <mergeCell ref="BI72:BI73"/>
    <mergeCell ref="BI74:BI75"/>
    <mergeCell ref="BJ76:BJ81"/>
    <mergeCell ref="BI78:BI79"/>
    <mergeCell ref="BI80:BI81"/>
    <mergeCell ref="BI76:BI77"/>
    <mergeCell ref="BI2:BJ2"/>
    <mergeCell ref="BI4:BI5"/>
    <mergeCell ref="BJ4:BJ9"/>
    <mergeCell ref="BI6:BI7"/>
    <mergeCell ref="BI8:BI9"/>
    <mergeCell ref="BI10:BI11"/>
    <mergeCell ref="BJ10:BJ15"/>
    <mergeCell ref="BI12:BI13"/>
    <mergeCell ref="BI14:BI15"/>
    <mergeCell ref="BI16:BI17"/>
    <mergeCell ref="BJ16:BJ21"/>
    <mergeCell ref="BI18:BI19"/>
    <mergeCell ref="BI20:BI21"/>
    <mergeCell ref="BI22:BI23"/>
    <mergeCell ref="BJ22:BJ27"/>
    <mergeCell ref="BI24:BI25"/>
    <mergeCell ref="BI26:BI27"/>
    <mergeCell ref="BR406:BR411"/>
    <mergeCell ref="BO408:BO409"/>
    <mergeCell ref="BO410:BO411"/>
    <mergeCell ref="BO412:BO413"/>
    <mergeCell ref="BP412:BP417"/>
    <mergeCell ref="BQ412:BQ417"/>
    <mergeCell ref="BR412:BR417"/>
    <mergeCell ref="BO414:BO415"/>
    <mergeCell ref="BO416:BO417"/>
    <mergeCell ref="BO418:BO419"/>
    <mergeCell ref="BP418:BP423"/>
    <mergeCell ref="BQ418:BQ423"/>
    <mergeCell ref="BR418:BR423"/>
    <mergeCell ref="BO420:BO421"/>
    <mergeCell ref="BO422:BO423"/>
    <mergeCell ref="BO406:BO407"/>
    <mergeCell ref="BP406:BP411"/>
    <mergeCell ref="BQ406:BQ411"/>
    <mergeCell ref="BQ370:BQ375"/>
    <mergeCell ref="BR370:BR375"/>
    <mergeCell ref="BO372:BO373"/>
    <mergeCell ref="BO374:BO375"/>
    <mergeCell ref="BO376:BO377"/>
    <mergeCell ref="BP376:BP381"/>
    <mergeCell ref="BQ376:BQ381"/>
    <mergeCell ref="BR376:BR381"/>
    <mergeCell ref="BO378:BO379"/>
    <mergeCell ref="BO380:BO381"/>
    <mergeCell ref="BP388:BP393"/>
    <mergeCell ref="BQ388:BQ393"/>
    <mergeCell ref="BR388:BR393"/>
    <mergeCell ref="BO382:BO383"/>
    <mergeCell ref="BP382:BP387"/>
    <mergeCell ref="BQ382:BQ387"/>
    <mergeCell ref="BR382:BR387"/>
    <mergeCell ref="BO384:BO385"/>
    <mergeCell ref="BO386:BO387"/>
    <mergeCell ref="BO388:BO389"/>
    <mergeCell ref="BO390:BO391"/>
    <mergeCell ref="BO392:BO393"/>
    <mergeCell ref="BO346:BO347"/>
    <mergeCell ref="BP346:BP351"/>
    <mergeCell ref="BQ346:BQ351"/>
    <mergeCell ref="BR346:BR351"/>
    <mergeCell ref="BO348:BO349"/>
    <mergeCell ref="BO350:BO351"/>
    <mergeCell ref="BO352:BO353"/>
    <mergeCell ref="BP352:BP357"/>
    <mergeCell ref="BQ352:BQ357"/>
    <mergeCell ref="BR352:BR357"/>
    <mergeCell ref="BO354:BO355"/>
    <mergeCell ref="BO356:BO357"/>
    <mergeCell ref="BO358:BO359"/>
    <mergeCell ref="BP358:BP363"/>
    <mergeCell ref="BQ358:BQ363"/>
    <mergeCell ref="BR358:BR363"/>
    <mergeCell ref="BO360:BO361"/>
    <mergeCell ref="BO362:BO363"/>
    <mergeCell ref="BO316:BO317"/>
    <mergeCell ref="BP316:BP321"/>
    <mergeCell ref="BQ316:BQ321"/>
    <mergeCell ref="BR316:BR321"/>
    <mergeCell ref="BO318:BO319"/>
    <mergeCell ref="BO320:BO321"/>
    <mergeCell ref="BO330:BO331"/>
    <mergeCell ref="BO332:BO333"/>
    <mergeCell ref="BO334:BO335"/>
    <mergeCell ref="BP334:BP339"/>
    <mergeCell ref="BQ334:BQ339"/>
    <mergeCell ref="BR334:BR339"/>
    <mergeCell ref="BO336:BO337"/>
    <mergeCell ref="BO338:BO339"/>
    <mergeCell ref="BO340:BO341"/>
    <mergeCell ref="BP340:BP345"/>
    <mergeCell ref="BQ340:BQ345"/>
    <mergeCell ref="BR340:BR345"/>
    <mergeCell ref="BO342:BO343"/>
    <mergeCell ref="BO344:BO345"/>
    <mergeCell ref="BO322:BO323"/>
    <mergeCell ref="BP322:BP327"/>
    <mergeCell ref="BQ322:BQ327"/>
    <mergeCell ref="BR322:BR327"/>
    <mergeCell ref="BO324:BO325"/>
    <mergeCell ref="BO326:BO327"/>
    <mergeCell ref="BO328:BO329"/>
    <mergeCell ref="BP328:BP333"/>
    <mergeCell ref="BQ328:BQ333"/>
    <mergeCell ref="BR328:BR333"/>
    <mergeCell ref="BO298:BO299"/>
    <mergeCell ref="BP298:BP303"/>
    <mergeCell ref="BQ298:BQ303"/>
    <mergeCell ref="BR298:BR303"/>
    <mergeCell ref="BO300:BO301"/>
    <mergeCell ref="BO302:BO303"/>
    <mergeCell ref="BO304:BO305"/>
    <mergeCell ref="BP304:BP309"/>
    <mergeCell ref="BQ304:BQ309"/>
    <mergeCell ref="BR304:BR309"/>
    <mergeCell ref="BO306:BO307"/>
    <mergeCell ref="BO308:BO309"/>
    <mergeCell ref="BO310:BO311"/>
    <mergeCell ref="BP310:BP315"/>
    <mergeCell ref="BQ310:BQ315"/>
    <mergeCell ref="BR310:BR315"/>
    <mergeCell ref="BO312:BO313"/>
    <mergeCell ref="BO314:BO315"/>
    <mergeCell ref="BO282:BO283"/>
    <mergeCell ref="BO284:BO285"/>
    <mergeCell ref="BO286:BO287"/>
    <mergeCell ref="BP286:BP291"/>
    <mergeCell ref="BQ286:BQ291"/>
    <mergeCell ref="BR286:BR291"/>
    <mergeCell ref="BO288:BO289"/>
    <mergeCell ref="BO290:BO291"/>
    <mergeCell ref="BO292:BO293"/>
    <mergeCell ref="BP292:BP297"/>
    <mergeCell ref="BQ292:BQ297"/>
    <mergeCell ref="BR292:BR297"/>
    <mergeCell ref="BO294:BO295"/>
    <mergeCell ref="BO296:BO297"/>
    <mergeCell ref="BO280:BO281"/>
    <mergeCell ref="BP280:BP285"/>
    <mergeCell ref="BQ280:BQ285"/>
    <mergeCell ref="BR280:BR285"/>
    <mergeCell ref="BQ256:BQ261"/>
    <mergeCell ref="BR256:BR261"/>
    <mergeCell ref="BO258:BO259"/>
    <mergeCell ref="BO260:BO261"/>
    <mergeCell ref="BP262:BP267"/>
    <mergeCell ref="BQ262:BQ267"/>
    <mergeCell ref="BR262:BR267"/>
    <mergeCell ref="BO264:BO265"/>
    <mergeCell ref="BO266:BO267"/>
    <mergeCell ref="BO268:BO269"/>
    <mergeCell ref="BP268:BP273"/>
    <mergeCell ref="BQ268:BQ273"/>
    <mergeCell ref="BR268:BR273"/>
    <mergeCell ref="BO270:BO271"/>
    <mergeCell ref="BO272:BO273"/>
    <mergeCell ref="BO262:BO263"/>
    <mergeCell ref="BO274:BO275"/>
    <mergeCell ref="BP274:BP279"/>
    <mergeCell ref="BQ274:BQ279"/>
    <mergeCell ref="BR274:BR279"/>
    <mergeCell ref="BO276:BO277"/>
    <mergeCell ref="BO278:BO279"/>
    <mergeCell ref="BO232:BO233"/>
    <mergeCell ref="BP232:BP237"/>
    <mergeCell ref="BQ232:BQ237"/>
    <mergeCell ref="BR232:BR237"/>
    <mergeCell ref="BO234:BO235"/>
    <mergeCell ref="BO236:BO237"/>
    <mergeCell ref="BP244:BP249"/>
    <mergeCell ref="BQ244:BQ249"/>
    <mergeCell ref="BR244:BR249"/>
    <mergeCell ref="BO246:BO247"/>
    <mergeCell ref="BO248:BO249"/>
    <mergeCell ref="BO250:BO251"/>
    <mergeCell ref="BP250:BP255"/>
    <mergeCell ref="BQ250:BQ255"/>
    <mergeCell ref="BR250:BR255"/>
    <mergeCell ref="BO252:BO253"/>
    <mergeCell ref="BO254:BO255"/>
    <mergeCell ref="BQ238:BQ243"/>
    <mergeCell ref="BR238:BR243"/>
    <mergeCell ref="BO240:BO241"/>
    <mergeCell ref="BO242:BO243"/>
    <mergeCell ref="BO244:BO245"/>
    <mergeCell ref="BP208:BP213"/>
    <mergeCell ref="BQ208:BQ213"/>
    <mergeCell ref="BR208:BR213"/>
    <mergeCell ref="BO210:BO211"/>
    <mergeCell ref="BO212:BO213"/>
    <mergeCell ref="BO218:BO219"/>
    <mergeCell ref="BO220:BO221"/>
    <mergeCell ref="BP220:BP225"/>
    <mergeCell ref="BQ220:BQ225"/>
    <mergeCell ref="BR220:BR225"/>
    <mergeCell ref="BO222:BO223"/>
    <mergeCell ref="BO224:BO225"/>
    <mergeCell ref="BO226:BO227"/>
    <mergeCell ref="BP226:BP231"/>
    <mergeCell ref="BQ226:BQ231"/>
    <mergeCell ref="BR226:BR231"/>
    <mergeCell ref="BO228:BO229"/>
    <mergeCell ref="BO230:BO231"/>
    <mergeCell ref="BP214:BP219"/>
    <mergeCell ref="BQ214:BQ219"/>
    <mergeCell ref="BR214:BR219"/>
    <mergeCell ref="BO216:BO217"/>
    <mergeCell ref="BO190:BO191"/>
    <mergeCell ref="BP190:BP195"/>
    <mergeCell ref="BQ190:BQ195"/>
    <mergeCell ref="BR190:BR195"/>
    <mergeCell ref="BO192:BO193"/>
    <mergeCell ref="BO194:BO195"/>
    <mergeCell ref="BO196:BO197"/>
    <mergeCell ref="BP196:BP201"/>
    <mergeCell ref="BQ196:BQ201"/>
    <mergeCell ref="BR196:BR201"/>
    <mergeCell ref="BO198:BO199"/>
    <mergeCell ref="BO200:BO201"/>
    <mergeCell ref="BO202:BO203"/>
    <mergeCell ref="BP202:BP207"/>
    <mergeCell ref="BQ202:BQ207"/>
    <mergeCell ref="BR202:BR207"/>
    <mergeCell ref="BO204:BO205"/>
    <mergeCell ref="BO206:BO207"/>
    <mergeCell ref="BO166:BO167"/>
    <mergeCell ref="BP166:BP171"/>
    <mergeCell ref="BQ166:BQ171"/>
    <mergeCell ref="BR166:BR171"/>
    <mergeCell ref="BO168:BO169"/>
    <mergeCell ref="BO170:BO171"/>
    <mergeCell ref="BO174:BO175"/>
    <mergeCell ref="BO176:BO177"/>
    <mergeCell ref="BO178:BO179"/>
    <mergeCell ref="BP178:BP183"/>
    <mergeCell ref="BQ178:BQ183"/>
    <mergeCell ref="BR178:BR183"/>
    <mergeCell ref="BO180:BO181"/>
    <mergeCell ref="BO182:BO183"/>
    <mergeCell ref="BO184:BO185"/>
    <mergeCell ref="BP184:BP189"/>
    <mergeCell ref="BQ184:BQ189"/>
    <mergeCell ref="BR184:BR189"/>
    <mergeCell ref="BO186:BO187"/>
    <mergeCell ref="BO188:BO189"/>
    <mergeCell ref="BO148:BO149"/>
    <mergeCell ref="BP148:BP153"/>
    <mergeCell ref="BQ148:BQ153"/>
    <mergeCell ref="BR148:BR153"/>
    <mergeCell ref="BO150:BO151"/>
    <mergeCell ref="BO152:BO153"/>
    <mergeCell ref="BP154:BP159"/>
    <mergeCell ref="BQ154:BQ159"/>
    <mergeCell ref="BR154:BR159"/>
    <mergeCell ref="BO156:BO157"/>
    <mergeCell ref="BO158:BO159"/>
    <mergeCell ref="BO160:BO161"/>
    <mergeCell ref="BP160:BP165"/>
    <mergeCell ref="BQ160:BQ165"/>
    <mergeCell ref="BR160:BR165"/>
    <mergeCell ref="BO162:BO163"/>
    <mergeCell ref="BO164:BO165"/>
    <mergeCell ref="BO124:BO125"/>
    <mergeCell ref="BP124:BP129"/>
    <mergeCell ref="BQ124:BQ129"/>
    <mergeCell ref="BR124:BR129"/>
    <mergeCell ref="BO126:BO127"/>
    <mergeCell ref="BO128:BO129"/>
    <mergeCell ref="BO136:BO137"/>
    <mergeCell ref="BP136:BP141"/>
    <mergeCell ref="BQ136:BQ141"/>
    <mergeCell ref="BR136:BR141"/>
    <mergeCell ref="BO138:BO139"/>
    <mergeCell ref="BO140:BO141"/>
    <mergeCell ref="BO142:BO143"/>
    <mergeCell ref="BP142:BP147"/>
    <mergeCell ref="BQ142:BQ147"/>
    <mergeCell ref="BR142:BR147"/>
    <mergeCell ref="BO144:BO145"/>
    <mergeCell ref="BO146:BO147"/>
    <mergeCell ref="BO130:BO131"/>
    <mergeCell ref="BP130:BP135"/>
    <mergeCell ref="BQ130:BQ135"/>
    <mergeCell ref="BR130:BR135"/>
    <mergeCell ref="BO132:BO133"/>
    <mergeCell ref="BO134:BO135"/>
    <mergeCell ref="BO94:BO95"/>
    <mergeCell ref="BP94:BP99"/>
    <mergeCell ref="BQ94:BQ99"/>
    <mergeCell ref="BR94:BR99"/>
    <mergeCell ref="BO96:BO97"/>
    <mergeCell ref="BO98:BO99"/>
    <mergeCell ref="BP112:BP117"/>
    <mergeCell ref="BQ112:BQ117"/>
    <mergeCell ref="BR112:BR117"/>
    <mergeCell ref="BO114:BO115"/>
    <mergeCell ref="BO116:BO117"/>
    <mergeCell ref="BO118:BO119"/>
    <mergeCell ref="BP118:BP123"/>
    <mergeCell ref="BQ118:BQ123"/>
    <mergeCell ref="BR118:BR123"/>
    <mergeCell ref="BO120:BO121"/>
    <mergeCell ref="BO122:BO123"/>
    <mergeCell ref="BQ106:BQ111"/>
    <mergeCell ref="BR106:BR111"/>
    <mergeCell ref="BR100:BR105"/>
    <mergeCell ref="BQ100:BQ105"/>
    <mergeCell ref="BO102:BO103"/>
    <mergeCell ref="BO104:BO105"/>
    <mergeCell ref="BO106:BO107"/>
    <mergeCell ref="BP106:BP111"/>
    <mergeCell ref="BO108:BO109"/>
    <mergeCell ref="BO110:BO111"/>
    <mergeCell ref="BO112:BO113"/>
    <mergeCell ref="BO64:BO65"/>
    <mergeCell ref="BP64:BP69"/>
    <mergeCell ref="BQ64:BQ69"/>
    <mergeCell ref="BR64:BR69"/>
    <mergeCell ref="BO66:BO67"/>
    <mergeCell ref="BO68:BO69"/>
    <mergeCell ref="BQ76:BQ81"/>
    <mergeCell ref="BR76:BR81"/>
    <mergeCell ref="BO78:BO79"/>
    <mergeCell ref="BO80:BO81"/>
    <mergeCell ref="BO82:BO83"/>
    <mergeCell ref="BP82:BP87"/>
    <mergeCell ref="BQ82:BQ87"/>
    <mergeCell ref="BR82:BR87"/>
    <mergeCell ref="BO84:BO85"/>
    <mergeCell ref="BO86:BO87"/>
    <mergeCell ref="BO88:BO89"/>
    <mergeCell ref="BP88:BP93"/>
    <mergeCell ref="BQ88:BQ93"/>
    <mergeCell ref="BR88:BR93"/>
    <mergeCell ref="BO90:BO91"/>
    <mergeCell ref="BO92:BO93"/>
    <mergeCell ref="BO70:BO71"/>
    <mergeCell ref="BP70:BP75"/>
    <mergeCell ref="BQ70:BQ75"/>
    <mergeCell ref="BR70:BR75"/>
    <mergeCell ref="BO72:BO73"/>
    <mergeCell ref="BO74:BO75"/>
    <mergeCell ref="BO76:BO77"/>
    <mergeCell ref="BP76:BP81"/>
    <mergeCell ref="BO46:BO47"/>
    <mergeCell ref="BP46:BP51"/>
    <mergeCell ref="BQ46:BQ51"/>
    <mergeCell ref="BR46:BR51"/>
    <mergeCell ref="BO48:BO49"/>
    <mergeCell ref="BO50:BO51"/>
    <mergeCell ref="BO52:BO53"/>
    <mergeCell ref="BP52:BP57"/>
    <mergeCell ref="BQ52:BQ57"/>
    <mergeCell ref="BR52:BR57"/>
    <mergeCell ref="BO54:BO55"/>
    <mergeCell ref="BO56:BO57"/>
    <mergeCell ref="BO58:BO59"/>
    <mergeCell ref="BP58:BP63"/>
    <mergeCell ref="BQ58:BQ63"/>
    <mergeCell ref="BR58:BR63"/>
    <mergeCell ref="BO60:BO61"/>
    <mergeCell ref="BO62:BO63"/>
    <mergeCell ref="BL322:BL327"/>
    <mergeCell ref="BK324:BK325"/>
    <mergeCell ref="BK368:BK369"/>
    <mergeCell ref="BK370:BK371"/>
    <mergeCell ref="BL370:BL375"/>
    <mergeCell ref="BK372:BK373"/>
    <mergeCell ref="BK374:BK375"/>
    <mergeCell ref="BK334:BK335"/>
    <mergeCell ref="BL334:BL339"/>
    <mergeCell ref="BO4:BO5"/>
    <mergeCell ref="BP4:BP9"/>
    <mergeCell ref="BQ4:BQ9"/>
    <mergeCell ref="BR4:BR9"/>
    <mergeCell ref="BO6:BO7"/>
    <mergeCell ref="BO8:BO9"/>
    <mergeCell ref="BO10:BO11"/>
    <mergeCell ref="BP10:BP15"/>
    <mergeCell ref="BQ10:BQ15"/>
    <mergeCell ref="BR10:BR15"/>
    <mergeCell ref="BO12:BO13"/>
    <mergeCell ref="BO14:BO15"/>
    <mergeCell ref="BO16:BO17"/>
    <mergeCell ref="BP16:BP21"/>
    <mergeCell ref="BQ16:BQ21"/>
    <mergeCell ref="BR16:BR21"/>
    <mergeCell ref="BO18:BO19"/>
    <mergeCell ref="BO20:BO21"/>
    <mergeCell ref="BP40:BP45"/>
    <mergeCell ref="BQ40:BQ45"/>
    <mergeCell ref="BR40:BR45"/>
    <mergeCell ref="BO42:BO43"/>
    <mergeCell ref="BO44:BO45"/>
    <mergeCell ref="BO22:BO23"/>
    <mergeCell ref="BP22:BP27"/>
    <mergeCell ref="BQ22:BQ27"/>
    <mergeCell ref="BR22:BR27"/>
    <mergeCell ref="BO24:BO25"/>
    <mergeCell ref="BO26:BO27"/>
    <mergeCell ref="BO28:BO29"/>
    <mergeCell ref="BK382:BK383"/>
    <mergeCell ref="BL382:BL387"/>
    <mergeCell ref="BK384:BK385"/>
    <mergeCell ref="BK386:BK387"/>
    <mergeCell ref="BK388:BK389"/>
    <mergeCell ref="BL388:BL393"/>
    <mergeCell ref="BK390:BK391"/>
    <mergeCell ref="BK392:BK393"/>
    <mergeCell ref="BP28:BP33"/>
    <mergeCell ref="BQ28:BQ33"/>
    <mergeCell ref="BR28:BR33"/>
    <mergeCell ref="BO30:BO31"/>
    <mergeCell ref="BO32:BO33"/>
    <mergeCell ref="BO34:BO35"/>
    <mergeCell ref="BP34:BP39"/>
    <mergeCell ref="BQ34:BQ39"/>
    <mergeCell ref="BR34:BR39"/>
    <mergeCell ref="BO36:BO37"/>
    <mergeCell ref="BO38:BO39"/>
    <mergeCell ref="BO40:BO41"/>
    <mergeCell ref="BK338:BK339"/>
    <mergeCell ref="BK328:BK329"/>
    <mergeCell ref="BL328:BL333"/>
    <mergeCell ref="BK330:BK331"/>
    <mergeCell ref="BK332:BK333"/>
    <mergeCell ref="BL412:BL417"/>
    <mergeCell ref="BK414:BK415"/>
    <mergeCell ref="BK416:BK417"/>
    <mergeCell ref="BK418:BK419"/>
    <mergeCell ref="BL418:BL423"/>
    <mergeCell ref="BK420:BK421"/>
    <mergeCell ref="BK422:BK423"/>
    <mergeCell ref="BK412:BK413"/>
    <mergeCell ref="BK346:BK347"/>
    <mergeCell ref="BL346:BL351"/>
    <mergeCell ref="BK348:BK349"/>
    <mergeCell ref="BK350:BK351"/>
    <mergeCell ref="BK352:BK353"/>
    <mergeCell ref="BL352:BL357"/>
    <mergeCell ref="BK354:BK355"/>
    <mergeCell ref="BK356:BK357"/>
    <mergeCell ref="BK358:BK359"/>
    <mergeCell ref="BL358:BL363"/>
    <mergeCell ref="BK360:BK361"/>
    <mergeCell ref="BK362:BK363"/>
    <mergeCell ref="BK364:BK365"/>
    <mergeCell ref="BL364:BL369"/>
    <mergeCell ref="BK366:BK367"/>
    <mergeCell ref="BK394:BK395"/>
    <mergeCell ref="BL394:BL399"/>
    <mergeCell ref="BK396:BK397"/>
    <mergeCell ref="BK398:BK399"/>
    <mergeCell ref="BK256:BK257"/>
    <mergeCell ref="BL256:BL261"/>
    <mergeCell ref="BK258:BK259"/>
    <mergeCell ref="BK260:BK261"/>
    <mergeCell ref="BK272:BK273"/>
    <mergeCell ref="BK274:BK275"/>
    <mergeCell ref="BL274:BL279"/>
    <mergeCell ref="BK276:BK277"/>
    <mergeCell ref="BK278:BK279"/>
    <mergeCell ref="BK264:BK265"/>
    <mergeCell ref="BK266:BK267"/>
    <mergeCell ref="BK268:BK269"/>
    <mergeCell ref="BL268:BL273"/>
    <mergeCell ref="BK270:BK271"/>
    <mergeCell ref="BK294:BK295"/>
    <mergeCell ref="BK296:BK297"/>
    <mergeCell ref="BK336:BK337"/>
    <mergeCell ref="BK298:BK299"/>
    <mergeCell ref="BL298:BL303"/>
    <mergeCell ref="BK300:BK301"/>
    <mergeCell ref="BK302:BK303"/>
    <mergeCell ref="BK306:BK307"/>
    <mergeCell ref="BK308:BK309"/>
    <mergeCell ref="BK310:BK311"/>
    <mergeCell ref="BL310:BL315"/>
    <mergeCell ref="BK312:BK313"/>
    <mergeCell ref="BK314:BK315"/>
    <mergeCell ref="BK316:BK317"/>
    <mergeCell ref="BL316:BL321"/>
    <mergeCell ref="BK318:BK319"/>
    <mergeCell ref="BK320:BK321"/>
    <mergeCell ref="BK322:BK323"/>
    <mergeCell ref="BK184:BK185"/>
    <mergeCell ref="BL184:BL189"/>
    <mergeCell ref="BK186:BK187"/>
    <mergeCell ref="BK188:BK189"/>
    <mergeCell ref="BK200:BK201"/>
    <mergeCell ref="BK202:BK203"/>
    <mergeCell ref="BL202:BL207"/>
    <mergeCell ref="BK204:BK205"/>
    <mergeCell ref="BK206:BK207"/>
    <mergeCell ref="BK236:BK237"/>
    <mergeCell ref="BK238:BK239"/>
    <mergeCell ref="BL238:BL243"/>
    <mergeCell ref="BK240:BK241"/>
    <mergeCell ref="BK242:BK243"/>
    <mergeCell ref="BK250:BK251"/>
    <mergeCell ref="BL250:BL255"/>
    <mergeCell ref="BK252:BK253"/>
    <mergeCell ref="BK254:BK255"/>
    <mergeCell ref="BK152:BK153"/>
    <mergeCell ref="BK164:BK165"/>
    <mergeCell ref="BK166:BK167"/>
    <mergeCell ref="BL166:BL171"/>
    <mergeCell ref="BK168:BK169"/>
    <mergeCell ref="BK170:BK171"/>
    <mergeCell ref="BK156:BK157"/>
    <mergeCell ref="BK158:BK159"/>
    <mergeCell ref="BK160:BK161"/>
    <mergeCell ref="BL160:BL165"/>
    <mergeCell ref="BK162:BK163"/>
    <mergeCell ref="BK172:BK173"/>
    <mergeCell ref="BL172:BL177"/>
    <mergeCell ref="BK174:BK175"/>
    <mergeCell ref="BK176:BK177"/>
    <mergeCell ref="BK178:BK179"/>
    <mergeCell ref="BL178:BL183"/>
    <mergeCell ref="BK180:BK181"/>
    <mergeCell ref="BK182:BK183"/>
    <mergeCell ref="BK154:BK155"/>
    <mergeCell ref="BL154:BL159"/>
    <mergeCell ref="BK52:BK53"/>
    <mergeCell ref="BL52:BL57"/>
    <mergeCell ref="BK54:BK55"/>
    <mergeCell ref="BK56:BK57"/>
    <mergeCell ref="BK58:BK59"/>
    <mergeCell ref="BL58:BL63"/>
    <mergeCell ref="BK60:BK61"/>
    <mergeCell ref="BK62:BK63"/>
    <mergeCell ref="BK40:BK41"/>
    <mergeCell ref="BL40:BL45"/>
    <mergeCell ref="BK42:BK43"/>
    <mergeCell ref="BK44:BK45"/>
    <mergeCell ref="BK64:BK65"/>
    <mergeCell ref="BL64:BL69"/>
    <mergeCell ref="BK66:BK67"/>
    <mergeCell ref="BK68:BK69"/>
    <mergeCell ref="BK70:BK71"/>
    <mergeCell ref="BL70:BL75"/>
    <mergeCell ref="BK72:BK73"/>
    <mergeCell ref="BK74:BK75"/>
    <mergeCell ref="BK90:BK91"/>
    <mergeCell ref="BK76:BK77"/>
    <mergeCell ref="BL76:BL81"/>
    <mergeCell ref="BK78:BK79"/>
    <mergeCell ref="BK80:BK81"/>
    <mergeCell ref="BK92:BK93"/>
    <mergeCell ref="BK126:BK127"/>
    <mergeCell ref="BK128:BK129"/>
    <mergeCell ref="BK130:BK131"/>
    <mergeCell ref="BL130:BL135"/>
    <mergeCell ref="BN370:BN375"/>
    <mergeCell ref="BM372:BM373"/>
    <mergeCell ref="BM374:BM375"/>
    <mergeCell ref="BK2:BL2"/>
    <mergeCell ref="BK4:BK5"/>
    <mergeCell ref="BL4:BL9"/>
    <mergeCell ref="BK6:BK7"/>
    <mergeCell ref="BK8:BK9"/>
    <mergeCell ref="BK10:BK11"/>
    <mergeCell ref="BL10:BL15"/>
    <mergeCell ref="BK12:BK13"/>
    <mergeCell ref="BK14:BK15"/>
    <mergeCell ref="BK16:BK17"/>
    <mergeCell ref="BL16:BL21"/>
    <mergeCell ref="BK18:BK19"/>
    <mergeCell ref="BK20:BK21"/>
    <mergeCell ref="BK22:BK23"/>
    <mergeCell ref="BL22:BL27"/>
    <mergeCell ref="BK24:BK25"/>
    <mergeCell ref="BM348:BM349"/>
    <mergeCell ref="BK26:BK27"/>
    <mergeCell ref="BK28:BK29"/>
    <mergeCell ref="BL28:BL33"/>
    <mergeCell ref="BK30:BK31"/>
    <mergeCell ref="BK32:BK33"/>
    <mergeCell ref="BK34:BK35"/>
    <mergeCell ref="BL34:BL39"/>
    <mergeCell ref="BK36:BK37"/>
    <mergeCell ref="BK38:BK39"/>
    <mergeCell ref="BM346:BM347"/>
    <mergeCell ref="BM58:BM59"/>
    <mergeCell ref="BM16:BM17"/>
    <mergeCell ref="BM382:BM383"/>
    <mergeCell ref="BN382:BN387"/>
    <mergeCell ref="BM384:BM385"/>
    <mergeCell ref="BM386:BM387"/>
    <mergeCell ref="BM388:BM389"/>
    <mergeCell ref="BN388:BN393"/>
    <mergeCell ref="BM390:BM391"/>
    <mergeCell ref="BM392:BM393"/>
    <mergeCell ref="BN58:BN63"/>
    <mergeCell ref="BM60:BM61"/>
    <mergeCell ref="BM62:BM63"/>
    <mergeCell ref="BM66:BM67"/>
    <mergeCell ref="BM68:BM69"/>
    <mergeCell ref="BM70:BM71"/>
    <mergeCell ref="BN70:BN75"/>
    <mergeCell ref="BM72:BM73"/>
    <mergeCell ref="BM74:BM75"/>
    <mergeCell ref="BM76:BM77"/>
    <mergeCell ref="BN76:BN81"/>
    <mergeCell ref="BM78:BM79"/>
    <mergeCell ref="BM80:BM81"/>
    <mergeCell ref="BM64:BM65"/>
    <mergeCell ref="BM418:BM419"/>
    <mergeCell ref="BN418:BN423"/>
    <mergeCell ref="BM420:BM421"/>
    <mergeCell ref="BM422:BM423"/>
    <mergeCell ref="BM370:BM371"/>
    <mergeCell ref="BN400:BN405"/>
    <mergeCell ref="BM402:BM403"/>
    <mergeCell ref="BN376:BN381"/>
    <mergeCell ref="BN310:BN315"/>
    <mergeCell ref="BM312:BM313"/>
    <mergeCell ref="BM314:BM315"/>
    <mergeCell ref="BM316:BM317"/>
    <mergeCell ref="BN316:BN321"/>
    <mergeCell ref="BM318:BM319"/>
    <mergeCell ref="BM320:BM321"/>
    <mergeCell ref="BM394:BM395"/>
    <mergeCell ref="BN394:BN399"/>
    <mergeCell ref="BM396:BM397"/>
    <mergeCell ref="BM398:BM399"/>
    <mergeCell ref="BM404:BM405"/>
    <mergeCell ref="BM412:BM413"/>
    <mergeCell ref="BN412:BN417"/>
    <mergeCell ref="BM414:BM415"/>
    <mergeCell ref="BM416:BM417"/>
    <mergeCell ref="BN64:BN69"/>
    <mergeCell ref="BM340:BM341"/>
    <mergeCell ref="BN340:BN345"/>
    <mergeCell ref="BM342:BM343"/>
    <mergeCell ref="BM344:BM345"/>
    <mergeCell ref="BM322:BM323"/>
    <mergeCell ref="BN322:BN327"/>
    <mergeCell ref="BM324:BM325"/>
    <mergeCell ref="BM326:BM327"/>
    <mergeCell ref="BM298:BM299"/>
    <mergeCell ref="BN328:BN333"/>
    <mergeCell ref="BM330:BM331"/>
    <mergeCell ref="BM332:BM333"/>
    <mergeCell ref="BM334:BM335"/>
    <mergeCell ref="BN334:BN339"/>
    <mergeCell ref="BM336:BM337"/>
    <mergeCell ref="BM338:BM339"/>
    <mergeCell ref="BM310:BM311"/>
    <mergeCell ref="BM274:BM275"/>
    <mergeCell ref="BN274:BN279"/>
    <mergeCell ref="BM276:BM277"/>
    <mergeCell ref="BM278:BM279"/>
    <mergeCell ref="BM280:BM281"/>
    <mergeCell ref="BN280:BN285"/>
    <mergeCell ref="BM282:BM283"/>
    <mergeCell ref="BM284:BM285"/>
    <mergeCell ref="BN262:BN267"/>
    <mergeCell ref="BM268:BM269"/>
    <mergeCell ref="BN268:BN273"/>
    <mergeCell ref="BM270:BM271"/>
    <mergeCell ref="BM272:BM273"/>
    <mergeCell ref="BM226:BM227"/>
    <mergeCell ref="BM36:BM37"/>
    <mergeCell ref="BM38:BM39"/>
    <mergeCell ref="BM40:BM41"/>
    <mergeCell ref="BN40:BN45"/>
    <mergeCell ref="BM42:BM43"/>
    <mergeCell ref="BM44:BM45"/>
    <mergeCell ref="BM46:BM47"/>
    <mergeCell ref="BN46:BN51"/>
    <mergeCell ref="BM48:BM49"/>
    <mergeCell ref="BM50:BM51"/>
    <mergeCell ref="BM52:BM53"/>
    <mergeCell ref="BN52:BN57"/>
    <mergeCell ref="BM54:BM55"/>
    <mergeCell ref="BM56:BM57"/>
    <mergeCell ref="BM28:BM29"/>
    <mergeCell ref="BN28:BN33"/>
    <mergeCell ref="BM30:BM31"/>
    <mergeCell ref="BM32:BM33"/>
    <mergeCell ref="BM34:BM35"/>
    <mergeCell ref="BN34:BN39"/>
    <mergeCell ref="BH400:BH405"/>
    <mergeCell ref="BG408:BG409"/>
    <mergeCell ref="BD553:BD558"/>
    <mergeCell ref="BF553:BF558"/>
    <mergeCell ref="BH553:BH558"/>
    <mergeCell ref="AV556:AV558"/>
    <mergeCell ref="AT559:AT567"/>
    <mergeCell ref="AV559:AV561"/>
    <mergeCell ref="AV562:AV564"/>
    <mergeCell ref="BD562:BD567"/>
    <mergeCell ref="BF562:BF567"/>
    <mergeCell ref="BD535:BD540"/>
    <mergeCell ref="BF535:BF540"/>
    <mergeCell ref="BH535:BH540"/>
    <mergeCell ref="BH562:BH567"/>
    <mergeCell ref="AV565:AV567"/>
    <mergeCell ref="BE418:BE419"/>
    <mergeCell ref="BF418:BF423"/>
    <mergeCell ref="BG418:BG419"/>
    <mergeCell ref="BH418:BH423"/>
    <mergeCell ref="AV532:AV534"/>
    <mergeCell ref="AV535:AV537"/>
    <mergeCell ref="AV538:AV540"/>
    <mergeCell ref="AV523:AV525"/>
    <mergeCell ref="AV526:AV528"/>
    <mergeCell ref="AV529:AV531"/>
    <mergeCell ref="AV514:AV516"/>
    <mergeCell ref="AV517:AV519"/>
    <mergeCell ref="BE410:BE411"/>
    <mergeCell ref="BG410:BG411"/>
    <mergeCell ref="BA406:BA411"/>
    <mergeCell ref="AV408:AV409"/>
    <mergeCell ref="B400:B405"/>
    <mergeCell ref="C400:C405"/>
    <mergeCell ref="D400:D405"/>
    <mergeCell ref="E400:E405"/>
    <mergeCell ref="AV400:AV401"/>
    <mergeCell ref="AW400:AW401"/>
    <mergeCell ref="BE422:BE423"/>
    <mergeCell ref="BG422:BG423"/>
    <mergeCell ref="BD526:BD531"/>
    <mergeCell ref="BE406:BE407"/>
    <mergeCell ref="BM406:BM407"/>
    <mergeCell ref="BN406:BN411"/>
    <mergeCell ref="BM408:BM409"/>
    <mergeCell ref="BM410:BM411"/>
    <mergeCell ref="BK400:BK401"/>
    <mergeCell ref="BL400:BL405"/>
    <mergeCell ref="BK402:BK403"/>
    <mergeCell ref="BK404:BK405"/>
    <mergeCell ref="BK406:BK407"/>
    <mergeCell ref="BL406:BL411"/>
    <mergeCell ref="BK408:BK409"/>
    <mergeCell ref="BK410:BK411"/>
    <mergeCell ref="BH412:BH417"/>
    <mergeCell ref="BE416:BE417"/>
    <mergeCell ref="BG416:BG417"/>
    <mergeCell ref="BF406:BF411"/>
    <mergeCell ref="BG406:BG407"/>
    <mergeCell ref="BH406:BH411"/>
    <mergeCell ref="BE408:BE409"/>
    <mergeCell ref="BI416:BI417"/>
    <mergeCell ref="BM400:BM401"/>
    <mergeCell ref="AV410:AV411"/>
    <mergeCell ref="BC394:BC395"/>
    <mergeCell ref="BD394:BD399"/>
    <mergeCell ref="BE394:BE395"/>
    <mergeCell ref="BF394:BF399"/>
    <mergeCell ref="BG394:BG395"/>
    <mergeCell ref="BG404:BG405"/>
    <mergeCell ref="BF400:BF405"/>
    <mergeCell ref="BG400:BG401"/>
    <mergeCell ref="AV402:AV403"/>
    <mergeCell ref="AW402:AW403"/>
    <mergeCell ref="BC402:BC403"/>
    <mergeCell ref="BE402:BE403"/>
    <mergeCell ref="BG402:BG403"/>
    <mergeCell ref="AV404:AV405"/>
    <mergeCell ref="AW404:AW405"/>
    <mergeCell ref="AX400:AX405"/>
    <mergeCell ref="AY400:AY405"/>
    <mergeCell ref="AZ400:AZ405"/>
    <mergeCell ref="BC400:BC401"/>
    <mergeCell ref="BD400:BD405"/>
    <mergeCell ref="BE400:BE401"/>
    <mergeCell ref="BC404:BC405"/>
    <mergeCell ref="BB394:BB399"/>
    <mergeCell ref="BB400:BB405"/>
    <mergeCell ref="BH394:BH399"/>
    <mergeCell ref="BG392:BG393"/>
    <mergeCell ref="B394:B399"/>
    <mergeCell ref="C394:C399"/>
    <mergeCell ref="D394:D399"/>
    <mergeCell ref="E394:E399"/>
    <mergeCell ref="AV394:AV395"/>
    <mergeCell ref="AW394:AW395"/>
    <mergeCell ref="AX394:AX399"/>
    <mergeCell ref="AY394:AY399"/>
    <mergeCell ref="AZ394:AZ399"/>
    <mergeCell ref="BF388:BF393"/>
    <mergeCell ref="BG388:BG389"/>
    <mergeCell ref="BH388:BH393"/>
    <mergeCell ref="AV390:AV391"/>
    <mergeCell ref="AW390:AW391"/>
    <mergeCell ref="BC390:BC391"/>
    <mergeCell ref="BE390:BE391"/>
    <mergeCell ref="BG390:BG391"/>
    <mergeCell ref="AV392:AV393"/>
    <mergeCell ref="AW392:AW393"/>
    <mergeCell ref="AX388:AX393"/>
    <mergeCell ref="AY388:AY393"/>
    <mergeCell ref="AZ388:AZ393"/>
    <mergeCell ref="BC388:BC389"/>
    <mergeCell ref="BD388:BD393"/>
    <mergeCell ref="BE388:BE389"/>
    <mergeCell ref="BC392:BC393"/>
    <mergeCell ref="BE392:BE393"/>
    <mergeCell ref="B388:B393"/>
    <mergeCell ref="C388:C393"/>
    <mergeCell ref="D388:D393"/>
    <mergeCell ref="E388:E393"/>
    <mergeCell ref="AV388:AV389"/>
    <mergeCell ref="AW388:AW389"/>
    <mergeCell ref="BH382:BH387"/>
    <mergeCell ref="AV384:AV385"/>
    <mergeCell ref="AW384:AW385"/>
    <mergeCell ref="BC384:BC385"/>
    <mergeCell ref="BE384:BE385"/>
    <mergeCell ref="BG384:BG385"/>
    <mergeCell ref="AV386:AV387"/>
    <mergeCell ref="AW386:AW387"/>
    <mergeCell ref="BC386:BC387"/>
    <mergeCell ref="BE386:BE387"/>
    <mergeCell ref="AZ382:AZ387"/>
    <mergeCell ref="BC382:BC383"/>
    <mergeCell ref="BD382:BD387"/>
    <mergeCell ref="BE382:BE383"/>
    <mergeCell ref="BA382:BA387"/>
    <mergeCell ref="BA388:BA393"/>
    <mergeCell ref="BB382:BB387"/>
    <mergeCell ref="BB388:BB393"/>
    <mergeCell ref="AV378:AV379"/>
    <mergeCell ref="AW378:AW379"/>
    <mergeCell ref="BC378:BC379"/>
    <mergeCell ref="BE378:BE379"/>
    <mergeCell ref="BG378:BG379"/>
    <mergeCell ref="AV376:AV377"/>
    <mergeCell ref="AW376:AW377"/>
    <mergeCell ref="AX376:AX381"/>
    <mergeCell ref="AY376:AY381"/>
    <mergeCell ref="AZ376:AZ381"/>
    <mergeCell ref="BC376:BC377"/>
    <mergeCell ref="AV380:AV381"/>
    <mergeCell ref="AW380:AW381"/>
    <mergeCell ref="BC380:BC381"/>
    <mergeCell ref="BM380:BM381"/>
    <mergeCell ref="BE380:BE381"/>
    <mergeCell ref="BG380:BG381"/>
    <mergeCell ref="BK376:BK377"/>
    <mergeCell ref="BL376:BL381"/>
    <mergeCell ref="BK378:BK379"/>
    <mergeCell ref="BK380:BK381"/>
    <mergeCell ref="BA376:BA381"/>
    <mergeCell ref="BM376:BM377"/>
    <mergeCell ref="BB376:BB381"/>
    <mergeCell ref="BM378:BM379"/>
    <mergeCell ref="AW364:AW365"/>
    <mergeCell ref="AX364:AX369"/>
    <mergeCell ref="AY364:AY369"/>
    <mergeCell ref="AZ364:AZ369"/>
    <mergeCell ref="BC364:BC365"/>
    <mergeCell ref="BD364:BD369"/>
    <mergeCell ref="AW368:AW369"/>
    <mergeCell ref="BC368:BC369"/>
    <mergeCell ref="BH370:BH375"/>
    <mergeCell ref="AV372:AV373"/>
    <mergeCell ref="BG370:BG371"/>
    <mergeCell ref="BG374:BG375"/>
    <mergeCell ref="BE372:BE373"/>
    <mergeCell ref="BG372:BG373"/>
    <mergeCell ref="AV374:AV375"/>
    <mergeCell ref="AW374:AW375"/>
    <mergeCell ref="BA364:BA369"/>
    <mergeCell ref="BA370:BA375"/>
    <mergeCell ref="BE364:BE365"/>
    <mergeCell ref="BF364:BF369"/>
    <mergeCell ref="BG364:BG365"/>
    <mergeCell ref="B382:B387"/>
    <mergeCell ref="C382:C387"/>
    <mergeCell ref="D382:D387"/>
    <mergeCell ref="E382:E387"/>
    <mergeCell ref="AV382:AV383"/>
    <mergeCell ref="AW382:AW383"/>
    <mergeCell ref="AX382:AX387"/>
    <mergeCell ref="AY382:AY387"/>
    <mergeCell ref="BD376:BD381"/>
    <mergeCell ref="BE376:BE377"/>
    <mergeCell ref="BF376:BF381"/>
    <mergeCell ref="BG376:BG377"/>
    <mergeCell ref="BF382:BF387"/>
    <mergeCell ref="BG382:BG383"/>
    <mergeCell ref="BG386:BG387"/>
    <mergeCell ref="C370:C375"/>
    <mergeCell ref="D370:D375"/>
    <mergeCell ref="E370:E375"/>
    <mergeCell ref="AV370:AV371"/>
    <mergeCell ref="AW370:AW371"/>
    <mergeCell ref="AX370:AX375"/>
    <mergeCell ref="AY370:AY375"/>
    <mergeCell ref="BC374:BC375"/>
    <mergeCell ref="BE374:BE375"/>
    <mergeCell ref="AZ370:AZ375"/>
    <mergeCell ref="BC370:BC371"/>
    <mergeCell ref="BD370:BD375"/>
    <mergeCell ref="BE370:BE371"/>
    <mergeCell ref="BF370:BF375"/>
    <mergeCell ref="BB370:BB375"/>
    <mergeCell ref="B376:B381"/>
    <mergeCell ref="C376:C381"/>
    <mergeCell ref="BA346:BA351"/>
    <mergeCell ref="BA352:BA357"/>
    <mergeCell ref="BA358:BA363"/>
    <mergeCell ref="B352:B357"/>
    <mergeCell ref="C352:C357"/>
    <mergeCell ref="D352:D357"/>
    <mergeCell ref="B364:B369"/>
    <mergeCell ref="C364:C369"/>
    <mergeCell ref="D364:D369"/>
    <mergeCell ref="E364:E369"/>
    <mergeCell ref="AV364:AV365"/>
    <mergeCell ref="BE356:BE357"/>
    <mergeCell ref="BG356:BG357"/>
    <mergeCell ref="BD352:BD357"/>
    <mergeCell ref="BE352:BE353"/>
    <mergeCell ref="BF352:BF357"/>
    <mergeCell ref="BG352:BG353"/>
    <mergeCell ref="E352:E357"/>
    <mergeCell ref="BE368:BE369"/>
    <mergeCell ref="BG368:BG369"/>
    <mergeCell ref="BB364:BB369"/>
    <mergeCell ref="B358:B363"/>
    <mergeCell ref="C358:C363"/>
    <mergeCell ref="B346:B351"/>
    <mergeCell ref="C346:C351"/>
    <mergeCell ref="D346:D351"/>
    <mergeCell ref="E346:E351"/>
    <mergeCell ref="AV346:AV347"/>
    <mergeCell ref="AW346:AW347"/>
    <mergeCell ref="AX346:AX351"/>
    <mergeCell ref="AY346:AY351"/>
    <mergeCell ref="AV368:AV369"/>
    <mergeCell ref="D376:D381"/>
    <mergeCell ref="E376:E381"/>
    <mergeCell ref="BH358:BH363"/>
    <mergeCell ref="AV360:AV361"/>
    <mergeCell ref="AW360:AW361"/>
    <mergeCell ref="BC360:BC361"/>
    <mergeCell ref="BE360:BE361"/>
    <mergeCell ref="BG360:BG361"/>
    <mergeCell ref="AV362:AV363"/>
    <mergeCell ref="AW362:AW363"/>
    <mergeCell ref="BC362:BC363"/>
    <mergeCell ref="BE362:BE363"/>
    <mergeCell ref="AZ358:AZ363"/>
    <mergeCell ref="BC358:BC359"/>
    <mergeCell ref="BD358:BD363"/>
    <mergeCell ref="BE358:BE359"/>
    <mergeCell ref="BF358:BF363"/>
    <mergeCell ref="BG358:BG359"/>
    <mergeCell ref="BG362:BG363"/>
    <mergeCell ref="AW372:AW373"/>
    <mergeCell ref="BC372:BC373"/>
    <mergeCell ref="D358:D363"/>
    <mergeCell ref="E358:E363"/>
    <mergeCell ref="AV358:AV359"/>
    <mergeCell ref="AW358:AW359"/>
    <mergeCell ref="AX358:AX363"/>
    <mergeCell ref="AY358:AY363"/>
    <mergeCell ref="BH364:BH369"/>
    <mergeCell ref="AV366:AV367"/>
    <mergeCell ref="AW366:AW367"/>
    <mergeCell ref="BC366:BC367"/>
    <mergeCell ref="BE366:BE367"/>
    <mergeCell ref="B370:B375"/>
    <mergeCell ref="BH352:BH357"/>
    <mergeCell ref="AV354:AV355"/>
    <mergeCell ref="AW354:AW355"/>
    <mergeCell ref="BC354:BC355"/>
    <mergeCell ref="BE354:BE355"/>
    <mergeCell ref="BG354:BG355"/>
    <mergeCell ref="AV352:AV353"/>
    <mergeCell ref="AW352:AW353"/>
    <mergeCell ref="AX352:AX357"/>
    <mergeCell ref="AY352:AY357"/>
    <mergeCell ref="AZ352:AZ357"/>
    <mergeCell ref="BC352:BC353"/>
    <mergeCell ref="AV356:AV357"/>
    <mergeCell ref="AW356:AW357"/>
    <mergeCell ref="BH346:BH351"/>
    <mergeCell ref="AV348:AV349"/>
    <mergeCell ref="AW348:AW349"/>
    <mergeCell ref="BC348:BC349"/>
    <mergeCell ref="BE348:BE349"/>
    <mergeCell ref="BG348:BG349"/>
    <mergeCell ref="AV350:AV351"/>
    <mergeCell ref="AW350:AW351"/>
    <mergeCell ref="BC350:BC351"/>
    <mergeCell ref="BE350:BE351"/>
    <mergeCell ref="AZ346:AZ351"/>
    <mergeCell ref="BC346:BC347"/>
    <mergeCell ref="BD346:BD351"/>
    <mergeCell ref="BE346:BE347"/>
    <mergeCell ref="BF346:BF351"/>
    <mergeCell ref="BG346:BG347"/>
    <mergeCell ref="BG350:BG351"/>
    <mergeCell ref="AV342:AV343"/>
    <mergeCell ref="AW342:AW343"/>
    <mergeCell ref="BC342:BC343"/>
    <mergeCell ref="BE342:BE343"/>
    <mergeCell ref="BG342:BG343"/>
    <mergeCell ref="AV344:AV345"/>
    <mergeCell ref="AW340:AW341"/>
    <mergeCell ref="AX340:AX345"/>
    <mergeCell ref="AY340:AY345"/>
    <mergeCell ref="AZ340:AZ345"/>
    <mergeCell ref="BC340:BC341"/>
    <mergeCell ref="BD340:BD345"/>
    <mergeCell ref="AW344:AW345"/>
    <mergeCell ref="BC344:BC345"/>
    <mergeCell ref="B340:B345"/>
    <mergeCell ref="C340:C345"/>
    <mergeCell ref="D340:D345"/>
    <mergeCell ref="E340:E345"/>
    <mergeCell ref="AV340:AV341"/>
    <mergeCell ref="BE344:BE345"/>
    <mergeCell ref="BA340:BA345"/>
    <mergeCell ref="BG344:BG345"/>
    <mergeCell ref="BE340:BE341"/>
    <mergeCell ref="BF340:BF345"/>
    <mergeCell ref="BG340:BG341"/>
    <mergeCell ref="B328:B333"/>
    <mergeCell ref="C328:C333"/>
    <mergeCell ref="D328:D333"/>
    <mergeCell ref="E328:E333"/>
    <mergeCell ref="AV328:AV329"/>
    <mergeCell ref="AV336:AV337"/>
    <mergeCell ref="AW336:AW337"/>
    <mergeCell ref="BC336:BC337"/>
    <mergeCell ref="BE336:BE337"/>
    <mergeCell ref="BG336:BG337"/>
    <mergeCell ref="AV338:AV339"/>
    <mergeCell ref="AW338:AW339"/>
    <mergeCell ref="BC338:BC339"/>
    <mergeCell ref="BE338:BE339"/>
    <mergeCell ref="BG338:BG339"/>
    <mergeCell ref="BC334:BC335"/>
    <mergeCell ref="BD334:BD339"/>
    <mergeCell ref="BE334:BE335"/>
    <mergeCell ref="BF334:BF339"/>
    <mergeCell ref="BG334:BG335"/>
    <mergeCell ref="B334:B339"/>
    <mergeCell ref="C334:C339"/>
    <mergeCell ref="D334:D339"/>
    <mergeCell ref="E334:E339"/>
    <mergeCell ref="AV334:AV335"/>
    <mergeCell ref="AW334:AW335"/>
    <mergeCell ref="AX334:AX339"/>
    <mergeCell ref="AY334:AY339"/>
    <mergeCell ref="AZ334:AZ339"/>
    <mergeCell ref="BA328:BA333"/>
    <mergeCell ref="BA334:BA339"/>
    <mergeCell ref="BG332:BG333"/>
    <mergeCell ref="B316:B321"/>
    <mergeCell ref="C316:C321"/>
    <mergeCell ref="D316:D321"/>
    <mergeCell ref="E316:E321"/>
    <mergeCell ref="AV316:AV317"/>
    <mergeCell ref="AW328:AW329"/>
    <mergeCell ref="B322:B327"/>
    <mergeCell ref="C322:C327"/>
    <mergeCell ref="D322:D327"/>
    <mergeCell ref="E322:E327"/>
    <mergeCell ref="AV322:AV323"/>
    <mergeCell ref="AW322:AW323"/>
    <mergeCell ref="AX322:AX327"/>
    <mergeCell ref="AY322:AY327"/>
    <mergeCell ref="AZ322:AZ327"/>
    <mergeCell ref="BF328:BF333"/>
    <mergeCell ref="BG328:BG329"/>
    <mergeCell ref="AZ328:AZ333"/>
    <mergeCell ref="BC328:BC329"/>
    <mergeCell ref="BD328:BD333"/>
    <mergeCell ref="BE328:BE329"/>
    <mergeCell ref="BC332:BC333"/>
    <mergeCell ref="BE332:BE333"/>
    <mergeCell ref="AV330:AV331"/>
    <mergeCell ref="AW330:AW331"/>
    <mergeCell ref="BC330:BC331"/>
    <mergeCell ref="BE330:BE331"/>
    <mergeCell ref="BG330:BG331"/>
    <mergeCell ref="AV332:AV333"/>
    <mergeCell ref="AW332:AW333"/>
    <mergeCell ref="AX328:AX333"/>
    <mergeCell ref="AY328:AY333"/>
    <mergeCell ref="AV318:AV319"/>
    <mergeCell ref="AW318:AW319"/>
    <mergeCell ref="BC318:BC319"/>
    <mergeCell ref="BE318:BE319"/>
    <mergeCell ref="BG318:BG319"/>
    <mergeCell ref="AV320:AV321"/>
    <mergeCell ref="AW320:AW321"/>
    <mergeCell ref="AX316:AX321"/>
    <mergeCell ref="AY316:AY321"/>
    <mergeCell ref="AZ316:AZ321"/>
    <mergeCell ref="BC316:BC317"/>
    <mergeCell ref="BH322:BH327"/>
    <mergeCell ref="BE326:BE327"/>
    <mergeCell ref="BG326:BG327"/>
    <mergeCell ref="BG320:BG321"/>
    <mergeCell ref="AV324:AV325"/>
    <mergeCell ref="AW324:AW325"/>
    <mergeCell ref="BC324:BC325"/>
    <mergeCell ref="BE324:BE325"/>
    <mergeCell ref="BG324:BG325"/>
    <mergeCell ref="AV326:AV327"/>
    <mergeCell ref="AW326:AW327"/>
    <mergeCell ref="BC326:BC327"/>
    <mergeCell ref="BE316:BE317"/>
    <mergeCell ref="BC320:BC321"/>
    <mergeCell ref="BE320:BE321"/>
    <mergeCell ref="BC322:BC323"/>
    <mergeCell ref="BD322:BD327"/>
    <mergeCell ref="BE322:BE323"/>
    <mergeCell ref="BF322:BF327"/>
    <mergeCell ref="BG322:BG323"/>
    <mergeCell ref="B310:B315"/>
    <mergeCell ref="C310:C315"/>
    <mergeCell ref="D310:D315"/>
    <mergeCell ref="E310:E315"/>
    <mergeCell ref="AV310:AV311"/>
    <mergeCell ref="AW310:AW311"/>
    <mergeCell ref="AX310:AX315"/>
    <mergeCell ref="AY310:AY315"/>
    <mergeCell ref="AZ310:AZ315"/>
    <mergeCell ref="BF304:BF309"/>
    <mergeCell ref="BG304:BG305"/>
    <mergeCell ref="BH304:BH309"/>
    <mergeCell ref="AV306:AV307"/>
    <mergeCell ref="AW306:AW307"/>
    <mergeCell ref="BC306:BC307"/>
    <mergeCell ref="BE306:BE307"/>
    <mergeCell ref="B304:B309"/>
    <mergeCell ref="C304:C309"/>
    <mergeCell ref="D304:D309"/>
    <mergeCell ref="AV312:AV313"/>
    <mergeCell ref="AW312:AW313"/>
    <mergeCell ref="BC312:BC313"/>
    <mergeCell ref="BE312:BE313"/>
    <mergeCell ref="BG312:BG313"/>
    <mergeCell ref="AV314:AV315"/>
    <mergeCell ref="AW314:AW315"/>
    <mergeCell ref="BC314:BC315"/>
    <mergeCell ref="BE314:BE315"/>
    <mergeCell ref="E304:E309"/>
    <mergeCell ref="AV304:AV305"/>
    <mergeCell ref="AW304:AW305"/>
    <mergeCell ref="BA304:BA309"/>
    <mergeCell ref="AV300:AV301"/>
    <mergeCell ref="AW300:AW301"/>
    <mergeCell ref="BC300:BC301"/>
    <mergeCell ref="BE300:BE301"/>
    <mergeCell ref="BG300:BG301"/>
    <mergeCell ref="AV302:AV303"/>
    <mergeCell ref="AW302:AW303"/>
    <mergeCell ref="BC302:BC303"/>
    <mergeCell ref="BE302:BE303"/>
    <mergeCell ref="BG302:BG303"/>
    <mergeCell ref="BC298:BC299"/>
    <mergeCell ref="BD298:BD303"/>
    <mergeCell ref="BE298:BE299"/>
    <mergeCell ref="BF298:BF303"/>
    <mergeCell ref="BG298:BG299"/>
    <mergeCell ref="BG306:BG307"/>
    <mergeCell ref="AV308:AV309"/>
    <mergeCell ref="AW308:AW309"/>
    <mergeCell ref="AX304:AX309"/>
    <mergeCell ref="AY304:AY309"/>
    <mergeCell ref="AZ304:AZ309"/>
    <mergeCell ref="BC304:BC305"/>
    <mergeCell ref="BD304:BD309"/>
    <mergeCell ref="BE304:BE305"/>
    <mergeCell ref="BC308:BC309"/>
    <mergeCell ref="BE308:BE309"/>
    <mergeCell ref="BA298:BA303"/>
    <mergeCell ref="BB298:BB303"/>
    <mergeCell ref="BB304:BB309"/>
    <mergeCell ref="BG308:BG309"/>
    <mergeCell ref="B292:B297"/>
    <mergeCell ref="C292:C297"/>
    <mergeCell ref="D292:D297"/>
    <mergeCell ref="E280:E285"/>
    <mergeCell ref="AV280:AV281"/>
    <mergeCell ref="AW280:AW281"/>
    <mergeCell ref="BM286:BM287"/>
    <mergeCell ref="BN286:BN291"/>
    <mergeCell ref="BM288:BM289"/>
    <mergeCell ref="BM290:BM291"/>
    <mergeCell ref="BM292:BM293"/>
    <mergeCell ref="BN292:BN297"/>
    <mergeCell ref="BM294:BM295"/>
    <mergeCell ref="BM296:BM297"/>
    <mergeCell ref="BH298:BH303"/>
    <mergeCell ref="BG296:BG297"/>
    <mergeCell ref="B298:B303"/>
    <mergeCell ref="C298:C303"/>
    <mergeCell ref="D298:D303"/>
    <mergeCell ref="E298:E303"/>
    <mergeCell ref="AV298:AV299"/>
    <mergeCell ref="AW298:AW299"/>
    <mergeCell ref="AX298:AX303"/>
    <mergeCell ref="AY298:AY303"/>
    <mergeCell ref="AZ298:AZ303"/>
    <mergeCell ref="BF292:BF297"/>
    <mergeCell ref="BG292:BG293"/>
    <mergeCell ref="BH292:BH297"/>
    <mergeCell ref="AV294:AV295"/>
    <mergeCell ref="AW294:AW295"/>
    <mergeCell ref="BC294:BC295"/>
    <mergeCell ref="BE294:BE295"/>
    <mergeCell ref="E292:E297"/>
    <mergeCell ref="AV292:AV293"/>
    <mergeCell ref="AW292:AW293"/>
    <mergeCell ref="AV288:AV289"/>
    <mergeCell ref="AW288:AW289"/>
    <mergeCell ref="BC288:BC289"/>
    <mergeCell ref="BE288:BE289"/>
    <mergeCell ref="BG288:BG289"/>
    <mergeCell ref="AV290:AV291"/>
    <mergeCell ref="AW290:AW291"/>
    <mergeCell ref="BC290:BC291"/>
    <mergeCell ref="BE290:BE291"/>
    <mergeCell ref="BG290:BG291"/>
    <mergeCell ref="BC286:BC287"/>
    <mergeCell ref="BD286:BD291"/>
    <mergeCell ref="BE286:BE287"/>
    <mergeCell ref="BF286:BF291"/>
    <mergeCell ref="BG286:BG287"/>
    <mergeCell ref="BC292:BC293"/>
    <mergeCell ref="BD292:BD297"/>
    <mergeCell ref="BE292:BE293"/>
    <mergeCell ref="BC296:BC297"/>
    <mergeCell ref="BE296:BE297"/>
    <mergeCell ref="BG294:BG295"/>
    <mergeCell ref="AV296:AV297"/>
    <mergeCell ref="AW296:AW297"/>
    <mergeCell ref="AX292:AX297"/>
    <mergeCell ref="AY292:AY297"/>
    <mergeCell ref="AZ292:AZ297"/>
    <mergeCell ref="BA292:BA297"/>
    <mergeCell ref="BB286:BB291"/>
    <mergeCell ref="BB292:BB297"/>
    <mergeCell ref="BH286:BH291"/>
    <mergeCell ref="BG284:BG285"/>
    <mergeCell ref="B286:B291"/>
    <mergeCell ref="C286:C291"/>
    <mergeCell ref="D286:D291"/>
    <mergeCell ref="E286:E291"/>
    <mergeCell ref="AV286:AV287"/>
    <mergeCell ref="AW286:AW287"/>
    <mergeCell ref="AX286:AX291"/>
    <mergeCell ref="AY286:AY291"/>
    <mergeCell ref="AZ286:AZ291"/>
    <mergeCell ref="BF280:BF285"/>
    <mergeCell ref="BG280:BG281"/>
    <mergeCell ref="BH280:BH285"/>
    <mergeCell ref="AV282:AV283"/>
    <mergeCell ref="AW282:AW283"/>
    <mergeCell ref="BC282:BC283"/>
    <mergeCell ref="BE282:BE283"/>
    <mergeCell ref="BG282:BG283"/>
    <mergeCell ref="AV284:AV285"/>
    <mergeCell ref="AW284:AW285"/>
    <mergeCell ref="AX280:AX285"/>
    <mergeCell ref="AY280:AY285"/>
    <mergeCell ref="AZ280:AZ285"/>
    <mergeCell ref="BC280:BC281"/>
    <mergeCell ref="BD280:BD285"/>
    <mergeCell ref="BE280:BE281"/>
    <mergeCell ref="BC284:BC285"/>
    <mergeCell ref="BE284:BE285"/>
    <mergeCell ref="BB280:BB285"/>
    <mergeCell ref="C268:C273"/>
    <mergeCell ref="D268:D273"/>
    <mergeCell ref="E268:E273"/>
    <mergeCell ref="AV268:AV269"/>
    <mergeCell ref="AW268:AW269"/>
    <mergeCell ref="BH274:BH279"/>
    <mergeCell ref="AV276:AV277"/>
    <mergeCell ref="AW276:AW277"/>
    <mergeCell ref="BC276:BC277"/>
    <mergeCell ref="BE276:BE277"/>
    <mergeCell ref="BG276:BG277"/>
    <mergeCell ref="AV278:AV279"/>
    <mergeCell ref="AW278:AW279"/>
    <mergeCell ref="BC278:BC279"/>
    <mergeCell ref="BE278:BE279"/>
    <mergeCell ref="AZ274:AZ279"/>
    <mergeCell ref="BC274:BC275"/>
    <mergeCell ref="BD274:BD279"/>
    <mergeCell ref="BE274:BE275"/>
    <mergeCell ref="BF274:BF279"/>
    <mergeCell ref="BG274:BG275"/>
    <mergeCell ref="BG278:BG279"/>
    <mergeCell ref="BB268:BB273"/>
    <mergeCell ref="BB274:BB279"/>
    <mergeCell ref="BM262:BM263"/>
    <mergeCell ref="BM264:BM265"/>
    <mergeCell ref="BM266:BM267"/>
    <mergeCell ref="BK262:BK263"/>
    <mergeCell ref="BL262:BL267"/>
    <mergeCell ref="BG272:BG273"/>
    <mergeCell ref="B274:B279"/>
    <mergeCell ref="C274:C279"/>
    <mergeCell ref="D274:D279"/>
    <mergeCell ref="E274:E279"/>
    <mergeCell ref="AV274:AV275"/>
    <mergeCell ref="AW274:AW275"/>
    <mergeCell ref="AX274:AX279"/>
    <mergeCell ref="AY274:AY279"/>
    <mergeCell ref="BF268:BF273"/>
    <mergeCell ref="BG268:BG269"/>
    <mergeCell ref="B280:B285"/>
    <mergeCell ref="C280:C285"/>
    <mergeCell ref="D280:D285"/>
    <mergeCell ref="BE270:BE271"/>
    <mergeCell ref="BG270:BG271"/>
    <mergeCell ref="AV272:AV273"/>
    <mergeCell ref="AW272:AW273"/>
    <mergeCell ref="AX268:AX273"/>
    <mergeCell ref="AY268:AY273"/>
    <mergeCell ref="AZ268:AZ273"/>
    <mergeCell ref="BC268:BC269"/>
    <mergeCell ref="BD268:BD273"/>
    <mergeCell ref="BE268:BE269"/>
    <mergeCell ref="BC272:BC273"/>
    <mergeCell ref="BE272:BE273"/>
    <mergeCell ref="B268:B273"/>
    <mergeCell ref="BB262:BB267"/>
    <mergeCell ref="AV264:AV265"/>
    <mergeCell ref="AW264:AW265"/>
    <mergeCell ref="BC264:BC265"/>
    <mergeCell ref="BE264:BE265"/>
    <mergeCell ref="BG264:BG265"/>
    <mergeCell ref="AV266:AV267"/>
    <mergeCell ref="AW266:AW267"/>
    <mergeCell ref="BC266:BC267"/>
    <mergeCell ref="BE266:BE267"/>
    <mergeCell ref="BG266:BG267"/>
    <mergeCell ref="BC262:BC263"/>
    <mergeCell ref="BD262:BD267"/>
    <mergeCell ref="BE262:BE263"/>
    <mergeCell ref="BF262:BF267"/>
    <mergeCell ref="BG262:BG263"/>
    <mergeCell ref="BH262:BH267"/>
    <mergeCell ref="B256:B261"/>
    <mergeCell ref="C256:C261"/>
    <mergeCell ref="BH268:BH273"/>
    <mergeCell ref="AV270:AV271"/>
    <mergeCell ref="AW270:AW271"/>
    <mergeCell ref="BC270:BC271"/>
    <mergeCell ref="BM250:BM251"/>
    <mergeCell ref="BN250:BN255"/>
    <mergeCell ref="BM252:BM253"/>
    <mergeCell ref="BM254:BM255"/>
    <mergeCell ref="BM256:BM257"/>
    <mergeCell ref="BN256:BN261"/>
    <mergeCell ref="BM258:BM259"/>
    <mergeCell ref="BM260:BM261"/>
    <mergeCell ref="BG260:BG261"/>
    <mergeCell ref="BH250:BH255"/>
    <mergeCell ref="AV252:AV253"/>
    <mergeCell ref="AW252:AW253"/>
    <mergeCell ref="BC252:BC253"/>
    <mergeCell ref="BE252:BE253"/>
    <mergeCell ref="BG252:BG253"/>
    <mergeCell ref="AV254:AV255"/>
    <mergeCell ref="AW254:AW255"/>
    <mergeCell ref="BC254:BC255"/>
    <mergeCell ref="BE254:BE255"/>
    <mergeCell ref="AZ250:AZ255"/>
    <mergeCell ref="BC250:BC251"/>
    <mergeCell ref="BD250:BD255"/>
    <mergeCell ref="BE250:BE251"/>
    <mergeCell ref="BF250:BF255"/>
    <mergeCell ref="BG250:BG251"/>
    <mergeCell ref="BG254:BG255"/>
    <mergeCell ref="B250:B255"/>
    <mergeCell ref="C250:C255"/>
    <mergeCell ref="B262:B267"/>
    <mergeCell ref="C262:C267"/>
    <mergeCell ref="D262:D267"/>
    <mergeCell ref="E262:E267"/>
    <mergeCell ref="AV262:AV263"/>
    <mergeCell ref="AW262:AW263"/>
    <mergeCell ref="AX262:AX267"/>
    <mergeCell ref="AY262:AY267"/>
    <mergeCell ref="AZ262:AZ267"/>
    <mergeCell ref="BF256:BF261"/>
    <mergeCell ref="BG256:BG257"/>
    <mergeCell ref="BH256:BH261"/>
    <mergeCell ref="AV258:AV259"/>
    <mergeCell ref="AW258:AW259"/>
    <mergeCell ref="BC258:BC259"/>
    <mergeCell ref="BE258:BE259"/>
    <mergeCell ref="BG258:BG259"/>
    <mergeCell ref="AV260:AV261"/>
    <mergeCell ref="AW260:AW261"/>
    <mergeCell ref="AX256:AX261"/>
    <mergeCell ref="AY256:AY261"/>
    <mergeCell ref="AZ256:AZ261"/>
    <mergeCell ref="BC256:BC257"/>
    <mergeCell ref="AV256:AV257"/>
    <mergeCell ref="AW256:AW257"/>
    <mergeCell ref="BD256:BD261"/>
    <mergeCell ref="BE256:BE257"/>
    <mergeCell ref="BC260:BC261"/>
    <mergeCell ref="BE260:BE261"/>
    <mergeCell ref="BB256:BB261"/>
    <mergeCell ref="E250:E255"/>
    <mergeCell ref="AV250:AV251"/>
    <mergeCell ref="AW250:AW251"/>
    <mergeCell ref="AX250:AX255"/>
    <mergeCell ref="AY250:AY255"/>
    <mergeCell ref="BF244:BF249"/>
    <mergeCell ref="BG244:BG245"/>
    <mergeCell ref="BH244:BH249"/>
    <mergeCell ref="AV246:AV247"/>
    <mergeCell ref="AW246:AW247"/>
    <mergeCell ref="BC246:BC247"/>
    <mergeCell ref="BE246:BE247"/>
    <mergeCell ref="BG246:BG247"/>
    <mergeCell ref="AV248:AV249"/>
    <mergeCell ref="AW248:AW249"/>
    <mergeCell ref="AX244:AX249"/>
    <mergeCell ref="AY244:AY249"/>
    <mergeCell ref="AZ244:AZ249"/>
    <mergeCell ref="BC244:BC245"/>
    <mergeCell ref="BD244:BD249"/>
    <mergeCell ref="BE244:BE245"/>
    <mergeCell ref="BA244:BA249"/>
    <mergeCell ref="BA250:BA255"/>
    <mergeCell ref="BH238:BH243"/>
    <mergeCell ref="BM238:BM239"/>
    <mergeCell ref="BN238:BN243"/>
    <mergeCell ref="BM240:BM241"/>
    <mergeCell ref="BM242:BM243"/>
    <mergeCell ref="BI238:BI239"/>
    <mergeCell ref="BJ238:BJ243"/>
    <mergeCell ref="BI240:BI241"/>
    <mergeCell ref="BI242:BI243"/>
    <mergeCell ref="D256:D261"/>
    <mergeCell ref="E256:E261"/>
    <mergeCell ref="BM244:BM245"/>
    <mergeCell ref="BN244:BN249"/>
    <mergeCell ref="BM246:BM247"/>
    <mergeCell ref="BM248:BM249"/>
    <mergeCell ref="BO238:BO239"/>
    <mergeCell ref="BP238:BP243"/>
    <mergeCell ref="BC248:BC249"/>
    <mergeCell ref="BE248:BE249"/>
    <mergeCell ref="D244:D249"/>
    <mergeCell ref="E244:E249"/>
    <mergeCell ref="AV244:AV245"/>
    <mergeCell ref="BB244:BB249"/>
    <mergeCell ref="BB250:BB255"/>
    <mergeCell ref="BO256:BO257"/>
    <mergeCell ref="BP256:BP261"/>
    <mergeCell ref="BG248:BG249"/>
    <mergeCell ref="BK244:BK245"/>
    <mergeCell ref="BL244:BL249"/>
    <mergeCell ref="BK246:BK247"/>
    <mergeCell ref="BK248:BK249"/>
    <mergeCell ref="D250:D255"/>
    <mergeCell ref="AY232:AY237"/>
    <mergeCell ref="AZ232:AZ237"/>
    <mergeCell ref="BC232:BC233"/>
    <mergeCell ref="BD232:BD237"/>
    <mergeCell ref="BE232:BE233"/>
    <mergeCell ref="BC236:BC237"/>
    <mergeCell ref="BE236:BE237"/>
    <mergeCell ref="B232:B237"/>
    <mergeCell ref="C232:C237"/>
    <mergeCell ref="D232:D237"/>
    <mergeCell ref="E232:E237"/>
    <mergeCell ref="AW244:AW245"/>
    <mergeCell ref="AV240:AV241"/>
    <mergeCell ref="AW240:AW241"/>
    <mergeCell ref="BC240:BC241"/>
    <mergeCell ref="BE240:BE241"/>
    <mergeCell ref="BG240:BG241"/>
    <mergeCell ref="AV242:AV243"/>
    <mergeCell ref="AW242:AW243"/>
    <mergeCell ref="BC242:BC243"/>
    <mergeCell ref="BE242:BE243"/>
    <mergeCell ref="BG242:BG243"/>
    <mergeCell ref="BC238:BC239"/>
    <mergeCell ref="BD238:BD243"/>
    <mergeCell ref="BE238:BE239"/>
    <mergeCell ref="BF238:BF243"/>
    <mergeCell ref="BG238:BG239"/>
    <mergeCell ref="BB238:BB243"/>
    <mergeCell ref="B244:B249"/>
    <mergeCell ref="C244:C249"/>
    <mergeCell ref="BA232:BA237"/>
    <mergeCell ref="BA238:BA243"/>
    <mergeCell ref="BN226:BN231"/>
    <mergeCell ref="BM228:BM229"/>
    <mergeCell ref="BM230:BM231"/>
    <mergeCell ref="BM232:BM233"/>
    <mergeCell ref="BN232:BN237"/>
    <mergeCell ref="BM234:BM235"/>
    <mergeCell ref="BM236:BM237"/>
    <mergeCell ref="BK226:BK227"/>
    <mergeCell ref="BL226:BL231"/>
    <mergeCell ref="BK228:BK229"/>
    <mergeCell ref="BK230:BK231"/>
    <mergeCell ref="BK232:BK233"/>
    <mergeCell ref="BL232:BL237"/>
    <mergeCell ref="BK234:BK235"/>
    <mergeCell ref="BG236:BG237"/>
    <mergeCell ref="B238:B243"/>
    <mergeCell ref="C238:C243"/>
    <mergeCell ref="D238:D243"/>
    <mergeCell ref="E238:E243"/>
    <mergeCell ref="AV238:AV239"/>
    <mergeCell ref="AW238:AW239"/>
    <mergeCell ref="AX238:AX243"/>
    <mergeCell ref="AY238:AY243"/>
    <mergeCell ref="AZ238:AZ243"/>
    <mergeCell ref="BF232:BF237"/>
    <mergeCell ref="BG232:BG233"/>
    <mergeCell ref="BH232:BH237"/>
    <mergeCell ref="AV234:AV235"/>
    <mergeCell ref="AW234:AW235"/>
    <mergeCell ref="BC234:BC235"/>
    <mergeCell ref="BE234:BE235"/>
    <mergeCell ref="AX232:AX237"/>
    <mergeCell ref="BD220:BD225"/>
    <mergeCell ref="BE220:BE221"/>
    <mergeCell ref="BC224:BC225"/>
    <mergeCell ref="BE224:BE225"/>
    <mergeCell ref="E220:E225"/>
    <mergeCell ref="AV220:AV221"/>
    <mergeCell ref="AW220:AW221"/>
    <mergeCell ref="B220:B225"/>
    <mergeCell ref="C220:C225"/>
    <mergeCell ref="D220:D225"/>
    <mergeCell ref="AV232:AV233"/>
    <mergeCell ref="AW232:AW233"/>
    <mergeCell ref="AV228:AV229"/>
    <mergeCell ref="AW228:AW229"/>
    <mergeCell ref="BC228:BC229"/>
    <mergeCell ref="BE228:BE229"/>
    <mergeCell ref="BG228:BG229"/>
    <mergeCell ref="AV230:AV231"/>
    <mergeCell ref="AW230:AW231"/>
    <mergeCell ref="BC230:BC231"/>
    <mergeCell ref="BE230:BE231"/>
    <mergeCell ref="BG230:BG231"/>
    <mergeCell ref="BC226:BC227"/>
    <mergeCell ref="BD226:BD231"/>
    <mergeCell ref="BE226:BE227"/>
    <mergeCell ref="BF226:BF231"/>
    <mergeCell ref="BG226:BG227"/>
    <mergeCell ref="BB226:BB231"/>
    <mergeCell ref="BB232:BB237"/>
    <mergeCell ref="BG234:BG235"/>
    <mergeCell ref="AV236:AV237"/>
    <mergeCell ref="AW236:AW237"/>
    <mergeCell ref="AZ214:AZ219"/>
    <mergeCell ref="BC214:BC215"/>
    <mergeCell ref="BD214:BD219"/>
    <mergeCell ref="BE214:BE215"/>
    <mergeCell ref="BF214:BF219"/>
    <mergeCell ref="BG214:BG215"/>
    <mergeCell ref="BG218:BG219"/>
    <mergeCell ref="BH226:BH231"/>
    <mergeCell ref="BG224:BG225"/>
    <mergeCell ref="B226:B231"/>
    <mergeCell ref="C226:C231"/>
    <mergeCell ref="D226:D231"/>
    <mergeCell ref="E226:E231"/>
    <mergeCell ref="AV226:AV227"/>
    <mergeCell ref="AW226:AW227"/>
    <mergeCell ref="AX226:AX231"/>
    <mergeCell ref="AY226:AY231"/>
    <mergeCell ref="AZ226:AZ231"/>
    <mergeCell ref="BF220:BF225"/>
    <mergeCell ref="BG220:BG221"/>
    <mergeCell ref="BH220:BH225"/>
    <mergeCell ref="AV222:AV223"/>
    <mergeCell ref="AW222:AW223"/>
    <mergeCell ref="BC222:BC223"/>
    <mergeCell ref="BE222:BE223"/>
    <mergeCell ref="BG222:BG223"/>
    <mergeCell ref="AV224:AV225"/>
    <mergeCell ref="AW224:AW225"/>
    <mergeCell ref="AX220:AX225"/>
    <mergeCell ref="AY220:AY225"/>
    <mergeCell ref="AZ220:AZ225"/>
    <mergeCell ref="BC220:BC221"/>
    <mergeCell ref="BM214:BM215"/>
    <mergeCell ref="BN214:BN219"/>
    <mergeCell ref="BM216:BM217"/>
    <mergeCell ref="BM218:BM219"/>
    <mergeCell ref="BM220:BM221"/>
    <mergeCell ref="BN220:BN225"/>
    <mergeCell ref="BM222:BM223"/>
    <mergeCell ref="BM224:BM225"/>
    <mergeCell ref="BO214:BO215"/>
    <mergeCell ref="BK220:BK221"/>
    <mergeCell ref="BL220:BL225"/>
    <mergeCell ref="BH202:BH207"/>
    <mergeCell ref="BM202:BM203"/>
    <mergeCell ref="BN202:BN207"/>
    <mergeCell ref="BM204:BM205"/>
    <mergeCell ref="BM206:BM207"/>
    <mergeCell ref="BM208:BM209"/>
    <mergeCell ref="BN208:BN213"/>
    <mergeCell ref="BM210:BM211"/>
    <mergeCell ref="BM212:BM213"/>
    <mergeCell ref="BH214:BH219"/>
    <mergeCell ref="BK222:BK223"/>
    <mergeCell ref="BK224:BK225"/>
    <mergeCell ref="BO208:BO209"/>
    <mergeCell ref="BK208:BK209"/>
    <mergeCell ref="BL208:BL213"/>
    <mergeCell ref="BK210:BK211"/>
    <mergeCell ref="BK212:BK213"/>
    <mergeCell ref="BK214:BK215"/>
    <mergeCell ref="BL214:BL219"/>
    <mergeCell ref="BK216:BK217"/>
    <mergeCell ref="BK218:BK219"/>
    <mergeCell ref="BG212:BG213"/>
    <mergeCell ref="B214:B219"/>
    <mergeCell ref="C214:C219"/>
    <mergeCell ref="D214:D219"/>
    <mergeCell ref="E214:E219"/>
    <mergeCell ref="AV214:AV215"/>
    <mergeCell ref="AW214:AW215"/>
    <mergeCell ref="AX214:AX219"/>
    <mergeCell ref="AY214:AY219"/>
    <mergeCell ref="BF208:BF213"/>
    <mergeCell ref="BG208:BG209"/>
    <mergeCell ref="BH208:BH213"/>
    <mergeCell ref="AV210:AV211"/>
    <mergeCell ref="AW210:AW211"/>
    <mergeCell ref="BC210:BC211"/>
    <mergeCell ref="BE210:BE211"/>
    <mergeCell ref="BG210:BG211"/>
    <mergeCell ref="AV212:AV213"/>
    <mergeCell ref="AW212:AW213"/>
    <mergeCell ref="AX208:AX213"/>
    <mergeCell ref="AY208:AY213"/>
    <mergeCell ref="AZ208:AZ213"/>
    <mergeCell ref="BC208:BC209"/>
    <mergeCell ref="AV216:AV217"/>
    <mergeCell ref="AW216:AW217"/>
    <mergeCell ref="BC216:BC217"/>
    <mergeCell ref="BE216:BE217"/>
    <mergeCell ref="BG216:BG217"/>
    <mergeCell ref="AV218:AV219"/>
    <mergeCell ref="AW218:AW219"/>
    <mergeCell ref="BC218:BC219"/>
    <mergeCell ref="BE218:BE219"/>
    <mergeCell ref="BE196:BE197"/>
    <mergeCell ref="BC200:BC201"/>
    <mergeCell ref="BE200:BE201"/>
    <mergeCell ref="B196:B201"/>
    <mergeCell ref="C196:C201"/>
    <mergeCell ref="D196:D201"/>
    <mergeCell ref="E196:E201"/>
    <mergeCell ref="AW208:AW209"/>
    <mergeCell ref="AV204:AV205"/>
    <mergeCell ref="AW204:AW205"/>
    <mergeCell ref="BC204:BC205"/>
    <mergeCell ref="BE204:BE205"/>
    <mergeCell ref="BG204:BG205"/>
    <mergeCell ref="AV206:AV207"/>
    <mergeCell ref="AW206:AW207"/>
    <mergeCell ref="BC206:BC207"/>
    <mergeCell ref="BE206:BE207"/>
    <mergeCell ref="BG206:BG207"/>
    <mergeCell ref="BC202:BC203"/>
    <mergeCell ref="BD202:BD207"/>
    <mergeCell ref="BE202:BE203"/>
    <mergeCell ref="BF202:BF207"/>
    <mergeCell ref="BG202:BG203"/>
    <mergeCell ref="BD208:BD213"/>
    <mergeCell ref="BE208:BE209"/>
    <mergeCell ref="BC212:BC213"/>
    <mergeCell ref="BE212:BE213"/>
    <mergeCell ref="B208:B213"/>
    <mergeCell ref="C208:C213"/>
    <mergeCell ref="D208:D213"/>
    <mergeCell ref="E208:E213"/>
    <mergeCell ref="AV208:AV209"/>
    <mergeCell ref="BM190:BM191"/>
    <mergeCell ref="BN190:BN195"/>
    <mergeCell ref="BM192:BM193"/>
    <mergeCell ref="BM194:BM195"/>
    <mergeCell ref="BM196:BM197"/>
    <mergeCell ref="BN196:BN201"/>
    <mergeCell ref="BM198:BM199"/>
    <mergeCell ref="BM200:BM201"/>
    <mergeCell ref="BK190:BK191"/>
    <mergeCell ref="BL190:BL195"/>
    <mergeCell ref="BK192:BK193"/>
    <mergeCell ref="BK194:BK195"/>
    <mergeCell ref="BK196:BK197"/>
    <mergeCell ref="BL196:BL201"/>
    <mergeCell ref="BK198:BK199"/>
    <mergeCell ref="BG200:BG201"/>
    <mergeCell ref="B202:B207"/>
    <mergeCell ref="C202:C207"/>
    <mergeCell ref="D202:D207"/>
    <mergeCell ref="E202:E207"/>
    <mergeCell ref="AV202:AV203"/>
    <mergeCell ref="AW202:AW203"/>
    <mergeCell ref="AX202:AX207"/>
    <mergeCell ref="AY202:AY207"/>
    <mergeCell ref="AZ202:AZ207"/>
    <mergeCell ref="BF196:BF201"/>
    <mergeCell ref="BG196:BG197"/>
    <mergeCell ref="BH196:BH201"/>
    <mergeCell ref="AV198:AV199"/>
    <mergeCell ref="AW198:AW199"/>
    <mergeCell ref="BC198:BC199"/>
    <mergeCell ref="BE198:BE199"/>
    <mergeCell ref="B184:B189"/>
    <mergeCell ref="C184:C189"/>
    <mergeCell ref="D184:D189"/>
    <mergeCell ref="AV196:AV197"/>
    <mergeCell ref="AW196:AW197"/>
    <mergeCell ref="AV192:AV193"/>
    <mergeCell ref="AW192:AW193"/>
    <mergeCell ref="BC192:BC193"/>
    <mergeCell ref="BE192:BE193"/>
    <mergeCell ref="BG192:BG193"/>
    <mergeCell ref="AV194:AV195"/>
    <mergeCell ref="AW194:AW195"/>
    <mergeCell ref="BC194:BC195"/>
    <mergeCell ref="BE194:BE195"/>
    <mergeCell ref="BG194:BG195"/>
    <mergeCell ref="BC190:BC191"/>
    <mergeCell ref="BD190:BD195"/>
    <mergeCell ref="BE190:BE191"/>
    <mergeCell ref="BF190:BF195"/>
    <mergeCell ref="BG190:BG191"/>
    <mergeCell ref="E184:E189"/>
    <mergeCell ref="AV184:AV185"/>
    <mergeCell ref="AW184:AW185"/>
    <mergeCell ref="BA196:BA201"/>
    <mergeCell ref="BG198:BG199"/>
    <mergeCell ref="AV200:AV201"/>
    <mergeCell ref="AW200:AW201"/>
    <mergeCell ref="AX196:AX201"/>
    <mergeCell ref="AY196:AY201"/>
    <mergeCell ref="AZ196:AZ201"/>
    <mergeCell ref="BC196:BC197"/>
    <mergeCell ref="BD196:BD201"/>
    <mergeCell ref="BM178:BM179"/>
    <mergeCell ref="BN178:BN183"/>
    <mergeCell ref="BM180:BM181"/>
    <mergeCell ref="BM182:BM183"/>
    <mergeCell ref="BM184:BM185"/>
    <mergeCell ref="BN184:BN189"/>
    <mergeCell ref="BM186:BM187"/>
    <mergeCell ref="BM188:BM189"/>
    <mergeCell ref="BH190:BH195"/>
    <mergeCell ref="BG188:BG189"/>
    <mergeCell ref="B190:B195"/>
    <mergeCell ref="C190:C195"/>
    <mergeCell ref="D190:D195"/>
    <mergeCell ref="E190:E195"/>
    <mergeCell ref="AV190:AV191"/>
    <mergeCell ref="AW190:AW191"/>
    <mergeCell ref="AX190:AX195"/>
    <mergeCell ref="AY190:AY195"/>
    <mergeCell ref="AZ190:AZ195"/>
    <mergeCell ref="BF184:BF189"/>
    <mergeCell ref="BG184:BG185"/>
    <mergeCell ref="BH184:BH189"/>
    <mergeCell ref="AV186:AV187"/>
    <mergeCell ref="AW186:AW187"/>
    <mergeCell ref="BC186:BC187"/>
    <mergeCell ref="BE186:BE187"/>
    <mergeCell ref="BG186:BG187"/>
    <mergeCell ref="AV188:AV189"/>
    <mergeCell ref="AW188:AW189"/>
    <mergeCell ref="AX184:AX189"/>
    <mergeCell ref="AY184:AY189"/>
    <mergeCell ref="AZ184:AZ189"/>
    <mergeCell ref="BG180:BG181"/>
    <mergeCell ref="AV182:AV183"/>
    <mergeCell ref="AW182:AW183"/>
    <mergeCell ref="BC182:BC183"/>
    <mergeCell ref="BE182:BE183"/>
    <mergeCell ref="BG182:BG183"/>
    <mergeCell ref="BC178:BC179"/>
    <mergeCell ref="BD178:BD183"/>
    <mergeCell ref="BE178:BE179"/>
    <mergeCell ref="BF178:BF183"/>
    <mergeCell ref="BG178:BG179"/>
    <mergeCell ref="BC184:BC185"/>
    <mergeCell ref="BD184:BD189"/>
    <mergeCell ref="BE184:BE185"/>
    <mergeCell ref="BC188:BC189"/>
    <mergeCell ref="BE188:BE189"/>
    <mergeCell ref="BA178:BA183"/>
    <mergeCell ref="BA184:BA189"/>
    <mergeCell ref="BB178:BB183"/>
    <mergeCell ref="BB184:BB189"/>
    <mergeCell ref="BM172:BM173"/>
    <mergeCell ref="BN172:BN177"/>
    <mergeCell ref="BM174:BM175"/>
    <mergeCell ref="BM176:BM177"/>
    <mergeCell ref="BO172:BO173"/>
    <mergeCell ref="BP172:BP177"/>
    <mergeCell ref="BQ172:BQ177"/>
    <mergeCell ref="BR172:BR177"/>
    <mergeCell ref="BH178:BH183"/>
    <mergeCell ref="BG176:BG177"/>
    <mergeCell ref="B178:B183"/>
    <mergeCell ref="C178:C183"/>
    <mergeCell ref="D178:D183"/>
    <mergeCell ref="E178:E183"/>
    <mergeCell ref="AV178:AV179"/>
    <mergeCell ref="AW178:AW179"/>
    <mergeCell ref="AX178:AX183"/>
    <mergeCell ref="AY178:AY183"/>
    <mergeCell ref="AZ178:AZ183"/>
    <mergeCell ref="BF172:BF177"/>
    <mergeCell ref="BG172:BG173"/>
    <mergeCell ref="BH172:BH177"/>
    <mergeCell ref="AV174:AV175"/>
    <mergeCell ref="AW174:AW175"/>
    <mergeCell ref="BC174:BC175"/>
    <mergeCell ref="BE174:BE175"/>
    <mergeCell ref="BG174:BG175"/>
    <mergeCell ref="AV176:AV177"/>
    <mergeCell ref="AV180:AV181"/>
    <mergeCell ref="AW180:AW181"/>
    <mergeCell ref="BC180:BC181"/>
    <mergeCell ref="BE180:BE181"/>
    <mergeCell ref="BG168:BG169"/>
    <mergeCell ref="AV170:AV171"/>
    <mergeCell ref="AW170:AW171"/>
    <mergeCell ref="BC170:BC171"/>
    <mergeCell ref="BE170:BE171"/>
    <mergeCell ref="AZ166:AZ171"/>
    <mergeCell ref="BC166:BC167"/>
    <mergeCell ref="BD166:BD171"/>
    <mergeCell ref="BE166:BE167"/>
    <mergeCell ref="BF166:BF171"/>
    <mergeCell ref="BG166:BG167"/>
    <mergeCell ref="BG170:BG171"/>
    <mergeCell ref="BA166:BA171"/>
    <mergeCell ref="BM166:BM167"/>
    <mergeCell ref="BN166:BN171"/>
    <mergeCell ref="BM168:BM169"/>
    <mergeCell ref="BM170:BM171"/>
    <mergeCell ref="E172:E177"/>
    <mergeCell ref="AV172:AV173"/>
    <mergeCell ref="AW172:AW173"/>
    <mergeCell ref="AW176:AW177"/>
    <mergeCell ref="AX172:AX177"/>
    <mergeCell ref="AY172:AY177"/>
    <mergeCell ref="AZ172:AZ177"/>
    <mergeCell ref="BC172:BC173"/>
    <mergeCell ref="BD172:BD177"/>
    <mergeCell ref="BE172:BE173"/>
    <mergeCell ref="BC176:BC177"/>
    <mergeCell ref="BE176:BE177"/>
    <mergeCell ref="B172:B177"/>
    <mergeCell ref="C172:C177"/>
    <mergeCell ref="D172:D177"/>
    <mergeCell ref="BA160:BA165"/>
    <mergeCell ref="BA172:BA177"/>
    <mergeCell ref="BB160:BB165"/>
    <mergeCell ref="BB166:BB171"/>
    <mergeCell ref="BB172:BB177"/>
    <mergeCell ref="AV168:AV169"/>
    <mergeCell ref="AW168:AW169"/>
    <mergeCell ref="BC168:BC169"/>
    <mergeCell ref="BE168:BE169"/>
    <mergeCell ref="B166:B171"/>
    <mergeCell ref="C166:C171"/>
    <mergeCell ref="D166:D171"/>
    <mergeCell ref="E166:E171"/>
    <mergeCell ref="AV166:AV167"/>
    <mergeCell ref="AW166:AW167"/>
    <mergeCell ref="AX166:AX171"/>
    <mergeCell ref="AY166:AY171"/>
    <mergeCell ref="BF160:BF165"/>
    <mergeCell ref="BG160:BG161"/>
    <mergeCell ref="BH160:BH165"/>
    <mergeCell ref="AV162:AV163"/>
    <mergeCell ref="AW162:AW163"/>
    <mergeCell ref="BC162:BC163"/>
    <mergeCell ref="BE162:BE163"/>
    <mergeCell ref="BG162:BG163"/>
    <mergeCell ref="AV164:AV165"/>
    <mergeCell ref="AW164:AW165"/>
    <mergeCell ref="AX160:AX165"/>
    <mergeCell ref="AY160:AY165"/>
    <mergeCell ref="AZ160:AZ165"/>
    <mergeCell ref="BC160:BC161"/>
    <mergeCell ref="BD160:BD165"/>
    <mergeCell ref="BE160:BE161"/>
    <mergeCell ref="BC164:BC165"/>
    <mergeCell ref="BE164:BE165"/>
    <mergeCell ref="BG164:BG165"/>
    <mergeCell ref="B160:B165"/>
    <mergeCell ref="C160:C165"/>
    <mergeCell ref="D160:D165"/>
    <mergeCell ref="E160:E165"/>
    <mergeCell ref="AV160:AV161"/>
    <mergeCell ref="BH166:BH171"/>
    <mergeCell ref="BO154:BO155"/>
    <mergeCell ref="AW160:AW161"/>
    <mergeCell ref="AV156:AV157"/>
    <mergeCell ref="AW156:AW157"/>
    <mergeCell ref="BC156:BC157"/>
    <mergeCell ref="BE156:BE157"/>
    <mergeCell ref="BG156:BG157"/>
    <mergeCell ref="AV158:AV159"/>
    <mergeCell ref="AW158:AW159"/>
    <mergeCell ref="BC158:BC159"/>
    <mergeCell ref="BE158:BE159"/>
    <mergeCell ref="BG158:BG159"/>
    <mergeCell ref="BC154:BC155"/>
    <mergeCell ref="BD154:BD159"/>
    <mergeCell ref="BE154:BE155"/>
    <mergeCell ref="BF154:BF159"/>
    <mergeCell ref="BG154:BG155"/>
    <mergeCell ref="BH154:BH159"/>
    <mergeCell ref="BM154:BM155"/>
    <mergeCell ref="BN154:BN159"/>
    <mergeCell ref="BM156:BM157"/>
    <mergeCell ref="BM158:BM159"/>
    <mergeCell ref="BM160:BM161"/>
    <mergeCell ref="BN160:BN165"/>
    <mergeCell ref="BM162:BM163"/>
    <mergeCell ref="BM164:BM165"/>
    <mergeCell ref="BA154:BA159"/>
    <mergeCell ref="B154:B159"/>
    <mergeCell ref="C154:C159"/>
    <mergeCell ref="D154:D159"/>
    <mergeCell ref="E154:E159"/>
    <mergeCell ref="AV154:AV155"/>
    <mergeCell ref="AW154:AW155"/>
    <mergeCell ref="AX154:AX159"/>
    <mergeCell ref="AY154:AY159"/>
    <mergeCell ref="AZ154:AZ159"/>
    <mergeCell ref="BF148:BF153"/>
    <mergeCell ref="BG148:BG149"/>
    <mergeCell ref="BH148:BH153"/>
    <mergeCell ref="AV150:AV151"/>
    <mergeCell ref="AW150:AW151"/>
    <mergeCell ref="BC150:BC151"/>
    <mergeCell ref="BE150:BE151"/>
    <mergeCell ref="BG150:BG151"/>
    <mergeCell ref="B148:B153"/>
    <mergeCell ref="C148:C153"/>
    <mergeCell ref="D148:D153"/>
    <mergeCell ref="E148:E153"/>
    <mergeCell ref="AV148:AV149"/>
    <mergeCell ref="AW148:AW149"/>
    <mergeCell ref="BC144:BC145"/>
    <mergeCell ref="BE144:BE145"/>
    <mergeCell ref="BG144:BG145"/>
    <mergeCell ref="AV146:AV147"/>
    <mergeCell ref="AW146:AW147"/>
    <mergeCell ref="BC146:BC147"/>
    <mergeCell ref="BE146:BE147"/>
    <mergeCell ref="BG146:BG147"/>
    <mergeCell ref="BC142:BC143"/>
    <mergeCell ref="BD142:BD147"/>
    <mergeCell ref="BE142:BE143"/>
    <mergeCell ref="BF142:BF147"/>
    <mergeCell ref="BG142:BG143"/>
    <mergeCell ref="BA148:BA153"/>
    <mergeCell ref="AV152:AV153"/>
    <mergeCell ref="AW152:AW153"/>
    <mergeCell ref="AX148:AX153"/>
    <mergeCell ref="AY148:AY153"/>
    <mergeCell ref="AZ148:AZ153"/>
    <mergeCell ref="BC148:BC149"/>
    <mergeCell ref="BD148:BD153"/>
    <mergeCell ref="BE148:BE149"/>
    <mergeCell ref="BC152:BC153"/>
    <mergeCell ref="BE152:BE153"/>
    <mergeCell ref="BG152:BG153"/>
    <mergeCell ref="BH142:BH147"/>
    <mergeCell ref="BG140:BG141"/>
    <mergeCell ref="B142:B147"/>
    <mergeCell ref="C142:C147"/>
    <mergeCell ref="D142:D147"/>
    <mergeCell ref="E142:E147"/>
    <mergeCell ref="AV142:AV143"/>
    <mergeCell ref="AW142:AW143"/>
    <mergeCell ref="AX142:AX147"/>
    <mergeCell ref="AY142:AY147"/>
    <mergeCell ref="AZ142:AZ147"/>
    <mergeCell ref="BF136:BF141"/>
    <mergeCell ref="BG136:BG137"/>
    <mergeCell ref="BH136:BH141"/>
    <mergeCell ref="AV138:AV139"/>
    <mergeCell ref="AW138:AW139"/>
    <mergeCell ref="BC138:BC139"/>
    <mergeCell ref="BE138:BE139"/>
    <mergeCell ref="B136:B141"/>
    <mergeCell ref="C136:C141"/>
    <mergeCell ref="D136:D141"/>
    <mergeCell ref="E136:E141"/>
    <mergeCell ref="AV136:AV137"/>
    <mergeCell ref="AV140:AV141"/>
    <mergeCell ref="AW140:AW141"/>
    <mergeCell ref="AX136:AX141"/>
    <mergeCell ref="AY136:AY141"/>
    <mergeCell ref="AZ136:AZ141"/>
    <mergeCell ref="BC136:BC137"/>
    <mergeCell ref="BD136:BD141"/>
    <mergeCell ref="BE136:BE137"/>
    <mergeCell ref="BC140:BC141"/>
    <mergeCell ref="BM142:BM143"/>
    <mergeCell ref="BN142:BN147"/>
    <mergeCell ref="BM144:BM145"/>
    <mergeCell ref="AV132:AV133"/>
    <mergeCell ref="AW132:AW133"/>
    <mergeCell ref="BC132:BC133"/>
    <mergeCell ref="BE132:BE133"/>
    <mergeCell ref="BG132:BG133"/>
    <mergeCell ref="AV134:AV135"/>
    <mergeCell ref="AW134:AW135"/>
    <mergeCell ref="BC134:BC135"/>
    <mergeCell ref="BE134:BE135"/>
    <mergeCell ref="BG134:BG135"/>
    <mergeCell ref="BC130:BC131"/>
    <mergeCell ref="BD130:BD135"/>
    <mergeCell ref="BE130:BE131"/>
    <mergeCell ref="BF130:BF135"/>
    <mergeCell ref="BG130:BG131"/>
    <mergeCell ref="BG138:BG139"/>
    <mergeCell ref="BN130:BN135"/>
    <mergeCell ref="BM132:BM133"/>
    <mergeCell ref="BM134:BM135"/>
    <mergeCell ref="BM136:BM137"/>
    <mergeCell ref="BN136:BN141"/>
    <mergeCell ref="BM138:BM139"/>
    <mergeCell ref="BM140:BM141"/>
    <mergeCell ref="BK132:BK133"/>
    <mergeCell ref="BK134:BK135"/>
    <mergeCell ref="BK136:BK137"/>
    <mergeCell ref="BL136:BL141"/>
    <mergeCell ref="BK138:BK139"/>
    <mergeCell ref="BK140:BK141"/>
    <mergeCell ref="BE140:BE141"/>
    <mergeCell ref="BN124:BN129"/>
    <mergeCell ref="BM126:BM127"/>
    <mergeCell ref="BM128:BM129"/>
    <mergeCell ref="BK118:BK119"/>
    <mergeCell ref="BL118:BL123"/>
    <mergeCell ref="BK120:BK121"/>
    <mergeCell ref="BK122:BK123"/>
    <mergeCell ref="BK124:BK125"/>
    <mergeCell ref="BL124:BL129"/>
    <mergeCell ref="BH130:BH135"/>
    <mergeCell ref="BG128:BG129"/>
    <mergeCell ref="BM130:BM131"/>
    <mergeCell ref="AV120:AV121"/>
    <mergeCell ref="AW120:AW121"/>
    <mergeCell ref="BC120:BC121"/>
    <mergeCell ref="BE120:BE121"/>
    <mergeCell ref="BG120:BG121"/>
    <mergeCell ref="AV122:AV123"/>
    <mergeCell ref="AW122:AW123"/>
    <mergeCell ref="BC122:BC123"/>
    <mergeCell ref="AW136:AW137"/>
    <mergeCell ref="AV128:AV129"/>
    <mergeCell ref="AW128:AW129"/>
    <mergeCell ref="AX124:AX129"/>
    <mergeCell ref="AY124:AY129"/>
    <mergeCell ref="AZ124:AZ129"/>
    <mergeCell ref="BC124:BC125"/>
    <mergeCell ref="BD124:BD129"/>
    <mergeCell ref="BE124:BE125"/>
    <mergeCell ref="BC128:BC129"/>
    <mergeCell ref="BE128:BE129"/>
    <mergeCell ref="BM112:BM113"/>
    <mergeCell ref="AV124:AV125"/>
    <mergeCell ref="B130:B135"/>
    <mergeCell ref="C130:C135"/>
    <mergeCell ref="D130:D135"/>
    <mergeCell ref="E130:E135"/>
    <mergeCell ref="AV130:AV131"/>
    <mergeCell ref="AW130:AW131"/>
    <mergeCell ref="AX130:AX135"/>
    <mergeCell ref="AY130:AY135"/>
    <mergeCell ref="AZ130:AZ135"/>
    <mergeCell ref="BF124:BF129"/>
    <mergeCell ref="BG124:BG125"/>
    <mergeCell ref="BH124:BH129"/>
    <mergeCell ref="AV126:AV127"/>
    <mergeCell ref="AW126:AW127"/>
    <mergeCell ref="BC126:BC127"/>
    <mergeCell ref="BE126:BE127"/>
    <mergeCell ref="B124:B129"/>
    <mergeCell ref="C124:C129"/>
    <mergeCell ref="D124:D129"/>
    <mergeCell ref="E124:E129"/>
    <mergeCell ref="BH118:BH123"/>
    <mergeCell ref="BG116:BG117"/>
    <mergeCell ref="BM118:BM119"/>
    <mergeCell ref="BJ112:BJ117"/>
    <mergeCell ref="BJ118:BJ123"/>
    <mergeCell ref="B118:B123"/>
    <mergeCell ref="C118:C123"/>
    <mergeCell ref="D118:D123"/>
    <mergeCell ref="E118:E123"/>
    <mergeCell ref="B112:B117"/>
    <mergeCell ref="BG108:BG109"/>
    <mergeCell ref="AV110:AV111"/>
    <mergeCell ref="AW110:AW111"/>
    <mergeCell ref="BC110:BC111"/>
    <mergeCell ref="BE110:BE111"/>
    <mergeCell ref="BG110:BG111"/>
    <mergeCell ref="BC118:BC119"/>
    <mergeCell ref="BD118:BD123"/>
    <mergeCell ref="BE118:BE119"/>
    <mergeCell ref="BF118:BF123"/>
    <mergeCell ref="BG118:BG119"/>
    <mergeCell ref="BE122:BE123"/>
    <mergeCell ref="BG122:BG123"/>
    <mergeCell ref="BI110:BI111"/>
    <mergeCell ref="BI112:BI113"/>
    <mergeCell ref="BI114:BI115"/>
    <mergeCell ref="BI116:BI117"/>
    <mergeCell ref="BI118:BI119"/>
    <mergeCell ref="AV118:AV119"/>
    <mergeCell ref="AW118:AW119"/>
    <mergeCell ref="AX118:AX123"/>
    <mergeCell ref="AY118:AY123"/>
    <mergeCell ref="AZ118:AZ123"/>
    <mergeCell ref="BF112:BF117"/>
    <mergeCell ref="BG112:BG113"/>
    <mergeCell ref="BH112:BH117"/>
    <mergeCell ref="AV114:AV115"/>
    <mergeCell ref="AW114:AW115"/>
    <mergeCell ref="BC114:BC115"/>
    <mergeCell ref="BE114:BE115"/>
    <mergeCell ref="BI120:BI121"/>
    <mergeCell ref="BI122:BI123"/>
    <mergeCell ref="C112:C117"/>
    <mergeCell ref="D112:D117"/>
    <mergeCell ref="E112:E117"/>
    <mergeCell ref="AV112:AV113"/>
    <mergeCell ref="AW112:AW113"/>
    <mergeCell ref="AV116:AV117"/>
    <mergeCell ref="AW116:AW117"/>
    <mergeCell ref="AX112:AX117"/>
    <mergeCell ref="AY112:AY117"/>
    <mergeCell ref="AZ112:AZ117"/>
    <mergeCell ref="BC112:BC113"/>
    <mergeCell ref="BD112:BD117"/>
    <mergeCell ref="BE112:BE113"/>
    <mergeCell ref="BC116:BC117"/>
    <mergeCell ref="BE116:BE117"/>
    <mergeCell ref="AV104:AV105"/>
    <mergeCell ref="AW104:AW105"/>
    <mergeCell ref="AX100:AX105"/>
    <mergeCell ref="AY100:AY105"/>
    <mergeCell ref="AZ100:AZ105"/>
    <mergeCell ref="BC100:BC101"/>
    <mergeCell ref="BD100:BD105"/>
    <mergeCell ref="BE100:BE101"/>
    <mergeCell ref="BC104:BC105"/>
    <mergeCell ref="BE104:BE105"/>
    <mergeCell ref="BA100:BA105"/>
    <mergeCell ref="BB106:BB111"/>
    <mergeCell ref="BB112:BB117"/>
    <mergeCell ref="BC108:BC109"/>
    <mergeCell ref="BE108:BE109"/>
    <mergeCell ref="BN106:BN111"/>
    <mergeCell ref="BM108:BM109"/>
    <mergeCell ref="BM110:BM111"/>
    <mergeCell ref="BK106:BK107"/>
    <mergeCell ref="BL106:BL111"/>
    <mergeCell ref="BK108:BK109"/>
    <mergeCell ref="BK100:BK101"/>
    <mergeCell ref="BL100:BL105"/>
    <mergeCell ref="BK102:BK103"/>
    <mergeCell ref="BK104:BK105"/>
    <mergeCell ref="BK110:BK111"/>
    <mergeCell ref="BH100:BH105"/>
    <mergeCell ref="BI100:BI101"/>
    <mergeCell ref="BJ100:BJ105"/>
    <mergeCell ref="BI102:BI103"/>
    <mergeCell ref="BI104:BI105"/>
    <mergeCell ref="BI106:BI107"/>
    <mergeCell ref="BJ106:BJ111"/>
    <mergeCell ref="BI108:BI109"/>
    <mergeCell ref="B106:B111"/>
    <mergeCell ref="C106:C111"/>
    <mergeCell ref="D106:D111"/>
    <mergeCell ref="E106:E111"/>
    <mergeCell ref="AV106:AV107"/>
    <mergeCell ref="AW106:AW107"/>
    <mergeCell ref="AX106:AX111"/>
    <mergeCell ref="AY106:AY111"/>
    <mergeCell ref="AZ106:AZ111"/>
    <mergeCell ref="BF100:BF105"/>
    <mergeCell ref="BG100:BG101"/>
    <mergeCell ref="B94:B99"/>
    <mergeCell ref="C94:C99"/>
    <mergeCell ref="D94:D99"/>
    <mergeCell ref="E94:E99"/>
    <mergeCell ref="AV94:AV95"/>
    <mergeCell ref="AW94:AW95"/>
    <mergeCell ref="AX94:AX99"/>
    <mergeCell ref="AY94:AY99"/>
    <mergeCell ref="AZ94:AZ99"/>
    <mergeCell ref="AV102:AV103"/>
    <mergeCell ref="AW102:AW103"/>
    <mergeCell ref="BC102:BC103"/>
    <mergeCell ref="BE102:BE103"/>
    <mergeCell ref="B100:B105"/>
    <mergeCell ref="C100:C105"/>
    <mergeCell ref="D100:D105"/>
    <mergeCell ref="E100:E105"/>
    <mergeCell ref="AV100:AV101"/>
    <mergeCell ref="AW100:AW101"/>
    <mergeCell ref="BC106:BC107"/>
    <mergeCell ref="BB100:BB105"/>
    <mergeCell ref="BF88:BF93"/>
    <mergeCell ref="BG88:BG89"/>
    <mergeCell ref="BH88:BH93"/>
    <mergeCell ref="AV90:AV91"/>
    <mergeCell ref="AW90:AW91"/>
    <mergeCell ref="BC90:BC91"/>
    <mergeCell ref="BE90:BE91"/>
    <mergeCell ref="AV96:AV97"/>
    <mergeCell ref="AW96:AW97"/>
    <mergeCell ref="BC96:BC97"/>
    <mergeCell ref="BE96:BE97"/>
    <mergeCell ref="BG96:BG97"/>
    <mergeCell ref="AV98:AV99"/>
    <mergeCell ref="AW98:AW99"/>
    <mergeCell ref="BC98:BC99"/>
    <mergeCell ref="BE98:BE99"/>
    <mergeCell ref="BG98:BG99"/>
    <mergeCell ref="BC94:BC95"/>
    <mergeCell ref="BD94:BD99"/>
    <mergeCell ref="BE94:BE95"/>
    <mergeCell ref="BF94:BF99"/>
    <mergeCell ref="BG94:BG95"/>
    <mergeCell ref="BA88:BA93"/>
    <mergeCell ref="BA94:BA99"/>
    <mergeCell ref="BB94:BB99"/>
    <mergeCell ref="BM82:BM83"/>
    <mergeCell ref="BN82:BN87"/>
    <mergeCell ref="BM84:BM85"/>
    <mergeCell ref="BM86:BM87"/>
    <mergeCell ref="BM88:BM89"/>
    <mergeCell ref="BN88:BN93"/>
    <mergeCell ref="BM90:BM91"/>
    <mergeCell ref="BM92:BM93"/>
    <mergeCell ref="BK82:BK83"/>
    <mergeCell ref="BL82:BL87"/>
    <mergeCell ref="BK84:BK85"/>
    <mergeCell ref="BK86:BK87"/>
    <mergeCell ref="BK88:BK89"/>
    <mergeCell ref="BL88:BL93"/>
    <mergeCell ref="BH94:BH99"/>
    <mergeCell ref="BG92:BG93"/>
    <mergeCell ref="BK94:BK95"/>
    <mergeCell ref="BL94:BL99"/>
    <mergeCell ref="BK96:BK97"/>
    <mergeCell ref="BK98:BK99"/>
    <mergeCell ref="BI82:BI83"/>
    <mergeCell ref="BJ82:BJ87"/>
    <mergeCell ref="BI84:BI85"/>
    <mergeCell ref="BI86:BI87"/>
    <mergeCell ref="BI88:BI89"/>
    <mergeCell ref="BJ88:BJ93"/>
    <mergeCell ref="BI90:BI91"/>
    <mergeCell ref="BI92:BI93"/>
    <mergeCell ref="BI94:BI95"/>
    <mergeCell ref="BJ94:BJ99"/>
    <mergeCell ref="BI96:BI97"/>
    <mergeCell ref="BI98:BI99"/>
    <mergeCell ref="E88:E93"/>
    <mergeCell ref="AV88:AV89"/>
    <mergeCell ref="AW88:AW89"/>
    <mergeCell ref="AV84:AV85"/>
    <mergeCell ref="AW84:AW85"/>
    <mergeCell ref="BC84:BC85"/>
    <mergeCell ref="BE84:BE85"/>
    <mergeCell ref="B88:B93"/>
    <mergeCell ref="C88:C93"/>
    <mergeCell ref="D88:D93"/>
    <mergeCell ref="BG84:BG85"/>
    <mergeCell ref="AV86:AV87"/>
    <mergeCell ref="AW86:AW87"/>
    <mergeCell ref="BC86:BC87"/>
    <mergeCell ref="BE86:BE87"/>
    <mergeCell ref="BG86:BG87"/>
    <mergeCell ref="BC82:BC83"/>
    <mergeCell ref="BD82:BD87"/>
    <mergeCell ref="BE82:BE83"/>
    <mergeCell ref="BF82:BF87"/>
    <mergeCell ref="BG82:BG83"/>
    <mergeCell ref="BG90:BG91"/>
    <mergeCell ref="AV92:AV93"/>
    <mergeCell ref="AW92:AW93"/>
    <mergeCell ref="AX88:AX93"/>
    <mergeCell ref="AY88:AY93"/>
    <mergeCell ref="AZ88:AZ93"/>
    <mergeCell ref="BC88:BC89"/>
    <mergeCell ref="BD88:BD93"/>
    <mergeCell ref="BE88:BE89"/>
    <mergeCell ref="BC92:BC93"/>
    <mergeCell ref="BE92:BE93"/>
    <mergeCell ref="B82:B87"/>
    <mergeCell ref="C82:C87"/>
    <mergeCell ref="D82:D87"/>
    <mergeCell ref="E82:E87"/>
    <mergeCell ref="AV82:AV83"/>
    <mergeCell ref="AW82:AW83"/>
    <mergeCell ref="AX82:AX87"/>
    <mergeCell ref="AY82:AY87"/>
    <mergeCell ref="AZ82:AZ87"/>
    <mergeCell ref="BF76:BF81"/>
    <mergeCell ref="BG76:BG77"/>
    <mergeCell ref="BH76:BH81"/>
    <mergeCell ref="AV78:AV79"/>
    <mergeCell ref="AW78:AW79"/>
    <mergeCell ref="BC78:BC79"/>
    <mergeCell ref="BE78:BE79"/>
    <mergeCell ref="B70:B75"/>
    <mergeCell ref="C70:C75"/>
    <mergeCell ref="BG78:BG79"/>
    <mergeCell ref="AV80:AV81"/>
    <mergeCell ref="D70:D75"/>
    <mergeCell ref="E76:E81"/>
    <mergeCell ref="BC76:BC77"/>
    <mergeCell ref="BD76:BD81"/>
    <mergeCell ref="BE76:BE77"/>
    <mergeCell ref="BC80:BC81"/>
    <mergeCell ref="BE80:BE81"/>
    <mergeCell ref="B76:B81"/>
    <mergeCell ref="C76:C81"/>
    <mergeCell ref="D76:D81"/>
    <mergeCell ref="BH70:BH75"/>
    <mergeCell ref="AV72:AV73"/>
    <mergeCell ref="BE72:BE73"/>
    <mergeCell ref="BG72:BG73"/>
    <mergeCell ref="BC74:BC75"/>
    <mergeCell ref="BE74:BE75"/>
    <mergeCell ref="BC70:BC71"/>
    <mergeCell ref="BD70:BD75"/>
    <mergeCell ref="BE70:BE71"/>
    <mergeCell ref="BF70:BF75"/>
    <mergeCell ref="BG70:BG71"/>
    <mergeCell ref="BG74:BG75"/>
    <mergeCell ref="BH82:BH87"/>
    <mergeCell ref="BG80:BG81"/>
    <mergeCell ref="BG62:BG63"/>
    <mergeCell ref="BE68:BE69"/>
    <mergeCell ref="BG68:BG69"/>
    <mergeCell ref="BE64:BE65"/>
    <mergeCell ref="BF64:BF69"/>
    <mergeCell ref="BG64:BG65"/>
    <mergeCell ref="BH64:BH69"/>
    <mergeCell ref="BE66:BE67"/>
    <mergeCell ref="BG66:BG67"/>
    <mergeCell ref="BE62:BE63"/>
    <mergeCell ref="BH52:BH57"/>
    <mergeCell ref="AV54:AV55"/>
    <mergeCell ref="AW54:AW55"/>
    <mergeCell ref="BC54:BC55"/>
    <mergeCell ref="BE54:BE55"/>
    <mergeCell ref="BG54:BG55"/>
    <mergeCell ref="AV56:AV57"/>
    <mergeCell ref="AW52:AW53"/>
    <mergeCell ref="AX52:AX57"/>
    <mergeCell ref="AY52:AY57"/>
    <mergeCell ref="AZ52:AZ57"/>
    <mergeCell ref="BC52:BC53"/>
    <mergeCell ref="BD52:BD57"/>
    <mergeCell ref="AW56:AW57"/>
    <mergeCell ref="BC56:BC57"/>
    <mergeCell ref="BH58:BH63"/>
    <mergeCell ref="AV60:AV61"/>
    <mergeCell ref="AW60:AW61"/>
    <mergeCell ref="BE60:BE61"/>
    <mergeCell ref="BG60:BG61"/>
    <mergeCell ref="AV62:AV63"/>
    <mergeCell ref="AW62:AW63"/>
    <mergeCell ref="BC62:BC63"/>
    <mergeCell ref="BA52:BA57"/>
    <mergeCell ref="BA58:BA63"/>
    <mergeCell ref="BD58:BD63"/>
    <mergeCell ref="BE58:BE59"/>
    <mergeCell ref="BF58:BF63"/>
    <mergeCell ref="BG58:BG59"/>
    <mergeCell ref="A52:A183"/>
    <mergeCell ref="BE56:BE57"/>
    <mergeCell ref="BG56:BG57"/>
    <mergeCell ref="B58:B63"/>
    <mergeCell ref="C58:C63"/>
    <mergeCell ref="D58:D63"/>
    <mergeCell ref="E58:E63"/>
    <mergeCell ref="AV58:AV59"/>
    <mergeCell ref="AW58:AW59"/>
    <mergeCell ref="AX58:AX63"/>
    <mergeCell ref="AY58:AY63"/>
    <mergeCell ref="BE52:BE53"/>
    <mergeCell ref="BF52:BF57"/>
    <mergeCell ref="BG52:BG53"/>
    <mergeCell ref="E70:E75"/>
    <mergeCell ref="AV70:AV71"/>
    <mergeCell ref="AW70:AW71"/>
    <mergeCell ref="AX70:AX75"/>
    <mergeCell ref="AY70:AY75"/>
    <mergeCell ref="BD64:BD69"/>
    <mergeCell ref="B52:B57"/>
    <mergeCell ref="C52:C57"/>
    <mergeCell ref="D52:D57"/>
    <mergeCell ref="E52:E57"/>
    <mergeCell ref="AV52:AV53"/>
    <mergeCell ref="B64:B69"/>
    <mergeCell ref="AV64:AV65"/>
    <mergeCell ref="AW64:AW65"/>
    <mergeCell ref="C64:C69"/>
    <mergeCell ref="D64:D69"/>
    <mergeCell ref="E64:E69"/>
    <mergeCell ref="BC72:BC73"/>
    <mergeCell ref="BC48:BC49"/>
    <mergeCell ref="AV50:AV51"/>
    <mergeCell ref="AW50:AW51"/>
    <mergeCell ref="BC50:BC51"/>
    <mergeCell ref="BC60:BC61"/>
    <mergeCell ref="AW46:AW47"/>
    <mergeCell ref="AX46:AX51"/>
    <mergeCell ref="AY46:AY51"/>
    <mergeCell ref="AZ46:AZ51"/>
    <mergeCell ref="AV66:AV67"/>
    <mergeCell ref="AW66:AW67"/>
    <mergeCell ref="BC66:BC67"/>
    <mergeCell ref="AZ58:AZ63"/>
    <mergeCell ref="BC58:BC59"/>
    <mergeCell ref="AX64:AX69"/>
    <mergeCell ref="AY64:AY69"/>
    <mergeCell ref="AZ64:AZ69"/>
    <mergeCell ref="BC64:BC65"/>
    <mergeCell ref="AV68:AV69"/>
    <mergeCell ref="AW68:AW69"/>
    <mergeCell ref="BC68:BC69"/>
    <mergeCell ref="BA46:BA51"/>
    <mergeCell ref="BA64:BA69"/>
    <mergeCell ref="BC42:BC43"/>
    <mergeCell ref="BE42:BE43"/>
    <mergeCell ref="BG42:BG43"/>
    <mergeCell ref="AV44:AV45"/>
    <mergeCell ref="AW44:AW45"/>
    <mergeCell ref="AX40:AX45"/>
    <mergeCell ref="AY40:AY45"/>
    <mergeCell ref="AZ40:AZ45"/>
    <mergeCell ref="BC40:BC41"/>
    <mergeCell ref="BD40:BD45"/>
    <mergeCell ref="BE40:BE41"/>
    <mergeCell ref="BC44:BC45"/>
    <mergeCell ref="BE44:BE45"/>
    <mergeCell ref="B40:B45"/>
    <mergeCell ref="C40:C45"/>
    <mergeCell ref="D40:D45"/>
    <mergeCell ref="E40:E45"/>
    <mergeCell ref="AV40:AV41"/>
    <mergeCell ref="BE48:BE49"/>
    <mergeCell ref="BG48:BG49"/>
    <mergeCell ref="BE50:BE51"/>
    <mergeCell ref="BG50:BG51"/>
    <mergeCell ref="BL46:BL51"/>
    <mergeCell ref="BK48:BK49"/>
    <mergeCell ref="BK50:BK51"/>
    <mergeCell ref="BI30:BI31"/>
    <mergeCell ref="BI32:BI33"/>
    <mergeCell ref="BI34:BI35"/>
    <mergeCell ref="BJ34:BJ39"/>
    <mergeCell ref="BI36:BI37"/>
    <mergeCell ref="BI38:BI39"/>
    <mergeCell ref="BI40:BI41"/>
    <mergeCell ref="BJ40:BJ45"/>
    <mergeCell ref="BI42:BI43"/>
    <mergeCell ref="BI44:BI45"/>
    <mergeCell ref="BI46:BI47"/>
    <mergeCell ref="BJ46:BJ51"/>
    <mergeCell ref="BF28:BF33"/>
    <mergeCell ref="BG28:BG29"/>
    <mergeCell ref="BH28:BH33"/>
    <mergeCell ref="BG30:BG31"/>
    <mergeCell ref="BG36:BG37"/>
    <mergeCell ref="BI28:BI29"/>
    <mergeCell ref="BJ28:BJ33"/>
    <mergeCell ref="BI48:BI49"/>
    <mergeCell ref="BI50:BI51"/>
    <mergeCell ref="BF40:BF45"/>
    <mergeCell ref="BG40:BG41"/>
    <mergeCell ref="BH40:BH45"/>
    <mergeCell ref="BK46:BK47"/>
    <mergeCell ref="BC34:BC35"/>
    <mergeCell ref="BD34:BD39"/>
    <mergeCell ref="BE34:BE35"/>
    <mergeCell ref="BF34:BF39"/>
    <mergeCell ref="BG34:BG35"/>
    <mergeCell ref="BH34:BH39"/>
    <mergeCell ref="BG32:BG33"/>
    <mergeCell ref="BC32:BC33"/>
    <mergeCell ref="BE32:BE33"/>
    <mergeCell ref="B28:B33"/>
    <mergeCell ref="C28:C33"/>
    <mergeCell ref="D28:D33"/>
    <mergeCell ref="E28:E33"/>
    <mergeCell ref="AV28:AV29"/>
    <mergeCell ref="AW28:AW29"/>
    <mergeCell ref="BC46:BC47"/>
    <mergeCell ref="BD46:BD51"/>
    <mergeCell ref="BE46:BE47"/>
    <mergeCell ref="BF46:BF51"/>
    <mergeCell ref="BG46:BG47"/>
    <mergeCell ref="BH46:BH51"/>
    <mergeCell ref="BG44:BG45"/>
    <mergeCell ref="BC30:BC31"/>
    <mergeCell ref="BE30:BE31"/>
    <mergeCell ref="BC36:BC37"/>
    <mergeCell ref="BE36:BE37"/>
    <mergeCell ref="BC38:BC39"/>
    <mergeCell ref="B46:B51"/>
    <mergeCell ref="C46:C51"/>
    <mergeCell ref="D46:D51"/>
    <mergeCell ref="E46:E51"/>
    <mergeCell ref="AV46:AV47"/>
    <mergeCell ref="B16:B21"/>
    <mergeCell ref="C16:C21"/>
    <mergeCell ref="D16:D21"/>
    <mergeCell ref="E16:E21"/>
    <mergeCell ref="AV16:AV17"/>
    <mergeCell ref="BC28:BC29"/>
    <mergeCell ref="BD28:BD33"/>
    <mergeCell ref="BE28:BE29"/>
    <mergeCell ref="B34:B39"/>
    <mergeCell ref="C34:C39"/>
    <mergeCell ref="D34:D39"/>
    <mergeCell ref="E34:E39"/>
    <mergeCell ref="AV34:AV35"/>
    <mergeCell ref="AW34:AW35"/>
    <mergeCell ref="AX34:AX39"/>
    <mergeCell ref="AY34:AY39"/>
    <mergeCell ref="AZ34:AZ39"/>
    <mergeCell ref="AV24:AV25"/>
    <mergeCell ref="AW24:AW25"/>
    <mergeCell ref="BC24:BC25"/>
    <mergeCell ref="BE24:BE25"/>
    <mergeCell ref="AV26:AV27"/>
    <mergeCell ref="AW26:AW27"/>
    <mergeCell ref="BC26:BC27"/>
    <mergeCell ref="B22:B27"/>
    <mergeCell ref="C22:C27"/>
    <mergeCell ref="D22:D27"/>
    <mergeCell ref="E22:E27"/>
    <mergeCell ref="AV22:AV23"/>
    <mergeCell ref="AW22:AW23"/>
    <mergeCell ref="AX22:AX27"/>
    <mergeCell ref="AY22:AY27"/>
    <mergeCell ref="BM8:BM9"/>
    <mergeCell ref="BC22:BC23"/>
    <mergeCell ref="BD22:BD27"/>
    <mergeCell ref="BE22:BE23"/>
    <mergeCell ref="BF22:BF27"/>
    <mergeCell ref="BG22:BG23"/>
    <mergeCell ref="BG26:BG27"/>
    <mergeCell ref="AW16:AW17"/>
    <mergeCell ref="AX16:AX21"/>
    <mergeCell ref="AY16:AY21"/>
    <mergeCell ref="AZ16:AZ21"/>
    <mergeCell ref="BC16:BC17"/>
    <mergeCell ref="BD16:BD21"/>
    <mergeCell ref="AW20:AW21"/>
    <mergeCell ref="BC20:BC21"/>
    <mergeCell ref="BN22:BN27"/>
    <mergeCell ref="BM24:BM25"/>
    <mergeCell ref="BM26:BM27"/>
    <mergeCell ref="BH22:BH27"/>
    <mergeCell ref="BG24:BG25"/>
    <mergeCell ref="BE26:BE27"/>
    <mergeCell ref="AZ22:AZ27"/>
    <mergeCell ref="BM10:BM11"/>
    <mergeCell ref="BN10:BN15"/>
    <mergeCell ref="BM12:BM13"/>
    <mergeCell ref="BE20:BE21"/>
    <mergeCell ref="BN16:BN21"/>
    <mergeCell ref="BM18:BM19"/>
    <mergeCell ref="BM20:BM21"/>
    <mergeCell ref="BM22:BM23"/>
    <mergeCell ref="BA22:BA27"/>
    <mergeCell ref="BM14:BM15"/>
    <mergeCell ref="G1:X1"/>
    <mergeCell ref="Z1:AQ1"/>
    <mergeCell ref="BC2:BD2"/>
    <mergeCell ref="BE2:BF2"/>
    <mergeCell ref="AV6:AV7"/>
    <mergeCell ref="AW6:AW7"/>
    <mergeCell ref="BC6:BC7"/>
    <mergeCell ref="BE6:BE7"/>
    <mergeCell ref="AV8:AV9"/>
    <mergeCell ref="AW8:AW9"/>
    <mergeCell ref="AX4:AX9"/>
    <mergeCell ref="AY4:AY9"/>
    <mergeCell ref="AZ4:AZ9"/>
    <mergeCell ref="BC4:BC5"/>
    <mergeCell ref="BD4:BD9"/>
    <mergeCell ref="BE4:BE5"/>
    <mergeCell ref="BC8:BC9"/>
    <mergeCell ref="BE8:BE9"/>
    <mergeCell ref="H2:K2"/>
    <mergeCell ref="R2:U2"/>
    <mergeCell ref="AA2:AD2"/>
    <mergeCell ref="AK2:AN2"/>
    <mergeCell ref="BA4:BA9"/>
    <mergeCell ref="AV1:BT1"/>
    <mergeCell ref="BO2:BT2"/>
    <mergeCell ref="BT4:BT9"/>
    <mergeCell ref="BG2:BH2"/>
    <mergeCell ref="BG8:BG9"/>
    <mergeCell ref="BM2:BN2"/>
    <mergeCell ref="BM4:BM5"/>
    <mergeCell ref="BN4:BN9"/>
    <mergeCell ref="BM6:BM7"/>
    <mergeCell ref="AV18:AV19"/>
    <mergeCell ref="AW18:AW19"/>
    <mergeCell ref="BC18:BC19"/>
    <mergeCell ref="BE18:BE19"/>
    <mergeCell ref="BG18:BG19"/>
    <mergeCell ref="AV20:AV21"/>
    <mergeCell ref="A184:A231"/>
    <mergeCell ref="A232:A267"/>
    <mergeCell ref="A268:A291"/>
    <mergeCell ref="AV3:AW3"/>
    <mergeCell ref="A4:A51"/>
    <mergeCell ref="B4:B9"/>
    <mergeCell ref="C4:C9"/>
    <mergeCell ref="D4:D9"/>
    <mergeCell ref="E4:E9"/>
    <mergeCell ref="AV4:AV5"/>
    <mergeCell ref="AW4:AW5"/>
    <mergeCell ref="AV12:AV13"/>
    <mergeCell ref="AW12:AW13"/>
    <mergeCell ref="AV14:AV15"/>
    <mergeCell ref="AW14:AW15"/>
    <mergeCell ref="BC14:BC15"/>
    <mergeCell ref="BE14:BE15"/>
    <mergeCell ref="BC10:BC11"/>
    <mergeCell ref="BD10:BD15"/>
    <mergeCell ref="BE10:BE11"/>
    <mergeCell ref="BC12:BC13"/>
    <mergeCell ref="BE12:BE13"/>
    <mergeCell ref="BE16:BE17"/>
    <mergeCell ref="BA10:BA15"/>
    <mergeCell ref="BA16:BA21"/>
    <mergeCell ref="BB16:BB21"/>
    <mergeCell ref="B10:B15"/>
    <mergeCell ref="C10:C15"/>
    <mergeCell ref="D10:D15"/>
    <mergeCell ref="E10:E15"/>
    <mergeCell ref="AV10:AV11"/>
    <mergeCell ref="AW10:AW11"/>
    <mergeCell ref="AX10:AX15"/>
    <mergeCell ref="AY10:AY15"/>
    <mergeCell ref="AZ10:AZ15"/>
    <mergeCell ref="BF4:BF9"/>
    <mergeCell ref="BG4:BG5"/>
    <mergeCell ref="BH4:BH9"/>
    <mergeCell ref="BG14:BG15"/>
    <mergeCell ref="BF10:BF15"/>
    <mergeCell ref="BG10:BG11"/>
    <mergeCell ref="BH10:BH15"/>
    <mergeCell ref="BG12:BG13"/>
    <mergeCell ref="BG6:BG7"/>
    <mergeCell ref="BB4:BB9"/>
    <mergeCell ref="BB10:BB15"/>
    <mergeCell ref="A292:A363"/>
    <mergeCell ref="A364:A387"/>
    <mergeCell ref="A388:A429"/>
    <mergeCell ref="B406:B411"/>
    <mergeCell ref="C406:C411"/>
    <mergeCell ref="D406:D411"/>
    <mergeCell ref="E406:E411"/>
    <mergeCell ref="AV406:AV407"/>
    <mergeCell ref="AW406:AW407"/>
    <mergeCell ref="AX406:AX411"/>
    <mergeCell ref="AY406:AY411"/>
    <mergeCell ref="AZ406:AZ411"/>
    <mergeCell ref="BC406:BC407"/>
    <mergeCell ref="BD406:BD411"/>
    <mergeCell ref="BC416:BC417"/>
    <mergeCell ref="B418:B423"/>
    <mergeCell ref="C418:C423"/>
    <mergeCell ref="D418:D423"/>
    <mergeCell ref="E418:E423"/>
    <mergeCell ref="AV418:AV419"/>
    <mergeCell ref="AW418:AW419"/>
    <mergeCell ref="AX418:AX423"/>
    <mergeCell ref="AY418:AY423"/>
    <mergeCell ref="AZ418:AZ423"/>
    <mergeCell ref="BC418:BC419"/>
    <mergeCell ref="BD418:BD423"/>
    <mergeCell ref="AV420:AV421"/>
    <mergeCell ref="AW420:AW421"/>
    <mergeCell ref="BC420:BC421"/>
    <mergeCell ref="B424:B429"/>
    <mergeCell ref="C424:C429"/>
    <mergeCell ref="D424:D429"/>
    <mergeCell ref="B412:B417"/>
    <mergeCell ref="C412:C417"/>
    <mergeCell ref="D412:D417"/>
    <mergeCell ref="E412:E417"/>
    <mergeCell ref="AV412:AV413"/>
    <mergeCell ref="AW412:AW413"/>
    <mergeCell ref="AX412:AX417"/>
    <mergeCell ref="AY412:AY417"/>
    <mergeCell ref="AZ412:AZ417"/>
    <mergeCell ref="BC412:BC413"/>
    <mergeCell ref="BE412:BE413"/>
    <mergeCell ref="BG412:BG413"/>
    <mergeCell ref="AV414:AV415"/>
    <mergeCell ref="AW414:AW415"/>
    <mergeCell ref="BC414:BC415"/>
    <mergeCell ref="BE414:BE415"/>
    <mergeCell ref="BG414:BG415"/>
    <mergeCell ref="AV416:AV417"/>
    <mergeCell ref="AW416:AW417"/>
    <mergeCell ref="BD412:BD417"/>
    <mergeCell ref="BF412:BF417"/>
    <mergeCell ref="BB412:BB417"/>
    <mergeCell ref="E424:E429"/>
    <mergeCell ref="AV424:AV425"/>
    <mergeCell ref="AW424:AW425"/>
    <mergeCell ref="AX424:AX429"/>
    <mergeCell ref="AY424:AY429"/>
    <mergeCell ref="AZ424:AZ429"/>
    <mergeCell ref="BC424:BC425"/>
    <mergeCell ref="BD424:BD429"/>
    <mergeCell ref="BE424:BE425"/>
    <mergeCell ref="BF424:BF429"/>
    <mergeCell ref="BG424:BG425"/>
    <mergeCell ref="BH424:BH429"/>
    <mergeCell ref="AV426:AV427"/>
    <mergeCell ref="AW426:AW427"/>
    <mergeCell ref="BC426:BC427"/>
    <mergeCell ref="BE426:BE427"/>
    <mergeCell ref="BG426:BG427"/>
    <mergeCell ref="AV428:AV429"/>
    <mergeCell ref="AW428:AW429"/>
    <mergeCell ref="BC428:BC429"/>
    <mergeCell ref="BE428:BE429"/>
    <mergeCell ref="BG428:BG429"/>
    <mergeCell ref="W503:X503"/>
    <mergeCell ref="AP503:AQ503"/>
    <mergeCell ref="BC503:BD503"/>
    <mergeCell ref="BE503:BF503"/>
    <mergeCell ref="BG503:BH503"/>
    <mergeCell ref="AV504:AW504"/>
    <mergeCell ref="AT505:AT513"/>
    <mergeCell ref="BD508:BD513"/>
    <mergeCell ref="BF508:BF513"/>
    <mergeCell ref="BH508:BH513"/>
    <mergeCell ref="AT514:AT522"/>
    <mergeCell ref="BD517:BD522"/>
    <mergeCell ref="BF517:BF522"/>
    <mergeCell ref="BH517:BH522"/>
    <mergeCell ref="AV505:AV507"/>
    <mergeCell ref="AV508:AV510"/>
    <mergeCell ref="AV511:AV513"/>
    <mergeCell ref="AX517:BA522"/>
    <mergeCell ref="AX508:BA513"/>
    <mergeCell ref="AW503:BB503"/>
    <mergeCell ref="AV574:AV576"/>
    <mergeCell ref="AT541:AT549"/>
    <mergeCell ref="BD544:BD549"/>
    <mergeCell ref="BF544:BF549"/>
    <mergeCell ref="BH544:BH549"/>
    <mergeCell ref="AT532:AT540"/>
    <mergeCell ref="AV550:AV552"/>
    <mergeCell ref="AV541:AV543"/>
    <mergeCell ref="AV544:AV546"/>
    <mergeCell ref="AV547:AV549"/>
    <mergeCell ref="AT550:AT558"/>
    <mergeCell ref="AV553:AV555"/>
    <mergeCell ref="AX571:BA576"/>
    <mergeCell ref="AX562:BA567"/>
    <mergeCell ref="AX553:BA558"/>
    <mergeCell ref="AT577:AT585"/>
    <mergeCell ref="AV577:AV579"/>
    <mergeCell ref="AV580:AV582"/>
    <mergeCell ref="BH580:BH585"/>
    <mergeCell ref="BT94:BT99"/>
    <mergeCell ref="BT100:BT105"/>
    <mergeCell ref="BT106:BT111"/>
    <mergeCell ref="BT112:BT117"/>
    <mergeCell ref="BT118:BT123"/>
    <mergeCell ref="BT124:BT129"/>
    <mergeCell ref="BT130:BT135"/>
    <mergeCell ref="BT136:BT141"/>
    <mergeCell ref="BT142:BT147"/>
    <mergeCell ref="BT148:BT153"/>
    <mergeCell ref="BT154:BT159"/>
    <mergeCell ref="BT160:BT165"/>
    <mergeCell ref="BT166:BT171"/>
    <mergeCell ref="BO100:BO101"/>
    <mergeCell ref="BP100:BP105"/>
    <mergeCell ref="BT172:BT177"/>
    <mergeCell ref="BD106:BD111"/>
    <mergeCell ref="BE106:BE107"/>
    <mergeCell ref="BF106:BF111"/>
    <mergeCell ref="BG106:BG107"/>
    <mergeCell ref="BG114:BG115"/>
    <mergeCell ref="BG102:BG103"/>
    <mergeCell ref="BK112:BK113"/>
    <mergeCell ref="BL112:BL117"/>
    <mergeCell ref="BK114:BK115"/>
    <mergeCell ref="BK116:BK117"/>
    <mergeCell ref="BG126:BG127"/>
    <mergeCell ref="BN118:BN123"/>
    <mergeCell ref="BM120:BM121"/>
    <mergeCell ref="BM122:BM123"/>
    <mergeCell ref="BM124:BM125"/>
    <mergeCell ref="BN112:BN117"/>
    <mergeCell ref="BB118:BB123"/>
    <mergeCell ref="BM94:BM95"/>
    <mergeCell ref="BN94:BN99"/>
    <mergeCell ref="BM96:BM97"/>
    <mergeCell ref="BM98:BM99"/>
    <mergeCell ref="BM100:BM101"/>
    <mergeCell ref="BN100:BN105"/>
    <mergeCell ref="BM102:BM103"/>
    <mergeCell ref="BM104:BM105"/>
    <mergeCell ref="BB130:BB135"/>
    <mergeCell ref="BB136:BB141"/>
    <mergeCell ref="BB142:BB147"/>
    <mergeCell ref="BB148:BB153"/>
    <mergeCell ref="BB154:BB159"/>
    <mergeCell ref="BM114:BM115"/>
    <mergeCell ref="BM116:BM117"/>
    <mergeCell ref="BB124:BB129"/>
    <mergeCell ref="BM146:BM147"/>
    <mergeCell ref="BM148:BM149"/>
    <mergeCell ref="BN148:BN153"/>
    <mergeCell ref="BM150:BM151"/>
    <mergeCell ref="BM152:BM153"/>
    <mergeCell ref="BK142:BK143"/>
    <mergeCell ref="BL142:BL147"/>
    <mergeCell ref="BK144:BK145"/>
    <mergeCell ref="BK146:BK147"/>
    <mergeCell ref="BK148:BK149"/>
    <mergeCell ref="BL148:BL153"/>
    <mergeCell ref="BK150:BK151"/>
    <mergeCell ref="BH106:BH111"/>
    <mergeCell ref="BG104:BG105"/>
    <mergeCell ref="BM106:BM107"/>
    <mergeCell ref="BB190:BB195"/>
    <mergeCell ref="BB196:BB201"/>
    <mergeCell ref="BB202:BB207"/>
    <mergeCell ref="BB208:BB213"/>
    <mergeCell ref="BB214:BB219"/>
    <mergeCell ref="BB220:BB225"/>
    <mergeCell ref="BT10:BT15"/>
    <mergeCell ref="BT16:BT21"/>
    <mergeCell ref="BT22:BT27"/>
    <mergeCell ref="BT28:BT33"/>
    <mergeCell ref="BT34:BT39"/>
    <mergeCell ref="BT40:BT45"/>
    <mergeCell ref="BT46:BT51"/>
    <mergeCell ref="BT52:BT57"/>
    <mergeCell ref="BT58:BT63"/>
    <mergeCell ref="BT64:BT69"/>
    <mergeCell ref="BT70:BT75"/>
    <mergeCell ref="BT76:BT81"/>
    <mergeCell ref="BT82:BT87"/>
    <mergeCell ref="BT88:BT93"/>
    <mergeCell ref="BB22:BB27"/>
    <mergeCell ref="BB28:BB33"/>
    <mergeCell ref="BB34:BB39"/>
    <mergeCell ref="BB40:BB45"/>
    <mergeCell ref="BB46:BB51"/>
    <mergeCell ref="BB52:BB57"/>
    <mergeCell ref="BB58:BB63"/>
    <mergeCell ref="BB64:BB69"/>
    <mergeCell ref="BB70:BB75"/>
    <mergeCell ref="BB76:BB81"/>
    <mergeCell ref="BB82:BB87"/>
    <mergeCell ref="BB88:BB93"/>
    <mergeCell ref="BG20:BG21"/>
    <mergeCell ref="BF16:BF21"/>
    <mergeCell ref="BG16:BG17"/>
    <mergeCell ref="BH16:BH21"/>
    <mergeCell ref="BE38:BE39"/>
    <mergeCell ref="BG38:BG39"/>
    <mergeCell ref="BT370:BT375"/>
    <mergeCell ref="BS304:BS309"/>
    <mergeCell ref="BS310:BS315"/>
    <mergeCell ref="BS316:BS321"/>
    <mergeCell ref="BS322:BS327"/>
    <mergeCell ref="BS328:BS333"/>
    <mergeCell ref="BS334:BS339"/>
    <mergeCell ref="BS340:BS345"/>
    <mergeCell ref="BT178:BT183"/>
    <mergeCell ref="BT184:BT189"/>
    <mergeCell ref="BT190:BT195"/>
    <mergeCell ref="BT196:BT201"/>
    <mergeCell ref="BT202:BT207"/>
    <mergeCell ref="BT208:BT213"/>
    <mergeCell ref="BT214:BT219"/>
    <mergeCell ref="BT220:BT225"/>
    <mergeCell ref="BT226:BT231"/>
    <mergeCell ref="BT232:BT237"/>
    <mergeCell ref="BT238:BT243"/>
    <mergeCell ref="BT244:BT249"/>
    <mergeCell ref="BT250:BT255"/>
    <mergeCell ref="BT256:BT261"/>
    <mergeCell ref="BT262:BT267"/>
    <mergeCell ref="BT268:BT273"/>
    <mergeCell ref="BT274:BT279"/>
    <mergeCell ref="BT358:BT363"/>
    <mergeCell ref="BK304:BK305"/>
    <mergeCell ref="BL304:BL309"/>
    <mergeCell ref="BH310:BH315"/>
    <mergeCell ref="BF316:BF321"/>
    <mergeCell ref="BG316:BG317"/>
    <mergeCell ref="BH316:BH321"/>
    <mergeCell ref="BM328:BM329"/>
    <mergeCell ref="BH328:BH333"/>
    <mergeCell ref="BI338:BI339"/>
    <mergeCell ref="BN346:BN351"/>
    <mergeCell ref="BN298:BN303"/>
    <mergeCell ref="BM300:BM301"/>
    <mergeCell ref="BM302:BM303"/>
    <mergeCell ref="BM350:BM351"/>
    <mergeCell ref="BM304:BM305"/>
    <mergeCell ref="BT364:BT369"/>
    <mergeCell ref="BG366:BG367"/>
    <mergeCell ref="BN304:BN309"/>
    <mergeCell ref="BM306:BM307"/>
    <mergeCell ref="BM308:BM309"/>
    <mergeCell ref="BM352:BM353"/>
    <mergeCell ref="BN352:BN357"/>
    <mergeCell ref="BM354:BM355"/>
    <mergeCell ref="BM356:BM357"/>
    <mergeCell ref="BM358:BM359"/>
    <mergeCell ref="BN358:BN363"/>
    <mergeCell ref="BM360:BM361"/>
    <mergeCell ref="BM362:BM363"/>
    <mergeCell ref="BM364:BM365"/>
    <mergeCell ref="BN364:BN369"/>
    <mergeCell ref="BM366:BM367"/>
    <mergeCell ref="BM368:BM369"/>
    <mergeCell ref="BE310:BE311"/>
    <mergeCell ref="BF310:BF315"/>
    <mergeCell ref="BG310:BG311"/>
    <mergeCell ref="BD316:BD321"/>
    <mergeCell ref="BT280:BT285"/>
    <mergeCell ref="BT286:BT291"/>
    <mergeCell ref="BT292:BT297"/>
    <mergeCell ref="BT298:BT303"/>
    <mergeCell ref="BT304:BT309"/>
    <mergeCell ref="BT310:BT315"/>
    <mergeCell ref="BT316:BT321"/>
    <mergeCell ref="BT322:BT327"/>
    <mergeCell ref="BT328:BT333"/>
    <mergeCell ref="BT334:BT339"/>
    <mergeCell ref="BT340:BT345"/>
    <mergeCell ref="BT346:BT351"/>
    <mergeCell ref="BT352:BT357"/>
    <mergeCell ref="BK326:BK327"/>
    <mergeCell ref="BK340:BK341"/>
    <mergeCell ref="BL340:BL345"/>
    <mergeCell ref="BK342:BK343"/>
    <mergeCell ref="BK344:BK345"/>
    <mergeCell ref="BK280:BK281"/>
    <mergeCell ref="BL280:BL285"/>
    <mergeCell ref="BK282:BK283"/>
    <mergeCell ref="BK284:BK285"/>
    <mergeCell ref="BK286:BK287"/>
    <mergeCell ref="BL286:BL291"/>
    <mergeCell ref="BK288:BK289"/>
    <mergeCell ref="BK290:BK291"/>
    <mergeCell ref="BK292:BK293"/>
    <mergeCell ref="BL292:BL297"/>
    <mergeCell ref="BT430:BT435"/>
    <mergeCell ref="BI436:BI437"/>
    <mergeCell ref="BJ436:BJ441"/>
    <mergeCell ref="BK436:BK437"/>
    <mergeCell ref="BT376:BT381"/>
    <mergeCell ref="BT382:BT387"/>
    <mergeCell ref="BT388:BT393"/>
    <mergeCell ref="BT394:BT399"/>
    <mergeCell ref="BT400:BT405"/>
    <mergeCell ref="BT406:BT411"/>
    <mergeCell ref="BT412:BT417"/>
    <mergeCell ref="BT418:BT423"/>
    <mergeCell ref="BT424:BT429"/>
    <mergeCell ref="BO503:BT503"/>
    <mergeCell ref="AW410:AW411"/>
    <mergeCell ref="BC410:BC411"/>
    <mergeCell ref="BB310:BB315"/>
    <mergeCell ref="BB316:BB321"/>
    <mergeCell ref="BB322:BB327"/>
    <mergeCell ref="BB328:BB333"/>
    <mergeCell ref="BB334:BB339"/>
    <mergeCell ref="BB340:BB345"/>
    <mergeCell ref="BB346:BB351"/>
    <mergeCell ref="BB352:BB357"/>
    <mergeCell ref="BB358:BB363"/>
    <mergeCell ref="AW408:AW409"/>
    <mergeCell ref="BC408:BC409"/>
    <mergeCell ref="BA412:BA417"/>
    <mergeCell ref="AW316:AW317"/>
    <mergeCell ref="BG314:BG315"/>
    <mergeCell ref="BC310:BC311"/>
    <mergeCell ref="BD310:BD315"/>
    <mergeCell ref="BO430:BO431"/>
    <mergeCell ref="BP430:BP435"/>
    <mergeCell ref="BQ430:BQ435"/>
    <mergeCell ref="BP508:BT513"/>
    <mergeCell ref="BP517:BT522"/>
    <mergeCell ref="BP526:BT531"/>
    <mergeCell ref="BP535:BT540"/>
    <mergeCell ref="BP544:BT549"/>
    <mergeCell ref="BP553:BT558"/>
    <mergeCell ref="BB418:BB423"/>
    <mergeCell ref="BB424:BB429"/>
    <mergeCell ref="BO424:BO425"/>
    <mergeCell ref="BK424:BK425"/>
    <mergeCell ref="BL424:BL429"/>
    <mergeCell ref="BK426:BK427"/>
    <mergeCell ref="BK428:BK429"/>
    <mergeCell ref="BM503:BN503"/>
    <mergeCell ref="BN508:BN513"/>
    <mergeCell ref="BN517:BN522"/>
    <mergeCell ref="BK503:BL503"/>
    <mergeCell ref="BL508:BL513"/>
    <mergeCell ref="BL517:BL522"/>
    <mergeCell ref="BM424:BM425"/>
    <mergeCell ref="BN424:BN429"/>
    <mergeCell ref="BM426:BM427"/>
    <mergeCell ref="BM428:BM429"/>
    <mergeCell ref="BJ508:BJ513"/>
    <mergeCell ref="BJ517:BJ522"/>
    <mergeCell ref="BN526:BN531"/>
    <mergeCell ref="BR430:BR435"/>
    <mergeCell ref="BS430:BS435"/>
    <mergeCell ref="BO432:BO433"/>
    <mergeCell ref="BW432:BW433"/>
    <mergeCell ref="AV434:AV435"/>
    <mergeCell ref="AW434:AW435"/>
    <mergeCell ref="BC434:BC435"/>
    <mergeCell ref="BE434:BE435"/>
    <mergeCell ref="BG434:BG435"/>
    <mergeCell ref="BI434:BI435"/>
    <mergeCell ref="BK434:BK435"/>
    <mergeCell ref="BM434:BM435"/>
    <mergeCell ref="BO434:BO435"/>
    <mergeCell ref="BU434:BU435"/>
    <mergeCell ref="BW434:BW435"/>
    <mergeCell ref="B430:B435"/>
    <mergeCell ref="C430:C435"/>
    <mergeCell ref="D430:D435"/>
    <mergeCell ref="E430:E435"/>
    <mergeCell ref="AV430:AV431"/>
    <mergeCell ref="AW430:AW431"/>
    <mergeCell ref="AX430:AX435"/>
    <mergeCell ref="AY430:AY435"/>
    <mergeCell ref="AZ430:AZ435"/>
    <mergeCell ref="BA430:BA435"/>
    <mergeCell ref="BB430:BB435"/>
    <mergeCell ref="BC430:BC431"/>
    <mergeCell ref="BD430:BD435"/>
    <mergeCell ref="BE430:BE431"/>
    <mergeCell ref="BF430:BF435"/>
    <mergeCell ref="BG430:BG431"/>
    <mergeCell ref="BH430:BH435"/>
    <mergeCell ref="AV432:AV433"/>
    <mergeCell ref="BI430:BI431"/>
    <mergeCell ref="BJ430:BJ435"/>
    <mergeCell ref="BK430:BK431"/>
    <mergeCell ref="BL430:BL435"/>
    <mergeCell ref="BM430:BM431"/>
    <mergeCell ref="BN430:BN435"/>
    <mergeCell ref="B436:B441"/>
    <mergeCell ref="C436:C441"/>
    <mergeCell ref="D436:D441"/>
    <mergeCell ref="E436:E441"/>
    <mergeCell ref="AV436:AV437"/>
    <mergeCell ref="AW436:AW437"/>
    <mergeCell ref="AX436:AX441"/>
    <mergeCell ref="AY436:AY441"/>
    <mergeCell ref="AZ436:AZ441"/>
    <mergeCell ref="BA436:BA441"/>
    <mergeCell ref="BB436:BB441"/>
    <mergeCell ref="BC436:BC437"/>
    <mergeCell ref="BD436:BD441"/>
    <mergeCell ref="BE436:BE437"/>
    <mergeCell ref="BF436:BF441"/>
    <mergeCell ref="BG436:BG437"/>
    <mergeCell ref="BH436:BH441"/>
    <mergeCell ref="BL436:BL441"/>
    <mergeCell ref="BM436:BM437"/>
    <mergeCell ref="BN436:BN441"/>
    <mergeCell ref="BI432:BI433"/>
    <mergeCell ref="BK432:BK433"/>
    <mergeCell ref="BM432:BM433"/>
    <mergeCell ref="AW432:AW433"/>
    <mergeCell ref="BC432:BC433"/>
    <mergeCell ref="BE432:BE433"/>
    <mergeCell ref="BO436:BO437"/>
    <mergeCell ref="BP436:BP441"/>
    <mergeCell ref="BQ436:BQ441"/>
    <mergeCell ref="BR436:BR441"/>
    <mergeCell ref="BS436:BS441"/>
    <mergeCell ref="BT436:BT441"/>
    <mergeCell ref="BU436:BU437"/>
    <mergeCell ref="BV436:BV441"/>
    <mergeCell ref="BW436:BW437"/>
    <mergeCell ref="BX436:BX441"/>
    <mergeCell ref="AV438:AV439"/>
    <mergeCell ref="AW438:AW439"/>
    <mergeCell ref="BC438:BC439"/>
    <mergeCell ref="BE438:BE439"/>
    <mergeCell ref="BG438:BG439"/>
    <mergeCell ref="BI438:BI439"/>
    <mergeCell ref="BK438:BK439"/>
    <mergeCell ref="BM438:BM439"/>
    <mergeCell ref="BO438:BO439"/>
    <mergeCell ref="BU438:BU439"/>
    <mergeCell ref="BW438:BW439"/>
    <mergeCell ref="AV440:AV441"/>
    <mergeCell ref="AW440:AW441"/>
    <mergeCell ref="BC440:BC441"/>
    <mergeCell ref="BE440:BE441"/>
    <mergeCell ref="BG440:BG441"/>
    <mergeCell ref="BI440:BI441"/>
    <mergeCell ref="BK440:BK441"/>
    <mergeCell ref="BM440:BM441"/>
    <mergeCell ref="BO440:BO441"/>
    <mergeCell ref="BU440:BU441"/>
    <mergeCell ref="BW440:BW441"/>
    <mergeCell ref="B442:B447"/>
    <mergeCell ref="C442:C447"/>
    <mergeCell ref="D442:D447"/>
    <mergeCell ref="E442:E447"/>
    <mergeCell ref="AV442:AV443"/>
    <mergeCell ref="AW442:AW443"/>
    <mergeCell ref="AX442:AX447"/>
    <mergeCell ref="AY442:AY447"/>
    <mergeCell ref="AZ442:AZ447"/>
    <mergeCell ref="BA442:BA447"/>
    <mergeCell ref="BB442:BB447"/>
    <mergeCell ref="BC442:BC443"/>
    <mergeCell ref="BD442:BD447"/>
    <mergeCell ref="BE442:BE443"/>
    <mergeCell ref="BF442:BF447"/>
    <mergeCell ref="BG442:BG443"/>
    <mergeCell ref="BH442:BH447"/>
    <mergeCell ref="BI442:BI443"/>
    <mergeCell ref="BJ442:BJ447"/>
    <mergeCell ref="BK442:BK443"/>
    <mergeCell ref="BL442:BL447"/>
    <mergeCell ref="BM442:BM443"/>
    <mergeCell ref="BN442:BN447"/>
    <mergeCell ref="BO442:BO443"/>
    <mergeCell ref="BP442:BP447"/>
    <mergeCell ref="BQ442:BQ447"/>
    <mergeCell ref="BR442:BR447"/>
    <mergeCell ref="BS442:BS447"/>
    <mergeCell ref="BT442:BT447"/>
    <mergeCell ref="BU442:BU443"/>
    <mergeCell ref="BV442:BV447"/>
    <mergeCell ref="BW442:BW443"/>
    <mergeCell ref="BX442:BX447"/>
    <mergeCell ref="AV444:AV445"/>
    <mergeCell ref="AW444:AW445"/>
    <mergeCell ref="BC444:BC445"/>
    <mergeCell ref="BE444:BE445"/>
    <mergeCell ref="BG444:BG445"/>
    <mergeCell ref="BI444:BI445"/>
    <mergeCell ref="BK444:BK445"/>
    <mergeCell ref="BM444:BM445"/>
    <mergeCell ref="BO444:BO445"/>
    <mergeCell ref="BU444:BU445"/>
    <mergeCell ref="BW444:BW445"/>
    <mergeCell ref="AV446:AV447"/>
    <mergeCell ref="AW446:AW447"/>
    <mergeCell ref="BC446:BC447"/>
    <mergeCell ref="BE446:BE447"/>
    <mergeCell ref="BG446:BG447"/>
    <mergeCell ref="BI446:BI447"/>
    <mergeCell ref="BK446:BK447"/>
    <mergeCell ref="BM446:BM447"/>
    <mergeCell ref="BO446:BO447"/>
    <mergeCell ref="BU446:BU447"/>
    <mergeCell ref="BW446:BW447"/>
    <mergeCell ref="B448:B453"/>
    <mergeCell ref="C448:C453"/>
    <mergeCell ref="D448:D453"/>
    <mergeCell ref="E448:E453"/>
    <mergeCell ref="AV448:AV449"/>
    <mergeCell ref="AW448:AW449"/>
    <mergeCell ref="AX448:AX453"/>
    <mergeCell ref="AY448:AY453"/>
    <mergeCell ref="AZ448:AZ453"/>
    <mergeCell ref="BA448:BA453"/>
    <mergeCell ref="BB448:BB453"/>
    <mergeCell ref="BC448:BC449"/>
    <mergeCell ref="BD448:BD453"/>
    <mergeCell ref="BE448:BE449"/>
    <mergeCell ref="BF448:BF453"/>
    <mergeCell ref="BG448:BG449"/>
    <mergeCell ref="BH448:BH453"/>
    <mergeCell ref="BI448:BI449"/>
    <mergeCell ref="BJ448:BJ453"/>
    <mergeCell ref="BK448:BK449"/>
    <mergeCell ref="BL448:BL453"/>
    <mergeCell ref="BM448:BM449"/>
    <mergeCell ref="BN448:BN453"/>
    <mergeCell ref="BO448:BO449"/>
    <mergeCell ref="BP448:BP453"/>
    <mergeCell ref="BQ448:BQ453"/>
    <mergeCell ref="BR448:BR453"/>
    <mergeCell ref="BS448:BS453"/>
    <mergeCell ref="BT448:BT453"/>
    <mergeCell ref="BU448:BU449"/>
    <mergeCell ref="BV448:BV453"/>
    <mergeCell ref="BW448:BW449"/>
    <mergeCell ref="BX448:BX453"/>
    <mergeCell ref="AV450:AV451"/>
    <mergeCell ref="AW450:AW451"/>
    <mergeCell ref="BC450:BC451"/>
    <mergeCell ref="BE450:BE451"/>
    <mergeCell ref="BG450:BG451"/>
    <mergeCell ref="BI450:BI451"/>
    <mergeCell ref="BK450:BK451"/>
    <mergeCell ref="BM450:BM451"/>
    <mergeCell ref="BO450:BO451"/>
    <mergeCell ref="BU450:BU451"/>
    <mergeCell ref="BW450:BW451"/>
    <mergeCell ref="AV452:AV453"/>
    <mergeCell ref="AW452:AW453"/>
    <mergeCell ref="BC452:BC453"/>
    <mergeCell ref="BE452:BE453"/>
    <mergeCell ref="BG452:BG453"/>
    <mergeCell ref="BI452:BI453"/>
    <mergeCell ref="BK452:BK453"/>
    <mergeCell ref="BM452:BM453"/>
    <mergeCell ref="BO452:BO453"/>
    <mergeCell ref="BU452:BU453"/>
    <mergeCell ref="BW452:BW453"/>
    <mergeCell ref="B454:B459"/>
    <mergeCell ref="C454:C459"/>
    <mergeCell ref="D454:D459"/>
    <mergeCell ref="E454:E459"/>
    <mergeCell ref="AV454:AV455"/>
    <mergeCell ref="AW454:AW455"/>
    <mergeCell ref="AX454:AX459"/>
    <mergeCell ref="AY454:AY459"/>
    <mergeCell ref="AZ454:AZ459"/>
    <mergeCell ref="BA454:BA459"/>
    <mergeCell ref="BB454:BB459"/>
    <mergeCell ref="BC454:BC455"/>
    <mergeCell ref="BD454:BD459"/>
    <mergeCell ref="BE454:BE455"/>
    <mergeCell ref="BF454:BF459"/>
    <mergeCell ref="BG454:BG455"/>
    <mergeCell ref="BH454:BH459"/>
    <mergeCell ref="BI454:BI455"/>
    <mergeCell ref="BJ454:BJ459"/>
    <mergeCell ref="BK454:BK455"/>
    <mergeCell ref="BL454:BL459"/>
    <mergeCell ref="BM454:BM455"/>
    <mergeCell ref="BN454:BN459"/>
    <mergeCell ref="BO454:BO455"/>
    <mergeCell ref="BP454:BP459"/>
    <mergeCell ref="BQ454:BQ459"/>
    <mergeCell ref="BR454:BR459"/>
    <mergeCell ref="BS454:BS459"/>
    <mergeCell ref="BT454:BT459"/>
    <mergeCell ref="BU454:BU455"/>
    <mergeCell ref="BV454:BV459"/>
    <mergeCell ref="BW454:BW455"/>
    <mergeCell ref="BX454:BX459"/>
    <mergeCell ref="AV456:AV457"/>
    <mergeCell ref="AW456:AW457"/>
    <mergeCell ref="BC456:BC457"/>
    <mergeCell ref="BE456:BE457"/>
    <mergeCell ref="BG456:BG457"/>
    <mergeCell ref="BI456:BI457"/>
    <mergeCell ref="BK456:BK457"/>
    <mergeCell ref="BM456:BM457"/>
    <mergeCell ref="BO456:BO457"/>
    <mergeCell ref="BU456:BU457"/>
    <mergeCell ref="BW456:BW457"/>
    <mergeCell ref="AV458:AV459"/>
    <mergeCell ref="AW458:AW459"/>
    <mergeCell ref="BC458:BC459"/>
    <mergeCell ref="BE458:BE459"/>
    <mergeCell ref="BG458:BG459"/>
    <mergeCell ref="BI458:BI459"/>
    <mergeCell ref="BK458:BK459"/>
    <mergeCell ref="BM458:BM459"/>
    <mergeCell ref="BO458:BO459"/>
    <mergeCell ref="BU458:BU459"/>
    <mergeCell ref="BW458:BW459"/>
    <mergeCell ref="B460:B465"/>
    <mergeCell ref="C460:C465"/>
    <mergeCell ref="D460:D465"/>
    <mergeCell ref="E460:E465"/>
    <mergeCell ref="AV460:AV461"/>
    <mergeCell ref="AW460:AW461"/>
    <mergeCell ref="AX460:AX465"/>
    <mergeCell ref="AY460:AY465"/>
    <mergeCell ref="AZ460:AZ465"/>
    <mergeCell ref="BA460:BA465"/>
    <mergeCell ref="BB460:BB465"/>
    <mergeCell ref="BC460:BC461"/>
    <mergeCell ref="BD460:BD465"/>
    <mergeCell ref="BE460:BE461"/>
    <mergeCell ref="BF460:BF465"/>
    <mergeCell ref="BG460:BG461"/>
    <mergeCell ref="BH460:BH465"/>
    <mergeCell ref="BI460:BI461"/>
    <mergeCell ref="BJ460:BJ465"/>
    <mergeCell ref="BK460:BK461"/>
    <mergeCell ref="BL460:BL465"/>
    <mergeCell ref="BM460:BM461"/>
    <mergeCell ref="BN460:BN465"/>
    <mergeCell ref="BO460:BO461"/>
    <mergeCell ref="BP460:BP465"/>
    <mergeCell ref="BQ460:BQ465"/>
    <mergeCell ref="BR460:BR465"/>
    <mergeCell ref="BS460:BS465"/>
    <mergeCell ref="BT460:BT465"/>
    <mergeCell ref="BU460:BU461"/>
    <mergeCell ref="BV460:BV465"/>
    <mergeCell ref="BW460:BW461"/>
    <mergeCell ref="BX460:BX465"/>
    <mergeCell ref="AV462:AV463"/>
    <mergeCell ref="AW462:AW463"/>
    <mergeCell ref="BC462:BC463"/>
    <mergeCell ref="BE462:BE463"/>
    <mergeCell ref="BG462:BG463"/>
    <mergeCell ref="BI462:BI463"/>
    <mergeCell ref="BK462:BK463"/>
    <mergeCell ref="BM462:BM463"/>
    <mergeCell ref="BO462:BO463"/>
    <mergeCell ref="BU462:BU463"/>
    <mergeCell ref="BW462:BW463"/>
    <mergeCell ref="AV464:AV465"/>
    <mergeCell ref="AW464:AW465"/>
    <mergeCell ref="BC464:BC465"/>
    <mergeCell ref="BE464:BE465"/>
    <mergeCell ref="BG464:BG465"/>
    <mergeCell ref="BI464:BI465"/>
    <mergeCell ref="BK464:BK465"/>
    <mergeCell ref="BM464:BM465"/>
    <mergeCell ref="BO464:BO465"/>
    <mergeCell ref="BU464:BU465"/>
    <mergeCell ref="BW464:BW465"/>
    <mergeCell ref="B466:B471"/>
    <mergeCell ref="C466:C471"/>
    <mergeCell ref="D466:D471"/>
    <mergeCell ref="E466:E471"/>
    <mergeCell ref="AV466:AV467"/>
    <mergeCell ref="AW466:AW467"/>
    <mergeCell ref="AX466:AX471"/>
    <mergeCell ref="AY466:AY471"/>
    <mergeCell ref="AZ466:AZ471"/>
    <mergeCell ref="BA466:BA471"/>
    <mergeCell ref="BB466:BB471"/>
    <mergeCell ref="BC466:BC467"/>
    <mergeCell ref="BD466:BD471"/>
    <mergeCell ref="BE466:BE467"/>
    <mergeCell ref="BF466:BF471"/>
    <mergeCell ref="BG466:BG467"/>
    <mergeCell ref="BH466:BH471"/>
    <mergeCell ref="BI466:BI467"/>
    <mergeCell ref="BJ466:BJ471"/>
    <mergeCell ref="BK466:BK467"/>
    <mergeCell ref="BL466:BL471"/>
    <mergeCell ref="BM466:BM467"/>
    <mergeCell ref="BN466:BN471"/>
    <mergeCell ref="BO466:BO467"/>
    <mergeCell ref="BP466:BP471"/>
    <mergeCell ref="BQ466:BQ471"/>
    <mergeCell ref="BR466:BR471"/>
    <mergeCell ref="BS466:BS471"/>
    <mergeCell ref="BT466:BT471"/>
    <mergeCell ref="BU466:BU467"/>
    <mergeCell ref="BV466:BV471"/>
    <mergeCell ref="BW466:BW467"/>
    <mergeCell ref="BX466:BX471"/>
    <mergeCell ref="AV468:AV469"/>
    <mergeCell ref="AW468:AW469"/>
    <mergeCell ref="BC468:BC469"/>
    <mergeCell ref="BE468:BE469"/>
    <mergeCell ref="BG468:BG469"/>
    <mergeCell ref="BI468:BI469"/>
    <mergeCell ref="BK468:BK469"/>
    <mergeCell ref="BM468:BM469"/>
    <mergeCell ref="BO468:BO469"/>
    <mergeCell ref="BU468:BU469"/>
    <mergeCell ref="BW468:BW469"/>
    <mergeCell ref="AV470:AV471"/>
    <mergeCell ref="AW470:AW471"/>
    <mergeCell ref="BC470:BC471"/>
    <mergeCell ref="BE470:BE471"/>
    <mergeCell ref="BG470:BG471"/>
    <mergeCell ref="BI470:BI471"/>
    <mergeCell ref="BK470:BK471"/>
    <mergeCell ref="BM470:BM471"/>
    <mergeCell ref="BO470:BO471"/>
    <mergeCell ref="BU470:BU471"/>
    <mergeCell ref="BW470:BW471"/>
    <mergeCell ref="B472:B477"/>
    <mergeCell ref="C472:C477"/>
    <mergeCell ref="D472:D477"/>
    <mergeCell ref="E472:E477"/>
    <mergeCell ref="AV472:AV473"/>
    <mergeCell ref="AW472:AW473"/>
    <mergeCell ref="AX472:AX477"/>
    <mergeCell ref="AY472:AY477"/>
    <mergeCell ref="AZ472:AZ477"/>
    <mergeCell ref="BA472:BA477"/>
    <mergeCell ref="BB472:BB477"/>
    <mergeCell ref="BC472:BC473"/>
    <mergeCell ref="BD472:BD477"/>
    <mergeCell ref="BE472:BE473"/>
    <mergeCell ref="BF472:BF477"/>
    <mergeCell ref="BG472:BG473"/>
    <mergeCell ref="BH472:BH477"/>
    <mergeCell ref="BI472:BI473"/>
    <mergeCell ref="BJ472:BJ477"/>
    <mergeCell ref="BK472:BK473"/>
    <mergeCell ref="BL472:BL477"/>
    <mergeCell ref="BM472:BM473"/>
    <mergeCell ref="BN472:BN477"/>
    <mergeCell ref="BO472:BO473"/>
    <mergeCell ref="BP472:BP477"/>
    <mergeCell ref="BQ472:BQ477"/>
    <mergeCell ref="BR472:BR477"/>
    <mergeCell ref="BS472:BS477"/>
    <mergeCell ref="BT472:BT477"/>
    <mergeCell ref="BU472:BU473"/>
    <mergeCell ref="BV472:BV477"/>
    <mergeCell ref="BW472:BW473"/>
    <mergeCell ref="BX472:BX477"/>
    <mergeCell ref="AV474:AV475"/>
    <mergeCell ref="AW474:AW475"/>
    <mergeCell ref="BC474:BC475"/>
    <mergeCell ref="BE474:BE475"/>
    <mergeCell ref="BG474:BG475"/>
    <mergeCell ref="BI474:BI475"/>
    <mergeCell ref="BK474:BK475"/>
    <mergeCell ref="BM474:BM475"/>
    <mergeCell ref="BO474:BO475"/>
    <mergeCell ref="BU474:BU475"/>
    <mergeCell ref="BW474:BW475"/>
    <mergeCell ref="AV476:AV477"/>
    <mergeCell ref="AW476:AW477"/>
    <mergeCell ref="BC476:BC477"/>
    <mergeCell ref="BE476:BE477"/>
    <mergeCell ref="BG476:BG477"/>
    <mergeCell ref="BI476:BI477"/>
    <mergeCell ref="BK476:BK477"/>
    <mergeCell ref="BM476:BM477"/>
    <mergeCell ref="BO476:BO477"/>
    <mergeCell ref="BU476:BU477"/>
    <mergeCell ref="BW476:BW477"/>
    <mergeCell ref="B478:B483"/>
    <mergeCell ref="C478:C483"/>
    <mergeCell ref="D478:D483"/>
    <mergeCell ref="E478:E483"/>
    <mergeCell ref="AV478:AV479"/>
    <mergeCell ref="AW478:AW479"/>
    <mergeCell ref="AX478:AX483"/>
    <mergeCell ref="AY478:AY483"/>
    <mergeCell ref="AZ478:AZ483"/>
    <mergeCell ref="BA478:BA483"/>
    <mergeCell ref="BB478:BB483"/>
    <mergeCell ref="BC478:BC479"/>
    <mergeCell ref="BD478:BD483"/>
    <mergeCell ref="BE478:BE479"/>
    <mergeCell ref="BF478:BF483"/>
    <mergeCell ref="BG478:BG479"/>
    <mergeCell ref="BH478:BH483"/>
    <mergeCell ref="BI478:BI479"/>
    <mergeCell ref="BJ478:BJ483"/>
    <mergeCell ref="BK478:BK479"/>
    <mergeCell ref="BL478:BL483"/>
    <mergeCell ref="BM478:BM479"/>
    <mergeCell ref="BN478:BN483"/>
    <mergeCell ref="BO478:BO479"/>
    <mergeCell ref="BP478:BP483"/>
    <mergeCell ref="BQ478:BQ483"/>
    <mergeCell ref="BR478:BR483"/>
    <mergeCell ref="BS478:BS483"/>
    <mergeCell ref="BT478:BT483"/>
    <mergeCell ref="BU478:BU479"/>
    <mergeCell ref="BV478:BV483"/>
    <mergeCell ref="BW478:BW479"/>
    <mergeCell ref="BX478:BX483"/>
    <mergeCell ref="AV480:AV481"/>
    <mergeCell ref="AW480:AW481"/>
    <mergeCell ref="BC480:BC481"/>
    <mergeCell ref="BE480:BE481"/>
    <mergeCell ref="BG480:BG481"/>
    <mergeCell ref="BI480:BI481"/>
    <mergeCell ref="BK480:BK481"/>
    <mergeCell ref="BM480:BM481"/>
    <mergeCell ref="BO480:BO481"/>
    <mergeCell ref="BU480:BU481"/>
    <mergeCell ref="BW480:BW481"/>
    <mergeCell ref="AV482:AV483"/>
    <mergeCell ref="AW482:AW483"/>
    <mergeCell ref="BC482:BC483"/>
    <mergeCell ref="BE482:BE483"/>
    <mergeCell ref="BG482:BG483"/>
    <mergeCell ref="BI482:BI483"/>
    <mergeCell ref="BK482:BK483"/>
    <mergeCell ref="BM482:BM483"/>
    <mergeCell ref="BO482:BO483"/>
    <mergeCell ref="BU482:BU483"/>
    <mergeCell ref="BW482:BW483"/>
    <mergeCell ref="B484:B489"/>
    <mergeCell ref="C484:C489"/>
    <mergeCell ref="D484:D489"/>
    <mergeCell ref="E484:E489"/>
    <mergeCell ref="AV484:AV485"/>
    <mergeCell ref="AW484:AW485"/>
    <mergeCell ref="AX484:AX489"/>
    <mergeCell ref="AY484:AY489"/>
    <mergeCell ref="AZ484:AZ489"/>
    <mergeCell ref="BA484:BA489"/>
    <mergeCell ref="BB484:BB489"/>
    <mergeCell ref="BC484:BC485"/>
    <mergeCell ref="BD484:BD489"/>
    <mergeCell ref="BE484:BE485"/>
    <mergeCell ref="BF484:BF489"/>
    <mergeCell ref="BG484:BG485"/>
    <mergeCell ref="BH484:BH489"/>
    <mergeCell ref="BI484:BI485"/>
    <mergeCell ref="BJ484:BJ489"/>
    <mergeCell ref="BK484:BK485"/>
    <mergeCell ref="BL484:BL489"/>
    <mergeCell ref="BM484:BM485"/>
    <mergeCell ref="BN484:BN489"/>
    <mergeCell ref="BO484:BO485"/>
    <mergeCell ref="BP484:BP489"/>
    <mergeCell ref="BQ484:BQ489"/>
    <mergeCell ref="BG492:BG493"/>
    <mergeCell ref="BR484:BR489"/>
    <mergeCell ref="BS484:BS489"/>
    <mergeCell ref="BT484:BT489"/>
    <mergeCell ref="BU484:BU485"/>
    <mergeCell ref="BV484:BV489"/>
    <mergeCell ref="BW484:BW485"/>
    <mergeCell ref="BX484:BX489"/>
    <mergeCell ref="AV486:AV487"/>
    <mergeCell ref="AW486:AW487"/>
    <mergeCell ref="BC486:BC487"/>
    <mergeCell ref="BE486:BE487"/>
    <mergeCell ref="BG486:BG487"/>
    <mergeCell ref="BI486:BI487"/>
    <mergeCell ref="BK486:BK487"/>
    <mergeCell ref="BM486:BM487"/>
    <mergeCell ref="BO486:BO487"/>
    <mergeCell ref="BU486:BU487"/>
    <mergeCell ref="BW486:BW487"/>
    <mergeCell ref="AV488:AV489"/>
    <mergeCell ref="AW488:AW489"/>
    <mergeCell ref="BC488:BC489"/>
    <mergeCell ref="BE488:BE489"/>
    <mergeCell ref="BG488:BG489"/>
    <mergeCell ref="BI488:BI489"/>
    <mergeCell ref="BK488:BK489"/>
    <mergeCell ref="BM488:BM489"/>
    <mergeCell ref="BO488:BO489"/>
    <mergeCell ref="BU488:BU489"/>
    <mergeCell ref="BW488:BW489"/>
    <mergeCell ref="AV494:AV495"/>
    <mergeCell ref="AW494:AW495"/>
    <mergeCell ref="BC494:BC495"/>
    <mergeCell ref="BE494:BE495"/>
    <mergeCell ref="BG494:BG495"/>
    <mergeCell ref="BI494:BI495"/>
    <mergeCell ref="BK494:BK495"/>
    <mergeCell ref="BM494:BM495"/>
    <mergeCell ref="BO494:BO495"/>
    <mergeCell ref="BU494:BU495"/>
    <mergeCell ref="BW494:BW495"/>
    <mergeCell ref="B490:B495"/>
    <mergeCell ref="C490:C495"/>
    <mergeCell ref="D490:D495"/>
    <mergeCell ref="E490:E495"/>
    <mergeCell ref="AV490:AV491"/>
    <mergeCell ref="AW490:AW491"/>
    <mergeCell ref="AX490:AX495"/>
    <mergeCell ref="AY490:AY495"/>
    <mergeCell ref="AZ490:AZ495"/>
    <mergeCell ref="BA490:BA495"/>
    <mergeCell ref="BB490:BB495"/>
    <mergeCell ref="BC490:BC491"/>
    <mergeCell ref="BD490:BD495"/>
    <mergeCell ref="BE490:BE491"/>
    <mergeCell ref="BF490:BF495"/>
    <mergeCell ref="BG490:BG491"/>
    <mergeCell ref="BH490:BH495"/>
    <mergeCell ref="AV492:AV493"/>
    <mergeCell ref="AW492:AW493"/>
    <mergeCell ref="BC492:BC493"/>
    <mergeCell ref="BE492:BE493"/>
    <mergeCell ref="BW500:BW501"/>
    <mergeCell ref="BI490:BI491"/>
    <mergeCell ref="BJ490:BJ495"/>
    <mergeCell ref="BK490:BK491"/>
    <mergeCell ref="BL490:BL495"/>
    <mergeCell ref="BM490:BM491"/>
    <mergeCell ref="BN490:BN495"/>
    <mergeCell ref="BO490:BO491"/>
    <mergeCell ref="BP490:BP495"/>
    <mergeCell ref="BQ490:BQ495"/>
    <mergeCell ref="BX490:BX495"/>
    <mergeCell ref="BP496:BP501"/>
    <mergeCell ref="BQ496:BQ501"/>
    <mergeCell ref="BR496:BR501"/>
    <mergeCell ref="BS496:BS501"/>
    <mergeCell ref="BT496:BT501"/>
    <mergeCell ref="BU496:BU497"/>
    <mergeCell ref="BV496:BV501"/>
    <mergeCell ref="BW496:BW497"/>
    <mergeCell ref="BR490:BR495"/>
    <mergeCell ref="BS490:BS495"/>
    <mergeCell ref="BT490:BT495"/>
    <mergeCell ref="BU490:BU491"/>
    <mergeCell ref="BV490:BV495"/>
    <mergeCell ref="BW490:BW491"/>
    <mergeCell ref="BU498:BU499"/>
    <mergeCell ref="BI492:BI493"/>
    <mergeCell ref="BK492:BK493"/>
    <mergeCell ref="BM492:BM493"/>
    <mergeCell ref="BO492:BO493"/>
    <mergeCell ref="BU492:BU493"/>
    <mergeCell ref="BW492:BW493"/>
    <mergeCell ref="BW498:BW499"/>
    <mergeCell ref="AY496:AY501"/>
    <mergeCell ref="AZ496:AZ501"/>
    <mergeCell ref="BA496:BA501"/>
    <mergeCell ref="BB496:BB501"/>
    <mergeCell ref="BC496:BC497"/>
    <mergeCell ref="BD496:BD501"/>
    <mergeCell ref="BE496:BE497"/>
    <mergeCell ref="BF496:BF501"/>
    <mergeCell ref="BG496:BG497"/>
    <mergeCell ref="A430:A501"/>
    <mergeCell ref="BI496:BI497"/>
    <mergeCell ref="BJ496:BJ501"/>
    <mergeCell ref="BK496:BK497"/>
    <mergeCell ref="BL496:BL501"/>
    <mergeCell ref="BM496:BM497"/>
    <mergeCell ref="BN496:BN501"/>
    <mergeCell ref="BO496:BO497"/>
    <mergeCell ref="B496:B501"/>
    <mergeCell ref="C496:C501"/>
    <mergeCell ref="D496:D501"/>
    <mergeCell ref="E496:E501"/>
    <mergeCell ref="BI498:BI499"/>
    <mergeCell ref="BK498:BK499"/>
    <mergeCell ref="BM498:BM499"/>
    <mergeCell ref="BO498:BO499"/>
    <mergeCell ref="BH496:BH501"/>
    <mergeCell ref="BI500:BI501"/>
    <mergeCell ref="BK500:BK501"/>
    <mergeCell ref="BM500:BM501"/>
    <mergeCell ref="BO500:BO501"/>
    <mergeCell ref="BU500:BU501"/>
  </mergeCells>
  <conditionalFormatting sqref="AX4:AZ4">
    <cfRule type="cellIs" dxfId="4661" priority="3165" stopIfTrue="1" operator="greaterThan">
      <formula>0.03</formula>
    </cfRule>
    <cfRule type="cellIs" dxfId="4660" priority="3166" stopIfTrue="1" operator="lessThan">
      <formula>-0.03</formula>
    </cfRule>
  </conditionalFormatting>
  <conditionalFormatting sqref="AW4 AW6 AW8">
    <cfRule type="cellIs" dxfId="4659" priority="3159" stopIfTrue="1" operator="greaterThan">
      <formula>0.03</formula>
    </cfRule>
    <cfRule type="cellIs" dxfId="4658" priority="3160" stopIfTrue="1" operator="lessThan">
      <formula>-0.03</formula>
    </cfRule>
  </conditionalFormatting>
  <conditionalFormatting sqref="BC10 BC16 BC22 BC28 BC34 BC40 BC46 BC52 BC58 BC64 BC70 BC76 BC82 BC88 BC94 BC100 BC106 BC112 BC118 BC124 BC130 BC136 BC142 BC148 BC154 BC160 BC184 BC190 BC196 BC202 BC208 BC214 BC220 BC226 BC232 BC238 BC244 BC250 BC256 BC262 BC268 BC274 BC280 BC286 BC292 BC298 BC304 BC310 BC316 BC322 BC328 BC334 BC340 BC346 BC352 BC364 BC370 BC376 BC382 BC388 BC394 BC400 BC406 BC412 BC418 BC424 BC12 BC18 BC24 BC30 BC36 BC42 BC48 BC54 BC60 BC66 BC72 BC78 BC84 BC90 BC96 BC102 BC108 BC114 BC120 BC126 BC132 BC138 BC144 BC150 BC156 BC162 BC186 BC192 BC198 BC204 BC210 BC216 BC222 BC228 BC234 BC240 BC246 BC252 BC258 BC264 BC270 BC276 BC282 BC288 BC294 BC300 BC306 BC312 BC318 BC324 BC330 BC336 BC342 BC348 BC354 BC366 BC372 BC378 BC384 BC390 BC396 BC402 BC408 BC414 BC420 BC426 BC14 BC20 BC26 BC32 BC38 BC44 BC50 BC56 BC62 BC68 BC74 BC80 BC86 BC92 BC98 BC104 BC110 BC116 BC122 BC128 BC134 BC140 BC146 BC152 BC158 BC164 BC188 BC194 BC200 BC206 BC212 BC218 BC224 BC230 BC236 BC242 BC248 BC254 BC260 BC266 BC272 BC278 BC284 BC290 BC296 BC302 BC308 BC314 BC320 BC326 BC332 BC338 BC344 BC350 BC356 BC368 BC374 BC380 BC386 BC392 BC398 BC404 BC410 BC416 BC422 BC428">
    <cfRule type="cellIs" dxfId="4657" priority="3119" stopIfTrue="1" operator="greaterThan">
      <formula>0.03</formula>
    </cfRule>
    <cfRule type="cellIs" dxfId="4656" priority="3120" stopIfTrue="1" operator="lessThan">
      <formula>-0.03</formula>
    </cfRule>
  </conditionalFormatting>
  <conditionalFormatting sqref="BD4">
    <cfRule type="cellIs" dxfId="4655" priority="3147" stopIfTrue="1" operator="greaterThan">
      <formula>0.03</formula>
    </cfRule>
    <cfRule type="cellIs" dxfId="4654" priority="3148" stopIfTrue="1" operator="lessThan">
      <formula>-0.03</formula>
    </cfRule>
  </conditionalFormatting>
  <conditionalFormatting sqref="BC4 BC6 BC8">
    <cfRule type="cellIs" dxfId="4653" priority="3143" stopIfTrue="1" operator="greaterThan">
      <formula>0.03</formula>
    </cfRule>
    <cfRule type="cellIs" dxfId="4652" priority="3144" stopIfTrue="1" operator="lessThan">
      <formula>-0.03</formula>
    </cfRule>
  </conditionalFormatting>
  <conditionalFormatting sqref="BD10 BD16 BD22 BD28 BD34 BD40 BD46 BD52 BD58 BD64 BD70 BD76 BD82 BD88 BD94 BD100 BD106 BD112 BD118 BD124 BD130 BD136 BD142 BD148 BD154 BD160 BD184 BD190 BD196 BD202 BD208 BD214 BD220 BD226 BD232 BD238 BD244 BD250 BD256 BD262 BD268 BD274 BD280 BD286 BD292 BD298 BD304 BD310 BD316 BD322 BD328 BD334 BD340 BD346 BD352 BD364 BD370 BD376 BD382 BD388 BD394 BD400 BD406 BD412 BD418 BD424">
    <cfRule type="cellIs" dxfId="4651" priority="3121" stopIfTrue="1" operator="greaterThan">
      <formula>0.03</formula>
    </cfRule>
    <cfRule type="cellIs" dxfId="4650" priority="3122" stopIfTrue="1" operator="lessThan">
      <formula>-0.03</formula>
    </cfRule>
  </conditionalFormatting>
  <conditionalFormatting sqref="BE4 BE6 BE8">
    <cfRule type="cellIs" dxfId="4649" priority="3135" stopIfTrue="1" operator="greaterThan">
      <formula>0.03</formula>
    </cfRule>
    <cfRule type="cellIs" dxfId="4648" priority="3136" stopIfTrue="1" operator="lessThan">
      <formula>-0.03</formula>
    </cfRule>
  </conditionalFormatting>
  <conditionalFormatting sqref="AX10:AZ10 AX16:AZ16 AX22:AZ22 AX28:AZ28 AX34:AZ34 AX40:AZ40 AX46:AZ46 AX52:AZ52 AX58:AZ58 AX64:AZ64 AX70:AZ70 AX76:AZ76 AX82:AZ82 AX88:AZ88 AX94:AZ94 AX100:AZ100 AX106:AZ106 AX112:AZ112 AX118:AZ118 AX124:AZ124 AX130:AZ130 AX136:AZ136 AX142:AZ142 AX148:AZ148 AX154:AZ154 AX160:AZ160 AX184:AZ184 AX190:AZ190 AX196:AZ196 AX202:AZ202 AX208:AZ208 AX214:AZ214 AX220:AZ220 AX226:AZ226 AX232:AZ232 AX238:AZ238 AX244:AZ244 AX250:AZ250 AX256:AZ256 AX262:AZ262 AX268:AZ268 AX274:AZ274 AX280:AZ280 AX286:AZ286 AX292:AZ292 AX298:AZ298 AX304:AZ304 AX310:AZ310 AX316:AZ316 AX322:AZ322 AX328:AZ328 AX334:AZ334 AX340:AZ340 AX346:AZ346 AX352:AZ352 AX364:AZ364 AX370:AZ370 AX376:AZ376 AX382:AZ382 AX388:AZ388 AX394:AZ394 AX400:AZ400 AX406:AZ406 AX412:AZ412 AX418:AZ418 AX424:AZ424">
    <cfRule type="cellIs" dxfId="4647" priority="3127" stopIfTrue="1" operator="greaterThan">
      <formula>0.03</formula>
    </cfRule>
    <cfRule type="cellIs" dxfId="4646" priority="3128" stopIfTrue="1" operator="lessThan">
      <formula>-0.03</formula>
    </cfRule>
  </conditionalFormatting>
  <conditionalFormatting sqref="BF4">
    <cfRule type="cellIs" dxfId="4645" priority="3129" stopIfTrue="1" operator="greaterThan">
      <formula>0.03</formula>
    </cfRule>
    <cfRule type="cellIs" dxfId="4644" priority="3130" stopIfTrue="1" operator="lessThan">
      <formula>-0.03</formula>
    </cfRule>
  </conditionalFormatting>
  <conditionalFormatting sqref="AW10 AW16 AW22 AW28 AW34 AW40 AW46 AW52 AW58 AW64 AW70 AW76 AW82 AW88 AW94 AW100 AW106 AW112 AW118 AW124 AW130 AW136 AW142 AW148 AW154 AW160 AW184 AW190 AW196 AW202 AW208 AW214 AW220 AW226 AW232 AW238 AW244 AW250 AW256 AW262 AW268 AW274 AW280 AW286 AW292 AW298 AW304 AW310 AW316 AW322 AW328 AW334 AW340 AW346 AW352 AW364 AW370 AW376 AW382 AW388 AW394 AW400 AW406 AW412 AW418 AW424 AW12 AW18 AW24 AW30 AW36 AW42 AW48 AW54 AW60 AW66 AW72 AW78 AW84 AW90 AW96 AW102 AW108 AW114 AW120 AW126 AW132 AW138 AW144 AW150 AW156 AW162 AW186 AW192 AW198 AW204 AW210 AW216 AW222 AW228 AW234 AW240 AW246 AW252 AW258 AW264 AW270 AW276 AW282 AW288 AW294 AW300 AW306 AW312 AW318 AW324 AW330 AW336 AW342 AW348 AW354 AW366 AW372 AW378 AW384 AW390 AW396 AW402 AW408 AW414 AW420 AW426 AW14 AW20 AW26 AW32 AW38 AW44 AW50 AW56 AW62 AW68 AW74 AW80 AW86 AW92 AW98 AW104 AW110 AW116 AW122 AW128 AW134 AW140 AW146 AW152 AW158 AW164 AW188 AW194 AW200 AW206 AW212 AW218 AW224 AW230 AW236 AW242 AW248 AW254 AW260 AW266 AW272 AW278 AW284 AW290 AW296 AW302 AW308 AW314 AW320 AW326 AW332 AW338 AW344 AW350 AW356 AW368 AW374 AW380 AW386 AW392 AW398 AW404 AW410 AW416 AW422 AW428">
    <cfRule type="cellIs" dxfId="4643" priority="3125" stopIfTrue="1" operator="greaterThan">
      <formula>0.03</formula>
    </cfRule>
    <cfRule type="cellIs" dxfId="4642" priority="3126" stopIfTrue="1" operator="lessThan">
      <formula>-0.03</formula>
    </cfRule>
  </conditionalFormatting>
  <conditionalFormatting sqref="BF10 BF16 BF22 BF28 BF34 BF40 BF46 BF52 BF58 BF64 BF70 BF76 BF82 BF88 BF94 BF100 BF106 BF112 BF118 BF124 BF130 BF136 BF142 BF148 BF154 BF160 BF184 BF190 BF196 BF202 BF208 BF214 BF220 BF226 BF232 BF238 BF244 BF250 BF256 BF262 BF268 BF274 BF280 BF286 BF292 BF298 BF304 BF310 BF316 BF322 BF328 BF334 BF340 BF346 BF352 BF364 BF370 BF376 BF382 BF388 BF394 BF400 BF406 BF412 BF418 BF424">
    <cfRule type="cellIs" dxfId="4641" priority="3113" stopIfTrue="1" operator="greaterThan">
      <formula>0.03</formula>
    </cfRule>
    <cfRule type="cellIs" dxfId="4640" priority="3114" stopIfTrue="1" operator="lessThan">
      <formula>-0.03</formula>
    </cfRule>
  </conditionalFormatting>
  <conditionalFormatting sqref="BE10 BE16 BE22 BE28 BE34 BE40 BE46 BE52 BE58 BE64 BE70 BE76 BE82 BE88 BE94 BE100 BE106 BE112 BE118 BE124 BE130 BE136 BE142 BE148 BE154 BE160 BE184 BE190 BE196 BE202 BE208 BE214 BE220 BE226 BE232 BE238 BE244 BE250 BE256 BE262 BE268 BE274 BE280 BE286 BE292 BE298 BE304 BE310 BE316 BE322 BE328 BE334 BE340 BE346 BE352 BE364 BE370 BE376 BE382 BE388 BE394 BE400 BE406 BE412 BE418 BE424 BE12 BE18 BE24 BE30 BE36 BE42 BE48 BE54 BE60 BE66 BE72 BE78 BE84 BE90 BE96 BE102 BE108 BE114 BE120 BE126 BE132 BE138 BE144 BE150 BE156 BE162 BE186 BE192 BE198 BE204 BE210 BE216 BE222 BE228 BE234 BE240 BE246 BE252 BE258 BE264 BE270 BE276 BE282 BE288 BE294 BE300 BE306 BE312 BE318 BE324 BE330 BE336 BE342 BE348 BE354 BE366 BE372 BE378 BE384 BE390 BE396 BE402 BE408 BE414 BE420 BE426 BE14 BE20 BE26 BE32 BE38 BE44 BE50 BE56 BE62 BE68 BE74 BE80 BE86 BE92 BE98 BE104 BE110 BE116 BE122 BE128 BE134 BE140 BE146 BE152 BE158 BE164 BE188 BE194 BE200 BE206 BE212 BE218 BE224 BE230 BE236 BE242 BE248 BE254 BE260 BE266 BE272 BE278 BE284 BE290 BE296 BE302 BE308 BE314 BE320 BE326 BE332 BE338 BE344 BE350 BE356 BE368 BE374 BE380 BE386 BE392 BE398 BE404 BE410 BE416 BE422 BE428">
    <cfRule type="cellIs" dxfId="4639" priority="3115" stopIfTrue="1" operator="greaterThan">
      <formula>0.03</formula>
    </cfRule>
    <cfRule type="cellIs" dxfId="4638" priority="3116" stopIfTrue="1" operator="lessThan">
      <formula>-0.03</formula>
    </cfRule>
  </conditionalFormatting>
  <conditionalFormatting sqref="BC166 BC168 BC170">
    <cfRule type="cellIs" dxfId="4637" priority="2891" stopIfTrue="1" operator="greaterThan">
      <formula>0.03</formula>
    </cfRule>
    <cfRule type="cellIs" dxfId="4636" priority="2892" stopIfTrue="1" operator="lessThan">
      <formula>-0.03</formula>
    </cfRule>
  </conditionalFormatting>
  <conditionalFormatting sqref="BD166">
    <cfRule type="cellIs" dxfId="4635" priority="2893" stopIfTrue="1" operator="greaterThan">
      <formula>0.03</formula>
    </cfRule>
    <cfRule type="cellIs" dxfId="4634" priority="2894" stopIfTrue="1" operator="lessThan">
      <formula>-0.03</formula>
    </cfRule>
  </conditionalFormatting>
  <conditionalFormatting sqref="AX166:AZ166">
    <cfRule type="cellIs" dxfId="4633" priority="2899" stopIfTrue="1" operator="greaterThan">
      <formula>0.03</formula>
    </cfRule>
    <cfRule type="cellIs" dxfId="4632" priority="2900" stopIfTrue="1" operator="lessThan">
      <formula>-0.03</formula>
    </cfRule>
  </conditionalFormatting>
  <conditionalFormatting sqref="AW166 AW168 AW170">
    <cfRule type="cellIs" dxfId="4631" priority="2897" stopIfTrue="1" operator="greaterThan">
      <formula>0.03</formula>
    </cfRule>
    <cfRule type="cellIs" dxfId="4630" priority="2898" stopIfTrue="1" operator="lessThan">
      <formula>-0.03</formula>
    </cfRule>
  </conditionalFormatting>
  <conditionalFormatting sqref="BF166">
    <cfRule type="cellIs" dxfId="4629" priority="2885" stopIfTrue="1" operator="greaterThan">
      <formula>0.03</formula>
    </cfRule>
    <cfRule type="cellIs" dxfId="4628" priority="2886" stopIfTrue="1" operator="lessThan">
      <formula>-0.03</formula>
    </cfRule>
  </conditionalFormatting>
  <conditionalFormatting sqref="BE166 BE168 BE170">
    <cfRule type="cellIs" dxfId="4627" priority="2887" stopIfTrue="1" operator="greaterThan">
      <formula>0.03</formula>
    </cfRule>
    <cfRule type="cellIs" dxfId="4626" priority="2888" stopIfTrue="1" operator="lessThan">
      <formula>-0.03</formula>
    </cfRule>
  </conditionalFormatting>
  <conditionalFormatting sqref="BC172 BC174 BC176">
    <cfRule type="cellIs" dxfId="4625" priority="2875" stopIfTrue="1" operator="greaterThan">
      <formula>0.03</formula>
    </cfRule>
    <cfRule type="cellIs" dxfId="4624" priority="2876" stopIfTrue="1" operator="lessThan">
      <formula>-0.03</formula>
    </cfRule>
  </conditionalFormatting>
  <conditionalFormatting sqref="BD172">
    <cfRule type="cellIs" dxfId="4623" priority="2877" stopIfTrue="1" operator="greaterThan">
      <formula>0.03</formula>
    </cfRule>
    <cfRule type="cellIs" dxfId="4622" priority="2878" stopIfTrue="1" operator="lessThan">
      <formula>-0.03</formula>
    </cfRule>
  </conditionalFormatting>
  <conditionalFormatting sqref="AX172:AZ172">
    <cfRule type="cellIs" dxfId="4621" priority="2883" stopIfTrue="1" operator="greaterThan">
      <formula>0.03</formula>
    </cfRule>
    <cfRule type="cellIs" dxfId="4620" priority="2884" stopIfTrue="1" operator="lessThan">
      <formula>-0.03</formula>
    </cfRule>
  </conditionalFormatting>
  <conditionalFormatting sqref="AW172 AW174 AW176">
    <cfRule type="cellIs" dxfId="4619" priority="2881" stopIfTrue="1" operator="greaterThan">
      <formula>0.03</formula>
    </cfRule>
    <cfRule type="cellIs" dxfId="4618" priority="2882" stopIfTrue="1" operator="lessThan">
      <formula>-0.03</formula>
    </cfRule>
  </conditionalFormatting>
  <conditionalFormatting sqref="BF172">
    <cfRule type="cellIs" dxfId="4617" priority="2869" stopIfTrue="1" operator="greaterThan">
      <formula>0.03</formula>
    </cfRule>
    <cfRule type="cellIs" dxfId="4616" priority="2870" stopIfTrue="1" operator="lessThan">
      <formula>-0.03</formula>
    </cfRule>
  </conditionalFormatting>
  <conditionalFormatting sqref="BE172 BE174 BE176">
    <cfRule type="cellIs" dxfId="4615" priority="2871" stopIfTrue="1" operator="greaterThan">
      <formula>0.03</formula>
    </cfRule>
    <cfRule type="cellIs" dxfId="4614" priority="2872" stopIfTrue="1" operator="lessThan">
      <formula>-0.03</formula>
    </cfRule>
  </conditionalFormatting>
  <conditionalFormatting sqref="BC178 BC180 BC182">
    <cfRule type="cellIs" dxfId="4613" priority="2859" stopIfTrue="1" operator="greaterThan">
      <formula>0.03</formula>
    </cfRule>
    <cfRule type="cellIs" dxfId="4612" priority="2860" stopIfTrue="1" operator="lessThan">
      <formula>-0.03</formula>
    </cfRule>
  </conditionalFormatting>
  <conditionalFormatting sqref="BD178">
    <cfRule type="cellIs" dxfId="4611" priority="2861" stopIfTrue="1" operator="greaterThan">
      <formula>0.03</formula>
    </cfRule>
    <cfRule type="cellIs" dxfId="4610" priority="2862" stopIfTrue="1" operator="lessThan">
      <formula>-0.03</formula>
    </cfRule>
  </conditionalFormatting>
  <conditionalFormatting sqref="AX178:AZ178">
    <cfRule type="cellIs" dxfId="4609" priority="2867" stopIfTrue="1" operator="greaterThan">
      <formula>0.03</formula>
    </cfRule>
    <cfRule type="cellIs" dxfId="4608" priority="2868" stopIfTrue="1" operator="lessThan">
      <formula>-0.03</formula>
    </cfRule>
  </conditionalFormatting>
  <conditionalFormatting sqref="AW178 AW180 AW182">
    <cfRule type="cellIs" dxfId="4607" priority="2865" stopIfTrue="1" operator="greaterThan">
      <formula>0.03</formula>
    </cfRule>
    <cfRule type="cellIs" dxfId="4606" priority="2866" stopIfTrue="1" operator="lessThan">
      <formula>-0.03</formula>
    </cfRule>
  </conditionalFormatting>
  <conditionalFormatting sqref="BF178">
    <cfRule type="cellIs" dxfId="4605" priority="2853" stopIfTrue="1" operator="greaterThan">
      <formula>0.03</formula>
    </cfRule>
    <cfRule type="cellIs" dxfId="4604" priority="2854" stopIfTrue="1" operator="lessThan">
      <formula>-0.03</formula>
    </cfRule>
  </conditionalFormatting>
  <conditionalFormatting sqref="BE178 BE180 BE182">
    <cfRule type="cellIs" dxfId="4603" priority="2855" stopIfTrue="1" operator="greaterThan">
      <formula>0.03</formula>
    </cfRule>
    <cfRule type="cellIs" dxfId="4602" priority="2856" stopIfTrue="1" operator="lessThan">
      <formula>-0.03</formula>
    </cfRule>
  </conditionalFormatting>
  <conditionalFormatting sqref="BC358 BC360 BC362">
    <cfRule type="cellIs" dxfId="4601" priority="2843" stopIfTrue="1" operator="greaterThan">
      <formula>0.03</formula>
    </cfRule>
    <cfRule type="cellIs" dxfId="4600" priority="2844" stopIfTrue="1" operator="lessThan">
      <formula>-0.03</formula>
    </cfRule>
  </conditionalFormatting>
  <conditionalFormatting sqref="BD358">
    <cfRule type="cellIs" dxfId="4599" priority="2845" stopIfTrue="1" operator="greaterThan">
      <formula>0.03</formula>
    </cfRule>
    <cfRule type="cellIs" dxfId="4598" priority="2846" stopIfTrue="1" operator="lessThan">
      <formula>-0.03</formula>
    </cfRule>
  </conditionalFormatting>
  <conditionalFormatting sqref="AX358:AZ358">
    <cfRule type="cellIs" dxfId="4597" priority="2851" stopIfTrue="1" operator="greaterThan">
      <formula>0.03</formula>
    </cfRule>
    <cfRule type="cellIs" dxfId="4596" priority="2852" stopIfTrue="1" operator="lessThan">
      <formula>-0.03</formula>
    </cfRule>
  </conditionalFormatting>
  <conditionalFormatting sqref="AW358 AW360 AW362">
    <cfRule type="cellIs" dxfId="4595" priority="2849" stopIfTrue="1" operator="greaterThan">
      <formula>0.03</formula>
    </cfRule>
    <cfRule type="cellIs" dxfId="4594" priority="2850" stopIfTrue="1" operator="lessThan">
      <formula>-0.03</formula>
    </cfRule>
  </conditionalFormatting>
  <conditionalFormatting sqref="BF358">
    <cfRule type="cellIs" dxfId="4593" priority="2837" stopIfTrue="1" operator="greaterThan">
      <formula>0.03</formula>
    </cfRule>
    <cfRule type="cellIs" dxfId="4592" priority="2838" stopIfTrue="1" operator="lessThan">
      <formula>-0.03</formula>
    </cfRule>
  </conditionalFormatting>
  <conditionalFormatting sqref="BE358 BE360 BE362">
    <cfRule type="cellIs" dxfId="4591" priority="2839" stopIfTrue="1" operator="greaterThan">
      <formula>0.03</formula>
    </cfRule>
    <cfRule type="cellIs" dxfId="4590" priority="2840" stopIfTrue="1" operator="lessThan">
      <formula>-0.03</formula>
    </cfRule>
  </conditionalFormatting>
  <conditionalFormatting sqref="BM4 BM6 BM8">
    <cfRule type="cellIs" dxfId="4589" priority="2833" stopIfTrue="1" operator="greaterThan">
      <formula>0.03</formula>
    </cfRule>
    <cfRule type="cellIs" dxfId="4588" priority="2834" stopIfTrue="1" operator="lessThan">
      <formula>-0.03</formula>
    </cfRule>
  </conditionalFormatting>
  <conditionalFormatting sqref="BN4">
    <cfRule type="cellIs" dxfId="4587" priority="2827" stopIfTrue="1" operator="greaterThan">
      <formula>0.03</formula>
    </cfRule>
    <cfRule type="cellIs" dxfId="4586" priority="2828" stopIfTrue="1" operator="lessThan">
      <formula>-0.03</formula>
    </cfRule>
  </conditionalFormatting>
  <conditionalFormatting sqref="BN10 BN16 BN22 BN28 BN34 BN40 BN46 BN52 BN58 BN64 BN70 BN76 BN82 BN88 BN94 BN100 BN106 BN112 BN118 BN124 BN130 BN136 BN142 BN148 BN154 BN160 BN184 BN190 BN196 BN202 BN208 BN214 BN220 BN226 BN232 BN238 BN244 BN250 BN256 BN262 BN268 BN274 BN280 BN286 BN292 BN298 BN304 BN310 BN316 BN322 BN328 BN334 BN340 BN346 BN352 BN364 BN370 BN376 BN382 BN388 BN394 BN400 BN406 BN412 BN418 BN424">
    <cfRule type="cellIs" dxfId="4585" priority="2823" stopIfTrue="1" operator="greaterThan">
      <formula>0.03</formula>
    </cfRule>
    <cfRule type="cellIs" dxfId="4584" priority="2824" stopIfTrue="1" operator="lessThan">
      <formula>-0.03</formula>
    </cfRule>
  </conditionalFormatting>
  <conditionalFormatting sqref="BM10 BM16 BM22 BM28 BM34 BM40 BM46 BM52 BM58 BM64 BM70 BM76 BM82 BM88 BM94 BM100 BM106 BM112 BM118 BM124 BM130 BM136 BM142 BM148 BM154 BM160 BM184 BM190 BM196 BM202 BM208 BM214 BM220 BM226 BM232 BM238 BM244 BM250 BM256 BM262 BM268 BM274 BM280 BM286 BM292 BM298 BM304 BM310 BM316 BM322 BM328 BM334 BM340 BM346 BM352 BM364 BM370 BM376 BM382 BM388 BM394 BM400 BM406 BM412 BM418 BM424 BM12 BM18 BM24 BM30 BM36 BM42 BM48 BM54 BM60 BM66 BM72 BM78 BM84 BM90 BM96 BM102 BM108 BM114 BM120 BM126 BM132 BM138 BM144 BM150 BM156 BM162 BM186 BM192 BM198 BM204 BM210 BM216 BM222 BM228 BM234 BM240 BM246 BM252 BM258 BM264 BM270 BM276 BM282 BM288 BM294 BM300 BM306 BM312 BM318 BM324 BM330 BM336 BM342 BM348 BM354 BM366 BM372 BM378 BM384 BM390 BM396 BM402 BM408 BM414 BM420 BM426 BM14 BM20 BM26 BM32 BM38 BM44 BM50 BM56 BM62 BM68 BM74 BM80 BM86 BM92 BM98 BM104 BM110 BM116 BM122 BM128 BM134 BM140 BM146 BM152 BM158 BM164 BM188 BM194 BM200 BM206 BM212 BM218 BM224 BM230 BM236 BM242 BM248 BM254 BM260 BM266 BM272 BM278 BM284 BM290 BM296 BM302 BM308 BM314 BM320 BM326 BM332 BM338 BM344 BM350 BM356 BM368 BM374 BM380 BM386 BM392 BM398 BM404 BM410 BM416 BM422 BM428">
    <cfRule type="cellIs" dxfId="4583" priority="2825" stopIfTrue="1" operator="greaterThan">
      <formula>0.03</formula>
    </cfRule>
    <cfRule type="cellIs" dxfId="4582" priority="2826" stopIfTrue="1" operator="lessThan">
      <formula>-0.03</formula>
    </cfRule>
  </conditionalFormatting>
  <conditionalFormatting sqref="BN166">
    <cfRule type="cellIs" dxfId="4581" priority="2765" stopIfTrue="1" operator="greaterThan">
      <formula>0.03</formula>
    </cfRule>
    <cfRule type="cellIs" dxfId="4580" priority="2766" stopIfTrue="1" operator="lessThan">
      <formula>-0.03</formula>
    </cfRule>
  </conditionalFormatting>
  <conditionalFormatting sqref="BM166 BM168 BM170">
    <cfRule type="cellIs" dxfId="4579" priority="2767" stopIfTrue="1" operator="greaterThan">
      <formula>0.03</formula>
    </cfRule>
    <cfRule type="cellIs" dxfId="4578" priority="2768" stopIfTrue="1" operator="lessThan">
      <formula>-0.03</formula>
    </cfRule>
  </conditionalFormatting>
  <conditionalFormatting sqref="BN172">
    <cfRule type="cellIs" dxfId="4577" priority="2761" stopIfTrue="1" operator="greaterThan">
      <formula>0.03</formula>
    </cfRule>
    <cfRule type="cellIs" dxfId="4576" priority="2762" stopIfTrue="1" operator="lessThan">
      <formula>-0.03</formula>
    </cfRule>
  </conditionalFormatting>
  <conditionalFormatting sqref="BM172 BM174 BM176">
    <cfRule type="cellIs" dxfId="4575" priority="2763" stopIfTrue="1" operator="greaterThan">
      <formula>0.03</formula>
    </cfRule>
    <cfRule type="cellIs" dxfId="4574" priority="2764" stopIfTrue="1" operator="lessThan">
      <formula>-0.03</formula>
    </cfRule>
  </conditionalFormatting>
  <conditionalFormatting sqref="BN178">
    <cfRule type="cellIs" dxfId="4573" priority="2757" stopIfTrue="1" operator="greaterThan">
      <formula>0.03</formula>
    </cfRule>
    <cfRule type="cellIs" dxfId="4572" priority="2758" stopIfTrue="1" operator="lessThan">
      <formula>-0.03</formula>
    </cfRule>
  </conditionalFormatting>
  <conditionalFormatting sqref="BM178 BM180 BM182">
    <cfRule type="cellIs" dxfId="4571" priority="2759" stopIfTrue="1" operator="greaterThan">
      <formula>0.03</formula>
    </cfRule>
    <cfRule type="cellIs" dxfId="4570" priority="2760" stopIfTrue="1" operator="lessThan">
      <formula>-0.03</formula>
    </cfRule>
  </conditionalFormatting>
  <conditionalFormatting sqref="BN358">
    <cfRule type="cellIs" dxfId="4569" priority="2753" stopIfTrue="1" operator="greaterThan">
      <formula>0.03</formula>
    </cfRule>
    <cfRule type="cellIs" dxfId="4568" priority="2754" stopIfTrue="1" operator="lessThan">
      <formula>-0.03</formula>
    </cfRule>
  </conditionalFormatting>
  <conditionalFormatting sqref="BM358 BM360 BM362">
    <cfRule type="cellIs" dxfId="4567" priority="2755" stopIfTrue="1" operator="greaterThan">
      <formula>0.03</formula>
    </cfRule>
    <cfRule type="cellIs" dxfId="4566" priority="2756" stopIfTrue="1" operator="lessThan">
      <formula>-0.03</formula>
    </cfRule>
  </conditionalFormatting>
  <conditionalFormatting sqref="BK4 BK6 BK8">
    <cfRule type="cellIs" dxfId="4565" priority="2665" stopIfTrue="1" operator="greaterThan">
      <formula>0.03</formula>
    </cfRule>
    <cfRule type="cellIs" dxfId="4564" priority="2666" stopIfTrue="1" operator="lessThan">
      <formula>-0.03</formula>
    </cfRule>
  </conditionalFormatting>
  <conditionalFormatting sqref="BL4">
    <cfRule type="cellIs" dxfId="4563" priority="2659" stopIfTrue="1" operator="greaterThan">
      <formula>0.03</formula>
    </cfRule>
    <cfRule type="cellIs" dxfId="4562" priority="2660" stopIfTrue="1" operator="lessThan">
      <formula>-0.03</formula>
    </cfRule>
  </conditionalFormatting>
  <conditionalFormatting sqref="BL10 BL16 BL22 BL28 BL34 BL40 BL46 BL52 BL58 BL64 BL70 BL76 BL82 BL88 BL94 BL100 BL106 BL112 BL118 BL124 BL130 BL136 BL142 BL148 BL154 BL160 BL184 BL190 BL196 BL202 BL208 BL214 BL220 BL226 BL232 BL238 BL244 BL250 BL256 BL262 BL268 BL274 BL280 BL286 BL292 BL298 BL304 BL310 BL316 BL322 BL328 BL334 BL340 BL346 BL352 BL364 BL370 BL376 BL382 BL388 BL394 BL400 BL406 BL412 BL418 BL424">
    <cfRule type="cellIs" dxfId="4561" priority="2655" stopIfTrue="1" operator="greaterThan">
      <formula>0.03</formula>
    </cfRule>
    <cfRule type="cellIs" dxfId="4560" priority="2656" stopIfTrue="1" operator="lessThan">
      <formula>-0.03</formula>
    </cfRule>
  </conditionalFormatting>
  <conditionalFormatting sqref="BK10 BK16 BK22 BK28 BK34 BK40 BK46 BK52 BK58 BK64 BK70 BK76 BK82 BK88 BK94 BK100 BK106 BK112 BK118 BK124 BK130 BK136 BK142 BK148 BK154 BK160 BK184 BK190 BK196 BK202 BK208 BK214 BK220 BK226 BK232 BK238 BK244 BK250 BK256 BK262 BK268 BK274 BK280 BK286 BK292 BK298 BK304 BK310 BK316 BK322 BK328 BK334 BK340 BK346 BK352 BK364 BK370 BK376 BK382 BK388 BK394 BK400 BK406 BK412 BK418 BK424 BK12 BK18 BK24 BK30 BK36 BK42 BK48 BK54 BK60 BK66 BK72 BK78 BK84 BK90 BK96 BK102 BK108 BK114 BK120 BK126 BK132 BK138 BK144 BK150 BK156 BK162 BK186 BK192 BK198 BK204 BK210 BK216 BK222 BK228 BK234 BK240 BK246 BK252 BK258 BK264 BK270 BK276 BK282 BK288 BK294 BK300 BK306 BK312 BK318 BK324 BK330 BK336 BK342 BK348 BK354 BK366 BK372 BK378 BK384 BK390 BK396 BK402 BK408 BK414 BK420 BK426 BK14 BK20 BK26 BK32 BK38 BK44 BK50 BK56 BK62 BK68 BK74 BK80 BK86 BK92 BK98 BK104 BK110 BK116 BK122 BK128 BK134 BK140 BK146 BK152 BK158 BK164 BK188 BK194 BK200 BK206 BK212 BK218 BK224 BK230 BK236 BK242 BK248 BK254 BK260 BK266 BK272 BK278 BK284 BK290 BK296 BK302 BK308 BK314 BK320 BK326 BK332 BK338 BK344 BK350 BK356 BK368 BK374 BK380 BK386 BK392 BK398 BK404 BK410 BK416 BK422 BK428">
    <cfRule type="cellIs" dxfId="4559" priority="2657" stopIfTrue="1" operator="greaterThan">
      <formula>0.03</formula>
    </cfRule>
    <cfRule type="cellIs" dxfId="4558" priority="2658" stopIfTrue="1" operator="lessThan">
      <formula>-0.03</formula>
    </cfRule>
  </conditionalFormatting>
  <conditionalFormatting sqref="BL166">
    <cfRule type="cellIs" dxfId="4557" priority="2597" stopIfTrue="1" operator="greaterThan">
      <formula>0.03</formula>
    </cfRule>
    <cfRule type="cellIs" dxfId="4556" priority="2598" stopIfTrue="1" operator="lessThan">
      <formula>-0.03</formula>
    </cfRule>
  </conditionalFormatting>
  <conditionalFormatting sqref="BK166 BK168 BK170">
    <cfRule type="cellIs" dxfId="4555" priority="2599" stopIfTrue="1" operator="greaterThan">
      <formula>0.03</formula>
    </cfRule>
    <cfRule type="cellIs" dxfId="4554" priority="2600" stopIfTrue="1" operator="lessThan">
      <formula>-0.03</formula>
    </cfRule>
  </conditionalFormatting>
  <conditionalFormatting sqref="BL172">
    <cfRule type="cellIs" dxfId="4553" priority="2593" stopIfTrue="1" operator="greaterThan">
      <formula>0.03</formula>
    </cfRule>
    <cfRule type="cellIs" dxfId="4552" priority="2594" stopIfTrue="1" operator="lessThan">
      <formula>-0.03</formula>
    </cfRule>
  </conditionalFormatting>
  <conditionalFormatting sqref="BK172 BK174 BK176">
    <cfRule type="cellIs" dxfId="4551" priority="2595" stopIfTrue="1" operator="greaterThan">
      <formula>0.03</formula>
    </cfRule>
    <cfRule type="cellIs" dxfId="4550" priority="2596" stopIfTrue="1" operator="lessThan">
      <formula>-0.03</formula>
    </cfRule>
  </conditionalFormatting>
  <conditionalFormatting sqref="BL178">
    <cfRule type="cellIs" dxfId="4549" priority="2589" stopIfTrue="1" operator="greaterThan">
      <formula>0.03</formula>
    </cfRule>
    <cfRule type="cellIs" dxfId="4548" priority="2590" stopIfTrue="1" operator="lessThan">
      <formula>-0.03</formula>
    </cfRule>
  </conditionalFormatting>
  <conditionalFormatting sqref="BK178 BK180 BK182">
    <cfRule type="cellIs" dxfId="4547" priority="2591" stopIfTrue="1" operator="greaterThan">
      <formula>0.03</formula>
    </cfRule>
    <cfRule type="cellIs" dxfId="4546" priority="2592" stopIfTrue="1" operator="lessThan">
      <formula>-0.03</formula>
    </cfRule>
  </conditionalFormatting>
  <conditionalFormatting sqref="BL358">
    <cfRule type="cellIs" dxfId="4545" priority="2585" stopIfTrue="1" operator="greaterThan">
      <formula>0.03</formula>
    </cfRule>
    <cfRule type="cellIs" dxfId="4544" priority="2586" stopIfTrue="1" operator="lessThan">
      <formula>-0.03</formula>
    </cfRule>
  </conditionalFormatting>
  <conditionalFormatting sqref="BK358 BK360 BK362">
    <cfRule type="cellIs" dxfId="4543" priority="2587" stopIfTrue="1" operator="greaterThan">
      <formula>0.03</formula>
    </cfRule>
    <cfRule type="cellIs" dxfId="4542" priority="2588" stopIfTrue="1" operator="lessThan">
      <formula>-0.03</formula>
    </cfRule>
  </conditionalFormatting>
  <conditionalFormatting sqref="BO358 BO360 BO362">
    <cfRule type="cellIs" dxfId="4541" priority="2503" stopIfTrue="1" operator="greaterThan">
      <formula>0.03</formula>
    </cfRule>
    <cfRule type="cellIs" dxfId="4540" priority="2504" stopIfTrue="1" operator="lessThan">
      <formula>-0.03</formula>
    </cfRule>
  </conditionalFormatting>
  <conditionalFormatting sqref="BQ4">
    <cfRule type="cellIs" dxfId="4539" priority="2501" stopIfTrue="1" operator="greaterThan">
      <formula>0.03</formula>
    </cfRule>
    <cfRule type="cellIs" dxfId="4538" priority="2502" stopIfTrue="1" operator="lessThan">
      <formula>-0.03</formula>
    </cfRule>
  </conditionalFormatting>
  <conditionalFormatting sqref="BP166">
    <cfRule type="cellIs" dxfId="4537" priority="2517" stopIfTrue="1" operator="greaterThan">
      <formula>0.03</formula>
    </cfRule>
    <cfRule type="cellIs" dxfId="4536" priority="2518" stopIfTrue="1" operator="lessThan">
      <formula>-0.03</formula>
    </cfRule>
  </conditionalFormatting>
  <conditionalFormatting sqref="BO166 BO168 BO170">
    <cfRule type="cellIs" dxfId="4535" priority="2515" stopIfTrue="1" operator="greaterThan">
      <formula>0.03</formula>
    </cfRule>
    <cfRule type="cellIs" dxfId="4534" priority="2516" stopIfTrue="1" operator="lessThan">
      <formula>-0.03</formula>
    </cfRule>
  </conditionalFormatting>
  <conditionalFormatting sqref="BP172">
    <cfRule type="cellIs" dxfId="4533" priority="2513" stopIfTrue="1" operator="greaterThan">
      <formula>0.03</formula>
    </cfRule>
    <cfRule type="cellIs" dxfId="4532" priority="2514" stopIfTrue="1" operator="lessThan">
      <formula>-0.03</formula>
    </cfRule>
  </conditionalFormatting>
  <conditionalFormatting sqref="BO172 BO174 BO176">
    <cfRule type="cellIs" dxfId="4531" priority="2511" stopIfTrue="1" operator="greaterThan">
      <formula>0.03</formula>
    </cfRule>
    <cfRule type="cellIs" dxfId="4530" priority="2512" stopIfTrue="1" operator="lessThan">
      <formula>-0.03</formula>
    </cfRule>
  </conditionalFormatting>
  <conditionalFormatting sqref="BP178">
    <cfRule type="cellIs" dxfId="4529" priority="2509" stopIfTrue="1" operator="greaterThan">
      <formula>0.03</formula>
    </cfRule>
    <cfRule type="cellIs" dxfId="4528" priority="2510" stopIfTrue="1" operator="lessThan">
      <formula>-0.03</formula>
    </cfRule>
  </conditionalFormatting>
  <conditionalFormatting sqref="BO178 BO180 BO182">
    <cfRule type="cellIs" dxfId="4527" priority="2507" stopIfTrue="1" operator="greaterThan">
      <formula>0.03</formula>
    </cfRule>
    <cfRule type="cellIs" dxfId="4526" priority="2508" stopIfTrue="1" operator="lessThan">
      <formula>-0.03</formula>
    </cfRule>
  </conditionalFormatting>
  <conditionalFormatting sqref="BP358">
    <cfRule type="cellIs" dxfId="4525" priority="2505" stopIfTrue="1" operator="greaterThan">
      <formula>0.03</formula>
    </cfRule>
    <cfRule type="cellIs" dxfId="4524" priority="2506" stopIfTrue="1" operator="lessThan">
      <formula>-0.03</formula>
    </cfRule>
  </conditionalFormatting>
  <conditionalFormatting sqref="BQ10 BQ16 BQ22 BQ28 BQ34 BQ40 BQ46 BQ52 BQ58 BQ64 BQ70 BQ76 BQ82 BQ88 BQ94 BQ100 BQ106 BQ112 BQ118 BQ124 BQ130 BQ136 BQ142 BQ148 BQ154 BQ160 BQ184 BQ190 BQ196 BQ202 BQ208 BQ214 BQ220 BQ226 BQ232 BQ238 BQ244 BQ250 BQ256 BQ262 BQ268 BQ274 BQ280 BQ286 BQ292 BQ298 BQ304 BQ310 BQ316 BQ322 BQ328 BQ334 BQ340 BQ346 BQ352 BQ364 BQ370 BQ376 BQ382 BQ388 BQ394 BQ400 BQ406 BQ412 BQ418 BQ424">
    <cfRule type="cellIs" dxfId="4523" priority="2499" stopIfTrue="1" operator="greaterThan">
      <formula>0.03</formula>
    </cfRule>
    <cfRule type="cellIs" dxfId="4522" priority="2500" stopIfTrue="1" operator="lessThan">
      <formula>-0.03</formula>
    </cfRule>
  </conditionalFormatting>
  <conditionalFormatting sqref="BQ166">
    <cfRule type="cellIs" dxfId="4521" priority="2497" stopIfTrue="1" operator="greaterThan">
      <formula>0.03</formula>
    </cfRule>
    <cfRule type="cellIs" dxfId="4520" priority="2498" stopIfTrue="1" operator="lessThan">
      <formula>-0.03</formula>
    </cfRule>
  </conditionalFormatting>
  <conditionalFormatting sqref="BQ172">
    <cfRule type="cellIs" dxfId="4519" priority="2495" stopIfTrue="1" operator="greaterThan">
      <formula>0.03</formula>
    </cfRule>
    <cfRule type="cellIs" dxfId="4518" priority="2496" stopIfTrue="1" operator="lessThan">
      <formula>-0.03</formula>
    </cfRule>
  </conditionalFormatting>
  <conditionalFormatting sqref="BQ358">
    <cfRule type="cellIs" dxfId="4517" priority="2491" stopIfTrue="1" operator="greaterThan">
      <formula>0.03</formula>
    </cfRule>
    <cfRule type="cellIs" dxfId="4516" priority="2492" stopIfTrue="1" operator="lessThan">
      <formula>-0.03</formula>
    </cfRule>
  </conditionalFormatting>
  <conditionalFormatting sqref="BQ178">
    <cfRule type="cellIs" dxfId="4515" priority="2493" stopIfTrue="1" operator="greaterThan">
      <formula>0.03</formula>
    </cfRule>
    <cfRule type="cellIs" dxfId="4514" priority="2494" stopIfTrue="1" operator="lessThan">
      <formula>-0.03</formula>
    </cfRule>
  </conditionalFormatting>
  <conditionalFormatting sqref="BR10 BR16 BR22 BR28 BR34 BR40 BR46 BR52 BR58 BR64 BR70 BR76 BR82 BR88 BR94 BR100 BR106 BR112 BR118 BR124 BR130 BR136 BR142 BR148 BR154 BR160 BR184 BR190 BR196 BR202 BR208 BR214 BR220 BR226 BR232 BR238 BR244 BR250 BR256 BR262 BR268 BR274 BR280 BR286 BR292 BR298 BR304 BR310 BR316 BR322 BR328 BR334 BR340 BR346 BR352 BR364 BR370 BR376 BR382 BR388 BR394 BR400 BR406 BR412 BR418 BR424">
    <cfRule type="cellIs" dxfId="4513" priority="2487" stopIfTrue="1" operator="greaterThan">
      <formula>0.03</formula>
    </cfRule>
    <cfRule type="cellIs" dxfId="4512" priority="2488" stopIfTrue="1" operator="lessThan">
      <formula>-0.03</formula>
    </cfRule>
  </conditionalFormatting>
  <conditionalFormatting sqref="BR4">
    <cfRule type="cellIs" dxfId="4511" priority="2489" stopIfTrue="1" operator="greaterThan">
      <formula>0.03</formula>
    </cfRule>
    <cfRule type="cellIs" dxfId="4510" priority="2490" stopIfTrue="1" operator="lessThan">
      <formula>-0.03</formula>
    </cfRule>
  </conditionalFormatting>
  <conditionalFormatting sqref="BR172">
    <cfRule type="cellIs" dxfId="4509" priority="2483" stopIfTrue="1" operator="greaterThan">
      <formula>0.03</formula>
    </cfRule>
    <cfRule type="cellIs" dxfId="4508" priority="2484" stopIfTrue="1" operator="lessThan">
      <formula>-0.03</formula>
    </cfRule>
  </conditionalFormatting>
  <conditionalFormatting sqref="BR166">
    <cfRule type="cellIs" dxfId="4507" priority="2485" stopIfTrue="1" operator="greaterThan">
      <formula>0.03</formula>
    </cfRule>
    <cfRule type="cellIs" dxfId="4506" priority="2486" stopIfTrue="1" operator="lessThan">
      <formula>-0.03</formula>
    </cfRule>
  </conditionalFormatting>
  <conditionalFormatting sqref="BR358">
    <cfRule type="cellIs" dxfId="4505" priority="2479" stopIfTrue="1" operator="greaterThan">
      <formula>0.03</formula>
    </cfRule>
    <cfRule type="cellIs" dxfId="4504" priority="2480" stopIfTrue="1" operator="lessThan">
      <formula>-0.03</formula>
    </cfRule>
  </conditionalFormatting>
  <conditionalFormatting sqref="BR178">
    <cfRule type="cellIs" dxfId="4503" priority="2481" stopIfTrue="1" operator="greaterThan">
      <formula>0.03</formula>
    </cfRule>
    <cfRule type="cellIs" dxfId="4502" priority="2482" stopIfTrue="1" operator="lessThan">
      <formula>-0.03</formula>
    </cfRule>
  </conditionalFormatting>
  <conditionalFormatting sqref="BP4">
    <cfRule type="cellIs" dxfId="4501" priority="2579" stopIfTrue="1" operator="greaterThan">
      <formula>0.03</formula>
    </cfRule>
    <cfRule type="cellIs" dxfId="4500" priority="2580" stopIfTrue="1" operator="lessThan">
      <formula>-0.03</formula>
    </cfRule>
  </conditionalFormatting>
  <conditionalFormatting sqref="BO4 BO6 BO8">
    <cfRule type="cellIs" dxfId="4499" priority="2573" stopIfTrue="1" operator="greaterThan">
      <formula>0.03</formula>
    </cfRule>
    <cfRule type="cellIs" dxfId="4498" priority="2574" stopIfTrue="1" operator="lessThan">
      <formula>-0.03</formula>
    </cfRule>
  </conditionalFormatting>
  <conditionalFormatting sqref="BS358">
    <cfRule type="cellIs" dxfId="4497" priority="2331" stopIfTrue="1" operator="greaterThan">
      <formula>0.03</formula>
    </cfRule>
    <cfRule type="cellIs" dxfId="4496" priority="2332" stopIfTrue="1" operator="lessThan">
      <formula>-0.03</formula>
    </cfRule>
  </conditionalFormatting>
  <conditionalFormatting sqref="BP10 BP16 BP22 BP28 BP34 BP40 BP46 BP52 BP58 BP64 BP70 BP76 BP82 BP88 BP94 BP100 BP106 BP112 BP118 BP124 BP130 BP136 BP142 BP148 BP154 BP160 BP184 BP190 BP196 BP202 BP208 BP214 BP220 BP226 BP232 BP238 BP244 BP250 BP256 BP262 BP268 BP274 BP280 BP286 BP292 BP298 BP304 BP310 BP316 BP322 BP328 BP334 BP340 BP346 BP352 BP364 BP370 BP376 BP382 BP388 BP394 BP400 BP406 BP412 BP418 BP424">
    <cfRule type="cellIs" dxfId="4495" priority="2571" stopIfTrue="1" operator="greaterThan">
      <formula>0.03</formula>
    </cfRule>
    <cfRule type="cellIs" dxfId="4494" priority="2572" stopIfTrue="1" operator="lessThan">
      <formula>-0.03</formula>
    </cfRule>
  </conditionalFormatting>
  <conditionalFormatting sqref="BO10 BO16 BO22 BO28 BO34 BO40 BO46 BO52 BO58 BO64 BO70 BO76 BO82 BO88 BO94 BO100 BO106 BO112 BO118 BO124 BO130 BO136 BO142 BO148 BO154 BO160 BO184 BO190 BO196 BO202 BO208 BO214 BO220 BO226 BO232 BO238 BO244 BO250 BO256 BO262 BO268 BO274 BO280 BO286 BO292 BO298 BO304 BO310 BO316 BO322 BO328 BO334 BO340 BO346 BO352 BO364 BO370 BO376 BO382 BO388 BO394 BO400 BO406 BO412 BO418 BO424 BO12 BO18 BO24 BO30 BO36 BO42 BO48 BO54 BO60 BO66 BO72 BO78 BO84 BO90 BO96 BO102 BO108 BO114 BO120 BO126 BO132 BO138 BO144 BO150 BO156 BO162 BO186 BO192 BO198 BO204 BO210 BO216 BO222 BO228 BO234 BO240 BO246 BO252 BO258 BO264 BO270 BO276 BO282 BO288 BO294 BO300 BO306 BO312 BO318 BO324 BO330 BO336 BO342 BO348 BO354 BO366 BO372 BO378 BO384 BO390 BO396 BO402 BO408 BO414 BO420 BO426 BO14 BO20 BO26 BO32 BO38 BO44 BO50 BO56 BO62 BO68 BO74 BO80 BO86 BO92 BO98 BO104 BO110 BO116 BO122 BO128 BO134 BO140 BO146 BO152 BO158 BO164 BO188 BO194 BO200 BO206 BO212 BO218 BO224 BO230 BO236 BO242 BO248 BO254 BO260 BO266 BO272 BO278 BO284 BO290 BO296 BO302 BO308 BO314 BO320 BO326 BO332 BO338 BO344 BO350 BO356 BO368 BO374 BO380 BO386 BO392 BO398 BO404 BO410 BO416 BO422 BO428">
    <cfRule type="cellIs" dxfId="4493" priority="2569" stopIfTrue="1" operator="greaterThan">
      <formula>0.03</formula>
    </cfRule>
    <cfRule type="cellIs" dxfId="4492" priority="2570" stopIfTrue="1" operator="lessThan">
      <formula>-0.03</formula>
    </cfRule>
  </conditionalFormatting>
  <conditionalFormatting sqref="BS172">
    <cfRule type="cellIs" dxfId="4491" priority="2335" stopIfTrue="1" operator="greaterThan">
      <formula>0.03</formula>
    </cfRule>
    <cfRule type="cellIs" dxfId="4490" priority="2336" stopIfTrue="1" operator="lessThan">
      <formula>-0.03</formula>
    </cfRule>
  </conditionalFormatting>
  <conditionalFormatting sqref="BS4">
    <cfRule type="cellIs" dxfId="4489" priority="2341" stopIfTrue="1" operator="greaterThan">
      <formula>0.03</formula>
    </cfRule>
    <cfRule type="cellIs" dxfId="4488" priority="2342" stopIfTrue="1" operator="lessThan">
      <formula>-0.03</formula>
    </cfRule>
  </conditionalFormatting>
  <conditionalFormatting sqref="BS10 BS16 BS22 BS28 BS34 BS40 BS46 BS52 BS58 BS64 BS70 BS76 BS82 BS88 BS94 BS100 BS106 BS112 BS118 BS124 BS130 BS136 BS142 BS148 BS154 BS160 BS184 BS190 BS196 BS202 BS208 BS214 BS220 BS226 BS232 BS238 BS244 BS250 BS256 BS262 BS268 BS274 BS280 BS286 BS292 BS298 BS304 BS310 BS316 BS322 BS328 BS334 BS340 BS346 BS352 BS364 BS370 BS376 BS382 BS388 BS394 BS400 BS406 BS412 BS418 BS424">
    <cfRule type="cellIs" dxfId="4487" priority="2339" stopIfTrue="1" operator="greaterThan">
      <formula>0.03</formula>
    </cfRule>
    <cfRule type="cellIs" dxfId="4486" priority="2340" stopIfTrue="1" operator="lessThan">
      <formula>-0.03</formula>
    </cfRule>
  </conditionalFormatting>
  <conditionalFormatting sqref="BS166">
    <cfRule type="cellIs" dxfId="4485" priority="2337" stopIfTrue="1" operator="greaterThan">
      <formula>0.03</formula>
    </cfRule>
    <cfRule type="cellIs" dxfId="4484" priority="2338" stopIfTrue="1" operator="lessThan">
      <formula>-0.03</formula>
    </cfRule>
  </conditionalFormatting>
  <conditionalFormatting sqref="BA4">
    <cfRule type="cellIs" dxfId="4483" priority="2389" stopIfTrue="1" operator="greaterThan">
      <formula>0.03</formula>
    </cfRule>
    <cfRule type="cellIs" dxfId="4482" priority="2390" stopIfTrue="1" operator="lessThan">
      <formula>-0.03</formula>
    </cfRule>
  </conditionalFormatting>
  <conditionalFormatting sqref="BA10 BA16 BA22 BA28 BA34 BA40 BA46 BA52 BA58 BA64 BA70 BA76 BA82 BA88 BA94 BA100 BA106 BA112 BA118 BA124 BA130 BA136 BA142 BA148 BA154 BA160 BA184 BA190 BA196 BA202 BA208 BA214 BA220 BA226 BA232 BA238 BA244 BA250 BA256 BA262 BA268 BA274 BA280 BA286 BA292 BA298 BA304 BA310 BA316 BA322 BA328 BA334 BA340 BA346 BA352 BA364 BA370 BA376 BA382 BA388 BA394 BA400 BA406 BA412 BA418 BA424">
    <cfRule type="cellIs" dxfId="4481" priority="2387" stopIfTrue="1" operator="greaterThan">
      <formula>0.03</formula>
    </cfRule>
    <cfRule type="cellIs" dxfId="4480" priority="2388" stopIfTrue="1" operator="lessThan">
      <formula>-0.03</formula>
    </cfRule>
  </conditionalFormatting>
  <conditionalFormatting sqref="BA166">
    <cfRule type="cellIs" dxfId="4479" priority="2369" stopIfTrue="1" operator="greaterThan">
      <formula>0.03</formula>
    </cfRule>
    <cfRule type="cellIs" dxfId="4478" priority="2370" stopIfTrue="1" operator="lessThan">
      <formula>-0.03</formula>
    </cfRule>
  </conditionalFormatting>
  <conditionalFormatting sqref="BA172">
    <cfRule type="cellIs" dxfId="4477" priority="2367" stopIfTrue="1" operator="greaterThan">
      <formula>0.03</formula>
    </cfRule>
    <cfRule type="cellIs" dxfId="4476" priority="2368" stopIfTrue="1" operator="lessThan">
      <formula>-0.03</formula>
    </cfRule>
  </conditionalFormatting>
  <conditionalFormatting sqref="BA178">
    <cfRule type="cellIs" dxfId="4475" priority="2365" stopIfTrue="1" operator="greaterThan">
      <formula>0.03</formula>
    </cfRule>
    <cfRule type="cellIs" dxfId="4474" priority="2366" stopIfTrue="1" operator="lessThan">
      <formula>-0.03</formula>
    </cfRule>
  </conditionalFormatting>
  <conditionalFormatting sqref="BA358">
    <cfRule type="cellIs" dxfId="4473" priority="2363" stopIfTrue="1" operator="greaterThan">
      <formula>0.03</formula>
    </cfRule>
    <cfRule type="cellIs" dxfId="4472" priority="2364" stopIfTrue="1" operator="lessThan">
      <formula>-0.03</formula>
    </cfRule>
  </conditionalFormatting>
  <conditionalFormatting sqref="BS178">
    <cfRule type="cellIs" dxfId="4471" priority="2333" stopIfTrue="1" operator="greaterThan">
      <formula>0.03</formula>
    </cfRule>
    <cfRule type="cellIs" dxfId="4470" priority="2334" stopIfTrue="1" operator="lessThan">
      <formula>-0.03</formula>
    </cfRule>
  </conditionalFormatting>
  <conditionalFormatting sqref="BB4 BB10 BB16 BB22 BB28 BB34 BB40 BB46 BB52 BB58 BB64 BB70 BB76 BB82 BB88 BB94 BB100 BB106 BB112 BB118 BB124 BB130 BB136 BB142 BB148 BB154 BB160 BB166 BB172 BB178 BB184 BB190 BB196 BB202 BB208 BB214 BB220 BB226 BB232 BB238 BB244 BB250 BB256 BB262 BB268 BB274 BB280 BB286 BB292 BB298 BB304 BB310 BB316 BB322 BB328 BB334 BB340 BB346 BB352 BB358 BB364 BB370 BB376 BB382 BB388 BB394 BB400 BB406 BB412 BB418 BB424">
    <cfRule type="cellIs" dxfId="4469" priority="2063" stopIfTrue="1" operator="greaterThan">
      <formula>0.03</formula>
    </cfRule>
    <cfRule type="cellIs" dxfId="4468" priority="2064" stopIfTrue="1" operator="lessThan">
      <formula>-0.03</formula>
    </cfRule>
  </conditionalFormatting>
  <conditionalFormatting sqref="BT4 BT10 BT16 BT22 BT28 BT34 BT40 BT46 BT52 BT58 BT64 BT70 BT76 BT82 BT88 BT94 BT100 BT106 BT112 BT118 BT124 BT130 BT136 BT142 BT148 BT154 BT160 BT166 BT172 BT178 BT184 BT190 BT196 BT202 BT208 BT214 BT220 BT226 BT232 BT238 BT244 BT250 BT256 BT262 BT268 BT274 BT280 BT286 BT292 BT298 BT304 BT310 BT316 BT322 BT328 BT334 BT340 BT346 BT352 BT358 BT364 BT370 BT376 BT382 BT388 BT394 BT400 BT406 BT412 BT418 BT424">
    <cfRule type="cellIs" dxfId="4467" priority="2061" stopIfTrue="1" operator="greaterThan">
      <formula>0.03</formula>
    </cfRule>
    <cfRule type="cellIs" dxfId="4466" priority="2062" stopIfTrue="1" operator="lessThan">
      <formula>-0.03</formula>
    </cfRule>
  </conditionalFormatting>
  <conditionalFormatting sqref="BV4">
    <cfRule type="cellIs" dxfId="4465" priority="2031" stopIfTrue="1" operator="greaterThan">
      <formula>0.03</formula>
    </cfRule>
    <cfRule type="cellIs" dxfId="4464" priority="2032" stopIfTrue="1" operator="lessThan">
      <formula>-0.03</formula>
    </cfRule>
  </conditionalFormatting>
  <conditionalFormatting sqref="BU4 BU6 BU8">
    <cfRule type="cellIs" dxfId="4463" priority="2027" stopIfTrue="1" operator="greaterThan">
      <formula>0.03</formula>
    </cfRule>
    <cfRule type="cellIs" dxfId="4462" priority="2028" stopIfTrue="1" operator="lessThan">
      <formula>-0.03</formula>
    </cfRule>
  </conditionalFormatting>
  <conditionalFormatting sqref="BU4:BX4">
    <cfRule type="cellIs" dxfId="4461" priority="2021" stopIfTrue="1" operator="greaterThan">
      <formula>0.03</formula>
    </cfRule>
    <cfRule type="cellIs" dxfId="4460" priority="2022" stopIfTrue="1" operator="lessThan">
      <formula>-0.03</formula>
    </cfRule>
  </conditionalFormatting>
  <conditionalFormatting sqref="BX4">
    <cfRule type="cellIs" dxfId="4459" priority="1929" stopIfTrue="1" operator="greaterThan">
      <formula>0.03</formula>
    </cfRule>
    <cfRule type="cellIs" dxfId="4458" priority="1930" stopIfTrue="1" operator="lessThan">
      <formula>-0.03</formula>
    </cfRule>
  </conditionalFormatting>
  <conditionalFormatting sqref="BW4 BW6 BW8">
    <cfRule type="cellIs" dxfId="4457" priority="1925" stopIfTrue="1" operator="greaterThan">
      <formula>0.03</formula>
    </cfRule>
    <cfRule type="cellIs" dxfId="4456" priority="1926" stopIfTrue="1" operator="lessThan">
      <formula>-0.03</formula>
    </cfRule>
  </conditionalFormatting>
  <conditionalFormatting sqref="BV10 BV16 BV22 BV28 BV34 BV40 BV46 BV52 BV58 BV64 BV70 BV76 BV82 BV88 BV94 BV100 BV106 BV112 BV118 BV124 BV130 BV136 BV142 BV148 BV154 BV160 BV166 BV172 BV178 BV184 BV190 BV196 BV202 BV208 BV214 BV220 BV226 BV232 BV238 BV244 BV250 BV256 BV262 BV268 BV274 BV280 BV286 BV292 BV298 BV304 BV310 BV316 BV322 BV328 BV334 BV340 BV346 BV352 BV358 BV364 BV370 BV376 BV382 BV388 BV394 BV400 BV406 BV412 BV418 BV424">
    <cfRule type="cellIs" dxfId="4455" priority="1825" stopIfTrue="1" operator="greaterThan">
      <formula>0.03</formula>
    </cfRule>
    <cfRule type="cellIs" dxfId="4454" priority="1826" stopIfTrue="1" operator="lessThan">
      <formula>-0.03</formula>
    </cfRule>
  </conditionalFormatting>
  <conditionalFormatting sqref="BU10 BU16 BU22 BU28 BU34 BU40 BU46 BU52 BU58 BU64 BU70 BU76 BU82 BU88 BU94 BU100 BU106 BU112 BU118 BU124 BU130 BU136 BU142 BU148 BU154 BU160 BU166 BU172 BU178 BU184 BU190 BU196 BU202 BU208 BU214 BU220 BU226 BU232 BU238 BU244 BU250 BU256 BU262 BU268 BU274 BU280 BU286 BU292 BU298 BU304 BU310 BU316 BU322 BU328 BU334 BU340 BU346 BU352 BU358 BU364 BU370 BU376 BU382 BU388 BU394 BU400 BU406 BU412 BU418 BU424 BU12 BU18 BU24 BU30 BU36 BU42 BU48 BU54 BU60 BU66 BU72 BU78 BU84 BU90 BU96 BU102 BU108 BU114 BU120 BU126 BU132 BU138 BU144 BU150 BU156 BU162 BU168 BU174 BU180 BU186 BU192 BU198 BU204 BU210 BU216 BU222 BU228 BU234 BU240 BU246 BU252 BU258 BU264 BU270 BU276 BU282 BU288 BU294 BU300 BU306 BU312 BU318 BU324 BU330 BU336 BU342 BU348 BU354 BU360 BU366 BU372 BU378 BU384 BU390 BU396 BU402 BU408 BU414 BU420 BU426 BU14 BU20 BU26 BU32 BU38 BU44 BU50 BU56 BU62 BU68 BU74 BU80 BU86 BU92 BU98 BU104 BU110 BU116 BU122 BU128 BU134 BU140 BU146 BU152 BU158 BU164 BU170 BU176 BU182 BU188 BU194 BU200 BU206 BU212 BU218 BU224 BU230 BU236 BU242 BU248 BU254 BU260 BU266 BU272 BU278 BU284 BU290 BU296 BU302 BU308 BU314 BU320 BU326 BU332 BU338 BU344 BU350 BU356 BU362 BU368 BU374 BU380 BU386 BU392 BU398 BU404 BU410 BU416 BU422 BU428">
    <cfRule type="cellIs" dxfId="4453" priority="1823" stopIfTrue="1" operator="greaterThan">
      <formula>0.03</formula>
    </cfRule>
    <cfRule type="cellIs" dxfId="4452" priority="1824" stopIfTrue="1" operator="lessThan">
      <formula>-0.03</formula>
    </cfRule>
  </conditionalFormatting>
  <conditionalFormatting sqref="BU10:BX10 BU16:BX16 BU22:BX22 BU28:BX28 BU34:BX34 BU40:BX40 BU46:BX46 BU52:BX52 BU58:BX58 BU64:BX64 BU70:BX70 BU76:BX76 BU82:BX82 BU88:BX88 BU94:BX94 BU100:BX100 BU106:BX106 BU112:BX112 BU118:BX118 BU124:BX124 BU130:BX130 BU136:BX136 BU142:BX142 BU148:BX148 BU154:BX154 BU160:BX160 BU166:BX166 BU172:BX172 BU178:BX178 BU184:BX184 BU190:BX190 BU196:BX196 BU202:BX202 BU208:BX208 BU214:BX214 BU220:BX220 BU226:BX226 BU232:BX232 BU238:BX238 BU244:BX244 BU250:BX250 BU256:BX256 BU262:BX262 BU268:BX268 BU274:BX274 BU280:BX280 BU286:BX286 BU292:BX292 BU298:BX298 BU304:BX304 BU310:BX310 BU316:BX316 BU322:BX322 BU328:BX328 BU334:BX334 BU340:BX340 BU346:BX346 BU352:BX352 BU358:BX358 BU364:BX364 BU370:BX370 BU376:BX376 BU382:BX382 BU388:BX388 BU394:BX394 BU400:BX400 BU406:BX406 BU412:BX412 BU418:BX418 BU424:BX424">
    <cfRule type="cellIs" dxfId="4451" priority="1821" stopIfTrue="1" operator="greaterThan">
      <formula>0.03</formula>
    </cfRule>
    <cfRule type="cellIs" dxfId="4450" priority="1822" stopIfTrue="1" operator="lessThan">
      <formula>-0.03</formula>
    </cfRule>
  </conditionalFormatting>
  <conditionalFormatting sqref="BX10 BX16 BX22 BX28 BX34 BX40 BX46 BX52 BX58 BX64 BX70 BX76 BX82 BX88 BX94 BX100 BX106 BX112 BX118 BX124 BX130 BX136 BX142 BX148 BX154 BX160 BX166 BX172 BX178 BX184 BX190 BX196 BX202 BX208 BX214 BX220 BX226 BX232 BX238 BX244 BX250 BX256 BX262 BX268 BX274 BX280 BX286 BX292 BX298 BX304 BX310 BX316 BX322 BX328 BX334 BX340 BX346 BX352 BX358 BX364 BX370 BX376 BX382 BX388 BX394 BX400 BX406 BX412 BX418 BX424">
    <cfRule type="cellIs" dxfId="4449" priority="1819" stopIfTrue="1" operator="greaterThan">
      <formula>0.03</formula>
    </cfRule>
    <cfRule type="cellIs" dxfId="4448" priority="1820" stopIfTrue="1" operator="lessThan">
      <formula>-0.03</formula>
    </cfRule>
  </conditionalFormatting>
  <conditionalFormatting sqref="BW10 BW16 BW22 BW28 BW34 BW40 BW46 BW52 BW58 BW64 BW70 BW76 BW82 BW88 BW94 BW100 BW106 BW112 BW118 BW124 BW130 BW136 BW142 BW148 BW154 BW160 BW166 BW172 BW178 BW184 BW190 BW196 BW202 BW208 BW214 BW220 BW226 BW232 BW238 BW244 BW250 BW256 BW262 BW268 BW274 BW280 BW286 BW292 BW298 BW304 BW310 BW316 BW322 BW328 BW334 BW340 BW346 BW352 BW358 BW364 BW370 BW376 BW382 BW388 BW394 BW400 BW406 BW412 BW418 BW424 BW12 BW18 BW24 BW30 BW36 BW42 BW48 BW54 BW60 BW66 BW72 BW78 BW84 BW90 BW96 BW102 BW108 BW114 BW120 BW126 BW132 BW138 BW144 BW150 BW156 BW162 BW168 BW174 BW180 BW186 BW192 BW198 BW204 BW210 BW216 BW222 BW228 BW234 BW240 BW246 BW252 BW258 BW264 BW270 BW276 BW282 BW288 BW294 BW300 BW306 BW312 BW318 BW324 BW330 BW336 BW342 BW348 BW354 BW360 BW366 BW372 BW378 BW384 BW390 BW396 BW402 BW408 BW414 BW420 BW426 BW14 BW20 BW26 BW32 BW38 BW44 BW50 BW56 BW62 BW68 BW74 BW80 BW86 BW92 BW98 BW104 BW110 BW116 BW122 BW128 BW134 BW140 BW146 BW152 BW158 BW164 BW170 BW176 BW182 BW188 BW194 BW200 BW206 BW212 BW218 BW224 BW230 BW236 BW242 BW248 BW254 BW260 BW266 BW272 BW278 BW284 BW290 BW296 BW302 BW308 BW314 BW320 BW326 BW332 BW338 BW344 BW350 BW356 BW362 BW368 BW374 BW380 BW386 BW392 BW398 BW404 BW410 BW416 BW422 BW428">
    <cfRule type="cellIs" dxfId="4447" priority="1817" stopIfTrue="1" operator="greaterThan">
      <formula>0.03</formula>
    </cfRule>
    <cfRule type="cellIs" dxfId="4446" priority="1818" stopIfTrue="1" operator="lessThan">
      <formula>-0.03</formula>
    </cfRule>
  </conditionalFormatting>
  <conditionalFormatting sqref="BH4">
    <cfRule type="cellIs" dxfId="4445" priority="1815" stopIfTrue="1" operator="greaterThan">
      <formula>0.03</formula>
    </cfRule>
    <cfRule type="cellIs" dxfId="4444" priority="1816" stopIfTrue="1" operator="lessThan">
      <formula>-0.03</formula>
    </cfRule>
  </conditionalFormatting>
  <conditionalFormatting sqref="BG4 BG6 BG8">
    <cfRule type="cellIs" dxfId="4443" priority="1813" stopIfTrue="1" operator="greaterThan">
      <formula>0.03</formula>
    </cfRule>
    <cfRule type="cellIs" dxfId="4442" priority="1814" stopIfTrue="1" operator="lessThan">
      <formula>-0.03</formula>
    </cfRule>
  </conditionalFormatting>
  <conditionalFormatting sqref="BG4:BJ4">
    <cfRule type="cellIs" dxfId="4441" priority="1811" stopIfTrue="1" operator="greaterThan">
      <formula>0.03</formula>
    </cfRule>
    <cfRule type="cellIs" dxfId="4440" priority="1812" stopIfTrue="1" operator="lessThan">
      <formula>-0.03</formula>
    </cfRule>
  </conditionalFormatting>
  <conditionalFormatting sqref="BH10 BH16 BH22 BH28 BH34 BH40 BH46 BH52 BH58 BH64 BH70 BH76 BH82 BH88 BH94 BH100 BH106 BH112 BH118 BH124 BH130 BH136 BH142 BH148 BH154 BH160 BH184 BH190 BH196 BH202 BH208 BH214 BH220 BH226 BH232 BH238 BH244 BH250 BH256 BH262 BH268 BH274 BH280 BH286 BH292 BH298 BH304 BH310 BH316 BH322 BH328 BH334 BH340 BH346 BH352 BH364 BH370 BH376 BH382 BH388 BH394 BH400 BH406 BH412 BH418 BH424">
    <cfRule type="cellIs" dxfId="4439" priority="1809" stopIfTrue="1" operator="greaterThan">
      <formula>0.03</formula>
    </cfRule>
    <cfRule type="cellIs" dxfId="4438" priority="1810" stopIfTrue="1" operator="lessThan">
      <formula>-0.03</formula>
    </cfRule>
  </conditionalFormatting>
  <conditionalFormatting sqref="BG10:BJ10 BG16:BJ16 BG22:BJ22 BG28:BJ28 BG34:BJ34 BG40:BJ40 BG46:BJ46 BG52:BJ52 BG58:BJ58 BG64:BJ64 BG70:BJ70 BG76:BJ76 BG82:BJ82 BG88:BJ88 BG94:BJ94 BG100:BJ100 BG106:BJ106 BG112:BJ112 BG118:BJ118 BG124:BJ124 BG130:BJ130 BG136:BJ136 BG142:BJ142 BG148:BJ148 BG154:BJ154 BG160:BJ160 BG184:BJ184 BG190:BJ190 BG196:BJ196 BG202:BJ202 BG208:BJ208 BG214:BJ214 BG220:BJ220 BG226:BJ226 BG232:BJ232 BG238:BJ238 BG244:BJ244 BG250:BJ250 BG256:BJ256 BG262:BJ262 BG268:BJ268 BG274:BJ274 BG280:BJ280 BG286:BJ286 BG292:BJ292 BG298:BJ298 BG304:BJ304 BG310:BJ310 BG316:BJ316 BG322:BJ322 BG328:BJ328 BG334:BJ334 BG340:BJ340 BG346:BJ346 BG352:BJ352 BG364:BJ364 BG370:BJ370 BG376:BJ376 BG382:BJ382 BG388:BJ388 BG394:BJ394 BG400:BJ400 BG406:BJ406 BG412:BJ412 BG418:BJ418 BG424:BJ424">
    <cfRule type="cellIs" dxfId="4437" priority="1805" stopIfTrue="1" operator="greaterThan">
      <formula>0.03</formula>
    </cfRule>
    <cfRule type="cellIs" dxfId="4436" priority="1806" stopIfTrue="1" operator="lessThan">
      <formula>-0.03</formula>
    </cfRule>
  </conditionalFormatting>
  <conditionalFormatting sqref="BG10 BG16 BG22 BG28 BG34 BG40 BG46 BG52 BG58 BG64 BG70 BG76 BG82 BG88 BG94 BG100 BG106 BG112 BG118 BG124 BG130 BG136 BG142 BG148 BG154 BG160 BG184 BG190 BG196 BG202 BG208 BG214 BG220 BG226 BG232 BG238 BG244 BG250 BG256 BG262 BG268 BG274 BG280 BG286 BG292 BG298 BG304 BG310 BG316 BG322 BG328 BG334 BG340 BG346 BG352 BG364 BG370 BG376 BG382 BG388 BG394 BG400 BG406 BG412 BG418 BG424 BG12 BG18 BG24 BG30 BG36 BG42 BG48 BG54 BG60 BG66 BG72 BG78 BG84 BG90 BG96 BG102 BG108 BG114 BG120 BG126 BG132 BG138 BG144 BG150 BG156 BG162 BG186 BG192 BG198 BG204 BG210 BG216 BG222 BG228 BG234 BG240 BG246 BG252 BG258 BG264 BG270 BG276 BG282 BG288 BG294 BG300 BG306 BG312 BG318 BG324 BG330 BG336 BG342 BG348 BG354 BG366 BG372 BG378 BG384 BG390 BG396 BG402 BG408 BG414 BG420 BG426 BG14 BG20 BG26 BG32 BG38 BG44 BG50 BG56 BG62 BG68 BG74 BG80 BG86 BG92 BG98 BG104 BG110 BG116 BG122 BG128 BG134 BG140 BG146 BG152 BG158 BG164 BG188 BG194 BG200 BG206 BG212 BG218 BG224 BG230 BG236 BG242 BG248 BG254 BG260 BG266 BG272 BG278 BG284 BG290 BG296 BG302 BG308 BG314 BG320 BG326 BG332 BG338 BG344 BG350 BG356 BG368 BG374 BG380 BG386 BG392 BG398 BG404 BG410 BG416 BG422 BG428">
    <cfRule type="cellIs" dxfId="4435" priority="1807" stopIfTrue="1" operator="greaterThan">
      <formula>0.03</formula>
    </cfRule>
    <cfRule type="cellIs" dxfId="4434" priority="1808" stopIfTrue="1" operator="lessThan">
      <formula>-0.03</formula>
    </cfRule>
  </conditionalFormatting>
  <conditionalFormatting sqref="BH166">
    <cfRule type="cellIs" dxfId="4433" priority="1803" stopIfTrue="1" operator="greaterThan">
      <formula>0.03</formula>
    </cfRule>
    <cfRule type="cellIs" dxfId="4432" priority="1804" stopIfTrue="1" operator="lessThan">
      <formula>-0.03</formula>
    </cfRule>
  </conditionalFormatting>
  <conditionalFormatting sqref="BG166:BJ166">
    <cfRule type="cellIs" dxfId="4431" priority="1799" stopIfTrue="1" operator="greaterThan">
      <formula>0.03</formula>
    </cfRule>
    <cfRule type="cellIs" dxfId="4430" priority="1800" stopIfTrue="1" operator="lessThan">
      <formula>-0.03</formula>
    </cfRule>
  </conditionalFormatting>
  <conditionalFormatting sqref="BG166 BG168 BG170">
    <cfRule type="cellIs" dxfId="4429" priority="1801" stopIfTrue="1" operator="greaterThan">
      <formula>0.03</formula>
    </cfRule>
    <cfRule type="cellIs" dxfId="4428" priority="1802" stopIfTrue="1" operator="lessThan">
      <formula>-0.03</formula>
    </cfRule>
  </conditionalFormatting>
  <conditionalFormatting sqref="BH172">
    <cfRule type="cellIs" dxfId="4427" priority="1797" stopIfTrue="1" operator="greaterThan">
      <formula>0.03</formula>
    </cfRule>
    <cfRule type="cellIs" dxfId="4426" priority="1798" stopIfTrue="1" operator="lessThan">
      <formula>-0.03</formula>
    </cfRule>
  </conditionalFormatting>
  <conditionalFormatting sqref="BG172:BJ172">
    <cfRule type="cellIs" dxfId="4425" priority="1793" stopIfTrue="1" operator="greaterThan">
      <formula>0.03</formula>
    </cfRule>
    <cfRule type="cellIs" dxfId="4424" priority="1794" stopIfTrue="1" operator="lessThan">
      <formula>-0.03</formula>
    </cfRule>
  </conditionalFormatting>
  <conditionalFormatting sqref="BG172 BG174 BG176">
    <cfRule type="cellIs" dxfId="4423" priority="1795" stopIfTrue="1" operator="greaterThan">
      <formula>0.03</formula>
    </cfRule>
    <cfRule type="cellIs" dxfId="4422" priority="1796" stopIfTrue="1" operator="lessThan">
      <formula>-0.03</formula>
    </cfRule>
  </conditionalFormatting>
  <conditionalFormatting sqref="BH178">
    <cfRule type="cellIs" dxfId="4421" priority="1791" stopIfTrue="1" operator="greaterThan">
      <formula>0.03</formula>
    </cfRule>
    <cfRule type="cellIs" dxfId="4420" priority="1792" stopIfTrue="1" operator="lessThan">
      <formula>-0.03</formula>
    </cfRule>
  </conditionalFormatting>
  <conditionalFormatting sqref="BG178:BJ178">
    <cfRule type="cellIs" dxfId="4419" priority="1787" stopIfTrue="1" operator="greaterThan">
      <formula>0.03</formula>
    </cfRule>
    <cfRule type="cellIs" dxfId="4418" priority="1788" stopIfTrue="1" operator="lessThan">
      <formula>-0.03</formula>
    </cfRule>
  </conditionalFormatting>
  <conditionalFormatting sqref="BG178 BG180 BG182">
    <cfRule type="cellIs" dxfId="4417" priority="1789" stopIfTrue="1" operator="greaterThan">
      <formula>0.03</formula>
    </cfRule>
    <cfRule type="cellIs" dxfId="4416" priority="1790" stopIfTrue="1" operator="lessThan">
      <formula>-0.03</formula>
    </cfRule>
  </conditionalFormatting>
  <conditionalFormatting sqref="BH358">
    <cfRule type="cellIs" dxfId="4415" priority="1785" stopIfTrue="1" operator="greaterThan">
      <formula>0.03</formula>
    </cfRule>
    <cfRule type="cellIs" dxfId="4414" priority="1786" stopIfTrue="1" operator="lessThan">
      <formula>-0.03</formula>
    </cfRule>
  </conditionalFormatting>
  <conditionalFormatting sqref="BG358:BJ358">
    <cfRule type="cellIs" dxfId="4413" priority="1781" stopIfTrue="1" operator="greaterThan">
      <formula>0.03</formula>
    </cfRule>
    <cfRule type="cellIs" dxfId="4412" priority="1782" stopIfTrue="1" operator="lessThan">
      <formula>-0.03</formula>
    </cfRule>
  </conditionalFormatting>
  <conditionalFormatting sqref="BG358 BG360 BG362">
    <cfRule type="cellIs" dxfId="4411" priority="1783" stopIfTrue="1" operator="greaterThan">
      <formula>0.03</formula>
    </cfRule>
    <cfRule type="cellIs" dxfId="4410" priority="1784" stopIfTrue="1" operator="lessThan">
      <formula>-0.03</formula>
    </cfRule>
  </conditionalFormatting>
  <conditionalFormatting sqref="BJ4">
    <cfRule type="cellIs" dxfId="4409" priority="1779" stopIfTrue="1" operator="greaterThan">
      <formula>0.03</formula>
    </cfRule>
    <cfRule type="cellIs" dxfId="4408" priority="1780" stopIfTrue="1" operator="lessThan">
      <formula>-0.03</formula>
    </cfRule>
  </conditionalFormatting>
  <conditionalFormatting sqref="BJ10 BJ16 BJ22 BJ28 BJ34 BJ40 BJ46 BJ52 BJ58 BJ64 BJ70 BJ76 BJ82 BJ88 BJ94 BJ100 BJ106 BJ112 BJ118 BJ124 BJ130 BJ136 BJ142 BJ148 BJ154 BJ160 BJ184 BJ190 BJ196 BJ202 BJ208 BJ214 BJ220 BJ226 BJ232 BJ238 BJ244 BJ250 BJ256 BJ262 BJ268 BJ274 BJ280 BJ286 BJ292 BJ298 BJ304 BJ310 BJ316 BJ322 BJ328 BJ334 BJ340 BJ346 BJ352 BJ364 BJ370 BJ376 BJ382 BJ388 BJ394 BJ400 BJ406 BJ412 BJ418 BJ424">
    <cfRule type="cellIs" dxfId="4407" priority="1775" stopIfTrue="1" operator="greaterThan">
      <formula>0.03</formula>
    </cfRule>
    <cfRule type="cellIs" dxfId="4406" priority="1776" stopIfTrue="1" operator="lessThan">
      <formula>-0.03</formula>
    </cfRule>
  </conditionalFormatting>
  <conditionalFormatting sqref="BI4 BI6 BI8">
    <cfRule type="cellIs" dxfId="4405" priority="1777" stopIfTrue="1" operator="greaterThan">
      <formula>0.03</formula>
    </cfRule>
    <cfRule type="cellIs" dxfId="4404" priority="1778" stopIfTrue="1" operator="lessThan">
      <formula>-0.03</formula>
    </cfRule>
  </conditionalFormatting>
  <conditionalFormatting sqref="BI10 BI16 BI22 BI28 BI34 BI40 BI46 BI52 BI58 BI64 BI70 BI76 BI82 BI88 BI94 BI100 BI106 BI112 BI118 BI124 BI130 BI136 BI142 BI148 BI154 BI160 BI184 BI190 BI196 BI202 BI208 BI214 BI220 BI226 BI232 BI238 BI244 BI250 BI256 BI262 BI268 BI274 BI280 BI286 BI292 BI298 BI304 BI310 BI316 BI322 BI328 BI334 BI340 BI346 BI352 BI364 BI370 BI376 BI382 BI388 BI394 BI400 BI406 BI412 BI418 BI424 BI12 BI18 BI24 BI30 BI36 BI42 BI48 BI54 BI60 BI66 BI72 BI78 BI84 BI90 BI96 BI102 BI108 BI114 BI120 BI126 BI132 BI138 BI144 BI150 BI156 BI162 BI186 BI192 BI198 BI204 BI210 BI216 BI222 BI228 BI234 BI240 BI246 BI252 BI258 BI264 BI270 BI276 BI282 BI288 BI294 BI300 BI306 BI312 BI318 BI324 BI330 BI336 BI342 BI348 BI354 BI366 BI372 BI378 BI384 BI390 BI396 BI402 BI408 BI414 BI420 BI426 BI14 BI20 BI26 BI32 BI38 BI44 BI50 BI56 BI62 BI68 BI74 BI80 BI86 BI92 BI98 BI104 BI110 BI116 BI122 BI128 BI134 BI140 BI146 BI152 BI158 BI164 BI188 BI194 BI200 BI206 BI212 BI218 BI224 BI230 BI236 BI242 BI248 BI254 BI260 BI266 BI272 BI278 BI284 BI290 BI296 BI302 BI308 BI314 BI320 BI326 BI332 BI338 BI344 BI350 BI356 BI368 BI374 BI380 BI386 BI392 BI398 BI404 BI410 BI416 BI422 BI428">
    <cfRule type="cellIs" dxfId="4403" priority="1773" stopIfTrue="1" operator="greaterThan">
      <formula>0.03</formula>
    </cfRule>
    <cfRule type="cellIs" dxfId="4402" priority="1774" stopIfTrue="1" operator="lessThan">
      <formula>-0.03</formula>
    </cfRule>
  </conditionalFormatting>
  <conditionalFormatting sqref="BJ166">
    <cfRule type="cellIs" dxfId="4401" priority="1771" stopIfTrue="1" operator="greaterThan">
      <formula>0.03</formula>
    </cfRule>
    <cfRule type="cellIs" dxfId="4400" priority="1772" stopIfTrue="1" operator="lessThan">
      <formula>-0.03</formula>
    </cfRule>
  </conditionalFormatting>
  <conditionalFormatting sqref="BI166 BI168 BI170">
    <cfRule type="cellIs" dxfId="4399" priority="1769" stopIfTrue="1" operator="greaterThan">
      <formula>0.03</formula>
    </cfRule>
    <cfRule type="cellIs" dxfId="4398" priority="1770" stopIfTrue="1" operator="lessThan">
      <formula>-0.03</formula>
    </cfRule>
  </conditionalFormatting>
  <conditionalFormatting sqref="BJ172">
    <cfRule type="cellIs" dxfId="4397" priority="1767" stopIfTrue="1" operator="greaterThan">
      <formula>0.03</formula>
    </cfRule>
    <cfRule type="cellIs" dxfId="4396" priority="1768" stopIfTrue="1" operator="lessThan">
      <formula>-0.03</formula>
    </cfRule>
  </conditionalFormatting>
  <conditionalFormatting sqref="BI172 BI174 BI176">
    <cfRule type="cellIs" dxfId="4395" priority="1765" stopIfTrue="1" operator="greaterThan">
      <formula>0.03</formula>
    </cfRule>
    <cfRule type="cellIs" dxfId="4394" priority="1766" stopIfTrue="1" operator="lessThan">
      <formula>-0.03</formula>
    </cfRule>
  </conditionalFormatting>
  <conditionalFormatting sqref="BJ178">
    <cfRule type="cellIs" dxfId="4393" priority="1763" stopIfTrue="1" operator="greaterThan">
      <formula>0.03</formula>
    </cfRule>
    <cfRule type="cellIs" dxfId="4392" priority="1764" stopIfTrue="1" operator="lessThan">
      <formula>-0.03</formula>
    </cfRule>
  </conditionalFormatting>
  <conditionalFormatting sqref="BI178 BI180 BI182">
    <cfRule type="cellIs" dxfId="4391" priority="1761" stopIfTrue="1" operator="greaterThan">
      <formula>0.03</formula>
    </cfRule>
    <cfRule type="cellIs" dxfId="4390" priority="1762" stopIfTrue="1" operator="lessThan">
      <formula>-0.03</formula>
    </cfRule>
  </conditionalFormatting>
  <conditionalFormatting sqref="BJ358">
    <cfRule type="cellIs" dxfId="4389" priority="1759" stopIfTrue="1" operator="greaterThan">
      <formula>0.03</formula>
    </cfRule>
    <cfRule type="cellIs" dxfId="4388" priority="1760" stopIfTrue="1" operator="lessThan">
      <formula>-0.03</formula>
    </cfRule>
  </conditionalFormatting>
  <conditionalFormatting sqref="BI358 BI360 BI362">
    <cfRule type="cellIs" dxfId="4387" priority="1757" stopIfTrue="1" operator="greaterThan">
      <formula>0.03</formula>
    </cfRule>
    <cfRule type="cellIs" dxfId="4386" priority="1758" stopIfTrue="1" operator="lessThan">
      <formula>-0.03</formula>
    </cfRule>
  </conditionalFormatting>
  <conditionalFormatting sqref="BC430 BC432 BC434">
    <cfRule type="cellIs" dxfId="4385" priority="1749" stopIfTrue="1" operator="greaterThan">
      <formula>0.03</formula>
    </cfRule>
    <cfRule type="cellIs" dxfId="4384" priority="1750" stopIfTrue="1" operator="lessThan">
      <formula>-0.03</formula>
    </cfRule>
  </conditionalFormatting>
  <conditionalFormatting sqref="BD430">
    <cfRule type="cellIs" dxfId="4383" priority="1751" stopIfTrue="1" operator="greaterThan">
      <formula>0.03</formula>
    </cfRule>
    <cfRule type="cellIs" dxfId="4382" priority="1752" stopIfTrue="1" operator="lessThan">
      <formula>-0.03</formula>
    </cfRule>
  </conditionalFormatting>
  <conditionalFormatting sqref="AX430:AZ430">
    <cfRule type="cellIs" dxfId="4381" priority="1755" stopIfTrue="1" operator="greaterThan">
      <formula>0.03</formula>
    </cfRule>
    <cfRule type="cellIs" dxfId="4380" priority="1756" stopIfTrue="1" operator="lessThan">
      <formula>-0.03</formula>
    </cfRule>
  </conditionalFormatting>
  <conditionalFormatting sqref="AW430 AW432 AW434">
    <cfRule type="cellIs" dxfId="4379" priority="1753" stopIfTrue="1" operator="greaterThan">
      <formula>0.03</formula>
    </cfRule>
    <cfRule type="cellIs" dxfId="4378" priority="1754" stopIfTrue="1" operator="lessThan">
      <formula>-0.03</formula>
    </cfRule>
  </conditionalFormatting>
  <conditionalFormatting sqref="BF430">
    <cfRule type="cellIs" dxfId="4377" priority="1745" stopIfTrue="1" operator="greaterThan">
      <formula>0.03</formula>
    </cfRule>
    <cfRule type="cellIs" dxfId="4376" priority="1746" stopIfTrue="1" operator="lessThan">
      <formula>-0.03</formula>
    </cfRule>
  </conditionalFormatting>
  <conditionalFormatting sqref="BE430 BE432 BE434">
    <cfRule type="cellIs" dxfId="4375" priority="1747" stopIfTrue="1" operator="greaterThan">
      <formula>0.03</formula>
    </cfRule>
    <cfRule type="cellIs" dxfId="4374" priority="1748" stopIfTrue="1" operator="lessThan">
      <formula>-0.03</formula>
    </cfRule>
  </conditionalFormatting>
  <conditionalFormatting sqref="BN430">
    <cfRule type="cellIs" dxfId="4373" priority="1741" stopIfTrue="1" operator="greaterThan">
      <formula>0.03</formula>
    </cfRule>
    <cfRule type="cellIs" dxfId="4372" priority="1742" stopIfTrue="1" operator="lessThan">
      <formula>-0.03</formula>
    </cfRule>
  </conditionalFormatting>
  <conditionalFormatting sqref="BM430 BM432 BM434">
    <cfRule type="cellIs" dxfId="4371" priority="1743" stopIfTrue="1" operator="greaterThan">
      <formula>0.03</formula>
    </cfRule>
    <cfRule type="cellIs" dxfId="4370" priority="1744" stopIfTrue="1" operator="lessThan">
      <formula>-0.03</formula>
    </cfRule>
  </conditionalFormatting>
  <conditionalFormatting sqref="BL430">
    <cfRule type="cellIs" dxfId="4369" priority="1737" stopIfTrue="1" operator="greaterThan">
      <formula>0.03</formula>
    </cfRule>
    <cfRule type="cellIs" dxfId="4368" priority="1738" stopIfTrue="1" operator="lessThan">
      <formula>-0.03</formula>
    </cfRule>
  </conditionalFormatting>
  <conditionalFormatting sqref="BK430 BK432 BK434">
    <cfRule type="cellIs" dxfId="4367" priority="1739" stopIfTrue="1" operator="greaterThan">
      <formula>0.03</formula>
    </cfRule>
    <cfRule type="cellIs" dxfId="4366" priority="1740" stopIfTrue="1" operator="lessThan">
      <formula>-0.03</formula>
    </cfRule>
  </conditionalFormatting>
  <conditionalFormatting sqref="BQ430">
    <cfRule type="cellIs" dxfId="4365" priority="1731" stopIfTrue="1" operator="greaterThan">
      <formula>0.03</formula>
    </cfRule>
    <cfRule type="cellIs" dxfId="4364" priority="1732" stopIfTrue="1" operator="lessThan">
      <formula>-0.03</formula>
    </cfRule>
  </conditionalFormatting>
  <conditionalFormatting sqref="BR430">
    <cfRule type="cellIs" dxfId="4363" priority="1729" stopIfTrue="1" operator="greaterThan">
      <formula>0.03</formula>
    </cfRule>
    <cfRule type="cellIs" dxfId="4362" priority="1730" stopIfTrue="1" operator="lessThan">
      <formula>-0.03</formula>
    </cfRule>
  </conditionalFormatting>
  <conditionalFormatting sqref="BP430">
    <cfRule type="cellIs" dxfId="4361" priority="1735" stopIfTrue="1" operator="greaterThan">
      <formula>0.03</formula>
    </cfRule>
    <cfRule type="cellIs" dxfId="4360" priority="1736" stopIfTrue="1" operator="lessThan">
      <formula>-0.03</formula>
    </cfRule>
  </conditionalFormatting>
  <conditionalFormatting sqref="BO430 BO432 BO434">
    <cfRule type="cellIs" dxfId="4359" priority="1733" stopIfTrue="1" operator="greaterThan">
      <formula>0.03</formula>
    </cfRule>
    <cfRule type="cellIs" dxfId="4358" priority="1734" stopIfTrue="1" operator="lessThan">
      <formula>-0.03</formula>
    </cfRule>
  </conditionalFormatting>
  <conditionalFormatting sqref="BS430">
    <cfRule type="cellIs" dxfId="4357" priority="1725" stopIfTrue="1" operator="greaterThan">
      <formula>0.03</formula>
    </cfRule>
    <cfRule type="cellIs" dxfId="4356" priority="1726" stopIfTrue="1" operator="lessThan">
      <formula>-0.03</formula>
    </cfRule>
  </conditionalFormatting>
  <conditionalFormatting sqref="BA430">
    <cfRule type="cellIs" dxfId="4355" priority="1727" stopIfTrue="1" operator="greaterThan">
      <formula>0.03</formula>
    </cfRule>
    <cfRule type="cellIs" dxfId="4354" priority="1728" stopIfTrue="1" operator="lessThan">
      <formula>-0.03</formula>
    </cfRule>
  </conditionalFormatting>
  <conditionalFormatting sqref="BB430">
    <cfRule type="cellIs" dxfId="4353" priority="1723" stopIfTrue="1" operator="greaterThan">
      <formula>0.03</formula>
    </cfRule>
    <cfRule type="cellIs" dxfId="4352" priority="1724" stopIfTrue="1" operator="lessThan">
      <formula>-0.03</formula>
    </cfRule>
  </conditionalFormatting>
  <conditionalFormatting sqref="BT430">
    <cfRule type="cellIs" dxfId="4351" priority="1721" stopIfTrue="1" operator="greaterThan">
      <formula>0.03</formula>
    </cfRule>
    <cfRule type="cellIs" dxfId="4350" priority="1722" stopIfTrue="1" operator="lessThan">
      <formula>-0.03</formula>
    </cfRule>
  </conditionalFormatting>
  <conditionalFormatting sqref="BV430">
    <cfRule type="cellIs" dxfId="4349" priority="1719" stopIfTrue="1" operator="greaterThan">
      <formula>0.03</formula>
    </cfRule>
    <cfRule type="cellIs" dxfId="4348" priority="1720" stopIfTrue="1" operator="lessThan">
      <formula>-0.03</formula>
    </cfRule>
  </conditionalFormatting>
  <conditionalFormatting sqref="BU430 BU432 BU434">
    <cfRule type="cellIs" dxfId="4347" priority="1717" stopIfTrue="1" operator="greaterThan">
      <formula>0.03</formula>
    </cfRule>
    <cfRule type="cellIs" dxfId="4346" priority="1718" stopIfTrue="1" operator="lessThan">
      <formula>-0.03</formula>
    </cfRule>
  </conditionalFormatting>
  <conditionalFormatting sqref="BU430:BX430">
    <cfRule type="cellIs" dxfId="4345" priority="1715" stopIfTrue="1" operator="greaterThan">
      <formula>0.03</formula>
    </cfRule>
    <cfRule type="cellIs" dxfId="4344" priority="1716" stopIfTrue="1" operator="lessThan">
      <formula>-0.03</formula>
    </cfRule>
  </conditionalFormatting>
  <conditionalFormatting sqref="BX430">
    <cfRule type="cellIs" dxfId="4343" priority="1713" stopIfTrue="1" operator="greaterThan">
      <formula>0.03</formula>
    </cfRule>
    <cfRule type="cellIs" dxfId="4342" priority="1714" stopIfTrue="1" operator="lessThan">
      <formula>-0.03</formula>
    </cfRule>
  </conditionalFormatting>
  <conditionalFormatting sqref="BW430 BW432 BW434">
    <cfRule type="cellIs" dxfId="4341" priority="1711" stopIfTrue="1" operator="greaterThan">
      <formula>0.03</formula>
    </cfRule>
    <cfRule type="cellIs" dxfId="4340" priority="1712" stopIfTrue="1" operator="lessThan">
      <formula>-0.03</formula>
    </cfRule>
  </conditionalFormatting>
  <conditionalFormatting sqref="BH430">
    <cfRule type="cellIs" dxfId="4339" priority="1709" stopIfTrue="1" operator="greaterThan">
      <formula>0.03</formula>
    </cfRule>
    <cfRule type="cellIs" dxfId="4338" priority="1710" stopIfTrue="1" operator="lessThan">
      <formula>-0.03</formula>
    </cfRule>
  </conditionalFormatting>
  <conditionalFormatting sqref="BG430:BJ430">
    <cfRule type="cellIs" dxfId="4337" priority="1705" stopIfTrue="1" operator="greaterThan">
      <formula>0.03</formula>
    </cfRule>
    <cfRule type="cellIs" dxfId="4336" priority="1706" stopIfTrue="1" operator="lessThan">
      <formula>-0.03</formula>
    </cfRule>
  </conditionalFormatting>
  <conditionalFormatting sqref="BG430 BG432 BG434">
    <cfRule type="cellIs" dxfId="4335" priority="1707" stopIfTrue="1" operator="greaterThan">
      <formula>0.03</formula>
    </cfRule>
    <cfRule type="cellIs" dxfId="4334" priority="1708" stopIfTrue="1" operator="lessThan">
      <formula>-0.03</formula>
    </cfRule>
  </conditionalFormatting>
  <conditionalFormatting sqref="BJ430">
    <cfRule type="cellIs" dxfId="4333" priority="1703" stopIfTrue="1" operator="greaterThan">
      <formula>0.03</formula>
    </cfRule>
    <cfRule type="cellIs" dxfId="4332" priority="1704" stopIfTrue="1" operator="lessThan">
      <formula>-0.03</formula>
    </cfRule>
  </conditionalFormatting>
  <conditionalFormatting sqref="BI430 BI432 BI434">
    <cfRule type="cellIs" dxfId="4331" priority="1701" stopIfTrue="1" operator="greaterThan">
      <formula>0.03</formula>
    </cfRule>
    <cfRule type="cellIs" dxfId="4330" priority="1702" stopIfTrue="1" operator="lessThan">
      <formula>-0.03</formula>
    </cfRule>
  </conditionalFormatting>
  <conditionalFormatting sqref="BI436 BI438 BI440">
    <cfRule type="cellIs" dxfId="4329" priority="1645" stopIfTrue="1" operator="greaterThan">
      <formula>0.03</formula>
    </cfRule>
    <cfRule type="cellIs" dxfId="4328" priority="1646" stopIfTrue="1" operator="lessThan">
      <formula>-0.03</formula>
    </cfRule>
  </conditionalFormatting>
  <conditionalFormatting sqref="BI496 BI498 BI500">
    <cfRule type="cellIs" dxfId="4327" priority="1085" stopIfTrue="1" operator="greaterThan">
      <formula>0.03</formula>
    </cfRule>
    <cfRule type="cellIs" dxfId="4326" priority="1086" stopIfTrue="1" operator="lessThan">
      <formula>-0.03</formula>
    </cfRule>
  </conditionalFormatting>
  <conditionalFormatting sqref="BC436 BC438 BC440">
    <cfRule type="cellIs" dxfId="4325" priority="1693" stopIfTrue="1" operator="greaterThan">
      <formula>0.03</formula>
    </cfRule>
    <cfRule type="cellIs" dxfId="4324" priority="1694" stopIfTrue="1" operator="lessThan">
      <formula>-0.03</formula>
    </cfRule>
  </conditionalFormatting>
  <conditionalFormatting sqref="BD436">
    <cfRule type="cellIs" dxfId="4323" priority="1695" stopIfTrue="1" operator="greaterThan">
      <formula>0.03</formula>
    </cfRule>
    <cfRule type="cellIs" dxfId="4322" priority="1696" stopIfTrue="1" operator="lessThan">
      <formula>-0.03</formula>
    </cfRule>
  </conditionalFormatting>
  <conditionalFormatting sqref="AX436:AZ436">
    <cfRule type="cellIs" dxfId="4321" priority="1699" stopIfTrue="1" operator="greaterThan">
      <formula>0.03</formula>
    </cfRule>
    <cfRule type="cellIs" dxfId="4320" priority="1700" stopIfTrue="1" operator="lessThan">
      <formula>-0.03</formula>
    </cfRule>
  </conditionalFormatting>
  <conditionalFormatting sqref="AW436 AW438 AW440">
    <cfRule type="cellIs" dxfId="4319" priority="1697" stopIfTrue="1" operator="greaterThan">
      <formula>0.03</formula>
    </cfRule>
    <cfRule type="cellIs" dxfId="4318" priority="1698" stopIfTrue="1" operator="lessThan">
      <formula>-0.03</formula>
    </cfRule>
  </conditionalFormatting>
  <conditionalFormatting sqref="BF436">
    <cfRule type="cellIs" dxfId="4317" priority="1689" stopIfTrue="1" operator="greaterThan">
      <formula>0.03</formula>
    </cfRule>
    <cfRule type="cellIs" dxfId="4316" priority="1690" stopIfTrue="1" operator="lessThan">
      <formula>-0.03</formula>
    </cfRule>
  </conditionalFormatting>
  <conditionalFormatting sqref="BE436 BE438 BE440">
    <cfRule type="cellIs" dxfId="4315" priority="1691" stopIfTrue="1" operator="greaterThan">
      <formula>0.03</formula>
    </cfRule>
    <cfRule type="cellIs" dxfId="4314" priority="1692" stopIfTrue="1" operator="lessThan">
      <formula>-0.03</formula>
    </cfRule>
  </conditionalFormatting>
  <conditionalFormatting sqref="BN436">
    <cfRule type="cellIs" dxfId="4313" priority="1685" stopIfTrue="1" operator="greaterThan">
      <formula>0.03</formula>
    </cfRule>
    <cfRule type="cellIs" dxfId="4312" priority="1686" stopIfTrue="1" operator="lessThan">
      <formula>-0.03</formula>
    </cfRule>
  </conditionalFormatting>
  <conditionalFormatting sqref="BM436 BM438 BM440">
    <cfRule type="cellIs" dxfId="4311" priority="1687" stopIfTrue="1" operator="greaterThan">
      <formula>0.03</formula>
    </cfRule>
    <cfRule type="cellIs" dxfId="4310" priority="1688" stopIfTrue="1" operator="lessThan">
      <formula>-0.03</formula>
    </cfRule>
  </conditionalFormatting>
  <conditionalFormatting sqref="BL436">
    <cfRule type="cellIs" dxfId="4309" priority="1681" stopIfTrue="1" operator="greaterThan">
      <formula>0.03</formula>
    </cfRule>
    <cfRule type="cellIs" dxfId="4308" priority="1682" stopIfTrue="1" operator="lessThan">
      <formula>-0.03</formula>
    </cfRule>
  </conditionalFormatting>
  <conditionalFormatting sqref="BK436 BK438 BK440">
    <cfRule type="cellIs" dxfId="4307" priority="1683" stopIfTrue="1" operator="greaterThan">
      <formula>0.03</formula>
    </cfRule>
    <cfRule type="cellIs" dxfId="4306" priority="1684" stopIfTrue="1" operator="lessThan">
      <formula>-0.03</formula>
    </cfRule>
  </conditionalFormatting>
  <conditionalFormatting sqref="BQ436">
    <cfRule type="cellIs" dxfId="4305" priority="1675" stopIfTrue="1" operator="greaterThan">
      <formula>0.03</formula>
    </cfRule>
    <cfRule type="cellIs" dxfId="4304" priority="1676" stopIfTrue="1" operator="lessThan">
      <formula>-0.03</formula>
    </cfRule>
  </conditionalFormatting>
  <conditionalFormatting sqref="BR436">
    <cfRule type="cellIs" dxfId="4303" priority="1673" stopIfTrue="1" operator="greaterThan">
      <formula>0.03</formula>
    </cfRule>
    <cfRule type="cellIs" dxfId="4302" priority="1674" stopIfTrue="1" operator="lessThan">
      <formula>-0.03</formula>
    </cfRule>
  </conditionalFormatting>
  <conditionalFormatting sqref="BP436">
    <cfRule type="cellIs" dxfId="4301" priority="1679" stopIfTrue="1" operator="greaterThan">
      <formula>0.03</formula>
    </cfRule>
    <cfRule type="cellIs" dxfId="4300" priority="1680" stopIfTrue="1" operator="lessThan">
      <formula>-0.03</formula>
    </cfRule>
  </conditionalFormatting>
  <conditionalFormatting sqref="BO436 BO438 BO440">
    <cfRule type="cellIs" dxfId="4299" priority="1677" stopIfTrue="1" operator="greaterThan">
      <formula>0.03</formula>
    </cfRule>
    <cfRule type="cellIs" dxfId="4298" priority="1678" stopIfTrue="1" operator="lessThan">
      <formula>-0.03</formula>
    </cfRule>
  </conditionalFormatting>
  <conditionalFormatting sqref="BS436">
    <cfRule type="cellIs" dxfId="4297" priority="1669" stopIfTrue="1" operator="greaterThan">
      <formula>0.03</formula>
    </cfRule>
    <cfRule type="cellIs" dxfId="4296" priority="1670" stopIfTrue="1" operator="lessThan">
      <formula>-0.03</formula>
    </cfRule>
  </conditionalFormatting>
  <conditionalFormatting sqref="BA436">
    <cfRule type="cellIs" dxfId="4295" priority="1671" stopIfTrue="1" operator="greaterThan">
      <formula>0.03</formula>
    </cfRule>
    <cfRule type="cellIs" dxfId="4294" priority="1672" stopIfTrue="1" operator="lessThan">
      <formula>-0.03</formula>
    </cfRule>
  </conditionalFormatting>
  <conditionalFormatting sqref="BB436">
    <cfRule type="cellIs" dxfId="4293" priority="1667" stopIfTrue="1" operator="greaterThan">
      <formula>0.03</formula>
    </cfRule>
    <cfRule type="cellIs" dxfId="4292" priority="1668" stopIfTrue="1" operator="lessThan">
      <formula>-0.03</formula>
    </cfRule>
  </conditionalFormatting>
  <conditionalFormatting sqref="BT436">
    <cfRule type="cellIs" dxfId="4291" priority="1665" stopIfTrue="1" operator="greaterThan">
      <formula>0.03</formula>
    </cfRule>
    <cfRule type="cellIs" dxfId="4290" priority="1666" stopIfTrue="1" operator="lessThan">
      <formula>-0.03</formula>
    </cfRule>
  </conditionalFormatting>
  <conditionalFormatting sqref="BV436">
    <cfRule type="cellIs" dxfId="4289" priority="1663" stopIfTrue="1" operator="greaterThan">
      <formula>0.03</formula>
    </cfRule>
    <cfRule type="cellIs" dxfId="4288" priority="1664" stopIfTrue="1" operator="lessThan">
      <formula>-0.03</formula>
    </cfRule>
  </conditionalFormatting>
  <conditionalFormatting sqref="BU436 BU438 BU440">
    <cfRule type="cellIs" dxfId="4287" priority="1661" stopIfTrue="1" operator="greaterThan">
      <formula>0.03</formula>
    </cfRule>
    <cfRule type="cellIs" dxfId="4286" priority="1662" stopIfTrue="1" operator="lessThan">
      <formula>-0.03</formula>
    </cfRule>
  </conditionalFormatting>
  <conditionalFormatting sqref="BU436:BX436">
    <cfRule type="cellIs" dxfId="4285" priority="1659" stopIfTrue="1" operator="greaterThan">
      <formula>0.03</formula>
    </cfRule>
    <cfRule type="cellIs" dxfId="4284" priority="1660" stopIfTrue="1" operator="lessThan">
      <formula>-0.03</formula>
    </cfRule>
  </conditionalFormatting>
  <conditionalFormatting sqref="BX436">
    <cfRule type="cellIs" dxfId="4283" priority="1657" stopIfTrue="1" operator="greaterThan">
      <formula>0.03</formula>
    </cfRule>
    <cfRule type="cellIs" dxfId="4282" priority="1658" stopIfTrue="1" operator="lessThan">
      <formula>-0.03</formula>
    </cfRule>
  </conditionalFormatting>
  <conditionalFormatting sqref="BW436 BW438 BW440">
    <cfRule type="cellIs" dxfId="4281" priority="1655" stopIfTrue="1" operator="greaterThan">
      <formula>0.03</formula>
    </cfRule>
    <cfRule type="cellIs" dxfId="4280" priority="1656" stopIfTrue="1" operator="lessThan">
      <formula>-0.03</formula>
    </cfRule>
  </conditionalFormatting>
  <conditionalFormatting sqref="BH436">
    <cfRule type="cellIs" dxfId="4279" priority="1653" stopIfTrue="1" operator="greaterThan">
      <formula>0.03</formula>
    </cfRule>
    <cfRule type="cellIs" dxfId="4278" priority="1654" stopIfTrue="1" operator="lessThan">
      <formula>-0.03</formula>
    </cfRule>
  </conditionalFormatting>
  <conditionalFormatting sqref="BG436:BJ436">
    <cfRule type="cellIs" dxfId="4277" priority="1649" stopIfTrue="1" operator="greaterThan">
      <formula>0.03</formula>
    </cfRule>
    <cfRule type="cellIs" dxfId="4276" priority="1650" stopIfTrue="1" operator="lessThan">
      <formula>-0.03</formula>
    </cfRule>
  </conditionalFormatting>
  <conditionalFormatting sqref="BG436 BG438 BG440">
    <cfRule type="cellIs" dxfId="4275" priority="1651" stopIfTrue="1" operator="greaterThan">
      <formula>0.03</formula>
    </cfRule>
    <cfRule type="cellIs" dxfId="4274" priority="1652" stopIfTrue="1" operator="lessThan">
      <formula>-0.03</formula>
    </cfRule>
  </conditionalFormatting>
  <conditionalFormatting sqref="BJ436">
    <cfRule type="cellIs" dxfId="4273" priority="1647" stopIfTrue="1" operator="greaterThan">
      <formula>0.03</formula>
    </cfRule>
    <cfRule type="cellIs" dxfId="4272" priority="1648" stopIfTrue="1" operator="lessThan">
      <formula>-0.03</formula>
    </cfRule>
  </conditionalFormatting>
  <conditionalFormatting sqref="BI442 BI444 BI446">
    <cfRule type="cellIs" dxfId="4271" priority="1589" stopIfTrue="1" operator="greaterThan">
      <formula>0.03</formula>
    </cfRule>
    <cfRule type="cellIs" dxfId="4270" priority="1590" stopIfTrue="1" operator="lessThan">
      <formula>-0.03</formula>
    </cfRule>
  </conditionalFormatting>
  <conditionalFormatting sqref="BC442 BC444 BC446">
    <cfRule type="cellIs" dxfId="4269" priority="1637" stopIfTrue="1" operator="greaterThan">
      <formula>0.03</formula>
    </cfRule>
    <cfRule type="cellIs" dxfId="4268" priority="1638" stopIfTrue="1" operator="lessThan">
      <formula>-0.03</formula>
    </cfRule>
  </conditionalFormatting>
  <conditionalFormatting sqref="BD442">
    <cfRule type="cellIs" dxfId="4267" priority="1639" stopIfTrue="1" operator="greaterThan">
      <formula>0.03</formula>
    </cfRule>
    <cfRule type="cellIs" dxfId="4266" priority="1640" stopIfTrue="1" operator="lessThan">
      <formula>-0.03</formula>
    </cfRule>
  </conditionalFormatting>
  <conditionalFormatting sqref="AX442:AZ442">
    <cfRule type="cellIs" dxfId="4265" priority="1643" stopIfTrue="1" operator="greaterThan">
      <formula>0.03</formula>
    </cfRule>
    <cfRule type="cellIs" dxfId="4264" priority="1644" stopIfTrue="1" operator="lessThan">
      <formula>-0.03</formula>
    </cfRule>
  </conditionalFormatting>
  <conditionalFormatting sqref="AW442 AW444 AW446">
    <cfRule type="cellIs" dxfId="4263" priority="1641" stopIfTrue="1" operator="greaterThan">
      <formula>0.03</formula>
    </cfRule>
    <cfRule type="cellIs" dxfId="4262" priority="1642" stopIfTrue="1" operator="lessThan">
      <formula>-0.03</formula>
    </cfRule>
  </conditionalFormatting>
  <conditionalFormatting sqref="BF442">
    <cfRule type="cellIs" dxfId="4261" priority="1633" stopIfTrue="1" operator="greaterThan">
      <formula>0.03</formula>
    </cfRule>
    <cfRule type="cellIs" dxfId="4260" priority="1634" stopIfTrue="1" operator="lessThan">
      <formula>-0.03</formula>
    </cfRule>
  </conditionalFormatting>
  <conditionalFormatting sqref="BE442 BE444 BE446">
    <cfRule type="cellIs" dxfId="4259" priority="1635" stopIfTrue="1" operator="greaterThan">
      <formula>0.03</formula>
    </cfRule>
    <cfRule type="cellIs" dxfId="4258" priority="1636" stopIfTrue="1" operator="lessThan">
      <formula>-0.03</formula>
    </cfRule>
  </conditionalFormatting>
  <conditionalFormatting sqref="BN442">
    <cfRule type="cellIs" dxfId="4257" priority="1629" stopIfTrue="1" operator="greaterThan">
      <formula>0.03</formula>
    </cfRule>
    <cfRule type="cellIs" dxfId="4256" priority="1630" stopIfTrue="1" operator="lessThan">
      <formula>-0.03</formula>
    </cfRule>
  </conditionalFormatting>
  <conditionalFormatting sqref="BM442 BM444 BM446">
    <cfRule type="cellIs" dxfId="4255" priority="1631" stopIfTrue="1" operator="greaterThan">
      <formula>0.03</formula>
    </cfRule>
    <cfRule type="cellIs" dxfId="4254" priority="1632" stopIfTrue="1" operator="lessThan">
      <formula>-0.03</formula>
    </cfRule>
  </conditionalFormatting>
  <conditionalFormatting sqref="BL442">
    <cfRule type="cellIs" dxfId="4253" priority="1625" stopIfTrue="1" operator="greaterThan">
      <formula>0.03</formula>
    </cfRule>
    <cfRule type="cellIs" dxfId="4252" priority="1626" stopIfTrue="1" operator="lessThan">
      <formula>-0.03</formula>
    </cfRule>
  </conditionalFormatting>
  <conditionalFormatting sqref="BK442 BK444 BK446">
    <cfRule type="cellIs" dxfId="4251" priority="1627" stopIfTrue="1" operator="greaterThan">
      <formula>0.03</formula>
    </cfRule>
    <cfRule type="cellIs" dxfId="4250" priority="1628" stopIfTrue="1" operator="lessThan">
      <formula>-0.03</formula>
    </cfRule>
  </conditionalFormatting>
  <conditionalFormatting sqref="BQ442">
    <cfRule type="cellIs" dxfId="4249" priority="1619" stopIfTrue="1" operator="greaterThan">
      <formula>0.03</formula>
    </cfRule>
    <cfRule type="cellIs" dxfId="4248" priority="1620" stopIfTrue="1" operator="lessThan">
      <formula>-0.03</formula>
    </cfRule>
  </conditionalFormatting>
  <conditionalFormatting sqref="BR442">
    <cfRule type="cellIs" dxfId="4247" priority="1617" stopIfTrue="1" operator="greaterThan">
      <formula>0.03</formula>
    </cfRule>
    <cfRule type="cellIs" dxfId="4246" priority="1618" stopIfTrue="1" operator="lessThan">
      <formula>-0.03</formula>
    </cfRule>
  </conditionalFormatting>
  <conditionalFormatting sqref="BP442">
    <cfRule type="cellIs" dxfId="4245" priority="1623" stopIfTrue="1" operator="greaterThan">
      <formula>0.03</formula>
    </cfRule>
    <cfRule type="cellIs" dxfId="4244" priority="1624" stopIfTrue="1" operator="lessThan">
      <formula>-0.03</formula>
    </cfRule>
  </conditionalFormatting>
  <conditionalFormatting sqref="BO442 BO444 BO446">
    <cfRule type="cellIs" dxfId="4243" priority="1621" stopIfTrue="1" operator="greaterThan">
      <formula>0.03</formula>
    </cfRule>
    <cfRule type="cellIs" dxfId="4242" priority="1622" stopIfTrue="1" operator="lessThan">
      <formula>-0.03</formula>
    </cfRule>
  </conditionalFormatting>
  <conditionalFormatting sqref="BS442">
    <cfRule type="cellIs" dxfId="4241" priority="1613" stopIfTrue="1" operator="greaterThan">
      <formula>0.03</formula>
    </cfRule>
    <cfRule type="cellIs" dxfId="4240" priority="1614" stopIfTrue="1" operator="lessThan">
      <formula>-0.03</formula>
    </cfRule>
  </conditionalFormatting>
  <conditionalFormatting sqref="BA442">
    <cfRule type="cellIs" dxfId="4239" priority="1615" stopIfTrue="1" operator="greaterThan">
      <formula>0.03</formula>
    </cfRule>
    <cfRule type="cellIs" dxfId="4238" priority="1616" stopIfTrue="1" operator="lessThan">
      <formula>-0.03</formula>
    </cfRule>
  </conditionalFormatting>
  <conditionalFormatting sqref="BB442">
    <cfRule type="cellIs" dxfId="4237" priority="1611" stopIfTrue="1" operator="greaterThan">
      <formula>0.03</formula>
    </cfRule>
    <cfRule type="cellIs" dxfId="4236" priority="1612" stopIfTrue="1" operator="lessThan">
      <formula>-0.03</formula>
    </cfRule>
  </conditionalFormatting>
  <conditionalFormatting sqref="BT442">
    <cfRule type="cellIs" dxfId="4235" priority="1609" stopIfTrue="1" operator="greaterThan">
      <formula>0.03</formula>
    </cfRule>
    <cfRule type="cellIs" dxfId="4234" priority="1610" stopIfTrue="1" operator="lessThan">
      <formula>-0.03</formula>
    </cfRule>
  </conditionalFormatting>
  <conditionalFormatting sqref="BV442">
    <cfRule type="cellIs" dxfId="4233" priority="1607" stopIfTrue="1" operator="greaterThan">
      <formula>0.03</formula>
    </cfRule>
    <cfRule type="cellIs" dxfId="4232" priority="1608" stopIfTrue="1" operator="lessThan">
      <formula>-0.03</formula>
    </cfRule>
  </conditionalFormatting>
  <conditionalFormatting sqref="BU442 BU444 BU446">
    <cfRule type="cellIs" dxfId="4231" priority="1605" stopIfTrue="1" operator="greaterThan">
      <formula>0.03</formula>
    </cfRule>
    <cfRule type="cellIs" dxfId="4230" priority="1606" stopIfTrue="1" operator="lessThan">
      <formula>-0.03</formula>
    </cfRule>
  </conditionalFormatting>
  <conditionalFormatting sqref="BU442:BX442">
    <cfRule type="cellIs" dxfId="4229" priority="1603" stopIfTrue="1" operator="greaterThan">
      <formula>0.03</formula>
    </cfRule>
    <cfRule type="cellIs" dxfId="4228" priority="1604" stopIfTrue="1" operator="lessThan">
      <formula>-0.03</formula>
    </cfRule>
  </conditionalFormatting>
  <conditionalFormatting sqref="BX442">
    <cfRule type="cellIs" dxfId="4227" priority="1601" stopIfTrue="1" operator="greaterThan">
      <formula>0.03</formula>
    </cfRule>
    <cfRule type="cellIs" dxfId="4226" priority="1602" stopIfTrue="1" operator="lessThan">
      <formula>-0.03</formula>
    </cfRule>
  </conditionalFormatting>
  <conditionalFormatting sqref="BW442 BW444 BW446">
    <cfRule type="cellIs" dxfId="4225" priority="1599" stopIfTrue="1" operator="greaterThan">
      <formula>0.03</formula>
    </cfRule>
    <cfRule type="cellIs" dxfId="4224" priority="1600" stopIfTrue="1" operator="lessThan">
      <formula>-0.03</formula>
    </cfRule>
  </conditionalFormatting>
  <conditionalFormatting sqref="BH442">
    <cfRule type="cellIs" dxfId="4223" priority="1597" stopIfTrue="1" operator="greaterThan">
      <formula>0.03</formula>
    </cfRule>
    <cfRule type="cellIs" dxfId="4222" priority="1598" stopIfTrue="1" operator="lessThan">
      <formula>-0.03</formula>
    </cfRule>
  </conditionalFormatting>
  <conditionalFormatting sqref="BG442:BJ442">
    <cfRule type="cellIs" dxfId="4221" priority="1593" stopIfTrue="1" operator="greaterThan">
      <formula>0.03</formula>
    </cfRule>
    <cfRule type="cellIs" dxfId="4220" priority="1594" stopIfTrue="1" operator="lessThan">
      <formula>-0.03</formula>
    </cfRule>
  </conditionalFormatting>
  <conditionalFormatting sqref="BG442 BG444 BG446">
    <cfRule type="cellIs" dxfId="4219" priority="1595" stopIfTrue="1" operator="greaterThan">
      <formula>0.03</formula>
    </cfRule>
    <cfRule type="cellIs" dxfId="4218" priority="1596" stopIfTrue="1" operator="lessThan">
      <formula>-0.03</formula>
    </cfRule>
  </conditionalFormatting>
  <conditionalFormatting sqref="BJ442">
    <cfRule type="cellIs" dxfId="4217" priority="1591" stopIfTrue="1" operator="greaterThan">
      <formula>0.03</formula>
    </cfRule>
    <cfRule type="cellIs" dxfId="4216" priority="1592" stopIfTrue="1" operator="lessThan">
      <formula>-0.03</formula>
    </cfRule>
  </conditionalFormatting>
  <conditionalFormatting sqref="BI448 BI450 BI452">
    <cfRule type="cellIs" dxfId="4215" priority="1533" stopIfTrue="1" operator="greaterThan">
      <formula>0.03</formula>
    </cfRule>
    <cfRule type="cellIs" dxfId="4214" priority="1534" stopIfTrue="1" operator="lessThan">
      <formula>-0.03</formula>
    </cfRule>
  </conditionalFormatting>
  <conditionalFormatting sqref="BC448 BC450 BC452">
    <cfRule type="cellIs" dxfId="4213" priority="1581" stopIfTrue="1" operator="greaterThan">
      <formula>0.03</formula>
    </cfRule>
    <cfRule type="cellIs" dxfId="4212" priority="1582" stopIfTrue="1" operator="lessThan">
      <formula>-0.03</formula>
    </cfRule>
  </conditionalFormatting>
  <conditionalFormatting sqref="BD448">
    <cfRule type="cellIs" dxfId="4211" priority="1583" stopIfTrue="1" operator="greaterThan">
      <formula>0.03</formula>
    </cfRule>
    <cfRule type="cellIs" dxfId="4210" priority="1584" stopIfTrue="1" operator="lessThan">
      <formula>-0.03</formula>
    </cfRule>
  </conditionalFormatting>
  <conditionalFormatting sqref="AX448:AZ448">
    <cfRule type="cellIs" dxfId="4209" priority="1587" stopIfTrue="1" operator="greaterThan">
      <formula>0.03</formula>
    </cfRule>
    <cfRule type="cellIs" dxfId="4208" priority="1588" stopIfTrue="1" operator="lessThan">
      <formula>-0.03</formula>
    </cfRule>
  </conditionalFormatting>
  <conditionalFormatting sqref="AW448 AW450 AW452">
    <cfRule type="cellIs" dxfId="4207" priority="1585" stopIfTrue="1" operator="greaterThan">
      <formula>0.03</formula>
    </cfRule>
    <cfRule type="cellIs" dxfId="4206" priority="1586" stopIfTrue="1" operator="lessThan">
      <formula>-0.03</formula>
    </cfRule>
  </conditionalFormatting>
  <conditionalFormatting sqref="BF448">
    <cfRule type="cellIs" dxfId="4205" priority="1577" stopIfTrue="1" operator="greaterThan">
      <formula>0.03</formula>
    </cfRule>
    <cfRule type="cellIs" dxfId="4204" priority="1578" stopIfTrue="1" operator="lessThan">
      <formula>-0.03</formula>
    </cfRule>
  </conditionalFormatting>
  <conditionalFormatting sqref="BE448 BE450 BE452">
    <cfRule type="cellIs" dxfId="4203" priority="1579" stopIfTrue="1" operator="greaterThan">
      <formula>0.03</formula>
    </cfRule>
    <cfRule type="cellIs" dxfId="4202" priority="1580" stopIfTrue="1" operator="lessThan">
      <formula>-0.03</formula>
    </cfRule>
  </conditionalFormatting>
  <conditionalFormatting sqref="BN448">
    <cfRule type="cellIs" dxfId="4201" priority="1573" stopIfTrue="1" operator="greaterThan">
      <formula>0.03</formula>
    </cfRule>
    <cfRule type="cellIs" dxfId="4200" priority="1574" stopIfTrue="1" operator="lessThan">
      <formula>-0.03</formula>
    </cfRule>
  </conditionalFormatting>
  <conditionalFormatting sqref="BM448 BM450 BM452">
    <cfRule type="cellIs" dxfId="4199" priority="1575" stopIfTrue="1" operator="greaterThan">
      <formula>0.03</formula>
    </cfRule>
    <cfRule type="cellIs" dxfId="4198" priority="1576" stopIfTrue="1" operator="lessThan">
      <formula>-0.03</formula>
    </cfRule>
  </conditionalFormatting>
  <conditionalFormatting sqref="BL448">
    <cfRule type="cellIs" dxfId="4197" priority="1569" stopIfTrue="1" operator="greaterThan">
      <formula>0.03</formula>
    </cfRule>
    <cfRule type="cellIs" dxfId="4196" priority="1570" stopIfTrue="1" operator="lessThan">
      <formula>-0.03</formula>
    </cfRule>
  </conditionalFormatting>
  <conditionalFormatting sqref="BK448 BK450 BK452">
    <cfRule type="cellIs" dxfId="4195" priority="1571" stopIfTrue="1" operator="greaterThan">
      <formula>0.03</formula>
    </cfRule>
    <cfRule type="cellIs" dxfId="4194" priority="1572" stopIfTrue="1" operator="lessThan">
      <formula>-0.03</formula>
    </cfRule>
  </conditionalFormatting>
  <conditionalFormatting sqref="BQ448">
    <cfRule type="cellIs" dxfId="4193" priority="1563" stopIfTrue="1" operator="greaterThan">
      <formula>0.03</formula>
    </cfRule>
    <cfRule type="cellIs" dxfId="4192" priority="1564" stopIfTrue="1" operator="lessThan">
      <formula>-0.03</formula>
    </cfRule>
  </conditionalFormatting>
  <conditionalFormatting sqref="BR448">
    <cfRule type="cellIs" dxfId="4191" priority="1561" stopIfTrue="1" operator="greaterThan">
      <formula>0.03</formula>
    </cfRule>
    <cfRule type="cellIs" dxfId="4190" priority="1562" stopIfTrue="1" operator="lessThan">
      <formula>-0.03</formula>
    </cfRule>
  </conditionalFormatting>
  <conditionalFormatting sqref="BP448">
    <cfRule type="cellIs" dxfId="4189" priority="1567" stopIfTrue="1" operator="greaterThan">
      <formula>0.03</formula>
    </cfRule>
    <cfRule type="cellIs" dxfId="4188" priority="1568" stopIfTrue="1" operator="lessThan">
      <formula>-0.03</formula>
    </cfRule>
  </conditionalFormatting>
  <conditionalFormatting sqref="BO448 BO450 BO452">
    <cfRule type="cellIs" dxfId="4187" priority="1565" stopIfTrue="1" operator="greaterThan">
      <formula>0.03</formula>
    </cfRule>
    <cfRule type="cellIs" dxfId="4186" priority="1566" stopIfTrue="1" operator="lessThan">
      <formula>-0.03</formula>
    </cfRule>
  </conditionalFormatting>
  <conditionalFormatting sqref="BS448">
    <cfRule type="cellIs" dxfId="4185" priority="1557" stopIfTrue="1" operator="greaterThan">
      <formula>0.03</formula>
    </cfRule>
    <cfRule type="cellIs" dxfId="4184" priority="1558" stopIfTrue="1" operator="lessThan">
      <formula>-0.03</formula>
    </cfRule>
  </conditionalFormatting>
  <conditionalFormatting sqref="BA448">
    <cfRule type="cellIs" dxfId="4183" priority="1559" stopIfTrue="1" operator="greaterThan">
      <formula>0.03</formula>
    </cfRule>
    <cfRule type="cellIs" dxfId="4182" priority="1560" stopIfTrue="1" operator="lessThan">
      <formula>-0.03</formula>
    </cfRule>
  </conditionalFormatting>
  <conditionalFormatting sqref="BB448">
    <cfRule type="cellIs" dxfId="4181" priority="1555" stopIfTrue="1" operator="greaterThan">
      <formula>0.03</formula>
    </cfRule>
    <cfRule type="cellIs" dxfId="4180" priority="1556" stopIfTrue="1" operator="lessThan">
      <formula>-0.03</formula>
    </cfRule>
  </conditionalFormatting>
  <conditionalFormatting sqref="BT448">
    <cfRule type="cellIs" dxfId="4179" priority="1553" stopIfTrue="1" operator="greaterThan">
      <formula>0.03</formula>
    </cfRule>
    <cfRule type="cellIs" dxfId="4178" priority="1554" stopIfTrue="1" operator="lessThan">
      <formula>-0.03</formula>
    </cfRule>
  </conditionalFormatting>
  <conditionalFormatting sqref="BV448">
    <cfRule type="cellIs" dxfId="4177" priority="1551" stopIfTrue="1" operator="greaterThan">
      <formula>0.03</formula>
    </cfRule>
    <cfRule type="cellIs" dxfId="4176" priority="1552" stopIfTrue="1" operator="lessThan">
      <formula>-0.03</formula>
    </cfRule>
  </conditionalFormatting>
  <conditionalFormatting sqref="BU448 BU450 BU452">
    <cfRule type="cellIs" dxfId="4175" priority="1549" stopIfTrue="1" operator="greaterThan">
      <formula>0.03</formula>
    </cfRule>
    <cfRule type="cellIs" dxfId="4174" priority="1550" stopIfTrue="1" operator="lessThan">
      <formula>-0.03</formula>
    </cfRule>
  </conditionalFormatting>
  <conditionalFormatting sqref="BU448:BX448">
    <cfRule type="cellIs" dxfId="4173" priority="1547" stopIfTrue="1" operator="greaterThan">
      <formula>0.03</formula>
    </cfRule>
    <cfRule type="cellIs" dxfId="4172" priority="1548" stopIfTrue="1" operator="lessThan">
      <formula>-0.03</formula>
    </cfRule>
  </conditionalFormatting>
  <conditionalFormatting sqref="BX448">
    <cfRule type="cellIs" dxfId="4171" priority="1545" stopIfTrue="1" operator="greaterThan">
      <formula>0.03</formula>
    </cfRule>
    <cfRule type="cellIs" dxfId="4170" priority="1546" stopIfTrue="1" operator="lessThan">
      <formula>-0.03</formula>
    </cfRule>
  </conditionalFormatting>
  <conditionalFormatting sqref="BW448 BW450 BW452">
    <cfRule type="cellIs" dxfId="4169" priority="1543" stopIfTrue="1" operator="greaterThan">
      <formula>0.03</formula>
    </cfRule>
    <cfRule type="cellIs" dxfId="4168" priority="1544" stopIfTrue="1" operator="lessThan">
      <formula>-0.03</formula>
    </cfRule>
  </conditionalFormatting>
  <conditionalFormatting sqref="BH448">
    <cfRule type="cellIs" dxfId="4167" priority="1541" stopIfTrue="1" operator="greaterThan">
      <formula>0.03</formula>
    </cfRule>
    <cfRule type="cellIs" dxfId="4166" priority="1542" stopIfTrue="1" operator="lessThan">
      <formula>-0.03</formula>
    </cfRule>
  </conditionalFormatting>
  <conditionalFormatting sqref="BG448:BJ448">
    <cfRule type="cellIs" dxfId="4165" priority="1537" stopIfTrue="1" operator="greaterThan">
      <formula>0.03</formula>
    </cfRule>
    <cfRule type="cellIs" dxfId="4164" priority="1538" stopIfTrue="1" operator="lessThan">
      <formula>-0.03</formula>
    </cfRule>
  </conditionalFormatting>
  <conditionalFormatting sqref="BG448 BG450 BG452">
    <cfRule type="cellIs" dxfId="4163" priority="1539" stopIfTrue="1" operator="greaterThan">
      <formula>0.03</formula>
    </cfRule>
    <cfRule type="cellIs" dxfId="4162" priority="1540" stopIfTrue="1" operator="lessThan">
      <formula>-0.03</formula>
    </cfRule>
  </conditionalFormatting>
  <conditionalFormatting sqref="BJ448">
    <cfRule type="cellIs" dxfId="4161" priority="1535" stopIfTrue="1" operator="greaterThan">
      <formula>0.03</formula>
    </cfRule>
    <cfRule type="cellIs" dxfId="4160" priority="1536" stopIfTrue="1" operator="lessThan">
      <formula>-0.03</formula>
    </cfRule>
  </conditionalFormatting>
  <conditionalFormatting sqref="BI454 BI456 BI458">
    <cfRule type="cellIs" dxfId="4159" priority="1477" stopIfTrue="1" operator="greaterThan">
      <formula>0.03</formula>
    </cfRule>
    <cfRule type="cellIs" dxfId="4158" priority="1478" stopIfTrue="1" operator="lessThan">
      <formula>-0.03</formula>
    </cfRule>
  </conditionalFormatting>
  <conditionalFormatting sqref="BC454 BC456 BC458">
    <cfRule type="cellIs" dxfId="4157" priority="1525" stopIfTrue="1" operator="greaterThan">
      <formula>0.03</formula>
    </cfRule>
    <cfRule type="cellIs" dxfId="4156" priority="1526" stopIfTrue="1" operator="lessThan">
      <formula>-0.03</formula>
    </cfRule>
  </conditionalFormatting>
  <conditionalFormatting sqref="BD454">
    <cfRule type="cellIs" dxfId="4155" priority="1527" stopIfTrue="1" operator="greaterThan">
      <formula>0.03</formula>
    </cfRule>
    <cfRule type="cellIs" dxfId="4154" priority="1528" stopIfTrue="1" operator="lessThan">
      <formula>-0.03</formula>
    </cfRule>
  </conditionalFormatting>
  <conditionalFormatting sqref="AX454:AZ454">
    <cfRule type="cellIs" dxfId="4153" priority="1531" stopIfTrue="1" operator="greaterThan">
      <formula>0.03</formula>
    </cfRule>
    <cfRule type="cellIs" dxfId="4152" priority="1532" stopIfTrue="1" operator="lessThan">
      <formula>-0.03</formula>
    </cfRule>
  </conditionalFormatting>
  <conditionalFormatting sqref="AW454 AW456 AW458">
    <cfRule type="cellIs" dxfId="4151" priority="1529" stopIfTrue="1" operator="greaterThan">
      <formula>0.03</formula>
    </cfRule>
    <cfRule type="cellIs" dxfId="4150" priority="1530" stopIfTrue="1" operator="lessThan">
      <formula>-0.03</formula>
    </cfRule>
  </conditionalFormatting>
  <conditionalFormatting sqref="BF454">
    <cfRule type="cellIs" dxfId="4149" priority="1521" stopIfTrue="1" operator="greaterThan">
      <formula>0.03</formula>
    </cfRule>
    <cfRule type="cellIs" dxfId="4148" priority="1522" stopIfTrue="1" operator="lessThan">
      <formula>-0.03</formula>
    </cfRule>
  </conditionalFormatting>
  <conditionalFormatting sqref="BE454 BE456 BE458">
    <cfRule type="cellIs" dxfId="4147" priority="1523" stopIfTrue="1" operator="greaterThan">
      <formula>0.03</formula>
    </cfRule>
    <cfRule type="cellIs" dxfId="4146" priority="1524" stopIfTrue="1" operator="lessThan">
      <formula>-0.03</formula>
    </cfRule>
  </conditionalFormatting>
  <conditionalFormatting sqref="BN454">
    <cfRule type="cellIs" dxfId="4145" priority="1517" stopIfTrue="1" operator="greaterThan">
      <formula>0.03</formula>
    </cfRule>
    <cfRule type="cellIs" dxfId="4144" priority="1518" stopIfTrue="1" operator="lessThan">
      <formula>-0.03</formula>
    </cfRule>
  </conditionalFormatting>
  <conditionalFormatting sqref="BM454 BM456 BM458">
    <cfRule type="cellIs" dxfId="4143" priority="1519" stopIfTrue="1" operator="greaterThan">
      <formula>0.03</formula>
    </cfRule>
    <cfRule type="cellIs" dxfId="4142" priority="1520" stopIfTrue="1" operator="lessThan">
      <formula>-0.03</formula>
    </cfRule>
  </conditionalFormatting>
  <conditionalFormatting sqref="BL454">
    <cfRule type="cellIs" dxfId="4141" priority="1513" stopIfTrue="1" operator="greaterThan">
      <formula>0.03</formula>
    </cfRule>
    <cfRule type="cellIs" dxfId="4140" priority="1514" stopIfTrue="1" operator="lessThan">
      <formula>-0.03</formula>
    </cfRule>
  </conditionalFormatting>
  <conditionalFormatting sqref="BK454 BK456 BK458">
    <cfRule type="cellIs" dxfId="4139" priority="1515" stopIfTrue="1" operator="greaterThan">
      <formula>0.03</formula>
    </cfRule>
    <cfRule type="cellIs" dxfId="4138" priority="1516" stopIfTrue="1" operator="lessThan">
      <formula>-0.03</formula>
    </cfRule>
  </conditionalFormatting>
  <conditionalFormatting sqref="BQ454">
    <cfRule type="cellIs" dxfId="4137" priority="1507" stopIfTrue="1" operator="greaterThan">
      <formula>0.03</formula>
    </cfRule>
    <cfRule type="cellIs" dxfId="4136" priority="1508" stopIfTrue="1" operator="lessThan">
      <formula>-0.03</formula>
    </cfRule>
  </conditionalFormatting>
  <conditionalFormatting sqref="BR454">
    <cfRule type="cellIs" dxfId="4135" priority="1505" stopIfTrue="1" operator="greaterThan">
      <formula>0.03</formula>
    </cfRule>
    <cfRule type="cellIs" dxfId="4134" priority="1506" stopIfTrue="1" operator="lessThan">
      <formula>-0.03</formula>
    </cfRule>
  </conditionalFormatting>
  <conditionalFormatting sqref="BP454">
    <cfRule type="cellIs" dxfId="4133" priority="1511" stopIfTrue="1" operator="greaterThan">
      <formula>0.03</formula>
    </cfRule>
    <cfRule type="cellIs" dxfId="4132" priority="1512" stopIfTrue="1" operator="lessThan">
      <formula>-0.03</formula>
    </cfRule>
  </conditionalFormatting>
  <conditionalFormatting sqref="BO454 BO456 BO458">
    <cfRule type="cellIs" dxfId="4131" priority="1509" stopIfTrue="1" operator="greaterThan">
      <formula>0.03</formula>
    </cfRule>
    <cfRule type="cellIs" dxfId="4130" priority="1510" stopIfTrue="1" operator="lessThan">
      <formula>-0.03</formula>
    </cfRule>
  </conditionalFormatting>
  <conditionalFormatting sqref="BS454">
    <cfRule type="cellIs" dxfId="4129" priority="1501" stopIfTrue="1" operator="greaterThan">
      <formula>0.03</formula>
    </cfRule>
    <cfRule type="cellIs" dxfId="4128" priority="1502" stopIfTrue="1" operator="lessThan">
      <formula>-0.03</formula>
    </cfRule>
  </conditionalFormatting>
  <conditionalFormatting sqref="BA454">
    <cfRule type="cellIs" dxfId="4127" priority="1503" stopIfTrue="1" operator="greaterThan">
      <formula>0.03</formula>
    </cfRule>
    <cfRule type="cellIs" dxfId="4126" priority="1504" stopIfTrue="1" operator="lessThan">
      <formula>-0.03</formula>
    </cfRule>
  </conditionalFormatting>
  <conditionalFormatting sqref="BB454">
    <cfRule type="cellIs" dxfId="4125" priority="1499" stopIfTrue="1" operator="greaterThan">
      <formula>0.03</formula>
    </cfRule>
    <cfRule type="cellIs" dxfId="4124" priority="1500" stopIfTrue="1" operator="lessThan">
      <formula>-0.03</formula>
    </cfRule>
  </conditionalFormatting>
  <conditionalFormatting sqref="BT454">
    <cfRule type="cellIs" dxfId="4123" priority="1497" stopIfTrue="1" operator="greaterThan">
      <formula>0.03</formula>
    </cfRule>
    <cfRule type="cellIs" dxfId="4122" priority="1498" stopIfTrue="1" operator="lessThan">
      <formula>-0.03</formula>
    </cfRule>
  </conditionalFormatting>
  <conditionalFormatting sqref="BV454">
    <cfRule type="cellIs" dxfId="4121" priority="1495" stopIfTrue="1" operator="greaterThan">
      <formula>0.03</formula>
    </cfRule>
    <cfRule type="cellIs" dxfId="4120" priority="1496" stopIfTrue="1" operator="lessThan">
      <formula>-0.03</formula>
    </cfRule>
  </conditionalFormatting>
  <conditionalFormatting sqref="BU454 BU456 BU458">
    <cfRule type="cellIs" dxfId="4119" priority="1493" stopIfTrue="1" operator="greaterThan">
      <formula>0.03</formula>
    </cfRule>
    <cfRule type="cellIs" dxfId="4118" priority="1494" stopIfTrue="1" operator="lessThan">
      <formula>-0.03</formula>
    </cfRule>
  </conditionalFormatting>
  <conditionalFormatting sqref="BU454:BX454">
    <cfRule type="cellIs" dxfId="4117" priority="1491" stopIfTrue="1" operator="greaterThan">
      <formula>0.03</formula>
    </cfRule>
    <cfRule type="cellIs" dxfId="4116" priority="1492" stopIfTrue="1" operator="lessThan">
      <formula>-0.03</formula>
    </cfRule>
  </conditionalFormatting>
  <conditionalFormatting sqref="BX454">
    <cfRule type="cellIs" dxfId="4115" priority="1489" stopIfTrue="1" operator="greaterThan">
      <formula>0.03</formula>
    </cfRule>
    <cfRule type="cellIs" dxfId="4114" priority="1490" stopIfTrue="1" operator="lessThan">
      <formula>-0.03</formula>
    </cfRule>
  </conditionalFormatting>
  <conditionalFormatting sqref="BW454 BW456 BW458">
    <cfRule type="cellIs" dxfId="4113" priority="1487" stopIfTrue="1" operator="greaterThan">
      <formula>0.03</formula>
    </cfRule>
    <cfRule type="cellIs" dxfId="4112" priority="1488" stopIfTrue="1" operator="lessThan">
      <formula>-0.03</formula>
    </cfRule>
  </conditionalFormatting>
  <conditionalFormatting sqref="BH454">
    <cfRule type="cellIs" dxfId="4111" priority="1485" stopIfTrue="1" operator="greaterThan">
      <formula>0.03</formula>
    </cfRule>
    <cfRule type="cellIs" dxfId="4110" priority="1486" stopIfTrue="1" operator="lessThan">
      <formula>-0.03</formula>
    </cfRule>
  </conditionalFormatting>
  <conditionalFormatting sqref="BG454:BJ454">
    <cfRule type="cellIs" dxfId="4109" priority="1481" stopIfTrue="1" operator="greaterThan">
      <formula>0.03</formula>
    </cfRule>
    <cfRule type="cellIs" dxfId="4108" priority="1482" stopIfTrue="1" operator="lessThan">
      <formula>-0.03</formula>
    </cfRule>
  </conditionalFormatting>
  <conditionalFormatting sqref="BG454 BG456 BG458">
    <cfRule type="cellIs" dxfId="4107" priority="1483" stopIfTrue="1" operator="greaterThan">
      <formula>0.03</formula>
    </cfRule>
    <cfRule type="cellIs" dxfId="4106" priority="1484" stopIfTrue="1" operator="lessThan">
      <formula>-0.03</formula>
    </cfRule>
  </conditionalFormatting>
  <conditionalFormatting sqref="BJ454">
    <cfRule type="cellIs" dxfId="4105" priority="1479" stopIfTrue="1" operator="greaterThan">
      <formula>0.03</formula>
    </cfRule>
    <cfRule type="cellIs" dxfId="4104" priority="1480" stopIfTrue="1" operator="lessThan">
      <formula>-0.03</formula>
    </cfRule>
  </conditionalFormatting>
  <conditionalFormatting sqref="BI460 BI462 BI464">
    <cfRule type="cellIs" dxfId="4103" priority="1421" stopIfTrue="1" operator="greaterThan">
      <formula>0.03</formula>
    </cfRule>
    <cfRule type="cellIs" dxfId="4102" priority="1422" stopIfTrue="1" operator="lessThan">
      <formula>-0.03</formula>
    </cfRule>
  </conditionalFormatting>
  <conditionalFormatting sqref="BC460 BC462 BC464">
    <cfRule type="cellIs" dxfId="4101" priority="1469" stopIfTrue="1" operator="greaterThan">
      <formula>0.03</formula>
    </cfRule>
    <cfRule type="cellIs" dxfId="4100" priority="1470" stopIfTrue="1" operator="lessThan">
      <formula>-0.03</formula>
    </cfRule>
  </conditionalFormatting>
  <conditionalFormatting sqref="BD460">
    <cfRule type="cellIs" dxfId="4099" priority="1471" stopIfTrue="1" operator="greaterThan">
      <formula>0.03</formula>
    </cfRule>
    <cfRule type="cellIs" dxfId="4098" priority="1472" stopIfTrue="1" operator="lessThan">
      <formula>-0.03</formula>
    </cfRule>
  </conditionalFormatting>
  <conditionalFormatting sqref="AX460:AZ460">
    <cfRule type="cellIs" dxfId="4097" priority="1475" stopIfTrue="1" operator="greaterThan">
      <formula>0.03</formula>
    </cfRule>
    <cfRule type="cellIs" dxfId="4096" priority="1476" stopIfTrue="1" operator="lessThan">
      <formula>-0.03</formula>
    </cfRule>
  </conditionalFormatting>
  <conditionalFormatting sqref="AW460 AW462 AW464">
    <cfRule type="cellIs" dxfId="4095" priority="1473" stopIfTrue="1" operator="greaterThan">
      <formula>0.03</formula>
    </cfRule>
    <cfRule type="cellIs" dxfId="4094" priority="1474" stopIfTrue="1" operator="lessThan">
      <formula>-0.03</formula>
    </cfRule>
  </conditionalFormatting>
  <conditionalFormatting sqref="BF460">
    <cfRule type="cellIs" dxfId="4093" priority="1465" stopIfTrue="1" operator="greaterThan">
      <formula>0.03</formula>
    </cfRule>
    <cfRule type="cellIs" dxfId="4092" priority="1466" stopIfTrue="1" operator="lessThan">
      <formula>-0.03</formula>
    </cfRule>
  </conditionalFormatting>
  <conditionalFormatting sqref="BE460 BE462 BE464">
    <cfRule type="cellIs" dxfId="4091" priority="1467" stopIfTrue="1" operator="greaterThan">
      <formula>0.03</formula>
    </cfRule>
    <cfRule type="cellIs" dxfId="4090" priority="1468" stopIfTrue="1" operator="lessThan">
      <formula>-0.03</formula>
    </cfRule>
  </conditionalFormatting>
  <conditionalFormatting sqref="BN460">
    <cfRule type="cellIs" dxfId="4089" priority="1461" stopIfTrue="1" operator="greaterThan">
      <formula>0.03</formula>
    </cfRule>
    <cfRule type="cellIs" dxfId="4088" priority="1462" stopIfTrue="1" operator="lessThan">
      <formula>-0.03</formula>
    </cfRule>
  </conditionalFormatting>
  <conditionalFormatting sqref="BM460 BM462 BM464">
    <cfRule type="cellIs" dxfId="4087" priority="1463" stopIfTrue="1" operator="greaterThan">
      <formula>0.03</formula>
    </cfRule>
    <cfRule type="cellIs" dxfId="4086" priority="1464" stopIfTrue="1" operator="lessThan">
      <formula>-0.03</formula>
    </cfRule>
  </conditionalFormatting>
  <conditionalFormatting sqref="BL460">
    <cfRule type="cellIs" dxfId="4085" priority="1457" stopIfTrue="1" operator="greaterThan">
      <formula>0.03</formula>
    </cfRule>
    <cfRule type="cellIs" dxfId="4084" priority="1458" stopIfTrue="1" operator="lessThan">
      <formula>-0.03</formula>
    </cfRule>
  </conditionalFormatting>
  <conditionalFormatting sqref="BK460 BK462 BK464">
    <cfRule type="cellIs" dxfId="4083" priority="1459" stopIfTrue="1" operator="greaterThan">
      <formula>0.03</formula>
    </cfRule>
    <cfRule type="cellIs" dxfId="4082" priority="1460" stopIfTrue="1" operator="lessThan">
      <formula>-0.03</formula>
    </cfRule>
  </conditionalFormatting>
  <conditionalFormatting sqref="BQ460">
    <cfRule type="cellIs" dxfId="4081" priority="1451" stopIfTrue="1" operator="greaterThan">
      <formula>0.03</formula>
    </cfRule>
    <cfRule type="cellIs" dxfId="4080" priority="1452" stopIfTrue="1" operator="lessThan">
      <formula>-0.03</formula>
    </cfRule>
  </conditionalFormatting>
  <conditionalFormatting sqref="BR460">
    <cfRule type="cellIs" dxfId="4079" priority="1449" stopIfTrue="1" operator="greaterThan">
      <formula>0.03</formula>
    </cfRule>
    <cfRule type="cellIs" dxfId="4078" priority="1450" stopIfTrue="1" operator="lessThan">
      <formula>-0.03</formula>
    </cfRule>
  </conditionalFormatting>
  <conditionalFormatting sqref="BP460">
    <cfRule type="cellIs" dxfId="4077" priority="1455" stopIfTrue="1" operator="greaterThan">
      <formula>0.03</formula>
    </cfRule>
    <cfRule type="cellIs" dxfId="4076" priority="1456" stopIfTrue="1" operator="lessThan">
      <formula>-0.03</formula>
    </cfRule>
  </conditionalFormatting>
  <conditionalFormatting sqref="BO460 BO462 BO464">
    <cfRule type="cellIs" dxfId="4075" priority="1453" stopIfTrue="1" operator="greaterThan">
      <formula>0.03</formula>
    </cfRule>
    <cfRule type="cellIs" dxfId="4074" priority="1454" stopIfTrue="1" operator="lessThan">
      <formula>-0.03</formula>
    </cfRule>
  </conditionalFormatting>
  <conditionalFormatting sqref="BS460">
    <cfRule type="cellIs" dxfId="4073" priority="1445" stopIfTrue="1" operator="greaterThan">
      <formula>0.03</formula>
    </cfRule>
    <cfRule type="cellIs" dxfId="4072" priority="1446" stopIfTrue="1" operator="lessThan">
      <formula>-0.03</formula>
    </cfRule>
  </conditionalFormatting>
  <conditionalFormatting sqref="BA460">
    <cfRule type="cellIs" dxfId="4071" priority="1447" stopIfTrue="1" operator="greaterThan">
      <formula>0.03</formula>
    </cfRule>
    <cfRule type="cellIs" dxfId="4070" priority="1448" stopIfTrue="1" operator="lessThan">
      <formula>-0.03</formula>
    </cfRule>
  </conditionalFormatting>
  <conditionalFormatting sqref="BB460">
    <cfRule type="cellIs" dxfId="4069" priority="1443" stopIfTrue="1" operator="greaterThan">
      <formula>0.03</formula>
    </cfRule>
    <cfRule type="cellIs" dxfId="4068" priority="1444" stopIfTrue="1" operator="lessThan">
      <formula>-0.03</formula>
    </cfRule>
  </conditionalFormatting>
  <conditionalFormatting sqref="BT460">
    <cfRule type="cellIs" dxfId="4067" priority="1441" stopIfTrue="1" operator="greaterThan">
      <formula>0.03</formula>
    </cfRule>
    <cfRule type="cellIs" dxfId="4066" priority="1442" stopIfTrue="1" operator="lessThan">
      <formula>-0.03</formula>
    </cfRule>
  </conditionalFormatting>
  <conditionalFormatting sqref="BV460">
    <cfRule type="cellIs" dxfId="4065" priority="1439" stopIfTrue="1" operator="greaterThan">
      <formula>0.03</formula>
    </cfRule>
    <cfRule type="cellIs" dxfId="4064" priority="1440" stopIfTrue="1" operator="lessThan">
      <formula>-0.03</formula>
    </cfRule>
  </conditionalFormatting>
  <conditionalFormatting sqref="BU460 BU462 BU464">
    <cfRule type="cellIs" dxfId="4063" priority="1437" stopIfTrue="1" operator="greaterThan">
      <formula>0.03</formula>
    </cfRule>
    <cfRule type="cellIs" dxfId="4062" priority="1438" stopIfTrue="1" operator="lessThan">
      <formula>-0.03</formula>
    </cfRule>
  </conditionalFormatting>
  <conditionalFormatting sqref="BU460:BX460">
    <cfRule type="cellIs" dxfId="4061" priority="1435" stopIfTrue="1" operator="greaterThan">
      <formula>0.03</formula>
    </cfRule>
    <cfRule type="cellIs" dxfId="4060" priority="1436" stopIfTrue="1" operator="lessThan">
      <formula>-0.03</formula>
    </cfRule>
  </conditionalFormatting>
  <conditionalFormatting sqref="BX460">
    <cfRule type="cellIs" dxfId="4059" priority="1433" stopIfTrue="1" operator="greaterThan">
      <formula>0.03</formula>
    </cfRule>
    <cfRule type="cellIs" dxfId="4058" priority="1434" stopIfTrue="1" operator="lessThan">
      <formula>-0.03</formula>
    </cfRule>
  </conditionalFormatting>
  <conditionalFormatting sqref="BW460 BW462 BW464">
    <cfRule type="cellIs" dxfId="4057" priority="1431" stopIfTrue="1" operator="greaterThan">
      <formula>0.03</formula>
    </cfRule>
    <cfRule type="cellIs" dxfId="4056" priority="1432" stopIfTrue="1" operator="lessThan">
      <formula>-0.03</formula>
    </cfRule>
  </conditionalFormatting>
  <conditionalFormatting sqref="BH460">
    <cfRule type="cellIs" dxfId="4055" priority="1429" stopIfTrue="1" operator="greaterThan">
      <formula>0.03</formula>
    </cfRule>
    <cfRule type="cellIs" dxfId="4054" priority="1430" stopIfTrue="1" operator="lessThan">
      <formula>-0.03</formula>
    </cfRule>
  </conditionalFormatting>
  <conditionalFormatting sqref="BG460:BJ460">
    <cfRule type="cellIs" dxfId="4053" priority="1425" stopIfTrue="1" operator="greaterThan">
      <formula>0.03</formula>
    </cfRule>
    <cfRule type="cellIs" dxfId="4052" priority="1426" stopIfTrue="1" operator="lessThan">
      <formula>-0.03</formula>
    </cfRule>
  </conditionalFormatting>
  <conditionalFormatting sqref="BG460 BG462 BG464">
    <cfRule type="cellIs" dxfId="4051" priority="1427" stopIfTrue="1" operator="greaterThan">
      <formula>0.03</formula>
    </cfRule>
    <cfRule type="cellIs" dxfId="4050" priority="1428" stopIfTrue="1" operator="lessThan">
      <formula>-0.03</formula>
    </cfRule>
  </conditionalFormatting>
  <conditionalFormatting sqref="BJ460">
    <cfRule type="cellIs" dxfId="4049" priority="1423" stopIfTrue="1" operator="greaterThan">
      <formula>0.03</formula>
    </cfRule>
    <cfRule type="cellIs" dxfId="4048" priority="1424" stopIfTrue="1" operator="lessThan">
      <formula>-0.03</formula>
    </cfRule>
  </conditionalFormatting>
  <conditionalFormatting sqref="BI466 BI468 BI470">
    <cfRule type="cellIs" dxfId="4047" priority="1365" stopIfTrue="1" operator="greaterThan">
      <formula>0.03</formula>
    </cfRule>
    <cfRule type="cellIs" dxfId="4046" priority="1366" stopIfTrue="1" operator="lessThan">
      <formula>-0.03</formula>
    </cfRule>
  </conditionalFormatting>
  <conditionalFormatting sqref="BC466 BC468 BC470">
    <cfRule type="cellIs" dxfId="4045" priority="1413" stopIfTrue="1" operator="greaterThan">
      <formula>0.03</formula>
    </cfRule>
    <cfRule type="cellIs" dxfId="4044" priority="1414" stopIfTrue="1" operator="lessThan">
      <formula>-0.03</formula>
    </cfRule>
  </conditionalFormatting>
  <conditionalFormatting sqref="BD466">
    <cfRule type="cellIs" dxfId="4043" priority="1415" stopIfTrue="1" operator="greaterThan">
      <formula>0.03</formula>
    </cfRule>
    <cfRule type="cellIs" dxfId="4042" priority="1416" stopIfTrue="1" operator="lessThan">
      <formula>-0.03</formula>
    </cfRule>
  </conditionalFormatting>
  <conditionalFormatting sqref="AX466:AZ466">
    <cfRule type="cellIs" dxfId="4041" priority="1419" stopIfTrue="1" operator="greaterThan">
      <formula>0.03</formula>
    </cfRule>
    <cfRule type="cellIs" dxfId="4040" priority="1420" stopIfTrue="1" operator="lessThan">
      <formula>-0.03</formula>
    </cfRule>
  </conditionalFormatting>
  <conditionalFormatting sqref="AW466 AW468 AW470">
    <cfRule type="cellIs" dxfId="4039" priority="1417" stopIfTrue="1" operator="greaterThan">
      <formula>0.03</formula>
    </cfRule>
    <cfRule type="cellIs" dxfId="4038" priority="1418" stopIfTrue="1" operator="lessThan">
      <formula>-0.03</formula>
    </cfRule>
  </conditionalFormatting>
  <conditionalFormatting sqref="BF466">
    <cfRule type="cellIs" dxfId="4037" priority="1409" stopIfTrue="1" operator="greaterThan">
      <formula>0.03</formula>
    </cfRule>
    <cfRule type="cellIs" dxfId="4036" priority="1410" stopIfTrue="1" operator="lessThan">
      <formula>-0.03</formula>
    </cfRule>
  </conditionalFormatting>
  <conditionalFormatting sqref="BE466 BE468 BE470">
    <cfRule type="cellIs" dxfId="4035" priority="1411" stopIfTrue="1" operator="greaterThan">
      <formula>0.03</formula>
    </cfRule>
    <cfRule type="cellIs" dxfId="4034" priority="1412" stopIfTrue="1" operator="lessThan">
      <formula>-0.03</formula>
    </cfRule>
  </conditionalFormatting>
  <conditionalFormatting sqref="BN466">
    <cfRule type="cellIs" dxfId="4033" priority="1405" stopIfTrue="1" operator="greaterThan">
      <formula>0.03</formula>
    </cfRule>
    <cfRule type="cellIs" dxfId="4032" priority="1406" stopIfTrue="1" operator="lessThan">
      <formula>-0.03</formula>
    </cfRule>
  </conditionalFormatting>
  <conditionalFormatting sqref="BM466 BM468 BM470">
    <cfRule type="cellIs" dxfId="4031" priority="1407" stopIfTrue="1" operator="greaterThan">
      <formula>0.03</formula>
    </cfRule>
    <cfRule type="cellIs" dxfId="4030" priority="1408" stopIfTrue="1" operator="lessThan">
      <formula>-0.03</formula>
    </cfRule>
  </conditionalFormatting>
  <conditionalFormatting sqref="BL466">
    <cfRule type="cellIs" dxfId="4029" priority="1401" stopIfTrue="1" operator="greaterThan">
      <formula>0.03</formula>
    </cfRule>
    <cfRule type="cellIs" dxfId="4028" priority="1402" stopIfTrue="1" operator="lessThan">
      <formula>-0.03</formula>
    </cfRule>
  </conditionalFormatting>
  <conditionalFormatting sqref="BK466 BK468 BK470">
    <cfRule type="cellIs" dxfId="4027" priority="1403" stopIfTrue="1" operator="greaterThan">
      <formula>0.03</formula>
    </cfRule>
    <cfRule type="cellIs" dxfId="4026" priority="1404" stopIfTrue="1" operator="lessThan">
      <formula>-0.03</formula>
    </cfRule>
  </conditionalFormatting>
  <conditionalFormatting sqref="BQ466">
    <cfRule type="cellIs" dxfId="4025" priority="1395" stopIfTrue="1" operator="greaterThan">
      <formula>0.03</formula>
    </cfRule>
    <cfRule type="cellIs" dxfId="4024" priority="1396" stopIfTrue="1" operator="lessThan">
      <formula>-0.03</formula>
    </cfRule>
  </conditionalFormatting>
  <conditionalFormatting sqref="BR466">
    <cfRule type="cellIs" dxfId="4023" priority="1393" stopIfTrue="1" operator="greaterThan">
      <formula>0.03</formula>
    </cfRule>
    <cfRule type="cellIs" dxfId="4022" priority="1394" stopIfTrue="1" operator="lessThan">
      <formula>-0.03</formula>
    </cfRule>
  </conditionalFormatting>
  <conditionalFormatting sqref="BP466">
    <cfRule type="cellIs" dxfId="4021" priority="1399" stopIfTrue="1" operator="greaterThan">
      <formula>0.03</formula>
    </cfRule>
    <cfRule type="cellIs" dxfId="4020" priority="1400" stopIfTrue="1" operator="lessThan">
      <formula>-0.03</formula>
    </cfRule>
  </conditionalFormatting>
  <conditionalFormatting sqref="BO466 BO468 BO470">
    <cfRule type="cellIs" dxfId="4019" priority="1397" stopIfTrue="1" operator="greaterThan">
      <formula>0.03</formula>
    </cfRule>
    <cfRule type="cellIs" dxfId="4018" priority="1398" stopIfTrue="1" operator="lessThan">
      <formula>-0.03</formula>
    </cfRule>
  </conditionalFormatting>
  <conditionalFormatting sqref="BS466">
    <cfRule type="cellIs" dxfId="4017" priority="1389" stopIfTrue="1" operator="greaterThan">
      <formula>0.03</formula>
    </cfRule>
    <cfRule type="cellIs" dxfId="4016" priority="1390" stopIfTrue="1" operator="lessThan">
      <formula>-0.03</formula>
    </cfRule>
  </conditionalFormatting>
  <conditionalFormatting sqref="BA466">
    <cfRule type="cellIs" dxfId="4015" priority="1391" stopIfTrue="1" operator="greaterThan">
      <formula>0.03</formula>
    </cfRule>
    <cfRule type="cellIs" dxfId="4014" priority="1392" stopIfTrue="1" operator="lessThan">
      <formula>-0.03</formula>
    </cfRule>
  </conditionalFormatting>
  <conditionalFormatting sqref="BB466">
    <cfRule type="cellIs" dxfId="4013" priority="1387" stopIfTrue="1" operator="greaterThan">
      <formula>0.03</formula>
    </cfRule>
    <cfRule type="cellIs" dxfId="4012" priority="1388" stopIfTrue="1" operator="lessThan">
      <formula>-0.03</formula>
    </cfRule>
  </conditionalFormatting>
  <conditionalFormatting sqref="BT466">
    <cfRule type="cellIs" dxfId="4011" priority="1385" stopIfTrue="1" operator="greaterThan">
      <formula>0.03</formula>
    </cfRule>
    <cfRule type="cellIs" dxfId="4010" priority="1386" stopIfTrue="1" operator="lessThan">
      <formula>-0.03</formula>
    </cfRule>
  </conditionalFormatting>
  <conditionalFormatting sqref="BV466">
    <cfRule type="cellIs" dxfId="4009" priority="1383" stopIfTrue="1" operator="greaterThan">
      <formula>0.03</formula>
    </cfRule>
    <cfRule type="cellIs" dxfId="4008" priority="1384" stopIfTrue="1" operator="lessThan">
      <formula>-0.03</formula>
    </cfRule>
  </conditionalFormatting>
  <conditionalFormatting sqref="BU466 BU468 BU470">
    <cfRule type="cellIs" dxfId="4007" priority="1381" stopIfTrue="1" operator="greaterThan">
      <formula>0.03</formula>
    </cfRule>
    <cfRule type="cellIs" dxfId="4006" priority="1382" stopIfTrue="1" operator="lessThan">
      <formula>-0.03</formula>
    </cfRule>
  </conditionalFormatting>
  <conditionalFormatting sqref="BU466:BX466">
    <cfRule type="cellIs" dxfId="4005" priority="1379" stopIfTrue="1" operator="greaterThan">
      <formula>0.03</formula>
    </cfRule>
    <cfRule type="cellIs" dxfId="4004" priority="1380" stopIfTrue="1" operator="lessThan">
      <formula>-0.03</formula>
    </cfRule>
  </conditionalFormatting>
  <conditionalFormatting sqref="BX466">
    <cfRule type="cellIs" dxfId="4003" priority="1377" stopIfTrue="1" operator="greaterThan">
      <formula>0.03</formula>
    </cfRule>
    <cfRule type="cellIs" dxfId="4002" priority="1378" stopIfTrue="1" operator="lessThan">
      <formula>-0.03</formula>
    </cfRule>
  </conditionalFormatting>
  <conditionalFormatting sqref="BW466 BW468 BW470">
    <cfRule type="cellIs" dxfId="4001" priority="1375" stopIfTrue="1" operator="greaterThan">
      <formula>0.03</formula>
    </cfRule>
    <cfRule type="cellIs" dxfId="4000" priority="1376" stopIfTrue="1" operator="lessThan">
      <formula>-0.03</formula>
    </cfRule>
  </conditionalFormatting>
  <conditionalFormatting sqref="BH466">
    <cfRule type="cellIs" dxfId="3999" priority="1373" stopIfTrue="1" operator="greaterThan">
      <formula>0.03</formula>
    </cfRule>
    <cfRule type="cellIs" dxfId="3998" priority="1374" stopIfTrue="1" operator="lessThan">
      <formula>-0.03</formula>
    </cfRule>
  </conditionalFormatting>
  <conditionalFormatting sqref="BG466:BJ466">
    <cfRule type="cellIs" dxfId="3997" priority="1369" stopIfTrue="1" operator="greaterThan">
      <formula>0.03</formula>
    </cfRule>
    <cfRule type="cellIs" dxfId="3996" priority="1370" stopIfTrue="1" operator="lessThan">
      <formula>-0.03</formula>
    </cfRule>
  </conditionalFormatting>
  <conditionalFormatting sqref="BG466 BG468 BG470">
    <cfRule type="cellIs" dxfId="3995" priority="1371" stopIfTrue="1" operator="greaterThan">
      <formula>0.03</formula>
    </cfRule>
    <cfRule type="cellIs" dxfId="3994" priority="1372" stopIfTrue="1" operator="lessThan">
      <formula>-0.03</formula>
    </cfRule>
  </conditionalFormatting>
  <conditionalFormatting sqref="BJ466">
    <cfRule type="cellIs" dxfId="3993" priority="1367" stopIfTrue="1" operator="greaterThan">
      <formula>0.03</formula>
    </cfRule>
    <cfRule type="cellIs" dxfId="3992" priority="1368" stopIfTrue="1" operator="lessThan">
      <formula>-0.03</formula>
    </cfRule>
  </conditionalFormatting>
  <conditionalFormatting sqref="BI472 BI474 BI476">
    <cfRule type="cellIs" dxfId="3991" priority="1309" stopIfTrue="1" operator="greaterThan">
      <formula>0.03</formula>
    </cfRule>
    <cfRule type="cellIs" dxfId="3990" priority="1310" stopIfTrue="1" operator="lessThan">
      <formula>-0.03</formula>
    </cfRule>
  </conditionalFormatting>
  <conditionalFormatting sqref="BC472 BC474 BC476">
    <cfRule type="cellIs" dxfId="3989" priority="1357" stopIfTrue="1" operator="greaterThan">
      <formula>0.03</formula>
    </cfRule>
    <cfRule type="cellIs" dxfId="3988" priority="1358" stopIfTrue="1" operator="lessThan">
      <formula>-0.03</formula>
    </cfRule>
  </conditionalFormatting>
  <conditionalFormatting sqref="BD472">
    <cfRule type="cellIs" dxfId="3987" priority="1359" stopIfTrue="1" operator="greaterThan">
      <formula>0.03</formula>
    </cfRule>
    <cfRule type="cellIs" dxfId="3986" priority="1360" stopIfTrue="1" operator="lessThan">
      <formula>-0.03</formula>
    </cfRule>
  </conditionalFormatting>
  <conditionalFormatting sqref="AX472:AZ472">
    <cfRule type="cellIs" dxfId="3985" priority="1363" stopIfTrue="1" operator="greaterThan">
      <formula>0.03</formula>
    </cfRule>
    <cfRule type="cellIs" dxfId="3984" priority="1364" stopIfTrue="1" operator="lessThan">
      <formula>-0.03</formula>
    </cfRule>
  </conditionalFormatting>
  <conditionalFormatting sqref="AW472 AW474 AW476">
    <cfRule type="cellIs" dxfId="3983" priority="1361" stopIfTrue="1" operator="greaterThan">
      <formula>0.03</formula>
    </cfRule>
    <cfRule type="cellIs" dxfId="3982" priority="1362" stopIfTrue="1" operator="lessThan">
      <formula>-0.03</formula>
    </cfRule>
  </conditionalFormatting>
  <conditionalFormatting sqref="BF472">
    <cfRule type="cellIs" dxfId="3981" priority="1353" stopIfTrue="1" operator="greaterThan">
      <formula>0.03</formula>
    </cfRule>
    <cfRule type="cellIs" dxfId="3980" priority="1354" stopIfTrue="1" operator="lessThan">
      <formula>-0.03</formula>
    </cfRule>
  </conditionalFormatting>
  <conditionalFormatting sqref="BE472 BE474 BE476">
    <cfRule type="cellIs" dxfId="3979" priority="1355" stopIfTrue="1" operator="greaterThan">
      <formula>0.03</formula>
    </cfRule>
    <cfRule type="cellIs" dxfId="3978" priority="1356" stopIfTrue="1" operator="lessThan">
      <formula>-0.03</formula>
    </cfRule>
  </conditionalFormatting>
  <conditionalFormatting sqref="BN472">
    <cfRule type="cellIs" dxfId="3977" priority="1349" stopIfTrue="1" operator="greaterThan">
      <formula>0.03</formula>
    </cfRule>
    <cfRule type="cellIs" dxfId="3976" priority="1350" stopIfTrue="1" operator="lessThan">
      <formula>-0.03</formula>
    </cfRule>
  </conditionalFormatting>
  <conditionalFormatting sqref="BM472 BM474 BM476">
    <cfRule type="cellIs" dxfId="3975" priority="1351" stopIfTrue="1" operator="greaterThan">
      <formula>0.03</formula>
    </cfRule>
    <cfRule type="cellIs" dxfId="3974" priority="1352" stopIfTrue="1" operator="lessThan">
      <formula>-0.03</formula>
    </cfRule>
  </conditionalFormatting>
  <conditionalFormatting sqref="BL472">
    <cfRule type="cellIs" dxfId="3973" priority="1345" stopIfTrue="1" operator="greaterThan">
      <formula>0.03</formula>
    </cfRule>
    <cfRule type="cellIs" dxfId="3972" priority="1346" stopIfTrue="1" operator="lessThan">
      <formula>-0.03</formula>
    </cfRule>
  </conditionalFormatting>
  <conditionalFormatting sqref="BK472 BK474 BK476">
    <cfRule type="cellIs" dxfId="3971" priority="1347" stopIfTrue="1" operator="greaterThan">
      <formula>0.03</formula>
    </cfRule>
    <cfRule type="cellIs" dxfId="3970" priority="1348" stopIfTrue="1" operator="lessThan">
      <formula>-0.03</formula>
    </cfRule>
  </conditionalFormatting>
  <conditionalFormatting sqref="BQ472">
    <cfRule type="cellIs" dxfId="3969" priority="1339" stopIfTrue="1" operator="greaterThan">
      <formula>0.03</formula>
    </cfRule>
    <cfRule type="cellIs" dxfId="3968" priority="1340" stopIfTrue="1" operator="lessThan">
      <formula>-0.03</formula>
    </cfRule>
  </conditionalFormatting>
  <conditionalFormatting sqref="BR472">
    <cfRule type="cellIs" dxfId="3967" priority="1337" stopIfTrue="1" operator="greaterThan">
      <formula>0.03</formula>
    </cfRule>
    <cfRule type="cellIs" dxfId="3966" priority="1338" stopIfTrue="1" operator="lessThan">
      <formula>-0.03</formula>
    </cfRule>
  </conditionalFormatting>
  <conditionalFormatting sqref="BP472">
    <cfRule type="cellIs" dxfId="3965" priority="1343" stopIfTrue="1" operator="greaterThan">
      <formula>0.03</formula>
    </cfRule>
    <cfRule type="cellIs" dxfId="3964" priority="1344" stopIfTrue="1" operator="lessThan">
      <formula>-0.03</formula>
    </cfRule>
  </conditionalFormatting>
  <conditionalFormatting sqref="BO472 BO474 BO476">
    <cfRule type="cellIs" dxfId="3963" priority="1341" stopIfTrue="1" operator="greaterThan">
      <formula>0.03</formula>
    </cfRule>
    <cfRule type="cellIs" dxfId="3962" priority="1342" stopIfTrue="1" operator="lessThan">
      <formula>-0.03</formula>
    </cfRule>
  </conditionalFormatting>
  <conditionalFormatting sqref="BS472">
    <cfRule type="cellIs" dxfId="3961" priority="1333" stopIfTrue="1" operator="greaterThan">
      <formula>0.03</formula>
    </cfRule>
    <cfRule type="cellIs" dxfId="3960" priority="1334" stopIfTrue="1" operator="lessThan">
      <formula>-0.03</formula>
    </cfRule>
  </conditionalFormatting>
  <conditionalFormatting sqref="BA472">
    <cfRule type="cellIs" dxfId="3959" priority="1335" stopIfTrue="1" operator="greaterThan">
      <formula>0.03</formula>
    </cfRule>
    <cfRule type="cellIs" dxfId="3958" priority="1336" stopIfTrue="1" operator="lessThan">
      <formula>-0.03</formula>
    </cfRule>
  </conditionalFormatting>
  <conditionalFormatting sqref="BB472">
    <cfRule type="cellIs" dxfId="3957" priority="1331" stopIfTrue="1" operator="greaterThan">
      <formula>0.03</formula>
    </cfRule>
    <cfRule type="cellIs" dxfId="3956" priority="1332" stopIfTrue="1" operator="lessThan">
      <formula>-0.03</formula>
    </cfRule>
  </conditionalFormatting>
  <conditionalFormatting sqref="BT472">
    <cfRule type="cellIs" dxfId="3955" priority="1329" stopIfTrue="1" operator="greaterThan">
      <formula>0.03</formula>
    </cfRule>
    <cfRule type="cellIs" dxfId="3954" priority="1330" stopIfTrue="1" operator="lessThan">
      <formula>-0.03</formula>
    </cfRule>
  </conditionalFormatting>
  <conditionalFormatting sqref="BV472">
    <cfRule type="cellIs" dxfId="3953" priority="1327" stopIfTrue="1" operator="greaterThan">
      <formula>0.03</formula>
    </cfRule>
    <cfRule type="cellIs" dxfId="3952" priority="1328" stopIfTrue="1" operator="lessThan">
      <formula>-0.03</formula>
    </cfRule>
  </conditionalFormatting>
  <conditionalFormatting sqref="BU472 BU474 BU476">
    <cfRule type="cellIs" dxfId="3951" priority="1325" stopIfTrue="1" operator="greaterThan">
      <formula>0.03</formula>
    </cfRule>
    <cfRule type="cellIs" dxfId="3950" priority="1326" stopIfTrue="1" operator="lessThan">
      <formula>-0.03</formula>
    </cfRule>
  </conditionalFormatting>
  <conditionalFormatting sqref="BU472:BX472">
    <cfRule type="cellIs" dxfId="3949" priority="1323" stopIfTrue="1" operator="greaterThan">
      <formula>0.03</formula>
    </cfRule>
    <cfRule type="cellIs" dxfId="3948" priority="1324" stopIfTrue="1" operator="lessThan">
      <formula>-0.03</formula>
    </cfRule>
  </conditionalFormatting>
  <conditionalFormatting sqref="BX472">
    <cfRule type="cellIs" dxfId="3947" priority="1321" stopIfTrue="1" operator="greaterThan">
      <formula>0.03</formula>
    </cfRule>
    <cfRule type="cellIs" dxfId="3946" priority="1322" stopIfTrue="1" operator="lessThan">
      <formula>-0.03</formula>
    </cfRule>
  </conditionalFormatting>
  <conditionalFormatting sqref="BW472 BW474 BW476">
    <cfRule type="cellIs" dxfId="3945" priority="1319" stopIfTrue="1" operator="greaterThan">
      <formula>0.03</formula>
    </cfRule>
    <cfRule type="cellIs" dxfId="3944" priority="1320" stopIfTrue="1" operator="lessThan">
      <formula>-0.03</formula>
    </cfRule>
  </conditionalFormatting>
  <conditionalFormatting sqref="BH472">
    <cfRule type="cellIs" dxfId="3943" priority="1317" stopIfTrue="1" operator="greaterThan">
      <formula>0.03</formula>
    </cfRule>
    <cfRule type="cellIs" dxfId="3942" priority="1318" stopIfTrue="1" operator="lessThan">
      <formula>-0.03</formula>
    </cfRule>
  </conditionalFormatting>
  <conditionalFormatting sqref="BG472:BJ472">
    <cfRule type="cellIs" dxfId="3941" priority="1313" stopIfTrue="1" operator="greaterThan">
      <formula>0.03</formula>
    </cfRule>
    <cfRule type="cellIs" dxfId="3940" priority="1314" stopIfTrue="1" operator="lessThan">
      <formula>-0.03</formula>
    </cfRule>
  </conditionalFormatting>
  <conditionalFormatting sqref="BG472 BG474 BG476">
    <cfRule type="cellIs" dxfId="3939" priority="1315" stopIfTrue="1" operator="greaterThan">
      <formula>0.03</formula>
    </cfRule>
    <cfRule type="cellIs" dxfId="3938" priority="1316" stopIfTrue="1" operator="lessThan">
      <formula>-0.03</formula>
    </cfRule>
  </conditionalFormatting>
  <conditionalFormatting sqref="BJ472">
    <cfRule type="cellIs" dxfId="3937" priority="1311" stopIfTrue="1" operator="greaterThan">
      <formula>0.03</formula>
    </cfRule>
    <cfRule type="cellIs" dxfId="3936" priority="1312" stopIfTrue="1" operator="lessThan">
      <formula>-0.03</formula>
    </cfRule>
  </conditionalFormatting>
  <conditionalFormatting sqref="BI478 BI480 BI482">
    <cfRule type="cellIs" dxfId="3935" priority="1253" stopIfTrue="1" operator="greaterThan">
      <formula>0.03</formula>
    </cfRule>
    <cfRule type="cellIs" dxfId="3934" priority="1254" stopIfTrue="1" operator="lessThan">
      <formula>-0.03</formula>
    </cfRule>
  </conditionalFormatting>
  <conditionalFormatting sqref="BC478 BC480 BC482">
    <cfRule type="cellIs" dxfId="3933" priority="1301" stopIfTrue="1" operator="greaterThan">
      <formula>0.03</formula>
    </cfRule>
    <cfRule type="cellIs" dxfId="3932" priority="1302" stopIfTrue="1" operator="lessThan">
      <formula>-0.03</formula>
    </cfRule>
  </conditionalFormatting>
  <conditionalFormatting sqref="BD478">
    <cfRule type="cellIs" dxfId="3931" priority="1303" stopIfTrue="1" operator="greaterThan">
      <formula>0.03</formula>
    </cfRule>
    <cfRule type="cellIs" dxfId="3930" priority="1304" stopIfTrue="1" operator="lessThan">
      <formula>-0.03</formula>
    </cfRule>
  </conditionalFormatting>
  <conditionalFormatting sqref="AX478:AZ478">
    <cfRule type="cellIs" dxfId="3929" priority="1307" stopIfTrue="1" operator="greaterThan">
      <formula>0.03</formula>
    </cfRule>
    <cfRule type="cellIs" dxfId="3928" priority="1308" stopIfTrue="1" operator="lessThan">
      <formula>-0.03</formula>
    </cfRule>
  </conditionalFormatting>
  <conditionalFormatting sqref="AW478 AW480 AW482">
    <cfRule type="cellIs" dxfId="3927" priority="1305" stopIfTrue="1" operator="greaterThan">
      <formula>0.03</formula>
    </cfRule>
    <cfRule type="cellIs" dxfId="3926" priority="1306" stopIfTrue="1" operator="lessThan">
      <formula>-0.03</formula>
    </cfRule>
  </conditionalFormatting>
  <conditionalFormatting sqref="BF478">
    <cfRule type="cellIs" dxfId="3925" priority="1297" stopIfTrue="1" operator="greaterThan">
      <formula>0.03</formula>
    </cfRule>
    <cfRule type="cellIs" dxfId="3924" priority="1298" stopIfTrue="1" operator="lessThan">
      <formula>-0.03</formula>
    </cfRule>
  </conditionalFormatting>
  <conditionalFormatting sqref="BE478 BE480 BE482">
    <cfRule type="cellIs" dxfId="3923" priority="1299" stopIfTrue="1" operator="greaterThan">
      <formula>0.03</formula>
    </cfRule>
    <cfRule type="cellIs" dxfId="3922" priority="1300" stopIfTrue="1" operator="lessThan">
      <formula>-0.03</formula>
    </cfRule>
  </conditionalFormatting>
  <conditionalFormatting sqref="BN478">
    <cfRule type="cellIs" dxfId="3921" priority="1293" stopIfTrue="1" operator="greaterThan">
      <formula>0.03</formula>
    </cfRule>
    <cfRule type="cellIs" dxfId="3920" priority="1294" stopIfTrue="1" operator="lessThan">
      <formula>-0.03</formula>
    </cfRule>
  </conditionalFormatting>
  <conditionalFormatting sqref="BM478 BM480 BM482">
    <cfRule type="cellIs" dxfId="3919" priority="1295" stopIfTrue="1" operator="greaterThan">
      <formula>0.03</formula>
    </cfRule>
    <cfRule type="cellIs" dxfId="3918" priority="1296" stopIfTrue="1" operator="lessThan">
      <formula>-0.03</formula>
    </cfRule>
  </conditionalFormatting>
  <conditionalFormatting sqref="BL478">
    <cfRule type="cellIs" dxfId="3917" priority="1289" stopIfTrue="1" operator="greaterThan">
      <formula>0.03</formula>
    </cfRule>
    <cfRule type="cellIs" dxfId="3916" priority="1290" stopIfTrue="1" operator="lessThan">
      <formula>-0.03</formula>
    </cfRule>
  </conditionalFormatting>
  <conditionalFormatting sqref="BK478 BK480 BK482">
    <cfRule type="cellIs" dxfId="3915" priority="1291" stopIfTrue="1" operator="greaterThan">
      <formula>0.03</formula>
    </cfRule>
    <cfRule type="cellIs" dxfId="3914" priority="1292" stopIfTrue="1" operator="lessThan">
      <formula>-0.03</formula>
    </cfRule>
  </conditionalFormatting>
  <conditionalFormatting sqref="BQ478">
    <cfRule type="cellIs" dxfId="3913" priority="1283" stopIfTrue="1" operator="greaterThan">
      <formula>0.03</formula>
    </cfRule>
    <cfRule type="cellIs" dxfId="3912" priority="1284" stopIfTrue="1" operator="lessThan">
      <formula>-0.03</formula>
    </cfRule>
  </conditionalFormatting>
  <conditionalFormatting sqref="BR478">
    <cfRule type="cellIs" dxfId="3911" priority="1281" stopIfTrue="1" operator="greaterThan">
      <formula>0.03</formula>
    </cfRule>
    <cfRule type="cellIs" dxfId="3910" priority="1282" stopIfTrue="1" operator="lessThan">
      <formula>-0.03</formula>
    </cfRule>
  </conditionalFormatting>
  <conditionalFormatting sqref="BP478">
    <cfRule type="cellIs" dxfId="3909" priority="1287" stopIfTrue="1" operator="greaterThan">
      <formula>0.03</formula>
    </cfRule>
    <cfRule type="cellIs" dxfId="3908" priority="1288" stopIfTrue="1" operator="lessThan">
      <formula>-0.03</formula>
    </cfRule>
  </conditionalFormatting>
  <conditionalFormatting sqref="BO478 BO480 BO482">
    <cfRule type="cellIs" dxfId="3907" priority="1285" stopIfTrue="1" operator="greaterThan">
      <formula>0.03</formula>
    </cfRule>
    <cfRule type="cellIs" dxfId="3906" priority="1286" stopIfTrue="1" operator="lessThan">
      <formula>-0.03</formula>
    </cfRule>
  </conditionalFormatting>
  <conditionalFormatting sqref="BS478">
    <cfRule type="cellIs" dxfId="3905" priority="1277" stopIfTrue="1" operator="greaterThan">
      <formula>0.03</formula>
    </cfRule>
    <cfRule type="cellIs" dxfId="3904" priority="1278" stopIfTrue="1" operator="lessThan">
      <formula>-0.03</formula>
    </cfRule>
  </conditionalFormatting>
  <conditionalFormatting sqref="BA478">
    <cfRule type="cellIs" dxfId="3903" priority="1279" stopIfTrue="1" operator="greaterThan">
      <formula>0.03</formula>
    </cfRule>
    <cfRule type="cellIs" dxfId="3902" priority="1280" stopIfTrue="1" operator="lessThan">
      <formula>-0.03</formula>
    </cfRule>
  </conditionalFormatting>
  <conditionalFormatting sqref="BB478">
    <cfRule type="cellIs" dxfId="3901" priority="1275" stopIfTrue="1" operator="greaterThan">
      <formula>0.03</formula>
    </cfRule>
    <cfRule type="cellIs" dxfId="3900" priority="1276" stopIfTrue="1" operator="lessThan">
      <formula>-0.03</formula>
    </cfRule>
  </conditionalFormatting>
  <conditionalFormatting sqref="BT478">
    <cfRule type="cellIs" dxfId="3899" priority="1273" stopIfTrue="1" operator="greaterThan">
      <formula>0.03</formula>
    </cfRule>
    <cfRule type="cellIs" dxfId="3898" priority="1274" stopIfTrue="1" operator="lessThan">
      <formula>-0.03</formula>
    </cfRule>
  </conditionalFormatting>
  <conditionalFormatting sqref="BV478">
    <cfRule type="cellIs" dxfId="3897" priority="1271" stopIfTrue="1" operator="greaterThan">
      <formula>0.03</formula>
    </cfRule>
    <cfRule type="cellIs" dxfId="3896" priority="1272" stopIfTrue="1" operator="lessThan">
      <formula>-0.03</formula>
    </cfRule>
  </conditionalFormatting>
  <conditionalFormatting sqref="BU478 BU480 BU482">
    <cfRule type="cellIs" dxfId="3895" priority="1269" stopIfTrue="1" operator="greaterThan">
      <formula>0.03</formula>
    </cfRule>
    <cfRule type="cellIs" dxfId="3894" priority="1270" stopIfTrue="1" operator="lessThan">
      <formula>-0.03</formula>
    </cfRule>
  </conditionalFormatting>
  <conditionalFormatting sqref="BU478:BX478">
    <cfRule type="cellIs" dxfId="3893" priority="1267" stopIfTrue="1" operator="greaterThan">
      <formula>0.03</formula>
    </cfRule>
    <cfRule type="cellIs" dxfId="3892" priority="1268" stopIfTrue="1" operator="lessThan">
      <formula>-0.03</formula>
    </cfRule>
  </conditionalFormatting>
  <conditionalFormatting sqref="BX478">
    <cfRule type="cellIs" dxfId="3891" priority="1265" stopIfTrue="1" operator="greaterThan">
      <formula>0.03</formula>
    </cfRule>
    <cfRule type="cellIs" dxfId="3890" priority="1266" stopIfTrue="1" operator="lessThan">
      <formula>-0.03</formula>
    </cfRule>
  </conditionalFormatting>
  <conditionalFormatting sqref="BW478 BW480 BW482">
    <cfRule type="cellIs" dxfId="3889" priority="1263" stopIfTrue="1" operator="greaterThan">
      <formula>0.03</formula>
    </cfRule>
    <cfRule type="cellIs" dxfId="3888" priority="1264" stopIfTrue="1" operator="lessThan">
      <formula>-0.03</formula>
    </cfRule>
  </conditionalFormatting>
  <conditionalFormatting sqref="BH478">
    <cfRule type="cellIs" dxfId="3887" priority="1261" stopIfTrue="1" operator="greaterThan">
      <formula>0.03</formula>
    </cfRule>
    <cfRule type="cellIs" dxfId="3886" priority="1262" stopIfTrue="1" operator="lessThan">
      <formula>-0.03</formula>
    </cfRule>
  </conditionalFormatting>
  <conditionalFormatting sqref="BG478:BJ478">
    <cfRule type="cellIs" dxfId="3885" priority="1257" stopIfTrue="1" operator="greaterThan">
      <formula>0.03</formula>
    </cfRule>
    <cfRule type="cellIs" dxfId="3884" priority="1258" stopIfTrue="1" operator="lessThan">
      <formula>-0.03</formula>
    </cfRule>
  </conditionalFormatting>
  <conditionalFormatting sqref="BG478 BG480 BG482">
    <cfRule type="cellIs" dxfId="3883" priority="1259" stopIfTrue="1" operator="greaterThan">
      <formula>0.03</formula>
    </cfRule>
    <cfRule type="cellIs" dxfId="3882" priority="1260" stopIfTrue="1" operator="lessThan">
      <formula>-0.03</formula>
    </cfRule>
  </conditionalFormatting>
  <conditionalFormatting sqref="BJ478">
    <cfRule type="cellIs" dxfId="3881" priority="1255" stopIfTrue="1" operator="greaterThan">
      <formula>0.03</formula>
    </cfRule>
    <cfRule type="cellIs" dxfId="3880" priority="1256" stopIfTrue="1" operator="lessThan">
      <formula>-0.03</formula>
    </cfRule>
  </conditionalFormatting>
  <conditionalFormatting sqref="BI484 BI486 BI488">
    <cfRule type="cellIs" dxfId="3879" priority="1197" stopIfTrue="1" operator="greaterThan">
      <formula>0.03</formula>
    </cfRule>
    <cfRule type="cellIs" dxfId="3878" priority="1198" stopIfTrue="1" operator="lessThan">
      <formula>-0.03</formula>
    </cfRule>
  </conditionalFormatting>
  <conditionalFormatting sqref="BC484 BC486 BC488">
    <cfRule type="cellIs" dxfId="3877" priority="1245" stopIfTrue="1" operator="greaterThan">
      <formula>0.03</formula>
    </cfRule>
    <cfRule type="cellIs" dxfId="3876" priority="1246" stopIfTrue="1" operator="lessThan">
      <formula>-0.03</formula>
    </cfRule>
  </conditionalFormatting>
  <conditionalFormatting sqref="BD484">
    <cfRule type="cellIs" dxfId="3875" priority="1247" stopIfTrue="1" operator="greaterThan">
      <formula>0.03</formula>
    </cfRule>
    <cfRule type="cellIs" dxfId="3874" priority="1248" stopIfTrue="1" operator="lessThan">
      <formula>-0.03</formula>
    </cfRule>
  </conditionalFormatting>
  <conditionalFormatting sqref="AX484:AZ484">
    <cfRule type="cellIs" dxfId="3873" priority="1251" stopIfTrue="1" operator="greaterThan">
      <formula>0.03</formula>
    </cfRule>
    <cfRule type="cellIs" dxfId="3872" priority="1252" stopIfTrue="1" operator="lessThan">
      <formula>-0.03</formula>
    </cfRule>
  </conditionalFormatting>
  <conditionalFormatting sqref="AW484 AW486 AW488">
    <cfRule type="cellIs" dxfId="3871" priority="1249" stopIfTrue="1" operator="greaterThan">
      <formula>0.03</formula>
    </cfRule>
    <cfRule type="cellIs" dxfId="3870" priority="1250" stopIfTrue="1" operator="lessThan">
      <formula>-0.03</formula>
    </cfRule>
  </conditionalFormatting>
  <conditionalFormatting sqref="BF484">
    <cfRule type="cellIs" dxfId="3869" priority="1241" stopIfTrue="1" operator="greaterThan">
      <formula>0.03</formula>
    </cfRule>
    <cfRule type="cellIs" dxfId="3868" priority="1242" stopIfTrue="1" operator="lessThan">
      <formula>-0.03</formula>
    </cfRule>
  </conditionalFormatting>
  <conditionalFormatting sqref="BE484 BE486 BE488">
    <cfRule type="cellIs" dxfId="3867" priority="1243" stopIfTrue="1" operator="greaterThan">
      <formula>0.03</formula>
    </cfRule>
    <cfRule type="cellIs" dxfId="3866" priority="1244" stopIfTrue="1" operator="lessThan">
      <formula>-0.03</formula>
    </cfRule>
  </conditionalFormatting>
  <conditionalFormatting sqref="BN484">
    <cfRule type="cellIs" dxfId="3865" priority="1237" stopIfTrue="1" operator="greaterThan">
      <formula>0.03</formula>
    </cfRule>
    <cfRule type="cellIs" dxfId="3864" priority="1238" stopIfTrue="1" operator="lessThan">
      <formula>-0.03</formula>
    </cfRule>
  </conditionalFormatting>
  <conditionalFormatting sqref="BM484 BM486 BM488">
    <cfRule type="cellIs" dxfId="3863" priority="1239" stopIfTrue="1" operator="greaterThan">
      <formula>0.03</formula>
    </cfRule>
    <cfRule type="cellIs" dxfId="3862" priority="1240" stopIfTrue="1" operator="lessThan">
      <formula>-0.03</formula>
    </cfRule>
  </conditionalFormatting>
  <conditionalFormatting sqref="BL484">
    <cfRule type="cellIs" dxfId="3861" priority="1233" stopIfTrue="1" operator="greaterThan">
      <formula>0.03</formula>
    </cfRule>
    <cfRule type="cellIs" dxfId="3860" priority="1234" stopIfTrue="1" operator="lessThan">
      <formula>-0.03</formula>
    </cfRule>
  </conditionalFormatting>
  <conditionalFormatting sqref="BK484 BK486 BK488">
    <cfRule type="cellIs" dxfId="3859" priority="1235" stopIfTrue="1" operator="greaterThan">
      <formula>0.03</formula>
    </cfRule>
    <cfRule type="cellIs" dxfId="3858" priority="1236" stopIfTrue="1" operator="lessThan">
      <formula>-0.03</formula>
    </cfRule>
  </conditionalFormatting>
  <conditionalFormatting sqref="BQ484">
    <cfRule type="cellIs" dxfId="3857" priority="1227" stopIfTrue="1" operator="greaterThan">
      <formula>0.03</formula>
    </cfRule>
    <cfRule type="cellIs" dxfId="3856" priority="1228" stopIfTrue="1" operator="lessThan">
      <formula>-0.03</formula>
    </cfRule>
  </conditionalFormatting>
  <conditionalFormatting sqref="BR484">
    <cfRule type="cellIs" dxfId="3855" priority="1225" stopIfTrue="1" operator="greaterThan">
      <formula>0.03</formula>
    </cfRule>
    <cfRule type="cellIs" dxfId="3854" priority="1226" stopIfTrue="1" operator="lessThan">
      <formula>-0.03</formula>
    </cfRule>
  </conditionalFormatting>
  <conditionalFormatting sqref="BP484">
    <cfRule type="cellIs" dxfId="3853" priority="1231" stopIfTrue="1" operator="greaterThan">
      <formula>0.03</formula>
    </cfRule>
    <cfRule type="cellIs" dxfId="3852" priority="1232" stopIfTrue="1" operator="lessThan">
      <formula>-0.03</formula>
    </cfRule>
  </conditionalFormatting>
  <conditionalFormatting sqref="BO484 BO486 BO488">
    <cfRule type="cellIs" dxfId="3851" priority="1229" stopIfTrue="1" operator="greaterThan">
      <formula>0.03</formula>
    </cfRule>
    <cfRule type="cellIs" dxfId="3850" priority="1230" stopIfTrue="1" operator="lessThan">
      <formula>-0.03</formula>
    </cfRule>
  </conditionalFormatting>
  <conditionalFormatting sqref="BS484">
    <cfRule type="cellIs" dxfId="3849" priority="1221" stopIfTrue="1" operator="greaterThan">
      <formula>0.03</formula>
    </cfRule>
    <cfRule type="cellIs" dxfId="3848" priority="1222" stopIfTrue="1" operator="lessThan">
      <formula>-0.03</formula>
    </cfRule>
  </conditionalFormatting>
  <conditionalFormatting sqref="BA484">
    <cfRule type="cellIs" dxfId="3847" priority="1223" stopIfTrue="1" operator="greaterThan">
      <formula>0.03</formula>
    </cfRule>
    <cfRule type="cellIs" dxfId="3846" priority="1224" stopIfTrue="1" operator="lessThan">
      <formula>-0.03</formula>
    </cfRule>
  </conditionalFormatting>
  <conditionalFormatting sqref="BB484">
    <cfRule type="cellIs" dxfId="3845" priority="1219" stopIfTrue="1" operator="greaterThan">
      <formula>0.03</formula>
    </cfRule>
    <cfRule type="cellIs" dxfId="3844" priority="1220" stopIfTrue="1" operator="lessThan">
      <formula>-0.03</formula>
    </cfRule>
  </conditionalFormatting>
  <conditionalFormatting sqref="BT484">
    <cfRule type="cellIs" dxfId="3843" priority="1217" stopIfTrue="1" operator="greaterThan">
      <formula>0.03</formula>
    </cfRule>
    <cfRule type="cellIs" dxfId="3842" priority="1218" stopIfTrue="1" operator="lessThan">
      <formula>-0.03</formula>
    </cfRule>
  </conditionalFormatting>
  <conditionalFormatting sqref="BV484">
    <cfRule type="cellIs" dxfId="3841" priority="1215" stopIfTrue="1" operator="greaterThan">
      <formula>0.03</formula>
    </cfRule>
    <cfRule type="cellIs" dxfId="3840" priority="1216" stopIfTrue="1" operator="lessThan">
      <formula>-0.03</formula>
    </cfRule>
  </conditionalFormatting>
  <conditionalFormatting sqref="BU484 BU486 BU488">
    <cfRule type="cellIs" dxfId="3839" priority="1213" stopIfTrue="1" operator="greaterThan">
      <formula>0.03</formula>
    </cfRule>
    <cfRule type="cellIs" dxfId="3838" priority="1214" stopIfTrue="1" operator="lessThan">
      <formula>-0.03</formula>
    </cfRule>
  </conditionalFormatting>
  <conditionalFormatting sqref="BU484:BX484">
    <cfRule type="cellIs" dxfId="3837" priority="1211" stopIfTrue="1" operator="greaterThan">
      <formula>0.03</formula>
    </cfRule>
    <cfRule type="cellIs" dxfId="3836" priority="1212" stopIfTrue="1" operator="lessThan">
      <formula>-0.03</formula>
    </cfRule>
  </conditionalFormatting>
  <conditionalFormatting sqref="BX484">
    <cfRule type="cellIs" dxfId="3835" priority="1209" stopIfTrue="1" operator="greaterThan">
      <formula>0.03</formula>
    </cfRule>
    <cfRule type="cellIs" dxfId="3834" priority="1210" stopIfTrue="1" operator="lessThan">
      <formula>-0.03</formula>
    </cfRule>
  </conditionalFormatting>
  <conditionalFormatting sqref="BW484 BW486 BW488">
    <cfRule type="cellIs" dxfId="3833" priority="1207" stopIfTrue="1" operator="greaterThan">
      <formula>0.03</formula>
    </cfRule>
    <cfRule type="cellIs" dxfId="3832" priority="1208" stopIfTrue="1" operator="lessThan">
      <formula>-0.03</formula>
    </cfRule>
  </conditionalFormatting>
  <conditionalFormatting sqref="BH484">
    <cfRule type="cellIs" dxfId="3831" priority="1205" stopIfTrue="1" operator="greaterThan">
      <formula>0.03</formula>
    </cfRule>
    <cfRule type="cellIs" dxfId="3830" priority="1206" stopIfTrue="1" operator="lessThan">
      <formula>-0.03</formula>
    </cfRule>
  </conditionalFormatting>
  <conditionalFormatting sqref="BG484:BJ484">
    <cfRule type="cellIs" dxfId="3829" priority="1201" stopIfTrue="1" operator="greaterThan">
      <formula>0.03</formula>
    </cfRule>
    <cfRule type="cellIs" dxfId="3828" priority="1202" stopIfTrue="1" operator="lessThan">
      <formula>-0.03</formula>
    </cfRule>
  </conditionalFormatting>
  <conditionalFormatting sqref="BG484 BG486 BG488">
    <cfRule type="cellIs" dxfId="3827" priority="1203" stopIfTrue="1" operator="greaterThan">
      <formula>0.03</formula>
    </cfRule>
    <cfRule type="cellIs" dxfId="3826" priority="1204" stopIfTrue="1" operator="lessThan">
      <formula>-0.03</formula>
    </cfRule>
  </conditionalFormatting>
  <conditionalFormatting sqref="BJ484">
    <cfRule type="cellIs" dxfId="3825" priority="1199" stopIfTrue="1" operator="greaterThan">
      <formula>0.03</formula>
    </cfRule>
    <cfRule type="cellIs" dxfId="3824" priority="1200" stopIfTrue="1" operator="lessThan">
      <formula>-0.03</formula>
    </cfRule>
  </conditionalFormatting>
  <conditionalFormatting sqref="BI490 BI492 BI494">
    <cfRule type="cellIs" dxfId="3823" priority="1141" stopIfTrue="1" operator="greaterThan">
      <formula>0.03</formula>
    </cfRule>
    <cfRule type="cellIs" dxfId="3822" priority="1142" stopIfTrue="1" operator="lessThan">
      <formula>-0.03</formula>
    </cfRule>
  </conditionalFormatting>
  <conditionalFormatting sqref="BC490 BC492 BC494">
    <cfRule type="cellIs" dxfId="3821" priority="1189" stopIfTrue="1" operator="greaterThan">
      <formula>0.03</formula>
    </cfRule>
    <cfRule type="cellIs" dxfId="3820" priority="1190" stopIfTrue="1" operator="lessThan">
      <formula>-0.03</formula>
    </cfRule>
  </conditionalFormatting>
  <conditionalFormatting sqref="BD490">
    <cfRule type="cellIs" dxfId="3819" priority="1191" stopIfTrue="1" operator="greaterThan">
      <formula>0.03</formula>
    </cfRule>
    <cfRule type="cellIs" dxfId="3818" priority="1192" stopIfTrue="1" operator="lessThan">
      <formula>-0.03</formula>
    </cfRule>
  </conditionalFormatting>
  <conditionalFormatting sqref="AX490:AZ490">
    <cfRule type="cellIs" dxfId="3817" priority="1195" stopIfTrue="1" operator="greaterThan">
      <formula>0.03</formula>
    </cfRule>
    <cfRule type="cellIs" dxfId="3816" priority="1196" stopIfTrue="1" operator="lessThan">
      <formula>-0.03</formula>
    </cfRule>
  </conditionalFormatting>
  <conditionalFormatting sqref="AW490 AW492 AW494">
    <cfRule type="cellIs" dxfId="3815" priority="1193" stopIfTrue="1" operator="greaterThan">
      <formula>0.03</formula>
    </cfRule>
    <cfRule type="cellIs" dxfId="3814" priority="1194" stopIfTrue="1" operator="lessThan">
      <formula>-0.03</formula>
    </cfRule>
  </conditionalFormatting>
  <conditionalFormatting sqref="BF490">
    <cfRule type="cellIs" dxfId="3813" priority="1185" stopIfTrue="1" operator="greaterThan">
      <formula>0.03</formula>
    </cfRule>
    <cfRule type="cellIs" dxfId="3812" priority="1186" stopIfTrue="1" operator="lessThan">
      <formula>-0.03</formula>
    </cfRule>
  </conditionalFormatting>
  <conditionalFormatting sqref="BE490 BE492 BE494">
    <cfRule type="cellIs" dxfId="3811" priority="1187" stopIfTrue="1" operator="greaterThan">
      <formula>0.03</formula>
    </cfRule>
    <cfRule type="cellIs" dxfId="3810" priority="1188" stopIfTrue="1" operator="lessThan">
      <formula>-0.03</formula>
    </cfRule>
  </conditionalFormatting>
  <conditionalFormatting sqref="BN490">
    <cfRule type="cellIs" dxfId="3809" priority="1181" stopIfTrue="1" operator="greaterThan">
      <formula>0.03</formula>
    </cfRule>
    <cfRule type="cellIs" dxfId="3808" priority="1182" stopIfTrue="1" operator="lessThan">
      <formula>-0.03</formula>
    </cfRule>
  </conditionalFormatting>
  <conditionalFormatting sqref="BM490 BM492 BM494">
    <cfRule type="cellIs" dxfId="3807" priority="1183" stopIfTrue="1" operator="greaterThan">
      <formula>0.03</formula>
    </cfRule>
    <cfRule type="cellIs" dxfId="3806" priority="1184" stopIfTrue="1" operator="lessThan">
      <formula>-0.03</formula>
    </cfRule>
  </conditionalFormatting>
  <conditionalFormatting sqref="BL490">
    <cfRule type="cellIs" dxfId="3805" priority="1177" stopIfTrue="1" operator="greaterThan">
      <formula>0.03</formula>
    </cfRule>
    <cfRule type="cellIs" dxfId="3804" priority="1178" stopIfTrue="1" operator="lessThan">
      <formula>-0.03</formula>
    </cfRule>
  </conditionalFormatting>
  <conditionalFormatting sqref="BK490 BK492 BK494">
    <cfRule type="cellIs" dxfId="3803" priority="1179" stopIfTrue="1" operator="greaterThan">
      <formula>0.03</formula>
    </cfRule>
    <cfRule type="cellIs" dxfId="3802" priority="1180" stopIfTrue="1" operator="lessThan">
      <formula>-0.03</formula>
    </cfRule>
  </conditionalFormatting>
  <conditionalFormatting sqref="BQ490">
    <cfRule type="cellIs" dxfId="3801" priority="1171" stopIfTrue="1" operator="greaterThan">
      <formula>0.03</formula>
    </cfRule>
    <cfRule type="cellIs" dxfId="3800" priority="1172" stopIfTrue="1" operator="lessThan">
      <formula>-0.03</formula>
    </cfRule>
  </conditionalFormatting>
  <conditionalFormatting sqref="BR490">
    <cfRule type="cellIs" dxfId="3799" priority="1169" stopIfTrue="1" operator="greaterThan">
      <formula>0.03</formula>
    </cfRule>
    <cfRule type="cellIs" dxfId="3798" priority="1170" stopIfTrue="1" operator="lessThan">
      <formula>-0.03</formula>
    </cfRule>
  </conditionalFormatting>
  <conditionalFormatting sqref="BP490">
    <cfRule type="cellIs" dxfId="3797" priority="1175" stopIfTrue="1" operator="greaterThan">
      <formula>0.03</formula>
    </cfRule>
    <cfRule type="cellIs" dxfId="3796" priority="1176" stopIfTrue="1" operator="lessThan">
      <formula>-0.03</formula>
    </cfRule>
  </conditionalFormatting>
  <conditionalFormatting sqref="BO490 BO492 BO494">
    <cfRule type="cellIs" dxfId="3795" priority="1173" stopIfTrue="1" operator="greaterThan">
      <formula>0.03</formula>
    </cfRule>
    <cfRule type="cellIs" dxfId="3794" priority="1174" stopIfTrue="1" operator="lessThan">
      <formula>-0.03</formula>
    </cfRule>
  </conditionalFormatting>
  <conditionalFormatting sqref="BS490">
    <cfRule type="cellIs" dxfId="3793" priority="1165" stopIfTrue="1" operator="greaterThan">
      <formula>0.03</formula>
    </cfRule>
    <cfRule type="cellIs" dxfId="3792" priority="1166" stopIfTrue="1" operator="lessThan">
      <formula>-0.03</formula>
    </cfRule>
  </conditionalFormatting>
  <conditionalFormatting sqref="BA490">
    <cfRule type="cellIs" dxfId="3791" priority="1167" stopIfTrue="1" operator="greaterThan">
      <formula>0.03</formula>
    </cfRule>
    <cfRule type="cellIs" dxfId="3790" priority="1168" stopIfTrue="1" operator="lessThan">
      <formula>-0.03</formula>
    </cfRule>
  </conditionalFormatting>
  <conditionalFormatting sqref="BB490">
    <cfRule type="cellIs" dxfId="3789" priority="1163" stopIfTrue="1" operator="greaterThan">
      <formula>0.03</formula>
    </cfRule>
    <cfRule type="cellIs" dxfId="3788" priority="1164" stopIfTrue="1" operator="lessThan">
      <formula>-0.03</formula>
    </cfRule>
  </conditionalFormatting>
  <conditionalFormatting sqref="BT490">
    <cfRule type="cellIs" dxfId="3787" priority="1161" stopIfTrue="1" operator="greaterThan">
      <formula>0.03</formula>
    </cfRule>
    <cfRule type="cellIs" dxfId="3786" priority="1162" stopIfTrue="1" operator="lessThan">
      <formula>-0.03</formula>
    </cfRule>
  </conditionalFormatting>
  <conditionalFormatting sqref="BV490">
    <cfRule type="cellIs" dxfId="3785" priority="1159" stopIfTrue="1" operator="greaterThan">
      <formula>0.03</formula>
    </cfRule>
    <cfRule type="cellIs" dxfId="3784" priority="1160" stopIfTrue="1" operator="lessThan">
      <formula>-0.03</formula>
    </cfRule>
  </conditionalFormatting>
  <conditionalFormatting sqref="BU490 BU492 BU494">
    <cfRule type="cellIs" dxfId="3783" priority="1157" stopIfTrue="1" operator="greaterThan">
      <formula>0.03</formula>
    </cfRule>
    <cfRule type="cellIs" dxfId="3782" priority="1158" stopIfTrue="1" operator="lessThan">
      <formula>-0.03</formula>
    </cfRule>
  </conditionalFormatting>
  <conditionalFormatting sqref="BU490:BX490">
    <cfRule type="cellIs" dxfId="3781" priority="1155" stopIfTrue="1" operator="greaterThan">
      <formula>0.03</formula>
    </cfRule>
    <cfRule type="cellIs" dxfId="3780" priority="1156" stopIfTrue="1" operator="lessThan">
      <formula>-0.03</formula>
    </cfRule>
  </conditionalFormatting>
  <conditionalFormatting sqref="BX490">
    <cfRule type="cellIs" dxfId="3779" priority="1153" stopIfTrue="1" operator="greaterThan">
      <formula>0.03</formula>
    </cfRule>
    <cfRule type="cellIs" dxfId="3778" priority="1154" stopIfTrue="1" operator="lessThan">
      <formula>-0.03</formula>
    </cfRule>
  </conditionalFormatting>
  <conditionalFormatting sqref="BW490 BW492 BW494">
    <cfRule type="cellIs" dxfId="3777" priority="1151" stopIfTrue="1" operator="greaterThan">
      <formula>0.03</formula>
    </cfRule>
    <cfRule type="cellIs" dxfId="3776" priority="1152" stopIfTrue="1" operator="lessThan">
      <formula>-0.03</formula>
    </cfRule>
  </conditionalFormatting>
  <conditionalFormatting sqref="BH490">
    <cfRule type="cellIs" dxfId="3775" priority="1149" stopIfTrue="1" operator="greaterThan">
      <formula>0.03</formula>
    </cfRule>
    <cfRule type="cellIs" dxfId="3774" priority="1150" stopIfTrue="1" operator="lessThan">
      <formula>-0.03</formula>
    </cfRule>
  </conditionalFormatting>
  <conditionalFormatting sqref="BG490:BJ490">
    <cfRule type="cellIs" dxfId="3773" priority="1145" stopIfTrue="1" operator="greaterThan">
      <formula>0.03</formula>
    </cfRule>
    <cfRule type="cellIs" dxfId="3772" priority="1146" stopIfTrue="1" operator="lessThan">
      <formula>-0.03</formula>
    </cfRule>
  </conditionalFormatting>
  <conditionalFormatting sqref="BG490 BG492 BG494">
    <cfRule type="cellIs" dxfId="3771" priority="1147" stopIfTrue="1" operator="greaterThan">
      <formula>0.03</formula>
    </cfRule>
    <cfRule type="cellIs" dxfId="3770" priority="1148" stopIfTrue="1" operator="lessThan">
      <formula>-0.03</formula>
    </cfRule>
  </conditionalFormatting>
  <conditionalFormatting sqref="BJ490">
    <cfRule type="cellIs" dxfId="3769" priority="1143" stopIfTrue="1" operator="greaterThan">
      <formula>0.03</formula>
    </cfRule>
    <cfRule type="cellIs" dxfId="3768" priority="1144" stopIfTrue="1" operator="lessThan">
      <formula>-0.03</formula>
    </cfRule>
  </conditionalFormatting>
  <conditionalFormatting sqref="BC496 BC498 BC500">
    <cfRule type="cellIs" dxfId="3767" priority="1133" stopIfTrue="1" operator="greaterThan">
      <formula>0.03</formula>
    </cfRule>
    <cfRule type="cellIs" dxfId="3766" priority="1134" stopIfTrue="1" operator="lessThan">
      <formula>-0.03</formula>
    </cfRule>
  </conditionalFormatting>
  <conditionalFormatting sqref="BD496">
    <cfRule type="cellIs" dxfId="3765" priority="1135" stopIfTrue="1" operator="greaterThan">
      <formula>0.03</formula>
    </cfRule>
    <cfRule type="cellIs" dxfId="3764" priority="1136" stopIfTrue="1" operator="lessThan">
      <formula>-0.03</formula>
    </cfRule>
  </conditionalFormatting>
  <conditionalFormatting sqref="AX496:AZ496">
    <cfRule type="cellIs" dxfId="3763" priority="1139" stopIfTrue="1" operator="greaterThan">
      <formula>0.03</formula>
    </cfRule>
    <cfRule type="cellIs" dxfId="3762" priority="1140" stopIfTrue="1" operator="lessThan">
      <formula>-0.03</formula>
    </cfRule>
  </conditionalFormatting>
  <conditionalFormatting sqref="AW496 AW498 AW500">
    <cfRule type="cellIs" dxfId="3761" priority="1137" stopIfTrue="1" operator="greaterThan">
      <formula>0.03</formula>
    </cfRule>
    <cfRule type="cellIs" dxfId="3760" priority="1138" stopIfTrue="1" operator="lessThan">
      <formula>-0.03</formula>
    </cfRule>
  </conditionalFormatting>
  <conditionalFormatting sqref="BF496">
    <cfRule type="cellIs" dxfId="3759" priority="1129" stopIfTrue="1" operator="greaterThan">
      <formula>0.03</formula>
    </cfRule>
    <cfRule type="cellIs" dxfId="3758" priority="1130" stopIfTrue="1" operator="lessThan">
      <formula>-0.03</formula>
    </cfRule>
  </conditionalFormatting>
  <conditionalFormatting sqref="BE496 BE498 BE500">
    <cfRule type="cellIs" dxfId="3757" priority="1131" stopIfTrue="1" operator="greaterThan">
      <formula>0.03</formula>
    </cfRule>
    <cfRule type="cellIs" dxfId="3756" priority="1132" stopIfTrue="1" operator="lessThan">
      <formula>-0.03</formula>
    </cfRule>
  </conditionalFormatting>
  <conditionalFormatting sqref="BN496">
    <cfRule type="cellIs" dxfId="3755" priority="1125" stopIfTrue="1" operator="greaterThan">
      <formula>0.03</formula>
    </cfRule>
    <cfRule type="cellIs" dxfId="3754" priority="1126" stopIfTrue="1" operator="lessThan">
      <formula>-0.03</formula>
    </cfRule>
  </conditionalFormatting>
  <conditionalFormatting sqref="BM496 BM498 BM500">
    <cfRule type="cellIs" dxfId="3753" priority="1127" stopIfTrue="1" operator="greaterThan">
      <formula>0.03</formula>
    </cfRule>
    <cfRule type="cellIs" dxfId="3752" priority="1128" stopIfTrue="1" operator="lessThan">
      <formula>-0.03</formula>
    </cfRule>
  </conditionalFormatting>
  <conditionalFormatting sqref="BL496">
    <cfRule type="cellIs" dxfId="3751" priority="1121" stopIfTrue="1" operator="greaterThan">
      <formula>0.03</formula>
    </cfRule>
    <cfRule type="cellIs" dxfId="3750" priority="1122" stopIfTrue="1" operator="lessThan">
      <formula>-0.03</formula>
    </cfRule>
  </conditionalFormatting>
  <conditionalFormatting sqref="BK496 BK498 BK500">
    <cfRule type="cellIs" dxfId="3749" priority="1123" stopIfTrue="1" operator="greaterThan">
      <formula>0.03</formula>
    </cfRule>
    <cfRule type="cellIs" dxfId="3748" priority="1124" stopIfTrue="1" operator="lessThan">
      <formula>-0.03</formula>
    </cfRule>
  </conditionalFormatting>
  <conditionalFormatting sqref="BQ496">
    <cfRule type="cellIs" dxfId="3747" priority="1115" stopIfTrue="1" operator="greaterThan">
      <formula>0.03</formula>
    </cfRule>
    <cfRule type="cellIs" dxfId="3746" priority="1116" stopIfTrue="1" operator="lessThan">
      <formula>-0.03</formula>
    </cfRule>
  </conditionalFormatting>
  <conditionalFormatting sqref="BR496">
    <cfRule type="cellIs" dxfId="3745" priority="1113" stopIfTrue="1" operator="greaterThan">
      <formula>0.03</formula>
    </cfRule>
    <cfRule type="cellIs" dxfId="3744" priority="1114" stopIfTrue="1" operator="lessThan">
      <formula>-0.03</formula>
    </cfRule>
  </conditionalFormatting>
  <conditionalFormatting sqref="BP496">
    <cfRule type="cellIs" dxfId="3743" priority="1119" stopIfTrue="1" operator="greaterThan">
      <formula>0.03</formula>
    </cfRule>
    <cfRule type="cellIs" dxfId="3742" priority="1120" stopIfTrue="1" operator="lessThan">
      <formula>-0.03</formula>
    </cfRule>
  </conditionalFormatting>
  <conditionalFormatting sqref="BO496 BO498 BO500">
    <cfRule type="cellIs" dxfId="3741" priority="1117" stopIfTrue="1" operator="greaterThan">
      <formula>0.03</formula>
    </cfRule>
    <cfRule type="cellIs" dxfId="3740" priority="1118" stopIfTrue="1" operator="lessThan">
      <formula>-0.03</formula>
    </cfRule>
  </conditionalFormatting>
  <conditionalFormatting sqref="BS496">
    <cfRule type="cellIs" dxfId="3739" priority="1109" stopIfTrue="1" operator="greaterThan">
      <formula>0.03</formula>
    </cfRule>
    <cfRule type="cellIs" dxfId="3738" priority="1110" stopIfTrue="1" operator="lessThan">
      <formula>-0.03</formula>
    </cfRule>
  </conditionalFormatting>
  <conditionalFormatting sqref="BA496">
    <cfRule type="cellIs" dxfId="3737" priority="1111" stopIfTrue="1" operator="greaterThan">
      <formula>0.03</formula>
    </cfRule>
    <cfRule type="cellIs" dxfId="3736" priority="1112" stopIfTrue="1" operator="lessThan">
      <formula>-0.03</formula>
    </cfRule>
  </conditionalFormatting>
  <conditionalFormatting sqref="BB496">
    <cfRule type="cellIs" dxfId="3735" priority="1107" stopIfTrue="1" operator="greaterThan">
      <formula>0.03</formula>
    </cfRule>
    <cfRule type="cellIs" dxfId="3734" priority="1108" stopIfTrue="1" operator="lessThan">
      <formula>-0.03</formula>
    </cfRule>
  </conditionalFormatting>
  <conditionalFormatting sqref="BT496">
    <cfRule type="cellIs" dxfId="3733" priority="1105" stopIfTrue="1" operator="greaterThan">
      <formula>0.03</formula>
    </cfRule>
    <cfRule type="cellIs" dxfId="3732" priority="1106" stopIfTrue="1" operator="lessThan">
      <formula>-0.03</formula>
    </cfRule>
  </conditionalFormatting>
  <conditionalFormatting sqref="BV496">
    <cfRule type="cellIs" dxfId="3731" priority="1103" stopIfTrue="1" operator="greaterThan">
      <formula>0.03</formula>
    </cfRule>
    <cfRule type="cellIs" dxfId="3730" priority="1104" stopIfTrue="1" operator="lessThan">
      <formula>-0.03</formula>
    </cfRule>
  </conditionalFormatting>
  <conditionalFormatting sqref="BU496 BU498 BU500">
    <cfRule type="cellIs" dxfId="3729" priority="1101" stopIfTrue="1" operator="greaterThan">
      <formula>0.03</formula>
    </cfRule>
    <cfRule type="cellIs" dxfId="3728" priority="1102" stopIfTrue="1" operator="lessThan">
      <formula>-0.03</formula>
    </cfRule>
  </conditionalFormatting>
  <conditionalFormatting sqref="BU496:BX496">
    <cfRule type="cellIs" dxfId="3727" priority="1099" stopIfTrue="1" operator="greaterThan">
      <formula>0.03</formula>
    </cfRule>
    <cfRule type="cellIs" dxfId="3726" priority="1100" stopIfTrue="1" operator="lessThan">
      <formula>-0.03</formula>
    </cfRule>
  </conditionalFormatting>
  <conditionalFormatting sqref="BX496">
    <cfRule type="cellIs" dxfId="3725" priority="1097" stopIfTrue="1" operator="greaterThan">
      <formula>0.03</formula>
    </cfRule>
    <cfRule type="cellIs" dxfId="3724" priority="1098" stopIfTrue="1" operator="lessThan">
      <formula>-0.03</formula>
    </cfRule>
  </conditionalFormatting>
  <conditionalFormatting sqref="BW496 BW498 BW500">
    <cfRule type="cellIs" dxfId="3723" priority="1095" stopIfTrue="1" operator="greaterThan">
      <formula>0.03</formula>
    </cfRule>
    <cfRule type="cellIs" dxfId="3722" priority="1096" stopIfTrue="1" operator="lessThan">
      <formula>-0.03</formula>
    </cfRule>
  </conditionalFormatting>
  <conditionalFormatting sqref="BH496">
    <cfRule type="cellIs" dxfId="3721" priority="1093" stopIfTrue="1" operator="greaterThan">
      <formula>0.03</formula>
    </cfRule>
    <cfRule type="cellIs" dxfId="3720" priority="1094" stopIfTrue="1" operator="lessThan">
      <formula>-0.03</formula>
    </cfRule>
  </conditionalFormatting>
  <conditionalFormatting sqref="BG496:BJ496">
    <cfRule type="cellIs" dxfId="3719" priority="1089" stopIfTrue="1" operator="greaterThan">
      <formula>0.03</formula>
    </cfRule>
    <cfRule type="cellIs" dxfId="3718" priority="1090" stopIfTrue="1" operator="lessThan">
      <formula>-0.03</formula>
    </cfRule>
  </conditionalFormatting>
  <conditionalFormatting sqref="BG496 BG498 BG500">
    <cfRule type="cellIs" dxfId="3717" priority="1091" stopIfTrue="1" operator="greaterThan">
      <formula>0.03</formula>
    </cfRule>
    <cfRule type="cellIs" dxfId="3716" priority="1092" stopIfTrue="1" operator="lessThan">
      <formula>-0.03</formula>
    </cfRule>
  </conditionalFormatting>
  <conditionalFormatting sqref="BJ496">
    <cfRule type="cellIs" dxfId="3715" priority="1087" stopIfTrue="1" operator="greaterThan">
      <formula>0.03</formula>
    </cfRule>
    <cfRule type="cellIs" dxfId="3714" priority="1088" stopIfTrue="1" operator="lessThan">
      <formula>-0.03</formula>
    </cfRule>
  </conditionalFormatting>
  <conditionalFormatting sqref="AX505:AZ507">
    <cfRule type="cellIs" dxfId="3713" priority="1083" stopIfTrue="1" operator="greaterThan">
      <formula>0.03</formula>
    </cfRule>
    <cfRule type="cellIs" dxfId="3712" priority="1084" stopIfTrue="1" operator="lessThan">
      <formula>-0.03</formula>
    </cfRule>
  </conditionalFormatting>
  <conditionalFormatting sqref="AW505:AW513">
    <cfRule type="cellIs" dxfId="3711" priority="1081" stopIfTrue="1" operator="greaterThan">
      <formula>0.03</formula>
    </cfRule>
    <cfRule type="cellIs" dxfId="3710" priority="1082" stopIfTrue="1" operator="lessThan">
      <formula>-0.03</formula>
    </cfRule>
  </conditionalFormatting>
  <conditionalFormatting sqref="BF508:BJ508">
    <cfRule type="cellIs" dxfId="3709" priority="1075" stopIfTrue="1" operator="greaterThan">
      <formula>0.03</formula>
    </cfRule>
    <cfRule type="cellIs" dxfId="3708" priority="1076" stopIfTrue="1" operator="lessThan">
      <formula>-0.03</formula>
    </cfRule>
  </conditionalFormatting>
  <conditionalFormatting sqref="BH508">
    <cfRule type="cellIs" dxfId="3707" priority="1079" stopIfTrue="1" operator="greaterThan">
      <formula>0.03</formula>
    </cfRule>
    <cfRule type="cellIs" dxfId="3706" priority="1080" stopIfTrue="1" operator="lessThan">
      <formula>-0.03</formula>
    </cfRule>
  </conditionalFormatting>
  <conditionalFormatting sqref="BF505:BJ507">
    <cfRule type="cellIs" dxfId="3705" priority="1065" stopIfTrue="1" operator="greaterThan">
      <formula>0.03</formula>
    </cfRule>
    <cfRule type="cellIs" dxfId="3704" priority="1066" stopIfTrue="1" operator="lessThan">
      <formula>-0.03</formula>
    </cfRule>
  </conditionalFormatting>
  <conditionalFormatting sqref="AW532:AW540">
    <cfRule type="cellIs" dxfId="3703" priority="1051" stopIfTrue="1" operator="greaterThan">
      <formula>0.03</formula>
    </cfRule>
    <cfRule type="cellIs" dxfId="3702" priority="1052" stopIfTrue="1" operator="lessThan">
      <formula>-0.03</formula>
    </cfRule>
  </conditionalFormatting>
  <conditionalFormatting sqref="AX541:AZ543">
    <cfRule type="cellIs" dxfId="3701" priority="1049" stopIfTrue="1" operator="greaterThan">
      <formula>0.03</formula>
    </cfRule>
    <cfRule type="cellIs" dxfId="3700" priority="1050" stopIfTrue="1" operator="lessThan">
      <formula>-0.03</formula>
    </cfRule>
  </conditionalFormatting>
  <conditionalFormatting sqref="BH505:BH507">
    <cfRule type="cellIs" dxfId="3699" priority="1063" stopIfTrue="1" operator="greaterThan">
      <formula>0.03</formula>
    </cfRule>
    <cfRule type="cellIs" dxfId="3698" priority="1064" stopIfTrue="1" operator="lessThan">
      <formula>-0.03</formula>
    </cfRule>
  </conditionalFormatting>
  <conditionalFormatting sqref="BD508">
    <cfRule type="cellIs" dxfId="3697" priority="1077" stopIfTrue="1" operator="greaterThan">
      <formula>0.03</formula>
    </cfRule>
    <cfRule type="cellIs" dxfId="3696" priority="1078" stopIfTrue="1" operator="lessThan">
      <formula>-0.03</formula>
    </cfRule>
  </conditionalFormatting>
  <conditionalFormatting sqref="AW514">
    <cfRule type="cellIs" dxfId="3695" priority="1033" stopIfTrue="1" operator="greaterThan">
      <formula>0.03</formula>
    </cfRule>
    <cfRule type="cellIs" dxfId="3694" priority="1034" stopIfTrue="1" operator="lessThan">
      <formula>-0.03</formula>
    </cfRule>
  </conditionalFormatting>
  <conditionalFormatting sqref="AX550:AZ552">
    <cfRule type="cellIs" dxfId="3693" priority="1045" stopIfTrue="1" operator="greaterThan">
      <formula>0.03</formula>
    </cfRule>
    <cfRule type="cellIs" dxfId="3692" priority="1046" stopIfTrue="1" operator="lessThan">
      <formula>-0.03</formula>
    </cfRule>
  </conditionalFormatting>
  <conditionalFormatting sqref="BH526">
    <cfRule type="cellIs" dxfId="3691" priority="1023" stopIfTrue="1" operator="greaterThan">
      <formula>0.03</formula>
    </cfRule>
    <cfRule type="cellIs" dxfId="3690" priority="1024" stopIfTrue="1" operator="lessThan">
      <formula>-0.03</formula>
    </cfRule>
  </conditionalFormatting>
  <conditionalFormatting sqref="BD526">
    <cfRule type="cellIs" dxfId="3689" priority="1027" stopIfTrue="1" operator="greaterThan">
      <formula>0.03</formula>
    </cfRule>
    <cfRule type="cellIs" dxfId="3688" priority="1028" stopIfTrue="1" operator="lessThan">
      <formula>-0.03</formula>
    </cfRule>
  </conditionalFormatting>
  <conditionalFormatting sqref="AW541:AW549">
    <cfRule type="cellIs" dxfId="3687" priority="1047" stopIfTrue="1" operator="greaterThan">
      <formula>0.03</formula>
    </cfRule>
    <cfRule type="cellIs" dxfId="3686" priority="1048" stopIfTrue="1" operator="lessThan">
      <formula>-0.03</formula>
    </cfRule>
  </conditionalFormatting>
  <conditionalFormatting sqref="BD535">
    <cfRule type="cellIs" dxfId="3685" priority="1021" stopIfTrue="1" operator="greaterThan">
      <formula>0.03</formula>
    </cfRule>
    <cfRule type="cellIs" dxfId="3684" priority="1022" stopIfTrue="1" operator="lessThan">
      <formula>-0.03</formula>
    </cfRule>
  </conditionalFormatting>
  <conditionalFormatting sqref="BD517">
    <cfRule type="cellIs" dxfId="3683" priority="1031" stopIfTrue="1" operator="greaterThan">
      <formula>0.03</formula>
    </cfRule>
    <cfRule type="cellIs" dxfId="3682" priority="1032" stopIfTrue="1" operator="lessThan">
      <formula>-0.03</formula>
    </cfRule>
  </conditionalFormatting>
  <conditionalFormatting sqref="BC505:BC510">
    <cfRule type="cellIs" dxfId="3681" priority="1073" stopIfTrue="1" operator="greaterThan">
      <formula>0.03</formula>
    </cfRule>
    <cfRule type="cellIs" dxfId="3680" priority="1074" stopIfTrue="1" operator="lessThan">
      <formula>-0.03</formula>
    </cfRule>
  </conditionalFormatting>
  <conditionalFormatting sqref="BG515:BG522">
    <cfRule type="cellIs" dxfId="3679" priority="979" stopIfTrue="1" operator="greaterThan">
      <formula>0.03</formula>
    </cfRule>
    <cfRule type="cellIs" dxfId="3678" priority="980" stopIfTrue="1" operator="lessThan">
      <formula>-0.03</formula>
    </cfRule>
  </conditionalFormatting>
  <conditionalFormatting sqref="BE505:BE510">
    <cfRule type="cellIs" dxfId="3677" priority="1071" stopIfTrue="1" operator="greaterThan">
      <formula>0.03</formula>
    </cfRule>
    <cfRule type="cellIs" dxfId="3676" priority="1072" stopIfTrue="1" operator="lessThan">
      <formula>-0.03</formula>
    </cfRule>
  </conditionalFormatting>
  <conditionalFormatting sqref="BG505:BG510">
    <cfRule type="cellIs" dxfId="3675" priority="1069" stopIfTrue="1" operator="greaterThan">
      <formula>0.03</formula>
    </cfRule>
    <cfRule type="cellIs" dxfId="3674" priority="1070" stopIfTrue="1" operator="lessThan">
      <formula>-0.03</formula>
    </cfRule>
  </conditionalFormatting>
  <conditionalFormatting sqref="BD505:BD507">
    <cfRule type="cellIs" dxfId="3673" priority="1067" stopIfTrue="1" operator="greaterThan">
      <formula>0.03</formula>
    </cfRule>
    <cfRule type="cellIs" dxfId="3672" priority="1068" stopIfTrue="1" operator="lessThan">
      <formula>-0.03</formula>
    </cfRule>
  </conditionalFormatting>
  <conditionalFormatting sqref="BD544">
    <cfRule type="cellIs" dxfId="3671" priority="1015" stopIfTrue="1" operator="greaterThan">
      <formula>0.03</formula>
    </cfRule>
    <cfRule type="cellIs" dxfId="3670" priority="1016" stopIfTrue="1" operator="lessThan">
      <formula>-0.03</formula>
    </cfRule>
  </conditionalFormatting>
  <conditionalFormatting sqref="BH571">
    <cfRule type="cellIs" dxfId="3669" priority="993" stopIfTrue="1" operator="greaterThan">
      <formula>0.03</formula>
    </cfRule>
    <cfRule type="cellIs" dxfId="3668" priority="994" stopIfTrue="1" operator="lessThan">
      <formula>-0.03</formula>
    </cfRule>
  </conditionalFormatting>
  <conditionalFormatting sqref="BC523:BC531">
    <cfRule type="cellIs" dxfId="3667" priority="965" stopIfTrue="1" operator="greaterThan">
      <formula>0.03</formula>
    </cfRule>
    <cfRule type="cellIs" dxfId="3666" priority="966" stopIfTrue="1" operator="lessThan">
      <formula>-0.03</formula>
    </cfRule>
  </conditionalFormatting>
  <conditionalFormatting sqref="AX514:AZ516">
    <cfRule type="cellIs" dxfId="3665" priority="1061" stopIfTrue="1" operator="greaterThan">
      <formula>0.03</formula>
    </cfRule>
    <cfRule type="cellIs" dxfId="3664" priority="1062" stopIfTrue="1" operator="lessThan">
      <formula>-0.03</formula>
    </cfRule>
  </conditionalFormatting>
  <conditionalFormatting sqref="AW515:AW522">
    <cfRule type="cellIs" dxfId="3663" priority="1059" stopIfTrue="1" operator="greaterThan">
      <formula>0.03</formula>
    </cfRule>
    <cfRule type="cellIs" dxfId="3662" priority="1060" stopIfTrue="1" operator="lessThan">
      <formula>-0.03</formula>
    </cfRule>
  </conditionalFormatting>
  <conditionalFormatting sqref="AW550:AW558">
    <cfRule type="cellIs" dxfId="3661" priority="1043" stopIfTrue="1" operator="greaterThan">
      <formula>0.03</formula>
    </cfRule>
    <cfRule type="cellIs" dxfId="3660" priority="1044" stopIfTrue="1" operator="lessThan">
      <formula>-0.03</formula>
    </cfRule>
  </conditionalFormatting>
  <conditionalFormatting sqref="BH553">
    <cfRule type="cellIs" dxfId="3659" priority="1005" stopIfTrue="1" operator="greaterThan">
      <formula>0.03</formula>
    </cfRule>
    <cfRule type="cellIs" dxfId="3658" priority="1006" stopIfTrue="1" operator="lessThan">
      <formula>-0.03</formula>
    </cfRule>
  </conditionalFormatting>
  <conditionalFormatting sqref="AX532:AZ534">
    <cfRule type="cellIs" dxfId="3657" priority="1053" stopIfTrue="1" operator="greaterThan">
      <formula>0.03</formula>
    </cfRule>
    <cfRule type="cellIs" dxfId="3656" priority="1054" stopIfTrue="1" operator="lessThan">
      <formula>-0.03</formula>
    </cfRule>
  </conditionalFormatting>
  <conditionalFormatting sqref="AX523:AZ525">
    <cfRule type="cellIs" dxfId="3655" priority="1057" stopIfTrue="1" operator="greaterThan">
      <formula>0.03</formula>
    </cfRule>
    <cfRule type="cellIs" dxfId="3654" priority="1058" stopIfTrue="1" operator="lessThan">
      <formula>-0.03</formula>
    </cfRule>
  </conditionalFormatting>
  <conditionalFormatting sqref="AW523:AW531">
    <cfRule type="cellIs" dxfId="3653" priority="1055" stopIfTrue="1" operator="greaterThan">
      <formula>0.03</formula>
    </cfRule>
    <cfRule type="cellIs" dxfId="3652" priority="1056" stopIfTrue="1" operator="lessThan">
      <formula>-0.03</formula>
    </cfRule>
  </conditionalFormatting>
  <conditionalFormatting sqref="AX559:AZ561">
    <cfRule type="cellIs" dxfId="3651" priority="1041" stopIfTrue="1" operator="greaterThan">
      <formula>0.03</formula>
    </cfRule>
    <cfRule type="cellIs" dxfId="3650" priority="1042" stopIfTrue="1" operator="lessThan">
      <formula>-0.03</formula>
    </cfRule>
  </conditionalFormatting>
  <conditionalFormatting sqref="AW559:AW567">
    <cfRule type="cellIs" dxfId="3649" priority="1039" stopIfTrue="1" operator="greaterThan">
      <formula>0.03</formula>
    </cfRule>
    <cfRule type="cellIs" dxfId="3648" priority="1040" stopIfTrue="1" operator="lessThan">
      <formula>-0.03</formula>
    </cfRule>
  </conditionalFormatting>
  <conditionalFormatting sqref="BF517:BJ517">
    <cfRule type="cellIs" dxfId="3647" priority="1029" stopIfTrue="1" operator="greaterThan">
      <formula>0.03</formula>
    </cfRule>
    <cfRule type="cellIs" dxfId="3646" priority="1030" stopIfTrue="1" operator="lessThan">
      <formula>-0.03</formula>
    </cfRule>
  </conditionalFormatting>
  <conditionalFormatting sqref="AW568:AW576 AW597 AW586:AW587">
    <cfRule type="cellIs" dxfId="3645" priority="1035" stopIfTrue="1" operator="greaterThan">
      <formula>0.03</formula>
    </cfRule>
    <cfRule type="cellIs" dxfId="3644" priority="1036" stopIfTrue="1" operator="lessThan">
      <formula>-0.03</formula>
    </cfRule>
  </conditionalFormatting>
  <conditionalFormatting sqref="AX568:AZ570">
    <cfRule type="cellIs" dxfId="3643" priority="1037" stopIfTrue="1" operator="greaterThan">
      <formula>0.03</formula>
    </cfRule>
    <cfRule type="cellIs" dxfId="3642" priority="1038" stopIfTrue="1" operator="lessThan">
      <formula>-0.03</formula>
    </cfRule>
  </conditionalFormatting>
  <conditionalFormatting sqref="BF526:BJ526">
    <cfRule type="cellIs" dxfId="3641" priority="1025" stopIfTrue="1" operator="greaterThan">
      <formula>0.03</formula>
    </cfRule>
    <cfRule type="cellIs" dxfId="3640" priority="1026" stopIfTrue="1" operator="lessThan">
      <formula>-0.03</formula>
    </cfRule>
  </conditionalFormatting>
  <conditionalFormatting sqref="BF562:BJ562">
    <cfRule type="cellIs" dxfId="3639" priority="1001" stopIfTrue="1" operator="greaterThan">
      <formula>0.03</formula>
    </cfRule>
    <cfRule type="cellIs" dxfId="3638" priority="1002" stopIfTrue="1" operator="lessThan">
      <formula>-0.03</formula>
    </cfRule>
  </conditionalFormatting>
  <conditionalFormatting sqref="BC514">
    <cfRule type="cellIs" dxfId="3637" priority="989" stopIfTrue="1" operator="greaterThan">
      <formula>0.03</formula>
    </cfRule>
    <cfRule type="cellIs" dxfId="3636" priority="990" stopIfTrue="1" operator="lessThan">
      <formula>-0.03</formula>
    </cfRule>
  </conditionalFormatting>
  <conditionalFormatting sqref="BH517">
    <cfRule type="cellIs" dxfId="3635" priority="981" stopIfTrue="1" operator="greaterThan">
      <formula>0.03</formula>
    </cfRule>
    <cfRule type="cellIs" dxfId="3634" priority="982" stopIfTrue="1" operator="lessThan">
      <formula>-0.03</formula>
    </cfRule>
  </conditionalFormatting>
  <conditionalFormatting sqref="BE514">
    <cfRule type="cellIs" dxfId="3633" priority="985" stopIfTrue="1" operator="greaterThan">
      <formula>0.03</formula>
    </cfRule>
    <cfRule type="cellIs" dxfId="3632" priority="986" stopIfTrue="1" operator="lessThan">
      <formula>-0.03</formula>
    </cfRule>
  </conditionalFormatting>
  <conditionalFormatting sqref="BD553">
    <cfRule type="cellIs" dxfId="3631" priority="1009" stopIfTrue="1" operator="greaterThan">
      <formula>0.03</formula>
    </cfRule>
    <cfRule type="cellIs" dxfId="3630" priority="1010" stopIfTrue="1" operator="lessThan">
      <formula>-0.03</formula>
    </cfRule>
  </conditionalFormatting>
  <conditionalFormatting sqref="BH523:BH525">
    <cfRule type="cellIs" dxfId="3629" priority="967" stopIfTrue="1" operator="greaterThan">
      <formula>0.03</formula>
    </cfRule>
    <cfRule type="cellIs" dxfId="3628" priority="968" stopIfTrue="1" operator="lessThan">
      <formula>-0.03</formula>
    </cfRule>
  </conditionalFormatting>
  <conditionalFormatting sqref="BG514">
    <cfRule type="cellIs" dxfId="3627" priority="977" stopIfTrue="1" operator="greaterThan">
      <formula>0.03</formula>
    </cfRule>
    <cfRule type="cellIs" dxfId="3626" priority="978" stopIfTrue="1" operator="lessThan">
      <formula>-0.03</formula>
    </cfRule>
  </conditionalFormatting>
  <conditionalFormatting sqref="BF544:BJ544">
    <cfRule type="cellIs" dxfId="3625" priority="1013" stopIfTrue="1" operator="greaterThan">
      <formula>0.03</formula>
    </cfRule>
    <cfRule type="cellIs" dxfId="3624" priority="1014" stopIfTrue="1" operator="lessThan">
      <formula>-0.03</formula>
    </cfRule>
  </conditionalFormatting>
  <conditionalFormatting sqref="BH544">
    <cfRule type="cellIs" dxfId="3623" priority="1011" stopIfTrue="1" operator="greaterThan">
      <formula>0.03</formula>
    </cfRule>
    <cfRule type="cellIs" dxfId="3622" priority="1012" stopIfTrue="1" operator="lessThan">
      <formula>-0.03</formula>
    </cfRule>
  </conditionalFormatting>
  <conditionalFormatting sqref="BF535:BJ535">
    <cfRule type="cellIs" dxfId="3621" priority="1019" stopIfTrue="1" operator="greaterThan">
      <formula>0.03</formula>
    </cfRule>
    <cfRule type="cellIs" dxfId="3620" priority="1020" stopIfTrue="1" operator="lessThan">
      <formula>-0.03</formula>
    </cfRule>
  </conditionalFormatting>
  <conditionalFormatting sqref="BH535">
    <cfRule type="cellIs" dxfId="3619" priority="1017" stopIfTrue="1" operator="greaterThan">
      <formula>0.03</formula>
    </cfRule>
    <cfRule type="cellIs" dxfId="3618" priority="1018" stopIfTrue="1" operator="lessThan">
      <formula>-0.03</formula>
    </cfRule>
  </conditionalFormatting>
  <conditionalFormatting sqref="BH562">
    <cfRule type="cellIs" dxfId="3617" priority="999" stopIfTrue="1" operator="greaterThan">
      <formula>0.03</formula>
    </cfRule>
    <cfRule type="cellIs" dxfId="3616" priority="1000" stopIfTrue="1" operator="lessThan">
      <formula>-0.03</formula>
    </cfRule>
  </conditionalFormatting>
  <conditionalFormatting sqref="BF523:BJ525">
    <cfRule type="cellIs" dxfId="3615" priority="969" stopIfTrue="1" operator="greaterThan">
      <formula>0.03</formula>
    </cfRule>
    <cfRule type="cellIs" dxfId="3614" priority="970" stopIfTrue="1" operator="lessThan">
      <formula>-0.03</formula>
    </cfRule>
  </conditionalFormatting>
  <conditionalFormatting sqref="BF553:BJ553">
    <cfRule type="cellIs" dxfId="3613" priority="1007" stopIfTrue="1" operator="greaterThan">
      <formula>0.03</formula>
    </cfRule>
    <cfRule type="cellIs" dxfId="3612" priority="1008" stopIfTrue="1" operator="lessThan">
      <formula>-0.03</formula>
    </cfRule>
  </conditionalFormatting>
  <conditionalFormatting sqref="BD562">
    <cfRule type="cellIs" dxfId="3611" priority="1003" stopIfTrue="1" operator="greaterThan">
      <formula>0.03</formula>
    </cfRule>
    <cfRule type="cellIs" dxfId="3610" priority="1004" stopIfTrue="1" operator="lessThan">
      <formula>-0.03</formula>
    </cfRule>
  </conditionalFormatting>
  <conditionalFormatting sqref="BD571">
    <cfRule type="cellIs" dxfId="3609" priority="997" stopIfTrue="1" operator="greaterThan">
      <formula>0.03</formula>
    </cfRule>
    <cfRule type="cellIs" dxfId="3608" priority="998" stopIfTrue="1" operator="lessThan">
      <formula>-0.03</formula>
    </cfRule>
  </conditionalFormatting>
  <conditionalFormatting sqref="BF571:BJ571">
    <cfRule type="cellIs" dxfId="3607" priority="995" stopIfTrue="1" operator="greaterThan">
      <formula>0.03</formula>
    </cfRule>
    <cfRule type="cellIs" dxfId="3606" priority="996" stopIfTrue="1" operator="lessThan">
      <formula>-0.03</formula>
    </cfRule>
  </conditionalFormatting>
  <conditionalFormatting sqref="BC515:BC522">
    <cfRule type="cellIs" dxfId="3605" priority="991" stopIfTrue="1" operator="greaterThan">
      <formula>0.03</formula>
    </cfRule>
    <cfRule type="cellIs" dxfId="3604" priority="992" stopIfTrue="1" operator="lessThan">
      <formula>-0.03</formula>
    </cfRule>
  </conditionalFormatting>
  <conditionalFormatting sqref="BE515:BE522">
    <cfRule type="cellIs" dxfId="3603" priority="987" stopIfTrue="1" operator="greaterThan">
      <formula>0.03</formula>
    </cfRule>
    <cfRule type="cellIs" dxfId="3602" priority="988" stopIfTrue="1" operator="lessThan">
      <formula>-0.03</formula>
    </cfRule>
  </conditionalFormatting>
  <conditionalFormatting sqref="BG514:BG516 BI514:BI516">
    <cfRule type="cellIs" dxfId="3601" priority="983" stopIfTrue="1" operator="greaterThan">
      <formula>0.03</formula>
    </cfRule>
    <cfRule type="cellIs" dxfId="3600" priority="984" stopIfTrue="1" operator="lessThan">
      <formula>-0.03</formula>
    </cfRule>
  </conditionalFormatting>
  <conditionalFormatting sqref="BE523:BE531">
    <cfRule type="cellIs" dxfId="3599" priority="975" stopIfTrue="1" operator="greaterThan">
      <formula>0.03</formula>
    </cfRule>
    <cfRule type="cellIs" dxfId="3598" priority="976" stopIfTrue="1" operator="lessThan">
      <formula>-0.03</formula>
    </cfRule>
  </conditionalFormatting>
  <conditionalFormatting sqref="BG523:BG531">
    <cfRule type="cellIs" dxfId="3597" priority="973" stopIfTrue="1" operator="greaterThan">
      <formula>0.03</formula>
    </cfRule>
    <cfRule type="cellIs" dxfId="3596" priority="974" stopIfTrue="1" operator="lessThan">
      <formula>-0.03</formula>
    </cfRule>
  </conditionalFormatting>
  <conditionalFormatting sqref="BD523:BD525">
    <cfRule type="cellIs" dxfId="3595" priority="971" stopIfTrue="1" operator="greaterThan">
      <formula>0.03</formula>
    </cfRule>
    <cfRule type="cellIs" dxfId="3594" priority="972" stopIfTrue="1" operator="lessThan">
      <formula>-0.03</formula>
    </cfRule>
  </conditionalFormatting>
  <conditionalFormatting sqref="BC532:BC540">
    <cfRule type="cellIs" dxfId="3593" priority="963" stopIfTrue="1" operator="greaterThan">
      <formula>0.03</formula>
    </cfRule>
    <cfRule type="cellIs" dxfId="3592" priority="964" stopIfTrue="1" operator="lessThan">
      <formula>-0.03</formula>
    </cfRule>
  </conditionalFormatting>
  <conditionalFormatting sqref="BE532:BE540">
    <cfRule type="cellIs" dxfId="3591" priority="961" stopIfTrue="1" operator="greaterThan">
      <formula>0.03</formula>
    </cfRule>
    <cfRule type="cellIs" dxfId="3590" priority="962" stopIfTrue="1" operator="lessThan">
      <formula>-0.03</formula>
    </cfRule>
  </conditionalFormatting>
  <conditionalFormatting sqref="BG532:BG540">
    <cfRule type="cellIs" dxfId="3589" priority="959" stopIfTrue="1" operator="greaterThan">
      <formula>0.03</formula>
    </cfRule>
    <cfRule type="cellIs" dxfId="3588" priority="960" stopIfTrue="1" operator="lessThan">
      <formula>-0.03</formula>
    </cfRule>
  </conditionalFormatting>
  <conditionalFormatting sqref="BD532:BD534">
    <cfRule type="cellIs" dxfId="3587" priority="957" stopIfTrue="1" operator="greaterThan">
      <formula>0.03</formula>
    </cfRule>
    <cfRule type="cellIs" dxfId="3586" priority="958" stopIfTrue="1" operator="lessThan">
      <formula>-0.03</formula>
    </cfRule>
  </conditionalFormatting>
  <conditionalFormatting sqref="BF532:BJ534">
    <cfRule type="cellIs" dxfId="3585" priority="955" stopIfTrue="1" operator="greaterThan">
      <formula>0.03</formula>
    </cfRule>
    <cfRule type="cellIs" dxfId="3584" priority="956" stopIfTrue="1" operator="lessThan">
      <formula>-0.03</formula>
    </cfRule>
  </conditionalFormatting>
  <conditionalFormatting sqref="BH532:BH534">
    <cfRule type="cellIs" dxfId="3583" priority="953" stopIfTrue="1" operator="greaterThan">
      <formula>0.03</formula>
    </cfRule>
    <cfRule type="cellIs" dxfId="3582" priority="954" stopIfTrue="1" operator="lessThan">
      <formula>-0.03</formula>
    </cfRule>
  </conditionalFormatting>
  <conditionalFormatting sqref="BC541:BC549">
    <cfRule type="cellIs" dxfId="3581" priority="951" stopIfTrue="1" operator="greaterThan">
      <formula>0.03</formula>
    </cfRule>
    <cfRule type="cellIs" dxfId="3580" priority="952" stopIfTrue="1" operator="lessThan">
      <formula>-0.03</formula>
    </cfRule>
  </conditionalFormatting>
  <conditionalFormatting sqref="BE541:BE549">
    <cfRule type="cellIs" dxfId="3579" priority="949" stopIfTrue="1" operator="greaterThan">
      <formula>0.03</formula>
    </cfRule>
    <cfRule type="cellIs" dxfId="3578" priority="950" stopIfTrue="1" operator="lessThan">
      <formula>-0.03</formula>
    </cfRule>
  </conditionalFormatting>
  <conditionalFormatting sqref="BG541:BG549">
    <cfRule type="cellIs" dxfId="3577" priority="947" stopIfTrue="1" operator="greaterThan">
      <formula>0.03</formula>
    </cfRule>
    <cfRule type="cellIs" dxfId="3576" priority="948" stopIfTrue="1" operator="lessThan">
      <formula>-0.03</formula>
    </cfRule>
  </conditionalFormatting>
  <conditionalFormatting sqref="BD541:BD543">
    <cfRule type="cellIs" dxfId="3575" priority="945" stopIfTrue="1" operator="greaterThan">
      <formula>0.03</formula>
    </cfRule>
    <cfRule type="cellIs" dxfId="3574" priority="946" stopIfTrue="1" operator="lessThan">
      <formula>-0.03</formula>
    </cfRule>
  </conditionalFormatting>
  <conditionalFormatting sqref="BF541:BJ543">
    <cfRule type="cellIs" dxfId="3573" priority="943" stopIfTrue="1" operator="greaterThan">
      <formula>0.03</formula>
    </cfRule>
    <cfRule type="cellIs" dxfId="3572" priority="944" stopIfTrue="1" operator="lessThan">
      <formula>-0.03</formula>
    </cfRule>
  </conditionalFormatting>
  <conditionalFormatting sqref="BH541:BH543">
    <cfRule type="cellIs" dxfId="3571" priority="941" stopIfTrue="1" operator="greaterThan">
      <formula>0.03</formula>
    </cfRule>
    <cfRule type="cellIs" dxfId="3570" priority="942" stopIfTrue="1" operator="lessThan">
      <formula>-0.03</formula>
    </cfRule>
  </conditionalFormatting>
  <conditionalFormatting sqref="BD550:BD552">
    <cfRule type="cellIs" dxfId="3569" priority="939" stopIfTrue="1" operator="greaterThan">
      <formula>0.03</formula>
    </cfRule>
    <cfRule type="cellIs" dxfId="3568" priority="940" stopIfTrue="1" operator="lessThan">
      <formula>-0.03</formula>
    </cfRule>
  </conditionalFormatting>
  <conditionalFormatting sqref="BF550:BJ552">
    <cfRule type="cellIs" dxfId="3567" priority="937" stopIfTrue="1" operator="greaterThan">
      <formula>0.03</formula>
    </cfRule>
    <cfRule type="cellIs" dxfId="3566" priority="938" stopIfTrue="1" operator="lessThan">
      <formula>-0.03</formula>
    </cfRule>
  </conditionalFormatting>
  <conditionalFormatting sqref="BH550:BH552">
    <cfRule type="cellIs" dxfId="3565" priority="935" stopIfTrue="1" operator="greaterThan">
      <formula>0.03</formula>
    </cfRule>
    <cfRule type="cellIs" dxfId="3564" priority="936" stopIfTrue="1" operator="lessThan">
      <formula>-0.03</formula>
    </cfRule>
  </conditionalFormatting>
  <conditionalFormatting sqref="BC550:BC558">
    <cfRule type="cellIs" dxfId="3563" priority="933" stopIfTrue="1" operator="greaterThan">
      <formula>0.03</formula>
    </cfRule>
    <cfRule type="cellIs" dxfId="3562" priority="934" stopIfTrue="1" operator="lessThan">
      <formula>-0.03</formula>
    </cfRule>
  </conditionalFormatting>
  <conditionalFormatting sqref="BE550:BE558">
    <cfRule type="cellIs" dxfId="3561" priority="931" stopIfTrue="1" operator="greaterThan">
      <formula>0.03</formula>
    </cfRule>
    <cfRule type="cellIs" dxfId="3560" priority="932" stopIfTrue="1" operator="lessThan">
      <formula>-0.03</formula>
    </cfRule>
  </conditionalFormatting>
  <conditionalFormatting sqref="BG550:BG558">
    <cfRule type="cellIs" dxfId="3559" priority="929" stopIfTrue="1" operator="greaterThan">
      <formula>0.03</formula>
    </cfRule>
    <cfRule type="cellIs" dxfId="3558" priority="930" stopIfTrue="1" operator="lessThan">
      <formula>-0.03</formula>
    </cfRule>
  </conditionalFormatting>
  <conditionalFormatting sqref="BD559:BD561">
    <cfRule type="cellIs" dxfId="3557" priority="927" stopIfTrue="1" operator="greaterThan">
      <formula>0.03</formula>
    </cfRule>
    <cfRule type="cellIs" dxfId="3556" priority="928" stopIfTrue="1" operator="lessThan">
      <formula>-0.03</formula>
    </cfRule>
  </conditionalFormatting>
  <conditionalFormatting sqref="BF559:BJ561">
    <cfRule type="cellIs" dxfId="3555" priority="925" stopIfTrue="1" operator="greaterThan">
      <formula>0.03</formula>
    </cfRule>
    <cfRule type="cellIs" dxfId="3554" priority="926" stopIfTrue="1" operator="lessThan">
      <formula>-0.03</formula>
    </cfRule>
  </conditionalFormatting>
  <conditionalFormatting sqref="BH559:BH561">
    <cfRule type="cellIs" dxfId="3553" priority="923" stopIfTrue="1" operator="greaterThan">
      <formula>0.03</formula>
    </cfRule>
    <cfRule type="cellIs" dxfId="3552" priority="924" stopIfTrue="1" operator="lessThan">
      <formula>-0.03</formula>
    </cfRule>
  </conditionalFormatting>
  <conditionalFormatting sqref="BC559:BC567">
    <cfRule type="cellIs" dxfId="3551" priority="921" stopIfTrue="1" operator="greaterThan">
      <formula>0.03</formula>
    </cfRule>
    <cfRule type="cellIs" dxfId="3550" priority="922" stopIfTrue="1" operator="lessThan">
      <formula>-0.03</formula>
    </cfRule>
  </conditionalFormatting>
  <conditionalFormatting sqref="BE559:BE567">
    <cfRule type="cellIs" dxfId="3549" priority="919" stopIfTrue="1" operator="greaterThan">
      <formula>0.03</formula>
    </cfRule>
    <cfRule type="cellIs" dxfId="3548" priority="920" stopIfTrue="1" operator="lessThan">
      <formula>-0.03</formula>
    </cfRule>
  </conditionalFormatting>
  <conditionalFormatting sqref="BG559:BG567">
    <cfRule type="cellIs" dxfId="3547" priority="917" stopIfTrue="1" operator="greaterThan">
      <formula>0.03</formula>
    </cfRule>
    <cfRule type="cellIs" dxfId="3546" priority="918" stopIfTrue="1" operator="lessThan">
      <formula>-0.03</formula>
    </cfRule>
  </conditionalFormatting>
  <conditionalFormatting sqref="BD568:BD570">
    <cfRule type="cellIs" dxfId="3545" priority="915" stopIfTrue="1" operator="greaterThan">
      <formula>0.03</formula>
    </cfRule>
    <cfRule type="cellIs" dxfId="3544" priority="916" stopIfTrue="1" operator="lessThan">
      <formula>-0.03</formula>
    </cfRule>
  </conditionalFormatting>
  <conditionalFormatting sqref="BF568:BJ570">
    <cfRule type="cellIs" dxfId="3543" priority="913" stopIfTrue="1" operator="greaterThan">
      <formula>0.03</formula>
    </cfRule>
    <cfRule type="cellIs" dxfId="3542" priority="914" stopIfTrue="1" operator="lessThan">
      <formula>-0.03</formula>
    </cfRule>
  </conditionalFormatting>
  <conditionalFormatting sqref="BH568:BH570">
    <cfRule type="cellIs" dxfId="3541" priority="911" stopIfTrue="1" operator="greaterThan">
      <formula>0.03</formula>
    </cfRule>
    <cfRule type="cellIs" dxfId="3540" priority="912" stopIfTrue="1" operator="lessThan">
      <formula>-0.03</formula>
    </cfRule>
  </conditionalFormatting>
  <conditionalFormatting sqref="BC568:BC576 BC597 BC586:BC587">
    <cfRule type="cellIs" dxfId="3539" priority="909" stopIfTrue="1" operator="greaterThan">
      <formula>0.03</formula>
    </cfRule>
    <cfRule type="cellIs" dxfId="3538" priority="910" stopIfTrue="1" operator="lessThan">
      <formula>-0.03</formula>
    </cfRule>
  </conditionalFormatting>
  <conditionalFormatting sqref="BE568:BE576 BE597 BE586:BE587">
    <cfRule type="cellIs" dxfId="3537" priority="907" stopIfTrue="1" operator="greaterThan">
      <formula>0.03</formula>
    </cfRule>
    <cfRule type="cellIs" dxfId="3536" priority="908" stopIfTrue="1" operator="lessThan">
      <formula>-0.03</formula>
    </cfRule>
  </conditionalFormatting>
  <conditionalFormatting sqref="BG568:BG576 BG597 BG586:BG587">
    <cfRule type="cellIs" dxfId="3535" priority="905" stopIfTrue="1" operator="greaterThan">
      <formula>0.03</formula>
    </cfRule>
    <cfRule type="cellIs" dxfId="3534" priority="906" stopIfTrue="1" operator="lessThan">
      <formula>-0.03</formula>
    </cfRule>
  </conditionalFormatting>
  <conditionalFormatting sqref="BH591">
    <cfRule type="cellIs" dxfId="3533" priority="897" stopIfTrue="1" operator="greaterThan">
      <formula>0.03</formula>
    </cfRule>
    <cfRule type="cellIs" dxfId="3532" priority="898" stopIfTrue="1" operator="lessThan">
      <formula>-0.03</formula>
    </cfRule>
  </conditionalFormatting>
  <conditionalFormatting sqref="AX588:BB590">
    <cfRule type="cellIs" dxfId="3531" priority="903" stopIfTrue="1" operator="greaterThan">
      <formula>0.03</formula>
    </cfRule>
    <cfRule type="cellIs" dxfId="3530" priority="904" stopIfTrue="1" operator="lessThan">
      <formula>-0.03</formula>
    </cfRule>
  </conditionalFormatting>
  <conditionalFormatting sqref="BD591">
    <cfRule type="cellIs" dxfId="3529" priority="901" stopIfTrue="1" operator="greaterThan">
      <formula>0.03</formula>
    </cfRule>
    <cfRule type="cellIs" dxfId="3528" priority="902" stopIfTrue="1" operator="lessThan">
      <formula>-0.03</formula>
    </cfRule>
  </conditionalFormatting>
  <conditionalFormatting sqref="BF591 BH591 BJ591">
    <cfRule type="cellIs" dxfId="3527" priority="899" stopIfTrue="1" operator="greaterThan">
      <formula>0.03</formula>
    </cfRule>
    <cfRule type="cellIs" dxfId="3526" priority="900" stopIfTrue="1" operator="lessThan">
      <formula>-0.03</formula>
    </cfRule>
  </conditionalFormatting>
  <conditionalFormatting sqref="AW588:AW596">
    <cfRule type="cellIs" dxfId="3525" priority="895" stopIfTrue="1" operator="greaterThan">
      <formula>0.03</formula>
    </cfRule>
    <cfRule type="cellIs" dxfId="3524" priority="896" stopIfTrue="1" operator="lessThan">
      <formula>-0.03</formula>
    </cfRule>
  </conditionalFormatting>
  <conditionalFormatting sqref="BD588:BD590">
    <cfRule type="cellIs" dxfId="3523" priority="893" stopIfTrue="1" operator="greaterThan">
      <formula>0.03</formula>
    </cfRule>
    <cfRule type="cellIs" dxfId="3522" priority="894" stopIfTrue="1" operator="lessThan">
      <formula>-0.03</formula>
    </cfRule>
  </conditionalFormatting>
  <conditionalFormatting sqref="BF588:BF590 BH588:BH590 BJ588:BJ590">
    <cfRule type="cellIs" dxfId="3521" priority="891" stopIfTrue="1" operator="greaterThan">
      <formula>0.03</formula>
    </cfRule>
    <cfRule type="cellIs" dxfId="3520" priority="892" stopIfTrue="1" operator="lessThan">
      <formula>-0.03</formula>
    </cfRule>
  </conditionalFormatting>
  <conditionalFormatting sqref="BH588:BH590">
    <cfRule type="cellIs" dxfId="3519" priority="889" stopIfTrue="1" operator="greaterThan">
      <formula>0.03</formula>
    </cfRule>
    <cfRule type="cellIs" dxfId="3518" priority="890" stopIfTrue="1" operator="lessThan">
      <formula>-0.03</formula>
    </cfRule>
  </conditionalFormatting>
  <conditionalFormatting sqref="BN508">
    <cfRule type="cellIs" dxfId="3517" priority="887" stopIfTrue="1" operator="greaterThan">
      <formula>0.03</formula>
    </cfRule>
    <cfRule type="cellIs" dxfId="3516" priority="888" stopIfTrue="1" operator="lessThan">
      <formula>-0.03</formula>
    </cfRule>
  </conditionalFormatting>
  <conditionalFormatting sqref="BN505:BN507">
    <cfRule type="cellIs" dxfId="3515" priority="883" stopIfTrue="1" operator="greaterThan">
      <formula>0.03</formula>
    </cfRule>
    <cfRule type="cellIs" dxfId="3514" priority="884" stopIfTrue="1" operator="lessThan">
      <formula>-0.03</formula>
    </cfRule>
  </conditionalFormatting>
  <conditionalFormatting sqref="BM505:BM510">
    <cfRule type="cellIs" dxfId="3513" priority="885" stopIfTrue="1" operator="greaterThan">
      <formula>0.03</formula>
    </cfRule>
    <cfRule type="cellIs" dxfId="3512" priority="886" stopIfTrue="1" operator="lessThan">
      <formula>-0.03</formula>
    </cfRule>
  </conditionalFormatting>
  <conditionalFormatting sqref="BN517">
    <cfRule type="cellIs" dxfId="3511" priority="881" stopIfTrue="1" operator="greaterThan">
      <formula>0.03</formula>
    </cfRule>
    <cfRule type="cellIs" dxfId="3510" priority="882" stopIfTrue="1" operator="lessThan">
      <formula>-0.03</formula>
    </cfRule>
  </conditionalFormatting>
  <conditionalFormatting sqref="BN526">
    <cfRule type="cellIs" dxfId="3509" priority="879" stopIfTrue="1" operator="greaterThan">
      <formula>0.03</formula>
    </cfRule>
    <cfRule type="cellIs" dxfId="3508" priority="880" stopIfTrue="1" operator="lessThan">
      <formula>-0.03</formula>
    </cfRule>
  </conditionalFormatting>
  <conditionalFormatting sqref="BN562">
    <cfRule type="cellIs" dxfId="3507" priority="871" stopIfTrue="1" operator="greaterThan">
      <formula>0.03</formula>
    </cfRule>
    <cfRule type="cellIs" dxfId="3506" priority="872" stopIfTrue="1" operator="lessThan">
      <formula>-0.03</formula>
    </cfRule>
  </conditionalFormatting>
  <conditionalFormatting sqref="BN544">
    <cfRule type="cellIs" dxfId="3505" priority="875" stopIfTrue="1" operator="greaterThan">
      <formula>0.03</formula>
    </cfRule>
    <cfRule type="cellIs" dxfId="3504" priority="876" stopIfTrue="1" operator="lessThan">
      <formula>-0.03</formula>
    </cfRule>
  </conditionalFormatting>
  <conditionalFormatting sqref="BN535">
    <cfRule type="cellIs" dxfId="3503" priority="877" stopIfTrue="1" operator="greaterThan">
      <formula>0.03</formula>
    </cfRule>
    <cfRule type="cellIs" dxfId="3502" priority="878" stopIfTrue="1" operator="lessThan">
      <formula>-0.03</formula>
    </cfRule>
  </conditionalFormatting>
  <conditionalFormatting sqref="BN523:BN525">
    <cfRule type="cellIs" dxfId="3501" priority="861" stopIfTrue="1" operator="greaterThan">
      <formula>0.03</formula>
    </cfRule>
    <cfRule type="cellIs" dxfId="3500" priority="862" stopIfTrue="1" operator="lessThan">
      <formula>-0.03</formula>
    </cfRule>
  </conditionalFormatting>
  <conditionalFormatting sqref="BN553">
    <cfRule type="cellIs" dxfId="3499" priority="873" stopIfTrue="1" operator="greaterThan">
      <formula>0.03</formula>
    </cfRule>
    <cfRule type="cellIs" dxfId="3498" priority="874" stopIfTrue="1" operator="lessThan">
      <formula>-0.03</formula>
    </cfRule>
  </conditionalFormatting>
  <conditionalFormatting sqref="BN571">
    <cfRule type="cellIs" dxfId="3497" priority="869" stopIfTrue="1" operator="greaterThan">
      <formula>0.03</formula>
    </cfRule>
    <cfRule type="cellIs" dxfId="3496" priority="870" stopIfTrue="1" operator="lessThan">
      <formula>-0.03</formula>
    </cfRule>
  </conditionalFormatting>
  <conditionalFormatting sqref="BM514">
    <cfRule type="cellIs" dxfId="3495" priority="865" stopIfTrue="1" operator="greaterThan">
      <formula>0.03</formula>
    </cfRule>
    <cfRule type="cellIs" dxfId="3494" priority="866" stopIfTrue="1" operator="lessThan">
      <formula>-0.03</formula>
    </cfRule>
  </conditionalFormatting>
  <conditionalFormatting sqref="BM515:BM522">
    <cfRule type="cellIs" dxfId="3493" priority="867" stopIfTrue="1" operator="greaterThan">
      <formula>0.03</formula>
    </cfRule>
    <cfRule type="cellIs" dxfId="3492" priority="868" stopIfTrue="1" operator="lessThan">
      <formula>-0.03</formula>
    </cfRule>
  </conditionalFormatting>
  <conditionalFormatting sqref="BM523:BM531">
    <cfRule type="cellIs" dxfId="3491" priority="863" stopIfTrue="1" operator="greaterThan">
      <formula>0.03</formula>
    </cfRule>
    <cfRule type="cellIs" dxfId="3490" priority="864" stopIfTrue="1" operator="lessThan">
      <formula>-0.03</formula>
    </cfRule>
  </conditionalFormatting>
  <conditionalFormatting sqref="BM532:BM540">
    <cfRule type="cellIs" dxfId="3489" priority="859" stopIfTrue="1" operator="greaterThan">
      <formula>0.03</formula>
    </cfRule>
    <cfRule type="cellIs" dxfId="3488" priority="860" stopIfTrue="1" operator="lessThan">
      <formula>-0.03</formula>
    </cfRule>
  </conditionalFormatting>
  <conditionalFormatting sqref="BN532:BN534">
    <cfRule type="cellIs" dxfId="3487" priority="857" stopIfTrue="1" operator="greaterThan">
      <formula>0.03</formula>
    </cfRule>
    <cfRule type="cellIs" dxfId="3486" priority="858" stopIfTrue="1" operator="lessThan">
      <formula>-0.03</formula>
    </cfRule>
  </conditionalFormatting>
  <conditionalFormatting sqref="BM541:BM549">
    <cfRule type="cellIs" dxfId="3485" priority="855" stopIfTrue="1" operator="greaterThan">
      <formula>0.03</formula>
    </cfRule>
    <cfRule type="cellIs" dxfId="3484" priority="856" stopIfTrue="1" operator="lessThan">
      <formula>-0.03</formula>
    </cfRule>
  </conditionalFormatting>
  <conditionalFormatting sqref="BN541:BN543">
    <cfRule type="cellIs" dxfId="3483" priority="853" stopIfTrue="1" operator="greaterThan">
      <formula>0.03</formula>
    </cfRule>
    <cfRule type="cellIs" dxfId="3482" priority="854" stopIfTrue="1" operator="lessThan">
      <formula>-0.03</formula>
    </cfRule>
  </conditionalFormatting>
  <conditionalFormatting sqref="BN550:BN552">
    <cfRule type="cellIs" dxfId="3481" priority="851" stopIfTrue="1" operator="greaterThan">
      <formula>0.03</formula>
    </cfRule>
    <cfRule type="cellIs" dxfId="3480" priority="852" stopIfTrue="1" operator="lessThan">
      <formula>-0.03</formula>
    </cfRule>
  </conditionalFormatting>
  <conditionalFormatting sqref="BM550:BM558">
    <cfRule type="cellIs" dxfId="3479" priority="849" stopIfTrue="1" operator="greaterThan">
      <formula>0.03</formula>
    </cfRule>
    <cfRule type="cellIs" dxfId="3478" priority="850" stopIfTrue="1" operator="lessThan">
      <formula>-0.03</formula>
    </cfRule>
  </conditionalFormatting>
  <conditionalFormatting sqref="BN559:BN561">
    <cfRule type="cellIs" dxfId="3477" priority="847" stopIfTrue="1" operator="greaterThan">
      <formula>0.03</formula>
    </cfRule>
    <cfRule type="cellIs" dxfId="3476" priority="848" stopIfTrue="1" operator="lessThan">
      <formula>-0.03</formula>
    </cfRule>
  </conditionalFormatting>
  <conditionalFormatting sqref="BM559:BM567">
    <cfRule type="cellIs" dxfId="3475" priority="845" stopIfTrue="1" operator="greaterThan">
      <formula>0.03</formula>
    </cfRule>
    <cfRule type="cellIs" dxfId="3474" priority="846" stopIfTrue="1" operator="lessThan">
      <formula>-0.03</formula>
    </cfRule>
  </conditionalFormatting>
  <conditionalFormatting sqref="BN568:BN570">
    <cfRule type="cellIs" dxfId="3473" priority="843" stopIfTrue="1" operator="greaterThan">
      <formula>0.03</formula>
    </cfRule>
    <cfRule type="cellIs" dxfId="3472" priority="844" stopIfTrue="1" operator="lessThan">
      <formula>-0.03</formula>
    </cfRule>
  </conditionalFormatting>
  <conditionalFormatting sqref="BM568:BM576 BM597 BM586:BM587">
    <cfRule type="cellIs" dxfId="3471" priority="841" stopIfTrue="1" operator="greaterThan">
      <formula>0.03</formula>
    </cfRule>
    <cfRule type="cellIs" dxfId="3470" priority="842" stopIfTrue="1" operator="lessThan">
      <formula>-0.03</formula>
    </cfRule>
  </conditionalFormatting>
  <conditionalFormatting sqref="BN591">
    <cfRule type="cellIs" dxfId="3469" priority="839" stopIfTrue="1" operator="greaterThan">
      <formula>0.03</formula>
    </cfRule>
    <cfRule type="cellIs" dxfId="3468" priority="840" stopIfTrue="1" operator="lessThan">
      <formula>-0.03</formula>
    </cfRule>
  </conditionalFormatting>
  <conditionalFormatting sqref="BN588:BN590">
    <cfRule type="cellIs" dxfId="3467" priority="837" stopIfTrue="1" operator="greaterThan">
      <formula>0.03</formula>
    </cfRule>
    <cfRule type="cellIs" dxfId="3466" priority="838" stopIfTrue="1" operator="lessThan">
      <formula>-0.03</formula>
    </cfRule>
  </conditionalFormatting>
  <conditionalFormatting sqref="BL508">
    <cfRule type="cellIs" dxfId="3465" priority="835" stopIfTrue="1" operator="greaterThan">
      <formula>0.03</formula>
    </cfRule>
    <cfRule type="cellIs" dxfId="3464" priority="836" stopIfTrue="1" operator="lessThan">
      <formula>-0.03</formula>
    </cfRule>
  </conditionalFormatting>
  <conditionalFormatting sqref="BL505:BL507">
    <cfRule type="cellIs" dxfId="3463" priority="831" stopIfTrue="1" operator="greaterThan">
      <formula>0.03</formula>
    </cfRule>
    <cfRule type="cellIs" dxfId="3462" priority="832" stopIfTrue="1" operator="lessThan">
      <formula>-0.03</formula>
    </cfRule>
  </conditionalFormatting>
  <conditionalFormatting sqref="BK505:BK510">
    <cfRule type="cellIs" dxfId="3461" priority="833" stopIfTrue="1" operator="greaterThan">
      <formula>0.03</formula>
    </cfRule>
    <cfRule type="cellIs" dxfId="3460" priority="834" stopIfTrue="1" operator="lessThan">
      <formula>-0.03</formula>
    </cfRule>
  </conditionalFormatting>
  <conditionalFormatting sqref="BL517">
    <cfRule type="cellIs" dxfId="3459" priority="829" stopIfTrue="1" operator="greaterThan">
      <formula>0.03</formula>
    </cfRule>
    <cfRule type="cellIs" dxfId="3458" priority="830" stopIfTrue="1" operator="lessThan">
      <formula>-0.03</formula>
    </cfRule>
  </conditionalFormatting>
  <conditionalFormatting sqref="BL526">
    <cfRule type="cellIs" dxfId="3457" priority="827" stopIfTrue="1" operator="greaterThan">
      <formula>0.03</formula>
    </cfRule>
    <cfRule type="cellIs" dxfId="3456" priority="828" stopIfTrue="1" operator="lessThan">
      <formula>-0.03</formula>
    </cfRule>
  </conditionalFormatting>
  <conditionalFormatting sqref="BL562">
    <cfRule type="cellIs" dxfId="3455" priority="819" stopIfTrue="1" operator="greaterThan">
      <formula>0.03</formula>
    </cfRule>
    <cfRule type="cellIs" dxfId="3454" priority="820" stopIfTrue="1" operator="lessThan">
      <formula>-0.03</formula>
    </cfRule>
  </conditionalFormatting>
  <conditionalFormatting sqref="BL544">
    <cfRule type="cellIs" dxfId="3453" priority="823" stopIfTrue="1" operator="greaterThan">
      <formula>0.03</formula>
    </cfRule>
    <cfRule type="cellIs" dxfId="3452" priority="824" stopIfTrue="1" operator="lessThan">
      <formula>-0.03</formula>
    </cfRule>
  </conditionalFormatting>
  <conditionalFormatting sqref="BL535">
    <cfRule type="cellIs" dxfId="3451" priority="825" stopIfTrue="1" operator="greaterThan">
      <formula>0.03</formula>
    </cfRule>
    <cfRule type="cellIs" dxfId="3450" priority="826" stopIfTrue="1" operator="lessThan">
      <formula>-0.03</formula>
    </cfRule>
  </conditionalFormatting>
  <conditionalFormatting sqref="BL523:BL525">
    <cfRule type="cellIs" dxfId="3449" priority="809" stopIfTrue="1" operator="greaterThan">
      <formula>0.03</formula>
    </cfRule>
    <cfRule type="cellIs" dxfId="3448" priority="810" stopIfTrue="1" operator="lessThan">
      <formula>-0.03</formula>
    </cfRule>
  </conditionalFormatting>
  <conditionalFormatting sqref="BL553">
    <cfRule type="cellIs" dxfId="3447" priority="821" stopIfTrue="1" operator="greaterThan">
      <formula>0.03</formula>
    </cfRule>
    <cfRule type="cellIs" dxfId="3446" priority="822" stopIfTrue="1" operator="lessThan">
      <formula>-0.03</formula>
    </cfRule>
  </conditionalFormatting>
  <conditionalFormatting sqref="BL571">
    <cfRule type="cellIs" dxfId="3445" priority="817" stopIfTrue="1" operator="greaterThan">
      <formula>0.03</formula>
    </cfRule>
    <cfRule type="cellIs" dxfId="3444" priority="818" stopIfTrue="1" operator="lessThan">
      <formula>-0.03</formula>
    </cfRule>
  </conditionalFormatting>
  <conditionalFormatting sqref="BK514">
    <cfRule type="cellIs" dxfId="3443" priority="813" stopIfTrue="1" operator="greaterThan">
      <formula>0.03</formula>
    </cfRule>
    <cfRule type="cellIs" dxfId="3442" priority="814" stopIfTrue="1" operator="lessThan">
      <formula>-0.03</formula>
    </cfRule>
  </conditionalFormatting>
  <conditionalFormatting sqref="BK515:BK522">
    <cfRule type="cellIs" dxfId="3441" priority="815" stopIfTrue="1" operator="greaterThan">
      <formula>0.03</formula>
    </cfRule>
    <cfRule type="cellIs" dxfId="3440" priority="816" stopIfTrue="1" operator="lessThan">
      <formula>-0.03</formula>
    </cfRule>
  </conditionalFormatting>
  <conditionalFormatting sqref="BK523:BK531">
    <cfRule type="cellIs" dxfId="3439" priority="811" stopIfTrue="1" operator="greaterThan">
      <formula>0.03</formula>
    </cfRule>
    <cfRule type="cellIs" dxfId="3438" priority="812" stopIfTrue="1" operator="lessThan">
      <formula>-0.03</formula>
    </cfRule>
  </conditionalFormatting>
  <conditionalFormatting sqref="BK532:BK540">
    <cfRule type="cellIs" dxfId="3437" priority="807" stopIfTrue="1" operator="greaterThan">
      <formula>0.03</formula>
    </cfRule>
    <cfRule type="cellIs" dxfId="3436" priority="808" stopIfTrue="1" operator="lessThan">
      <formula>-0.03</formula>
    </cfRule>
  </conditionalFormatting>
  <conditionalFormatting sqref="BL532:BL534">
    <cfRule type="cellIs" dxfId="3435" priority="805" stopIfTrue="1" operator="greaterThan">
      <formula>0.03</formula>
    </cfRule>
    <cfRule type="cellIs" dxfId="3434" priority="806" stopIfTrue="1" operator="lessThan">
      <formula>-0.03</formula>
    </cfRule>
  </conditionalFormatting>
  <conditionalFormatting sqref="BK541:BK549">
    <cfRule type="cellIs" dxfId="3433" priority="803" stopIfTrue="1" operator="greaterThan">
      <formula>0.03</formula>
    </cfRule>
    <cfRule type="cellIs" dxfId="3432" priority="804" stopIfTrue="1" operator="lessThan">
      <formula>-0.03</formula>
    </cfRule>
  </conditionalFormatting>
  <conditionalFormatting sqref="BL541:BL543">
    <cfRule type="cellIs" dxfId="3431" priority="801" stopIfTrue="1" operator="greaterThan">
      <formula>0.03</formula>
    </cfRule>
    <cfRule type="cellIs" dxfId="3430" priority="802" stopIfTrue="1" operator="lessThan">
      <formula>-0.03</formula>
    </cfRule>
  </conditionalFormatting>
  <conditionalFormatting sqref="BL550:BL552">
    <cfRule type="cellIs" dxfId="3429" priority="799" stopIfTrue="1" operator="greaterThan">
      <formula>0.03</formula>
    </cfRule>
    <cfRule type="cellIs" dxfId="3428" priority="800" stopIfTrue="1" operator="lessThan">
      <formula>-0.03</formula>
    </cfRule>
  </conditionalFormatting>
  <conditionalFormatting sqref="BK550:BK558">
    <cfRule type="cellIs" dxfId="3427" priority="797" stopIfTrue="1" operator="greaterThan">
      <formula>0.03</formula>
    </cfRule>
    <cfRule type="cellIs" dxfId="3426" priority="798" stopIfTrue="1" operator="lessThan">
      <formula>-0.03</formula>
    </cfRule>
  </conditionalFormatting>
  <conditionalFormatting sqref="BL559:BL561">
    <cfRule type="cellIs" dxfId="3425" priority="795" stopIfTrue="1" operator="greaterThan">
      <formula>0.03</formula>
    </cfRule>
    <cfRule type="cellIs" dxfId="3424" priority="796" stopIfTrue="1" operator="lessThan">
      <formula>-0.03</formula>
    </cfRule>
  </conditionalFormatting>
  <conditionalFormatting sqref="BK559:BK567">
    <cfRule type="cellIs" dxfId="3423" priority="793" stopIfTrue="1" operator="greaterThan">
      <formula>0.03</formula>
    </cfRule>
    <cfRule type="cellIs" dxfId="3422" priority="794" stopIfTrue="1" operator="lessThan">
      <formula>-0.03</formula>
    </cfRule>
  </conditionalFormatting>
  <conditionalFormatting sqref="BL568:BL570">
    <cfRule type="cellIs" dxfId="3421" priority="791" stopIfTrue="1" operator="greaterThan">
      <formula>0.03</formula>
    </cfRule>
    <cfRule type="cellIs" dxfId="3420" priority="792" stopIfTrue="1" operator="lessThan">
      <formula>-0.03</formula>
    </cfRule>
  </conditionalFormatting>
  <conditionalFormatting sqref="BK568:BK576 BK597 BK586:BK587">
    <cfRule type="cellIs" dxfId="3419" priority="789" stopIfTrue="1" operator="greaterThan">
      <formula>0.03</formula>
    </cfRule>
    <cfRule type="cellIs" dxfId="3418" priority="790" stopIfTrue="1" operator="lessThan">
      <formula>-0.03</formula>
    </cfRule>
  </conditionalFormatting>
  <conditionalFormatting sqref="BL591">
    <cfRule type="cellIs" dxfId="3417" priority="787" stopIfTrue="1" operator="greaterThan">
      <formula>0.03</formula>
    </cfRule>
    <cfRule type="cellIs" dxfId="3416" priority="788" stopIfTrue="1" operator="lessThan">
      <formula>-0.03</formula>
    </cfRule>
  </conditionalFormatting>
  <conditionalFormatting sqref="BL588:BL590">
    <cfRule type="cellIs" dxfId="3415" priority="785" stopIfTrue="1" operator="greaterThan">
      <formula>0.03</formula>
    </cfRule>
    <cfRule type="cellIs" dxfId="3414" priority="786" stopIfTrue="1" operator="lessThan">
      <formula>-0.03</formula>
    </cfRule>
  </conditionalFormatting>
  <conditionalFormatting sqref="BO532:BO540">
    <cfRule type="cellIs" dxfId="3413" priority="771" stopIfTrue="1" operator="greaterThan">
      <formula>0.03</formula>
    </cfRule>
    <cfRule type="cellIs" dxfId="3412" priority="772" stopIfTrue="1" operator="lessThan">
      <formula>-0.03</formula>
    </cfRule>
  </conditionalFormatting>
  <conditionalFormatting sqref="BO559:BO567">
    <cfRule type="cellIs" dxfId="3411" priority="759" stopIfTrue="1" operator="greaterThan">
      <formula>0.03</formula>
    </cfRule>
    <cfRule type="cellIs" dxfId="3410" priority="760" stopIfTrue="1" operator="lessThan">
      <formula>-0.03</formula>
    </cfRule>
  </conditionalFormatting>
  <conditionalFormatting sqref="BP532:BR534">
    <cfRule type="cellIs" dxfId="3409" priority="773" stopIfTrue="1" operator="greaterThan">
      <formula>0.03</formula>
    </cfRule>
    <cfRule type="cellIs" dxfId="3408" priority="774" stopIfTrue="1" operator="lessThan">
      <formula>-0.03</formula>
    </cfRule>
  </conditionalFormatting>
  <conditionalFormatting sqref="BO523:BO531">
    <cfRule type="cellIs" dxfId="3407" priority="775" stopIfTrue="1" operator="greaterThan">
      <formula>0.03</formula>
    </cfRule>
    <cfRule type="cellIs" dxfId="3406" priority="776" stopIfTrue="1" operator="lessThan">
      <formula>-0.03</formula>
    </cfRule>
  </conditionalFormatting>
  <conditionalFormatting sqref="BO541:BO549">
    <cfRule type="cellIs" dxfId="3405" priority="767" stopIfTrue="1" operator="greaterThan">
      <formula>0.03</formula>
    </cfRule>
    <cfRule type="cellIs" dxfId="3404" priority="768" stopIfTrue="1" operator="lessThan">
      <formula>-0.03</formula>
    </cfRule>
  </conditionalFormatting>
  <conditionalFormatting sqref="BP541:BR543">
    <cfRule type="cellIs" dxfId="3403" priority="769" stopIfTrue="1" operator="greaterThan">
      <formula>0.03</formula>
    </cfRule>
    <cfRule type="cellIs" dxfId="3402" priority="770" stopIfTrue="1" operator="lessThan">
      <formula>-0.03</formula>
    </cfRule>
  </conditionalFormatting>
  <conditionalFormatting sqref="BO550:BO558">
    <cfRule type="cellIs" dxfId="3401" priority="763" stopIfTrue="1" operator="greaterThan">
      <formula>0.03</formula>
    </cfRule>
    <cfRule type="cellIs" dxfId="3400" priority="764" stopIfTrue="1" operator="lessThan">
      <formula>-0.03</formula>
    </cfRule>
  </conditionalFormatting>
  <conditionalFormatting sqref="BP550:BR552">
    <cfRule type="cellIs" dxfId="3399" priority="765" stopIfTrue="1" operator="greaterThan">
      <formula>0.03</formula>
    </cfRule>
    <cfRule type="cellIs" dxfId="3398" priority="766" stopIfTrue="1" operator="lessThan">
      <formula>-0.03</formula>
    </cfRule>
  </conditionalFormatting>
  <conditionalFormatting sqref="BP559:BR561">
    <cfRule type="cellIs" dxfId="3397" priority="761" stopIfTrue="1" operator="greaterThan">
      <formula>0.03</formula>
    </cfRule>
    <cfRule type="cellIs" dxfId="3396" priority="762" stopIfTrue="1" operator="lessThan">
      <formula>-0.03</formula>
    </cfRule>
  </conditionalFormatting>
  <conditionalFormatting sqref="BP568:BR570">
    <cfRule type="cellIs" dxfId="3395" priority="757" stopIfTrue="1" operator="greaterThan">
      <formula>0.03</formula>
    </cfRule>
    <cfRule type="cellIs" dxfId="3394" priority="758" stopIfTrue="1" operator="lessThan">
      <formula>-0.03</formula>
    </cfRule>
  </conditionalFormatting>
  <conditionalFormatting sqref="BO568:BO576 BO597 BO586:BO587">
    <cfRule type="cellIs" dxfId="3393" priority="755" stopIfTrue="1" operator="greaterThan">
      <formula>0.03</formula>
    </cfRule>
    <cfRule type="cellIs" dxfId="3392" priority="756" stopIfTrue="1" operator="lessThan">
      <formula>-0.03</formula>
    </cfRule>
  </conditionalFormatting>
  <conditionalFormatting sqref="BO514">
    <cfRule type="cellIs" dxfId="3391" priority="753" stopIfTrue="1" operator="greaterThan">
      <formula>0.03</formula>
    </cfRule>
    <cfRule type="cellIs" dxfId="3390" priority="754" stopIfTrue="1" operator="lessThan">
      <formula>-0.03</formula>
    </cfRule>
  </conditionalFormatting>
  <conditionalFormatting sqref="BP588:BT590">
    <cfRule type="cellIs" dxfId="3389" priority="751" stopIfTrue="1" operator="greaterThan">
      <formula>0.03</formula>
    </cfRule>
    <cfRule type="cellIs" dxfId="3388" priority="752" stopIfTrue="1" operator="lessThan">
      <formula>-0.03</formula>
    </cfRule>
  </conditionalFormatting>
  <conditionalFormatting sqref="BP508 BP505:BR507">
    <cfRule type="cellIs" dxfId="3387" priority="783" stopIfTrue="1" operator="greaterThan">
      <formula>0.03</formula>
    </cfRule>
    <cfRule type="cellIs" dxfId="3386" priority="784" stopIfTrue="1" operator="lessThan">
      <formula>-0.03</formula>
    </cfRule>
  </conditionalFormatting>
  <conditionalFormatting sqref="BO505:BO510">
    <cfRule type="cellIs" dxfId="3385" priority="781" stopIfTrue="1" operator="greaterThan">
      <formula>0.03</formula>
    </cfRule>
    <cfRule type="cellIs" dxfId="3384" priority="782" stopIfTrue="1" operator="lessThan">
      <formula>-0.03</formula>
    </cfRule>
  </conditionalFormatting>
  <conditionalFormatting sqref="BO515:BO522">
    <cfRule type="cellIs" dxfId="3383" priority="779" stopIfTrue="1" operator="greaterThan">
      <formula>0.03</formula>
    </cfRule>
    <cfRule type="cellIs" dxfId="3382" priority="780" stopIfTrue="1" operator="lessThan">
      <formula>-0.03</formula>
    </cfRule>
  </conditionalFormatting>
  <conditionalFormatting sqref="BP523:BR525">
    <cfRule type="cellIs" dxfId="3381" priority="777" stopIfTrue="1" operator="greaterThan">
      <formula>0.03</formula>
    </cfRule>
    <cfRule type="cellIs" dxfId="3380" priority="778" stopIfTrue="1" operator="lessThan">
      <formula>-0.03</formula>
    </cfRule>
  </conditionalFormatting>
  <conditionalFormatting sqref="BJ544">
    <cfRule type="cellIs" dxfId="3379" priority="739" stopIfTrue="1" operator="greaterThan">
      <formula>0.03</formula>
    </cfRule>
    <cfRule type="cellIs" dxfId="3378" priority="740" stopIfTrue="1" operator="lessThan">
      <formula>-0.03</formula>
    </cfRule>
  </conditionalFormatting>
  <conditionalFormatting sqref="BJ553">
    <cfRule type="cellIs" dxfId="3377" priority="737" stopIfTrue="1" operator="greaterThan">
      <formula>0.03</formula>
    </cfRule>
    <cfRule type="cellIs" dxfId="3376" priority="738" stopIfTrue="1" operator="lessThan">
      <formula>-0.03</formula>
    </cfRule>
  </conditionalFormatting>
  <conditionalFormatting sqref="BJ508">
    <cfRule type="cellIs" dxfId="3375" priority="749" stopIfTrue="1" operator="greaterThan">
      <formula>0.03</formula>
    </cfRule>
    <cfRule type="cellIs" dxfId="3374" priority="750" stopIfTrue="1" operator="lessThan">
      <formula>-0.03</formula>
    </cfRule>
  </conditionalFormatting>
  <conditionalFormatting sqref="BI505:BI510">
    <cfRule type="cellIs" dxfId="3373" priority="747" stopIfTrue="1" operator="greaterThan">
      <formula>0.03</formula>
    </cfRule>
    <cfRule type="cellIs" dxfId="3372" priority="748" stopIfTrue="1" operator="lessThan">
      <formula>-0.03</formula>
    </cfRule>
  </conditionalFormatting>
  <conditionalFormatting sqref="BJ505:BJ507">
    <cfRule type="cellIs" dxfId="3371" priority="745" stopIfTrue="1" operator="greaterThan">
      <formula>0.03</formula>
    </cfRule>
    <cfRule type="cellIs" dxfId="3370" priority="746" stopIfTrue="1" operator="lessThan">
      <formula>-0.03</formula>
    </cfRule>
  </conditionalFormatting>
  <conditionalFormatting sqref="BJ535">
    <cfRule type="cellIs" dxfId="3369" priority="741" stopIfTrue="1" operator="greaterThan">
      <formula>0.03</formula>
    </cfRule>
    <cfRule type="cellIs" dxfId="3368" priority="742" stopIfTrue="1" operator="lessThan">
      <formula>-0.03</formula>
    </cfRule>
  </conditionalFormatting>
  <conditionalFormatting sqref="BJ526">
    <cfRule type="cellIs" dxfId="3367" priority="743" stopIfTrue="1" operator="greaterThan">
      <formula>0.03</formula>
    </cfRule>
    <cfRule type="cellIs" dxfId="3366" priority="744" stopIfTrue="1" operator="lessThan">
      <formula>-0.03</formula>
    </cfRule>
  </conditionalFormatting>
  <conditionalFormatting sqref="BJ562">
    <cfRule type="cellIs" dxfId="3365" priority="735" stopIfTrue="1" operator="greaterThan">
      <formula>0.03</formula>
    </cfRule>
    <cfRule type="cellIs" dxfId="3364" priority="736" stopIfTrue="1" operator="lessThan">
      <formula>-0.03</formula>
    </cfRule>
  </conditionalFormatting>
  <conditionalFormatting sqref="BJ571">
    <cfRule type="cellIs" dxfId="3363" priority="733" stopIfTrue="1" operator="greaterThan">
      <formula>0.03</formula>
    </cfRule>
    <cfRule type="cellIs" dxfId="3362" priority="734" stopIfTrue="1" operator="lessThan">
      <formula>-0.03</formula>
    </cfRule>
  </conditionalFormatting>
  <conditionalFormatting sqref="BI514">
    <cfRule type="cellIs" dxfId="3361" priority="727" stopIfTrue="1" operator="greaterThan">
      <formula>0.03</formula>
    </cfRule>
    <cfRule type="cellIs" dxfId="3360" priority="728" stopIfTrue="1" operator="lessThan">
      <formula>-0.03</formula>
    </cfRule>
  </conditionalFormatting>
  <conditionalFormatting sqref="BJ517">
    <cfRule type="cellIs" dxfId="3359" priority="731" stopIfTrue="1" operator="greaterThan">
      <formula>0.03</formula>
    </cfRule>
    <cfRule type="cellIs" dxfId="3358" priority="732" stopIfTrue="1" operator="lessThan">
      <formula>-0.03</formula>
    </cfRule>
  </conditionalFormatting>
  <conditionalFormatting sqref="BI515:BI522">
    <cfRule type="cellIs" dxfId="3357" priority="729" stopIfTrue="1" operator="greaterThan">
      <formula>0.03</formula>
    </cfRule>
    <cfRule type="cellIs" dxfId="3356" priority="730" stopIfTrue="1" operator="lessThan">
      <formula>-0.03</formula>
    </cfRule>
  </conditionalFormatting>
  <conditionalFormatting sqref="BI523:BI531">
    <cfRule type="cellIs" dxfId="3355" priority="725" stopIfTrue="1" operator="greaterThan">
      <formula>0.03</formula>
    </cfRule>
    <cfRule type="cellIs" dxfId="3354" priority="726" stopIfTrue="1" operator="lessThan">
      <formula>-0.03</formula>
    </cfRule>
  </conditionalFormatting>
  <conditionalFormatting sqref="BJ523:BJ525">
    <cfRule type="cellIs" dxfId="3353" priority="723" stopIfTrue="1" operator="greaterThan">
      <formula>0.03</formula>
    </cfRule>
    <cfRule type="cellIs" dxfId="3352" priority="724" stopIfTrue="1" operator="lessThan">
      <formula>-0.03</formula>
    </cfRule>
  </conditionalFormatting>
  <conditionalFormatting sqref="BI532:BI540">
    <cfRule type="cellIs" dxfId="3351" priority="721" stopIfTrue="1" operator="greaterThan">
      <formula>0.03</formula>
    </cfRule>
    <cfRule type="cellIs" dxfId="3350" priority="722" stopIfTrue="1" operator="lessThan">
      <formula>-0.03</formula>
    </cfRule>
  </conditionalFormatting>
  <conditionalFormatting sqref="BJ532:BJ534">
    <cfRule type="cellIs" dxfId="3349" priority="719" stopIfTrue="1" operator="greaterThan">
      <formula>0.03</formula>
    </cfRule>
    <cfRule type="cellIs" dxfId="3348" priority="720" stopIfTrue="1" operator="lessThan">
      <formula>-0.03</formula>
    </cfRule>
  </conditionalFormatting>
  <conditionalFormatting sqref="BI541:BI549">
    <cfRule type="cellIs" dxfId="3347" priority="717" stopIfTrue="1" operator="greaterThan">
      <formula>0.03</formula>
    </cfRule>
    <cfRule type="cellIs" dxfId="3346" priority="718" stopIfTrue="1" operator="lessThan">
      <formula>-0.03</formula>
    </cfRule>
  </conditionalFormatting>
  <conditionalFormatting sqref="BJ541:BJ543">
    <cfRule type="cellIs" dxfId="3345" priority="715" stopIfTrue="1" operator="greaterThan">
      <formula>0.03</formula>
    </cfRule>
    <cfRule type="cellIs" dxfId="3344" priority="716" stopIfTrue="1" operator="lessThan">
      <formula>-0.03</formula>
    </cfRule>
  </conditionalFormatting>
  <conditionalFormatting sqref="BJ550:BJ552">
    <cfRule type="cellIs" dxfId="3343" priority="713" stopIfTrue="1" operator="greaterThan">
      <formula>0.03</formula>
    </cfRule>
    <cfRule type="cellIs" dxfId="3342" priority="714" stopIfTrue="1" operator="lessThan">
      <formula>-0.03</formula>
    </cfRule>
  </conditionalFormatting>
  <conditionalFormatting sqref="BI550:BI558">
    <cfRule type="cellIs" dxfId="3341" priority="711" stopIfTrue="1" operator="greaterThan">
      <formula>0.03</formula>
    </cfRule>
    <cfRule type="cellIs" dxfId="3340" priority="712" stopIfTrue="1" operator="lessThan">
      <formula>-0.03</formula>
    </cfRule>
  </conditionalFormatting>
  <conditionalFormatting sqref="BJ559:BJ561">
    <cfRule type="cellIs" dxfId="3339" priority="709" stopIfTrue="1" operator="greaterThan">
      <formula>0.03</formula>
    </cfRule>
    <cfRule type="cellIs" dxfId="3338" priority="710" stopIfTrue="1" operator="lessThan">
      <formula>-0.03</formula>
    </cfRule>
  </conditionalFormatting>
  <conditionalFormatting sqref="BI559:BI567">
    <cfRule type="cellIs" dxfId="3337" priority="707" stopIfTrue="1" operator="greaterThan">
      <formula>0.03</formula>
    </cfRule>
    <cfRule type="cellIs" dxfId="3336" priority="708" stopIfTrue="1" operator="lessThan">
      <formula>-0.03</formula>
    </cfRule>
  </conditionalFormatting>
  <conditionalFormatting sqref="BJ568:BJ570">
    <cfRule type="cellIs" dxfId="3335" priority="705" stopIfTrue="1" operator="greaterThan">
      <formula>0.03</formula>
    </cfRule>
    <cfRule type="cellIs" dxfId="3334" priority="706" stopIfTrue="1" operator="lessThan">
      <formula>-0.03</formula>
    </cfRule>
  </conditionalFormatting>
  <conditionalFormatting sqref="BI568:BI576 BI597 BI586:BI587">
    <cfRule type="cellIs" dxfId="3333" priority="703" stopIfTrue="1" operator="greaterThan">
      <formula>0.03</formula>
    </cfRule>
    <cfRule type="cellIs" dxfId="3332" priority="704" stopIfTrue="1" operator="lessThan">
      <formula>-0.03</formula>
    </cfRule>
  </conditionalFormatting>
  <conditionalFormatting sqref="BJ591">
    <cfRule type="cellIs" dxfId="3331" priority="701" stopIfTrue="1" operator="greaterThan">
      <formula>0.03</formula>
    </cfRule>
    <cfRule type="cellIs" dxfId="3330" priority="702" stopIfTrue="1" operator="lessThan">
      <formula>-0.03</formula>
    </cfRule>
  </conditionalFormatting>
  <conditionalFormatting sqref="BJ588:BJ590">
    <cfRule type="cellIs" dxfId="3329" priority="699" stopIfTrue="1" operator="greaterThan">
      <formula>0.03</formula>
    </cfRule>
    <cfRule type="cellIs" dxfId="3328" priority="700" stopIfTrue="1" operator="lessThan">
      <formula>-0.03</formula>
    </cfRule>
  </conditionalFormatting>
  <conditionalFormatting sqref="BA505:BA507">
    <cfRule type="cellIs" dxfId="3327" priority="697" stopIfTrue="1" operator="greaterThan">
      <formula>0.03</formula>
    </cfRule>
    <cfRule type="cellIs" dxfId="3326" priority="698" stopIfTrue="1" operator="lessThan">
      <formula>-0.03</formula>
    </cfRule>
  </conditionalFormatting>
  <conditionalFormatting sqref="BA541:BA543">
    <cfRule type="cellIs" dxfId="3325" priority="691" stopIfTrue="1" operator="greaterThan">
      <formula>0.03</formula>
    </cfRule>
    <cfRule type="cellIs" dxfId="3324" priority="692" stopIfTrue="1" operator="lessThan">
      <formula>-0.03</formula>
    </cfRule>
  </conditionalFormatting>
  <conditionalFormatting sqref="BA550:BA552">
    <cfRule type="cellIs" dxfId="3323" priority="689" stopIfTrue="1" operator="greaterThan">
      <formula>0.03</formula>
    </cfRule>
    <cfRule type="cellIs" dxfId="3322" priority="690" stopIfTrue="1" operator="lessThan">
      <formula>-0.03</formula>
    </cfRule>
  </conditionalFormatting>
  <conditionalFormatting sqref="BA532:BA534">
    <cfRule type="cellIs" dxfId="3321" priority="693" stopIfTrue="1" operator="greaterThan">
      <formula>0.03</formula>
    </cfRule>
    <cfRule type="cellIs" dxfId="3320" priority="694" stopIfTrue="1" operator="lessThan">
      <formula>-0.03</formula>
    </cfRule>
  </conditionalFormatting>
  <conditionalFormatting sqref="BA523:BA525">
    <cfRule type="cellIs" dxfId="3319" priority="695" stopIfTrue="1" operator="greaterThan">
      <formula>0.03</formula>
    </cfRule>
    <cfRule type="cellIs" dxfId="3318" priority="696" stopIfTrue="1" operator="lessThan">
      <formula>-0.03</formula>
    </cfRule>
  </conditionalFormatting>
  <conditionalFormatting sqref="BA559:BA561">
    <cfRule type="cellIs" dxfId="3317" priority="687" stopIfTrue="1" operator="greaterThan">
      <formula>0.03</formula>
    </cfRule>
    <cfRule type="cellIs" dxfId="3316" priority="688" stopIfTrue="1" operator="lessThan">
      <formula>-0.03</formula>
    </cfRule>
  </conditionalFormatting>
  <conditionalFormatting sqref="BA568:BA570">
    <cfRule type="cellIs" dxfId="3315" priority="685" stopIfTrue="1" operator="greaterThan">
      <formula>0.03</formula>
    </cfRule>
    <cfRule type="cellIs" dxfId="3314" priority="686" stopIfTrue="1" operator="lessThan">
      <formula>-0.03</formula>
    </cfRule>
  </conditionalFormatting>
  <conditionalFormatting sqref="BS532:BS534">
    <cfRule type="cellIs" dxfId="3313" priority="677" stopIfTrue="1" operator="greaterThan">
      <formula>0.03</formula>
    </cfRule>
    <cfRule type="cellIs" dxfId="3312" priority="678" stopIfTrue="1" operator="lessThan">
      <formula>-0.03</formula>
    </cfRule>
  </conditionalFormatting>
  <conditionalFormatting sqref="BS541:BS543">
    <cfRule type="cellIs" dxfId="3311" priority="675" stopIfTrue="1" operator="greaterThan">
      <formula>0.03</formula>
    </cfRule>
    <cfRule type="cellIs" dxfId="3310" priority="676" stopIfTrue="1" operator="lessThan">
      <formula>-0.03</formula>
    </cfRule>
  </conditionalFormatting>
  <conditionalFormatting sqref="BS550:BS552">
    <cfRule type="cellIs" dxfId="3309" priority="673" stopIfTrue="1" operator="greaterThan">
      <formula>0.03</formula>
    </cfRule>
    <cfRule type="cellIs" dxfId="3308" priority="674" stopIfTrue="1" operator="lessThan">
      <formula>-0.03</formula>
    </cfRule>
  </conditionalFormatting>
  <conditionalFormatting sqref="BS559:BS561">
    <cfRule type="cellIs" dxfId="3307" priority="671" stopIfTrue="1" operator="greaterThan">
      <formula>0.03</formula>
    </cfRule>
    <cfRule type="cellIs" dxfId="3306" priority="672" stopIfTrue="1" operator="lessThan">
      <formula>-0.03</formula>
    </cfRule>
  </conditionalFormatting>
  <conditionalFormatting sqref="BS568:BS570">
    <cfRule type="cellIs" dxfId="3305" priority="669" stopIfTrue="1" operator="greaterThan">
      <formula>0.03</formula>
    </cfRule>
    <cfRule type="cellIs" dxfId="3304" priority="670" stopIfTrue="1" operator="lessThan">
      <formula>-0.03</formula>
    </cfRule>
  </conditionalFormatting>
  <conditionalFormatting sqref="BS505:BS507">
    <cfRule type="cellIs" dxfId="3303" priority="681" stopIfTrue="1" operator="greaterThan">
      <formula>0.03</formula>
    </cfRule>
    <cfRule type="cellIs" dxfId="3302" priority="682" stopIfTrue="1" operator="lessThan">
      <formula>-0.03</formula>
    </cfRule>
  </conditionalFormatting>
  <conditionalFormatting sqref="BS523:BS525">
    <cfRule type="cellIs" dxfId="3301" priority="679" stopIfTrue="1" operator="greaterThan">
      <formula>0.03</formula>
    </cfRule>
    <cfRule type="cellIs" dxfId="3300" priority="680" stopIfTrue="1" operator="lessThan">
      <formula>-0.03</formula>
    </cfRule>
  </conditionalFormatting>
  <conditionalFormatting sqref="BP517">
    <cfRule type="cellIs" dxfId="3299" priority="665" stopIfTrue="1" operator="greaterThan">
      <formula>0.03</formula>
    </cfRule>
    <cfRule type="cellIs" dxfId="3298" priority="666" stopIfTrue="1" operator="lessThan">
      <formula>-0.03</formula>
    </cfRule>
  </conditionalFormatting>
  <conditionalFormatting sqref="AX571">
    <cfRule type="cellIs" dxfId="3297" priority="661" stopIfTrue="1" operator="greaterThan">
      <formula>0.03</formula>
    </cfRule>
    <cfRule type="cellIs" dxfId="3296" priority="662" stopIfTrue="1" operator="lessThan">
      <formula>-0.03</formula>
    </cfRule>
  </conditionalFormatting>
  <conditionalFormatting sqref="AX591">
    <cfRule type="cellIs" dxfId="3295" priority="663" stopIfTrue="1" operator="greaterThan">
      <formula>0.03</formula>
    </cfRule>
    <cfRule type="cellIs" dxfId="3294" priority="664" stopIfTrue="1" operator="lessThan">
      <formula>-0.03</formula>
    </cfRule>
  </conditionalFormatting>
  <conditionalFormatting sqref="AX562">
    <cfRule type="cellIs" dxfId="3293" priority="659" stopIfTrue="1" operator="greaterThan">
      <formula>0.03</formula>
    </cfRule>
    <cfRule type="cellIs" dxfId="3292" priority="660" stopIfTrue="1" operator="lessThan">
      <formula>-0.03</formula>
    </cfRule>
  </conditionalFormatting>
  <conditionalFormatting sqref="AX553">
    <cfRule type="cellIs" dxfId="3291" priority="657" stopIfTrue="1" operator="greaterThan">
      <formula>0.03</formula>
    </cfRule>
    <cfRule type="cellIs" dxfId="3290" priority="658" stopIfTrue="1" operator="lessThan">
      <formula>-0.03</formula>
    </cfRule>
  </conditionalFormatting>
  <conditionalFormatting sqref="AX544">
    <cfRule type="cellIs" dxfId="3289" priority="655" stopIfTrue="1" operator="greaterThan">
      <formula>0.03</formula>
    </cfRule>
    <cfRule type="cellIs" dxfId="3288" priority="656" stopIfTrue="1" operator="lessThan">
      <formula>-0.03</formula>
    </cfRule>
  </conditionalFormatting>
  <conditionalFormatting sqref="AX535">
    <cfRule type="cellIs" dxfId="3287" priority="653" stopIfTrue="1" operator="greaterThan">
      <formula>0.03</formula>
    </cfRule>
    <cfRule type="cellIs" dxfId="3286" priority="654" stopIfTrue="1" operator="lessThan">
      <formula>-0.03</formula>
    </cfRule>
  </conditionalFormatting>
  <conditionalFormatting sqref="AX526">
    <cfRule type="cellIs" dxfId="3285" priority="651" stopIfTrue="1" operator="greaterThan">
      <formula>0.03</formula>
    </cfRule>
    <cfRule type="cellIs" dxfId="3284" priority="652" stopIfTrue="1" operator="lessThan">
      <formula>-0.03</formula>
    </cfRule>
  </conditionalFormatting>
  <conditionalFormatting sqref="AX517">
    <cfRule type="cellIs" dxfId="3283" priority="649" stopIfTrue="1" operator="greaterThan">
      <formula>0.03</formula>
    </cfRule>
    <cfRule type="cellIs" dxfId="3282" priority="650" stopIfTrue="1" operator="lessThan">
      <formula>-0.03</formula>
    </cfRule>
  </conditionalFormatting>
  <conditionalFormatting sqref="AX508">
    <cfRule type="cellIs" dxfId="3281" priority="647" stopIfTrue="1" operator="greaterThan">
      <formula>0.03</formula>
    </cfRule>
    <cfRule type="cellIs" dxfId="3280" priority="648" stopIfTrue="1" operator="lessThan">
      <formula>-0.03</formula>
    </cfRule>
  </conditionalFormatting>
  <conditionalFormatting sqref="BC511:BC513">
    <cfRule type="cellIs" dxfId="3279" priority="645" stopIfTrue="1" operator="greaterThan">
      <formula>0.03</formula>
    </cfRule>
    <cfRule type="cellIs" dxfId="3278" priority="646" stopIfTrue="1" operator="lessThan">
      <formula>-0.03</formula>
    </cfRule>
  </conditionalFormatting>
  <conditionalFormatting sqref="BE511:BE513">
    <cfRule type="cellIs" dxfId="3277" priority="643" stopIfTrue="1" operator="greaterThan">
      <formula>0.03</formula>
    </cfRule>
    <cfRule type="cellIs" dxfId="3276" priority="644" stopIfTrue="1" operator="lessThan">
      <formula>-0.03</formula>
    </cfRule>
  </conditionalFormatting>
  <conditionalFormatting sqref="BG511:BG513">
    <cfRule type="cellIs" dxfId="3275" priority="641" stopIfTrue="1" operator="greaterThan">
      <formula>0.03</formula>
    </cfRule>
    <cfRule type="cellIs" dxfId="3274" priority="642" stopIfTrue="1" operator="lessThan">
      <formula>-0.03</formula>
    </cfRule>
  </conditionalFormatting>
  <conditionalFormatting sqref="BI511:BI513">
    <cfRule type="cellIs" dxfId="3273" priority="639" stopIfTrue="1" operator="greaterThan">
      <formula>0.03</formula>
    </cfRule>
    <cfRule type="cellIs" dxfId="3272" priority="640" stopIfTrue="1" operator="lessThan">
      <formula>-0.03</formula>
    </cfRule>
  </conditionalFormatting>
  <conditionalFormatting sqref="BK511:BK513">
    <cfRule type="cellIs" dxfId="3271" priority="637" stopIfTrue="1" operator="greaterThan">
      <formula>0.03</formula>
    </cfRule>
    <cfRule type="cellIs" dxfId="3270" priority="638" stopIfTrue="1" operator="lessThan">
      <formula>-0.03</formula>
    </cfRule>
  </conditionalFormatting>
  <conditionalFormatting sqref="BM511:BM513">
    <cfRule type="cellIs" dxfId="3269" priority="635" stopIfTrue="1" operator="greaterThan">
      <formula>0.03</formula>
    </cfRule>
    <cfRule type="cellIs" dxfId="3268" priority="636" stopIfTrue="1" operator="lessThan">
      <formula>-0.03</formula>
    </cfRule>
  </conditionalFormatting>
  <conditionalFormatting sqref="BO511:BO513">
    <cfRule type="cellIs" dxfId="3267" priority="633" stopIfTrue="1" operator="greaterThan">
      <formula>0.03</formula>
    </cfRule>
    <cfRule type="cellIs" dxfId="3266" priority="634" stopIfTrue="1" operator="lessThan">
      <formula>-0.03</formula>
    </cfRule>
  </conditionalFormatting>
  <conditionalFormatting sqref="AW598 AW608">
    <cfRule type="cellIs" dxfId="3265" priority="631" stopIfTrue="1" operator="greaterThan">
      <formula>0.03</formula>
    </cfRule>
    <cfRule type="cellIs" dxfId="3264" priority="632" stopIfTrue="1" operator="lessThan">
      <formula>-0.03</formula>
    </cfRule>
  </conditionalFormatting>
  <conditionalFormatting sqref="BC598 BC608">
    <cfRule type="cellIs" dxfId="3263" priority="629" stopIfTrue="1" operator="greaterThan">
      <formula>0.03</formula>
    </cfRule>
    <cfRule type="cellIs" dxfId="3262" priority="630" stopIfTrue="1" operator="lessThan">
      <formula>-0.03</formula>
    </cfRule>
  </conditionalFormatting>
  <conditionalFormatting sqref="BE598 BE608">
    <cfRule type="cellIs" dxfId="3261" priority="627" stopIfTrue="1" operator="greaterThan">
      <formula>0.03</formula>
    </cfRule>
    <cfRule type="cellIs" dxfId="3260" priority="628" stopIfTrue="1" operator="lessThan">
      <formula>-0.03</formula>
    </cfRule>
  </conditionalFormatting>
  <conditionalFormatting sqref="BG598 BG608">
    <cfRule type="cellIs" dxfId="3259" priority="625" stopIfTrue="1" operator="greaterThan">
      <formula>0.03</formula>
    </cfRule>
    <cfRule type="cellIs" dxfId="3258" priority="626" stopIfTrue="1" operator="lessThan">
      <formula>-0.03</formula>
    </cfRule>
  </conditionalFormatting>
  <conditionalFormatting sqref="BH602">
    <cfRule type="cellIs" dxfId="3257" priority="617" stopIfTrue="1" operator="greaterThan">
      <formula>0.03</formula>
    </cfRule>
    <cfRule type="cellIs" dxfId="3256" priority="618" stopIfTrue="1" operator="lessThan">
      <formula>-0.03</formula>
    </cfRule>
  </conditionalFormatting>
  <conditionalFormatting sqref="AX599:AZ601">
    <cfRule type="cellIs" dxfId="3255" priority="623" stopIfTrue="1" operator="greaterThan">
      <formula>0.03</formula>
    </cfRule>
    <cfRule type="cellIs" dxfId="3254" priority="624" stopIfTrue="1" operator="lessThan">
      <formula>-0.03</formula>
    </cfRule>
  </conditionalFormatting>
  <conditionalFormatting sqref="BD602">
    <cfRule type="cellIs" dxfId="3253" priority="621" stopIfTrue="1" operator="greaterThan">
      <formula>0.03</formula>
    </cfRule>
    <cfRule type="cellIs" dxfId="3252" priority="622" stopIfTrue="1" operator="lessThan">
      <formula>-0.03</formula>
    </cfRule>
  </conditionalFormatting>
  <conditionalFormatting sqref="BF602 BH602 BJ602">
    <cfRule type="cellIs" dxfId="3251" priority="619" stopIfTrue="1" operator="greaterThan">
      <formula>0.03</formula>
    </cfRule>
    <cfRule type="cellIs" dxfId="3250" priority="620" stopIfTrue="1" operator="lessThan">
      <formula>-0.03</formula>
    </cfRule>
  </conditionalFormatting>
  <conditionalFormatting sqref="AW599:AW607">
    <cfRule type="cellIs" dxfId="3249" priority="615" stopIfTrue="1" operator="greaterThan">
      <formula>0.03</formula>
    </cfRule>
    <cfRule type="cellIs" dxfId="3248" priority="616" stopIfTrue="1" operator="lessThan">
      <formula>-0.03</formula>
    </cfRule>
  </conditionalFormatting>
  <conditionalFormatting sqref="BD599:BD601">
    <cfRule type="cellIs" dxfId="3247" priority="613" stopIfTrue="1" operator="greaterThan">
      <formula>0.03</formula>
    </cfRule>
    <cfRule type="cellIs" dxfId="3246" priority="614" stopIfTrue="1" operator="lessThan">
      <formula>-0.03</formula>
    </cfRule>
  </conditionalFormatting>
  <conditionalFormatting sqref="BF599:BF601 BH599:BH601 BJ599:BJ601">
    <cfRule type="cellIs" dxfId="3245" priority="611" stopIfTrue="1" operator="greaterThan">
      <formula>0.03</formula>
    </cfRule>
    <cfRule type="cellIs" dxfId="3244" priority="612" stopIfTrue="1" operator="lessThan">
      <formula>-0.03</formula>
    </cfRule>
  </conditionalFormatting>
  <conditionalFormatting sqref="BH599:BH601">
    <cfRule type="cellIs" dxfId="3243" priority="609" stopIfTrue="1" operator="greaterThan">
      <formula>0.03</formula>
    </cfRule>
    <cfRule type="cellIs" dxfId="3242" priority="610" stopIfTrue="1" operator="lessThan">
      <formula>-0.03</formula>
    </cfRule>
  </conditionalFormatting>
  <conditionalFormatting sqref="BK598 BK608">
    <cfRule type="cellIs" dxfId="3241" priority="601" stopIfTrue="1" operator="greaterThan">
      <formula>0.03</formula>
    </cfRule>
    <cfRule type="cellIs" dxfId="3240" priority="602" stopIfTrue="1" operator="lessThan">
      <formula>-0.03</formula>
    </cfRule>
  </conditionalFormatting>
  <conditionalFormatting sqref="BM598 BM608">
    <cfRule type="cellIs" dxfId="3239" priority="607" stopIfTrue="1" operator="greaterThan">
      <formula>0.03</formula>
    </cfRule>
    <cfRule type="cellIs" dxfId="3238" priority="608" stopIfTrue="1" operator="lessThan">
      <formula>-0.03</formula>
    </cfRule>
  </conditionalFormatting>
  <conditionalFormatting sqref="BN602">
    <cfRule type="cellIs" dxfId="3237" priority="605" stopIfTrue="1" operator="greaterThan">
      <formula>0.03</formula>
    </cfRule>
    <cfRule type="cellIs" dxfId="3236" priority="606" stopIfTrue="1" operator="lessThan">
      <formula>-0.03</formula>
    </cfRule>
  </conditionalFormatting>
  <conditionalFormatting sqref="BN599:BN601">
    <cfRule type="cellIs" dxfId="3235" priority="603" stopIfTrue="1" operator="greaterThan">
      <formula>0.03</formula>
    </cfRule>
    <cfRule type="cellIs" dxfId="3234" priority="604" stopIfTrue="1" operator="lessThan">
      <formula>-0.03</formula>
    </cfRule>
  </conditionalFormatting>
  <conditionalFormatting sqref="BL602">
    <cfRule type="cellIs" dxfId="3233" priority="599" stopIfTrue="1" operator="greaterThan">
      <formula>0.03</formula>
    </cfRule>
    <cfRule type="cellIs" dxfId="3232" priority="600" stopIfTrue="1" operator="lessThan">
      <formula>-0.03</formula>
    </cfRule>
  </conditionalFormatting>
  <conditionalFormatting sqref="BL599:BL601">
    <cfRule type="cellIs" dxfId="3231" priority="597" stopIfTrue="1" operator="greaterThan">
      <formula>0.03</formula>
    </cfRule>
    <cfRule type="cellIs" dxfId="3230" priority="598" stopIfTrue="1" operator="lessThan">
      <formula>-0.03</formula>
    </cfRule>
  </conditionalFormatting>
  <conditionalFormatting sqref="BG610:BG618">
    <cfRule type="cellIs" dxfId="3229" priority="527" stopIfTrue="1" operator="greaterThan">
      <formula>0.03</formula>
    </cfRule>
    <cfRule type="cellIs" dxfId="3228" priority="528" stopIfTrue="1" operator="lessThan">
      <formula>-0.03</formula>
    </cfRule>
  </conditionalFormatting>
  <conditionalFormatting sqref="BO598 BO608">
    <cfRule type="cellIs" dxfId="3227" priority="595" stopIfTrue="1" operator="greaterThan">
      <formula>0.03</formula>
    </cfRule>
    <cfRule type="cellIs" dxfId="3226" priority="596" stopIfTrue="1" operator="lessThan">
      <formula>-0.03</formula>
    </cfRule>
  </conditionalFormatting>
  <conditionalFormatting sqref="BP599:BR601">
    <cfRule type="cellIs" dxfId="3225" priority="593" stopIfTrue="1" operator="greaterThan">
      <formula>0.03</formula>
    </cfRule>
    <cfRule type="cellIs" dxfId="3224" priority="594" stopIfTrue="1" operator="lessThan">
      <formula>-0.03</formula>
    </cfRule>
  </conditionalFormatting>
  <conditionalFormatting sqref="BI598 BI608">
    <cfRule type="cellIs" dxfId="3223" priority="591" stopIfTrue="1" operator="greaterThan">
      <formula>0.03</formula>
    </cfRule>
    <cfRule type="cellIs" dxfId="3222" priority="592" stopIfTrue="1" operator="lessThan">
      <formula>-0.03</formula>
    </cfRule>
  </conditionalFormatting>
  <conditionalFormatting sqref="BI610:BI618">
    <cfRule type="cellIs" dxfId="3221" priority="525" stopIfTrue="1" operator="greaterThan">
      <formula>0.03</formula>
    </cfRule>
    <cfRule type="cellIs" dxfId="3220" priority="526" stopIfTrue="1" operator="lessThan">
      <formula>-0.03</formula>
    </cfRule>
  </conditionalFormatting>
  <conditionalFormatting sqref="BJ602">
    <cfRule type="cellIs" dxfId="3219" priority="589" stopIfTrue="1" operator="greaterThan">
      <formula>0.03</formula>
    </cfRule>
    <cfRule type="cellIs" dxfId="3218" priority="590" stopIfTrue="1" operator="lessThan">
      <formula>-0.03</formula>
    </cfRule>
  </conditionalFormatting>
  <conditionalFormatting sqref="BJ599:BJ601">
    <cfRule type="cellIs" dxfId="3217" priority="587" stopIfTrue="1" operator="greaterThan">
      <formula>0.03</formula>
    </cfRule>
    <cfRule type="cellIs" dxfId="3216" priority="588" stopIfTrue="1" operator="lessThan">
      <formula>-0.03</formula>
    </cfRule>
  </conditionalFormatting>
  <conditionalFormatting sqref="AX602">
    <cfRule type="cellIs" dxfId="3215" priority="581" stopIfTrue="1" operator="greaterThan">
      <formula>0.03</formula>
    </cfRule>
    <cfRule type="cellIs" dxfId="3214" priority="582" stopIfTrue="1" operator="lessThan">
      <formula>-0.03</formula>
    </cfRule>
  </conditionalFormatting>
  <conditionalFormatting sqref="BA599:BA601">
    <cfRule type="cellIs" dxfId="3213" priority="585" stopIfTrue="1" operator="greaterThan">
      <formula>0.03</formula>
    </cfRule>
    <cfRule type="cellIs" dxfId="3212" priority="586" stopIfTrue="1" operator="lessThan">
      <formula>-0.03</formula>
    </cfRule>
  </conditionalFormatting>
  <conditionalFormatting sqref="BS599:BS601">
    <cfRule type="cellIs" dxfId="3211" priority="583" stopIfTrue="1" operator="greaterThan">
      <formula>0.03</formula>
    </cfRule>
    <cfRule type="cellIs" dxfId="3210" priority="584" stopIfTrue="1" operator="lessThan">
      <formula>-0.03</formula>
    </cfRule>
  </conditionalFormatting>
  <conditionalFormatting sqref="BH610:BH612">
    <cfRule type="cellIs" dxfId="3209" priority="511" stopIfTrue="1" operator="greaterThan">
      <formula>0.03</formula>
    </cfRule>
    <cfRule type="cellIs" dxfId="3208" priority="512" stopIfTrue="1" operator="lessThan">
      <formula>-0.03</formula>
    </cfRule>
  </conditionalFormatting>
  <conditionalFormatting sqref="BC599:BC607">
    <cfRule type="cellIs" dxfId="3207" priority="579" stopIfTrue="1" operator="greaterThan">
      <formula>0.03</formula>
    </cfRule>
    <cfRule type="cellIs" dxfId="3206" priority="580" stopIfTrue="1" operator="lessThan">
      <formula>-0.03</formula>
    </cfRule>
  </conditionalFormatting>
  <conditionalFormatting sqref="BE599:BE607">
    <cfRule type="cellIs" dxfId="3205" priority="577" stopIfTrue="1" operator="greaterThan">
      <formula>0.03</formula>
    </cfRule>
    <cfRule type="cellIs" dxfId="3204" priority="578" stopIfTrue="1" operator="lessThan">
      <formula>-0.03</formula>
    </cfRule>
  </conditionalFormatting>
  <conditionalFormatting sqref="BG599:BG607">
    <cfRule type="cellIs" dxfId="3203" priority="575" stopIfTrue="1" operator="greaterThan">
      <formula>0.03</formula>
    </cfRule>
    <cfRule type="cellIs" dxfId="3202" priority="576" stopIfTrue="1" operator="lessThan">
      <formula>-0.03</formula>
    </cfRule>
  </conditionalFormatting>
  <conditionalFormatting sqref="BI599:BI607">
    <cfRule type="cellIs" dxfId="3201" priority="573" stopIfTrue="1" operator="greaterThan">
      <formula>0.03</formula>
    </cfRule>
    <cfRule type="cellIs" dxfId="3200" priority="574" stopIfTrue="1" operator="lessThan">
      <formula>-0.03</formula>
    </cfRule>
  </conditionalFormatting>
  <conditionalFormatting sqref="BK599:BK607">
    <cfRule type="cellIs" dxfId="3199" priority="571" stopIfTrue="1" operator="greaterThan">
      <formula>0.03</formula>
    </cfRule>
    <cfRule type="cellIs" dxfId="3198" priority="572" stopIfTrue="1" operator="lessThan">
      <formula>-0.03</formula>
    </cfRule>
  </conditionalFormatting>
  <conditionalFormatting sqref="BM599:BM607">
    <cfRule type="cellIs" dxfId="3197" priority="569" stopIfTrue="1" operator="greaterThan">
      <formula>0.03</formula>
    </cfRule>
    <cfRule type="cellIs" dxfId="3196" priority="570" stopIfTrue="1" operator="lessThan">
      <formula>-0.03</formula>
    </cfRule>
  </conditionalFormatting>
  <conditionalFormatting sqref="BO599:BO607">
    <cfRule type="cellIs" dxfId="3195" priority="567" stopIfTrue="1" operator="greaterThan">
      <formula>0.03</formula>
    </cfRule>
    <cfRule type="cellIs" dxfId="3194" priority="568" stopIfTrue="1" operator="lessThan">
      <formula>-0.03</formula>
    </cfRule>
  </conditionalFormatting>
  <conditionalFormatting sqref="AW609">
    <cfRule type="cellIs" dxfId="3193" priority="565" stopIfTrue="1" operator="greaterThan">
      <formula>0.03</formula>
    </cfRule>
    <cfRule type="cellIs" dxfId="3192" priority="566" stopIfTrue="1" operator="lessThan">
      <formula>-0.03</formula>
    </cfRule>
  </conditionalFormatting>
  <conditionalFormatting sqref="BC609">
    <cfRule type="cellIs" dxfId="3191" priority="563" stopIfTrue="1" operator="greaterThan">
      <formula>0.03</formula>
    </cfRule>
    <cfRule type="cellIs" dxfId="3190" priority="564" stopIfTrue="1" operator="lessThan">
      <formula>-0.03</formula>
    </cfRule>
  </conditionalFormatting>
  <conditionalFormatting sqref="BE609">
    <cfRule type="cellIs" dxfId="3189" priority="561" stopIfTrue="1" operator="greaterThan">
      <formula>0.03</formula>
    </cfRule>
    <cfRule type="cellIs" dxfId="3188" priority="562" stopIfTrue="1" operator="lessThan">
      <formula>-0.03</formula>
    </cfRule>
  </conditionalFormatting>
  <conditionalFormatting sqref="BG609">
    <cfRule type="cellIs" dxfId="3187" priority="559" stopIfTrue="1" operator="greaterThan">
      <formula>0.03</formula>
    </cfRule>
    <cfRule type="cellIs" dxfId="3186" priority="560" stopIfTrue="1" operator="lessThan">
      <formula>-0.03</formula>
    </cfRule>
  </conditionalFormatting>
  <conditionalFormatting sqref="BH613">
    <cfRule type="cellIs" dxfId="3185" priority="551" stopIfTrue="1" operator="greaterThan">
      <formula>0.03</formula>
    </cfRule>
    <cfRule type="cellIs" dxfId="3184" priority="552" stopIfTrue="1" operator="lessThan">
      <formula>-0.03</formula>
    </cfRule>
  </conditionalFormatting>
  <conditionalFormatting sqref="AX610:AZ612">
    <cfRule type="cellIs" dxfId="3183" priority="557" stopIfTrue="1" operator="greaterThan">
      <formula>0.03</formula>
    </cfRule>
    <cfRule type="cellIs" dxfId="3182" priority="558" stopIfTrue="1" operator="lessThan">
      <formula>-0.03</formula>
    </cfRule>
  </conditionalFormatting>
  <conditionalFormatting sqref="BD613">
    <cfRule type="cellIs" dxfId="3181" priority="555" stopIfTrue="1" operator="greaterThan">
      <formula>0.03</formula>
    </cfRule>
    <cfRule type="cellIs" dxfId="3180" priority="556" stopIfTrue="1" operator="lessThan">
      <formula>-0.03</formula>
    </cfRule>
  </conditionalFormatting>
  <conditionalFormatting sqref="BF613 BH613 BJ613">
    <cfRule type="cellIs" dxfId="3179" priority="553" stopIfTrue="1" operator="greaterThan">
      <formula>0.03</formula>
    </cfRule>
    <cfRule type="cellIs" dxfId="3178" priority="554" stopIfTrue="1" operator="lessThan">
      <formula>-0.03</formula>
    </cfRule>
  </conditionalFormatting>
  <conditionalFormatting sqref="AW610:AW618">
    <cfRule type="cellIs" dxfId="3177" priority="549" stopIfTrue="1" operator="greaterThan">
      <formula>0.03</formula>
    </cfRule>
    <cfRule type="cellIs" dxfId="3176" priority="550" stopIfTrue="1" operator="lessThan">
      <formula>-0.03</formula>
    </cfRule>
  </conditionalFormatting>
  <conditionalFormatting sqref="BK609">
    <cfRule type="cellIs" dxfId="3175" priority="543" stopIfTrue="1" operator="greaterThan">
      <formula>0.03</formula>
    </cfRule>
    <cfRule type="cellIs" dxfId="3174" priority="544" stopIfTrue="1" operator="lessThan">
      <formula>-0.03</formula>
    </cfRule>
  </conditionalFormatting>
  <conditionalFormatting sqref="BM609">
    <cfRule type="cellIs" dxfId="3173" priority="547" stopIfTrue="1" operator="greaterThan">
      <formula>0.03</formula>
    </cfRule>
    <cfRule type="cellIs" dxfId="3172" priority="548" stopIfTrue="1" operator="lessThan">
      <formula>-0.03</formula>
    </cfRule>
  </conditionalFormatting>
  <conditionalFormatting sqref="BN613">
    <cfRule type="cellIs" dxfId="3171" priority="545" stopIfTrue="1" operator="greaterThan">
      <formula>0.03</formula>
    </cfRule>
    <cfRule type="cellIs" dxfId="3170" priority="546" stopIfTrue="1" operator="lessThan">
      <formula>-0.03</formula>
    </cfRule>
  </conditionalFormatting>
  <conditionalFormatting sqref="BL613">
    <cfRule type="cellIs" dxfId="3169" priority="541" stopIfTrue="1" operator="greaterThan">
      <formula>0.03</formula>
    </cfRule>
    <cfRule type="cellIs" dxfId="3168" priority="542" stopIfTrue="1" operator="lessThan">
      <formula>-0.03</formula>
    </cfRule>
  </conditionalFormatting>
  <conditionalFormatting sqref="BO609">
    <cfRule type="cellIs" dxfId="3167" priority="539" stopIfTrue="1" operator="greaterThan">
      <formula>0.03</formula>
    </cfRule>
    <cfRule type="cellIs" dxfId="3166" priority="540" stopIfTrue="1" operator="lessThan">
      <formula>-0.03</formula>
    </cfRule>
  </conditionalFormatting>
  <conditionalFormatting sqref="BJ613">
    <cfRule type="cellIs" dxfId="3165" priority="535" stopIfTrue="1" operator="greaterThan">
      <formula>0.03</formula>
    </cfRule>
    <cfRule type="cellIs" dxfId="3164" priority="536" stopIfTrue="1" operator="lessThan">
      <formula>-0.03</formula>
    </cfRule>
  </conditionalFormatting>
  <conditionalFormatting sqref="BI609">
    <cfRule type="cellIs" dxfId="3163" priority="537" stopIfTrue="1" operator="greaterThan">
      <formula>0.03</formula>
    </cfRule>
    <cfRule type="cellIs" dxfId="3162" priority="538" stopIfTrue="1" operator="lessThan">
      <formula>-0.03</formula>
    </cfRule>
  </conditionalFormatting>
  <conditionalFormatting sqref="AX613">
    <cfRule type="cellIs" dxfId="3161" priority="533" stopIfTrue="1" operator="greaterThan">
      <formula>0.03</formula>
    </cfRule>
    <cfRule type="cellIs" dxfId="3160" priority="534" stopIfTrue="1" operator="lessThan">
      <formula>-0.03</formula>
    </cfRule>
  </conditionalFormatting>
  <conditionalFormatting sqref="BC610:BC618">
    <cfRule type="cellIs" dxfId="3159" priority="531" stopIfTrue="1" operator="greaterThan">
      <formula>0.03</formula>
    </cfRule>
    <cfRule type="cellIs" dxfId="3158" priority="532" stopIfTrue="1" operator="lessThan">
      <formula>-0.03</formula>
    </cfRule>
  </conditionalFormatting>
  <conditionalFormatting sqref="BJ610:BJ612">
    <cfRule type="cellIs" dxfId="3157" priority="509" stopIfTrue="1" operator="greaterThan">
      <formula>0.03</formula>
    </cfRule>
    <cfRule type="cellIs" dxfId="3156" priority="510" stopIfTrue="1" operator="lessThan">
      <formula>-0.03</formula>
    </cfRule>
  </conditionalFormatting>
  <conditionalFormatting sqref="BE610:BE618">
    <cfRule type="cellIs" dxfId="3155" priority="529" stopIfTrue="1" operator="greaterThan">
      <formula>0.03</formula>
    </cfRule>
    <cfRule type="cellIs" dxfId="3154" priority="530" stopIfTrue="1" operator="lessThan">
      <formula>-0.03</formula>
    </cfRule>
  </conditionalFormatting>
  <conditionalFormatting sqref="BK610:BK618">
    <cfRule type="cellIs" dxfId="3153" priority="523" stopIfTrue="1" operator="greaterThan">
      <formula>0.03</formula>
    </cfRule>
    <cfRule type="cellIs" dxfId="3152" priority="524" stopIfTrue="1" operator="lessThan">
      <formula>-0.03</formula>
    </cfRule>
  </conditionalFormatting>
  <conditionalFormatting sqref="BM610:BM618">
    <cfRule type="cellIs" dxfId="3151" priority="521" stopIfTrue="1" operator="greaterThan">
      <formula>0.03</formula>
    </cfRule>
    <cfRule type="cellIs" dxfId="3150" priority="522" stopIfTrue="1" operator="lessThan">
      <formula>-0.03</formula>
    </cfRule>
  </conditionalFormatting>
  <conditionalFormatting sqref="BO610:BO618">
    <cfRule type="cellIs" dxfId="3149" priority="519" stopIfTrue="1" operator="greaterThan">
      <formula>0.03</formula>
    </cfRule>
    <cfRule type="cellIs" dxfId="3148" priority="520" stopIfTrue="1" operator="lessThan">
      <formula>-0.03</formula>
    </cfRule>
  </conditionalFormatting>
  <conditionalFormatting sqref="BA610:BA612">
    <cfRule type="cellIs" dxfId="3147" priority="517" stopIfTrue="1" operator="greaterThan">
      <formula>0.03</formula>
    </cfRule>
    <cfRule type="cellIs" dxfId="3146" priority="518" stopIfTrue="1" operator="lessThan">
      <formula>-0.03</formula>
    </cfRule>
  </conditionalFormatting>
  <conditionalFormatting sqref="BD610:BD612">
    <cfRule type="cellIs" dxfId="3145" priority="515" stopIfTrue="1" operator="greaterThan">
      <formula>0.03</formula>
    </cfRule>
    <cfRule type="cellIs" dxfId="3144" priority="516" stopIfTrue="1" operator="lessThan">
      <formula>-0.03</formula>
    </cfRule>
  </conditionalFormatting>
  <conditionalFormatting sqref="BF610:BF612">
    <cfRule type="cellIs" dxfId="3143" priority="513" stopIfTrue="1" operator="greaterThan">
      <formula>0.03</formula>
    </cfRule>
    <cfRule type="cellIs" dxfId="3142" priority="514" stopIfTrue="1" operator="lessThan">
      <formula>-0.03</formula>
    </cfRule>
  </conditionalFormatting>
  <conditionalFormatting sqref="BL610:BL612">
    <cfRule type="cellIs" dxfId="3141" priority="507" stopIfTrue="1" operator="greaterThan">
      <formula>0.03</formula>
    </cfRule>
    <cfRule type="cellIs" dxfId="3140" priority="508" stopIfTrue="1" operator="lessThan">
      <formula>-0.03</formula>
    </cfRule>
  </conditionalFormatting>
  <conditionalFormatting sqref="BN610:BN612">
    <cfRule type="cellIs" dxfId="3139" priority="505" stopIfTrue="1" operator="greaterThan">
      <formula>0.03</formula>
    </cfRule>
    <cfRule type="cellIs" dxfId="3138" priority="506" stopIfTrue="1" operator="lessThan">
      <formula>-0.03</formula>
    </cfRule>
  </conditionalFormatting>
  <conditionalFormatting sqref="BP610:BP612">
    <cfRule type="cellIs" dxfId="3137" priority="503" stopIfTrue="1" operator="greaterThan">
      <formula>0.03</formula>
    </cfRule>
    <cfRule type="cellIs" dxfId="3136" priority="504" stopIfTrue="1" operator="lessThan">
      <formula>-0.03</formula>
    </cfRule>
  </conditionalFormatting>
  <conditionalFormatting sqref="BQ610:BQ612">
    <cfRule type="cellIs" dxfId="3135" priority="501" stopIfTrue="1" operator="greaterThan">
      <formula>0.03</formula>
    </cfRule>
    <cfRule type="cellIs" dxfId="3134" priority="502" stopIfTrue="1" operator="lessThan">
      <formula>-0.03</formula>
    </cfRule>
  </conditionalFormatting>
  <conditionalFormatting sqref="BR610:BR612">
    <cfRule type="cellIs" dxfId="3133" priority="499" stopIfTrue="1" operator="greaterThan">
      <formula>0.03</formula>
    </cfRule>
    <cfRule type="cellIs" dxfId="3132" priority="500" stopIfTrue="1" operator="lessThan">
      <formula>-0.03</formula>
    </cfRule>
  </conditionalFormatting>
  <conditionalFormatting sqref="BS610:BS612">
    <cfRule type="cellIs" dxfId="3131" priority="497" stopIfTrue="1" operator="greaterThan">
      <formula>0.03</formula>
    </cfRule>
    <cfRule type="cellIs" dxfId="3130" priority="498" stopIfTrue="1" operator="lessThan">
      <formula>-0.03</formula>
    </cfRule>
  </conditionalFormatting>
  <conditionalFormatting sqref="BA514:BA516">
    <cfRule type="cellIs" dxfId="3129" priority="495" stopIfTrue="1" operator="greaterThan">
      <formula>0.03</formula>
    </cfRule>
    <cfRule type="cellIs" dxfId="3128" priority="496" stopIfTrue="1" operator="lessThan">
      <formula>-0.03</formula>
    </cfRule>
  </conditionalFormatting>
  <conditionalFormatting sqref="BD514:BD516">
    <cfRule type="cellIs" dxfId="3127" priority="493" stopIfTrue="1" operator="greaterThan">
      <formula>0.03</formula>
    </cfRule>
    <cfRule type="cellIs" dxfId="3126" priority="494" stopIfTrue="1" operator="lessThan">
      <formula>-0.03</formula>
    </cfRule>
  </conditionalFormatting>
  <conditionalFormatting sqref="BF514:BF516">
    <cfRule type="cellIs" dxfId="3125" priority="491" stopIfTrue="1" operator="greaterThan">
      <formula>0.03</formula>
    </cfRule>
    <cfRule type="cellIs" dxfId="3124" priority="492" stopIfTrue="1" operator="lessThan">
      <formula>-0.03</formula>
    </cfRule>
  </conditionalFormatting>
  <conditionalFormatting sqref="BH514:BH516">
    <cfRule type="cellIs" dxfId="3123" priority="489" stopIfTrue="1" operator="greaterThan">
      <formula>0.03</formula>
    </cfRule>
    <cfRule type="cellIs" dxfId="3122" priority="490" stopIfTrue="1" operator="lessThan">
      <formula>-0.03</formula>
    </cfRule>
  </conditionalFormatting>
  <conditionalFormatting sqref="BJ514:BJ516">
    <cfRule type="cellIs" dxfId="3121" priority="487" stopIfTrue="1" operator="greaterThan">
      <formula>0.03</formula>
    </cfRule>
    <cfRule type="cellIs" dxfId="3120" priority="488" stopIfTrue="1" operator="lessThan">
      <formula>-0.03</formula>
    </cfRule>
  </conditionalFormatting>
  <conditionalFormatting sqref="BL514:BL516">
    <cfRule type="cellIs" dxfId="3119" priority="485" stopIfTrue="1" operator="greaterThan">
      <formula>0.03</formula>
    </cfRule>
    <cfRule type="cellIs" dxfId="3118" priority="486" stopIfTrue="1" operator="lessThan">
      <formula>-0.03</formula>
    </cfRule>
  </conditionalFormatting>
  <conditionalFormatting sqref="BN514:BN516">
    <cfRule type="cellIs" dxfId="3117" priority="483" stopIfTrue="1" operator="greaterThan">
      <formula>0.03</formula>
    </cfRule>
    <cfRule type="cellIs" dxfId="3116" priority="484" stopIfTrue="1" operator="lessThan">
      <formula>-0.03</formula>
    </cfRule>
  </conditionalFormatting>
  <conditionalFormatting sqref="BP514:BP516">
    <cfRule type="cellIs" dxfId="3115" priority="481" stopIfTrue="1" operator="greaterThan">
      <formula>0.03</formula>
    </cfRule>
    <cfRule type="cellIs" dxfId="3114" priority="482" stopIfTrue="1" operator="lessThan">
      <formula>-0.03</formula>
    </cfRule>
  </conditionalFormatting>
  <conditionalFormatting sqref="BQ514:BQ516">
    <cfRule type="cellIs" dxfId="3113" priority="479" stopIfTrue="1" operator="greaterThan">
      <formula>0.03</formula>
    </cfRule>
    <cfRule type="cellIs" dxfId="3112" priority="480" stopIfTrue="1" operator="lessThan">
      <formula>-0.03</formula>
    </cfRule>
  </conditionalFormatting>
  <conditionalFormatting sqref="BR514:BR516">
    <cfRule type="cellIs" dxfId="3111" priority="477" stopIfTrue="1" operator="greaterThan">
      <formula>0.03</formula>
    </cfRule>
    <cfRule type="cellIs" dxfId="3110" priority="478" stopIfTrue="1" operator="lessThan">
      <formula>-0.03</formula>
    </cfRule>
  </conditionalFormatting>
  <conditionalFormatting sqref="BS514:BS516">
    <cfRule type="cellIs" dxfId="3109" priority="475" stopIfTrue="1" operator="greaterThan">
      <formula>0.03</formula>
    </cfRule>
    <cfRule type="cellIs" dxfId="3108" priority="476" stopIfTrue="1" operator="lessThan">
      <formula>-0.03</formula>
    </cfRule>
  </conditionalFormatting>
  <conditionalFormatting sqref="BB505:BB507">
    <cfRule type="cellIs" dxfId="3107" priority="473" stopIfTrue="1" operator="greaterThan">
      <formula>0.03</formula>
    </cfRule>
    <cfRule type="cellIs" dxfId="3106" priority="474" stopIfTrue="1" operator="lessThan">
      <formula>-0.03</formula>
    </cfRule>
  </conditionalFormatting>
  <conditionalFormatting sqref="BB541:BB543">
    <cfRule type="cellIs" dxfId="3105" priority="467" stopIfTrue="1" operator="greaterThan">
      <formula>0.03</formula>
    </cfRule>
    <cfRule type="cellIs" dxfId="3104" priority="468" stopIfTrue="1" operator="lessThan">
      <formula>-0.03</formula>
    </cfRule>
  </conditionalFormatting>
  <conditionalFormatting sqref="BB550:BB552">
    <cfRule type="cellIs" dxfId="3103" priority="465" stopIfTrue="1" operator="greaterThan">
      <formula>0.03</formula>
    </cfRule>
    <cfRule type="cellIs" dxfId="3102" priority="466" stopIfTrue="1" operator="lessThan">
      <formula>-0.03</formula>
    </cfRule>
  </conditionalFormatting>
  <conditionalFormatting sqref="BB532:BB534">
    <cfRule type="cellIs" dxfId="3101" priority="469" stopIfTrue="1" operator="greaterThan">
      <formula>0.03</formula>
    </cfRule>
    <cfRule type="cellIs" dxfId="3100" priority="470" stopIfTrue="1" operator="lessThan">
      <formula>-0.03</formula>
    </cfRule>
  </conditionalFormatting>
  <conditionalFormatting sqref="BB523:BB525">
    <cfRule type="cellIs" dxfId="3099" priority="471" stopIfTrue="1" operator="greaterThan">
      <formula>0.03</formula>
    </cfRule>
    <cfRule type="cellIs" dxfId="3098" priority="472" stopIfTrue="1" operator="lessThan">
      <formula>-0.03</formula>
    </cfRule>
  </conditionalFormatting>
  <conditionalFormatting sqref="BB559:BB561">
    <cfRule type="cellIs" dxfId="3097" priority="463" stopIfTrue="1" operator="greaterThan">
      <formula>0.03</formula>
    </cfRule>
    <cfRule type="cellIs" dxfId="3096" priority="464" stopIfTrue="1" operator="lessThan">
      <formula>-0.03</formula>
    </cfRule>
  </conditionalFormatting>
  <conditionalFormatting sqref="BB568:BB570">
    <cfRule type="cellIs" dxfId="3095" priority="461" stopIfTrue="1" operator="greaterThan">
      <formula>0.03</formula>
    </cfRule>
    <cfRule type="cellIs" dxfId="3094" priority="462" stopIfTrue="1" operator="lessThan">
      <formula>-0.03</formula>
    </cfRule>
  </conditionalFormatting>
  <conditionalFormatting sqref="BT523:BT525">
    <cfRule type="cellIs" dxfId="3093" priority="449" stopIfTrue="1" operator="greaterThan">
      <formula>0.03</formula>
    </cfRule>
    <cfRule type="cellIs" dxfId="3092" priority="450" stopIfTrue="1" operator="lessThan">
      <formula>-0.03</formula>
    </cfRule>
  </conditionalFormatting>
  <conditionalFormatting sqref="BT532:BT534">
    <cfRule type="cellIs" dxfId="3091" priority="447" stopIfTrue="1" operator="greaterThan">
      <formula>0.03</formula>
    </cfRule>
    <cfRule type="cellIs" dxfId="3090" priority="448" stopIfTrue="1" operator="lessThan">
      <formula>-0.03</formula>
    </cfRule>
  </conditionalFormatting>
  <conditionalFormatting sqref="BT541:BT543">
    <cfRule type="cellIs" dxfId="3089" priority="445" stopIfTrue="1" operator="greaterThan">
      <formula>0.03</formula>
    </cfRule>
    <cfRule type="cellIs" dxfId="3088" priority="446" stopIfTrue="1" operator="lessThan">
      <formula>-0.03</formula>
    </cfRule>
  </conditionalFormatting>
  <conditionalFormatting sqref="BB599:BB601">
    <cfRule type="cellIs" dxfId="3087" priority="457" stopIfTrue="1" operator="greaterThan">
      <formula>0.03</formula>
    </cfRule>
    <cfRule type="cellIs" dxfId="3086" priority="458" stopIfTrue="1" operator="lessThan">
      <formula>-0.03</formula>
    </cfRule>
  </conditionalFormatting>
  <conditionalFormatting sqref="BB610:BB612">
    <cfRule type="cellIs" dxfId="3085" priority="455" stopIfTrue="1" operator="greaterThan">
      <formula>0.03</formula>
    </cfRule>
    <cfRule type="cellIs" dxfId="3084" priority="456" stopIfTrue="1" operator="lessThan">
      <formula>-0.03</formula>
    </cfRule>
  </conditionalFormatting>
  <conditionalFormatting sqref="BB514:BB516">
    <cfRule type="cellIs" dxfId="3083" priority="453" stopIfTrue="1" operator="greaterThan">
      <formula>0.03</formula>
    </cfRule>
    <cfRule type="cellIs" dxfId="3082" priority="454" stopIfTrue="1" operator="lessThan">
      <formula>-0.03</formula>
    </cfRule>
  </conditionalFormatting>
  <conditionalFormatting sqref="BT550:BT552">
    <cfRule type="cellIs" dxfId="3081" priority="443" stopIfTrue="1" operator="greaterThan">
      <formula>0.03</formula>
    </cfRule>
    <cfRule type="cellIs" dxfId="3080" priority="444" stopIfTrue="1" operator="lessThan">
      <formula>-0.03</formula>
    </cfRule>
  </conditionalFormatting>
  <conditionalFormatting sqref="BT559:BT561">
    <cfRule type="cellIs" dxfId="3079" priority="441" stopIfTrue="1" operator="greaterThan">
      <formula>0.03</formula>
    </cfRule>
    <cfRule type="cellIs" dxfId="3078" priority="442" stopIfTrue="1" operator="lessThan">
      <formula>-0.03</formula>
    </cfRule>
  </conditionalFormatting>
  <conditionalFormatting sqref="BT568:BT570">
    <cfRule type="cellIs" dxfId="3077" priority="439" stopIfTrue="1" operator="greaterThan">
      <formula>0.03</formula>
    </cfRule>
    <cfRule type="cellIs" dxfId="3076" priority="440" stopIfTrue="1" operator="lessThan">
      <formula>-0.03</formula>
    </cfRule>
  </conditionalFormatting>
  <conditionalFormatting sqref="BP526">
    <cfRule type="cellIs" dxfId="3075" priority="429" stopIfTrue="1" operator="greaterThan">
      <formula>0.03</formula>
    </cfRule>
    <cfRule type="cellIs" dxfId="3074" priority="430" stopIfTrue="1" operator="lessThan">
      <formula>-0.03</formula>
    </cfRule>
  </conditionalFormatting>
  <conditionalFormatting sqref="BP544">
    <cfRule type="cellIs" dxfId="3073" priority="425" stopIfTrue="1" operator="greaterThan">
      <formula>0.03</formula>
    </cfRule>
    <cfRule type="cellIs" dxfId="3072" priority="426" stopIfTrue="1" operator="lessThan">
      <formula>-0.03</formula>
    </cfRule>
  </conditionalFormatting>
  <conditionalFormatting sqref="BP535">
    <cfRule type="cellIs" dxfId="3071" priority="427" stopIfTrue="1" operator="greaterThan">
      <formula>0.03</formula>
    </cfRule>
    <cfRule type="cellIs" dxfId="3070" priority="428" stopIfTrue="1" operator="lessThan">
      <formula>-0.03</formula>
    </cfRule>
  </conditionalFormatting>
  <conditionalFormatting sqref="BT599:BT601">
    <cfRule type="cellIs" dxfId="3069" priority="435" stopIfTrue="1" operator="greaterThan">
      <formula>0.03</formula>
    </cfRule>
    <cfRule type="cellIs" dxfId="3068" priority="436" stopIfTrue="1" operator="lessThan">
      <formula>-0.03</formula>
    </cfRule>
  </conditionalFormatting>
  <conditionalFormatting sqref="BP553">
    <cfRule type="cellIs" dxfId="3067" priority="423" stopIfTrue="1" operator="greaterThan">
      <formula>0.03</formula>
    </cfRule>
    <cfRule type="cellIs" dxfId="3066" priority="424" stopIfTrue="1" operator="lessThan">
      <formula>-0.03</formula>
    </cfRule>
  </conditionalFormatting>
  <conditionalFormatting sqref="BT505:BT507">
    <cfRule type="cellIs" dxfId="3065" priority="451" stopIfTrue="1" operator="greaterThan">
      <formula>0.03</formula>
    </cfRule>
    <cfRule type="cellIs" dxfId="3064" priority="452" stopIfTrue="1" operator="lessThan">
      <formula>-0.03</formula>
    </cfRule>
  </conditionalFormatting>
  <conditionalFormatting sqref="BP562">
    <cfRule type="cellIs" dxfId="3063" priority="421" stopIfTrue="1" operator="greaterThan">
      <formula>0.03</formula>
    </cfRule>
    <cfRule type="cellIs" dxfId="3062" priority="422" stopIfTrue="1" operator="lessThan">
      <formula>-0.03</formula>
    </cfRule>
  </conditionalFormatting>
  <conditionalFormatting sqref="BT610:BT612">
    <cfRule type="cellIs" dxfId="3061" priority="433" stopIfTrue="1" operator="greaterThan">
      <formula>0.03</formula>
    </cfRule>
    <cfRule type="cellIs" dxfId="3060" priority="434" stopIfTrue="1" operator="lessThan">
      <formula>-0.03</formula>
    </cfRule>
  </conditionalFormatting>
  <conditionalFormatting sqref="BT514:BT516">
    <cfRule type="cellIs" dxfId="3059" priority="431" stopIfTrue="1" operator="greaterThan">
      <formula>0.03</formula>
    </cfRule>
    <cfRule type="cellIs" dxfId="3058" priority="432" stopIfTrue="1" operator="lessThan">
      <formula>-0.03</formula>
    </cfRule>
  </conditionalFormatting>
  <conditionalFormatting sqref="BP571">
    <cfRule type="cellIs" dxfId="3057" priority="419" stopIfTrue="1" operator="greaterThan">
      <formula>0.03</formula>
    </cfRule>
    <cfRule type="cellIs" dxfId="3056" priority="420" stopIfTrue="1" operator="lessThan">
      <formula>-0.03</formula>
    </cfRule>
  </conditionalFormatting>
  <conditionalFormatting sqref="BP591">
    <cfRule type="cellIs" dxfId="3055" priority="417" stopIfTrue="1" operator="greaterThan">
      <formula>0.03</formula>
    </cfRule>
    <cfRule type="cellIs" dxfId="3054" priority="418" stopIfTrue="1" operator="lessThan">
      <formula>-0.03</formula>
    </cfRule>
  </conditionalFormatting>
  <conditionalFormatting sqref="BP602">
    <cfRule type="cellIs" dxfId="3053" priority="415" stopIfTrue="1" operator="greaterThan">
      <formula>0.03</formula>
    </cfRule>
    <cfRule type="cellIs" dxfId="3052" priority="416" stopIfTrue="1" operator="lessThan">
      <formula>-0.03</formula>
    </cfRule>
  </conditionalFormatting>
  <conditionalFormatting sqref="BV508">
    <cfRule type="cellIs" dxfId="3051" priority="413" stopIfTrue="1" operator="greaterThan">
      <formula>0.03</formula>
    </cfRule>
    <cfRule type="cellIs" dxfId="3050" priority="414" stopIfTrue="1" operator="lessThan">
      <formula>-0.03</formula>
    </cfRule>
  </conditionalFormatting>
  <conditionalFormatting sqref="BU508:BX508">
    <cfRule type="cellIs" dxfId="3049" priority="411" stopIfTrue="1" operator="greaterThan">
      <formula>0.03</formula>
    </cfRule>
    <cfRule type="cellIs" dxfId="3048" priority="412" stopIfTrue="1" operator="lessThan">
      <formula>-0.03</formula>
    </cfRule>
  </conditionalFormatting>
  <conditionalFormatting sqref="BU505:BU510">
    <cfRule type="cellIs" dxfId="3047" priority="409" stopIfTrue="1" operator="greaterThan">
      <formula>0.03</formula>
    </cfRule>
    <cfRule type="cellIs" dxfId="3046" priority="410" stopIfTrue="1" operator="lessThan">
      <formula>-0.03</formula>
    </cfRule>
  </conditionalFormatting>
  <conditionalFormatting sqref="BU505:BX507">
    <cfRule type="cellIs" dxfId="3045" priority="407" stopIfTrue="1" operator="greaterThan">
      <formula>0.03</formula>
    </cfRule>
    <cfRule type="cellIs" dxfId="3044" priority="408" stopIfTrue="1" operator="lessThan">
      <formula>-0.03</formula>
    </cfRule>
  </conditionalFormatting>
  <conditionalFormatting sqref="BV505:BV507">
    <cfRule type="cellIs" dxfId="3043" priority="405" stopIfTrue="1" operator="greaterThan">
      <formula>0.03</formula>
    </cfRule>
    <cfRule type="cellIs" dxfId="3042" priority="406" stopIfTrue="1" operator="lessThan">
      <formula>-0.03</formula>
    </cfRule>
  </conditionalFormatting>
  <conditionalFormatting sqref="BU517:BX517">
    <cfRule type="cellIs" dxfId="3041" priority="403" stopIfTrue="1" operator="greaterThan">
      <formula>0.03</formula>
    </cfRule>
    <cfRule type="cellIs" dxfId="3040" priority="404" stopIfTrue="1" operator="lessThan">
      <formula>-0.03</formula>
    </cfRule>
  </conditionalFormatting>
  <conditionalFormatting sqref="BU526:BX526">
    <cfRule type="cellIs" dxfId="3039" priority="401" stopIfTrue="1" operator="greaterThan">
      <formula>0.03</formula>
    </cfRule>
    <cfRule type="cellIs" dxfId="3038" priority="402" stopIfTrue="1" operator="lessThan">
      <formula>-0.03</formula>
    </cfRule>
  </conditionalFormatting>
  <conditionalFormatting sqref="BV526">
    <cfRule type="cellIs" dxfId="3037" priority="399" stopIfTrue="1" operator="greaterThan">
      <formula>0.03</formula>
    </cfRule>
    <cfRule type="cellIs" dxfId="3036" priority="400" stopIfTrue="1" operator="lessThan">
      <formula>-0.03</formula>
    </cfRule>
  </conditionalFormatting>
  <conditionalFormatting sqref="BU535:BX535">
    <cfRule type="cellIs" dxfId="3035" priority="397" stopIfTrue="1" operator="greaterThan">
      <formula>0.03</formula>
    </cfRule>
    <cfRule type="cellIs" dxfId="3034" priority="398" stopIfTrue="1" operator="lessThan">
      <formula>-0.03</formula>
    </cfRule>
  </conditionalFormatting>
  <conditionalFormatting sqref="BU544:BX544">
    <cfRule type="cellIs" dxfId="3033" priority="393" stopIfTrue="1" operator="greaterThan">
      <formula>0.03</formula>
    </cfRule>
    <cfRule type="cellIs" dxfId="3032" priority="394" stopIfTrue="1" operator="lessThan">
      <formula>-0.03</formula>
    </cfRule>
  </conditionalFormatting>
  <conditionalFormatting sqref="BV535">
    <cfRule type="cellIs" dxfId="3031" priority="395" stopIfTrue="1" operator="greaterThan">
      <formula>0.03</formula>
    </cfRule>
    <cfRule type="cellIs" dxfId="3030" priority="396" stopIfTrue="1" operator="lessThan">
      <formula>-0.03</formula>
    </cfRule>
  </conditionalFormatting>
  <conditionalFormatting sqref="BV544">
    <cfRule type="cellIs" dxfId="3029" priority="391" stopIfTrue="1" operator="greaterThan">
      <formula>0.03</formula>
    </cfRule>
    <cfRule type="cellIs" dxfId="3028" priority="392" stopIfTrue="1" operator="lessThan">
      <formula>-0.03</formula>
    </cfRule>
  </conditionalFormatting>
  <conditionalFormatting sqref="BU553:BX553">
    <cfRule type="cellIs" dxfId="3027" priority="389" stopIfTrue="1" operator="greaterThan">
      <formula>0.03</formula>
    </cfRule>
    <cfRule type="cellIs" dxfId="3026" priority="390" stopIfTrue="1" operator="lessThan">
      <formula>-0.03</formula>
    </cfRule>
  </conditionalFormatting>
  <conditionalFormatting sqref="BV553">
    <cfRule type="cellIs" dxfId="3025" priority="387" stopIfTrue="1" operator="greaterThan">
      <formula>0.03</formula>
    </cfRule>
    <cfRule type="cellIs" dxfId="3024" priority="388" stopIfTrue="1" operator="lessThan">
      <formula>-0.03</formula>
    </cfRule>
  </conditionalFormatting>
  <conditionalFormatting sqref="BU532:BX534">
    <cfRule type="cellIs" dxfId="3023" priority="361" stopIfTrue="1" operator="greaterThan">
      <formula>0.03</formula>
    </cfRule>
    <cfRule type="cellIs" dxfId="3022" priority="362" stopIfTrue="1" operator="lessThan">
      <formula>-0.03</formula>
    </cfRule>
  </conditionalFormatting>
  <conditionalFormatting sqref="BU568:BX570">
    <cfRule type="cellIs" dxfId="3021" priority="339" stopIfTrue="1" operator="greaterThan">
      <formula>0.03</formula>
    </cfRule>
    <cfRule type="cellIs" dxfId="3020" priority="340" stopIfTrue="1" operator="lessThan">
      <formula>-0.03</formula>
    </cfRule>
  </conditionalFormatting>
  <conditionalFormatting sqref="BU559:BU567">
    <cfRule type="cellIs" dxfId="3019" priority="341" stopIfTrue="1" operator="greaterThan">
      <formula>0.03</formula>
    </cfRule>
    <cfRule type="cellIs" dxfId="3018" priority="342" stopIfTrue="1" operator="lessThan">
      <formula>-0.03</formula>
    </cfRule>
  </conditionalFormatting>
  <conditionalFormatting sqref="BV568:BV570">
    <cfRule type="cellIs" dxfId="3017" priority="337" stopIfTrue="1" operator="greaterThan">
      <formula>0.03</formula>
    </cfRule>
    <cfRule type="cellIs" dxfId="3016" priority="338" stopIfTrue="1" operator="lessThan">
      <formula>-0.03</formula>
    </cfRule>
  </conditionalFormatting>
  <conditionalFormatting sqref="BU550:BU558">
    <cfRule type="cellIs" dxfId="3015" priority="347" stopIfTrue="1" operator="greaterThan">
      <formula>0.03</formula>
    </cfRule>
    <cfRule type="cellIs" dxfId="3014" priority="348" stopIfTrue="1" operator="lessThan">
      <formula>-0.03</formula>
    </cfRule>
  </conditionalFormatting>
  <conditionalFormatting sqref="BU559:BX561">
    <cfRule type="cellIs" dxfId="3013" priority="345" stopIfTrue="1" operator="greaterThan">
      <formula>0.03</formula>
    </cfRule>
    <cfRule type="cellIs" dxfId="3012" priority="346" stopIfTrue="1" operator="lessThan">
      <formula>-0.03</formula>
    </cfRule>
  </conditionalFormatting>
  <conditionalFormatting sqref="BV559:BV561">
    <cfRule type="cellIs" dxfId="3011" priority="343" stopIfTrue="1" operator="greaterThan">
      <formula>0.03</formula>
    </cfRule>
    <cfRule type="cellIs" dxfId="3010" priority="344" stopIfTrue="1" operator="lessThan">
      <formula>-0.03</formula>
    </cfRule>
  </conditionalFormatting>
  <conditionalFormatting sqref="BU568:BU576 BU597 BU586:BU587">
    <cfRule type="cellIs" dxfId="3009" priority="335" stopIfTrue="1" operator="greaterThan">
      <formula>0.03</formula>
    </cfRule>
    <cfRule type="cellIs" dxfId="3008" priority="336" stopIfTrue="1" operator="lessThan">
      <formula>-0.03</formula>
    </cfRule>
  </conditionalFormatting>
  <conditionalFormatting sqref="BU591:BV591 BX591">
    <cfRule type="cellIs" dxfId="3007" priority="333" stopIfTrue="1" operator="greaterThan">
      <formula>0.03</formula>
    </cfRule>
    <cfRule type="cellIs" dxfId="3006" priority="334" stopIfTrue="1" operator="lessThan">
      <formula>-0.03</formula>
    </cfRule>
  </conditionalFormatting>
  <conditionalFormatting sqref="BV588:BV590">
    <cfRule type="cellIs" dxfId="3005" priority="327" stopIfTrue="1" operator="greaterThan">
      <formula>0.03</formula>
    </cfRule>
    <cfRule type="cellIs" dxfId="3004" priority="328" stopIfTrue="1" operator="lessThan">
      <formula>-0.03</formula>
    </cfRule>
  </conditionalFormatting>
  <conditionalFormatting sqref="BV591">
    <cfRule type="cellIs" dxfId="3003" priority="331" stopIfTrue="1" operator="greaterThan">
      <formula>0.03</formula>
    </cfRule>
    <cfRule type="cellIs" dxfId="3002" priority="332" stopIfTrue="1" operator="lessThan">
      <formula>-0.03</formula>
    </cfRule>
  </conditionalFormatting>
  <conditionalFormatting sqref="BU588:BV590 BX588:BX590">
    <cfRule type="cellIs" dxfId="3001" priority="329" stopIfTrue="1" operator="greaterThan">
      <formula>0.03</formula>
    </cfRule>
    <cfRule type="cellIs" dxfId="3000" priority="330" stopIfTrue="1" operator="lessThan">
      <formula>-0.03</formula>
    </cfRule>
  </conditionalFormatting>
  <conditionalFormatting sqref="BU588:BU596">
    <cfRule type="cellIs" dxfId="2999" priority="325" stopIfTrue="1" operator="greaterThan">
      <formula>0.03</formula>
    </cfRule>
    <cfRule type="cellIs" dxfId="2998" priority="326" stopIfTrue="1" operator="lessThan">
      <formula>-0.03</formula>
    </cfRule>
  </conditionalFormatting>
  <conditionalFormatting sqref="BX508">
    <cfRule type="cellIs" dxfId="2997" priority="323" stopIfTrue="1" operator="greaterThan">
      <formula>0.03</formula>
    </cfRule>
    <cfRule type="cellIs" dxfId="2996" priority="324" stopIfTrue="1" operator="lessThan">
      <formula>-0.03</formula>
    </cfRule>
  </conditionalFormatting>
  <conditionalFormatting sqref="BW505:BW510">
    <cfRule type="cellIs" dxfId="2995" priority="321" stopIfTrue="1" operator="greaterThan">
      <formula>0.03</formula>
    </cfRule>
    <cfRule type="cellIs" dxfId="2994" priority="322" stopIfTrue="1" operator="lessThan">
      <formula>-0.03</formula>
    </cfRule>
  </conditionalFormatting>
  <conditionalFormatting sqref="BX505:BX507">
    <cfRule type="cellIs" dxfId="2993" priority="319" stopIfTrue="1" operator="greaterThan">
      <formula>0.03</formula>
    </cfRule>
    <cfRule type="cellIs" dxfId="2992" priority="320" stopIfTrue="1" operator="lessThan">
      <formula>-0.03</formula>
    </cfRule>
  </conditionalFormatting>
  <conditionalFormatting sqref="BX526">
    <cfRule type="cellIs" dxfId="2991" priority="317" stopIfTrue="1" operator="greaterThan">
      <formula>0.03</formula>
    </cfRule>
    <cfRule type="cellIs" dxfId="2990" priority="318" stopIfTrue="1" operator="lessThan">
      <formula>-0.03</formula>
    </cfRule>
  </conditionalFormatting>
  <conditionalFormatting sqref="BX535">
    <cfRule type="cellIs" dxfId="2989" priority="315" stopIfTrue="1" operator="greaterThan">
      <formula>0.03</formula>
    </cfRule>
    <cfRule type="cellIs" dxfId="2988" priority="316" stopIfTrue="1" operator="lessThan">
      <formula>-0.03</formula>
    </cfRule>
  </conditionalFormatting>
  <conditionalFormatting sqref="BX544">
    <cfRule type="cellIs" dxfId="2987" priority="313" stopIfTrue="1" operator="greaterThan">
      <formula>0.03</formula>
    </cfRule>
    <cfRule type="cellIs" dxfId="2986" priority="314" stopIfTrue="1" operator="lessThan">
      <formula>-0.03</formula>
    </cfRule>
  </conditionalFormatting>
  <conditionalFormatting sqref="BX553">
    <cfRule type="cellIs" dxfId="2985" priority="311" stopIfTrue="1" operator="greaterThan">
      <formula>0.03</formula>
    </cfRule>
    <cfRule type="cellIs" dxfId="2984" priority="312" stopIfTrue="1" operator="lessThan">
      <formula>-0.03</formula>
    </cfRule>
  </conditionalFormatting>
  <conditionalFormatting sqref="BX562">
    <cfRule type="cellIs" dxfId="2983" priority="309" stopIfTrue="1" operator="greaterThan">
      <formula>0.03</formula>
    </cfRule>
    <cfRule type="cellIs" dxfId="2982" priority="310" stopIfTrue="1" operator="lessThan">
      <formula>-0.03</formula>
    </cfRule>
  </conditionalFormatting>
  <conditionalFormatting sqref="BX571">
    <cfRule type="cellIs" dxfId="2981" priority="307" stopIfTrue="1" operator="greaterThan">
      <formula>0.03</formula>
    </cfRule>
    <cfRule type="cellIs" dxfId="2980" priority="308" stopIfTrue="1" operator="lessThan">
      <formula>-0.03</formula>
    </cfRule>
  </conditionalFormatting>
  <conditionalFormatting sqref="BX517">
    <cfRule type="cellIs" dxfId="2979" priority="305" stopIfTrue="1" operator="greaterThan">
      <formula>0.03</formula>
    </cfRule>
    <cfRule type="cellIs" dxfId="2978" priority="306" stopIfTrue="1" operator="lessThan">
      <formula>-0.03</formula>
    </cfRule>
  </conditionalFormatting>
  <conditionalFormatting sqref="BW515:BW522">
    <cfRule type="cellIs" dxfId="2977" priority="303" stopIfTrue="1" operator="greaterThan">
      <formula>0.03</formula>
    </cfRule>
    <cfRule type="cellIs" dxfId="2976" priority="304" stopIfTrue="1" operator="lessThan">
      <formula>-0.03</formula>
    </cfRule>
  </conditionalFormatting>
  <conditionalFormatting sqref="BW514">
    <cfRule type="cellIs" dxfId="2975" priority="301" stopIfTrue="1" operator="greaterThan">
      <formula>0.03</formula>
    </cfRule>
    <cfRule type="cellIs" dxfId="2974" priority="302" stopIfTrue="1" operator="lessThan">
      <formula>-0.03</formula>
    </cfRule>
  </conditionalFormatting>
  <conditionalFormatting sqref="BW523:BW531">
    <cfRule type="cellIs" dxfId="2973" priority="299" stopIfTrue="1" operator="greaterThan">
      <formula>0.03</formula>
    </cfRule>
    <cfRule type="cellIs" dxfId="2972" priority="300" stopIfTrue="1" operator="lessThan">
      <formula>-0.03</formula>
    </cfRule>
  </conditionalFormatting>
  <conditionalFormatting sqref="BX523:BX525">
    <cfRule type="cellIs" dxfId="2971" priority="297" stopIfTrue="1" operator="greaterThan">
      <formula>0.03</formula>
    </cfRule>
    <cfRule type="cellIs" dxfId="2970" priority="298" stopIfTrue="1" operator="lessThan">
      <formula>-0.03</formula>
    </cfRule>
  </conditionalFormatting>
  <conditionalFormatting sqref="BX568:BX570">
    <cfRule type="cellIs" dxfId="2969" priority="279" stopIfTrue="1" operator="greaterThan">
      <formula>0.03</formula>
    </cfRule>
    <cfRule type="cellIs" dxfId="2968" priority="280" stopIfTrue="1" operator="lessThan">
      <formula>-0.03</formula>
    </cfRule>
  </conditionalFormatting>
  <conditionalFormatting sqref="BW568:BW576 BW597 BW586:BW587">
    <cfRule type="cellIs" dxfId="2967" priority="277" stopIfTrue="1" operator="greaterThan">
      <formula>0.03</formula>
    </cfRule>
    <cfRule type="cellIs" dxfId="2966" priority="278" stopIfTrue="1" operator="lessThan">
      <formula>-0.03</formula>
    </cfRule>
  </conditionalFormatting>
  <conditionalFormatting sqref="BX591">
    <cfRule type="cellIs" dxfId="2965" priority="275" stopIfTrue="1" operator="greaterThan">
      <formula>0.03</formula>
    </cfRule>
    <cfRule type="cellIs" dxfId="2964" priority="276" stopIfTrue="1" operator="lessThan">
      <formula>-0.03</formula>
    </cfRule>
  </conditionalFormatting>
  <conditionalFormatting sqref="BX588:BX590">
    <cfRule type="cellIs" dxfId="2963" priority="273" stopIfTrue="1" operator="greaterThan">
      <formula>0.03</formula>
    </cfRule>
    <cfRule type="cellIs" dxfId="2962" priority="274" stopIfTrue="1" operator="lessThan">
      <formula>-0.03</formula>
    </cfRule>
  </conditionalFormatting>
  <conditionalFormatting sqref="BU511:BU513">
    <cfRule type="cellIs" dxfId="2961" priority="271" stopIfTrue="1" operator="greaterThan">
      <formula>0.03</formula>
    </cfRule>
    <cfRule type="cellIs" dxfId="2960" priority="272" stopIfTrue="1" operator="lessThan">
      <formula>-0.03</formula>
    </cfRule>
  </conditionalFormatting>
  <conditionalFormatting sqref="BW511:BW513">
    <cfRule type="cellIs" dxfId="2959" priority="269" stopIfTrue="1" operator="greaterThan">
      <formula>0.03</formula>
    </cfRule>
    <cfRule type="cellIs" dxfId="2958" priority="270" stopIfTrue="1" operator="lessThan">
      <formula>-0.03</formula>
    </cfRule>
  </conditionalFormatting>
  <conditionalFormatting sqref="BU598 BU608">
    <cfRule type="cellIs" dxfId="2957" priority="267" stopIfTrue="1" operator="greaterThan">
      <formula>0.03</formula>
    </cfRule>
    <cfRule type="cellIs" dxfId="2956" priority="268" stopIfTrue="1" operator="lessThan">
      <formula>-0.03</formula>
    </cfRule>
  </conditionalFormatting>
  <conditionalFormatting sqref="BV602 BX602">
    <cfRule type="cellIs" dxfId="2955" priority="265" stopIfTrue="1" operator="greaterThan">
      <formula>0.03</formula>
    </cfRule>
    <cfRule type="cellIs" dxfId="2954" priority="266" stopIfTrue="1" operator="lessThan">
      <formula>-0.03</formula>
    </cfRule>
  </conditionalFormatting>
  <conditionalFormatting sqref="BV602">
    <cfRule type="cellIs" dxfId="2953" priority="263" stopIfTrue="1" operator="greaterThan">
      <formula>0.03</formula>
    </cfRule>
    <cfRule type="cellIs" dxfId="2952" priority="264" stopIfTrue="1" operator="lessThan">
      <formula>-0.03</formula>
    </cfRule>
  </conditionalFormatting>
  <conditionalFormatting sqref="BV613">
    <cfRule type="cellIs" dxfId="2951" priority="243" stopIfTrue="1" operator="greaterThan">
      <formula>0.03</formula>
    </cfRule>
    <cfRule type="cellIs" dxfId="2950" priority="244" stopIfTrue="1" operator="lessThan">
      <formula>-0.03</formula>
    </cfRule>
  </conditionalFormatting>
  <conditionalFormatting sqref="BV599:BV601 BX599:BX601">
    <cfRule type="cellIs" dxfId="2949" priority="261" stopIfTrue="1" operator="greaterThan">
      <formula>0.03</formula>
    </cfRule>
    <cfRule type="cellIs" dxfId="2948" priority="262" stopIfTrue="1" operator="lessThan">
      <formula>-0.03</formula>
    </cfRule>
  </conditionalFormatting>
  <conditionalFormatting sqref="BV599:BV601">
    <cfRule type="cellIs" dxfId="2947" priority="259" stopIfTrue="1" operator="greaterThan">
      <formula>0.03</formula>
    </cfRule>
    <cfRule type="cellIs" dxfId="2946" priority="260" stopIfTrue="1" operator="lessThan">
      <formula>-0.03</formula>
    </cfRule>
  </conditionalFormatting>
  <conditionalFormatting sqref="BW598 BW608">
    <cfRule type="cellIs" dxfId="2945" priority="257" stopIfTrue="1" operator="greaterThan">
      <formula>0.03</formula>
    </cfRule>
    <cfRule type="cellIs" dxfId="2944" priority="258" stopIfTrue="1" operator="lessThan">
      <formula>-0.03</formula>
    </cfRule>
  </conditionalFormatting>
  <conditionalFormatting sqref="BX599:BX601">
    <cfRule type="cellIs" dxfId="2943" priority="253" stopIfTrue="1" operator="greaterThan">
      <formula>0.03</formula>
    </cfRule>
    <cfRule type="cellIs" dxfId="2942" priority="254" stopIfTrue="1" operator="lessThan">
      <formula>-0.03</formula>
    </cfRule>
  </conditionalFormatting>
  <conditionalFormatting sqref="BX602">
    <cfRule type="cellIs" dxfId="2941" priority="255" stopIfTrue="1" operator="greaterThan">
      <formula>0.03</formula>
    </cfRule>
    <cfRule type="cellIs" dxfId="2940" priority="256" stopIfTrue="1" operator="lessThan">
      <formula>-0.03</formula>
    </cfRule>
  </conditionalFormatting>
  <conditionalFormatting sqref="BW599:BW607">
    <cfRule type="cellIs" dxfId="2939" priority="249" stopIfTrue="1" operator="greaterThan">
      <formula>0.03</formula>
    </cfRule>
    <cfRule type="cellIs" dxfId="2938" priority="250" stopIfTrue="1" operator="lessThan">
      <formula>-0.03</formula>
    </cfRule>
  </conditionalFormatting>
  <conditionalFormatting sqref="BU599:BU607">
    <cfRule type="cellIs" dxfId="2937" priority="251" stopIfTrue="1" operator="greaterThan">
      <formula>0.03</formula>
    </cfRule>
    <cfRule type="cellIs" dxfId="2936" priority="252" stopIfTrue="1" operator="lessThan">
      <formula>-0.03</formula>
    </cfRule>
  </conditionalFormatting>
  <conditionalFormatting sqref="BW609">
    <cfRule type="cellIs" dxfId="2935" priority="241" stopIfTrue="1" operator="greaterThan">
      <formula>0.03</formula>
    </cfRule>
    <cfRule type="cellIs" dxfId="2934" priority="242" stopIfTrue="1" operator="lessThan">
      <formula>-0.03</formula>
    </cfRule>
  </conditionalFormatting>
  <conditionalFormatting sqref="BX613">
    <cfRule type="cellIs" dxfId="2933" priority="239" stopIfTrue="1" operator="greaterThan">
      <formula>0.03</formula>
    </cfRule>
    <cfRule type="cellIs" dxfId="2932" priority="240" stopIfTrue="1" operator="lessThan">
      <formula>-0.03</formula>
    </cfRule>
  </conditionalFormatting>
  <conditionalFormatting sqref="BU610:BU618">
    <cfRule type="cellIs" dxfId="2931" priority="237" stopIfTrue="1" operator="greaterThan">
      <formula>0.03</formula>
    </cfRule>
    <cfRule type="cellIs" dxfId="2930" priority="238" stopIfTrue="1" operator="lessThan">
      <formula>-0.03</formula>
    </cfRule>
  </conditionalFormatting>
  <conditionalFormatting sqref="BU515:BU522">
    <cfRule type="cellIs" dxfId="2929" priority="373" stopIfTrue="1" operator="greaterThan">
      <formula>0.03</formula>
    </cfRule>
    <cfRule type="cellIs" dxfId="2928" priority="374" stopIfTrue="1" operator="lessThan">
      <formula>-0.03</formula>
    </cfRule>
  </conditionalFormatting>
  <conditionalFormatting sqref="BV571">
    <cfRule type="cellIs" dxfId="2927" priority="379" stopIfTrue="1" operator="greaterThan">
      <formula>0.03</formula>
    </cfRule>
    <cfRule type="cellIs" dxfId="2926" priority="380" stopIfTrue="1" operator="lessThan">
      <formula>-0.03</formula>
    </cfRule>
  </conditionalFormatting>
  <conditionalFormatting sqref="BU562:BX562">
    <cfRule type="cellIs" dxfId="2925" priority="385" stopIfTrue="1" operator="greaterThan">
      <formula>0.03</formula>
    </cfRule>
    <cfRule type="cellIs" dxfId="2924" priority="386" stopIfTrue="1" operator="lessThan">
      <formula>-0.03</formula>
    </cfRule>
  </conditionalFormatting>
  <conditionalFormatting sqref="BV517">
    <cfRule type="cellIs" dxfId="2923" priority="375" stopIfTrue="1" operator="greaterThan">
      <formula>0.03</formula>
    </cfRule>
    <cfRule type="cellIs" dxfId="2922" priority="376" stopIfTrue="1" operator="lessThan">
      <formula>-0.03</formula>
    </cfRule>
  </conditionalFormatting>
  <conditionalFormatting sqref="BV523:BV525">
    <cfRule type="cellIs" dxfId="2921" priority="365" stopIfTrue="1" operator="greaterThan">
      <formula>0.03</formula>
    </cfRule>
    <cfRule type="cellIs" dxfId="2920" priority="366" stopIfTrue="1" operator="lessThan">
      <formula>-0.03</formula>
    </cfRule>
  </conditionalFormatting>
  <conditionalFormatting sqref="BU514">
    <cfRule type="cellIs" dxfId="2919" priority="371" stopIfTrue="1" operator="greaterThan">
      <formula>0.03</formula>
    </cfRule>
    <cfRule type="cellIs" dxfId="2918" priority="372" stopIfTrue="1" operator="lessThan">
      <formula>-0.03</formula>
    </cfRule>
  </conditionalFormatting>
  <conditionalFormatting sqref="BV562">
    <cfRule type="cellIs" dxfId="2917" priority="383" stopIfTrue="1" operator="greaterThan">
      <formula>0.03</formula>
    </cfRule>
    <cfRule type="cellIs" dxfId="2916" priority="384" stopIfTrue="1" operator="lessThan">
      <formula>-0.03</formula>
    </cfRule>
  </conditionalFormatting>
  <conditionalFormatting sqref="BU523:BX525">
    <cfRule type="cellIs" dxfId="2915" priority="367" stopIfTrue="1" operator="greaterThan">
      <formula>0.03</formula>
    </cfRule>
    <cfRule type="cellIs" dxfId="2914" priority="368" stopIfTrue="1" operator="lessThan">
      <formula>-0.03</formula>
    </cfRule>
  </conditionalFormatting>
  <conditionalFormatting sqref="BU571:BX571">
    <cfRule type="cellIs" dxfId="2913" priority="381" stopIfTrue="1" operator="greaterThan">
      <formula>0.03</formula>
    </cfRule>
    <cfRule type="cellIs" dxfId="2912" priority="382" stopIfTrue="1" operator="lessThan">
      <formula>-0.03</formula>
    </cfRule>
  </conditionalFormatting>
  <conditionalFormatting sqref="BU514:BU516 BW514:BW516">
    <cfRule type="cellIs" dxfId="2911" priority="377" stopIfTrue="1" operator="greaterThan">
      <formula>0.03</formula>
    </cfRule>
    <cfRule type="cellIs" dxfId="2910" priority="378" stopIfTrue="1" operator="lessThan">
      <formula>-0.03</formula>
    </cfRule>
  </conditionalFormatting>
  <conditionalFormatting sqref="BU523:BU531">
    <cfRule type="cellIs" dxfId="2909" priority="369" stopIfTrue="1" operator="greaterThan">
      <formula>0.03</formula>
    </cfRule>
    <cfRule type="cellIs" dxfId="2908" priority="370" stopIfTrue="1" operator="lessThan">
      <formula>-0.03</formula>
    </cfRule>
  </conditionalFormatting>
  <conditionalFormatting sqref="BU532:BU540">
    <cfRule type="cellIs" dxfId="2907" priority="363" stopIfTrue="1" operator="greaterThan">
      <formula>0.03</formula>
    </cfRule>
    <cfRule type="cellIs" dxfId="2906" priority="364" stopIfTrue="1" operator="lessThan">
      <formula>-0.03</formula>
    </cfRule>
  </conditionalFormatting>
  <conditionalFormatting sqref="BV532:BV534">
    <cfRule type="cellIs" dxfId="2905" priority="359" stopIfTrue="1" operator="greaterThan">
      <formula>0.03</formula>
    </cfRule>
    <cfRule type="cellIs" dxfId="2904" priority="360" stopIfTrue="1" operator="lessThan">
      <formula>-0.03</formula>
    </cfRule>
  </conditionalFormatting>
  <conditionalFormatting sqref="BU541:BU549">
    <cfRule type="cellIs" dxfId="2903" priority="357" stopIfTrue="1" operator="greaterThan">
      <formula>0.03</formula>
    </cfRule>
    <cfRule type="cellIs" dxfId="2902" priority="358" stopIfTrue="1" operator="lessThan">
      <formula>-0.03</formula>
    </cfRule>
  </conditionalFormatting>
  <conditionalFormatting sqref="BU541:BX543">
    <cfRule type="cellIs" dxfId="2901" priority="355" stopIfTrue="1" operator="greaterThan">
      <formula>0.03</formula>
    </cfRule>
    <cfRule type="cellIs" dxfId="2900" priority="356" stopIfTrue="1" operator="lessThan">
      <formula>-0.03</formula>
    </cfRule>
  </conditionalFormatting>
  <conditionalFormatting sqref="BV541:BV543">
    <cfRule type="cellIs" dxfId="2899" priority="353" stopIfTrue="1" operator="greaterThan">
      <formula>0.03</formula>
    </cfRule>
    <cfRule type="cellIs" dxfId="2898" priority="354" stopIfTrue="1" operator="lessThan">
      <formula>-0.03</formula>
    </cfRule>
  </conditionalFormatting>
  <conditionalFormatting sqref="BU550:BX552">
    <cfRule type="cellIs" dxfId="2897" priority="351" stopIfTrue="1" operator="greaterThan">
      <formula>0.03</formula>
    </cfRule>
    <cfRule type="cellIs" dxfId="2896" priority="352" stopIfTrue="1" operator="lessThan">
      <formula>-0.03</formula>
    </cfRule>
  </conditionalFormatting>
  <conditionalFormatting sqref="BV550:BV552">
    <cfRule type="cellIs" dxfId="2895" priority="349" stopIfTrue="1" operator="greaterThan">
      <formula>0.03</formula>
    </cfRule>
    <cfRule type="cellIs" dxfId="2894" priority="350" stopIfTrue="1" operator="lessThan">
      <formula>-0.03</formula>
    </cfRule>
  </conditionalFormatting>
  <conditionalFormatting sqref="BW532:BW540">
    <cfRule type="cellIs" dxfId="2893" priority="295" stopIfTrue="1" operator="greaterThan">
      <formula>0.03</formula>
    </cfRule>
    <cfRule type="cellIs" dxfId="2892" priority="296" stopIfTrue="1" operator="lessThan">
      <formula>-0.03</formula>
    </cfRule>
  </conditionalFormatting>
  <conditionalFormatting sqref="BX532:BX534">
    <cfRule type="cellIs" dxfId="2891" priority="293" stopIfTrue="1" operator="greaterThan">
      <formula>0.03</formula>
    </cfRule>
    <cfRule type="cellIs" dxfId="2890" priority="294" stopIfTrue="1" operator="lessThan">
      <formula>-0.03</formula>
    </cfRule>
  </conditionalFormatting>
  <conditionalFormatting sqref="BW541:BW549">
    <cfRule type="cellIs" dxfId="2889" priority="291" stopIfTrue="1" operator="greaterThan">
      <formula>0.03</formula>
    </cfRule>
    <cfRule type="cellIs" dxfId="2888" priority="292" stopIfTrue="1" operator="lessThan">
      <formula>-0.03</formula>
    </cfRule>
  </conditionalFormatting>
  <conditionalFormatting sqref="BX541:BX543">
    <cfRule type="cellIs" dxfId="2887" priority="289" stopIfTrue="1" operator="greaterThan">
      <formula>0.03</formula>
    </cfRule>
    <cfRule type="cellIs" dxfId="2886" priority="290" stopIfTrue="1" operator="lessThan">
      <formula>-0.03</formula>
    </cfRule>
  </conditionalFormatting>
  <conditionalFormatting sqref="BX550:BX552">
    <cfRule type="cellIs" dxfId="2885" priority="287" stopIfTrue="1" operator="greaterThan">
      <formula>0.03</formula>
    </cfRule>
    <cfRule type="cellIs" dxfId="2884" priority="288" stopIfTrue="1" operator="lessThan">
      <formula>-0.03</formula>
    </cfRule>
  </conditionalFormatting>
  <conditionalFormatting sqref="BW550:BW558">
    <cfRule type="cellIs" dxfId="2883" priority="285" stopIfTrue="1" operator="greaterThan">
      <formula>0.03</formula>
    </cfRule>
    <cfRule type="cellIs" dxfId="2882" priority="286" stopIfTrue="1" operator="lessThan">
      <formula>-0.03</formula>
    </cfRule>
  </conditionalFormatting>
  <conditionalFormatting sqref="BX559:BX561">
    <cfRule type="cellIs" dxfId="2881" priority="283" stopIfTrue="1" operator="greaterThan">
      <formula>0.03</formula>
    </cfRule>
    <cfRule type="cellIs" dxfId="2880" priority="284" stopIfTrue="1" operator="lessThan">
      <formula>-0.03</formula>
    </cfRule>
  </conditionalFormatting>
  <conditionalFormatting sqref="BW559:BW567">
    <cfRule type="cellIs" dxfId="2879" priority="281" stopIfTrue="1" operator="greaterThan">
      <formula>0.03</formula>
    </cfRule>
    <cfRule type="cellIs" dxfId="2878" priority="282" stopIfTrue="1" operator="lessThan">
      <formula>-0.03</formula>
    </cfRule>
  </conditionalFormatting>
  <conditionalFormatting sqref="BW610:BW618">
    <cfRule type="cellIs" dxfId="2877" priority="235" stopIfTrue="1" operator="greaterThan">
      <formula>0.03</formula>
    </cfRule>
    <cfRule type="cellIs" dxfId="2876" priority="236" stopIfTrue="1" operator="lessThan">
      <formula>-0.03</formula>
    </cfRule>
  </conditionalFormatting>
  <conditionalFormatting sqref="BV610:BV612">
    <cfRule type="cellIs" dxfId="2875" priority="233" stopIfTrue="1" operator="greaterThan">
      <formula>0.03</formula>
    </cfRule>
    <cfRule type="cellIs" dxfId="2874" priority="234" stopIfTrue="1" operator="lessThan">
      <formula>-0.03</formula>
    </cfRule>
  </conditionalFormatting>
  <conditionalFormatting sqref="BU609">
    <cfRule type="cellIs" dxfId="2873" priority="247" stopIfTrue="1" operator="greaterThan">
      <formula>0.03</formula>
    </cfRule>
    <cfRule type="cellIs" dxfId="2872" priority="248" stopIfTrue="1" operator="lessThan">
      <formula>-0.03</formula>
    </cfRule>
  </conditionalFormatting>
  <conditionalFormatting sqref="BV613 BX613">
    <cfRule type="cellIs" dxfId="2871" priority="245" stopIfTrue="1" operator="greaterThan">
      <formula>0.03</formula>
    </cfRule>
    <cfRule type="cellIs" dxfId="2870" priority="246" stopIfTrue="1" operator="lessThan">
      <formula>-0.03</formula>
    </cfRule>
  </conditionalFormatting>
  <conditionalFormatting sqref="BX610:BX612">
    <cfRule type="cellIs" dxfId="2869" priority="231" stopIfTrue="1" operator="greaterThan">
      <formula>0.03</formula>
    </cfRule>
    <cfRule type="cellIs" dxfId="2868" priority="232" stopIfTrue="1" operator="lessThan">
      <formula>-0.03</formula>
    </cfRule>
  </conditionalFormatting>
  <conditionalFormatting sqref="BV514:BV516">
    <cfRule type="cellIs" dxfId="2867" priority="229" stopIfTrue="1" operator="greaterThan">
      <formula>0.03</formula>
    </cfRule>
    <cfRule type="cellIs" dxfId="2866" priority="230" stopIfTrue="1" operator="lessThan">
      <formula>-0.03</formula>
    </cfRule>
  </conditionalFormatting>
  <conditionalFormatting sqref="BX514:BX516">
    <cfRule type="cellIs" dxfId="2865" priority="227" stopIfTrue="1" operator="greaterThan">
      <formula>0.03</formula>
    </cfRule>
    <cfRule type="cellIs" dxfId="2864" priority="228" stopIfTrue="1" operator="lessThan">
      <formula>-0.03</formula>
    </cfRule>
  </conditionalFormatting>
  <conditionalFormatting sqref="BH580">
    <cfRule type="cellIs" dxfId="2863" priority="217" stopIfTrue="1" operator="greaterThan">
      <formula>0.03</formula>
    </cfRule>
    <cfRule type="cellIs" dxfId="2862" priority="218" stopIfTrue="1" operator="lessThan">
      <formula>-0.03</formula>
    </cfRule>
  </conditionalFormatting>
  <conditionalFormatting sqref="AW577:AW585 AX577:BB579">
    <cfRule type="cellIs" dxfId="2861" priority="223" stopIfTrue="1" operator="greaterThan">
      <formula>0.03</formula>
    </cfRule>
    <cfRule type="cellIs" dxfId="2860" priority="224" stopIfTrue="1" operator="lessThan">
      <formula>-0.03</formula>
    </cfRule>
  </conditionalFormatting>
  <conditionalFormatting sqref="BD580">
    <cfRule type="cellIs" dxfId="2859" priority="221" stopIfTrue="1" operator="greaterThan">
      <formula>0.03</formula>
    </cfRule>
    <cfRule type="cellIs" dxfId="2858" priority="222" stopIfTrue="1" operator="lessThan">
      <formula>-0.03</formula>
    </cfRule>
  </conditionalFormatting>
  <conditionalFormatting sqref="BF580 BH580 BJ580">
    <cfRule type="cellIs" dxfId="2857" priority="219" stopIfTrue="1" operator="greaterThan">
      <formula>0.03</formula>
    </cfRule>
    <cfRule type="cellIs" dxfId="2856" priority="220" stopIfTrue="1" operator="lessThan">
      <formula>-0.03</formula>
    </cfRule>
  </conditionalFormatting>
  <conditionalFormatting sqref="BD577:BD579">
    <cfRule type="cellIs" dxfId="2855" priority="215" stopIfTrue="1" operator="greaterThan">
      <formula>0.03</formula>
    </cfRule>
    <cfRule type="cellIs" dxfId="2854" priority="216" stopIfTrue="1" operator="lessThan">
      <formula>-0.03</formula>
    </cfRule>
  </conditionalFormatting>
  <conditionalFormatting sqref="BF577:BF579 BH577:BH579 BJ577:BJ579">
    <cfRule type="cellIs" dxfId="2853" priority="213" stopIfTrue="1" operator="greaterThan">
      <formula>0.03</formula>
    </cfRule>
    <cfRule type="cellIs" dxfId="2852" priority="214" stopIfTrue="1" operator="lessThan">
      <formula>-0.03</formula>
    </cfRule>
  </conditionalFormatting>
  <conditionalFormatting sqref="BH577:BH579">
    <cfRule type="cellIs" dxfId="2851" priority="211" stopIfTrue="1" operator="greaterThan">
      <formula>0.03</formula>
    </cfRule>
    <cfRule type="cellIs" dxfId="2850" priority="212" stopIfTrue="1" operator="lessThan">
      <formula>-0.03</formula>
    </cfRule>
  </conditionalFormatting>
  <conditionalFormatting sqref="BC577:BC585">
    <cfRule type="cellIs" dxfId="2849" priority="209" stopIfTrue="1" operator="greaterThan">
      <formula>0.03</formula>
    </cfRule>
    <cfRule type="cellIs" dxfId="2848" priority="210" stopIfTrue="1" operator="lessThan">
      <formula>-0.03</formula>
    </cfRule>
  </conditionalFormatting>
  <conditionalFormatting sqref="BN580">
    <cfRule type="cellIs" dxfId="2847" priority="207" stopIfTrue="1" operator="greaterThan">
      <formula>0.03</formula>
    </cfRule>
    <cfRule type="cellIs" dxfId="2846" priority="208" stopIfTrue="1" operator="lessThan">
      <formula>-0.03</formula>
    </cfRule>
  </conditionalFormatting>
  <conditionalFormatting sqref="BN577:BN579">
    <cfRule type="cellIs" dxfId="2845" priority="205" stopIfTrue="1" operator="greaterThan">
      <formula>0.03</formula>
    </cfRule>
    <cfRule type="cellIs" dxfId="2844" priority="206" stopIfTrue="1" operator="lessThan">
      <formula>-0.03</formula>
    </cfRule>
  </conditionalFormatting>
  <conditionalFormatting sqref="BL580">
    <cfRule type="cellIs" dxfId="2843" priority="203" stopIfTrue="1" operator="greaterThan">
      <formula>0.03</formula>
    </cfRule>
    <cfRule type="cellIs" dxfId="2842" priority="204" stopIfTrue="1" operator="lessThan">
      <formula>-0.03</formula>
    </cfRule>
  </conditionalFormatting>
  <conditionalFormatting sqref="BL577:BL579">
    <cfRule type="cellIs" dxfId="2841" priority="201" stopIfTrue="1" operator="greaterThan">
      <formula>0.03</formula>
    </cfRule>
    <cfRule type="cellIs" dxfId="2840" priority="202" stopIfTrue="1" operator="lessThan">
      <formula>-0.03</formula>
    </cfRule>
  </conditionalFormatting>
  <conditionalFormatting sqref="BP577:BR579">
    <cfRule type="cellIs" dxfId="2839" priority="199" stopIfTrue="1" operator="greaterThan">
      <formula>0.03</formula>
    </cfRule>
    <cfRule type="cellIs" dxfId="2838" priority="200" stopIfTrue="1" operator="lessThan">
      <formula>-0.03</formula>
    </cfRule>
  </conditionalFormatting>
  <conditionalFormatting sqref="BJ580">
    <cfRule type="cellIs" dxfId="2837" priority="197" stopIfTrue="1" operator="greaterThan">
      <formula>0.03</formula>
    </cfRule>
    <cfRule type="cellIs" dxfId="2836" priority="198" stopIfTrue="1" operator="lessThan">
      <formula>-0.03</formula>
    </cfRule>
  </conditionalFormatting>
  <conditionalFormatting sqref="BJ577:BJ579">
    <cfRule type="cellIs" dxfId="2835" priority="195" stopIfTrue="1" operator="greaterThan">
      <formula>0.03</formula>
    </cfRule>
    <cfRule type="cellIs" dxfId="2834" priority="196" stopIfTrue="1" operator="lessThan">
      <formula>-0.03</formula>
    </cfRule>
  </conditionalFormatting>
  <conditionalFormatting sqref="BS577:BS579">
    <cfRule type="cellIs" dxfId="2833" priority="191" stopIfTrue="1" operator="greaterThan">
      <formula>0.03</formula>
    </cfRule>
    <cfRule type="cellIs" dxfId="2832" priority="192" stopIfTrue="1" operator="lessThan">
      <formula>-0.03</formula>
    </cfRule>
  </conditionalFormatting>
  <conditionalFormatting sqref="AX580">
    <cfRule type="cellIs" dxfId="2831" priority="189" stopIfTrue="1" operator="greaterThan">
      <formula>0.03</formula>
    </cfRule>
    <cfRule type="cellIs" dxfId="2830" priority="190" stopIfTrue="1" operator="lessThan">
      <formula>-0.03</formula>
    </cfRule>
  </conditionalFormatting>
  <conditionalFormatting sqref="BT577:BT579">
    <cfRule type="cellIs" dxfId="2829" priority="185" stopIfTrue="1" operator="greaterThan">
      <formula>0.03</formula>
    </cfRule>
    <cfRule type="cellIs" dxfId="2828" priority="186" stopIfTrue="1" operator="lessThan">
      <formula>-0.03</formula>
    </cfRule>
  </conditionalFormatting>
  <conditionalFormatting sqref="BP580">
    <cfRule type="cellIs" dxfId="2827" priority="183" stopIfTrue="1" operator="greaterThan">
      <formula>0.03</formula>
    </cfRule>
    <cfRule type="cellIs" dxfId="2826" priority="184" stopIfTrue="1" operator="lessThan">
      <formula>-0.03</formula>
    </cfRule>
  </conditionalFormatting>
  <conditionalFormatting sqref="BU577:BV579 BX577:BX579">
    <cfRule type="cellIs" dxfId="2825" priority="177" stopIfTrue="1" operator="greaterThan">
      <formula>0.03</formula>
    </cfRule>
    <cfRule type="cellIs" dxfId="2824" priority="178" stopIfTrue="1" operator="lessThan">
      <formula>-0.03</formula>
    </cfRule>
  </conditionalFormatting>
  <conditionalFormatting sqref="BV577:BV579">
    <cfRule type="cellIs" dxfId="2823" priority="175" stopIfTrue="1" operator="greaterThan">
      <formula>0.03</formula>
    </cfRule>
    <cfRule type="cellIs" dxfId="2822" priority="176" stopIfTrue="1" operator="lessThan">
      <formula>-0.03</formula>
    </cfRule>
  </conditionalFormatting>
  <conditionalFormatting sqref="BU577:BU585">
    <cfRule type="cellIs" dxfId="2821" priority="173" stopIfTrue="1" operator="greaterThan">
      <formula>0.03</formula>
    </cfRule>
    <cfRule type="cellIs" dxfId="2820" priority="174" stopIfTrue="1" operator="lessThan">
      <formula>-0.03</formula>
    </cfRule>
  </conditionalFormatting>
  <conditionalFormatting sqref="BX580">
    <cfRule type="cellIs" dxfId="2819" priority="171" stopIfTrue="1" operator="greaterThan">
      <formula>0.03</formula>
    </cfRule>
    <cfRule type="cellIs" dxfId="2818" priority="172" stopIfTrue="1" operator="lessThan">
      <formula>-0.03</formula>
    </cfRule>
  </conditionalFormatting>
  <conditionalFormatting sqref="BX577:BX579">
    <cfRule type="cellIs" dxfId="2817" priority="169" stopIfTrue="1" operator="greaterThan">
      <formula>0.03</formula>
    </cfRule>
    <cfRule type="cellIs" dxfId="2816" priority="170" stopIfTrue="1" operator="lessThan">
      <formula>-0.03</formula>
    </cfRule>
  </conditionalFormatting>
  <conditionalFormatting sqref="BV580">
    <cfRule type="cellIs" dxfId="2815" priority="179" stopIfTrue="1" operator="greaterThan">
      <formula>0.03</formula>
    </cfRule>
    <cfRule type="cellIs" dxfId="2814" priority="180" stopIfTrue="1" operator="lessThan">
      <formula>-0.03</formula>
    </cfRule>
  </conditionalFormatting>
  <conditionalFormatting sqref="BU580:BV580 BX580">
    <cfRule type="cellIs" dxfId="2813" priority="181" stopIfTrue="1" operator="greaterThan">
      <formula>0.03</formula>
    </cfRule>
    <cfRule type="cellIs" dxfId="2812" priority="182" stopIfTrue="1" operator="lessThan">
      <formula>-0.03</formula>
    </cfRule>
  </conditionalFormatting>
  <conditionalFormatting sqref="BE577:BE585">
    <cfRule type="cellIs" dxfId="2811" priority="167" stopIfTrue="1" operator="greaterThan">
      <formula>0.03</formula>
    </cfRule>
    <cfRule type="cellIs" dxfId="2810" priority="168" stopIfTrue="1" operator="lessThan">
      <formula>-0.03</formula>
    </cfRule>
  </conditionalFormatting>
  <conditionalFormatting sqref="BG577:BG585">
    <cfRule type="cellIs" dxfId="2809" priority="165" stopIfTrue="1" operator="greaterThan">
      <formula>0.03</formula>
    </cfRule>
    <cfRule type="cellIs" dxfId="2808" priority="166" stopIfTrue="1" operator="lessThan">
      <formula>-0.03</formula>
    </cfRule>
  </conditionalFormatting>
  <conditionalFormatting sqref="BI577:BI585">
    <cfRule type="cellIs" dxfId="2807" priority="163" stopIfTrue="1" operator="greaterThan">
      <formula>0.03</formula>
    </cfRule>
    <cfRule type="cellIs" dxfId="2806" priority="164" stopIfTrue="1" operator="lessThan">
      <formula>-0.03</formula>
    </cfRule>
  </conditionalFormatting>
  <conditionalFormatting sqref="BK577:BK585">
    <cfRule type="cellIs" dxfId="2805" priority="161" stopIfTrue="1" operator="greaterThan">
      <formula>0.03</formula>
    </cfRule>
    <cfRule type="cellIs" dxfId="2804" priority="162" stopIfTrue="1" operator="lessThan">
      <formula>-0.03</formula>
    </cfRule>
  </conditionalFormatting>
  <conditionalFormatting sqref="BM577:BM585">
    <cfRule type="cellIs" dxfId="2803" priority="159" stopIfTrue="1" operator="greaterThan">
      <formula>0.03</formula>
    </cfRule>
    <cfRule type="cellIs" dxfId="2802" priority="160" stopIfTrue="1" operator="lessThan">
      <formula>-0.03</formula>
    </cfRule>
  </conditionalFormatting>
  <conditionalFormatting sqref="BO577:BO585">
    <cfRule type="cellIs" dxfId="2801" priority="157" stopIfTrue="1" operator="greaterThan">
      <formula>0.03</formula>
    </cfRule>
    <cfRule type="cellIs" dxfId="2800" priority="158" stopIfTrue="1" operator="lessThan">
      <formula>-0.03</formula>
    </cfRule>
  </conditionalFormatting>
  <conditionalFormatting sqref="BU580:BU582">
    <cfRule type="cellIs" dxfId="2799" priority="155" stopIfTrue="1" operator="greaterThan">
      <formula>0.03</formula>
    </cfRule>
    <cfRule type="cellIs" dxfId="2798" priority="156" stopIfTrue="1" operator="lessThan">
      <formula>-0.03</formula>
    </cfRule>
  </conditionalFormatting>
  <conditionalFormatting sqref="BU583:BU585">
    <cfRule type="cellIs" dxfId="2797" priority="153" stopIfTrue="1" operator="greaterThan">
      <formula>0.03</formula>
    </cfRule>
    <cfRule type="cellIs" dxfId="2796" priority="154" stopIfTrue="1" operator="lessThan">
      <formula>-0.03</formula>
    </cfRule>
  </conditionalFormatting>
  <conditionalFormatting sqref="BW577:BW579">
    <cfRule type="cellIs" dxfId="2795" priority="149" stopIfTrue="1" operator="greaterThan">
      <formula>0.03</formula>
    </cfRule>
    <cfRule type="cellIs" dxfId="2794" priority="150" stopIfTrue="1" operator="lessThan">
      <formula>-0.03</formula>
    </cfRule>
  </conditionalFormatting>
  <conditionalFormatting sqref="BW577:BW585">
    <cfRule type="cellIs" dxfId="2793" priority="147" stopIfTrue="1" operator="greaterThan">
      <formula>0.03</formula>
    </cfRule>
    <cfRule type="cellIs" dxfId="2792" priority="148" stopIfTrue="1" operator="lessThan">
      <formula>-0.03</formula>
    </cfRule>
  </conditionalFormatting>
  <conditionalFormatting sqref="BW580">
    <cfRule type="cellIs" dxfId="2791" priority="151" stopIfTrue="1" operator="greaterThan">
      <formula>0.03</formula>
    </cfRule>
    <cfRule type="cellIs" dxfId="2790" priority="152" stopIfTrue="1" operator="lessThan">
      <formula>-0.03</formula>
    </cfRule>
  </conditionalFormatting>
  <conditionalFormatting sqref="BW580:BW582">
    <cfRule type="cellIs" dxfId="2789" priority="145" stopIfTrue="1" operator="greaterThan">
      <formula>0.03</formula>
    </cfRule>
    <cfRule type="cellIs" dxfId="2788" priority="146" stopIfTrue="1" operator="lessThan">
      <formula>-0.03</formula>
    </cfRule>
  </conditionalFormatting>
  <conditionalFormatting sqref="BW583:BW585">
    <cfRule type="cellIs" dxfId="2787" priority="143" stopIfTrue="1" operator="greaterThan">
      <formula>0.03</formula>
    </cfRule>
    <cfRule type="cellIs" dxfId="2786" priority="144" stopIfTrue="1" operator="lessThan">
      <formula>-0.03</formula>
    </cfRule>
  </conditionalFormatting>
  <conditionalFormatting sqref="BC588:BC596">
    <cfRule type="cellIs" dxfId="2785" priority="141" stopIfTrue="1" operator="greaterThan">
      <formula>0.03</formula>
    </cfRule>
    <cfRule type="cellIs" dxfId="2784" priority="142" stopIfTrue="1" operator="lessThan">
      <formula>-0.03</formula>
    </cfRule>
  </conditionalFormatting>
  <conditionalFormatting sqref="BE588:BE596">
    <cfRule type="cellIs" dxfId="2783" priority="139" stopIfTrue="1" operator="greaterThan">
      <formula>0.03</formula>
    </cfRule>
    <cfRule type="cellIs" dxfId="2782" priority="140" stopIfTrue="1" operator="lessThan">
      <formula>-0.03</formula>
    </cfRule>
  </conditionalFormatting>
  <conditionalFormatting sqref="BG588:BG596">
    <cfRule type="cellIs" dxfId="2781" priority="137" stopIfTrue="1" operator="greaterThan">
      <formula>0.03</formula>
    </cfRule>
    <cfRule type="cellIs" dxfId="2780" priority="138" stopIfTrue="1" operator="lessThan">
      <formula>-0.03</formula>
    </cfRule>
  </conditionalFormatting>
  <conditionalFormatting sqref="BI588:BI596">
    <cfRule type="cellIs" dxfId="2779" priority="135" stopIfTrue="1" operator="greaterThan">
      <formula>0.03</formula>
    </cfRule>
    <cfRule type="cellIs" dxfId="2778" priority="136" stopIfTrue="1" operator="lessThan">
      <formula>-0.03</formula>
    </cfRule>
  </conditionalFormatting>
  <conditionalFormatting sqref="BK588:BK596">
    <cfRule type="cellIs" dxfId="2777" priority="133" stopIfTrue="1" operator="greaterThan">
      <formula>0.03</formula>
    </cfRule>
    <cfRule type="cellIs" dxfId="2776" priority="134" stopIfTrue="1" operator="lessThan">
      <formula>-0.03</formula>
    </cfRule>
  </conditionalFormatting>
  <conditionalFormatting sqref="BO588:BO596">
    <cfRule type="cellIs" dxfId="2775" priority="131" stopIfTrue="1" operator="greaterThan">
      <formula>0.03</formula>
    </cfRule>
    <cfRule type="cellIs" dxfId="2774" priority="132" stopIfTrue="1" operator="lessThan">
      <formula>-0.03</formula>
    </cfRule>
  </conditionalFormatting>
  <conditionalFormatting sqref="BM588:BM596">
    <cfRule type="cellIs" dxfId="2773" priority="129" stopIfTrue="1" operator="greaterThan">
      <formula>0.03</formula>
    </cfRule>
    <cfRule type="cellIs" dxfId="2772" priority="130" stopIfTrue="1" operator="lessThan">
      <formula>-0.03</formula>
    </cfRule>
  </conditionalFormatting>
  <conditionalFormatting sqref="BW591">
    <cfRule type="cellIs" dxfId="2771" priority="127" stopIfTrue="1" operator="greaterThan">
      <formula>0.03</formula>
    </cfRule>
    <cfRule type="cellIs" dxfId="2770" priority="128" stopIfTrue="1" operator="lessThan">
      <formula>-0.03</formula>
    </cfRule>
  </conditionalFormatting>
  <conditionalFormatting sqref="BW588:BW590">
    <cfRule type="cellIs" dxfId="2769" priority="125" stopIfTrue="1" operator="greaterThan">
      <formula>0.03</formula>
    </cfRule>
    <cfRule type="cellIs" dxfId="2768" priority="126" stopIfTrue="1" operator="lessThan">
      <formula>-0.03</formula>
    </cfRule>
  </conditionalFormatting>
  <conditionalFormatting sqref="BW588:BW596">
    <cfRule type="cellIs" dxfId="2767" priority="123" stopIfTrue="1" operator="greaterThan">
      <formula>0.03</formula>
    </cfRule>
    <cfRule type="cellIs" dxfId="2766" priority="124" stopIfTrue="1" operator="lessThan">
      <formula>-0.03</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F53ADD-990B-F64E-A424-F17EFE811133}">
  <sheetPr codeName="Sheet26"/>
  <dimension ref="A1:BX619"/>
  <sheetViews>
    <sheetView topLeftCell="A544" zoomScale="50" zoomScaleNormal="50" workbookViewId="0">
      <selection activeCell="A577" sqref="A577:XFD577"/>
    </sheetView>
  </sheetViews>
  <sheetFormatPr defaultColWidth="10.6640625" defaultRowHeight="17" customHeight="1" outlineLevelRow="1" x14ac:dyDescent="0.35"/>
  <cols>
    <col min="1" max="1" width="3.6640625" style="112" bestFit="1" customWidth="1"/>
    <col min="2" max="2" width="11.5" style="112" bestFit="1" customWidth="1"/>
    <col min="3" max="3" width="45.5" style="112" bestFit="1" customWidth="1"/>
    <col min="4" max="4" width="7" style="113" bestFit="1" customWidth="1"/>
    <col min="5" max="5" width="9.1640625" style="112" bestFit="1" customWidth="1"/>
    <col min="6" max="6" width="9" style="113" bestFit="1" customWidth="1"/>
    <col min="7" max="7" width="11.5" style="113" bestFit="1" customWidth="1"/>
    <col min="8" max="11" width="6.83203125" style="113" bestFit="1" customWidth="1"/>
    <col min="12" max="12" width="10.5" style="113" bestFit="1" customWidth="1"/>
    <col min="13" max="13" width="14.1640625" style="113" bestFit="1" customWidth="1"/>
    <col min="14" max="14" width="6.83203125" style="113" bestFit="1" customWidth="1"/>
    <col min="15" max="15" width="8" style="113" bestFit="1" customWidth="1"/>
    <col min="16" max="16" width="11.6640625" style="113" bestFit="1" customWidth="1"/>
    <col min="17" max="21" width="6.83203125" style="113" bestFit="1" customWidth="1"/>
    <col min="22" max="22" width="11.5" style="113" bestFit="1" customWidth="1"/>
    <col min="23" max="23" width="9.6640625" style="113" bestFit="1" customWidth="1"/>
    <col min="24" max="24" width="9.5" style="113" bestFit="1" customWidth="1"/>
    <col min="25" max="25" width="2.83203125" style="112" customWidth="1"/>
    <col min="26" max="26" width="11.1640625" style="112" customWidth="1"/>
    <col min="27" max="27" width="7.83203125" style="112" customWidth="1"/>
    <col min="28" max="28" width="8.1640625" style="112" customWidth="1"/>
    <col min="29" max="29" width="7.6640625" style="112" customWidth="1"/>
    <col min="30" max="30" width="7.5" style="112" customWidth="1"/>
    <col min="31" max="31" width="10.5" style="112" bestFit="1" customWidth="1"/>
    <col min="32" max="32" width="14.1640625" style="112" bestFit="1" customWidth="1"/>
    <col min="33" max="33" width="6.83203125" style="112" bestFit="1" customWidth="1"/>
    <col min="34" max="34" width="8" style="112" bestFit="1" customWidth="1"/>
    <col min="35" max="35" width="11.6640625" style="112" bestFit="1" customWidth="1"/>
    <col min="36" max="36" width="9.33203125" style="112" customWidth="1"/>
    <col min="37" max="37" width="7.6640625" style="112" customWidth="1"/>
    <col min="38" max="38" width="7.83203125" style="112" customWidth="1"/>
    <col min="39" max="39" width="7.1640625" style="112" customWidth="1"/>
    <col min="40" max="40" width="8.1640625" style="112" customWidth="1"/>
    <col min="41" max="41" width="11.5" style="112" customWidth="1"/>
    <col min="42" max="42" width="9.6640625" style="112" bestFit="1" customWidth="1"/>
    <col min="43" max="43" width="9.5" style="112" bestFit="1" customWidth="1"/>
    <col min="44" max="45" width="9.1640625" style="112" customWidth="1"/>
    <col min="46" max="46" width="3.6640625" style="112" bestFit="1" customWidth="1"/>
    <col min="47" max="47" width="5" style="112" bestFit="1" customWidth="1"/>
    <col min="48" max="48" width="3.6640625" style="112" bestFit="1" customWidth="1"/>
    <col min="49" max="49" width="9.5" style="113" bestFit="1" customWidth="1"/>
    <col min="50" max="53" width="9.5" style="112" bestFit="1" customWidth="1"/>
    <col min="54" max="54" width="10.83203125" style="112" customWidth="1"/>
    <col min="55" max="55" width="9.5" style="113" bestFit="1" customWidth="1"/>
    <col min="56" max="56" width="9.5" style="112" bestFit="1" customWidth="1"/>
    <col min="57" max="57" width="9.5" style="113" bestFit="1" customWidth="1"/>
    <col min="58" max="58" width="9.5" style="112" bestFit="1" customWidth="1"/>
    <col min="59" max="59" width="9.5" style="113" bestFit="1" customWidth="1"/>
    <col min="60" max="60" width="9.5" style="112" bestFit="1" customWidth="1"/>
    <col min="61" max="61" width="9.5" style="113" bestFit="1" customWidth="1"/>
    <col min="62" max="62" width="9.5" style="112" bestFit="1" customWidth="1"/>
    <col min="63" max="63" width="9.5" style="113" bestFit="1" customWidth="1"/>
    <col min="64" max="64" width="9.5" style="112" bestFit="1" customWidth="1"/>
    <col min="65" max="65" width="9.5" style="113" bestFit="1" customWidth="1"/>
    <col min="66" max="66" width="9.5" style="112" bestFit="1" customWidth="1"/>
    <col min="67" max="67" width="9.5" style="113" bestFit="1" customWidth="1"/>
    <col min="68" max="71" width="9.5" style="112" bestFit="1" customWidth="1"/>
    <col min="72" max="72" width="10.83203125" style="112" customWidth="1"/>
    <col min="73" max="73" width="10.6640625" style="312" customWidth="1"/>
    <col min="74" max="74" width="10.6640625" style="289" customWidth="1"/>
    <col min="75" max="75" width="10.6640625" style="312" customWidth="1"/>
    <col min="76" max="76" width="10.6640625" style="289" customWidth="1"/>
    <col min="77" max="297" width="8.83203125" style="112" customWidth="1"/>
    <col min="298" max="298" width="8.33203125" style="112" customWidth="1"/>
    <col min="299" max="299" width="14.83203125" style="112" customWidth="1"/>
    <col min="300" max="300" width="7.83203125" style="112" customWidth="1"/>
    <col min="301" max="301" width="9.83203125" style="112" customWidth="1"/>
    <col min="302" max="304" width="6.83203125" style="112" customWidth="1"/>
    <col min="305" max="307" width="8.83203125" style="112" customWidth="1"/>
    <col min="308" max="308" width="2.83203125" style="112" customWidth="1"/>
    <col min="309" max="309" width="9.83203125" style="112" customWidth="1"/>
    <col min="310" max="312" width="6.83203125" style="112" customWidth="1"/>
    <col min="313" max="315" width="8.83203125" style="112" customWidth="1"/>
    <col min="316" max="317" width="5.1640625" style="112" customWidth="1"/>
    <col min="318" max="318" width="2.83203125" style="112" customWidth="1"/>
    <col min="319" max="553" width="8.83203125" style="112" customWidth="1"/>
    <col min="554" max="554" width="8.33203125" style="112" customWidth="1"/>
    <col min="555" max="555" width="14.83203125" style="112" customWidth="1"/>
    <col min="556" max="556" width="7.83203125" style="112" customWidth="1"/>
    <col min="557" max="557" width="9.83203125" style="112" customWidth="1"/>
    <col min="558" max="560" width="6.83203125" style="112" customWidth="1"/>
    <col min="561" max="563" width="8.83203125" style="112" customWidth="1"/>
    <col min="564" max="564" width="2.83203125" style="112" customWidth="1"/>
    <col min="565" max="565" width="9.83203125" style="112" customWidth="1"/>
    <col min="566" max="568" width="6.83203125" style="112" customWidth="1"/>
    <col min="569" max="571" width="8.83203125" style="112" customWidth="1"/>
    <col min="572" max="573" width="5.1640625" style="112" customWidth="1"/>
    <col min="574" max="574" width="2.83203125" style="112" customWidth="1"/>
    <col min="575" max="809" width="8.83203125" style="112" customWidth="1"/>
    <col min="810" max="810" width="8.33203125" style="112" customWidth="1"/>
    <col min="811" max="811" width="14.83203125" style="112" customWidth="1"/>
    <col min="812" max="812" width="7.83203125" style="112" customWidth="1"/>
    <col min="813" max="813" width="9.83203125" style="112" customWidth="1"/>
    <col min="814" max="816" width="6.83203125" style="112" customWidth="1"/>
    <col min="817" max="819" width="8.83203125" style="112" customWidth="1"/>
    <col min="820" max="820" width="2.83203125" style="112" customWidth="1"/>
    <col min="821" max="821" width="9.83203125" style="112" customWidth="1"/>
    <col min="822" max="824" width="6.83203125" style="112" customWidth="1"/>
    <col min="825" max="827" width="8.83203125" style="112" customWidth="1"/>
    <col min="828" max="829" width="5.1640625" style="112" customWidth="1"/>
    <col min="830" max="830" width="2.83203125" style="112" customWidth="1"/>
    <col min="831" max="1065" width="8.83203125" style="112" customWidth="1"/>
    <col min="1066" max="1066" width="8.33203125" style="112" customWidth="1"/>
    <col min="1067" max="1067" width="14.83203125" style="112" customWidth="1"/>
    <col min="1068" max="1068" width="7.83203125" style="112" customWidth="1"/>
    <col min="1069" max="1069" width="9.83203125" style="112" customWidth="1"/>
    <col min="1070" max="1072" width="6.83203125" style="112" customWidth="1"/>
    <col min="1073" max="1075" width="8.83203125" style="112" customWidth="1"/>
    <col min="1076" max="1076" width="2.83203125" style="112" customWidth="1"/>
    <col min="1077" max="1077" width="9.83203125" style="112" customWidth="1"/>
    <col min="1078" max="1080" width="6.83203125" style="112" customWidth="1"/>
    <col min="1081" max="1083" width="8.83203125" style="112" customWidth="1"/>
    <col min="1084" max="1085" width="5.1640625" style="112" customWidth="1"/>
    <col min="1086" max="1086" width="2.83203125" style="112" customWidth="1"/>
    <col min="1087" max="1321" width="8.83203125" style="112" customWidth="1"/>
    <col min="1322" max="1322" width="8.33203125" style="112" customWidth="1"/>
    <col min="1323" max="1323" width="14.83203125" style="112" customWidth="1"/>
    <col min="1324" max="1324" width="7.83203125" style="112" customWidth="1"/>
    <col min="1325" max="1325" width="9.83203125" style="112" customWidth="1"/>
    <col min="1326" max="1328" width="6.83203125" style="112" customWidth="1"/>
    <col min="1329" max="1331" width="8.83203125" style="112" customWidth="1"/>
    <col min="1332" max="1332" width="2.83203125" style="112" customWidth="1"/>
    <col min="1333" max="1333" width="9.83203125" style="112" customWidth="1"/>
    <col min="1334" max="1336" width="6.83203125" style="112" customWidth="1"/>
    <col min="1337" max="1339" width="8.83203125" style="112" customWidth="1"/>
    <col min="1340" max="1341" width="5.1640625" style="112" customWidth="1"/>
    <col min="1342" max="1342" width="2.83203125" style="112" customWidth="1"/>
    <col min="1343" max="1577" width="8.83203125" style="112" customWidth="1"/>
    <col min="1578" max="1578" width="8.33203125" style="112" customWidth="1"/>
    <col min="1579" max="1579" width="14.83203125" style="112" customWidth="1"/>
    <col min="1580" max="1580" width="7.83203125" style="112" customWidth="1"/>
    <col min="1581" max="1581" width="9.83203125" style="112" customWidth="1"/>
    <col min="1582" max="1584" width="6.83203125" style="112" customWidth="1"/>
    <col min="1585" max="1587" width="8.83203125" style="112" customWidth="1"/>
    <col min="1588" max="1588" width="2.83203125" style="112" customWidth="1"/>
    <col min="1589" max="1589" width="9.83203125" style="112" customWidth="1"/>
    <col min="1590" max="1592" width="6.83203125" style="112" customWidth="1"/>
    <col min="1593" max="1595" width="8.83203125" style="112" customWidth="1"/>
    <col min="1596" max="1597" width="5.1640625" style="112" customWidth="1"/>
    <col min="1598" max="1598" width="2.83203125" style="112" customWidth="1"/>
    <col min="1599" max="1833" width="8.83203125" style="112" customWidth="1"/>
    <col min="1834" max="1834" width="8.33203125" style="112" customWidth="1"/>
    <col min="1835" max="1835" width="14.83203125" style="112" customWidth="1"/>
    <col min="1836" max="1836" width="7.83203125" style="112" customWidth="1"/>
    <col min="1837" max="1837" width="9.83203125" style="112" customWidth="1"/>
    <col min="1838" max="1840" width="6.83203125" style="112" customWidth="1"/>
    <col min="1841" max="1843" width="8.83203125" style="112" customWidth="1"/>
    <col min="1844" max="1844" width="2.83203125" style="112" customWidth="1"/>
    <col min="1845" max="1845" width="9.83203125" style="112" customWidth="1"/>
    <col min="1846" max="1848" width="6.83203125" style="112" customWidth="1"/>
    <col min="1849" max="1851" width="8.83203125" style="112" customWidth="1"/>
    <col min="1852" max="1853" width="5.1640625" style="112" customWidth="1"/>
    <col min="1854" max="1854" width="2.83203125" style="112" customWidth="1"/>
    <col min="1855" max="2089" width="8.83203125" style="112" customWidth="1"/>
    <col min="2090" max="2090" width="8.33203125" style="112" customWidth="1"/>
    <col min="2091" max="2091" width="14.83203125" style="112" customWidth="1"/>
    <col min="2092" max="2092" width="7.83203125" style="112" customWidth="1"/>
    <col min="2093" max="2093" width="9.83203125" style="112" customWidth="1"/>
    <col min="2094" max="2096" width="6.83203125" style="112" customWidth="1"/>
    <col min="2097" max="2099" width="8.83203125" style="112" customWidth="1"/>
    <col min="2100" max="2100" width="2.83203125" style="112" customWidth="1"/>
    <col min="2101" max="2101" width="9.83203125" style="112" customWidth="1"/>
    <col min="2102" max="2104" width="6.83203125" style="112" customWidth="1"/>
    <col min="2105" max="2107" width="8.83203125" style="112" customWidth="1"/>
    <col min="2108" max="2109" width="5.1640625" style="112" customWidth="1"/>
    <col min="2110" max="2110" width="2.83203125" style="112" customWidth="1"/>
    <col min="2111" max="2345" width="8.83203125" style="112" customWidth="1"/>
    <col min="2346" max="2346" width="8.33203125" style="112" customWidth="1"/>
    <col min="2347" max="2347" width="14.83203125" style="112" customWidth="1"/>
    <col min="2348" max="2348" width="7.83203125" style="112" customWidth="1"/>
    <col min="2349" max="2349" width="9.83203125" style="112" customWidth="1"/>
    <col min="2350" max="2352" width="6.83203125" style="112" customWidth="1"/>
    <col min="2353" max="2355" width="8.83203125" style="112" customWidth="1"/>
    <col min="2356" max="2356" width="2.83203125" style="112" customWidth="1"/>
    <col min="2357" max="2357" width="9.83203125" style="112" customWidth="1"/>
    <col min="2358" max="2360" width="6.83203125" style="112" customWidth="1"/>
    <col min="2361" max="2363" width="8.83203125" style="112" customWidth="1"/>
    <col min="2364" max="2365" width="5.1640625" style="112" customWidth="1"/>
    <col min="2366" max="2366" width="2.83203125" style="112" customWidth="1"/>
    <col min="2367" max="2601" width="8.83203125" style="112" customWidth="1"/>
    <col min="2602" max="2602" width="8.33203125" style="112" customWidth="1"/>
    <col min="2603" max="2603" width="14.83203125" style="112" customWidth="1"/>
    <col min="2604" max="2604" width="7.83203125" style="112" customWidth="1"/>
    <col min="2605" max="2605" width="9.83203125" style="112" customWidth="1"/>
    <col min="2606" max="2608" width="6.83203125" style="112" customWidth="1"/>
    <col min="2609" max="2611" width="8.83203125" style="112" customWidth="1"/>
    <col min="2612" max="2612" width="2.83203125" style="112" customWidth="1"/>
    <col min="2613" max="2613" width="9.83203125" style="112" customWidth="1"/>
    <col min="2614" max="2616" width="6.83203125" style="112" customWidth="1"/>
    <col min="2617" max="2619" width="8.83203125" style="112" customWidth="1"/>
    <col min="2620" max="2621" width="5.1640625" style="112" customWidth="1"/>
    <col min="2622" max="2622" width="2.83203125" style="112" customWidth="1"/>
    <col min="2623" max="2857" width="8.83203125" style="112" customWidth="1"/>
    <col min="2858" max="2858" width="8.33203125" style="112" customWidth="1"/>
    <col min="2859" max="2859" width="14.83203125" style="112" customWidth="1"/>
    <col min="2860" max="2860" width="7.83203125" style="112" customWidth="1"/>
    <col min="2861" max="2861" width="9.83203125" style="112" customWidth="1"/>
    <col min="2862" max="2864" width="6.83203125" style="112" customWidth="1"/>
    <col min="2865" max="2867" width="8.83203125" style="112" customWidth="1"/>
    <col min="2868" max="2868" width="2.83203125" style="112" customWidth="1"/>
    <col min="2869" max="2869" width="9.83203125" style="112" customWidth="1"/>
    <col min="2870" max="2872" width="6.83203125" style="112" customWidth="1"/>
    <col min="2873" max="2875" width="8.83203125" style="112" customWidth="1"/>
    <col min="2876" max="2877" width="5.1640625" style="112" customWidth="1"/>
    <col min="2878" max="2878" width="2.83203125" style="112" customWidth="1"/>
    <col min="2879" max="3113" width="8.83203125" style="112" customWidth="1"/>
    <col min="3114" max="3114" width="8.33203125" style="112" customWidth="1"/>
    <col min="3115" max="3115" width="14.83203125" style="112" customWidth="1"/>
    <col min="3116" max="3116" width="7.83203125" style="112" customWidth="1"/>
    <col min="3117" max="3117" width="9.83203125" style="112" customWidth="1"/>
    <col min="3118" max="3120" width="6.83203125" style="112" customWidth="1"/>
    <col min="3121" max="3123" width="8.83203125" style="112" customWidth="1"/>
    <col min="3124" max="3124" width="2.83203125" style="112" customWidth="1"/>
    <col min="3125" max="3125" width="9.83203125" style="112" customWidth="1"/>
    <col min="3126" max="3128" width="6.83203125" style="112" customWidth="1"/>
    <col min="3129" max="3131" width="8.83203125" style="112" customWidth="1"/>
    <col min="3132" max="3133" width="5.1640625" style="112" customWidth="1"/>
    <col min="3134" max="3134" width="2.83203125" style="112" customWidth="1"/>
    <col min="3135" max="3369" width="8.83203125" style="112" customWidth="1"/>
    <col min="3370" max="3370" width="8.33203125" style="112" customWidth="1"/>
    <col min="3371" max="3371" width="14.83203125" style="112" customWidth="1"/>
    <col min="3372" max="3372" width="7.83203125" style="112" customWidth="1"/>
    <col min="3373" max="3373" width="9.83203125" style="112" customWidth="1"/>
    <col min="3374" max="3376" width="6.83203125" style="112" customWidth="1"/>
    <col min="3377" max="3379" width="8.83203125" style="112" customWidth="1"/>
    <col min="3380" max="3380" width="2.83203125" style="112" customWidth="1"/>
    <col min="3381" max="3381" width="9.83203125" style="112" customWidth="1"/>
    <col min="3382" max="3384" width="6.83203125" style="112" customWidth="1"/>
    <col min="3385" max="3387" width="8.83203125" style="112" customWidth="1"/>
    <col min="3388" max="3389" width="5.1640625" style="112" customWidth="1"/>
    <col min="3390" max="3390" width="2.83203125" style="112" customWidth="1"/>
    <col min="3391" max="3625" width="8.83203125" style="112" customWidth="1"/>
    <col min="3626" max="3626" width="8.33203125" style="112" customWidth="1"/>
    <col min="3627" max="3627" width="14.83203125" style="112" customWidth="1"/>
    <col min="3628" max="3628" width="7.83203125" style="112" customWidth="1"/>
    <col min="3629" max="3629" width="9.83203125" style="112" customWidth="1"/>
    <col min="3630" max="3632" width="6.83203125" style="112" customWidth="1"/>
    <col min="3633" max="3635" width="8.83203125" style="112" customWidth="1"/>
    <col min="3636" max="3636" width="2.83203125" style="112" customWidth="1"/>
    <col min="3637" max="3637" width="9.83203125" style="112" customWidth="1"/>
    <col min="3638" max="3640" width="6.83203125" style="112" customWidth="1"/>
    <col min="3641" max="3643" width="8.83203125" style="112" customWidth="1"/>
    <col min="3644" max="3645" width="5.1640625" style="112" customWidth="1"/>
    <col min="3646" max="3646" width="2.83203125" style="112" customWidth="1"/>
    <col min="3647" max="3881" width="8.83203125" style="112" customWidth="1"/>
    <col min="3882" max="3882" width="8.33203125" style="112" customWidth="1"/>
    <col min="3883" max="3883" width="14.83203125" style="112" customWidth="1"/>
    <col min="3884" max="3884" width="7.83203125" style="112" customWidth="1"/>
    <col min="3885" max="3885" width="9.83203125" style="112" customWidth="1"/>
    <col min="3886" max="3888" width="6.83203125" style="112" customWidth="1"/>
    <col min="3889" max="3891" width="8.83203125" style="112" customWidth="1"/>
    <col min="3892" max="3892" width="2.83203125" style="112" customWidth="1"/>
    <col min="3893" max="3893" width="9.83203125" style="112" customWidth="1"/>
    <col min="3894" max="3896" width="6.83203125" style="112" customWidth="1"/>
    <col min="3897" max="3899" width="8.83203125" style="112" customWidth="1"/>
    <col min="3900" max="3901" width="5.1640625" style="112" customWidth="1"/>
    <col min="3902" max="3902" width="2.83203125" style="112" customWidth="1"/>
    <col min="3903" max="4137" width="8.83203125" style="112" customWidth="1"/>
    <col min="4138" max="4138" width="8.33203125" style="112" customWidth="1"/>
    <col min="4139" max="4139" width="14.83203125" style="112" customWidth="1"/>
    <col min="4140" max="4140" width="7.83203125" style="112" customWidth="1"/>
    <col min="4141" max="4141" width="9.83203125" style="112" customWidth="1"/>
    <col min="4142" max="4144" width="6.83203125" style="112" customWidth="1"/>
    <col min="4145" max="4147" width="8.83203125" style="112" customWidth="1"/>
    <col min="4148" max="4148" width="2.83203125" style="112" customWidth="1"/>
    <col min="4149" max="4149" width="9.83203125" style="112" customWidth="1"/>
    <col min="4150" max="4152" width="6.83203125" style="112" customWidth="1"/>
    <col min="4153" max="4155" width="8.83203125" style="112" customWidth="1"/>
    <col min="4156" max="4157" width="5.1640625" style="112" customWidth="1"/>
    <col min="4158" max="4158" width="2.83203125" style="112" customWidth="1"/>
    <col min="4159" max="4393" width="8.83203125" style="112" customWidth="1"/>
    <col min="4394" max="4394" width="8.33203125" style="112" customWidth="1"/>
    <col min="4395" max="4395" width="14.83203125" style="112" customWidth="1"/>
    <col min="4396" max="4396" width="7.83203125" style="112" customWidth="1"/>
    <col min="4397" max="4397" width="9.83203125" style="112" customWidth="1"/>
    <col min="4398" max="4400" width="6.83203125" style="112" customWidth="1"/>
    <col min="4401" max="4403" width="8.83203125" style="112" customWidth="1"/>
    <col min="4404" max="4404" width="2.83203125" style="112" customWidth="1"/>
    <col min="4405" max="4405" width="9.83203125" style="112" customWidth="1"/>
    <col min="4406" max="4408" width="6.83203125" style="112" customWidth="1"/>
    <col min="4409" max="4411" width="8.83203125" style="112" customWidth="1"/>
    <col min="4412" max="4413" width="5.1640625" style="112" customWidth="1"/>
    <col min="4414" max="4414" width="2.83203125" style="112" customWidth="1"/>
    <col min="4415" max="4649" width="8.83203125" style="112" customWidth="1"/>
    <col min="4650" max="4650" width="8.33203125" style="112" customWidth="1"/>
    <col min="4651" max="4651" width="14.83203125" style="112" customWidth="1"/>
    <col min="4652" max="4652" width="7.83203125" style="112" customWidth="1"/>
    <col min="4653" max="4653" width="9.83203125" style="112" customWidth="1"/>
    <col min="4654" max="4656" width="6.83203125" style="112" customWidth="1"/>
    <col min="4657" max="4659" width="8.83203125" style="112" customWidth="1"/>
    <col min="4660" max="4660" width="2.83203125" style="112" customWidth="1"/>
    <col min="4661" max="4661" width="9.83203125" style="112" customWidth="1"/>
    <col min="4662" max="4664" width="6.83203125" style="112" customWidth="1"/>
    <col min="4665" max="4667" width="8.83203125" style="112" customWidth="1"/>
    <col min="4668" max="4669" width="5.1640625" style="112" customWidth="1"/>
    <col min="4670" max="4670" width="2.83203125" style="112" customWidth="1"/>
    <col min="4671" max="4905" width="8.83203125" style="112" customWidth="1"/>
    <col min="4906" max="4906" width="8.33203125" style="112" customWidth="1"/>
    <col min="4907" max="4907" width="14.83203125" style="112" customWidth="1"/>
    <col min="4908" max="4908" width="7.83203125" style="112" customWidth="1"/>
    <col min="4909" max="4909" width="9.83203125" style="112" customWidth="1"/>
    <col min="4910" max="4912" width="6.83203125" style="112" customWidth="1"/>
    <col min="4913" max="4915" width="8.83203125" style="112" customWidth="1"/>
    <col min="4916" max="4916" width="2.83203125" style="112" customWidth="1"/>
    <col min="4917" max="4917" width="9.83203125" style="112" customWidth="1"/>
    <col min="4918" max="4920" width="6.83203125" style="112" customWidth="1"/>
    <col min="4921" max="4923" width="8.83203125" style="112" customWidth="1"/>
    <col min="4924" max="4925" width="5.1640625" style="112" customWidth="1"/>
    <col min="4926" max="4926" width="2.83203125" style="112" customWidth="1"/>
    <col min="4927" max="5161" width="8.83203125" style="112" customWidth="1"/>
    <col min="5162" max="5162" width="8.33203125" style="112" customWidth="1"/>
    <col min="5163" max="5163" width="14.83203125" style="112" customWidth="1"/>
    <col min="5164" max="5164" width="7.83203125" style="112" customWidth="1"/>
    <col min="5165" max="5165" width="9.83203125" style="112" customWidth="1"/>
    <col min="5166" max="5168" width="6.83203125" style="112" customWidth="1"/>
    <col min="5169" max="5171" width="8.83203125" style="112" customWidth="1"/>
    <col min="5172" max="5172" width="2.83203125" style="112" customWidth="1"/>
    <col min="5173" max="5173" width="9.83203125" style="112" customWidth="1"/>
    <col min="5174" max="5176" width="6.83203125" style="112" customWidth="1"/>
    <col min="5177" max="5179" width="8.83203125" style="112" customWidth="1"/>
    <col min="5180" max="5181" width="5.1640625" style="112" customWidth="1"/>
    <col min="5182" max="5182" width="2.83203125" style="112" customWidth="1"/>
    <col min="5183" max="5417" width="8.83203125" style="112" customWidth="1"/>
    <col min="5418" max="5418" width="8.33203125" style="112" customWidth="1"/>
    <col min="5419" max="5419" width="14.83203125" style="112" customWidth="1"/>
    <col min="5420" max="5420" width="7.83203125" style="112" customWidth="1"/>
    <col min="5421" max="5421" width="9.83203125" style="112" customWidth="1"/>
    <col min="5422" max="5424" width="6.83203125" style="112" customWidth="1"/>
    <col min="5425" max="5427" width="8.83203125" style="112" customWidth="1"/>
    <col min="5428" max="5428" width="2.83203125" style="112" customWidth="1"/>
    <col min="5429" max="5429" width="9.83203125" style="112" customWidth="1"/>
    <col min="5430" max="5432" width="6.83203125" style="112" customWidth="1"/>
    <col min="5433" max="5435" width="8.83203125" style="112" customWidth="1"/>
    <col min="5436" max="5437" width="5.1640625" style="112" customWidth="1"/>
    <col min="5438" max="5438" width="2.83203125" style="112" customWidth="1"/>
    <col min="5439" max="5673" width="8.83203125" style="112" customWidth="1"/>
    <col min="5674" max="5674" width="8.33203125" style="112" customWidth="1"/>
    <col min="5675" max="5675" width="14.83203125" style="112" customWidth="1"/>
    <col min="5676" max="5676" width="7.83203125" style="112" customWidth="1"/>
    <col min="5677" max="5677" width="9.83203125" style="112" customWidth="1"/>
    <col min="5678" max="5680" width="6.83203125" style="112" customWidth="1"/>
    <col min="5681" max="5683" width="8.83203125" style="112" customWidth="1"/>
    <col min="5684" max="5684" width="2.83203125" style="112" customWidth="1"/>
    <col min="5685" max="5685" width="9.83203125" style="112" customWidth="1"/>
    <col min="5686" max="5688" width="6.83203125" style="112" customWidth="1"/>
    <col min="5689" max="5691" width="8.83203125" style="112" customWidth="1"/>
    <col min="5692" max="5693" width="5.1640625" style="112" customWidth="1"/>
    <col min="5694" max="5694" width="2.83203125" style="112" customWidth="1"/>
    <col min="5695" max="5929" width="8.83203125" style="112" customWidth="1"/>
    <col min="5930" max="5930" width="8.33203125" style="112" customWidth="1"/>
    <col min="5931" max="5931" width="14.83203125" style="112" customWidth="1"/>
    <col min="5932" max="5932" width="7.83203125" style="112" customWidth="1"/>
    <col min="5933" max="5933" width="9.83203125" style="112" customWidth="1"/>
    <col min="5934" max="5936" width="6.83203125" style="112" customWidth="1"/>
    <col min="5937" max="5939" width="8.83203125" style="112" customWidth="1"/>
    <col min="5940" max="5940" width="2.83203125" style="112" customWidth="1"/>
    <col min="5941" max="5941" width="9.83203125" style="112" customWidth="1"/>
    <col min="5942" max="5944" width="6.83203125" style="112" customWidth="1"/>
    <col min="5945" max="5947" width="8.83203125" style="112" customWidth="1"/>
    <col min="5948" max="5949" width="5.1640625" style="112" customWidth="1"/>
    <col min="5950" max="5950" width="2.83203125" style="112" customWidth="1"/>
    <col min="5951" max="6185" width="8.83203125" style="112" customWidth="1"/>
    <col min="6186" max="6186" width="8.33203125" style="112" customWidth="1"/>
    <col min="6187" max="6187" width="14.83203125" style="112" customWidth="1"/>
    <col min="6188" max="6188" width="7.83203125" style="112" customWidth="1"/>
    <col min="6189" max="6189" width="9.83203125" style="112" customWidth="1"/>
    <col min="6190" max="6192" width="6.83203125" style="112" customWidth="1"/>
    <col min="6193" max="6195" width="8.83203125" style="112" customWidth="1"/>
    <col min="6196" max="6196" width="2.83203125" style="112" customWidth="1"/>
    <col min="6197" max="6197" width="9.83203125" style="112" customWidth="1"/>
    <col min="6198" max="6200" width="6.83203125" style="112" customWidth="1"/>
    <col min="6201" max="6203" width="8.83203125" style="112" customWidth="1"/>
    <col min="6204" max="6205" width="5.1640625" style="112" customWidth="1"/>
    <col min="6206" max="6206" width="2.83203125" style="112" customWidth="1"/>
    <col min="6207" max="6441" width="8.83203125" style="112" customWidth="1"/>
    <col min="6442" max="6442" width="8.33203125" style="112" customWidth="1"/>
    <col min="6443" max="6443" width="14.83203125" style="112" customWidth="1"/>
    <col min="6444" max="6444" width="7.83203125" style="112" customWidth="1"/>
    <col min="6445" max="6445" width="9.83203125" style="112" customWidth="1"/>
    <col min="6446" max="6448" width="6.83203125" style="112" customWidth="1"/>
    <col min="6449" max="6451" width="8.83203125" style="112" customWidth="1"/>
    <col min="6452" max="6452" width="2.83203125" style="112" customWidth="1"/>
    <col min="6453" max="6453" width="9.83203125" style="112" customWidth="1"/>
    <col min="6454" max="6456" width="6.83203125" style="112" customWidth="1"/>
    <col min="6457" max="6459" width="8.83203125" style="112" customWidth="1"/>
    <col min="6460" max="6461" width="5.1640625" style="112" customWidth="1"/>
    <col min="6462" max="6462" width="2.83203125" style="112" customWidth="1"/>
    <col min="6463" max="6697" width="8.83203125" style="112" customWidth="1"/>
    <col min="6698" max="6698" width="8.33203125" style="112" customWidth="1"/>
    <col min="6699" max="6699" width="14.83203125" style="112" customWidth="1"/>
    <col min="6700" max="6700" width="7.83203125" style="112" customWidth="1"/>
    <col min="6701" max="6701" width="9.83203125" style="112" customWidth="1"/>
    <col min="6702" max="6704" width="6.83203125" style="112" customWidth="1"/>
    <col min="6705" max="6707" width="8.83203125" style="112" customWidth="1"/>
    <col min="6708" max="6708" width="2.83203125" style="112" customWidth="1"/>
    <col min="6709" max="6709" width="9.83203125" style="112" customWidth="1"/>
    <col min="6710" max="6712" width="6.83203125" style="112" customWidth="1"/>
    <col min="6713" max="6715" width="8.83203125" style="112" customWidth="1"/>
    <col min="6716" max="6717" width="5.1640625" style="112" customWidth="1"/>
    <col min="6718" max="6718" width="2.83203125" style="112" customWidth="1"/>
    <col min="6719" max="6953" width="8.83203125" style="112" customWidth="1"/>
    <col min="6954" max="6954" width="8.33203125" style="112" customWidth="1"/>
    <col min="6955" max="6955" width="14.83203125" style="112" customWidth="1"/>
    <col min="6956" max="6956" width="7.83203125" style="112" customWidth="1"/>
    <col min="6957" max="6957" width="9.83203125" style="112" customWidth="1"/>
    <col min="6958" max="6960" width="6.83203125" style="112" customWidth="1"/>
    <col min="6961" max="6963" width="8.83203125" style="112" customWidth="1"/>
    <col min="6964" max="6964" width="2.83203125" style="112" customWidth="1"/>
    <col min="6965" max="6965" width="9.83203125" style="112" customWidth="1"/>
    <col min="6966" max="6968" width="6.83203125" style="112" customWidth="1"/>
    <col min="6969" max="6971" width="8.83203125" style="112" customWidth="1"/>
    <col min="6972" max="6973" width="5.1640625" style="112" customWidth="1"/>
    <col min="6974" max="6974" width="2.83203125" style="112" customWidth="1"/>
    <col min="6975" max="7209" width="8.83203125" style="112" customWidth="1"/>
    <col min="7210" max="7210" width="8.33203125" style="112" customWidth="1"/>
    <col min="7211" max="7211" width="14.83203125" style="112" customWidth="1"/>
    <col min="7212" max="7212" width="7.83203125" style="112" customWidth="1"/>
    <col min="7213" max="7213" width="9.83203125" style="112" customWidth="1"/>
    <col min="7214" max="7216" width="6.83203125" style="112" customWidth="1"/>
    <col min="7217" max="7219" width="8.83203125" style="112" customWidth="1"/>
    <col min="7220" max="7220" width="2.83203125" style="112" customWidth="1"/>
    <col min="7221" max="7221" width="9.83203125" style="112" customWidth="1"/>
    <col min="7222" max="7224" width="6.83203125" style="112" customWidth="1"/>
    <col min="7225" max="7227" width="8.83203125" style="112" customWidth="1"/>
    <col min="7228" max="7229" width="5.1640625" style="112" customWidth="1"/>
    <col min="7230" max="7230" width="2.83203125" style="112" customWidth="1"/>
    <col min="7231" max="7465" width="8.83203125" style="112" customWidth="1"/>
    <col min="7466" max="7466" width="8.33203125" style="112" customWidth="1"/>
    <col min="7467" max="7467" width="14.83203125" style="112" customWidth="1"/>
    <col min="7468" max="7468" width="7.83203125" style="112" customWidth="1"/>
    <col min="7469" max="7469" width="9.83203125" style="112" customWidth="1"/>
    <col min="7470" max="7472" width="6.83203125" style="112" customWidth="1"/>
    <col min="7473" max="7475" width="8.83203125" style="112" customWidth="1"/>
    <col min="7476" max="7476" width="2.83203125" style="112" customWidth="1"/>
    <col min="7477" max="7477" width="9.83203125" style="112" customWidth="1"/>
    <col min="7478" max="7480" width="6.83203125" style="112" customWidth="1"/>
    <col min="7481" max="7483" width="8.83203125" style="112" customWidth="1"/>
    <col min="7484" max="7485" width="5.1640625" style="112" customWidth="1"/>
    <col min="7486" max="7486" width="2.83203125" style="112" customWidth="1"/>
    <col min="7487" max="7721" width="8.83203125" style="112" customWidth="1"/>
    <col min="7722" max="7722" width="8.33203125" style="112" customWidth="1"/>
    <col min="7723" max="7723" width="14.83203125" style="112" customWidth="1"/>
    <col min="7724" max="7724" width="7.83203125" style="112" customWidth="1"/>
    <col min="7725" max="7725" width="9.83203125" style="112" customWidth="1"/>
    <col min="7726" max="7728" width="6.83203125" style="112" customWidth="1"/>
    <col min="7729" max="7731" width="8.83203125" style="112" customWidth="1"/>
    <col min="7732" max="7732" width="2.83203125" style="112" customWidth="1"/>
    <col min="7733" max="7733" width="9.83203125" style="112" customWidth="1"/>
    <col min="7734" max="7736" width="6.83203125" style="112" customWidth="1"/>
    <col min="7737" max="7739" width="8.83203125" style="112" customWidth="1"/>
    <col min="7740" max="7741" width="5.1640625" style="112" customWidth="1"/>
    <col min="7742" max="7742" width="2.83203125" style="112" customWidth="1"/>
    <col min="7743" max="7977" width="8.83203125" style="112" customWidth="1"/>
    <col min="7978" max="7978" width="8.33203125" style="112" customWidth="1"/>
    <col min="7979" max="7979" width="14.83203125" style="112" customWidth="1"/>
    <col min="7980" max="7980" width="7.83203125" style="112" customWidth="1"/>
    <col min="7981" max="7981" width="9.83203125" style="112" customWidth="1"/>
    <col min="7982" max="7984" width="6.83203125" style="112" customWidth="1"/>
    <col min="7985" max="7987" width="8.83203125" style="112" customWidth="1"/>
    <col min="7988" max="7988" width="2.83203125" style="112" customWidth="1"/>
    <col min="7989" max="7989" width="9.83203125" style="112" customWidth="1"/>
    <col min="7990" max="7992" width="6.83203125" style="112" customWidth="1"/>
    <col min="7993" max="7995" width="8.83203125" style="112" customWidth="1"/>
    <col min="7996" max="7997" width="5.1640625" style="112" customWidth="1"/>
    <col min="7998" max="7998" width="2.83203125" style="112" customWidth="1"/>
    <col min="7999" max="8233" width="8.83203125" style="112" customWidth="1"/>
    <col min="8234" max="8234" width="8.33203125" style="112" customWidth="1"/>
    <col min="8235" max="8235" width="14.83203125" style="112" customWidth="1"/>
    <col min="8236" max="8236" width="7.83203125" style="112" customWidth="1"/>
    <col min="8237" max="8237" width="9.83203125" style="112" customWidth="1"/>
    <col min="8238" max="8240" width="6.83203125" style="112" customWidth="1"/>
    <col min="8241" max="8243" width="8.83203125" style="112" customWidth="1"/>
    <col min="8244" max="8244" width="2.83203125" style="112" customWidth="1"/>
    <col min="8245" max="8245" width="9.83203125" style="112" customWidth="1"/>
    <col min="8246" max="8248" width="6.83203125" style="112" customWidth="1"/>
    <col min="8249" max="8251" width="8.83203125" style="112" customWidth="1"/>
    <col min="8252" max="8253" width="5.1640625" style="112" customWidth="1"/>
    <col min="8254" max="8254" width="2.83203125" style="112" customWidth="1"/>
    <col min="8255" max="8489" width="8.83203125" style="112" customWidth="1"/>
    <col min="8490" max="8490" width="8.33203125" style="112" customWidth="1"/>
    <col min="8491" max="8491" width="14.83203125" style="112" customWidth="1"/>
    <col min="8492" max="8492" width="7.83203125" style="112" customWidth="1"/>
    <col min="8493" max="8493" width="9.83203125" style="112" customWidth="1"/>
    <col min="8494" max="8496" width="6.83203125" style="112" customWidth="1"/>
    <col min="8497" max="8499" width="8.83203125" style="112" customWidth="1"/>
    <col min="8500" max="8500" width="2.83203125" style="112" customWidth="1"/>
    <col min="8501" max="8501" width="9.83203125" style="112" customWidth="1"/>
    <col min="8502" max="8504" width="6.83203125" style="112" customWidth="1"/>
    <col min="8505" max="8507" width="8.83203125" style="112" customWidth="1"/>
    <col min="8508" max="8509" width="5.1640625" style="112" customWidth="1"/>
    <col min="8510" max="8510" width="2.83203125" style="112" customWidth="1"/>
    <col min="8511" max="8745" width="8.83203125" style="112" customWidth="1"/>
    <col min="8746" max="8746" width="8.33203125" style="112" customWidth="1"/>
    <col min="8747" max="8747" width="14.83203125" style="112" customWidth="1"/>
    <col min="8748" max="8748" width="7.83203125" style="112" customWidth="1"/>
    <col min="8749" max="8749" width="9.83203125" style="112" customWidth="1"/>
    <col min="8750" max="8752" width="6.83203125" style="112" customWidth="1"/>
    <col min="8753" max="8755" width="8.83203125" style="112" customWidth="1"/>
    <col min="8756" max="8756" width="2.83203125" style="112" customWidth="1"/>
    <col min="8757" max="8757" width="9.83203125" style="112" customWidth="1"/>
    <col min="8758" max="8760" width="6.83203125" style="112" customWidth="1"/>
    <col min="8761" max="8763" width="8.83203125" style="112" customWidth="1"/>
    <col min="8764" max="8765" width="5.1640625" style="112" customWidth="1"/>
    <col min="8766" max="8766" width="2.83203125" style="112" customWidth="1"/>
    <col min="8767" max="9001" width="8.83203125" style="112" customWidth="1"/>
    <col min="9002" max="9002" width="8.33203125" style="112" customWidth="1"/>
    <col min="9003" max="9003" width="14.83203125" style="112" customWidth="1"/>
    <col min="9004" max="9004" width="7.83203125" style="112" customWidth="1"/>
    <col min="9005" max="9005" width="9.83203125" style="112" customWidth="1"/>
    <col min="9006" max="9008" width="6.83203125" style="112" customWidth="1"/>
    <col min="9009" max="9011" width="8.83203125" style="112" customWidth="1"/>
    <col min="9012" max="9012" width="2.83203125" style="112" customWidth="1"/>
    <col min="9013" max="9013" width="9.83203125" style="112" customWidth="1"/>
    <col min="9014" max="9016" width="6.83203125" style="112" customWidth="1"/>
    <col min="9017" max="9019" width="8.83203125" style="112" customWidth="1"/>
    <col min="9020" max="9021" width="5.1640625" style="112" customWidth="1"/>
    <col min="9022" max="9022" width="2.83203125" style="112" customWidth="1"/>
    <col min="9023" max="9257" width="8.83203125" style="112" customWidth="1"/>
    <col min="9258" max="9258" width="8.33203125" style="112" customWidth="1"/>
    <col min="9259" max="9259" width="14.83203125" style="112" customWidth="1"/>
    <col min="9260" max="9260" width="7.83203125" style="112" customWidth="1"/>
    <col min="9261" max="9261" width="9.83203125" style="112" customWidth="1"/>
    <col min="9262" max="9264" width="6.83203125" style="112" customWidth="1"/>
    <col min="9265" max="9267" width="8.83203125" style="112" customWidth="1"/>
    <col min="9268" max="9268" width="2.83203125" style="112" customWidth="1"/>
    <col min="9269" max="9269" width="9.83203125" style="112" customWidth="1"/>
    <col min="9270" max="9272" width="6.83203125" style="112" customWidth="1"/>
    <col min="9273" max="9275" width="8.83203125" style="112" customWidth="1"/>
    <col min="9276" max="9277" width="5.1640625" style="112" customWidth="1"/>
    <col min="9278" max="9278" width="2.83203125" style="112" customWidth="1"/>
    <col min="9279" max="9513" width="8.83203125" style="112" customWidth="1"/>
    <col min="9514" max="9514" width="8.33203125" style="112" customWidth="1"/>
    <col min="9515" max="9515" width="14.83203125" style="112" customWidth="1"/>
    <col min="9516" max="9516" width="7.83203125" style="112" customWidth="1"/>
    <col min="9517" max="9517" width="9.83203125" style="112" customWidth="1"/>
    <col min="9518" max="9520" width="6.83203125" style="112" customWidth="1"/>
    <col min="9521" max="9523" width="8.83203125" style="112" customWidth="1"/>
    <col min="9524" max="9524" width="2.83203125" style="112" customWidth="1"/>
    <col min="9525" max="9525" width="9.83203125" style="112" customWidth="1"/>
    <col min="9526" max="9528" width="6.83203125" style="112" customWidth="1"/>
    <col min="9529" max="9531" width="8.83203125" style="112" customWidth="1"/>
    <col min="9532" max="9533" width="5.1640625" style="112" customWidth="1"/>
    <col min="9534" max="9534" width="2.83203125" style="112" customWidth="1"/>
    <col min="9535" max="9769" width="8.83203125" style="112" customWidth="1"/>
    <col min="9770" max="9770" width="8.33203125" style="112" customWidth="1"/>
    <col min="9771" max="9771" width="14.83203125" style="112" customWidth="1"/>
    <col min="9772" max="9772" width="7.83203125" style="112" customWidth="1"/>
    <col min="9773" max="9773" width="9.83203125" style="112" customWidth="1"/>
    <col min="9774" max="9776" width="6.83203125" style="112" customWidth="1"/>
    <col min="9777" max="9779" width="8.83203125" style="112" customWidth="1"/>
    <col min="9780" max="9780" width="2.83203125" style="112" customWidth="1"/>
    <col min="9781" max="9781" width="9.83203125" style="112" customWidth="1"/>
    <col min="9782" max="9784" width="6.83203125" style="112" customWidth="1"/>
    <col min="9785" max="9787" width="8.83203125" style="112" customWidth="1"/>
    <col min="9788" max="9789" width="5.1640625" style="112" customWidth="1"/>
    <col min="9790" max="9790" width="2.83203125" style="112" customWidth="1"/>
    <col min="9791" max="10025" width="8.83203125" style="112" customWidth="1"/>
    <col min="10026" max="10026" width="8.33203125" style="112" customWidth="1"/>
    <col min="10027" max="10027" width="14.83203125" style="112" customWidth="1"/>
    <col min="10028" max="10028" width="7.83203125" style="112" customWidth="1"/>
    <col min="10029" max="10029" width="9.83203125" style="112" customWidth="1"/>
    <col min="10030" max="10032" width="6.83203125" style="112" customWidth="1"/>
    <col min="10033" max="10035" width="8.83203125" style="112" customWidth="1"/>
    <col min="10036" max="10036" width="2.83203125" style="112" customWidth="1"/>
    <col min="10037" max="10037" width="9.83203125" style="112" customWidth="1"/>
    <col min="10038" max="10040" width="6.83203125" style="112" customWidth="1"/>
    <col min="10041" max="10043" width="8.83203125" style="112" customWidth="1"/>
    <col min="10044" max="10045" width="5.1640625" style="112" customWidth="1"/>
    <col min="10046" max="10046" width="2.83203125" style="112" customWidth="1"/>
    <col min="10047" max="10281" width="8.83203125" style="112" customWidth="1"/>
    <col min="10282" max="10282" width="8.33203125" style="112" customWidth="1"/>
    <col min="10283" max="10283" width="14.83203125" style="112" customWidth="1"/>
    <col min="10284" max="10284" width="7.83203125" style="112" customWidth="1"/>
    <col min="10285" max="10285" width="9.83203125" style="112" customWidth="1"/>
    <col min="10286" max="10288" width="6.83203125" style="112" customWidth="1"/>
    <col min="10289" max="10291" width="8.83203125" style="112" customWidth="1"/>
    <col min="10292" max="10292" width="2.83203125" style="112" customWidth="1"/>
    <col min="10293" max="10293" width="9.83203125" style="112" customWidth="1"/>
    <col min="10294" max="10296" width="6.83203125" style="112" customWidth="1"/>
    <col min="10297" max="10299" width="8.83203125" style="112" customWidth="1"/>
    <col min="10300" max="10301" width="5.1640625" style="112" customWidth="1"/>
    <col min="10302" max="10302" width="2.83203125" style="112" customWidth="1"/>
    <col min="10303" max="10537" width="8.83203125" style="112" customWidth="1"/>
    <col min="10538" max="10538" width="8.33203125" style="112" customWidth="1"/>
    <col min="10539" max="10539" width="14.83203125" style="112" customWidth="1"/>
    <col min="10540" max="10540" width="7.83203125" style="112" customWidth="1"/>
    <col min="10541" max="10541" width="9.83203125" style="112" customWidth="1"/>
    <col min="10542" max="10544" width="6.83203125" style="112" customWidth="1"/>
    <col min="10545" max="10547" width="8.83203125" style="112" customWidth="1"/>
    <col min="10548" max="10548" width="2.83203125" style="112" customWidth="1"/>
    <col min="10549" max="10549" width="9.83203125" style="112" customWidth="1"/>
    <col min="10550" max="10552" width="6.83203125" style="112" customWidth="1"/>
    <col min="10553" max="10555" width="8.83203125" style="112" customWidth="1"/>
    <col min="10556" max="10557" width="5.1640625" style="112" customWidth="1"/>
    <col min="10558" max="10558" width="2.83203125" style="112" customWidth="1"/>
    <col min="10559" max="10793" width="8.83203125" style="112" customWidth="1"/>
    <col min="10794" max="10794" width="8.33203125" style="112" customWidth="1"/>
    <col min="10795" max="10795" width="14.83203125" style="112" customWidth="1"/>
    <col min="10796" max="10796" width="7.83203125" style="112" customWidth="1"/>
    <col min="10797" max="10797" width="9.83203125" style="112" customWidth="1"/>
    <col min="10798" max="10800" width="6.83203125" style="112" customWidth="1"/>
    <col min="10801" max="10803" width="8.83203125" style="112" customWidth="1"/>
    <col min="10804" max="10804" width="2.83203125" style="112" customWidth="1"/>
    <col min="10805" max="10805" width="9.83203125" style="112" customWidth="1"/>
    <col min="10806" max="10808" width="6.83203125" style="112" customWidth="1"/>
    <col min="10809" max="10811" width="8.83203125" style="112" customWidth="1"/>
    <col min="10812" max="10813" width="5.1640625" style="112" customWidth="1"/>
    <col min="10814" max="10814" width="2.83203125" style="112" customWidth="1"/>
    <col min="10815" max="11049" width="8.83203125" style="112" customWidth="1"/>
    <col min="11050" max="11050" width="8.33203125" style="112" customWidth="1"/>
    <col min="11051" max="11051" width="14.83203125" style="112" customWidth="1"/>
    <col min="11052" max="11052" width="7.83203125" style="112" customWidth="1"/>
    <col min="11053" max="11053" width="9.83203125" style="112" customWidth="1"/>
    <col min="11054" max="11056" width="6.83203125" style="112" customWidth="1"/>
    <col min="11057" max="11059" width="8.83203125" style="112" customWidth="1"/>
    <col min="11060" max="11060" width="2.83203125" style="112" customWidth="1"/>
    <col min="11061" max="11061" width="9.83203125" style="112" customWidth="1"/>
    <col min="11062" max="11064" width="6.83203125" style="112" customWidth="1"/>
    <col min="11065" max="11067" width="8.83203125" style="112" customWidth="1"/>
    <col min="11068" max="11069" width="5.1640625" style="112" customWidth="1"/>
    <col min="11070" max="11070" width="2.83203125" style="112" customWidth="1"/>
    <col min="11071" max="11305" width="8.83203125" style="112" customWidth="1"/>
    <col min="11306" max="11306" width="8.33203125" style="112" customWidth="1"/>
    <col min="11307" max="11307" width="14.83203125" style="112" customWidth="1"/>
    <col min="11308" max="11308" width="7.83203125" style="112" customWidth="1"/>
    <col min="11309" max="11309" width="9.83203125" style="112" customWidth="1"/>
    <col min="11310" max="11312" width="6.83203125" style="112" customWidth="1"/>
    <col min="11313" max="11315" width="8.83203125" style="112" customWidth="1"/>
    <col min="11316" max="11316" width="2.83203125" style="112" customWidth="1"/>
    <col min="11317" max="11317" width="9.83203125" style="112" customWidth="1"/>
    <col min="11318" max="11320" width="6.83203125" style="112" customWidth="1"/>
    <col min="11321" max="11323" width="8.83203125" style="112" customWidth="1"/>
    <col min="11324" max="11325" width="5.1640625" style="112" customWidth="1"/>
    <col min="11326" max="11326" width="2.83203125" style="112" customWidth="1"/>
    <col min="11327" max="11561" width="8.83203125" style="112" customWidth="1"/>
    <col min="11562" max="11562" width="8.33203125" style="112" customWidth="1"/>
    <col min="11563" max="11563" width="14.83203125" style="112" customWidth="1"/>
    <col min="11564" max="11564" width="7.83203125" style="112" customWidth="1"/>
    <col min="11565" max="11565" width="9.83203125" style="112" customWidth="1"/>
    <col min="11566" max="11568" width="6.83203125" style="112" customWidth="1"/>
    <col min="11569" max="11571" width="8.83203125" style="112" customWidth="1"/>
    <col min="11572" max="11572" width="2.83203125" style="112" customWidth="1"/>
    <col min="11573" max="11573" width="9.83203125" style="112" customWidth="1"/>
    <col min="11574" max="11576" width="6.83203125" style="112" customWidth="1"/>
    <col min="11577" max="11579" width="8.83203125" style="112" customWidth="1"/>
    <col min="11580" max="11581" width="5.1640625" style="112" customWidth="1"/>
    <col min="11582" max="11582" width="2.83203125" style="112" customWidth="1"/>
    <col min="11583" max="11817" width="8.83203125" style="112" customWidth="1"/>
    <col min="11818" max="11818" width="8.33203125" style="112" customWidth="1"/>
    <col min="11819" max="11819" width="14.83203125" style="112" customWidth="1"/>
    <col min="11820" max="11820" width="7.83203125" style="112" customWidth="1"/>
    <col min="11821" max="11821" width="9.83203125" style="112" customWidth="1"/>
    <col min="11822" max="11824" width="6.83203125" style="112" customWidth="1"/>
    <col min="11825" max="11827" width="8.83203125" style="112" customWidth="1"/>
    <col min="11828" max="11828" width="2.83203125" style="112" customWidth="1"/>
    <col min="11829" max="11829" width="9.83203125" style="112" customWidth="1"/>
    <col min="11830" max="11832" width="6.83203125" style="112" customWidth="1"/>
    <col min="11833" max="11835" width="8.83203125" style="112" customWidth="1"/>
    <col min="11836" max="11837" width="5.1640625" style="112" customWidth="1"/>
    <col min="11838" max="11838" width="2.83203125" style="112" customWidth="1"/>
    <col min="11839" max="12073" width="8.83203125" style="112" customWidth="1"/>
    <col min="12074" max="12074" width="8.33203125" style="112" customWidth="1"/>
    <col min="12075" max="12075" width="14.83203125" style="112" customWidth="1"/>
    <col min="12076" max="12076" width="7.83203125" style="112" customWidth="1"/>
    <col min="12077" max="12077" width="9.83203125" style="112" customWidth="1"/>
    <col min="12078" max="12080" width="6.83203125" style="112" customWidth="1"/>
    <col min="12081" max="12083" width="8.83203125" style="112" customWidth="1"/>
    <col min="12084" max="12084" width="2.83203125" style="112" customWidth="1"/>
    <col min="12085" max="12085" width="9.83203125" style="112" customWidth="1"/>
    <col min="12086" max="12088" width="6.83203125" style="112" customWidth="1"/>
    <col min="12089" max="12091" width="8.83203125" style="112" customWidth="1"/>
    <col min="12092" max="12093" width="5.1640625" style="112" customWidth="1"/>
    <col min="12094" max="12094" width="2.83203125" style="112" customWidth="1"/>
    <col min="12095" max="12329" width="8.83203125" style="112" customWidth="1"/>
    <col min="12330" max="12330" width="8.33203125" style="112" customWidth="1"/>
    <col min="12331" max="12331" width="14.83203125" style="112" customWidth="1"/>
    <col min="12332" max="12332" width="7.83203125" style="112" customWidth="1"/>
    <col min="12333" max="12333" width="9.83203125" style="112" customWidth="1"/>
    <col min="12334" max="12336" width="6.83203125" style="112" customWidth="1"/>
    <col min="12337" max="12339" width="8.83203125" style="112" customWidth="1"/>
    <col min="12340" max="12340" width="2.83203125" style="112" customWidth="1"/>
    <col min="12341" max="12341" width="9.83203125" style="112" customWidth="1"/>
    <col min="12342" max="12344" width="6.83203125" style="112" customWidth="1"/>
    <col min="12345" max="12347" width="8.83203125" style="112" customWidth="1"/>
    <col min="12348" max="12349" width="5.1640625" style="112" customWidth="1"/>
    <col min="12350" max="12350" width="2.83203125" style="112" customWidth="1"/>
    <col min="12351" max="12585" width="8.83203125" style="112" customWidth="1"/>
    <col min="12586" max="12586" width="8.33203125" style="112" customWidth="1"/>
    <col min="12587" max="12587" width="14.83203125" style="112" customWidth="1"/>
    <col min="12588" max="12588" width="7.83203125" style="112" customWidth="1"/>
    <col min="12589" max="12589" width="9.83203125" style="112" customWidth="1"/>
    <col min="12590" max="12592" width="6.83203125" style="112" customWidth="1"/>
    <col min="12593" max="12595" width="8.83203125" style="112" customWidth="1"/>
    <col min="12596" max="12596" width="2.83203125" style="112" customWidth="1"/>
    <col min="12597" max="12597" width="9.83203125" style="112" customWidth="1"/>
    <col min="12598" max="12600" width="6.83203125" style="112" customWidth="1"/>
    <col min="12601" max="12603" width="8.83203125" style="112" customWidth="1"/>
    <col min="12604" max="12605" width="5.1640625" style="112" customWidth="1"/>
    <col min="12606" max="12606" width="2.83203125" style="112" customWidth="1"/>
    <col min="12607" max="12841" width="8.83203125" style="112" customWidth="1"/>
    <col min="12842" max="12842" width="8.33203125" style="112" customWidth="1"/>
    <col min="12843" max="12843" width="14.83203125" style="112" customWidth="1"/>
    <col min="12844" max="12844" width="7.83203125" style="112" customWidth="1"/>
    <col min="12845" max="12845" width="9.83203125" style="112" customWidth="1"/>
    <col min="12846" max="12848" width="6.83203125" style="112" customWidth="1"/>
    <col min="12849" max="12851" width="8.83203125" style="112" customWidth="1"/>
    <col min="12852" max="12852" width="2.83203125" style="112" customWidth="1"/>
    <col min="12853" max="12853" width="9.83203125" style="112" customWidth="1"/>
    <col min="12854" max="12856" width="6.83203125" style="112" customWidth="1"/>
    <col min="12857" max="12859" width="8.83203125" style="112" customWidth="1"/>
    <col min="12860" max="12861" width="5.1640625" style="112" customWidth="1"/>
    <col min="12862" max="12862" width="2.83203125" style="112" customWidth="1"/>
    <col min="12863" max="13097" width="8.83203125" style="112" customWidth="1"/>
    <col min="13098" max="13098" width="8.33203125" style="112" customWidth="1"/>
    <col min="13099" max="13099" width="14.83203125" style="112" customWidth="1"/>
    <col min="13100" max="13100" width="7.83203125" style="112" customWidth="1"/>
    <col min="13101" max="13101" width="9.83203125" style="112" customWidth="1"/>
    <col min="13102" max="13104" width="6.83203125" style="112" customWidth="1"/>
    <col min="13105" max="13107" width="8.83203125" style="112" customWidth="1"/>
    <col min="13108" max="13108" width="2.83203125" style="112" customWidth="1"/>
    <col min="13109" max="13109" width="9.83203125" style="112" customWidth="1"/>
    <col min="13110" max="13112" width="6.83203125" style="112" customWidth="1"/>
    <col min="13113" max="13115" width="8.83203125" style="112" customWidth="1"/>
    <col min="13116" max="13117" width="5.1640625" style="112" customWidth="1"/>
    <col min="13118" max="13118" width="2.83203125" style="112" customWidth="1"/>
    <col min="13119" max="13353" width="8.83203125" style="112" customWidth="1"/>
    <col min="13354" max="13354" width="8.33203125" style="112" customWidth="1"/>
    <col min="13355" max="13355" width="14.83203125" style="112" customWidth="1"/>
    <col min="13356" max="13356" width="7.83203125" style="112" customWidth="1"/>
    <col min="13357" max="13357" width="9.83203125" style="112" customWidth="1"/>
    <col min="13358" max="13360" width="6.83203125" style="112" customWidth="1"/>
    <col min="13361" max="13363" width="8.83203125" style="112" customWidth="1"/>
    <col min="13364" max="13364" width="2.83203125" style="112" customWidth="1"/>
    <col min="13365" max="13365" width="9.83203125" style="112" customWidth="1"/>
    <col min="13366" max="13368" width="6.83203125" style="112" customWidth="1"/>
    <col min="13369" max="13371" width="8.83203125" style="112" customWidth="1"/>
    <col min="13372" max="13373" width="5.1640625" style="112" customWidth="1"/>
    <col min="13374" max="13374" width="2.83203125" style="112" customWidth="1"/>
    <col min="13375" max="13609" width="8.83203125" style="112" customWidth="1"/>
    <col min="13610" max="13610" width="8.33203125" style="112" customWidth="1"/>
    <col min="13611" max="13611" width="14.83203125" style="112" customWidth="1"/>
    <col min="13612" max="13612" width="7.83203125" style="112" customWidth="1"/>
    <col min="13613" max="13613" width="9.83203125" style="112" customWidth="1"/>
    <col min="13614" max="13616" width="6.83203125" style="112" customWidth="1"/>
    <col min="13617" max="13619" width="8.83203125" style="112" customWidth="1"/>
    <col min="13620" max="13620" width="2.83203125" style="112" customWidth="1"/>
    <col min="13621" max="13621" width="9.83203125" style="112" customWidth="1"/>
    <col min="13622" max="13624" width="6.83203125" style="112" customWidth="1"/>
    <col min="13625" max="13627" width="8.83203125" style="112" customWidth="1"/>
    <col min="13628" max="13629" width="5.1640625" style="112" customWidth="1"/>
    <col min="13630" max="13630" width="2.83203125" style="112" customWidth="1"/>
    <col min="13631" max="13865" width="8.83203125" style="112" customWidth="1"/>
    <col min="13866" max="13866" width="8.33203125" style="112" customWidth="1"/>
    <col min="13867" max="13867" width="14.83203125" style="112" customWidth="1"/>
    <col min="13868" max="13868" width="7.83203125" style="112" customWidth="1"/>
    <col min="13869" max="13869" width="9.83203125" style="112" customWidth="1"/>
    <col min="13870" max="13872" width="6.83203125" style="112" customWidth="1"/>
    <col min="13873" max="13875" width="8.83203125" style="112" customWidth="1"/>
    <col min="13876" max="13876" width="2.83203125" style="112" customWidth="1"/>
    <col min="13877" max="13877" width="9.83203125" style="112" customWidth="1"/>
    <col min="13878" max="13880" width="6.83203125" style="112" customWidth="1"/>
    <col min="13881" max="13883" width="8.83203125" style="112" customWidth="1"/>
    <col min="13884" max="13885" width="5.1640625" style="112" customWidth="1"/>
    <col min="13886" max="13886" width="2.83203125" style="112" customWidth="1"/>
    <col min="13887" max="14121" width="8.83203125" style="112" customWidth="1"/>
    <col min="14122" max="14122" width="8.33203125" style="112" customWidth="1"/>
    <col min="14123" max="14123" width="14.83203125" style="112" customWidth="1"/>
    <col min="14124" max="14124" width="7.83203125" style="112" customWidth="1"/>
    <col min="14125" max="14125" width="9.83203125" style="112" customWidth="1"/>
    <col min="14126" max="14128" width="6.83203125" style="112" customWidth="1"/>
    <col min="14129" max="14131" width="8.83203125" style="112" customWidth="1"/>
    <col min="14132" max="14132" width="2.83203125" style="112" customWidth="1"/>
    <col min="14133" max="14133" width="9.83203125" style="112" customWidth="1"/>
    <col min="14134" max="14136" width="6.83203125" style="112" customWidth="1"/>
    <col min="14137" max="14139" width="8.83203125" style="112" customWidth="1"/>
    <col min="14140" max="14141" width="5.1640625" style="112" customWidth="1"/>
    <col min="14142" max="14142" width="2.83203125" style="112" customWidth="1"/>
    <col min="14143" max="14377" width="8.83203125" style="112" customWidth="1"/>
    <col min="14378" max="14378" width="8.33203125" style="112" customWidth="1"/>
    <col min="14379" max="14379" width="14.83203125" style="112" customWidth="1"/>
    <col min="14380" max="14380" width="7.83203125" style="112" customWidth="1"/>
    <col min="14381" max="14381" width="9.83203125" style="112" customWidth="1"/>
    <col min="14382" max="14384" width="6.83203125" style="112" customWidth="1"/>
    <col min="14385" max="14387" width="8.83203125" style="112" customWidth="1"/>
    <col min="14388" max="14388" width="2.83203125" style="112" customWidth="1"/>
    <col min="14389" max="14389" width="9.83203125" style="112" customWidth="1"/>
    <col min="14390" max="14392" width="6.83203125" style="112" customWidth="1"/>
    <col min="14393" max="14395" width="8.83203125" style="112" customWidth="1"/>
    <col min="14396" max="14397" width="5.1640625" style="112" customWidth="1"/>
    <col min="14398" max="14398" width="2.83203125" style="112" customWidth="1"/>
    <col min="14399" max="14633" width="8.83203125" style="112" customWidth="1"/>
    <col min="14634" max="14634" width="8.33203125" style="112" customWidth="1"/>
    <col min="14635" max="14635" width="14.83203125" style="112" customWidth="1"/>
    <col min="14636" max="14636" width="7.83203125" style="112" customWidth="1"/>
    <col min="14637" max="14637" width="9.83203125" style="112" customWidth="1"/>
    <col min="14638" max="14640" width="6.83203125" style="112" customWidth="1"/>
    <col min="14641" max="14643" width="8.83203125" style="112" customWidth="1"/>
    <col min="14644" max="14644" width="2.83203125" style="112" customWidth="1"/>
    <col min="14645" max="14645" width="9.83203125" style="112" customWidth="1"/>
    <col min="14646" max="14648" width="6.83203125" style="112" customWidth="1"/>
    <col min="14649" max="14651" width="8.83203125" style="112" customWidth="1"/>
    <col min="14652" max="14653" width="5.1640625" style="112" customWidth="1"/>
    <col min="14654" max="14654" width="2.83203125" style="112" customWidth="1"/>
    <col min="14655" max="14889" width="8.83203125" style="112" customWidth="1"/>
    <col min="14890" max="14890" width="8.33203125" style="112" customWidth="1"/>
    <col min="14891" max="14891" width="14.83203125" style="112" customWidth="1"/>
    <col min="14892" max="14892" width="7.83203125" style="112" customWidth="1"/>
    <col min="14893" max="14893" width="9.83203125" style="112" customWidth="1"/>
    <col min="14894" max="14896" width="6.83203125" style="112" customWidth="1"/>
    <col min="14897" max="14899" width="8.83203125" style="112" customWidth="1"/>
    <col min="14900" max="14900" width="2.83203125" style="112" customWidth="1"/>
    <col min="14901" max="14901" width="9.83203125" style="112" customWidth="1"/>
    <col min="14902" max="14904" width="6.83203125" style="112" customWidth="1"/>
    <col min="14905" max="14907" width="8.83203125" style="112" customWidth="1"/>
    <col min="14908" max="14909" width="5.1640625" style="112" customWidth="1"/>
    <col min="14910" max="14910" width="2.83203125" style="112" customWidth="1"/>
    <col min="14911" max="15145" width="8.83203125" style="112" customWidth="1"/>
    <col min="15146" max="15146" width="8.33203125" style="112" customWidth="1"/>
    <col min="15147" max="15147" width="14.83203125" style="112" customWidth="1"/>
    <col min="15148" max="15148" width="7.83203125" style="112" customWidth="1"/>
    <col min="15149" max="15149" width="9.83203125" style="112" customWidth="1"/>
    <col min="15150" max="15152" width="6.83203125" style="112" customWidth="1"/>
    <col min="15153" max="15155" width="8.83203125" style="112" customWidth="1"/>
    <col min="15156" max="15156" width="2.83203125" style="112" customWidth="1"/>
    <col min="15157" max="15157" width="9.83203125" style="112" customWidth="1"/>
    <col min="15158" max="15160" width="6.83203125" style="112" customWidth="1"/>
    <col min="15161" max="15163" width="8.83203125" style="112" customWidth="1"/>
    <col min="15164" max="15165" width="5.1640625" style="112" customWidth="1"/>
    <col min="15166" max="15166" width="2.83203125" style="112" customWidth="1"/>
    <col min="15167" max="15401" width="8.83203125" style="112" customWidth="1"/>
    <col min="15402" max="15402" width="8.33203125" style="112" customWidth="1"/>
    <col min="15403" max="15403" width="14.83203125" style="112" customWidth="1"/>
    <col min="15404" max="15404" width="7.83203125" style="112" customWidth="1"/>
    <col min="15405" max="15405" width="9.83203125" style="112" customWidth="1"/>
    <col min="15406" max="15408" width="6.83203125" style="112" customWidth="1"/>
    <col min="15409" max="15411" width="8.83203125" style="112" customWidth="1"/>
    <col min="15412" max="15412" width="2.83203125" style="112" customWidth="1"/>
    <col min="15413" max="15413" width="9.83203125" style="112" customWidth="1"/>
    <col min="15414" max="15416" width="6.83203125" style="112" customWidth="1"/>
    <col min="15417" max="15419" width="8.83203125" style="112" customWidth="1"/>
    <col min="15420" max="15421" width="5.1640625" style="112" customWidth="1"/>
    <col min="15422" max="15422" width="2.83203125" style="112" customWidth="1"/>
    <col min="15423" max="15657" width="8.83203125" style="112" customWidth="1"/>
    <col min="15658" max="15658" width="8.33203125" style="112" customWidth="1"/>
    <col min="15659" max="15659" width="14.83203125" style="112" customWidth="1"/>
    <col min="15660" max="15660" width="7.83203125" style="112" customWidth="1"/>
    <col min="15661" max="15661" width="9.83203125" style="112" customWidth="1"/>
    <col min="15662" max="15664" width="6.83203125" style="112" customWidth="1"/>
    <col min="15665" max="15667" width="8.83203125" style="112" customWidth="1"/>
    <col min="15668" max="15668" width="2.83203125" style="112" customWidth="1"/>
    <col min="15669" max="15669" width="9.83203125" style="112" customWidth="1"/>
    <col min="15670" max="15672" width="6.83203125" style="112" customWidth="1"/>
    <col min="15673" max="15675" width="8.83203125" style="112" customWidth="1"/>
    <col min="15676" max="15677" width="5.1640625" style="112" customWidth="1"/>
    <col min="15678" max="15678" width="2.83203125" style="112" customWidth="1"/>
    <col min="15679" max="15913" width="8.83203125" style="112" customWidth="1"/>
    <col min="15914" max="15914" width="8.33203125" style="112" customWidth="1"/>
    <col min="15915" max="15915" width="14.83203125" style="112" customWidth="1"/>
    <col min="15916" max="15916" width="7.83203125" style="112" customWidth="1"/>
    <col min="15917" max="15917" width="9.83203125" style="112" customWidth="1"/>
    <col min="15918" max="15920" width="6.83203125" style="112" customWidth="1"/>
    <col min="15921" max="15923" width="8.83203125" style="112" customWidth="1"/>
    <col min="15924" max="15924" width="2.83203125" style="112" customWidth="1"/>
    <col min="15925" max="15925" width="9.83203125" style="112" customWidth="1"/>
    <col min="15926" max="15928" width="6.83203125" style="112" customWidth="1"/>
    <col min="15929" max="15931" width="8.83203125" style="112" customWidth="1"/>
    <col min="15932" max="15933" width="5.1640625" style="112" customWidth="1"/>
    <col min="15934" max="15934" width="2.83203125" style="112" customWidth="1"/>
    <col min="15935" max="16169" width="8.83203125" style="112" customWidth="1"/>
    <col min="16170" max="16170" width="8.33203125" style="112" customWidth="1"/>
    <col min="16171" max="16171" width="14.83203125" style="112" customWidth="1"/>
    <col min="16172" max="16172" width="7.83203125" style="112" customWidth="1"/>
    <col min="16173" max="16173" width="9.83203125" style="112" customWidth="1"/>
    <col min="16174" max="16176" width="6.83203125" style="112" customWidth="1"/>
    <col min="16177" max="16179" width="8.83203125" style="112" customWidth="1"/>
    <col min="16180" max="16180" width="2.83203125" style="112" customWidth="1"/>
    <col min="16181" max="16181" width="9.83203125" style="112" customWidth="1"/>
    <col min="16182" max="16184" width="6.83203125" style="112" customWidth="1"/>
    <col min="16185" max="16187" width="8.83203125" style="112" customWidth="1"/>
    <col min="16188" max="16189" width="5.1640625" style="112" customWidth="1"/>
    <col min="16190" max="16190" width="2.83203125" style="112" customWidth="1"/>
    <col min="16191" max="16384" width="8.83203125" style="112" customWidth="1"/>
  </cols>
  <sheetData>
    <row r="1" spans="1:76" ht="17" customHeight="1" thickBot="1" x14ac:dyDescent="0.4">
      <c r="G1" s="529" t="s">
        <v>6</v>
      </c>
      <c r="H1" s="530"/>
      <c r="I1" s="530"/>
      <c r="J1" s="530"/>
      <c r="K1" s="530"/>
      <c r="L1" s="530"/>
      <c r="M1" s="530"/>
      <c r="N1" s="530"/>
      <c r="O1" s="530"/>
      <c r="P1" s="530"/>
      <c r="Q1" s="530"/>
      <c r="R1" s="530"/>
      <c r="S1" s="530"/>
      <c r="T1" s="530"/>
      <c r="U1" s="530"/>
      <c r="V1" s="530"/>
      <c r="W1" s="530"/>
      <c r="X1" s="531"/>
      <c r="Z1" s="529" t="s">
        <v>7</v>
      </c>
      <c r="AA1" s="530"/>
      <c r="AB1" s="530"/>
      <c r="AC1" s="530"/>
      <c r="AD1" s="530"/>
      <c r="AE1" s="530"/>
      <c r="AF1" s="530"/>
      <c r="AG1" s="530"/>
      <c r="AH1" s="530"/>
      <c r="AI1" s="530"/>
      <c r="AJ1" s="530"/>
      <c r="AK1" s="530"/>
      <c r="AL1" s="530"/>
      <c r="AM1" s="530"/>
      <c r="AN1" s="530"/>
      <c r="AO1" s="530"/>
      <c r="AP1" s="530"/>
      <c r="AQ1" s="531"/>
      <c r="AR1" s="114"/>
      <c r="AS1" s="114"/>
      <c r="AT1" s="115"/>
      <c r="AU1" s="115"/>
      <c r="AV1" s="511" t="s">
        <v>115</v>
      </c>
      <c r="AW1" s="512"/>
      <c r="AX1" s="512"/>
      <c r="AY1" s="512"/>
      <c r="AZ1" s="512"/>
      <c r="BA1" s="512"/>
      <c r="BB1" s="512"/>
      <c r="BC1" s="512"/>
      <c r="BD1" s="512"/>
      <c r="BE1" s="512"/>
      <c r="BF1" s="512"/>
      <c r="BG1" s="512"/>
      <c r="BH1" s="512"/>
      <c r="BI1" s="512"/>
      <c r="BJ1" s="512"/>
      <c r="BK1" s="512"/>
      <c r="BL1" s="512"/>
      <c r="BM1" s="512"/>
      <c r="BN1" s="512"/>
      <c r="BO1" s="512"/>
      <c r="BP1" s="512"/>
      <c r="BQ1" s="512"/>
      <c r="BR1" s="512"/>
      <c r="BS1" s="512"/>
      <c r="BT1" s="512"/>
      <c r="BU1" s="289" t="s">
        <v>295</v>
      </c>
      <c r="BW1" s="289"/>
    </row>
    <row r="2" spans="1:76" ht="17" customHeight="1" thickBot="1" x14ac:dyDescent="0.4">
      <c r="G2" s="116" t="s">
        <v>114</v>
      </c>
      <c r="H2" s="554" t="s">
        <v>3</v>
      </c>
      <c r="I2" s="554"/>
      <c r="J2" s="554"/>
      <c r="K2" s="554"/>
      <c r="L2" s="117" t="s">
        <v>112</v>
      </c>
      <c r="M2" s="117" t="s">
        <v>113</v>
      </c>
      <c r="N2" s="117" t="s">
        <v>0</v>
      </c>
      <c r="O2" s="117" t="s">
        <v>143</v>
      </c>
      <c r="P2" s="117" t="s">
        <v>140</v>
      </c>
      <c r="Q2" s="117" t="s">
        <v>141</v>
      </c>
      <c r="R2" s="554" t="s">
        <v>142</v>
      </c>
      <c r="S2" s="554"/>
      <c r="T2" s="554"/>
      <c r="U2" s="554"/>
      <c r="V2" s="117" t="s">
        <v>10</v>
      </c>
      <c r="W2" s="117" t="s">
        <v>11</v>
      </c>
      <c r="X2" s="118" t="s">
        <v>12</v>
      </c>
      <c r="Z2" s="116" t="s">
        <v>114</v>
      </c>
      <c r="AA2" s="554" t="s">
        <v>3</v>
      </c>
      <c r="AB2" s="554"/>
      <c r="AC2" s="554"/>
      <c r="AD2" s="554"/>
      <c r="AE2" s="117" t="s">
        <v>112</v>
      </c>
      <c r="AF2" s="117" t="s">
        <v>113</v>
      </c>
      <c r="AG2" s="117" t="s">
        <v>0</v>
      </c>
      <c r="AH2" s="117" t="s">
        <v>143</v>
      </c>
      <c r="AI2" s="117" t="s">
        <v>140</v>
      </c>
      <c r="AJ2" s="117" t="s">
        <v>141</v>
      </c>
      <c r="AK2" s="554" t="s">
        <v>142</v>
      </c>
      <c r="AL2" s="554"/>
      <c r="AM2" s="554"/>
      <c r="AN2" s="554"/>
      <c r="AO2" s="117" t="s">
        <v>10</v>
      </c>
      <c r="AP2" s="117" t="s">
        <v>11</v>
      </c>
      <c r="AQ2" s="118" t="s">
        <v>12</v>
      </c>
      <c r="AR2" s="114"/>
      <c r="AS2" s="114"/>
      <c r="AT2" s="115"/>
      <c r="AU2" s="115"/>
      <c r="AV2" s="555" t="s">
        <v>3</v>
      </c>
      <c r="AW2" s="556"/>
      <c r="AX2" s="556"/>
      <c r="AY2" s="556"/>
      <c r="AZ2" s="556"/>
      <c r="BA2" s="557"/>
      <c r="BB2" s="119"/>
      <c r="BC2" s="533" t="s">
        <v>1</v>
      </c>
      <c r="BD2" s="533"/>
      <c r="BE2" s="533" t="s">
        <v>111</v>
      </c>
      <c r="BF2" s="533"/>
      <c r="BG2" s="533" t="s">
        <v>0</v>
      </c>
      <c r="BH2" s="534"/>
      <c r="BI2" s="533" t="s">
        <v>143</v>
      </c>
      <c r="BJ2" s="534"/>
      <c r="BK2" s="533" t="s">
        <v>140</v>
      </c>
      <c r="BL2" s="533"/>
      <c r="BM2" s="533" t="s">
        <v>144</v>
      </c>
      <c r="BN2" s="533"/>
      <c r="BO2" s="513" t="s">
        <v>142</v>
      </c>
      <c r="BP2" s="514"/>
      <c r="BQ2" s="514"/>
      <c r="BR2" s="514"/>
      <c r="BS2" s="514"/>
      <c r="BT2" s="514"/>
      <c r="BU2" s="564" t="s">
        <v>0</v>
      </c>
      <c r="BV2" s="565"/>
      <c r="BW2" s="564" t="s">
        <v>143</v>
      </c>
      <c r="BX2" s="565"/>
    </row>
    <row r="3" spans="1:76" ht="17" customHeight="1" thickBot="1" x14ac:dyDescent="0.4">
      <c r="A3" s="120"/>
      <c r="B3" s="121" t="s">
        <v>108</v>
      </c>
      <c r="C3" s="121" t="s">
        <v>109</v>
      </c>
      <c r="D3" s="122" t="s">
        <v>19</v>
      </c>
      <c r="E3" s="121" t="s">
        <v>107</v>
      </c>
      <c r="F3" s="123" t="s">
        <v>8</v>
      </c>
      <c r="G3" s="124" t="s">
        <v>9</v>
      </c>
      <c r="H3" s="122" t="s">
        <v>15</v>
      </c>
      <c r="I3" s="122" t="s">
        <v>16</v>
      </c>
      <c r="J3" s="122" t="s">
        <v>17</v>
      </c>
      <c r="K3" s="122" t="s">
        <v>157</v>
      </c>
      <c r="L3" s="122" t="s">
        <v>15</v>
      </c>
      <c r="M3" s="122" t="s">
        <v>15</v>
      </c>
      <c r="N3" s="122" t="s">
        <v>15</v>
      </c>
      <c r="O3" s="122" t="s">
        <v>15</v>
      </c>
      <c r="P3" s="122" t="s">
        <v>15</v>
      </c>
      <c r="Q3" s="122"/>
      <c r="R3" s="122" t="s">
        <v>15</v>
      </c>
      <c r="S3" s="122" t="s">
        <v>16</v>
      </c>
      <c r="T3" s="122" t="s">
        <v>17</v>
      </c>
      <c r="U3" s="122" t="s">
        <v>157</v>
      </c>
      <c r="V3" s="122"/>
      <c r="W3" s="122"/>
      <c r="X3" s="123"/>
      <c r="Y3" s="122"/>
      <c r="Z3" s="124" t="s">
        <v>9</v>
      </c>
      <c r="AA3" s="122" t="s">
        <v>15</v>
      </c>
      <c r="AB3" s="122" t="s">
        <v>16</v>
      </c>
      <c r="AC3" s="122" t="s">
        <v>17</v>
      </c>
      <c r="AD3" s="122" t="s">
        <v>157</v>
      </c>
      <c r="AE3" s="122" t="s">
        <v>15</v>
      </c>
      <c r="AF3" s="122" t="s">
        <v>15</v>
      </c>
      <c r="AG3" s="122" t="s">
        <v>15</v>
      </c>
      <c r="AH3" s="122" t="s">
        <v>15</v>
      </c>
      <c r="AI3" s="122" t="s">
        <v>15</v>
      </c>
      <c r="AJ3" s="122"/>
      <c r="AK3" s="122" t="s">
        <v>15</v>
      </c>
      <c r="AL3" s="122" t="s">
        <v>16</v>
      </c>
      <c r="AM3" s="122" t="s">
        <v>17</v>
      </c>
      <c r="AN3" s="122" t="s">
        <v>157</v>
      </c>
      <c r="AO3" s="122"/>
      <c r="AP3" s="122"/>
      <c r="AQ3" s="123"/>
      <c r="AR3" s="125" t="s">
        <v>13</v>
      </c>
      <c r="AS3" s="126" t="s">
        <v>14</v>
      </c>
      <c r="AT3" s="115"/>
      <c r="AU3" s="115"/>
      <c r="AV3" s="552" t="s">
        <v>95</v>
      </c>
      <c r="AW3" s="553"/>
      <c r="AX3" s="127" t="s">
        <v>15</v>
      </c>
      <c r="AY3" s="127" t="s">
        <v>16</v>
      </c>
      <c r="AZ3" s="127" t="s">
        <v>17</v>
      </c>
      <c r="BA3" s="127" t="s">
        <v>157</v>
      </c>
      <c r="BB3" s="127" t="s">
        <v>265</v>
      </c>
      <c r="BC3" s="127" t="s">
        <v>95</v>
      </c>
      <c r="BD3" s="127" t="s">
        <v>15</v>
      </c>
      <c r="BE3" s="127" t="s">
        <v>95</v>
      </c>
      <c r="BF3" s="127" t="s">
        <v>15</v>
      </c>
      <c r="BG3" s="127" t="s">
        <v>95</v>
      </c>
      <c r="BH3" s="128" t="s">
        <v>15</v>
      </c>
      <c r="BI3" s="127" t="s">
        <v>95</v>
      </c>
      <c r="BJ3" s="128" t="s">
        <v>15</v>
      </c>
      <c r="BK3" s="127" t="s">
        <v>95</v>
      </c>
      <c r="BL3" s="127" t="s">
        <v>15</v>
      </c>
      <c r="BM3" s="127" t="s">
        <v>95</v>
      </c>
      <c r="BN3" s="127" t="s">
        <v>15</v>
      </c>
      <c r="BO3" s="127" t="s">
        <v>95</v>
      </c>
      <c r="BP3" s="127" t="s">
        <v>15</v>
      </c>
      <c r="BQ3" s="127" t="s">
        <v>16</v>
      </c>
      <c r="BR3" s="127" t="s">
        <v>17</v>
      </c>
      <c r="BS3" s="127" t="s">
        <v>157</v>
      </c>
      <c r="BT3" s="127" t="s">
        <v>265</v>
      </c>
      <c r="BU3" s="290" t="s">
        <v>95</v>
      </c>
      <c r="BV3" s="291" t="s">
        <v>15</v>
      </c>
      <c r="BW3" s="290" t="s">
        <v>95</v>
      </c>
      <c r="BX3" s="291" t="s">
        <v>15</v>
      </c>
    </row>
    <row r="4" spans="1:76" ht="17" hidden="1" customHeight="1" outlineLevel="1" x14ac:dyDescent="0.35">
      <c r="A4" s="532" t="s">
        <v>20</v>
      </c>
      <c r="B4" s="482" t="s">
        <v>18</v>
      </c>
      <c r="C4" s="519" t="s">
        <v>29</v>
      </c>
      <c r="D4" s="489">
        <v>59.94</v>
      </c>
      <c r="E4" s="492">
        <v>10</v>
      </c>
      <c r="F4" s="129"/>
      <c r="G4" s="218"/>
      <c r="H4" s="219"/>
      <c r="I4" s="219"/>
      <c r="J4" s="219"/>
      <c r="K4" s="131">
        <f>(Summary!$C$58*H4+Summary!$C$59*I4+Summary!$C$60*J4)/Summary!$C$61</f>
        <v>0</v>
      </c>
      <c r="L4" s="219"/>
      <c r="M4" s="219"/>
      <c r="N4" s="219"/>
      <c r="O4" s="219"/>
      <c r="P4" s="219"/>
      <c r="Q4" s="219"/>
      <c r="R4" s="219"/>
      <c r="S4" s="219"/>
      <c r="T4" s="219"/>
      <c r="U4" s="131">
        <f>10*LOG10(1/((Summary!$C$75/10^(R4/10)+Summary!$C$76/10^(S4/10)+Summary!$C$77/10^(T4/10))/Summary!$C$78))</f>
        <v>0</v>
      </c>
      <c r="V4" s="219"/>
      <c r="W4" s="219"/>
      <c r="X4" s="220"/>
      <c r="Y4" s="221"/>
      <c r="Z4" s="218"/>
      <c r="AA4" s="219"/>
      <c r="AB4" s="219"/>
      <c r="AC4" s="219"/>
      <c r="AD4" s="131">
        <f>(Summary!$C$58*AA4+Summary!$C$59*AB4+Summary!$C$60*AC4)/Summary!$C$61</f>
        <v>0</v>
      </c>
      <c r="AE4" s="219"/>
      <c r="AF4" s="219"/>
      <c r="AG4" s="219"/>
      <c r="AH4" s="219"/>
      <c r="AI4" s="219"/>
      <c r="AJ4" s="219"/>
      <c r="AK4" s="219"/>
      <c r="AL4" s="219"/>
      <c r="AM4" s="219"/>
      <c r="AN4" s="131">
        <f>10*LOG10(1/((Summary!$C$75/10^(AK4/10)+Summary!$C$76/10^(AL4/10)+Summary!$C$77/10^(AM4/10))/Summary!$C$78))</f>
        <v>0</v>
      </c>
      <c r="AO4" s="219"/>
      <c r="AP4" s="219"/>
      <c r="AQ4" s="220"/>
      <c r="AR4" s="134" t="e">
        <f t="shared" ref="AR4:AR67" si="0">AO4/V4</f>
        <v>#DIV/0!</v>
      </c>
      <c r="AS4" s="135" t="e">
        <f t="shared" ref="AS4:AS67" si="1">AP4/W4</f>
        <v>#DIV/0!</v>
      </c>
      <c r="AT4" s="136"/>
      <c r="AU4" s="136"/>
      <c r="AV4" s="577" t="s">
        <v>121</v>
      </c>
      <c r="AW4" s="480" t="e" cm="1">
        <f t="array" ref="AW4">bdRateExtend($G4:$G7,H4:H7,$Z4:$Z7,AA4:AA7)</f>
        <v>#VALUE!</v>
      </c>
      <c r="AX4" s="480" t="e" cm="1">
        <f t="array" ref="AX4">bdRateExtend($G4:$G9,H4:H9,$Z4:$Z9,AA4:AA9)</f>
        <v>#VALUE!</v>
      </c>
      <c r="AY4" s="480" t="e" cm="1">
        <f t="array" ref="AY4">bdRateExtend($G4:$G9,I4:I9,$Z4:$Z9,AB4:AB9)</f>
        <v>#VALUE!</v>
      </c>
      <c r="AZ4" s="480" t="e" cm="1">
        <f t="array" ref="AZ4">bdRateExtend($G4:$G9,J4:J9,$Z4:$Z9,AC4:AC9)</f>
        <v>#VALUE!</v>
      </c>
      <c r="BA4" s="480" t="e" cm="1">
        <f t="array" ref="BA4">bdRateExtend($G4:$G9,K4:K9,$Z4:$Z9,AD4:AD9)</f>
        <v>#VALUE!</v>
      </c>
      <c r="BB4" s="480" t="e" cm="1">
        <f t="array" ref="BB4">bdRateExtend($G4:$G9,L4:L9,$Z4:$Z9,AE4:AE9)</f>
        <v>#VALUE!</v>
      </c>
      <c r="BC4" s="480" t="e" cm="1">
        <f t="array" ref="BC4">bdRateExtend($G4:$G7,L4:L7,$Z4:$Z7,AE4:AE7)</f>
        <v>#VALUE!</v>
      </c>
      <c r="BD4" s="480" t="e" cm="1">
        <f t="array" ref="BD4">bdRateExtend($G4:$G9,L4:L9,$Z4:$Z9,AE4:AE9)</f>
        <v>#VALUE!</v>
      </c>
      <c r="BE4" s="480" t="e" cm="1">
        <f t="array" ref="BE4">bdRateExtend($G4:$G7,M4:M7,$Z4:$Z7,AF4:AF7)</f>
        <v>#VALUE!</v>
      </c>
      <c r="BF4" s="480" t="e" cm="1">
        <f t="array" ref="BF4">bdRateExtend($G4:$G9,M4:M9,$Z4:$Z9,AF4:AF9)</f>
        <v>#VALUE!</v>
      </c>
      <c r="BG4" s="480" t="e" cm="1">
        <f t="array" ref="BG4">bdRateExtend($G4:$G7,N4:N7,$Z4:$Z7,AG4:AG7)</f>
        <v>#VALUE!</v>
      </c>
      <c r="BH4" s="480" t="e" cm="1">
        <f t="array" ref="BH4">bdRateExtend($G4:$G9,N4:N9,$Z4:$Z9,AG4:AG9)</f>
        <v>#VALUE!</v>
      </c>
      <c r="BI4" s="480" t="e" cm="1">
        <f t="array" ref="BI4">bdRateExtend($G4:$G7,O4:O7,$Z4:$Z7,AH4:AH7)</f>
        <v>#VALUE!</v>
      </c>
      <c r="BJ4" s="480" t="e" cm="1">
        <f t="array" ref="BJ4">bdRateExtend($G4:$G9,O4:O9,$Z4:$Z9,AH4:AH9)</f>
        <v>#VALUE!</v>
      </c>
      <c r="BK4" s="480" t="e" cm="1">
        <f t="array" ref="BK4">bdRateExtend($G4:$G7,P4:P7,$Z4:$Z7,AI4:AI7)</f>
        <v>#VALUE!</v>
      </c>
      <c r="BL4" s="480" t="e" cm="1">
        <f t="array" ref="BL4">bdRateExtend($G4:$G9,P4:P9,$Z4:$Z9,AI4:AI9)</f>
        <v>#VALUE!</v>
      </c>
      <c r="BM4" s="480" t="e" cm="1">
        <f t="array" ref="BM4">bdRateExtend($G4:$G7,Q4:Q7,$Z4:$Z7,AJ4:AJ7)</f>
        <v>#VALUE!</v>
      </c>
      <c r="BN4" s="480" t="e" cm="1">
        <f t="array" ref="BN4">bdRateExtend($G4:$G9,Q4:Q9,$Z4:$Z9,AJ4:AJ9)</f>
        <v>#VALUE!</v>
      </c>
      <c r="BO4" s="480" t="e" cm="1">
        <f t="array" ref="BO4">bdRateExtend($G4:$G7,R4:R7,$Z4:$Z7,AK4:AK7)</f>
        <v>#VALUE!</v>
      </c>
      <c r="BP4" s="480" t="e" cm="1">
        <f t="array" ref="BP4">bdRateExtend($G4:$G9,R4:R9,$Z4:$Z9,AK4:AK9)</f>
        <v>#VALUE!</v>
      </c>
      <c r="BQ4" s="480" t="e" cm="1">
        <f t="array" ref="BQ4">bdRateExtend($G4:$G9,S4:S9,$Z4:$Z9,AL4:AL9)</f>
        <v>#VALUE!</v>
      </c>
      <c r="BR4" s="476" t="e" cm="1">
        <f t="array" ref="BR4">bdRateExtend($G4:$G9,T4:T9,$Z4:$Z9,AM4:AM9)</f>
        <v>#VALUE!</v>
      </c>
      <c r="BS4" s="476" t="e" cm="1">
        <f t="array" ref="BS4">bdRateExtend($G4:$G9,U4:U9,$Z4:$Z9,AN4:AN9)</f>
        <v>#VALUE!</v>
      </c>
      <c r="BT4" s="476" t="e" cm="1">
        <f t="array" ref="BT4">bdRateExtend($G4:$G9,V4:V9,$Z4:$Z9,AO4:AO9)</f>
        <v>#VALUE!</v>
      </c>
      <c r="BU4" s="462" cm="1">
        <f t="array" ref="BU4">testVMAFRange($G4:$G7,N4:N7,$Z4:$Z7,AG4:AG7)</f>
        <v>0</v>
      </c>
      <c r="BV4" s="464" cm="1">
        <f t="array" ref="BV4">testVMAFRange($G4:$G9,N4:N9,$Z4:$Z9,AG4:AG9)</f>
        <v>0</v>
      </c>
      <c r="BW4" s="462" cm="1">
        <f t="array" ref="BW4">testVMAFRange($G4:$G7,O4:O7,$Z4:$Z7,AH4:AH7)</f>
        <v>0</v>
      </c>
      <c r="BX4" s="464" cm="1">
        <f t="array" ref="BX4">testVMAFRange($G4:$G9,O4:O9,$Z4:$Z9,AH4:AH9)</f>
        <v>0</v>
      </c>
    </row>
    <row r="5" spans="1:76" ht="17" hidden="1" customHeight="1" outlineLevel="1" x14ac:dyDescent="0.35">
      <c r="A5" s="516"/>
      <c r="B5" s="483"/>
      <c r="C5" s="520"/>
      <c r="D5" s="490"/>
      <c r="E5" s="493"/>
      <c r="F5" s="138"/>
      <c r="G5" s="222"/>
      <c r="H5" s="223"/>
      <c r="I5" s="223"/>
      <c r="J5" s="223"/>
      <c r="K5" s="140">
        <f>(Summary!$C$58*H5+Summary!$C$59*I5+Summary!$C$60*J5)/Summary!$C$61</f>
        <v>0</v>
      </c>
      <c r="L5" s="223"/>
      <c r="M5" s="223"/>
      <c r="N5" s="223"/>
      <c r="O5" s="223"/>
      <c r="P5" s="223"/>
      <c r="Q5" s="223"/>
      <c r="R5" s="223"/>
      <c r="S5" s="223"/>
      <c r="T5" s="223"/>
      <c r="U5" s="140">
        <f>10*LOG10(1/((Summary!$C$75/10^(R5/10)+Summary!$C$76/10^(S5/10)+Summary!$C$77/10^(T5/10))/Summary!$C$78))</f>
        <v>0</v>
      </c>
      <c r="V5" s="223"/>
      <c r="W5" s="223"/>
      <c r="X5" s="224"/>
      <c r="Y5" s="221"/>
      <c r="Z5" s="222"/>
      <c r="AA5" s="223"/>
      <c r="AB5" s="223"/>
      <c r="AC5" s="223"/>
      <c r="AD5" s="140">
        <f>(Summary!$C$58*AA5+Summary!$C$59*AB5+Summary!$C$60*AC5)/Summary!$C$61</f>
        <v>0</v>
      </c>
      <c r="AE5" s="223"/>
      <c r="AF5" s="223"/>
      <c r="AG5" s="223"/>
      <c r="AH5" s="223"/>
      <c r="AI5" s="223"/>
      <c r="AJ5" s="223"/>
      <c r="AK5" s="223"/>
      <c r="AL5" s="223"/>
      <c r="AM5" s="223"/>
      <c r="AN5" s="140">
        <f>10*LOG10(1/((Summary!$C$75/10^(AK5/10)+Summary!$C$76/10^(AL5/10)+Summary!$C$77/10^(AM5/10))/Summary!$C$78))</f>
        <v>0</v>
      </c>
      <c r="AO5" s="223"/>
      <c r="AP5" s="223"/>
      <c r="AQ5" s="224"/>
      <c r="AR5" s="142" t="e">
        <f t="shared" si="0"/>
        <v>#DIV/0!</v>
      </c>
      <c r="AS5" s="143" t="e">
        <f t="shared" si="1"/>
        <v>#DIV/0!</v>
      </c>
      <c r="AT5" s="136"/>
      <c r="AU5" s="136"/>
      <c r="AV5" s="577"/>
      <c r="AW5" s="480"/>
      <c r="AX5" s="480"/>
      <c r="AY5" s="480"/>
      <c r="AZ5" s="480"/>
      <c r="BA5" s="480"/>
      <c r="BB5" s="480"/>
      <c r="BC5" s="480"/>
      <c r="BD5" s="480"/>
      <c r="BE5" s="480"/>
      <c r="BF5" s="480"/>
      <c r="BG5" s="480"/>
      <c r="BH5" s="480"/>
      <c r="BI5" s="480"/>
      <c r="BJ5" s="480"/>
      <c r="BK5" s="480"/>
      <c r="BL5" s="480"/>
      <c r="BM5" s="480"/>
      <c r="BN5" s="480"/>
      <c r="BO5" s="480"/>
      <c r="BP5" s="480"/>
      <c r="BQ5" s="480"/>
      <c r="BR5" s="476"/>
      <c r="BS5" s="476"/>
      <c r="BT5" s="476"/>
      <c r="BU5" s="463"/>
      <c r="BV5" s="465"/>
      <c r="BW5" s="463"/>
      <c r="BX5" s="465"/>
    </row>
    <row r="6" spans="1:76" ht="17" hidden="1" customHeight="1" outlineLevel="1" x14ac:dyDescent="0.35">
      <c r="A6" s="516"/>
      <c r="B6" s="483"/>
      <c r="C6" s="520"/>
      <c r="D6" s="490"/>
      <c r="E6" s="493"/>
      <c r="F6" s="138"/>
      <c r="G6" s="222"/>
      <c r="H6" s="223"/>
      <c r="I6" s="223"/>
      <c r="J6" s="223"/>
      <c r="K6" s="140">
        <f>(Summary!$C$58*H6+Summary!$C$59*I6+Summary!$C$60*J6)/Summary!$C$61</f>
        <v>0</v>
      </c>
      <c r="L6" s="223"/>
      <c r="M6" s="223"/>
      <c r="N6" s="223"/>
      <c r="O6" s="223"/>
      <c r="P6" s="223"/>
      <c r="Q6" s="223"/>
      <c r="R6" s="223"/>
      <c r="S6" s="223"/>
      <c r="T6" s="223"/>
      <c r="U6" s="140">
        <f>10*LOG10(1/((Summary!$C$75/10^(R6/10)+Summary!$C$76/10^(S6/10)+Summary!$C$77/10^(T6/10))/Summary!$C$78))</f>
        <v>0</v>
      </c>
      <c r="V6" s="223"/>
      <c r="W6" s="223"/>
      <c r="X6" s="224"/>
      <c r="Y6" s="221"/>
      <c r="Z6" s="222"/>
      <c r="AA6" s="223"/>
      <c r="AB6" s="223"/>
      <c r="AC6" s="223"/>
      <c r="AD6" s="140">
        <f>(Summary!$C$58*AA6+Summary!$C$59*AB6+Summary!$C$60*AC6)/Summary!$C$61</f>
        <v>0</v>
      </c>
      <c r="AE6" s="223"/>
      <c r="AF6" s="223"/>
      <c r="AG6" s="223"/>
      <c r="AH6" s="223"/>
      <c r="AI6" s="223"/>
      <c r="AJ6" s="223"/>
      <c r="AK6" s="223"/>
      <c r="AL6" s="223"/>
      <c r="AM6" s="223"/>
      <c r="AN6" s="140">
        <f>10*LOG10(1/((Summary!$C$75/10^(AK6/10)+Summary!$C$76/10^(AL6/10)+Summary!$C$77/10^(AM6/10))/Summary!$C$78))</f>
        <v>0</v>
      </c>
      <c r="AO6" s="223"/>
      <c r="AP6" s="223"/>
      <c r="AQ6" s="224"/>
      <c r="AR6" s="142" t="e">
        <f t="shared" si="0"/>
        <v>#DIV/0!</v>
      </c>
      <c r="AS6" s="143" t="e">
        <f t="shared" si="1"/>
        <v>#DIV/0!</v>
      </c>
      <c r="AT6" s="136"/>
      <c r="AU6" s="136"/>
      <c r="AV6" s="577" t="s">
        <v>122</v>
      </c>
      <c r="AW6" s="480" t="e" cm="1">
        <f t="array" ref="AW6">bdRateExtend($G5:$G8,H5:H8,$Z5:$Z8,AA5:AA8)</f>
        <v>#VALUE!</v>
      </c>
      <c r="AX6" s="480"/>
      <c r="AY6" s="480"/>
      <c r="AZ6" s="480"/>
      <c r="BA6" s="480"/>
      <c r="BB6" s="480"/>
      <c r="BC6" s="480" t="e" cm="1">
        <f t="array" ref="BC6">bdRateExtend($G5:$G8,L5:L8,$Z5:$Z8,AE5:AE8)</f>
        <v>#VALUE!</v>
      </c>
      <c r="BD6" s="480"/>
      <c r="BE6" s="480" t="e" cm="1">
        <f t="array" ref="BE6">bdRateExtend($G5:$G8,M5:M8,$Z5:$Z8,AF5:AF8)</f>
        <v>#VALUE!</v>
      </c>
      <c r="BF6" s="480"/>
      <c r="BG6" s="480" t="e" cm="1">
        <f t="array" ref="BG6">bdRateExtend($G5:$G8,N5:N8,$Z5:$Z8,AG5:AG8)</f>
        <v>#VALUE!</v>
      </c>
      <c r="BH6" s="480"/>
      <c r="BI6" s="480" t="e" cm="1">
        <f t="array" ref="BI6">bdRateExtend($G5:$G8,O5:O8,$Z5:$Z8,AH5:AH8)</f>
        <v>#VALUE!</v>
      </c>
      <c r="BJ6" s="480"/>
      <c r="BK6" s="480" t="e" cm="1">
        <f t="array" ref="BK6">bdRateExtend($G5:$G8,P5:P8,$Z5:$Z8,AI5:AI8)</f>
        <v>#VALUE!</v>
      </c>
      <c r="BL6" s="480"/>
      <c r="BM6" s="480" t="e" cm="1">
        <f t="array" ref="BM6">bdRateExtend($G5:$G8,Q5:Q8,$Z5:$Z8,AJ5:AJ8)</f>
        <v>#VALUE!</v>
      </c>
      <c r="BN6" s="480"/>
      <c r="BO6" s="480" t="e" cm="1">
        <f t="array" ref="BO6">bdRateExtend($G5:$G8,R5:R8,$Z5:$Z8,AK5:AK8)</f>
        <v>#VALUE!</v>
      </c>
      <c r="BP6" s="480"/>
      <c r="BQ6" s="480"/>
      <c r="BR6" s="476"/>
      <c r="BS6" s="476"/>
      <c r="BT6" s="476"/>
      <c r="BU6" s="463" cm="1">
        <f t="array" ref="BU6">testVMAFRange($G5:$G8,N5:N8,$Z5:$Z8,AG5:AG8)</f>
        <v>0</v>
      </c>
      <c r="BV6" s="465"/>
      <c r="BW6" s="463" cm="1">
        <f t="array" ref="BW6">testVMAFRange($G5:$G8,O5:O8,$Z5:$Z8,AH5:AH8)</f>
        <v>0</v>
      </c>
      <c r="BX6" s="465"/>
    </row>
    <row r="7" spans="1:76" ht="17" hidden="1" customHeight="1" outlineLevel="1" x14ac:dyDescent="0.35">
      <c r="A7" s="516"/>
      <c r="B7" s="483"/>
      <c r="C7" s="520"/>
      <c r="D7" s="490"/>
      <c r="E7" s="493"/>
      <c r="F7" s="138"/>
      <c r="G7" s="222"/>
      <c r="H7" s="223"/>
      <c r="I7" s="223"/>
      <c r="J7" s="223"/>
      <c r="K7" s="140">
        <f>(Summary!$C$58*H7+Summary!$C$59*I7+Summary!$C$60*J7)/Summary!$C$61</f>
        <v>0</v>
      </c>
      <c r="L7" s="223"/>
      <c r="M7" s="223"/>
      <c r="N7" s="223"/>
      <c r="O7" s="223"/>
      <c r="P7" s="223"/>
      <c r="Q7" s="223"/>
      <c r="R7" s="223"/>
      <c r="S7" s="223"/>
      <c r="T7" s="223"/>
      <c r="U7" s="140">
        <f>10*LOG10(1/((Summary!$C$75/10^(R7/10)+Summary!$C$76/10^(S7/10)+Summary!$C$77/10^(T7/10))/Summary!$C$78))</f>
        <v>0</v>
      </c>
      <c r="V7" s="223"/>
      <c r="W7" s="223"/>
      <c r="X7" s="224"/>
      <c r="Y7" s="221"/>
      <c r="Z7" s="222"/>
      <c r="AA7" s="223"/>
      <c r="AB7" s="223"/>
      <c r="AC7" s="223"/>
      <c r="AD7" s="140">
        <f>(Summary!$C$58*AA7+Summary!$C$59*AB7+Summary!$C$60*AC7)/Summary!$C$61</f>
        <v>0</v>
      </c>
      <c r="AE7" s="223"/>
      <c r="AF7" s="223"/>
      <c r="AG7" s="223"/>
      <c r="AH7" s="223"/>
      <c r="AI7" s="223"/>
      <c r="AJ7" s="223"/>
      <c r="AK7" s="223"/>
      <c r="AL7" s="223"/>
      <c r="AM7" s="223"/>
      <c r="AN7" s="140">
        <f>10*LOG10(1/((Summary!$C$75/10^(AK7/10)+Summary!$C$76/10^(AL7/10)+Summary!$C$77/10^(AM7/10))/Summary!$C$78))</f>
        <v>0</v>
      </c>
      <c r="AO7" s="223"/>
      <c r="AP7" s="223"/>
      <c r="AQ7" s="224"/>
      <c r="AR7" s="142" t="e">
        <f t="shared" si="0"/>
        <v>#DIV/0!</v>
      </c>
      <c r="AS7" s="143" t="e">
        <f t="shared" si="1"/>
        <v>#DIV/0!</v>
      </c>
      <c r="AT7" s="136"/>
      <c r="AU7" s="136"/>
      <c r="AV7" s="577"/>
      <c r="AW7" s="480"/>
      <c r="AX7" s="480"/>
      <c r="AY7" s="480"/>
      <c r="AZ7" s="480"/>
      <c r="BA7" s="480"/>
      <c r="BB7" s="480"/>
      <c r="BC7" s="480"/>
      <c r="BD7" s="480"/>
      <c r="BE7" s="480"/>
      <c r="BF7" s="480"/>
      <c r="BG7" s="480"/>
      <c r="BH7" s="480"/>
      <c r="BI7" s="480"/>
      <c r="BJ7" s="480"/>
      <c r="BK7" s="480"/>
      <c r="BL7" s="480"/>
      <c r="BM7" s="480"/>
      <c r="BN7" s="480"/>
      <c r="BO7" s="480"/>
      <c r="BP7" s="480"/>
      <c r="BQ7" s="480"/>
      <c r="BR7" s="476"/>
      <c r="BS7" s="476"/>
      <c r="BT7" s="476"/>
      <c r="BU7" s="463"/>
      <c r="BV7" s="465"/>
      <c r="BW7" s="463"/>
      <c r="BX7" s="465"/>
    </row>
    <row r="8" spans="1:76" ht="17" hidden="1" customHeight="1" outlineLevel="1" x14ac:dyDescent="0.35">
      <c r="A8" s="516"/>
      <c r="B8" s="483"/>
      <c r="C8" s="520"/>
      <c r="D8" s="490"/>
      <c r="E8" s="493"/>
      <c r="F8" s="138"/>
      <c r="G8" s="222"/>
      <c r="H8" s="223"/>
      <c r="I8" s="223"/>
      <c r="J8" s="223"/>
      <c r="K8" s="140">
        <f>(Summary!$C$58*H8+Summary!$C$59*I8+Summary!$C$60*J8)/Summary!$C$61</f>
        <v>0</v>
      </c>
      <c r="L8" s="223"/>
      <c r="M8" s="223"/>
      <c r="N8" s="223"/>
      <c r="O8" s="223"/>
      <c r="P8" s="223"/>
      <c r="Q8" s="223"/>
      <c r="R8" s="223"/>
      <c r="S8" s="223"/>
      <c r="T8" s="223"/>
      <c r="U8" s="140">
        <f>10*LOG10(1/((Summary!$C$75/10^(R8/10)+Summary!$C$76/10^(S8/10)+Summary!$C$77/10^(T8/10))/Summary!$C$78))</f>
        <v>0</v>
      </c>
      <c r="V8" s="223"/>
      <c r="W8" s="223"/>
      <c r="X8" s="224"/>
      <c r="Y8" s="221"/>
      <c r="Z8" s="222"/>
      <c r="AA8" s="223"/>
      <c r="AB8" s="223"/>
      <c r="AC8" s="223"/>
      <c r="AD8" s="140">
        <f>(Summary!$C$58*AA8+Summary!$C$59*AB8+Summary!$C$60*AC8)/Summary!$C$61</f>
        <v>0</v>
      </c>
      <c r="AE8" s="223"/>
      <c r="AF8" s="223"/>
      <c r="AG8" s="223"/>
      <c r="AH8" s="223"/>
      <c r="AI8" s="223"/>
      <c r="AJ8" s="223"/>
      <c r="AK8" s="223"/>
      <c r="AL8" s="223"/>
      <c r="AM8" s="223"/>
      <c r="AN8" s="140">
        <f>10*LOG10(1/((Summary!$C$75/10^(AK8/10)+Summary!$C$76/10^(AL8/10)+Summary!$C$77/10^(AM8/10))/Summary!$C$78))</f>
        <v>0</v>
      </c>
      <c r="AO8" s="223"/>
      <c r="AP8" s="223"/>
      <c r="AQ8" s="224"/>
      <c r="AR8" s="142" t="e">
        <f t="shared" si="0"/>
        <v>#DIV/0!</v>
      </c>
      <c r="AS8" s="143" t="e">
        <f t="shared" si="1"/>
        <v>#DIV/0!</v>
      </c>
      <c r="AT8" s="136"/>
      <c r="AU8" s="136"/>
      <c r="AV8" s="577" t="s">
        <v>123</v>
      </c>
      <c r="AW8" s="480" t="e" cm="1">
        <f t="array" ref="AW8">bdRateExtend($G6:$G9,H6:H9,$Z6:$Z9,AA6:AA9)</f>
        <v>#VALUE!</v>
      </c>
      <c r="AX8" s="480"/>
      <c r="AY8" s="480"/>
      <c r="AZ8" s="480"/>
      <c r="BA8" s="480"/>
      <c r="BB8" s="480"/>
      <c r="BC8" s="480" t="e" cm="1">
        <f t="array" ref="BC8">bdRateExtend($G6:$G9,L6:L9,$Z6:$Z9,AE6:AE9)</f>
        <v>#VALUE!</v>
      </c>
      <c r="BD8" s="480"/>
      <c r="BE8" s="480" t="e" cm="1">
        <f t="array" ref="BE8">bdRateExtend($G6:$G9,M6:M9,$Z6:$Z9,AF6:AF9)</f>
        <v>#VALUE!</v>
      </c>
      <c r="BF8" s="480"/>
      <c r="BG8" s="480" t="e" cm="1">
        <f t="array" ref="BG8">bdRateExtend($G6:$G9,N6:N9,$Z6:$Z9,AG6:AG9)</f>
        <v>#VALUE!</v>
      </c>
      <c r="BH8" s="480"/>
      <c r="BI8" s="480" t="e" cm="1">
        <f t="array" ref="BI8">bdRateExtend($G6:$G9,O6:O9,$Z6:$Z9,AH6:AH9)</f>
        <v>#VALUE!</v>
      </c>
      <c r="BJ8" s="480"/>
      <c r="BK8" s="480" t="e" cm="1">
        <f t="array" ref="BK8">bdRateExtend($G6:$G9,P6:P9,$Z6:$Z9,AI6:AI9)</f>
        <v>#VALUE!</v>
      </c>
      <c r="BL8" s="480"/>
      <c r="BM8" s="480" t="e" cm="1">
        <f t="array" ref="BM8">bdRateExtend($G6:$G9,Q6:Q9,$Z6:$Z9,AJ6:AJ9)</f>
        <v>#VALUE!</v>
      </c>
      <c r="BN8" s="480"/>
      <c r="BO8" s="480" t="e" cm="1">
        <f t="array" ref="BO8">bdRateExtend($G6:$G9,R6:R9,$Z6:$Z9,AK6:AK9)</f>
        <v>#VALUE!</v>
      </c>
      <c r="BP8" s="480"/>
      <c r="BQ8" s="480"/>
      <c r="BR8" s="476"/>
      <c r="BS8" s="476"/>
      <c r="BT8" s="476"/>
      <c r="BU8" s="463" cm="1">
        <f t="array" ref="BU8">testVMAFRange($G6:$G9,N6:N9,$Z6:$Z9,AG6:AG9)</f>
        <v>0</v>
      </c>
      <c r="BV8" s="465"/>
      <c r="BW8" s="463" cm="1">
        <f t="array" ref="BW8">testVMAFRange($G6:$G9,O6:O9,$Z6:$Z9,AH6:AH9)</f>
        <v>0</v>
      </c>
      <c r="BX8" s="465"/>
    </row>
    <row r="9" spans="1:76" ht="17" hidden="1" customHeight="1" outlineLevel="1" thickBot="1" x14ac:dyDescent="0.4">
      <c r="A9" s="516"/>
      <c r="B9" s="518"/>
      <c r="C9" s="521"/>
      <c r="D9" s="522"/>
      <c r="E9" s="523"/>
      <c r="F9" s="144"/>
      <c r="G9" s="225"/>
      <c r="H9" s="226"/>
      <c r="I9" s="226"/>
      <c r="J9" s="226"/>
      <c r="K9" s="146">
        <f>(Summary!$C$58*H9+Summary!$C$59*I9+Summary!$C$60*J9)/Summary!$C$61</f>
        <v>0</v>
      </c>
      <c r="L9" s="226"/>
      <c r="M9" s="226"/>
      <c r="N9" s="226"/>
      <c r="O9" s="226"/>
      <c r="P9" s="226"/>
      <c r="Q9" s="226"/>
      <c r="R9" s="226"/>
      <c r="S9" s="226"/>
      <c r="T9" s="226"/>
      <c r="U9" s="146">
        <f>10*LOG10(1/((Summary!$C$75/10^(R9/10)+Summary!$C$76/10^(S9/10)+Summary!$C$77/10^(T9/10))/Summary!$C$78))</f>
        <v>0</v>
      </c>
      <c r="V9" s="226"/>
      <c r="W9" s="226"/>
      <c r="X9" s="227"/>
      <c r="Y9" s="221"/>
      <c r="Z9" s="225"/>
      <c r="AA9" s="226"/>
      <c r="AB9" s="226"/>
      <c r="AC9" s="226"/>
      <c r="AD9" s="146">
        <f>(Summary!$C$58*AA9+Summary!$C$59*AB9+Summary!$C$60*AC9)/Summary!$C$61</f>
        <v>0</v>
      </c>
      <c r="AE9" s="226"/>
      <c r="AF9" s="226"/>
      <c r="AG9" s="226"/>
      <c r="AH9" s="226"/>
      <c r="AI9" s="226"/>
      <c r="AJ9" s="226"/>
      <c r="AK9" s="226"/>
      <c r="AL9" s="226"/>
      <c r="AM9" s="226"/>
      <c r="AN9" s="146">
        <f>10*LOG10(1/((Summary!$C$75/10^(AK9/10)+Summary!$C$76/10^(AL9/10)+Summary!$C$77/10^(AM9/10))/Summary!$C$78))</f>
        <v>0</v>
      </c>
      <c r="AO9" s="226"/>
      <c r="AP9" s="226"/>
      <c r="AQ9" s="227"/>
      <c r="AR9" s="148" t="e">
        <f t="shared" si="0"/>
        <v>#DIV/0!</v>
      </c>
      <c r="AS9" s="149" t="e">
        <f t="shared" si="1"/>
        <v>#DIV/0!</v>
      </c>
      <c r="AT9" s="136"/>
      <c r="AU9" s="136"/>
      <c r="AV9" s="577"/>
      <c r="AW9" s="480"/>
      <c r="AX9" s="480"/>
      <c r="AY9" s="480"/>
      <c r="AZ9" s="480"/>
      <c r="BA9" s="480"/>
      <c r="BB9" s="480"/>
      <c r="BC9" s="480"/>
      <c r="BD9" s="480"/>
      <c r="BE9" s="480"/>
      <c r="BF9" s="480"/>
      <c r="BG9" s="480"/>
      <c r="BH9" s="480"/>
      <c r="BI9" s="480"/>
      <c r="BJ9" s="480"/>
      <c r="BK9" s="480"/>
      <c r="BL9" s="480"/>
      <c r="BM9" s="480"/>
      <c r="BN9" s="480"/>
      <c r="BO9" s="480"/>
      <c r="BP9" s="480"/>
      <c r="BQ9" s="480"/>
      <c r="BR9" s="476"/>
      <c r="BS9" s="476"/>
      <c r="BT9" s="476"/>
      <c r="BU9" s="473"/>
      <c r="BV9" s="466"/>
      <c r="BW9" s="473"/>
      <c r="BX9" s="466"/>
    </row>
    <row r="10" spans="1:76" ht="17" hidden="1" customHeight="1" outlineLevel="1" x14ac:dyDescent="0.35">
      <c r="A10" s="516"/>
      <c r="B10" s="482" t="s">
        <v>18</v>
      </c>
      <c r="C10" s="519" t="s">
        <v>27</v>
      </c>
      <c r="D10" s="489">
        <v>59.94</v>
      </c>
      <c r="E10" s="492">
        <v>10</v>
      </c>
      <c r="F10" s="129"/>
      <c r="G10" s="218"/>
      <c r="H10" s="219"/>
      <c r="I10" s="219"/>
      <c r="J10" s="219"/>
      <c r="K10" s="131">
        <f>(Summary!$C$58*H10+Summary!$C$59*I10+Summary!$C$60*J10)/Summary!$C$61</f>
        <v>0</v>
      </c>
      <c r="L10" s="219"/>
      <c r="M10" s="219"/>
      <c r="N10" s="219"/>
      <c r="O10" s="219"/>
      <c r="P10" s="219"/>
      <c r="Q10" s="219"/>
      <c r="R10" s="219"/>
      <c r="S10" s="219"/>
      <c r="T10" s="219"/>
      <c r="U10" s="131">
        <f>10*LOG10(1/((Summary!$C$75/10^(R10/10)+Summary!$C$76/10^(S10/10)+Summary!$C$77/10^(T10/10))/Summary!$C$78))</f>
        <v>0</v>
      </c>
      <c r="V10" s="219"/>
      <c r="W10" s="219"/>
      <c r="X10" s="220"/>
      <c r="Y10" s="221"/>
      <c r="Z10" s="218"/>
      <c r="AA10" s="219"/>
      <c r="AB10" s="219"/>
      <c r="AC10" s="219"/>
      <c r="AD10" s="131">
        <f>(Summary!$C$58*AA10+Summary!$C$59*AB10+Summary!$C$60*AC10)/Summary!$C$61</f>
        <v>0</v>
      </c>
      <c r="AE10" s="219"/>
      <c r="AF10" s="219"/>
      <c r="AG10" s="219"/>
      <c r="AH10" s="219"/>
      <c r="AI10" s="219"/>
      <c r="AJ10" s="219"/>
      <c r="AK10" s="219"/>
      <c r="AL10" s="219"/>
      <c r="AM10" s="219"/>
      <c r="AN10" s="131">
        <f>10*LOG10(1/((Summary!$C$75/10^(AK10/10)+Summary!$C$76/10^(AL10/10)+Summary!$C$77/10^(AM10/10))/Summary!$C$78))</f>
        <v>0</v>
      </c>
      <c r="AO10" s="219"/>
      <c r="AP10" s="219"/>
      <c r="AQ10" s="220"/>
      <c r="AR10" s="134" t="e">
        <f t="shared" si="0"/>
        <v>#DIV/0!</v>
      </c>
      <c r="AS10" s="135" t="e">
        <f t="shared" si="1"/>
        <v>#DIV/0!</v>
      </c>
      <c r="AT10" s="136"/>
      <c r="AU10" s="136"/>
      <c r="AV10" s="577" t="s">
        <v>121</v>
      </c>
      <c r="AW10" s="480" t="e" cm="1">
        <f t="array" ref="AW10">bdRateExtend($G10:$G13,H10:H13,$Z10:$Z13,AA10:AA13)</f>
        <v>#VALUE!</v>
      </c>
      <c r="AX10" s="480" t="e" cm="1">
        <f t="array" ref="AX10">bdRateExtend($G10:$G15,H10:H15,$Z10:$Z15,AA10:AA15)</f>
        <v>#VALUE!</v>
      </c>
      <c r="AY10" s="480" t="e" cm="1">
        <f t="array" ref="AY10">bdRateExtend($G10:$G15,I10:I15,$Z10:$Z15,AB10:AB15)</f>
        <v>#VALUE!</v>
      </c>
      <c r="AZ10" s="480" t="e" cm="1">
        <f t="array" ref="AZ10">bdRateExtend($G10:$G15,J10:J15,$Z10:$Z15,AC10:AC15)</f>
        <v>#VALUE!</v>
      </c>
      <c r="BA10" s="480" t="e" cm="1">
        <f t="array" ref="BA10">bdRateExtend($G10:$G15,K10:K15,$Z10:$Z15,AD10:AD15)</f>
        <v>#VALUE!</v>
      </c>
      <c r="BB10" s="480" t="e" cm="1">
        <f t="array" ref="BB10">bdRateExtend($G10:$G15,L10:L15,$Z10:$Z15,AE10:AE15)</f>
        <v>#VALUE!</v>
      </c>
      <c r="BC10" s="480" t="e" cm="1">
        <f t="array" ref="BC10">bdRateExtend($G10:$G13,L10:L13,$Z10:$Z13,AE10:AE13)</f>
        <v>#VALUE!</v>
      </c>
      <c r="BD10" s="480" t="e" cm="1">
        <f t="array" ref="BD10">bdRateExtend($G10:$G15,L10:L15,$Z10:$Z15,AE10:AE15)</f>
        <v>#VALUE!</v>
      </c>
      <c r="BE10" s="480" t="e" cm="1">
        <f t="array" ref="BE10">bdRateExtend($G10:$G13,M10:M13,$Z10:$Z13,AF10:AF13)</f>
        <v>#VALUE!</v>
      </c>
      <c r="BF10" s="480" t="e" cm="1">
        <f t="array" ref="BF10">bdRateExtend($G10:$G15,M10:M15,$Z10:$Z15,AF10:AF15)</f>
        <v>#VALUE!</v>
      </c>
      <c r="BG10" s="480" t="e" cm="1">
        <f t="array" ref="BG10">bdRateExtend($G10:$G13,N10:N13,$Z10:$Z13,AG10:AG13)</f>
        <v>#VALUE!</v>
      </c>
      <c r="BH10" s="480" t="e" cm="1">
        <f t="array" ref="BH10">bdRateExtend($G10:$G15,N10:N15,$Z10:$Z15,AG10:AG15)</f>
        <v>#VALUE!</v>
      </c>
      <c r="BI10" s="480" t="e" cm="1">
        <f t="array" ref="BI10">bdRateExtend($G10:$G13,O10:O13,$Z10:$Z13,AH10:AH13)</f>
        <v>#VALUE!</v>
      </c>
      <c r="BJ10" s="480" t="e" cm="1">
        <f t="array" ref="BJ10">bdRateExtend($G10:$G15,O10:O15,$Z10:$Z15,AH10:AH15)</f>
        <v>#VALUE!</v>
      </c>
      <c r="BK10" s="480" t="e" cm="1">
        <f t="array" ref="BK10">bdRateExtend($G10:$G13,P10:P13,$Z10:$Z13,AI10:AI13)</f>
        <v>#VALUE!</v>
      </c>
      <c r="BL10" s="480" t="e" cm="1">
        <f t="array" ref="BL10">bdRateExtend($G10:$G15,P10:P15,$Z10:$Z15,AI10:AI15)</f>
        <v>#VALUE!</v>
      </c>
      <c r="BM10" s="480" t="e" cm="1">
        <f t="array" ref="BM10">bdRateExtend($G10:$G13,Q10:Q13,$Z10:$Z13,AJ10:AJ13)</f>
        <v>#VALUE!</v>
      </c>
      <c r="BN10" s="480" t="e" cm="1">
        <f t="array" ref="BN10">bdRateExtend($G10:$G15,Q10:Q15,$Z10:$Z15,AJ10:AJ15)</f>
        <v>#VALUE!</v>
      </c>
      <c r="BO10" s="480" t="e" cm="1">
        <f t="array" ref="BO10">bdRateExtend($G10:$G13,R10:R13,$Z10:$Z13,AK10:AK13)</f>
        <v>#VALUE!</v>
      </c>
      <c r="BP10" s="480" t="e" cm="1">
        <f t="array" ref="BP10">bdRateExtend($G10:$G15,R10:R15,$Z10:$Z15,AK10:AK15)</f>
        <v>#VALUE!</v>
      </c>
      <c r="BQ10" s="480" t="e" cm="1">
        <f t="array" ref="BQ10">bdRateExtend($G10:$G15,S10:S15,$Z10:$Z15,AL10:AL15)</f>
        <v>#VALUE!</v>
      </c>
      <c r="BR10" s="476" t="e" cm="1">
        <f t="array" ref="BR10">bdRateExtend($G10:$G15,T10:T15,$Z10:$Z15,AM10:AM15)</f>
        <v>#VALUE!</v>
      </c>
      <c r="BS10" s="476" t="e" cm="1">
        <f t="array" ref="BS10">bdRateExtend($G10:$G15,U10:U15,$Z10:$Z15,AN10:AN15)</f>
        <v>#VALUE!</v>
      </c>
      <c r="BT10" s="476" t="e" cm="1">
        <f t="array" ref="BT10">bdRateExtend($G10:$G15,V10:V15,$Z10:$Z15,AO10:AO15)</f>
        <v>#VALUE!</v>
      </c>
      <c r="BU10" s="462" cm="1">
        <f t="array" ref="BU10">testVMAFRange($G10:$G13,N10:N13,$Z10:$Z13,AG10:AG13)</f>
        <v>0</v>
      </c>
      <c r="BV10" s="464" cm="1">
        <f t="array" ref="BV10">testVMAFRange($G10:$G15,N10:N15,$Z10:$Z15,AG10:AG15)</f>
        <v>0</v>
      </c>
      <c r="BW10" s="462" cm="1">
        <f t="array" ref="BW10">testVMAFRange($G10:$G13,O10:O13,$Z10:$Z13,AH10:AH13)</f>
        <v>0</v>
      </c>
      <c r="BX10" s="464" cm="1">
        <f t="array" ref="BX10">testVMAFRange($G10:$G15,O10:O15,$Z10:$Z15,AH10:AH15)</f>
        <v>0</v>
      </c>
    </row>
    <row r="11" spans="1:76" ht="17" hidden="1" customHeight="1" outlineLevel="1" x14ac:dyDescent="0.35">
      <c r="A11" s="516"/>
      <c r="B11" s="483"/>
      <c r="C11" s="520"/>
      <c r="D11" s="490"/>
      <c r="E11" s="493"/>
      <c r="F11" s="138"/>
      <c r="G11" s="222"/>
      <c r="H11" s="223"/>
      <c r="I11" s="223"/>
      <c r="J11" s="223"/>
      <c r="K11" s="140">
        <f>(Summary!$C$58*H11+Summary!$C$59*I11+Summary!$C$60*J11)/Summary!$C$61</f>
        <v>0</v>
      </c>
      <c r="L11" s="223"/>
      <c r="M11" s="223"/>
      <c r="N11" s="223"/>
      <c r="O11" s="223"/>
      <c r="P11" s="223"/>
      <c r="Q11" s="223"/>
      <c r="R11" s="223"/>
      <c r="S11" s="223"/>
      <c r="T11" s="223"/>
      <c r="U11" s="140">
        <f>10*LOG10(1/((Summary!$C$75/10^(R11/10)+Summary!$C$76/10^(S11/10)+Summary!$C$77/10^(T11/10))/Summary!$C$78))</f>
        <v>0</v>
      </c>
      <c r="V11" s="223"/>
      <c r="W11" s="223"/>
      <c r="X11" s="224"/>
      <c r="Y11" s="221"/>
      <c r="Z11" s="222"/>
      <c r="AA11" s="223"/>
      <c r="AB11" s="223"/>
      <c r="AC11" s="223"/>
      <c r="AD11" s="140">
        <f>(Summary!$C$58*AA11+Summary!$C$59*AB11+Summary!$C$60*AC11)/Summary!$C$61</f>
        <v>0</v>
      </c>
      <c r="AE11" s="223"/>
      <c r="AF11" s="223"/>
      <c r="AG11" s="223"/>
      <c r="AH11" s="223"/>
      <c r="AI11" s="223"/>
      <c r="AJ11" s="223"/>
      <c r="AK11" s="223"/>
      <c r="AL11" s="223"/>
      <c r="AM11" s="223"/>
      <c r="AN11" s="140">
        <f>10*LOG10(1/((Summary!$C$75/10^(AK11/10)+Summary!$C$76/10^(AL11/10)+Summary!$C$77/10^(AM11/10))/Summary!$C$78))</f>
        <v>0</v>
      </c>
      <c r="AO11" s="223"/>
      <c r="AP11" s="223"/>
      <c r="AQ11" s="224"/>
      <c r="AR11" s="142" t="e">
        <f t="shared" si="0"/>
        <v>#DIV/0!</v>
      </c>
      <c r="AS11" s="143" t="e">
        <f t="shared" si="1"/>
        <v>#DIV/0!</v>
      </c>
      <c r="AT11" s="136"/>
      <c r="AU11" s="136"/>
      <c r="AV11" s="577"/>
      <c r="AW11" s="480"/>
      <c r="AX11" s="480"/>
      <c r="AY11" s="480"/>
      <c r="AZ11" s="480"/>
      <c r="BA11" s="480"/>
      <c r="BB11" s="480"/>
      <c r="BC11" s="480"/>
      <c r="BD11" s="480"/>
      <c r="BE11" s="480"/>
      <c r="BF11" s="480"/>
      <c r="BG11" s="480"/>
      <c r="BH11" s="480"/>
      <c r="BI11" s="480"/>
      <c r="BJ11" s="480"/>
      <c r="BK11" s="480"/>
      <c r="BL11" s="480"/>
      <c r="BM11" s="480"/>
      <c r="BN11" s="480"/>
      <c r="BO11" s="480"/>
      <c r="BP11" s="480"/>
      <c r="BQ11" s="480"/>
      <c r="BR11" s="476"/>
      <c r="BS11" s="476"/>
      <c r="BT11" s="476"/>
      <c r="BU11" s="463"/>
      <c r="BV11" s="465"/>
      <c r="BW11" s="463"/>
      <c r="BX11" s="465"/>
    </row>
    <row r="12" spans="1:76" ht="17" hidden="1" customHeight="1" outlineLevel="1" x14ac:dyDescent="0.35">
      <c r="A12" s="516"/>
      <c r="B12" s="483"/>
      <c r="C12" s="520"/>
      <c r="D12" s="490"/>
      <c r="E12" s="493"/>
      <c r="F12" s="138"/>
      <c r="G12" s="222"/>
      <c r="H12" s="223"/>
      <c r="I12" s="223"/>
      <c r="J12" s="223"/>
      <c r="K12" s="140">
        <f>(Summary!$C$58*H12+Summary!$C$59*I12+Summary!$C$60*J12)/Summary!$C$61</f>
        <v>0</v>
      </c>
      <c r="L12" s="223"/>
      <c r="M12" s="223"/>
      <c r="N12" s="223"/>
      <c r="O12" s="223"/>
      <c r="P12" s="223"/>
      <c r="Q12" s="223"/>
      <c r="R12" s="223"/>
      <c r="S12" s="223"/>
      <c r="T12" s="223"/>
      <c r="U12" s="140">
        <f>10*LOG10(1/((Summary!$C$75/10^(R12/10)+Summary!$C$76/10^(S12/10)+Summary!$C$77/10^(T12/10))/Summary!$C$78))</f>
        <v>0</v>
      </c>
      <c r="V12" s="223"/>
      <c r="W12" s="223"/>
      <c r="X12" s="224"/>
      <c r="Y12" s="221"/>
      <c r="Z12" s="222"/>
      <c r="AA12" s="223"/>
      <c r="AB12" s="223"/>
      <c r="AC12" s="223"/>
      <c r="AD12" s="140">
        <f>(Summary!$C$58*AA12+Summary!$C$59*AB12+Summary!$C$60*AC12)/Summary!$C$61</f>
        <v>0</v>
      </c>
      <c r="AE12" s="223"/>
      <c r="AF12" s="223"/>
      <c r="AG12" s="223"/>
      <c r="AH12" s="223"/>
      <c r="AI12" s="223"/>
      <c r="AJ12" s="223"/>
      <c r="AK12" s="223"/>
      <c r="AL12" s="223"/>
      <c r="AM12" s="223"/>
      <c r="AN12" s="140">
        <f>10*LOG10(1/((Summary!$C$75/10^(AK12/10)+Summary!$C$76/10^(AL12/10)+Summary!$C$77/10^(AM12/10))/Summary!$C$78))</f>
        <v>0</v>
      </c>
      <c r="AO12" s="223"/>
      <c r="AP12" s="223"/>
      <c r="AQ12" s="224"/>
      <c r="AR12" s="142" t="e">
        <f t="shared" si="0"/>
        <v>#DIV/0!</v>
      </c>
      <c r="AS12" s="143" t="e">
        <f t="shared" si="1"/>
        <v>#DIV/0!</v>
      </c>
      <c r="AT12" s="136"/>
      <c r="AU12" s="136"/>
      <c r="AV12" s="577" t="s">
        <v>122</v>
      </c>
      <c r="AW12" s="480" t="e" cm="1">
        <f t="array" ref="AW12">bdRateExtend($G11:$G14,H11:H14,$Z11:$Z14,AA11:AA14)</f>
        <v>#VALUE!</v>
      </c>
      <c r="AX12" s="480"/>
      <c r="AY12" s="480"/>
      <c r="AZ12" s="480"/>
      <c r="BA12" s="480"/>
      <c r="BB12" s="480"/>
      <c r="BC12" s="480" t="e" cm="1">
        <f t="array" ref="BC12">bdRateExtend($G11:$G14,L11:L14,$Z11:$Z14,AE11:AE14)</f>
        <v>#VALUE!</v>
      </c>
      <c r="BD12" s="480"/>
      <c r="BE12" s="480" t="e" cm="1">
        <f t="array" ref="BE12">bdRateExtend($G11:$G14,M11:M14,$Z11:$Z14,AF11:AF14)</f>
        <v>#VALUE!</v>
      </c>
      <c r="BF12" s="480"/>
      <c r="BG12" s="480" t="e" cm="1">
        <f t="array" ref="BG12">bdRateExtend($G11:$G14,N11:N14,$Z11:$Z14,AG11:AG14)</f>
        <v>#VALUE!</v>
      </c>
      <c r="BH12" s="480"/>
      <c r="BI12" s="480" t="e" cm="1">
        <f t="array" ref="BI12">bdRateExtend($G11:$G14,O11:O14,$Z11:$Z14,AH11:AH14)</f>
        <v>#VALUE!</v>
      </c>
      <c r="BJ12" s="480"/>
      <c r="BK12" s="480" t="e" cm="1">
        <f t="array" ref="BK12">bdRateExtend($G11:$G14,P11:P14,$Z11:$Z14,AI11:AI14)</f>
        <v>#VALUE!</v>
      </c>
      <c r="BL12" s="480"/>
      <c r="BM12" s="480" t="e" cm="1">
        <f t="array" ref="BM12">bdRateExtend($G11:$G14,Q11:Q14,$Z11:$Z14,AJ11:AJ14)</f>
        <v>#VALUE!</v>
      </c>
      <c r="BN12" s="480"/>
      <c r="BO12" s="480" t="e" cm="1">
        <f t="array" ref="BO12">bdRateExtend($G11:$G14,R11:R14,$Z11:$Z14,AK11:AK14)</f>
        <v>#VALUE!</v>
      </c>
      <c r="BP12" s="480"/>
      <c r="BQ12" s="480"/>
      <c r="BR12" s="476"/>
      <c r="BS12" s="476"/>
      <c r="BT12" s="476"/>
      <c r="BU12" s="463" cm="1">
        <f t="array" ref="BU12">testVMAFRange($G11:$G14,N11:N14,$Z11:$Z14,AG11:AG14)</f>
        <v>0</v>
      </c>
      <c r="BV12" s="465"/>
      <c r="BW12" s="463" cm="1">
        <f t="array" ref="BW12">testVMAFRange($G11:$G14,O11:O14,$Z11:$Z14,AH11:AH14)</f>
        <v>0</v>
      </c>
      <c r="BX12" s="465"/>
    </row>
    <row r="13" spans="1:76" ht="17" hidden="1" customHeight="1" outlineLevel="1" x14ac:dyDescent="0.35">
      <c r="A13" s="516"/>
      <c r="B13" s="483"/>
      <c r="C13" s="520"/>
      <c r="D13" s="490"/>
      <c r="E13" s="493"/>
      <c r="F13" s="138"/>
      <c r="G13" s="222"/>
      <c r="H13" s="223"/>
      <c r="I13" s="223"/>
      <c r="J13" s="223"/>
      <c r="K13" s="140">
        <f>(Summary!$C$58*H13+Summary!$C$59*I13+Summary!$C$60*J13)/Summary!$C$61</f>
        <v>0</v>
      </c>
      <c r="L13" s="223"/>
      <c r="M13" s="223"/>
      <c r="N13" s="223"/>
      <c r="O13" s="223"/>
      <c r="P13" s="223"/>
      <c r="Q13" s="223"/>
      <c r="R13" s="223"/>
      <c r="S13" s="223"/>
      <c r="T13" s="223"/>
      <c r="U13" s="140">
        <f>10*LOG10(1/((Summary!$C$75/10^(R13/10)+Summary!$C$76/10^(S13/10)+Summary!$C$77/10^(T13/10))/Summary!$C$78))</f>
        <v>0</v>
      </c>
      <c r="V13" s="223"/>
      <c r="W13" s="223"/>
      <c r="X13" s="224"/>
      <c r="Y13" s="221"/>
      <c r="Z13" s="222"/>
      <c r="AA13" s="223"/>
      <c r="AB13" s="223"/>
      <c r="AC13" s="223"/>
      <c r="AD13" s="140">
        <f>(Summary!$C$58*AA13+Summary!$C$59*AB13+Summary!$C$60*AC13)/Summary!$C$61</f>
        <v>0</v>
      </c>
      <c r="AE13" s="223"/>
      <c r="AF13" s="223"/>
      <c r="AG13" s="223"/>
      <c r="AH13" s="223"/>
      <c r="AI13" s="223"/>
      <c r="AJ13" s="223"/>
      <c r="AK13" s="223"/>
      <c r="AL13" s="223"/>
      <c r="AM13" s="223"/>
      <c r="AN13" s="140">
        <f>10*LOG10(1/((Summary!$C$75/10^(AK13/10)+Summary!$C$76/10^(AL13/10)+Summary!$C$77/10^(AM13/10))/Summary!$C$78))</f>
        <v>0</v>
      </c>
      <c r="AO13" s="223"/>
      <c r="AP13" s="223"/>
      <c r="AQ13" s="224"/>
      <c r="AR13" s="142" t="e">
        <f t="shared" si="0"/>
        <v>#DIV/0!</v>
      </c>
      <c r="AS13" s="143" t="e">
        <f t="shared" si="1"/>
        <v>#DIV/0!</v>
      </c>
      <c r="AT13" s="136"/>
      <c r="AU13" s="136"/>
      <c r="AV13" s="577"/>
      <c r="AW13" s="480"/>
      <c r="AX13" s="480"/>
      <c r="AY13" s="480"/>
      <c r="AZ13" s="480"/>
      <c r="BA13" s="480"/>
      <c r="BB13" s="480"/>
      <c r="BC13" s="480"/>
      <c r="BD13" s="480"/>
      <c r="BE13" s="480"/>
      <c r="BF13" s="480"/>
      <c r="BG13" s="480"/>
      <c r="BH13" s="480"/>
      <c r="BI13" s="480"/>
      <c r="BJ13" s="480"/>
      <c r="BK13" s="480"/>
      <c r="BL13" s="480"/>
      <c r="BM13" s="480"/>
      <c r="BN13" s="480"/>
      <c r="BO13" s="480"/>
      <c r="BP13" s="480"/>
      <c r="BQ13" s="480"/>
      <c r="BR13" s="476"/>
      <c r="BS13" s="476"/>
      <c r="BT13" s="476"/>
      <c r="BU13" s="463"/>
      <c r="BV13" s="465"/>
      <c r="BW13" s="463"/>
      <c r="BX13" s="465"/>
    </row>
    <row r="14" spans="1:76" ht="17" hidden="1" customHeight="1" outlineLevel="1" x14ac:dyDescent="0.35">
      <c r="A14" s="516"/>
      <c r="B14" s="483"/>
      <c r="C14" s="520"/>
      <c r="D14" s="490"/>
      <c r="E14" s="493"/>
      <c r="F14" s="138"/>
      <c r="G14" s="222"/>
      <c r="H14" s="223"/>
      <c r="I14" s="223"/>
      <c r="J14" s="223"/>
      <c r="K14" s="140">
        <f>(Summary!$C$58*H14+Summary!$C$59*I14+Summary!$C$60*J14)/Summary!$C$61</f>
        <v>0</v>
      </c>
      <c r="L14" s="223"/>
      <c r="M14" s="223"/>
      <c r="N14" s="223"/>
      <c r="O14" s="223"/>
      <c r="P14" s="223"/>
      <c r="Q14" s="223"/>
      <c r="R14" s="223"/>
      <c r="S14" s="223"/>
      <c r="T14" s="223"/>
      <c r="U14" s="140">
        <f>10*LOG10(1/((Summary!$C$75/10^(R14/10)+Summary!$C$76/10^(S14/10)+Summary!$C$77/10^(T14/10))/Summary!$C$78))</f>
        <v>0</v>
      </c>
      <c r="V14" s="223"/>
      <c r="W14" s="223"/>
      <c r="X14" s="224"/>
      <c r="Y14" s="221"/>
      <c r="Z14" s="222"/>
      <c r="AA14" s="223"/>
      <c r="AB14" s="223"/>
      <c r="AC14" s="223"/>
      <c r="AD14" s="140">
        <f>(Summary!$C$58*AA14+Summary!$C$59*AB14+Summary!$C$60*AC14)/Summary!$C$61</f>
        <v>0</v>
      </c>
      <c r="AE14" s="223"/>
      <c r="AF14" s="223"/>
      <c r="AG14" s="223"/>
      <c r="AH14" s="223"/>
      <c r="AI14" s="223"/>
      <c r="AJ14" s="223"/>
      <c r="AK14" s="223"/>
      <c r="AL14" s="223"/>
      <c r="AM14" s="223"/>
      <c r="AN14" s="140">
        <f>10*LOG10(1/((Summary!$C$75/10^(AK14/10)+Summary!$C$76/10^(AL14/10)+Summary!$C$77/10^(AM14/10))/Summary!$C$78))</f>
        <v>0</v>
      </c>
      <c r="AO14" s="223"/>
      <c r="AP14" s="223"/>
      <c r="AQ14" s="224"/>
      <c r="AR14" s="142" t="e">
        <f t="shared" si="0"/>
        <v>#DIV/0!</v>
      </c>
      <c r="AS14" s="143" t="e">
        <f t="shared" si="1"/>
        <v>#DIV/0!</v>
      </c>
      <c r="AT14" s="136"/>
      <c r="AU14" s="136"/>
      <c r="AV14" s="577" t="s">
        <v>123</v>
      </c>
      <c r="AW14" s="480" t="e" cm="1">
        <f t="array" ref="AW14">bdRateExtend($G12:$G15,H12:H15,$Z12:$Z15,AA12:AA15)</f>
        <v>#VALUE!</v>
      </c>
      <c r="AX14" s="480"/>
      <c r="AY14" s="480"/>
      <c r="AZ14" s="480"/>
      <c r="BA14" s="480"/>
      <c r="BB14" s="480"/>
      <c r="BC14" s="480" t="e" cm="1">
        <f t="array" ref="BC14">bdRateExtend($G12:$G15,L12:L15,$Z12:$Z15,AE12:AE15)</f>
        <v>#VALUE!</v>
      </c>
      <c r="BD14" s="480"/>
      <c r="BE14" s="480" t="e" cm="1">
        <f t="array" ref="BE14">bdRateExtend($G12:$G15,M12:M15,$Z12:$Z15,AF12:AF15)</f>
        <v>#VALUE!</v>
      </c>
      <c r="BF14" s="480"/>
      <c r="BG14" s="480" t="e" cm="1">
        <f t="array" ref="BG14">bdRateExtend($G12:$G15,N12:N15,$Z12:$Z15,AG12:AG15)</f>
        <v>#VALUE!</v>
      </c>
      <c r="BH14" s="480"/>
      <c r="BI14" s="480" t="e" cm="1">
        <f t="array" ref="BI14">bdRateExtend($G12:$G15,O12:O15,$Z12:$Z15,AH12:AH15)</f>
        <v>#VALUE!</v>
      </c>
      <c r="BJ14" s="480"/>
      <c r="BK14" s="480" t="e" cm="1">
        <f t="array" ref="BK14">bdRateExtend($G12:$G15,P12:P15,$Z12:$Z15,AI12:AI15)</f>
        <v>#VALUE!</v>
      </c>
      <c r="BL14" s="480"/>
      <c r="BM14" s="480" t="e" cm="1">
        <f t="array" ref="BM14">bdRateExtend($G12:$G15,Q12:Q15,$Z12:$Z15,AJ12:AJ15)</f>
        <v>#VALUE!</v>
      </c>
      <c r="BN14" s="480"/>
      <c r="BO14" s="480" t="e" cm="1">
        <f t="array" ref="BO14">bdRateExtend($G12:$G15,R12:R15,$Z12:$Z15,AK12:AK15)</f>
        <v>#VALUE!</v>
      </c>
      <c r="BP14" s="480"/>
      <c r="BQ14" s="480"/>
      <c r="BR14" s="476"/>
      <c r="BS14" s="476"/>
      <c r="BT14" s="476"/>
      <c r="BU14" s="463" cm="1">
        <f t="array" ref="BU14">testVMAFRange($G12:$G15,N12:N15,$Z12:$Z15,AG12:AG15)</f>
        <v>0</v>
      </c>
      <c r="BV14" s="465"/>
      <c r="BW14" s="463" cm="1">
        <f t="array" ref="BW14">testVMAFRange($G12:$G15,O12:O15,$Z12:$Z15,AH12:AH15)</f>
        <v>0</v>
      </c>
      <c r="BX14" s="465"/>
    </row>
    <row r="15" spans="1:76" ht="17" hidden="1" customHeight="1" outlineLevel="1" thickBot="1" x14ac:dyDescent="0.4">
      <c r="A15" s="516"/>
      <c r="B15" s="518"/>
      <c r="C15" s="521"/>
      <c r="D15" s="522"/>
      <c r="E15" s="523"/>
      <c r="F15" s="144"/>
      <c r="G15" s="225"/>
      <c r="H15" s="226"/>
      <c r="I15" s="226"/>
      <c r="J15" s="226"/>
      <c r="K15" s="146">
        <f>(Summary!$C$58*H15+Summary!$C$59*I15+Summary!$C$60*J15)/Summary!$C$61</f>
        <v>0</v>
      </c>
      <c r="L15" s="226"/>
      <c r="M15" s="226"/>
      <c r="N15" s="226"/>
      <c r="O15" s="226"/>
      <c r="P15" s="226"/>
      <c r="Q15" s="226"/>
      <c r="R15" s="226"/>
      <c r="S15" s="226"/>
      <c r="T15" s="226"/>
      <c r="U15" s="146">
        <f>10*LOG10(1/((Summary!$C$75/10^(R15/10)+Summary!$C$76/10^(S15/10)+Summary!$C$77/10^(T15/10))/Summary!$C$78))</f>
        <v>0</v>
      </c>
      <c r="V15" s="226"/>
      <c r="W15" s="226"/>
      <c r="X15" s="227"/>
      <c r="Y15" s="221"/>
      <c r="Z15" s="225"/>
      <c r="AA15" s="226"/>
      <c r="AB15" s="226"/>
      <c r="AC15" s="226"/>
      <c r="AD15" s="146">
        <f>(Summary!$C$58*AA15+Summary!$C$59*AB15+Summary!$C$60*AC15)/Summary!$C$61</f>
        <v>0</v>
      </c>
      <c r="AE15" s="226"/>
      <c r="AF15" s="226"/>
      <c r="AG15" s="226"/>
      <c r="AH15" s="226"/>
      <c r="AI15" s="226"/>
      <c r="AJ15" s="226"/>
      <c r="AK15" s="226"/>
      <c r="AL15" s="226"/>
      <c r="AM15" s="226"/>
      <c r="AN15" s="146">
        <f>10*LOG10(1/((Summary!$C$75/10^(AK15/10)+Summary!$C$76/10^(AL15/10)+Summary!$C$77/10^(AM15/10))/Summary!$C$78))</f>
        <v>0</v>
      </c>
      <c r="AO15" s="226"/>
      <c r="AP15" s="226"/>
      <c r="AQ15" s="227"/>
      <c r="AR15" s="148" t="e">
        <f t="shared" si="0"/>
        <v>#DIV/0!</v>
      </c>
      <c r="AS15" s="149" t="e">
        <f t="shared" si="1"/>
        <v>#DIV/0!</v>
      </c>
      <c r="AT15" s="136"/>
      <c r="AU15" s="136"/>
      <c r="AV15" s="577"/>
      <c r="AW15" s="480"/>
      <c r="AX15" s="480"/>
      <c r="AY15" s="480"/>
      <c r="AZ15" s="480"/>
      <c r="BA15" s="480"/>
      <c r="BB15" s="480"/>
      <c r="BC15" s="480"/>
      <c r="BD15" s="480"/>
      <c r="BE15" s="480"/>
      <c r="BF15" s="480"/>
      <c r="BG15" s="480"/>
      <c r="BH15" s="480"/>
      <c r="BI15" s="480"/>
      <c r="BJ15" s="480"/>
      <c r="BK15" s="480"/>
      <c r="BL15" s="480"/>
      <c r="BM15" s="480"/>
      <c r="BN15" s="480"/>
      <c r="BO15" s="480"/>
      <c r="BP15" s="480"/>
      <c r="BQ15" s="480"/>
      <c r="BR15" s="476"/>
      <c r="BS15" s="476"/>
      <c r="BT15" s="476"/>
      <c r="BU15" s="473"/>
      <c r="BV15" s="466"/>
      <c r="BW15" s="473"/>
      <c r="BX15" s="466"/>
    </row>
    <row r="16" spans="1:76" ht="17" hidden="1" customHeight="1" outlineLevel="1" x14ac:dyDescent="0.35">
      <c r="A16" s="516"/>
      <c r="B16" s="482" t="s">
        <v>18</v>
      </c>
      <c r="C16" s="519" t="s">
        <v>30</v>
      </c>
      <c r="D16" s="489">
        <v>59.94</v>
      </c>
      <c r="E16" s="492">
        <v>10</v>
      </c>
      <c r="F16" s="129"/>
      <c r="G16" s="218"/>
      <c r="H16" s="219"/>
      <c r="I16" s="219"/>
      <c r="J16" s="219"/>
      <c r="K16" s="131">
        <f>(Summary!$C$58*H16+Summary!$C$59*I16+Summary!$C$60*J16)/Summary!$C$61</f>
        <v>0</v>
      </c>
      <c r="L16" s="219"/>
      <c r="M16" s="219"/>
      <c r="N16" s="219"/>
      <c r="O16" s="219"/>
      <c r="P16" s="219"/>
      <c r="Q16" s="219"/>
      <c r="R16" s="219"/>
      <c r="S16" s="219"/>
      <c r="T16" s="219"/>
      <c r="U16" s="131">
        <f>10*LOG10(1/((Summary!$C$75/10^(R16/10)+Summary!$C$76/10^(S16/10)+Summary!$C$77/10^(T16/10))/Summary!$C$78))</f>
        <v>0</v>
      </c>
      <c r="V16" s="219"/>
      <c r="W16" s="219"/>
      <c r="X16" s="220"/>
      <c r="Y16" s="221"/>
      <c r="Z16" s="218"/>
      <c r="AA16" s="219"/>
      <c r="AB16" s="219"/>
      <c r="AC16" s="219"/>
      <c r="AD16" s="131">
        <f>(Summary!$C$58*AA16+Summary!$C$59*AB16+Summary!$C$60*AC16)/Summary!$C$61</f>
        <v>0</v>
      </c>
      <c r="AE16" s="219"/>
      <c r="AF16" s="219"/>
      <c r="AG16" s="219"/>
      <c r="AH16" s="219"/>
      <c r="AI16" s="219"/>
      <c r="AJ16" s="219"/>
      <c r="AK16" s="219"/>
      <c r="AL16" s="219"/>
      <c r="AM16" s="219"/>
      <c r="AN16" s="131">
        <f>10*LOG10(1/((Summary!$C$75/10^(AK16/10)+Summary!$C$76/10^(AL16/10)+Summary!$C$77/10^(AM16/10))/Summary!$C$78))</f>
        <v>0</v>
      </c>
      <c r="AO16" s="219"/>
      <c r="AP16" s="219"/>
      <c r="AQ16" s="220"/>
      <c r="AR16" s="134" t="e">
        <f t="shared" si="0"/>
        <v>#DIV/0!</v>
      </c>
      <c r="AS16" s="135" t="e">
        <f t="shared" si="1"/>
        <v>#DIV/0!</v>
      </c>
      <c r="AT16" s="136"/>
      <c r="AU16" s="136"/>
      <c r="AV16" s="577" t="s">
        <v>121</v>
      </c>
      <c r="AW16" s="480" t="e" cm="1">
        <f t="array" ref="AW16">bdRateExtend($G16:$G19,H16:H19,$Z16:$Z19,AA16:AA19)</f>
        <v>#VALUE!</v>
      </c>
      <c r="AX16" s="480" t="e" cm="1">
        <f t="array" ref="AX16">bdRateExtend($G16:$G21,H16:H21,$Z16:$Z21,AA16:AA21)</f>
        <v>#VALUE!</v>
      </c>
      <c r="AY16" s="480" t="e" cm="1">
        <f t="array" ref="AY16">bdRateExtend($G16:$G21,I16:I21,$Z16:$Z21,AB16:AB21)</f>
        <v>#VALUE!</v>
      </c>
      <c r="AZ16" s="480" t="e" cm="1">
        <f t="array" ref="AZ16">bdRateExtend($G16:$G21,J16:J21,$Z16:$Z21,AC16:AC21)</f>
        <v>#VALUE!</v>
      </c>
      <c r="BA16" s="480" t="e" cm="1">
        <f t="array" ref="BA16">bdRateExtend($G16:$G21,K16:K21,$Z16:$Z21,AD16:AD21)</f>
        <v>#VALUE!</v>
      </c>
      <c r="BB16" s="480" t="e" cm="1">
        <f t="array" ref="BB16">bdRateExtend($G16:$G21,L16:L21,$Z16:$Z21,AE16:AE21)</f>
        <v>#VALUE!</v>
      </c>
      <c r="BC16" s="480" t="e" cm="1">
        <f t="array" ref="BC16">bdRateExtend($G16:$G19,L16:L19,$Z16:$Z19,AE16:AE19)</f>
        <v>#VALUE!</v>
      </c>
      <c r="BD16" s="480" t="e" cm="1">
        <f t="array" ref="BD16">bdRateExtend($G16:$G21,L16:L21,$Z16:$Z21,AE16:AE21)</f>
        <v>#VALUE!</v>
      </c>
      <c r="BE16" s="480" t="e" cm="1">
        <f t="array" ref="BE16">bdRateExtend($G16:$G19,M16:M19,$Z16:$Z19,AF16:AF19)</f>
        <v>#VALUE!</v>
      </c>
      <c r="BF16" s="480" t="e" cm="1">
        <f t="array" ref="BF16">bdRateExtend($G16:$G21,M16:M21,$Z16:$Z21,AF16:AF21)</f>
        <v>#VALUE!</v>
      </c>
      <c r="BG16" s="480" t="e" cm="1">
        <f t="array" ref="BG16">bdRateExtend($G16:$G19,N16:N19,$Z16:$Z19,AG16:AG19)</f>
        <v>#VALUE!</v>
      </c>
      <c r="BH16" s="480" t="e" cm="1">
        <f t="array" ref="BH16">bdRateExtend($G16:$G21,N16:N21,$Z16:$Z21,AG16:AG21)</f>
        <v>#VALUE!</v>
      </c>
      <c r="BI16" s="480" t="e" cm="1">
        <f t="array" ref="BI16">bdRateExtend($G16:$G19,O16:O19,$Z16:$Z19,AH16:AH19)</f>
        <v>#VALUE!</v>
      </c>
      <c r="BJ16" s="480" t="e" cm="1">
        <f t="array" ref="BJ16">bdRateExtend($G16:$G21,O16:O21,$Z16:$Z21,AH16:AH21)</f>
        <v>#VALUE!</v>
      </c>
      <c r="BK16" s="480" t="e" cm="1">
        <f t="array" ref="BK16">bdRateExtend($G16:$G19,P16:P19,$Z16:$Z19,AI16:AI19)</f>
        <v>#VALUE!</v>
      </c>
      <c r="BL16" s="480" t="e" cm="1">
        <f t="array" ref="BL16">bdRateExtend($G16:$G21,P16:P21,$Z16:$Z21,AI16:AI21)</f>
        <v>#VALUE!</v>
      </c>
      <c r="BM16" s="480" t="e" cm="1">
        <f t="array" ref="BM16">bdRateExtend($G16:$G19,Q16:Q19,$Z16:$Z19,AJ16:AJ19)</f>
        <v>#VALUE!</v>
      </c>
      <c r="BN16" s="480" t="e" cm="1">
        <f t="array" ref="BN16">bdRateExtend($G16:$G21,Q16:Q21,$Z16:$Z21,AJ16:AJ21)</f>
        <v>#VALUE!</v>
      </c>
      <c r="BO16" s="480" t="e" cm="1">
        <f t="array" ref="BO16">bdRateExtend($G16:$G19,R16:R19,$Z16:$Z19,AK16:AK19)</f>
        <v>#VALUE!</v>
      </c>
      <c r="BP16" s="480" t="e" cm="1">
        <f t="array" ref="BP16">bdRateExtend($G16:$G21,R16:R21,$Z16:$Z21,AK16:AK21)</f>
        <v>#VALUE!</v>
      </c>
      <c r="BQ16" s="480" t="e" cm="1">
        <f t="array" ref="BQ16">bdRateExtend($G16:$G21,S16:S21,$Z16:$Z21,AL16:AL21)</f>
        <v>#VALUE!</v>
      </c>
      <c r="BR16" s="476" t="e" cm="1">
        <f t="array" ref="BR16">bdRateExtend($G16:$G21,T16:T21,$Z16:$Z21,AM16:AM21)</f>
        <v>#VALUE!</v>
      </c>
      <c r="BS16" s="476" t="e" cm="1">
        <f t="array" ref="BS16">bdRateExtend($G16:$G21,U16:U21,$Z16:$Z21,AN16:AN21)</f>
        <v>#VALUE!</v>
      </c>
      <c r="BT16" s="476" t="e" cm="1">
        <f t="array" ref="BT16">bdRateExtend($G16:$G21,V16:V21,$Z16:$Z21,AO16:AO21)</f>
        <v>#VALUE!</v>
      </c>
      <c r="BU16" s="462" cm="1">
        <f t="array" ref="BU16">testVMAFRange($G16:$G19,N16:N19,$Z16:$Z19,AG16:AG19)</f>
        <v>0</v>
      </c>
      <c r="BV16" s="464" cm="1">
        <f t="array" ref="BV16">testVMAFRange($G16:$G21,N16:N21,$Z16:$Z21,AG16:AG21)</f>
        <v>0</v>
      </c>
      <c r="BW16" s="462" cm="1">
        <f t="array" ref="BW16">testVMAFRange($G16:$G19,O16:O19,$Z16:$Z19,AH16:AH19)</f>
        <v>0</v>
      </c>
      <c r="BX16" s="464" cm="1">
        <f t="array" ref="BX16">testVMAFRange($G16:$G21,O16:O21,$Z16:$Z21,AH16:AH21)</f>
        <v>0</v>
      </c>
    </row>
    <row r="17" spans="1:76" ht="17" hidden="1" customHeight="1" outlineLevel="1" x14ac:dyDescent="0.35">
      <c r="A17" s="516"/>
      <c r="B17" s="483"/>
      <c r="C17" s="520"/>
      <c r="D17" s="490"/>
      <c r="E17" s="493"/>
      <c r="F17" s="138"/>
      <c r="G17" s="222"/>
      <c r="H17" s="223"/>
      <c r="I17" s="223"/>
      <c r="J17" s="223"/>
      <c r="K17" s="140">
        <f>(Summary!$C$58*H17+Summary!$C$59*I17+Summary!$C$60*J17)/Summary!$C$61</f>
        <v>0</v>
      </c>
      <c r="L17" s="223"/>
      <c r="M17" s="223"/>
      <c r="N17" s="223"/>
      <c r="O17" s="223"/>
      <c r="P17" s="223"/>
      <c r="Q17" s="223"/>
      <c r="R17" s="223"/>
      <c r="S17" s="223"/>
      <c r="T17" s="223"/>
      <c r="U17" s="140">
        <f>10*LOG10(1/((Summary!$C$75/10^(R17/10)+Summary!$C$76/10^(S17/10)+Summary!$C$77/10^(T17/10))/Summary!$C$78))</f>
        <v>0</v>
      </c>
      <c r="V17" s="223"/>
      <c r="W17" s="223"/>
      <c r="X17" s="224"/>
      <c r="Y17" s="221"/>
      <c r="Z17" s="222"/>
      <c r="AA17" s="223"/>
      <c r="AB17" s="223"/>
      <c r="AC17" s="223"/>
      <c r="AD17" s="140">
        <f>(Summary!$C$58*AA17+Summary!$C$59*AB17+Summary!$C$60*AC17)/Summary!$C$61</f>
        <v>0</v>
      </c>
      <c r="AE17" s="223"/>
      <c r="AF17" s="223"/>
      <c r="AG17" s="223"/>
      <c r="AH17" s="223"/>
      <c r="AI17" s="223"/>
      <c r="AJ17" s="223"/>
      <c r="AK17" s="223"/>
      <c r="AL17" s="223"/>
      <c r="AM17" s="223"/>
      <c r="AN17" s="140">
        <f>10*LOG10(1/((Summary!$C$75/10^(AK17/10)+Summary!$C$76/10^(AL17/10)+Summary!$C$77/10^(AM17/10))/Summary!$C$78))</f>
        <v>0</v>
      </c>
      <c r="AO17" s="223"/>
      <c r="AP17" s="223"/>
      <c r="AQ17" s="224"/>
      <c r="AR17" s="142" t="e">
        <f t="shared" si="0"/>
        <v>#DIV/0!</v>
      </c>
      <c r="AS17" s="143" t="e">
        <f t="shared" si="1"/>
        <v>#DIV/0!</v>
      </c>
      <c r="AT17" s="136"/>
      <c r="AU17" s="136"/>
      <c r="AV17" s="577"/>
      <c r="AW17" s="480"/>
      <c r="AX17" s="480"/>
      <c r="AY17" s="480"/>
      <c r="AZ17" s="480"/>
      <c r="BA17" s="480"/>
      <c r="BB17" s="480"/>
      <c r="BC17" s="480"/>
      <c r="BD17" s="480"/>
      <c r="BE17" s="480"/>
      <c r="BF17" s="480"/>
      <c r="BG17" s="480"/>
      <c r="BH17" s="480"/>
      <c r="BI17" s="480"/>
      <c r="BJ17" s="480"/>
      <c r="BK17" s="480"/>
      <c r="BL17" s="480"/>
      <c r="BM17" s="480"/>
      <c r="BN17" s="480"/>
      <c r="BO17" s="480"/>
      <c r="BP17" s="480"/>
      <c r="BQ17" s="480"/>
      <c r="BR17" s="476"/>
      <c r="BS17" s="476"/>
      <c r="BT17" s="476"/>
      <c r="BU17" s="463"/>
      <c r="BV17" s="465"/>
      <c r="BW17" s="463"/>
      <c r="BX17" s="465"/>
    </row>
    <row r="18" spans="1:76" ht="17" hidden="1" customHeight="1" outlineLevel="1" x14ac:dyDescent="0.35">
      <c r="A18" s="516"/>
      <c r="B18" s="483"/>
      <c r="C18" s="520"/>
      <c r="D18" s="490"/>
      <c r="E18" s="493"/>
      <c r="F18" s="138"/>
      <c r="G18" s="222"/>
      <c r="H18" s="223"/>
      <c r="I18" s="223"/>
      <c r="J18" s="223"/>
      <c r="K18" s="140">
        <f>(Summary!$C$58*H18+Summary!$C$59*I18+Summary!$C$60*J18)/Summary!$C$61</f>
        <v>0</v>
      </c>
      <c r="L18" s="223"/>
      <c r="M18" s="223"/>
      <c r="N18" s="223"/>
      <c r="O18" s="223"/>
      <c r="P18" s="223"/>
      <c r="Q18" s="223"/>
      <c r="R18" s="223"/>
      <c r="S18" s="223"/>
      <c r="T18" s="223"/>
      <c r="U18" s="140">
        <f>10*LOG10(1/((Summary!$C$75/10^(R18/10)+Summary!$C$76/10^(S18/10)+Summary!$C$77/10^(T18/10))/Summary!$C$78))</f>
        <v>0</v>
      </c>
      <c r="V18" s="223"/>
      <c r="W18" s="223"/>
      <c r="X18" s="224"/>
      <c r="Y18" s="221"/>
      <c r="Z18" s="222"/>
      <c r="AA18" s="223"/>
      <c r="AB18" s="223"/>
      <c r="AC18" s="223"/>
      <c r="AD18" s="140">
        <f>(Summary!$C$58*AA18+Summary!$C$59*AB18+Summary!$C$60*AC18)/Summary!$C$61</f>
        <v>0</v>
      </c>
      <c r="AE18" s="223"/>
      <c r="AF18" s="223"/>
      <c r="AG18" s="223"/>
      <c r="AH18" s="223"/>
      <c r="AI18" s="223"/>
      <c r="AJ18" s="223"/>
      <c r="AK18" s="223"/>
      <c r="AL18" s="223"/>
      <c r="AM18" s="223"/>
      <c r="AN18" s="140">
        <f>10*LOG10(1/((Summary!$C$75/10^(AK18/10)+Summary!$C$76/10^(AL18/10)+Summary!$C$77/10^(AM18/10))/Summary!$C$78))</f>
        <v>0</v>
      </c>
      <c r="AO18" s="223"/>
      <c r="AP18" s="223"/>
      <c r="AQ18" s="224"/>
      <c r="AR18" s="142" t="e">
        <f t="shared" si="0"/>
        <v>#DIV/0!</v>
      </c>
      <c r="AS18" s="143" t="e">
        <f t="shared" si="1"/>
        <v>#DIV/0!</v>
      </c>
      <c r="AT18" s="136"/>
      <c r="AU18" s="136"/>
      <c r="AV18" s="577" t="s">
        <v>122</v>
      </c>
      <c r="AW18" s="480" t="e" cm="1">
        <f t="array" ref="AW18">bdRateExtend($G17:$G20,H17:H20,$Z17:$Z20,AA17:AA20)</f>
        <v>#VALUE!</v>
      </c>
      <c r="AX18" s="480"/>
      <c r="AY18" s="480"/>
      <c r="AZ18" s="480"/>
      <c r="BA18" s="480"/>
      <c r="BB18" s="480"/>
      <c r="BC18" s="480" t="e" cm="1">
        <f t="array" ref="BC18">bdRateExtend($G17:$G20,L17:L20,$Z17:$Z20,AE17:AE20)</f>
        <v>#VALUE!</v>
      </c>
      <c r="BD18" s="480"/>
      <c r="BE18" s="480" t="e" cm="1">
        <f t="array" ref="BE18">bdRateExtend($G17:$G20,M17:M20,$Z17:$Z20,AF17:AF20)</f>
        <v>#VALUE!</v>
      </c>
      <c r="BF18" s="480"/>
      <c r="BG18" s="480" t="e" cm="1">
        <f t="array" ref="BG18">bdRateExtend($G17:$G20,N17:N20,$Z17:$Z20,AG17:AG20)</f>
        <v>#VALUE!</v>
      </c>
      <c r="BH18" s="480"/>
      <c r="BI18" s="480" t="e" cm="1">
        <f t="array" ref="BI18">bdRateExtend($G17:$G20,O17:O20,$Z17:$Z20,AH17:AH20)</f>
        <v>#VALUE!</v>
      </c>
      <c r="BJ18" s="480"/>
      <c r="BK18" s="480" t="e" cm="1">
        <f t="array" ref="BK18">bdRateExtend($G17:$G20,P17:P20,$Z17:$Z20,AI17:AI20)</f>
        <v>#VALUE!</v>
      </c>
      <c r="BL18" s="480"/>
      <c r="BM18" s="480" t="e" cm="1">
        <f t="array" ref="BM18">bdRateExtend($G17:$G20,Q17:Q20,$Z17:$Z20,AJ17:AJ20)</f>
        <v>#VALUE!</v>
      </c>
      <c r="BN18" s="480"/>
      <c r="BO18" s="480" t="e" cm="1">
        <f t="array" ref="BO18">bdRateExtend($G17:$G20,R17:R20,$Z17:$Z20,AK17:AK20)</f>
        <v>#VALUE!</v>
      </c>
      <c r="BP18" s="480"/>
      <c r="BQ18" s="480"/>
      <c r="BR18" s="476"/>
      <c r="BS18" s="476"/>
      <c r="BT18" s="476"/>
      <c r="BU18" s="463" cm="1">
        <f t="array" ref="BU18">testVMAFRange($G17:$G20,N17:N20,$Z17:$Z20,AG17:AG20)</f>
        <v>0</v>
      </c>
      <c r="BV18" s="465"/>
      <c r="BW18" s="463" cm="1">
        <f t="array" ref="BW18">testVMAFRange($G17:$G20,O17:O20,$Z17:$Z20,AH17:AH20)</f>
        <v>0</v>
      </c>
      <c r="BX18" s="465"/>
    </row>
    <row r="19" spans="1:76" ht="17" hidden="1" customHeight="1" outlineLevel="1" x14ac:dyDescent="0.35">
      <c r="A19" s="516"/>
      <c r="B19" s="483"/>
      <c r="C19" s="520"/>
      <c r="D19" s="490"/>
      <c r="E19" s="493"/>
      <c r="F19" s="138"/>
      <c r="G19" s="222"/>
      <c r="H19" s="223"/>
      <c r="I19" s="223"/>
      <c r="J19" s="223"/>
      <c r="K19" s="140">
        <f>(Summary!$C$58*H19+Summary!$C$59*I19+Summary!$C$60*J19)/Summary!$C$61</f>
        <v>0</v>
      </c>
      <c r="L19" s="223"/>
      <c r="M19" s="223"/>
      <c r="N19" s="223"/>
      <c r="O19" s="223"/>
      <c r="P19" s="223"/>
      <c r="Q19" s="223"/>
      <c r="R19" s="223"/>
      <c r="S19" s="223"/>
      <c r="T19" s="223"/>
      <c r="U19" s="140">
        <f>10*LOG10(1/((Summary!$C$75/10^(R19/10)+Summary!$C$76/10^(S19/10)+Summary!$C$77/10^(T19/10))/Summary!$C$78))</f>
        <v>0</v>
      </c>
      <c r="V19" s="223"/>
      <c r="W19" s="223"/>
      <c r="X19" s="224"/>
      <c r="Y19" s="221"/>
      <c r="Z19" s="222"/>
      <c r="AA19" s="223"/>
      <c r="AB19" s="223"/>
      <c r="AC19" s="223"/>
      <c r="AD19" s="140">
        <f>(Summary!$C$58*AA19+Summary!$C$59*AB19+Summary!$C$60*AC19)/Summary!$C$61</f>
        <v>0</v>
      </c>
      <c r="AE19" s="223"/>
      <c r="AF19" s="223"/>
      <c r="AG19" s="223"/>
      <c r="AH19" s="223"/>
      <c r="AI19" s="223"/>
      <c r="AJ19" s="223"/>
      <c r="AK19" s="223"/>
      <c r="AL19" s="223"/>
      <c r="AM19" s="223"/>
      <c r="AN19" s="140">
        <f>10*LOG10(1/((Summary!$C$75/10^(AK19/10)+Summary!$C$76/10^(AL19/10)+Summary!$C$77/10^(AM19/10))/Summary!$C$78))</f>
        <v>0</v>
      </c>
      <c r="AO19" s="223"/>
      <c r="AP19" s="223"/>
      <c r="AQ19" s="224"/>
      <c r="AR19" s="142" t="e">
        <f t="shared" si="0"/>
        <v>#DIV/0!</v>
      </c>
      <c r="AS19" s="143" t="e">
        <f t="shared" si="1"/>
        <v>#DIV/0!</v>
      </c>
      <c r="AT19" s="136"/>
      <c r="AU19" s="136"/>
      <c r="AV19" s="577"/>
      <c r="AW19" s="480"/>
      <c r="AX19" s="480"/>
      <c r="AY19" s="480"/>
      <c r="AZ19" s="480"/>
      <c r="BA19" s="480"/>
      <c r="BB19" s="480"/>
      <c r="BC19" s="480"/>
      <c r="BD19" s="480"/>
      <c r="BE19" s="480"/>
      <c r="BF19" s="480"/>
      <c r="BG19" s="480"/>
      <c r="BH19" s="480"/>
      <c r="BI19" s="480"/>
      <c r="BJ19" s="480"/>
      <c r="BK19" s="480"/>
      <c r="BL19" s="480"/>
      <c r="BM19" s="480"/>
      <c r="BN19" s="480"/>
      <c r="BO19" s="480"/>
      <c r="BP19" s="480"/>
      <c r="BQ19" s="480"/>
      <c r="BR19" s="476"/>
      <c r="BS19" s="476"/>
      <c r="BT19" s="476"/>
      <c r="BU19" s="463"/>
      <c r="BV19" s="465"/>
      <c r="BW19" s="463"/>
      <c r="BX19" s="465"/>
    </row>
    <row r="20" spans="1:76" ht="17" hidden="1" customHeight="1" outlineLevel="1" x14ac:dyDescent="0.35">
      <c r="A20" s="516"/>
      <c r="B20" s="483"/>
      <c r="C20" s="520"/>
      <c r="D20" s="490"/>
      <c r="E20" s="493"/>
      <c r="F20" s="138"/>
      <c r="G20" s="222"/>
      <c r="H20" s="223"/>
      <c r="I20" s="223"/>
      <c r="J20" s="223"/>
      <c r="K20" s="140">
        <f>(Summary!$C$58*H20+Summary!$C$59*I20+Summary!$C$60*J20)/Summary!$C$61</f>
        <v>0</v>
      </c>
      <c r="L20" s="223"/>
      <c r="M20" s="223"/>
      <c r="N20" s="223"/>
      <c r="O20" s="223"/>
      <c r="P20" s="223"/>
      <c r="Q20" s="223"/>
      <c r="R20" s="223"/>
      <c r="S20" s="223"/>
      <c r="T20" s="223"/>
      <c r="U20" s="140">
        <f>10*LOG10(1/((Summary!$C$75/10^(R20/10)+Summary!$C$76/10^(S20/10)+Summary!$C$77/10^(T20/10))/Summary!$C$78))</f>
        <v>0</v>
      </c>
      <c r="V20" s="223"/>
      <c r="W20" s="223"/>
      <c r="X20" s="224"/>
      <c r="Y20" s="221"/>
      <c r="Z20" s="222"/>
      <c r="AA20" s="223"/>
      <c r="AB20" s="223"/>
      <c r="AC20" s="223"/>
      <c r="AD20" s="140">
        <f>(Summary!$C$58*AA20+Summary!$C$59*AB20+Summary!$C$60*AC20)/Summary!$C$61</f>
        <v>0</v>
      </c>
      <c r="AE20" s="223"/>
      <c r="AF20" s="223"/>
      <c r="AG20" s="223"/>
      <c r="AH20" s="223"/>
      <c r="AI20" s="223"/>
      <c r="AJ20" s="223"/>
      <c r="AK20" s="223"/>
      <c r="AL20" s="223"/>
      <c r="AM20" s="223"/>
      <c r="AN20" s="140">
        <f>10*LOG10(1/((Summary!$C$75/10^(AK20/10)+Summary!$C$76/10^(AL20/10)+Summary!$C$77/10^(AM20/10))/Summary!$C$78))</f>
        <v>0</v>
      </c>
      <c r="AO20" s="223"/>
      <c r="AP20" s="223"/>
      <c r="AQ20" s="224"/>
      <c r="AR20" s="142" t="e">
        <f t="shared" si="0"/>
        <v>#DIV/0!</v>
      </c>
      <c r="AS20" s="143" t="e">
        <f t="shared" si="1"/>
        <v>#DIV/0!</v>
      </c>
      <c r="AT20" s="136"/>
      <c r="AU20" s="136"/>
      <c r="AV20" s="577" t="s">
        <v>123</v>
      </c>
      <c r="AW20" s="480" t="e" cm="1">
        <f t="array" ref="AW20">bdRateExtend($G18:$G21,H18:H21,$Z18:$Z21,AA18:AA21)</f>
        <v>#VALUE!</v>
      </c>
      <c r="AX20" s="480"/>
      <c r="AY20" s="480"/>
      <c r="AZ20" s="480"/>
      <c r="BA20" s="480"/>
      <c r="BB20" s="480"/>
      <c r="BC20" s="480" t="e" cm="1">
        <f t="array" ref="BC20">bdRateExtend($G18:$G21,L18:L21,$Z18:$Z21,AE18:AE21)</f>
        <v>#VALUE!</v>
      </c>
      <c r="BD20" s="480"/>
      <c r="BE20" s="480" t="e" cm="1">
        <f t="array" ref="BE20">bdRateExtend($G18:$G21,M18:M21,$Z18:$Z21,AF18:AF21)</f>
        <v>#VALUE!</v>
      </c>
      <c r="BF20" s="480"/>
      <c r="BG20" s="480" t="e" cm="1">
        <f t="array" ref="BG20">bdRateExtend($G18:$G21,N18:N21,$Z18:$Z21,AG18:AG21)</f>
        <v>#VALUE!</v>
      </c>
      <c r="BH20" s="480"/>
      <c r="BI20" s="480" t="e" cm="1">
        <f t="array" ref="BI20">bdRateExtend($G18:$G21,O18:O21,$Z18:$Z21,AH18:AH21)</f>
        <v>#VALUE!</v>
      </c>
      <c r="BJ20" s="480"/>
      <c r="BK20" s="480" t="e" cm="1">
        <f t="array" ref="BK20">bdRateExtend($G18:$G21,P18:P21,$Z18:$Z21,AI18:AI21)</f>
        <v>#VALUE!</v>
      </c>
      <c r="BL20" s="480"/>
      <c r="BM20" s="480" t="e" cm="1">
        <f t="array" ref="BM20">bdRateExtend($G18:$G21,Q18:Q21,$Z18:$Z21,AJ18:AJ21)</f>
        <v>#VALUE!</v>
      </c>
      <c r="BN20" s="480"/>
      <c r="BO20" s="480" t="e" cm="1">
        <f t="array" ref="BO20">bdRateExtend($G18:$G21,R18:R21,$Z18:$Z21,AK18:AK21)</f>
        <v>#VALUE!</v>
      </c>
      <c r="BP20" s="480"/>
      <c r="BQ20" s="480"/>
      <c r="BR20" s="476"/>
      <c r="BS20" s="476"/>
      <c r="BT20" s="476"/>
      <c r="BU20" s="463" cm="1">
        <f t="array" ref="BU20">testVMAFRange($G18:$G21,N18:N21,$Z18:$Z21,AG18:AG21)</f>
        <v>0</v>
      </c>
      <c r="BV20" s="465"/>
      <c r="BW20" s="463" cm="1">
        <f t="array" ref="BW20">testVMAFRange($G18:$G21,O18:O21,$Z18:$Z21,AH18:AH21)</f>
        <v>0</v>
      </c>
      <c r="BX20" s="465"/>
    </row>
    <row r="21" spans="1:76" ht="17" hidden="1" customHeight="1" outlineLevel="1" thickBot="1" x14ac:dyDescent="0.4">
      <c r="A21" s="516"/>
      <c r="B21" s="518"/>
      <c r="C21" s="521"/>
      <c r="D21" s="522"/>
      <c r="E21" s="523"/>
      <c r="F21" s="144"/>
      <c r="G21" s="225"/>
      <c r="H21" s="226"/>
      <c r="I21" s="226"/>
      <c r="J21" s="226"/>
      <c r="K21" s="146">
        <f>(Summary!$C$58*H21+Summary!$C$59*I21+Summary!$C$60*J21)/Summary!$C$61</f>
        <v>0</v>
      </c>
      <c r="L21" s="226"/>
      <c r="M21" s="226"/>
      <c r="N21" s="226"/>
      <c r="O21" s="226"/>
      <c r="P21" s="226"/>
      <c r="Q21" s="226"/>
      <c r="R21" s="226"/>
      <c r="S21" s="226"/>
      <c r="T21" s="226"/>
      <c r="U21" s="146">
        <f>10*LOG10(1/((Summary!$C$75/10^(R21/10)+Summary!$C$76/10^(S21/10)+Summary!$C$77/10^(T21/10))/Summary!$C$78))</f>
        <v>0</v>
      </c>
      <c r="V21" s="226"/>
      <c r="W21" s="226"/>
      <c r="X21" s="227"/>
      <c r="Y21" s="221"/>
      <c r="Z21" s="225"/>
      <c r="AA21" s="226"/>
      <c r="AB21" s="226"/>
      <c r="AC21" s="226"/>
      <c r="AD21" s="146">
        <f>(Summary!$C$58*AA21+Summary!$C$59*AB21+Summary!$C$60*AC21)/Summary!$C$61</f>
        <v>0</v>
      </c>
      <c r="AE21" s="226"/>
      <c r="AF21" s="226"/>
      <c r="AG21" s="226"/>
      <c r="AH21" s="226"/>
      <c r="AI21" s="226"/>
      <c r="AJ21" s="226"/>
      <c r="AK21" s="226"/>
      <c r="AL21" s="226"/>
      <c r="AM21" s="226"/>
      <c r="AN21" s="146">
        <f>10*LOG10(1/((Summary!$C$75/10^(AK21/10)+Summary!$C$76/10^(AL21/10)+Summary!$C$77/10^(AM21/10))/Summary!$C$78))</f>
        <v>0</v>
      </c>
      <c r="AO21" s="226"/>
      <c r="AP21" s="226"/>
      <c r="AQ21" s="227"/>
      <c r="AR21" s="148" t="e">
        <f t="shared" si="0"/>
        <v>#DIV/0!</v>
      </c>
      <c r="AS21" s="149" t="e">
        <f t="shared" si="1"/>
        <v>#DIV/0!</v>
      </c>
      <c r="AT21" s="136"/>
      <c r="AU21" s="136"/>
      <c r="AV21" s="577"/>
      <c r="AW21" s="480"/>
      <c r="AX21" s="480"/>
      <c r="AY21" s="480"/>
      <c r="AZ21" s="480"/>
      <c r="BA21" s="480"/>
      <c r="BB21" s="480"/>
      <c r="BC21" s="480"/>
      <c r="BD21" s="480"/>
      <c r="BE21" s="480"/>
      <c r="BF21" s="480"/>
      <c r="BG21" s="480"/>
      <c r="BH21" s="480"/>
      <c r="BI21" s="480"/>
      <c r="BJ21" s="480"/>
      <c r="BK21" s="480"/>
      <c r="BL21" s="480"/>
      <c r="BM21" s="480"/>
      <c r="BN21" s="480"/>
      <c r="BO21" s="480"/>
      <c r="BP21" s="480"/>
      <c r="BQ21" s="480"/>
      <c r="BR21" s="476"/>
      <c r="BS21" s="476"/>
      <c r="BT21" s="476"/>
      <c r="BU21" s="473"/>
      <c r="BV21" s="466"/>
      <c r="BW21" s="473"/>
      <c r="BX21" s="466"/>
    </row>
    <row r="22" spans="1:76" ht="17" hidden="1" customHeight="1" outlineLevel="1" x14ac:dyDescent="0.35">
      <c r="A22" s="516"/>
      <c r="B22" s="482" t="s">
        <v>18</v>
      </c>
      <c r="C22" s="519" t="s">
        <v>28</v>
      </c>
      <c r="D22" s="489">
        <v>29.97</v>
      </c>
      <c r="E22" s="492">
        <v>10</v>
      </c>
      <c r="F22" s="129"/>
      <c r="G22" s="218"/>
      <c r="H22" s="219"/>
      <c r="I22" s="219"/>
      <c r="J22" s="219"/>
      <c r="K22" s="131">
        <f>(Summary!$C$58*H22+Summary!$C$59*I22+Summary!$C$60*J22)/Summary!$C$61</f>
        <v>0</v>
      </c>
      <c r="L22" s="219"/>
      <c r="M22" s="219"/>
      <c r="N22" s="219"/>
      <c r="O22" s="219"/>
      <c r="P22" s="219"/>
      <c r="Q22" s="219"/>
      <c r="R22" s="219"/>
      <c r="S22" s="219"/>
      <c r="T22" s="219"/>
      <c r="U22" s="131">
        <f>10*LOG10(1/((Summary!$C$75/10^(R22/10)+Summary!$C$76/10^(S22/10)+Summary!$C$77/10^(T22/10))/Summary!$C$78))</f>
        <v>0</v>
      </c>
      <c r="V22" s="219"/>
      <c r="W22" s="219"/>
      <c r="X22" s="220"/>
      <c r="Y22" s="221"/>
      <c r="Z22" s="218"/>
      <c r="AA22" s="219"/>
      <c r="AB22" s="219"/>
      <c r="AC22" s="219"/>
      <c r="AD22" s="131">
        <f>(Summary!$C$58*AA22+Summary!$C$59*AB22+Summary!$C$60*AC22)/Summary!$C$61</f>
        <v>0</v>
      </c>
      <c r="AE22" s="219"/>
      <c r="AF22" s="219"/>
      <c r="AG22" s="219"/>
      <c r="AH22" s="219"/>
      <c r="AI22" s="219"/>
      <c r="AJ22" s="219"/>
      <c r="AK22" s="219"/>
      <c r="AL22" s="219"/>
      <c r="AM22" s="219"/>
      <c r="AN22" s="131">
        <f>10*LOG10(1/((Summary!$C$75/10^(AK22/10)+Summary!$C$76/10^(AL22/10)+Summary!$C$77/10^(AM22/10))/Summary!$C$78))</f>
        <v>0</v>
      </c>
      <c r="AO22" s="219"/>
      <c r="AP22" s="219"/>
      <c r="AQ22" s="220"/>
      <c r="AR22" s="134" t="e">
        <f t="shared" si="0"/>
        <v>#DIV/0!</v>
      </c>
      <c r="AS22" s="135" t="e">
        <f t="shared" si="1"/>
        <v>#DIV/0!</v>
      </c>
      <c r="AT22" s="136"/>
      <c r="AU22" s="136"/>
      <c r="AV22" s="577" t="s">
        <v>121</v>
      </c>
      <c r="AW22" s="480" t="e" cm="1">
        <f t="array" ref="AW22">bdRateExtend($G22:$G25,H22:H25,$Z22:$Z25,AA22:AA25)</f>
        <v>#VALUE!</v>
      </c>
      <c r="AX22" s="480" t="e" cm="1">
        <f t="array" ref="AX22">bdRateExtend($G22:$G27,H22:H27,$Z22:$Z27,AA22:AA27)</f>
        <v>#VALUE!</v>
      </c>
      <c r="AY22" s="480" t="e" cm="1">
        <f t="array" ref="AY22">bdRateExtend($G22:$G27,I22:I27,$Z22:$Z27,AB22:AB27)</f>
        <v>#VALUE!</v>
      </c>
      <c r="AZ22" s="480" t="e" cm="1">
        <f t="array" ref="AZ22">bdRateExtend($G22:$G27,J22:J27,$Z22:$Z27,AC22:AC27)</f>
        <v>#VALUE!</v>
      </c>
      <c r="BA22" s="480" t="e" cm="1">
        <f t="array" ref="BA22">bdRateExtend($G22:$G27,K22:K27,$Z22:$Z27,AD22:AD27)</f>
        <v>#VALUE!</v>
      </c>
      <c r="BB22" s="480" t="e" cm="1">
        <f t="array" ref="BB22">bdRateExtend($G22:$G27,L22:L27,$Z22:$Z27,AE22:AE27)</f>
        <v>#VALUE!</v>
      </c>
      <c r="BC22" s="480" t="e" cm="1">
        <f t="array" ref="BC22">bdRateExtend($G22:$G25,L22:L25,$Z22:$Z25,AE22:AE25)</f>
        <v>#VALUE!</v>
      </c>
      <c r="BD22" s="480" t="e" cm="1">
        <f t="array" ref="BD22">bdRateExtend($G22:$G27,L22:L27,$Z22:$Z27,AE22:AE27)</f>
        <v>#VALUE!</v>
      </c>
      <c r="BE22" s="480" t="e" cm="1">
        <f t="array" ref="BE22">bdRateExtend($G22:$G25,M22:M25,$Z22:$Z25,AF22:AF25)</f>
        <v>#VALUE!</v>
      </c>
      <c r="BF22" s="480" t="e" cm="1">
        <f t="array" ref="BF22">bdRateExtend($G22:$G27,M22:M27,$Z22:$Z27,AF22:AF27)</f>
        <v>#VALUE!</v>
      </c>
      <c r="BG22" s="480" t="e" cm="1">
        <f t="array" ref="BG22">bdRateExtend($G22:$G25,N22:N25,$Z22:$Z25,AG22:AG25)</f>
        <v>#VALUE!</v>
      </c>
      <c r="BH22" s="480" t="e" cm="1">
        <f t="array" ref="BH22">bdRateExtend($G22:$G27,N22:N27,$Z22:$Z27,AG22:AG27)</f>
        <v>#VALUE!</v>
      </c>
      <c r="BI22" s="480" t="e" cm="1">
        <f t="array" ref="BI22">bdRateExtend($G22:$G25,O22:O25,$Z22:$Z25,AH22:AH25)</f>
        <v>#VALUE!</v>
      </c>
      <c r="BJ22" s="480" t="e" cm="1">
        <f t="array" ref="BJ22">bdRateExtend($G22:$G27,O22:O27,$Z22:$Z27,AH22:AH27)</f>
        <v>#VALUE!</v>
      </c>
      <c r="BK22" s="480" t="e" cm="1">
        <f t="array" ref="BK22">bdRateExtend($G22:$G25,P22:P25,$Z22:$Z25,AI22:AI25)</f>
        <v>#VALUE!</v>
      </c>
      <c r="BL22" s="480" t="e" cm="1">
        <f t="array" ref="BL22">bdRateExtend($G22:$G27,P22:P27,$Z22:$Z27,AI22:AI27)</f>
        <v>#VALUE!</v>
      </c>
      <c r="BM22" s="480" t="e" cm="1">
        <f t="array" ref="BM22">bdRateExtend($G22:$G25,Q22:Q25,$Z22:$Z25,AJ22:AJ25)</f>
        <v>#VALUE!</v>
      </c>
      <c r="BN22" s="480" t="e" cm="1">
        <f t="array" ref="BN22">bdRateExtend($G22:$G27,Q22:Q27,$Z22:$Z27,AJ22:AJ27)</f>
        <v>#VALUE!</v>
      </c>
      <c r="BO22" s="480" t="e" cm="1">
        <f t="array" ref="BO22">bdRateExtend($G22:$G25,R22:R25,$Z22:$Z25,AK22:AK25)</f>
        <v>#VALUE!</v>
      </c>
      <c r="BP22" s="480" t="e" cm="1">
        <f t="array" ref="BP22">bdRateExtend($G22:$G27,R22:R27,$Z22:$Z27,AK22:AK27)</f>
        <v>#VALUE!</v>
      </c>
      <c r="BQ22" s="480" t="e" cm="1">
        <f t="array" ref="BQ22">bdRateExtend($G22:$G27,S22:S27,$Z22:$Z27,AL22:AL27)</f>
        <v>#VALUE!</v>
      </c>
      <c r="BR22" s="476" t="e" cm="1">
        <f t="array" ref="BR22">bdRateExtend($G22:$G27,T22:T27,$Z22:$Z27,AM22:AM27)</f>
        <v>#VALUE!</v>
      </c>
      <c r="BS22" s="476" t="e" cm="1">
        <f t="array" ref="BS22">bdRateExtend($G22:$G27,U22:U27,$Z22:$Z27,AN22:AN27)</f>
        <v>#VALUE!</v>
      </c>
      <c r="BT22" s="476" t="e" cm="1">
        <f t="array" ref="BT22">bdRateExtend($G22:$G27,V22:V27,$Z22:$Z27,AO22:AO27)</f>
        <v>#VALUE!</v>
      </c>
      <c r="BU22" s="462" cm="1">
        <f t="array" ref="BU22">testVMAFRange($G22:$G25,N22:N25,$Z22:$Z25,AG22:AG25)</f>
        <v>0</v>
      </c>
      <c r="BV22" s="464" cm="1">
        <f t="array" ref="BV22">testVMAFRange($G22:$G27,N22:N27,$Z22:$Z27,AG22:AG27)</f>
        <v>0</v>
      </c>
      <c r="BW22" s="462" cm="1">
        <f t="array" ref="BW22">testVMAFRange($G22:$G25,O22:O25,$Z22:$Z25,AH22:AH25)</f>
        <v>0</v>
      </c>
      <c r="BX22" s="464" cm="1">
        <f t="array" ref="BX22">testVMAFRange($G22:$G27,O22:O27,$Z22:$Z27,AH22:AH27)</f>
        <v>0</v>
      </c>
    </row>
    <row r="23" spans="1:76" ht="17" hidden="1" customHeight="1" outlineLevel="1" x14ac:dyDescent="0.35">
      <c r="A23" s="516"/>
      <c r="B23" s="483"/>
      <c r="C23" s="520"/>
      <c r="D23" s="490"/>
      <c r="E23" s="493"/>
      <c r="F23" s="138"/>
      <c r="G23" s="222"/>
      <c r="H23" s="223"/>
      <c r="I23" s="223"/>
      <c r="J23" s="223"/>
      <c r="K23" s="140">
        <f>(Summary!$C$58*H23+Summary!$C$59*I23+Summary!$C$60*J23)/Summary!$C$61</f>
        <v>0</v>
      </c>
      <c r="L23" s="223"/>
      <c r="M23" s="223"/>
      <c r="N23" s="223"/>
      <c r="O23" s="223"/>
      <c r="P23" s="223"/>
      <c r="Q23" s="223"/>
      <c r="R23" s="223"/>
      <c r="S23" s="223"/>
      <c r="T23" s="223"/>
      <c r="U23" s="140">
        <f>10*LOG10(1/((Summary!$C$75/10^(R23/10)+Summary!$C$76/10^(S23/10)+Summary!$C$77/10^(T23/10))/Summary!$C$78))</f>
        <v>0</v>
      </c>
      <c r="V23" s="223"/>
      <c r="W23" s="223"/>
      <c r="X23" s="224"/>
      <c r="Y23" s="221"/>
      <c r="Z23" s="222"/>
      <c r="AA23" s="223"/>
      <c r="AB23" s="223"/>
      <c r="AC23" s="223"/>
      <c r="AD23" s="140">
        <f>(Summary!$C$58*AA23+Summary!$C$59*AB23+Summary!$C$60*AC23)/Summary!$C$61</f>
        <v>0</v>
      </c>
      <c r="AE23" s="223"/>
      <c r="AF23" s="223"/>
      <c r="AG23" s="223"/>
      <c r="AH23" s="223"/>
      <c r="AI23" s="223"/>
      <c r="AJ23" s="223"/>
      <c r="AK23" s="223"/>
      <c r="AL23" s="223"/>
      <c r="AM23" s="223"/>
      <c r="AN23" s="140">
        <f>10*LOG10(1/((Summary!$C$75/10^(AK23/10)+Summary!$C$76/10^(AL23/10)+Summary!$C$77/10^(AM23/10))/Summary!$C$78))</f>
        <v>0</v>
      </c>
      <c r="AO23" s="223"/>
      <c r="AP23" s="223"/>
      <c r="AQ23" s="224"/>
      <c r="AR23" s="142" t="e">
        <f t="shared" si="0"/>
        <v>#DIV/0!</v>
      </c>
      <c r="AS23" s="143" t="e">
        <f t="shared" si="1"/>
        <v>#DIV/0!</v>
      </c>
      <c r="AT23" s="136"/>
      <c r="AU23" s="136"/>
      <c r="AV23" s="577"/>
      <c r="AW23" s="480"/>
      <c r="AX23" s="480"/>
      <c r="AY23" s="480"/>
      <c r="AZ23" s="480"/>
      <c r="BA23" s="480"/>
      <c r="BB23" s="480"/>
      <c r="BC23" s="480"/>
      <c r="BD23" s="480"/>
      <c r="BE23" s="480"/>
      <c r="BF23" s="480"/>
      <c r="BG23" s="480"/>
      <c r="BH23" s="480"/>
      <c r="BI23" s="480"/>
      <c r="BJ23" s="480"/>
      <c r="BK23" s="480"/>
      <c r="BL23" s="480"/>
      <c r="BM23" s="480"/>
      <c r="BN23" s="480"/>
      <c r="BO23" s="480"/>
      <c r="BP23" s="480"/>
      <c r="BQ23" s="480"/>
      <c r="BR23" s="476"/>
      <c r="BS23" s="476"/>
      <c r="BT23" s="476"/>
      <c r="BU23" s="463"/>
      <c r="BV23" s="465"/>
      <c r="BW23" s="463"/>
      <c r="BX23" s="465"/>
    </row>
    <row r="24" spans="1:76" ht="17" hidden="1" customHeight="1" outlineLevel="1" x14ac:dyDescent="0.35">
      <c r="A24" s="516"/>
      <c r="B24" s="483"/>
      <c r="C24" s="520"/>
      <c r="D24" s="490"/>
      <c r="E24" s="493"/>
      <c r="F24" s="138"/>
      <c r="G24" s="222"/>
      <c r="H24" s="223"/>
      <c r="I24" s="223"/>
      <c r="J24" s="223"/>
      <c r="K24" s="140">
        <f>(Summary!$C$58*H24+Summary!$C$59*I24+Summary!$C$60*J24)/Summary!$C$61</f>
        <v>0</v>
      </c>
      <c r="L24" s="223"/>
      <c r="M24" s="223"/>
      <c r="N24" s="223"/>
      <c r="O24" s="223"/>
      <c r="P24" s="223"/>
      <c r="Q24" s="223"/>
      <c r="R24" s="223"/>
      <c r="S24" s="223"/>
      <c r="T24" s="223"/>
      <c r="U24" s="140">
        <f>10*LOG10(1/((Summary!$C$75/10^(R24/10)+Summary!$C$76/10^(S24/10)+Summary!$C$77/10^(T24/10))/Summary!$C$78))</f>
        <v>0</v>
      </c>
      <c r="V24" s="223"/>
      <c r="W24" s="223"/>
      <c r="X24" s="224"/>
      <c r="Y24" s="221"/>
      <c r="Z24" s="222"/>
      <c r="AA24" s="223"/>
      <c r="AB24" s="223"/>
      <c r="AC24" s="223"/>
      <c r="AD24" s="140">
        <f>(Summary!$C$58*AA24+Summary!$C$59*AB24+Summary!$C$60*AC24)/Summary!$C$61</f>
        <v>0</v>
      </c>
      <c r="AE24" s="223"/>
      <c r="AF24" s="223"/>
      <c r="AG24" s="223"/>
      <c r="AH24" s="223"/>
      <c r="AI24" s="223"/>
      <c r="AJ24" s="223"/>
      <c r="AK24" s="223"/>
      <c r="AL24" s="223"/>
      <c r="AM24" s="223"/>
      <c r="AN24" s="140">
        <f>10*LOG10(1/((Summary!$C$75/10^(AK24/10)+Summary!$C$76/10^(AL24/10)+Summary!$C$77/10^(AM24/10))/Summary!$C$78))</f>
        <v>0</v>
      </c>
      <c r="AO24" s="223"/>
      <c r="AP24" s="223"/>
      <c r="AQ24" s="224"/>
      <c r="AR24" s="142" t="e">
        <f t="shared" si="0"/>
        <v>#DIV/0!</v>
      </c>
      <c r="AS24" s="143" t="e">
        <f t="shared" si="1"/>
        <v>#DIV/0!</v>
      </c>
      <c r="AT24" s="136"/>
      <c r="AU24" s="136"/>
      <c r="AV24" s="577" t="s">
        <v>122</v>
      </c>
      <c r="AW24" s="480" t="e" cm="1">
        <f t="array" ref="AW24">bdRateExtend($G23:$G26,H23:H26,$Z23:$Z26,AA23:AA26)</f>
        <v>#VALUE!</v>
      </c>
      <c r="AX24" s="480"/>
      <c r="AY24" s="480"/>
      <c r="AZ24" s="480"/>
      <c r="BA24" s="480"/>
      <c r="BB24" s="480"/>
      <c r="BC24" s="480" t="e" cm="1">
        <f t="array" ref="BC24">bdRateExtend($G23:$G26,L23:L26,$Z23:$Z26,AE23:AE26)</f>
        <v>#VALUE!</v>
      </c>
      <c r="BD24" s="480"/>
      <c r="BE24" s="480" t="e" cm="1">
        <f t="array" ref="BE24">bdRateExtend($G23:$G26,M23:M26,$Z23:$Z26,AF23:AF26)</f>
        <v>#VALUE!</v>
      </c>
      <c r="BF24" s="480"/>
      <c r="BG24" s="480" t="e" cm="1">
        <f t="array" ref="BG24">bdRateExtend($G23:$G26,N23:N26,$Z23:$Z26,AG23:AG26)</f>
        <v>#VALUE!</v>
      </c>
      <c r="BH24" s="480"/>
      <c r="BI24" s="480" t="e" cm="1">
        <f t="array" ref="BI24">bdRateExtend($G23:$G26,O23:O26,$Z23:$Z26,AH23:AH26)</f>
        <v>#VALUE!</v>
      </c>
      <c r="BJ24" s="480"/>
      <c r="BK24" s="480" t="e" cm="1">
        <f t="array" ref="BK24">bdRateExtend($G23:$G26,P23:P26,$Z23:$Z26,AI23:AI26)</f>
        <v>#VALUE!</v>
      </c>
      <c r="BL24" s="480"/>
      <c r="BM24" s="480" t="e" cm="1">
        <f t="array" ref="BM24">bdRateExtend($G23:$G26,Q23:Q26,$Z23:$Z26,AJ23:AJ26)</f>
        <v>#VALUE!</v>
      </c>
      <c r="BN24" s="480"/>
      <c r="BO24" s="480" t="e" cm="1">
        <f t="array" ref="BO24">bdRateExtend($G23:$G26,R23:R26,$Z23:$Z26,AK23:AK26)</f>
        <v>#VALUE!</v>
      </c>
      <c r="BP24" s="480"/>
      <c r="BQ24" s="480"/>
      <c r="BR24" s="476"/>
      <c r="BS24" s="476"/>
      <c r="BT24" s="476"/>
      <c r="BU24" s="463" cm="1">
        <f t="array" ref="BU24">testVMAFRange($G23:$G26,N23:N26,$Z23:$Z26,AG23:AG26)</f>
        <v>0</v>
      </c>
      <c r="BV24" s="465"/>
      <c r="BW24" s="463" cm="1">
        <f t="array" ref="BW24">testVMAFRange($G23:$G26,O23:O26,$Z23:$Z26,AH23:AH26)</f>
        <v>0</v>
      </c>
      <c r="BX24" s="465"/>
    </row>
    <row r="25" spans="1:76" ht="17" hidden="1" customHeight="1" outlineLevel="1" x14ac:dyDescent="0.35">
      <c r="A25" s="516"/>
      <c r="B25" s="483"/>
      <c r="C25" s="520"/>
      <c r="D25" s="490"/>
      <c r="E25" s="493"/>
      <c r="F25" s="138"/>
      <c r="G25" s="222"/>
      <c r="H25" s="223"/>
      <c r="I25" s="223"/>
      <c r="J25" s="223"/>
      <c r="K25" s="140">
        <f>(Summary!$C$58*H25+Summary!$C$59*I25+Summary!$C$60*J25)/Summary!$C$61</f>
        <v>0</v>
      </c>
      <c r="L25" s="223"/>
      <c r="M25" s="223"/>
      <c r="N25" s="223"/>
      <c r="O25" s="223"/>
      <c r="P25" s="223"/>
      <c r="Q25" s="223"/>
      <c r="R25" s="223"/>
      <c r="S25" s="223"/>
      <c r="T25" s="223"/>
      <c r="U25" s="140">
        <f>10*LOG10(1/((Summary!$C$75/10^(R25/10)+Summary!$C$76/10^(S25/10)+Summary!$C$77/10^(T25/10))/Summary!$C$78))</f>
        <v>0</v>
      </c>
      <c r="V25" s="223"/>
      <c r="W25" s="223"/>
      <c r="X25" s="224"/>
      <c r="Y25" s="221"/>
      <c r="Z25" s="222"/>
      <c r="AA25" s="223"/>
      <c r="AB25" s="223"/>
      <c r="AC25" s="223"/>
      <c r="AD25" s="140">
        <f>(Summary!$C$58*AA25+Summary!$C$59*AB25+Summary!$C$60*AC25)/Summary!$C$61</f>
        <v>0</v>
      </c>
      <c r="AE25" s="223"/>
      <c r="AF25" s="223"/>
      <c r="AG25" s="223"/>
      <c r="AH25" s="223"/>
      <c r="AI25" s="223"/>
      <c r="AJ25" s="223"/>
      <c r="AK25" s="223"/>
      <c r="AL25" s="223"/>
      <c r="AM25" s="223"/>
      <c r="AN25" s="140">
        <f>10*LOG10(1/((Summary!$C$75/10^(AK25/10)+Summary!$C$76/10^(AL25/10)+Summary!$C$77/10^(AM25/10))/Summary!$C$78))</f>
        <v>0</v>
      </c>
      <c r="AO25" s="223"/>
      <c r="AP25" s="223"/>
      <c r="AQ25" s="224"/>
      <c r="AR25" s="142" t="e">
        <f t="shared" si="0"/>
        <v>#DIV/0!</v>
      </c>
      <c r="AS25" s="143" t="e">
        <f t="shared" si="1"/>
        <v>#DIV/0!</v>
      </c>
      <c r="AT25" s="136"/>
      <c r="AU25" s="136"/>
      <c r="AV25" s="577"/>
      <c r="AW25" s="480"/>
      <c r="AX25" s="480"/>
      <c r="AY25" s="480"/>
      <c r="AZ25" s="480"/>
      <c r="BA25" s="480"/>
      <c r="BB25" s="480"/>
      <c r="BC25" s="480"/>
      <c r="BD25" s="480"/>
      <c r="BE25" s="480"/>
      <c r="BF25" s="480"/>
      <c r="BG25" s="480"/>
      <c r="BH25" s="480"/>
      <c r="BI25" s="480"/>
      <c r="BJ25" s="480"/>
      <c r="BK25" s="480"/>
      <c r="BL25" s="480"/>
      <c r="BM25" s="480"/>
      <c r="BN25" s="480"/>
      <c r="BO25" s="480"/>
      <c r="BP25" s="480"/>
      <c r="BQ25" s="480"/>
      <c r="BR25" s="476"/>
      <c r="BS25" s="476"/>
      <c r="BT25" s="476"/>
      <c r="BU25" s="463"/>
      <c r="BV25" s="465"/>
      <c r="BW25" s="463"/>
      <c r="BX25" s="465"/>
    </row>
    <row r="26" spans="1:76" ht="17" hidden="1" customHeight="1" outlineLevel="1" x14ac:dyDescent="0.35">
      <c r="A26" s="516"/>
      <c r="B26" s="483"/>
      <c r="C26" s="520"/>
      <c r="D26" s="490"/>
      <c r="E26" s="493"/>
      <c r="F26" s="138"/>
      <c r="G26" s="222"/>
      <c r="H26" s="223"/>
      <c r="I26" s="223"/>
      <c r="J26" s="223"/>
      <c r="K26" s="140">
        <f>(Summary!$C$58*H26+Summary!$C$59*I26+Summary!$C$60*J26)/Summary!$C$61</f>
        <v>0</v>
      </c>
      <c r="L26" s="223"/>
      <c r="M26" s="223"/>
      <c r="N26" s="223"/>
      <c r="O26" s="223"/>
      <c r="P26" s="223"/>
      <c r="Q26" s="223"/>
      <c r="R26" s="223"/>
      <c r="S26" s="223"/>
      <c r="T26" s="223"/>
      <c r="U26" s="140">
        <f>10*LOG10(1/((Summary!$C$75/10^(R26/10)+Summary!$C$76/10^(S26/10)+Summary!$C$77/10^(T26/10))/Summary!$C$78))</f>
        <v>0</v>
      </c>
      <c r="V26" s="223"/>
      <c r="W26" s="223"/>
      <c r="X26" s="224"/>
      <c r="Y26" s="221"/>
      <c r="Z26" s="222"/>
      <c r="AA26" s="223"/>
      <c r="AB26" s="223"/>
      <c r="AC26" s="223"/>
      <c r="AD26" s="140">
        <f>(Summary!$C$58*AA26+Summary!$C$59*AB26+Summary!$C$60*AC26)/Summary!$C$61</f>
        <v>0</v>
      </c>
      <c r="AE26" s="223"/>
      <c r="AF26" s="223"/>
      <c r="AG26" s="223"/>
      <c r="AH26" s="223"/>
      <c r="AI26" s="223"/>
      <c r="AJ26" s="223"/>
      <c r="AK26" s="223"/>
      <c r="AL26" s="223"/>
      <c r="AM26" s="223"/>
      <c r="AN26" s="140">
        <f>10*LOG10(1/((Summary!$C$75/10^(AK26/10)+Summary!$C$76/10^(AL26/10)+Summary!$C$77/10^(AM26/10))/Summary!$C$78))</f>
        <v>0</v>
      </c>
      <c r="AO26" s="223"/>
      <c r="AP26" s="223"/>
      <c r="AQ26" s="224"/>
      <c r="AR26" s="142" t="e">
        <f t="shared" si="0"/>
        <v>#DIV/0!</v>
      </c>
      <c r="AS26" s="143" t="e">
        <f t="shared" si="1"/>
        <v>#DIV/0!</v>
      </c>
      <c r="AT26" s="136"/>
      <c r="AU26" s="136"/>
      <c r="AV26" s="577" t="s">
        <v>123</v>
      </c>
      <c r="AW26" s="480" t="e" cm="1">
        <f t="array" ref="AW26">bdRateExtend($G24:$G27,H24:H27,$Z24:$Z27,AA24:AA27)</f>
        <v>#VALUE!</v>
      </c>
      <c r="AX26" s="480"/>
      <c r="AY26" s="480"/>
      <c r="AZ26" s="480"/>
      <c r="BA26" s="480"/>
      <c r="BB26" s="480"/>
      <c r="BC26" s="480" t="e" cm="1">
        <f t="array" ref="BC26">bdRateExtend($G24:$G27,L24:L27,$Z24:$Z27,AE24:AE27)</f>
        <v>#VALUE!</v>
      </c>
      <c r="BD26" s="480"/>
      <c r="BE26" s="480" t="e" cm="1">
        <f t="array" ref="BE26">bdRateExtend($G24:$G27,M24:M27,$Z24:$Z27,AF24:AF27)</f>
        <v>#VALUE!</v>
      </c>
      <c r="BF26" s="480"/>
      <c r="BG26" s="480" t="e" cm="1">
        <f t="array" ref="BG26">bdRateExtend($G24:$G27,N24:N27,$Z24:$Z27,AG24:AG27)</f>
        <v>#VALUE!</v>
      </c>
      <c r="BH26" s="480"/>
      <c r="BI26" s="480" t="e" cm="1">
        <f t="array" ref="BI26">bdRateExtend($G24:$G27,O24:O27,$Z24:$Z27,AH24:AH27)</f>
        <v>#VALUE!</v>
      </c>
      <c r="BJ26" s="480"/>
      <c r="BK26" s="480" t="e" cm="1">
        <f t="array" ref="BK26">bdRateExtend($G24:$G27,P24:P27,$Z24:$Z27,AI24:AI27)</f>
        <v>#VALUE!</v>
      </c>
      <c r="BL26" s="480"/>
      <c r="BM26" s="480" t="e" cm="1">
        <f t="array" ref="BM26">bdRateExtend($G24:$G27,Q24:Q27,$Z24:$Z27,AJ24:AJ27)</f>
        <v>#VALUE!</v>
      </c>
      <c r="BN26" s="480"/>
      <c r="BO26" s="480" t="e" cm="1">
        <f t="array" ref="BO26">bdRateExtend($G24:$G27,R24:R27,$Z24:$Z27,AK24:AK27)</f>
        <v>#VALUE!</v>
      </c>
      <c r="BP26" s="480"/>
      <c r="BQ26" s="480"/>
      <c r="BR26" s="476"/>
      <c r="BS26" s="476"/>
      <c r="BT26" s="476"/>
      <c r="BU26" s="463" cm="1">
        <f t="array" ref="BU26">testVMAFRange($G24:$G27,N24:N27,$Z24:$Z27,AG24:AG27)</f>
        <v>0</v>
      </c>
      <c r="BV26" s="465"/>
      <c r="BW26" s="463" cm="1">
        <f t="array" ref="BW26">testVMAFRange($G24:$G27,O24:O27,$Z24:$Z27,AH24:AH27)</f>
        <v>0</v>
      </c>
      <c r="BX26" s="465"/>
    </row>
    <row r="27" spans="1:76" ht="17" hidden="1" customHeight="1" outlineLevel="1" thickBot="1" x14ac:dyDescent="0.4">
      <c r="A27" s="516"/>
      <c r="B27" s="518"/>
      <c r="C27" s="521"/>
      <c r="D27" s="522"/>
      <c r="E27" s="523"/>
      <c r="F27" s="144"/>
      <c r="G27" s="225"/>
      <c r="H27" s="226"/>
      <c r="I27" s="226"/>
      <c r="J27" s="226"/>
      <c r="K27" s="146">
        <f>(Summary!$C$58*H27+Summary!$C$59*I27+Summary!$C$60*J27)/Summary!$C$61</f>
        <v>0</v>
      </c>
      <c r="L27" s="226"/>
      <c r="M27" s="226"/>
      <c r="N27" s="226"/>
      <c r="O27" s="226"/>
      <c r="P27" s="226"/>
      <c r="Q27" s="226"/>
      <c r="R27" s="226"/>
      <c r="S27" s="226"/>
      <c r="T27" s="226"/>
      <c r="U27" s="146">
        <f>10*LOG10(1/((Summary!$C$75/10^(R27/10)+Summary!$C$76/10^(S27/10)+Summary!$C$77/10^(T27/10))/Summary!$C$78))</f>
        <v>0</v>
      </c>
      <c r="V27" s="226"/>
      <c r="W27" s="226"/>
      <c r="X27" s="227"/>
      <c r="Y27" s="221"/>
      <c r="Z27" s="225"/>
      <c r="AA27" s="226"/>
      <c r="AB27" s="226"/>
      <c r="AC27" s="226"/>
      <c r="AD27" s="146">
        <f>(Summary!$C$58*AA27+Summary!$C$59*AB27+Summary!$C$60*AC27)/Summary!$C$61</f>
        <v>0</v>
      </c>
      <c r="AE27" s="226"/>
      <c r="AF27" s="226"/>
      <c r="AG27" s="226"/>
      <c r="AH27" s="226"/>
      <c r="AI27" s="226"/>
      <c r="AJ27" s="226"/>
      <c r="AK27" s="226"/>
      <c r="AL27" s="226"/>
      <c r="AM27" s="226"/>
      <c r="AN27" s="146">
        <f>10*LOG10(1/((Summary!$C$75/10^(AK27/10)+Summary!$C$76/10^(AL27/10)+Summary!$C$77/10^(AM27/10))/Summary!$C$78))</f>
        <v>0</v>
      </c>
      <c r="AO27" s="226"/>
      <c r="AP27" s="226"/>
      <c r="AQ27" s="227"/>
      <c r="AR27" s="148" t="e">
        <f t="shared" si="0"/>
        <v>#DIV/0!</v>
      </c>
      <c r="AS27" s="149" t="e">
        <f t="shared" si="1"/>
        <v>#DIV/0!</v>
      </c>
      <c r="AT27" s="136"/>
      <c r="AU27" s="136"/>
      <c r="AV27" s="577"/>
      <c r="AW27" s="480"/>
      <c r="AX27" s="480"/>
      <c r="AY27" s="480"/>
      <c r="AZ27" s="480"/>
      <c r="BA27" s="480"/>
      <c r="BB27" s="480"/>
      <c r="BC27" s="480"/>
      <c r="BD27" s="480"/>
      <c r="BE27" s="480"/>
      <c r="BF27" s="480"/>
      <c r="BG27" s="480"/>
      <c r="BH27" s="480"/>
      <c r="BI27" s="480"/>
      <c r="BJ27" s="480"/>
      <c r="BK27" s="480"/>
      <c r="BL27" s="480"/>
      <c r="BM27" s="480"/>
      <c r="BN27" s="480"/>
      <c r="BO27" s="480"/>
      <c r="BP27" s="480"/>
      <c r="BQ27" s="480"/>
      <c r="BR27" s="476"/>
      <c r="BS27" s="476"/>
      <c r="BT27" s="476"/>
      <c r="BU27" s="473"/>
      <c r="BV27" s="466"/>
      <c r="BW27" s="473"/>
      <c r="BX27" s="466"/>
    </row>
    <row r="28" spans="1:76" ht="17" hidden="1" customHeight="1" outlineLevel="1" x14ac:dyDescent="0.35">
      <c r="A28" s="516"/>
      <c r="B28" s="482" t="s">
        <v>18</v>
      </c>
      <c r="C28" s="519" t="s">
        <v>31</v>
      </c>
      <c r="D28" s="489">
        <v>60</v>
      </c>
      <c r="E28" s="492">
        <v>10</v>
      </c>
      <c r="F28" s="129"/>
      <c r="G28" s="218"/>
      <c r="H28" s="219"/>
      <c r="I28" s="219"/>
      <c r="J28" s="219"/>
      <c r="K28" s="131">
        <f>(Summary!$C$58*H28+Summary!$C$59*I28+Summary!$C$60*J28)/Summary!$C$61</f>
        <v>0</v>
      </c>
      <c r="L28" s="219"/>
      <c r="M28" s="219"/>
      <c r="N28" s="219"/>
      <c r="O28" s="219"/>
      <c r="P28" s="219"/>
      <c r="Q28" s="219"/>
      <c r="R28" s="219"/>
      <c r="S28" s="219"/>
      <c r="T28" s="219"/>
      <c r="U28" s="131">
        <f>10*LOG10(1/((Summary!$C$75/10^(R28/10)+Summary!$C$76/10^(S28/10)+Summary!$C$77/10^(T28/10))/Summary!$C$78))</f>
        <v>0</v>
      </c>
      <c r="V28" s="219"/>
      <c r="W28" s="219"/>
      <c r="X28" s="220"/>
      <c r="Y28" s="221"/>
      <c r="Z28" s="218"/>
      <c r="AA28" s="219"/>
      <c r="AB28" s="219"/>
      <c r="AC28" s="219"/>
      <c r="AD28" s="131">
        <f>(Summary!$C$58*AA28+Summary!$C$59*AB28+Summary!$C$60*AC28)/Summary!$C$61</f>
        <v>0</v>
      </c>
      <c r="AE28" s="219"/>
      <c r="AF28" s="219"/>
      <c r="AG28" s="219"/>
      <c r="AH28" s="219"/>
      <c r="AI28" s="219"/>
      <c r="AJ28" s="219"/>
      <c r="AK28" s="219"/>
      <c r="AL28" s="219"/>
      <c r="AM28" s="219"/>
      <c r="AN28" s="131">
        <f>10*LOG10(1/((Summary!$C$75/10^(AK28/10)+Summary!$C$76/10^(AL28/10)+Summary!$C$77/10^(AM28/10))/Summary!$C$78))</f>
        <v>0</v>
      </c>
      <c r="AO28" s="219"/>
      <c r="AP28" s="219"/>
      <c r="AQ28" s="220"/>
      <c r="AR28" s="134" t="e">
        <f t="shared" si="0"/>
        <v>#DIV/0!</v>
      </c>
      <c r="AS28" s="135" t="e">
        <f t="shared" si="1"/>
        <v>#DIV/0!</v>
      </c>
      <c r="AT28" s="136"/>
      <c r="AU28" s="136"/>
      <c r="AV28" s="577" t="s">
        <v>121</v>
      </c>
      <c r="AW28" s="480" t="e" cm="1">
        <f t="array" ref="AW28">bdRateExtend($G28:$G31,H28:H31,$Z28:$Z31,AA28:AA31)</f>
        <v>#VALUE!</v>
      </c>
      <c r="AX28" s="480" t="e" cm="1">
        <f t="array" ref="AX28">bdRateExtend($G28:$G33,H28:H33,$Z28:$Z33,AA28:AA33)</f>
        <v>#VALUE!</v>
      </c>
      <c r="AY28" s="480" t="e" cm="1">
        <f t="array" ref="AY28">bdRateExtend($G28:$G33,I28:I33,$Z28:$Z33,AB28:AB33)</f>
        <v>#VALUE!</v>
      </c>
      <c r="AZ28" s="480" t="e" cm="1">
        <f t="array" ref="AZ28">bdRateExtend($G28:$G33,J28:J33,$Z28:$Z33,AC28:AC33)</f>
        <v>#VALUE!</v>
      </c>
      <c r="BA28" s="480" t="e" cm="1">
        <f t="array" ref="BA28">bdRateExtend($G28:$G33,K28:K33,$Z28:$Z33,AD28:AD33)</f>
        <v>#VALUE!</v>
      </c>
      <c r="BB28" s="480" t="e" cm="1">
        <f t="array" ref="BB28">bdRateExtend($G28:$G33,L28:L33,$Z28:$Z33,AE28:AE33)</f>
        <v>#VALUE!</v>
      </c>
      <c r="BC28" s="480" t="e" cm="1">
        <f t="array" ref="BC28">bdRateExtend($G28:$G31,L28:L31,$Z28:$Z31,AE28:AE31)</f>
        <v>#VALUE!</v>
      </c>
      <c r="BD28" s="480" t="e" cm="1">
        <f t="array" ref="BD28">bdRateExtend($G28:$G33,L28:L33,$Z28:$Z33,AE28:AE33)</f>
        <v>#VALUE!</v>
      </c>
      <c r="BE28" s="480" t="e" cm="1">
        <f t="array" ref="BE28">bdRateExtend($G28:$G31,M28:M31,$Z28:$Z31,AF28:AF31)</f>
        <v>#VALUE!</v>
      </c>
      <c r="BF28" s="480" t="e" cm="1">
        <f t="array" ref="BF28">bdRateExtend($G28:$G33,M28:M33,$Z28:$Z33,AF28:AF33)</f>
        <v>#VALUE!</v>
      </c>
      <c r="BG28" s="480" t="e" cm="1">
        <f t="array" ref="BG28">bdRateExtend($G28:$G31,N28:N31,$Z28:$Z31,AG28:AG31)</f>
        <v>#VALUE!</v>
      </c>
      <c r="BH28" s="480" t="e" cm="1">
        <f t="array" ref="BH28">bdRateExtend($G28:$G33,N28:N33,$Z28:$Z33,AG28:AG33)</f>
        <v>#VALUE!</v>
      </c>
      <c r="BI28" s="480" t="e" cm="1">
        <f t="array" ref="BI28">bdRateExtend($G28:$G31,O28:O31,$Z28:$Z31,AH28:AH31)</f>
        <v>#VALUE!</v>
      </c>
      <c r="BJ28" s="480" t="e" cm="1">
        <f t="array" ref="BJ28">bdRateExtend($G28:$G33,O28:O33,$Z28:$Z33,AH28:AH33)</f>
        <v>#VALUE!</v>
      </c>
      <c r="BK28" s="480" t="e" cm="1">
        <f t="array" ref="BK28">bdRateExtend($G28:$G31,P28:P31,$Z28:$Z31,AI28:AI31)</f>
        <v>#VALUE!</v>
      </c>
      <c r="BL28" s="480" t="e" cm="1">
        <f t="array" ref="BL28">bdRateExtend($G28:$G33,P28:P33,$Z28:$Z33,AI28:AI33)</f>
        <v>#VALUE!</v>
      </c>
      <c r="BM28" s="480" t="e" cm="1">
        <f t="array" ref="BM28">bdRateExtend($G28:$G31,Q28:Q31,$Z28:$Z31,AJ28:AJ31)</f>
        <v>#VALUE!</v>
      </c>
      <c r="BN28" s="480" t="e" cm="1">
        <f t="array" ref="BN28">bdRateExtend($G28:$G33,Q28:Q33,$Z28:$Z33,AJ28:AJ33)</f>
        <v>#VALUE!</v>
      </c>
      <c r="BO28" s="480" t="e" cm="1">
        <f t="array" ref="BO28">bdRateExtend($G28:$G31,R28:R31,$Z28:$Z31,AK28:AK31)</f>
        <v>#VALUE!</v>
      </c>
      <c r="BP28" s="480" t="e" cm="1">
        <f t="array" ref="BP28">bdRateExtend($G28:$G33,R28:R33,$Z28:$Z33,AK28:AK33)</f>
        <v>#VALUE!</v>
      </c>
      <c r="BQ28" s="480" t="e" cm="1">
        <f t="array" ref="BQ28">bdRateExtend($G28:$G33,S28:S33,$Z28:$Z33,AL28:AL33)</f>
        <v>#VALUE!</v>
      </c>
      <c r="BR28" s="476" t="e" cm="1">
        <f t="array" ref="BR28">bdRateExtend($G28:$G33,T28:T33,$Z28:$Z33,AM28:AM33)</f>
        <v>#VALUE!</v>
      </c>
      <c r="BS28" s="476" t="e" cm="1">
        <f t="array" ref="BS28">bdRateExtend($G28:$G33,U28:U33,$Z28:$Z33,AN28:AN33)</f>
        <v>#VALUE!</v>
      </c>
      <c r="BT28" s="476" t="e" cm="1">
        <f t="array" ref="BT28">bdRateExtend($G28:$G33,V28:V33,$Z28:$Z33,AO28:AO33)</f>
        <v>#VALUE!</v>
      </c>
      <c r="BU28" s="462" cm="1">
        <f t="array" ref="BU28">testVMAFRange($G28:$G31,N28:N31,$Z28:$Z31,AG28:AG31)</f>
        <v>0</v>
      </c>
      <c r="BV28" s="464" cm="1">
        <f t="array" ref="BV28">testVMAFRange($G28:$G33,N28:N33,$Z28:$Z33,AG28:AG33)</f>
        <v>0</v>
      </c>
      <c r="BW28" s="462" cm="1">
        <f t="array" ref="BW28">testVMAFRange($G28:$G31,O28:O31,$Z28:$Z31,AH28:AH31)</f>
        <v>0</v>
      </c>
      <c r="BX28" s="464" cm="1">
        <f t="array" ref="BX28">testVMAFRange($G28:$G33,O28:O33,$Z28:$Z33,AH28:AH33)</f>
        <v>0</v>
      </c>
    </row>
    <row r="29" spans="1:76" ht="17" hidden="1" customHeight="1" outlineLevel="1" x14ac:dyDescent="0.35">
      <c r="A29" s="516"/>
      <c r="B29" s="483"/>
      <c r="C29" s="520"/>
      <c r="D29" s="490"/>
      <c r="E29" s="493"/>
      <c r="F29" s="138"/>
      <c r="G29" s="222"/>
      <c r="H29" s="223"/>
      <c r="I29" s="223"/>
      <c r="J29" s="223"/>
      <c r="K29" s="140">
        <f>(Summary!$C$58*H29+Summary!$C$59*I29+Summary!$C$60*J29)/Summary!$C$61</f>
        <v>0</v>
      </c>
      <c r="L29" s="223"/>
      <c r="M29" s="223"/>
      <c r="N29" s="223"/>
      <c r="O29" s="223"/>
      <c r="P29" s="223"/>
      <c r="Q29" s="223"/>
      <c r="R29" s="223"/>
      <c r="S29" s="223"/>
      <c r="T29" s="223"/>
      <c r="U29" s="140">
        <f>10*LOG10(1/((Summary!$C$75/10^(R29/10)+Summary!$C$76/10^(S29/10)+Summary!$C$77/10^(T29/10))/Summary!$C$78))</f>
        <v>0</v>
      </c>
      <c r="V29" s="223"/>
      <c r="W29" s="223"/>
      <c r="X29" s="224"/>
      <c r="Y29" s="221"/>
      <c r="Z29" s="222"/>
      <c r="AA29" s="223"/>
      <c r="AB29" s="223"/>
      <c r="AC29" s="223"/>
      <c r="AD29" s="140">
        <f>(Summary!$C$58*AA29+Summary!$C$59*AB29+Summary!$C$60*AC29)/Summary!$C$61</f>
        <v>0</v>
      </c>
      <c r="AE29" s="223"/>
      <c r="AF29" s="223"/>
      <c r="AG29" s="223"/>
      <c r="AH29" s="223"/>
      <c r="AI29" s="223"/>
      <c r="AJ29" s="223"/>
      <c r="AK29" s="223"/>
      <c r="AL29" s="223"/>
      <c r="AM29" s="223"/>
      <c r="AN29" s="140">
        <f>10*LOG10(1/((Summary!$C$75/10^(AK29/10)+Summary!$C$76/10^(AL29/10)+Summary!$C$77/10^(AM29/10))/Summary!$C$78))</f>
        <v>0</v>
      </c>
      <c r="AO29" s="223"/>
      <c r="AP29" s="223"/>
      <c r="AQ29" s="224"/>
      <c r="AR29" s="142" t="e">
        <f t="shared" si="0"/>
        <v>#DIV/0!</v>
      </c>
      <c r="AS29" s="143" t="e">
        <f t="shared" si="1"/>
        <v>#DIV/0!</v>
      </c>
      <c r="AT29" s="136"/>
      <c r="AU29" s="136"/>
      <c r="AV29" s="577"/>
      <c r="AW29" s="480"/>
      <c r="AX29" s="480"/>
      <c r="AY29" s="480"/>
      <c r="AZ29" s="480"/>
      <c r="BA29" s="480"/>
      <c r="BB29" s="480"/>
      <c r="BC29" s="480"/>
      <c r="BD29" s="480"/>
      <c r="BE29" s="480"/>
      <c r="BF29" s="480"/>
      <c r="BG29" s="480"/>
      <c r="BH29" s="480"/>
      <c r="BI29" s="480"/>
      <c r="BJ29" s="480"/>
      <c r="BK29" s="480"/>
      <c r="BL29" s="480"/>
      <c r="BM29" s="480"/>
      <c r="BN29" s="480"/>
      <c r="BO29" s="480"/>
      <c r="BP29" s="480"/>
      <c r="BQ29" s="480"/>
      <c r="BR29" s="476"/>
      <c r="BS29" s="476"/>
      <c r="BT29" s="476"/>
      <c r="BU29" s="463"/>
      <c r="BV29" s="465"/>
      <c r="BW29" s="463"/>
      <c r="BX29" s="465"/>
    </row>
    <row r="30" spans="1:76" ht="17" hidden="1" customHeight="1" outlineLevel="1" x14ac:dyDescent="0.35">
      <c r="A30" s="516"/>
      <c r="B30" s="483"/>
      <c r="C30" s="520"/>
      <c r="D30" s="490"/>
      <c r="E30" s="493"/>
      <c r="F30" s="138"/>
      <c r="G30" s="222"/>
      <c r="H30" s="223"/>
      <c r="I30" s="223"/>
      <c r="J30" s="223"/>
      <c r="K30" s="140">
        <f>(Summary!$C$58*H30+Summary!$C$59*I30+Summary!$C$60*J30)/Summary!$C$61</f>
        <v>0</v>
      </c>
      <c r="L30" s="223"/>
      <c r="M30" s="223"/>
      <c r="N30" s="223"/>
      <c r="O30" s="223"/>
      <c r="P30" s="223"/>
      <c r="Q30" s="223"/>
      <c r="R30" s="223"/>
      <c r="S30" s="223"/>
      <c r="T30" s="223"/>
      <c r="U30" s="140">
        <f>10*LOG10(1/((Summary!$C$75/10^(R30/10)+Summary!$C$76/10^(S30/10)+Summary!$C$77/10^(T30/10))/Summary!$C$78))</f>
        <v>0</v>
      </c>
      <c r="V30" s="223"/>
      <c r="W30" s="223"/>
      <c r="X30" s="224"/>
      <c r="Y30" s="221"/>
      <c r="Z30" s="222"/>
      <c r="AA30" s="223"/>
      <c r="AB30" s="223"/>
      <c r="AC30" s="223"/>
      <c r="AD30" s="140">
        <f>(Summary!$C$58*AA30+Summary!$C$59*AB30+Summary!$C$60*AC30)/Summary!$C$61</f>
        <v>0</v>
      </c>
      <c r="AE30" s="223"/>
      <c r="AF30" s="223"/>
      <c r="AG30" s="223"/>
      <c r="AH30" s="223"/>
      <c r="AI30" s="223"/>
      <c r="AJ30" s="223"/>
      <c r="AK30" s="223"/>
      <c r="AL30" s="223"/>
      <c r="AM30" s="223"/>
      <c r="AN30" s="140">
        <f>10*LOG10(1/((Summary!$C$75/10^(AK30/10)+Summary!$C$76/10^(AL30/10)+Summary!$C$77/10^(AM30/10))/Summary!$C$78))</f>
        <v>0</v>
      </c>
      <c r="AO30" s="223"/>
      <c r="AP30" s="223"/>
      <c r="AQ30" s="224"/>
      <c r="AR30" s="142" t="e">
        <f t="shared" si="0"/>
        <v>#DIV/0!</v>
      </c>
      <c r="AS30" s="143" t="e">
        <f t="shared" si="1"/>
        <v>#DIV/0!</v>
      </c>
      <c r="AT30" s="136"/>
      <c r="AU30" s="136"/>
      <c r="AV30" s="577" t="s">
        <v>122</v>
      </c>
      <c r="AW30" s="480" t="e" cm="1">
        <f t="array" ref="AW30">bdRateExtend($G29:$G32,H29:H32,$Z29:$Z32,AA29:AA32)</f>
        <v>#VALUE!</v>
      </c>
      <c r="AX30" s="480"/>
      <c r="AY30" s="480"/>
      <c r="AZ30" s="480"/>
      <c r="BA30" s="480"/>
      <c r="BB30" s="480"/>
      <c r="BC30" s="480" t="e" cm="1">
        <f t="array" ref="BC30">bdRateExtend($G29:$G32,L29:L32,$Z29:$Z32,AE29:AE32)</f>
        <v>#VALUE!</v>
      </c>
      <c r="BD30" s="480"/>
      <c r="BE30" s="480" t="e" cm="1">
        <f t="array" ref="BE30">bdRateExtend($G29:$G32,M29:M32,$Z29:$Z32,AF29:AF32)</f>
        <v>#VALUE!</v>
      </c>
      <c r="BF30" s="480"/>
      <c r="BG30" s="480" t="e" cm="1">
        <f t="array" ref="BG30">bdRateExtend($G29:$G32,N29:N32,$Z29:$Z32,AG29:AG32)</f>
        <v>#VALUE!</v>
      </c>
      <c r="BH30" s="480"/>
      <c r="BI30" s="480" t="e" cm="1">
        <f t="array" ref="BI30">bdRateExtend($G29:$G32,O29:O32,$Z29:$Z32,AH29:AH32)</f>
        <v>#VALUE!</v>
      </c>
      <c r="BJ30" s="480"/>
      <c r="BK30" s="480" t="e" cm="1">
        <f t="array" ref="BK30">bdRateExtend($G29:$G32,P29:P32,$Z29:$Z32,AI29:AI32)</f>
        <v>#VALUE!</v>
      </c>
      <c r="BL30" s="480"/>
      <c r="BM30" s="480" t="e" cm="1">
        <f t="array" ref="BM30">bdRateExtend($G29:$G32,Q29:Q32,$Z29:$Z32,AJ29:AJ32)</f>
        <v>#VALUE!</v>
      </c>
      <c r="BN30" s="480"/>
      <c r="BO30" s="480" t="e" cm="1">
        <f t="array" ref="BO30">bdRateExtend($G29:$G32,R29:R32,$Z29:$Z32,AK29:AK32)</f>
        <v>#VALUE!</v>
      </c>
      <c r="BP30" s="480"/>
      <c r="BQ30" s="480"/>
      <c r="BR30" s="476"/>
      <c r="BS30" s="476"/>
      <c r="BT30" s="476"/>
      <c r="BU30" s="463" cm="1">
        <f t="array" ref="BU30">testVMAFRange($G29:$G32,N29:N32,$Z29:$Z32,AG29:AG32)</f>
        <v>0</v>
      </c>
      <c r="BV30" s="465"/>
      <c r="BW30" s="463" cm="1">
        <f t="array" ref="BW30">testVMAFRange($G29:$G32,O29:O32,$Z29:$Z32,AH29:AH32)</f>
        <v>0</v>
      </c>
      <c r="BX30" s="465"/>
    </row>
    <row r="31" spans="1:76" ht="17" hidden="1" customHeight="1" outlineLevel="1" x14ac:dyDescent="0.35">
      <c r="A31" s="516"/>
      <c r="B31" s="483"/>
      <c r="C31" s="520"/>
      <c r="D31" s="490"/>
      <c r="E31" s="493"/>
      <c r="F31" s="138"/>
      <c r="G31" s="222"/>
      <c r="H31" s="223"/>
      <c r="I31" s="223"/>
      <c r="J31" s="223"/>
      <c r="K31" s="140">
        <f>(Summary!$C$58*H31+Summary!$C$59*I31+Summary!$C$60*J31)/Summary!$C$61</f>
        <v>0</v>
      </c>
      <c r="L31" s="223"/>
      <c r="M31" s="223"/>
      <c r="N31" s="223"/>
      <c r="O31" s="223"/>
      <c r="P31" s="223"/>
      <c r="Q31" s="223"/>
      <c r="R31" s="223"/>
      <c r="S31" s="223"/>
      <c r="T31" s="223"/>
      <c r="U31" s="140">
        <f>10*LOG10(1/((Summary!$C$75/10^(R31/10)+Summary!$C$76/10^(S31/10)+Summary!$C$77/10^(T31/10))/Summary!$C$78))</f>
        <v>0</v>
      </c>
      <c r="V31" s="223"/>
      <c r="W31" s="223"/>
      <c r="X31" s="224"/>
      <c r="Y31" s="221"/>
      <c r="Z31" s="222"/>
      <c r="AA31" s="223"/>
      <c r="AB31" s="223"/>
      <c r="AC31" s="223"/>
      <c r="AD31" s="140">
        <f>(Summary!$C$58*AA31+Summary!$C$59*AB31+Summary!$C$60*AC31)/Summary!$C$61</f>
        <v>0</v>
      </c>
      <c r="AE31" s="223"/>
      <c r="AF31" s="223"/>
      <c r="AG31" s="223"/>
      <c r="AH31" s="223"/>
      <c r="AI31" s="223"/>
      <c r="AJ31" s="223"/>
      <c r="AK31" s="223"/>
      <c r="AL31" s="223"/>
      <c r="AM31" s="223"/>
      <c r="AN31" s="140">
        <f>10*LOG10(1/((Summary!$C$75/10^(AK31/10)+Summary!$C$76/10^(AL31/10)+Summary!$C$77/10^(AM31/10))/Summary!$C$78))</f>
        <v>0</v>
      </c>
      <c r="AO31" s="223"/>
      <c r="AP31" s="223"/>
      <c r="AQ31" s="224"/>
      <c r="AR31" s="142" t="e">
        <f t="shared" si="0"/>
        <v>#DIV/0!</v>
      </c>
      <c r="AS31" s="143" t="e">
        <f t="shared" si="1"/>
        <v>#DIV/0!</v>
      </c>
      <c r="AT31" s="136"/>
      <c r="AU31" s="136"/>
      <c r="AV31" s="577"/>
      <c r="AW31" s="480"/>
      <c r="AX31" s="480"/>
      <c r="AY31" s="480"/>
      <c r="AZ31" s="480"/>
      <c r="BA31" s="480"/>
      <c r="BB31" s="480"/>
      <c r="BC31" s="480"/>
      <c r="BD31" s="480"/>
      <c r="BE31" s="480"/>
      <c r="BF31" s="480"/>
      <c r="BG31" s="480"/>
      <c r="BH31" s="480"/>
      <c r="BI31" s="480"/>
      <c r="BJ31" s="480"/>
      <c r="BK31" s="480"/>
      <c r="BL31" s="480"/>
      <c r="BM31" s="480"/>
      <c r="BN31" s="480"/>
      <c r="BO31" s="480"/>
      <c r="BP31" s="480"/>
      <c r="BQ31" s="480"/>
      <c r="BR31" s="476"/>
      <c r="BS31" s="476"/>
      <c r="BT31" s="476"/>
      <c r="BU31" s="463"/>
      <c r="BV31" s="465"/>
      <c r="BW31" s="463"/>
      <c r="BX31" s="465"/>
    </row>
    <row r="32" spans="1:76" ht="17" hidden="1" customHeight="1" outlineLevel="1" x14ac:dyDescent="0.35">
      <c r="A32" s="516"/>
      <c r="B32" s="483"/>
      <c r="C32" s="520"/>
      <c r="D32" s="490"/>
      <c r="E32" s="493"/>
      <c r="F32" s="138"/>
      <c r="G32" s="222"/>
      <c r="H32" s="223"/>
      <c r="I32" s="223"/>
      <c r="J32" s="223"/>
      <c r="K32" s="140">
        <f>(Summary!$C$58*H32+Summary!$C$59*I32+Summary!$C$60*J32)/Summary!$C$61</f>
        <v>0</v>
      </c>
      <c r="L32" s="223"/>
      <c r="M32" s="223"/>
      <c r="N32" s="223"/>
      <c r="O32" s="223"/>
      <c r="P32" s="223"/>
      <c r="Q32" s="223"/>
      <c r="R32" s="223"/>
      <c r="S32" s="223"/>
      <c r="T32" s="223"/>
      <c r="U32" s="140">
        <f>10*LOG10(1/((Summary!$C$75/10^(R32/10)+Summary!$C$76/10^(S32/10)+Summary!$C$77/10^(T32/10))/Summary!$C$78))</f>
        <v>0</v>
      </c>
      <c r="V32" s="223"/>
      <c r="W32" s="223"/>
      <c r="X32" s="224"/>
      <c r="Y32" s="221"/>
      <c r="Z32" s="222"/>
      <c r="AA32" s="223"/>
      <c r="AB32" s="223"/>
      <c r="AC32" s="223"/>
      <c r="AD32" s="140">
        <f>(Summary!$C$58*AA32+Summary!$C$59*AB32+Summary!$C$60*AC32)/Summary!$C$61</f>
        <v>0</v>
      </c>
      <c r="AE32" s="223"/>
      <c r="AF32" s="223"/>
      <c r="AG32" s="223"/>
      <c r="AH32" s="223"/>
      <c r="AI32" s="223"/>
      <c r="AJ32" s="223"/>
      <c r="AK32" s="223"/>
      <c r="AL32" s="223"/>
      <c r="AM32" s="223"/>
      <c r="AN32" s="140">
        <f>10*LOG10(1/((Summary!$C$75/10^(AK32/10)+Summary!$C$76/10^(AL32/10)+Summary!$C$77/10^(AM32/10))/Summary!$C$78))</f>
        <v>0</v>
      </c>
      <c r="AO32" s="223"/>
      <c r="AP32" s="223"/>
      <c r="AQ32" s="224"/>
      <c r="AR32" s="142" t="e">
        <f t="shared" si="0"/>
        <v>#DIV/0!</v>
      </c>
      <c r="AS32" s="143" t="e">
        <f t="shared" si="1"/>
        <v>#DIV/0!</v>
      </c>
      <c r="AT32" s="136"/>
      <c r="AU32" s="136"/>
      <c r="AV32" s="577" t="s">
        <v>123</v>
      </c>
      <c r="AW32" s="480" t="e" cm="1">
        <f t="array" ref="AW32">bdRateExtend($G30:$G33,H30:H33,$Z30:$Z33,AA30:AA33)</f>
        <v>#VALUE!</v>
      </c>
      <c r="AX32" s="480"/>
      <c r="AY32" s="480"/>
      <c r="AZ32" s="480"/>
      <c r="BA32" s="480"/>
      <c r="BB32" s="480"/>
      <c r="BC32" s="480" t="e" cm="1">
        <f t="array" ref="BC32">bdRateExtend($G30:$G33,L30:L33,$Z30:$Z33,AE30:AE33)</f>
        <v>#VALUE!</v>
      </c>
      <c r="BD32" s="480"/>
      <c r="BE32" s="480" t="e" cm="1">
        <f t="array" ref="BE32">bdRateExtend($G30:$G33,M30:M33,$Z30:$Z33,AF30:AF33)</f>
        <v>#VALUE!</v>
      </c>
      <c r="BF32" s="480"/>
      <c r="BG32" s="480" t="e" cm="1">
        <f t="array" ref="BG32">bdRateExtend($G30:$G33,N30:N33,$Z30:$Z33,AG30:AG33)</f>
        <v>#VALUE!</v>
      </c>
      <c r="BH32" s="480"/>
      <c r="BI32" s="480" t="e" cm="1">
        <f t="array" ref="BI32">bdRateExtend($G30:$G33,O30:O33,$Z30:$Z33,AH30:AH33)</f>
        <v>#VALUE!</v>
      </c>
      <c r="BJ32" s="480"/>
      <c r="BK32" s="480" t="e" cm="1">
        <f t="array" ref="BK32">bdRateExtend($G30:$G33,P30:P33,$Z30:$Z33,AI30:AI33)</f>
        <v>#VALUE!</v>
      </c>
      <c r="BL32" s="480"/>
      <c r="BM32" s="480" t="e" cm="1">
        <f t="array" ref="BM32">bdRateExtend($G30:$G33,Q30:Q33,$Z30:$Z33,AJ30:AJ33)</f>
        <v>#VALUE!</v>
      </c>
      <c r="BN32" s="480"/>
      <c r="BO32" s="480" t="e" cm="1">
        <f t="array" ref="BO32">bdRateExtend($G30:$G33,R30:R33,$Z30:$Z33,AK30:AK33)</f>
        <v>#VALUE!</v>
      </c>
      <c r="BP32" s="480"/>
      <c r="BQ32" s="480"/>
      <c r="BR32" s="476"/>
      <c r="BS32" s="476"/>
      <c r="BT32" s="476"/>
      <c r="BU32" s="463" cm="1">
        <f t="array" ref="BU32">testVMAFRange($G30:$G33,N30:N33,$Z30:$Z33,AG30:AG33)</f>
        <v>0</v>
      </c>
      <c r="BV32" s="465"/>
      <c r="BW32" s="463" cm="1">
        <f t="array" ref="BW32">testVMAFRange($G30:$G33,O30:O33,$Z30:$Z33,AH30:AH33)</f>
        <v>0</v>
      </c>
      <c r="BX32" s="465"/>
    </row>
    <row r="33" spans="1:76" ht="17" hidden="1" customHeight="1" outlineLevel="1" thickBot="1" x14ac:dyDescent="0.4">
      <c r="A33" s="516"/>
      <c r="B33" s="518"/>
      <c r="C33" s="521"/>
      <c r="D33" s="522"/>
      <c r="E33" s="523"/>
      <c r="F33" s="144"/>
      <c r="G33" s="225"/>
      <c r="H33" s="226"/>
      <c r="I33" s="226"/>
      <c r="J33" s="226"/>
      <c r="K33" s="146">
        <f>(Summary!$C$58*H33+Summary!$C$59*I33+Summary!$C$60*J33)/Summary!$C$61</f>
        <v>0</v>
      </c>
      <c r="L33" s="226"/>
      <c r="M33" s="226"/>
      <c r="N33" s="226"/>
      <c r="O33" s="226"/>
      <c r="P33" s="226"/>
      <c r="Q33" s="226"/>
      <c r="R33" s="226"/>
      <c r="S33" s="226"/>
      <c r="T33" s="226"/>
      <c r="U33" s="146">
        <f>10*LOG10(1/((Summary!$C$75/10^(R33/10)+Summary!$C$76/10^(S33/10)+Summary!$C$77/10^(T33/10))/Summary!$C$78))</f>
        <v>0</v>
      </c>
      <c r="V33" s="226"/>
      <c r="W33" s="226"/>
      <c r="X33" s="227"/>
      <c r="Y33" s="221"/>
      <c r="Z33" s="225"/>
      <c r="AA33" s="226"/>
      <c r="AB33" s="226"/>
      <c r="AC33" s="226"/>
      <c r="AD33" s="146">
        <f>(Summary!$C$58*AA33+Summary!$C$59*AB33+Summary!$C$60*AC33)/Summary!$C$61</f>
        <v>0</v>
      </c>
      <c r="AE33" s="226"/>
      <c r="AF33" s="226"/>
      <c r="AG33" s="226"/>
      <c r="AH33" s="226"/>
      <c r="AI33" s="226"/>
      <c r="AJ33" s="226"/>
      <c r="AK33" s="226"/>
      <c r="AL33" s="226"/>
      <c r="AM33" s="226"/>
      <c r="AN33" s="146">
        <f>10*LOG10(1/((Summary!$C$75/10^(AK33/10)+Summary!$C$76/10^(AL33/10)+Summary!$C$77/10^(AM33/10))/Summary!$C$78))</f>
        <v>0</v>
      </c>
      <c r="AO33" s="226"/>
      <c r="AP33" s="226"/>
      <c r="AQ33" s="227"/>
      <c r="AR33" s="148" t="e">
        <f t="shared" si="0"/>
        <v>#DIV/0!</v>
      </c>
      <c r="AS33" s="149" t="e">
        <f t="shared" si="1"/>
        <v>#DIV/0!</v>
      </c>
      <c r="AT33" s="136"/>
      <c r="AU33" s="136"/>
      <c r="AV33" s="577"/>
      <c r="AW33" s="480"/>
      <c r="AX33" s="480"/>
      <c r="AY33" s="480"/>
      <c r="AZ33" s="480"/>
      <c r="BA33" s="480"/>
      <c r="BB33" s="480"/>
      <c r="BC33" s="480"/>
      <c r="BD33" s="480"/>
      <c r="BE33" s="480"/>
      <c r="BF33" s="480"/>
      <c r="BG33" s="480"/>
      <c r="BH33" s="480"/>
      <c r="BI33" s="480"/>
      <c r="BJ33" s="480"/>
      <c r="BK33" s="480"/>
      <c r="BL33" s="480"/>
      <c r="BM33" s="480"/>
      <c r="BN33" s="480"/>
      <c r="BO33" s="480"/>
      <c r="BP33" s="480"/>
      <c r="BQ33" s="480"/>
      <c r="BR33" s="476"/>
      <c r="BS33" s="476"/>
      <c r="BT33" s="476"/>
      <c r="BU33" s="473"/>
      <c r="BV33" s="466"/>
      <c r="BW33" s="473"/>
      <c r="BX33" s="466"/>
    </row>
    <row r="34" spans="1:76" ht="17" hidden="1" customHeight="1" outlineLevel="1" x14ac:dyDescent="0.35">
      <c r="A34" s="516"/>
      <c r="B34" s="482" t="s">
        <v>18</v>
      </c>
      <c r="C34" s="519" t="s">
        <v>33</v>
      </c>
      <c r="D34" s="489">
        <v>29.97</v>
      </c>
      <c r="E34" s="492">
        <v>10</v>
      </c>
      <c r="F34" s="129"/>
      <c r="G34" s="218"/>
      <c r="H34" s="219"/>
      <c r="I34" s="219"/>
      <c r="J34" s="219"/>
      <c r="K34" s="131">
        <f>(Summary!$C$58*H34+Summary!$C$59*I34+Summary!$C$60*J34)/Summary!$C$61</f>
        <v>0</v>
      </c>
      <c r="L34" s="219"/>
      <c r="M34" s="219"/>
      <c r="N34" s="219"/>
      <c r="O34" s="219"/>
      <c r="P34" s="219"/>
      <c r="Q34" s="219"/>
      <c r="R34" s="219"/>
      <c r="S34" s="219"/>
      <c r="T34" s="219"/>
      <c r="U34" s="131">
        <f>10*LOG10(1/((Summary!$C$75/10^(R34/10)+Summary!$C$76/10^(S34/10)+Summary!$C$77/10^(T34/10))/Summary!$C$78))</f>
        <v>0</v>
      </c>
      <c r="V34" s="219"/>
      <c r="W34" s="219"/>
      <c r="X34" s="220"/>
      <c r="Y34" s="221"/>
      <c r="Z34" s="218"/>
      <c r="AA34" s="219"/>
      <c r="AB34" s="219"/>
      <c r="AC34" s="219"/>
      <c r="AD34" s="131">
        <f>(Summary!$C$58*AA34+Summary!$C$59*AB34+Summary!$C$60*AC34)/Summary!$C$61</f>
        <v>0</v>
      </c>
      <c r="AE34" s="219"/>
      <c r="AF34" s="219"/>
      <c r="AG34" s="219"/>
      <c r="AH34" s="219"/>
      <c r="AI34" s="219"/>
      <c r="AJ34" s="219"/>
      <c r="AK34" s="219"/>
      <c r="AL34" s="219"/>
      <c r="AM34" s="219"/>
      <c r="AN34" s="131">
        <f>10*LOG10(1/((Summary!$C$75/10^(AK34/10)+Summary!$C$76/10^(AL34/10)+Summary!$C$77/10^(AM34/10))/Summary!$C$78))</f>
        <v>0</v>
      </c>
      <c r="AO34" s="219"/>
      <c r="AP34" s="219"/>
      <c r="AQ34" s="220"/>
      <c r="AR34" s="134" t="e">
        <f t="shared" si="0"/>
        <v>#DIV/0!</v>
      </c>
      <c r="AS34" s="135" t="e">
        <f t="shared" si="1"/>
        <v>#DIV/0!</v>
      </c>
      <c r="AT34" s="136"/>
      <c r="AU34" s="136"/>
      <c r="AV34" s="577" t="s">
        <v>121</v>
      </c>
      <c r="AW34" s="480" t="e" cm="1">
        <f t="array" ref="AW34">bdRateExtend($G34:$G37,H34:H37,$Z34:$Z37,AA34:AA37)</f>
        <v>#VALUE!</v>
      </c>
      <c r="AX34" s="480" t="e" cm="1">
        <f t="array" ref="AX34">bdRateExtend($G34:$G39,H34:H39,$Z34:$Z39,AA34:AA39)</f>
        <v>#VALUE!</v>
      </c>
      <c r="AY34" s="480" t="e" cm="1">
        <f t="array" ref="AY34">bdRateExtend($G34:$G39,I34:I39,$Z34:$Z39,AB34:AB39)</f>
        <v>#VALUE!</v>
      </c>
      <c r="AZ34" s="480" t="e" cm="1">
        <f t="array" ref="AZ34">bdRateExtend($G34:$G39,J34:J39,$Z34:$Z39,AC34:AC39)</f>
        <v>#VALUE!</v>
      </c>
      <c r="BA34" s="480" t="e" cm="1">
        <f t="array" ref="BA34">bdRateExtend($G34:$G39,K34:K39,$Z34:$Z39,AD34:AD39)</f>
        <v>#VALUE!</v>
      </c>
      <c r="BB34" s="480" t="e" cm="1">
        <f t="array" ref="BB34">bdRateExtend($G34:$G39,L34:L39,$Z34:$Z39,AE34:AE39)</f>
        <v>#VALUE!</v>
      </c>
      <c r="BC34" s="480" t="e" cm="1">
        <f t="array" ref="BC34">bdRateExtend($G34:$G37,L34:L37,$Z34:$Z37,AE34:AE37)</f>
        <v>#VALUE!</v>
      </c>
      <c r="BD34" s="480" t="e" cm="1">
        <f t="array" ref="BD34">bdRateExtend($G34:$G39,L34:L39,$Z34:$Z39,AE34:AE39)</f>
        <v>#VALUE!</v>
      </c>
      <c r="BE34" s="480" t="e" cm="1">
        <f t="array" ref="BE34">bdRateExtend($G34:$G37,M34:M37,$Z34:$Z37,AF34:AF37)</f>
        <v>#VALUE!</v>
      </c>
      <c r="BF34" s="480" t="e" cm="1">
        <f t="array" ref="BF34">bdRateExtend($G34:$G39,M34:M39,$Z34:$Z39,AF34:AF39)</f>
        <v>#VALUE!</v>
      </c>
      <c r="BG34" s="480" t="e" cm="1">
        <f t="array" ref="BG34">bdRateExtend($G34:$G37,N34:N37,$Z34:$Z37,AG34:AG37)</f>
        <v>#VALUE!</v>
      </c>
      <c r="BH34" s="480" t="e" cm="1">
        <f t="array" ref="BH34">bdRateExtend($G34:$G39,N34:N39,$Z34:$Z39,AG34:AG39)</f>
        <v>#VALUE!</v>
      </c>
      <c r="BI34" s="480" t="e" cm="1">
        <f t="array" ref="BI34">bdRateExtend($G34:$G37,O34:O37,$Z34:$Z37,AH34:AH37)</f>
        <v>#VALUE!</v>
      </c>
      <c r="BJ34" s="480" t="e" cm="1">
        <f t="array" ref="BJ34">bdRateExtend($G34:$G39,O34:O39,$Z34:$Z39,AH34:AH39)</f>
        <v>#VALUE!</v>
      </c>
      <c r="BK34" s="480" t="e" cm="1">
        <f t="array" ref="BK34">bdRateExtend($G34:$G37,P34:P37,$Z34:$Z37,AI34:AI37)</f>
        <v>#VALUE!</v>
      </c>
      <c r="BL34" s="480" t="e" cm="1">
        <f t="array" ref="BL34">bdRateExtend($G34:$G39,P34:P39,$Z34:$Z39,AI34:AI39)</f>
        <v>#VALUE!</v>
      </c>
      <c r="BM34" s="480" t="e" cm="1">
        <f t="array" ref="BM34">bdRateExtend($G34:$G37,Q34:Q37,$Z34:$Z37,AJ34:AJ37)</f>
        <v>#VALUE!</v>
      </c>
      <c r="BN34" s="480" t="e" cm="1">
        <f t="array" ref="BN34">bdRateExtend($G34:$G39,Q34:Q39,$Z34:$Z39,AJ34:AJ39)</f>
        <v>#VALUE!</v>
      </c>
      <c r="BO34" s="480" t="e" cm="1">
        <f t="array" ref="BO34">bdRateExtend($G34:$G37,R34:R37,$Z34:$Z37,AK34:AK37)</f>
        <v>#VALUE!</v>
      </c>
      <c r="BP34" s="480" t="e" cm="1">
        <f t="array" ref="BP34">bdRateExtend($G34:$G39,R34:R39,$Z34:$Z39,AK34:AK39)</f>
        <v>#VALUE!</v>
      </c>
      <c r="BQ34" s="480" t="e" cm="1">
        <f t="array" ref="BQ34">bdRateExtend($G34:$G39,S34:S39,$Z34:$Z39,AL34:AL39)</f>
        <v>#VALUE!</v>
      </c>
      <c r="BR34" s="476" t="e" cm="1">
        <f t="array" ref="BR34">bdRateExtend($G34:$G39,T34:T39,$Z34:$Z39,AM34:AM39)</f>
        <v>#VALUE!</v>
      </c>
      <c r="BS34" s="476" t="e" cm="1">
        <f t="array" ref="BS34">bdRateExtend($G34:$G39,U34:U39,$Z34:$Z39,AN34:AN39)</f>
        <v>#VALUE!</v>
      </c>
      <c r="BT34" s="476" t="e" cm="1">
        <f t="array" ref="BT34">bdRateExtend($G34:$G39,V34:V39,$Z34:$Z39,AO34:AO39)</f>
        <v>#VALUE!</v>
      </c>
      <c r="BU34" s="462" cm="1">
        <f t="array" ref="BU34">testVMAFRange($G34:$G37,N34:N37,$Z34:$Z37,AG34:AG37)</f>
        <v>0</v>
      </c>
      <c r="BV34" s="464" cm="1">
        <f t="array" ref="BV34">testVMAFRange($G34:$G39,N34:N39,$Z34:$Z39,AG34:AG39)</f>
        <v>0</v>
      </c>
      <c r="BW34" s="462" cm="1">
        <f t="array" ref="BW34">testVMAFRange($G34:$G37,O34:O37,$Z34:$Z37,AH34:AH37)</f>
        <v>0</v>
      </c>
      <c r="BX34" s="464" cm="1">
        <f t="array" ref="BX34">testVMAFRange($G34:$G39,O34:O39,$Z34:$Z39,AH34:AH39)</f>
        <v>0</v>
      </c>
    </row>
    <row r="35" spans="1:76" ht="17" hidden="1" customHeight="1" outlineLevel="1" x14ac:dyDescent="0.35">
      <c r="A35" s="516"/>
      <c r="B35" s="483"/>
      <c r="C35" s="520"/>
      <c r="D35" s="490"/>
      <c r="E35" s="493"/>
      <c r="F35" s="138"/>
      <c r="G35" s="222"/>
      <c r="H35" s="223"/>
      <c r="I35" s="223"/>
      <c r="J35" s="223"/>
      <c r="K35" s="140">
        <f>(Summary!$C$58*H35+Summary!$C$59*I35+Summary!$C$60*J35)/Summary!$C$61</f>
        <v>0</v>
      </c>
      <c r="L35" s="223"/>
      <c r="M35" s="223"/>
      <c r="N35" s="223"/>
      <c r="O35" s="223"/>
      <c r="P35" s="223"/>
      <c r="Q35" s="223"/>
      <c r="R35" s="223"/>
      <c r="S35" s="223"/>
      <c r="T35" s="223"/>
      <c r="U35" s="140">
        <f>10*LOG10(1/((Summary!$C$75/10^(R35/10)+Summary!$C$76/10^(S35/10)+Summary!$C$77/10^(T35/10))/Summary!$C$78))</f>
        <v>0</v>
      </c>
      <c r="V35" s="223"/>
      <c r="W35" s="223"/>
      <c r="X35" s="224"/>
      <c r="Y35" s="221"/>
      <c r="Z35" s="222"/>
      <c r="AA35" s="223"/>
      <c r="AB35" s="223"/>
      <c r="AC35" s="223"/>
      <c r="AD35" s="140">
        <f>(Summary!$C$58*AA35+Summary!$C$59*AB35+Summary!$C$60*AC35)/Summary!$C$61</f>
        <v>0</v>
      </c>
      <c r="AE35" s="223"/>
      <c r="AF35" s="223"/>
      <c r="AG35" s="223"/>
      <c r="AH35" s="223"/>
      <c r="AI35" s="223"/>
      <c r="AJ35" s="223"/>
      <c r="AK35" s="223"/>
      <c r="AL35" s="223"/>
      <c r="AM35" s="223"/>
      <c r="AN35" s="140">
        <f>10*LOG10(1/((Summary!$C$75/10^(AK35/10)+Summary!$C$76/10^(AL35/10)+Summary!$C$77/10^(AM35/10))/Summary!$C$78))</f>
        <v>0</v>
      </c>
      <c r="AO35" s="223"/>
      <c r="AP35" s="223"/>
      <c r="AQ35" s="224"/>
      <c r="AR35" s="142" t="e">
        <f t="shared" si="0"/>
        <v>#DIV/0!</v>
      </c>
      <c r="AS35" s="143" t="e">
        <f t="shared" si="1"/>
        <v>#DIV/0!</v>
      </c>
      <c r="AT35" s="136"/>
      <c r="AU35" s="136"/>
      <c r="AV35" s="577"/>
      <c r="AW35" s="480"/>
      <c r="AX35" s="480"/>
      <c r="AY35" s="480"/>
      <c r="AZ35" s="480"/>
      <c r="BA35" s="480"/>
      <c r="BB35" s="480"/>
      <c r="BC35" s="480"/>
      <c r="BD35" s="480"/>
      <c r="BE35" s="480"/>
      <c r="BF35" s="480"/>
      <c r="BG35" s="480"/>
      <c r="BH35" s="480"/>
      <c r="BI35" s="480"/>
      <c r="BJ35" s="480"/>
      <c r="BK35" s="480"/>
      <c r="BL35" s="480"/>
      <c r="BM35" s="480"/>
      <c r="BN35" s="480"/>
      <c r="BO35" s="480"/>
      <c r="BP35" s="480"/>
      <c r="BQ35" s="480"/>
      <c r="BR35" s="476"/>
      <c r="BS35" s="476"/>
      <c r="BT35" s="476"/>
      <c r="BU35" s="463"/>
      <c r="BV35" s="465"/>
      <c r="BW35" s="463"/>
      <c r="BX35" s="465"/>
    </row>
    <row r="36" spans="1:76" ht="17" hidden="1" customHeight="1" outlineLevel="1" x14ac:dyDescent="0.35">
      <c r="A36" s="516"/>
      <c r="B36" s="483"/>
      <c r="C36" s="520"/>
      <c r="D36" s="490"/>
      <c r="E36" s="493"/>
      <c r="F36" s="138"/>
      <c r="G36" s="222"/>
      <c r="H36" s="223"/>
      <c r="I36" s="223"/>
      <c r="J36" s="223"/>
      <c r="K36" s="140">
        <f>(Summary!$C$58*H36+Summary!$C$59*I36+Summary!$C$60*J36)/Summary!$C$61</f>
        <v>0</v>
      </c>
      <c r="L36" s="223"/>
      <c r="M36" s="223"/>
      <c r="N36" s="223"/>
      <c r="O36" s="223"/>
      <c r="P36" s="223"/>
      <c r="Q36" s="223"/>
      <c r="R36" s="223"/>
      <c r="S36" s="223"/>
      <c r="T36" s="223"/>
      <c r="U36" s="140">
        <f>10*LOG10(1/((Summary!$C$75/10^(R36/10)+Summary!$C$76/10^(S36/10)+Summary!$C$77/10^(T36/10))/Summary!$C$78))</f>
        <v>0</v>
      </c>
      <c r="V36" s="223"/>
      <c r="W36" s="223"/>
      <c r="X36" s="224"/>
      <c r="Y36" s="221"/>
      <c r="Z36" s="222"/>
      <c r="AA36" s="223"/>
      <c r="AB36" s="223"/>
      <c r="AC36" s="223"/>
      <c r="AD36" s="140">
        <f>(Summary!$C$58*AA36+Summary!$C$59*AB36+Summary!$C$60*AC36)/Summary!$C$61</f>
        <v>0</v>
      </c>
      <c r="AE36" s="223"/>
      <c r="AF36" s="223"/>
      <c r="AG36" s="223"/>
      <c r="AH36" s="223"/>
      <c r="AI36" s="223"/>
      <c r="AJ36" s="223"/>
      <c r="AK36" s="223"/>
      <c r="AL36" s="223"/>
      <c r="AM36" s="223"/>
      <c r="AN36" s="140">
        <f>10*LOG10(1/((Summary!$C$75/10^(AK36/10)+Summary!$C$76/10^(AL36/10)+Summary!$C$77/10^(AM36/10))/Summary!$C$78))</f>
        <v>0</v>
      </c>
      <c r="AO36" s="223"/>
      <c r="AP36" s="223"/>
      <c r="AQ36" s="224"/>
      <c r="AR36" s="142" t="e">
        <f t="shared" si="0"/>
        <v>#DIV/0!</v>
      </c>
      <c r="AS36" s="143" t="e">
        <f t="shared" si="1"/>
        <v>#DIV/0!</v>
      </c>
      <c r="AT36" s="136"/>
      <c r="AU36" s="136"/>
      <c r="AV36" s="577" t="s">
        <v>122</v>
      </c>
      <c r="AW36" s="480" t="e" cm="1">
        <f t="array" ref="AW36">bdRateExtend($G35:$G38,H35:H38,$Z35:$Z38,AA35:AA38)</f>
        <v>#VALUE!</v>
      </c>
      <c r="AX36" s="480"/>
      <c r="AY36" s="480"/>
      <c r="AZ36" s="480"/>
      <c r="BA36" s="480"/>
      <c r="BB36" s="480"/>
      <c r="BC36" s="480" t="e" cm="1">
        <f t="array" ref="BC36">bdRateExtend($G35:$G38,L35:L38,$Z35:$Z38,AE35:AE38)</f>
        <v>#VALUE!</v>
      </c>
      <c r="BD36" s="480"/>
      <c r="BE36" s="480" t="e" cm="1">
        <f t="array" ref="BE36">bdRateExtend($G35:$G38,M35:M38,$Z35:$Z38,AF35:AF38)</f>
        <v>#VALUE!</v>
      </c>
      <c r="BF36" s="480"/>
      <c r="BG36" s="480" t="e" cm="1">
        <f t="array" ref="BG36">bdRateExtend($G35:$G38,N35:N38,$Z35:$Z38,AG35:AG38)</f>
        <v>#VALUE!</v>
      </c>
      <c r="BH36" s="480"/>
      <c r="BI36" s="480" t="e" cm="1">
        <f t="array" ref="BI36">bdRateExtend($G35:$G38,O35:O38,$Z35:$Z38,AH35:AH38)</f>
        <v>#VALUE!</v>
      </c>
      <c r="BJ36" s="480"/>
      <c r="BK36" s="480" t="e" cm="1">
        <f t="array" ref="BK36">bdRateExtend($G35:$G38,P35:P38,$Z35:$Z38,AI35:AI38)</f>
        <v>#VALUE!</v>
      </c>
      <c r="BL36" s="480"/>
      <c r="BM36" s="480" t="e" cm="1">
        <f t="array" ref="BM36">bdRateExtend($G35:$G38,Q35:Q38,$Z35:$Z38,AJ35:AJ38)</f>
        <v>#VALUE!</v>
      </c>
      <c r="BN36" s="480"/>
      <c r="BO36" s="480" t="e" cm="1">
        <f t="array" ref="BO36">bdRateExtend($G35:$G38,R35:R38,$Z35:$Z38,AK35:AK38)</f>
        <v>#VALUE!</v>
      </c>
      <c r="BP36" s="480"/>
      <c r="BQ36" s="480"/>
      <c r="BR36" s="476"/>
      <c r="BS36" s="476"/>
      <c r="BT36" s="476"/>
      <c r="BU36" s="463" cm="1">
        <f t="array" ref="BU36">testVMAFRange($G35:$G38,N35:N38,$Z35:$Z38,AG35:AG38)</f>
        <v>0</v>
      </c>
      <c r="BV36" s="465"/>
      <c r="BW36" s="463" cm="1">
        <f t="array" ref="BW36">testVMAFRange($G35:$G38,O35:O38,$Z35:$Z38,AH35:AH38)</f>
        <v>0</v>
      </c>
      <c r="BX36" s="465"/>
    </row>
    <row r="37" spans="1:76" ht="17" hidden="1" customHeight="1" outlineLevel="1" x14ac:dyDescent="0.35">
      <c r="A37" s="516"/>
      <c r="B37" s="483"/>
      <c r="C37" s="520"/>
      <c r="D37" s="490"/>
      <c r="E37" s="493"/>
      <c r="F37" s="138"/>
      <c r="G37" s="222"/>
      <c r="H37" s="223"/>
      <c r="I37" s="223"/>
      <c r="J37" s="223"/>
      <c r="K37" s="140">
        <f>(Summary!$C$58*H37+Summary!$C$59*I37+Summary!$C$60*J37)/Summary!$C$61</f>
        <v>0</v>
      </c>
      <c r="L37" s="223"/>
      <c r="M37" s="223"/>
      <c r="N37" s="223"/>
      <c r="O37" s="223"/>
      <c r="P37" s="223"/>
      <c r="Q37" s="223"/>
      <c r="R37" s="223"/>
      <c r="S37" s="223"/>
      <c r="T37" s="223"/>
      <c r="U37" s="140">
        <f>10*LOG10(1/((Summary!$C$75/10^(R37/10)+Summary!$C$76/10^(S37/10)+Summary!$C$77/10^(T37/10))/Summary!$C$78))</f>
        <v>0</v>
      </c>
      <c r="V37" s="223"/>
      <c r="W37" s="223"/>
      <c r="X37" s="224"/>
      <c r="Y37" s="221"/>
      <c r="Z37" s="222"/>
      <c r="AA37" s="223"/>
      <c r="AB37" s="223"/>
      <c r="AC37" s="223"/>
      <c r="AD37" s="140">
        <f>(Summary!$C$58*AA37+Summary!$C$59*AB37+Summary!$C$60*AC37)/Summary!$C$61</f>
        <v>0</v>
      </c>
      <c r="AE37" s="223"/>
      <c r="AF37" s="223"/>
      <c r="AG37" s="223"/>
      <c r="AH37" s="223"/>
      <c r="AI37" s="223"/>
      <c r="AJ37" s="223"/>
      <c r="AK37" s="223"/>
      <c r="AL37" s="223"/>
      <c r="AM37" s="223"/>
      <c r="AN37" s="140">
        <f>10*LOG10(1/((Summary!$C$75/10^(AK37/10)+Summary!$C$76/10^(AL37/10)+Summary!$C$77/10^(AM37/10))/Summary!$C$78))</f>
        <v>0</v>
      </c>
      <c r="AO37" s="223"/>
      <c r="AP37" s="223"/>
      <c r="AQ37" s="224"/>
      <c r="AR37" s="142" t="e">
        <f t="shared" si="0"/>
        <v>#DIV/0!</v>
      </c>
      <c r="AS37" s="143" t="e">
        <f t="shared" si="1"/>
        <v>#DIV/0!</v>
      </c>
      <c r="AT37" s="136"/>
      <c r="AU37" s="136"/>
      <c r="AV37" s="577"/>
      <c r="AW37" s="480"/>
      <c r="AX37" s="480"/>
      <c r="AY37" s="480"/>
      <c r="AZ37" s="480"/>
      <c r="BA37" s="480"/>
      <c r="BB37" s="480"/>
      <c r="BC37" s="480"/>
      <c r="BD37" s="480"/>
      <c r="BE37" s="480"/>
      <c r="BF37" s="480"/>
      <c r="BG37" s="480"/>
      <c r="BH37" s="480"/>
      <c r="BI37" s="480"/>
      <c r="BJ37" s="480"/>
      <c r="BK37" s="480"/>
      <c r="BL37" s="480"/>
      <c r="BM37" s="480"/>
      <c r="BN37" s="480"/>
      <c r="BO37" s="480"/>
      <c r="BP37" s="480"/>
      <c r="BQ37" s="480"/>
      <c r="BR37" s="476"/>
      <c r="BS37" s="476"/>
      <c r="BT37" s="476"/>
      <c r="BU37" s="463"/>
      <c r="BV37" s="465"/>
      <c r="BW37" s="463"/>
      <c r="BX37" s="465"/>
    </row>
    <row r="38" spans="1:76" ht="17" hidden="1" customHeight="1" outlineLevel="1" x14ac:dyDescent="0.35">
      <c r="A38" s="516"/>
      <c r="B38" s="483"/>
      <c r="C38" s="520"/>
      <c r="D38" s="490"/>
      <c r="E38" s="493"/>
      <c r="F38" s="138"/>
      <c r="G38" s="222"/>
      <c r="H38" s="223"/>
      <c r="I38" s="223"/>
      <c r="J38" s="223"/>
      <c r="K38" s="140">
        <f>(Summary!$C$58*H38+Summary!$C$59*I38+Summary!$C$60*J38)/Summary!$C$61</f>
        <v>0</v>
      </c>
      <c r="L38" s="223"/>
      <c r="M38" s="223"/>
      <c r="N38" s="223"/>
      <c r="O38" s="223"/>
      <c r="P38" s="223"/>
      <c r="Q38" s="223"/>
      <c r="R38" s="223"/>
      <c r="S38" s="223"/>
      <c r="T38" s="223"/>
      <c r="U38" s="140">
        <f>10*LOG10(1/((Summary!$C$75/10^(R38/10)+Summary!$C$76/10^(S38/10)+Summary!$C$77/10^(T38/10))/Summary!$C$78))</f>
        <v>0</v>
      </c>
      <c r="V38" s="223"/>
      <c r="W38" s="223"/>
      <c r="X38" s="224"/>
      <c r="Y38" s="221"/>
      <c r="Z38" s="222"/>
      <c r="AA38" s="223"/>
      <c r="AB38" s="223"/>
      <c r="AC38" s="223"/>
      <c r="AD38" s="140">
        <f>(Summary!$C$58*AA38+Summary!$C$59*AB38+Summary!$C$60*AC38)/Summary!$C$61</f>
        <v>0</v>
      </c>
      <c r="AE38" s="223"/>
      <c r="AF38" s="223"/>
      <c r="AG38" s="223"/>
      <c r="AH38" s="223"/>
      <c r="AI38" s="223"/>
      <c r="AJ38" s="223"/>
      <c r="AK38" s="223"/>
      <c r="AL38" s="223"/>
      <c r="AM38" s="223"/>
      <c r="AN38" s="140">
        <f>10*LOG10(1/((Summary!$C$75/10^(AK38/10)+Summary!$C$76/10^(AL38/10)+Summary!$C$77/10^(AM38/10))/Summary!$C$78))</f>
        <v>0</v>
      </c>
      <c r="AO38" s="223"/>
      <c r="AP38" s="223"/>
      <c r="AQ38" s="224"/>
      <c r="AR38" s="142" t="e">
        <f t="shared" si="0"/>
        <v>#DIV/0!</v>
      </c>
      <c r="AS38" s="143" t="e">
        <f t="shared" si="1"/>
        <v>#DIV/0!</v>
      </c>
      <c r="AT38" s="136"/>
      <c r="AU38" s="136"/>
      <c r="AV38" s="577" t="s">
        <v>123</v>
      </c>
      <c r="AW38" s="480" t="e" cm="1">
        <f t="array" ref="AW38">bdRateExtend($G36:$G39,H36:H39,$Z36:$Z39,AA36:AA39)</f>
        <v>#VALUE!</v>
      </c>
      <c r="AX38" s="480"/>
      <c r="AY38" s="480"/>
      <c r="AZ38" s="480"/>
      <c r="BA38" s="480"/>
      <c r="BB38" s="480"/>
      <c r="BC38" s="480" t="e" cm="1">
        <f t="array" ref="BC38">bdRateExtend($G36:$G39,L36:L39,$Z36:$Z39,AE36:AE39)</f>
        <v>#VALUE!</v>
      </c>
      <c r="BD38" s="480"/>
      <c r="BE38" s="480" t="e" cm="1">
        <f t="array" ref="BE38">bdRateExtend($G36:$G39,M36:M39,$Z36:$Z39,AF36:AF39)</f>
        <v>#VALUE!</v>
      </c>
      <c r="BF38" s="480"/>
      <c r="BG38" s="480" t="e" cm="1">
        <f t="array" ref="BG38">bdRateExtend($G36:$G39,N36:N39,$Z36:$Z39,AG36:AG39)</f>
        <v>#VALUE!</v>
      </c>
      <c r="BH38" s="480"/>
      <c r="BI38" s="480" t="e" cm="1">
        <f t="array" ref="BI38">bdRateExtend($G36:$G39,O36:O39,$Z36:$Z39,AH36:AH39)</f>
        <v>#VALUE!</v>
      </c>
      <c r="BJ38" s="480"/>
      <c r="BK38" s="480" t="e" cm="1">
        <f t="array" ref="BK38">bdRateExtend($G36:$G39,P36:P39,$Z36:$Z39,AI36:AI39)</f>
        <v>#VALUE!</v>
      </c>
      <c r="BL38" s="480"/>
      <c r="BM38" s="480" t="e" cm="1">
        <f t="array" ref="BM38">bdRateExtend($G36:$G39,Q36:Q39,$Z36:$Z39,AJ36:AJ39)</f>
        <v>#VALUE!</v>
      </c>
      <c r="BN38" s="480"/>
      <c r="BO38" s="480" t="e" cm="1">
        <f t="array" ref="BO38">bdRateExtend($G36:$G39,R36:R39,$Z36:$Z39,AK36:AK39)</f>
        <v>#VALUE!</v>
      </c>
      <c r="BP38" s="480"/>
      <c r="BQ38" s="480"/>
      <c r="BR38" s="476"/>
      <c r="BS38" s="476"/>
      <c r="BT38" s="476"/>
      <c r="BU38" s="463" cm="1">
        <f t="array" ref="BU38">testVMAFRange($G36:$G39,N36:N39,$Z36:$Z39,AG36:AG39)</f>
        <v>0</v>
      </c>
      <c r="BV38" s="465"/>
      <c r="BW38" s="463" cm="1">
        <f t="array" ref="BW38">testVMAFRange($G36:$G39,O36:O39,$Z36:$Z39,AH36:AH39)</f>
        <v>0</v>
      </c>
      <c r="BX38" s="465"/>
    </row>
    <row r="39" spans="1:76" ht="17" hidden="1" customHeight="1" outlineLevel="1" thickBot="1" x14ac:dyDescent="0.4">
      <c r="A39" s="516"/>
      <c r="B39" s="518"/>
      <c r="C39" s="521"/>
      <c r="D39" s="522"/>
      <c r="E39" s="523"/>
      <c r="F39" s="144"/>
      <c r="G39" s="225"/>
      <c r="H39" s="226"/>
      <c r="I39" s="226"/>
      <c r="J39" s="226"/>
      <c r="K39" s="146">
        <f>(Summary!$C$58*H39+Summary!$C$59*I39+Summary!$C$60*J39)/Summary!$C$61</f>
        <v>0</v>
      </c>
      <c r="L39" s="226"/>
      <c r="M39" s="226"/>
      <c r="N39" s="226"/>
      <c r="O39" s="226"/>
      <c r="P39" s="226"/>
      <c r="Q39" s="226"/>
      <c r="R39" s="226"/>
      <c r="S39" s="226"/>
      <c r="T39" s="226"/>
      <c r="U39" s="146">
        <f>10*LOG10(1/((Summary!$C$75/10^(R39/10)+Summary!$C$76/10^(S39/10)+Summary!$C$77/10^(T39/10))/Summary!$C$78))</f>
        <v>0</v>
      </c>
      <c r="V39" s="226"/>
      <c r="W39" s="226"/>
      <c r="X39" s="227"/>
      <c r="Y39" s="221"/>
      <c r="Z39" s="225"/>
      <c r="AA39" s="226"/>
      <c r="AB39" s="226"/>
      <c r="AC39" s="226"/>
      <c r="AD39" s="146">
        <f>(Summary!$C$58*AA39+Summary!$C$59*AB39+Summary!$C$60*AC39)/Summary!$C$61</f>
        <v>0</v>
      </c>
      <c r="AE39" s="226"/>
      <c r="AF39" s="226"/>
      <c r="AG39" s="226"/>
      <c r="AH39" s="226"/>
      <c r="AI39" s="226"/>
      <c r="AJ39" s="226"/>
      <c r="AK39" s="226"/>
      <c r="AL39" s="226"/>
      <c r="AM39" s="226"/>
      <c r="AN39" s="146">
        <f>10*LOG10(1/((Summary!$C$75/10^(AK39/10)+Summary!$C$76/10^(AL39/10)+Summary!$C$77/10^(AM39/10))/Summary!$C$78))</f>
        <v>0</v>
      </c>
      <c r="AO39" s="226"/>
      <c r="AP39" s="226"/>
      <c r="AQ39" s="227"/>
      <c r="AR39" s="148" t="e">
        <f t="shared" si="0"/>
        <v>#DIV/0!</v>
      </c>
      <c r="AS39" s="149" t="e">
        <f t="shared" si="1"/>
        <v>#DIV/0!</v>
      </c>
      <c r="AT39" s="136"/>
      <c r="AU39" s="136"/>
      <c r="AV39" s="577"/>
      <c r="AW39" s="480"/>
      <c r="AX39" s="480"/>
      <c r="AY39" s="480"/>
      <c r="AZ39" s="480"/>
      <c r="BA39" s="480"/>
      <c r="BB39" s="480"/>
      <c r="BC39" s="480"/>
      <c r="BD39" s="480"/>
      <c r="BE39" s="480"/>
      <c r="BF39" s="480"/>
      <c r="BG39" s="480"/>
      <c r="BH39" s="480"/>
      <c r="BI39" s="480"/>
      <c r="BJ39" s="480"/>
      <c r="BK39" s="480"/>
      <c r="BL39" s="480"/>
      <c r="BM39" s="480"/>
      <c r="BN39" s="480"/>
      <c r="BO39" s="480"/>
      <c r="BP39" s="480"/>
      <c r="BQ39" s="480"/>
      <c r="BR39" s="476"/>
      <c r="BS39" s="476"/>
      <c r="BT39" s="476"/>
      <c r="BU39" s="473"/>
      <c r="BV39" s="466"/>
      <c r="BW39" s="473"/>
      <c r="BX39" s="466"/>
    </row>
    <row r="40" spans="1:76" ht="17" hidden="1" customHeight="1" outlineLevel="1" x14ac:dyDescent="0.35">
      <c r="A40" s="516"/>
      <c r="B40" s="482" t="s">
        <v>18</v>
      </c>
      <c r="C40" s="519" t="s">
        <v>32</v>
      </c>
      <c r="D40" s="489">
        <v>59.94</v>
      </c>
      <c r="E40" s="492">
        <v>10</v>
      </c>
      <c r="F40" s="129"/>
      <c r="G40" s="218"/>
      <c r="H40" s="219"/>
      <c r="I40" s="219"/>
      <c r="J40" s="219"/>
      <c r="K40" s="131">
        <f>(Summary!$C$58*H40+Summary!$C$59*I40+Summary!$C$60*J40)/Summary!$C$61</f>
        <v>0</v>
      </c>
      <c r="L40" s="219"/>
      <c r="M40" s="219"/>
      <c r="N40" s="219"/>
      <c r="O40" s="219"/>
      <c r="P40" s="219"/>
      <c r="Q40" s="219"/>
      <c r="R40" s="219"/>
      <c r="S40" s="219"/>
      <c r="T40" s="219"/>
      <c r="U40" s="131">
        <f>10*LOG10(1/((Summary!$C$75/10^(R40/10)+Summary!$C$76/10^(S40/10)+Summary!$C$77/10^(T40/10))/Summary!$C$78))</f>
        <v>0</v>
      </c>
      <c r="V40" s="219"/>
      <c r="W40" s="219"/>
      <c r="X40" s="220"/>
      <c r="Y40" s="221"/>
      <c r="Z40" s="218"/>
      <c r="AA40" s="219"/>
      <c r="AB40" s="219"/>
      <c r="AC40" s="219"/>
      <c r="AD40" s="131">
        <f>(Summary!$C$58*AA40+Summary!$C$59*AB40+Summary!$C$60*AC40)/Summary!$C$61</f>
        <v>0</v>
      </c>
      <c r="AE40" s="219"/>
      <c r="AF40" s="219"/>
      <c r="AG40" s="219"/>
      <c r="AH40" s="219"/>
      <c r="AI40" s="219"/>
      <c r="AJ40" s="219"/>
      <c r="AK40" s="219"/>
      <c r="AL40" s="219"/>
      <c r="AM40" s="219"/>
      <c r="AN40" s="131">
        <f>10*LOG10(1/((Summary!$C$75/10^(AK40/10)+Summary!$C$76/10^(AL40/10)+Summary!$C$77/10^(AM40/10))/Summary!$C$78))</f>
        <v>0</v>
      </c>
      <c r="AO40" s="219"/>
      <c r="AP40" s="219"/>
      <c r="AQ40" s="220"/>
      <c r="AR40" s="134" t="e">
        <f t="shared" si="0"/>
        <v>#DIV/0!</v>
      </c>
      <c r="AS40" s="135" t="e">
        <f t="shared" si="1"/>
        <v>#DIV/0!</v>
      </c>
      <c r="AT40" s="136"/>
      <c r="AU40" s="136"/>
      <c r="AV40" s="577" t="s">
        <v>121</v>
      </c>
      <c r="AW40" s="480" t="e" cm="1">
        <f t="array" ref="AW40">bdRateExtend($G40:$G43,H40:H43,$Z40:$Z43,AA40:AA43)</f>
        <v>#VALUE!</v>
      </c>
      <c r="AX40" s="480" t="e" cm="1">
        <f t="array" ref="AX40">bdRateExtend($G40:$G45,H40:H45,$Z40:$Z45,AA40:AA45)</f>
        <v>#VALUE!</v>
      </c>
      <c r="AY40" s="480" t="e" cm="1">
        <f t="array" ref="AY40">bdRateExtend($G40:$G45,I40:I45,$Z40:$Z45,AB40:AB45)</f>
        <v>#VALUE!</v>
      </c>
      <c r="AZ40" s="480" t="e" cm="1">
        <f t="array" ref="AZ40">bdRateExtend($G40:$G45,J40:J45,$Z40:$Z45,AC40:AC45)</f>
        <v>#VALUE!</v>
      </c>
      <c r="BA40" s="480" t="e" cm="1">
        <f t="array" ref="BA40">bdRateExtend($G40:$G45,K40:K45,$Z40:$Z45,AD40:AD45)</f>
        <v>#VALUE!</v>
      </c>
      <c r="BB40" s="480" t="e" cm="1">
        <f t="array" ref="BB40">bdRateExtend($G40:$G45,L40:L45,$Z40:$Z45,AE40:AE45)</f>
        <v>#VALUE!</v>
      </c>
      <c r="BC40" s="480" t="e" cm="1">
        <f t="array" ref="BC40">bdRateExtend($G40:$G43,L40:L43,$Z40:$Z43,AE40:AE43)</f>
        <v>#VALUE!</v>
      </c>
      <c r="BD40" s="480" t="e" cm="1">
        <f t="array" ref="BD40">bdRateExtend($G40:$G45,L40:L45,$Z40:$Z45,AE40:AE45)</f>
        <v>#VALUE!</v>
      </c>
      <c r="BE40" s="480" t="e" cm="1">
        <f t="array" ref="BE40">bdRateExtend($G40:$G43,M40:M43,$Z40:$Z43,AF40:AF43)</f>
        <v>#VALUE!</v>
      </c>
      <c r="BF40" s="480" t="e" cm="1">
        <f t="array" ref="BF40">bdRateExtend($G40:$G45,M40:M45,$Z40:$Z45,AF40:AF45)</f>
        <v>#VALUE!</v>
      </c>
      <c r="BG40" s="480" t="e" cm="1">
        <f t="array" ref="BG40">bdRateExtend($G40:$G43,N40:N43,$Z40:$Z43,AG40:AG43)</f>
        <v>#VALUE!</v>
      </c>
      <c r="BH40" s="480" t="e" cm="1">
        <f t="array" ref="BH40">bdRateExtend($G40:$G45,N40:N45,$Z40:$Z45,AG40:AG45)</f>
        <v>#VALUE!</v>
      </c>
      <c r="BI40" s="480" t="e" cm="1">
        <f t="array" ref="BI40">bdRateExtend($G40:$G43,O40:O43,$Z40:$Z43,AH40:AH43)</f>
        <v>#VALUE!</v>
      </c>
      <c r="BJ40" s="480" t="e" cm="1">
        <f t="array" ref="BJ40">bdRateExtend($G40:$G45,O40:O45,$Z40:$Z45,AH40:AH45)</f>
        <v>#VALUE!</v>
      </c>
      <c r="BK40" s="480" t="e" cm="1">
        <f t="array" ref="BK40">bdRateExtend($G40:$G43,P40:P43,$Z40:$Z43,AI40:AI43)</f>
        <v>#VALUE!</v>
      </c>
      <c r="BL40" s="480" t="e" cm="1">
        <f t="array" ref="BL40">bdRateExtend($G40:$G45,P40:P45,$Z40:$Z45,AI40:AI45)</f>
        <v>#VALUE!</v>
      </c>
      <c r="BM40" s="480" t="e" cm="1">
        <f t="array" ref="BM40">bdRateExtend($G40:$G43,Q40:Q43,$Z40:$Z43,AJ40:AJ43)</f>
        <v>#VALUE!</v>
      </c>
      <c r="BN40" s="480" t="e" cm="1">
        <f t="array" ref="BN40">bdRateExtend($G40:$G45,Q40:Q45,$Z40:$Z45,AJ40:AJ45)</f>
        <v>#VALUE!</v>
      </c>
      <c r="BO40" s="480" t="e" cm="1">
        <f t="array" ref="BO40">bdRateExtend($G40:$G43,R40:R43,$Z40:$Z43,AK40:AK43)</f>
        <v>#VALUE!</v>
      </c>
      <c r="BP40" s="480" t="e" cm="1">
        <f t="array" ref="BP40">bdRateExtend($G40:$G45,R40:R45,$Z40:$Z45,AK40:AK45)</f>
        <v>#VALUE!</v>
      </c>
      <c r="BQ40" s="480" t="e" cm="1">
        <f t="array" ref="BQ40">bdRateExtend($G40:$G45,S40:S45,$Z40:$Z45,AL40:AL45)</f>
        <v>#VALUE!</v>
      </c>
      <c r="BR40" s="476" t="e" cm="1">
        <f t="array" ref="BR40">bdRateExtend($G40:$G45,T40:T45,$Z40:$Z45,AM40:AM45)</f>
        <v>#VALUE!</v>
      </c>
      <c r="BS40" s="476" t="e" cm="1">
        <f t="array" ref="BS40">bdRateExtend($G40:$G45,U40:U45,$Z40:$Z45,AN40:AN45)</f>
        <v>#VALUE!</v>
      </c>
      <c r="BT40" s="476" t="e" cm="1">
        <f t="array" ref="BT40">bdRateExtend($G40:$G45,V40:V45,$Z40:$Z45,AO40:AO45)</f>
        <v>#VALUE!</v>
      </c>
      <c r="BU40" s="462" cm="1">
        <f t="array" ref="BU40">testVMAFRange($G40:$G43,N40:N43,$Z40:$Z43,AG40:AG43)</f>
        <v>0</v>
      </c>
      <c r="BV40" s="464" cm="1">
        <f t="array" ref="BV40">testVMAFRange($G40:$G45,N40:N45,$Z40:$Z45,AG40:AG45)</f>
        <v>0</v>
      </c>
      <c r="BW40" s="462" cm="1">
        <f t="array" ref="BW40">testVMAFRange($G40:$G43,O40:O43,$Z40:$Z43,AH40:AH43)</f>
        <v>0</v>
      </c>
      <c r="BX40" s="464" cm="1">
        <f t="array" ref="BX40">testVMAFRange($G40:$G45,O40:O45,$Z40:$Z45,AH40:AH45)</f>
        <v>0</v>
      </c>
    </row>
    <row r="41" spans="1:76" ht="17" hidden="1" customHeight="1" outlineLevel="1" x14ac:dyDescent="0.35">
      <c r="A41" s="516"/>
      <c r="B41" s="483"/>
      <c r="C41" s="520"/>
      <c r="D41" s="490"/>
      <c r="E41" s="493"/>
      <c r="F41" s="138"/>
      <c r="G41" s="222"/>
      <c r="H41" s="223"/>
      <c r="I41" s="223"/>
      <c r="J41" s="223"/>
      <c r="K41" s="140">
        <f>(Summary!$C$58*H41+Summary!$C$59*I41+Summary!$C$60*J41)/Summary!$C$61</f>
        <v>0</v>
      </c>
      <c r="L41" s="223"/>
      <c r="M41" s="223"/>
      <c r="N41" s="223"/>
      <c r="O41" s="223"/>
      <c r="P41" s="223"/>
      <c r="Q41" s="223"/>
      <c r="R41" s="223"/>
      <c r="S41" s="223"/>
      <c r="T41" s="223"/>
      <c r="U41" s="140">
        <f>10*LOG10(1/((Summary!$C$75/10^(R41/10)+Summary!$C$76/10^(S41/10)+Summary!$C$77/10^(T41/10))/Summary!$C$78))</f>
        <v>0</v>
      </c>
      <c r="V41" s="223"/>
      <c r="W41" s="223"/>
      <c r="X41" s="224"/>
      <c r="Y41" s="221"/>
      <c r="Z41" s="222"/>
      <c r="AA41" s="223"/>
      <c r="AB41" s="223"/>
      <c r="AC41" s="223"/>
      <c r="AD41" s="140">
        <f>(Summary!$C$58*AA41+Summary!$C$59*AB41+Summary!$C$60*AC41)/Summary!$C$61</f>
        <v>0</v>
      </c>
      <c r="AE41" s="223"/>
      <c r="AF41" s="223"/>
      <c r="AG41" s="223"/>
      <c r="AH41" s="223"/>
      <c r="AI41" s="223"/>
      <c r="AJ41" s="223"/>
      <c r="AK41" s="223"/>
      <c r="AL41" s="223"/>
      <c r="AM41" s="223"/>
      <c r="AN41" s="140">
        <f>10*LOG10(1/((Summary!$C$75/10^(AK41/10)+Summary!$C$76/10^(AL41/10)+Summary!$C$77/10^(AM41/10))/Summary!$C$78))</f>
        <v>0</v>
      </c>
      <c r="AO41" s="223"/>
      <c r="AP41" s="223"/>
      <c r="AQ41" s="224"/>
      <c r="AR41" s="142" t="e">
        <f t="shared" si="0"/>
        <v>#DIV/0!</v>
      </c>
      <c r="AS41" s="143" t="e">
        <f t="shared" si="1"/>
        <v>#DIV/0!</v>
      </c>
      <c r="AT41" s="136"/>
      <c r="AU41" s="136"/>
      <c r="AV41" s="577"/>
      <c r="AW41" s="480"/>
      <c r="AX41" s="480"/>
      <c r="AY41" s="480"/>
      <c r="AZ41" s="480"/>
      <c r="BA41" s="480"/>
      <c r="BB41" s="480"/>
      <c r="BC41" s="480"/>
      <c r="BD41" s="480"/>
      <c r="BE41" s="480"/>
      <c r="BF41" s="480"/>
      <c r="BG41" s="480"/>
      <c r="BH41" s="480"/>
      <c r="BI41" s="480"/>
      <c r="BJ41" s="480"/>
      <c r="BK41" s="480"/>
      <c r="BL41" s="480"/>
      <c r="BM41" s="480"/>
      <c r="BN41" s="480"/>
      <c r="BO41" s="480"/>
      <c r="BP41" s="480"/>
      <c r="BQ41" s="480"/>
      <c r="BR41" s="476"/>
      <c r="BS41" s="476"/>
      <c r="BT41" s="476"/>
      <c r="BU41" s="463"/>
      <c r="BV41" s="465"/>
      <c r="BW41" s="463"/>
      <c r="BX41" s="465"/>
    </row>
    <row r="42" spans="1:76" ht="17" hidden="1" customHeight="1" outlineLevel="1" x14ac:dyDescent="0.35">
      <c r="A42" s="516"/>
      <c r="B42" s="483"/>
      <c r="C42" s="520"/>
      <c r="D42" s="490"/>
      <c r="E42" s="493"/>
      <c r="F42" s="138"/>
      <c r="G42" s="222"/>
      <c r="H42" s="223"/>
      <c r="I42" s="223"/>
      <c r="J42" s="223"/>
      <c r="K42" s="140">
        <f>(Summary!$C$58*H42+Summary!$C$59*I42+Summary!$C$60*J42)/Summary!$C$61</f>
        <v>0</v>
      </c>
      <c r="L42" s="223"/>
      <c r="M42" s="223"/>
      <c r="N42" s="223"/>
      <c r="O42" s="223"/>
      <c r="P42" s="223"/>
      <c r="Q42" s="223"/>
      <c r="R42" s="223"/>
      <c r="S42" s="223"/>
      <c r="T42" s="223"/>
      <c r="U42" s="140">
        <f>10*LOG10(1/((Summary!$C$75/10^(R42/10)+Summary!$C$76/10^(S42/10)+Summary!$C$77/10^(T42/10))/Summary!$C$78))</f>
        <v>0</v>
      </c>
      <c r="V42" s="223"/>
      <c r="W42" s="223"/>
      <c r="X42" s="224"/>
      <c r="Y42" s="221"/>
      <c r="Z42" s="222"/>
      <c r="AA42" s="223"/>
      <c r="AB42" s="223"/>
      <c r="AC42" s="223"/>
      <c r="AD42" s="140">
        <f>(Summary!$C$58*AA42+Summary!$C$59*AB42+Summary!$C$60*AC42)/Summary!$C$61</f>
        <v>0</v>
      </c>
      <c r="AE42" s="223"/>
      <c r="AF42" s="223"/>
      <c r="AG42" s="223"/>
      <c r="AH42" s="223"/>
      <c r="AI42" s="223"/>
      <c r="AJ42" s="223"/>
      <c r="AK42" s="223"/>
      <c r="AL42" s="223"/>
      <c r="AM42" s="223"/>
      <c r="AN42" s="140">
        <f>10*LOG10(1/((Summary!$C$75/10^(AK42/10)+Summary!$C$76/10^(AL42/10)+Summary!$C$77/10^(AM42/10))/Summary!$C$78))</f>
        <v>0</v>
      </c>
      <c r="AO42" s="223"/>
      <c r="AP42" s="223"/>
      <c r="AQ42" s="224"/>
      <c r="AR42" s="142" t="e">
        <f t="shared" si="0"/>
        <v>#DIV/0!</v>
      </c>
      <c r="AS42" s="143" t="e">
        <f t="shared" si="1"/>
        <v>#DIV/0!</v>
      </c>
      <c r="AT42" s="136"/>
      <c r="AU42" s="136"/>
      <c r="AV42" s="577" t="s">
        <v>122</v>
      </c>
      <c r="AW42" s="480" t="e" cm="1">
        <f t="array" ref="AW42">bdRateExtend($G41:$G44,H41:H44,$Z41:$Z44,AA41:AA44)</f>
        <v>#VALUE!</v>
      </c>
      <c r="AX42" s="480"/>
      <c r="AY42" s="480"/>
      <c r="AZ42" s="480"/>
      <c r="BA42" s="480"/>
      <c r="BB42" s="480"/>
      <c r="BC42" s="480" t="e" cm="1">
        <f t="array" ref="BC42">bdRateExtend($G41:$G44,L41:L44,$Z41:$Z44,AE41:AE44)</f>
        <v>#VALUE!</v>
      </c>
      <c r="BD42" s="480"/>
      <c r="BE42" s="480" t="e" cm="1">
        <f t="array" ref="BE42">bdRateExtend($G41:$G44,M41:M44,$Z41:$Z44,AF41:AF44)</f>
        <v>#VALUE!</v>
      </c>
      <c r="BF42" s="480"/>
      <c r="BG42" s="480" t="e" cm="1">
        <f t="array" ref="BG42">bdRateExtend($G41:$G44,N41:N44,$Z41:$Z44,AG41:AG44)</f>
        <v>#VALUE!</v>
      </c>
      <c r="BH42" s="480"/>
      <c r="BI42" s="480" t="e" cm="1">
        <f t="array" ref="BI42">bdRateExtend($G41:$G44,O41:O44,$Z41:$Z44,AH41:AH44)</f>
        <v>#VALUE!</v>
      </c>
      <c r="BJ42" s="480"/>
      <c r="BK42" s="480" t="e" cm="1">
        <f t="array" ref="BK42">bdRateExtend($G41:$G44,P41:P44,$Z41:$Z44,AI41:AI44)</f>
        <v>#VALUE!</v>
      </c>
      <c r="BL42" s="480"/>
      <c r="BM42" s="480" t="e" cm="1">
        <f t="array" ref="BM42">bdRateExtend($G41:$G44,Q41:Q44,$Z41:$Z44,AJ41:AJ44)</f>
        <v>#VALUE!</v>
      </c>
      <c r="BN42" s="480"/>
      <c r="BO42" s="480" t="e" cm="1">
        <f t="array" ref="BO42">bdRateExtend($G41:$G44,R41:R44,$Z41:$Z44,AK41:AK44)</f>
        <v>#VALUE!</v>
      </c>
      <c r="BP42" s="480"/>
      <c r="BQ42" s="480"/>
      <c r="BR42" s="476"/>
      <c r="BS42" s="476"/>
      <c r="BT42" s="476"/>
      <c r="BU42" s="463" cm="1">
        <f t="array" ref="BU42">testVMAFRange($G41:$G44,N41:N44,$Z41:$Z44,AG41:AG44)</f>
        <v>0</v>
      </c>
      <c r="BV42" s="465"/>
      <c r="BW42" s="463" cm="1">
        <f t="array" ref="BW42">testVMAFRange($G41:$G44,O41:O44,$Z41:$Z44,AH41:AH44)</f>
        <v>0</v>
      </c>
      <c r="BX42" s="465"/>
    </row>
    <row r="43" spans="1:76" ht="17" hidden="1" customHeight="1" outlineLevel="1" x14ac:dyDescent="0.35">
      <c r="A43" s="516"/>
      <c r="B43" s="483"/>
      <c r="C43" s="520"/>
      <c r="D43" s="490"/>
      <c r="E43" s="493"/>
      <c r="F43" s="138"/>
      <c r="G43" s="222"/>
      <c r="H43" s="223"/>
      <c r="I43" s="223"/>
      <c r="J43" s="223"/>
      <c r="K43" s="140">
        <f>(Summary!$C$58*H43+Summary!$C$59*I43+Summary!$C$60*J43)/Summary!$C$61</f>
        <v>0</v>
      </c>
      <c r="L43" s="223"/>
      <c r="M43" s="223"/>
      <c r="N43" s="223"/>
      <c r="O43" s="223"/>
      <c r="P43" s="223"/>
      <c r="Q43" s="223"/>
      <c r="R43" s="223"/>
      <c r="S43" s="223"/>
      <c r="T43" s="223"/>
      <c r="U43" s="140">
        <f>10*LOG10(1/((Summary!$C$75/10^(R43/10)+Summary!$C$76/10^(S43/10)+Summary!$C$77/10^(T43/10))/Summary!$C$78))</f>
        <v>0</v>
      </c>
      <c r="V43" s="223"/>
      <c r="W43" s="223"/>
      <c r="X43" s="224"/>
      <c r="Y43" s="221"/>
      <c r="Z43" s="222"/>
      <c r="AA43" s="223"/>
      <c r="AB43" s="223"/>
      <c r="AC43" s="223"/>
      <c r="AD43" s="140">
        <f>(Summary!$C$58*AA43+Summary!$C$59*AB43+Summary!$C$60*AC43)/Summary!$C$61</f>
        <v>0</v>
      </c>
      <c r="AE43" s="223"/>
      <c r="AF43" s="223"/>
      <c r="AG43" s="223"/>
      <c r="AH43" s="223"/>
      <c r="AI43" s="223"/>
      <c r="AJ43" s="223"/>
      <c r="AK43" s="223"/>
      <c r="AL43" s="223"/>
      <c r="AM43" s="223"/>
      <c r="AN43" s="140">
        <f>10*LOG10(1/((Summary!$C$75/10^(AK43/10)+Summary!$C$76/10^(AL43/10)+Summary!$C$77/10^(AM43/10))/Summary!$C$78))</f>
        <v>0</v>
      </c>
      <c r="AO43" s="223"/>
      <c r="AP43" s="223"/>
      <c r="AQ43" s="224"/>
      <c r="AR43" s="142" t="e">
        <f t="shared" si="0"/>
        <v>#DIV/0!</v>
      </c>
      <c r="AS43" s="143" t="e">
        <f t="shared" si="1"/>
        <v>#DIV/0!</v>
      </c>
      <c r="AT43" s="136"/>
      <c r="AU43" s="136"/>
      <c r="AV43" s="577"/>
      <c r="AW43" s="480"/>
      <c r="AX43" s="480"/>
      <c r="AY43" s="480"/>
      <c r="AZ43" s="480"/>
      <c r="BA43" s="480"/>
      <c r="BB43" s="480"/>
      <c r="BC43" s="480"/>
      <c r="BD43" s="480"/>
      <c r="BE43" s="480"/>
      <c r="BF43" s="480"/>
      <c r="BG43" s="480"/>
      <c r="BH43" s="480"/>
      <c r="BI43" s="480"/>
      <c r="BJ43" s="480"/>
      <c r="BK43" s="480"/>
      <c r="BL43" s="480"/>
      <c r="BM43" s="480"/>
      <c r="BN43" s="480"/>
      <c r="BO43" s="480"/>
      <c r="BP43" s="480"/>
      <c r="BQ43" s="480"/>
      <c r="BR43" s="476"/>
      <c r="BS43" s="476"/>
      <c r="BT43" s="476"/>
      <c r="BU43" s="463"/>
      <c r="BV43" s="465"/>
      <c r="BW43" s="463"/>
      <c r="BX43" s="465"/>
    </row>
    <row r="44" spans="1:76" ht="17" hidden="1" customHeight="1" outlineLevel="1" x14ac:dyDescent="0.35">
      <c r="A44" s="516"/>
      <c r="B44" s="483"/>
      <c r="C44" s="520"/>
      <c r="D44" s="490"/>
      <c r="E44" s="493"/>
      <c r="F44" s="138"/>
      <c r="G44" s="222"/>
      <c r="H44" s="223"/>
      <c r="I44" s="223"/>
      <c r="J44" s="223"/>
      <c r="K44" s="140">
        <f>(Summary!$C$58*H44+Summary!$C$59*I44+Summary!$C$60*J44)/Summary!$C$61</f>
        <v>0</v>
      </c>
      <c r="L44" s="223"/>
      <c r="M44" s="223"/>
      <c r="N44" s="223"/>
      <c r="O44" s="223"/>
      <c r="P44" s="223"/>
      <c r="Q44" s="223"/>
      <c r="R44" s="223"/>
      <c r="S44" s="223"/>
      <c r="T44" s="223"/>
      <c r="U44" s="140">
        <f>10*LOG10(1/((Summary!$C$75/10^(R44/10)+Summary!$C$76/10^(S44/10)+Summary!$C$77/10^(T44/10))/Summary!$C$78))</f>
        <v>0</v>
      </c>
      <c r="V44" s="223"/>
      <c r="W44" s="223"/>
      <c r="X44" s="224"/>
      <c r="Y44" s="221"/>
      <c r="Z44" s="222"/>
      <c r="AA44" s="223"/>
      <c r="AB44" s="223"/>
      <c r="AC44" s="223"/>
      <c r="AD44" s="140">
        <f>(Summary!$C$58*AA44+Summary!$C$59*AB44+Summary!$C$60*AC44)/Summary!$C$61</f>
        <v>0</v>
      </c>
      <c r="AE44" s="223"/>
      <c r="AF44" s="223"/>
      <c r="AG44" s="223"/>
      <c r="AH44" s="223"/>
      <c r="AI44" s="223"/>
      <c r="AJ44" s="223"/>
      <c r="AK44" s="223"/>
      <c r="AL44" s="223"/>
      <c r="AM44" s="223"/>
      <c r="AN44" s="140">
        <f>10*LOG10(1/((Summary!$C$75/10^(AK44/10)+Summary!$C$76/10^(AL44/10)+Summary!$C$77/10^(AM44/10))/Summary!$C$78))</f>
        <v>0</v>
      </c>
      <c r="AO44" s="223"/>
      <c r="AP44" s="223"/>
      <c r="AQ44" s="224"/>
      <c r="AR44" s="142" t="e">
        <f t="shared" si="0"/>
        <v>#DIV/0!</v>
      </c>
      <c r="AS44" s="143" t="e">
        <f t="shared" si="1"/>
        <v>#DIV/0!</v>
      </c>
      <c r="AT44" s="136"/>
      <c r="AU44" s="136"/>
      <c r="AV44" s="577" t="s">
        <v>123</v>
      </c>
      <c r="AW44" s="480" t="e" cm="1">
        <f t="array" ref="AW44">bdRateExtend($G42:$G45,H42:H45,$Z42:$Z45,AA42:AA45)</f>
        <v>#VALUE!</v>
      </c>
      <c r="AX44" s="480"/>
      <c r="AY44" s="480"/>
      <c r="AZ44" s="480"/>
      <c r="BA44" s="480"/>
      <c r="BB44" s="480"/>
      <c r="BC44" s="480" t="e" cm="1">
        <f t="array" ref="BC44">bdRateExtend($G42:$G45,L42:L45,$Z42:$Z45,AE42:AE45)</f>
        <v>#VALUE!</v>
      </c>
      <c r="BD44" s="480"/>
      <c r="BE44" s="480" t="e" cm="1">
        <f t="array" ref="BE44">bdRateExtend($G42:$G45,M42:M45,$Z42:$Z45,AF42:AF45)</f>
        <v>#VALUE!</v>
      </c>
      <c r="BF44" s="480"/>
      <c r="BG44" s="480" t="e" cm="1">
        <f t="array" ref="BG44">bdRateExtend($G42:$G45,N42:N45,$Z42:$Z45,AG42:AG45)</f>
        <v>#VALUE!</v>
      </c>
      <c r="BH44" s="480"/>
      <c r="BI44" s="480" t="e" cm="1">
        <f t="array" ref="BI44">bdRateExtend($G42:$G45,O42:O45,$Z42:$Z45,AH42:AH45)</f>
        <v>#VALUE!</v>
      </c>
      <c r="BJ44" s="480"/>
      <c r="BK44" s="480" t="e" cm="1">
        <f t="array" ref="BK44">bdRateExtend($G42:$G45,P42:P45,$Z42:$Z45,AI42:AI45)</f>
        <v>#VALUE!</v>
      </c>
      <c r="BL44" s="480"/>
      <c r="BM44" s="480" t="e" cm="1">
        <f t="array" ref="BM44">bdRateExtend($G42:$G45,Q42:Q45,$Z42:$Z45,AJ42:AJ45)</f>
        <v>#VALUE!</v>
      </c>
      <c r="BN44" s="480"/>
      <c r="BO44" s="480" t="e" cm="1">
        <f t="array" ref="BO44">bdRateExtend($G42:$G45,R42:R45,$Z42:$Z45,AK42:AK45)</f>
        <v>#VALUE!</v>
      </c>
      <c r="BP44" s="480"/>
      <c r="BQ44" s="480"/>
      <c r="BR44" s="476"/>
      <c r="BS44" s="476"/>
      <c r="BT44" s="476"/>
      <c r="BU44" s="463" cm="1">
        <f t="array" ref="BU44">testVMAFRange($G42:$G45,N42:N45,$Z42:$Z45,AG42:AG45)</f>
        <v>0</v>
      </c>
      <c r="BV44" s="465"/>
      <c r="BW44" s="463" cm="1">
        <f t="array" ref="BW44">testVMAFRange($G42:$G45,O42:O45,$Z42:$Z45,AH42:AH45)</f>
        <v>0</v>
      </c>
      <c r="BX44" s="465"/>
    </row>
    <row r="45" spans="1:76" ht="17" hidden="1" customHeight="1" outlineLevel="1" thickBot="1" x14ac:dyDescent="0.4">
      <c r="A45" s="516"/>
      <c r="B45" s="518"/>
      <c r="C45" s="521"/>
      <c r="D45" s="522"/>
      <c r="E45" s="523"/>
      <c r="F45" s="144"/>
      <c r="G45" s="225"/>
      <c r="H45" s="226"/>
      <c r="I45" s="226"/>
      <c r="J45" s="226"/>
      <c r="K45" s="146">
        <f>(Summary!$C$58*H45+Summary!$C$59*I45+Summary!$C$60*J45)/Summary!$C$61</f>
        <v>0</v>
      </c>
      <c r="L45" s="226"/>
      <c r="M45" s="226"/>
      <c r="N45" s="226"/>
      <c r="O45" s="226"/>
      <c r="P45" s="226"/>
      <c r="Q45" s="226"/>
      <c r="R45" s="226"/>
      <c r="S45" s="226"/>
      <c r="T45" s="226"/>
      <c r="U45" s="146">
        <f>10*LOG10(1/((Summary!$C$75/10^(R45/10)+Summary!$C$76/10^(S45/10)+Summary!$C$77/10^(T45/10))/Summary!$C$78))</f>
        <v>0</v>
      </c>
      <c r="V45" s="226"/>
      <c r="W45" s="226"/>
      <c r="X45" s="227"/>
      <c r="Y45" s="221"/>
      <c r="Z45" s="225"/>
      <c r="AA45" s="226"/>
      <c r="AB45" s="226"/>
      <c r="AC45" s="226"/>
      <c r="AD45" s="146">
        <f>(Summary!$C$58*AA45+Summary!$C$59*AB45+Summary!$C$60*AC45)/Summary!$C$61</f>
        <v>0</v>
      </c>
      <c r="AE45" s="226"/>
      <c r="AF45" s="226"/>
      <c r="AG45" s="226"/>
      <c r="AH45" s="226"/>
      <c r="AI45" s="226"/>
      <c r="AJ45" s="226"/>
      <c r="AK45" s="226"/>
      <c r="AL45" s="226"/>
      <c r="AM45" s="226"/>
      <c r="AN45" s="146">
        <f>10*LOG10(1/((Summary!$C$75/10^(AK45/10)+Summary!$C$76/10^(AL45/10)+Summary!$C$77/10^(AM45/10))/Summary!$C$78))</f>
        <v>0</v>
      </c>
      <c r="AO45" s="226"/>
      <c r="AP45" s="226"/>
      <c r="AQ45" s="227"/>
      <c r="AR45" s="148" t="e">
        <f t="shared" si="0"/>
        <v>#DIV/0!</v>
      </c>
      <c r="AS45" s="149" t="e">
        <f t="shared" si="1"/>
        <v>#DIV/0!</v>
      </c>
      <c r="AT45" s="136"/>
      <c r="AU45" s="136"/>
      <c r="AV45" s="577"/>
      <c r="AW45" s="480"/>
      <c r="AX45" s="480"/>
      <c r="AY45" s="480"/>
      <c r="AZ45" s="480"/>
      <c r="BA45" s="480"/>
      <c r="BB45" s="480"/>
      <c r="BC45" s="480"/>
      <c r="BD45" s="480"/>
      <c r="BE45" s="480"/>
      <c r="BF45" s="480"/>
      <c r="BG45" s="480"/>
      <c r="BH45" s="480"/>
      <c r="BI45" s="480"/>
      <c r="BJ45" s="480"/>
      <c r="BK45" s="480"/>
      <c r="BL45" s="480"/>
      <c r="BM45" s="480"/>
      <c r="BN45" s="480"/>
      <c r="BO45" s="480"/>
      <c r="BP45" s="480"/>
      <c r="BQ45" s="480"/>
      <c r="BR45" s="476"/>
      <c r="BS45" s="476"/>
      <c r="BT45" s="476"/>
      <c r="BU45" s="473"/>
      <c r="BV45" s="466"/>
      <c r="BW45" s="473"/>
      <c r="BX45" s="466"/>
    </row>
    <row r="46" spans="1:76" ht="17" hidden="1" customHeight="1" outlineLevel="1" x14ac:dyDescent="0.35">
      <c r="A46" s="516"/>
      <c r="B46" s="482" t="s">
        <v>18</v>
      </c>
      <c r="C46" s="519" t="s">
        <v>33</v>
      </c>
      <c r="D46" s="489">
        <v>59.94</v>
      </c>
      <c r="E46" s="492">
        <v>10</v>
      </c>
      <c r="F46" s="129"/>
      <c r="G46" s="218"/>
      <c r="H46" s="219"/>
      <c r="I46" s="219"/>
      <c r="J46" s="219"/>
      <c r="K46" s="131">
        <f>(Summary!$C$58*H46+Summary!$C$59*I46+Summary!$C$60*J46)/Summary!$C$61</f>
        <v>0</v>
      </c>
      <c r="L46" s="219"/>
      <c r="M46" s="219"/>
      <c r="N46" s="219"/>
      <c r="O46" s="219"/>
      <c r="P46" s="219"/>
      <c r="Q46" s="219"/>
      <c r="R46" s="219"/>
      <c r="S46" s="219"/>
      <c r="T46" s="219"/>
      <c r="U46" s="131">
        <f>10*LOG10(1/((Summary!$C$75/10^(R46/10)+Summary!$C$76/10^(S46/10)+Summary!$C$77/10^(T46/10))/Summary!$C$78))</f>
        <v>0</v>
      </c>
      <c r="V46" s="219"/>
      <c r="W46" s="219"/>
      <c r="X46" s="220"/>
      <c r="Y46" s="221"/>
      <c r="Z46" s="218"/>
      <c r="AA46" s="219"/>
      <c r="AB46" s="219"/>
      <c r="AC46" s="219"/>
      <c r="AD46" s="131">
        <f>(Summary!$C$58*AA46+Summary!$C$59*AB46+Summary!$C$60*AC46)/Summary!$C$61</f>
        <v>0</v>
      </c>
      <c r="AE46" s="219"/>
      <c r="AF46" s="219"/>
      <c r="AG46" s="219"/>
      <c r="AH46" s="219"/>
      <c r="AI46" s="219"/>
      <c r="AJ46" s="219"/>
      <c r="AK46" s="219"/>
      <c r="AL46" s="219"/>
      <c r="AM46" s="219"/>
      <c r="AN46" s="131">
        <f>10*LOG10(1/((Summary!$C$75/10^(AK46/10)+Summary!$C$76/10^(AL46/10)+Summary!$C$77/10^(AM46/10))/Summary!$C$78))</f>
        <v>0</v>
      </c>
      <c r="AO46" s="219"/>
      <c r="AP46" s="219"/>
      <c r="AQ46" s="220"/>
      <c r="AR46" s="134" t="e">
        <f t="shared" si="0"/>
        <v>#DIV/0!</v>
      </c>
      <c r="AS46" s="135" t="e">
        <f t="shared" si="1"/>
        <v>#DIV/0!</v>
      </c>
      <c r="AT46" s="136"/>
      <c r="AU46" s="136"/>
      <c r="AV46" s="577" t="s">
        <v>121</v>
      </c>
      <c r="AW46" s="480" t="e" cm="1">
        <f t="array" ref="AW46">bdRateExtend($G46:$G49,H46:H49,$Z46:$Z49,AA46:AA49)</f>
        <v>#VALUE!</v>
      </c>
      <c r="AX46" s="480" t="e" cm="1">
        <f t="array" ref="AX46">bdRateExtend($G46:$G51,H46:H51,$Z46:$Z51,AA46:AA51)</f>
        <v>#VALUE!</v>
      </c>
      <c r="AY46" s="480" t="e" cm="1">
        <f t="array" ref="AY46">bdRateExtend($G46:$G51,I46:I51,$Z46:$Z51,AB46:AB51)</f>
        <v>#VALUE!</v>
      </c>
      <c r="AZ46" s="480" t="e" cm="1">
        <f t="array" ref="AZ46">bdRateExtend($G46:$G51,J46:J51,$Z46:$Z51,AC46:AC51)</f>
        <v>#VALUE!</v>
      </c>
      <c r="BA46" s="480" t="e" cm="1">
        <f t="array" ref="BA46">bdRateExtend($G46:$G51,K46:K51,$Z46:$Z51,AD46:AD51)</f>
        <v>#VALUE!</v>
      </c>
      <c r="BB46" s="480" t="e" cm="1">
        <f t="array" ref="BB46">bdRateExtend($G46:$G51,L46:L51,$Z46:$Z51,AE46:AE51)</f>
        <v>#VALUE!</v>
      </c>
      <c r="BC46" s="480" t="e" cm="1">
        <f t="array" ref="BC46">bdRateExtend($G46:$G49,L46:L49,$Z46:$Z49,AE46:AE49)</f>
        <v>#VALUE!</v>
      </c>
      <c r="BD46" s="480" t="e" cm="1">
        <f t="array" ref="BD46">bdRateExtend($G46:$G51,L46:L51,$Z46:$Z51,AE46:AE51)</f>
        <v>#VALUE!</v>
      </c>
      <c r="BE46" s="480" t="e" cm="1">
        <f t="array" ref="BE46">bdRateExtend($G46:$G49,M46:M49,$Z46:$Z49,AF46:AF49)</f>
        <v>#VALUE!</v>
      </c>
      <c r="BF46" s="480" t="e" cm="1">
        <f t="array" ref="BF46">bdRateExtend($G46:$G51,M46:M51,$Z46:$Z51,AF46:AF51)</f>
        <v>#VALUE!</v>
      </c>
      <c r="BG46" s="480" t="e" cm="1">
        <f t="array" ref="BG46">bdRateExtend($G46:$G49,N46:N49,$Z46:$Z49,AG46:AG49)</f>
        <v>#VALUE!</v>
      </c>
      <c r="BH46" s="480" t="e" cm="1">
        <f t="array" ref="BH46">bdRateExtend($G46:$G51,N46:N51,$Z46:$Z51,AG46:AG51)</f>
        <v>#VALUE!</v>
      </c>
      <c r="BI46" s="480" t="e" cm="1">
        <f t="array" ref="BI46">bdRateExtend($G46:$G49,O46:O49,$Z46:$Z49,AH46:AH49)</f>
        <v>#VALUE!</v>
      </c>
      <c r="BJ46" s="480" t="e" cm="1">
        <f t="array" ref="BJ46">bdRateExtend($G46:$G51,O46:O51,$Z46:$Z51,AH46:AH51)</f>
        <v>#VALUE!</v>
      </c>
      <c r="BK46" s="480" t="e" cm="1">
        <f t="array" ref="BK46">bdRateExtend($G46:$G49,P46:P49,$Z46:$Z49,AI46:AI49)</f>
        <v>#VALUE!</v>
      </c>
      <c r="BL46" s="480" t="e" cm="1">
        <f t="array" ref="BL46">bdRateExtend($G46:$G51,P46:P51,$Z46:$Z51,AI46:AI51)</f>
        <v>#VALUE!</v>
      </c>
      <c r="BM46" s="480" t="e" cm="1">
        <f t="array" ref="BM46">bdRateExtend($G46:$G49,Q46:Q49,$Z46:$Z49,AJ46:AJ49)</f>
        <v>#VALUE!</v>
      </c>
      <c r="BN46" s="480" t="e" cm="1">
        <f t="array" ref="BN46">bdRateExtend($G46:$G51,Q46:Q51,$Z46:$Z51,AJ46:AJ51)</f>
        <v>#VALUE!</v>
      </c>
      <c r="BO46" s="480" t="e" cm="1">
        <f t="array" ref="BO46">bdRateExtend($G46:$G49,R46:R49,$Z46:$Z49,AK46:AK49)</f>
        <v>#VALUE!</v>
      </c>
      <c r="BP46" s="480" t="e" cm="1">
        <f t="array" ref="BP46">bdRateExtend($G46:$G51,R46:R51,$Z46:$Z51,AK46:AK51)</f>
        <v>#VALUE!</v>
      </c>
      <c r="BQ46" s="480" t="e" cm="1">
        <f t="array" ref="BQ46">bdRateExtend($G46:$G51,S46:S51,$Z46:$Z51,AL46:AL51)</f>
        <v>#VALUE!</v>
      </c>
      <c r="BR46" s="476" t="e" cm="1">
        <f t="array" ref="BR46">bdRateExtend($G46:$G51,T46:T51,$Z46:$Z51,AM46:AM51)</f>
        <v>#VALUE!</v>
      </c>
      <c r="BS46" s="476" t="e" cm="1">
        <f t="array" ref="BS46">bdRateExtend($G46:$G51,U46:U51,$Z46:$Z51,AN46:AN51)</f>
        <v>#VALUE!</v>
      </c>
      <c r="BT46" s="476" t="e" cm="1">
        <f t="array" ref="BT46">bdRateExtend($G46:$G51,V46:V51,$Z46:$Z51,AO46:AO51)</f>
        <v>#VALUE!</v>
      </c>
      <c r="BU46" s="462" cm="1">
        <f t="array" ref="BU46">testVMAFRange($G46:$G49,N46:N49,$Z46:$Z49,AG46:AG49)</f>
        <v>0</v>
      </c>
      <c r="BV46" s="464" cm="1">
        <f t="array" ref="BV46">testVMAFRange($G46:$G51,N46:N51,$Z46:$Z51,AG46:AG51)</f>
        <v>0</v>
      </c>
      <c r="BW46" s="462" cm="1">
        <f t="array" ref="BW46">testVMAFRange($G46:$G49,O46:O49,$Z46:$Z49,AH46:AH49)</f>
        <v>0</v>
      </c>
      <c r="BX46" s="464" cm="1">
        <f t="array" ref="BX46">testVMAFRange($G46:$G51,O46:O51,$Z46:$Z51,AH46:AH51)</f>
        <v>0</v>
      </c>
    </row>
    <row r="47" spans="1:76" ht="17" hidden="1" customHeight="1" outlineLevel="1" x14ac:dyDescent="0.35">
      <c r="A47" s="516"/>
      <c r="B47" s="483"/>
      <c r="C47" s="520"/>
      <c r="D47" s="490"/>
      <c r="E47" s="493"/>
      <c r="F47" s="138"/>
      <c r="G47" s="222"/>
      <c r="H47" s="223"/>
      <c r="I47" s="223"/>
      <c r="J47" s="223"/>
      <c r="K47" s="140">
        <f>(Summary!$C$58*H47+Summary!$C$59*I47+Summary!$C$60*J47)/Summary!$C$61</f>
        <v>0</v>
      </c>
      <c r="L47" s="223"/>
      <c r="M47" s="223"/>
      <c r="N47" s="223"/>
      <c r="O47" s="223"/>
      <c r="P47" s="223"/>
      <c r="Q47" s="223"/>
      <c r="R47" s="223"/>
      <c r="S47" s="223"/>
      <c r="T47" s="223"/>
      <c r="U47" s="140">
        <f>10*LOG10(1/((Summary!$C$75/10^(R47/10)+Summary!$C$76/10^(S47/10)+Summary!$C$77/10^(T47/10))/Summary!$C$78))</f>
        <v>0</v>
      </c>
      <c r="V47" s="223"/>
      <c r="W47" s="223"/>
      <c r="X47" s="224"/>
      <c r="Y47" s="221"/>
      <c r="Z47" s="222"/>
      <c r="AA47" s="223"/>
      <c r="AB47" s="223"/>
      <c r="AC47" s="223"/>
      <c r="AD47" s="140">
        <f>(Summary!$C$58*AA47+Summary!$C$59*AB47+Summary!$C$60*AC47)/Summary!$C$61</f>
        <v>0</v>
      </c>
      <c r="AE47" s="223"/>
      <c r="AF47" s="223"/>
      <c r="AG47" s="223"/>
      <c r="AH47" s="223"/>
      <c r="AI47" s="223"/>
      <c r="AJ47" s="223"/>
      <c r="AK47" s="223"/>
      <c r="AL47" s="223"/>
      <c r="AM47" s="223"/>
      <c r="AN47" s="140">
        <f>10*LOG10(1/((Summary!$C$75/10^(AK47/10)+Summary!$C$76/10^(AL47/10)+Summary!$C$77/10^(AM47/10))/Summary!$C$78))</f>
        <v>0</v>
      </c>
      <c r="AO47" s="223"/>
      <c r="AP47" s="223"/>
      <c r="AQ47" s="224"/>
      <c r="AR47" s="142" t="e">
        <f t="shared" si="0"/>
        <v>#DIV/0!</v>
      </c>
      <c r="AS47" s="143" t="e">
        <f t="shared" si="1"/>
        <v>#DIV/0!</v>
      </c>
      <c r="AT47" s="136"/>
      <c r="AU47" s="136"/>
      <c r="AV47" s="577"/>
      <c r="AW47" s="480"/>
      <c r="AX47" s="480"/>
      <c r="AY47" s="480"/>
      <c r="AZ47" s="480"/>
      <c r="BA47" s="480"/>
      <c r="BB47" s="480"/>
      <c r="BC47" s="480"/>
      <c r="BD47" s="480"/>
      <c r="BE47" s="480"/>
      <c r="BF47" s="480"/>
      <c r="BG47" s="480"/>
      <c r="BH47" s="480"/>
      <c r="BI47" s="480"/>
      <c r="BJ47" s="480"/>
      <c r="BK47" s="480"/>
      <c r="BL47" s="480"/>
      <c r="BM47" s="480"/>
      <c r="BN47" s="480"/>
      <c r="BO47" s="480"/>
      <c r="BP47" s="480"/>
      <c r="BQ47" s="480"/>
      <c r="BR47" s="476"/>
      <c r="BS47" s="476"/>
      <c r="BT47" s="476"/>
      <c r="BU47" s="463"/>
      <c r="BV47" s="465"/>
      <c r="BW47" s="463"/>
      <c r="BX47" s="465"/>
    </row>
    <row r="48" spans="1:76" ht="17" hidden="1" customHeight="1" outlineLevel="1" x14ac:dyDescent="0.35">
      <c r="A48" s="516"/>
      <c r="B48" s="483"/>
      <c r="C48" s="520"/>
      <c r="D48" s="490"/>
      <c r="E48" s="493"/>
      <c r="F48" s="138"/>
      <c r="G48" s="222"/>
      <c r="H48" s="223"/>
      <c r="I48" s="223"/>
      <c r="J48" s="223"/>
      <c r="K48" s="140">
        <f>(Summary!$C$58*H48+Summary!$C$59*I48+Summary!$C$60*J48)/Summary!$C$61</f>
        <v>0</v>
      </c>
      <c r="L48" s="223"/>
      <c r="M48" s="223"/>
      <c r="N48" s="223"/>
      <c r="O48" s="223"/>
      <c r="P48" s="223"/>
      <c r="Q48" s="223"/>
      <c r="R48" s="223"/>
      <c r="S48" s="223"/>
      <c r="T48" s="223"/>
      <c r="U48" s="140">
        <f>10*LOG10(1/((Summary!$C$75/10^(R48/10)+Summary!$C$76/10^(S48/10)+Summary!$C$77/10^(T48/10))/Summary!$C$78))</f>
        <v>0</v>
      </c>
      <c r="V48" s="223"/>
      <c r="W48" s="223"/>
      <c r="X48" s="224"/>
      <c r="Y48" s="221"/>
      <c r="Z48" s="222"/>
      <c r="AA48" s="223"/>
      <c r="AB48" s="223"/>
      <c r="AC48" s="223"/>
      <c r="AD48" s="140">
        <f>(Summary!$C$58*AA48+Summary!$C$59*AB48+Summary!$C$60*AC48)/Summary!$C$61</f>
        <v>0</v>
      </c>
      <c r="AE48" s="223"/>
      <c r="AF48" s="223"/>
      <c r="AG48" s="223"/>
      <c r="AH48" s="223"/>
      <c r="AI48" s="223"/>
      <c r="AJ48" s="223"/>
      <c r="AK48" s="223"/>
      <c r="AL48" s="223"/>
      <c r="AM48" s="223"/>
      <c r="AN48" s="140">
        <f>10*LOG10(1/((Summary!$C$75/10^(AK48/10)+Summary!$C$76/10^(AL48/10)+Summary!$C$77/10^(AM48/10))/Summary!$C$78))</f>
        <v>0</v>
      </c>
      <c r="AO48" s="223"/>
      <c r="AP48" s="223"/>
      <c r="AQ48" s="224"/>
      <c r="AR48" s="142" t="e">
        <f t="shared" si="0"/>
        <v>#DIV/0!</v>
      </c>
      <c r="AS48" s="143" t="e">
        <f t="shared" si="1"/>
        <v>#DIV/0!</v>
      </c>
      <c r="AT48" s="136"/>
      <c r="AU48" s="136"/>
      <c r="AV48" s="577" t="s">
        <v>122</v>
      </c>
      <c r="AW48" s="480" t="e" cm="1">
        <f t="array" ref="AW48">bdRateExtend($G47:$G50,H47:H50,$Z47:$Z50,AA47:AA50)</f>
        <v>#VALUE!</v>
      </c>
      <c r="AX48" s="480"/>
      <c r="AY48" s="480"/>
      <c r="AZ48" s="480"/>
      <c r="BA48" s="480"/>
      <c r="BB48" s="480"/>
      <c r="BC48" s="480" t="e" cm="1">
        <f t="array" ref="BC48">bdRateExtend($G47:$G50,L47:L50,$Z47:$Z50,AE47:AE50)</f>
        <v>#VALUE!</v>
      </c>
      <c r="BD48" s="480"/>
      <c r="BE48" s="480" t="e" cm="1">
        <f t="array" ref="BE48">bdRateExtend($G47:$G50,M47:M50,$Z47:$Z50,AF47:AF50)</f>
        <v>#VALUE!</v>
      </c>
      <c r="BF48" s="480"/>
      <c r="BG48" s="480" t="e" cm="1">
        <f t="array" ref="BG48">bdRateExtend($G47:$G50,N47:N50,$Z47:$Z50,AG47:AG50)</f>
        <v>#VALUE!</v>
      </c>
      <c r="BH48" s="480"/>
      <c r="BI48" s="480" t="e" cm="1">
        <f t="array" ref="BI48">bdRateExtend($G47:$G50,O47:O50,$Z47:$Z50,AH47:AH50)</f>
        <v>#VALUE!</v>
      </c>
      <c r="BJ48" s="480"/>
      <c r="BK48" s="480" t="e" cm="1">
        <f t="array" ref="BK48">bdRateExtend($G47:$G50,P47:P50,$Z47:$Z50,AI47:AI50)</f>
        <v>#VALUE!</v>
      </c>
      <c r="BL48" s="480"/>
      <c r="BM48" s="480" t="e" cm="1">
        <f t="array" ref="BM48">bdRateExtend($G47:$G50,Q47:Q50,$Z47:$Z50,AJ47:AJ50)</f>
        <v>#VALUE!</v>
      </c>
      <c r="BN48" s="480"/>
      <c r="BO48" s="480" t="e" cm="1">
        <f t="array" ref="BO48">bdRateExtend($G47:$G50,R47:R50,$Z47:$Z50,AK47:AK50)</f>
        <v>#VALUE!</v>
      </c>
      <c r="BP48" s="480"/>
      <c r="BQ48" s="480"/>
      <c r="BR48" s="476"/>
      <c r="BS48" s="476"/>
      <c r="BT48" s="476"/>
      <c r="BU48" s="463" cm="1">
        <f t="array" ref="BU48">testVMAFRange($G47:$G50,N47:N50,$Z47:$Z50,AG47:AG50)</f>
        <v>0</v>
      </c>
      <c r="BV48" s="465"/>
      <c r="BW48" s="463" cm="1">
        <f t="array" ref="BW48">testVMAFRange($G47:$G50,O47:O50,$Z47:$Z50,AH47:AH50)</f>
        <v>0</v>
      </c>
      <c r="BX48" s="465"/>
    </row>
    <row r="49" spans="1:76" ht="17" hidden="1" customHeight="1" outlineLevel="1" x14ac:dyDescent="0.35">
      <c r="A49" s="516"/>
      <c r="B49" s="483"/>
      <c r="C49" s="520"/>
      <c r="D49" s="490"/>
      <c r="E49" s="493"/>
      <c r="F49" s="138"/>
      <c r="G49" s="222"/>
      <c r="H49" s="223"/>
      <c r="I49" s="223"/>
      <c r="J49" s="223"/>
      <c r="K49" s="140">
        <f>(Summary!$C$58*H49+Summary!$C$59*I49+Summary!$C$60*J49)/Summary!$C$61</f>
        <v>0</v>
      </c>
      <c r="L49" s="223"/>
      <c r="M49" s="223"/>
      <c r="N49" s="223"/>
      <c r="O49" s="223"/>
      <c r="P49" s="223"/>
      <c r="Q49" s="223"/>
      <c r="R49" s="223"/>
      <c r="S49" s="223"/>
      <c r="T49" s="223"/>
      <c r="U49" s="140">
        <f>10*LOG10(1/((Summary!$C$75/10^(R49/10)+Summary!$C$76/10^(S49/10)+Summary!$C$77/10^(T49/10))/Summary!$C$78))</f>
        <v>0</v>
      </c>
      <c r="V49" s="223"/>
      <c r="W49" s="223"/>
      <c r="X49" s="224"/>
      <c r="Y49" s="221"/>
      <c r="Z49" s="222"/>
      <c r="AA49" s="223"/>
      <c r="AB49" s="223"/>
      <c r="AC49" s="223"/>
      <c r="AD49" s="140">
        <f>(Summary!$C$58*AA49+Summary!$C$59*AB49+Summary!$C$60*AC49)/Summary!$C$61</f>
        <v>0</v>
      </c>
      <c r="AE49" s="223"/>
      <c r="AF49" s="223"/>
      <c r="AG49" s="223"/>
      <c r="AH49" s="223"/>
      <c r="AI49" s="223"/>
      <c r="AJ49" s="223"/>
      <c r="AK49" s="223"/>
      <c r="AL49" s="223"/>
      <c r="AM49" s="223"/>
      <c r="AN49" s="140">
        <f>10*LOG10(1/((Summary!$C$75/10^(AK49/10)+Summary!$C$76/10^(AL49/10)+Summary!$C$77/10^(AM49/10))/Summary!$C$78))</f>
        <v>0</v>
      </c>
      <c r="AO49" s="223"/>
      <c r="AP49" s="223"/>
      <c r="AQ49" s="224"/>
      <c r="AR49" s="142" t="e">
        <f t="shared" si="0"/>
        <v>#DIV/0!</v>
      </c>
      <c r="AS49" s="143" t="e">
        <f t="shared" si="1"/>
        <v>#DIV/0!</v>
      </c>
      <c r="AT49" s="136"/>
      <c r="AU49" s="136"/>
      <c r="AV49" s="577"/>
      <c r="AW49" s="480"/>
      <c r="AX49" s="480"/>
      <c r="AY49" s="480"/>
      <c r="AZ49" s="480"/>
      <c r="BA49" s="480"/>
      <c r="BB49" s="480"/>
      <c r="BC49" s="480"/>
      <c r="BD49" s="480"/>
      <c r="BE49" s="480"/>
      <c r="BF49" s="480"/>
      <c r="BG49" s="480"/>
      <c r="BH49" s="480"/>
      <c r="BI49" s="480"/>
      <c r="BJ49" s="480"/>
      <c r="BK49" s="480"/>
      <c r="BL49" s="480"/>
      <c r="BM49" s="480"/>
      <c r="BN49" s="480"/>
      <c r="BO49" s="480"/>
      <c r="BP49" s="480"/>
      <c r="BQ49" s="480"/>
      <c r="BR49" s="476"/>
      <c r="BS49" s="476"/>
      <c r="BT49" s="476"/>
      <c r="BU49" s="463"/>
      <c r="BV49" s="465"/>
      <c r="BW49" s="463"/>
      <c r="BX49" s="465"/>
    </row>
    <row r="50" spans="1:76" ht="17" hidden="1" customHeight="1" outlineLevel="1" x14ac:dyDescent="0.35">
      <c r="A50" s="516"/>
      <c r="B50" s="483"/>
      <c r="C50" s="520"/>
      <c r="D50" s="490"/>
      <c r="E50" s="493"/>
      <c r="F50" s="138"/>
      <c r="G50" s="222"/>
      <c r="H50" s="223"/>
      <c r="I50" s="223"/>
      <c r="J50" s="223"/>
      <c r="K50" s="140">
        <f>(Summary!$C$58*H50+Summary!$C$59*I50+Summary!$C$60*J50)/Summary!$C$61</f>
        <v>0</v>
      </c>
      <c r="L50" s="223"/>
      <c r="M50" s="223"/>
      <c r="N50" s="223"/>
      <c r="O50" s="223"/>
      <c r="P50" s="223"/>
      <c r="Q50" s="223"/>
      <c r="R50" s="223"/>
      <c r="S50" s="223"/>
      <c r="T50" s="223"/>
      <c r="U50" s="140">
        <f>10*LOG10(1/((Summary!$C$75/10^(R50/10)+Summary!$C$76/10^(S50/10)+Summary!$C$77/10^(T50/10))/Summary!$C$78))</f>
        <v>0</v>
      </c>
      <c r="V50" s="223"/>
      <c r="W50" s="223"/>
      <c r="X50" s="224"/>
      <c r="Y50" s="221"/>
      <c r="Z50" s="222"/>
      <c r="AA50" s="223"/>
      <c r="AB50" s="223"/>
      <c r="AC50" s="223"/>
      <c r="AD50" s="140">
        <f>(Summary!$C$58*AA50+Summary!$C$59*AB50+Summary!$C$60*AC50)/Summary!$C$61</f>
        <v>0</v>
      </c>
      <c r="AE50" s="223"/>
      <c r="AF50" s="223"/>
      <c r="AG50" s="223"/>
      <c r="AH50" s="223"/>
      <c r="AI50" s="223"/>
      <c r="AJ50" s="223"/>
      <c r="AK50" s="223"/>
      <c r="AL50" s="223"/>
      <c r="AM50" s="223"/>
      <c r="AN50" s="140">
        <f>10*LOG10(1/((Summary!$C$75/10^(AK50/10)+Summary!$C$76/10^(AL50/10)+Summary!$C$77/10^(AM50/10))/Summary!$C$78))</f>
        <v>0</v>
      </c>
      <c r="AO50" s="223"/>
      <c r="AP50" s="223"/>
      <c r="AQ50" s="224"/>
      <c r="AR50" s="142" t="e">
        <f t="shared" si="0"/>
        <v>#DIV/0!</v>
      </c>
      <c r="AS50" s="143" t="e">
        <f t="shared" si="1"/>
        <v>#DIV/0!</v>
      </c>
      <c r="AT50" s="136"/>
      <c r="AU50" s="136"/>
      <c r="AV50" s="577" t="s">
        <v>123</v>
      </c>
      <c r="AW50" s="480" t="e" cm="1">
        <f t="array" ref="AW50">bdRateExtend($G48:$G51,H48:H51,$Z48:$Z51,AA48:AA51)</f>
        <v>#VALUE!</v>
      </c>
      <c r="AX50" s="480"/>
      <c r="AY50" s="480"/>
      <c r="AZ50" s="480"/>
      <c r="BA50" s="480"/>
      <c r="BB50" s="480"/>
      <c r="BC50" s="480" t="e" cm="1">
        <f t="array" ref="BC50">bdRateExtend($G48:$G51,L48:L51,$Z48:$Z51,AE48:AE51)</f>
        <v>#VALUE!</v>
      </c>
      <c r="BD50" s="480"/>
      <c r="BE50" s="480" t="e" cm="1">
        <f t="array" ref="BE50">bdRateExtend($G48:$G51,M48:M51,$Z48:$Z51,AF48:AF51)</f>
        <v>#VALUE!</v>
      </c>
      <c r="BF50" s="480"/>
      <c r="BG50" s="480" t="e" cm="1">
        <f t="array" ref="BG50">bdRateExtend($G48:$G51,N48:N51,$Z48:$Z51,AG48:AG51)</f>
        <v>#VALUE!</v>
      </c>
      <c r="BH50" s="480"/>
      <c r="BI50" s="480" t="e" cm="1">
        <f t="array" ref="BI50">bdRateExtend($G48:$G51,O48:O51,$Z48:$Z51,AH48:AH51)</f>
        <v>#VALUE!</v>
      </c>
      <c r="BJ50" s="480"/>
      <c r="BK50" s="480" t="e" cm="1">
        <f t="array" ref="BK50">bdRateExtend($G48:$G51,P48:P51,$Z48:$Z51,AI48:AI51)</f>
        <v>#VALUE!</v>
      </c>
      <c r="BL50" s="480"/>
      <c r="BM50" s="480" t="e" cm="1">
        <f t="array" ref="BM50">bdRateExtend($G48:$G51,Q48:Q51,$Z48:$Z51,AJ48:AJ51)</f>
        <v>#VALUE!</v>
      </c>
      <c r="BN50" s="480"/>
      <c r="BO50" s="480" t="e" cm="1">
        <f t="array" ref="BO50">bdRateExtend($G48:$G51,R48:R51,$Z48:$Z51,AK48:AK51)</f>
        <v>#VALUE!</v>
      </c>
      <c r="BP50" s="480"/>
      <c r="BQ50" s="480"/>
      <c r="BR50" s="476"/>
      <c r="BS50" s="476"/>
      <c r="BT50" s="476"/>
      <c r="BU50" s="463" cm="1">
        <f t="array" ref="BU50">testVMAFRange($G48:$G51,N48:N51,$Z48:$Z51,AG48:AG51)</f>
        <v>0</v>
      </c>
      <c r="BV50" s="465"/>
      <c r="BW50" s="463" cm="1">
        <f t="array" ref="BW50">testVMAFRange($G48:$G51,O48:O51,$Z48:$Z51,AH48:AH51)</f>
        <v>0</v>
      </c>
      <c r="BX50" s="465"/>
    </row>
    <row r="51" spans="1:76" ht="239" hidden="1" customHeight="1" outlineLevel="1" thickBot="1" x14ac:dyDescent="0.4">
      <c r="A51" s="516"/>
      <c r="B51" s="518"/>
      <c r="C51" s="521"/>
      <c r="D51" s="522"/>
      <c r="E51" s="523"/>
      <c r="F51" s="144"/>
      <c r="G51" s="225"/>
      <c r="H51" s="226"/>
      <c r="I51" s="226"/>
      <c r="J51" s="226"/>
      <c r="K51" s="146">
        <f>(Summary!$C$58*H51+Summary!$C$59*I51+Summary!$C$60*J51)/Summary!$C$61</f>
        <v>0</v>
      </c>
      <c r="L51" s="226"/>
      <c r="M51" s="226"/>
      <c r="N51" s="226"/>
      <c r="O51" s="226"/>
      <c r="P51" s="226"/>
      <c r="Q51" s="226"/>
      <c r="R51" s="226"/>
      <c r="S51" s="226"/>
      <c r="T51" s="226"/>
      <c r="U51" s="146">
        <f>10*LOG10(1/((Summary!$C$75/10^(R51/10)+Summary!$C$76/10^(S51/10)+Summary!$C$77/10^(T51/10))/Summary!$C$78))</f>
        <v>0</v>
      </c>
      <c r="V51" s="226"/>
      <c r="W51" s="226"/>
      <c r="X51" s="227"/>
      <c r="Y51" s="221"/>
      <c r="Z51" s="225"/>
      <c r="AA51" s="226"/>
      <c r="AB51" s="226"/>
      <c r="AC51" s="226"/>
      <c r="AD51" s="146">
        <f>(Summary!$C$58*AA51+Summary!$C$59*AB51+Summary!$C$60*AC51)/Summary!$C$61</f>
        <v>0</v>
      </c>
      <c r="AE51" s="226"/>
      <c r="AF51" s="226"/>
      <c r="AG51" s="226"/>
      <c r="AH51" s="226"/>
      <c r="AI51" s="226"/>
      <c r="AJ51" s="226"/>
      <c r="AK51" s="226"/>
      <c r="AL51" s="226"/>
      <c r="AM51" s="226"/>
      <c r="AN51" s="146">
        <f>10*LOG10(1/((Summary!$C$75/10^(AK51/10)+Summary!$C$76/10^(AL51/10)+Summary!$C$77/10^(AM51/10))/Summary!$C$78))</f>
        <v>0</v>
      </c>
      <c r="AO51" s="226"/>
      <c r="AP51" s="226"/>
      <c r="AQ51" s="227"/>
      <c r="AR51" s="148" t="e">
        <f t="shared" si="0"/>
        <v>#DIV/0!</v>
      </c>
      <c r="AS51" s="149" t="e">
        <f t="shared" si="1"/>
        <v>#DIV/0!</v>
      </c>
      <c r="AT51" s="136"/>
      <c r="AU51" s="136"/>
      <c r="AV51" s="577"/>
      <c r="AW51" s="480"/>
      <c r="AX51" s="480"/>
      <c r="AY51" s="480"/>
      <c r="AZ51" s="480"/>
      <c r="BA51" s="480"/>
      <c r="BB51" s="480"/>
      <c r="BC51" s="480"/>
      <c r="BD51" s="480"/>
      <c r="BE51" s="480"/>
      <c r="BF51" s="480"/>
      <c r="BG51" s="480"/>
      <c r="BH51" s="480"/>
      <c r="BI51" s="480"/>
      <c r="BJ51" s="480"/>
      <c r="BK51" s="480"/>
      <c r="BL51" s="480"/>
      <c r="BM51" s="480"/>
      <c r="BN51" s="480"/>
      <c r="BO51" s="480"/>
      <c r="BP51" s="580"/>
      <c r="BQ51" s="580"/>
      <c r="BR51" s="579"/>
      <c r="BS51" s="579"/>
      <c r="BT51" s="579"/>
      <c r="BU51" s="473"/>
      <c r="BV51" s="466"/>
      <c r="BW51" s="473"/>
      <c r="BX51" s="466"/>
    </row>
    <row r="52" spans="1:76" ht="17" customHeight="1" collapsed="1" x14ac:dyDescent="0.35">
      <c r="A52" s="488" t="s">
        <v>21</v>
      </c>
      <c r="B52" s="482" t="s">
        <v>2</v>
      </c>
      <c r="C52" s="519" t="s">
        <v>34</v>
      </c>
      <c r="D52" s="489">
        <v>59.94</v>
      </c>
      <c r="E52" s="492">
        <v>10</v>
      </c>
      <c r="F52" s="129">
        <v>23</v>
      </c>
      <c r="G52" s="130">
        <f>'Anchor-LD'!L50</f>
        <v>0</v>
      </c>
      <c r="H52" s="131">
        <f>'Anchor-LD'!M50</f>
        <v>0</v>
      </c>
      <c r="I52" s="131">
        <f>'Anchor-LD'!N50</f>
        <v>0</v>
      </c>
      <c r="J52" s="131">
        <f>'Anchor-LD'!O50</f>
        <v>0</v>
      </c>
      <c r="K52" s="131">
        <f>(Summary!$C$58*H52+Summary!$C$59*I52+Summary!$C$60*J52)/Summary!$C$61</f>
        <v>0</v>
      </c>
      <c r="L52" s="131">
        <f>'Anchor-LD'!P50</f>
        <v>0</v>
      </c>
      <c r="M52" s="131">
        <f>'Anchor-LD'!Q50</f>
        <v>0</v>
      </c>
      <c r="N52" s="131">
        <f>'Anchor-LD'!R50</f>
        <v>0</v>
      </c>
      <c r="O52" s="131">
        <f>'Anchor-LD'!S50</f>
        <v>0</v>
      </c>
      <c r="P52" s="131">
        <f>'Anchor-LD'!T50</f>
        <v>0</v>
      </c>
      <c r="Q52" s="131">
        <f>'Anchor-LD'!U50</f>
        <v>0</v>
      </c>
      <c r="R52" s="131">
        <f>'Anchor-LD'!V50</f>
        <v>0</v>
      </c>
      <c r="S52" s="131">
        <f>'Anchor-LD'!W50</f>
        <v>0</v>
      </c>
      <c r="T52" s="131">
        <f>'Anchor-LD'!X50</f>
        <v>0</v>
      </c>
      <c r="U52" s="131">
        <f>10*LOG10(1/((Summary!$C$75/10^(R52/10)+Summary!$C$76/10^(S52/10)+Summary!$C$77/10^(T52/10))/Summary!$C$78))</f>
        <v>0</v>
      </c>
      <c r="V52" s="131">
        <f>'Anchor-LD'!Y50</f>
        <v>0</v>
      </c>
      <c r="W52" s="131">
        <f>'Anchor-LD'!Z50</f>
        <v>0</v>
      </c>
      <c r="X52" s="132">
        <f t="shared" ref="X52:X73" si="2">V52/3600</f>
        <v>0</v>
      </c>
      <c r="Y52" s="133"/>
      <c r="Z52" s="130">
        <f>'Test-LD'!L50</f>
        <v>0</v>
      </c>
      <c r="AA52" s="131">
        <f>'Test-LD'!M50</f>
        <v>0</v>
      </c>
      <c r="AB52" s="131">
        <f>'Test-LD'!N50</f>
        <v>0</v>
      </c>
      <c r="AC52" s="131">
        <f>'Test-LD'!O50</f>
        <v>0</v>
      </c>
      <c r="AD52" s="131">
        <f>(Summary!$C$58*AA52+Summary!$C$59*AB52+Summary!$C$60*AC52)/Summary!$C$61</f>
        <v>0</v>
      </c>
      <c r="AE52" s="131">
        <f>'Test-LD'!P50</f>
        <v>0</v>
      </c>
      <c r="AF52" s="131">
        <f>'Test-LD'!Q50</f>
        <v>0</v>
      </c>
      <c r="AG52" s="131">
        <f>'Test-LD'!R50</f>
        <v>0</v>
      </c>
      <c r="AH52" s="131">
        <f>'Test-LD'!S50</f>
        <v>0</v>
      </c>
      <c r="AI52" s="131">
        <f>'Test-LD'!T50</f>
        <v>0</v>
      </c>
      <c r="AJ52" s="131">
        <f>'Test-LD'!U50</f>
        <v>0</v>
      </c>
      <c r="AK52" s="131">
        <f>'Test-LD'!V50</f>
        <v>0</v>
      </c>
      <c r="AL52" s="131">
        <f>'Test-LD'!W50</f>
        <v>0</v>
      </c>
      <c r="AM52" s="131">
        <f>'Test-LD'!X50</f>
        <v>0</v>
      </c>
      <c r="AN52" s="131">
        <f>10*LOG10(1/((Summary!$C$75/10^(AK52/10)+Summary!$C$76/10^(AL52/10)+Summary!$C$77/10^(AM52/10))/Summary!$C$78))</f>
        <v>0</v>
      </c>
      <c r="AO52" s="131">
        <f>'Test-LD'!Y50</f>
        <v>0</v>
      </c>
      <c r="AP52" s="131">
        <f>'Test-LD'!Z50</f>
        <v>0</v>
      </c>
      <c r="AQ52" s="132">
        <f t="shared" ref="AQ52:AQ73" si="3">AO52/3600</f>
        <v>0</v>
      </c>
      <c r="AR52" s="134" t="e">
        <f t="shared" si="0"/>
        <v>#DIV/0!</v>
      </c>
      <c r="AS52" s="135" t="e">
        <f t="shared" si="1"/>
        <v>#DIV/0!</v>
      </c>
      <c r="AT52" s="136"/>
      <c r="AU52" s="136"/>
      <c r="AV52" s="577" t="s">
        <v>121</v>
      </c>
      <c r="AW52" s="480" t="e" cm="1">
        <f t="array" ref="AW52">bdRateExtend($G52:$G55,H52:H55,$Z52:$Z55,AA52:AA55)</f>
        <v>#VALUE!</v>
      </c>
      <c r="AX52" s="480" t="e" cm="1">
        <f t="array" ref="AX52">bdRateExtend($G52:$G57,H52:H57,$Z52:$Z57,AA52:AA57)</f>
        <v>#VALUE!</v>
      </c>
      <c r="AY52" s="480" t="e" cm="1">
        <f t="array" ref="AY52">bdRateExtend($G52:$G57,I52:I57,$Z52:$Z57,AB52:AB57)</f>
        <v>#VALUE!</v>
      </c>
      <c r="AZ52" s="480" t="e" cm="1">
        <f t="array" ref="AZ52">bdRateExtend($G52:$G57,J52:J57,$Z52:$Z57,AC52:AC57)</f>
        <v>#VALUE!</v>
      </c>
      <c r="BA52" s="480" t="e" cm="1">
        <f t="array" ref="BA52">bdRateExtend($G52:$G57,K52:K57,$Z52:$Z57,AD52:AD57)</f>
        <v>#VALUE!</v>
      </c>
      <c r="BB52" s="479" t="e">
        <f>(Summary!$C$89*AX52+Summary!$C$90*AY52+Summary!$C$91*AZ52)/Summary!$C$92</f>
        <v>#VALUE!</v>
      </c>
      <c r="BC52" s="480" t="e" cm="1">
        <f t="array" ref="BC52">bdRateExtend($G52:$G55,L52:L55,$Z52:$Z55,AE52:AE55)</f>
        <v>#VALUE!</v>
      </c>
      <c r="BD52" s="480" t="e" cm="1">
        <f t="array" ref="BD52">bdRateExtend($G52:$G57,L52:L57,$Z52:$Z57,AE52:AE57)</f>
        <v>#VALUE!</v>
      </c>
      <c r="BE52" s="480" t="e" cm="1">
        <f t="array" ref="BE52">bdRateExtend($G52:$G55,M52:M55,$Z52:$Z55,AF52:AF55)</f>
        <v>#VALUE!</v>
      </c>
      <c r="BF52" s="480" t="e" cm="1">
        <f t="array" ref="BF52">bdRateExtend($G52:$G57,M52:M57,$Z52:$Z57,AF52:AF57)</f>
        <v>#VALUE!</v>
      </c>
      <c r="BG52" s="474" t="e" cm="1">
        <f t="array" ref="BG52">bdRateExtend($G52:$G55,N52:N55,$Z52:$Z55,AG52:AG55,"None", FALSE,1)</f>
        <v>#VALUE!</v>
      </c>
      <c r="BH52" s="475" t="e" cm="1">
        <f t="array" ref="BH52">bdRateExtend($G52:$G57,N52:N57,$Z52:$Z57,AG52:AG57,"None", FALSE,1)</f>
        <v>#VALUE!</v>
      </c>
      <c r="BI52" s="474" t="e" cm="1">
        <f t="array" ref="BI52">bdRateExtend($G52:$G55,O52:O55,$Z52:$Z55,AH52:AH55,"None", FALSE,1)</f>
        <v>#VALUE!</v>
      </c>
      <c r="BJ52" s="475" t="e" cm="1">
        <f t="array" ref="BJ52">bdRateExtend($G52:$G57,O52:O57,$Z52:$Z57,AH52:AH57,"None", FALSE,1)</f>
        <v>#VALUE!</v>
      </c>
      <c r="BK52" s="480" t="e" cm="1">
        <f t="array" ref="BK52">bdRateExtend($G52:$G55,P52:P55,$Z52:$Z55,AI52:AI55)</f>
        <v>#VALUE!</v>
      </c>
      <c r="BL52" s="480" t="e" cm="1">
        <f t="array" ref="BL52">bdRateExtend($G52:$G57,P52:P57,$Z52:$Z57,AI52:AI57)</f>
        <v>#VALUE!</v>
      </c>
      <c r="BM52" s="480" t="e" cm="1">
        <f t="array" ref="BM52">bdRateExtend($G52:$G55,Q52:Q55,$Z52:$Z55,AJ52:AJ55)</f>
        <v>#VALUE!</v>
      </c>
      <c r="BN52" s="480" t="e" cm="1">
        <f t="array" ref="BN52">bdRateExtend($G52:$G57,Q52:Q57,$Z52:$Z57,AJ52:AJ57)</f>
        <v>#VALUE!</v>
      </c>
      <c r="BO52" s="497" t="e" cm="1">
        <f t="array" ref="BO52">bdRateExtend($G52:$G55,R52:R55,$Z52:$Z55,AK52:AK55)</f>
        <v>#VALUE!</v>
      </c>
      <c r="BP52" s="575" t="e" cm="1">
        <f t="array" ref="BP52">bdRateExtend($G52:$G57,R52:R57,$Z52:$Z57,AK52:AK57)</f>
        <v>#VALUE!</v>
      </c>
      <c r="BQ52" s="574" t="e" cm="1">
        <f t="array" ref="BQ52">bdRateExtend($G52:$G57,S52:S57,$Z52:$Z57,AL52:AL57)</f>
        <v>#VALUE!</v>
      </c>
      <c r="BR52" s="574" t="e" cm="1">
        <f t="array" ref="BR52">bdRateExtend($G52:$G57,T52:T57,$Z52:$Z57,AM52:AM57)</f>
        <v>#VALUE!</v>
      </c>
      <c r="BS52" s="574" t="e" cm="1">
        <f t="array" ref="BS52">bdRateExtend($G52:$G57,U52:U57,$Z52:$Z57,AN52:AN57)</f>
        <v>#VALUE!</v>
      </c>
      <c r="BT52" s="576" t="e">
        <f>(Summary!$C$103*BP52+Summary!$C$104*BQ52+Summary!$C$105*BR52)/Summary!$C$106</f>
        <v>#VALUE!</v>
      </c>
      <c r="BU52" s="462" cm="1">
        <f t="array" ref="BU52">testVMAFRange($G52:$G55,N52:N55,$Z52:$Z55,AG52:AG55)</f>
        <v>0</v>
      </c>
      <c r="BV52" s="464" cm="1">
        <f t="array" ref="BV52">testVMAFRange($G52:$G57,N52:N57,$Z52:$Z57,AG52:AG57)</f>
        <v>0</v>
      </c>
      <c r="BW52" s="462" cm="1">
        <f t="array" ref="BW52">testVMAFRange($G52:$G55,O52:O55,$Z52:$Z55,AH52:AH55)</f>
        <v>0</v>
      </c>
      <c r="BX52" s="464" cm="1">
        <f t="array" ref="BX52">testVMAFRange($G52:$G57,O52:O57,$Z52:$Z57,AH52:AH57)</f>
        <v>0</v>
      </c>
    </row>
    <row r="53" spans="1:76" ht="17" customHeight="1" x14ac:dyDescent="0.35">
      <c r="A53" s="516"/>
      <c r="B53" s="483"/>
      <c r="C53" s="520"/>
      <c r="D53" s="490"/>
      <c r="E53" s="493"/>
      <c r="F53" s="138">
        <v>31</v>
      </c>
      <c r="G53" s="139">
        <f>'Anchor-LD'!L51</f>
        <v>0</v>
      </c>
      <c r="H53" s="140">
        <f>'Anchor-LD'!M51</f>
        <v>0</v>
      </c>
      <c r="I53" s="140">
        <f>'Anchor-LD'!N51</f>
        <v>0</v>
      </c>
      <c r="J53" s="140">
        <f>'Anchor-LD'!O51</f>
        <v>0</v>
      </c>
      <c r="K53" s="140">
        <f>(Summary!$C$58*H53+Summary!$C$59*I53+Summary!$C$60*J53)/Summary!$C$61</f>
        <v>0</v>
      </c>
      <c r="L53" s="140">
        <f>'Anchor-LD'!P51</f>
        <v>0</v>
      </c>
      <c r="M53" s="140">
        <f>'Anchor-LD'!Q51</f>
        <v>0</v>
      </c>
      <c r="N53" s="140">
        <f>'Anchor-LD'!R51</f>
        <v>0</v>
      </c>
      <c r="O53" s="140">
        <f>'Anchor-LD'!S51</f>
        <v>0</v>
      </c>
      <c r="P53" s="140">
        <f>'Anchor-LD'!T51</f>
        <v>0</v>
      </c>
      <c r="Q53" s="140">
        <f>'Anchor-LD'!U51</f>
        <v>0</v>
      </c>
      <c r="R53" s="140">
        <f>'Anchor-LD'!V51</f>
        <v>0</v>
      </c>
      <c r="S53" s="140">
        <f>'Anchor-LD'!W51</f>
        <v>0</v>
      </c>
      <c r="T53" s="140">
        <f>'Anchor-LD'!X51</f>
        <v>0</v>
      </c>
      <c r="U53" s="140">
        <f>10*LOG10(1/((Summary!$C$75/10^(R53/10)+Summary!$C$76/10^(S53/10)+Summary!$C$77/10^(T53/10))/Summary!$C$78))</f>
        <v>0</v>
      </c>
      <c r="V53" s="140">
        <f>'Anchor-LD'!Y51</f>
        <v>0</v>
      </c>
      <c r="W53" s="140">
        <f>'Anchor-LD'!Z51</f>
        <v>0</v>
      </c>
      <c r="X53" s="141">
        <f t="shared" si="2"/>
        <v>0</v>
      </c>
      <c r="Y53" s="133"/>
      <c r="Z53" s="139">
        <f>'Test-LD'!L51</f>
        <v>0</v>
      </c>
      <c r="AA53" s="140">
        <f>'Test-LD'!M51</f>
        <v>0</v>
      </c>
      <c r="AB53" s="140">
        <f>'Test-LD'!N51</f>
        <v>0</v>
      </c>
      <c r="AC53" s="140">
        <f>'Test-LD'!O51</f>
        <v>0</v>
      </c>
      <c r="AD53" s="140">
        <f>(Summary!$C$58*AA53+Summary!$C$59*AB53+Summary!$C$60*AC53)/Summary!$C$61</f>
        <v>0</v>
      </c>
      <c r="AE53" s="140">
        <f>'Test-LD'!P51</f>
        <v>0</v>
      </c>
      <c r="AF53" s="140">
        <f>'Test-LD'!Q51</f>
        <v>0</v>
      </c>
      <c r="AG53" s="140">
        <f>'Test-LD'!R51</f>
        <v>0</v>
      </c>
      <c r="AH53" s="140">
        <f>'Test-LD'!S51</f>
        <v>0</v>
      </c>
      <c r="AI53" s="140">
        <f>'Test-LD'!T51</f>
        <v>0</v>
      </c>
      <c r="AJ53" s="140">
        <f>'Test-LD'!U51</f>
        <v>0</v>
      </c>
      <c r="AK53" s="140">
        <f>'Test-LD'!V51</f>
        <v>0</v>
      </c>
      <c r="AL53" s="140">
        <f>'Test-LD'!W51</f>
        <v>0</v>
      </c>
      <c r="AM53" s="140">
        <f>'Test-LD'!X51</f>
        <v>0</v>
      </c>
      <c r="AN53" s="140">
        <f>10*LOG10(1/((Summary!$C$75/10^(AK53/10)+Summary!$C$76/10^(AL53/10)+Summary!$C$77/10^(AM53/10))/Summary!$C$78))</f>
        <v>0</v>
      </c>
      <c r="AO53" s="140">
        <f>'Test-LD'!Y51</f>
        <v>0</v>
      </c>
      <c r="AP53" s="140">
        <f>'Test-LD'!Z51</f>
        <v>0</v>
      </c>
      <c r="AQ53" s="141">
        <f t="shared" si="3"/>
        <v>0</v>
      </c>
      <c r="AR53" s="142" t="e">
        <f t="shared" si="0"/>
        <v>#DIV/0!</v>
      </c>
      <c r="AS53" s="143" t="e">
        <f t="shared" si="1"/>
        <v>#DIV/0!</v>
      </c>
      <c r="AT53" s="136"/>
      <c r="AU53" s="136"/>
      <c r="AV53" s="577"/>
      <c r="AW53" s="480"/>
      <c r="AX53" s="480"/>
      <c r="AY53" s="480"/>
      <c r="AZ53" s="480"/>
      <c r="BA53" s="480"/>
      <c r="BB53" s="480"/>
      <c r="BC53" s="480"/>
      <c r="BD53" s="480"/>
      <c r="BE53" s="480"/>
      <c r="BF53" s="480"/>
      <c r="BG53" s="469"/>
      <c r="BH53" s="476"/>
      <c r="BI53" s="469"/>
      <c r="BJ53" s="476"/>
      <c r="BK53" s="480"/>
      <c r="BL53" s="480"/>
      <c r="BM53" s="480"/>
      <c r="BN53" s="480"/>
      <c r="BO53" s="497"/>
      <c r="BP53" s="468"/>
      <c r="BQ53" s="480"/>
      <c r="BR53" s="480"/>
      <c r="BS53" s="480"/>
      <c r="BT53" s="476"/>
      <c r="BU53" s="463"/>
      <c r="BV53" s="465"/>
      <c r="BW53" s="463"/>
      <c r="BX53" s="465"/>
    </row>
    <row r="54" spans="1:76" ht="17" customHeight="1" x14ac:dyDescent="0.35">
      <c r="A54" s="516"/>
      <c r="B54" s="483"/>
      <c r="C54" s="520"/>
      <c r="D54" s="490"/>
      <c r="E54" s="493"/>
      <c r="F54" s="138">
        <v>39</v>
      </c>
      <c r="G54" s="139">
        <f>'Anchor-LD'!L52</f>
        <v>0</v>
      </c>
      <c r="H54" s="140">
        <f>'Anchor-LD'!M52</f>
        <v>0</v>
      </c>
      <c r="I54" s="140">
        <f>'Anchor-LD'!N52</f>
        <v>0</v>
      </c>
      <c r="J54" s="140">
        <f>'Anchor-LD'!O52</f>
        <v>0</v>
      </c>
      <c r="K54" s="140">
        <f>(Summary!$C$58*H54+Summary!$C$59*I54+Summary!$C$60*J54)/Summary!$C$61</f>
        <v>0</v>
      </c>
      <c r="L54" s="140">
        <f>'Anchor-LD'!P52</f>
        <v>0</v>
      </c>
      <c r="M54" s="140">
        <f>'Anchor-LD'!Q52</f>
        <v>0</v>
      </c>
      <c r="N54" s="140">
        <f>'Anchor-LD'!R52</f>
        <v>0</v>
      </c>
      <c r="O54" s="140">
        <f>'Anchor-LD'!S52</f>
        <v>0</v>
      </c>
      <c r="P54" s="140">
        <f>'Anchor-LD'!T52</f>
        <v>0</v>
      </c>
      <c r="Q54" s="140">
        <f>'Anchor-LD'!U52</f>
        <v>0</v>
      </c>
      <c r="R54" s="140">
        <f>'Anchor-LD'!V52</f>
        <v>0</v>
      </c>
      <c r="S54" s="140">
        <f>'Anchor-LD'!W52</f>
        <v>0</v>
      </c>
      <c r="T54" s="140">
        <f>'Anchor-LD'!X52</f>
        <v>0</v>
      </c>
      <c r="U54" s="140">
        <f>10*LOG10(1/((Summary!$C$75/10^(R54/10)+Summary!$C$76/10^(S54/10)+Summary!$C$77/10^(T54/10))/Summary!$C$78))</f>
        <v>0</v>
      </c>
      <c r="V54" s="140">
        <f>'Anchor-LD'!Y52</f>
        <v>0</v>
      </c>
      <c r="W54" s="140">
        <f>'Anchor-LD'!Z52</f>
        <v>0</v>
      </c>
      <c r="X54" s="141">
        <f t="shared" si="2"/>
        <v>0</v>
      </c>
      <c r="Y54" s="133"/>
      <c r="Z54" s="139">
        <f>'Test-LD'!L52</f>
        <v>0</v>
      </c>
      <c r="AA54" s="140">
        <f>'Test-LD'!M52</f>
        <v>0</v>
      </c>
      <c r="AB54" s="140">
        <f>'Test-LD'!N52</f>
        <v>0</v>
      </c>
      <c r="AC54" s="140">
        <f>'Test-LD'!O52</f>
        <v>0</v>
      </c>
      <c r="AD54" s="140">
        <f>(Summary!$C$58*AA54+Summary!$C$59*AB54+Summary!$C$60*AC54)/Summary!$C$61</f>
        <v>0</v>
      </c>
      <c r="AE54" s="140">
        <f>'Test-LD'!P52</f>
        <v>0</v>
      </c>
      <c r="AF54" s="140">
        <f>'Test-LD'!Q52</f>
        <v>0</v>
      </c>
      <c r="AG54" s="140">
        <f>'Test-LD'!R52</f>
        <v>0</v>
      </c>
      <c r="AH54" s="140">
        <f>'Test-LD'!S52</f>
        <v>0</v>
      </c>
      <c r="AI54" s="140">
        <f>'Test-LD'!T52</f>
        <v>0</v>
      </c>
      <c r="AJ54" s="140">
        <f>'Test-LD'!U52</f>
        <v>0</v>
      </c>
      <c r="AK54" s="140">
        <f>'Test-LD'!V52</f>
        <v>0</v>
      </c>
      <c r="AL54" s="140">
        <f>'Test-LD'!W52</f>
        <v>0</v>
      </c>
      <c r="AM54" s="140">
        <f>'Test-LD'!X52</f>
        <v>0</v>
      </c>
      <c r="AN54" s="140">
        <f>10*LOG10(1/((Summary!$C$75/10^(AK54/10)+Summary!$C$76/10^(AL54/10)+Summary!$C$77/10^(AM54/10))/Summary!$C$78))</f>
        <v>0</v>
      </c>
      <c r="AO54" s="140">
        <f>'Test-LD'!Y52</f>
        <v>0</v>
      </c>
      <c r="AP54" s="140">
        <f>'Test-LD'!Z52</f>
        <v>0</v>
      </c>
      <c r="AQ54" s="141">
        <f t="shared" si="3"/>
        <v>0</v>
      </c>
      <c r="AR54" s="142" t="e">
        <f t="shared" si="0"/>
        <v>#DIV/0!</v>
      </c>
      <c r="AS54" s="143" t="e">
        <f t="shared" si="1"/>
        <v>#DIV/0!</v>
      </c>
      <c r="AT54" s="136"/>
      <c r="AU54" s="136"/>
      <c r="AV54" s="577" t="s">
        <v>122</v>
      </c>
      <c r="AW54" s="480" t="e" cm="1">
        <f t="array" ref="AW54">bdRateExtend($G53:$G56,H53:H56,$Z53:$Z56,AA53:AA56)</f>
        <v>#VALUE!</v>
      </c>
      <c r="AX54" s="480"/>
      <c r="AY54" s="480"/>
      <c r="AZ54" s="480"/>
      <c r="BA54" s="480"/>
      <c r="BB54" s="480"/>
      <c r="BC54" s="480" t="e" cm="1">
        <f t="array" ref="BC54">bdRateExtend($G53:$G56,L53:L56,$Z53:$Z56,AE53:AE56)</f>
        <v>#VALUE!</v>
      </c>
      <c r="BD54" s="480"/>
      <c r="BE54" s="480" t="e" cm="1">
        <f t="array" ref="BE54">bdRateExtend($G53:$G56,M53:M56,$Z53:$Z56,AF53:AF56)</f>
        <v>#VALUE!</v>
      </c>
      <c r="BF54" s="480"/>
      <c r="BG54" s="469" t="e" cm="1">
        <f t="array" ref="BG54">bdRateExtend($G53:$G56,N53:N56,$Z53:$Z56,AG53:AG56,"None", FALSE,1)</f>
        <v>#VALUE!</v>
      </c>
      <c r="BH54" s="476"/>
      <c r="BI54" s="469" t="e" cm="1">
        <f t="array" ref="BI54">bdRateExtend($G53:$G56,O53:O56,$Z53:$Z56,AH53:AH56,"None", FALSE,1)</f>
        <v>#VALUE!</v>
      </c>
      <c r="BJ54" s="476"/>
      <c r="BK54" s="480" t="e" cm="1">
        <f t="array" ref="BK54">bdRateExtend($G53:$G56,P53:P56,$Z53:$Z56,AI53:AI56)</f>
        <v>#VALUE!</v>
      </c>
      <c r="BL54" s="480"/>
      <c r="BM54" s="480" t="e" cm="1">
        <f t="array" ref="BM54">bdRateExtend($G53:$G56,Q53:Q56,$Z53:$Z56,AJ53:AJ56)</f>
        <v>#VALUE!</v>
      </c>
      <c r="BN54" s="480"/>
      <c r="BO54" s="497" t="e" cm="1">
        <f t="array" ref="BO54">bdRateExtend($G53:$G56,R53:R56,$Z53:$Z56,AK53:AK56)</f>
        <v>#VALUE!</v>
      </c>
      <c r="BP54" s="468"/>
      <c r="BQ54" s="480"/>
      <c r="BR54" s="480"/>
      <c r="BS54" s="480"/>
      <c r="BT54" s="476"/>
      <c r="BU54" s="463" cm="1">
        <f t="array" ref="BU54">testVMAFRange($G53:$G56,N53:N56,$Z53:$Z56,AG53:AG56)</f>
        <v>0</v>
      </c>
      <c r="BV54" s="465"/>
      <c r="BW54" s="463" cm="1">
        <f t="array" ref="BW54">testVMAFRange($G53:$G56,O53:O56,$Z53:$Z56,AH53:AH56)</f>
        <v>0</v>
      </c>
      <c r="BX54" s="465"/>
    </row>
    <row r="55" spans="1:76" ht="17" customHeight="1" x14ac:dyDescent="0.35">
      <c r="A55" s="516"/>
      <c r="B55" s="483"/>
      <c r="C55" s="520"/>
      <c r="D55" s="490"/>
      <c r="E55" s="493"/>
      <c r="F55" s="138">
        <v>47</v>
      </c>
      <c r="G55" s="139">
        <f>'Anchor-LD'!L53</f>
        <v>0</v>
      </c>
      <c r="H55" s="140">
        <f>'Anchor-LD'!M53</f>
        <v>0</v>
      </c>
      <c r="I55" s="140">
        <f>'Anchor-LD'!N53</f>
        <v>0</v>
      </c>
      <c r="J55" s="140">
        <f>'Anchor-LD'!O53</f>
        <v>0</v>
      </c>
      <c r="K55" s="140">
        <f>(Summary!$C$58*H55+Summary!$C$59*I55+Summary!$C$60*J55)/Summary!$C$61</f>
        <v>0</v>
      </c>
      <c r="L55" s="140">
        <f>'Anchor-LD'!P53</f>
        <v>0</v>
      </c>
      <c r="M55" s="140">
        <f>'Anchor-LD'!Q53</f>
        <v>0</v>
      </c>
      <c r="N55" s="140">
        <f>'Anchor-LD'!R53</f>
        <v>0</v>
      </c>
      <c r="O55" s="140">
        <f>'Anchor-LD'!S53</f>
        <v>0</v>
      </c>
      <c r="P55" s="140">
        <f>'Anchor-LD'!T53</f>
        <v>0</v>
      </c>
      <c r="Q55" s="140">
        <f>'Anchor-LD'!U53</f>
        <v>0</v>
      </c>
      <c r="R55" s="140">
        <f>'Anchor-LD'!V53</f>
        <v>0</v>
      </c>
      <c r="S55" s="140">
        <f>'Anchor-LD'!W53</f>
        <v>0</v>
      </c>
      <c r="T55" s="140">
        <f>'Anchor-LD'!X53</f>
        <v>0</v>
      </c>
      <c r="U55" s="140">
        <f>10*LOG10(1/((Summary!$C$75/10^(R55/10)+Summary!$C$76/10^(S55/10)+Summary!$C$77/10^(T55/10))/Summary!$C$78))</f>
        <v>0</v>
      </c>
      <c r="V55" s="140">
        <f>'Anchor-LD'!Y53</f>
        <v>0</v>
      </c>
      <c r="W55" s="140">
        <f>'Anchor-LD'!Z53</f>
        <v>0</v>
      </c>
      <c r="X55" s="141">
        <f t="shared" si="2"/>
        <v>0</v>
      </c>
      <c r="Y55" s="133"/>
      <c r="Z55" s="139">
        <f>'Test-LD'!L53</f>
        <v>0</v>
      </c>
      <c r="AA55" s="140">
        <f>'Test-LD'!M53</f>
        <v>0</v>
      </c>
      <c r="AB55" s="140">
        <f>'Test-LD'!N53</f>
        <v>0</v>
      </c>
      <c r="AC55" s="140">
        <f>'Test-LD'!O53</f>
        <v>0</v>
      </c>
      <c r="AD55" s="140">
        <f>(Summary!$C$58*AA55+Summary!$C$59*AB55+Summary!$C$60*AC55)/Summary!$C$61</f>
        <v>0</v>
      </c>
      <c r="AE55" s="140">
        <f>'Test-LD'!P53</f>
        <v>0</v>
      </c>
      <c r="AF55" s="140">
        <f>'Test-LD'!Q53</f>
        <v>0</v>
      </c>
      <c r="AG55" s="140">
        <f>'Test-LD'!R53</f>
        <v>0</v>
      </c>
      <c r="AH55" s="140">
        <f>'Test-LD'!S53</f>
        <v>0</v>
      </c>
      <c r="AI55" s="140">
        <f>'Test-LD'!T53</f>
        <v>0</v>
      </c>
      <c r="AJ55" s="140">
        <f>'Test-LD'!U53</f>
        <v>0</v>
      </c>
      <c r="AK55" s="140">
        <f>'Test-LD'!V53</f>
        <v>0</v>
      </c>
      <c r="AL55" s="140">
        <f>'Test-LD'!W53</f>
        <v>0</v>
      </c>
      <c r="AM55" s="140">
        <f>'Test-LD'!X53</f>
        <v>0</v>
      </c>
      <c r="AN55" s="140">
        <f>10*LOG10(1/((Summary!$C$75/10^(AK55/10)+Summary!$C$76/10^(AL55/10)+Summary!$C$77/10^(AM55/10))/Summary!$C$78))</f>
        <v>0</v>
      </c>
      <c r="AO55" s="140">
        <f>'Test-LD'!Y53</f>
        <v>0</v>
      </c>
      <c r="AP55" s="140">
        <f>'Test-LD'!Z53</f>
        <v>0</v>
      </c>
      <c r="AQ55" s="141">
        <f t="shared" si="3"/>
        <v>0</v>
      </c>
      <c r="AR55" s="142" t="e">
        <f t="shared" si="0"/>
        <v>#DIV/0!</v>
      </c>
      <c r="AS55" s="143" t="e">
        <f t="shared" si="1"/>
        <v>#DIV/0!</v>
      </c>
      <c r="AT55" s="136"/>
      <c r="AU55" s="136"/>
      <c r="AV55" s="577"/>
      <c r="AW55" s="480"/>
      <c r="AX55" s="480"/>
      <c r="AY55" s="480"/>
      <c r="AZ55" s="480"/>
      <c r="BA55" s="480"/>
      <c r="BB55" s="480"/>
      <c r="BC55" s="480"/>
      <c r="BD55" s="480"/>
      <c r="BE55" s="480"/>
      <c r="BF55" s="480"/>
      <c r="BG55" s="469"/>
      <c r="BH55" s="476"/>
      <c r="BI55" s="469"/>
      <c r="BJ55" s="476"/>
      <c r="BK55" s="480"/>
      <c r="BL55" s="480"/>
      <c r="BM55" s="480"/>
      <c r="BN55" s="480"/>
      <c r="BO55" s="497"/>
      <c r="BP55" s="468"/>
      <c r="BQ55" s="480"/>
      <c r="BR55" s="480"/>
      <c r="BS55" s="480"/>
      <c r="BT55" s="476"/>
      <c r="BU55" s="463"/>
      <c r="BV55" s="465"/>
      <c r="BW55" s="463"/>
      <c r="BX55" s="465"/>
    </row>
    <row r="56" spans="1:76" ht="17" customHeight="1" x14ac:dyDescent="0.35">
      <c r="A56" s="516"/>
      <c r="B56" s="483"/>
      <c r="C56" s="520"/>
      <c r="D56" s="490"/>
      <c r="E56" s="493"/>
      <c r="F56" s="138">
        <v>55</v>
      </c>
      <c r="G56" s="139">
        <f>'Anchor-LD'!L54</f>
        <v>0</v>
      </c>
      <c r="H56" s="140">
        <f>'Anchor-LD'!M54</f>
        <v>0</v>
      </c>
      <c r="I56" s="140">
        <f>'Anchor-LD'!N54</f>
        <v>0</v>
      </c>
      <c r="J56" s="140">
        <f>'Anchor-LD'!O54</f>
        <v>0</v>
      </c>
      <c r="K56" s="140">
        <f>(Summary!$C$58*H56+Summary!$C$59*I56+Summary!$C$60*J56)/Summary!$C$61</f>
        <v>0</v>
      </c>
      <c r="L56" s="140">
        <f>'Anchor-LD'!P54</f>
        <v>0</v>
      </c>
      <c r="M56" s="140">
        <f>'Anchor-LD'!Q54</f>
        <v>0</v>
      </c>
      <c r="N56" s="140">
        <f>'Anchor-LD'!R54</f>
        <v>0</v>
      </c>
      <c r="O56" s="140">
        <f>'Anchor-LD'!S54</f>
        <v>0</v>
      </c>
      <c r="P56" s="140">
        <f>'Anchor-LD'!T54</f>
        <v>0</v>
      </c>
      <c r="Q56" s="140">
        <f>'Anchor-LD'!U54</f>
        <v>0</v>
      </c>
      <c r="R56" s="140">
        <f>'Anchor-LD'!V54</f>
        <v>0</v>
      </c>
      <c r="S56" s="140">
        <f>'Anchor-LD'!W54</f>
        <v>0</v>
      </c>
      <c r="T56" s="140">
        <f>'Anchor-LD'!X54</f>
        <v>0</v>
      </c>
      <c r="U56" s="140">
        <f>10*LOG10(1/((Summary!$C$75/10^(R56/10)+Summary!$C$76/10^(S56/10)+Summary!$C$77/10^(T56/10))/Summary!$C$78))</f>
        <v>0</v>
      </c>
      <c r="V56" s="140">
        <f>'Anchor-LD'!Y54</f>
        <v>0</v>
      </c>
      <c r="W56" s="140">
        <f>'Anchor-LD'!Z54</f>
        <v>0</v>
      </c>
      <c r="X56" s="141">
        <f t="shared" si="2"/>
        <v>0</v>
      </c>
      <c r="Y56" s="133"/>
      <c r="Z56" s="139">
        <f>'Test-LD'!L54</f>
        <v>0</v>
      </c>
      <c r="AA56" s="140">
        <f>'Test-LD'!M54</f>
        <v>0</v>
      </c>
      <c r="AB56" s="140">
        <f>'Test-LD'!N54</f>
        <v>0</v>
      </c>
      <c r="AC56" s="140">
        <f>'Test-LD'!O54</f>
        <v>0</v>
      </c>
      <c r="AD56" s="140">
        <f>(Summary!$C$58*AA56+Summary!$C$59*AB56+Summary!$C$60*AC56)/Summary!$C$61</f>
        <v>0</v>
      </c>
      <c r="AE56" s="140">
        <f>'Test-LD'!P54</f>
        <v>0</v>
      </c>
      <c r="AF56" s="140">
        <f>'Test-LD'!Q54</f>
        <v>0</v>
      </c>
      <c r="AG56" s="140">
        <f>'Test-LD'!R54</f>
        <v>0</v>
      </c>
      <c r="AH56" s="140">
        <f>'Test-LD'!S54</f>
        <v>0</v>
      </c>
      <c r="AI56" s="140">
        <f>'Test-LD'!T54</f>
        <v>0</v>
      </c>
      <c r="AJ56" s="140">
        <f>'Test-LD'!U54</f>
        <v>0</v>
      </c>
      <c r="AK56" s="140">
        <f>'Test-LD'!V54</f>
        <v>0</v>
      </c>
      <c r="AL56" s="140">
        <f>'Test-LD'!W54</f>
        <v>0</v>
      </c>
      <c r="AM56" s="140">
        <f>'Test-LD'!X54</f>
        <v>0</v>
      </c>
      <c r="AN56" s="140">
        <f>10*LOG10(1/((Summary!$C$75/10^(AK56/10)+Summary!$C$76/10^(AL56/10)+Summary!$C$77/10^(AM56/10))/Summary!$C$78))</f>
        <v>0</v>
      </c>
      <c r="AO56" s="140">
        <f>'Test-LD'!Y54</f>
        <v>0</v>
      </c>
      <c r="AP56" s="140">
        <f>'Test-LD'!Z54</f>
        <v>0</v>
      </c>
      <c r="AQ56" s="141">
        <f t="shared" si="3"/>
        <v>0</v>
      </c>
      <c r="AR56" s="142" t="e">
        <f t="shared" si="0"/>
        <v>#DIV/0!</v>
      </c>
      <c r="AS56" s="143" t="e">
        <f t="shared" si="1"/>
        <v>#DIV/0!</v>
      </c>
      <c r="AT56" s="136"/>
      <c r="AU56" s="136"/>
      <c r="AV56" s="577" t="s">
        <v>123</v>
      </c>
      <c r="AW56" s="480" t="e" cm="1">
        <f t="array" ref="AW56">bdRateExtend($G54:$G57,H54:H57,$Z54:$Z57,AA54:AA57)</f>
        <v>#VALUE!</v>
      </c>
      <c r="AX56" s="480"/>
      <c r="AY56" s="480"/>
      <c r="AZ56" s="480"/>
      <c r="BA56" s="480"/>
      <c r="BB56" s="480"/>
      <c r="BC56" s="480" t="e" cm="1">
        <f t="array" ref="BC56">bdRateExtend($G54:$G57,L54:L57,$Z54:$Z57,AE54:AE57)</f>
        <v>#VALUE!</v>
      </c>
      <c r="BD56" s="480"/>
      <c r="BE56" s="480" t="e" cm="1">
        <f t="array" ref="BE56">bdRateExtend($G54:$G57,M54:M57,$Z54:$Z57,AF54:AF57)</f>
        <v>#VALUE!</v>
      </c>
      <c r="BF56" s="480"/>
      <c r="BG56" s="469" t="e" cm="1">
        <f t="array" ref="BG56">bdRateExtend($G54:$G57,N54:N57,$Z54:$Z57,AG54:AG57,"None", FALSE,1)</f>
        <v>#VALUE!</v>
      </c>
      <c r="BH56" s="476"/>
      <c r="BI56" s="469" t="e" cm="1">
        <f t="array" ref="BI56">bdRateExtend($G54:$G57,O54:O57,$Z54:$Z57,AH54:AH57,"None", FALSE,1)</f>
        <v>#VALUE!</v>
      </c>
      <c r="BJ56" s="476"/>
      <c r="BK56" s="480" t="e" cm="1">
        <f t="array" ref="BK56">bdRateExtend($G54:$G57,P54:P57,$Z54:$Z57,AI54:AI57)</f>
        <v>#VALUE!</v>
      </c>
      <c r="BL56" s="480"/>
      <c r="BM56" s="480" t="e" cm="1">
        <f t="array" ref="BM56">bdRateExtend($G54:$G57,Q54:Q57,$Z54:$Z57,AJ54:AJ57)</f>
        <v>#VALUE!</v>
      </c>
      <c r="BN56" s="480"/>
      <c r="BO56" s="497" t="e" cm="1">
        <f t="array" ref="BO56">bdRateExtend($G54:$G57,R54:R57,$Z54:$Z57,AK54:AK57)</f>
        <v>#VALUE!</v>
      </c>
      <c r="BP56" s="468"/>
      <c r="BQ56" s="480"/>
      <c r="BR56" s="480"/>
      <c r="BS56" s="480"/>
      <c r="BT56" s="476"/>
      <c r="BU56" s="463" cm="1">
        <f t="array" ref="BU56">testVMAFRange($G54:$G57,N54:N57,$Z54:$Z57,AG54:AG57)</f>
        <v>0</v>
      </c>
      <c r="BV56" s="465"/>
      <c r="BW56" s="463" cm="1">
        <f t="array" ref="BW56">testVMAFRange($G54:$G57,O54:O57,$Z54:$Z57,AH54:AH57)</f>
        <v>0</v>
      </c>
      <c r="BX56" s="465"/>
    </row>
    <row r="57" spans="1:76" ht="17" customHeight="1" thickBot="1" x14ac:dyDescent="0.4">
      <c r="A57" s="516"/>
      <c r="B57" s="518"/>
      <c r="C57" s="521"/>
      <c r="D57" s="522"/>
      <c r="E57" s="523"/>
      <c r="F57" s="144">
        <v>63</v>
      </c>
      <c r="G57" s="145">
        <f>'Anchor-LD'!L55</f>
        <v>0</v>
      </c>
      <c r="H57" s="146">
        <f>'Anchor-LD'!M55</f>
        <v>0</v>
      </c>
      <c r="I57" s="146">
        <f>'Anchor-LD'!N55</f>
        <v>0</v>
      </c>
      <c r="J57" s="146">
        <f>'Anchor-LD'!O55</f>
        <v>0</v>
      </c>
      <c r="K57" s="146">
        <f>(Summary!$C$58*H57+Summary!$C$59*I57+Summary!$C$60*J57)/Summary!$C$61</f>
        <v>0</v>
      </c>
      <c r="L57" s="146">
        <f>'Anchor-LD'!P55</f>
        <v>0</v>
      </c>
      <c r="M57" s="146">
        <f>'Anchor-LD'!Q55</f>
        <v>0</v>
      </c>
      <c r="N57" s="146">
        <f>'Anchor-LD'!R55</f>
        <v>0</v>
      </c>
      <c r="O57" s="146">
        <f>'Anchor-LD'!S55</f>
        <v>0</v>
      </c>
      <c r="P57" s="146">
        <f>'Anchor-LD'!T55</f>
        <v>0</v>
      </c>
      <c r="Q57" s="146">
        <f>'Anchor-LD'!U55</f>
        <v>0</v>
      </c>
      <c r="R57" s="146">
        <f>'Anchor-LD'!V55</f>
        <v>0</v>
      </c>
      <c r="S57" s="146">
        <f>'Anchor-LD'!W55</f>
        <v>0</v>
      </c>
      <c r="T57" s="146">
        <f>'Anchor-LD'!X55</f>
        <v>0</v>
      </c>
      <c r="U57" s="146">
        <f>10*LOG10(1/((Summary!$C$75/10^(R57/10)+Summary!$C$76/10^(S57/10)+Summary!$C$77/10^(T57/10))/Summary!$C$78))</f>
        <v>0</v>
      </c>
      <c r="V57" s="146">
        <f>'Anchor-LD'!Y55</f>
        <v>0</v>
      </c>
      <c r="W57" s="146">
        <f>'Anchor-LD'!Z55</f>
        <v>0</v>
      </c>
      <c r="X57" s="147">
        <f t="shared" si="2"/>
        <v>0</v>
      </c>
      <c r="Y57" s="133"/>
      <c r="Z57" s="145">
        <f>'Test-LD'!L55</f>
        <v>0</v>
      </c>
      <c r="AA57" s="146">
        <f>'Test-LD'!M55</f>
        <v>0</v>
      </c>
      <c r="AB57" s="146">
        <f>'Test-LD'!N55</f>
        <v>0</v>
      </c>
      <c r="AC57" s="146">
        <f>'Test-LD'!O55</f>
        <v>0</v>
      </c>
      <c r="AD57" s="146">
        <f>(Summary!$C$58*AA57+Summary!$C$59*AB57+Summary!$C$60*AC57)/Summary!$C$61</f>
        <v>0</v>
      </c>
      <c r="AE57" s="146">
        <f>'Test-LD'!P55</f>
        <v>0</v>
      </c>
      <c r="AF57" s="146">
        <f>'Test-LD'!Q55</f>
        <v>0</v>
      </c>
      <c r="AG57" s="146">
        <f>'Test-LD'!R55</f>
        <v>0</v>
      </c>
      <c r="AH57" s="146">
        <f>'Test-LD'!S55</f>
        <v>0</v>
      </c>
      <c r="AI57" s="146">
        <f>'Test-LD'!T55</f>
        <v>0</v>
      </c>
      <c r="AJ57" s="146">
        <f>'Test-LD'!U55</f>
        <v>0</v>
      </c>
      <c r="AK57" s="146">
        <f>'Test-LD'!V55</f>
        <v>0</v>
      </c>
      <c r="AL57" s="146">
        <f>'Test-LD'!W55</f>
        <v>0</v>
      </c>
      <c r="AM57" s="146">
        <f>'Test-LD'!X55</f>
        <v>0</v>
      </c>
      <c r="AN57" s="146">
        <f>10*LOG10(1/((Summary!$C$75/10^(AK57/10)+Summary!$C$76/10^(AL57/10)+Summary!$C$77/10^(AM57/10))/Summary!$C$78))</f>
        <v>0</v>
      </c>
      <c r="AO57" s="146">
        <f>'Test-LD'!Y55</f>
        <v>0</v>
      </c>
      <c r="AP57" s="146">
        <f>'Test-LD'!Z55</f>
        <v>0</v>
      </c>
      <c r="AQ57" s="147">
        <f t="shared" si="3"/>
        <v>0</v>
      </c>
      <c r="AR57" s="148" t="e">
        <f t="shared" si="0"/>
        <v>#DIV/0!</v>
      </c>
      <c r="AS57" s="149" t="e">
        <f t="shared" si="1"/>
        <v>#DIV/0!</v>
      </c>
      <c r="AT57" s="136"/>
      <c r="AU57" s="136"/>
      <c r="AV57" s="577"/>
      <c r="AW57" s="480"/>
      <c r="AX57" s="480"/>
      <c r="AY57" s="480"/>
      <c r="AZ57" s="480"/>
      <c r="BA57" s="480"/>
      <c r="BB57" s="481"/>
      <c r="BC57" s="480"/>
      <c r="BD57" s="480"/>
      <c r="BE57" s="480"/>
      <c r="BF57" s="480"/>
      <c r="BG57" s="472"/>
      <c r="BH57" s="477"/>
      <c r="BI57" s="472"/>
      <c r="BJ57" s="477"/>
      <c r="BK57" s="480"/>
      <c r="BL57" s="480"/>
      <c r="BM57" s="480"/>
      <c r="BN57" s="480"/>
      <c r="BO57" s="497"/>
      <c r="BP57" s="471"/>
      <c r="BQ57" s="481"/>
      <c r="BR57" s="481"/>
      <c r="BS57" s="481"/>
      <c r="BT57" s="477"/>
      <c r="BU57" s="473"/>
      <c r="BV57" s="466"/>
      <c r="BW57" s="473"/>
      <c r="BX57" s="466"/>
    </row>
    <row r="58" spans="1:76" ht="17" customHeight="1" x14ac:dyDescent="0.35">
      <c r="A58" s="516"/>
      <c r="B58" s="482" t="s">
        <v>2</v>
      </c>
      <c r="C58" s="519" t="s">
        <v>35</v>
      </c>
      <c r="D58" s="489">
        <v>59.94</v>
      </c>
      <c r="E58" s="492">
        <v>10</v>
      </c>
      <c r="F58" s="129">
        <v>23</v>
      </c>
      <c r="G58" s="130">
        <f>'Anchor-LD'!L56</f>
        <v>0</v>
      </c>
      <c r="H58" s="131">
        <f>'Anchor-LD'!M56</f>
        <v>0</v>
      </c>
      <c r="I58" s="131">
        <f>'Anchor-LD'!N56</f>
        <v>0</v>
      </c>
      <c r="J58" s="131">
        <f>'Anchor-LD'!O56</f>
        <v>0</v>
      </c>
      <c r="K58" s="131">
        <f>(Summary!$C$58*H58+Summary!$C$59*I58+Summary!$C$60*J58)/Summary!$C$61</f>
        <v>0</v>
      </c>
      <c r="L58" s="131">
        <f>'Anchor-LD'!P56</f>
        <v>0</v>
      </c>
      <c r="M58" s="131">
        <f>'Anchor-LD'!Q56</f>
        <v>0</v>
      </c>
      <c r="N58" s="131">
        <f>'Anchor-LD'!R56</f>
        <v>0</v>
      </c>
      <c r="O58" s="131">
        <f>'Anchor-LD'!S56</f>
        <v>0</v>
      </c>
      <c r="P58" s="131">
        <f>'Anchor-LD'!T56</f>
        <v>0</v>
      </c>
      <c r="Q58" s="131">
        <f>'Anchor-LD'!U56</f>
        <v>0</v>
      </c>
      <c r="R58" s="131">
        <f>'Anchor-LD'!V56</f>
        <v>0</v>
      </c>
      <c r="S58" s="131">
        <f>'Anchor-LD'!W56</f>
        <v>0</v>
      </c>
      <c r="T58" s="131">
        <f>'Anchor-LD'!X56</f>
        <v>0</v>
      </c>
      <c r="U58" s="131">
        <f>10*LOG10(1/((Summary!$C$75/10^(R58/10)+Summary!$C$76/10^(S58/10)+Summary!$C$77/10^(T58/10))/Summary!$C$78))</f>
        <v>0</v>
      </c>
      <c r="V58" s="131">
        <f>'Anchor-LD'!Y56</f>
        <v>0</v>
      </c>
      <c r="W58" s="131">
        <f>'Anchor-LD'!Z56</f>
        <v>0</v>
      </c>
      <c r="X58" s="132">
        <f t="shared" si="2"/>
        <v>0</v>
      </c>
      <c r="Y58" s="133"/>
      <c r="Z58" s="130">
        <f>'Test-LD'!L56</f>
        <v>0</v>
      </c>
      <c r="AA58" s="131">
        <f>'Test-LD'!M56</f>
        <v>0</v>
      </c>
      <c r="AB58" s="131">
        <f>'Test-LD'!N56</f>
        <v>0</v>
      </c>
      <c r="AC58" s="131">
        <f>'Test-LD'!O56</f>
        <v>0</v>
      </c>
      <c r="AD58" s="131">
        <f>(Summary!$C$58*AA58+Summary!$C$59*AB58+Summary!$C$60*AC58)/Summary!$C$61</f>
        <v>0</v>
      </c>
      <c r="AE58" s="131">
        <f>'Test-LD'!P56</f>
        <v>0</v>
      </c>
      <c r="AF58" s="131">
        <f>'Test-LD'!Q56</f>
        <v>0</v>
      </c>
      <c r="AG58" s="131">
        <f>'Test-LD'!R56</f>
        <v>0</v>
      </c>
      <c r="AH58" s="131">
        <f>'Test-LD'!S56</f>
        <v>0</v>
      </c>
      <c r="AI58" s="131">
        <f>'Test-LD'!T56</f>
        <v>0</v>
      </c>
      <c r="AJ58" s="131">
        <f>'Test-LD'!U56</f>
        <v>0</v>
      </c>
      <c r="AK58" s="131">
        <f>'Test-LD'!V56</f>
        <v>0</v>
      </c>
      <c r="AL58" s="131">
        <f>'Test-LD'!W56</f>
        <v>0</v>
      </c>
      <c r="AM58" s="131">
        <f>'Test-LD'!X56</f>
        <v>0</v>
      </c>
      <c r="AN58" s="131">
        <f>10*LOG10(1/((Summary!$C$75/10^(AK58/10)+Summary!$C$76/10^(AL58/10)+Summary!$C$77/10^(AM58/10))/Summary!$C$78))</f>
        <v>0</v>
      </c>
      <c r="AO58" s="131">
        <f>'Test-LD'!Y56</f>
        <v>0</v>
      </c>
      <c r="AP58" s="131">
        <f>'Test-LD'!Z56</f>
        <v>0</v>
      </c>
      <c r="AQ58" s="132">
        <f t="shared" si="3"/>
        <v>0</v>
      </c>
      <c r="AR58" s="134" t="e">
        <f t="shared" si="0"/>
        <v>#DIV/0!</v>
      </c>
      <c r="AS58" s="135" t="e">
        <f t="shared" si="1"/>
        <v>#DIV/0!</v>
      </c>
      <c r="AT58" s="136"/>
      <c r="AU58" s="136"/>
      <c r="AV58" s="577" t="s">
        <v>121</v>
      </c>
      <c r="AW58" s="480" t="e" cm="1">
        <f t="array" ref="AW58">bdRateExtend($G58:$G61,H58:H61,$Z58:$Z61,AA58:AA61)</f>
        <v>#VALUE!</v>
      </c>
      <c r="AX58" s="480" t="e" cm="1">
        <f t="array" ref="AX58">bdRateExtend($G58:$G63,H58:H63,$Z58:$Z63,AA58:AA63)</f>
        <v>#VALUE!</v>
      </c>
      <c r="AY58" s="480" t="e" cm="1">
        <f t="array" ref="AY58">bdRateExtend($G58:$G63,I58:I63,$Z58:$Z63,AB58:AB63)</f>
        <v>#VALUE!</v>
      </c>
      <c r="AZ58" s="480" t="e" cm="1">
        <f t="array" ref="AZ58">bdRateExtend($G58:$G63,J58:J63,$Z58:$Z63,AC58:AC63)</f>
        <v>#VALUE!</v>
      </c>
      <c r="BA58" s="480" t="e" cm="1">
        <f t="array" ref="BA58">bdRateExtend($G58:$G63,K58:K63,$Z58:$Z63,AD58:AD63)</f>
        <v>#VALUE!</v>
      </c>
      <c r="BB58" s="479" t="e">
        <f>(Summary!$C$89*AX58+Summary!$C$90*AY58+Summary!$C$91*AZ58)/Summary!$C$92</f>
        <v>#VALUE!</v>
      </c>
      <c r="BC58" s="480" t="e" cm="1">
        <f t="array" ref="BC58">bdRateExtend($G58:$G61,L58:L61,$Z58:$Z61,AE58:AE61)</f>
        <v>#VALUE!</v>
      </c>
      <c r="BD58" s="480" t="e" cm="1">
        <f t="array" ref="BD58">bdRateExtend($G58:$G63,L58:L63,$Z58:$Z63,AE58:AE63)</f>
        <v>#VALUE!</v>
      </c>
      <c r="BE58" s="480" t="e" cm="1">
        <f t="array" ref="BE58">bdRateExtend($G58:$G61,M58:M61,$Z58:$Z61,AF58:AF61)</f>
        <v>#VALUE!</v>
      </c>
      <c r="BF58" s="480" t="e" cm="1">
        <f t="array" ref="BF58">bdRateExtend($G58:$G63,M58:M63,$Z58:$Z63,AF58:AF63)</f>
        <v>#VALUE!</v>
      </c>
      <c r="BG58" s="474" t="e" cm="1">
        <f t="array" ref="BG58">bdRateExtend($G58:$G61,N58:N61,$Z58:$Z61,AG58:AG61,"None", FALSE,1)</f>
        <v>#VALUE!</v>
      </c>
      <c r="BH58" s="475" t="e" cm="1">
        <f t="array" ref="BH58">bdRateExtend($G58:$G63,N58:N63,$Z58:$Z63,AG58:AG63,"None", FALSE,1)</f>
        <v>#VALUE!</v>
      </c>
      <c r="BI58" s="474" t="e" cm="1">
        <f t="array" ref="BI58">bdRateExtend($G58:$G61,O58:O61,$Z58:$Z61,AH58:AH61,"None", FALSE,1)</f>
        <v>#VALUE!</v>
      </c>
      <c r="BJ58" s="475" t="e" cm="1">
        <f t="array" ref="BJ58">bdRateExtend($G58:$G63,O58:O63,$Z58:$Z63,AH58:AH63,"None", FALSE,1)</f>
        <v>#VALUE!</v>
      </c>
      <c r="BK58" s="480" t="e" cm="1">
        <f t="array" ref="BK58">bdRateExtend($G58:$G61,P58:P61,$Z58:$Z61,AI58:AI61)</f>
        <v>#VALUE!</v>
      </c>
      <c r="BL58" s="480" t="e" cm="1">
        <f t="array" ref="BL58">bdRateExtend($G58:$G63,P58:P63,$Z58:$Z63,AI58:AI63)</f>
        <v>#VALUE!</v>
      </c>
      <c r="BM58" s="480" t="e" cm="1">
        <f t="array" ref="BM58">bdRateExtend($G58:$G61,Q58:Q61,$Z58:$Z61,AJ58:AJ61)</f>
        <v>#VALUE!</v>
      </c>
      <c r="BN58" s="480" t="e" cm="1">
        <f t="array" ref="BN58">bdRateExtend($G58:$G63,Q58:Q63,$Z58:$Z63,AJ58:AJ63)</f>
        <v>#VALUE!</v>
      </c>
      <c r="BO58" s="480" t="e" cm="1">
        <f t="array" ref="BO58">bdRateExtend($G58:$G61,R58:R61,$Z58:$Z61,AK58:AK61)</f>
        <v>#VALUE!</v>
      </c>
      <c r="BP58" s="575" t="e" cm="1">
        <f t="array" ref="BP58">bdRateExtend($G58:$G63,R58:R63,$Z58:$Z63,AK58:AK63)</f>
        <v>#VALUE!</v>
      </c>
      <c r="BQ58" s="574" t="e" cm="1">
        <f t="array" ref="BQ58">bdRateExtend($G58:$G63,S58:S63,$Z58:$Z63,AL58:AL63)</f>
        <v>#VALUE!</v>
      </c>
      <c r="BR58" s="574" t="e" cm="1">
        <f t="array" ref="BR58">bdRateExtend($G58:$G63,T58:T63,$Z58:$Z63,AM58:AM63)</f>
        <v>#VALUE!</v>
      </c>
      <c r="BS58" s="574" t="e" cm="1">
        <f t="array" ref="BS58">bdRateExtend($G58:$G63,U58:U63,$Z58:$Z63,AN58:AN63)</f>
        <v>#VALUE!</v>
      </c>
      <c r="BT58" s="576" t="e">
        <f>(Summary!$C$103*BP58+Summary!$C$104*BQ58+Summary!$C$105*BR58)/Summary!$C$106</f>
        <v>#VALUE!</v>
      </c>
      <c r="BU58" s="462" cm="1">
        <f t="array" ref="BU58">testVMAFRange($G58:$G61,N58:N61,$Z58:$Z61,AG58:AG61)</f>
        <v>0</v>
      </c>
      <c r="BV58" s="464" cm="1">
        <f t="array" ref="BV58">testVMAFRange($G58:$G63,N58:N63,$Z58:$Z63,AG58:AG63)</f>
        <v>0</v>
      </c>
      <c r="BW58" s="462" cm="1">
        <f t="array" ref="BW58">testVMAFRange($G58:$G61,O58:O61,$Z58:$Z61,AH58:AH61)</f>
        <v>0</v>
      </c>
      <c r="BX58" s="464" cm="1">
        <f t="array" ref="BX58">testVMAFRange($G58:$G63,O58:O63,$Z58:$Z63,AH58:AH63)</f>
        <v>0</v>
      </c>
    </row>
    <row r="59" spans="1:76" ht="17" customHeight="1" x14ac:dyDescent="0.35">
      <c r="A59" s="516"/>
      <c r="B59" s="483"/>
      <c r="C59" s="520"/>
      <c r="D59" s="490"/>
      <c r="E59" s="493"/>
      <c r="F59" s="138">
        <v>31</v>
      </c>
      <c r="G59" s="139">
        <f>'Anchor-LD'!L57</f>
        <v>0</v>
      </c>
      <c r="H59" s="140">
        <f>'Anchor-LD'!M57</f>
        <v>0</v>
      </c>
      <c r="I59" s="140">
        <f>'Anchor-LD'!N57</f>
        <v>0</v>
      </c>
      <c r="J59" s="140">
        <f>'Anchor-LD'!O57</f>
        <v>0</v>
      </c>
      <c r="K59" s="140">
        <f>(Summary!$C$58*H59+Summary!$C$59*I59+Summary!$C$60*J59)/Summary!$C$61</f>
        <v>0</v>
      </c>
      <c r="L59" s="140">
        <f>'Anchor-LD'!P57</f>
        <v>0</v>
      </c>
      <c r="M59" s="140">
        <f>'Anchor-LD'!Q57</f>
        <v>0</v>
      </c>
      <c r="N59" s="140">
        <f>'Anchor-LD'!R57</f>
        <v>0</v>
      </c>
      <c r="O59" s="140">
        <f>'Anchor-LD'!S57</f>
        <v>0</v>
      </c>
      <c r="P59" s="140">
        <f>'Anchor-LD'!T57</f>
        <v>0</v>
      </c>
      <c r="Q59" s="140">
        <f>'Anchor-LD'!U57</f>
        <v>0</v>
      </c>
      <c r="R59" s="140">
        <f>'Anchor-LD'!V57</f>
        <v>0</v>
      </c>
      <c r="S59" s="140">
        <f>'Anchor-LD'!W57</f>
        <v>0</v>
      </c>
      <c r="T59" s="140">
        <f>'Anchor-LD'!X57</f>
        <v>0</v>
      </c>
      <c r="U59" s="140">
        <f>10*LOG10(1/((Summary!$C$75/10^(R59/10)+Summary!$C$76/10^(S59/10)+Summary!$C$77/10^(T59/10))/Summary!$C$78))</f>
        <v>0</v>
      </c>
      <c r="V59" s="140">
        <f>'Anchor-LD'!Y57</f>
        <v>0</v>
      </c>
      <c r="W59" s="140">
        <f>'Anchor-LD'!Z57</f>
        <v>0</v>
      </c>
      <c r="X59" s="141">
        <f t="shared" si="2"/>
        <v>0</v>
      </c>
      <c r="Y59" s="133"/>
      <c r="Z59" s="139">
        <f>'Test-LD'!L57</f>
        <v>0</v>
      </c>
      <c r="AA59" s="140">
        <f>'Test-LD'!M57</f>
        <v>0</v>
      </c>
      <c r="AB59" s="140">
        <f>'Test-LD'!N57</f>
        <v>0</v>
      </c>
      <c r="AC59" s="140">
        <f>'Test-LD'!O57</f>
        <v>0</v>
      </c>
      <c r="AD59" s="140">
        <f>(Summary!$C$58*AA59+Summary!$C$59*AB59+Summary!$C$60*AC59)/Summary!$C$61</f>
        <v>0</v>
      </c>
      <c r="AE59" s="140">
        <f>'Test-LD'!P57</f>
        <v>0</v>
      </c>
      <c r="AF59" s="140">
        <f>'Test-LD'!Q57</f>
        <v>0</v>
      </c>
      <c r="AG59" s="140">
        <f>'Test-LD'!R57</f>
        <v>0</v>
      </c>
      <c r="AH59" s="140">
        <f>'Test-LD'!S57</f>
        <v>0</v>
      </c>
      <c r="AI59" s="140">
        <f>'Test-LD'!T57</f>
        <v>0</v>
      </c>
      <c r="AJ59" s="140">
        <f>'Test-LD'!U57</f>
        <v>0</v>
      </c>
      <c r="AK59" s="140">
        <f>'Test-LD'!V57</f>
        <v>0</v>
      </c>
      <c r="AL59" s="140">
        <f>'Test-LD'!W57</f>
        <v>0</v>
      </c>
      <c r="AM59" s="140">
        <f>'Test-LD'!X57</f>
        <v>0</v>
      </c>
      <c r="AN59" s="140">
        <f>10*LOG10(1/((Summary!$C$75/10^(AK59/10)+Summary!$C$76/10^(AL59/10)+Summary!$C$77/10^(AM59/10))/Summary!$C$78))</f>
        <v>0</v>
      </c>
      <c r="AO59" s="140">
        <f>'Test-LD'!Y57</f>
        <v>0</v>
      </c>
      <c r="AP59" s="140">
        <f>'Test-LD'!Z57</f>
        <v>0</v>
      </c>
      <c r="AQ59" s="141">
        <f t="shared" si="3"/>
        <v>0</v>
      </c>
      <c r="AR59" s="142" t="e">
        <f t="shared" si="0"/>
        <v>#DIV/0!</v>
      </c>
      <c r="AS59" s="143" t="e">
        <f t="shared" si="1"/>
        <v>#DIV/0!</v>
      </c>
      <c r="AT59" s="136"/>
      <c r="AU59" s="136"/>
      <c r="AV59" s="577"/>
      <c r="AW59" s="480"/>
      <c r="AX59" s="480"/>
      <c r="AY59" s="480"/>
      <c r="AZ59" s="480"/>
      <c r="BA59" s="480"/>
      <c r="BB59" s="480"/>
      <c r="BC59" s="480"/>
      <c r="BD59" s="480"/>
      <c r="BE59" s="480"/>
      <c r="BF59" s="480"/>
      <c r="BG59" s="469"/>
      <c r="BH59" s="476"/>
      <c r="BI59" s="469"/>
      <c r="BJ59" s="476"/>
      <c r="BK59" s="480"/>
      <c r="BL59" s="480"/>
      <c r="BM59" s="480"/>
      <c r="BN59" s="480"/>
      <c r="BO59" s="480"/>
      <c r="BP59" s="468"/>
      <c r="BQ59" s="480"/>
      <c r="BR59" s="480"/>
      <c r="BS59" s="480"/>
      <c r="BT59" s="476"/>
      <c r="BU59" s="463"/>
      <c r="BV59" s="465"/>
      <c r="BW59" s="463"/>
      <c r="BX59" s="465"/>
    </row>
    <row r="60" spans="1:76" ht="17" customHeight="1" x14ac:dyDescent="0.35">
      <c r="A60" s="516"/>
      <c r="B60" s="483"/>
      <c r="C60" s="520"/>
      <c r="D60" s="490"/>
      <c r="E60" s="493"/>
      <c r="F60" s="138">
        <v>39</v>
      </c>
      <c r="G60" s="139">
        <f>'Anchor-LD'!L58</f>
        <v>0</v>
      </c>
      <c r="H60" s="140">
        <f>'Anchor-LD'!M58</f>
        <v>0</v>
      </c>
      <c r="I60" s="140">
        <f>'Anchor-LD'!N58</f>
        <v>0</v>
      </c>
      <c r="J60" s="140">
        <f>'Anchor-LD'!O58</f>
        <v>0</v>
      </c>
      <c r="K60" s="140">
        <f>(Summary!$C$58*H60+Summary!$C$59*I60+Summary!$C$60*J60)/Summary!$C$61</f>
        <v>0</v>
      </c>
      <c r="L60" s="140">
        <f>'Anchor-LD'!P58</f>
        <v>0</v>
      </c>
      <c r="M60" s="140">
        <f>'Anchor-LD'!Q58</f>
        <v>0</v>
      </c>
      <c r="N60" s="140">
        <f>'Anchor-LD'!R58</f>
        <v>0</v>
      </c>
      <c r="O60" s="140">
        <f>'Anchor-LD'!S58</f>
        <v>0</v>
      </c>
      <c r="P60" s="140">
        <f>'Anchor-LD'!T58</f>
        <v>0</v>
      </c>
      <c r="Q60" s="140">
        <f>'Anchor-LD'!U58</f>
        <v>0</v>
      </c>
      <c r="R60" s="140">
        <f>'Anchor-LD'!V58</f>
        <v>0</v>
      </c>
      <c r="S60" s="140">
        <f>'Anchor-LD'!W58</f>
        <v>0</v>
      </c>
      <c r="T60" s="140">
        <f>'Anchor-LD'!X58</f>
        <v>0</v>
      </c>
      <c r="U60" s="140">
        <f>10*LOG10(1/((Summary!$C$75/10^(R60/10)+Summary!$C$76/10^(S60/10)+Summary!$C$77/10^(T60/10))/Summary!$C$78))</f>
        <v>0</v>
      </c>
      <c r="V60" s="140">
        <f>'Anchor-LD'!Y58</f>
        <v>0</v>
      </c>
      <c r="W60" s="140">
        <f>'Anchor-LD'!Z58</f>
        <v>0</v>
      </c>
      <c r="X60" s="141">
        <f t="shared" si="2"/>
        <v>0</v>
      </c>
      <c r="Y60" s="133"/>
      <c r="Z60" s="139">
        <f>'Test-LD'!L58</f>
        <v>0</v>
      </c>
      <c r="AA60" s="140">
        <f>'Test-LD'!M58</f>
        <v>0</v>
      </c>
      <c r="AB60" s="140">
        <f>'Test-LD'!N58</f>
        <v>0</v>
      </c>
      <c r="AC60" s="140">
        <f>'Test-LD'!O58</f>
        <v>0</v>
      </c>
      <c r="AD60" s="140">
        <f>(Summary!$C$58*AA60+Summary!$C$59*AB60+Summary!$C$60*AC60)/Summary!$C$61</f>
        <v>0</v>
      </c>
      <c r="AE60" s="140">
        <f>'Test-LD'!P58</f>
        <v>0</v>
      </c>
      <c r="AF60" s="140">
        <f>'Test-LD'!Q58</f>
        <v>0</v>
      </c>
      <c r="AG60" s="140">
        <f>'Test-LD'!R58</f>
        <v>0</v>
      </c>
      <c r="AH60" s="140">
        <f>'Test-LD'!S58</f>
        <v>0</v>
      </c>
      <c r="AI60" s="140">
        <f>'Test-LD'!T58</f>
        <v>0</v>
      </c>
      <c r="AJ60" s="140">
        <f>'Test-LD'!U58</f>
        <v>0</v>
      </c>
      <c r="AK60" s="140">
        <f>'Test-LD'!V58</f>
        <v>0</v>
      </c>
      <c r="AL60" s="140">
        <f>'Test-LD'!W58</f>
        <v>0</v>
      </c>
      <c r="AM60" s="140">
        <f>'Test-LD'!X58</f>
        <v>0</v>
      </c>
      <c r="AN60" s="140">
        <f>10*LOG10(1/((Summary!$C$75/10^(AK60/10)+Summary!$C$76/10^(AL60/10)+Summary!$C$77/10^(AM60/10))/Summary!$C$78))</f>
        <v>0</v>
      </c>
      <c r="AO60" s="140">
        <f>'Test-LD'!Y58</f>
        <v>0</v>
      </c>
      <c r="AP60" s="140">
        <f>'Test-LD'!Z58</f>
        <v>0</v>
      </c>
      <c r="AQ60" s="141">
        <f t="shared" si="3"/>
        <v>0</v>
      </c>
      <c r="AR60" s="142" t="e">
        <f t="shared" si="0"/>
        <v>#DIV/0!</v>
      </c>
      <c r="AS60" s="143" t="e">
        <f t="shared" si="1"/>
        <v>#DIV/0!</v>
      </c>
      <c r="AT60" s="136"/>
      <c r="AU60" s="136"/>
      <c r="AV60" s="577" t="s">
        <v>122</v>
      </c>
      <c r="AW60" s="480" t="e" cm="1">
        <f t="array" ref="AW60">bdRateExtend($G59:$G62,H59:H62,$Z59:$Z62,AA59:AA62)</f>
        <v>#VALUE!</v>
      </c>
      <c r="AX60" s="480"/>
      <c r="AY60" s="480"/>
      <c r="AZ60" s="480"/>
      <c r="BA60" s="480"/>
      <c r="BB60" s="480"/>
      <c r="BC60" s="480" t="e" cm="1">
        <f t="array" ref="BC60">bdRateExtend($G59:$G62,L59:L62,$Z59:$Z62,AE59:AE62)</f>
        <v>#VALUE!</v>
      </c>
      <c r="BD60" s="480"/>
      <c r="BE60" s="480" t="e" cm="1">
        <f t="array" ref="BE60">bdRateExtend($G59:$G62,M59:M62,$Z59:$Z62,AF59:AF62)</f>
        <v>#VALUE!</v>
      </c>
      <c r="BF60" s="480"/>
      <c r="BG60" s="469" t="e" cm="1">
        <f t="array" ref="BG60">bdRateExtend($G59:$G62,N59:N62,$Z59:$Z62,AG59:AG62,"None", FALSE,1)</f>
        <v>#VALUE!</v>
      </c>
      <c r="BH60" s="476"/>
      <c r="BI60" s="469" t="e" cm="1">
        <f t="array" ref="BI60">bdRateExtend($G59:$G62,O59:O62,$Z59:$Z62,AH59:AH62,"None", FALSE,1)</f>
        <v>#VALUE!</v>
      </c>
      <c r="BJ60" s="476"/>
      <c r="BK60" s="480" t="e" cm="1">
        <f t="array" ref="BK60">bdRateExtend($G59:$G62,P59:P62,$Z59:$Z62,AI59:AI62)</f>
        <v>#VALUE!</v>
      </c>
      <c r="BL60" s="480"/>
      <c r="BM60" s="480" t="e" cm="1">
        <f t="array" ref="BM60">bdRateExtend($G59:$G62,Q59:Q62,$Z59:$Z62,AJ59:AJ62)</f>
        <v>#VALUE!</v>
      </c>
      <c r="BN60" s="480"/>
      <c r="BO60" s="480" t="e" cm="1">
        <f t="array" ref="BO60">bdRateExtend($G59:$G62,R59:R62,$Z59:$Z62,AK59:AK62)</f>
        <v>#VALUE!</v>
      </c>
      <c r="BP60" s="468"/>
      <c r="BQ60" s="480"/>
      <c r="BR60" s="480"/>
      <c r="BS60" s="480"/>
      <c r="BT60" s="476"/>
      <c r="BU60" s="463" cm="1">
        <f t="array" ref="BU60">testVMAFRange($G59:$G62,N59:N62,$Z59:$Z62,AG59:AG62)</f>
        <v>0</v>
      </c>
      <c r="BV60" s="465"/>
      <c r="BW60" s="463" cm="1">
        <f t="array" ref="BW60">testVMAFRange($G59:$G62,O59:O62,$Z59:$Z62,AH59:AH62)</f>
        <v>0</v>
      </c>
      <c r="BX60" s="465"/>
    </row>
    <row r="61" spans="1:76" ht="17" customHeight="1" x14ac:dyDescent="0.35">
      <c r="A61" s="516"/>
      <c r="B61" s="483"/>
      <c r="C61" s="520"/>
      <c r="D61" s="490"/>
      <c r="E61" s="493"/>
      <c r="F61" s="138">
        <v>47</v>
      </c>
      <c r="G61" s="139">
        <f>'Anchor-LD'!L59</f>
        <v>0</v>
      </c>
      <c r="H61" s="140">
        <f>'Anchor-LD'!M59</f>
        <v>0</v>
      </c>
      <c r="I61" s="140">
        <f>'Anchor-LD'!N59</f>
        <v>0</v>
      </c>
      <c r="J61" s="140">
        <f>'Anchor-LD'!O59</f>
        <v>0</v>
      </c>
      <c r="K61" s="140">
        <f>(Summary!$C$58*H61+Summary!$C$59*I61+Summary!$C$60*J61)/Summary!$C$61</f>
        <v>0</v>
      </c>
      <c r="L61" s="140">
        <f>'Anchor-LD'!P59</f>
        <v>0</v>
      </c>
      <c r="M61" s="140">
        <f>'Anchor-LD'!Q59</f>
        <v>0</v>
      </c>
      <c r="N61" s="140">
        <f>'Anchor-LD'!R59</f>
        <v>0</v>
      </c>
      <c r="O61" s="140">
        <f>'Anchor-LD'!S59</f>
        <v>0</v>
      </c>
      <c r="P61" s="140">
        <f>'Anchor-LD'!T59</f>
        <v>0</v>
      </c>
      <c r="Q61" s="140">
        <f>'Anchor-LD'!U59</f>
        <v>0</v>
      </c>
      <c r="R61" s="140">
        <f>'Anchor-LD'!V59</f>
        <v>0</v>
      </c>
      <c r="S61" s="140">
        <f>'Anchor-LD'!W59</f>
        <v>0</v>
      </c>
      <c r="T61" s="140">
        <f>'Anchor-LD'!X59</f>
        <v>0</v>
      </c>
      <c r="U61" s="140">
        <f>10*LOG10(1/((Summary!$C$75/10^(R61/10)+Summary!$C$76/10^(S61/10)+Summary!$C$77/10^(T61/10))/Summary!$C$78))</f>
        <v>0</v>
      </c>
      <c r="V61" s="140">
        <f>'Anchor-LD'!Y59</f>
        <v>0</v>
      </c>
      <c r="W61" s="140">
        <f>'Anchor-LD'!Z59</f>
        <v>0</v>
      </c>
      <c r="X61" s="141">
        <f t="shared" si="2"/>
        <v>0</v>
      </c>
      <c r="Y61" s="133"/>
      <c r="Z61" s="139">
        <f>'Test-LD'!L59</f>
        <v>0</v>
      </c>
      <c r="AA61" s="140">
        <f>'Test-LD'!M59</f>
        <v>0</v>
      </c>
      <c r="AB61" s="140">
        <f>'Test-LD'!N59</f>
        <v>0</v>
      </c>
      <c r="AC61" s="140">
        <f>'Test-LD'!O59</f>
        <v>0</v>
      </c>
      <c r="AD61" s="140">
        <f>(Summary!$C$58*AA61+Summary!$C$59*AB61+Summary!$C$60*AC61)/Summary!$C$61</f>
        <v>0</v>
      </c>
      <c r="AE61" s="140">
        <f>'Test-LD'!P59</f>
        <v>0</v>
      </c>
      <c r="AF61" s="140">
        <f>'Test-LD'!Q59</f>
        <v>0</v>
      </c>
      <c r="AG61" s="140">
        <f>'Test-LD'!R59</f>
        <v>0</v>
      </c>
      <c r="AH61" s="140">
        <f>'Test-LD'!S59</f>
        <v>0</v>
      </c>
      <c r="AI61" s="140">
        <f>'Test-LD'!T59</f>
        <v>0</v>
      </c>
      <c r="AJ61" s="140">
        <f>'Test-LD'!U59</f>
        <v>0</v>
      </c>
      <c r="AK61" s="140">
        <f>'Test-LD'!V59</f>
        <v>0</v>
      </c>
      <c r="AL61" s="140">
        <f>'Test-LD'!W59</f>
        <v>0</v>
      </c>
      <c r="AM61" s="140">
        <f>'Test-LD'!X59</f>
        <v>0</v>
      </c>
      <c r="AN61" s="140">
        <f>10*LOG10(1/((Summary!$C$75/10^(AK61/10)+Summary!$C$76/10^(AL61/10)+Summary!$C$77/10^(AM61/10))/Summary!$C$78))</f>
        <v>0</v>
      </c>
      <c r="AO61" s="140">
        <f>'Test-LD'!Y59</f>
        <v>0</v>
      </c>
      <c r="AP61" s="140">
        <f>'Test-LD'!Z59</f>
        <v>0</v>
      </c>
      <c r="AQ61" s="141">
        <f t="shared" si="3"/>
        <v>0</v>
      </c>
      <c r="AR61" s="142" t="e">
        <f t="shared" si="0"/>
        <v>#DIV/0!</v>
      </c>
      <c r="AS61" s="143" t="e">
        <f t="shared" si="1"/>
        <v>#DIV/0!</v>
      </c>
      <c r="AT61" s="136"/>
      <c r="AU61" s="136"/>
      <c r="AV61" s="577"/>
      <c r="AW61" s="480"/>
      <c r="AX61" s="480"/>
      <c r="AY61" s="480"/>
      <c r="AZ61" s="480"/>
      <c r="BA61" s="480"/>
      <c r="BB61" s="480"/>
      <c r="BC61" s="480"/>
      <c r="BD61" s="480"/>
      <c r="BE61" s="480"/>
      <c r="BF61" s="480"/>
      <c r="BG61" s="469"/>
      <c r="BH61" s="476"/>
      <c r="BI61" s="469"/>
      <c r="BJ61" s="476"/>
      <c r="BK61" s="480"/>
      <c r="BL61" s="480"/>
      <c r="BM61" s="480"/>
      <c r="BN61" s="480"/>
      <c r="BO61" s="480"/>
      <c r="BP61" s="468"/>
      <c r="BQ61" s="480"/>
      <c r="BR61" s="480"/>
      <c r="BS61" s="480"/>
      <c r="BT61" s="476"/>
      <c r="BU61" s="463"/>
      <c r="BV61" s="465"/>
      <c r="BW61" s="463"/>
      <c r="BX61" s="465"/>
    </row>
    <row r="62" spans="1:76" ht="17" customHeight="1" x14ac:dyDescent="0.35">
      <c r="A62" s="516"/>
      <c r="B62" s="483"/>
      <c r="C62" s="520"/>
      <c r="D62" s="490"/>
      <c r="E62" s="493"/>
      <c r="F62" s="138">
        <v>55</v>
      </c>
      <c r="G62" s="139">
        <f>'Anchor-LD'!L60</f>
        <v>0</v>
      </c>
      <c r="H62" s="140">
        <f>'Anchor-LD'!M60</f>
        <v>0</v>
      </c>
      <c r="I62" s="140">
        <f>'Anchor-LD'!N60</f>
        <v>0</v>
      </c>
      <c r="J62" s="140">
        <f>'Anchor-LD'!O60</f>
        <v>0</v>
      </c>
      <c r="K62" s="140">
        <f>(Summary!$C$58*H62+Summary!$C$59*I62+Summary!$C$60*J62)/Summary!$C$61</f>
        <v>0</v>
      </c>
      <c r="L62" s="140">
        <f>'Anchor-LD'!P60</f>
        <v>0</v>
      </c>
      <c r="M62" s="140">
        <f>'Anchor-LD'!Q60</f>
        <v>0</v>
      </c>
      <c r="N62" s="140">
        <f>'Anchor-LD'!R60</f>
        <v>0</v>
      </c>
      <c r="O62" s="140">
        <f>'Anchor-LD'!S60</f>
        <v>0</v>
      </c>
      <c r="P62" s="140">
        <f>'Anchor-LD'!T60</f>
        <v>0</v>
      </c>
      <c r="Q62" s="140">
        <f>'Anchor-LD'!U60</f>
        <v>0</v>
      </c>
      <c r="R62" s="140">
        <f>'Anchor-LD'!V60</f>
        <v>0</v>
      </c>
      <c r="S62" s="140">
        <f>'Anchor-LD'!W60</f>
        <v>0</v>
      </c>
      <c r="T62" s="140">
        <f>'Anchor-LD'!X60</f>
        <v>0</v>
      </c>
      <c r="U62" s="140">
        <f>10*LOG10(1/((Summary!$C$75/10^(R62/10)+Summary!$C$76/10^(S62/10)+Summary!$C$77/10^(T62/10))/Summary!$C$78))</f>
        <v>0</v>
      </c>
      <c r="V62" s="140">
        <f>'Anchor-LD'!Y60</f>
        <v>0</v>
      </c>
      <c r="W62" s="140">
        <f>'Anchor-LD'!Z60</f>
        <v>0</v>
      </c>
      <c r="X62" s="141">
        <f t="shared" si="2"/>
        <v>0</v>
      </c>
      <c r="Y62" s="133"/>
      <c r="Z62" s="139">
        <f>'Test-LD'!L60</f>
        <v>0</v>
      </c>
      <c r="AA62" s="140">
        <f>'Test-LD'!M60</f>
        <v>0</v>
      </c>
      <c r="AB62" s="140">
        <f>'Test-LD'!N60</f>
        <v>0</v>
      </c>
      <c r="AC62" s="140">
        <f>'Test-LD'!O60</f>
        <v>0</v>
      </c>
      <c r="AD62" s="140">
        <f>(Summary!$C$58*AA62+Summary!$C$59*AB62+Summary!$C$60*AC62)/Summary!$C$61</f>
        <v>0</v>
      </c>
      <c r="AE62" s="140">
        <f>'Test-LD'!P60</f>
        <v>0</v>
      </c>
      <c r="AF62" s="140">
        <f>'Test-LD'!Q60</f>
        <v>0</v>
      </c>
      <c r="AG62" s="140">
        <f>'Test-LD'!R60</f>
        <v>0</v>
      </c>
      <c r="AH62" s="140">
        <f>'Test-LD'!S60</f>
        <v>0</v>
      </c>
      <c r="AI62" s="140">
        <f>'Test-LD'!T60</f>
        <v>0</v>
      </c>
      <c r="AJ62" s="140">
        <f>'Test-LD'!U60</f>
        <v>0</v>
      </c>
      <c r="AK62" s="140">
        <f>'Test-LD'!V60</f>
        <v>0</v>
      </c>
      <c r="AL62" s="140">
        <f>'Test-LD'!W60</f>
        <v>0</v>
      </c>
      <c r="AM62" s="140">
        <f>'Test-LD'!X60</f>
        <v>0</v>
      </c>
      <c r="AN62" s="140">
        <f>10*LOG10(1/((Summary!$C$75/10^(AK62/10)+Summary!$C$76/10^(AL62/10)+Summary!$C$77/10^(AM62/10))/Summary!$C$78))</f>
        <v>0</v>
      </c>
      <c r="AO62" s="140">
        <f>'Test-LD'!Y60</f>
        <v>0</v>
      </c>
      <c r="AP62" s="140">
        <f>'Test-LD'!Z60</f>
        <v>0</v>
      </c>
      <c r="AQ62" s="141">
        <f t="shared" si="3"/>
        <v>0</v>
      </c>
      <c r="AR62" s="142" t="e">
        <f t="shared" si="0"/>
        <v>#DIV/0!</v>
      </c>
      <c r="AS62" s="143" t="e">
        <f t="shared" si="1"/>
        <v>#DIV/0!</v>
      </c>
      <c r="AT62" s="136"/>
      <c r="AU62" s="136"/>
      <c r="AV62" s="577" t="s">
        <v>123</v>
      </c>
      <c r="AW62" s="480" t="e" cm="1">
        <f t="array" ref="AW62">bdRateExtend($G60:$G63,H60:H63,$Z60:$Z63,AA60:AA63)</f>
        <v>#VALUE!</v>
      </c>
      <c r="AX62" s="480"/>
      <c r="AY62" s="480"/>
      <c r="AZ62" s="480"/>
      <c r="BA62" s="480"/>
      <c r="BB62" s="480"/>
      <c r="BC62" s="480" t="e" cm="1">
        <f t="array" ref="BC62">bdRateExtend($G60:$G63,L60:L63,$Z60:$Z63,AE60:AE63)</f>
        <v>#VALUE!</v>
      </c>
      <c r="BD62" s="480"/>
      <c r="BE62" s="480" t="e" cm="1">
        <f t="array" ref="BE62">bdRateExtend($G60:$G63,M60:M63,$Z60:$Z63,AF60:AF63)</f>
        <v>#VALUE!</v>
      </c>
      <c r="BF62" s="480"/>
      <c r="BG62" s="469" t="e" cm="1">
        <f t="array" ref="BG62">bdRateExtend($G60:$G63,N60:N63,$Z60:$Z63,AG60:AG63,"None", FALSE,1)</f>
        <v>#VALUE!</v>
      </c>
      <c r="BH62" s="476"/>
      <c r="BI62" s="469" t="e" cm="1">
        <f t="array" ref="BI62">bdRateExtend($G60:$G63,O60:O63,$Z60:$Z63,AH60:AH63,"None", FALSE,1)</f>
        <v>#VALUE!</v>
      </c>
      <c r="BJ62" s="476"/>
      <c r="BK62" s="480" t="e" cm="1">
        <f t="array" ref="BK62">bdRateExtend($G60:$G63,P60:P63,$Z60:$Z63,AI60:AI63)</f>
        <v>#VALUE!</v>
      </c>
      <c r="BL62" s="480"/>
      <c r="BM62" s="480" t="e" cm="1">
        <f t="array" ref="BM62">bdRateExtend($G60:$G63,Q60:Q63,$Z60:$Z63,AJ60:AJ63)</f>
        <v>#VALUE!</v>
      </c>
      <c r="BN62" s="480"/>
      <c r="BO62" s="480" t="e" cm="1">
        <f t="array" ref="BO62">bdRateExtend($G60:$G63,R60:R63,$Z60:$Z63,AK60:AK63)</f>
        <v>#VALUE!</v>
      </c>
      <c r="BP62" s="468"/>
      <c r="BQ62" s="480"/>
      <c r="BR62" s="480"/>
      <c r="BS62" s="480"/>
      <c r="BT62" s="476"/>
      <c r="BU62" s="463" cm="1">
        <f t="array" ref="BU62">testVMAFRange($G60:$G63,N60:N63,$Z60:$Z63,AG60:AG63)</f>
        <v>0</v>
      </c>
      <c r="BV62" s="465"/>
      <c r="BW62" s="463" cm="1">
        <f t="array" ref="BW62">testVMAFRange($G60:$G63,O60:O63,$Z60:$Z63,AH60:AH63)</f>
        <v>0</v>
      </c>
      <c r="BX62" s="465"/>
    </row>
    <row r="63" spans="1:76" ht="17" customHeight="1" thickBot="1" x14ac:dyDescent="0.4">
      <c r="A63" s="516"/>
      <c r="B63" s="518"/>
      <c r="C63" s="521"/>
      <c r="D63" s="522"/>
      <c r="E63" s="523"/>
      <c r="F63" s="144">
        <v>63</v>
      </c>
      <c r="G63" s="145">
        <f>'Anchor-LD'!L61</f>
        <v>0</v>
      </c>
      <c r="H63" s="146">
        <f>'Anchor-LD'!M61</f>
        <v>0</v>
      </c>
      <c r="I63" s="146">
        <f>'Anchor-LD'!N61</f>
        <v>0</v>
      </c>
      <c r="J63" s="146">
        <f>'Anchor-LD'!O61</f>
        <v>0</v>
      </c>
      <c r="K63" s="146">
        <f>(Summary!$C$58*H63+Summary!$C$59*I63+Summary!$C$60*J63)/Summary!$C$61</f>
        <v>0</v>
      </c>
      <c r="L63" s="146">
        <f>'Anchor-LD'!P61</f>
        <v>0</v>
      </c>
      <c r="M63" s="146">
        <f>'Anchor-LD'!Q61</f>
        <v>0</v>
      </c>
      <c r="N63" s="146">
        <f>'Anchor-LD'!R61</f>
        <v>0</v>
      </c>
      <c r="O63" s="146">
        <f>'Anchor-LD'!S61</f>
        <v>0</v>
      </c>
      <c r="P63" s="146">
        <f>'Anchor-LD'!T61</f>
        <v>0</v>
      </c>
      <c r="Q63" s="146">
        <f>'Anchor-LD'!U61</f>
        <v>0</v>
      </c>
      <c r="R63" s="146">
        <f>'Anchor-LD'!V61</f>
        <v>0</v>
      </c>
      <c r="S63" s="146">
        <f>'Anchor-LD'!W61</f>
        <v>0</v>
      </c>
      <c r="T63" s="146">
        <f>'Anchor-LD'!X61</f>
        <v>0</v>
      </c>
      <c r="U63" s="146">
        <f>10*LOG10(1/((Summary!$C$75/10^(R63/10)+Summary!$C$76/10^(S63/10)+Summary!$C$77/10^(T63/10))/Summary!$C$78))</f>
        <v>0</v>
      </c>
      <c r="V63" s="146">
        <f>'Anchor-LD'!Y61</f>
        <v>0</v>
      </c>
      <c r="W63" s="146">
        <f>'Anchor-LD'!Z61</f>
        <v>0</v>
      </c>
      <c r="X63" s="147">
        <f t="shared" si="2"/>
        <v>0</v>
      </c>
      <c r="Y63" s="133"/>
      <c r="Z63" s="145">
        <f>'Test-LD'!L61</f>
        <v>0</v>
      </c>
      <c r="AA63" s="146">
        <f>'Test-LD'!M61</f>
        <v>0</v>
      </c>
      <c r="AB63" s="146">
        <f>'Test-LD'!N61</f>
        <v>0</v>
      </c>
      <c r="AC63" s="146">
        <f>'Test-LD'!O61</f>
        <v>0</v>
      </c>
      <c r="AD63" s="146">
        <f>(Summary!$C$58*AA63+Summary!$C$59*AB63+Summary!$C$60*AC63)/Summary!$C$61</f>
        <v>0</v>
      </c>
      <c r="AE63" s="146">
        <f>'Test-LD'!P61</f>
        <v>0</v>
      </c>
      <c r="AF63" s="146">
        <f>'Test-LD'!Q61</f>
        <v>0</v>
      </c>
      <c r="AG63" s="146">
        <f>'Test-LD'!R61</f>
        <v>0</v>
      </c>
      <c r="AH63" s="146">
        <f>'Test-LD'!S61</f>
        <v>0</v>
      </c>
      <c r="AI63" s="146">
        <f>'Test-LD'!T61</f>
        <v>0</v>
      </c>
      <c r="AJ63" s="146">
        <f>'Test-LD'!U61</f>
        <v>0</v>
      </c>
      <c r="AK63" s="146">
        <f>'Test-LD'!V61</f>
        <v>0</v>
      </c>
      <c r="AL63" s="146">
        <f>'Test-LD'!W61</f>
        <v>0</v>
      </c>
      <c r="AM63" s="146">
        <f>'Test-LD'!X61</f>
        <v>0</v>
      </c>
      <c r="AN63" s="146">
        <f>10*LOG10(1/((Summary!$C$75/10^(AK63/10)+Summary!$C$76/10^(AL63/10)+Summary!$C$77/10^(AM63/10))/Summary!$C$78))</f>
        <v>0</v>
      </c>
      <c r="AO63" s="146">
        <f>'Test-LD'!Y61</f>
        <v>0</v>
      </c>
      <c r="AP63" s="146">
        <f>'Test-LD'!Z61</f>
        <v>0</v>
      </c>
      <c r="AQ63" s="147">
        <f t="shared" si="3"/>
        <v>0</v>
      </c>
      <c r="AR63" s="148" t="e">
        <f t="shared" si="0"/>
        <v>#DIV/0!</v>
      </c>
      <c r="AS63" s="149" t="e">
        <f t="shared" si="1"/>
        <v>#DIV/0!</v>
      </c>
      <c r="AT63" s="136"/>
      <c r="AU63" s="136"/>
      <c r="AV63" s="577"/>
      <c r="AW63" s="480"/>
      <c r="AX63" s="480"/>
      <c r="AY63" s="480"/>
      <c r="AZ63" s="480"/>
      <c r="BA63" s="480"/>
      <c r="BB63" s="481"/>
      <c r="BC63" s="480"/>
      <c r="BD63" s="480"/>
      <c r="BE63" s="480"/>
      <c r="BF63" s="480"/>
      <c r="BG63" s="472"/>
      <c r="BH63" s="477"/>
      <c r="BI63" s="472"/>
      <c r="BJ63" s="477"/>
      <c r="BK63" s="480"/>
      <c r="BL63" s="480"/>
      <c r="BM63" s="480"/>
      <c r="BN63" s="480"/>
      <c r="BO63" s="480"/>
      <c r="BP63" s="471"/>
      <c r="BQ63" s="481"/>
      <c r="BR63" s="481"/>
      <c r="BS63" s="481"/>
      <c r="BT63" s="477"/>
      <c r="BU63" s="473"/>
      <c r="BV63" s="466"/>
      <c r="BW63" s="473"/>
      <c r="BX63" s="466"/>
    </row>
    <row r="64" spans="1:76" ht="17" customHeight="1" x14ac:dyDescent="0.35">
      <c r="A64" s="516"/>
      <c r="B64" s="482" t="s">
        <v>2</v>
      </c>
      <c r="C64" s="519" t="s">
        <v>36</v>
      </c>
      <c r="D64" s="489">
        <v>50</v>
      </c>
      <c r="E64" s="492">
        <v>8</v>
      </c>
      <c r="F64" s="129">
        <v>23</v>
      </c>
      <c r="G64" s="130">
        <f>'Anchor-LD'!L62</f>
        <v>0</v>
      </c>
      <c r="H64" s="131">
        <f>'Anchor-LD'!M62</f>
        <v>0</v>
      </c>
      <c r="I64" s="131">
        <f>'Anchor-LD'!N62</f>
        <v>0</v>
      </c>
      <c r="J64" s="131">
        <f>'Anchor-LD'!O62</f>
        <v>0</v>
      </c>
      <c r="K64" s="131">
        <f>(Summary!$C$58*H64+Summary!$C$59*I64+Summary!$C$60*J64)/Summary!$C$61</f>
        <v>0</v>
      </c>
      <c r="L64" s="131">
        <f>'Anchor-LD'!P62</f>
        <v>0</v>
      </c>
      <c r="M64" s="131">
        <f>'Anchor-LD'!Q62</f>
        <v>0</v>
      </c>
      <c r="N64" s="131">
        <f>'Anchor-LD'!R62</f>
        <v>0</v>
      </c>
      <c r="O64" s="131">
        <f>'Anchor-LD'!S62</f>
        <v>0</v>
      </c>
      <c r="P64" s="131">
        <f>'Anchor-LD'!T62</f>
        <v>0</v>
      </c>
      <c r="Q64" s="131">
        <f>'Anchor-LD'!U62</f>
        <v>0</v>
      </c>
      <c r="R64" s="131">
        <f>'Anchor-LD'!V62</f>
        <v>0</v>
      </c>
      <c r="S64" s="131">
        <f>'Anchor-LD'!W62</f>
        <v>0</v>
      </c>
      <c r="T64" s="131">
        <f>'Anchor-LD'!X62</f>
        <v>0</v>
      </c>
      <c r="U64" s="131">
        <f>10*LOG10(1/((Summary!$C$75/10^(R64/10)+Summary!$C$76/10^(S64/10)+Summary!$C$77/10^(T64/10))/Summary!$C$78))</f>
        <v>0</v>
      </c>
      <c r="V64" s="131">
        <f>'Anchor-LD'!Y62</f>
        <v>0</v>
      </c>
      <c r="W64" s="131">
        <f>'Anchor-LD'!Z62</f>
        <v>0</v>
      </c>
      <c r="X64" s="132">
        <f t="shared" si="2"/>
        <v>0</v>
      </c>
      <c r="Y64" s="133"/>
      <c r="Z64" s="130">
        <f>'Test-LD'!L62</f>
        <v>0</v>
      </c>
      <c r="AA64" s="131">
        <f>'Test-LD'!M62</f>
        <v>0</v>
      </c>
      <c r="AB64" s="131">
        <f>'Test-LD'!N62</f>
        <v>0</v>
      </c>
      <c r="AC64" s="131">
        <f>'Test-LD'!O62</f>
        <v>0</v>
      </c>
      <c r="AD64" s="131">
        <f>(Summary!$C$58*AA64+Summary!$C$59*AB64+Summary!$C$60*AC64)/Summary!$C$61</f>
        <v>0</v>
      </c>
      <c r="AE64" s="131">
        <f>'Test-LD'!P62</f>
        <v>0</v>
      </c>
      <c r="AF64" s="131">
        <f>'Test-LD'!Q62</f>
        <v>0</v>
      </c>
      <c r="AG64" s="131">
        <f>'Test-LD'!R62</f>
        <v>0</v>
      </c>
      <c r="AH64" s="131">
        <f>'Test-LD'!S62</f>
        <v>0</v>
      </c>
      <c r="AI64" s="131">
        <f>'Test-LD'!T62</f>
        <v>0</v>
      </c>
      <c r="AJ64" s="131">
        <f>'Test-LD'!U62</f>
        <v>0</v>
      </c>
      <c r="AK64" s="131">
        <f>'Test-LD'!V62</f>
        <v>0</v>
      </c>
      <c r="AL64" s="131">
        <f>'Test-LD'!W62</f>
        <v>0</v>
      </c>
      <c r="AM64" s="131">
        <f>'Test-LD'!X62</f>
        <v>0</v>
      </c>
      <c r="AN64" s="131">
        <f>10*LOG10(1/((Summary!$C$75/10^(AK64/10)+Summary!$C$76/10^(AL64/10)+Summary!$C$77/10^(AM64/10))/Summary!$C$78))</f>
        <v>0</v>
      </c>
      <c r="AO64" s="131">
        <f>'Test-LD'!Y62</f>
        <v>0</v>
      </c>
      <c r="AP64" s="131">
        <f>'Test-LD'!Z62</f>
        <v>0</v>
      </c>
      <c r="AQ64" s="132">
        <f t="shared" si="3"/>
        <v>0</v>
      </c>
      <c r="AR64" s="134" t="e">
        <f t="shared" si="0"/>
        <v>#DIV/0!</v>
      </c>
      <c r="AS64" s="135" t="e">
        <f t="shared" si="1"/>
        <v>#DIV/0!</v>
      </c>
      <c r="AT64" s="136"/>
      <c r="AU64" s="136"/>
      <c r="AV64" s="577" t="s">
        <v>121</v>
      </c>
      <c r="AW64" s="480" t="e" cm="1">
        <f t="array" ref="AW64">bdRateExtend($G64:$G67,H64:H67,$Z64:$Z67,AA64:AA67)</f>
        <v>#VALUE!</v>
      </c>
      <c r="AX64" s="480" t="e" cm="1">
        <f t="array" ref="AX64">bdRateExtend($G64:$G69,H64:H69,$Z64:$Z69,AA64:AA69)</f>
        <v>#VALUE!</v>
      </c>
      <c r="AY64" s="480" t="e" cm="1">
        <f t="array" ref="AY64">bdRateExtend($G64:$G69,I64:I69,$Z64:$Z69,AB64:AB69)</f>
        <v>#VALUE!</v>
      </c>
      <c r="AZ64" s="480" t="e" cm="1">
        <f t="array" ref="AZ64">bdRateExtend($G64:$G69,J64:J69,$Z64:$Z69,AC64:AC69)</f>
        <v>#VALUE!</v>
      </c>
      <c r="BA64" s="480" t="e" cm="1">
        <f t="array" ref="BA64">bdRateExtend($G64:$G69,K64:K69,$Z64:$Z69,AD64:AD69)</f>
        <v>#VALUE!</v>
      </c>
      <c r="BB64" s="479" t="e">
        <f>(Summary!$C$89*AX64+Summary!$C$90*AY64+Summary!$C$91*AZ64)/Summary!$C$92</f>
        <v>#VALUE!</v>
      </c>
      <c r="BC64" s="480" t="e" cm="1">
        <f t="array" ref="BC64">bdRateExtend($G64:$G67,L64:L67,$Z64:$Z67,AE64:AE67)</f>
        <v>#VALUE!</v>
      </c>
      <c r="BD64" s="480" t="e" cm="1">
        <f t="array" ref="BD64">bdRateExtend($G64:$G69,L64:L69,$Z64:$Z69,AE64:AE69)</f>
        <v>#VALUE!</v>
      </c>
      <c r="BE64" s="480" t="e" cm="1">
        <f t="array" ref="BE64">bdRateExtend($G64:$G67,M64:M67,$Z64:$Z67,AF64:AF67)</f>
        <v>#VALUE!</v>
      </c>
      <c r="BF64" s="480" t="e" cm="1">
        <f t="array" ref="BF64">bdRateExtend($G64:$G69,M64:M69,$Z64:$Z69,AF64:AF69)</f>
        <v>#VALUE!</v>
      </c>
      <c r="BG64" s="474" t="e" cm="1">
        <f t="array" ref="BG64">bdRateExtend($G64:$G67,N64:N67,$Z64:$Z67,AG64:AG67,"None", FALSE,1)</f>
        <v>#VALUE!</v>
      </c>
      <c r="BH64" s="475" t="e" cm="1">
        <f t="array" ref="BH64">bdRateExtend($G64:$G69,N64:N69,$Z64:$Z69,AG64:AG69,"None", FALSE,1)</f>
        <v>#VALUE!</v>
      </c>
      <c r="BI64" s="474" t="e" cm="1">
        <f t="array" ref="BI64">bdRateExtend($G64:$G67,O64:O67,$Z64:$Z67,AH64:AH67,"None", FALSE,1)</f>
        <v>#VALUE!</v>
      </c>
      <c r="BJ64" s="475" t="e" cm="1">
        <f t="array" ref="BJ64">bdRateExtend($G64:$G69,O64:O69,$Z64:$Z69,AH64:AH69,"None", FALSE,1)</f>
        <v>#VALUE!</v>
      </c>
      <c r="BK64" s="480" t="e" cm="1">
        <f t="array" ref="BK64">bdRateExtend($G64:$G67,P64:P67,$Z64:$Z67,AI64:AI67)</f>
        <v>#VALUE!</v>
      </c>
      <c r="BL64" s="480" t="e" cm="1">
        <f t="array" ref="BL64">bdRateExtend($G64:$G69,P64:P69,$Z64:$Z69,AI64:AI69)</f>
        <v>#VALUE!</v>
      </c>
      <c r="BM64" s="480" t="e" cm="1">
        <f t="array" ref="BM64">bdRateExtend($G64:$G67,Q64:Q67,$Z64:$Z67,AJ64:AJ67)</f>
        <v>#VALUE!</v>
      </c>
      <c r="BN64" s="480" t="e" cm="1">
        <f t="array" ref="BN64">bdRateExtend($G64:$G69,Q64:Q69,$Z64:$Z69,AJ64:AJ69)</f>
        <v>#VALUE!</v>
      </c>
      <c r="BO64" s="480" t="e" cm="1">
        <f t="array" ref="BO64">bdRateExtend($G64:$G67,R64:R67,$Z64:$Z67,AK64:AK67)</f>
        <v>#VALUE!</v>
      </c>
      <c r="BP64" s="575" t="e" cm="1">
        <f t="array" ref="BP64">bdRateExtend($G64:$G69,R64:R69,$Z64:$Z69,AK64:AK69)</f>
        <v>#VALUE!</v>
      </c>
      <c r="BQ64" s="574" t="e" cm="1">
        <f t="array" ref="BQ64">bdRateExtend($G64:$G69,S64:S69,$Z64:$Z69,AL64:AL69)</f>
        <v>#VALUE!</v>
      </c>
      <c r="BR64" s="574" t="e" cm="1">
        <f t="array" ref="BR64">bdRateExtend($G64:$G69,T64:T69,$Z64:$Z69,AM64:AM69)</f>
        <v>#VALUE!</v>
      </c>
      <c r="BS64" s="574" t="e" cm="1">
        <f t="array" ref="BS64">bdRateExtend($G64:$G69,U64:U69,$Z64:$Z69,AN64:AN69)</f>
        <v>#VALUE!</v>
      </c>
      <c r="BT64" s="576" t="e">
        <f>(Summary!$C$103*BP64+Summary!$C$104*BQ64+Summary!$C$105*BR64)/Summary!$C$106</f>
        <v>#VALUE!</v>
      </c>
      <c r="BU64" s="462" cm="1">
        <f t="array" ref="BU64">testVMAFRange($G64:$G67,N64:N67,$Z64:$Z67,AG64:AG67)</f>
        <v>0</v>
      </c>
      <c r="BV64" s="464" cm="1">
        <f t="array" ref="BV64">testVMAFRange($G64:$G69,N64:N69,$Z64:$Z69,AG64:AG69)</f>
        <v>0</v>
      </c>
      <c r="BW64" s="462" cm="1">
        <f t="array" ref="BW64">testVMAFRange($G64:$G67,O64:O67,$Z64:$Z67,AH64:AH67)</f>
        <v>0</v>
      </c>
      <c r="BX64" s="464" cm="1">
        <f t="array" ref="BX64">testVMAFRange($G64:$G69,O64:O69,$Z64:$Z69,AH64:AH69)</f>
        <v>0</v>
      </c>
    </row>
    <row r="65" spans="1:76" ht="17" customHeight="1" x14ac:dyDescent="0.35">
      <c r="A65" s="516"/>
      <c r="B65" s="483"/>
      <c r="C65" s="520"/>
      <c r="D65" s="490"/>
      <c r="E65" s="493"/>
      <c r="F65" s="138">
        <v>31</v>
      </c>
      <c r="G65" s="139">
        <f>'Anchor-LD'!L63</f>
        <v>0</v>
      </c>
      <c r="H65" s="140">
        <f>'Anchor-LD'!M63</f>
        <v>0</v>
      </c>
      <c r="I65" s="140">
        <f>'Anchor-LD'!N63</f>
        <v>0</v>
      </c>
      <c r="J65" s="140">
        <f>'Anchor-LD'!O63</f>
        <v>0</v>
      </c>
      <c r="K65" s="140">
        <f>(Summary!$C$58*H65+Summary!$C$59*I65+Summary!$C$60*J65)/Summary!$C$61</f>
        <v>0</v>
      </c>
      <c r="L65" s="140">
        <f>'Anchor-LD'!P63</f>
        <v>0</v>
      </c>
      <c r="M65" s="140">
        <f>'Anchor-LD'!Q63</f>
        <v>0</v>
      </c>
      <c r="N65" s="140">
        <f>'Anchor-LD'!R63</f>
        <v>0</v>
      </c>
      <c r="O65" s="140">
        <f>'Anchor-LD'!S63</f>
        <v>0</v>
      </c>
      <c r="P65" s="140">
        <f>'Anchor-LD'!T63</f>
        <v>0</v>
      </c>
      <c r="Q65" s="140">
        <f>'Anchor-LD'!U63</f>
        <v>0</v>
      </c>
      <c r="R65" s="140">
        <f>'Anchor-LD'!V63</f>
        <v>0</v>
      </c>
      <c r="S65" s="140">
        <f>'Anchor-LD'!W63</f>
        <v>0</v>
      </c>
      <c r="T65" s="140">
        <f>'Anchor-LD'!X63</f>
        <v>0</v>
      </c>
      <c r="U65" s="140">
        <f>10*LOG10(1/((Summary!$C$75/10^(R65/10)+Summary!$C$76/10^(S65/10)+Summary!$C$77/10^(T65/10))/Summary!$C$78))</f>
        <v>0</v>
      </c>
      <c r="V65" s="140">
        <f>'Anchor-LD'!Y63</f>
        <v>0</v>
      </c>
      <c r="W65" s="140">
        <f>'Anchor-LD'!Z63</f>
        <v>0</v>
      </c>
      <c r="X65" s="141">
        <f t="shared" si="2"/>
        <v>0</v>
      </c>
      <c r="Y65" s="133"/>
      <c r="Z65" s="139">
        <f>'Test-LD'!L63</f>
        <v>0</v>
      </c>
      <c r="AA65" s="140">
        <f>'Test-LD'!M63</f>
        <v>0</v>
      </c>
      <c r="AB65" s="140">
        <f>'Test-LD'!N63</f>
        <v>0</v>
      </c>
      <c r="AC65" s="140">
        <f>'Test-LD'!O63</f>
        <v>0</v>
      </c>
      <c r="AD65" s="140">
        <f>(Summary!$C$58*AA65+Summary!$C$59*AB65+Summary!$C$60*AC65)/Summary!$C$61</f>
        <v>0</v>
      </c>
      <c r="AE65" s="140">
        <f>'Test-LD'!P63</f>
        <v>0</v>
      </c>
      <c r="AF65" s="140">
        <f>'Test-LD'!Q63</f>
        <v>0</v>
      </c>
      <c r="AG65" s="140">
        <f>'Test-LD'!R63</f>
        <v>0</v>
      </c>
      <c r="AH65" s="140">
        <f>'Test-LD'!S63</f>
        <v>0</v>
      </c>
      <c r="AI65" s="140">
        <f>'Test-LD'!T63</f>
        <v>0</v>
      </c>
      <c r="AJ65" s="140">
        <f>'Test-LD'!U63</f>
        <v>0</v>
      </c>
      <c r="AK65" s="140">
        <f>'Test-LD'!V63</f>
        <v>0</v>
      </c>
      <c r="AL65" s="140">
        <f>'Test-LD'!W63</f>
        <v>0</v>
      </c>
      <c r="AM65" s="140">
        <f>'Test-LD'!X63</f>
        <v>0</v>
      </c>
      <c r="AN65" s="140">
        <f>10*LOG10(1/((Summary!$C$75/10^(AK65/10)+Summary!$C$76/10^(AL65/10)+Summary!$C$77/10^(AM65/10))/Summary!$C$78))</f>
        <v>0</v>
      </c>
      <c r="AO65" s="140">
        <f>'Test-LD'!Y63</f>
        <v>0</v>
      </c>
      <c r="AP65" s="140">
        <f>'Test-LD'!Z63</f>
        <v>0</v>
      </c>
      <c r="AQ65" s="141">
        <f t="shared" si="3"/>
        <v>0</v>
      </c>
      <c r="AR65" s="142" t="e">
        <f t="shared" si="0"/>
        <v>#DIV/0!</v>
      </c>
      <c r="AS65" s="143" t="e">
        <f t="shared" si="1"/>
        <v>#DIV/0!</v>
      </c>
      <c r="AT65" s="136"/>
      <c r="AU65" s="136"/>
      <c r="AV65" s="577"/>
      <c r="AW65" s="480"/>
      <c r="AX65" s="480"/>
      <c r="AY65" s="480"/>
      <c r="AZ65" s="480"/>
      <c r="BA65" s="480"/>
      <c r="BB65" s="480"/>
      <c r="BC65" s="480"/>
      <c r="BD65" s="480"/>
      <c r="BE65" s="480"/>
      <c r="BF65" s="480"/>
      <c r="BG65" s="469"/>
      <c r="BH65" s="476"/>
      <c r="BI65" s="469"/>
      <c r="BJ65" s="476"/>
      <c r="BK65" s="480"/>
      <c r="BL65" s="480"/>
      <c r="BM65" s="480"/>
      <c r="BN65" s="480"/>
      <c r="BO65" s="480"/>
      <c r="BP65" s="468"/>
      <c r="BQ65" s="480"/>
      <c r="BR65" s="480"/>
      <c r="BS65" s="480"/>
      <c r="BT65" s="476"/>
      <c r="BU65" s="463"/>
      <c r="BV65" s="465"/>
      <c r="BW65" s="463"/>
      <c r="BX65" s="465"/>
    </row>
    <row r="66" spans="1:76" ht="17" customHeight="1" x14ac:dyDescent="0.35">
      <c r="A66" s="516"/>
      <c r="B66" s="483"/>
      <c r="C66" s="520"/>
      <c r="D66" s="490"/>
      <c r="E66" s="493"/>
      <c r="F66" s="138">
        <v>39</v>
      </c>
      <c r="G66" s="139">
        <f>'Anchor-LD'!L64</f>
        <v>0</v>
      </c>
      <c r="H66" s="140">
        <f>'Anchor-LD'!M64</f>
        <v>0</v>
      </c>
      <c r="I66" s="140">
        <f>'Anchor-LD'!N64</f>
        <v>0</v>
      </c>
      <c r="J66" s="140">
        <f>'Anchor-LD'!O64</f>
        <v>0</v>
      </c>
      <c r="K66" s="140">
        <f>(Summary!$C$58*H66+Summary!$C$59*I66+Summary!$C$60*J66)/Summary!$C$61</f>
        <v>0</v>
      </c>
      <c r="L66" s="140">
        <f>'Anchor-LD'!P64</f>
        <v>0</v>
      </c>
      <c r="M66" s="140">
        <f>'Anchor-LD'!Q64</f>
        <v>0</v>
      </c>
      <c r="N66" s="140">
        <f>'Anchor-LD'!R64</f>
        <v>0</v>
      </c>
      <c r="O66" s="140">
        <f>'Anchor-LD'!S64</f>
        <v>0</v>
      </c>
      <c r="P66" s="140">
        <f>'Anchor-LD'!T64</f>
        <v>0</v>
      </c>
      <c r="Q66" s="140">
        <f>'Anchor-LD'!U64</f>
        <v>0</v>
      </c>
      <c r="R66" s="140">
        <f>'Anchor-LD'!V64</f>
        <v>0</v>
      </c>
      <c r="S66" s="140">
        <f>'Anchor-LD'!W64</f>
        <v>0</v>
      </c>
      <c r="T66" s="140">
        <f>'Anchor-LD'!X64</f>
        <v>0</v>
      </c>
      <c r="U66" s="140">
        <f>10*LOG10(1/((Summary!$C$75/10^(R66/10)+Summary!$C$76/10^(S66/10)+Summary!$C$77/10^(T66/10))/Summary!$C$78))</f>
        <v>0</v>
      </c>
      <c r="V66" s="140">
        <f>'Anchor-LD'!Y64</f>
        <v>0</v>
      </c>
      <c r="W66" s="140">
        <f>'Anchor-LD'!Z64</f>
        <v>0</v>
      </c>
      <c r="X66" s="141">
        <f t="shared" si="2"/>
        <v>0</v>
      </c>
      <c r="Y66" s="133"/>
      <c r="Z66" s="139">
        <f>'Test-LD'!L64</f>
        <v>0</v>
      </c>
      <c r="AA66" s="140">
        <f>'Test-LD'!M64</f>
        <v>0</v>
      </c>
      <c r="AB66" s="140">
        <f>'Test-LD'!N64</f>
        <v>0</v>
      </c>
      <c r="AC66" s="140">
        <f>'Test-LD'!O64</f>
        <v>0</v>
      </c>
      <c r="AD66" s="140">
        <f>(Summary!$C$58*AA66+Summary!$C$59*AB66+Summary!$C$60*AC66)/Summary!$C$61</f>
        <v>0</v>
      </c>
      <c r="AE66" s="140">
        <f>'Test-LD'!P64</f>
        <v>0</v>
      </c>
      <c r="AF66" s="140">
        <f>'Test-LD'!Q64</f>
        <v>0</v>
      </c>
      <c r="AG66" s="140">
        <f>'Test-LD'!R64</f>
        <v>0</v>
      </c>
      <c r="AH66" s="140">
        <f>'Test-LD'!S64</f>
        <v>0</v>
      </c>
      <c r="AI66" s="140">
        <f>'Test-LD'!T64</f>
        <v>0</v>
      </c>
      <c r="AJ66" s="140">
        <f>'Test-LD'!U64</f>
        <v>0</v>
      </c>
      <c r="AK66" s="140">
        <f>'Test-LD'!V64</f>
        <v>0</v>
      </c>
      <c r="AL66" s="140">
        <f>'Test-LD'!W64</f>
        <v>0</v>
      </c>
      <c r="AM66" s="140">
        <f>'Test-LD'!X64</f>
        <v>0</v>
      </c>
      <c r="AN66" s="140">
        <f>10*LOG10(1/((Summary!$C$75/10^(AK66/10)+Summary!$C$76/10^(AL66/10)+Summary!$C$77/10^(AM66/10))/Summary!$C$78))</f>
        <v>0</v>
      </c>
      <c r="AO66" s="140">
        <f>'Test-LD'!Y64</f>
        <v>0</v>
      </c>
      <c r="AP66" s="140">
        <f>'Test-LD'!Z64</f>
        <v>0</v>
      </c>
      <c r="AQ66" s="141">
        <f t="shared" si="3"/>
        <v>0</v>
      </c>
      <c r="AR66" s="142" t="e">
        <f t="shared" si="0"/>
        <v>#DIV/0!</v>
      </c>
      <c r="AS66" s="143" t="e">
        <f t="shared" si="1"/>
        <v>#DIV/0!</v>
      </c>
      <c r="AT66" s="136"/>
      <c r="AU66" s="136"/>
      <c r="AV66" s="577" t="s">
        <v>122</v>
      </c>
      <c r="AW66" s="480" t="e" cm="1">
        <f t="array" ref="AW66">bdRateExtend($G65:$G68,H65:H68,$Z65:$Z68,AA65:AA68)</f>
        <v>#VALUE!</v>
      </c>
      <c r="AX66" s="480"/>
      <c r="AY66" s="480"/>
      <c r="AZ66" s="480"/>
      <c r="BA66" s="480"/>
      <c r="BB66" s="480"/>
      <c r="BC66" s="480" t="e" cm="1">
        <f t="array" ref="BC66">bdRateExtend($G65:$G68,L65:L68,$Z65:$Z68,AE65:AE68)</f>
        <v>#VALUE!</v>
      </c>
      <c r="BD66" s="480"/>
      <c r="BE66" s="480" t="e" cm="1">
        <f t="array" ref="BE66">bdRateExtend($G65:$G68,M65:M68,$Z65:$Z68,AF65:AF68)</f>
        <v>#VALUE!</v>
      </c>
      <c r="BF66" s="480"/>
      <c r="BG66" s="469" t="e" cm="1">
        <f t="array" ref="BG66">bdRateExtend($G65:$G68,N65:N68,$Z65:$Z68,AG65:AG68,"None", FALSE,1)</f>
        <v>#VALUE!</v>
      </c>
      <c r="BH66" s="476"/>
      <c r="BI66" s="469" t="e" cm="1">
        <f t="array" ref="BI66">bdRateExtend($G65:$G68,O65:O68,$Z65:$Z68,AH65:AH68,"None", FALSE,1)</f>
        <v>#VALUE!</v>
      </c>
      <c r="BJ66" s="476"/>
      <c r="BK66" s="480" t="e" cm="1">
        <f t="array" ref="BK66">bdRateExtend($G65:$G68,P65:P68,$Z65:$Z68,AI65:AI68)</f>
        <v>#VALUE!</v>
      </c>
      <c r="BL66" s="480"/>
      <c r="BM66" s="480" t="e" cm="1">
        <f t="array" ref="BM66">bdRateExtend($G65:$G68,Q65:Q68,$Z65:$Z68,AJ65:AJ68)</f>
        <v>#VALUE!</v>
      </c>
      <c r="BN66" s="480"/>
      <c r="BO66" s="480" t="e" cm="1">
        <f t="array" ref="BO66">bdRateExtend($G65:$G68,R65:R68,$Z65:$Z68,AK65:AK68)</f>
        <v>#VALUE!</v>
      </c>
      <c r="BP66" s="468"/>
      <c r="BQ66" s="480"/>
      <c r="BR66" s="480"/>
      <c r="BS66" s="480"/>
      <c r="BT66" s="476"/>
      <c r="BU66" s="463" cm="1">
        <f t="array" ref="BU66">testVMAFRange($G65:$G68,N65:N68,$Z65:$Z68,AG65:AG68)</f>
        <v>0</v>
      </c>
      <c r="BV66" s="465"/>
      <c r="BW66" s="463" cm="1">
        <f t="array" ref="BW66">testVMAFRange($G65:$G68,O65:O68,$Z65:$Z68,AH65:AH68)</f>
        <v>0</v>
      </c>
      <c r="BX66" s="465"/>
    </row>
    <row r="67" spans="1:76" ht="17" customHeight="1" x14ac:dyDescent="0.35">
      <c r="A67" s="516"/>
      <c r="B67" s="483"/>
      <c r="C67" s="520"/>
      <c r="D67" s="490"/>
      <c r="E67" s="493"/>
      <c r="F67" s="138">
        <v>47</v>
      </c>
      <c r="G67" s="139">
        <f>'Anchor-LD'!L65</f>
        <v>0</v>
      </c>
      <c r="H67" s="140">
        <f>'Anchor-LD'!M65</f>
        <v>0</v>
      </c>
      <c r="I67" s="140">
        <f>'Anchor-LD'!N65</f>
        <v>0</v>
      </c>
      <c r="J67" s="140">
        <f>'Anchor-LD'!O65</f>
        <v>0</v>
      </c>
      <c r="K67" s="140">
        <f>(Summary!$C$58*H67+Summary!$C$59*I67+Summary!$C$60*J67)/Summary!$C$61</f>
        <v>0</v>
      </c>
      <c r="L67" s="140">
        <f>'Anchor-LD'!P65</f>
        <v>0</v>
      </c>
      <c r="M67" s="140">
        <f>'Anchor-LD'!Q65</f>
        <v>0</v>
      </c>
      <c r="N67" s="140">
        <f>'Anchor-LD'!R65</f>
        <v>0</v>
      </c>
      <c r="O67" s="140">
        <f>'Anchor-LD'!S65</f>
        <v>0</v>
      </c>
      <c r="P67" s="140">
        <f>'Anchor-LD'!T65</f>
        <v>0</v>
      </c>
      <c r="Q67" s="140">
        <f>'Anchor-LD'!U65</f>
        <v>0</v>
      </c>
      <c r="R67" s="140">
        <f>'Anchor-LD'!V65</f>
        <v>0</v>
      </c>
      <c r="S67" s="140">
        <f>'Anchor-LD'!W65</f>
        <v>0</v>
      </c>
      <c r="T67" s="140">
        <f>'Anchor-LD'!X65</f>
        <v>0</v>
      </c>
      <c r="U67" s="140">
        <f>10*LOG10(1/((Summary!$C$75/10^(R67/10)+Summary!$C$76/10^(S67/10)+Summary!$C$77/10^(T67/10))/Summary!$C$78))</f>
        <v>0</v>
      </c>
      <c r="V67" s="140">
        <f>'Anchor-LD'!Y65</f>
        <v>0</v>
      </c>
      <c r="W67" s="140">
        <f>'Anchor-LD'!Z65</f>
        <v>0</v>
      </c>
      <c r="X67" s="141">
        <f t="shared" si="2"/>
        <v>0</v>
      </c>
      <c r="Y67" s="133"/>
      <c r="Z67" s="139">
        <f>'Test-LD'!L65</f>
        <v>0</v>
      </c>
      <c r="AA67" s="140">
        <f>'Test-LD'!M65</f>
        <v>0</v>
      </c>
      <c r="AB67" s="140">
        <f>'Test-LD'!N65</f>
        <v>0</v>
      </c>
      <c r="AC67" s="140">
        <f>'Test-LD'!O65</f>
        <v>0</v>
      </c>
      <c r="AD67" s="140">
        <f>(Summary!$C$58*AA67+Summary!$C$59*AB67+Summary!$C$60*AC67)/Summary!$C$61</f>
        <v>0</v>
      </c>
      <c r="AE67" s="140">
        <f>'Test-LD'!P65</f>
        <v>0</v>
      </c>
      <c r="AF67" s="140">
        <f>'Test-LD'!Q65</f>
        <v>0</v>
      </c>
      <c r="AG67" s="140">
        <f>'Test-LD'!R65</f>
        <v>0</v>
      </c>
      <c r="AH67" s="140">
        <f>'Test-LD'!S65</f>
        <v>0</v>
      </c>
      <c r="AI67" s="140">
        <f>'Test-LD'!T65</f>
        <v>0</v>
      </c>
      <c r="AJ67" s="140">
        <f>'Test-LD'!U65</f>
        <v>0</v>
      </c>
      <c r="AK67" s="140">
        <f>'Test-LD'!V65</f>
        <v>0</v>
      </c>
      <c r="AL67" s="140">
        <f>'Test-LD'!W65</f>
        <v>0</v>
      </c>
      <c r="AM67" s="140">
        <f>'Test-LD'!X65</f>
        <v>0</v>
      </c>
      <c r="AN67" s="140">
        <f>10*LOG10(1/((Summary!$C$75/10^(AK67/10)+Summary!$C$76/10^(AL67/10)+Summary!$C$77/10^(AM67/10))/Summary!$C$78))</f>
        <v>0</v>
      </c>
      <c r="AO67" s="140">
        <f>'Test-LD'!Y65</f>
        <v>0</v>
      </c>
      <c r="AP67" s="140">
        <f>'Test-LD'!Z65</f>
        <v>0</v>
      </c>
      <c r="AQ67" s="141">
        <f t="shared" si="3"/>
        <v>0</v>
      </c>
      <c r="AR67" s="142" t="e">
        <f t="shared" si="0"/>
        <v>#DIV/0!</v>
      </c>
      <c r="AS67" s="143" t="e">
        <f t="shared" si="1"/>
        <v>#DIV/0!</v>
      </c>
      <c r="AT67" s="136"/>
      <c r="AU67" s="136"/>
      <c r="AV67" s="577"/>
      <c r="AW67" s="480"/>
      <c r="AX67" s="480"/>
      <c r="AY67" s="480"/>
      <c r="AZ67" s="480"/>
      <c r="BA67" s="480"/>
      <c r="BB67" s="480"/>
      <c r="BC67" s="480"/>
      <c r="BD67" s="480"/>
      <c r="BE67" s="480"/>
      <c r="BF67" s="480"/>
      <c r="BG67" s="469"/>
      <c r="BH67" s="476"/>
      <c r="BI67" s="469"/>
      <c r="BJ67" s="476"/>
      <c r="BK67" s="480"/>
      <c r="BL67" s="480"/>
      <c r="BM67" s="480"/>
      <c r="BN67" s="480"/>
      <c r="BO67" s="480"/>
      <c r="BP67" s="468"/>
      <c r="BQ67" s="480"/>
      <c r="BR67" s="480"/>
      <c r="BS67" s="480"/>
      <c r="BT67" s="476"/>
      <c r="BU67" s="463"/>
      <c r="BV67" s="465"/>
      <c r="BW67" s="463"/>
      <c r="BX67" s="465"/>
    </row>
    <row r="68" spans="1:76" ht="17" customHeight="1" x14ac:dyDescent="0.35">
      <c r="A68" s="516"/>
      <c r="B68" s="483"/>
      <c r="C68" s="520"/>
      <c r="D68" s="490"/>
      <c r="E68" s="493"/>
      <c r="F68" s="138">
        <v>55</v>
      </c>
      <c r="G68" s="139">
        <f>'Anchor-LD'!L66</f>
        <v>0</v>
      </c>
      <c r="H68" s="140">
        <f>'Anchor-LD'!M66</f>
        <v>0</v>
      </c>
      <c r="I68" s="140">
        <f>'Anchor-LD'!N66</f>
        <v>0</v>
      </c>
      <c r="J68" s="140">
        <f>'Anchor-LD'!O66</f>
        <v>0</v>
      </c>
      <c r="K68" s="140">
        <f>(Summary!$C$58*H68+Summary!$C$59*I68+Summary!$C$60*J68)/Summary!$C$61</f>
        <v>0</v>
      </c>
      <c r="L68" s="140">
        <f>'Anchor-LD'!P66</f>
        <v>0</v>
      </c>
      <c r="M68" s="140">
        <f>'Anchor-LD'!Q66</f>
        <v>0</v>
      </c>
      <c r="N68" s="140">
        <f>'Anchor-LD'!R66</f>
        <v>0</v>
      </c>
      <c r="O68" s="140">
        <f>'Anchor-LD'!S66</f>
        <v>0</v>
      </c>
      <c r="P68" s="140">
        <f>'Anchor-LD'!T66</f>
        <v>0</v>
      </c>
      <c r="Q68" s="140">
        <f>'Anchor-LD'!U66</f>
        <v>0</v>
      </c>
      <c r="R68" s="140">
        <f>'Anchor-LD'!V66</f>
        <v>0</v>
      </c>
      <c r="S68" s="140">
        <f>'Anchor-LD'!W66</f>
        <v>0</v>
      </c>
      <c r="T68" s="140">
        <f>'Anchor-LD'!X66</f>
        <v>0</v>
      </c>
      <c r="U68" s="140">
        <f>10*LOG10(1/((Summary!$C$75/10^(R68/10)+Summary!$C$76/10^(S68/10)+Summary!$C$77/10^(T68/10))/Summary!$C$78))</f>
        <v>0</v>
      </c>
      <c r="V68" s="140">
        <f>'Anchor-LD'!Y66</f>
        <v>0</v>
      </c>
      <c r="W68" s="140">
        <f>'Anchor-LD'!Z66</f>
        <v>0</v>
      </c>
      <c r="X68" s="141">
        <f t="shared" si="2"/>
        <v>0</v>
      </c>
      <c r="Y68" s="133"/>
      <c r="Z68" s="139">
        <f>'Test-LD'!L66</f>
        <v>0</v>
      </c>
      <c r="AA68" s="140">
        <f>'Test-LD'!M66</f>
        <v>0</v>
      </c>
      <c r="AB68" s="140">
        <f>'Test-LD'!N66</f>
        <v>0</v>
      </c>
      <c r="AC68" s="140">
        <f>'Test-LD'!O66</f>
        <v>0</v>
      </c>
      <c r="AD68" s="140">
        <f>(Summary!$C$58*AA68+Summary!$C$59*AB68+Summary!$C$60*AC68)/Summary!$C$61</f>
        <v>0</v>
      </c>
      <c r="AE68" s="140">
        <f>'Test-LD'!P66</f>
        <v>0</v>
      </c>
      <c r="AF68" s="140">
        <f>'Test-LD'!Q66</f>
        <v>0</v>
      </c>
      <c r="AG68" s="140">
        <f>'Test-LD'!R66</f>
        <v>0</v>
      </c>
      <c r="AH68" s="140">
        <f>'Test-LD'!S66</f>
        <v>0</v>
      </c>
      <c r="AI68" s="140">
        <f>'Test-LD'!T66</f>
        <v>0</v>
      </c>
      <c r="AJ68" s="140">
        <f>'Test-LD'!U66</f>
        <v>0</v>
      </c>
      <c r="AK68" s="140">
        <f>'Test-LD'!V66</f>
        <v>0</v>
      </c>
      <c r="AL68" s="140">
        <f>'Test-LD'!W66</f>
        <v>0</v>
      </c>
      <c r="AM68" s="140">
        <f>'Test-LD'!X66</f>
        <v>0</v>
      </c>
      <c r="AN68" s="140">
        <f>10*LOG10(1/((Summary!$C$75/10^(AK68/10)+Summary!$C$76/10^(AL68/10)+Summary!$C$77/10^(AM68/10))/Summary!$C$78))</f>
        <v>0</v>
      </c>
      <c r="AO68" s="140">
        <f>'Test-LD'!Y66</f>
        <v>0</v>
      </c>
      <c r="AP68" s="140">
        <f>'Test-LD'!Z66</f>
        <v>0</v>
      </c>
      <c r="AQ68" s="141">
        <f t="shared" si="3"/>
        <v>0</v>
      </c>
      <c r="AR68" s="142" t="e">
        <f t="shared" ref="AR68:AR131" si="4">AO68/V68</f>
        <v>#DIV/0!</v>
      </c>
      <c r="AS68" s="143" t="e">
        <f t="shared" ref="AS68:AS131" si="5">AP68/W68</f>
        <v>#DIV/0!</v>
      </c>
      <c r="AT68" s="136"/>
      <c r="AU68" s="136"/>
      <c r="AV68" s="577" t="s">
        <v>123</v>
      </c>
      <c r="AW68" s="480" t="e" cm="1">
        <f t="array" ref="AW68">bdRateExtend($G66:$G69,H66:H69,$Z66:$Z69,AA66:AA69)</f>
        <v>#VALUE!</v>
      </c>
      <c r="AX68" s="480"/>
      <c r="AY68" s="480"/>
      <c r="AZ68" s="480"/>
      <c r="BA68" s="480"/>
      <c r="BB68" s="480"/>
      <c r="BC68" s="480" t="e" cm="1">
        <f t="array" ref="BC68">bdRateExtend($G66:$G69,L66:L69,$Z66:$Z69,AE66:AE69)</f>
        <v>#VALUE!</v>
      </c>
      <c r="BD68" s="480"/>
      <c r="BE68" s="480" t="e" cm="1">
        <f t="array" ref="BE68">bdRateExtend($G66:$G69,M66:M69,$Z66:$Z69,AF66:AF69)</f>
        <v>#VALUE!</v>
      </c>
      <c r="BF68" s="480"/>
      <c r="BG68" s="469" t="e" cm="1">
        <f t="array" ref="BG68">bdRateExtend($G66:$G69,N66:N69,$Z66:$Z69,AG66:AG69,"None", FALSE,1)</f>
        <v>#VALUE!</v>
      </c>
      <c r="BH68" s="476"/>
      <c r="BI68" s="469" t="e" cm="1">
        <f t="array" ref="BI68">bdRateExtend($G66:$G69,O66:O69,$Z66:$Z69,AH66:AH69,"None", FALSE,1)</f>
        <v>#VALUE!</v>
      </c>
      <c r="BJ68" s="476"/>
      <c r="BK68" s="480" t="e" cm="1">
        <f t="array" ref="BK68">bdRateExtend($G66:$G69,P66:P69,$Z66:$Z69,AI66:AI69)</f>
        <v>#VALUE!</v>
      </c>
      <c r="BL68" s="480"/>
      <c r="BM68" s="480" t="e" cm="1">
        <f t="array" ref="BM68">bdRateExtend($G66:$G69,Q66:Q69,$Z66:$Z69,AJ66:AJ69)</f>
        <v>#VALUE!</v>
      </c>
      <c r="BN68" s="480"/>
      <c r="BO68" s="480" t="e" cm="1">
        <f t="array" ref="BO68">bdRateExtend($G66:$G69,R66:R69,$Z66:$Z69,AK66:AK69)</f>
        <v>#VALUE!</v>
      </c>
      <c r="BP68" s="468"/>
      <c r="BQ68" s="480"/>
      <c r="BR68" s="480"/>
      <c r="BS68" s="480"/>
      <c r="BT68" s="476"/>
      <c r="BU68" s="463" cm="1">
        <f t="array" ref="BU68">testVMAFRange($G66:$G69,N66:N69,$Z66:$Z69,AG66:AG69)</f>
        <v>0</v>
      </c>
      <c r="BV68" s="465"/>
      <c r="BW68" s="463" cm="1">
        <f t="array" ref="BW68">testVMAFRange($G66:$G69,O66:O69,$Z66:$Z69,AH66:AH69)</f>
        <v>0</v>
      </c>
      <c r="BX68" s="465"/>
    </row>
    <row r="69" spans="1:76" ht="17" customHeight="1" thickBot="1" x14ac:dyDescent="0.4">
      <c r="A69" s="516"/>
      <c r="B69" s="518"/>
      <c r="C69" s="521"/>
      <c r="D69" s="522"/>
      <c r="E69" s="523"/>
      <c r="F69" s="144">
        <v>63</v>
      </c>
      <c r="G69" s="145">
        <f>'Anchor-LD'!L67</f>
        <v>0</v>
      </c>
      <c r="H69" s="146">
        <f>'Anchor-LD'!M67</f>
        <v>0</v>
      </c>
      <c r="I69" s="146">
        <f>'Anchor-LD'!N67</f>
        <v>0</v>
      </c>
      <c r="J69" s="146">
        <f>'Anchor-LD'!O67</f>
        <v>0</v>
      </c>
      <c r="K69" s="146">
        <f>(Summary!$C$58*H69+Summary!$C$59*I69+Summary!$C$60*J69)/Summary!$C$61</f>
        <v>0</v>
      </c>
      <c r="L69" s="146">
        <f>'Anchor-LD'!P67</f>
        <v>0</v>
      </c>
      <c r="M69" s="146">
        <f>'Anchor-LD'!Q67</f>
        <v>0</v>
      </c>
      <c r="N69" s="146">
        <f>'Anchor-LD'!R67</f>
        <v>0</v>
      </c>
      <c r="O69" s="146">
        <f>'Anchor-LD'!S67</f>
        <v>0</v>
      </c>
      <c r="P69" s="146">
        <f>'Anchor-LD'!T67</f>
        <v>0</v>
      </c>
      <c r="Q69" s="146">
        <f>'Anchor-LD'!U67</f>
        <v>0</v>
      </c>
      <c r="R69" s="146">
        <f>'Anchor-LD'!V67</f>
        <v>0</v>
      </c>
      <c r="S69" s="146">
        <f>'Anchor-LD'!W67</f>
        <v>0</v>
      </c>
      <c r="T69" s="146">
        <f>'Anchor-LD'!X67</f>
        <v>0</v>
      </c>
      <c r="U69" s="146">
        <f>10*LOG10(1/((Summary!$C$75/10^(R69/10)+Summary!$C$76/10^(S69/10)+Summary!$C$77/10^(T69/10))/Summary!$C$78))</f>
        <v>0</v>
      </c>
      <c r="V69" s="146">
        <f>'Anchor-LD'!Y67</f>
        <v>0</v>
      </c>
      <c r="W69" s="146">
        <f>'Anchor-LD'!Z67</f>
        <v>0</v>
      </c>
      <c r="X69" s="147">
        <f t="shared" si="2"/>
        <v>0</v>
      </c>
      <c r="Y69" s="133"/>
      <c r="Z69" s="145">
        <f>'Test-LD'!L67</f>
        <v>0</v>
      </c>
      <c r="AA69" s="146">
        <f>'Test-LD'!M67</f>
        <v>0</v>
      </c>
      <c r="AB69" s="146">
        <f>'Test-LD'!N67</f>
        <v>0</v>
      </c>
      <c r="AC69" s="146">
        <f>'Test-LD'!O67</f>
        <v>0</v>
      </c>
      <c r="AD69" s="146">
        <f>(Summary!$C$58*AA69+Summary!$C$59*AB69+Summary!$C$60*AC69)/Summary!$C$61</f>
        <v>0</v>
      </c>
      <c r="AE69" s="146">
        <f>'Test-LD'!P67</f>
        <v>0</v>
      </c>
      <c r="AF69" s="146">
        <f>'Test-LD'!Q67</f>
        <v>0</v>
      </c>
      <c r="AG69" s="146">
        <f>'Test-LD'!R67</f>
        <v>0</v>
      </c>
      <c r="AH69" s="146">
        <f>'Test-LD'!S67</f>
        <v>0</v>
      </c>
      <c r="AI69" s="146">
        <f>'Test-LD'!T67</f>
        <v>0</v>
      </c>
      <c r="AJ69" s="146">
        <f>'Test-LD'!U67</f>
        <v>0</v>
      </c>
      <c r="AK69" s="146">
        <f>'Test-LD'!V67</f>
        <v>0</v>
      </c>
      <c r="AL69" s="146">
        <f>'Test-LD'!W67</f>
        <v>0</v>
      </c>
      <c r="AM69" s="146">
        <f>'Test-LD'!X67</f>
        <v>0</v>
      </c>
      <c r="AN69" s="146">
        <f>10*LOG10(1/((Summary!$C$75/10^(AK69/10)+Summary!$C$76/10^(AL69/10)+Summary!$C$77/10^(AM69/10))/Summary!$C$78))</f>
        <v>0</v>
      </c>
      <c r="AO69" s="146">
        <f>'Test-LD'!Y67</f>
        <v>0</v>
      </c>
      <c r="AP69" s="146">
        <f>'Test-LD'!Z67</f>
        <v>0</v>
      </c>
      <c r="AQ69" s="147">
        <f t="shared" si="3"/>
        <v>0</v>
      </c>
      <c r="AR69" s="148" t="e">
        <f t="shared" si="4"/>
        <v>#DIV/0!</v>
      </c>
      <c r="AS69" s="149" t="e">
        <f t="shared" si="5"/>
        <v>#DIV/0!</v>
      </c>
      <c r="AT69" s="136"/>
      <c r="AU69" s="136"/>
      <c r="AV69" s="577"/>
      <c r="AW69" s="480"/>
      <c r="AX69" s="480"/>
      <c r="AY69" s="480"/>
      <c r="AZ69" s="480"/>
      <c r="BA69" s="480"/>
      <c r="BB69" s="481"/>
      <c r="BC69" s="480"/>
      <c r="BD69" s="480"/>
      <c r="BE69" s="480"/>
      <c r="BF69" s="480"/>
      <c r="BG69" s="472"/>
      <c r="BH69" s="477"/>
      <c r="BI69" s="472"/>
      <c r="BJ69" s="477"/>
      <c r="BK69" s="480"/>
      <c r="BL69" s="480"/>
      <c r="BM69" s="480"/>
      <c r="BN69" s="480"/>
      <c r="BO69" s="480"/>
      <c r="BP69" s="471"/>
      <c r="BQ69" s="481"/>
      <c r="BR69" s="481"/>
      <c r="BS69" s="481"/>
      <c r="BT69" s="477"/>
      <c r="BU69" s="473"/>
      <c r="BV69" s="466"/>
      <c r="BW69" s="473"/>
      <c r="BX69" s="466"/>
    </row>
    <row r="70" spans="1:76" ht="17" customHeight="1" x14ac:dyDescent="0.35">
      <c r="A70" s="516"/>
      <c r="B70" s="482" t="s">
        <v>2</v>
      </c>
      <c r="C70" s="519" t="s">
        <v>37</v>
      </c>
      <c r="D70" s="489">
        <v>29.97</v>
      </c>
      <c r="E70" s="492">
        <v>10</v>
      </c>
      <c r="F70" s="129">
        <v>23</v>
      </c>
      <c r="G70" s="130">
        <f>'Anchor-LD'!L68</f>
        <v>0</v>
      </c>
      <c r="H70" s="131">
        <f>'Anchor-LD'!M68</f>
        <v>0</v>
      </c>
      <c r="I70" s="131">
        <f>'Anchor-LD'!N68</f>
        <v>0</v>
      </c>
      <c r="J70" s="131">
        <f>'Anchor-LD'!O68</f>
        <v>0</v>
      </c>
      <c r="K70" s="131">
        <f>(Summary!$C$58*H70+Summary!$C$59*I70+Summary!$C$60*J70)/Summary!$C$61</f>
        <v>0</v>
      </c>
      <c r="L70" s="131">
        <f>'Anchor-LD'!P68</f>
        <v>0</v>
      </c>
      <c r="M70" s="131">
        <f>'Anchor-LD'!Q68</f>
        <v>0</v>
      </c>
      <c r="N70" s="131">
        <f>'Anchor-LD'!R68</f>
        <v>0</v>
      </c>
      <c r="O70" s="131">
        <f>'Anchor-LD'!S68</f>
        <v>0</v>
      </c>
      <c r="P70" s="131">
        <f>'Anchor-LD'!T68</f>
        <v>0</v>
      </c>
      <c r="Q70" s="131">
        <f>'Anchor-LD'!U68</f>
        <v>0</v>
      </c>
      <c r="R70" s="131">
        <f>'Anchor-LD'!V68</f>
        <v>0</v>
      </c>
      <c r="S70" s="131">
        <f>'Anchor-LD'!W68</f>
        <v>0</v>
      </c>
      <c r="T70" s="131">
        <f>'Anchor-LD'!X68</f>
        <v>0</v>
      </c>
      <c r="U70" s="131">
        <f>10*LOG10(1/((Summary!$C$75/10^(R70/10)+Summary!$C$76/10^(S70/10)+Summary!$C$77/10^(T70/10))/Summary!$C$78))</f>
        <v>0</v>
      </c>
      <c r="V70" s="131">
        <f>'Anchor-LD'!Y68</f>
        <v>0</v>
      </c>
      <c r="W70" s="131">
        <f>'Anchor-LD'!Z68</f>
        <v>0</v>
      </c>
      <c r="X70" s="132">
        <f t="shared" si="2"/>
        <v>0</v>
      </c>
      <c r="Y70" s="133"/>
      <c r="Z70" s="130">
        <f>'Test-LD'!L68</f>
        <v>0</v>
      </c>
      <c r="AA70" s="131">
        <f>'Test-LD'!M68</f>
        <v>0</v>
      </c>
      <c r="AB70" s="131">
        <f>'Test-LD'!N68</f>
        <v>0</v>
      </c>
      <c r="AC70" s="131">
        <f>'Test-LD'!O68</f>
        <v>0</v>
      </c>
      <c r="AD70" s="131">
        <f>(Summary!$C$58*AA70+Summary!$C$59*AB70+Summary!$C$60*AC70)/Summary!$C$61</f>
        <v>0</v>
      </c>
      <c r="AE70" s="131">
        <f>'Test-LD'!P68</f>
        <v>0</v>
      </c>
      <c r="AF70" s="131">
        <f>'Test-LD'!Q68</f>
        <v>0</v>
      </c>
      <c r="AG70" s="131">
        <f>'Test-LD'!R68</f>
        <v>0</v>
      </c>
      <c r="AH70" s="131">
        <f>'Test-LD'!S68</f>
        <v>0</v>
      </c>
      <c r="AI70" s="131">
        <f>'Test-LD'!T68</f>
        <v>0</v>
      </c>
      <c r="AJ70" s="131">
        <f>'Test-LD'!U68</f>
        <v>0</v>
      </c>
      <c r="AK70" s="131">
        <f>'Test-LD'!V68</f>
        <v>0</v>
      </c>
      <c r="AL70" s="131">
        <f>'Test-LD'!W68</f>
        <v>0</v>
      </c>
      <c r="AM70" s="131">
        <f>'Test-LD'!X68</f>
        <v>0</v>
      </c>
      <c r="AN70" s="131">
        <f>10*LOG10(1/((Summary!$C$75/10^(AK70/10)+Summary!$C$76/10^(AL70/10)+Summary!$C$77/10^(AM70/10))/Summary!$C$78))</f>
        <v>0</v>
      </c>
      <c r="AO70" s="131">
        <f>'Test-LD'!Y68</f>
        <v>0</v>
      </c>
      <c r="AP70" s="131">
        <f>'Test-LD'!Z68</f>
        <v>0</v>
      </c>
      <c r="AQ70" s="132">
        <f t="shared" si="3"/>
        <v>0</v>
      </c>
      <c r="AR70" s="134" t="e">
        <f t="shared" si="4"/>
        <v>#DIV/0!</v>
      </c>
      <c r="AS70" s="135" t="e">
        <f t="shared" si="5"/>
        <v>#DIV/0!</v>
      </c>
      <c r="AT70" s="136"/>
      <c r="AU70" s="136"/>
      <c r="AV70" s="577" t="s">
        <v>121</v>
      </c>
      <c r="AW70" s="480" t="e" cm="1">
        <f t="array" ref="AW70">bdRateExtend($G70:$G73,H70:H73,$Z70:$Z73,AA70:AA73)</f>
        <v>#VALUE!</v>
      </c>
      <c r="AX70" s="480" t="e" cm="1">
        <f t="array" ref="AX70">bdRateExtend($G70:$G75,H70:H75,$Z70:$Z75,AA70:AA75)</f>
        <v>#VALUE!</v>
      </c>
      <c r="AY70" s="480" t="e" cm="1">
        <f t="array" ref="AY70">bdRateExtend($G70:$G75,I70:I75,$Z70:$Z75,AB70:AB75)</f>
        <v>#VALUE!</v>
      </c>
      <c r="AZ70" s="480" t="e" cm="1">
        <f t="array" ref="AZ70">bdRateExtend($G70:$G75,J70:J75,$Z70:$Z75,AC70:AC75)</f>
        <v>#VALUE!</v>
      </c>
      <c r="BA70" s="480" t="e" cm="1">
        <f t="array" ref="BA70">bdRateExtend($G70:$G75,K70:K75,$Z70:$Z75,AD70:AD75)</f>
        <v>#VALUE!</v>
      </c>
      <c r="BB70" s="479" t="e">
        <f>(Summary!$C$89*AX70+Summary!$C$90*AY70+Summary!$C$91*AZ70)/Summary!$C$92</f>
        <v>#VALUE!</v>
      </c>
      <c r="BC70" s="480" t="e" cm="1">
        <f t="array" ref="BC70">bdRateExtend($G70:$G73,L70:L73,$Z70:$Z73,AE70:AE73)</f>
        <v>#VALUE!</v>
      </c>
      <c r="BD70" s="480" t="e" cm="1">
        <f t="array" ref="BD70">bdRateExtend($G70:$G75,L70:L75,$Z70:$Z75,AE70:AE75)</f>
        <v>#VALUE!</v>
      </c>
      <c r="BE70" s="480" t="e" cm="1">
        <f t="array" ref="BE70">bdRateExtend($G70:$G73,M70:M73,$Z70:$Z73,AF70:AF73)</f>
        <v>#VALUE!</v>
      </c>
      <c r="BF70" s="480" t="e" cm="1">
        <f t="array" ref="BF70">bdRateExtend($G70:$G75,M70:M75,$Z70:$Z75,AF70:AF75)</f>
        <v>#VALUE!</v>
      </c>
      <c r="BG70" s="474" t="e" cm="1">
        <f t="array" ref="BG70">bdRateExtend($G70:$G73,N70:N73,$Z70:$Z73,AG70:AG73,"None", FALSE,1)</f>
        <v>#VALUE!</v>
      </c>
      <c r="BH70" s="475" t="e" cm="1">
        <f t="array" ref="BH70">bdRateExtend($G70:$G75,N70:N75,$Z70:$Z75,AG70:AG75,"None", FALSE,1)</f>
        <v>#VALUE!</v>
      </c>
      <c r="BI70" s="474" t="e" cm="1">
        <f t="array" ref="BI70">bdRateExtend($G70:$G73,O70:O73,$Z70:$Z73,AH70:AH73,"None", FALSE,1)</f>
        <v>#VALUE!</v>
      </c>
      <c r="BJ70" s="475" t="e" cm="1">
        <f t="array" ref="BJ70">bdRateExtend($G70:$G75,O70:O75,$Z70:$Z75,AH70:AH75,"None", FALSE,1)</f>
        <v>#VALUE!</v>
      </c>
      <c r="BK70" s="480" t="e" cm="1">
        <f t="array" ref="BK70">bdRateExtend($G70:$G73,P70:P73,$Z70:$Z73,AI70:AI73)</f>
        <v>#VALUE!</v>
      </c>
      <c r="BL70" s="480" t="e" cm="1">
        <f t="array" ref="BL70">bdRateExtend($G70:$G75,P70:P75,$Z70:$Z75,AI70:AI75)</f>
        <v>#VALUE!</v>
      </c>
      <c r="BM70" s="480" t="e" cm="1">
        <f t="array" ref="BM70">bdRateExtend($G70:$G73,Q70:Q73,$Z70:$Z73,AJ70:AJ73)</f>
        <v>#VALUE!</v>
      </c>
      <c r="BN70" s="480" t="e" cm="1">
        <f t="array" ref="BN70">bdRateExtend($G70:$G75,Q70:Q75,$Z70:$Z75,AJ70:AJ75)</f>
        <v>#VALUE!</v>
      </c>
      <c r="BO70" s="480" t="e" cm="1">
        <f t="array" ref="BO70">bdRateExtend($G70:$G73,R70:R73,$Z70:$Z73,AK70:AK73)</f>
        <v>#VALUE!</v>
      </c>
      <c r="BP70" s="575" t="e" cm="1">
        <f t="array" ref="BP70">bdRateExtend($G70:$G75,R70:R75,$Z70:$Z75,AK70:AK75)</f>
        <v>#VALUE!</v>
      </c>
      <c r="BQ70" s="574" t="e" cm="1">
        <f t="array" ref="BQ70">bdRateExtend($G70:$G75,S70:S75,$Z70:$Z75,AL70:AL75)</f>
        <v>#VALUE!</v>
      </c>
      <c r="BR70" s="574" t="e" cm="1">
        <f t="array" ref="BR70">bdRateExtend($G70:$G75,T70:T75,$Z70:$Z75,AM70:AM75)</f>
        <v>#VALUE!</v>
      </c>
      <c r="BS70" s="574" t="e" cm="1">
        <f t="array" ref="BS70">bdRateExtend($G70:$G75,U70:U75,$Z70:$Z75,AN70:AN75)</f>
        <v>#VALUE!</v>
      </c>
      <c r="BT70" s="576" t="e">
        <f>(Summary!$C$103*BP70+Summary!$C$104*BQ70+Summary!$C$105*BR70)/Summary!$C$106</f>
        <v>#VALUE!</v>
      </c>
      <c r="BU70" s="462" cm="1">
        <f t="array" ref="BU70">testVMAFRange($G70:$G73,N70:N73,$Z70:$Z73,AG70:AG73)</f>
        <v>0</v>
      </c>
      <c r="BV70" s="464" cm="1">
        <f t="array" ref="BV70">testVMAFRange($G70:$G75,N70:N75,$Z70:$Z75,AG70:AG75)</f>
        <v>0</v>
      </c>
      <c r="BW70" s="462" cm="1">
        <f t="array" ref="BW70">testVMAFRange($G70:$G73,O70:O73,$Z70:$Z73,AH70:AH73)</f>
        <v>0</v>
      </c>
      <c r="BX70" s="464" cm="1">
        <f t="array" ref="BX70">testVMAFRange($G70:$G75,O70:O75,$Z70:$Z75,AH70:AH75)</f>
        <v>0</v>
      </c>
    </row>
    <row r="71" spans="1:76" ht="17" customHeight="1" x14ac:dyDescent="0.35">
      <c r="A71" s="516"/>
      <c r="B71" s="483"/>
      <c r="C71" s="520"/>
      <c r="D71" s="490"/>
      <c r="E71" s="493"/>
      <c r="F71" s="138">
        <v>31</v>
      </c>
      <c r="G71" s="139">
        <f>'Anchor-LD'!L69</f>
        <v>0</v>
      </c>
      <c r="H71" s="140">
        <f>'Anchor-LD'!M69</f>
        <v>0</v>
      </c>
      <c r="I71" s="140">
        <f>'Anchor-LD'!N69</f>
        <v>0</v>
      </c>
      <c r="J71" s="140">
        <f>'Anchor-LD'!O69</f>
        <v>0</v>
      </c>
      <c r="K71" s="140">
        <f>(Summary!$C$58*H71+Summary!$C$59*I71+Summary!$C$60*J71)/Summary!$C$61</f>
        <v>0</v>
      </c>
      <c r="L71" s="140">
        <f>'Anchor-LD'!P69</f>
        <v>0</v>
      </c>
      <c r="M71" s="140">
        <f>'Anchor-LD'!Q69</f>
        <v>0</v>
      </c>
      <c r="N71" s="140">
        <f>'Anchor-LD'!R69</f>
        <v>0</v>
      </c>
      <c r="O71" s="140">
        <f>'Anchor-LD'!S69</f>
        <v>0</v>
      </c>
      <c r="P71" s="140">
        <f>'Anchor-LD'!T69</f>
        <v>0</v>
      </c>
      <c r="Q71" s="140">
        <f>'Anchor-LD'!U69</f>
        <v>0</v>
      </c>
      <c r="R71" s="140">
        <f>'Anchor-LD'!V69</f>
        <v>0</v>
      </c>
      <c r="S71" s="140">
        <f>'Anchor-LD'!W69</f>
        <v>0</v>
      </c>
      <c r="T71" s="140">
        <f>'Anchor-LD'!X69</f>
        <v>0</v>
      </c>
      <c r="U71" s="140">
        <f>10*LOG10(1/((Summary!$C$75/10^(R71/10)+Summary!$C$76/10^(S71/10)+Summary!$C$77/10^(T71/10))/Summary!$C$78))</f>
        <v>0</v>
      </c>
      <c r="V71" s="140">
        <f>'Anchor-LD'!Y69</f>
        <v>0</v>
      </c>
      <c r="W71" s="140">
        <f>'Anchor-LD'!Z69</f>
        <v>0</v>
      </c>
      <c r="X71" s="141">
        <f t="shared" si="2"/>
        <v>0</v>
      </c>
      <c r="Y71" s="133"/>
      <c r="Z71" s="139">
        <f>'Test-LD'!L69</f>
        <v>0</v>
      </c>
      <c r="AA71" s="140">
        <f>'Test-LD'!M69</f>
        <v>0</v>
      </c>
      <c r="AB71" s="140">
        <f>'Test-LD'!N69</f>
        <v>0</v>
      </c>
      <c r="AC71" s="140">
        <f>'Test-LD'!O69</f>
        <v>0</v>
      </c>
      <c r="AD71" s="140">
        <f>(Summary!$C$58*AA71+Summary!$C$59*AB71+Summary!$C$60*AC71)/Summary!$C$61</f>
        <v>0</v>
      </c>
      <c r="AE71" s="140">
        <f>'Test-LD'!P69</f>
        <v>0</v>
      </c>
      <c r="AF71" s="140">
        <f>'Test-LD'!Q69</f>
        <v>0</v>
      </c>
      <c r="AG71" s="140">
        <f>'Test-LD'!R69</f>
        <v>0</v>
      </c>
      <c r="AH71" s="140">
        <f>'Test-LD'!S69</f>
        <v>0</v>
      </c>
      <c r="AI71" s="140">
        <f>'Test-LD'!T69</f>
        <v>0</v>
      </c>
      <c r="AJ71" s="140">
        <f>'Test-LD'!U69</f>
        <v>0</v>
      </c>
      <c r="AK71" s="140">
        <f>'Test-LD'!V69</f>
        <v>0</v>
      </c>
      <c r="AL71" s="140">
        <f>'Test-LD'!W69</f>
        <v>0</v>
      </c>
      <c r="AM71" s="140">
        <f>'Test-LD'!X69</f>
        <v>0</v>
      </c>
      <c r="AN71" s="140">
        <f>10*LOG10(1/((Summary!$C$75/10^(AK71/10)+Summary!$C$76/10^(AL71/10)+Summary!$C$77/10^(AM71/10))/Summary!$C$78))</f>
        <v>0</v>
      </c>
      <c r="AO71" s="140">
        <f>'Test-LD'!Y69</f>
        <v>0</v>
      </c>
      <c r="AP71" s="140">
        <f>'Test-LD'!Z69</f>
        <v>0</v>
      </c>
      <c r="AQ71" s="141">
        <f t="shared" si="3"/>
        <v>0</v>
      </c>
      <c r="AR71" s="142" t="e">
        <f t="shared" si="4"/>
        <v>#DIV/0!</v>
      </c>
      <c r="AS71" s="143" t="e">
        <f t="shared" si="5"/>
        <v>#DIV/0!</v>
      </c>
      <c r="AT71" s="136"/>
      <c r="AU71" s="136"/>
      <c r="AV71" s="577"/>
      <c r="AW71" s="480"/>
      <c r="AX71" s="480"/>
      <c r="AY71" s="480"/>
      <c r="AZ71" s="480"/>
      <c r="BA71" s="480"/>
      <c r="BB71" s="480"/>
      <c r="BC71" s="480"/>
      <c r="BD71" s="480"/>
      <c r="BE71" s="480"/>
      <c r="BF71" s="480"/>
      <c r="BG71" s="469"/>
      <c r="BH71" s="476"/>
      <c r="BI71" s="469"/>
      <c r="BJ71" s="476"/>
      <c r="BK71" s="480"/>
      <c r="BL71" s="480"/>
      <c r="BM71" s="480"/>
      <c r="BN71" s="480"/>
      <c r="BO71" s="480"/>
      <c r="BP71" s="468"/>
      <c r="BQ71" s="480"/>
      <c r="BR71" s="480"/>
      <c r="BS71" s="480"/>
      <c r="BT71" s="476"/>
      <c r="BU71" s="463"/>
      <c r="BV71" s="465"/>
      <c r="BW71" s="463"/>
      <c r="BX71" s="465"/>
    </row>
    <row r="72" spans="1:76" ht="17" customHeight="1" x14ac:dyDescent="0.35">
      <c r="A72" s="516"/>
      <c r="B72" s="483"/>
      <c r="C72" s="520"/>
      <c r="D72" s="490"/>
      <c r="E72" s="493"/>
      <c r="F72" s="138">
        <v>39</v>
      </c>
      <c r="G72" s="139">
        <f>'Anchor-LD'!L70</f>
        <v>0</v>
      </c>
      <c r="H72" s="140">
        <f>'Anchor-LD'!M70</f>
        <v>0</v>
      </c>
      <c r="I72" s="140">
        <f>'Anchor-LD'!N70</f>
        <v>0</v>
      </c>
      <c r="J72" s="140">
        <f>'Anchor-LD'!O70</f>
        <v>0</v>
      </c>
      <c r="K72" s="140">
        <f>(Summary!$C$58*H72+Summary!$C$59*I72+Summary!$C$60*J72)/Summary!$C$61</f>
        <v>0</v>
      </c>
      <c r="L72" s="140">
        <f>'Anchor-LD'!P70</f>
        <v>0</v>
      </c>
      <c r="M72" s="140">
        <f>'Anchor-LD'!Q70</f>
        <v>0</v>
      </c>
      <c r="N72" s="140">
        <f>'Anchor-LD'!R70</f>
        <v>0</v>
      </c>
      <c r="O72" s="140">
        <f>'Anchor-LD'!S70</f>
        <v>0</v>
      </c>
      <c r="P72" s="140">
        <f>'Anchor-LD'!T70</f>
        <v>0</v>
      </c>
      <c r="Q72" s="140">
        <f>'Anchor-LD'!U70</f>
        <v>0</v>
      </c>
      <c r="R72" s="140">
        <f>'Anchor-LD'!V70</f>
        <v>0</v>
      </c>
      <c r="S72" s="140">
        <f>'Anchor-LD'!W70</f>
        <v>0</v>
      </c>
      <c r="T72" s="140">
        <f>'Anchor-LD'!X70</f>
        <v>0</v>
      </c>
      <c r="U72" s="140">
        <f>10*LOG10(1/((Summary!$C$75/10^(R72/10)+Summary!$C$76/10^(S72/10)+Summary!$C$77/10^(T72/10))/Summary!$C$78))</f>
        <v>0</v>
      </c>
      <c r="V72" s="140">
        <f>'Anchor-LD'!Y70</f>
        <v>0</v>
      </c>
      <c r="W72" s="140">
        <f>'Anchor-LD'!Z70</f>
        <v>0</v>
      </c>
      <c r="X72" s="141">
        <f t="shared" si="2"/>
        <v>0</v>
      </c>
      <c r="Y72" s="133"/>
      <c r="Z72" s="139">
        <f>'Test-LD'!L70</f>
        <v>0</v>
      </c>
      <c r="AA72" s="140">
        <f>'Test-LD'!M70</f>
        <v>0</v>
      </c>
      <c r="AB72" s="140">
        <f>'Test-LD'!N70</f>
        <v>0</v>
      </c>
      <c r="AC72" s="140">
        <f>'Test-LD'!O70</f>
        <v>0</v>
      </c>
      <c r="AD72" s="140">
        <f>(Summary!$C$58*AA72+Summary!$C$59*AB72+Summary!$C$60*AC72)/Summary!$C$61</f>
        <v>0</v>
      </c>
      <c r="AE72" s="140">
        <f>'Test-LD'!P70</f>
        <v>0</v>
      </c>
      <c r="AF72" s="140">
        <f>'Test-LD'!Q70</f>
        <v>0</v>
      </c>
      <c r="AG72" s="140">
        <f>'Test-LD'!R70</f>
        <v>0</v>
      </c>
      <c r="AH72" s="140">
        <f>'Test-LD'!S70</f>
        <v>0</v>
      </c>
      <c r="AI72" s="140">
        <f>'Test-LD'!T70</f>
        <v>0</v>
      </c>
      <c r="AJ72" s="140">
        <f>'Test-LD'!U70</f>
        <v>0</v>
      </c>
      <c r="AK72" s="140">
        <f>'Test-LD'!V70</f>
        <v>0</v>
      </c>
      <c r="AL72" s="140">
        <f>'Test-LD'!W70</f>
        <v>0</v>
      </c>
      <c r="AM72" s="140">
        <f>'Test-LD'!X70</f>
        <v>0</v>
      </c>
      <c r="AN72" s="140">
        <f>10*LOG10(1/((Summary!$C$75/10^(AK72/10)+Summary!$C$76/10^(AL72/10)+Summary!$C$77/10^(AM72/10))/Summary!$C$78))</f>
        <v>0</v>
      </c>
      <c r="AO72" s="140">
        <f>'Test-LD'!Y70</f>
        <v>0</v>
      </c>
      <c r="AP72" s="140">
        <f>'Test-LD'!Z70</f>
        <v>0</v>
      </c>
      <c r="AQ72" s="141">
        <f t="shared" si="3"/>
        <v>0</v>
      </c>
      <c r="AR72" s="142" t="e">
        <f t="shared" si="4"/>
        <v>#DIV/0!</v>
      </c>
      <c r="AS72" s="143" t="e">
        <f t="shared" si="5"/>
        <v>#DIV/0!</v>
      </c>
      <c r="AT72" s="136"/>
      <c r="AU72" s="136"/>
      <c r="AV72" s="577" t="s">
        <v>122</v>
      </c>
      <c r="AW72" s="480" t="e" cm="1">
        <f t="array" ref="AW72">bdRateExtend($G71:$G74,H71:H74,$Z71:$Z74,AA71:AA74)</f>
        <v>#VALUE!</v>
      </c>
      <c r="AX72" s="480"/>
      <c r="AY72" s="480"/>
      <c r="AZ72" s="480"/>
      <c r="BA72" s="480"/>
      <c r="BB72" s="480"/>
      <c r="BC72" s="480" t="e" cm="1">
        <f t="array" ref="BC72">bdRateExtend($G71:$G74,L71:L74,$Z71:$Z74,AE71:AE74)</f>
        <v>#VALUE!</v>
      </c>
      <c r="BD72" s="480"/>
      <c r="BE72" s="480" t="e" cm="1">
        <f t="array" ref="BE72">bdRateExtend($G71:$G74,M71:M74,$Z71:$Z74,AF71:AF74)</f>
        <v>#VALUE!</v>
      </c>
      <c r="BF72" s="480"/>
      <c r="BG72" s="469" t="e" cm="1">
        <f t="array" ref="BG72">bdRateExtend($G71:$G74,N71:N74,$Z71:$Z74,AG71:AG74,"None", FALSE,1)</f>
        <v>#VALUE!</v>
      </c>
      <c r="BH72" s="476"/>
      <c r="BI72" s="469" t="e" cm="1">
        <f t="array" ref="BI72">bdRateExtend($G71:$G74,O71:O74,$Z71:$Z74,AH71:AH74,"None", FALSE,1)</f>
        <v>#VALUE!</v>
      </c>
      <c r="BJ72" s="476"/>
      <c r="BK72" s="480" t="e" cm="1">
        <f t="array" ref="BK72">bdRateExtend($G71:$G74,P71:P74,$Z71:$Z74,AI71:AI74)</f>
        <v>#VALUE!</v>
      </c>
      <c r="BL72" s="480"/>
      <c r="BM72" s="480" t="e" cm="1">
        <f t="array" ref="BM72">bdRateExtend($G71:$G74,Q71:Q74,$Z71:$Z74,AJ71:AJ74)</f>
        <v>#VALUE!</v>
      </c>
      <c r="BN72" s="480"/>
      <c r="BO72" s="480" t="e" cm="1">
        <f t="array" ref="BO72">bdRateExtend($G71:$G74,R71:R74,$Z71:$Z74,AK71:AK74)</f>
        <v>#VALUE!</v>
      </c>
      <c r="BP72" s="468"/>
      <c r="BQ72" s="480"/>
      <c r="BR72" s="480"/>
      <c r="BS72" s="480"/>
      <c r="BT72" s="476"/>
      <c r="BU72" s="463" cm="1">
        <f t="array" ref="BU72">testVMAFRange($G71:$G74,N71:N74,$Z71:$Z74,AG71:AG74)</f>
        <v>0</v>
      </c>
      <c r="BV72" s="465"/>
      <c r="BW72" s="463" cm="1">
        <f t="array" ref="BW72">testVMAFRange($G71:$G74,O71:O74,$Z71:$Z74,AH71:AH74)</f>
        <v>0</v>
      </c>
      <c r="BX72" s="465"/>
    </row>
    <row r="73" spans="1:76" ht="17" customHeight="1" x14ac:dyDescent="0.35">
      <c r="A73" s="516"/>
      <c r="B73" s="483"/>
      <c r="C73" s="520"/>
      <c r="D73" s="490"/>
      <c r="E73" s="493"/>
      <c r="F73" s="138">
        <v>47</v>
      </c>
      <c r="G73" s="139">
        <f>'Anchor-LD'!L71</f>
        <v>0</v>
      </c>
      <c r="H73" s="140">
        <f>'Anchor-LD'!M71</f>
        <v>0</v>
      </c>
      <c r="I73" s="140">
        <f>'Anchor-LD'!N71</f>
        <v>0</v>
      </c>
      <c r="J73" s="140">
        <f>'Anchor-LD'!O71</f>
        <v>0</v>
      </c>
      <c r="K73" s="140">
        <f>(Summary!$C$58*H73+Summary!$C$59*I73+Summary!$C$60*J73)/Summary!$C$61</f>
        <v>0</v>
      </c>
      <c r="L73" s="140">
        <f>'Anchor-LD'!P71</f>
        <v>0</v>
      </c>
      <c r="M73" s="140">
        <f>'Anchor-LD'!Q71</f>
        <v>0</v>
      </c>
      <c r="N73" s="140">
        <f>'Anchor-LD'!R71</f>
        <v>0</v>
      </c>
      <c r="O73" s="140">
        <f>'Anchor-LD'!S71</f>
        <v>0</v>
      </c>
      <c r="P73" s="140">
        <f>'Anchor-LD'!T71</f>
        <v>0</v>
      </c>
      <c r="Q73" s="140">
        <f>'Anchor-LD'!U71</f>
        <v>0</v>
      </c>
      <c r="R73" s="140">
        <f>'Anchor-LD'!V71</f>
        <v>0</v>
      </c>
      <c r="S73" s="140">
        <f>'Anchor-LD'!W71</f>
        <v>0</v>
      </c>
      <c r="T73" s="140">
        <f>'Anchor-LD'!X71</f>
        <v>0</v>
      </c>
      <c r="U73" s="140">
        <f>10*LOG10(1/((Summary!$C$75/10^(R73/10)+Summary!$C$76/10^(S73/10)+Summary!$C$77/10^(T73/10))/Summary!$C$78))</f>
        <v>0</v>
      </c>
      <c r="V73" s="140">
        <f>'Anchor-LD'!Y71</f>
        <v>0</v>
      </c>
      <c r="W73" s="140">
        <f>'Anchor-LD'!Z71</f>
        <v>0</v>
      </c>
      <c r="X73" s="141">
        <f t="shared" si="2"/>
        <v>0</v>
      </c>
      <c r="Y73" s="133"/>
      <c r="Z73" s="139">
        <f>'Test-LD'!L71</f>
        <v>0</v>
      </c>
      <c r="AA73" s="140">
        <f>'Test-LD'!M71</f>
        <v>0</v>
      </c>
      <c r="AB73" s="140">
        <f>'Test-LD'!N71</f>
        <v>0</v>
      </c>
      <c r="AC73" s="140">
        <f>'Test-LD'!O71</f>
        <v>0</v>
      </c>
      <c r="AD73" s="140">
        <f>(Summary!$C$58*AA73+Summary!$C$59*AB73+Summary!$C$60*AC73)/Summary!$C$61</f>
        <v>0</v>
      </c>
      <c r="AE73" s="140">
        <f>'Test-LD'!P71</f>
        <v>0</v>
      </c>
      <c r="AF73" s="140">
        <f>'Test-LD'!Q71</f>
        <v>0</v>
      </c>
      <c r="AG73" s="140">
        <f>'Test-LD'!R71</f>
        <v>0</v>
      </c>
      <c r="AH73" s="140">
        <f>'Test-LD'!S71</f>
        <v>0</v>
      </c>
      <c r="AI73" s="140">
        <f>'Test-LD'!T71</f>
        <v>0</v>
      </c>
      <c r="AJ73" s="140">
        <f>'Test-LD'!U71</f>
        <v>0</v>
      </c>
      <c r="AK73" s="140">
        <f>'Test-LD'!V71</f>
        <v>0</v>
      </c>
      <c r="AL73" s="140">
        <f>'Test-LD'!W71</f>
        <v>0</v>
      </c>
      <c r="AM73" s="140">
        <f>'Test-LD'!X71</f>
        <v>0</v>
      </c>
      <c r="AN73" s="140">
        <f>10*LOG10(1/((Summary!$C$75/10^(AK73/10)+Summary!$C$76/10^(AL73/10)+Summary!$C$77/10^(AM73/10))/Summary!$C$78))</f>
        <v>0</v>
      </c>
      <c r="AO73" s="140">
        <f>'Test-LD'!Y71</f>
        <v>0</v>
      </c>
      <c r="AP73" s="140">
        <f>'Test-LD'!Z71</f>
        <v>0</v>
      </c>
      <c r="AQ73" s="141">
        <f t="shared" si="3"/>
        <v>0</v>
      </c>
      <c r="AR73" s="142" t="e">
        <f t="shared" si="4"/>
        <v>#DIV/0!</v>
      </c>
      <c r="AS73" s="143" t="e">
        <f t="shared" si="5"/>
        <v>#DIV/0!</v>
      </c>
      <c r="AT73" s="136"/>
      <c r="AU73" s="136"/>
      <c r="AV73" s="577"/>
      <c r="AW73" s="480"/>
      <c r="AX73" s="480"/>
      <c r="AY73" s="480"/>
      <c r="AZ73" s="480"/>
      <c r="BA73" s="480"/>
      <c r="BB73" s="480"/>
      <c r="BC73" s="480"/>
      <c r="BD73" s="480"/>
      <c r="BE73" s="480"/>
      <c r="BF73" s="480"/>
      <c r="BG73" s="469"/>
      <c r="BH73" s="476"/>
      <c r="BI73" s="469"/>
      <c r="BJ73" s="476"/>
      <c r="BK73" s="480"/>
      <c r="BL73" s="480"/>
      <c r="BM73" s="480"/>
      <c r="BN73" s="480"/>
      <c r="BO73" s="480"/>
      <c r="BP73" s="468"/>
      <c r="BQ73" s="480"/>
      <c r="BR73" s="480"/>
      <c r="BS73" s="480"/>
      <c r="BT73" s="476"/>
      <c r="BU73" s="463"/>
      <c r="BV73" s="465"/>
      <c r="BW73" s="463"/>
      <c r="BX73" s="465"/>
    </row>
    <row r="74" spans="1:76" ht="17" customHeight="1" x14ac:dyDescent="0.35">
      <c r="A74" s="516"/>
      <c r="B74" s="483"/>
      <c r="C74" s="520"/>
      <c r="D74" s="490"/>
      <c r="E74" s="493"/>
      <c r="F74" s="138">
        <v>55</v>
      </c>
      <c r="G74" s="139">
        <f>'Anchor-LD'!L72</f>
        <v>0</v>
      </c>
      <c r="H74" s="140">
        <f>'Anchor-LD'!M72</f>
        <v>0</v>
      </c>
      <c r="I74" s="140">
        <f>'Anchor-LD'!N72</f>
        <v>0</v>
      </c>
      <c r="J74" s="140">
        <f>'Anchor-LD'!O72</f>
        <v>0</v>
      </c>
      <c r="K74" s="140">
        <f>(Summary!$C$58*H74+Summary!$C$59*I74+Summary!$C$60*J74)/Summary!$C$61</f>
        <v>0</v>
      </c>
      <c r="L74" s="140">
        <f>'Anchor-LD'!P72</f>
        <v>0</v>
      </c>
      <c r="M74" s="140">
        <f>'Anchor-LD'!Q72</f>
        <v>0</v>
      </c>
      <c r="N74" s="140">
        <f>'Anchor-LD'!R72</f>
        <v>0</v>
      </c>
      <c r="O74" s="140">
        <f>'Anchor-LD'!S72</f>
        <v>0</v>
      </c>
      <c r="P74" s="140">
        <f>'Anchor-LD'!T72</f>
        <v>0</v>
      </c>
      <c r="Q74" s="140">
        <f>'Anchor-LD'!U72</f>
        <v>0</v>
      </c>
      <c r="R74" s="140">
        <f>'Anchor-LD'!V72</f>
        <v>0</v>
      </c>
      <c r="S74" s="140">
        <f>'Anchor-LD'!W72</f>
        <v>0</v>
      </c>
      <c r="T74" s="140">
        <f>'Anchor-LD'!X72</f>
        <v>0</v>
      </c>
      <c r="U74" s="140">
        <f>10*LOG10(1/((Summary!$C$75/10^(R74/10)+Summary!$C$76/10^(S74/10)+Summary!$C$77/10^(T74/10))/Summary!$C$78))</f>
        <v>0</v>
      </c>
      <c r="V74" s="140">
        <f>'Anchor-LD'!Y72</f>
        <v>0</v>
      </c>
      <c r="W74" s="140">
        <f>'Anchor-LD'!Z72</f>
        <v>0</v>
      </c>
      <c r="X74" s="141">
        <f t="shared" ref="X74:X137" si="6">V74/3600</f>
        <v>0</v>
      </c>
      <c r="Y74" s="133"/>
      <c r="Z74" s="139">
        <f>'Test-LD'!L72</f>
        <v>0</v>
      </c>
      <c r="AA74" s="140">
        <f>'Test-LD'!M72</f>
        <v>0</v>
      </c>
      <c r="AB74" s="140">
        <f>'Test-LD'!N72</f>
        <v>0</v>
      </c>
      <c r="AC74" s="140">
        <f>'Test-LD'!O72</f>
        <v>0</v>
      </c>
      <c r="AD74" s="140">
        <f>(Summary!$C$58*AA74+Summary!$C$59*AB74+Summary!$C$60*AC74)/Summary!$C$61</f>
        <v>0</v>
      </c>
      <c r="AE74" s="140">
        <f>'Test-LD'!P72</f>
        <v>0</v>
      </c>
      <c r="AF74" s="140">
        <f>'Test-LD'!Q72</f>
        <v>0</v>
      </c>
      <c r="AG74" s="140">
        <f>'Test-LD'!R72</f>
        <v>0</v>
      </c>
      <c r="AH74" s="140">
        <f>'Test-LD'!S72</f>
        <v>0</v>
      </c>
      <c r="AI74" s="140">
        <f>'Test-LD'!T72</f>
        <v>0</v>
      </c>
      <c r="AJ74" s="140">
        <f>'Test-LD'!U72</f>
        <v>0</v>
      </c>
      <c r="AK74" s="140">
        <f>'Test-LD'!V72</f>
        <v>0</v>
      </c>
      <c r="AL74" s="140">
        <f>'Test-LD'!W72</f>
        <v>0</v>
      </c>
      <c r="AM74" s="140">
        <f>'Test-LD'!X72</f>
        <v>0</v>
      </c>
      <c r="AN74" s="140">
        <f>10*LOG10(1/((Summary!$C$75/10^(AK74/10)+Summary!$C$76/10^(AL74/10)+Summary!$C$77/10^(AM74/10))/Summary!$C$78))</f>
        <v>0</v>
      </c>
      <c r="AO74" s="140">
        <f>'Test-LD'!Y72</f>
        <v>0</v>
      </c>
      <c r="AP74" s="140">
        <f>'Test-LD'!Z72</f>
        <v>0</v>
      </c>
      <c r="AQ74" s="141">
        <f t="shared" ref="AQ74:AQ137" si="7">AO74/3600</f>
        <v>0</v>
      </c>
      <c r="AR74" s="142" t="e">
        <f t="shared" si="4"/>
        <v>#DIV/0!</v>
      </c>
      <c r="AS74" s="143" t="e">
        <f t="shared" si="5"/>
        <v>#DIV/0!</v>
      </c>
      <c r="AT74" s="136"/>
      <c r="AU74" s="136"/>
      <c r="AV74" s="577" t="s">
        <v>123</v>
      </c>
      <c r="AW74" s="480" t="e" cm="1">
        <f t="array" ref="AW74">bdRateExtend($G72:$G75,H72:H75,$Z72:$Z75,AA72:AA75)</f>
        <v>#VALUE!</v>
      </c>
      <c r="AX74" s="480"/>
      <c r="AY74" s="480"/>
      <c r="AZ74" s="480"/>
      <c r="BA74" s="480"/>
      <c r="BB74" s="480"/>
      <c r="BC74" s="480" t="e" cm="1">
        <f t="array" ref="BC74">bdRateExtend($G72:$G75,L72:L75,$Z72:$Z75,AE72:AE75)</f>
        <v>#VALUE!</v>
      </c>
      <c r="BD74" s="480"/>
      <c r="BE74" s="480" t="e" cm="1">
        <f t="array" ref="BE74">bdRateExtend($G72:$G75,M72:M75,$Z72:$Z75,AF72:AF75)</f>
        <v>#VALUE!</v>
      </c>
      <c r="BF74" s="480"/>
      <c r="BG74" s="469" t="e" cm="1">
        <f t="array" ref="BG74">bdRateExtend($G72:$G75,N72:N75,$Z72:$Z75,AG72:AG75,"None", FALSE,1)</f>
        <v>#VALUE!</v>
      </c>
      <c r="BH74" s="476"/>
      <c r="BI74" s="469" t="e" cm="1">
        <f t="array" ref="BI74">bdRateExtend($G72:$G75,O72:O75,$Z72:$Z75,AH72:AH75,"None", FALSE,1)</f>
        <v>#VALUE!</v>
      </c>
      <c r="BJ74" s="476"/>
      <c r="BK74" s="480" t="e" cm="1">
        <f t="array" ref="BK74">bdRateExtend($G72:$G75,P72:P75,$Z72:$Z75,AI72:AI75)</f>
        <v>#VALUE!</v>
      </c>
      <c r="BL74" s="480"/>
      <c r="BM74" s="480" t="e" cm="1">
        <f t="array" ref="BM74">bdRateExtend($G72:$G75,Q72:Q75,$Z72:$Z75,AJ72:AJ75)</f>
        <v>#VALUE!</v>
      </c>
      <c r="BN74" s="480"/>
      <c r="BO74" s="480" t="e" cm="1">
        <f t="array" ref="BO74">bdRateExtend($G72:$G75,R72:R75,$Z72:$Z75,AK72:AK75)</f>
        <v>#VALUE!</v>
      </c>
      <c r="BP74" s="468"/>
      <c r="BQ74" s="480"/>
      <c r="BR74" s="480"/>
      <c r="BS74" s="480"/>
      <c r="BT74" s="476"/>
      <c r="BU74" s="463" cm="1">
        <f t="array" ref="BU74">testVMAFRange($G72:$G75,N72:N75,$Z72:$Z75,AG72:AG75)</f>
        <v>0</v>
      </c>
      <c r="BV74" s="465"/>
      <c r="BW74" s="463" cm="1">
        <f t="array" ref="BW74">testVMAFRange($G72:$G75,O72:O75,$Z72:$Z75,AH72:AH75)</f>
        <v>0</v>
      </c>
      <c r="BX74" s="465"/>
    </row>
    <row r="75" spans="1:76" ht="17" customHeight="1" thickBot="1" x14ac:dyDescent="0.4">
      <c r="A75" s="516"/>
      <c r="B75" s="518"/>
      <c r="C75" s="521"/>
      <c r="D75" s="522"/>
      <c r="E75" s="523"/>
      <c r="F75" s="144">
        <v>63</v>
      </c>
      <c r="G75" s="145">
        <f>'Anchor-LD'!L73</f>
        <v>0</v>
      </c>
      <c r="H75" s="146">
        <f>'Anchor-LD'!M73</f>
        <v>0</v>
      </c>
      <c r="I75" s="146">
        <f>'Anchor-LD'!N73</f>
        <v>0</v>
      </c>
      <c r="J75" s="146">
        <f>'Anchor-LD'!O73</f>
        <v>0</v>
      </c>
      <c r="K75" s="146">
        <f>(Summary!$C$58*H75+Summary!$C$59*I75+Summary!$C$60*J75)/Summary!$C$61</f>
        <v>0</v>
      </c>
      <c r="L75" s="146">
        <f>'Anchor-LD'!P73</f>
        <v>0</v>
      </c>
      <c r="M75" s="146">
        <f>'Anchor-LD'!Q73</f>
        <v>0</v>
      </c>
      <c r="N75" s="146">
        <f>'Anchor-LD'!R73</f>
        <v>0</v>
      </c>
      <c r="O75" s="146">
        <f>'Anchor-LD'!S73</f>
        <v>0</v>
      </c>
      <c r="P75" s="146">
        <f>'Anchor-LD'!T73</f>
        <v>0</v>
      </c>
      <c r="Q75" s="146">
        <f>'Anchor-LD'!U73</f>
        <v>0</v>
      </c>
      <c r="R75" s="146">
        <f>'Anchor-LD'!V73</f>
        <v>0</v>
      </c>
      <c r="S75" s="146">
        <f>'Anchor-LD'!W73</f>
        <v>0</v>
      </c>
      <c r="T75" s="146">
        <f>'Anchor-LD'!X73</f>
        <v>0</v>
      </c>
      <c r="U75" s="146">
        <f>10*LOG10(1/((Summary!$C$75/10^(R75/10)+Summary!$C$76/10^(S75/10)+Summary!$C$77/10^(T75/10))/Summary!$C$78))</f>
        <v>0</v>
      </c>
      <c r="V75" s="146">
        <f>'Anchor-LD'!Y73</f>
        <v>0</v>
      </c>
      <c r="W75" s="146">
        <f>'Anchor-LD'!Z73</f>
        <v>0</v>
      </c>
      <c r="X75" s="147">
        <f t="shared" si="6"/>
        <v>0</v>
      </c>
      <c r="Y75" s="133"/>
      <c r="Z75" s="145">
        <f>'Test-LD'!L73</f>
        <v>0</v>
      </c>
      <c r="AA75" s="146">
        <f>'Test-LD'!M73</f>
        <v>0</v>
      </c>
      <c r="AB75" s="146">
        <f>'Test-LD'!N73</f>
        <v>0</v>
      </c>
      <c r="AC75" s="146">
        <f>'Test-LD'!O73</f>
        <v>0</v>
      </c>
      <c r="AD75" s="146">
        <f>(Summary!$C$58*AA75+Summary!$C$59*AB75+Summary!$C$60*AC75)/Summary!$C$61</f>
        <v>0</v>
      </c>
      <c r="AE75" s="146">
        <f>'Test-LD'!P73</f>
        <v>0</v>
      </c>
      <c r="AF75" s="146">
        <f>'Test-LD'!Q73</f>
        <v>0</v>
      </c>
      <c r="AG75" s="146">
        <f>'Test-LD'!R73</f>
        <v>0</v>
      </c>
      <c r="AH75" s="146">
        <f>'Test-LD'!S73</f>
        <v>0</v>
      </c>
      <c r="AI75" s="146">
        <f>'Test-LD'!T73</f>
        <v>0</v>
      </c>
      <c r="AJ75" s="146">
        <f>'Test-LD'!U73</f>
        <v>0</v>
      </c>
      <c r="AK75" s="146">
        <f>'Test-LD'!V73</f>
        <v>0</v>
      </c>
      <c r="AL75" s="146">
        <f>'Test-LD'!W73</f>
        <v>0</v>
      </c>
      <c r="AM75" s="146">
        <f>'Test-LD'!X73</f>
        <v>0</v>
      </c>
      <c r="AN75" s="146">
        <f>10*LOG10(1/((Summary!$C$75/10^(AK75/10)+Summary!$C$76/10^(AL75/10)+Summary!$C$77/10^(AM75/10))/Summary!$C$78))</f>
        <v>0</v>
      </c>
      <c r="AO75" s="146">
        <f>'Test-LD'!Y73</f>
        <v>0</v>
      </c>
      <c r="AP75" s="146">
        <f>'Test-LD'!Z73</f>
        <v>0</v>
      </c>
      <c r="AQ75" s="147">
        <f t="shared" si="7"/>
        <v>0</v>
      </c>
      <c r="AR75" s="148" t="e">
        <f t="shared" si="4"/>
        <v>#DIV/0!</v>
      </c>
      <c r="AS75" s="149" t="e">
        <f t="shared" si="5"/>
        <v>#DIV/0!</v>
      </c>
      <c r="AT75" s="136"/>
      <c r="AU75" s="136"/>
      <c r="AV75" s="577"/>
      <c r="AW75" s="480"/>
      <c r="AX75" s="480"/>
      <c r="AY75" s="480"/>
      <c r="AZ75" s="480"/>
      <c r="BA75" s="480"/>
      <c r="BB75" s="481"/>
      <c r="BC75" s="480"/>
      <c r="BD75" s="480"/>
      <c r="BE75" s="480"/>
      <c r="BF75" s="480"/>
      <c r="BG75" s="472"/>
      <c r="BH75" s="477"/>
      <c r="BI75" s="472"/>
      <c r="BJ75" s="477"/>
      <c r="BK75" s="480"/>
      <c r="BL75" s="480"/>
      <c r="BM75" s="480"/>
      <c r="BN75" s="480"/>
      <c r="BO75" s="480"/>
      <c r="BP75" s="471"/>
      <c r="BQ75" s="481"/>
      <c r="BR75" s="481"/>
      <c r="BS75" s="481"/>
      <c r="BT75" s="477"/>
      <c r="BU75" s="473"/>
      <c r="BV75" s="466"/>
      <c r="BW75" s="473"/>
      <c r="BX75" s="466"/>
    </row>
    <row r="76" spans="1:76" ht="17" customHeight="1" x14ac:dyDescent="0.35">
      <c r="A76" s="516"/>
      <c r="B76" s="482" t="s">
        <v>2</v>
      </c>
      <c r="C76" s="519" t="s">
        <v>38</v>
      </c>
      <c r="D76" s="489">
        <v>59.94</v>
      </c>
      <c r="E76" s="492">
        <v>10</v>
      </c>
      <c r="F76" s="129">
        <v>23</v>
      </c>
      <c r="G76" s="130">
        <f>'Anchor-LD'!L74</f>
        <v>0</v>
      </c>
      <c r="H76" s="131">
        <f>'Anchor-LD'!M74</f>
        <v>0</v>
      </c>
      <c r="I76" s="131">
        <f>'Anchor-LD'!N74</f>
        <v>0</v>
      </c>
      <c r="J76" s="131">
        <f>'Anchor-LD'!O74</f>
        <v>0</v>
      </c>
      <c r="K76" s="131">
        <f>(Summary!$C$58*H76+Summary!$C$59*I76+Summary!$C$60*J76)/Summary!$C$61</f>
        <v>0</v>
      </c>
      <c r="L76" s="131">
        <f>'Anchor-LD'!P74</f>
        <v>0</v>
      </c>
      <c r="M76" s="131">
        <f>'Anchor-LD'!Q74</f>
        <v>0</v>
      </c>
      <c r="N76" s="131">
        <f>'Anchor-LD'!R74</f>
        <v>0</v>
      </c>
      <c r="O76" s="131">
        <f>'Anchor-LD'!S74</f>
        <v>0</v>
      </c>
      <c r="P76" s="131">
        <f>'Anchor-LD'!T74</f>
        <v>0</v>
      </c>
      <c r="Q76" s="131">
        <f>'Anchor-LD'!U74</f>
        <v>0</v>
      </c>
      <c r="R76" s="131">
        <f>'Anchor-LD'!V74</f>
        <v>0</v>
      </c>
      <c r="S76" s="131">
        <f>'Anchor-LD'!W74</f>
        <v>0</v>
      </c>
      <c r="T76" s="131">
        <f>'Anchor-LD'!X74</f>
        <v>0</v>
      </c>
      <c r="U76" s="131">
        <f>10*LOG10(1/((Summary!$C$75/10^(R76/10)+Summary!$C$76/10^(S76/10)+Summary!$C$77/10^(T76/10))/Summary!$C$78))</f>
        <v>0</v>
      </c>
      <c r="V76" s="131">
        <f>'Anchor-LD'!Y74</f>
        <v>0</v>
      </c>
      <c r="W76" s="131">
        <f>'Anchor-LD'!Z74</f>
        <v>0</v>
      </c>
      <c r="X76" s="132">
        <f t="shared" si="6"/>
        <v>0</v>
      </c>
      <c r="Y76" s="133"/>
      <c r="Z76" s="130">
        <f>'Test-LD'!L74</f>
        <v>0</v>
      </c>
      <c r="AA76" s="131">
        <f>'Test-LD'!M74</f>
        <v>0</v>
      </c>
      <c r="AB76" s="131">
        <f>'Test-LD'!N74</f>
        <v>0</v>
      </c>
      <c r="AC76" s="131">
        <f>'Test-LD'!O74</f>
        <v>0</v>
      </c>
      <c r="AD76" s="131">
        <f>(Summary!$C$58*AA76+Summary!$C$59*AB76+Summary!$C$60*AC76)/Summary!$C$61</f>
        <v>0</v>
      </c>
      <c r="AE76" s="131">
        <f>'Test-LD'!P74</f>
        <v>0</v>
      </c>
      <c r="AF76" s="131">
        <f>'Test-LD'!Q74</f>
        <v>0</v>
      </c>
      <c r="AG76" s="131">
        <f>'Test-LD'!R74</f>
        <v>0</v>
      </c>
      <c r="AH76" s="131">
        <f>'Test-LD'!S74</f>
        <v>0</v>
      </c>
      <c r="AI76" s="131">
        <f>'Test-LD'!T74</f>
        <v>0</v>
      </c>
      <c r="AJ76" s="131">
        <f>'Test-LD'!U74</f>
        <v>0</v>
      </c>
      <c r="AK76" s="131">
        <f>'Test-LD'!V74</f>
        <v>0</v>
      </c>
      <c r="AL76" s="131">
        <f>'Test-LD'!W74</f>
        <v>0</v>
      </c>
      <c r="AM76" s="131">
        <f>'Test-LD'!X74</f>
        <v>0</v>
      </c>
      <c r="AN76" s="131">
        <f>10*LOG10(1/((Summary!$C$75/10^(AK76/10)+Summary!$C$76/10^(AL76/10)+Summary!$C$77/10^(AM76/10))/Summary!$C$78))</f>
        <v>0</v>
      </c>
      <c r="AO76" s="131">
        <f>'Test-LD'!Y74</f>
        <v>0</v>
      </c>
      <c r="AP76" s="131">
        <f>'Test-LD'!Z74</f>
        <v>0</v>
      </c>
      <c r="AQ76" s="132">
        <f t="shared" si="7"/>
        <v>0</v>
      </c>
      <c r="AR76" s="134" t="e">
        <f t="shared" si="4"/>
        <v>#DIV/0!</v>
      </c>
      <c r="AS76" s="135" t="e">
        <f t="shared" si="5"/>
        <v>#DIV/0!</v>
      </c>
      <c r="AT76" s="136"/>
      <c r="AU76" s="136"/>
      <c r="AV76" s="577" t="s">
        <v>121</v>
      </c>
      <c r="AW76" s="480" t="e" cm="1">
        <f t="array" ref="AW76">bdRateExtend($G76:$G79,H76:H79,$Z76:$Z79,AA76:AA79)</f>
        <v>#VALUE!</v>
      </c>
      <c r="AX76" s="480" t="e" cm="1">
        <f t="array" ref="AX76">bdRateExtend($G76:$G81,H76:H81,$Z76:$Z81,AA76:AA81)</f>
        <v>#VALUE!</v>
      </c>
      <c r="AY76" s="480" t="e" cm="1">
        <f t="array" ref="AY76">bdRateExtend($G76:$G81,I76:I81,$Z76:$Z81,AB76:AB81)</f>
        <v>#VALUE!</v>
      </c>
      <c r="AZ76" s="480" t="e" cm="1">
        <f t="array" ref="AZ76">bdRateExtend($G76:$G81,J76:J81,$Z76:$Z81,AC76:AC81)</f>
        <v>#VALUE!</v>
      </c>
      <c r="BA76" s="480" t="e" cm="1">
        <f t="array" ref="BA76">bdRateExtend($G76:$G81,K76:K81,$Z76:$Z81,AD76:AD81)</f>
        <v>#VALUE!</v>
      </c>
      <c r="BB76" s="479" t="e">
        <f>(Summary!$C$89*AX76+Summary!$C$90*AY76+Summary!$C$91*AZ76)/Summary!$C$92</f>
        <v>#VALUE!</v>
      </c>
      <c r="BC76" s="480" t="e" cm="1">
        <f t="array" ref="BC76">bdRateExtend($G76:$G79,L76:L79,$Z76:$Z79,AE76:AE79)</f>
        <v>#VALUE!</v>
      </c>
      <c r="BD76" s="480" t="e" cm="1">
        <f t="array" ref="BD76">bdRateExtend($G76:$G81,L76:L81,$Z76:$Z81,AE76:AE81)</f>
        <v>#VALUE!</v>
      </c>
      <c r="BE76" s="480" t="e" cm="1">
        <f t="array" ref="BE76">bdRateExtend($G76:$G79,M76:M79,$Z76:$Z79,AF76:AF79)</f>
        <v>#VALUE!</v>
      </c>
      <c r="BF76" s="480" t="e" cm="1">
        <f t="array" ref="BF76">bdRateExtend($G76:$G81,M76:M81,$Z76:$Z81,AF76:AF81)</f>
        <v>#VALUE!</v>
      </c>
      <c r="BG76" s="474" t="e" cm="1">
        <f t="array" ref="BG76">bdRateExtend($G76:$G79,N76:N79,$Z76:$Z79,AG76:AG79,"None", FALSE,1)</f>
        <v>#VALUE!</v>
      </c>
      <c r="BH76" s="475" t="e" cm="1">
        <f t="array" ref="BH76">bdRateExtend($G76:$G81,N76:N81,$Z76:$Z81,AG76:AG81,"None", FALSE,1)</f>
        <v>#VALUE!</v>
      </c>
      <c r="BI76" s="474" t="e" cm="1">
        <f t="array" ref="BI76">bdRateExtend($G76:$G79,O76:O79,$Z76:$Z79,AH76:AH79,"None", FALSE,1)</f>
        <v>#VALUE!</v>
      </c>
      <c r="BJ76" s="475" t="e" cm="1">
        <f t="array" ref="BJ76">bdRateExtend($G76:$G81,O76:O81,$Z76:$Z81,AH76:AH81,"None", FALSE,1)</f>
        <v>#VALUE!</v>
      </c>
      <c r="BK76" s="480" t="e" cm="1">
        <f t="array" ref="BK76">bdRateExtend($G76:$G79,P76:P79,$Z76:$Z79,AI76:AI79)</f>
        <v>#VALUE!</v>
      </c>
      <c r="BL76" s="480" t="e" cm="1">
        <f t="array" ref="BL76">bdRateExtend($G76:$G81,P76:P81,$Z76:$Z81,AI76:AI81)</f>
        <v>#VALUE!</v>
      </c>
      <c r="BM76" s="480" t="e" cm="1">
        <f t="array" ref="BM76">bdRateExtend($G76:$G79,Q76:Q79,$Z76:$Z79,AJ76:AJ79)</f>
        <v>#VALUE!</v>
      </c>
      <c r="BN76" s="480" t="e" cm="1">
        <f t="array" ref="BN76">bdRateExtend($G76:$G81,Q76:Q81,$Z76:$Z81,AJ76:AJ81)</f>
        <v>#VALUE!</v>
      </c>
      <c r="BO76" s="480" t="e" cm="1">
        <f t="array" ref="BO76">bdRateExtend($G76:$G79,R76:R79,$Z76:$Z79,AK76:AK79)</f>
        <v>#VALUE!</v>
      </c>
      <c r="BP76" s="575" t="e" cm="1">
        <f t="array" ref="BP76">bdRateExtend($G76:$G81,R76:R81,$Z76:$Z81,AK76:AK81)</f>
        <v>#VALUE!</v>
      </c>
      <c r="BQ76" s="574" t="e" cm="1">
        <f t="array" ref="BQ76">bdRateExtend($G76:$G81,S76:S81,$Z76:$Z81,AL76:AL81)</f>
        <v>#VALUE!</v>
      </c>
      <c r="BR76" s="574" t="e" cm="1">
        <f t="array" ref="BR76">bdRateExtend($G76:$G81,T76:T81,$Z76:$Z81,AM76:AM81)</f>
        <v>#VALUE!</v>
      </c>
      <c r="BS76" s="574" t="e" cm="1">
        <f t="array" ref="BS76">bdRateExtend($G76:$G81,U76:U81,$Z76:$Z81,AN76:AN81)</f>
        <v>#VALUE!</v>
      </c>
      <c r="BT76" s="576" t="e">
        <f>(Summary!$C$103*BP76+Summary!$C$104*BQ76+Summary!$C$105*BR76)/Summary!$C$106</f>
        <v>#VALUE!</v>
      </c>
      <c r="BU76" s="462" cm="1">
        <f t="array" ref="BU76">testVMAFRange($G76:$G79,N76:N79,$Z76:$Z79,AG76:AG79)</f>
        <v>0</v>
      </c>
      <c r="BV76" s="464" cm="1">
        <f t="array" ref="BV76">testVMAFRange($G76:$G81,N76:N81,$Z76:$Z81,AG76:AG81)</f>
        <v>0</v>
      </c>
      <c r="BW76" s="462" cm="1">
        <f t="array" ref="BW76">testVMAFRange($G76:$G79,O76:O79,$Z76:$Z79,AH76:AH79)</f>
        <v>0</v>
      </c>
      <c r="BX76" s="464" cm="1">
        <f t="array" ref="BX76">testVMAFRange($G76:$G81,O76:O81,$Z76:$Z81,AH76:AH81)</f>
        <v>0</v>
      </c>
    </row>
    <row r="77" spans="1:76" ht="17" customHeight="1" x14ac:dyDescent="0.35">
      <c r="A77" s="516"/>
      <c r="B77" s="483"/>
      <c r="C77" s="520"/>
      <c r="D77" s="490"/>
      <c r="E77" s="493"/>
      <c r="F77" s="138">
        <v>31</v>
      </c>
      <c r="G77" s="139">
        <f>'Anchor-LD'!L75</f>
        <v>0</v>
      </c>
      <c r="H77" s="140">
        <f>'Anchor-LD'!M75</f>
        <v>0</v>
      </c>
      <c r="I77" s="140">
        <f>'Anchor-LD'!N75</f>
        <v>0</v>
      </c>
      <c r="J77" s="140">
        <f>'Anchor-LD'!O75</f>
        <v>0</v>
      </c>
      <c r="K77" s="140">
        <f>(Summary!$C$58*H77+Summary!$C$59*I77+Summary!$C$60*J77)/Summary!$C$61</f>
        <v>0</v>
      </c>
      <c r="L77" s="140">
        <f>'Anchor-LD'!P75</f>
        <v>0</v>
      </c>
      <c r="M77" s="140">
        <f>'Anchor-LD'!Q75</f>
        <v>0</v>
      </c>
      <c r="N77" s="140">
        <f>'Anchor-LD'!R75</f>
        <v>0</v>
      </c>
      <c r="O77" s="140">
        <f>'Anchor-LD'!S75</f>
        <v>0</v>
      </c>
      <c r="P77" s="140">
        <f>'Anchor-LD'!T75</f>
        <v>0</v>
      </c>
      <c r="Q77" s="140">
        <f>'Anchor-LD'!U75</f>
        <v>0</v>
      </c>
      <c r="R77" s="140">
        <f>'Anchor-LD'!V75</f>
        <v>0</v>
      </c>
      <c r="S77" s="140">
        <f>'Anchor-LD'!W75</f>
        <v>0</v>
      </c>
      <c r="T77" s="140">
        <f>'Anchor-LD'!X75</f>
        <v>0</v>
      </c>
      <c r="U77" s="140">
        <f>10*LOG10(1/((Summary!$C$75/10^(R77/10)+Summary!$C$76/10^(S77/10)+Summary!$C$77/10^(T77/10))/Summary!$C$78))</f>
        <v>0</v>
      </c>
      <c r="V77" s="140">
        <f>'Anchor-LD'!Y75</f>
        <v>0</v>
      </c>
      <c r="W77" s="140">
        <f>'Anchor-LD'!Z75</f>
        <v>0</v>
      </c>
      <c r="X77" s="141">
        <f t="shared" si="6"/>
        <v>0</v>
      </c>
      <c r="Y77" s="133"/>
      <c r="Z77" s="139">
        <f>'Test-LD'!L75</f>
        <v>0</v>
      </c>
      <c r="AA77" s="140">
        <f>'Test-LD'!M75</f>
        <v>0</v>
      </c>
      <c r="AB77" s="140">
        <f>'Test-LD'!N75</f>
        <v>0</v>
      </c>
      <c r="AC77" s="140">
        <f>'Test-LD'!O75</f>
        <v>0</v>
      </c>
      <c r="AD77" s="140">
        <f>(Summary!$C$58*AA77+Summary!$C$59*AB77+Summary!$C$60*AC77)/Summary!$C$61</f>
        <v>0</v>
      </c>
      <c r="AE77" s="140">
        <f>'Test-LD'!P75</f>
        <v>0</v>
      </c>
      <c r="AF77" s="140">
        <f>'Test-LD'!Q75</f>
        <v>0</v>
      </c>
      <c r="AG77" s="140">
        <f>'Test-LD'!R75</f>
        <v>0</v>
      </c>
      <c r="AH77" s="140">
        <f>'Test-LD'!S75</f>
        <v>0</v>
      </c>
      <c r="AI77" s="140">
        <f>'Test-LD'!T75</f>
        <v>0</v>
      </c>
      <c r="AJ77" s="140">
        <f>'Test-LD'!U75</f>
        <v>0</v>
      </c>
      <c r="AK77" s="140">
        <f>'Test-LD'!V75</f>
        <v>0</v>
      </c>
      <c r="AL77" s="140">
        <f>'Test-LD'!W75</f>
        <v>0</v>
      </c>
      <c r="AM77" s="140">
        <f>'Test-LD'!X75</f>
        <v>0</v>
      </c>
      <c r="AN77" s="140">
        <f>10*LOG10(1/((Summary!$C$75/10^(AK77/10)+Summary!$C$76/10^(AL77/10)+Summary!$C$77/10^(AM77/10))/Summary!$C$78))</f>
        <v>0</v>
      </c>
      <c r="AO77" s="140">
        <f>'Test-LD'!Y75</f>
        <v>0</v>
      </c>
      <c r="AP77" s="140">
        <f>'Test-LD'!Z75</f>
        <v>0</v>
      </c>
      <c r="AQ77" s="141">
        <f t="shared" si="7"/>
        <v>0</v>
      </c>
      <c r="AR77" s="142" t="e">
        <f t="shared" si="4"/>
        <v>#DIV/0!</v>
      </c>
      <c r="AS77" s="143" t="e">
        <f t="shared" si="5"/>
        <v>#DIV/0!</v>
      </c>
      <c r="AT77" s="136"/>
      <c r="AU77" s="136"/>
      <c r="AV77" s="577"/>
      <c r="AW77" s="480"/>
      <c r="AX77" s="480"/>
      <c r="AY77" s="480"/>
      <c r="AZ77" s="480"/>
      <c r="BA77" s="480"/>
      <c r="BB77" s="480"/>
      <c r="BC77" s="480"/>
      <c r="BD77" s="480"/>
      <c r="BE77" s="480"/>
      <c r="BF77" s="480"/>
      <c r="BG77" s="469"/>
      <c r="BH77" s="476"/>
      <c r="BI77" s="469"/>
      <c r="BJ77" s="476"/>
      <c r="BK77" s="480"/>
      <c r="BL77" s="480"/>
      <c r="BM77" s="480"/>
      <c r="BN77" s="480"/>
      <c r="BO77" s="480"/>
      <c r="BP77" s="468"/>
      <c r="BQ77" s="480"/>
      <c r="BR77" s="480"/>
      <c r="BS77" s="480"/>
      <c r="BT77" s="476"/>
      <c r="BU77" s="463"/>
      <c r="BV77" s="465"/>
      <c r="BW77" s="463"/>
      <c r="BX77" s="465"/>
    </row>
    <row r="78" spans="1:76" ht="17" customHeight="1" x14ac:dyDescent="0.35">
      <c r="A78" s="516"/>
      <c r="B78" s="483"/>
      <c r="C78" s="520"/>
      <c r="D78" s="490"/>
      <c r="E78" s="493"/>
      <c r="F78" s="138">
        <v>39</v>
      </c>
      <c r="G78" s="139">
        <f>'Anchor-LD'!L76</f>
        <v>0</v>
      </c>
      <c r="H78" s="140">
        <f>'Anchor-LD'!M76</f>
        <v>0</v>
      </c>
      <c r="I78" s="140">
        <f>'Anchor-LD'!N76</f>
        <v>0</v>
      </c>
      <c r="J78" s="140">
        <f>'Anchor-LD'!O76</f>
        <v>0</v>
      </c>
      <c r="K78" s="140">
        <f>(Summary!$C$58*H78+Summary!$C$59*I78+Summary!$C$60*J78)/Summary!$C$61</f>
        <v>0</v>
      </c>
      <c r="L78" s="140">
        <f>'Anchor-LD'!P76</f>
        <v>0</v>
      </c>
      <c r="M78" s="140">
        <f>'Anchor-LD'!Q76</f>
        <v>0</v>
      </c>
      <c r="N78" s="140">
        <f>'Anchor-LD'!R76</f>
        <v>0</v>
      </c>
      <c r="O78" s="140">
        <f>'Anchor-LD'!S76</f>
        <v>0</v>
      </c>
      <c r="P78" s="140">
        <f>'Anchor-LD'!T76</f>
        <v>0</v>
      </c>
      <c r="Q78" s="140">
        <f>'Anchor-LD'!U76</f>
        <v>0</v>
      </c>
      <c r="R78" s="140">
        <f>'Anchor-LD'!V76</f>
        <v>0</v>
      </c>
      <c r="S78" s="140">
        <f>'Anchor-LD'!W76</f>
        <v>0</v>
      </c>
      <c r="T78" s="140">
        <f>'Anchor-LD'!X76</f>
        <v>0</v>
      </c>
      <c r="U78" s="140">
        <f>10*LOG10(1/((Summary!$C$75/10^(R78/10)+Summary!$C$76/10^(S78/10)+Summary!$C$77/10^(T78/10))/Summary!$C$78))</f>
        <v>0</v>
      </c>
      <c r="V78" s="140">
        <f>'Anchor-LD'!Y76</f>
        <v>0</v>
      </c>
      <c r="W78" s="140">
        <f>'Anchor-LD'!Z76</f>
        <v>0</v>
      </c>
      <c r="X78" s="141">
        <f t="shared" si="6"/>
        <v>0</v>
      </c>
      <c r="Y78" s="133"/>
      <c r="Z78" s="139">
        <f>'Test-LD'!L76</f>
        <v>0</v>
      </c>
      <c r="AA78" s="140">
        <f>'Test-LD'!M76</f>
        <v>0</v>
      </c>
      <c r="AB78" s="140">
        <f>'Test-LD'!N76</f>
        <v>0</v>
      </c>
      <c r="AC78" s="140">
        <f>'Test-LD'!O76</f>
        <v>0</v>
      </c>
      <c r="AD78" s="140">
        <f>(Summary!$C$58*AA78+Summary!$C$59*AB78+Summary!$C$60*AC78)/Summary!$C$61</f>
        <v>0</v>
      </c>
      <c r="AE78" s="140">
        <f>'Test-LD'!P76</f>
        <v>0</v>
      </c>
      <c r="AF78" s="140">
        <f>'Test-LD'!Q76</f>
        <v>0</v>
      </c>
      <c r="AG78" s="140">
        <f>'Test-LD'!R76</f>
        <v>0</v>
      </c>
      <c r="AH78" s="140">
        <f>'Test-LD'!S76</f>
        <v>0</v>
      </c>
      <c r="AI78" s="140">
        <f>'Test-LD'!T76</f>
        <v>0</v>
      </c>
      <c r="AJ78" s="140">
        <f>'Test-LD'!U76</f>
        <v>0</v>
      </c>
      <c r="AK78" s="140">
        <f>'Test-LD'!V76</f>
        <v>0</v>
      </c>
      <c r="AL78" s="140">
        <f>'Test-LD'!W76</f>
        <v>0</v>
      </c>
      <c r="AM78" s="140">
        <f>'Test-LD'!X76</f>
        <v>0</v>
      </c>
      <c r="AN78" s="140">
        <f>10*LOG10(1/((Summary!$C$75/10^(AK78/10)+Summary!$C$76/10^(AL78/10)+Summary!$C$77/10^(AM78/10))/Summary!$C$78))</f>
        <v>0</v>
      </c>
      <c r="AO78" s="140">
        <f>'Test-LD'!Y76</f>
        <v>0</v>
      </c>
      <c r="AP78" s="140">
        <f>'Test-LD'!Z76</f>
        <v>0</v>
      </c>
      <c r="AQ78" s="141">
        <f t="shared" si="7"/>
        <v>0</v>
      </c>
      <c r="AR78" s="142" t="e">
        <f t="shared" si="4"/>
        <v>#DIV/0!</v>
      </c>
      <c r="AS78" s="143" t="e">
        <f t="shared" si="5"/>
        <v>#DIV/0!</v>
      </c>
      <c r="AT78" s="136"/>
      <c r="AU78" s="136"/>
      <c r="AV78" s="577" t="s">
        <v>122</v>
      </c>
      <c r="AW78" s="480" t="e" cm="1">
        <f t="array" ref="AW78">bdRateExtend($G77:$G80,H77:H80,$Z77:$Z80,AA77:AA80)</f>
        <v>#VALUE!</v>
      </c>
      <c r="AX78" s="480"/>
      <c r="AY78" s="480"/>
      <c r="AZ78" s="480"/>
      <c r="BA78" s="480"/>
      <c r="BB78" s="480"/>
      <c r="BC78" s="480" t="e" cm="1">
        <f t="array" ref="BC78">bdRateExtend($G77:$G80,L77:L80,$Z77:$Z80,AE77:AE80)</f>
        <v>#VALUE!</v>
      </c>
      <c r="BD78" s="480"/>
      <c r="BE78" s="480" t="e" cm="1">
        <f t="array" ref="BE78">bdRateExtend($G77:$G80,M77:M80,$Z77:$Z80,AF77:AF80)</f>
        <v>#VALUE!</v>
      </c>
      <c r="BF78" s="480"/>
      <c r="BG78" s="469" t="e" cm="1">
        <f t="array" ref="BG78">bdRateExtend($G77:$G80,N77:N80,$Z77:$Z80,AG77:AG80,"None", FALSE,1)</f>
        <v>#VALUE!</v>
      </c>
      <c r="BH78" s="476"/>
      <c r="BI78" s="469" t="e" cm="1">
        <f t="array" ref="BI78">bdRateExtend($G77:$G80,O77:O80,$Z77:$Z80,AH77:AH80,"None", FALSE,1)</f>
        <v>#VALUE!</v>
      </c>
      <c r="BJ78" s="476"/>
      <c r="BK78" s="480" t="e" cm="1">
        <f t="array" ref="BK78">bdRateExtend($G77:$G80,P77:P80,$Z77:$Z80,AI77:AI80)</f>
        <v>#VALUE!</v>
      </c>
      <c r="BL78" s="480"/>
      <c r="BM78" s="480" t="e" cm="1">
        <f t="array" ref="BM78">bdRateExtend($G77:$G80,Q77:Q80,$Z77:$Z80,AJ77:AJ80)</f>
        <v>#VALUE!</v>
      </c>
      <c r="BN78" s="480"/>
      <c r="BO78" s="480" t="e" cm="1">
        <f t="array" ref="BO78">bdRateExtend($G77:$G80,R77:R80,$Z77:$Z80,AK77:AK80)</f>
        <v>#VALUE!</v>
      </c>
      <c r="BP78" s="468"/>
      <c r="BQ78" s="480"/>
      <c r="BR78" s="480"/>
      <c r="BS78" s="480"/>
      <c r="BT78" s="476"/>
      <c r="BU78" s="463" cm="1">
        <f t="array" ref="BU78">testVMAFRange($G77:$G80,N77:N80,$Z77:$Z80,AG77:AG80)</f>
        <v>0</v>
      </c>
      <c r="BV78" s="465"/>
      <c r="BW78" s="463" cm="1">
        <f t="array" ref="BW78">testVMAFRange($G77:$G80,O77:O80,$Z77:$Z80,AH77:AH80)</f>
        <v>0</v>
      </c>
      <c r="BX78" s="465"/>
    </row>
    <row r="79" spans="1:76" ht="17" customHeight="1" x14ac:dyDescent="0.35">
      <c r="A79" s="516"/>
      <c r="B79" s="483"/>
      <c r="C79" s="520"/>
      <c r="D79" s="490"/>
      <c r="E79" s="493"/>
      <c r="F79" s="138">
        <v>47</v>
      </c>
      <c r="G79" s="139">
        <f>'Anchor-LD'!L77</f>
        <v>0</v>
      </c>
      <c r="H79" s="140">
        <f>'Anchor-LD'!M77</f>
        <v>0</v>
      </c>
      <c r="I79" s="140">
        <f>'Anchor-LD'!N77</f>
        <v>0</v>
      </c>
      <c r="J79" s="140">
        <f>'Anchor-LD'!O77</f>
        <v>0</v>
      </c>
      <c r="K79" s="140">
        <f>(Summary!$C$58*H79+Summary!$C$59*I79+Summary!$C$60*J79)/Summary!$C$61</f>
        <v>0</v>
      </c>
      <c r="L79" s="140">
        <f>'Anchor-LD'!P77</f>
        <v>0</v>
      </c>
      <c r="M79" s="140">
        <f>'Anchor-LD'!Q77</f>
        <v>0</v>
      </c>
      <c r="N79" s="140">
        <f>'Anchor-LD'!R77</f>
        <v>0</v>
      </c>
      <c r="O79" s="140">
        <f>'Anchor-LD'!S77</f>
        <v>0</v>
      </c>
      <c r="P79" s="140">
        <f>'Anchor-LD'!T77</f>
        <v>0</v>
      </c>
      <c r="Q79" s="140">
        <f>'Anchor-LD'!U77</f>
        <v>0</v>
      </c>
      <c r="R79" s="140">
        <f>'Anchor-LD'!V77</f>
        <v>0</v>
      </c>
      <c r="S79" s="140">
        <f>'Anchor-LD'!W77</f>
        <v>0</v>
      </c>
      <c r="T79" s="140">
        <f>'Anchor-LD'!X77</f>
        <v>0</v>
      </c>
      <c r="U79" s="140">
        <f>10*LOG10(1/((Summary!$C$75/10^(R79/10)+Summary!$C$76/10^(S79/10)+Summary!$C$77/10^(T79/10))/Summary!$C$78))</f>
        <v>0</v>
      </c>
      <c r="V79" s="140">
        <f>'Anchor-LD'!Y77</f>
        <v>0</v>
      </c>
      <c r="W79" s="140">
        <f>'Anchor-LD'!Z77</f>
        <v>0</v>
      </c>
      <c r="X79" s="141">
        <f t="shared" si="6"/>
        <v>0</v>
      </c>
      <c r="Y79" s="133"/>
      <c r="Z79" s="139">
        <f>'Test-LD'!L77</f>
        <v>0</v>
      </c>
      <c r="AA79" s="140">
        <f>'Test-LD'!M77</f>
        <v>0</v>
      </c>
      <c r="AB79" s="140">
        <f>'Test-LD'!N77</f>
        <v>0</v>
      </c>
      <c r="AC79" s="140">
        <f>'Test-LD'!O77</f>
        <v>0</v>
      </c>
      <c r="AD79" s="140">
        <f>(Summary!$C$58*AA79+Summary!$C$59*AB79+Summary!$C$60*AC79)/Summary!$C$61</f>
        <v>0</v>
      </c>
      <c r="AE79" s="140">
        <f>'Test-LD'!P77</f>
        <v>0</v>
      </c>
      <c r="AF79" s="140">
        <f>'Test-LD'!Q77</f>
        <v>0</v>
      </c>
      <c r="AG79" s="140">
        <f>'Test-LD'!R77</f>
        <v>0</v>
      </c>
      <c r="AH79" s="140">
        <f>'Test-LD'!S77</f>
        <v>0</v>
      </c>
      <c r="AI79" s="140">
        <f>'Test-LD'!T77</f>
        <v>0</v>
      </c>
      <c r="AJ79" s="140">
        <f>'Test-LD'!U77</f>
        <v>0</v>
      </c>
      <c r="AK79" s="140">
        <f>'Test-LD'!V77</f>
        <v>0</v>
      </c>
      <c r="AL79" s="140">
        <f>'Test-LD'!W77</f>
        <v>0</v>
      </c>
      <c r="AM79" s="140">
        <f>'Test-LD'!X77</f>
        <v>0</v>
      </c>
      <c r="AN79" s="140">
        <f>10*LOG10(1/((Summary!$C$75/10^(AK79/10)+Summary!$C$76/10^(AL79/10)+Summary!$C$77/10^(AM79/10))/Summary!$C$78))</f>
        <v>0</v>
      </c>
      <c r="AO79" s="140">
        <f>'Test-LD'!Y77</f>
        <v>0</v>
      </c>
      <c r="AP79" s="140">
        <f>'Test-LD'!Z77</f>
        <v>0</v>
      </c>
      <c r="AQ79" s="141">
        <f t="shared" si="7"/>
        <v>0</v>
      </c>
      <c r="AR79" s="142" t="e">
        <f t="shared" si="4"/>
        <v>#DIV/0!</v>
      </c>
      <c r="AS79" s="143" t="e">
        <f t="shared" si="5"/>
        <v>#DIV/0!</v>
      </c>
      <c r="AT79" s="136"/>
      <c r="AU79" s="136"/>
      <c r="AV79" s="577"/>
      <c r="AW79" s="480"/>
      <c r="AX79" s="480"/>
      <c r="AY79" s="480"/>
      <c r="AZ79" s="480"/>
      <c r="BA79" s="480"/>
      <c r="BB79" s="480"/>
      <c r="BC79" s="480"/>
      <c r="BD79" s="480"/>
      <c r="BE79" s="480"/>
      <c r="BF79" s="480"/>
      <c r="BG79" s="469"/>
      <c r="BH79" s="476"/>
      <c r="BI79" s="469"/>
      <c r="BJ79" s="476"/>
      <c r="BK79" s="480"/>
      <c r="BL79" s="480"/>
      <c r="BM79" s="480"/>
      <c r="BN79" s="480"/>
      <c r="BO79" s="480"/>
      <c r="BP79" s="468"/>
      <c r="BQ79" s="480"/>
      <c r="BR79" s="480"/>
      <c r="BS79" s="480"/>
      <c r="BT79" s="476"/>
      <c r="BU79" s="463"/>
      <c r="BV79" s="465"/>
      <c r="BW79" s="463"/>
      <c r="BX79" s="465"/>
    </row>
    <row r="80" spans="1:76" ht="17" customHeight="1" x14ac:dyDescent="0.35">
      <c r="A80" s="516"/>
      <c r="B80" s="483"/>
      <c r="C80" s="520"/>
      <c r="D80" s="490"/>
      <c r="E80" s="493"/>
      <c r="F80" s="138">
        <v>55</v>
      </c>
      <c r="G80" s="139">
        <f>'Anchor-LD'!L78</f>
        <v>0</v>
      </c>
      <c r="H80" s="140">
        <f>'Anchor-LD'!M78</f>
        <v>0</v>
      </c>
      <c r="I80" s="140">
        <f>'Anchor-LD'!N78</f>
        <v>0</v>
      </c>
      <c r="J80" s="140">
        <f>'Anchor-LD'!O78</f>
        <v>0</v>
      </c>
      <c r="K80" s="140">
        <f>(Summary!$C$58*H80+Summary!$C$59*I80+Summary!$C$60*J80)/Summary!$C$61</f>
        <v>0</v>
      </c>
      <c r="L80" s="140">
        <f>'Anchor-LD'!P78</f>
        <v>0</v>
      </c>
      <c r="M80" s="140">
        <f>'Anchor-LD'!Q78</f>
        <v>0</v>
      </c>
      <c r="N80" s="140">
        <f>'Anchor-LD'!R78</f>
        <v>0</v>
      </c>
      <c r="O80" s="140">
        <f>'Anchor-LD'!S78</f>
        <v>0</v>
      </c>
      <c r="P80" s="140">
        <f>'Anchor-LD'!T78</f>
        <v>0</v>
      </c>
      <c r="Q80" s="140">
        <f>'Anchor-LD'!U78</f>
        <v>0</v>
      </c>
      <c r="R80" s="140">
        <f>'Anchor-LD'!V78</f>
        <v>0</v>
      </c>
      <c r="S80" s="140">
        <f>'Anchor-LD'!W78</f>
        <v>0</v>
      </c>
      <c r="T80" s="140">
        <f>'Anchor-LD'!X78</f>
        <v>0</v>
      </c>
      <c r="U80" s="140">
        <f>10*LOG10(1/((Summary!$C$75/10^(R80/10)+Summary!$C$76/10^(S80/10)+Summary!$C$77/10^(T80/10))/Summary!$C$78))</f>
        <v>0</v>
      </c>
      <c r="V80" s="140">
        <f>'Anchor-LD'!Y78</f>
        <v>0</v>
      </c>
      <c r="W80" s="140">
        <f>'Anchor-LD'!Z78</f>
        <v>0</v>
      </c>
      <c r="X80" s="141">
        <f t="shared" si="6"/>
        <v>0</v>
      </c>
      <c r="Y80" s="133"/>
      <c r="Z80" s="139">
        <f>'Test-LD'!L78</f>
        <v>0</v>
      </c>
      <c r="AA80" s="140">
        <f>'Test-LD'!M78</f>
        <v>0</v>
      </c>
      <c r="AB80" s="140">
        <f>'Test-LD'!N78</f>
        <v>0</v>
      </c>
      <c r="AC80" s="140">
        <f>'Test-LD'!O78</f>
        <v>0</v>
      </c>
      <c r="AD80" s="140">
        <f>(Summary!$C$58*AA80+Summary!$C$59*AB80+Summary!$C$60*AC80)/Summary!$C$61</f>
        <v>0</v>
      </c>
      <c r="AE80" s="140">
        <f>'Test-LD'!P78</f>
        <v>0</v>
      </c>
      <c r="AF80" s="140">
        <f>'Test-LD'!Q78</f>
        <v>0</v>
      </c>
      <c r="AG80" s="140">
        <f>'Test-LD'!R78</f>
        <v>0</v>
      </c>
      <c r="AH80" s="140">
        <f>'Test-LD'!S78</f>
        <v>0</v>
      </c>
      <c r="AI80" s="140">
        <f>'Test-LD'!T78</f>
        <v>0</v>
      </c>
      <c r="AJ80" s="140">
        <f>'Test-LD'!U78</f>
        <v>0</v>
      </c>
      <c r="AK80" s="140">
        <f>'Test-LD'!V78</f>
        <v>0</v>
      </c>
      <c r="AL80" s="140">
        <f>'Test-LD'!W78</f>
        <v>0</v>
      </c>
      <c r="AM80" s="140">
        <f>'Test-LD'!X78</f>
        <v>0</v>
      </c>
      <c r="AN80" s="140">
        <f>10*LOG10(1/((Summary!$C$75/10^(AK80/10)+Summary!$C$76/10^(AL80/10)+Summary!$C$77/10^(AM80/10))/Summary!$C$78))</f>
        <v>0</v>
      </c>
      <c r="AO80" s="140">
        <f>'Test-LD'!Y78</f>
        <v>0</v>
      </c>
      <c r="AP80" s="140">
        <f>'Test-LD'!Z78</f>
        <v>0</v>
      </c>
      <c r="AQ80" s="141">
        <f t="shared" si="7"/>
        <v>0</v>
      </c>
      <c r="AR80" s="142" t="e">
        <f t="shared" si="4"/>
        <v>#DIV/0!</v>
      </c>
      <c r="AS80" s="143" t="e">
        <f t="shared" si="5"/>
        <v>#DIV/0!</v>
      </c>
      <c r="AT80" s="136"/>
      <c r="AU80" s="136"/>
      <c r="AV80" s="577" t="s">
        <v>123</v>
      </c>
      <c r="AW80" s="480" t="e" cm="1">
        <f t="array" ref="AW80">bdRateExtend($G78:$G81,H78:H81,$Z78:$Z81,AA78:AA81)</f>
        <v>#VALUE!</v>
      </c>
      <c r="AX80" s="480"/>
      <c r="AY80" s="480"/>
      <c r="AZ80" s="480"/>
      <c r="BA80" s="480"/>
      <c r="BB80" s="480"/>
      <c r="BC80" s="480" t="e" cm="1">
        <f t="array" ref="BC80">bdRateExtend($G78:$G81,L78:L81,$Z78:$Z81,AE78:AE81)</f>
        <v>#VALUE!</v>
      </c>
      <c r="BD80" s="480"/>
      <c r="BE80" s="480" t="e" cm="1">
        <f t="array" ref="BE80">bdRateExtend($G78:$G81,M78:M81,$Z78:$Z81,AF78:AF81)</f>
        <v>#VALUE!</v>
      </c>
      <c r="BF80" s="480"/>
      <c r="BG80" s="469" t="e" cm="1">
        <f t="array" ref="BG80">bdRateExtend($G78:$G81,N78:N81,$Z78:$Z81,AG78:AG81,"None", FALSE,1)</f>
        <v>#VALUE!</v>
      </c>
      <c r="BH80" s="476"/>
      <c r="BI80" s="469" t="e" cm="1">
        <f t="array" ref="BI80">bdRateExtend($G78:$G81,O78:O81,$Z78:$Z81,AH78:AH81,"None", FALSE,1)</f>
        <v>#VALUE!</v>
      </c>
      <c r="BJ80" s="476"/>
      <c r="BK80" s="480" t="e" cm="1">
        <f t="array" ref="BK80">bdRateExtend($G78:$G81,P78:P81,$Z78:$Z81,AI78:AI81)</f>
        <v>#VALUE!</v>
      </c>
      <c r="BL80" s="480"/>
      <c r="BM80" s="480" t="e" cm="1">
        <f t="array" ref="BM80">bdRateExtend($G78:$G81,Q78:Q81,$Z78:$Z81,AJ78:AJ81)</f>
        <v>#VALUE!</v>
      </c>
      <c r="BN80" s="480"/>
      <c r="BO80" s="480" t="e" cm="1">
        <f t="array" ref="BO80">bdRateExtend($G78:$G81,R78:R81,$Z78:$Z81,AK78:AK81)</f>
        <v>#VALUE!</v>
      </c>
      <c r="BP80" s="468"/>
      <c r="BQ80" s="480"/>
      <c r="BR80" s="480"/>
      <c r="BS80" s="480"/>
      <c r="BT80" s="476"/>
      <c r="BU80" s="463" cm="1">
        <f t="array" ref="BU80">testVMAFRange($G78:$G81,N78:N81,$Z78:$Z81,AG78:AG81)</f>
        <v>0</v>
      </c>
      <c r="BV80" s="465"/>
      <c r="BW80" s="463" cm="1">
        <f t="array" ref="BW80">testVMAFRange($G78:$G81,O78:O81,$Z78:$Z81,AH78:AH81)</f>
        <v>0</v>
      </c>
      <c r="BX80" s="465"/>
    </row>
    <row r="81" spans="1:76" ht="17" customHeight="1" thickBot="1" x14ac:dyDescent="0.4">
      <c r="A81" s="516"/>
      <c r="B81" s="518"/>
      <c r="C81" s="521"/>
      <c r="D81" s="522"/>
      <c r="E81" s="523"/>
      <c r="F81" s="144">
        <v>63</v>
      </c>
      <c r="G81" s="145">
        <f>'Anchor-LD'!L79</f>
        <v>0</v>
      </c>
      <c r="H81" s="146">
        <f>'Anchor-LD'!M79</f>
        <v>0</v>
      </c>
      <c r="I81" s="146">
        <f>'Anchor-LD'!N79</f>
        <v>0</v>
      </c>
      <c r="J81" s="146">
        <f>'Anchor-LD'!O79</f>
        <v>0</v>
      </c>
      <c r="K81" s="146">
        <f>(Summary!$C$58*H81+Summary!$C$59*I81+Summary!$C$60*J81)/Summary!$C$61</f>
        <v>0</v>
      </c>
      <c r="L81" s="146">
        <f>'Anchor-LD'!P79</f>
        <v>0</v>
      </c>
      <c r="M81" s="146">
        <f>'Anchor-LD'!Q79</f>
        <v>0</v>
      </c>
      <c r="N81" s="146">
        <f>'Anchor-LD'!R79</f>
        <v>0</v>
      </c>
      <c r="O81" s="146">
        <f>'Anchor-LD'!S79</f>
        <v>0</v>
      </c>
      <c r="P81" s="146">
        <f>'Anchor-LD'!T79</f>
        <v>0</v>
      </c>
      <c r="Q81" s="146">
        <f>'Anchor-LD'!U79</f>
        <v>0</v>
      </c>
      <c r="R81" s="146">
        <f>'Anchor-LD'!V79</f>
        <v>0</v>
      </c>
      <c r="S81" s="146">
        <f>'Anchor-LD'!W79</f>
        <v>0</v>
      </c>
      <c r="T81" s="146">
        <f>'Anchor-LD'!X79</f>
        <v>0</v>
      </c>
      <c r="U81" s="146">
        <f>10*LOG10(1/((Summary!$C$75/10^(R81/10)+Summary!$C$76/10^(S81/10)+Summary!$C$77/10^(T81/10))/Summary!$C$78))</f>
        <v>0</v>
      </c>
      <c r="V81" s="146">
        <f>'Anchor-LD'!Y79</f>
        <v>0</v>
      </c>
      <c r="W81" s="146">
        <f>'Anchor-LD'!Z79</f>
        <v>0</v>
      </c>
      <c r="X81" s="147">
        <f t="shared" si="6"/>
        <v>0</v>
      </c>
      <c r="Y81" s="133"/>
      <c r="Z81" s="145">
        <f>'Test-LD'!L79</f>
        <v>0</v>
      </c>
      <c r="AA81" s="146">
        <f>'Test-LD'!M79</f>
        <v>0</v>
      </c>
      <c r="AB81" s="146">
        <f>'Test-LD'!N79</f>
        <v>0</v>
      </c>
      <c r="AC81" s="146">
        <f>'Test-LD'!O79</f>
        <v>0</v>
      </c>
      <c r="AD81" s="146">
        <f>(Summary!$C$58*AA81+Summary!$C$59*AB81+Summary!$C$60*AC81)/Summary!$C$61</f>
        <v>0</v>
      </c>
      <c r="AE81" s="146">
        <f>'Test-LD'!P79</f>
        <v>0</v>
      </c>
      <c r="AF81" s="146">
        <f>'Test-LD'!Q79</f>
        <v>0</v>
      </c>
      <c r="AG81" s="146">
        <f>'Test-LD'!R79</f>
        <v>0</v>
      </c>
      <c r="AH81" s="146">
        <f>'Test-LD'!S79</f>
        <v>0</v>
      </c>
      <c r="AI81" s="146">
        <f>'Test-LD'!T79</f>
        <v>0</v>
      </c>
      <c r="AJ81" s="146">
        <f>'Test-LD'!U79</f>
        <v>0</v>
      </c>
      <c r="AK81" s="146">
        <f>'Test-LD'!V79</f>
        <v>0</v>
      </c>
      <c r="AL81" s="146">
        <f>'Test-LD'!W79</f>
        <v>0</v>
      </c>
      <c r="AM81" s="146">
        <f>'Test-LD'!X79</f>
        <v>0</v>
      </c>
      <c r="AN81" s="146">
        <f>10*LOG10(1/((Summary!$C$75/10^(AK81/10)+Summary!$C$76/10^(AL81/10)+Summary!$C$77/10^(AM81/10))/Summary!$C$78))</f>
        <v>0</v>
      </c>
      <c r="AO81" s="146">
        <f>'Test-LD'!Y79</f>
        <v>0</v>
      </c>
      <c r="AP81" s="146">
        <f>'Test-LD'!Z79</f>
        <v>0</v>
      </c>
      <c r="AQ81" s="147">
        <f t="shared" si="7"/>
        <v>0</v>
      </c>
      <c r="AR81" s="148" t="e">
        <f t="shared" si="4"/>
        <v>#DIV/0!</v>
      </c>
      <c r="AS81" s="149" t="e">
        <f t="shared" si="5"/>
        <v>#DIV/0!</v>
      </c>
      <c r="AT81" s="136"/>
      <c r="AU81" s="136"/>
      <c r="AV81" s="577"/>
      <c r="AW81" s="480"/>
      <c r="AX81" s="480"/>
      <c r="AY81" s="480"/>
      <c r="AZ81" s="480"/>
      <c r="BA81" s="480"/>
      <c r="BB81" s="481"/>
      <c r="BC81" s="480"/>
      <c r="BD81" s="480"/>
      <c r="BE81" s="480"/>
      <c r="BF81" s="480"/>
      <c r="BG81" s="472"/>
      <c r="BH81" s="477"/>
      <c r="BI81" s="472"/>
      <c r="BJ81" s="477"/>
      <c r="BK81" s="480"/>
      <c r="BL81" s="480"/>
      <c r="BM81" s="480"/>
      <c r="BN81" s="480"/>
      <c r="BO81" s="480"/>
      <c r="BP81" s="471"/>
      <c r="BQ81" s="481"/>
      <c r="BR81" s="481"/>
      <c r="BS81" s="481"/>
      <c r="BT81" s="477"/>
      <c r="BU81" s="473"/>
      <c r="BV81" s="466"/>
      <c r="BW81" s="473"/>
      <c r="BX81" s="466"/>
    </row>
    <row r="82" spans="1:76" ht="17" customHeight="1" x14ac:dyDescent="0.35">
      <c r="A82" s="516"/>
      <c r="B82" s="482" t="s">
        <v>2</v>
      </c>
      <c r="C82" s="519" t="s">
        <v>39</v>
      </c>
      <c r="D82" s="489">
        <v>59.94</v>
      </c>
      <c r="E82" s="492">
        <v>10</v>
      </c>
      <c r="F82" s="129">
        <v>23</v>
      </c>
      <c r="G82" s="130">
        <f>'Anchor-LD'!L80</f>
        <v>0</v>
      </c>
      <c r="H82" s="131">
        <f>'Anchor-LD'!M80</f>
        <v>0</v>
      </c>
      <c r="I82" s="131">
        <f>'Anchor-LD'!N80</f>
        <v>0</v>
      </c>
      <c r="J82" s="131">
        <f>'Anchor-LD'!O80</f>
        <v>0</v>
      </c>
      <c r="K82" s="131">
        <f>(Summary!$C$58*H82+Summary!$C$59*I82+Summary!$C$60*J82)/Summary!$C$61</f>
        <v>0</v>
      </c>
      <c r="L82" s="131">
        <f>'Anchor-LD'!P80</f>
        <v>0</v>
      </c>
      <c r="M82" s="131">
        <f>'Anchor-LD'!Q80</f>
        <v>0</v>
      </c>
      <c r="N82" s="131">
        <f>'Anchor-LD'!R80</f>
        <v>0</v>
      </c>
      <c r="O82" s="131">
        <f>'Anchor-LD'!S80</f>
        <v>0</v>
      </c>
      <c r="P82" s="131">
        <f>'Anchor-LD'!T80</f>
        <v>0</v>
      </c>
      <c r="Q82" s="131">
        <f>'Anchor-LD'!U80</f>
        <v>0</v>
      </c>
      <c r="R82" s="131">
        <f>'Anchor-LD'!V80</f>
        <v>0</v>
      </c>
      <c r="S82" s="131">
        <f>'Anchor-LD'!W80</f>
        <v>0</v>
      </c>
      <c r="T82" s="131">
        <f>'Anchor-LD'!X80</f>
        <v>0</v>
      </c>
      <c r="U82" s="131">
        <f>10*LOG10(1/((Summary!$C$75/10^(R82/10)+Summary!$C$76/10^(S82/10)+Summary!$C$77/10^(T82/10))/Summary!$C$78))</f>
        <v>0</v>
      </c>
      <c r="V82" s="131">
        <f>'Anchor-LD'!Y80</f>
        <v>0</v>
      </c>
      <c r="W82" s="131">
        <f>'Anchor-LD'!Z80</f>
        <v>0</v>
      </c>
      <c r="X82" s="132">
        <f t="shared" si="6"/>
        <v>0</v>
      </c>
      <c r="Y82" s="133"/>
      <c r="Z82" s="130">
        <f>'Test-LD'!L80</f>
        <v>0</v>
      </c>
      <c r="AA82" s="131">
        <f>'Test-LD'!M80</f>
        <v>0</v>
      </c>
      <c r="AB82" s="131">
        <f>'Test-LD'!N80</f>
        <v>0</v>
      </c>
      <c r="AC82" s="131">
        <f>'Test-LD'!O80</f>
        <v>0</v>
      </c>
      <c r="AD82" s="131">
        <f>(Summary!$C$58*AA82+Summary!$C$59*AB82+Summary!$C$60*AC82)/Summary!$C$61</f>
        <v>0</v>
      </c>
      <c r="AE82" s="131">
        <f>'Test-LD'!P80</f>
        <v>0</v>
      </c>
      <c r="AF82" s="131">
        <f>'Test-LD'!Q80</f>
        <v>0</v>
      </c>
      <c r="AG82" s="131">
        <f>'Test-LD'!R80</f>
        <v>0</v>
      </c>
      <c r="AH82" s="131">
        <f>'Test-LD'!S80</f>
        <v>0</v>
      </c>
      <c r="AI82" s="131">
        <f>'Test-LD'!T80</f>
        <v>0</v>
      </c>
      <c r="AJ82" s="131">
        <f>'Test-LD'!U80</f>
        <v>0</v>
      </c>
      <c r="AK82" s="131">
        <f>'Test-LD'!V80</f>
        <v>0</v>
      </c>
      <c r="AL82" s="131">
        <f>'Test-LD'!W80</f>
        <v>0</v>
      </c>
      <c r="AM82" s="131">
        <f>'Test-LD'!X80</f>
        <v>0</v>
      </c>
      <c r="AN82" s="131">
        <f>10*LOG10(1/((Summary!$C$75/10^(AK82/10)+Summary!$C$76/10^(AL82/10)+Summary!$C$77/10^(AM82/10))/Summary!$C$78))</f>
        <v>0</v>
      </c>
      <c r="AO82" s="131">
        <f>'Test-LD'!Y80</f>
        <v>0</v>
      </c>
      <c r="AP82" s="131">
        <f>'Test-LD'!Z80</f>
        <v>0</v>
      </c>
      <c r="AQ82" s="132">
        <f t="shared" si="7"/>
        <v>0</v>
      </c>
      <c r="AR82" s="134" t="e">
        <f t="shared" si="4"/>
        <v>#DIV/0!</v>
      </c>
      <c r="AS82" s="135" t="e">
        <f t="shared" si="5"/>
        <v>#DIV/0!</v>
      </c>
      <c r="AT82" s="136"/>
      <c r="AU82" s="136"/>
      <c r="AV82" s="577" t="s">
        <v>121</v>
      </c>
      <c r="AW82" s="480" t="e" cm="1">
        <f t="array" ref="AW82">bdRateExtend($G82:$G85,H82:H85,$Z82:$Z85,AA82:AA85)</f>
        <v>#VALUE!</v>
      </c>
      <c r="AX82" s="480" t="e" cm="1">
        <f t="array" ref="AX82">bdRateExtend($G82:$G87,H82:H87,$Z82:$Z87,AA82:AA87)</f>
        <v>#VALUE!</v>
      </c>
      <c r="AY82" s="480" t="e" cm="1">
        <f t="array" ref="AY82">bdRateExtend($G82:$G87,I82:I87,$Z82:$Z87,AB82:AB87)</f>
        <v>#VALUE!</v>
      </c>
      <c r="AZ82" s="480" t="e" cm="1">
        <f t="array" ref="AZ82">bdRateExtend($G82:$G87,J82:J87,$Z82:$Z87,AC82:AC87)</f>
        <v>#VALUE!</v>
      </c>
      <c r="BA82" s="480" t="e" cm="1">
        <f t="array" ref="BA82">bdRateExtend($G82:$G87,K82:K87,$Z82:$Z87,AD82:AD87)</f>
        <v>#VALUE!</v>
      </c>
      <c r="BB82" s="479" t="e">
        <f>(Summary!$C$89*AX82+Summary!$C$90*AY82+Summary!$C$91*AZ82)/Summary!$C$92</f>
        <v>#VALUE!</v>
      </c>
      <c r="BC82" s="480" t="e" cm="1">
        <f t="array" ref="BC82">bdRateExtend($G82:$G85,L82:L85,$Z82:$Z85,AE82:AE85)</f>
        <v>#VALUE!</v>
      </c>
      <c r="BD82" s="480" t="e" cm="1">
        <f t="array" ref="BD82">bdRateExtend($G82:$G87,L82:L87,$Z82:$Z87,AE82:AE87)</f>
        <v>#VALUE!</v>
      </c>
      <c r="BE82" s="480" t="e" cm="1">
        <f t="array" ref="BE82">bdRateExtend($G82:$G85,M82:M85,$Z82:$Z85,AF82:AF85)</f>
        <v>#VALUE!</v>
      </c>
      <c r="BF82" s="480" t="e" cm="1">
        <f t="array" ref="BF82">bdRateExtend($G82:$G87,M82:M87,$Z82:$Z87,AF82:AF87)</f>
        <v>#VALUE!</v>
      </c>
      <c r="BG82" s="474" t="e" cm="1">
        <f t="array" ref="BG82">bdRateExtend($G82:$G85,N82:N85,$Z82:$Z85,AG82:AG85,"None", FALSE,1)</f>
        <v>#VALUE!</v>
      </c>
      <c r="BH82" s="475" t="e" cm="1">
        <f t="array" ref="BH82">bdRateExtend($G82:$G87,N82:N87,$Z82:$Z87,AG82:AG87,"None", FALSE,1)</f>
        <v>#VALUE!</v>
      </c>
      <c r="BI82" s="474" t="e" cm="1">
        <f t="array" ref="BI82">bdRateExtend($G82:$G85,O82:O85,$Z82:$Z85,AH82:AH85,"None", FALSE,1)</f>
        <v>#VALUE!</v>
      </c>
      <c r="BJ82" s="475" t="e" cm="1">
        <f t="array" ref="BJ82">bdRateExtend($G82:$G87,O82:O87,$Z82:$Z87,AH82:AH87,"None", FALSE,1)</f>
        <v>#VALUE!</v>
      </c>
      <c r="BK82" s="480" t="e" cm="1">
        <f t="array" ref="BK82">bdRateExtend($G82:$G85,P82:P85,$Z82:$Z85,AI82:AI85)</f>
        <v>#VALUE!</v>
      </c>
      <c r="BL82" s="480" t="e" cm="1">
        <f t="array" ref="BL82">bdRateExtend($G82:$G87,P82:P87,$Z82:$Z87,AI82:AI87)</f>
        <v>#VALUE!</v>
      </c>
      <c r="BM82" s="480" t="e" cm="1">
        <f t="array" ref="BM82">bdRateExtend($G82:$G85,Q82:Q85,$Z82:$Z85,AJ82:AJ85)</f>
        <v>#VALUE!</v>
      </c>
      <c r="BN82" s="480" t="e" cm="1">
        <f t="array" ref="BN82">bdRateExtend($G82:$G87,Q82:Q87,$Z82:$Z87,AJ82:AJ87)</f>
        <v>#VALUE!</v>
      </c>
      <c r="BO82" s="480" t="e" cm="1">
        <f t="array" ref="BO82">bdRateExtend($G82:$G85,R82:R85,$Z82:$Z85,AK82:AK85)</f>
        <v>#VALUE!</v>
      </c>
      <c r="BP82" s="575" t="e" cm="1">
        <f t="array" ref="BP82">bdRateExtend($G82:$G87,R82:R87,$Z82:$Z87,AK82:AK87)</f>
        <v>#VALUE!</v>
      </c>
      <c r="BQ82" s="574" t="e" cm="1">
        <f t="array" ref="BQ82">bdRateExtend($G82:$G87,S82:S87,$Z82:$Z87,AL82:AL87)</f>
        <v>#VALUE!</v>
      </c>
      <c r="BR82" s="574" t="e" cm="1">
        <f t="array" ref="BR82">bdRateExtend($G82:$G87,T82:T87,$Z82:$Z87,AM82:AM87)</f>
        <v>#VALUE!</v>
      </c>
      <c r="BS82" s="574" t="e" cm="1">
        <f t="array" ref="BS82">bdRateExtend($G82:$G87,U82:U87,$Z82:$Z87,AN82:AN87)</f>
        <v>#VALUE!</v>
      </c>
      <c r="BT82" s="576" t="e">
        <f>(Summary!$C$103*BP82+Summary!$C$104*BQ82+Summary!$C$105*BR82)/Summary!$C$106</f>
        <v>#VALUE!</v>
      </c>
      <c r="BU82" s="462" cm="1">
        <f t="array" ref="BU82">testVMAFRange($G82:$G85,N82:N85,$Z82:$Z85,AG82:AG85)</f>
        <v>0</v>
      </c>
      <c r="BV82" s="464" cm="1">
        <f t="array" ref="BV82">testVMAFRange($G82:$G87,N82:N87,$Z82:$Z87,AG82:AG87)</f>
        <v>0</v>
      </c>
      <c r="BW82" s="462" cm="1">
        <f t="array" ref="BW82">testVMAFRange($G82:$G85,O82:O85,$Z82:$Z85,AH82:AH85)</f>
        <v>0</v>
      </c>
      <c r="BX82" s="464" cm="1">
        <f t="array" ref="BX82">testVMAFRange($G82:$G87,O82:O87,$Z82:$Z87,AH82:AH87)</f>
        <v>0</v>
      </c>
    </row>
    <row r="83" spans="1:76" ht="17" customHeight="1" x14ac:dyDescent="0.35">
      <c r="A83" s="516"/>
      <c r="B83" s="483"/>
      <c r="C83" s="520"/>
      <c r="D83" s="490"/>
      <c r="E83" s="493"/>
      <c r="F83" s="138">
        <v>31</v>
      </c>
      <c r="G83" s="139">
        <f>'Anchor-LD'!L81</f>
        <v>0</v>
      </c>
      <c r="H83" s="140">
        <f>'Anchor-LD'!M81</f>
        <v>0</v>
      </c>
      <c r="I83" s="140">
        <f>'Anchor-LD'!N81</f>
        <v>0</v>
      </c>
      <c r="J83" s="140">
        <f>'Anchor-LD'!O81</f>
        <v>0</v>
      </c>
      <c r="K83" s="140">
        <f>(Summary!$C$58*H83+Summary!$C$59*I83+Summary!$C$60*J83)/Summary!$C$61</f>
        <v>0</v>
      </c>
      <c r="L83" s="140">
        <f>'Anchor-LD'!P81</f>
        <v>0</v>
      </c>
      <c r="M83" s="140">
        <f>'Anchor-LD'!Q81</f>
        <v>0</v>
      </c>
      <c r="N83" s="140">
        <f>'Anchor-LD'!R81</f>
        <v>0</v>
      </c>
      <c r="O83" s="140">
        <f>'Anchor-LD'!S81</f>
        <v>0</v>
      </c>
      <c r="P83" s="140">
        <f>'Anchor-LD'!T81</f>
        <v>0</v>
      </c>
      <c r="Q83" s="140">
        <f>'Anchor-LD'!U81</f>
        <v>0</v>
      </c>
      <c r="R83" s="140">
        <f>'Anchor-LD'!V81</f>
        <v>0</v>
      </c>
      <c r="S83" s="140">
        <f>'Anchor-LD'!W81</f>
        <v>0</v>
      </c>
      <c r="T83" s="140">
        <f>'Anchor-LD'!X81</f>
        <v>0</v>
      </c>
      <c r="U83" s="140">
        <f>10*LOG10(1/((Summary!$C$75/10^(R83/10)+Summary!$C$76/10^(S83/10)+Summary!$C$77/10^(T83/10))/Summary!$C$78))</f>
        <v>0</v>
      </c>
      <c r="V83" s="140">
        <f>'Anchor-LD'!Y81</f>
        <v>0</v>
      </c>
      <c r="W83" s="140">
        <f>'Anchor-LD'!Z81</f>
        <v>0</v>
      </c>
      <c r="X83" s="141">
        <f t="shared" si="6"/>
        <v>0</v>
      </c>
      <c r="Y83" s="133"/>
      <c r="Z83" s="139">
        <f>'Test-LD'!L81</f>
        <v>0</v>
      </c>
      <c r="AA83" s="140">
        <f>'Test-LD'!M81</f>
        <v>0</v>
      </c>
      <c r="AB83" s="140">
        <f>'Test-LD'!N81</f>
        <v>0</v>
      </c>
      <c r="AC83" s="140">
        <f>'Test-LD'!O81</f>
        <v>0</v>
      </c>
      <c r="AD83" s="140">
        <f>(Summary!$C$58*AA83+Summary!$C$59*AB83+Summary!$C$60*AC83)/Summary!$C$61</f>
        <v>0</v>
      </c>
      <c r="AE83" s="140">
        <f>'Test-LD'!P81</f>
        <v>0</v>
      </c>
      <c r="AF83" s="140">
        <f>'Test-LD'!Q81</f>
        <v>0</v>
      </c>
      <c r="AG83" s="140">
        <f>'Test-LD'!R81</f>
        <v>0</v>
      </c>
      <c r="AH83" s="140">
        <f>'Test-LD'!S81</f>
        <v>0</v>
      </c>
      <c r="AI83" s="140">
        <f>'Test-LD'!T81</f>
        <v>0</v>
      </c>
      <c r="AJ83" s="140">
        <f>'Test-LD'!U81</f>
        <v>0</v>
      </c>
      <c r="AK83" s="140">
        <f>'Test-LD'!V81</f>
        <v>0</v>
      </c>
      <c r="AL83" s="140">
        <f>'Test-LD'!W81</f>
        <v>0</v>
      </c>
      <c r="AM83" s="140">
        <f>'Test-LD'!X81</f>
        <v>0</v>
      </c>
      <c r="AN83" s="140">
        <f>10*LOG10(1/((Summary!$C$75/10^(AK83/10)+Summary!$C$76/10^(AL83/10)+Summary!$C$77/10^(AM83/10))/Summary!$C$78))</f>
        <v>0</v>
      </c>
      <c r="AO83" s="140">
        <f>'Test-LD'!Y81</f>
        <v>0</v>
      </c>
      <c r="AP83" s="140">
        <f>'Test-LD'!Z81</f>
        <v>0</v>
      </c>
      <c r="AQ83" s="141">
        <f t="shared" si="7"/>
        <v>0</v>
      </c>
      <c r="AR83" s="142" t="e">
        <f t="shared" si="4"/>
        <v>#DIV/0!</v>
      </c>
      <c r="AS83" s="143" t="e">
        <f t="shared" si="5"/>
        <v>#DIV/0!</v>
      </c>
      <c r="AT83" s="136"/>
      <c r="AU83" s="136"/>
      <c r="AV83" s="577"/>
      <c r="AW83" s="480"/>
      <c r="AX83" s="480"/>
      <c r="AY83" s="480"/>
      <c r="AZ83" s="480"/>
      <c r="BA83" s="480"/>
      <c r="BB83" s="480"/>
      <c r="BC83" s="480"/>
      <c r="BD83" s="480"/>
      <c r="BE83" s="480"/>
      <c r="BF83" s="480"/>
      <c r="BG83" s="469"/>
      <c r="BH83" s="476"/>
      <c r="BI83" s="469"/>
      <c r="BJ83" s="476"/>
      <c r="BK83" s="480"/>
      <c r="BL83" s="480"/>
      <c r="BM83" s="480"/>
      <c r="BN83" s="480"/>
      <c r="BO83" s="480"/>
      <c r="BP83" s="468"/>
      <c r="BQ83" s="480"/>
      <c r="BR83" s="480"/>
      <c r="BS83" s="480"/>
      <c r="BT83" s="476"/>
      <c r="BU83" s="463"/>
      <c r="BV83" s="465"/>
      <c r="BW83" s="463"/>
      <c r="BX83" s="465"/>
    </row>
    <row r="84" spans="1:76" ht="17" customHeight="1" x14ac:dyDescent="0.35">
      <c r="A84" s="516"/>
      <c r="B84" s="483"/>
      <c r="C84" s="520"/>
      <c r="D84" s="490"/>
      <c r="E84" s="493"/>
      <c r="F84" s="138">
        <v>39</v>
      </c>
      <c r="G84" s="139">
        <f>'Anchor-LD'!L82</f>
        <v>0</v>
      </c>
      <c r="H84" s="140">
        <f>'Anchor-LD'!M82</f>
        <v>0</v>
      </c>
      <c r="I84" s="140">
        <f>'Anchor-LD'!N82</f>
        <v>0</v>
      </c>
      <c r="J84" s="140">
        <f>'Anchor-LD'!O82</f>
        <v>0</v>
      </c>
      <c r="K84" s="140">
        <f>(Summary!$C$58*H84+Summary!$C$59*I84+Summary!$C$60*J84)/Summary!$C$61</f>
        <v>0</v>
      </c>
      <c r="L84" s="140">
        <f>'Anchor-LD'!P82</f>
        <v>0</v>
      </c>
      <c r="M84" s="140">
        <f>'Anchor-LD'!Q82</f>
        <v>0</v>
      </c>
      <c r="N84" s="140">
        <f>'Anchor-LD'!R82</f>
        <v>0</v>
      </c>
      <c r="O84" s="140">
        <f>'Anchor-LD'!S82</f>
        <v>0</v>
      </c>
      <c r="P84" s="140">
        <f>'Anchor-LD'!T82</f>
        <v>0</v>
      </c>
      <c r="Q84" s="140">
        <f>'Anchor-LD'!U82</f>
        <v>0</v>
      </c>
      <c r="R84" s="140">
        <f>'Anchor-LD'!V82</f>
        <v>0</v>
      </c>
      <c r="S84" s="140">
        <f>'Anchor-LD'!W82</f>
        <v>0</v>
      </c>
      <c r="T84" s="140">
        <f>'Anchor-LD'!X82</f>
        <v>0</v>
      </c>
      <c r="U84" s="140">
        <f>10*LOG10(1/((Summary!$C$75/10^(R84/10)+Summary!$C$76/10^(S84/10)+Summary!$C$77/10^(T84/10))/Summary!$C$78))</f>
        <v>0</v>
      </c>
      <c r="V84" s="140">
        <f>'Anchor-LD'!Y82</f>
        <v>0</v>
      </c>
      <c r="W84" s="140">
        <f>'Anchor-LD'!Z82</f>
        <v>0</v>
      </c>
      <c r="X84" s="141">
        <f t="shared" si="6"/>
        <v>0</v>
      </c>
      <c r="Y84" s="133"/>
      <c r="Z84" s="139">
        <f>'Test-LD'!L82</f>
        <v>0</v>
      </c>
      <c r="AA84" s="140">
        <f>'Test-LD'!M82</f>
        <v>0</v>
      </c>
      <c r="AB84" s="140">
        <f>'Test-LD'!N82</f>
        <v>0</v>
      </c>
      <c r="AC84" s="140">
        <f>'Test-LD'!O82</f>
        <v>0</v>
      </c>
      <c r="AD84" s="140">
        <f>(Summary!$C$58*AA84+Summary!$C$59*AB84+Summary!$C$60*AC84)/Summary!$C$61</f>
        <v>0</v>
      </c>
      <c r="AE84" s="140">
        <f>'Test-LD'!P82</f>
        <v>0</v>
      </c>
      <c r="AF84" s="140">
        <f>'Test-LD'!Q82</f>
        <v>0</v>
      </c>
      <c r="AG84" s="140">
        <f>'Test-LD'!R82</f>
        <v>0</v>
      </c>
      <c r="AH84" s="140">
        <f>'Test-LD'!S82</f>
        <v>0</v>
      </c>
      <c r="AI84" s="140">
        <f>'Test-LD'!T82</f>
        <v>0</v>
      </c>
      <c r="AJ84" s="140">
        <f>'Test-LD'!U82</f>
        <v>0</v>
      </c>
      <c r="AK84" s="140">
        <f>'Test-LD'!V82</f>
        <v>0</v>
      </c>
      <c r="AL84" s="140">
        <f>'Test-LD'!W82</f>
        <v>0</v>
      </c>
      <c r="AM84" s="140">
        <f>'Test-LD'!X82</f>
        <v>0</v>
      </c>
      <c r="AN84" s="140">
        <f>10*LOG10(1/((Summary!$C$75/10^(AK84/10)+Summary!$C$76/10^(AL84/10)+Summary!$C$77/10^(AM84/10))/Summary!$C$78))</f>
        <v>0</v>
      </c>
      <c r="AO84" s="140">
        <f>'Test-LD'!Y82</f>
        <v>0</v>
      </c>
      <c r="AP84" s="140">
        <f>'Test-LD'!Z82</f>
        <v>0</v>
      </c>
      <c r="AQ84" s="141">
        <f t="shared" si="7"/>
        <v>0</v>
      </c>
      <c r="AR84" s="142" t="e">
        <f t="shared" si="4"/>
        <v>#DIV/0!</v>
      </c>
      <c r="AS84" s="143" t="e">
        <f t="shared" si="5"/>
        <v>#DIV/0!</v>
      </c>
      <c r="AT84" s="136"/>
      <c r="AU84" s="136"/>
      <c r="AV84" s="577" t="s">
        <v>122</v>
      </c>
      <c r="AW84" s="480" t="e" cm="1">
        <f t="array" ref="AW84">bdRateExtend($G83:$G86,H83:H86,$Z83:$Z86,AA83:AA86)</f>
        <v>#VALUE!</v>
      </c>
      <c r="AX84" s="480"/>
      <c r="AY84" s="480"/>
      <c r="AZ84" s="480"/>
      <c r="BA84" s="480"/>
      <c r="BB84" s="480"/>
      <c r="BC84" s="480" t="e" cm="1">
        <f t="array" ref="BC84">bdRateExtend($G83:$G86,L83:L86,$Z83:$Z86,AE83:AE86)</f>
        <v>#VALUE!</v>
      </c>
      <c r="BD84" s="480"/>
      <c r="BE84" s="480" t="e" cm="1">
        <f t="array" ref="BE84">bdRateExtend($G83:$G86,M83:M86,$Z83:$Z86,AF83:AF86)</f>
        <v>#VALUE!</v>
      </c>
      <c r="BF84" s="480"/>
      <c r="BG84" s="469" t="e" cm="1">
        <f t="array" ref="BG84">bdRateExtend($G83:$G86,N83:N86,$Z83:$Z86,AG83:AG86,"None", FALSE,1)</f>
        <v>#VALUE!</v>
      </c>
      <c r="BH84" s="476"/>
      <c r="BI84" s="469" t="e" cm="1">
        <f t="array" ref="BI84">bdRateExtend($G83:$G86,O83:O86,$Z83:$Z86,AH83:AH86,"None", FALSE,1)</f>
        <v>#VALUE!</v>
      </c>
      <c r="BJ84" s="476"/>
      <c r="BK84" s="480" t="e" cm="1">
        <f t="array" ref="BK84">bdRateExtend($G83:$G86,P83:P86,$Z83:$Z86,AI83:AI86)</f>
        <v>#VALUE!</v>
      </c>
      <c r="BL84" s="480"/>
      <c r="BM84" s="480" t="e" cm="1">
        <f t="array" ref="BM84">bdRateExtend($G83:$G86,Q83:Q86,$Z83:$Z86,AJ83:AJ86)</f>
        <v>#VALUE!</v>
      </c>
      <c r="BN84" s="480"/>
      <c r="BO84" s="480" t="e" cm="1">
        <f t="array" ref="BO84">bdRateExtend($G83:$G86,R83:R86,$Z83:$Z86,AK83:AK86)</f>
        <v>#VALUE!</v>
      </c>
      <c r="BP84" s="468"/>
      <c r="BQ84" s="480"/>
      <c r="BR84" s="480"/>
      <c r="BS84" s="480"/>
      <c r="BT84" s="476"/>
      <c r="BU84" s="463" cm="1">
        <f t="array" ref="BU84">testVMAFRange($G83:$G86,N83:N86,$Z83:$Z86,AG83:AG86)</f>
        <v>0</v>
      </c>
      <c r="BV84" s="465"/>
      <c r="BW84" s="463" cm="1">
        <f t="array" ref="BW84">testVMAFRange($G83:$G86,O83:O86,$Z83:$Z86,AH83:AH86)</f>
        <v>0</v>
      </c>
      <c r="BX84" s="465"/>
    </row>
    <row r="85" spans="1:76" ht="17" customHeight="1" x14ac:dyDescent="0.35">
      <c r="A85" s="516"/>
      <c r="B85" s="483"/>
      <c r="C85" s="520"/>
      <c r="D85" s="490"/>
      <c r="E85" s="493"/>
      <c r="F85" s="138">
        <v>47</v>
      </c>
      <c r="G85" s="139">
        <f>'Anchor-LD'!L83</f>
        <v>0</v>
      </c>
      <c r="H85" s="140">
        <f>'Anchor-LD'!M83</f>
        <v>0</v>
      </c>
      <c r="I85" s="140">
        <f>'Anchor-LD'!N83</f>
        <v>0</v>
      </c>
      <c r="J85" s="140">
        <f>'Anchor-LD'!O83</f>
        <v>0</v>
      </c>
      <c r="K85" s="140">
        <f>(Summary!$C$58*H85+Summary!$C$59*I85+Summary!$C$60*J85)/Summary!$C$61</f>
        <v>0</v>
      </c>
      <c r="L85" s="140">
        <f>'Anchor-LD'!P83</f>
        <v>0</v>
      </c>
      <c r="M85" s="140">
        <f>'Anchor-LD'!Q83</f>
        <v>0</v>
      </c>
      <c r="N85" s="140">
        <f>'Anchor-LD'!R83</f>
        <v>0</v>
      </c>
      <c r="O85" s="140">
        <f>'Anchor-LD'!S83</f>
        <v>0</v>
      </c>
      <c r="P85" s="140">
        <f>'Anchor-LD'!T83</f>
        <v>0</v>
      </c>
      <c r="Q85" s="140">
        <f>'Anchor-LD'!U83</f>
        <v>0</v>
      </c>
      <c r="R85" s="140">
        <f>'Anchor-LD'!V83</f>
        <v>0</v>
      </c>
      <c r="S85" s="140">
        <f>'Anchor-LD'!W83</f>
        <v>0</v>
      </c>
      <c r="T85" s="140">
        <f>'Anchor-LD'!X83</f>
        <v>0</v>
      </c>
      <c r="U85" s="140">
        <f>10*LOG10(1/((Summary!$C$75/10^(R85/10)+Summary!$C$76/10^(S85/10)+Summary!$C$77/10^(T85/10))/Summary!$C$78))</f>
        <v>0</v>
      </c>
      <c r="V85" s="140">
        <f>'Anchor-LD'!Y83</f>
        <v>0</v>
      </c>
      <c r="W85" s="140">
        <f>'Anchor-LD'!Z83</f>
        <v>0</v>
      </c>
      <c r="X85" s="141">
        <f t="shared" si="6"/>
        <v>0</v>
      </c>
      <c r="Y85" s="133"/>
      <c r="Z85" s="139">
        <f>'Test-LD'!L83</f>
        <v>0</v>
      </c>
      <c r="AA85" s="140">
        <f>'Test-LD'!M83</f>
        <v>0</v>
      </c>
      <c r="AB85" s="140">
        <f>'Test-LD'!N83</f>
        <v>0</v>
      </c>
      <c r="AC85" s="140">
        <f>'Test-LD'!O83</f>
        <v>0</v>
      </c>
      <c r="AD85" s="140">
        <f>(Summary!$C$58*AA85+Summary!$C$59*AB85+Summary!$C$60*AC85)/Summary!$C$61</f>
        <v>0</v>
      </c>
      <c r="AE85" s="140">
        <f>'Test-LD'!P83</f>
        <v>0</v>
      </c>
      <c r="AF85" s="140">
        <f>'Test-LD'!Q83</f>
        <v>0</v>
      </c>
      <c r="AG85" s="140">
        <f>'Test-LD'!R83</f>
        <v>0</v>
      </c>
      <c r="AH85" s="140">
        <f>'Test-LD'!S83</f>
        <v>0</v>
      </c>
      <c r="AI85" s="140">
        <f>'Test-LD'!T83</f>
        <v>0</v>
      </c>
      <c r="AJ85" s="140">
        <f>'Test-LD'!U83</f>
        <v>0</v>
      </c>
      <c r="AK85" s="140">
        <f>'Test-LD'!V83</f>
        <v>0</v>
      </c>
      <c r="AL85" s="140">
        <f>'Test-LD'!W83</f>
        <v>0</v>
      </c>
      <c r="AM85" s="140">
        <f>'Test-LD'!X83</f>
        <v>0</v>
      </c>
      <c r="AN85" s="140">
        <f>10*LOG10(1/((Summary!$C$75/10^(AK85/10)+Summary!$C$76/10^(AL85/10)+Summary!$C$77/10^(AM85/10))/Summary!$C$78))</f>
        <v>0</v>
      </c>
      <c r="AO85" s="140">
        <f>'Test-LD'!Y83</f>
        <v>0</v>
      </c>
      <c r="AP85" s="140">
        <f>'Test-LD'!Z83</f>
        <v>0</v>
      </c>
      <c r="AQ85" s="141">
        <f t="shared" si="7"/>
        <v>0</v>
      </c>
      <c r="AR85" s="142" t="e">
        <f t="shared" si="4"/>
        <v>#DIV/0!</v>
      </c>
      <c r="AS85" s="143" t="e">
        <f t="shared" si="5"/>
        <v>#DIV/0!</v>
      </c>
      <c r="AT85" s="136"/>
      <c r="AU85" s="136"/>
      <c r="AV85" s="577"/>
      <c r="AW85" s="480"/>
      <c r="AX85" s="480"/>
      <c r="AY85" s="480"/>
      <c r="AZ85" s="480"/>
      <c r="BA85" s="480"/>
      <c r="BB85" s="480"/>
      <c r="BC85" s="480"/>
      <c r="BD85" s="480"/>
      <c r="BE85" s="480"/>
      <c r="BF85" s="480"/>
      <c r="BG85" s="469"/>
      <c r="BH85" s="476"/>
      <c r="BI85" s="469"/>
      <c r="BJ85" s="476"/>
      <c r="BK85" s="480"/>
      <c r="BL85" s="480"/>
      <c r="BM85" s="480"/>
      <c r="BN85" s="480"/>
      <c r="BO85" s="480"/>
      <c r="BP85" s="468"/>
      <c r="BQ85" s="480"/>
      <c r="BR85" s="480"/>
      <c r="BS85" s="480"/>
      <c r="BT85" s="476"/>
      <c r="BU85" s="463"/>
      <c r="BV85" s="465"/>
      <c r="BW85" s="463"/>
      <c r="BX85" s="465"/>
    </row>
    <row r="86" spans="1:76" ht="17" customHeight="1" x14ac:dyDescent="0.35">
      <c r="A86" s="516"/>
      <c r="B86" s="483"/>
      <c r="C86" s="520"/>
      <c r="D86" s="490"/>
      <c r="E86" s="493"/>
      <c r="F86" s="138">
        <v>55</v>
      </c>
      <c r="G86" s="139">
        <f>'Anchor-LD'!L84</f>
        <v>0</v>
      </c>
      <c r="H86" s="140">
        <f>'Anchor-LD'!M84</f>
        <v>0</v>
      </c>
      <c r="I86" s="140">
        <f>'Anchor-LD'!N84</f>
        <v>0</v>
      </c>
      <c r="J86" s="140">
        <f>'Anchor-LD'!O84</f>
        <v>0</v>
      </c>
      <c r="K86" s="140">
        <f>(Summary!$C$58*H86+Summary!$C$59*I86+Summary!$C$60*J86)/Summary!$C$61</f>
        <v>0</v>
      </c>
      <c r="L86" s="140">
        <f>'Anchor-LD'!P84</f>
        <v>0</v>
      </c>
      <c r="M86" s="140">
        <f>'Anchor-LD'!Q84</f>
        <v>0</v>
      </c>
      <c r="N86" s="140">
        <f>'Anchor-LD'!R84</f>
        <v>0</v>
      </c>
      <c r="O86" s="140">
        <f>'Anchor-LD'!S84</f>
        <v>0</v>
      </c>
      <c r="P86" s="140">
        <f>'Anchor-LD'!T84</f>
        <v>0</v>
      </c>
      <c r="Q86" s="140">
        <f>'Anchor-LD'!U84</f>
        <v>0</v>
      </c>
      <c r="R86" s="140">
        <f>'Anchor-LD'!V84</f>
        <v>0</v>
      </c>
      <c r="S86" s="140">
        <f>'Anchor-LD'!W84</f>
        <v>0</v>
      </c>
      <c r="T86" s="140">
        <f>'Anchor-LD'!X84</f>
        <v>0</v>
      </c>
      <c r="U86" s="140">
        <f>10*LOG10(1/((Summary!$C$75/10^(R86/10)+Summary!$C$76/10^(S86/10)+Summary!$C$77/10^(T86/10))/Summary!$C$78))</f>
        <v>0</v>
      </c>
      <c r="V86" s="140">
        <f>'Anchor-LD'!Y84</f>
        <v>0</v>
      </c>
      <c r="W86" s="140">
        <f>'Anchor-LD'!Z84</f>
        <v>0</v>
      </c>
      <c r="X86" s="141">
        <f t="shared" si="6"/>
        <v>0</v>
      </c>
      <c r="Y86" s="133"/>
      <c r="Z86" s="139">
        <f>'Test-LD'!L84</f>
        <v>0</v>
      </c>
      <c r="AA86" s="140">
        <f>'Test-LD'!M84</f>
        <v>0</v>
      </c>
      <c r="AB86" s="140">
        <f>'Test-LD'!N84</f>
        <v>0</v>
      </c>
      <c r="AC86" s="140">
        <f>'Test-LD'!O84</f>
        <v>0</v>
      </c>
      <c r="AD86" s="140">
        <f>(Summary!$C$58*AA86+Summary!$C$59*AB86+Summary!$C$60*AC86)/Summary!$C$61</f>
        <v>0</v>
      </c>
      <c r="AE86" s="140">
        <f>'Test-LD'!P84</f>
        <v>0</v>
      </c>
      <c r="AF86" s="140">
        <f>'Test-LD'!Q84</f>
        <v>0</v>
      </c>
      <c r="AG86" s="140">
        <f>'Test-LD'!R84</f>
        <v>0</v>
      </c>
      <c r="AH86" s="140">
        <f>'Test-LD'!S84</f>
        <v>0</v>
      </c>
      <c r="AI86" s="140">
        <f>'Test-LD'!T84</f>
        <v>0</v>
      </c>
      <c r="AJ86" s="140">
        <f>'Test-LD'!U84</f>
        <v>0</v>
      </c>
      <c r="AK86" s="140">
        <f>'Test-LD'!V84</f>
        <v>0</v>
      </c>
      <c r="AL86" s="140">
        <f>'Test-LD'!W84</f>
        <v>0</v>
      </c>
      <c r="AM86" s="140">
        <f>'Test-LD'!X84</f>
        <v>0</v>
      </c>
      <c r="AN86" s="140">
        <f>10*LOG10(1/((Summary!$C$75/10^(AK86/10)+Summary!$C$76/10^(AL86/10)+Summary!$C$77/10^(AM86/10))/Summary!$C$78))</f>
        <v>0</v>
      </c>
      <c r="AO86" s="140">
        <f>'Test-LD'!Y84</f>
        <v>0</v>
      </c>
      <c r="AP86" s="140">
        <f>'Test-LD'!Z84</f>
        <v>0</v>
      </c>
      <c r="AQ86" s="141">
        <f t="shared" si="7"/>
        <v>0</v>
      </c>
      <c r="AR86" s="142" t="e">
        <f t="shared" si="4"/>
        <v>#DIV/0!</v>
      </c>
      <c r="AS86" s="143" t="e">
        <f t="shared" si="5"/>
        <v>#DIV/0!</v>
      </c>
      <c r="AT86" s="136"/>
      <c r="AU86" s="136"/>
      <c r="AV86" s="577" t="s">
        <v>123</v>
      </c>
      <c r="AW86" s="480" t="e" cm="1">
        <f t="array" ref="AW86">bdRateExtend($G84:$G87,H84:H87,$Z84:$Z87,AA84:AA87)</f>
        <v>#VALUE!</v>
      </c>
      <c r="AX86" s="480"/>
      <c r="AY86" s="480"/>
      <c r="AZ86" s="480"/>
      <c r="BA86" s="480"/>
      <c r="BB86" s="480"/>
      <c r="BC86" s="480" t="e" cm="1">
        <f t="array" ref="BC86">bdRateExtend($G84:$G87,L84:L87,$Z84:$Z87,AE84:AE87)</f>
        <v>#VALUE!</v>
      </c>
      <c r="BD86" s="480"/>
      <c r="BE86" s="480" t="e" cm="1">
        <f t="array" ref="BE86">bdRateExtend($G84:$G87,M84:M87,$Z84:$Z87,AF84:AF87)</f>
        <v>#VALUE!</v>
      </c>
      <c r="BF86" s="480"/>
      <c r="BG86" s="469" t="e" cm="1">
        <f t="array" ref="BG86">bdRateExtend($G84:$G87,N84:N87,$Z84:$Z87,AG84:AG87,"None", FALSE,1)</f>
        <v>#VALUE!</v>
      </c>
      <c r="BH86" s="476"/>
      <c r="BI86" s="469" t="e" cm="1">
        <f t="array" ref="BI86">bdRateExtend($G84:$G87,O84:O87,$Z84:$Z87,AH84:AH87,"None", FALSE,1)</f>
        <v>#VALUE!</v>
      </c>
      <c r="BJ86" s="476"/>
      <c r="BK86" s="480" t="e" cm="1">
        <f t="array" ref="BK86">bdRateExtend($G84:$G87,P84:P87,$Z84:$Z87,AI84:AI87)</f>
        <v>#VALUE!</v>
      </c>
      <c r="BL86" s="480"/>
      <c r="BM86" s="480" t="e" cm="1">
        <f t="array" ref="BM86">bdRateExtend($G84:$G87,Q84:Q87,$Z84:$Z87,AJ84:AJ87)</f>
        <v>#VALUE!</v>
      </c>
      <c r="BN86" s="480"/>
      <c r="BO86" s="480" t="e" cm="1">
        <f t="array" ref="BO86">bdRateExtend($G84:$G87,R84:R87,$Z84:$Z87,AK84:AK87)</f>
        <v>#VALUE!</v>
      </c>
      <c r="BP86" s="468"/>
      <c r="BQ86" s="480"/>
      <c r="BR86" s="480"/>
      <c r="BS86" s="480"/>
      <c r="BT86" s="476"/>
      <c r="BU86" s="463" cm="1">
        <f t="array" ref="BU86">testVMAFRange($G84:$G87,N84:N87,$Z84:$Z87,AG84:AG87)</f>
        <v>0</v>
      </c>
      <c r="BV86" s="465"/>
      <c r="BW86" s="463" cm="1">
        <f t="array" ref="BW86">testVMAFRange($G84:$G87,O84:O87,$Z84:$Z87,AH84:AH87)</f>
        <v>0</v>
      </c>
      <c r="BX86" s="465"/>
    </row>
    <row r="87" spans="1:76" ht="17" customHeight="1" thickBot="1" x14ac:dyDescent="0.4">
      <c r="A87" s="516"/>
      <c r="B87" s="518"/>
      <c r="C87" s="521"/>
      <c r="D87" s="522"/>
      <c r="E87" s="523"/>
      <c r="F87" s="144">
        <v>63</v>
      </c>
      <c r="G87" s="145">
        <f>'Anchor-LD'!L85</f>
        <v>0</v>
      </c>
      <c r="H87" s="146">
        <f>'Anchor-LD'!M85</f>
        <v>0</v>
      </c>
      <c r="I87" s="146">
        <f>'Anchor-LD'!N85</f>
        <v>0</v>
      </c>
      <c r="J87" s="146">
        <f>'Anchor-LD'!O85</f>
        <v>0</v>
      </c>
      <c r="K87" s="146">
        <f>(Summary!$C$58*H87+Summary!$C$59*I87+Summary!$C$60*J87)/Summary!$C$61</f>
        <v>0</v>
      </c>
      <c r="L87" s="146">
        <f>'Anchor-LD'!P85</f>
        <v>0</v>
      </c>
      <c r="M87" s="146">
        <f>'Anchor-LD'!Q85</f>
        <v>0</v>
      </c>
      <c r="N87" s="146">
        <f>'Anchor-LD'!R85</f>
        <v>0</v>
      </c>
      <c r="O87" s="146">
        <f>'Anchor-LD'!S85</f>
        <v>0</v>
      </c>
      <c r="P87" s="146">
        <f>'Anchor-LD'!T85</f>
        <v>0</v>
      </c>
      <c r="Q87" s="146">
        <f>'Anchor-LD'!U85</f>
        <v>0</v>
      </c>
      <c r="R87" s="146">
        <f>'Anchor-LD'!V85</f>
        <v>0</v>
      </c>
      <c r="S87" s="146">
        <f>'Anchor-LD'!W85</f>
        <v>0</v>
      </c>
      <c r="T87" s="146">
        <f>'Anchor-LD'!X85</f>
        <v>0</v>
      </c>
      <c r="U87" s="146">
        <f>10*LOG10(1/((Summary!$C$75/10^(R87/10)+Summary!$C$76/10^(S87/10)+Summary!$C$77/10^(T87/10))/Summary!$C$78))</f>
        <v>0</v>
      </c>
      <c r="V87" s="146">
        <f>'Anchor-LD'!Y85</f>
        <v>0</v>
      </c>
      <c r="W87" s="146">
        <f>'Anchor-LD'!Z85</f>
        <v>0</v>
      </c>
      <c r="X87" s="147">
        <f t="shared" si="6"/>
        <v>0</v>
      </c>
      <c r="Y87" s="133"/>
      <c r="Z87" s="145">
        <f>'Test-LD'!L85</f>
        <v>0</v>
      </c>
      <c r="AA87" s="146">
        <f>'Test-LD'!M85</f>
        <v>0</v>
      </c>
      <c r="AB87" s="146">
        <f>'Test-LD'!N85</f>
        <v>0</v>
      </c>
      <c r="AC87" s="146">
        <f>'Test-LD'!O85</f>
        <v>0</v>
      </c>
      <c r="AD87" s="146">
        <f>(Summary!$C$58*AA87+Summary!$C$59*AB87+Summary!$C$60*AC87)/Summary!$C$61</f>
        <v>0</v>
      </c>
      <c r="AE87" s="146">
        <f>'Test-LD'!P85</f>
        <v>0</v>
      </c>
      <c r="AF87" s="146">
        <f>'Test-LD'!Q85</f>
        <v>0</v>
      </c>
      <c r="AG87" s="146">
        <f>'Test-LD'!R85</f>
        <v>0</v>
      </c>
      <c r="AH87" s="146">
        <f>'Test-LD'!S85</f>
        <v>0</v>
      </c>
      <c r="AI87" s="146">
        <f>'Test-LD'!T85</f>
        <v>0</v>
      </c>
      <c r="AJ87" s="146">
        <f>'Test-LD'!U85</f>
        <v>0</v>
      </c>
      <c r="AK87" s="146">
        <f>'Test-LD'!V85</f>
        <v>0</v>
      </c>
      <c r="AL87" s="146">
        <f>'Test-LD'!W85</f>
        <v>0</v>
      </c>
      <c r="AM87" s="146">
        <f>'Test-LD'!X85</f>
        <v>0</v>
      </c>
      <c r="AN87" s="146">
        <f>10*LOG10(1/((Summary!$C$75/10^(AK87/10)+Summary!$C$76/10^(AL87/10)+Summary!$C$77/10^(AM87/10))/Summary!$C$78))</f>
        <v>0</v>
      </c>
      <c r="AO87" s="146">
        <f>'Test-LD'!Y85</f>
        <v>0</v>
      </c>
      <c r="AP87" s="146">
        <f>'Test-LD'!Z85</f>
        <v>0</v>
      </c>
      <c r="AQ87" s="147">
        <f t="shared" si="7"/>
        <v>0</v>
      </c>
      <c r="AR87" s="148" t="e">
        <f t="shared" si="4"/>
        <v>#DIV/0!</v>
      </c>
      <c r="AS87" s="149" t="e">
        <f t="shared" si="5"/>
        <v>#DIV/0!</v>
      </c>
      <c r="AT87" s="136"/>
      <c r="AU87" s="136"/>
      <c r="AV87" s="577"/>
      <c r="AW87" s="480"/>
      <c r="AX87" s="480"/>
      <c r="AY87" s="480"/>
      <c r="AZ87" s="480"/>
      <c r="BA87" s="480"/>
      <c r="BB87" s="481"/>
      <c r="BC87" s="480"/>
      <c r="BD87" s="480"/>
      <c r="BE87" s="480"/>
      <c r="BF87" s="480"/>
      <c r="BG87" s="472"/>
      <c r="BH87" s="477"/>
      <c r="BI87" s="472"/>
      <c r="BJ87" s="477"/>
      <c r="BK87" s="480"/>
      <c r="BL87" s="480"/>
      <c r="BM87" s="480"/>
      <c r="BN87" s="480"/>
      <c r="BO87" s="480"/>
      <c r="BP87" s="471"/>
      <c r="BQ87" s="481"/>
      <c r="BR87" s="481"/>
      <c r="BS87" s="481"/>
      <c r="BT87" s="477"/>
      <c r="BU87" s="473"/>
      <c r="BV87" s="466"/>
      <c r="BW87" s="473"/>
      <c r="BX87" s="466"/>
    </row>
    <row r="88" spans="1:76" ht="17" customHeight="1" x14ac:dyDescent="0.35">
      <c r="A88" s="516"/>
      <c r="B88" s="482" t="s">
        <v>2</v>
      </c>
      <c r="C88" s="519" t="s">
        <v>135</v>
      </c>
      <c r="D88" s="489">
        <v>30</v>
      </c>
      <c r="E88" s="492">
        <v>8</v>
      </c>
      <c r="F88" s="129">
        <v>23</v>
      </c>
      <c r="G88" s="130">
        <f>'Anchor-LD'!L86</f>
        <v>0</v>
      </c>
      <c r="H88" s="131">
        <f>'Anchor-LD'!M86</f>
        <v>0</v>
      </c>
      <c r="I88" s="131">
        <f>'Anchor-LD'!N86</f>
        <v>0</v>
      </c>
      <c r="J88" s="131">
        <f>'Anchor-LD'!O86</f>
        <v>0</v>
      </c>
      <c r="K88" s="131">
        <f>(Summary!$C$58*H88+Summary!$C$59*I88+Summary!$C$60*J88)/Summary!$C$61</f>
        <v>0</v>
      </c>
      <c r="L88" s="131">
        <f>'Anchor-LD'!P86</f>
        <v>0</v>
      </c>
      <c r="M88" s="131">
        <f>'Anchor-LD'!Q86</f>
        <v>0</v>
      </c>
      <c r="N88" s="131">
        <f>'Anchor-LD'!R86</f>
        <v>0</v>
      </c>
      <c r="O88" s="131">
        <f>'Anchor-LD'!S86</f>
        <v>0</v>
      </c>
      <c r="P88" s="131">
        <f>'Anchor-LD'!T86</f>
        <v>0</v>
      </c>
      <c r="Q88" s="131">
        <f>'Anchor-LD'!U86</f>
        <v>0</v>
      </c>
      <c r="R88" s="131">
        <f>'Anchor-LD'!V86</f>
        <v>0</v>
      </c>
      <c r="S88" s="131">
        <f>'Anchor-LD'!W86</f>
        <v>0</v>
      </c>
      <c r="T88" s="131">
        <f>'Anchor-LD'!X86</f>
        <v>0</v>
      </c>
      <c r="U88" s="131">
        <f>10*LOG10(1/((Summary!$C$75/10^(R88/10)+Summary!$C$76/10^(S88/10)+Summary!$C$77/10^(T88/10))/Summary!$C$78))</f>
        <v>0</v>
      </c>
      <c r="V88" s="131">
        <f>'Anchor-LD'!Y86</f>
        <v>0</v>
      </c>
      <c r="W88" s="131">
        <f>'Anchor-LD'!Z86</f>
        <v>0</v>
      </c>
      <c r="X88" s="132">
        <f t="shared" si="6"/>
        <v>0</v>
      </c>
      <c r="Y88" s="133"/>
      <c r="Z88" s="130">
        <f>'Test-LD'!L86</f>
        <v>0</v>
      </c>
      <c r="AA88" s="131">
        <f>'Test-LD'!M86</f>
        <v>0</v>
      </c>
      <c r="AB88" s="131">
        <f>'Test-LD'!N86</f>
        <v>0</v>
      </c>
      <c r="AC88" s="131">
        <f>'Test-LD'!O86</f>
        <v>0</v>
      </c>
      <c r="AD88" s="131">
        <f>(Summary!$C$58*AA88+Summary!$C$59*AB88+Summary!$C$60*AC88)/Summary!$C$61</f>
        <v>0</v>
      </c>
      <c r="AE88" s="131">
        <f>'Test-LD'!P86</f>
        <v>0</v>
      </c>
      <c r="AF88" s="131">
        <f>'Test-LD'!Q86</f>
        <v>0</v>
      </c>
      <c r="AG88" s="131">
        <f>'Test-LD'!R86</f>
        <v>0</v>
      </c>
      <c r="AH88" s="131">
        <f>'Test-LD'!S86</f>
        <v>0</v>
      </c>
      <c r="AI88" s="131">
        <f>'Test-LD'!T86</f>
        <v>0</v>
      </c>
      <c r="AJ88" s="131">
        <f>'Test-LD'!U86</f>
        <v>0</v>
      </c>
      <c r="AK88" s="131">
        <f>'Test-LD'!V86</f>
        <v>0</v>
      </c>
      <c r="AL88" s="131">
        <f>'Test-LD'!W86</f>
        <v>0</v>
      </c>
      <c r="AM88" s="131">
        <f>'Test-LD'!X86</f>
        <v>0</v>
      </c>
      <c r="AN88" s="131">
        <f>10*LOG10(1/((Summary!$C$75/10^(AK88/10)+Summary!$C$76/10^(AL88/10)+Summary!$C$77/10^(AM88/10))/Summary!$C$78))</f>
        <v>0</v>
      </c>
      <c r="AO88" s="131">
        <f>'Test-LD'!Y86</f>
        <v>0</v>
      </c>
      <c r="AP88" s="131">
        <f>'Test-LD'!Z86</f>
        <v>0</v>
      </c>
      <c r="AQ88" s="132">
        <f t="shared" si="7"/>
        <v>0</v>
      </c>
      <c r="AR88" s="134" t="e">
        <f t="shared" si="4"/>
        <v>#DIV/0!</v>
      </c>
      <c r="AS88" s="135" t="e">
        <f t="shared" si="5"/>
        <v>#DIV/0!</v>
      </c>
      <c r="AT88" s="136"/>
      <c r="AU88" s="136"/>
      <c r="AV88" s="577" t="s">
        <v>121</v>
      </c>
      <c r="AW88" s="480" t="e" cm="1">
        <f t="array" ref="AW88">bdRateExtend($G88:$G91,H88:H91,$Z88:$Z91,AA88:AA91)</f>
        <v>#VALUE!</v>
      </c>
      <c r="AX88" s="480" t="e" cm="1">
        <f t="array" ref="AX88">bdRateExtend($G88:$G93,H88:H93,$Z88:$Z93,AA88:AA93)</f>
        <v>#VALUE!</v>
      </c>
      <c r="AY88" s="480" t="e" cm="1">
        <f t="array" ref="AY88">bdRateExtend($G88:$G93,I88:I93,$Z88:$Z93,AB88:AB93)</f>
        <v>#VALUE!</v>
      </c>
      <c r="AZ88" s="480" t="e" cm="1">
        <f t="array" ref="AZ88">bdRateExtend($G88:$G93,J88:J93,$Z88:$Z93,AC88:AC93)</f>
        <v>#VALUE!</v>
      </c>
      <c r="BA88" s="480" t="e" cm="1">
        <f t="array" ref="BA88">bdRateExtend($G88:$G93,K88:K93,$Z88:$Z93,AD88:AD93)</f>
        <v>#VALUE!</v>
      </c>
      <c r="BB88" s="479" t="e">
        <f>(Summary!$C$89*AX88+Summary!$C$90*AY88+Summary!$C$91*AZ88)/Summary!$C$92</f>
        <v>#VALUE!</v>
      </c>
      <c r="BC88" s="480" t="e" cm="1">
        <f t="array" ref="BC88">bdRateExtend($G88:$G91,L88:L91,$Z88:$Z91,AE88:AE91)</f>
        <v>#VALUE!</v>
      </c>
      <c r="BD88" s="480" t="e" cm="1">
        <f t="array" ref="BD88">bdRateExtend($G88:$G93,L88:L93,$Z88:$Z93,AE88:AE93)</f>
        <v>#VALUE!</v>
      </c>
      <c r="BE88" s="480" t="e" cm="1">
        <f t="array" ref="BE88">bdRateExtend($G88:$G91,M88:M91,$Z88:$Z91,AF88:AF91)</f>
        <v>#VALUE!</v>
      </c>
      <c r="BF88" s="480" t="e" cm="1">
        <f t="array" ref="BF88">bdRateExtend($G88:$G93,M88:M93,$Z88:$Z93,AF88:AF93)</f>
        <v>#VALUE!</v>
      </c>
      <c r="BG88" s="474" t="e" cm="1">
        <f t="array" ref="BG88">bdRateExtend($G88:$G91,N88:N91,$Z88:$Z91,AG88:AG91,"None", FALSE,1)</f>
        <v>#VALUE!</v>
      </c>
      <c r="BH88" s="475" t="e" cm="1">
        <f t="array" ref="BH88">bdRateExtend($G88:$G93,N88:N93,$Z88:$Z93,AG88:AG93,"None", FALSE,1)</f>
        <v>#VALUE!</v>
      </c>
      <c r="BI88" s="474" t="e" cm="1">
        <f t="array" ref="BI88">bdRateExtend($G88:$G91,O88:O91,$Z88:$Z91,AH88:AH91,"None", FALSE,1)</f>
        <v>#VALUE!</v>
      </c>
      <c r="BJ88" s="475" t="e" cm="1">
        <f t="array" ref="BJ88">bdRateExtend($G88:$G93,O88:O93,$Z88:$Z93,AH88:AH93,"None", FALSE,1)</f>
        <v>#VALUE!</v>
      </c>
      <c r="BK88" s="480" t="e" cm="1">
        <f t="array" ref="BK88">bdRateExtend($G88:$G91,P88:P91,$Z88:$Z91,AI88:AI91)</f>
        <v>#VALUE!</v>
      </c>
      <c r="BL88" s="480" t="e" cm="1">
        <f t="array" ref="BL88">bdRateExtend($G88:$G93,P88:P93,$Z88:$Z93,AI88:AI93)</f>
        <v>#VALUE!</v>
      </c>
      <c r="BM88" s="480" t="e" cm="1">
        <f t="array" ref="BM88">bdRateExtend($G88:$G91,Q88:Q91,$Z88:$Z91,AJ88:AJ91)</f>
        <v>#VALUE!</v>
      </c>
      <c r="BN88" s="480" t="e" cm="1">
        <f t="array" ref="BN88">bdRateExtend($G88:$G93,Q88:Q93,$Z88:$Z93,AJ88:AJ93)</f>
        <v>#VALUE!</v>
      </c>
      <c r="BO88" s="480" t="e" cm="1">
        <f t="array" ref="BO88">bdRateExtend($G88:$G91,R88:R91,$Z88:$Z91,AK88:AK91)</f>
        <v>#VALUE!</v>
      </c>
      <c r="BP88" s="575" t="e" cm="1">
        <f t="array" ref="BP88">bdRateExtend($G88:$G93,R88:R93,$Z88:$Z93,AK88:AK93)</f>
        <v>#VALUE!</v>
      </c>
      <c r="BQ88" s="574" t="e" cm="1">
        <f t="array" ref="BQ88">bdRateExtend($G88:$G93,S88:S93,$Z88:$Z93,AL88:AL93)</f>
        <v>#VALUE!</v>
      </c>
      <c r="BR88" s="574" t="e" cm="1">
        <f t="array" ref="BR88">bdRateExtend($G88:$G93,T88:T93,$Z88:$Z93,AM88:AM93)</f>
        <v>#VALUE!</v>
      </c>
      <c r="BS88" s="574" t="e" cm="1">
        <f t="array" ref="BS88">bdRateExtend($G88:$G93,U88:U93,$Z88:$Z93,AN88:AN93)</f>
        <v>#VALUE!</v>
      </c>
      <c r="BT88" s="576" t="e">
        <f>(Summary!$C$103*BP88+Summary!$C$104*BQ88+Summary!$C$105*BR88)/Summary!$C$106</f>
        <v>#VALUE!</v>
      </c>
      <c r="BU88" s="462" cm="1">
        <f t="array" ref="BU88">testVMAFRange($G88:$G91,N88:N91,$Z88:$Z91,AG88:AG91)</f>
        <v>0</v>
      </c>
      <c r="BV88" s="464" cm="1">
        <f t="array" ref="BV88">testVMAFRange($G88:$G93,N88:N93,$Z88:$Z93,AG88:AG93)</f>
        <v>0</v>
      </c>
      <c r="BW88" s="462" cm="1">
        <f t="array" ref="BW88">testVMAFRange($G88:$G91,O88:O91,$Z88:$Z91,AH88:AH91)</f>
        <v>0</v>
      </c>
      <c r="BX88" s="464" cm="1">
        <f t="array" ref="BX88">testVMAFRange($G88:$G93,O88:O93,$Z88:$Z93,AH88:AH93)</f>
        <v>0</v>
      </c>
    </row>
    <row r="89" spans="1:76" ht="17" customHeight="1" x14ac:dyDescent="0.35">
      <c r="A89" s="516"/>
      <c r="B89" s="483"/>
      <c r="C89" s="520"/>
      <c r="D89" s="490"/>
      <c r="E89" s="493"/>
      <c r="F89" s="138">
        <v>31</v>
      </c>
      <c r="G89" s="139">
        <f>'Anchor-LD'!L87</f>
        <v>0</v>
      </c>
      <c r="H89" s="140">
        <f>'Anchor-LD'!M87</f>
        <v>0</v>
      </c>
      <c r="I89" s="140">
        <f>'Anchor-LD'!N87</f>
        <v>0</v>
      </c>
      <c r="J89" s="140">
        <f>'Anchor-LD'!O87</f>
        <v>0</v>
      </c>
      <c r="K89" s="140">
        <f>(Summary!$C$58*H89+Summary!$C$59*I89+Summary!$C$60*J89)/Summary!$C$61</f>
        <v>0</v>
      </c>
      <c r="L89" s="140">
        <f>'Anchor-LD'!P87</f>
        <v>0</v>
      </c>
      <c r="M89" s="140">
        <f>'Anchor-LD'!Q87</f>
        <v>0</v>
      </c>
      <c r="N89" s="140">
        <f>'Anchor-LD'!R87</f>
        <v>0</v>
      </c>
      <c r="O89" s="140">
        <f>'Anchor-LD'!S87</f>
        <v>0</v>
      </c>
      <c r="P89" s="140">
        <f>'Anchor-LD'!T87</f>
        <v>0</v>
      </c>
      <c r="Q89" s="140">
        <f>'Anchor-LD'!U87</f>
        <v>0</v>
      </c>
      <c r="R89" s="140">
        <f>'Anchor-LD'!V87</f>
        <v>0</v>
      </c>
      <c r="S89" s="140">
        <f>'Anchor-LD'!W87</f>
        <v>0</v>
      </c>
      <c r="T89" s="140">
        <f>'Anchor-LD'!X87</f>
        <v>0</v>
      </c>
      <c r="U89" s="140">
        <f>10*LOG10(1/((Summary!$C$75/10^(R89/10)+Summary!$C$76/10^(S89/10)+Summary!$C$77/10^(T89/10))/Summary!$C$78))</f>
        <v>0</v>
      </c>
      <c r="V89" s="140">
        <f>'Anchor-LD'!Y87</f>
        <v>0</v>
      </c>
      <c r="W89" s="140">
        <f>'Anchor-LD'!Z87</f>
        <v>0</v>
      </c>
      <c r="X89" s="141">
        <f t="shared" si="6"/>
        <v>0</v>
      </c>
      <c r="Y89" s="133"/>
      <c r="Z89" s="139">
        <f>'Test-LD'!L87</f>
        <v>0</v>
      </c>
      <c r="AA89" s="140">
        <f>'Test-LD'!M87</f>
        <v>0</v>
      </c>
      <c r="AB89" s="140">
        <f>'Test-LD'!N87</f>
        <v>0</v>
      </c>
      <c r="AC89" s="140">
        <f>'Test-LD'!O87</f>
        <v>0</v>
      </c>
      <c r="AD89" s="140">
        <f>(Summary!$C$58*AA89+Summary!$C$59*AB89+Summary!$C$60*AC89)/Summary!$C$61</f>
        <v>0</v>
      </c>
      <c r="AE89" s="140">
        <f>'Test-LD'!P87</f>
        <v>0</v>
      </c>
      <c r="AF89" s="140">
        <f>'Test-LD'!Q87</f>
        <v>0</v>
      </c>
      <c r="AG89" s="140">
        <f>'Test-LD'!R87</f>
        <v>0</v>
      </c>
      <c r="AH89" s="140">
        <f>'Test-LD'!S87</f>
        <v>0</v>
      </c>
      <c r="AI89" s="140">
        <f>'Test-LD'!T87</f>
        <v>0</v>
      </c>
      <c r="AJ89" s="140">
        <f>'Test-LD'!U87</f>
        <v>0</v>
      </c>
      <c r="AK89" s="140">
        <f>'Test-LD'!V87</f>
        <v>0</v>
      </c>
      <c r="AL89" s="140">
        <f>'Test-LD'!W87</f>
        <v>0</v>
      </c>
      <c r="AM89" s="140">
        <f>'Test-LD'!X87</f>
        <v>0</v>
      </c>
      <c r="AN89" s="140">
        <f>10*LOG10(1/((Summary!$C$75/10^(AK89/10)+Summary!$C$76/10^(AL89/10)+Summary!$C$77/10^(AM89/10))/Summary!$C$78))</f>
        <v>0</v>
      </c>
      <c r="AO89" s="140">
        <f>'Test-LD'!Y87</f>
        <v>0</v>
      </c>
      <c r="AP89" s="140">
        <f>'Test-LD'!Z87</f>
        <v>0</v>
      </c>
      <c r="AQ89" s="141">
        <f t="shared" si="7"/>
        <v>0</v>
      </c>
      <c r="AR89" s="142" t="e">
        <f t="shared" si="4"/>
        <v>#DIV/0!</v>
      </c>
      <c r="AS89" s="143" t="e">
        <f t="shared" si="5"/>
        <v>#DIV/0!</v>
      </c>
      <c r="AT89" s="136"/>
      <c r="AU89" s="136"/>
      <c r="AV89" s="577"/>
      <c r="AW89" s="480"/>
      <c r="AX89" s="480"/>
      <c r="AY89" s="480"/>
      <c r="AZ89" s="480"/>
      <c r="BA89" s="480"/>
      <c r="BB89" s="480"/>
      <c r="BC89" s="480"/>
      <c r="BD89" s="480"/>
      <c r="BE89" s="480"/>
      <c r="BF89" s="480"/>
      <c r="BG89" s="469"/>
      <c r="BH89" s="476"/>
      <c r="BI89" s="469"/>
      <c r="BJ89" s="476"/>
      <c r="BK89" s="480"/>
      <c r="BL89" s="480"/>
      <c r="BM89" s="480"/>
      <c r="BN89" s="480"/>
      <c r="BO89" s="480"/>
      <c r="BP89" s="468"/>
      <c r="BQ89" s="480"/>
      <c r="BR89" s="480"/>
      <c r="BS89" s="480"/>
      <c r="BT89" s="476"/>
      <c r="BU89" s="463"/>
      <c r="BV89" s="465"/>
      <c r="BW89" s="463"/>
      <c r="BX89" s="465"/>
    </row>
    <row r="90" spans="1:76" ht="17" customHeight="1" x14ac:dyDescent="0.35">
      <c r="A90" s="516"/>
      <c r="B90" s="483"/>
      <c r="C90" s="520"/>
      <c r="D90" s="490"/>
      <c r="E90" s="493"/>
      <c r="F90" s="138">
        <v>39</v>
      </c>
      <c r="G90" s="139">
        <f>'Anchor-LD'!L88</f>
        <v>0</v>
      </c>
      <c r="H90" s="140">
        <f>'Anchor-LD'!M88</f>
        <v>0</v>
      </c>
      <c r="I90" s="140">
        <f>'Anchor-LD'!N88</f>
        <v>0</v>
      </c>
      <c r="J90" s="140">
        <f>'Anchor-LD'!O88</f>
        <v>0</v>
      </c>
      <c r="K90" s="140">
        <f>(Summary!$C$58*H90+Summary!$C$59*I90+Summary!$C$60*J90)/Summary!$C$61</f>
        <v>0</v>
      </c>
      <c r="L90" s="140">
        <f>'Anchor-LD'!P88</f>
        <v>0</v>
      </c>
      <c r="M90" s="140">
        <f>'Anchor-LD'!Q88</f>
        <v>0</v>
      </c>
      <c r="N90" s="140">
        <f>'Anchor-LD'!R88</f>
        <v>0</v>
      </c>
      <c r="O90" s="140">
        <f>'Anchor-LD'!S88</f>
        <v>0</v>
      </c>
      <c r="P90" s="140">
        <f>'Anchor-LD'!T88</f>
        <v>0</v>
      </c>
      <c r="Q90" s="140">
        <f>'Anchor-LD'!U88</f>
        <v>0</v>
      </c>
      <c r="R90" s="140">
        <f>'Anchor-LD'!V88</f>
        <v>0</v>
      </c>
      <c r="S90" s="140">
        <f>'Anchor-LD'!W88</f>
        <v>0</v>
      </c>
      <c r="T90" s="140">
        <f>'Anchor-LD'!X88</f>
        <v>0</v>
      </c>
      <c r="U90" s="140">
        <f>10*LOG10(1/((Summary!$C$75/10^(R90/10)+Summary!$C$76/10^(S90/10)+Summary!$C$77/10^(T90/10))/Summary!$C$78))</f>
        <v>0</v>
      </c>
      <c r="V90" s="140">
        <f>'Anchor-LD'!Y88</f>
        <v>0</v>
      </c>
      <c r="W90" s="140">
        <f>'Anchor-LD'!Z88</f>
        <v>0</v>
      </c>
      <c r="X90" s="141">
        <f t="shared" si="6"/>
        <v>0</v>
      </c>
      <c r="Y90" s="133"/>
      <c r="Z90" s="139">
        <f>'Test-LD'!L88</f>
        <v>0</v>
      </c>
      <c r="AA90" s="140">
        <f>'Test-LD'!M88</f>
        <v>0</v>
      </c>
      <c r="AB90" s="140">
        <f>'Test-LD'!N88</f>
        <v>0</v>
      </c>
      <c r="AC90" s="140">
        <f>'Test-LD'!O88</f>
        <v>0</v>
      </c>
      <c r="AD90" s="140">
        <f>(Summary!$C$58*AA90+Summary!$C$59*AB90+Summary!$C$60*AC90)/Summary!$C$61</f>
        <v>0</v>
      </c>
      <c r="AE90" s="140">
        <f>'Test-LD'!P88</f>
        <v>0</v>
      </c>
      <c r="AF90" s="140">
        <f>'Test-LD'!Q88</f>
        <v>0</v>
      </c>
      <c r="AG90" s="140">
        <f>'Test-LD'!R88</f>
        <v>0</v>
      </c>
      <c r="AH90" s="140">
        <f>'Test-LD'!S88</f>
        <v>0</v>
      </c>
      <c r="AI90" s="140">
        <f>'Test-LD'!T88</f>
        <v>0</v>
      </c>
      <c r="AJ90" s="140">
        <f>'Test-LD'!U88</f>
        <v>0</v>
      </c>
      <c r="AK90" s="140">
        <f>'Test-LD'!V88</f>
        <v>0</v>
      </c>
      <c r="AL90" s="140">
        <f>'Test-LD'!W88</f>
        <v>0</v>
      </c>
      <c r="AM90" s="140">
        <f>'Test-LD'!X88</f>
        <v>0</v>
      </c>
      <c r="AN90" s="140">
        <f>10*LOG10(1/((Summary!$C$75/10^(AK90/10)+Summary!$C$76/10^(AL90/10)+Summary!$C$77/10^(AM90/10))/Summary!$C$78))</f>
        <v>0</v>
      </c>
      <c r="AO90" s="140">
        <f>'Test-LD'!Y88</f>
        <v>0</v>
      </c>
      <c r="AP90" s="140">
        <f>'Test-LD'!Z88</f>
        <v>0</v>
      </c>
      <c r="AQ90" s="141">
        <f t="shared" si="7"/>
        <v>0</v>
      </c>
      <c r="AR90" s="142" t="e">
        <f t="shared" si="4"/>
        <v>#DIV/0!</v>
      </c>
      <c r="AS90" s="143" t="e">
        <f t="shared" si="5"/>
        <v>#DIV/0!</v>
      </c>
      <c r="AT90" s="136"/>
      <c r="AU90" s="136"/>
      <c r="AV90" s="577" t="s">
        <v>122</v>
      </c>
      <c r="AW90" s="480" t="e" cm="1">
        <f t="array" ref="AW90">bdRateExtend($G89:$G92,H89:H92,$Z89:$Z92,AA89:AA92)</f>
        <v>#VALUE!</v>
      </c>
      <c r="AX90" s="480"/>
      <c r="AY90" s="480"/>
      <c r="AZ90" s="480"/>
      <c r="BA90" s="480"/>
      <c r="BB90" s="480"/>
      <c r="BC90" s="480" t="e" cm="1">
        <f t="array" ref="BC90">bdRateExtend($G89:$G92,L89:L92,$Z89:$Z92,AE89:AE92)</f>
        <v>#VALUE!</v>
      </c>
      <c r="BD90" s="480"/>
      <c r="BE90" s="480" t="e" cm="1">
        <f t="array" ref="BE90">bdRateExtend($G89:$G92,M89:M92,$Z89:$Z92,AF89:AF92)</f>
        <v>#VALUE!</v>
      </c>
      <c r="BF90" s="480"/>
      <c r="BG90" s="469" t="e" cm="1">
        <f t="array" ref="BG90">bdRateExtend($G89:$G92,N89:N92,$Z89:$Z92,AG89:AG92,"None", FALSE,1)</f>
        <v>#VALUE!</v>
      </c>
      <c r="BH90" s="476"/>
      <c r="BI90" s="469" t="e" cm="1">
        <f t="array" ref="BI90">bdRateExtend($G89:$G92,O89:O92,$Z89:$Z92,AH89:AH92,"None", FALSE,1)</f>
        <v>#VALUE!</v>
      </c>
      <c r="BJ90" s="476"/>
      <c r="BK90" s="480" t="e" cm="1">
        <f t="array" ref="BK90">bdRateExtend($G89:$G92,P89:P92,$Z89:$Z92,AI89:AI92)</f>
        <v>#VALUE!</v>
      </c>
      <c r="BL90" s="480"/>
      <c r="BM90" s="480" t="e" cm="1">
        <f t="array" ref="BM90">bdRateExtend($G89:$G92,Q89:Q92,$Z89:$Z92,AJ89:AJ92)</f>
        <v>#VALUE!</v>
      </c>
      <c r="BN90" s="480"/>
      <c r="BO90" s="480" t="e" cm="1">
        <f t="array" ref="BO90">bdRateExtend($G89:$G92,R89:R92,$Z89:$Z92,AK89:AK92)</f>
        <v>#VALUE!</v>
      </c>
      <c r="BP90" s="468"/>
      <c r="BQ90" s="480"/>
      <c r="BR90" s="480"/>
      <c r="BS90" s="480"/>
      <c r="BT90" s="476"/>
      <c r="BU90" s="463" cm="1">
        <f t="array" ref="BU90">testVMAFRange($G89:$G92,N89:N92,$Z89:$Z92,AG89:AG92)</f>
        <v>0</v>
      </c>
      <c r="BV90" s="465"/>
      <c r="BW90" s="463" cm="1">
        <f t="array" ref="BW90">testVMAFRange($G89:$G92,O89:O92,$Z89:$Z92,AH89:AH92)</f>
        <v>0</v>
      </c>
      <c r="BX90" s="465"/>
    </row>
    <row r="91" spans="1:76" ht="17" customHeight="1" x14ac:dyDescent="0.35">
      <c r="A91" s="516"/>
      <c r="B91" s="483"/>
      <c r="C91" s="520"/>
      <c r="D91" s="490"/>
      <c r="E91" s="493"/>
      <c r="F91" s="138">
        <v>47</v>
      </c>
      <c r="G91" s="139">
        <f>'Anchor-LD'!L89</f>
        <v>0</v>
      </c>
      <c r="H91" s="140">
        <f>'Anchor-LD'!M89</f>
        <v>0</v>
      </c>
      <c r="I91" s="140">
        <f>'Anchor-LD'!N89</f>
        <v>0</v>
      </c>
      <c r="J91" s="140">
        <f>'Anchor-LD'!O89</f>
        <v>0</v>
      </c>
      <c r="K91" s="140">
        <f>(Summary!$C$58*H91+Summary!$C$59*I91+Summary!$C$60*J91)/Summary!$C$61</f>
        <v>0</v>
      </c>
      <c r="L91" s="140">
        <f>'Anchor-LD'!P89</f>
        <v>0</v>
      </c>
      <c r="M91" s="140">
        <f>'Anchor-LD'!Q89</f>
        <v>0</v>
      </c>
      <c r="N91" s="140">
        <f>'Anchor-LD'!R89</f>
        <v>0</v>
      </c>
      <c r="O91" s="140">
        <f>'Anchor-LD'!S89</f>
        <v>0</v>
      </c>
      <c r="P91" s="140">
        <f>'Anchor-LD'!T89</f>
        <v>0</v>
      </c>
      <c r="Q91" s="140">
        <f>'Anchor-LD'!U89</f>
        <v>0</v>
      </c>
      <c r="R91" s="140">
        <f>'Anchor-LD'!V89</f>
        <v>0</v>
      </c>
      <c r="S91" s="140">
        <f>'Anchor-LD'!W89</f>
        <v>0</v>
      </c>
      <c r="T91" s="140">
        <f>'Anchor-LD'!X89</f>
        <v>0</v>
      </c>
      <c r="U91" s="140">
        <f>10*LOG10(1/((Summary!$C$75/10^(R91/10)+Summary!$C$76/10^(S91/10)+Summary!$C$77/10^(T91/10))/Summary!$C$78))</f>
        <v>0</v>
      </c>
      <c r="V91" s="140">
        <f>'Anchor-LD'!Y89</f>
        <v>0</v>
      </c>
      <c r="W91" s="140">
        <f>'Anchor-LD'!Z89</f>
        <v>0</v>
      </c>
      <c r="X91" s="141">
        <f t="shared" si="6"/>
        <v>0</v>
      </c>
      <c r="Y91" s="133"/>
      <c r="Z91" s="139">
        <f>'Test-LD'!L89</f>
        <v>0</v>
      </c>
      <c r="AA91" s="140">
        <f>'Test-LD'!M89</f>
        <v>0</v>
      </c>
      <c r="AB91" s="140">
        <f>'Test-LD'!N89</f>
        <v>0</v>
      </c>
      <c r="AC91" s="140">
        <f>'Test-LD'!O89</f>
        <v>0</v>
      </c>
      <c r="AD91" s="140">
        <f>(Summary!$C$58*AA91+Summary!$C$59*AB91+Summary!$C$60*AC91)/Summary!$C$61</f>
        <v>0</v>
      </c>
      <c r="AE91" s="140">
        <f>'Test-LD'!P89</f>
        <v>0</v>
      </c>
      <c r="AF91" s="140">
        <f>'Test-LD'!Q89</f>
        <v>0</v>
      </c>
      <c r="AG91" s="140">
        <f>'Test-LD'!R89</f>
        <v>0</v>
      </c>
      <c r="AH91" s="140">
        <f>'Test-LD'!S89</f>
        <v>0</v>
      </c>
      <c r="AI91" s="140">
        <f>'Test-LD'!T89</f>
        <v>0</v>
      </c>
      <c r="AJ91" s="140">
        <f>'Test-LD'!U89</f>
        <v>0</v>
      </c>
      <c r="AK91" s="140">
        <f>'Test-LD'!V89</f>
        <v>0</v>
      </c>
      <c r="AL91" s="140">
        <f>'Test-LD'!W89</f>
        <v>0</v>
      </c>
      <c r="AM91" s="140">
        <f>'Test-LD'!X89</f>
        <v>0</v>
      </c>
      <c r="AN91" s="140">
        <f>10*LOG10(1/((Summary!$C$75/10^(AK91/10)+Summary!$C$76/10^(AL91/10)+Summary!$C$77/10^(AM91/10))/Summary!$C$78))</f>
        <v>0</v>
      </c>
      <c r="AO91" s="140">
        <f>'Test-LD'!Y89</f>
        <v>0</v>
      </c>
      <c r="AP91" s="140">
        <f>'Test-LD'!Z89</f>
        <v>0</v>
      </c>
      <c r="AQ91" s="141">
        <f t="shared" si="7"/>
        <v>0</v>
      </c>
      <c r="AR91" s="142" t="e">
        <f t="shared" si="4"/>
        <v>#DIV/0!</v>
      </c>
      <c r="AS91" s="143" t="e">
        <f t="shared" si="5"/>
        <v>#DIV/0!</v>
      </c>
      <c r="AT91" s="136"/>
      <c r="AU91" s="136"/>
      <c r="AV91" s="577"/>
      <c r="AW91" s="480"/>
      <c r="AX91" s="480"/>
      <c r="AY91" s="480"/>
      <c r="AZ91" s="480"/>
      <c r="BA91" s="480"/>
      <c r="BB91" s="480"/>
      <c r="BC91" s="480"/>
      <c r="BD91" s="480"/>
      <c r="BE91" s="480"/>
      <c r="BF91" s="480"/>
      <c r="BG91" s="469"/>
      <c r="BH91" s="476"/>
      <c r="BI91" s="469"/>
      <c r="BJ91" s="476"/>
      <c r="BK91" s="480"/>
      <c r="BL91" s="480"/>
      <c r="BM91" s="480"/>
      <c r="BN91" s="480"/>
      <c r="BO91" s="480"/>
      <c r="BP91" s="468"/>
      <c r="BQ91" s="480"/>
      <c r="BR91" s="480"/>
      <c r="BS91" s="480"/>
      <c r="BT91" s="476"/>
      <c r="BU91" s="463"/>
      <c r="BV91" s="465"/>
      <c r="BW91" s="463"/>
      <c r="BX91" s="465"/>
    </row>
    <row r="92" spans="1:76" ht="17" customHeight="1" x14ac:dyDescent="0.35">
      <c r="A92" s="516"/>
      <c r="B92" s="483"/>
      <c r="C92" s="520"/>
      <c r="D92" s="490"/>
      <c r="E92" s="493"/>
      <c r="F92" s="138">
        <v>55</v>
      </c>
      <c r="G92" s="139">
        <f>'Anchor-LD'!L90</f>
        <v>0</v>
      </c>
      <c r="H92" s="140">
        <f>'Anchor-LD'!M90</f>
        <v>0</v>
      </c>
      <c r="I92" s="140">
        <f>'Anchor-LD'!N90</f>
        <v>0</v>
      </c>
      <c r="J92" s="140">
        <f>'Anchor-LD'!O90</f>
        <v>0</v>
      </c>
      <c r="K92" s="140">
        <f>(Summary!$C$58*H92+Summary!$C$59*I92+Summary!$C$60*J92)/Summary!$C$61</f>
        <v>0</v>
      </c>
      <c r="L92" s="140">
        <f>'Anchor-LD'!P90</f>
        <v>0</v>
      </c>
      <c r="M92" s="140">
        <f>'Anchor-LD'!Q90</f>
        <v>0</v>
      </c>
      <c r="N92" s="140">
        <f>'Anchor-LD'!R90</f>
        <v>0</v>
      </c>
      <c r="O92" s="140">
        <f>'Anchor-LD'!S90</f>
        <v>0</v>
      </c>
      <c r="P92" s="140">
        <f>'Anchor-LD'!T90</f>
        <v>0</v>
      </c>
      <c r="Q92" s="140">
        <f>'Anchor-LD'!U90</f>
        <v>0</v>
      </c>
      <c r="R92" s="140">
        <f>'Anchor-LD'!V90</f>
        <v>0</v>
      </c>
      <c r="S92" s="140">
        <f>'Anchor-LD'!W90</f>
        <v>0</v>
      </c>
      <c r="T92" s="140">
        <f>'Anchor-LD'!X90</f>
        <v>0</v>
      </c>
      <c r="U92" s="140">
        <f>10*LOG10(1/((Summary!$C$75/10^(R92/10)+Summary!$C$76/10^(S92/10)+Summary!$C$77/10^(T92/10))/Summary!$C$78))</f>
        <v>0</v>
      </c>
      <c r="V92" s="140">
        <f>'Anchor-LD'!Y90</f>
        <v>0</v>
      </c>
      <c r="W92" s="140">
        <f>'Anchor-LD'!Z90</f>
        <v>0</v>
      </c>
      <c r="X92" s="141">
        <f t="shared" si="6"/>
        <v>0</v>
      </c>
      <c r="Y92" s="133"/>
      <c r="Z92" s="139">
        <f>'Test-LD'!L90</f>
        <v>0</v>
      </c>
      <c r="AA92" s="140">
        <f>'Test-LD'!M90</f>
        <v>0</v>
      </c>
      <c r="AB92" s="140">
        <f>'Test-LD'!N90</f>
        <v>0</v>
      </c>
      <c r="AC92" s="140">
        <f>'Test-LD'!O90</f>
        <v>0</v>
      </c>
      <c r="AD92" s="140">
        <f>(Summary!$C$58*AA92+Summary!$C$59*AB92+Summary!$C$60*AC92)/Summary!$C$61</f>
        <v>0</v>
      </c>
      <c r="AE92" s="140">
        <f>'Test-LD'!P90</f>
        <v>0</v>
      </c>
      <c r="AF92" s="140">
        <f>'Test-LD'!Q90</f>
        <v>0</v>
      </c>
      <c r="AG92" s="140">
        <f>'Test-LD'!R90</f>
        <v>0</v>
      </c>
      <c r="AH92" s="140">
        <f>'Test-LD'!S90</f>
        <v>0</v>
      </c>
      <c r="AI92" s="140">
        <f>'Test-LD'!T90</f>
        <v>0</v>
      </c>
      <c r="AJ92" s="140">
        <f>'Test-LD'!U90</f>
        <v>0</v>
      </c>
      <c r="AK92" s="140">
        <f>'Test-LD'!V90</f>
        <v>0</v>
      </c>
      <c r="AL92" s="140">
        <f>'Test-LD'!W90</f>
        <v>0</v>
      </c>
      <c r="AM92" s="140">
        <f>'Test-LD'!X90</f>
        <v>0</v>
      </c>
      <c r="AN92" s="140">
        <f>10*LOG10(1/((Summary!$C$75/10^(AK92/10)+Summary!$C$76/10^(AL92/10)+Summary!$C$77/10^(AM92/10))/Summary!$C$78))</f>
        <v>0</v>
      </c>
      <c r="AO92" s="140">
        <f>'Test-LD'!Y90</f>
        <v>0</v>
      </c>
      <c r="AP92" s="140">
        <f>'Test-LD'!Z90</f>
        <v>0</v>
      </c>
      <c r="AQ92" s="141">
        <f t="shared" si="7"/>
        <v>0</v>
      </c>
      <c r="AR92" s="142" t="e">
        <f t="shared" si="4"/>
        <v>#DIV/0!</v>
      </c>
      <c r="AS92" s="143" t="e">
        <f t="shared" si="5"/>
        <v>#DIV/0!</v>
      </c>
      <c r="AT92" s="136"/>
      <c r="AU92" s="136"/>
      <c r="AV92" s="577" t="s">
        <v>123</v>
      </c>
      <c r="AW92" s="480" t="e" cm="1">
        <f t="array" ref="AW92">bdRateExtend($G90:$G93,H90:H93,$Z90:$Z93,AA90:AA93)</f>
        <v>#VALUE!</v>
      </c>
      <c r="AX92" s="480"/>
      <c r="AY92" s="480"/>
      <c r="AZ92" s="480"/>
      <c r="BA92" s="480"/>
      <c r="BB92" s="480"/>
      <c r="BC92" s="480" t="e" cm="1">
        <f t="array" ref="BC92">bdRateExtend($G90:$G93,L90:L93,$Z90:$Z93,AE90:AE93)</f>
        <v>#VALUE!</v>
      </c>
      <c r="BD92" s="480"/>
      <c r="BE92" s="480" t="e" cm="1">
        <f t="array" ref="BE92">bdRateExtend($G90:$G93,M90:M93,$Z90:$Z93,AF90:AF93)</f>
        <v>#VALUE!</v>
      </c>
      <c r="BF92" s="480"/>
      <c r="BG92" s="469" t="e" cm="1">
        <f t="array" ref="BG92">bdRateExtend($G90:$G93,N90:N93,$Z90:$Z93,AG90:AG93,"None", FALSE,1)</f>
        <v>#VALUE!</v>
      </c>
      <c r="BH92" s="476"/>
      <c r="BI92" s="469" t="e" cm="1">
        <f t="array" ref="BI92">bdRateExtend($G90:$G93,O90:O93,$Z90:$Z93,AH90:AH93,"None", FALSE,1)</f>
        <v>#VALUE!</v>
      </c>
      <c r="BJ92" s="476"/>
      <c r="BK92" s="480" t="e" cm="1">
        <f t="array" ref="BK92">bdRateExtend($G90:$G93,P90:P93,$Z90:$Z93,AI90:AI93)</f>
        <v>#VALUE!</v>
      </c>
      <c r="BL92" s="480"/>
      <c r="BM92" s="480" t="e" cm="1">
        <f t="array" ref="BM92">bdRateExtend($G90:$G93,Q90:Q93,$Z90:$Z93,AJ90:AJ93)</f>
        <v>#VALUE!</v>
      </c>
      <c r="BN92" s="480"/>
      <c r="BO92" s="480" t="e" cm="1">
        <f t="array" ref="BO92">bdRateExtend($G90:$G93,R90:R93,$Z90:$Z93,AK90:AK93)</f>
        <v>#VALUE!</v>
      </c>
      <c r="BP92" s="468"/>
      <c r="BQ92" s="480"/>
      <c r="BR92" s="480"/>
      <c r="BS92" s="480"/>
      <c r="BT92" s="476"/>
      <c r="BU92" s="463" cm="1">
        <f t="array" ref="BU92">testVMAFRange($G90:$G93,N90:N93,$Z90:$Z93,AG90:AG93)</f>
        <v>0</v>
      </c>
      <c r="BV92" s="465"/>
      <c r="BW92" s="463" cm="1">
        <f t="array" ref="BW92">testVMAFRange($G90:$G93,O90:O93,$Z90:$Z93,AH90:AH93)</f>
        <v>0</v>
      </c>
      <c r="BX92" s="465"/>
    </row>
    <row r="93" spans="1:76" ht="17" customHeight="1" thickBot="1" x14ac:dyDescent="0.4">
      <c r="A93" s="516"/>
      <c r="B93" s="518"/>
      <c r="C93" s="521"/>
      <c r="D93" s="522"/>
      <c r="E93" s="523"/>
      <c r="F93" s="144">
        <v>63</v>
      </c>
      <c r="G93" s="145">
        <f>'Anchor-LD'!L91</f>
        <v>0</v>
      </c>
      <c r="H93" s="146">
        <f>'Anchor-LD'!M91</f>
        <v>0</v>
      </c>
      <c r="I93" s="146">
        <f>'Anchor-LD'!N91</f>
        <v>0</v>
      </c>
      <c r="J93" s="146">
        <f>'Anchor-LD'!O91</f>
        <v>0</v>
      </c>
      <c r="K93" s="146">
        <f>(Summary!$C$58*H93+Summary!$C$59*I93+Summary!$C$60*J93)/Summary!$C$61</f>
        <v>0</v>
      </c>
      <c r="L93" s="146">
        <f>'Anchor-LD'!P91</f>
        <v>0</v>
      </c>
      <c r="M93" s="146">
        <f>'Anchor-LD'!Q91</f>
        <v>0</v>
      </c>
      <c r="N93" s="146">
        <f>'Anchor-LD'!R91</f>
        <v>0</v>
      </c>
      <c r="O93" s="146">
        <f>'Anchor-LD'!S91</f>
        <v>0</v>
      </c>
      <c r="P93" s="146">
        <f>'Anchor-LD'!T91</f>
        <v>0</v>
      </c>
      <c r="Q93" s="146">
        <f>'Anchor-LD'!U91</f>
        <v>0</v>
      </c>
      <c r="R93" s="146">
        <f>'Anchor-LD'!V91</f>
        <v>0</v>
      </c>
      <c r="S93" s="146">
        <f>'Anchor-LD'!W91</f>
        <v>0</v>
      </c>
      <c r="T93" s="146">
        <f>'Anchor-LD'!X91</f>
        <v>0</v>
      </c>
      <c r="U93" s="146">
        <f>10*LOG10(1/((Summary!$C$75/10^(R93/10)+Summary!$C$76/10^(S93/10)+Summary!$C$77/10^(T93/10))/Summary!$C$78))</f>
        <v>0</v>
      </c>
      <c r="V93" s="146">
        <f>'Anchor-LD'!Y91</f>
        <v>0</v>
      </c>
      <c r="W93" s="146">
        <f>'Anchor-LD'!Z91</f>
        <v>0</v>
      </c>
      <c r="X93" s="147">
        <f t="shared" si="6"/>
        <v>0</v>
      </c>
      <c r="Y93" s="133"/>
      <c r="Z93" s="145">
        <f>'Test-LD'!L91</f>
        <v>0</v>
      </c>
      <c r="AA93" s="146">
        <f>'Test-LD'!M91</f>
        <v>0</v>
      </c>
      <c r="AB93" s="146">
        <f>'Test-LD'!N91</f>
        <v>0</v>
      </c>
      <c r="AC93" s="146">
        <f>'Test-LD'!O91</f>
        <v>0</v>
      </c>
      <c r="AD93" s="146">
        <f>(Summary!$C$58*AA93+Summary!$C$59*AB93+Summary!$C$60*AC93)/Summary!$C$61</f>
        <v>0</v>
      </c>
      <c r="AE93" s="146">
        <f>'Test-LD'!P91</f>
        <v>0</v>
      </c>
      <c r="AF93" s="146">
        <f>'Test-LD'!Q91</f>
        <v>0</v>
      </c>
      <c r="AG93" s="146">
        <f>'Test-LD'!R91</f>
        <v>0</v>
      </c>
      <c r="AH93" s="146">
        <f>'Test-LD'!S91</f>
        <v>0</v>
      </c>
      <c r="AI93" s="146">
        <f>'Test-LD'!T91</f>
        <v>0</v>
      </c>
      <c r="AJ93" s="146">
        <f>'Test-LD'!U91</f>
        <v>0</v>
      </c>
      <c r="AK93" s="146">
        <f>'Test-LD'!V91</f>
        <v>0</v>
      </c>
      <c r="AL93" s="146">
        <f>'Test-LD'!W91</f>
        <v>0</v>
      </c>
      <c r="AM93" s="146">
        <f>'Test-LD'!X91</f>
        <v>0</v>
      </c>
      <c r="AN93" s="146">
        <f>10*LOG10(1/((Summary!$C$75/10^(AK93/10)+Summary!$C$76/10^(AL93/10)+Summary!$C$77/10^(AM93/10))/Summary!$C$78))</f>
        <v>0</v>
      </c>
      <c r="AO93" s="146">
        <f>'Test-LD'!Y91</f>
        <v>0</v>
      </c>
      <c r="AP93" s="146">
        <f>'Test-LD'!Z91</f>
        <v>0</v>
      </c>
      <c r="AQ93" s="147">
        <f t="shared" si="7"/>
        <v>0</v>
      </c>
      <c r="AR93" s="148" t="e">
        <f t="shared" si="4"/>
        <v>#DIV/0!</v>
      </c>
      <c r="AS93" s="149" t="e">
        <f t="shared" si="5"/>
        <v>#DIV/0!</v>
      </c>
      <c r="AT93" s="136"/>
      <c r="AU93" s="136"/>
      <c r="AV93" s="577"/>
      <c r="AW93" s="480"/>
      <c r="AX93" s="480"/>
      <c r="AY93" s="480"/>
      <c r="AZ93" s="480"/>
      <c r="BA93" s="480"/>
      <c r="BB93" s="481"/>
      <c r="BC93" s="480"/>
      <c r="BD93" s="480"/>
      <c r="BE93" s="480"/>
      <c r="BF93" s="480"/>
      <c r="BG93" s="472"/>
      <c r="BH93" s="477"/>
      <c r="BI93" s="472"/>
      <c r="BJ93" s="477"/>
      <c r="BK93" s="480"/>
      <c r="BL93" s="480"/>
      <c r="BM93" s="480"/>
      <c r="BN93" s="480"/>
      <c r="BO93" s="480"/>
      <c r="BP93" s="471"/>
      <c r="BQ93" s="481"/>
      <c r="BR93" s="481"/>
      <c r="BS93" s="481"/>
      <c r="BT93" s="477"/>
      <c r="BU93" s="473"/>
      <c r="BV93" s="466"/>
      <c r="BW93" s="473"/>
      <c r="BX93" s="466"/>
    </row>
    <row r="94" spans="1:76" ht="17" customHeight="1" x14ac:dyDescent="0.35">
      <c r="A94" s="516"/>
      <c r="B94" s="482" t="s">
        <v>2</v>
      </c>
      <c r="C94" s="519" t="s">
        <v>136</v>
      </c>
      <c r="D94" s="489">
        <v>30</v>
      </c>
      <c r="E94" s="492">
        <v>8</v>
      </c>
      <c r="F94" s="129">
        <v>23</v>
      </c>
      <c r="G94" s="130">
        <f>'Anchor-LD'!L92</f>
        <v>0</v>
      </c>
      <c r="H94" s="131">
        <f>'Anchor-LD'!M92</f>
        <v>0</v>
      </c>
      <c r="I94" s="131">
        <f>'Anchor-LD'!N92</f>
        <v>0</v>
      </c>
      <c r="J94" s="131">
        <f>'Anchor-LD'!O92</f>
        <v>0</v>
      </c>
      <c r="K94" s="131">
        <f>(Summary!$C$58*H94+Summary!$C$59*I94+Summary!$C$60*J94)/Summary!$C$61</f>
        <v>0</v>
      </c>
      <c r="L94" s="131">
        <f>'Anchor-LD'!P92</f>
        <v>0</v>
      </c>
      <c r="M94" s="131">
        <f>'Anchor-LD'!Q92</f>
        <v>0</v>
      </c>
      <c r="N94" s="131">
        <f>'Anchor-LD'!R92</f>
        <v>0</v>
      </c>
      <c r="O94" s="131">
        <f>'Anchor-LD'!S92</f>
        <v>0</v>
      </c>
      <c r="P94" s="131">
        <f>'Anchor-LD'!T92</f>
        <v>0</v>
      </c>
      <c r="Q94" s="131">
        <f>'Anchor-LD'!U92</f>
        <v>0</v>
      </c>
      <c r="R94" s="131">
        <f>'Anchor-LD'!V92</f>
        <v>0</v>
      </c>
      <c r="S94" s="131">
        <f>'Anchor-LD'!W92</f>
        <v>0</v>
      </c>
      <c r="T94" s="131">
        <f>'Anchor-LD'!X92</f>
        <v>0</v>
      </c>
      <c r="U94" s="131">
        <f>10*LOG10(1/((Summary!$C$75/10^(R94/10)+Summary!$C$76/10^(S94/10)+Summary!$C$77/10^(T94/10))/Summary!$C$78))</f>
        <v>0</v>
      </c>
      <c r="V94" s="131">
        <f>'Anchor-LD'!Y92</f>
        <v>0</v>
      </c>
      <c r="W94" s="131">
        <f>'Anchor-LD'!Z92</f>
        <v>0</v>
      </c>
      <c r="X94" s="132">
        <f t="shared" si="6"/>
        <v>0</v>
      </c>
      <c r="Y94" s="133"/>
      <c r="Z94" s="130">
        <f>'Test-LD'!L92</f>
        <v>0</v>
      </c>
      <c r="AA94" s="131">
        <f>'Test-LD'!M92</f>
        <v>0</v>
      </c>
      <c r="AB94" s="131">
        <f>'Test-LD'!N92</f>
        <v>0</v>
      </c>
      <c r="AC94" s="131">
        <f>'Test-LD'!O92</f>
        <v>0</v>
      </c>
      <c r="AD94" s="131">
        <f>(Summary!$C$58*AA94+Summary!$C$59*AB94+Summary!$C$60*AC94)/Summary!$C$61</f>
        <v>0</v>
      </c>
      <c r="AE94" s="131">
        <f>'Test-LD'!P92</f>
        <v>0</v>
      </c>
      <c r="AF94" s="131">
        <f>'Test-LD'!Q92</f>
        <v>0</v>
      </c>
      <c r="AG94" s="131">
        <f>'Test-LD'!R92</f>
        <v>0</v>
      </c>
      <c r="AH94" s="131">
        <f>'Test-LD'!S92</f>
        <v>0</v>
      </c>
      <c r="AI94" s="131">
        <f>'Test-LD'!T92</f>
        <v>0</v>
      </c>
      <c r="AJ94" s="131">
        <f>'Test-LD'!U92</f>
        <v>0</v>
      </c>
      <c r="AK94" s="131">
        <f>'Test-LD'!V92</f>
        <v>0</v>
      </c>
      <c r="AL94" s="131">
        <f>'Test-LD'!W92</f>
        <v>0</v>
      </c>
      <c r="AM94" s="131">
        <f>'Test-LD'!X92</f>
        <v>0</v>
      </c>
      <c r="AN94" s="131">
        <f>10*LOG10(1/((Summary!$C$75/10^(AK94/10)+Summary!$C$76/10^(AL94/10)+Summary!$C$77/10^(AM94/10))/Summary!$C$78))</f>
        <v>0</v>
      </c>
      <c r="AO94" s="131">
        <f>'Test-LD'!Y92</f>
        <v>0</v>
      </c>
      <c r="AP94" s="131">
        <f>'Test-LD'!Z92</f>
        <v>0</v>
      </c>
      <c r="AQ94" s="132">
        <f t="shared" si="7"/>
        <v>0</v>
      </c>
      <c r="AR94" s="134" t="e">
        <f t="shared" si="4"/>
        <v>#DIV/0!</v>
      </c>
      <c r="AS94" s="135" t="e">
        <f t="shared" si="5"/>
        <v>#DIV/0!</v>
      </c>
      <c r="AT94" s="136"/>
      <c r="AU94" s="136"/>
      <c r="AV94" s="577" t="s">
        <v>121</v>
      </c>
      <c r="AW94" s="480" t="e" cm="1">
        <f t="array" ref="AW94">bdRateExtend($G94:$G97,H94:H97,$Z94:$Z97,AA94:AA97)</f>
        <v>#VALUE!</v>
      </c>
      <c r="AX94" s="480" t="e" cm="1">
        <f t="array" ref="AX94">bdRateExtend($G94:$G99,H94:H99,$Z94:$Z99,AA94:AA99)</f>
        <v>#VALUE!</v>
      </c>
      <c r="AY94" s="480" t="e" cm="1">
        <f t="array" ref="AY94">bdRateExtend($G94:$G99,I94:I99,$Z94:$Z99,AB94:AB99)</f>
        <v>#VALUE!</v>
      </c>
      <c r="AZ94" s="480" t="e" cm="1">
        <f t="array" ref="AZ94">bdRateExtend($G94:$G99,J94:J99,$Z94:$Z99,AC94:AC99)</f>
        <v>#VALUE!</v>
      </c>
      <c r="BA94" s="480" t="e" cm="1">
        <f t="array" ref="BA94">bdRateExtend($G94:$G99,K94:K99,$Z94:$Z99,AD94:AD99)</f>
        <v>#VALUE!</v>
      </c>
      <c r="BB94" s="479" t="e">
        <f>(Summary!$C$89*AX94+Summary!$C$90*AY94+Summary!$C$91*AZ94)/Summary!$C$92</f>
        <v>#VALUE!</v>
      </c>
      <c r="BC94" s="480" t="e" cm="1">
        <f t="array" ref="BC94">bdRateExtend($G94:$G97,L94:L97,$Z94:$Z97,AE94:AE97)</f>
        <v>#VALUE!</v>
      </c>
      <c r="BD94" s="480" t="e" cm="1">
        <f t="array" ref="BD94">bdRateExtend($G94:$G99,L94:L99,$Z94:$Z99,AE94:AE99)</f>
        <v>#VALUE!</v>
      </c>
      <c r="BE94" s="480" t="e" cm="1">
        <f t="array" ref="BE94">bdRateExtend($G94:$G97,M94:M97,$Z94:$Z97,AF94:AF97)</f>
        <v>#VALUE!</v>
      </c>
      <c r="BF94" s="480" t="e" cm="1">
        <f t="array" ref="BF94">bdRateExtend($G94:$G99,M94:M99,$Z94:$Z99,AF94:AF99)</f>
        <v>#VALUE!</v>
      </c>
      <c r="BG94" s="474" t="e" cm="1">
        <f t="array" ref="BG94">bdRateExtend($G94:$G97,N94:N97,$Z94:$Z97,AG94:AG97,"None", FALSE,1)</f>
        <v>#VALUE!</v>
      </c>
      <c r="BH94" s="475" t="e" cm="1">
        <f t="array" ref="BH94">bdRateExtend($G94:$G99,N94:N99,$Z94:$Z99,AG94:AG99,"None", FALSE,1)</f>
        <v>#VALUE!</v>
      </c>
      <c r="BI94" s="474" t="e" cm="1">
        <f t="array" ref="BI94">bdRateExtend($G94:$G97,O94:O97,$Z94:$Z97,AH94:AH97,"None", FALSE,1)</f>
        <v>#VALUE!</v>
      </c>
      <c r="BJ94" s="475" t="e" cm="1">
        <f t="array" ref="BJ94">bdRateExtend($G94:$G99,O94:O99,$Z94:$Z99,AH94:AH99,"None", FALSE,1)</f>
        <v>#VALUE!</v>
      </c>
      <c r="BK94" s="480" t="e" cm="1">
        <f t="array" ref="BK94">bdRateExtend($G94:$G97,P94:P97,$Z94:$Z97,AI94:AI97)</f>
        <v>#VALUE!</v>
      </c>
      <c r="BL94" s="480" t="e" cm="1">
        <f t="array" ref="BL94">bdRateExtend($G94:$G99,P94:P99,$Z94:$Z99,AI94:AI99)</f>
        <v>#VALUE!</v>
      </c>
      <c r="BM94" s="480" t="e" cm="1">
        <f t="array" ref="BM94">bdRateExtend($G94:$G97,Q94:Q97,$Z94:$Z97,AJ94:AJ97)</f>
        <v>#VALUE!</v>
      </c>
      <c r="BN94" s="480" t="e" cm="1">
        <f t="array" ref="BN94">bdRateExtend($G94:$G99,Q94:Q99,$Z94:$Z99,AJ94:AJ99)</f>
        <v>#VALUE!</v>
      </c>
      <c r="BO94" s="480" t="e" cm="1">
        <f t="array" ref="BO94">bdRateExtend($G94:$G97,R94:R97,$Z94:$Z97,AK94:AK97)</f>
        <v>#VALUE!</v>
      </c>
      <c r="BP94" s="575" t="e" cm="1">
        <f t="array" ref="BP94">bdRateExtend($G94:$G99,R94:R99,$Z94:$Z99,AK94:AK99)</f>
        <v>#VALUE!</v>
      </c>
      <c r="BQ94" s="574" t="e" cm="1">
        <f t="array" ref="BQ94">bdRateExtend($G94:$G99,S94:S99,$Z94:$Z99,AL94:AL99)</f>
        <v>#VALUE!</v>
      </c>
      <c r="BR94" s="574" t="e" cm="1">
        <f t="array" ref="BR94">bdRateExtend($G94:$G99,T94:T99,$Z94:$Z99,AM94:AM99)</f>
        <v>#VALUE!</v>
      </c>
      <c r="BS94" s="574" t="e" cm="1">
        <f t="array" ref="BS94">bdRateExtend($G94:$G99,U94:U99,$Z94:$Z99,AN94:AN99)</f>
        <v>#VALUE!</v>
      </c>
      <c r="BT94" s="576" t="e">
        <f>(Summary!$C$103*BP94+Summary!$C$104*BQ94+Summary!$C$105*BR94)/Summary!$C$106</f>
        <v>#VALUE!</v>
      </c>
      <c r="BU94" s="462" cm="1">
        <f t="array" ref="BU94">testVMAFRange($G94:$G97,N94:N97,$Z94:$Z97,AG94:AG97)</f>
        <v>0</v>
      </c>
      <c r="BV94" s="464" cm="1">
        <f t="array" ref="BV94">testVMAFRange($G94:$G99,N94:N99,$Z94:$Z99,AG94:AG99)</f>
        <v>0</v>
      </c>
      <c r="BW94" s="462" cm="1">
        <f t="array" ref="BW94">testVMAFRange($G94:$G97,O94:O97,$Z94:$Z97,AH94:AH97)</f>
        <v>0</v>
      </c>
      <c r="BX94" s="464" cm="1">
        <f t="array" ref="BX94">testVMAFRange($G94:$G99,O94:O99,$Z94:$Z99,AH94:AH99)</f>
        <v>0</v>
      </c>
    </row>
    <row r="95" spans="1:76" ht="17" customHeight="1" x14ac:dyDescent="0.35">
      <c r="A95" s="516"/>
      <c r="B95" s="483"/>
      <c r="C95" s="520"/>
      <c r="D95" s="490"/>
      <c r="E95" s="493"/>
      <c r="F95" s="138">
        <v>31</v>
      </c>
      <c r="G95" s="139">
        <f>'Anchor-LD'!L93</f>
        <v>0</v>
      </c>
      <c r="H95" s="140">
        <f>'Anchor-LD'!M93</f>
        <v>0</v>
      </c>
      <c r="I95" s="140">
        <f>'Anchor-LD'!N93</f>
        <v>0</v>
      </c>
      <c r="J95" s="140">
        <f>'Anchor-LD'!O93</f>
        <v>0</v>
      </c>
      <c r="K95" s="140">
        <f>(Summary!$C$58*H95+Summary!$C$59*I95+Summary!$C$60*J95)/Summary!$C$61</f>
        <v>0</v>
      </c>
      <c r="L95" s="140">
        <f>'Anchor-LD'!P93</f>
        <v>0</v>
      </c>
      <c r="M95" s="140">
        <f>'Anchor-LD'!Q93</f>
        <v>0</v>
      </c>
      <c r="N95" s="140">
        <f>'Anchor-LD'!R93</f>
        <v>0</v>
      </c>
      <c r="O95" s="140">
        <f>'Anchor-LD'!S93</f>
        <v>0</v>
      </c>
      <c r="P95" s="140">
        <f>'Anchor-LD'!T93</f>
        <v>0</v>
      </c>
      <c r="Q95" s="140">
        <f>'Anchor-LD'!U93</f>
        <v>0</v>
      </c>
      <c r="R95" s="140">
        <f>'Anchor-LD'!V93</f>
        <v>0</v>
      </c>
      <c r="S95" s="140">
        <f>'Anchor-LD'!W93</f>
        <v>0</v>
      </c>
      <c r="T95" s="140">
        <f>'Anchor-LD'!X93</f>
        <v>0</v>
      </c>
      <c r="U95" s="140">
        <f>10*LOG10(1/((Summary!$C$75/10^(R95/10)+Summary!$C$76/10^(S95/10)+Summary!$C$77/10^(T95/10))/Summary!$C$78))</f>
        <v>0</v>
      </c>
      <c r="V95" s="140">
        <f>'Anchor-LD'!Y93</f>
        <v>0</v>
      </c>
      <c r="W95" s="140">
        <f>'Anchor-LD'!Z93</f>
        <v>0</v>
      </c>
      <c r="X95" s="141">
        <f t="shared" si="6"/>
        <v>0</v>
      </c>
      <c r="Y95" s="133"/>
      <c r="Z95" s="139">
        <f>'Test-LD'!L93</f>
        <v>0</v>
      </c>
      <c r="AA95" s="140">
        <f>'Test-LD'!M93</f>
        <v>0</v>
      </c>
      <c r="AB95" s="140">
        <f>'Test-LD'!N93</f>
        <v>0</v>
      </c>
      <c r="AC95" s="140">
        <f>'Test-LD'!O93</f>
        <v>0</v>
      </c>
      <c r="AD95" s="140">
        <f>(Summary!$C$58*AA95+Summary!$C$59*AB95+Summary!$C$60*AC95)/Summary!$C$61</f>
        <v>0</v>
      </c>
      <c r="AE95" s="140">
        <f>'Test-LD'!P93</f>
        <v>0</v>
      </c>
      <c r="AF95" s="140">
        <f>'Test-LD'!Q93</f>
        <v>0</v>
      </c>
      <c r="AG95" s="140">
        <f>'Test-LD'!R93</f>
        <v>0</v>
      </c>
      <c r="AH95" s="140">
        <f>'Test-LD'!S93</f>
        <v>0</v>
      </c>
      <c r="AI95" s="140">
        <f>'Test-LD'!T93</f>
        <v>0</v>
      </c>
      <c r="AJ95" s="140">
        <f>'Test-LD'!U93</f>
        <v>0</v>
      </c>
      <c r="AK95" s="140">
        <f>'Test-LD'!V93</f>
        <v>0</v>
      </c>
      <c r="AL95" s="140">
        <f>'Test-LD'!W93</f>
        <v>0</v>
      </c>
      <c r="AM95" s="140">
        <f>'Test-LD'!X93</f>
        <v>0</v>
      </c>
      <c r="AN95" s="140">
        <f>10*LOG10(1/((Summary!$C$75/10^(AK95/10)+Summary!$C$76/10^(AL95/10)+Summary!$C$77/10^(AM95/10))/Summary!$C$78))</f>
        <v>0</v>
      </c>
      <c r="AO95" s="140">
        <f>'Test-LD'!Y93</f>
        <v>0</v>
      </c>
      <c r="AP95" s="140">
        <f>'Test-LD'!Z93</f>
        <v>0</v>
      </c>
      <c r="AQ95" s="141">
        <f t="shared" si="7"/>
        <v>0</v>
      </c>
      <c r="AR95" s="142" t="e">
        <f t="shared" si="4"/>
        <v>#DIV/0!</v>
      </c>
      <c r="AS95" s="143" t="e">
        <f t="shared" si="5"/>
        <v>#DIV/0!</v>
      </c>
      <c r="AT95" s="136"/>
      <c r="AU95" s="136"/>
      <c r="AV95" s="577"/>
      <c r="AW95" s="480"/>
      <c r="AX95" s="480"/>
      <c r="AY95" s="480"/>
      <c r="AZ95" s="480"/>
      <c r="BA95" s="480"/>
      <c r="BB95" s="480"/>
      <c r="BC95" s="480"/>
      <c r="BD95" s="480"/>
      <c r="BE95" s="480"/>
      <c r="BF95" s="480"/>
      <c r="BG95" s="469"/>
      <c r="BH95" s="476"/>
      <c r="BI95" s="469"/>
      <c r="BJ95" s="476"/>
      <c r="BK95" s="480"/>
      <c r="BL95" s="480"/>
      <c r="BM95" s="480"/>
      <c r="BN95" s="480"/>
      <c r="BO95" s="480"/>
      <c r="BP95" s="468"/>
      <c r="BQ95" s="480"/>
      <c r="BR95" s="480"/>
      <c r="BS95" s="480"/>
      <c r="BT95" s="476"/>
      <c r="BU95" s="463"/>
      <c r="BV95" s="465"/>
      <c r="BW95" s="463"/>
      <c r="BX95" s="465"/>
    </row>
    <row r="96" spans="1:76" ht="17" customHeight="1" x14ac:dyDescent="0.35">
      <c r="A96" s="516"/>
      <c r="B96" s="483"/>
      <c r="C96" s="520"/>
      <c r="D96" s="490"/>
      <c r="E96" s="493"/>
      <c r="F96" s="138">
        <v>39</v>
      </c>
      <c r="G96" s="139">
        <f>'Anchor-LD'!L94</f>
        <v>0</v>
      </c>
      <c r="H96" s="140">
        <f>'Anchor-LD'!M94</f>
        <v>0</v>
      </c>
      <c r="I96" s="140">
        <f>'Anchor-LD'!N94</f>
        <v>0</v>
      </c>
      <c r="J96" s="140">
        <f>'Anchor-LD'!O94</f>
        <v>0</v>
      </c>
      <c r="K96" s="140">
        <f>(Summary!$C$58*H96+Summary!$C$59*I96+Summary!$C$60*J96)/Summary!$C$61</f>
        <v>0</v>
      </c>
      <c r="L96" s="140">
        <f>'Anchor-LD'!P94</f>
        <v>0</v>
      </c>
      <c r="M96" s="140">
        <f>'Anchor-LD'!Q94</f>
        <v>0</v>
      </c>
      <c r="N96" s="140">
        <f>'Anchor-LD'!R94</f>
        <v>0</v>
      </c>
      <c r="O96" s="140">
        <f>'Anchor-LD'!S94</f>
        <v>0</v>
      </c>
      <c r="P96" s="140">
        <f>'Anchor-LD'!T94</f>
        <v>0</v>
      </c>
      <c r="Q96" s="140">
        <f>'Anchor-LD'!U94</f>
        <v>0</v>
      </c>
      <c r="R96" s="140">
        <f>'Anchor-LD'!V94</f>
        <v>0</v>
      </c>
      <c r="S96" s="140">
        <f>'Anchor-LD'!W94</f>
        <v>0</v>
      </c>
      <c r="T96" s="140">
        <f>'Anchor-LD'!X94</f>
        <v>0</v>
      </c>
      <c r="U96" s="140">
        <f>10*LOG10(1/((Summary!$C$75/10^(R96/10)+Summary!$C$76/10^(S96/10)+Summary!$C$77/10^(T96/10))/Summary!$C$78))</f>
        <v>0</v>
      </c>
      <c r="V96" s="140">
        <f>'Anchor-LD'!Y94</f>
        <v>0</v>
      </c>
      <c r="W96" s="140">
        <f>'Anchor-LD'!Z94</f>
        <v>0</v>
      </c>
      <c r="X96" s="141">
        <f t="shared" si="6"/>
        <v>0</v>
      </c>
      <c r="Y96" s="133"/>
      <c r="Z96" s="139">
        <f>'Test-LD'!L94</f>
        <v>0</v>
      </c>
      <c r="AA96" s="140">
        <f>'Test-LD'!M94</f>
        <v>0</v>
      </c>
      <c r="AB96" s="140">
        <f>'Test-LD'!N94</f>
        <v>0</v>
      </c>
      <c r="AC96" s="140">
        <f>'Test-LD'!O94</f>
        <v>0</v>
      </c>
      <c r="AD96" s="140">
        <f>(Summary!$C$58*AA96+Summary!$C$59*AB96+Summary!$C$60*AC96)/Summary!$C$61</f>
        <v>0</v>
      </c>
      <c r="AE96" s="140">
        <f>'Test-LD'!P94</f>
        <v>0</v>
      </c>
      <c r="AF96" s="140">
        <f>'Test-LD'!Q94</f>
        <v>0</v>
      </c>
      <c r="AG96" s="140">
        <f>'Test-LD'!R94</f>
        <v>0</v>
      </c>
      <c r="AH96" s="140">
        <f>'Test-LD'!S94</f>
        <v>0</v>
      </c>
      <c r="AI96" s="140">
        <f>'Test-LD'!T94</f>
        <v>0</v>
      </c>
      <c r="AJ96" s="140">
        <f>'Test-LD'!U94</f>
        <v>0</v>
      </c>
      <c r="AK96" s="140">
        <f>'Test-LD'!V94</f>
        <v>0</v>
      </c>
      <c r="AL96" s="140">
        <f>'Test-LD'!W94</f>
        <v>0</v>
      </c>
      <c r="AM96" s="140">
        <f>'Test-LD'!X94</f>
        <v>0</v>
      </c>
      <c r="AN96" s="140">
        <f>10*LOG10(1/((Summary!$C$75/10^(AK96/10)+Summary!$C$76/10^(AL96/10)+Summary!$C$77/10^(AM96/10))/Summary!$C$78))</f>
        <v>0</v>
      </c>
      <c r="AO96" s="140">
        <f>'Test-LD'!Y94</f>
        <v>0</v>
      </c>
      <c r="AP96" s="140">
        <f>'Test-LD'!Z94</f>
        <v>0</v>
      </c>
      <c r="AQ96" s="141">
        <f t="shared" si="7"/>
        <v>0</v>
      </c>
      <c r="AR96" s="142" t="e">
        <f t="shared" si="4"/>
        <v>#DIV/0!</v>
      </c>
      <c r="AS96" s="143" t="e">
        <f t="shared" si="5"/>
        <v>#DIV/0!</v>
      </c>
      <c r="AT96" s="136"/>
      <c r="AU96" s="136"/>
      <c r="AV96" s="577" t="s">
        <v>122</v>
      </c>
      <c r="AW96" s="480" t="e" cm="1">
        <f t="array" ref="AW96">bdRateExtend($G95:$G98,H95:H98,$Z95:$Z98,AA95:AA98)</f>
        <v>#VALUE!</v>
      </c>
      <c r="AX96" s="480"/>
      <c r="AY96" s="480"/>
      <c r="AZ96" s="480"/>
      <c r="BA96" s="480"/>
      <c r="BB96" s="480"/>
      <c r="BC96" s="480" t="e" cm="1">
        <f t="array" ref="BC96">bdRateExtend($G95:$G98,L95:L98,$Z95:$Z98,AE95:AE98)</f>
        <v>#VALUE!</v>
      </c>
      <c r="BD96" s="480"/>
      <c r="BE96" s="480" t="e" cm="1">
        <f t="array" ref="BE96">bdRateExtend($G95:$G98,M95:M98,$Z95:$Z98,AF95:AF98)</f>
        <v>#VALUE!</v>
      </c>
      <c r="BF96" s="480"/>
      <c r="BG96" s="469" t="e" cm="1">
        <f t="array" ref="BG96">bdRateExtend($G95:$G98,N95:N98,$Z95:$Z98,AG95:AG98,"None", FALSE,1)</f>
        <v>#VALUE!</v>
      </c>
      <c r="BH96" s="476"/>
      <c r="BI96" s="469" t="e" cm="1">
        <f t="array" ref="BI96">bdRateExtend($G95:$G98,O95:O98,$Z95:$Z98,AH95:AH98,"None", FALSE,1)</f>
        <v>#VALUE!</v>
      </c>
      <c r="BJ96" s="476"/>
      <c r="BK96" s="480" t="e" cm="1">
        <f t="array" ref="BK96">bdRateExtend($G95:$G98,P95:P98,$Z95:$Z98,AI95:AI98)</f>
        <v>#VALUE!</v>
      </c>
      <c r="BL96" s="480"/>
      <c r="BM96" s="480" t="e" cm="1">
        <f t="array" ref="BM96">bdRateExtend($G95:$G98,Q95:Q98,$Z95:$Z98,AJ95:AJ98)</f>
        <v>#VALUE!</v>
      </c>
      <c r="BN96" s="480"/>
      <c r="BO96" s="480" t="e" cm="1">
        <f t="array" ref="BO96">bdRateExtend($G95:$G98,R95:R98,$Z95:$Z98,AK95:AK98)</f>
        <v>#VALUE!</v>
      </c>
      <c r="BP96" s="468"/>
      <c r="BQ96" s="480"/>
      <c r="BR96" s="480"/>
      <c r="BS96" s="480"/>
      <c r="BT96" s="476"/>
      <c r="BU96" s="463" cm="1">
        <f t="array" ref="BU96">testVMAFRange($G95:$G98,N95:N98,$Z95:$Z98,AG95:AG98)</f>
        <v>0</v>
      </c>
      <c r="BV96" s="465"/>
      <c r="BW96" s="463" cm="1">
        <f t="array" ref="BW96">testVMAFRange($G95:$G98,O95:O98,$Z95:$Z98,AH95:AH98)</f>
        <v>0</v>
      </c>
      <c r="BX96" s="465"/>
    </row>
    <row r="97" spans="1:76" ht="17" customHeight="1" x14ac:dyDescent="0.35">
      <c r="A97" s="516"/>
      <c r="B97" s="483"/>
      <c r="C97" s="520"/>
      <c r="D97" s="490"/>
      <c r="E97" s="493"/>
      <c r="F97" s="138">
        <v>47</v>
      </c>
      <c r="G97" s="139">
        <f>'Anchor-LD'!L95</f>
        <v>0</v>
      </c>
      <c r="H97" s="140">
        <f>'Anchor-LD'!M95</f>
        <v>0</v>
      </c>
      <c r="I97" s="140">
        <f>'Anchor-LD'!N95</f>
        <v>0</v>
      </c>
      <c r="J97" s="140">
        <f>'Anchor-LD'!O95</f>
        <v>0</v>
      </c>
      <c r="K97" s="140">
        <f>(Summary!$C$58*H97+Summary!$C$59*I97+Summary!$C$60*J97)/Summary!$C$61</f>
        <v>0</v>
      </c>
      <c r="L97" s="140">
        <f>'Anchor-LD'!P95</f>
        <v>0</v>
      </c>
      <c r="M97" s="140">
        <f>'Anchor-LD'!Q95</f>
        <v>0</v>
      </c>
      <c r="N97" s="140">
        <f>'Anchor-LD'!R95</f>
        <v>0</v>
      </c>
      <c r="O97" s="140">
        <f>'Anchor-LD'!S95</f>
        <v>0</v>
      </c>
      <c r="P97" s="140">
        <f>'Anchor-LD'!T95</f>
        <v>0</v>
      </c>
      <c r="Q97" s="140">
        <f>'Anchor-LD'!U95</f>
        <v>0</v>
      </c>
      <c r="R97" s="140">
        <f>'Anchor-LD'!V95</f>
        <v>0</v>
      </c>
      <c r="S97" s="140">
        <f>'Anchor-LD'!W95</f>
        <v>0</v>
      </c>
      <c r="T97" s="140">
        <f>'Anchor-LD'!X95</f>
        <v>0</v>
      </c>
      <c r="U97" s="140">
        <f>10*LOG10(1/((Summary!$C$75/10^(R97/10)+Summary!$C$76/10^(S97/10)+Summary!$C$77/10^(T97/10))/Summary!$C$78))</f>
        <v>0</v>
      </c>
      <c r="V97" s="140">
        <f>'Anchor-LD'!Y95</f>
        <v>0</v>
      </c>
      <c r="W97" s="140">
        <f>'Anchor-LD'!Z95</f>
        <v>0</v>
      </c>
      <c r="X97" s="141">
        <f t="shared" si="6"/>
        <v>0</v>
      </c>
      <c r="Y97" s="133"/>
      <c r="Z97" s="139">
        <f>'Test-LD'!L95</f>
        <v>0</v>
      </c>
      <c r="AA97" s="140">
        <f>'Test-LD'!M95</f>
        <v>0</v>
      </c>
      <c r="AB97" s="140">
        <f>'Test-LD'!N95</f>
        <v>0</v>
      </c>
      <c r="AC97" s="140">
        <f>'Test-LD'!O95</f>
        <v>0</v>
      </c>
      <c r="AD97" s="140">
        <f>(Summary!$C$58*AA97+Summary!$C$59*AB97+Summary!$C$60*AC97)/Summary!$C$61</f>
        <v>0</v>
      </c>
      <c r="AE97" s="140">
        <f>'Test-LD'!P95</f>
        <v>0</v>
      </c>
      <c r="AF97" s="140">
        <f>'Test-LD'!Q95</f>
        <v>0</v>
      </c>
      <c r="AG97" s="140">
        <f>'Test-LD'!R95</f>
        <v>0</v>
      </c>
      <c r="AH97" s="140">
        <f>'Test-LD'!S95</f>
        <v>0</v>
      </c>
      <c r="AI97" s="140">
        <f>'Test-LD'!T95</f>
        <v>0</v>
      </c>
      <c r="AJ97" s="140">
        <f>'Test-LD'!U95</f>
        <v>0</v>
      </c>
      <c r="AK97" s="140">
        <f>'Test-LD'!V95</f>
        <v>0</v>
      </c>
      <c r="AL97" s="140">
        <f>'Test-LD'!W95</f>
        <v>0</v>
      </c>
      <c r="AM97" s="140">
        <f>'Test-LD'!X95</f>
        <v>0</v>
      </c>
      <c r="AN97" s="140">
        <f>10*LOG10(1/((Summary!$C$75/10^(AK97/10)+Summary!$C$76/10^(AL97/10)+Summary!$C$77/10^(AM97/10))/Summary!$C$78))</f>
        <v>0</v>
      </c>
      <c r="AO97" s="140">
        <f>'Test-LD'!Y95</f>
        <v>0</v>
      </c>
      <c r="AP97" s="140">
        <f>'Test-LD'!Z95</f>
        <v>0</v>
      </c>
      <c r="AQ97" s="141">
        <f t="shared" si="7"/>
        <v>0</v>
      </c>
      <c r="AR97" s="142" t="e">
        <f t="shared" si="4"/>
        <v>#DIV/0!</v>
      </c>
      <c r="AS97" s="143" t="e">
        <f t="shared" si="5"/>
        <v>#DIV/0!</v>
      </c>
      <c r="AT97" s="136"/>
      <c r="AU97" s="136"/>
      <c r="AV97" s="577"/>
      <c r="AW97" s="480"/>
      <c r="AX97" s="480"/>
      <c r="AY97" s="480"/>
      <c r="AZ97" s="480"/>
      <c r="BA97" s="480"/>
      <c r="BB97" s="480"/>
      <c r="BC97" s="480"/>
      <c r="BD97" s="480"/>
      <c r="BE97" s="480"/>
      <c r="BF97" s="480"/>
      <c r="BG97" s="469"/>
      <c r="BH97" s="476"/>
      <c r="BI97" s="469"/>
      <c r="BJ97" s="476"/>
      <c r="BK97" s="480"/>
      <c r="BL97" s="480"/>
      <c r="BM97" s="480"/>
      <c r="BN97" s="480"/>
      <c r="BO97" s="480"/>
      <c r="BP97" s="468"/>
      <c r="BQ97" s="480"/>
      <c r="BR97" s="480"/>
      <c r="BS97" s="480"/>
      <c r="BT97" s="476"/>
      <c r="BU97" s="463"/>
      <c r="BV97" s="465"/>
      <c r="BW97" s="463"/>
      <c r="BX97" s="465"/>
    </row>
    <row r="98" spans="1:76" ht="17" customHeight="1" x14ac:dyDescent="0.35">
      <c r="A98" s="516"/>
      <c r="B98" s="483"/>
      <c r="C98" s="520"/>
      <c r="D98" s="490"/>
      <c r="E98" s="493"/>
      <c r="F98" s="138">
        <v>55</v>
      </c>
      <c r="G98" s="139">
        <f>'Anchor-LD'!L96</f>
        <v>0</v>
      </c>
      <c r="H98" s="140">
        <f>'Anchor-LD'!M96</f>
        <v>0</v>
      </c>
      <c r="I98" s="140">
        <f>'Anchor-LD'!N96</f>
        <v>0</v>
      </c>
      <c r="J98" s="140">
        <f>'Anchor-LD'!O96</f>
        <v>0</v>
      </c>
      <c r="K98" s="140">
        <f>(Summary!$C$58*H98+Summary!$C$59*I98+Summary!$C$60*J98)/Summary!$C$61</f>
        <v>0</v>
      </c>
      <c r="L98" s="140">
        <f>'Anchor-LD'!P96</f>
        <v>0</v>
      </c>
      <c r="M98" s="140">
        <f>'Anchor-LD'!Q96</f>
        <v>0</v>
      </c>
      <c r="N98" s="140">
        <f>'Anchor-LD'!R96</f>
        <v>0</v>
      </c>
      <c r="O98" s="140">
        <f>'Anchor-LD'!S96</f>
        <v>0</v>
      </c>
      <c r="P98" s="140">
        <f>'Anchor-LD'!T96</f>
        <v>0</v>
      </c>
      <c r="Q98" s="140">
        <f>'Anchor-LD'!U96</f>
        <v>0</v>
      </c>
      <c r="R98" s="140">
        <f>'Anchor-LD'!V96</f>
        <v>0</v>
      </c>
      <c r="S98" s="140">
        <f>'Anchor-LD'!W96</f>
        <v>0</v>
      </c>
      <c r="T98" s="140">
        <f>'Anchor-LD'!X96</f>
        <v>0</v>
      </c>
      <c r="U98" s="140">
        <f>10*LOG10(1/((Summary!$C$75/10^(R98/10)+Summary!$C$76/10^(S98/10)+Summary!$C$77/10^(T98/10))/Summary!$C$78))</f>
        <v>0</v>
      </c>
      <c r="V98" s="140">
        <f>'Anchor-LD'!Y96</f>
        <v>0</v>
      </c>
      <c r="W98" s="140">
        <f>'Anchor-LD'!Z96</f>
        <v>0</v>
      </c>
      <c r="X98" s="141">
        <f t="shared" si="6"/>
        <v>0</v>
      </c>
      <c r="Y98" s="133"/>
      <c r="Z98" s="139">
        <f>'Test-LD'!L96</f>
        <v>0</v>
      </c>
      <c r="AA98" s="140">
        <f>'Test-LD'!M96</f>
        <v>0</v>
      </c>
      <c r="AB98" s="140">
        <f>'Test-LD'!N96</f>
        <v>0</v>
      </c>
      <c r="AC98" s="140">
        <f>'Test-LD'!O96</f>
        <v>0</v>
      </c>
      <c r="AD98" s="140">
        <f>(Summary!$C$58*AA98+Summary!$C$59*AB98+Summary!$C$60*AC98)/Summary!$C$61</f>
        <v>0</v>
      </c>
      <c r="AE98" s="140">
        <f>'Test-LD'!P96</f>
        <v>0</v>
      </c>
      <c r="AF98" s="140">
        <f>'Test-LD'!Q96</f>
        <v>0</v>
      </c>
      <c r="AG98" s="140">
        <f>'Test-LD'!R96</f>
        <v>0</v>
      </c>
      <c r="AH98" s="140">
        <f>'Test-LD'!S96</f>
        <v>0</v>
      </c>
      <c r="AI98" s="140">
        <f>'Test-LD'!T96</f>
        <v>0</v>
      </c>
      <c r="AJ98" s="140">
        <f>'Test-LD'!U96</f>
        <v>0</v>
      </c>
      <c r="AK98" s="140">
        <f>'Test-LD'!V96</f>
        <v>0</v>
      </c>
      <c r="AL98" s="140">
        <f>'Test-LD'!W96</f>
        <v>0</v>
      </c>
      <c r="AM98" s="140">
        <f>'Test-LD'!X96</f>
        <v>0</v>
      </c>
      <c r="AN98" s="140">
        <f>10*LOG10(1/((Summary!$C$75/10^(AK98/10)+Summary!$C$76/10^(AL98/10)+Summary!$C$77/10^(AM98/10))/Summary!$C$78))</f>
        <v>0</v>
      </c>
      <c r="AO98" s="140">
        <f>'Test-LD'!Y96</f>
        <v>0</v>
      </c>
      <c r="AP98" s="140">
        <f>'Test-LD'!Z96</f>
        <v>0</v>
      </c>
      <c r="AQ98" s="141">
        <f t="shared" si="7"/>
        <v>0</v>
      </c>
      <c r="AR98" s="142" t="e">
        <f t="shared" si="4"/>
        <v>#DIV/0!</v>
      </c>
      <c r="AS98" s="143" t="e">
        <f t="shared" si="5"/>
        <v>#DIV/0!</v>
      </c>
      <c r="AT98" s="136"/>
      <c r="AU98" s="136"/>
      <c r="AV98" s="577" t="s">
        <v>123</v>
      </c>
      <c r="AW98" s="480" t="e" cm="1">
        <f t="array" ref="AW98">bdRateExtend($G96:$G99,H96:H99,$Z96:$Z99,AA96:AA99)</f>
        <v>#VALUE!</v>
      </c>
      <c r="AX98" s="480"/>
      <c r="AY98" s="480"/>
      <c r="AZ98" s="480"/>
      <c r="BA98" s="480"/>
      <c r="BB98" s="480"/>
      <c r="BC98" s="480" t="e" cm="1">
        <f t="array" ref="BC98">bdRateExtend($G96:$G99,L96:L99,$Z96:$Z99,AE96:AE99)</f>
        <v>#VALUE!</v>
      </c>
      <c r="BD98" s="480"/>
      <c r="BE98" s="480" t="e" cm="1">
        <f t="array" ref="BE98">bdRateExtend($G96:$G99,M96:M99,$Z96:$Z99,AF96:AF99)</f>
        <v>#VALUE!</v>
      </c>
      <c r="BF98" s="480"/>
      <c r="BG98" s="469" t="e" cm="1">
        <f t="array" ref="BG98">bdRateExtend($G96:$G99,N96:N99,$Z96:$Z99,AG96:AG99,"None", FALSE,1)</f>
        <v>#VALUE!</v>
      </c>
      <c r="BH98" s="476"/>
      <c r="BI98" s="469" t="e" cm="1">
        <f t="array" ref="BI98">bdRateExtend($G96:$G99,O96:O99,$Z96:$Z99,AH96:AH99,"None", FALSE,1)</f>
        <v>#VALUE!</v>
      </c>
      <c r="BJ98" s="476"/>
      <c r="BK98" s="480" t="e" cm="1">
        <f t="array" ref="BK98">bdRateExtend($G96:$G99,P96:P99,$Z96:$Z99,AI96:AI99)</f>
        <v>#VALUE!</v>
      </c>
      <c r="BL98" s="480"/>
      <c r="BM98" s="480" t="e" cm="1">
        <f t="array" ref="BM98">bdRateExtend($G96:$G99,Q96:Q99,$Z96:$Z99,AJ96:AJ99)</f>
        <v>#VALUE!</v>
      </c>
      <c r="BN98" s="480"/>
      <c r="BO98" s="480" t="e" cm="1">
        <f t="array" ref="BO98">bdRateExtend($G96:$G99,R96:R99,$Z96:$Z99,AK96:AK99)</f>
        <v>#VALUE!</v>
      </c>
      <c r="BP98" s="468"/>
      <c r="BQ98" s="480"/>
      <c r="BR98" s="480"/>
      <c r="BS98" s="480"/>
      <c r="BT98" s="476"/>
      <c r="BU98" s="463" cm="1">
        <f t="array" ref="BU98">testVMAFRange($G96:$G99,N96:N99,$Z96:$Z99,AG96:AG99)</f>
        <v>0</v>
      </c>
      <c r="BV98" s="465"/>
      <c r="BW98" s="463" cm="1">
        <f t="array" ref="BW98">testVMAFRange($G96:$G99,O96:O99,$Z96:$Z99,AH96:AH99)</f>
        <v>0</v>
      </c>
      <c r="BX98" s="465"/>
    </row>
    <row r="99" spans="1:76" ht="17" customHeight="1" thickBot="1" x14ac:dyDescent="0.4">
      <c r="A99" s="516"/>
      <c r="B99" s="518"/>
      <c r="C99" s="521"/>
      <c r="D99" s="522"/>
      <c r="E99" s="523"/>
      <c r="F99" s="144">
        <v>63</v>
      </c>
      <c r="G99" s="145">
        <f>'Anchor-LD'!L97</f>
        <v>0</v>
      </c>
      <c r="H99" s="146">
        <f>'Anchor-LD'!M97</f>
        <v>0</v>
      </c>
      <c r="I99" s="146">
        <f>'Anchor-LD'!N97</f>
        <v>0</v>
      </c>
      <c r="J99" s="146">
        <f>'Anchor-LD'!O97</f>
        <v>0</v>
      </c>
      <c r="K99" s="146">
        <f>(Summary!$C$58*H99+Summary!$C$59*I99+Summary!$C$60*J99)/Summary!$C$61</f>
        <v>0</v>
      </c>
      <c r="L99" s="146">
        <f>'Anchor-LD'!P97</f>
        <v>0</v>
      </c>
      <c r="M99" s="146">
        <f>'Anchor-LD'!Q97</f>
        <v>0</v>
      </c>
      <c r="N99" s="146">
        <f>'Anchor-LD'!R97</f>
        <v>0</v>
      </c>
      <c r="O99" s="146">
        <f>'Anchor-LD'!S97</f>
        <v>0</v>
      </c>
      <c r="P99" s="146">
        <f>'Anchor-LD'!T97</f>
        <v>0</v>
      </c>
      <c r="Q99" s="146">
        <f>'Anchor-LD'!U97</f>
        <v>0</v>
      </c>
      <c r="R99" s="146">
        <f>'Anchor-LD'!V97</f>
        <v>0</v>
      </c>
      <c r="S99" s="146">
        <f>'Anchor-LD'!W97</f>
        <v>0</v>
      </c>
      <c r="T99" s="146">
        <f>'Anchor-LD'!X97</f>
        <v>0</v>
      </c>
      <c r="U99" s="146">
        <f>10*LOG10(1/((Summary!$C$75/10^(R99/10)+Summary!$C$76/10^(S99/10)+Summary!$C$77/10^(T99/10))/Summary!$C$78))</f>
        <v>0</v>
      </c>
      <c r="V99" s="146">
        <f>'Anchor-LD'!Y97</f>
        <v>0</v>
      </c>
      <c r="W99" s="146">
        <f>'Anchor-LD'!Z97</f>
        <v>0</v>
      </c>
      <c r="X99" s="147">
        <f t="shared" si="6"/>
        <v>0</v>
      </c>
      <c r="Y99" s="133"/>
      <c r="Z99" s="145">
        <f>'Test-LD'!L97</f>
        <v>0</v>
      </c>
      <c r="AA99" s="146">
        <f>'Test-LD'!M97</f>
        <v>0</v>
      </c>
      <c r="AB99" s="146">
        <f>'Test-LD'!N97</f>
        <v>0</v>
      </c>
      <c r="AC99" s="146">
        <f>'Test-LD'!O97</f>
        <v>0</v>
      </c>
      <c r="AD99" s="146">
        <f>(Summary!$C$58*AA99+Summary!$C$59*AB99+Summary!$C$60*AC99)/Summary!$C$61</f>
        <v>0</v>
      </c>
      <c r="AE99" s="146">
        <f>'Test-LD'!P97</f>
        <v>0</v>
      </c>
      <c r="AF99" s="146">
        <f>'Test-LD'!Q97</f>
        <v>0</v>
      </c>
      <c r="AG99" s="146">
        <f>'Test-LD'!R97</f>
        <v>0</v>
      </c>
      <c r="AH99" s="146">
        <f>'Test-LD'!S97</f>
        <v>0</v>
      </c>
      <c r="AI99" s="146">
        <f>'Test-LD'!T97</f>
        <v>0</v>
      </c>
      <c r="AJ99" s="146">
        <f>'Test-LD'!U97</f>
        <v>0</v>
      </c>
      <c r="AK99" s="146">
        <f>'Test-LD'!V97</f>
        <v>0</v>
      </c>
      <c r="AL99" s="146">
        <f>'Test-LD'!W97</f>
        <v>0</v>
      </c>
      <c r="AM99" s="146">
        <f>'Test-LD'!X97</f>
        <v>0</v>
      </c>
      <c r="AN99" s="146">
        <f>10*LOG10(1/((Summary!$C$75/10^(AK99/10)+Summary!$C$76/10^(AL99/10)+Summary!$C$77/10^(AM99/10))/Summary!$C$78))</f>
        <v>0</v>
      </c>
      <c r="AO99" s="146">
        <f>'Test-LD'!Y97</f>
        <v>0</v>
      </c>
      <c r="AP99" s="146">
        <f>'Test-LD'!Z97</f>
        <v>0</v>
      </c>
      <c r="AQ99" s="147">
        <f t="shared" si="7"/>
        <v>0</v>
      </c>
      <c r="AR99" s="148" t="e">
        <f t="shared" si="4"/>
        <v>#DIV/0!</v>
      </c>
      <c r="AS99" s="149" t="e">
        <f t="shared" si="5"/>
        <v>#DIV/0!</v>
      </c>
      <c r="AT99" s="136"/>
      <c r="AU99" s="136"/>
      <c r="AV99" s="577"/>
      <c r="AW99" s="480"/>
      <c r="AX99" s="480"/>
      <c r="AY99" s="480"/>
      <c r="AZ99" s="480"/>
      <c r="BA99" s="480"/>
      <c r="BB99" s="481"/>
      <c r="BC99" s="480"/>
      <c r="BD99" s="480"/>
      <c r="BE99" s="480"/>
      <c r="BF99" s="480"/>
      <c r="BG99" s="472"/>
      <c r="BH99" s="477"/>
      <c r="BI99" s="472"/>
      <c r="BJ99" s="477"/>
      <c r="BK99" s="480"/>
      <c r="BL99" s="480"/>
      <c r="BM99" s="480"/>
      <c r="BN99" s="480"/>
      <c r="BO99" s="480"/>
      <c r="BP99" s="471"/>
      <c r="BQ99" s="481"/>
      <c r="BR99" s="481"/>
      <c r="BS99" s="481"/>
      <c r="BT99" s="477"/>
      <c r="BU99" s="473"/>
      <c r="BV99" s="466"/>
      <c r="BW99" s="473"/>
      <c r="BX99" s="466"/>
    </row>
    <row r="100" spans="1:76" ht="17" customHeight="1" x14ac:dyDescent="0.35">
      <c r="A100" s="516"/>
      <c r="B100" s="482" t="s">
        <v>2</v>
      </c>
      <c r="C100" s="519" t="s">
        <v>40</v>
      </c>
      <c r="D100" s="489">
        <v>50</v>
      </c>
      <c r="E100" s="492">
        <v>8</v>
      </c>
      <c r="F100" s="129">
        <v>23</v>
      </c>
      <c r="G100" s="130">
        <f>'Anchor-LD'!L98</f>
        <v>0</v>
      </c>
      <c r="H100" s="131">
        <f>'Anchor-LD'!M98</f>
        <v>0</v>
      </c>
      <c r="I100" s="131">
        <f>'Anchor-LD'!N98</f>
        <v>0</v>
      </c>
      <c r="J100" s="131">
        <f>'Anchor-LD'!O98</f>
        <v>0</v>
      </c>
      <c r="K100" s="131">
        <f>(Summary!$C$58*H100+Summary!$C$59*I100+Summary!$C$60*J100)/Summary!$C$61</f>
        <v>0</v>
      </c>
      <c r="L100" s="131">
        <f>'Anchor-LD'!P98</f>
        <v>0</v>
      </c>
      <c r="M100" s="131">
        <f>'Anchor-LD'!Q98</f>
        <v>0</v>
      </c>
      <c r="N100" s="131">
        <f>'Anchor-LD'!R98</f>
        <v>0</v>
      </c>
      <c r="O100" s="131">
        <f>'Anchor-LD'!S98</f>
        <v>0</v>
      </c>
      <c r="P100" s="131">
        <f>'Anchor-LD'!T98</f>
        <v>0</v>
      </c>
      <c r="Q100" s="131">
        <f>'Anchor-LD'!U98</f>
        <v>0</v>
      </c>
      <c r="R100" s="131">
        <f>'Anchor-LD'!V98</f>
        <v>0</v>
      </c>
      <c r="S100" s="131">
        <f>'Anchor-LD'!W98</f>
        <v>0</v>
      </c>
      <c r="T100" s="131">
        <f>'Anchor-LD'!X98</f>
        <v>0</v>
      </c>
      <c r="U100" s="131">
        <f>10*LOG10(1/((Summary!$C$75/10^(R100/10)+Summary!$C$76/10^(S100/10)+Summary!$C$77/10^(T100/10))/Summary!$C$78))</f>
        <v>0</v>
      </c>
      <c r="V100" s="131">
        <f>'Anchor-LD'!Y98</f>
        <v>0</v>
      </c>
      <c r="W100" s="131">
        <f>'Anchor-LD'!Z98</f>
        <v>0</v>
      </c>
      <c r="X100" s="132">
        <f t="shared" si="6"/>
        <v>0</v>
      </c>
      <c r="Y100" s="133"/>
      <c r="Z100" s="130">
        <f>'Test-LD'!L98</f>
        <v>0</v>
      </c>
      <c r="AA100" s="131">
        <f>'Test-LD'!M98</f>
        <v>0</v>
      </c>
      <c r="AB100" s="131">
        <f>'Test-LD'!N98</f>
        <v>0</v>
      </c>
      <c r="AC100" s="131">
        <f>'Test-LD'!O98</f>
        <v>0</v>
      </c>
      <c r="AD100" s="131">
        <f>(Summary!$C$58*AA100+Summary!$C$59*AB100+Summary!$C$60*AC100)/Summary!$C$61</f>
        <v>0</v>
      </c>
      <c r="AE100" s="131">
        <f>'Test-LD'!P98</f>
        <v>0</v>
      </c>
      <c r="AF100" s="131">
        <f>'Test-LD'!Q98</f>
        <v>0</v>
      </c>
      <c r="AG100" s="131">
        <f>'Test-LD'!R98</f>
        <v>0</v>
      </c>
      <c r="AH100" s="131">
        <f>'Test-LD'!S98</f>
        <v>0</v>
      </c>
      <c r="AI100" s="131">
        <f>'Test-LD'!T98</f>
        <v>0</v>
      </c>
      <c r="AJ100" s="131">
        <f>'Test-LD'!U98</f>
        <v>0</v>
      </c>
      <c r="AK100" s="131">
        <f>'Test-LD'!V98</f>
        <v>0</v>
      </c>
      <c r="AL100" s="131">
        <f>'Test-LD'!W98</f>
        <v>0</v>
      </c>
      <c r="AM100" s="131">
        <f>'Test-LD'!X98</f>
        <v>0</v>
      </c>
      <c r="AN100" s="131">
        <f>10*LOG10(1/((Summary!$C$75/10^(AK100/10)+Summary!$C$76/10^(AL100/10)+Summary!$C$77/10^(AM100/10))/Summary!$C$78))</f>
        <v>0</v>
      </c>
      <c r="AO100" s="131">
        <f>'Test-LD'!Y98</f>
        <v>0</v>
      </c>
      <c r="AP100" s="131">
        <f>'Test-LD'!Z98</f>
        <v>0</v>
      </c>
      <c r="AQ100" s="132">
        <f t="shared" si="7"/>
        <v>0</v>
      </c>
      <c r="AR100" s="134" t="e">
        <f t="shared" si="4"/>
        <v>#DIV/0!</v>
      </c>
      <c r="AS100" s="135" t="e">
        <f t="shared" si="5"/>
        <v>#DIV/0!</v>
      </c>
      <c r="AT100" s="136"/>
      <c r="AU100" s="136"/>
      <c r="AV100" s="577" t="s">
        <v>121</v>
      </c>
      <c r="AW100" s="480" t="e" cm="1">
        <f t="array" ref="AW100">bdRateExtend($G100:$G103,H100:H103,$Z100:$Z103,AA100:AA103)</f>
        <v>#VALUE!</v>
      </c>
      <c r="AX100" s="480" t="e" cm="1">
        <f t="array" ref="AX100">bdRateExtend($G100:$G105,H100:H105,$Z100:$Z105,AA100:AA105)</f>
        <v>#VALUE!</v>
      </c>
      <c r="AY100" s="480" t="e" cm="1">
        <f t="array" ref="AY100">bdRateExtend($G100:$G105,I100:I105,$Z100:$Z105,AB100:AB105)</f>
        <v>#VALUE!</v>
      </c>
      <c r="AZ100" s="480" t="e" cm="1">
        <f t="array" ref="AZ100">bdRateExtend($G100:$G105,J100:J105,$Z100:$Z105,AC100:AC105)</f>
        <v>#VALUE!</v>
      </c>
      <c r="BA100" s="480" t="e" cm="1">
        <f t="array" ref="BA100">bdRateExtend($G100:$G105,K100:K105,$Z100:$Z105,AD100:AD105)</f>
        <v>#VALUE!</v>
      </c>
      <c r="BB100" s="479" t="e">
        <f>(Summary!$C$89*AX100+Summary!$C$90*AY100+Summary!$C$91*AZ100)/Summary!$C$92</f>
        <v>#VALUE!</v>
      </c>
      <c r="BC100" s="480" t="e" cm="1">
        <f t="array" ref="BC100">bdRateExtend($G100:$G103,L100:L103,$Z100:$Z103,AE100:AE103)</f>
        <v>#VALUE!</v>
      </c>
      <c r="BD100" s="480" t="e" cm="1">
        <f t="array" ref="BD100">bdRateExtend($G100:$G105,L100:L105,$Z100:$Z105,AE100:AE105)</f>
        <v>#VALUE!</v>
      </c>
      <c r="BE100" s="480" t="e" cm="1">
        <f t="array" ref="BE100">bdRateExtend($G100:$G103,M100:M103,$Z100:$Z103,AF100:AF103)</f>
        <v>#VALUE!</v>
      </c>
      <c r="BF100" s="480" t="e" cm="1">
        <f t="array" ref="BF100">bdRateExtend($G100:$G105,M100:M105,$Z100:$Z105,AF100:AF105)</f>
        <v>#VALUE!</v>
      </c>
      <c r="BG100" s="474" t="e" cm="1">
        <f t="array" ref="BG100">bdRateExtend($G100:$G103,N100:N103,$Z100:$Z103,AG100:AG103,"None", FALSE,1)</f>
        <v>#VALUE!</v>
      </c>
      <c r="BH100" s="475" t="e" cm="1">
        <f t="array" ref="BH100">bdRateExtend($G100:$G105,N100:N105,$Z100:$Z105,AG100:AG105,"None", FALSE,1)</f>
        <v>#VALUE!</v>
      </c>
      <c r="BI100" s="474" t="e" cm="1">
        <f t="array" ref="BI100">bdRateExtend($G100:$G103,O100:O103,$Z100:$Z103,AH100:AH103,"None", FALSE,1)</f>
        <v>#VALUE!</v>
      </c>
      <c r="BJ100" s="475" t="e" cm="1">
        <f t="array" ref="BJ100">bdRateExtend($G100:$G105,O100:O105,$Z100:$Z105,AH100:AH105,"None", FALSE,1)</f>
        <v>#VALUE!</v>
      </c>
      <c r="BK100" s="480" t="e" cm="1">
        <f t="array" ref="BK100">bdRateExtend($G100:$G103,P100:P103,$Z100:$Z103,AI100:AI103)</f>
        <v>#VALUE!</v>
      </c>
      <c r="BL100" s="480" t="e" cm="1">
        <f t="array" ref="BL100">bdRateExtend($G100:$G105,P100:P105,$Z100:$Z105,AI100:AI105)</f>
        <v>#VALUE!</v>
      </c>
      <c r="BM100" s="480" t="e" cm="1">
        <f t="array" ref="BM100">bdRateExtend($G100:$G103,Q100:Q103,$Z100:$Z103,AJ100:AJ103)</f>
        <v>#VALUE!</v>
      </c>
      <c r="BN100" s="480" t="e" cm="1">
        <f t="array" ref="BN100">bdRateExtend($G100:$G105,Q100:Q105,$Z100:$Z105,AJ100:AJ105)</f>
        <v>#VALUE!</v>
      </c>
      <c r="BO100" s="480" t="e" cm="1">
        <f t="array" ref="BO100">bdRateExtend($G100:$G103,R100:R103,$Z100:$Z103,AK100:AK103)</f>
        <v>#VALUE!</v>
      </c>
      <c r="BP100" s="575" t="e" cm="1">
        <f t="array" ref="BP100">bdRateExtend($G100:$G105,R100:R105,$Z100:$Z105,AK100:AK105)</f>
        <v>#VALUE!</v>
      </c>
      <c r="BQ100" s="574" t="e" cm="1">
        <f t="array" ref="BQ100">bdRateExtend($G100:$G105,S100:S105,$Z100:$Z105,AL100:AL105)</f>
        <v>#VALUE!</v>
      </c>
      <c r="BR100" s="574" t="e" cm="1">
        <f t="array" ref="BR100">bdRateExtend($G100:$G105,T100:T105,$Z100:$Z105,AM100:AM105)</f>
        <v>#VALUE!</v>
      </c>
      <c r="BS100" s="574" t="e" cm="1">
        <f t="array" ref="BS100">bdRateExtend($G100:$G105,U100:U105,$Z100:$Z105,AN100:AN105)</f>
        <v>#VALUE!</v>
      </c>
      <c r="BT100" s="576" t="e">
        <f>(Summary!$C$103*BP100+Summary!$C$104*BQ100+Summary!$C$105*BR100)/Summary!$C$106</f>
        <v>#VALUE!</v>
      </c>
      <c r="BU100" s="462" cm="1">
        <f t="array" ref="BU100">testVMAFRange($G100:$G103,N100:N103,$Z100:$Z103,AG100:AG103)</f>
        <v>0</v>
      </c>
      <c r="BV100" s="464" cm="1">
        <f t="array" ref="BV100">testVMAFRange($G100:$G105,N100:N105,$Z100:$Z105,AG100:AG105)</f>
        <v>0</v>
      </c>
      <c r="BW100" s="462" cm="1">
        <f t="array" ref="BW100">testVMAFRange($G100:$G103,O100:O103,$Z100:$Z103,AH100:AH103)</f>
        <v>0</v>
      </c>
      <c r="BX100" s="464" cm="1">
        <f t="array" ref="BX100">testVMAFRange($G100:$G105,O100:O105,$Z100:$Z105,AH100:AH105)</f>
        <v>0</v>
      </c>
    </row>
    <row r="101" spans="1:76" ht="17" customHeight="1" x14ac:dyDescent="0.35">
      <c r="A101" s="516"/>
      <c r="B101" s="483"/>
      <c r="C101" s="520"/>
      <c r="D101" s="490"/>
      <c r="E101" s="493"/>
      <c r="F101" s="138">
        <v>31</v>
      </c>
      <c r="G101" s="139">
        <f>'Anchor-LD'!L99</f>
        <v>0</v>
      </c>
      <c r="H101" s="140">
        <f>'Anchor-LD'!M99</f>
        <v>0</v>
      </c>
      <c r="I101" s="140">
        <f>'Anchor-LD'!N99</f>
        <v>0</v>
      </c>
      <c r="J101" s="140">
        <f>'Anchor-LD'!O99</f>
        <v>0</v>
      </c>
      <c r="K101" s="140">
        <f>(Summary!$C$58*H101+Summary!$C$59*I101+Summary!$C$60*J101)/Summary!$C$61</f>
        <v>0</v>
      </c>
      <c r="L101" s="140">
        <f>'Anchor-LD'!P99</f>
        <v>0</v>
      </c>
      <c r="M101" s="140">
        <f>'Anchor-LD'!Q99</f>
        <v>0</v>
      </c>
      <c r="N101" s="140">
        <f>'Anchor-LD'!R99</f>
        <v>0</v>
      </c>
      <c r="O101" s="140">
        <f>'Anchor-LD'!S99</f>
        <v>0</v>
      </c>
      <c r="P101" s="140">
        <f>'Anchor-LD'!T99</f>
        <v>0</v>
      </c>
      <c r="Q101" s="140">
        <f>'Anchor-LD'!U99</f>
        <v>0</v>
      </c>
      <c r="R101" s="140">
        <f>'Anchor-LD'!V99</f>
        <v>0</v>
      </c>
      <c r="S101" s="140">
        <f>'Anchor-LD'!W99</f>
        <v>0</v>
      </c>
      <c r="T101" s="140">
        <f>'Anchor-LD'!X99</f>
        <v>0</v>
      </c>
      <c r="U101" s="140">
        <f>10*LOG10(1/((Summary!$C$75/10^(R101/10)+Summary!$C$76/10^(S101/10)+Summary!$C$77/10^(T101/10))/Summary!$C$78))</f>
        <v>0</v>
      </c>
      <c r="V101" s="140">
        <f>'Anchor-LD'!Y99</f>
        <v>0</v>
      </c>
      <c r="W101" s="140">
        <f>'Anchor-LD'!Z99</f>
        <v>0</v>
      </c>
      <c r="X101" s="141">
        <f t="shared" si="6"/>
        <v>0</v>
      </c>
      <c r="Y101" s="133"/>
      <c r="Z101" s="139">
        <f>'Test-LD'!L99</f>
        <v>0</v>
      </c>
      <c r="AA101" s="140">
        <f>'Test-LD'!M99</f>
        <v>0</v>
      </c>
      <c r="AB101" s="140">
        <f>'Test-LD'!N99</f>
        <v>0</v>
      </c>
      <c r="AC101" s="140">
        <f>'Test-LD'!O99</f>
        <v>0</v>
      </c>
      <c r="AD101" s="140">
        <f>(Summary!$C$58*AA101+Summary!$C$59*AB101+Summary!$C$60*AC101)/Summary!$C$61</f>
        <v>0</v>
      </c>
      <c r="AE101" s="140">
        <f>'Test-LD'!P99</f>
        <v>0</v>
      </c>
      <c r="AF101" s="140">
        <f>'Test-LD'!Q99</f>
        <v>0</v>
      </c>
      <c r="AG101" s="140">
        <f>'Test-LD'!R99</f>
        <v>0</v>
      </c>
      <c r="AH101" s="140">
        <f>'Test-LD'!S99</f>
        <v>0</v>
      </c>
      <c r="AI101" s="140">
        <f>'Test-LD'!T99</f>
        <v>0</v>
      </c>
      <c r="AJ101" s="140">
        <f>'Test-LD'!U99</f>
        <v>0</v>
      </c>
      <c r="AK101" s="140">
        <f>'Test-LD'!V99</f>
        <v>0</v>
      </c>
      <c r="AL101" s="140">
        <f>'Test-LD'!W99</f>
        <v>0</v>
      </c>
      <c r="AM101" s="140">
        <f>'Test-LD'!X99</f>
        <v>0</v>
      </c>
      <c r="AN101" s="140">
        <f>10*LOG10(1/((Summary!$C$75/10^(AK101/10)+Summary!$C$76/10^(AL101/10)+Summary!$C$77/10^(AM101/10))/Summary!$C$78))</f>
        <v>0</v>
      </c>
      <c r="AO101" s="140">
        <f>'Test-LD'!Y99</f>
        <v>0</v>
      </c>
      <c r="AP101" s="140">
        <f>'Test-LD'!Z99</f>
        <v>0</v>
      </c>
      <c r="AQ101" s="141">
        <f t="shared" si="7"/>
        <v>0</v>
      </c>
      <c r="AR101" s="142" t="e">
        <f t="shared" si="4"/>
        <v>#DIV/0!</v>
      </c>
      <c r="AS101" s="143" t="e">
        <f t="shared" si="5"/>
        <v>#DIV/0!</v>
      </c>
      <c r="AT101" s="136"/>
      <c r="AU101" s="136"/>
      <c r="AV101" s="577"/>
      <c r="AW101" s="480"/>
      <c r="AX101" s="480"/>
      <c r="AY101" s="480"/>
      <c r="AZ101" s="480"/>
      <c r="BA101" s="480"/>
      <c r="BB101" s="480"/>
      <c r="BC101" s="480"/>
      <c r="BD101" s="480"/>
      <c r="BE101" s="480"/>
      <c r="BF101" s="480"/>
      <c r="BG101" s="469"/>
      <c r="BH101" s="476"/>
      <c r="BI101" s="469"/>
      <c r="BJ101" s="476"/>
      <c r="BK101" s="480"/>
      <c r="BL101" s="480"/>
      <c r="BM101" s="480"/>
      <c r="BN101" s="480"/>
      <c r="BO101" s="480"/>
      <c r="BP101" s="468"/>
      <c r="BQ101" s="480"/>
      <c r="BR101" s="480"/>
      <c r="BS101" s="480"/>
      <c r="BT101" s="476"/>
      <c r="BU101" s="463"/>
      <c r="BV101" s="465"/>
      <c r="BW101" s="463"/>
      <c r="BX101" s="465"/>
    </row>
    <row r="102" spans="1:76" ht="17" customHeight="1" x14ac:dyDescent="0.35">
      <c r="A102" s="516"/>
      <c r="B102" s="483"/>
      <c r="C102" s="520"/>
      <c r="D102" s="490"/>
      <c r="E102" s="493"/>
      <c r="F102" s="138">
        <v>39</v>
      </c>
      <c r="G102" s="139">
        <f>'Anchor-LD'!L100</f>
        <v>0</v>
      </c>
      <c r="H102" s="140">
        <f>'Anchor-LD'!M100</f>
        <v>0</v>
      </c>
      <c r="I102" s="140">
        <f>'Anchor-LD'!N100</f>
        <v>0</v>
      </c>
      <c r="J102" s="140">
        <f>'Anchor-LD'!O100</f>
        <v>0</v>
      </c>
      <c r="K102" s="140">
        <f>(Summary!$C$58*H102+Summary!$C$59*I102+Summary!$C$60*J102)/Summary!$C$61</f>
        <v>0</v>
      </c>
      <c r="L102" s="140">
        <f>'Anchor-LD'!P100</f>
        <v>0</v>
      </c>
      <c r="M102" s="140">
        <f>'Anchor-LD'!Q100</f>
        <v>0</v>
      </c>
      <c r="N102" s="140">
        <f>'Anchor-LD'!R100</f>
        <v>0</v>
      </c>
      <c r="O102" s="140">
        <f>'Anchor-LD'!S100</f>
        <v>0</v>
      </c>
      <c r="P102" s="140">
        <f>'Anchor-LD'!T100</f>
        <v>0</v>
      </c>
      <c r="Q102" s="140">
        <f>'Anchor-LD'!U100</f>
        <v>0</v>
      </c>
      <c r="R102" s="140">
        <f>'Anchor-LD'!V100</f>
        <v>0</v>
      </c>
      <c r="S102" s="140">
        <f>'Anchor-LD'!W100</f>
        <v>0</v>
      </c>
      <c r="T102" s="140">
        <f>'Anchor-LD'!X100</f>
        <v>0</v>
      </c>
      <c r="U102" s="140">
        <f>10*LOG10(1/((Summary!$C$75/10^(R102/10)+Summary!$C$76/10^(S102/10)+Summary!$C$77/10^(T102/10))/Summary!$C$78))</f>
        <v>0</v>
      </c>
      <c r="V102" s="140">
        <f>'Anchor-LD'!Y100</f>
        <v>0</v>
      </c>
      <c r="W102" s="140">
        <f>'Anchor-LD'!Z100</f>
        <v>0</v>
      </c>
      <c r="X102" s="141">
        <f t="shared" si="6"/>
        <v>0</v>
      </c>
      <c r="Y102" s="133"/>
      <c r="Z102" s="139">
        <f>'Test-LD'!L100</f>
        <v>0</v>
      </c>
      <c r="AA102" s="140">
        <f>'Test-LD'!M100</f>
        <v>0</v>
      </c>
      <c r="AB102" s="140">
        <f>'Test-LD'!N100</f>
        <v>0</v>
      </c>
      <c r="AC102" s="140">
        <f>'Test-LD'!O100</f>
        <v>0</v>
      </c>
      <c r="AD102" s="140">
        <f>(Summary!$C$58*AA102+Summary!$C$59*AB102+Summary!$C$60*AC102)/Summary!$C$61</f>
        <v>0</v>
      </c>
      <c r="AE102" s="140">
        <f>'Test-LD'!P100</f>
        <v>0</v>
      </c>
      <c r="AF102" s="140">
        <f>'Test-LD'!Q100</f>
        <v>0</v>
      </c>
      <c r="AG102" s="140">
        <f>'Test-LD'!R100</f>
        <v>0</v>
      </c>
      <c r="AH102" s="140">
        <f>'Test-LD'!S100</f>
        <v>0</v>
      </c>
      <c r="AI102" s="140">
        <f>'Test-LD'!T100</f>
        <v>0</v>
      </c>
      <c r="AJ102" s="140">
        <f>'Test-LD'!U100</f>
        <v>0</v>
      </c>
      <c r="AK102" s="140">
        <f>'Test-LD'!V100</f>
        <v>0</v>
      </c>
      <c r="AL102" s="140">
        <f>'Test-LD'!W100</f>
        <v>0</v>
      </c>
      <c r="AM102" s="140">
        <f>'Test-LD'!X100</f>
        <v>0</v>
      </c>
      <c r="AN102" s="140">
        <f>10*LOG10(1/((Summary!$C$75/10^(AK102/10)+Summary!$C$76/10^(AL102/10)+Summary!$C$77/10^(AM102/10))/Summary!$C$78))</f>
        <v>0</v>
      </c>
      <c r="AO102" s="140">
        <f>'Test-LD'!Y100</f>
        <v>0</v>
      </c>
      <c r="AP102" s="140">
        <f>'Test-LD'!Z100</f>
        <v>0</v>
      </c>
      <c r="AQ102" s="141">
        <f t="shared" si="7"/>
        <v>0</v>
      </c>
      <c r="AR102" s="142" t="e">
        <f t="shared" si="4"/>
        <v>#DIV/0!</v>
      </c>
      <c r="AS102" s="143" t="e">
        <f t="shared" si="5"/>
        <v>#DIV/0!</v>
      </c>
      <c r="AT102" s="136"/>
      <c r="AU102" s="136"/>
      <c r="AV102" s="577" t="s">
        <v>122</v>
      </c>
      <c r="AW102" s="480" t="e" cm="1">
        <f t="array" ref="AW102">bdRateExtend($G101:$G104,H101:H104,$Z101:$Z104,AA101:AA104)</f>
        <v>#VALUE!</v>
      </c>
      <c r="AX102" s="480"/>
      <c r="AY102" s="480"/>
      <c r="AZ102" s="480"/>
      <c r="BA102" s="480"/>
      <c r="BB102" s="480"/>
      <c r="BC102" s="480" t="e" cm="1">
        <f t="array" ref="BC102">bdRateExtend($G101:$G104,L101:L104,$Z101:$Z104,AE101:AE104)</f>
        <v>#VALUE!</v>
      </c>
      <c r="BD102" s="480"/>
      <c r="BE102" s="480" t="e" cm="1">
        <f t="array" ref="BE102">bdRateExtend($G101:$G104,M101:M104,$Z101:$Z104,AF101:AF104)</f>
        <v>#VALUE!</v>
      </c>
      <c r="BF102" s="480"/>
      <c r="BG102" s="469" t="e" cm="1">
        <f t="array" ref="BG102">bdRateExtend($G101:$G104,N101:N104,$Z101:$Z104,AG101:AG104,"None", FALSE,1)</f>
        <v>#VALUE!</v>
      </c>
      <c r="BH102" s="476"/>
      <c r="BI102" s="469" t="e" cm="1">
        <f t="array" ref="BI102">bdRateExtend($G101:$G104,O101:O104,$Z101:$Z104,AH101:AH104,"None", FALSE,1)</f>
        <v>#VALUE!</v>
      </c>
      <c r="BJ102" s="476"/>
      <c r="BK102" s="480" t="e" cm="1">
        <f t="array" ref="BK102">bdRateExtend($G101:$G104,P101:P104,$Z101:$Z104,AI101:AI104)</f>
        <v>#VALUE!</v>
      </c>
      <c r="BL102" s="480"/>
      <c r="BM102" s="480" t="e" cm="1">
        <f t="array" ref="BM102">bdRateExtend($G101:$G104,Q101:Q104,$Z101:$Z104,AJ101:AJ104)</f>
        <v>#VALUE!</v>
      </c>
      <c r="BN102" s="480"/>
      <c r="BO102" s="480" t="e" cm="1">
        <f t="array" ref="BO102">bdRateExtend($G101:$G104,R101:R104,$Z101:$Z104,AK101:AK104)</f>
        <v>#VALUE!</v>
      </c>
      <c r="BP102" s="468"/>
      <c r="BQ102" s="480"/>
      <c r="BR102" s="480"/>
      <c r="BS102" s="480"/>
      <c r="BT102" s="476"/>
      <c r="BU102" s="463" cm="1">
        <f t="array" ref="BU102">testVMAFRange($G101:$G104,N101:N104,$Z101:$Z104,AG101:AG104)</f>
        <v>0</v>
      </c>
      <c r="BV102" s="465"/>
      <c r="BW102" s="463" cm="1">
        <f t="array" ref="BW102">testVMAFRange($G101:$G104,O101:O104,$Z101:$Z104,AH101:AH104)</f>
        <v>0</v>
      </c>
      <c r="BX102" s="465"/>
    </row>
    <row r="103" spans="1:76" ht="17" customHeight="1" x14ac:dyDescent="0.35">
      <c r="A103" s="516"/>
      <c r="B103" s="483"/>
      <c r="C103" s="520"/>
      <c r="D103" s="490"/>
      <c r="E103" s="493"/>
      <c r="F103" s="138">
        <v>47</v>
      </c>
      <c r="G103" s="139">
        <f>'Anchor-LD'!L101</f>
        <v>0</v>
      </c>
      <c r="H103" s="140">
        <f>'Anchor-LD'!M101</f>
        <v>0</v>
      </c>
      <c r="I103" s="140">
        <f>'Anchor-LD'!N101</f>
        <v>0</v>
      </c>
      <c r="J103" s="140">
        <f>'Anchor-LD'!O101</f>
        <v>0</v>
      </c>
      <c r="K103" s="140">
        <f>(Summary!$C$58*H103+Summary!$C$59*I103+Summary!$C$60*J103)/Summary!$C$61</f>
        <v>0</v>
      </c>
      <c r="L103" s="140">
        <f>'Anchor-LD'!P101</f>
        <v>0</v>
      </c>
      <c r="M103" s="140">
        <f>'Anchor-LD'!Q101</f>
        <v>0</v>
      </c>
      <c r="N103" s="140">
        <f>'Anchor-LD'!R101</f>
        <v>0</v>
      </c>
      <c r="O103" s="140">
        <f>'Anchor-LD'!S101</f>
        <v>0</v>
      </c>
      <c r="P103" s="140">
        <f>'Anchor-LD'!T101</f>
        <v>0</v>
      </c>
      <c r="Q103" s="140">
        <f>'Anchor-LD'!U101</f>
        <v>0</v>
      </c>
      <c r="R103" s="140">
        <f>'Anchor-LD'!V101</f>
        <v>0</v>
      </c>
      <c r="S103" s="140">
        <f>'Anchor-LD'!W101</f>
        <v>0</v>
      </c>
      <c r="T103" s="140">
        <f>'Anchor-LD'!X101</f>
        <v>0</v>
      </c>
      <c r="U103" s="140">
        <f>10*LOG10(1/((Summary!$C$75/10^(R103/10)+Summary!$C$76/10^(S103/10)+Summary!$C$77/10^(T103/10))/Summary!$C$78))</f>
        <v>0</v>
      </c>
      <c r="V103" s="140">
        <f>'Anchor-LD'!Y101</f>
        <v>0</v>
      </c>
      <c r="W103" s="140">
        <f>'Anchor-LD'!Z101</f>
        <v>0</v>
      </c>
      <c r="X103" s="141">
        <f t="shared" si="6"/>
        <v>0</v>
      </c>
      <c r="Y103" s="133"/>
      <c r="Z103" s="139">
        <f>'Test-LD'!L101</f>
        <v>0</v>
      </c>
      <c r="AA103" s="140">
        <f>'Test-LD'!M101</f>
        <v>0</v>
      </c>
      <c r="AB103" s="140">
        <f>'Test-LD'!N101</f>
        <v>0</v>
      </c>
      <c r="AC103" s="140">
        <f>'Test-LD'!O101</f>
        <v>0</v>
      </c>
      <c r="AD103" s="140">
        <f>(Summary!$C$58*AA103+Summary!$C$59*AB103+Summary!$C$60*AC103)/Summary!$C$61</f>
        <v>0</v>
      </c>
      <c r="AE103" s="140">
        <f>'Test-LD'!P101</f>
        <v>0</v>
      </c>
      <c r="AF103" s="140">
        <f>'Test-LD'!Q101</f>
        <v>0</v>
      </c>
      <c r="AG103" s="140">
        <f>'Test-LD'!R101</f>
        <v>0</v>
      </c>
      <c r="AH103" s="140">
        <f>'Test-LD'!S101</f>
        <v>0</v>
      </c>
      <c r="AI103" s="140">
        <f>'Test-LD'!T101</f>
        <v>0</v>
      </c>
      <c r="AJ103" s="140">
        <f>'Test-LD'!U101</f>
        <v>0</v>
      </c>
      <c r="AK103" s="140">
        <f>'Test-LD'!V101</f>
        <v>0</v>
      </c>
      <c r="AL103" s="140">
        <f>'Test-LD'!W101</f>
        <v>0</v>
      </c>
      <c r="AM103" s="140">
        <f>'Test-LD'!X101</f>
        <v>0</v>
      </c>
      <c r="AN103" s="140">
        <f>10*LOG10(1/((Summary!$C$75/10^(AK103/10)+Summary!$C$76/10^(AL103/10)+Summary!$C$77/10^(AM103/10))/Summary!$C$78))</f>
        <v>0</v>
      </c>
      <c r="AO103" s="140">
        <f>'Test-LD'!Y101</f>
        <v>0</v>
      </c>
      <c r="AP103" s="140">
        <f>'Test-LD'!Z101</f>
        <v>0</v>
      </c>
      <c r="AQ103" s="141">
        <f t="shared" si="7"/>
        <v>0</v>
      </c>
      <c r="AR103" s="142" t="e">
        <f t="shared" si="4"/>
        <v>#DIV/0!</v>
      </c>
      <c r="AS103" s="143" t="e">
        <f t="shared" si="5"/>
        <v>#DIV/0!</v>
      </c>
      <c r="AT103" s="136"/>
      <c r="AU103" s="136"/>
      <c r="AV103" s="577"/>
      <c r="AW103" s="480"/>
      <c r="AX103" s="480"/>
      <c r="AY103" s="480"/>
      <c r="AZ103" s="480"/>
      <c r="BA103" s="480"/>
      <c r="BB103" s="480"/>
      <c r="BC103" s="480"/>
      <c r="BD103" s="480"/>
      <c r="BE103" s="480"/>
      <c r="BF103" s="480"/>
      <c r="BG103" s="469"/>
      <c r="BH103" s="476"/>
      <c r="BI103" s="469"/>
      <c r="BJ103" s="476"/>
      <c r="BK103" s="480"/>
      <c r="BL103" s="480"/>
      <c r="BM103" s="480"/>
      <c r="BN103" s="480"/>
      <c r="BO103" s="480"/>
      <c r="BP103" s="468"/>
      <c r="BQ103" s="480"/>
      <c r="BR103" s="480"/>
      <c r="BS103" s="480"/>
      <c r="BT103" s="476"/>
      <c r="BU103" s="463"/>
      <c r="BV103" s="465"/>
      <c r="BW103" s="463"/>
      <c r="BX103" s="465"/>
    </row>
    <row r="104" spans="1:76" ht="17" customHeight="1" x14ac:dyDescent="0.35">
      <c r="A104" s="516"/>
      <c r="B104" s="483"/>
      <c r="C104" s="520"/>
      <c r="D104" s="490"/>
      <c r="E104" s="493"/>
      <c r="F104" s="138">
        <v>55</v>
      </c>
      <c r="G104" s="139">
        <f>'Anchor-LD'!L102</f>
        <v>0</v>
      </c>
      <c r="H104" s="140">
        <f>'Anchor-LD'!M102</f>
        <v>0</v>
      </c>
      <c r="I104" s="140">
        <f>'Anchor-LD'!N102</f>
        <v>0</v>
      </c>
      <c r="J104" s="140">
        <f>'Anchor-LD'!O102</f>
        <v>0</v>
      </c>
      <c r="K104" s="140">
        <f>(Summary!$C$58*H104+Summary!$C$59*I104+Summary!$C$60*J104)/Summary!$C$61</f>
        <v>0</v>
      </c>
      <c r="L104" s="140">
        <f>'Anchor-LD'!P102</f>
        <v>0</v>
      </c>
      <c r="M104" s="140">
        <f>'Anchor-LD'!Q102</f>
        <v>0</v>
      </c>
      <c r="N104" s="140">
        <f>'Anchor-LD'!R102</f>
        <v>0</v>
      </c>
      <c r="O104" s="140">
        <f>'Anchor-LD'!S102</f>
        <v>0</v>
      </c>
      <c r="P104" s="140">
        <f>'Anchor-LD'!T102</f>
        <v>0</v>
      </c>
      <c r="Q104" s="140">
        <f>'Anchor-LD'!U102</f>
        <v>0</v>
      </c>
      <c r="R104" s="140">
        <f>'Anchor-LD'!V102</f>
        <v>0</v>
      </c>
      <c r="S104" s="140">
        <f>'Anchor-LD'!W102</f>
        <v>0</v>
      </c>
      <c r="T104" s="140">
        <f>'Anchor-LD'!X102</f>
        <v>0</v>
      </c>
      <c r="U104" s="140">
        <f>10*LOG10(1/((Summary!$C$75/10^(R104/10)+Summary!$C$76/10^(S104/10)+Summary!$C$77/10^(T104/10))/Summary!$C$78))</f>
        <v>0</v>
      </c>
      <c r="V104" s="140">
        <f>'Anchor-LD'!Y102</f>
        <v>0</v>
      </c>
      <c r="W104" s="140">
        <f>'Anchor-LD'!Z102</f>
        <v>0</v>
      </c>
      <c r="X104" s="141">
        <f t="shared" si="6"/>
        <v>0</v>
      </c>
      <c r="Y104" s="133"/>
      <c r="Z104" s="139">
        <f>'Test-LD'!L102</f>
        <v>0</v>
      </c>
      <c r="AA104" s="140">
        <f>'Test-LD'!M102</f>
        <v>0</v>
      </c>
      <c r="AB104" s="140">
        <f>'Test-LD'!N102</f>
        <v>0</v>
      </c>
      <c r="AC104" s="140">
        <f>'Test-LD'!O102</f>
        <v>0</v>
      </c>
      <c r="AD104" s="140">
        <f>(Summary!$C$58*AA104+Summary!$C$59*AB104+Summary!$C$60*AC104)/Summary!$C$61</f>
        <v>0</v>
      </c>
      <c r="AE104" s="140">
        <f>'Test-LD'!P102</f>
        <v>0</v>
      </c>
      <c r="AF104" s="140">
        <f>'Test-LD'!Q102</f>
        <v>0</v>
      </c>
      <c r="AG104" s="140">
        <f>'Test-LD'!R102</f>
        <v>0</v>
      </c>
      <c r="AH104" s="140">
        <f>'Test-LD'!S102</f>
        <v>0</v>
      </c>
      <c r="AI104" s="140">
        <f>'Test-LD'!T102</f>
        <v>0</v>
      </c>
      <c r="AJ104" s="140">
        <f>'Test-LD'!U102</f>
        <v>0</v>
      </c>
      <c r="AK104" s="140">
        <f>'Test-LD'!V102</f>
        <v>0</v>
      </c>
      <c r="AL104" s="140">
        <f>'Test-LD'!W102</f>
        <v>0</v>
      </c>
      <c r="AM104" s="140">
        <f>'Test-LD'!X102</f>
        <v>0</v>
      </c>
      <c r="AN104" s="140">
        <f>10*LOG10(1/((Summary!$C$75/10^(AK104/10)+Summary!$C$76/10^(AL104/10)+Summary!$C$77/10^(AM104/10))/Summary!$C$78))</f>
        <v>0</v>
      </c>
      <c r="AO104" s="140">
        <f>'Test-LD'!Y102</f>
        <v>0</v>
      </c>
      <c r="AP104" s="140">
        <f>'Test-LD'!Z102</f>
        <v>0</v>
      </c>
      <c r="AQ104" s="141">
        <f t="shared" si="7"/>
        <v>0</v>
      </c>
      <c r="AR104" s="142" t="e">
        <f t="shared" si="4"/>
        <v>#DIV/0!</v>
      </c>
      <c r="AS104" s="143" t="e">
        <f t="shared" si="5"/>
        <v>#DIV/0!</v>
      </c>
      <c r="AT104" s="136"/>
      <c r="AU104" s="136"/>
      <c r="AV104" s="577" t="s">
        <v>123</v>
      </c>
      <c r="AW104" s="480" t="e" cm="1">
        <f t="array" ref="AW104">bdRateExtend($G102:$G105,H102:H105,$Z102:$Z105,AA102:AA105)</f>
        <v>#VALUE!</v>
      </c>
      <c r="AX104" s="480"/>
      <c r="AY104" s="480"/>
      <c r="AZ104" s="480"/>
      <c r="BA104" s="480"/>
      <c r="BB104" s="480"/>
      <c r="BC104" s="480" t="e" cm="1">
        <f t="array" ref="BC104">bdRateExtend($G102:$G105,L102:L105,$Z102:$Z105,AE102:AE105)</f>
        <v>#VALUE!</v>
      </c>
      <c r="BD104" s="480"/>
      <c r="BE104" s="480" t="e" cm="1">
        <f t="array" ref="BE104">bdRateExtend($G102:$G105,M102:M105,$Z102:$Z105,AF102:AF105)</f>
        <v>#VALUE!</v>
      </c>
      <c r="BF104" s="480"/>
      <c r="BG104" s="469" t="e" cm="1">
        <f t="array" ref="BG104">bdRateExtend($G102:$G105,N102:N105,$Z102:$Z105,AG102:AG105,"None", FALSE,1)</f>
        <v>#VALUE!</v>
      </c>
      <c r="BH104" s="476"/>
      <c r="BI104" s="469" t="e" cm="1">
        <f t="array" ref="BI104">bdRateExtend($G102:$G105,O102:O105,$Z102:$Z105,AH102:AH105,"None", FALSE,1)</f>
        <v>#VALUE!</v>
      </c>
      <c r="BJ104" s="476"/>
      <c r="BK104" s="480" t="e" cm="1">
        <f t="array" ref="BK104">bdRateExtend($G102:$G105,P102:P105,$Z102:$Z105,AI102:AI105)</f>
        <v>#VALUE!</v>
      </c>
      <c r="BL104" s="480"/>
      <c r="BM104" s="480" t="e" cm="1">
        <f t="array" ref="BM104">bdRateExtend($G102:$G105,Q102:Q105,$Z102:$Z105,AJ102:AJ105)</f>
        <v>#VALUE!</v>
      </c>
      <c r="BN104" s="480"/>
      <c r="BO104" s="480" t="e" cm="1">
        <f t="array" ref="BO104">bdRateExtend($G102:$G105,R102:R105,$Z102:$Z105,AK102:AK105)</f>
        <v>#VALUE!</v>
      </c>
      <c r="BP104" s="468"/>
      <c r="BQ104" s="480"/>
      <c r="BR104" s="480"/>
      <c r="BS104" s="480"/>
      <c r="BT104" s="476"/>
      <c r="BU104" s="463" cm="1">
        <f t="array" ref="BU104">testVMAFRange($G102:$G105,N102:N105,$Z102:$Z105,AG102:AG105)</f>
        <v>0</v>
      </c>
      <c r="BV104" s="465"/>
      <c r="BW104" s="463" cm="1">
        <f t="array" ref="BW104">testVMAFRange($G102:$G105,O102:O105,$Z102:$Z105,AH102:AH105)</f>
        <v>0</v>
      </c>
      <c r="BX104" s="465"/>
    </row>
    <row r="105" spans="1:76" ht="17" customHeight="1" thickBot="1" x14ac:dyDescent="0.4">
      <c r="A105" s="516"/>
      <c r="B105" s="518"/>
      <c r="C105" s="521"/>
      <c r="D105" s="522"/>
      <c r="E105" s="523"/>
      <c r="F105" s="144">
        <v>63</v>
      </c>
      <c r="G105" s="145">
        <f>'Anchor-LD'!L103</f>
        <v>0</v>
      </c>
      <c r="H105" s="146">
        <f>'Anchor-LD'!M103</f>
        <v>0</v>
      </c>
      <c r="I105" s="146">
        <f>'Anchor-LD'!N103</f>
        <v>0</v>
      </c>
      <c r="J105" s="146">
        <f>'Anchor-LD'!O103</f>
        <v>0</v>
      </c>
      <c r="K105" s="146">
        <f>(Summary!$C$58*H105+Summary!$C$59*I105+Summary!$C$60*J105)/Summary!$C$61</f>
        <v>0</v>
      </c>
      <c r="L105" s="146">
        <f>'Anchor-LD'!P103</f>
        <v>0</v>
      </c>
      <c r="M105" s="146">
        <f>'Anchor-LD'!Q103</f>
        <v>0</v>
      </c>
      <c r="N105" s="146">
        <f>'Anchor-LD'!R103</f>
        <v>0</v>
      </c>
      <c r="O105" s="146">
        <f>'Anchor-LD'!S103</f>
        <v>0</v>
      </c>
      <c r="P105" s="146">
        <f>'Anchor-LD'!T103</f>
        <v>0</v>
      </c>
      <c r="Q105" s="146">
        <f>'Anchor-LD'!U103</f>
        <v>0</v>
      </c>
      <c r="R105" s="146">
        <f>'Anchor-LD'!V103</f>
        <v>0</v>
      </c>
      <c r="S105" s="146">
        <f>'Anchor-LD'!W103</f>
        <v>0</v>
      </c>
      <c r="T105" s="146">
        <f>'Anchor-LD'!X103</f>
        <v>0</v>
      </c>
      <c r="U105" s="146">
        <f>10*LOG10(1/((Summary!$C$75/10^(R105/10)+Summary!$C$76/10^(S105/10)+Summary!$C$77/10^(T105/10))/Summary!$C$78))</f>
        <v>0</v>
      </c>
      <c r="V105" s="146">
        <f>'Anchor-LD'!Y103</f>
        <v>0</v>
      </c>
      <c r="W105" s="146">
        <f>'Anchor-LD'!Z103</f>
        <v>0</v>
      </c>
      <c r="X105" s="147">
        <f t="shared" si="6"/>
        <v>0</v>
      </c>
      <c r="Y105" s="133"/>
      <c r="Z105" s="145">
        <f>'Test-LD'!L103</f>
        <v>0</v>
      </c>
      <c r="AA105" s="146">
        <f>'Test-LD'!M103</f>
        <v>0</v>
      </c>
      <c r="AB105" s="146">
        <f>'Test-LD'!N103</f>
        <v>0</v>
      </c>
      <c r="AC105" s="146">
        <f>'Test-LD'!O103</f>
        <v>0</v>
      </c>
      <c r="AD105" s="146">
        <f>(Summary!$C$58*AA105+Summary!$C$59*AB105+Summary!$C$60*AC105)/Summary!$C$61</f>
        <v>0</v>
      </c>
      <c r="AE105" s="146">
        <f>'Test-LD'!P103</f>
        <v>0</v>
      </c>
      <c r="AF105" s="146">
        <f>'Test-LD'!Q103</f>
        <v>0</v>
      </c>
      <c r="AG105" s="146">
        <f>'Test-LD'!R103</f>
        <v>0</v>
      </c>
      <c r="AH105" s="146">
        <f>'Test-LD'!S103</f>
        <v>0</v>
      </c>
      <c r="AI105" s="146">
        <f>'Test-LD'!T103</f>
        <v>0</v>
      </c>
      <c r="AJ105" s="146">
        <f>'Test-LD'!U103</f>
        <v>0</v>
      </c>
      <c r="AK105" s="146">
        <f>'Test-LD'!V103</f>
        <v>0</v>
      </c>
      <c r="AL105" s="146">
        <f>'Test-LD'!W103</f>
        <v>0</v>
      </c>
      <c r="AM105" s="146">
        <f>'Test-LD'!X103</f>
        <v>0</v>
      </c>
      <c r="AN105" s="146">
        <f>10*LOG10(1/((Summary!$C$75/10^(AK105/10)+Summary!$C$76/10^(AL105/10)+Summary!$C$77/10^(AM105/10))/Summary!$C$78))</f>
        <v>0</v>
      </c>
      <c r="AO105" s="146">
        <f>'Test-LD'!Y103</f>
        <v>0</v>
      </c>
      <c r="AP105" s="146">
        <f>'Test-LD'!Z103</f>
        <v>0</v>
      </c>
      <c r="AQ105" s="147">
        <f t="shared" si="7"/>
        <v>0</v>
      </c>
      <c r="AR105" s="148" t="e">
        <f t="shared" si="4"/>
        <v>#DIV/0!</v>
      </c>
      <c r="AS105" s="149" t="e">
        <f t="shared" si="5"/>
        <v>#DIV/0!</v>
      </c>
      <c r="AT105" s="136"/>
      <c r="AU105" s="136"/>
      <c r="AV105" s="577"/>
      <c r="AW105" s="480"/>
      <c r="AX105" s="480"/>
      <c r="AY105" s="480"/>
      <c r="AZ105" s="480"/>
      <c r="BA105" s="480"/>
      <c r="BB105" s="481"/>
      <c r="BC105" s="480"/>
      <c r="BD105" s="480"/>
      <c r="BE105" s="480"/>
      <c r="BF105" s="480"/>
      <c r="BG105" s="472"/>
      <c r="BH105" s="477"/>
      <c r="BI105" s="472"/>
      <c r="BJ105" s="477"/>
      <c r="BK105" s="480"/>
      <c r="BL105" s="480"/>
      <c r="BM105" s="480"/>
      <c r="BN105" s="480"/>
      <c r="BO105" s="480"/>
      <c r="BP105" s="471"/>
      <c r="BQ105" s="481"/>
      <c r="BR105" s="481"/>
      <c r="BS105" s="481"/>
      <c r="BT105" s="477"/>
      <c r="BU105" s="473"/>
      <c r="BV105" s="466"/>
      <c r="BW105" s="473"/>
      <c r="BX105" s="466"/>
    </row>
    <row r="106" spans="1:76" ht="17" customHeight="1" x14ac:dyDescent="0.35">
      <c r="A106" s="516"/>
      <c r="B106" s="482" t="s">
        <v>2</v>
      </c>
      <c r="C106" s="519" t="s">
        <v>41</v>
      </c>
      <c r="D106" s="489">
        <v>25</v>
      </c>
      <c r="E106" s="492">
        <v>8</v>
      </c>
      <c r="F106" s="129">
        <v>23</v>
      </c>
      <c r="G106" s="130">
        <f>'Anchor-LD'!L104</f>
        <v>0</v>
      </c>
      <c r="H106" s="131">
        <f>'Anchor-LD'!M104</f>
        <v>0</v>
      </c>
      <c r="I106" s="131">
        <f>'Anchor-LD'!N104</f>
        <v>0</v>
      </c>
      <c r="J106" s="131">
        <f>'Anchor-LD'!O104</f>
        <v>0</v>
      </c>
      <c r="K106" s="131">
        <f>(Summary!$C$58*H106+Summary!$C$59*I106+Summary!$C$60*J106)/Summary!$C$61</f>
        <v>0</v>
      </c>
      <c r="L106" s="131">
        <f>'Anchor-LD'!P104</f>
        <v>0</v>
      </c>
      <c r="M106" s="131">
        <f>'Anchor-LD'!Q104</f>
        <v>0</v>
      </c>
      <c r="N106" s="131">
        <f>'Anchor-LD'!R104</f>
        <v>0</v>
      </c>
      <c r="O106" s="131">
        <f>'Anchor-LD'!S104</f>
        <v>0</v>
      </c>
      <c r="P106" s="131">
        <f>'Anchor-LD'!T104</f>
        <v>0</v>
      </c>
      <c r="Q106" s="131">
        <f>'Anchor-LD'!U104</f>
        <v>0</v>
      </c>
      <c r="R106" s="131">
        <f>'Anchor-LD'!V104</f>
        <v>0</v>
      </c>
      <c r="S106" s="131">
        <f>'Anchor-LD'!W104</f>
        <v>0</v>
      </c>
      <c r="T106" s="131">
        <f>'Anchor-LD'!X104</f>
        <v>0</v>
      </c>
      <c r="U106" s="131">
        <f>10*LOG10(1/((Summary!$C$75/10^(R106/10)+Summary!$C$76/10^(S106/10)+Summary!$C$77/10^(T106/10))/Summary!$C$78))</f>
        <v>0</v>
      </c>
      <c r="V106" s="131">
        <f>'Anchor-LD'!Y104</f>
        <v>0</v>
      </c>
      <c r="W106" s="131">
        <f>'Anchor-LD'!Z104</f>
        <v>0</v>
      </c>
      <c r="X106" s="132">
        <f t="shared" si="6"/>
        <v>0</v>
      </c>
      <c r="Y106" s="133"/>
      <c r="Z106" s="130">
        <f>'Test-LD'!L104</f>
        <v>0</v>
      </c>
      <c r="AA106" s="131">
        <f>'Test-LD'!M104</f>
        <v>0</v>
      </c>
      <c r="AB106" s="131">
        <f>'Test-LD'!N104</f>
        <v>0</v>
      </c>
      <c r="AC106" s="131">
        <f>'Test-LD'!O104</f>
        <v>0</v>
      </c>
      <c r="AD106" s="131">
        <f>(Summary!$C$58*AA106+Summary!$C$59*AB106+Summary!$C$60*AC106)/Summary!$C$61</f>
        <v>0</v>
      </c>
      <c r="AE106" s="131">
        <f>'Test-LD'!P104</f>
        <v>0</v>
      </c>
      <c r="AF106" s="131">
        <f>'Test-LD'!Q104</f>
        <v>0</v>
      </c>
      <c r="AG106" s="131">
        <f>'Test-LD'!R104</f>
        <v>0</v>
      </c>
      <c r="AH106" s="131">
        <f>'Test-LD'!S104</f>
        <v>0</v>
      </c>
      <c r="AI106" s="131">
        <f>'Test-LD'!T104</f>
        <v>0</v>
      </c>
      <c r="AJ106" s="131">
        <f>'Test-LD'!U104</f>
        <v>0</v>
      </c>
      <c r="AK106" s="131">
        <f>'Test-LD'!V104</f>
        <v>0</v>
      </c>
      <c r="AL106" s="131">
        <f>'Test-LD'!W104</f>
        <v>0</v>
      </c>
      <c r="AM106" s="131">
        <f>'Test-LD'!X104</f>
        <v>0</v>
      </c>
      <c r="AN106" s="131">
        <f>10*LOG10(1/((Summary!$C$75/10^(AK106/10)+Summary!$C$76/10^(AL106/10)+Summary!$C$77/10^(AM106/10))/Summary!$C$78))</f>
        <v>0</v>
      </c>
      <c r="AO106" s="131">
        <f>'Test-LD'!Y104</f>
        <v>0</v>
      </c>
      <c r="AP106" s="131">
        <f>'Test-LD'!Z104</f>
        <v>0</v>
      </c>
      <c r="AQ106" s="132">
        <f t="shared" si="7"/>
        <v>0</v>
      </c>
      <c r="AR106" s="134" t="e">
        <f t="shared" si="4"/>
        <v>#DIV/0!</v>
      </c>
      <c r="AS106" s="135" t="e">
        <f t="shared" si="5"/>
        <v>#DIV/0!</v>
      </c>
      <c r="AT106" s="136"/>
      <c r="AU106" s="136"/>
      <c r="AV106" s="577" t="s">
        <v>121</v>
      </c>
      <c r="AW106" s="480" t="e" cm="1">
        <f t="array" ref="AW106">bdRateExtend($G106:$G109,H106:H109,$Z106:$Z109,AA106:AA109)</f>
        <v>#VALUE!</v>
      </c>
      <c r="AX106" s="480" t="e" cm="1">
        <f t="array" ref="AX106">bdRateExtend($G106:$G111,H106:H111,$Z106:$Z111,AA106:AA111)</f>
        <v>#VALUE!</v>
      </c>
      <c r="AY106" s="480" t="e" cm="1">
        <f t="array" ref="AY106">bdRateExtend($G106:$G111,I106:I111,$Z106:$Z111,AB106:AB111)</f>
        <v>#VALUE!</v>
      </c>
      <c r="AZ106" s="480" t="e" cm="1">
        <f t="array" ref="AZ106">bdRateExtend($G106:$G111,J106:J111,$Z106:$Z111,AC106:AC111)</f>
        <v>#VALUE!</v>
      </c>
      <c r="BA106" s="480" t="e" cm="1">
        <f t="array" ref="BA106">bdRateExtend($G106:$G111,K106:K111,$Z106:$Z111,AD106:AD111)</f>
        <v>#VALUE!</v>
      </c>
      <c r="BB106" s="479" t="e">
        <f>(Summary!$C$89*AX106+Summary!$C$90*AY106+Summary!$C$91*AZ106)/Summary!$C$92</f>
        <v>#VALUE!</v>
      </c>
      <c r="BC106" s="480" t="e" cm="1">
        <f t="array" ref="BC106">bdRateExtend($G106:$G109,L106:L109,$Z106:$Z109,AE106:AE109)</f>
        <v>#VALUE!</v>
      </c>
      <c r="BD106" s="480" t="e" cm="1">
        <f t="array" ref="BD106">bdRateExtend($G106:$G111,L106:L111,$Z106:$Z111,AE106:AE111)</f>
        <v>#VALUE!</v>
      </c>
      <c r="BE106" s="480" t="e" cm="1">
        <f t="array" ref="BE106">bdRateExtend($G106:$G109,M106:M109,$Z106:$Z109,AF106:AF109)</f>
        <v>#VALUE!</v>
      </c>
      <c r="BF106" s="480" t="e" cm="1">
        <f t="array" ref="BF106">bdRateExtend($G106:$G111,M106:M111,$Z106:$Z111,AF106:AF111)</f>
        <v>#VALUE!</v>
      </c>
      <c r="BG106" s="474" t="e" cm="1">
        <f t="array" ref="BG106">bdRateExtend($G106:$G109,N106:N109,$Z106:$Z109,AG106:AG109,"None", FALSE,1)</f>
        <v>#VALUE!</v>
      </c>
      <c r="BH106" s="475" t="e" cm="1">
        <f t="array" ref="BH106">bdRateExtend($G106:$G111,N106:N111,$Z106:$Z111,AG106:AG111,"None", FALSE,1)</f>
        <v>#VALUE!</v>
      </c>
      <c r="BI106" s="474" t="e" cm="1">
        <f t="array" ref="BI106">bdRateExtend($G106:$G109,O106:O109,$Z106:$Z109,AH106:AH109,"None", FALSE,1)</f>
        <v>#VALUE!</v>
      </c>
      <c r="BJ106" s="475" t="e" cm="1">
        <f t="array" ref="BJ106">bdRateExtend($G106:$G111,O106:O111,$Z106:$Z111,AH106:AH111,"None", FALSE,1)</f>
        <v>#VALUE!</v>
      </c>
      <c r="BK106" s="480" t="e" cm="1">
        <f t="array" ref="BK106">bdRateExtend($G106:$G109,P106:P109,$Z106:$Z109,AI106:AI109)</f>
        <v>#VALUE!</v>
      </c>
      <c r="BL106" s="480" t="e" cm="1">
        <f t="array" ref="BL106">bdRateExtend($G106:$G111,P106:P111,$Z106:$Z111,AI106:AI111)</f>
        <v>#VALUE!</v>
      </c>
      <c r="BM106" s="480" t="e" cm="1">
        <f t="array" ref="BM106">bdRateExtend($G106:$G109,Q106:Q109,$Z106:$Z109,AJ106:AJ109)</f>
        <v>#VALUE!</v>
      </c>
      <c r="BN106" s="480" t="e" cm="1">
        <f t="array" ref="BN106">bdRateExtend($G106:$G111,Q106:Q111,$Z106:$Z111,AJ106:AJ111)</f>
        <v>#VALUE!</v>
      </c>
      <c r="BO106" s="480" t="e" cm="1">
        <f t="array" ref="BO106">bdRateExtend($G106:$G109,R106:R109,$Z106:$Z109,AK106:AK109)</f>
        <v>#VALUE!</v>
      </c>
      <c r="BP106" s="575" t="e" cm="1">
        <f t="array" ref="BP106">bdRateExtend($G106:$G111,R106:R111,$Z106:$Z111,AK106:AK111)</f>
        <v>#VALUE!</v>
      </c>
      <c r="BQ106" s="574" t="e" cm="1">
        <f t="array" ref="BQ106">bdRateExtend($G106:$G111,S106:S111,$Z106:$Z111,AL106:AL111)</f>
        <v>#VALUE!</v>
      </c>
      <c r="BR106" s="574" t="e" cm="1">
        <f t="array" ref="BR106">bdRateExtend($G106:$G111,T106:T111,$Z106:$Z111,AM106:AM111)</f>
        <v>#VALUE!</v>
      </c>
      <c r="BS106" s="574" t="e" cm="1">
        <f t="array" ref="BS106">bdRateExtend($G106:$G111,U106:U111,$Z106:$Z111,AN106:AN111)</f>
        <v>#VALUE!</v>
      </c>
      <c r="BT106" s="576" t="e">
        <f>(Summary!$C$103*BP106+Summary!$C$104*BQ106+Summary!$C$105*BR106)/Summary!$C$106</f>
        <v>#VALUE!</v>
      </c>
      <c r="BU106" s="462" cm="1">
        <f t="array" ref="BU106">testVMAFRange($G106:$G109,N106:N109,$Z106:$Z109,AG106:AG109)</f>
        <v>0</v>
      </c>
      <c r="BV106" s="464" cm="1">
        <f t="array" ref="BV106">testVMAFRange($G106:$G111,N106:N111,$Z106:$Z111,AG106:AG111)</f>
        <v>0</v>
      </c>
      <c r="BW106" s="462" cm="1">
        <f t="array" ref="BW106">testVMAFRange($G106:$G109,O106:O109,$Z106:$Z109,AH106:AH109)</f>
        <v>0</v>
      </c>
      <c r="BX106" s="464" cm="1">
        <f t="array" ref="BX106">testVMAFRange($G106:$G111,O106:O111,$Z106:$Z111,AH106:AH111)</f>
        <v>0</v>
      </c>
    </row>
    <row r="107" spans="1:76" ht="17" customHeight="1" x14ac:dyDescent="0.35">
      <c r="A107" s="516"/>
      <c r="B107" s="483"/>
      <c r="C107" s="520"/>
      <c r="D107" s="490"/>
      <c r="E107" s="493"/>
      <c r="F107" s="138">
        <v>31</v>
      </c>
      <c r="G107" s="139">
        <f>'Anchor-LD'!L105</f>
        <v>0</v>
      </c>
      <c r="H107" s="140">
        <f>'Anchor-LD'!M105</f>
        <v>0</v>
      </c>
      <c r="I107" s="140">
        <f>'Anchor-LD'!N105</f>
        <v>0</v>
      </c>
      <c r="J107" s="140">
        <f>'Anchor-LD'!O105</f>
        <v>0</v>
      </c>
      <c r="K107" s="140">
        <f>(Summary!$C$58*H107+Summary!$C$59*I107+Summary!$C$60*J107)/Summary!$C$61</f>
        <v>0</v>
      </c>
      <c r="L107" s="140">
        <f>'Anchor-LD'!P105</f>
        <v>0</v>
      </c>
      <c r="M107" s="140">
        <f>'Anchor-LD'!Q105</f>
        <v>0</v>
      </c>
      <c r="N107" s="140">
        <f>'Anchor-LD'!R105</f>
        <v>0</v>
      </c>
      <c r="O107" s="140">
        <f>'Anchor-LD'!S105</f>
        <v>0</v>
      </c>
      <c r="P107" s="140">
        <f>'Anchor-LD'!T105</f>
        <v>0</v>
      </c>
      <c r="Q107" s="140">
        <f>'Anchor-LD'!U105</f>
        <v>0</v>
      </c>
      <c r="R107" s="140">
        <f>'Anchor-LD'!V105</f>
        <v>0</v>
      </c>
      <c r="S107" s="140">
        <f>'Anchor-LD'!W105</f>
        <v>0</v>
      </c>
      <c r="T107" s="140">
        <f>'Anchor-LD'!X105</f>
        <v>0</v>
      </c>
      <c r="U107" s="140">
        <f>10*LOG10(1/((Summary!$C$75/10^(R107/10)+Summary!$C$76/10^(S107/10)+Summary!$C$77/10^(T107/10))/Summary!$C$78))</f>
        <v>0</v>
      </c>
      <c r="V107" s="140">
        <f>'Anchor-LD'!Y105</f>
        <v>0</v>
      </c>
      <c r="W107" s="140">
        <f>'Anchor-LD'!Z105</f>
        <v>0</v>
      </c>
      <c r="X107" s="141">
        <f t="shared" si="6"/>
        <v>0</v>
      </c>
      <c r="Y107" s="133"/>
      <c r="Z107" s="139">
        <f>'Test-LD'!L105</f>
        <v>0</v>
      </c>
      <c r="AA107" s="140">
        <f>'Test-LD'!M105</f>
        <v>0</v>
      </c>
      <c r="AB107" s="140">
        <f>'Test-LD'!N105</f>
        <v>0</v>
      </c>
      <c r="AC107" s="140">
        <f>'Test-LD'!O105</f>
        <v>0</v>
      </c>
      <c r="AD107" s="140">
        <f>(Summary!$C$58*AA107+Summary!$C$59*AB107+Summary!$C$60*AC107)/Summary!$C$61</f>
        <v>0</v>
      </c>
      <c r="AE107" s="140">
        <f>'Test-LD'!P105</f>
        <v>0</v>
      </c>
      <c r="AF107" s="140">
        <f>'Test-LD'!Q105</f>
        <v>0</v>
      </c>
      <c r="AG107" s="140">
        <f>'Test-LD'!R105</f>
        <v>0</v>
      </c>
      <c r="AH107" s="140">
        <f>'Test-LD'!S105</f>
        <v>0</v>
      </c>
      <c r="AI107" s="140">
        <f>'Test-LD'!T105</f>
        <v>0</v>
      </c>
      <c r="AJ107" s="140">
        <f>'Test-LD'!U105</f>
        <v>0</v>
      </c>
      <c r="AK107" s="140">
        <f>'Test-LD'!V105</f>
        <v>0</v>
      </c>
      <c r="AL107" s="140">
        <f>'Test-LD'!W105</f>
        <v>0</v>
      </c>
      <c r="AM107" s="140">
        <f>'Test-LD'!X105</f>
        <v>0</v>
      </c>
      <c r="AN107" s="140">
        <f>10*LOG10(1/((Summary!$C$75/10^(AK107/10)+Summary!$C$76/10^(AL107/10)+Summary!$C$77/10^(AM107/10))/Summary!$C$78))</f>
        <v>0</v>
      </c>
      <c r="AO107" s="140">
        <f>'Test-LD'!Y105</f>
        <v>0</v>
      </c>
      <c r="AP107" s="140">
        <f>'Test-LD'!Z105</f>
        <v>0</v>
      </c>
      <c r="AQ107" s="141">
        <f t="shared" si="7"/>
        <v>0</v>
      </c>
      <c r="AR107" s="142" t="e">
        <f t="shared" si="4"/>
        <v>#DIV/0!</v>
      </c>
      <c r="AS107" s="143" t="e">
        <f t="shared" si="5"/>
        <v>#DIV/0!</v>
      </c>
      <c r="AT107" s="136"/>
      <c r="AU107" s="136"/>
      <c r="AV107" s="577"/>
      <c r="AW107" s="480"/>
      <c r="AX107" s="480"/>
      <c r="AY107" s="480"/>
      <c r="AZ107" s="480"/>
      <c r="BA107" s="480"/>
      <c r="BB107" s="480"/>
      <c r="BC107" s="480"/>
      <c r="BD107" s="480"/>
      <c r="BE107" s="480"/>
      <c r="BF107" s="480"/>
      <c r="BG107" s="469"/>
      <c r="BH107" s="476"/>
      <c r="BI107" s="469"/>
      <c r="BJ107" s="476"/>
      <c r="BK107" s="480"/>
      <c r="BL107" s="480"/>
      <c r="BM107" s="480"/>
      <c r="BN107" s="480"/>
      <c r="BO107" s="480"/>
      <c r="BP107" s="468"/>
      <c r="BQ107" s="480"/>
      <c r="BR107" s="480"/>
      <c r="BS107" s="480"/>
      <c r="BT107" s="476"/>
      <c r="BU107" s="463"/>
      <c r="BV107" s="465"/>
      <c r="BW107" s="463"/>
      <c r="BX107" s="465"/>
    </row>
    <row r="108" spans="1:76" ht="17" customHeight="1" x14ac:dyDescent="0.35">
      <c r="A108" s="516"/>
      <c r="B108" s="483"/>
      <c r="C108" s="520"/>
      <c r="D108" s="490"/>
      <c r="E108" s="493"/>
      <c r="F108" s="138">
        <v>39</v>
      </c>
      <c r="G108" s="139">
        <f>'Anchor-LD'!L106</f>
        <v>0</v>
      </c>
      <c r="H108" s="140">
        <f>'Anchor-LD'!M106</f>
        <v>0</v>
      </c>
      <c r="I108" s="140">
        <f>'Anchor-LD'!N106</f>
        <v>0</v>
      </c>
      <c r="J108" s="140">
        <f>'Anchor-LD'!O106</f>
        <v>0</v>
      </c>
      <c r="K108" s="140">
        <f>(Summary!$C$58*H108+Summary!$C$59*I108+Summary!$C$60*J108)/Summary!$C$61</f>
        <v>0</v>
      </c>
      <c r="L108" s="140">
        <f>'Anchor-LD'!P106</f>
        <v>0</v>
      </c>
      <c r="M108" s="140">
        <f>'Anchor-LD'!Q106</f>
        <v>0</v>
      </c>
      <c r="N108" s="140">
        <f>'Anchor-LD'!R106</f>
        <v>0</v>
      </c>
      <c r="O108" s="140">
        <f>'Anchor-LD'!S106</f>
        <v>0</v>
      </c>
      <c r="P108" s="140">
        <f>'Anchor-LD'!T106</f>
        <v>0</v>
      </c>
      <c r="Q108" s="140">
        <f>'Anchor-LD'!U106</f>
        <v>0</v>
      </c>
      <c r="R108" s="140">
        <f>'Anchor-LD'!V106</f>
        <v>0</v>
      </c>
      <c r="S108" s="140">
        <f>'Anchor-LD'!W106</f>
        <v>0</v>
      </c>
      <c r="T108" s="140">
        <f>'Anchor-LD'!X106</f>
        <v>0</v>
      </c>
      <c r="U108" s="140">
        <f>10*LOG10(1/((Summary!$C$75/10^(R108/10)+Summary!$C$76/10^(S108/10)+Summary!$C$77/10^(T108/10))/Summary!$C$78))</f>
        <v>0</v>
      </c>
      <c r="V108" s="140">
        <f>'Anchor-LD'!Y106</f>
        <v>0</v>
      </c>
      <c r="W108" s="140">
        <f>'Anchor-LD'!Z106</f>
        <v>0</v>
      </c>
      <c r="X108" s="141">
        <f t="shared" si="6"/>
        <v>0</v>
      </c>
      <c r="Y108" s="133"/>
      <c r="Z108" s="139">
        <f>'Test-LD'!L106</f>
        <v>0</v>
      </c>
      <c r="AA108" s="140">
        <f>'Test-LD'!M106</f>
        <v>0</v>
      </c>
      <c r="AB108" s="140">
        <f>'Test-LD'!N106</f>
        <v>0</v>
      </c>
      <c r="AC108" s="140">
        <f>'Test-LD'!O106</f>
        <v>0</v>
      </c>
      <c r="AD108" s="140">
        <f>(Summary!$C$58*AA108+Summary!$C$59*AB108+Summary!$C$60*AC108)/Summary!$C$61</f>
        <v>0</v>
      </c>
      <c r="AE108" s="140">
        <f>'Test-LD'!P106</f>
        <v>0</v>
      </c>
      <c r="AF108" s="140">
        <f>'Test-LD'!Q106</f>
        <v>0</v>
      </c>
      <c r="AG108" s="140">
        <f>'Test-LD'!R106</f>
        <v>0</v>
      </c>
      <c r="AH108" s="140">
        <f>'Test-LD'!S106</f>
        <v>0</v>
      </c>
      <c r="AI108" s="140">
        <f>'Test-LD'!T106</f>
        <v>0</v>
      </c>
      <c r="AJ108" s="140">
        <f>'Test-LD'!U106</f>
        <v>0</v>
      </c>
      <c r="AK108" s="140">
        <f>'Test-LD'!V106</f>
        <v>0</v>
      </c>
      <c r="AL108" s="140">
        <f>'Test-LD'!W106</f>
        <v>0</v>
      </c>
      <c r="AM108" s="140">
        <f>'Test-LD'!X106</f>
        <v>0</v>
      </c>
      <c r="AN108" s="140">
        <f>10*LOG10(1/((Summary!$C$75/10^(AK108/10)+Summary!$C$76/10^(AL108/10)+Summary!$C$77/10^(AM108/10))/Summary!$C$78))</f>
        <v>0</v>
      </c>
      <c r="AO108" s="140">
        <f>'Test-LD'!Y106</f>
        <v>0</v>
      </c>
      <c r="AP108" s="140">
        <f>'Test-LD'!Z106</f>
        <v>0</v>
      </c>
      <c r="AQ108" s="141">
        <f t="shared" si="7"/>
        <v>0</v>
      </c>
      <c r="AR108" s="142" t="e">
        <f t="shared" si="4"/>
        <v>#DIV/0!</v>
      </c>
      <c r="AS108" s="143" t="e">
        <f t="shared" si="5"/>
        <v>#DIV/0!</v>
      </c>
      <c r="AT108" s="136"/>
      <c r="AU108" s="136"/>
      <c r="AV108" s="577" t="s">
        <v>122</v>
      </c>
      <c r="AW108" s="480" t="e" cm="1">
        <f t="array" ref="AW108">bdRateExtend($G107:$G110,H107:H110,$Z107:$Z110,AA107:AA110)</f>
        <v>#VALUE!</v>
      </c>
      <c r="AX108" s="480"/>
      <c r="AY108" s="480"/>
      <c r="AZ108" s="480"/>
      <c r="BA108" s="480"/>
      <c r="BB108" s="480"/>
      <c r="BC108" s="480" t="e" cm="1">
        <f t="array" ref="BC108">bdRateExtend($G107:$G110,L107:L110,$Z107:$Z110,AE107:AE110)</f>
        <v>#VALUE!</v>
      </c>
      <c r="BD108" s="480"/>
      <c r="BE108" s="480" t="e" cm="1">
        <f t="array" ref="BE108">bdRateExtend($G107:$G110,M107:M110,$Z107:$Z110,AF107:AF110)</f>
        <v>#VALUE!</v>
      </c>
      <c r="BF108" s="480"/>
      <c r="BG108" s="469" t="e" cm="1">
        <f t="array" ref="BG108">bdRateExtend($G107:$G110,N107:N110,$Z107:$Z110,AG107:AG110,"None", FALSE,1)</f>
        <v>#VALUE!</v>
      </c>
      <c r="BH108" s="476"/>
      <c r="BI108" s="469" t="e" cm="1">
        <f t="array" ref="BI108">bdRateExtend($G107:$G110,O107:O110,$Z107:$Z110,AH107:AH110,"None", FALSE,1)</f>
        <v>#VALUE!</v>
      </c>
      <c r="BJ108" s="476"/>
      <c r="BK108" s="480" t="e" cm="1">
        <f t="array" ref="BK108">bdRateExtend($G107:$G110,P107:P110,$Z107:$Z110,AI107:AI110)</f>
        <v>#VALUE!</v>
      </c>
      <c r="BL108" s="480"/>
      <c r="BM108" s="480" t="e" cm="1">
        <f t="array" ref="BM108">bdRateExtend($G107:$G110,Q107:Q110,$Z107:$Z110,AJ107:AJ110)</f>
        <v>#VALUE!</v>
      </c>
      <c r="BN108" s="480"/>
      <c r="BO108" s="480" t="e" cm="1">
        <f t="array" ref="BO108">bdRateExtend($G107:$G110,R107:R110,$Z107:$Z110,AK107:AK110)</f>
        <v>#VALUE!</v>
      </c>
      <c r="BP108" s="468"/>
      <c r="BQ108" s="480"/>
      <c r="BR108" s="480"/>
      <c r="BS108" s="480"/>
      <c r="BT108" s="476"/>
      <c r="BU108" s="463" cm="1">
        <f t="array" ref="BU108">testVMAFRange($G107:$G110,N107:N110,$Z107:$Z110,AG107:AG110)</f>
        <v>0</v>
      </c>
      <c r="BV108" s="465"/>
      <c r="BW108" s="463" cm="1">
        <f t="array" ref="BW108">testVMAFRange($G107:$G110,O107:O110,$Z107:$Z110,AH107:AH110)</f>
        <v>0</v>
      </c>
      <c r="BX108" s="465"/>
    </row>
    <row r="109" spans="1:76" ht="17" customHeight="1" x14ac:dyDescent="0.35">
      <c r="A109" s="516"/>
      <c r="B109" s="483"/>
      <c r="C109" s="520"/>
      <c r="D109" s="490"/>
      <c r="E109" s="493"/>
      <c r="F109" s="138">
        <v>47</v>
      </c>
      <c r="G109" s="139">
        <f>'Anchor-LD'!L107</f>
        <v>0</v>
      </c>
      <c r="H109" s="140">
        <f>'Anchor-LD'!M107</f>
        <v>0</v>
      </c>
      <c r="I109" s="140">
        <f>'Anchor-LD'!N107</f>
        <v>0</v>
      </c>
      <c r="J109" s="140">
        <f>'Anchor-LD'!O107</f>
        <v>0</v>
      </c>
      <c r="K109" s="140">
        <f>(Summary!$C$58*H109+Summary!$C$59*I109+Summary!$C$60*J109)/Summary!$C$61</f>
        <v>0</v>
      </c>
      <c r="L109" s="140">
        <f>'Anchor-LD'!P107</f>
        <v>0</v>
      </c>
      <c r="M109" s="140">
        <f>'Anchor-LD'!Q107</f>
        <v>0</v>
      </c>
      <c r="N109" s="140">
        <f>'Anchor-LD'!R107</f>
        <v>0</v>
      </c>
      <c r="O109" s="140">
        <f>'Anchor-LD'!S107</f>
        <v>0</v>
      </c>
      <c r="P109" s="140">
        <f>'Anchor-LD'!T107</f>
        <v>0</v>
      </c>
      <c r="Q109" s="140">
        <f>'Anchor-LD'!U107</f>
        <v>0</v>
      </c>
      <c r="R109" s="140">
        <f>'Anchor-LD'!V107</f>
        <v>0</v>
      </c>
      <c r="S109" s="140">
        <f>'Anchor-LD'!W107</f>
        <v>0</v>
      </c>
      <c r="T109" s="140">
        <f>'Anchor-LD'!X107</f>
        <v>0</v>
      </c>
      <c r="U109" s="140">
        <f>10*LOG10(1/((Summary!$C$75/10^(R109/10)+Summary!$C$76/10^(S109/10)+Summary!$C$77/10^(T109/10))/Summary!$C$78))</f>
        <v>0</v>
      </c>
      <c r="V109" s="140">
        <f>'Anchor-LD'!Y107</f>
        <v>0</v>
      </c>
      <c r="W109" s="140">
        <f>'Anchor-LD'!Z107</f>
        <v>0</v>
      </c>
      <c r="X109" s="141">
        <f t="shared" si="6"/>
        <v>0</v>
      </c>
      <c r="Y109" s="133"/>
      <c r="Z109" s="139">
        <f>'Test-LD'!L107</f>
        <v>0</v>
      </c>
      <c r="AA109" s="140">
        <f>'Test-LD'!M107</f>
        <v>0</v>
      </c>
      <c r="AB109" s="140">
        <f>'Test-LD'!N107</f>
        <v>0</v>
      </c>
      <c r="AC109" s="140">
        <f>'Test-LD'!O107</f>
        <v>0</v>
      </c>
      <c r="AD109" s="140">
        <f>(Summary!$C$58*AA109+Summary!$C$59*AB109+Summary!$C$60*AC109)/Summary!$C$61</f>
        <v>0</v>
      </c>
      <c r="AE109" s="140">
        <f>'Test-LD'!P107</f>
        <v>0</v>
      </c>
      <c r="AF109" s="140">
        <f>'Test-LD'!Q107</f>
        <v>0</v>
      </c>
      <c r="AG109" s="140">
        <f>'Test-LD'!R107</f>
        <v>0</v>
      </c>
      <c r="AH109" s="140">
        <f>'Test-LD'!S107</f>
        <v>0</v>
      </c>
      <c r="AI109" s="140">
        <f>'Test-LD'!T107</f>
        <v>0</v>
      </c>
      <c r="AJ109" s="140">
        <f>'Test-LD'!U107</f>
        <v>0</v>
      </c>
      <c r="AK109" s="140">
        <f>'Test-LD'!V107</f>
        <v>0</v>
      </c>
      <c r="AL109" s="140">
        <f>'Test-LD'!W107</f>
        <v>0</v>
      </c>
      <c r="AM109" s="140">
        <f>'Test-LD'!X107</f>
        <v>0</v>
      </c>
      <c r="AN109" s="140">
        <f>10*LOG10(1/((Summary!$C$75/10^(AK109/10)+Summary!$C$76/10^(AL109/10)+Summary!$C$77/10^(AM109/10))/Summary!$C$78))</f>
        <v>0</v>
      </c>
      <c r="AO109" s="140">
        <f>'Test-LD'!Y107</f>
        <v>0</v>
      </c>
      <c r="AP109" s="140">
        <f>'Test-LD'!Z107</f>
        <v>0</v>
      </c>
      <c r="AQ109" s="141">
        <f t="shared" si="7"/>
        <v>0</v>
      </c>
      <c r="AR109" s="142" t="e">
        <f t="shared" si="4"/>
        <v>#DIV/0!</v>
      </c>
      <c r="AS109" s="143" t="e">
        <f t="shared" si="5"/>
        <v>#DIV/0!</v>
      </c>
      <c r="AT109" s="136"/>
      <c r="AU109" s="136"/>
      <c r="AV109" s="577"/>
      <c r="AW109" s="480"/>
      <c r="AX109" s="480"/>
      <c r="AY109" s="480"/>
      <c r="AZ109" s="480"/>
      <c r="BA109" s="480"/>
      <c r="BB109" s="480"/>
      <c r="BC109" s="480"/>
      <c r="BD109" s="480"/>
      <c r="BE109" s="480"/>
      <c r="BF109" s="480"/>
      <c r="BG109" s="469"/>
      <c r="BH109" s="476"/>
      <c r="BI109" s="469"/>
      <c r="BJ109" s="476"/>
      <c r="BK109" s="480"/>
      <c r="BL109" s="480"/>
      <c r="BM109" s="480"/>
      <c r="BN109" s="480"/>
      <c r="BO109" s="480"/>
      <c r="BP109" s="468"/>
      <c r="BQ109" s="480"/>
      <c r="BR109" s="480"/>
      <c r="BS109" s="480"/>
      <c r="BT109" s="476"/>
      <c r="BU109" s="463"/>
      <c r="BV109" s="465"/>
      <c r="BW109" s="463"/>
      <c r="BX109" s="465"/>
    </row>
    <row r="110" spans="1:76" ht="17" customHeight="1" x14ac:dyDescent="0.35">
      <c r="A110" s="516"/>
      <c r="B110" s="483"/>
      <c r="C110" s="520"/>
      <c r="D110" s="490"/>
      <c r="E110" s="493"/>
      <c r="F110" s="138">
        <v>55</v>
      </c>
      <c r="G110" s="139">
        <f>'Anchor-LD'!L108</f>
        <v>0</v>
      </c>
      <c r="H110" s="140">
        <f>'Anchor-LD'!M108</f>
        <v>0</v>
      </c>
      <c r="I110" s="140">
        <f>'Anchor-LD'!N108</f>
        <v>0</v>
      </c>
      <c r="J110" s="140">
        <f>'Anchor-LD'!O108</f>
        <v>0</v>
      </c>
      <c r="K110" s="140">
        <f>(Summary!$C$58*H110+Summary!$C$59*I110+Summary!$C$60*J110)/Summary!$C$61</f>
        <v>0</v>
      </c>
      <c r="L110" s="140">
        <f>'Anchor-LD'!P108</f>
        <v>0</v>
      </c>
      <c r="M110" s="140">
        <f>'Anchor-LD'!Q108</f>
        <v>0</v>
      </c>
      <c r="N110" s="140">
        <f>'Anchor-LD'!R108</f>
        <v>0</v>
      </c>
      <c r="O110" s="140">
        <f>'Anchor-LD'!S108</f>
        <v>0</v>
      </c>
      <c r="P110" s="140">
        <f>'Anchor-LD'!T108</f>
        <v>0</v>
      </c>
      <c r="Q110" s="140">
        <f>'Anchor-LD'!U108</f>
        <v>0</v>
      </c>
      <c r="R110" s="140">
        <f>'Anchor-LD'!V108</f>
        <v>0</v>
      </c>
      <c r="S110" s="140">
        <f>'Anchor-LD'!W108</f>
        <v>0</v>
      </c>
      <c r="T110" s="140">
        <f>'Anchor-LD'!X108</f>
        <v>0</v>
      </c>
      <c r="U110" s="140">
        <f>10*LOG10(1/((Summary!$C$75/10^(R110/10)+Summary!$C$76/10^(S110/10)+Summary!$C$77/10^(T110/10))/Summary!$C$78))</f>
        <v>0</v>
      </c>
      <c r="V110" s="140">
        <f>'Anchor-LD'!Y108</f>
        <v>0</v>
      </c>
      <c r="W110" s="140">
        <f>'Anchor-LD'!Z108</f>
        <v>0</v>
      </c>
      <c r="X110" s="141">
        <f t="shared" si="6"/>
        <v>0</v>
      </c>
      <c r="Y110" s="133"/>
      <c r="Z110" s="139">
        <f>'Test-LD'!L108</f>
        <v>0</v>
      </c>
      <c r="AA110" s="140">
        <f>'Test-LD'!M108</f>
        <v>0</v>
      </c>
      <c r="AB110" s="140">
        <f>'Test-LD'!N108</f>
        <v>0</v>
      </c>
      <c r="AC110" s="140">
        <f>'Test-LD'!O108</f>
        <v>0</v>
      </c>
      <c r="AD110" s="140">
        <f>(Summary!$C$58*AA110+Summary!$C$59*AB110+Summary!$C$60*AC110)/Summary!$C$61</f>
        <v>0</v>
      </c>
      <c r="AE110" s="140">
        <f>'Test-LD'!P108</f>
        <v>0</v>
      </c>
      <c r="AF110" s="140">
        <f>'Test-LD'!Q108</f>
        <v>0</v>
      </c>
      <c r="AG110" s="140">
        <f>'Test-LD'!R108</f>
        <v>0</v>
      </c>
      <c r="AH110" s="140">
        <f>'Test-LD'!S108</f>
        <v>0</v>
      </c>
      <c r="AI110" s="140">
        <f>'Test-LD'!T108</f>
        <v>0</v>
      </c>
      <c r="AJ110" s="140">
        <f>'Test-LD'!U108</f>
        <v>0</v>
      </c>
      <c r="AK110" s="140">
        <f>'Test-LD'!V108</f>
        <v>0</v>
      </c>
      <c r="AL110" s="140">
        <f>'Test-LD'!W108</f>
        <v>0</v>
      </c>
      <c r="AM110" s="140">
        <f>'Test-LD'!X108</f>
        <v>0</v>
      </c>
      <c r="AN110" s="140">
        <f>10*LOG10(1/((Summary!$C$75/10^(AK110/10)+Summary!$C$76/10^(AL110/10)+Summary!$C$77/10^(AM110/10))/Summary!$C$78))</f>
        <v>0</v>
      </c>
      <c r="AO110" s="140">
        <f>'Test-LD'!Y108</f>
        <v>0</v>
      </c>
      <c r="AP110" s="140">
        <f>'Test-LD'!Z108</f>
        <v>0</v>
      </c>
      <c r="AQ110" s="141">
        <f t="shared" si="7"/>
        <v>0</v>
      </c>
      <c r="AR110" s="142" t="e">
        <f t="shared" si="4"/>
        <v>#DIV/0!</v>
      </c>
      <c r="AS110" s="143" t="e">
        <f t="shared" si="5"/>
        <v>#DIV/0!</v>
      </c>
      <c r="AT110" s="136"/>
      <c r="AU110" s="136"/>
      <c r="AV110" s="577" t="s">
        <v>123</v>
      </c>
      <c r="AW110" s="480" t="e" cm="1">
        <f t="array" ref="AW110">bdRateExtend($G108:$G111,H108:H111,$Z108:$Z111,AA108:AA111)</f>
        <v>#VALUE!</v>
      </c>
      <c r="AX110" s="480"/>
      <c r="AY110" s="480"/>
      <c r="AZ110" s="480"/>
      <c r="BA110" s="480"/>
      <c r="BB110" s="480"/>
      <c r="BC110" s="480" t="e" cm="1">
        <f t="array" ref="BC110">bdRateExtend($G108:$G111,L108:L111,$Z108:$Z111,AE108:AE111)</f>
        <v>#VALUE!</v>
      </c>
      <c r="BD110" s="480"/>
      <c r="BE110" s="480" t="e" cm="1">
        <f t="array" ref="BE110">bdRateExtend($G108:$G111,M108:M111,$Z108:$Z111,AF108:AF111)</f>
        <v>#VALUE!</v>
      </c>
      <c r="BF110" s="480"/>
      <c r="BG110" s="469" t="e" cm="1">
        <f t="array" ref="BG110">bdRateExtend($G108:$G111,N108:N111,$Z108:$Z111,AG108:AG111,"None", FALSE,1)</f>
        <v>#VALUE!</v>
      </c>
      <c r="BH110" s="476"/>
      <c r="BI110" s="469" t="e" cm="1">
        <f t="array" ref="BI110">bdRateExtend($G108:$G111,O108:O111,$Z108:$Z111,AH108:AH111,"None", FALSE,1)</f>
        <v>#VALUE!</v>
      </c>
      <c r="BJ110" s="476"/>
      <c r="BK110" s="480" t="e" cm="1">
        <f t="array" ref="BK110">bdRateExtend($G108:$G111,P108:P111,$Z108:$Z111,AI108:AI111)</f>
        <v>#VALUE!</v>
      </c>
      <c r="BL110" s="480"/>
      <c r="BM110" s="480" t="e" cm="1">
        <f t="array" ref="BM110">bdRateExtend($G108:$G111,Q108:Q111,$Z108:$Z111,AJ108:AJ111)</f>
        <v>#VALUE!</v>
      </c>
      <c r="BN110" s="480"/>
      <c r="BO110" s="480" t="e" cm="1">
        <f t="array" ref="BO110">bdRateExtend($G108:$G111,R108:R111,$Z108:$Z111,AK108:AK111)</f>
        <v>#VALUE!</v>
      </c>
      <c r="BP110" s="468"/>
      <c r="BQ110" s="480"/>
      <c r="BR110" s="480"/>
      <c r="BS110" s="480"/>
      <c r="BT110" s="476"/>
      <c r="BU110" s="463" cm="1">
        <f t="array" ref="BU110">testVMAFRange($G108:$G111,N108:N111,$Z108:$Z111,AG108:AG111)</f>
        <v>0</v>
      </c>
      <c r="BV110" s="465"/>
      <c r="BW110" s="463" cm="1">
        <f t="array" ref="BW110">testVMAFRange($G108:$G111,O108:O111,$Z108:$Z111,AH108:AH111)</f>
        <v>0</v>
      </c>
      <c r="BX110" s="465"/>
    </row>
    <row r="111" spans="1:76" ht="17" customHeight="1" thickBot="1" x14ac:dyDescent="0.4">
      <c r="A111" s="516"/>
      <c r="B111" s="518"/>
      <c r="C111" s="521"/>
      <c r="D111" s="522"/>
      <c r="E111" s="523"/>
      <c r="F111" s="144">
        <v>63</v>
      </c>
      <c r="G111" s="145">
        <f>'Anchor-LD'!L109</f>
        <v>0</v>
      </c>
      <c r="H111" s="146">
        <f>'Anchor-LD'!M109</f>
        <v>0</v>
      </c>
      <c r="I111" s="146">
        <f>'Anchor-LD'!N109</f>
        <v>0</v>
      </c>
      <c r="J111" s="146">
        <f>'Anchor-LD'!O109</f>
        <v>0</v>
      </c>
      <c r="K111" s="146">
        <f>(Summary!$C$58*H111+Summary!$C$59*I111+Summary!$C$60*J111)/Summary!$C$61</f>
        <v>0</v>
      </c>
      <c r="L111" s="146">
        <f>'Anchor-LD'!P109</f>
        <v>0</v>
      </c>
      <c r="M111" s="146">
        <f>'Anchor-LD'!Q109</f>
        <v>0</v>
      </c>
      <c r="N111" s="146">
        <f>'Anchor-LD'!R109</f>
        <v>0</v>
      </c>
      <c r="O111" s="146">
        <f>'Anchor-LD'!S109</f>
        <v>0</v>
      </c>
      <c r="P111" s="146">
        <f>'Anchor-LD'!T109</f>
        <v>0</v>
      </c>
      <c r="Q111" s="146">
        <f>'Anchor-LD'!U109</f>
        <v>0</v>
      </c>
      <c r="R111" s="146">
        <f>'Anchor-LD'!V109</f>
        <v>0</v>
      </c>
      <c r="S111" s="146">
        <f>'Anchor-LD'!W109</f>
        <v>0</v>
      </c>
      <c r="T111" s="146">
        <f>'Anchor-LD'!X109</f>
        <v>0</v>
      </c>
      <c r="U111" s="146">
        <f>10*LOG10(1/((Summary!$C$75/10^(R111/10)+Summary!$C$76/10^(S111/10)+Summary!$C$77/10^(T111/10))/Summary!$C$78))</f>
        <v>0</v>
      </c>
      <c r="V111" s="146">
        <f>'Anchor-LD'!Y109</f>
        <v>0</v>
      </c>
      <c r="W111" s="146">
        <f>'Anchor-LD'!Z109</f>
        <v>0</v>
      </c>
      <c r="X111" s="147">
        <f t="shared" si="6"/>
        <v>0</v>
      </c>
      <c r="Y111" s="133"/>
      <c r="Z111" s="145">
        <f>'Test-LD'!L109</f>
        <v>0</v>
      </c>
      <c r="AA111" s="146">
        <f>'Test-LD'!M109</f>
        <v>0</v>
      </c>
      <c r="AB111" s="146">
        <f>'Test-LD'!N109</f>
        <v>0</v>
      </c>
      <c r="AC111" s="146">
        <f>'Test-LD'!O109</f>
        <v>0</v>
      </c>
      <c r="AD111" s="146">
        <f>(Summary!$C$58*AA111+Summary!$C$59*AB111+Summary!$C$60*AC111)/Summary!$C$61</f>
        <v>0</v>
      </c>
      <c r="AE111" s="146">
        <f>'Test-LD'!P109</f>
        <v>0</v>
      </c>
      <c r="AF111" s="146">
        <f>'Test-LD'!Q109</f>
        <v>0</v>
      </c>
      <c r="AG111" s="146">
        <f>'Test-LD'!R109</f>
        <v>0</v>
      </c>
      <c r="AH111" s="146">
        <f>'Test-LD'!S109</f>
        <v>0</v>
      </c>
      <c r="AI111" s="146">
        <f>'Test-LD'!T109</f>
        <v>0</v>
      </c>
      <c r="AJ111" s="146">
        <f>'Test-LD'!U109</f>
        <v>0</v>
      </c>
      <c r="AK111" s="146">
        <f>'Test-LD'!V109</f>
        <v>0</v>
      </c>
      <c r="AL111" s="146">
        <f>'Test-LD'!W109</f>
        <v>0</v>
      </c>
      <c r="AM111" s="146">
        <f>'Test-LD'!X109</f>
        <v>0</v>
      </c>
      <c r="AN111" s="146">
        <f>10*LOG10(1/((Summary!$C$75/10^(AK111/10)+Summary!$C$76/10^(AL111/10)+Summary!$C$77/10^(AM111/10))/Summary!$C$78))</f>
        <v>0</v>
      </c>
      <c r="AO111" s="146">
        <f>'Test-LD'!Y109</f>
        <v>0</v>
      </c>
      <c r="AP111" s="146">
        <f>'Test-LD'!Z109</f>
        <v>0</v>
      </c>
      <c r="AQ111" s="147">
        <f t="shared" si="7"/>
        <v>0</v>
      </c>
      <c r="AR111" s="148" t="e">
        <f t="shared" si="4"/>
        <v>#DIV/0!</v>
      </c>
      <c r="AS111" s="149" t="e">
        <f t="shared" si="5"/>
        <v>#DIV/0!</v>
      </c>
      <c r="AT111" s="136"/>
      <c r="AU111" s="136"/>
      <c r="AV111" s="577"/>
      <c r="AW111" s="480"/>
      <c r="AX111" s="480"/>
      <c r="AY111" s="480"/>
      <c r="AZ111" s="480"/>
      <c r="BA111" s="480"/>
      <c r="BB111" s="481"/>
      <c r="BC111" s="480"/>
      <c r="BD111" s="480"/>
      <c r="BE111" s="480"/>
      <c r="BF111" s="480"/>
      <c r="BG111" s="472"/>
      <c r="BH111" s="477"/>
      <c r="BI111" s="472"/>
      <c r="BJ111" s="477"/>
      <c r="BK111" s="480"/>
      <c r="BL111" s="480"/>
      <c r="BM111" s="480"/>
      <c r="BN111" s="480"/>
      <c r="BO111" s="480"/>
      <c r="BP111" s="471"/>
      <c r="BQ111" s="481"/>
      <c r="BR111" s="481"/>
      <c r="BS111" s="481"/>
      <c r="BT111" s="477"/>
      <c r="BU111" s="473"/>
      <c r="BV111" s="466"/>
      <c r="BW111" s="473"/>
      <c r="BX111" s="466"/>
    </row>
    <row r="112" spans="1:76" ht="17" customHeight="1" x14ac:dyDescent="0.35">
      <c r="A112" s="516"/>
      <c r="B112" s="482" t="s">
        <v>2</v>
      </c>
      <c r="C112" s="519" t="s">
        <v>42</v>
      </c>
      <c r="D112" s="489">
        <v>59.94</v>
      </c>
      <c r="E112" s="492">
        <v>10</v>
      </c>
      <c r="F112" s="129">
        <v>23</v>
      </c>
      <c r="G112" s="130">
        <f>'Anchor-LD'!L110</f>
        <v>0</v>
      </c>
      <c r="H112" s="131">
        <f>'Anchor-LD'!M110</f>
        <v>0</v>
      </c>
      <c r="I112" s="131">
        <f>'Anchor-LD'!N110</f>
        <v>0</v>
      </c>
      <c r="J112" s="131">
        <f>'Anchor-LD'!O110</f>
        <v>0</v>
      </c>
      <c r="K112" s="131">
        <f>(Summary!$C$58*H112+Summary!$C$59*I112+Summary!$C$60*J112)/Summary!$C$61</f>
        <v>0</v>
      </c>
      <c r="L112" s="131">
        <f>'Anchor-LD'!P110</f>
        <v>0</v>
      </c>
      <c r="M112" s="131">
        <f>'Anchor-LD'!Q110</f>
        <v>0</v>
      </c>
      <c r="N112" s="131">
        <f>'Anchor-LD'!R110</f>
        <v>0</v>
      </c>
      <c r="O112" s="131">
        <f>'Anchor-LD'!S110</f>
        <v>0</v>
      </c>
      <c r="P112" s="131">
        <f>'Anchor-LD'!T110</f>
        <v>0</v>
      </c>
      <c r="Q112" s="131">
        <f>'Anchor-LD'!U110</f>
        <v>0</v>
      </c>
      <c r="R112" s="131">
        <f>'Anchor-LD'!V110</f>
        <v>0</v>
      </c>
      <c r="S112" s="131">
        <f>'Anchor-LD'!W110</f>
        <v>0</v>
      </c>
      <c r="T112" s="131">
        <f>'Anchor-LD'!X110</f>
        <v>0</v>
      </c>
      <c r="U112" s="131">
        <f>10*LOG10(1/((Summary!$C$75/10^(R112/10)+Summary!$C$76/10^(S112/10)+Summary!$C$77/10^(T112/10))/Summary!$C$78))</f>
        <v>0</v>
      </c>
      <c r="V112" s="131">
        <f>'Anchor-LD'!Y110</f>
        <v>0</v>
      </c>
      <c r="W112" s="131">
        <f>'Anchor-LD'!Z110</f>
        <v>0</v>
      </c>
      <c r="X112" s="132">
        <f t="shared" si="6"/>
        <v>0</v>
      </c>
      <c r="Y112" s="133"/>
      <c r="Z112" s="130">
        <f>'Test-LD'!L110</f>
        <v>0</v>
      </c>
      <c r="AA112" s="131">
        <f>'Test-LD'!M110</f>
        <v>0</v>
      </c>
      <c r="AB112" s="131">
        <f>'Test-LD'!N110</f>
        <v>0</v>
      </c>
      <c r="AC112" s="131">
        <f>'Test-LD'!O110</f>
        <v>0</v>
      </c>
      <c r="AD112" s="131">
        <f>(Summary!$C$58*AA112+Summary!$C$59*AB112+Summary!$C$60*AC112)/Summary!$C$61</f>
        <v>0</v>
      </c>
      <c r="AE112" s="131">
        <f>'Test-LD'!P110</f>
        <v>0</v>
      </c>
      <c r="AF112" s="131">
        <f>'Test-LD'!Q110</f>
        <v>0</v>
      </c>
      <c r="AG112" s="131">
        <f>'Test-LD'!R110</f>
        <v>0</v>
      </c>
      <c r="AH112" s="131">
        <f>'Test-LD'!S110</f>
        <v>0</v>
      </c>
      <c r="AI112" s="131">
        <f>'Test-LD'!T110</f>
        <v>0</v>
      </c>
      <c r="AJ112" s="131">
        <f>'Test-LD'!U110</f>
        <v>0</v>
      </c>
      <c r="AK112" s="131">
        <f>'Test-LD'!V110</f>
        <v>0</v>
      </c>
      <c r="AL112" s="131">
        <f>'Test-LD'!W110</f>
        <v>0</v>
      </c>
      <c r="AM112" s="131">
        <f>'Test-LD'!X110</f>
        <v>0</v>
      </c>
      <c r="AN112" s="131">
        <f>10*LOG10(1/((Summary!$C$75/10^(AK112/10)+Summary!$C$76/10^(AL112/10)+Summary!$C$77/10^(AM112/10))/Summary!$C$78))</f>
        <v>0</v>
      </c>
      <c r="AO112" s="131">
        <f>'Test-LD'!Y110</f>
        <v>0</v>
      </c>
      <c r="AP112" s="131">
        <f>'Test-LD'!Z110</f>
        <v>0</v>
      </c>
      <c r="AQ112" s="132">
        <f t="shared" si="7"/>
        <v>0</v>
      </c>
      <c r="AR112" s="134" t="e">
        <f t="shared" si="4"/>
        <v>#DIV/0!</v>
      </c>
      <c r="AS112" s="135" t="e">
        <f t="shared" si="5"/>
        <v>#DIV/0!</v>
      </c>
      <c r="AT112" s="136"/>
      <c r="AU112" s="136"/>
      <c r="AV112" s="577" t="s">
        <v>121</v>
      </c>
      <c r="AW112" s="480" t="e" cm="1">
        <f t="array" ref="AW112">bdRateExtend($G112:$G115,H112:H115,$Z112:$Z115,AA112:AA115)</f>
        <v>#VALUE!</v>
      </c>
      <c r="AX112" s="480" t="e" cm="1">
        <f t="array" ref="AX112">bdRateExtend($G112:$G117,H112:H117,$Z112:$Z117,AA112:AA117)</f>
        <v>#VALUE!</v>
      </c>
      <c r="AY112" s="480" t="e" cm="1">
        <f t="array" ref="AY112">bdRateExtend($G112:$G117,I112:I117,$Z112:$Z117,AB112:AB117)</f>
        <v>#VALUE!</v>
      </c>
      <c r="AZ112" s="480" t="e" cm="1">
        <f t="array" ref="AZ112">bdRateExtend($G112:$G117,J112:J117,$Z112:$Z117,AC112:AC117)</f>
        <v>#VALUE!</v>
      </c>
      <c r="BA112" s="480" t="e" cm="1">
        <f t="array" ref="BA112">bdRateExtend($G112:$G117,K112:K117,$Z112:$Z117,AD112:AD117)</f>
        <v>#VALUE!</v>
      </c>
      <c r="BB112" s="479" t="e">
        <f>(Summary!$C$89*AX112+Summary!$C$90*AY112+Summary!$C$91*AZ112)/Summary!$C$92</f>
        <v>#VALUE!</v>
      </c>
      <c r="BC112" s="480" t="e" cm="1">
        <f t="array" ref="BC112">bdRateExtend($G112:$G115,L112:L115,$Z112:$Z115,AE112:AE115)</f>
        <v>#VALUE!</v>
      </c>
      <c r="BD112" s="480" t="e" cm="1">
        <f t="array" ref="BD112">bdRateExtend($G112:$G117,L112:L117,$Z112:$Z117,AE112:AE117)</f>
        <v>#VALUE!</v>
      </c>
      <c r="BE112" s="480" t="e" cm="1">
        <f t="array" ref="BE112">bdRateExtend($G112:$G115,M112:M115,$Z112:$Z115,AF112:AF115)</f>
        <v>#VALUE!</v>
      </c>
      <c r="BF112" s="480" t="e" cm="1">
        <f t="array" ref="BF112">bdRateExtend($G112:$G117,M112:M117,$Z112:$Z117,AF112:AF117)</f>
        <v>#VALUE!</v>
      </c>
      <c r="BG112" s="474" t="e" cm="1">
        <f t="array" ref="BG112">bdRateExtend($G112:$G115,N112:N115,$Z112:$Z115,AG112:AG115,"None", FALSE,1)</f>
        <v>#VALUE!</v>
      </c>
      <c r="BH112" s="475" t="e" cm="1">
        <f t="array" ref="BH112">bdRateExtend($G112:$G117,N112:N117,$Z112:$Z117,AG112:AG117,"None", FALSE,1)</f>
        <v>#VALUE!</v>
      </c>
      <c r="BI112" s="474" t="e" cm="1">
        <f t="array" ref="BI112">bdRateExtend($G112:$G115,O112:O115,$Z112:$Z115,AH112:AH115,"None", FALSE,1)</f>
        <v>#VALUE!</v>
      </c>
      <c r="BJ112" s="475" t="e" cm="1">
        <f t="array" ref="BJ112">bdRateExtend($G112:$G117,O112:O117,$Z112:$Z117,AH112:AH117,"None", FALSE,1)</f>
        <v>#VALUE!</v>
      </c>
      <c r="BK112" s="480" t="e" cm="1">
        <f t="array" ref="BK112">bdRateExtend($G112:$G115,P112:P115,$Z112:$Z115,AI112:AI115)</f>
        <v>#VALUE!</v>
      </c>
      <c r="BL112" s="480" t="e" cm="1">
        <f t="array" ref="BL112">bdRateExtend($G112:$G117,P112:P117,$Z112:$Z117,AI112:AI117)</f>
        <v>#VALUE!</v>
      </c>
      <c r="BM112" s="480" t="e" cm="1">
        <f t="array" ref="BM112">bdRateExtend($G112:$G115,Q112:Q115,$Z112:$Z115,AJ112:AJ115)</f>
        <v>#VALUE!</v>
      </c>
      <c r="BN112" s="480" t="e" cm="1">
        <f t="array" ref="BN112">bdRateExtend($G112:$G117,Q112:Q117,$Z112:$Z117,AJ112:AJ117)</f>
        <v>#VALUE!</v>
      </c>
      <c r="BO112" s="480" t="e" cm="1">
        <f t="array" ref="BO112">bdRateExtend($G112:$G115,R112:R115,$Z112:$Z115,AK112:AK115)</f>
        <v>#VALUE!</v>
      </c>
      <c r="BP112" s="575" t="e" cm="1">
        <f t="array" ref="BP112">bdRateExtend($G112:$G117,R112:R117,$Z112:$Z117,AK112:AK117)</f>
        <v>#VALUE!</v>
      </c>
      <c r="BQ112" s="574" t="e" cm="1">
        <f t="array" ref="BQ112">bdRateExtend($G112:$G117,S112:S117,$Z112:$Z117,AL112:AL117)</f>
        <v>#VALUE!</v>
      </c>
      <c r="BR112" s="574" t="e" cm="1">
        <f t="array" ref="BR112">bdRateExtend($G112:$G117,T112:T117,$Z112:$Z117,AM112:AM117)</f>
        <v>#VALUE!</v>
      </c>
      <c r="BS112" s="574" t="e" cm="1">
        <f t="array" ref="BS112">bdRateExtend($G112:$G117,U112:U117,$Z112:$Z117,AN112:AN117)</f>
        <v>#VALUE!</v>
      </c>
      <c r="BT112" s="576" t="e">
        <f>(Summary!$C$103*BP112+Summary!$C$104*BQ112+Summary!$C$105*BR112)/Summary!$C$106</f>
        <v>#VALUE!</v>
      </c>
      <c r="BU112" s="462" cm="1">
        <f t="array" ref="BU112">testVMAFRange($G112:$G115,N112:N115,$Z112:$Z115,AG112:AG115)</f>
        <v>0</v>
      </c>
      <c r="BV112" s="464" cm="1">
        <f t="array" ref="BV112">testVMAFRange($G112:$G117,N112:N117,$Z112:$Z117,AG112:AG117)</f>
        <v>0</v>
      </c>
      <c r="BW112" s="462" cm="1">
        <f t="array" ref="BW112">testVMAFRange($G112:$G115,O112:O115,$Z112:$Z115,AH112:AH115)</f>
        <v>0</v>
      </c>
      <c r="BX112" s="464" cm="1">
        <f t="array" ref="BX112">testVMAFRange($G112:$G117,O112:O117,$Z112:$Z117,AH112:AH117)</f>
        <v>0</v>
      </c>
    </row>
    <row r="113" spans="1:76" ht="17" customHeight="1" x14ac:dyDescent="0.35">
      <c r="A113" s="516"/>
      <c r="B113" s="483"/>
      <c r="C113" s="520"/>
      <c r="D113" s="490"/>
      <c r="E113" s="493"/>
      <c r="F113" s="138">
        <v>31</v>
      </c>
      <c r="G113" s="139">
        <f>'Anchor-LD'!L111</f>
        <v>0</v>
      </c>
      <c r="H113" s="140">
        <f>'Anchor-LD'!M111</f>
        <v>0</v>
      </c>
      <c r="I113" s="140">
        <f>'Anchor-LD'!N111</f>
        <v>0</v>
      </c>
      <c r="J113" s="140">
        <f>'Anchor-LD'!O111</f>
        <v>0</v>
      </c>
      <c r="K113" s="140">
        <f>(Summary!$C$58*H113+Summary!$C$59*I113+Summary!$C$60*J113)/Summary!$C$61</f>
        <v>0</v>
      </c>
      <c r="L113" s="140">
        <f>'Anchor-LD'!P111</f>
        <v>0</v>
      </c>
      <c r="M113" s="140">
        <f>'Anchor-LD'!Q111</f>
        <v>0</v>
      </c>
      <c r="N113" s="140">
        <f>'Anchor-LD'!R111</f>
        <v>0</v>
      </c>
      <c r="O113" s="140">
        <f>'Anchor-LD'!S111</f>
        <v>0</v>
      </c>
      <c r="P113" s="140">
        <f>'Anchor-LD'!T111</f>
        <v>0</v>
      </c>
      <c r="Q113" s="140">
        <f>'Anchor-LD'!U111</f>
        <v>0</v>
      </c>
      <c r="R113" s="140">
        <f>'Anchor-LD'!V111</f>
        <v>0</v>
      </c>
      <c r="S113" s="140">
        <f>'Anchor-LD'!W111</f>
        <v>0</v>
      </c>
      <c r="T113" s="140">
        <f>'Anchor-LD'!X111</f>
        <v>0</v>
      </c>
      <c r="U113" s="140">
        <f>10*LOG10(1/((Summary!$C$75/10^(R113/10)+Summary!$C$76/10^(S113/10)+Summary!$C$77/10^(T113/10))/Summary!$C$78))</f>
        <v>0</v>
      </c>
      <c r="V113" s="140">
        <f>'Anchor-LD'!Y111</f>
        <v>0</v>
      </c>
      <c r="W113" s="140">
        <f>'Anchor-LD'!Z111</f>
        <v>0</v>
      </c>
      <c r="X113" s="141">
        <f t="shared" si="6"/>
        <v>0</v>
      </c>
      <c r="Y113" s="133"/>
      <c r="Z113" s="139">
        <f>'Test-LD'!L111</f>
        <v>0</v>
      </c>
      <c r="AA113" s="140">
        <f>'Test-LD'!M111</f>
        <v>0</v>
      </c>
      <c r="AB113" s="140">
        <f>'Test-LD'!N111</f>
        <v>0</v>
      </c>
      <c r="AC113" s="140">
        <f>'Test-LD'!O111</f>
        <v>0</v>
      </c>
      <c r="AD113" s="140">
        <f>(Summary!$C$58*AA113+Summary!$C$59*AB113+Summary!$C$60*AC113)/Summary!$C$61</f>
        <v>0</v>
      </c>
      <c r="AE113" s="140">
        <f>'Test-LD'!P111</f>
        <v>0</v>
      </c>
      <c r="AF113" s="140">
        <f>'Test-LD'!Q111</f>
        <v>0</v>
      </c>
      <c r="AG113" s="140">
        <f>'Test-LD'!R111</f>
        <v>0</v>
      </c>
      <c r="AH113" s="140">
        <f>'Test-LD'!S111</f>
        <v>0</v>
      </c>
      <c r="AI113" s="140">
        <f>'Test-LD'!T111</f>
        <v>0</v>
      </c>
      <c r="AJ113" s="140">
        <f>'Test-LD'!U111</f>
        <v>0</v>
      </c>
      <c r="AK113" s="140">
        <f>'Test-LD'!V111</f>
        <v>0</v>
      </c>
      <c r="AL113" s="140">
        <f>'Test-LD'!W111</f>
        <v>0</v>
      </c>
      <c r="AM113" s="140">
        <f>'Test-LD'!X111</f>
        <v>0</v>
      </c>
      <c r="AN113" s="140">
        <f>10*LOG10(1/((Summary!$C$75/10^(AK113/10)+Summary!$C$76/10^(AL113/10)+Summary!$C$77/10^(AM113/10))/Summary!$C$78))</f>
        <v>0</v>
      </c>
      <c r="AO113" s="140">
        <f>'Test-LD'!Y111</f>
        <v>0</v>
      </c>
      <c r="AP113" s="140">
        <f>'Test-LD'!Z111</f>
        <v>0</v>
      </c>
      <c r="AQ113" s="141">
        <f t="shared" si="7"/>
        <v>0</v>
      </c>
      <c r="AR113" s="142" t="e">
        <f t="shared" si="4"/>
        <v>#DIV/0!</v>
      </c>
      <c r="AS113" s="143" t="e">
        <f t="shared" si="5"/>
        <v>#DIV/0!</v>
      </c>
      <c r="AT113" s="136"/>
      <c r="AU113" s="136"/>
      <c r="AV113" s="577"/>
      <c r="AW113" s="480"/>
      <c r="AX113" s="480"/>
      <c r="AY113" s="480"/>
      <c r="AZ113" s="480"/>
      <c r="BA113" s="480"/>
      <c r="BB113" s="480"/>
      <c r="BC113" s="480"/>
      <c r="BD113" s="480"/>
      <c r="BE113" s="480"/>
      <c r="BF113" s="480"/>
      <c r="BG113" s="469"/>
      <c r="BH113" s="476"/>
      <c r="BI113" s="469"/>
      <c r="BJ113" s="476"/>
      <c r="BK113" s="480"/>
      <c r="BL113" s="480"/>
      <c r="BM113" s="480"/>
      <c r="BN113" s="480"/>
      <c r="BO113" s="480"/>
      <c r="BP113" s="468"/>
      <c r="BQ113" s="480"/>
      <c r="BR113" s="480"/>
      <c r="BS113" s="480"/>
      <c r="BT113" s="476"/>
      <c r="BU113" s="463"/>
      <c r="BV113" s="465"/>
      <c r="BW113" s="463"/>
      <c r="BX113" s="465"/>
    </row>
    <row r="114" spans="1:76" ht="17" customHeight="1" x14ac:dyDescent="0.35">
      <c r="A114" s="516"/>
      <c r="B114" s="483"/>
      <c r="C114" s="520"/>
      <c r="D114" s="490"/>
      <c r="E114" s="493"/>
      <c r="F114" s="138">
        <v>39</v>
      </c>
      <c r="G114" s="139">
        <f>'Anchor-LD'!L112</f>
        <v>0</v>
      </c>
      <c r="H114" s="140">
        <f>'Anchor-LD'!M112</f>
        <v>0</v>
      </c>
      <c r="I114" s="140">
        <f>'Anchor-LD'!N112</f>
        <v>0</v>
      </c>
      <c r="J114" s="140">
        <f>'Anchor-LD'!O112</f>
        <v>0</v>
      </c>
      <c r="K114" s="140">
        <f>(Summary!$C$58*H114+Summary!$C$59*I114+Summary!$C$60*J114)/Summary!$C$61</f>
        <v>0</v>
      </c>
      <c r="L114" s="140">
        <f>'Anchor-LD'!P112</f>
        <v>0</v>
      </c>
      <c r="M114" s="140">
        <f>'Anchor-LD'!Q112</f>
        <v>0</v>
      </c>
      <c r="N114" s="140">
        <f>'Anchor-LD'!R112</f>
        <v>0</v>
      </c>
      <c r="O114" s="140">
        <f>'Anchor-LD'!S112</f>
        <v>0</v>
      </c>
      <c r="P114" s="140">
        <f>'Anchor-LD'!T112</f>
        <v>0</v>
      </c>
      <c r="Q114" s="140">
        <f>'Anchor-LD'!U112</f>
        <v>0</v>
      </c>
      <c r="R114" s="140">
        <f>'Anchor-LD'!V112</f>
        <v>0</v>
      </c>
      <c r="S114" s="140">
        <f>'Anchor-LD'!W112</f>
        <v>0</v>
      </c>
      <c r="T114" s="140">
        <f>'Anchor-LD'!X112</f>
        <v>0</v>
      </c>
      <c r="U114" s="140">
        <f>10*LOG10(1/((Summary!$C$75/10^(R114/10)+Summary!$C$76/10^(S114/10)+Summary!$C$77/10^(T114/10))/Summary!$C$78))</f>
        <v>0</v>
      </c>
      <c r="V114" s="140">
        <f>'Anchor-LD'!Y112</f>
        <v>0</v>
      </c>
      <c r="W114" s="140">
        <f>'Anchor-LD'!Z112</f>
        <v>0</v>
      </c>
      <c r="X114" s="141">
        <f t="shared" si="6"/>
        <v>0</v>
      </c>
      <c r="Y114" s="133"/>
      <c r="Z114" s="139">
        <f>'Test-LD'!L112</f>
        <v>0</v>
      </c>
      <c r="AA114" s="140">
        <f>'Test-LD'!M112</f>
        <v>0</v>
      </c>
      <c r="AB114" s="140">
        <f>'Test-LD'!N112</f>
        <v>0</v>
      </c>
      <c r="AC114" s="140">
        <f>'Test-LD'!O112</f>
        <v>0</v>
      </c>
      <c r="AD114" s="140">
        <f>(Summary!$C$58*AA114+Summary!$C$59*AB114+Summary!$C$60*AC114)/Summary!$C$61</f>
        <v>0</v>
      </c>
      <c r="AE114" s="140">
        <f>'Test-LD'!P112</f>
        <v>0</v>
      </c>
      <c r="AF114" s="140">
        <f>'Test-LD'!Q112</f>
        <v>0</v>
      </c>
      <c r="AG114" s="140">
        <f>'Test-LD'!R112</f>
        <v>0</v>
      </c>
      <c r="AH114" s="140">
        <f>'Test-LD'!S112</f>
        <v>0</v>
      </c>
      <c r="AI114" s="140">
        <f>'Test-LD'!T112</f>
        <v>0</v>
      </c>
      <c r="AJ114" s="140">
        <f>'Test-LD'!U112</f>
        <v>0</v>
      </c>
      <c r="AK114" s="140">
        <f>'Test-LD'!V112</f>
        <v>0</v>
      </c>
      <c r="AL114" s="140">
        <f>'Test-LD'!W112</f>
        <v>0</v>
      </c>
      <c r="AM114" s="140">
        <f>'Test-LD'!X112</f>
        <v>0</v>
      </c>
      <c r="AN114" s="140">
        <f>10*LOG10(1/((Summary!$C$75/10^(AK114/10)+Summary!$C$76/10^(AL114/10)+Summary!$C$77/10^(AM114/10))/Summary!$C$78))</f>
        <v>0</v>
      </c>
      <c r="AO114" s="140">
        <f>'Test-LD'!Y112</f>
        <v>0</v>
      </c>
      <c r="AP114" s="140">
        <f>'Test-LD'!Z112</f>
        <v>0</v>
      </c>
      <c r="AQ114" s="141">
        <f t="shared" si="7"/>
        <v>0</v>
      </c>
      <c r="AR114" s="142" t="e">
        <f t="shared" si="4"/>
        <v>#DIV/0!</v>
      </c>
      <c r="AS114" s="143" t="e">
        <f t="shared" si="5"/>
        <v>#DIV/0!</v>
      </c>
      <c r="AT114" s="136"/>
      <c r="AU114" s="136"/>
      <c r="AV114" s="577" t="s">
        <v>122</v>
      </c>
      <c r="AW114" s="480" t="e" cm="1">
        <f t="array" ref="AW114">bdRateExtend($G113:$G116,H113:H116,$Z113:$Z116,AA113:AA116)</f>
        <v>#VALUE!</v>
      </c>
      <c r="AX114" s="480"/>
      <c r="AY114" s="480"/>
      <c r="AZ114" s="480"/>
      <c r="BA114" s="480"/>
      <c r="BB114" s="480"/>
      <c r="BC114" s="480" t="e" cm="1">
        <f t="array" ref="BC114">bdRateExtend($G113:$G116,L113:L116,$Z113:$Z116,AE113:AE116)</f>
        <v>#VALUE!</v>
      </c>
      <c r="BD114" s="480"/>
      <c r="BE114" s="480" t="e" cm="1">
        <f t="array" ref="BE114">bdRateExtend($G113:$G116,M113:M116,$Z113:$Z116,AF113:AF116)</f>
        <v>#VALUE!</v>
      </c>
      <c r="BF114" s="480"/>
      <c r="BG114" s="469" t="e" cm="1">
        <f t="array" ref="BG114">bdRateExtend($G113:$G116,N113:N116,$Z113:$Z116,AG113:AG116,"None", FALSE,1)</f>
        <v>#VALUE!</v>
      </c>
      <c r="BH114" s="476"/>
      <c r="BI114" s="469" t="e" cm="1">
        <f t="array" ref="BI114">bdRateExtend($G113:$G116,O113:O116,$Z113:$Z116,AH113:AH116,"None", FALSE,1)</f>
        <v>#VALUE!</v>
      </c>
      <c r="BJ114" s="476"/>
      <c r="BK114" s="480" t="e" cm="1">
        <f t="array" ref="BK114">bdRateExtend($G113:$G116,P113:P116,$Z113:$Z116,AI113:AI116)</f>
        <v>#VALUE!</v>
      </c>
      <c r="BL114" s="480"/>
      <c r="BM114" s="480" t="e" cm="1">
        <f t="array" ref="BM114">bdRateExtend($G113:$G116,Q113:Q116,$Z113:$Z116,AJ113:AJ116)</f>
        <v>#VALUE!</v>
      </c>
      <c r="BN114" s="480"/>
      <c r="BO114" s="480" t="e" cm="1">
        <f t="array" ref="BO114">bdRateExtend($G113:$G116,R113:R116,$Z113:$Z116,AK113:AK116)</f>
        <v>#VALUE!</v>
      </c>
      <c r="BP114" s="468"/>
      <c r="BQ114" s="480"/>
      <c r="BR114" s="480"/>
      <c r="BS114" s="480"/>
      <c r="BT114" s="476"/>
      <c r="BU114" s="463" cm="1">
        <f t="array" ref="BU114">testVMAFRange($G113:$G116,N113:N116,$Z113:$Z116,AG113:AG116)</f>
        <v>0</v>
      </c>
      <c r="BV114" s="465"/>
      <c r="BW114" s="463" cm="1">
        <f t="array" ref="BW114">testVMAFRange($G113:$G116,O113:O116,$Z113:$Z116,AH113:AH116)</f>
        <v>0</v>
      </c>
      <c r="BX114" s="465"/>
    </row>
    <row r="115" spans="1:76" ht="17" customHeight="1" x14ac:dyDescent="0.35">
      <c r="A115" s="516"/>
      <c r="B115" s="483"/>
      <c r="C115" s="520"/>
      <c r="D115" s="490"/>
      <c r="E115" s="493"/>
      <c r="F115" s="138">
        <v>47</v>
      </c>
      <c r="G115" s="139">
        <f>'Anchor-LD'!L113</f>
        <v>0</v>
      </c>
      <c r="H115" s="140">
        <f>'Anchor-LD'!M113</f>
        <v>0</v>
      </c>
      <c r="I115" s="140">
        <f>'Anchor-LD'!N113</f>
        <v>0</v>
      </c>
      <c r="J115" s="140">
        <f>'Anchor-LD'!O113</f>
        <v>0</v>
      </c>
      <c r="K115" s="140">
        <f>(Summary!$C$58*H115+Summary!$C$59*I115+Summary!$C$60*J115)/Summary!$C$61</f>
        <v>0</v>
      </c>
      <c r="L115" s="140">
        <f>'Anchor-LD'!P113</f>
        <v>0</v>
      </c>
      <c r="M115" s="140">
        <f>'Anchor-LD'!Q113</f>
        <v>0</v>
      </c>
      <c r="N115" s="140">
        <f>'Anchor-LD'!R113</f>
        <v>0</v>
      </c>
      <c r="O115" s="140">
        <f>'Anchor-LD'!S113</f>
        <v>0</v>
      </c>
      <c r="P115" s="140">
        <f>'Anchor-LD'!T113</f>
        <v>0</v>
      </c>
      <c r="Q115" s="140">
        <f>'Anchor-LD'!U113</f>
        <v>0</v>
      </c>
      <c r="R115" s="140">
        <f>'Anchor-LD'!V113</f>
        <v>0</v>
      </c>
      <c r="S115" s="140">
        <f>'Anchor-LD'!W113</f>
        <v>0</v>
      </c>
      <c r="T115" s="140">
        <f>'Anchor-LD'!X113</f>
        <v>0</v>
      </c>
      <c r="U115" s="140">
        <f>10*LOG10(1/((Summary!$C$75/10^(R115/10)+Summary!$C$76/10^(S115/10)+Summary!$C$77/10^(T115/10))/Summary!$C$78))</f>
        <v>0</v>
      </c>
      <c r="V115" s="140">
        <f>'Anchor-LD'!Y113</f>
        <v>0</v>
      </c>
      <c r="W115" s="140">
        <f>'Anchor-LD'!Z113</f>
        <v>0</v>
      </c>
      <c r="X115" s="141">
        <f t="shared" si="6"/>
        <v>0</v>
      </c>
      <c r="Y115" s="133"/>
      <c r="Z115" s="139">
        <f>'Test-LD'!L113</f>
        <v>0</v>
      </c>
      <c r="AA115" s="140">
        <f>'Test-LD'!M113</f>
        <v>0</v>
      </c>
      <c r="AB115" s="140">
        <f>'Test-LD'!N113</f>
        <v>0</v>
      </c>
      <c r="AC115" s="140">
        <f>'Test-LD'!O113</f>
        <v>0</v>
      </c>
      <c r="AD115" s="140">
        <f>(Summary!$C$58*AA115+Summary!$C$59*AB115+Summary!$C$60*AC115)/Summary!$C$61</f>
        <v>0</v>
      </c>
      <c r="AE115" s="140">
        <f>'Test-LD'!P113</f>
        <v>0</v>
      </c>
      <c r="AF115" s="140">
        <f>'Test-LD'!Q113</f>
        <v>0</v>
      </c>
      <c r="AG115" s="140">
        <f>'Test-LD'!R113</f>
        <v>0</v>
      </c>
      <c r="AH115" s="140">
        <f>'Test-LD'!S113</f>
        <v>0</v>
      </c>
      <c r="AI115" s="140">
        <f>'Test-LD'!T113</f>
        <v>0</v>
      </c>
      <c r="AJ115" s="140">
        <f>'Test-LD'!U113</f>
        <v>0</v>
      </c>
      <c r="AK115" s="140">
        <f>'Test-LD'!V113</f>
        <v>0</v>
      </c>
      <c r="AL115" s="140">
        <f>'Test-LD'!W113</f>
        <v>0</v>
      </c>
      <c r="AM115" s="140">
        <f>'Test-LD'!X113</f>
        <v>0</v>
      </c>
      <c r="AN115" s="140">
        <f>10*LOG10(1/((Summary!$C$75/10^(AK115/10)+Summary!$C$76/10^(AL115/10)+Summary!$C$77/10^(AM115/10))/Summary!$C$78))</f>
        <v>0</v>
      </c>
      <c r="AO115" s="140">
        <f>'Test-LD'!Y113</f>
        <v>0</v>
      </c>
      <c r="AP115" s="140">
        <f>'Test-LD'!Z113</f>
        <v>0</v>
      </c>
      <c r="AQ115" s="141">
        <f t="shared" si="7"/>
        <v>0</v>
      </c>
      <c r="AR115" s="142" t="e">
        <f t="shared" si="4"/>
        <v>#DIV/0!</v>
      </c>
      <c r="AS115" s="143" t="e">
        <f t="shared" si="5"/>
        <v>#DIV/0!</v>
      </c>
      <c r="AT115" s="136"/>
      <c r="AU115" s="136"/>
      <c r="AV115" s="577"/>
      <c r="AW115" s="480"/>
      <c r="AX115" s="480"/>
      <c r="AY115" s="480"/>
      <c r="AZ115" s="480"/>
      <c r="BA115" s="480"/>
      <c r="BB115" s="480"/>
      <c r="BC115" s="480"/>
      <c r="BD115" s="480"/>
      <c r="BE115" s="480"/>
      <c r="BF115" s="480"/>
      <c r="BG115" s="469"/>
      <c r="BH115" s="476"/>
      <c r="BI115" s="469"/>
      <c r="BJ115" s="476"/>
      <c r="BK115" s="480"/>
      <c r="BL115" s="480"/>
      <c r="BM115" s="480"/>
      <c r="BN115" s="480"/>
      <c r="BO115" s="480"/>
      <c r="BP115" s="468"/>
      <c r="BQ115" s="480"/>
      <c r="BR115" s="480"/>
      <c r="BS115" s="480"/>
      <c r="BT115" s="476"/>
      <c r="BU115" s="463"/>
      <c r="BV115" s="465"/>
      <c r="BW115" s="463"/>
      <c r="BX115" s="465"/>
    </row>
    <row r="116" spans="1:76" ht="17" customHeight="1" x14ac:dyDescent="0.35">
      <c r="A116" s="516"/>
      <c r="B116" s="483"/>
      <c r="C116" s="520"/>
      <c r="D116" s="490"/>
      <c r="E116" s="493"/>
      <c r="F116" s="138">
        <v>55</v>
      </c>
      <c r="G116" s="139">
        <f>'Anchor-LD'!L114</f>
        <v>0</v>
      </c>
      <c r="H116" s="140">
        <f>'Anchor-LD'!M114</f>
        <v>0</v>
      </c>
      <c r="I116" s="140">
        <f>'Anchor-LD'!N114</f>
        <v>0</v>
      </c>
      <c r="J116" s="140">
        <f>'Anchor-LD'!O114</f>
        <v>0</v>
      </c>
      <c r="K116" s="140">
        <f>(Summary!$C$58*H116+Summary!$C$59*I116+Summary!$C$60*J116)/Summary!$C$61</f>
        <v>0</v>
      </c>
      <c r="L116" s="140">
        <f>'Anchor-LD'!P114</f>
        <v>0</v>
      </c>
      <c r="M116" s="140">
        <f>'Anchor-LD'!Q114</f>
        <v>0</v>
      </c>
      <c r="N116" s="140">
        <f>'Anchor-LD'!R114</f>
        <v>0</v>
      </c>
      <c r="O116" s="140">
        <f>'Anchor-LD'!S114</f>
        <v>0</v>
      </c>
      <c r="P116" s="140">
        <f>'Anchor-LD'!T114</f>
        <v>0</v>
      </c>
      <c r="Q116" s="140">
        <f>'Anchor-LD'!U114</f>
        <v>0</v>
      </c>
      <c r="R116" s="140">
        <f>'Anchor-LD'!V114</f>
        <v>0</v>
      </c>
      <c r="S116" s="140">
        <f>'Anchor-LD'!W114</f>
        <v>0</v>
      </c>
      <c r="T116" s="140">
        <f>'Anchor-LD'!X114</f>
        <v>0</v>
      </c>
      <c r="U116" s="140">
        <f>10*LOG10(1/((Summary!$C$75/10^(R116/10)+Summary!$C$76/10^(S116/10)+Summary!$C$77/10^(T116/10))/Summary!$C$78))</f>
        <v>0</v>
      </c>
      <c r="V116" s="140">
        <f>'Anchor-LD'!Y114</f>
        <v>0</v>
      </c>
      <c r="W116" s="140">
        <f>'Anchor-LD'!Z114</f>
        <v>0</v>
      </c>
      <c r="X116" s="141">
        <f t="shared" si="6"/>
        <v>0</v>
      </c>
      <c r="Y116" s="133"/>
      <c r="Z116" s="139">
        <f>'Test-LD'!L114</f>
        <v>0</v>
      </c>
      <c r="AA116" s="140">
        <f>'Test-LD'!M114</f>
        <v>0</v>
      </c>
      <c r="AB116" s="140">
        <f>'Test-LD'!N114</f>
        <v>0</v>
      </c>
      <c r="AC116" s="140">
        <f>'Test-LD'!O114</f>
        <v>0</v>
      </c>
      <c r="AD116" s="140">
        <f>(Summary!$C$58*AA116+Summary!$C$59*AB116+Summary!$C$60*AC116)/Summary!$C$61</f>
        <v>0</v>
      </c>
      <c r="AE116" s="140">
        <f>'Test-LD'!P114</f>
        <v>0</v>
      </c>
      <c r="AF116" s="140">
        <f>'Test-LD'!Q114</f>
        <v>0</v>
      </c>
      <c r="AG116" s="140">
        <f>'Test-LD'!R114</f>
        <v>0</v>
      </c>
      <c r="AH116" s="140">
        <f>'Test-LD'!S114</f>
        <v>0</v>
      </c>
      <c r="AI116" s="140">
        <f>'Test-LD'!T114</f>
        <v>0</v>
      </c>
      <c r="AJ116" s="140">
        <f>'Test-LD'!U114</f>
        <v>0</v>
      </c>
      <c r="AK116" s="140">
        <f>'Test-LD'!V114</f>
        <v>0</v>
      </c>
      <c r="AL116" s="140">
        <f>'Test-LD'!W114</f>
        <v>0</v>
      </c>
      <c r="AM116" s="140">
        <f>'Test-LD'!X114</f>
        <v>0</v>
      </c>
      <c r="AN116" s="140">
        <f>10*LOG10(1/((Summary!$C$75/10^(AK116/10)+Summary!$C$76/10^(AL116/10)+Summary!$C$77/10^(AM116/10))/Summary!$C$78))</f>
        <v>0</v>
      </c>
      <c r="AO116" s="140">
        <f>'Test-LD'!Y114</f>
        <v>0</v>
      </c>
      <c r="AP116" s="140">
        <f>'Test-LD'!Z114</f>
        <v>0</v>
      </c>
      <c r="AQ116" s="141">
        <f t="shared" si="7"/>
        <v>0</v>
      </c>
      <c r="AR116" s="142" t="e">
        <f t="shared" si="4"/>
        <v>#DIV/0!</v>
      </c>
      <c r="AS116" s="143" t="e">
        <f t="shared" si="5"/>
        <v>#DIV/0!</v>
      </c>
      <c r="AT116" s="136"/>
      <c r="AU116" s="136"/>
      <c r="AV116" s="577" t="s">
        <v>123</v>
      </c>
      <c r="AW116" s="480" t="e" cm="1">
        <f t="array" ref="AW116">bdRateExtend($G114:$G117,H114:H117,$Z114:$Z117,AA114:AA117)</f>
        <v>#VALUE!</v>
      </c>
      <c r="AX116" s="480"/>
      <c r="AY116" s="480"/>
      <c r="AZ116" s="480"/>
      <c r="BA116" s="480"/>
      <c r="BB116" s="480"/>
      <c r="BC116" s="480" t="e" cm="1">
        <f t="array" ref="BC116">bdRateExtend($G114:$G117,L114:L117,$Z114:$Z117,AE114:AE117)</f>
        <v>#VALUE!</v>
      </c>
      <c r="BD116" s="480"/>
      <c r="BE116" s="480" t="e" cm="1">
        <f t="array" ref="BE116">bdRateExtend($G114:$G117,M114:M117,$Z114:$Z117,AF114:AF117)</f>
        <v>#VALUE!</v>
      </c>
      <c r="BF116" s="480"/>
      <c r="BG116" s="469" t="e" cm="1">
        <f t="array" ref="BG116">bdRateExtend($G114:$G117,N114:N117,$Z114:$Z117,AG114:AG117,"None", FALSE,1)</f>
        <v>#VALUE!</v>
      </c>
      <c r="BH116" s="476"/>
      <c r="BI116" s="469" t="e" cm="1">
        <f t="array" ref="BI116">bdRateExtend($G114:$G117,O114:O117,$Z114:$Z117,AH114:AH117,"None", FALSE,1)</f>
        <v>#VALUE!</v>
      </c>
      <c r="BJ116" s="476"/>
      <c r="BK116" s="480" t="e" cm="1">
        <f t="array" ref="BK116">bdRateExtend($G114:$G117,P114:P117,$Z114:$Z117,AI114:AI117)</f>
        <v>#VALUE!</v>
      </c>
      <c r="BL116" s="480"/>
      <c r="BM116" s="480" t="e" cm="1">
        <f t="array" ref="BM116">bdRateExtend($G114:$G117,Q114:Q117,$Z114:$Z117,AJ114:AJ117)</f>
        <v>#VALUE!</v>
      </c>
      <c r="BN116" s="480"/>
      <c r="BO116" s="480" t="e" cm="1">
        <f t="array" ref="BO116">bdRateExtend($G114:$G117,R114:R117,$Z114:$Z117,AK114:AK117)</f>
        <v>#VALUE!</v>
      </c>
      <c r="BP116" s="468"/>
      <c r="BQ116" s="480"/>
      <c r="BR116" s="480"/>
      <c r="BS116" s="480"/>
      <c r="BT116" s="476"/>
      <c r="BU116" s="463" cm="1">
        <f t="array" ref="BU116">testVMAFRange($G114:$G117,N114:N117,$Z114:$Z117,AG114:AG117)</f>
        <v>0</v>
      </c>
      <c r="BV116" s="465"/>
      <c r="BW116" s="463" cm="1">
        <f t="array" ref="BW116">testVMAFRange($G114:$G117,O114:O117,$Z114:$Z117,AH114:AH117)</f>
        <v>0</v>
      </c>
      <c r="BX116" s="465"/>
    </row>
    <row r="117" spans="1:76" ht="17" customHeight="1" thickBot="1" x14ac:dyDescent="0.4">
      <c r="A117" s="516"/>
      <c r="B117" s="518"/>
      <c r="C117" s="521"/>
      <c r="D117" s="522"/>
      <c r="E117" s="523"/>
      <c r="F117" s="144">
        <v>63</v>
      </c>
      <c r="G117" s="145">
        <f>'Anchor-LD'!L115</f>
        <v>0</v>
      </c>
      <c r="H117" s="146">
        <f>'Anchor-LD'!M115</f>
        <v>0</v>
      </c>
      <c r="I117" s="146">
        <f>'Anchor-LD'!N115</f>
        <v>0</v>
      </c>
      <c r="J117" s="146">
        <f>'Anchor-LD'!O115</f>
        <v>0</v>
      </c>
      <c r="K117" s="146">
        <f>(Summary!$C$58*H117+Summary!$C$59*I117+Summary!$C$60*J117)/Summary!$C$61</f>
        <v>0</v>
      </c>
      <c r="L117" s="146">
        <f>'Anchor-LD'!P115</f>
        <v>0</v>
      </c>
      <c r="M117" s="146">
        <f>'Anchor-LD'!Q115</f>
        <v>0</v>
      </c>
      <c r="N117" s="146">
        <f>'Anchor-LD'!R115</f>
        <v>0</v>
      </c>
      <c r="O117" s="146">
        <f>'Anchor-LD'!S115</f>
        <v>0</v>
      </c>
      <c r="P117" s="146">
        <f>'Anchor-LD'!T115</f>
        <v>0</v>
      </c>
      <c r="Q117" s="146">
        <f>'Anchor-LD'!U115</f>
        <v>0</v>
      </c>
      <c r="R117" s="146">
        <f>'Anchor-LD'!V115</f>
        <v>0</v>
      </c>
      <c r="S117" s="146">
        <f>'Anchor-LD'!W115</f>
        <v>0</v>
      </c>
      <c r="T117" s="146">
        <f>'Anchor-LD'!X115</f>
        <v>0</v>
      </c>
      <c r="U117" s="146">
        <f>10*LOG10(1/((Summary!$C$75/10^(R117/10)+Summary!$C$76/10^(S117/10)+Summary!$C$77/10^(T117/10))/Summary!$C$78))</f>
        <v>0</v>
      </c>
      <c r="V117" s="146">
        <f>'Anchor-LD'!Y115</f>
        <v>0</v>
      </c>
      <c r="W117" s="146">
        <f>'Anchor-LD'!Z115</f>
        <v>0</v>
      </c>
      <c r="X117" s="147">
        <f t="shared" si="6"/>
        <v>0</v>
      </c>
      <c r="Y117" s="133"/>
      <c r="Z117" s="145">
        <f>'Test-LD'!L115</f>
        <v>0</v>
      </c>
      <c r="AA117" s="146">
        <f>'Test-LD'!M115</f>
        <v>0</v>
      </c>
      <c r="AB117" s="146">
        <f>'Test-LD'!N115</f>
        <v>0</v>
      </c>
      <c r="AC117" s="146">
        <f>'Test-LD'!O115</f>
        <v>0</v>
      </c>
      <c r="AD117" s="146">
        <f>(Summary!$C$58*AA117+Summary!$C$59*AB117+Summary!$C$60*AC117)/Summary!$C$61</f>
        <v>0</v>
      </c>
      <c r="AE117" s="146">
        <f>'Test-LD'!P115</f>
        <v>0</v>
      </c>
      <c r="AF117" s="146">
        <f>'Test-LD'!Q115</f>
        <v>0</v>
      </c>
      <c r="AG117" s="146">
        <f>'Test-LD'!R115</f>
        <v>0</v>
      </c>
      <c r="AH117" s="146">
        <f>'Test-LD'!S115</f>
        <v>0</v>
      </c>
      <c r="AI117" s="146">
        <f>'Test-LD'!T115</f>
        <v>0</v>
      </c>
      <c r="AJ117" s="146">
        <f>'Test-LD'!U115</f>
        <v>0</v>
      </c>
      <c r="AK117" s="146">
        <f>'Test-LD'!V115</f>
        <v>0</v>
      </c>
      <c r="AL117" s="146">
        <f>'Test-LD'!W115</f>
        <v>0</v>
      </c>
      <c r="AM117" s="146">
        <f>'Test-LD'!X115</f>
        <v>0</v>
      </c>
      <c r="AN117" s="146">
        <f>10*LOG10(1/((Summary!$C$75/10^(AK117/10)+Summary!$C$76/10^(AL117/10)+Summary!$C$77/10^(AM117/10))/Summary!$C$78))</f>
        <v>0</v>
      </c>
      <c r="AO117" s="146">
        <f>'Test-LD'!Y115</f>
        <v>0</v>
      </c>
      <c r="AP117" s="146">
        <f>'Test-LD'!Z115</f>
        <v>0</v>
      </c>
      <c r="AQ117" s="147">
        <f t="shared" si="7"/>
        <v>0</v>
      </c>
      <c r="AR117" s="148" t="e">
        <f t="shared" si="4"/>
        <v>#DIV/0!</v>
      </c>
      <c r="AS117" s="149" t="e">
        <f t="shared" si="5"/>
        <v>#DIV/0!</v>
      </c>
      <c r="AT117" s="136"/>
      <c r="AU117" s="136"/>
      <c r="AV117" s="577"/>
      <c r="AW117" s="480"/>
      <c r="AX117" s="480"/>
      <c r="AY117" s="480"/>
      <c r="AZ117" s="480"/>
      <c r="BA117" s="480"/>
      <c r="BB117" s="481"/>
      <c r="BC117" s="480"/>
      <c r="BD117" s="480"/>
      <c r="BE117" s="480"/>
      <c r="BF117" s="480"/>
      <c r="BG117" s="472"/>
      <c r="BH117" s="477"/>
      <c r="BI117" s="472"/>
      <c r="BJ117" s="477"/>
      <c r="BK117" s="480"/>
      <c r="BL117" s="480"/>
      <c r="BM117" s="480"/>
      <c r="BN117" s="480"/>
      <c r="BO117" s="480"/>
      <c r="BP117" s="471"/>
      <c r="BQ117" s="481"/>
      <c r="BR117" s="481"/>
      <c r="BS117" s="481"/>
      <c r="BT117" s="477"/>
      <c r="BU117" s="473"/>
      <c r="BV117" s="466"/>
      <c r="BW117" s="473"/>
      <c r="BX117" s="466"/>
    </row>
    <row r="118" spans="1:76" ht="17" customHeight="1" x14ac:dyDescent="0.35">
      <c r="A118" s="516"/>
      <c r="B118" s="482" t="s">
        <v>2</v>
      </c>
      <c r="C118" s="519" t="s">
        <v>43</v>
      </c>
      <c r="D118" s="489">
        <v>25</v>
      </c>
      <c r="E118" s="492">
        <v>8</v>
      </c>
      <c r="F118" s="129">
        <v>23</v>
      </c>
      <c r="G118" s="130">
        <f>'Anchor-LD'!L116</f>
        <v>0</v>
      </c>
      <c r="H118" s="131">
        <f>'Anchor-LD'!M116</f>
        <v>0</v>
      </c>
      <c r="I118" s="131">
        <f>'Anchor-LD'!N116</f>
        <v>0</v>
      </c>
      <c r="J118" s="131">
        <f>'Anchor-LD'!O116</f>
        <v>0</v>
      </c>
      <c r="K118" s="131">
        <f>(Summary!$C$58*H118+Summary!$C$59*I118+Summary!$C$60*J118)/Summary!$C$61</f>
        <v>0</v>
      </c>
      <c r="L118" s="131">
        <f>'Anchor-LD'!P116</f>
        <v>0</v>
      </c>
      <c r="M118" s="131">
        <f>'Anchor-LD'!Q116</f>
        <v>0</v>
      </c>
      <c r="N118" s="131">
        <f>'Anchor-LD'!R116</f>
        <v>0</v>
      </c>
      <c r="O118" s="131">
        <f>'Anchor-LD'!S116</f>
        <v>0</v>
      </c>
      <c r="P118" s="131">
        <f>'Anchor-LD'!T116</f>
        <v>0</v>
      </c>
      <c r="Q118" s="131">
        <f>'Anchor-LD'!U116</f>
        <v>0</v>
      </c>
      <c r="R118" s="131">
        <f>'Anchor-LD'!V116</f>
        <v>0</v>
      </c>
      <c r="S118" s="131">
        <f>'Anchor-LD'!W116</f>
        <v>0</v>
      </c>
      <c r="T118" s="131">
        <f>'Anchor-LD'!X116</f>
        <v>0</v>
      </c>
      <c r="U118" s="131">
        <f>10*LOG10(1/((Summary!$C$75/10^(R118/10)+Summary!$C$76/10^(S118/10)+Summary!$C$77/10^(T118/10))/Summary!$C$78))</f>
        <v>0</v>
      </c>
      <c r="V118" s="131">
        <f>'Anchor-LD'!Y116</f>
        <v>0</v>
      </c>
      <c r="W118" s="131">
        <f>'Anchor-LD'!Z116</f>
        <v>0</v>
      </c>
      <c r="X118" s="132">
        <f t="shared" si="6"/>
        <v>0</v>
      </c>
      <c r="Y118" s="133"/>
      <c r="Z118" s="130">
        <f>'Test-LD'!L116</f>
        <v>0</v>
      </c>
      <c r="AA118" s="131">
        <f>'Test-LD'!M116</f>
        <v>0</v>
      </c>
      <c r="AB118" s="131">
        <f>'Test-LD'!N116</f>
        <v>0</v>
      </c>
      <c r="AC118" s="131">
        <f>'Test-LD'!O116</f>
        <v>0</v>
      </c>
      <c r="AD118" s="131">
        <f>(Summary!$C$58*AA118+Summary!$C$59*AB118+Summary!$C$60*AC118)/Summary!$C$61</f>
        <v>0</v>
      </c>
      <c r="AE118" s="131">
        <f>'Test-LD'!P116</f>
        <v>0</v>
      </c>
      <c r="AF118" s="131">
        <f>'Test-LD'!Q116</f>
        <v>0</v>
      </c>
      <c r="AG118" s="131">
        <f>'Test-LD'!R116</f>
        <v>0</v>
      </c>
      <c r="AH118" s="131">
        <f>'Test-LD'!S116</f>
        <v>0</v>
      </c>
      <c r="AI118" s="131">
        <f>'Test-LD'!T116</f>
        <v>0</v>
      </c>
      <c r="AJ118" s="131">
        <f>'Test-LD'!U116</f>
        <v>0</v>
      </c>
      <c r="AK118" s="131">
        <f>'Test-LD'!V116</f>
        <v>0</v>
      </c>
      <c r="AL118" s="131">
        <f>'Test-LD'!W116</f>
        <v>0</v>
      </c>
      <c r="AM118" s="131">
        <f>'Test-LD'!X116</f>
        <v>0</v>
      </c>
      <c r="AN118" s="131">
        <f>10*LOG10(1/((Summary!$C$75/10^(AK118/10)+Summary!$C$76/10^(AL118/10)+Summary!$C$77/10^(AM118/10))/Summary!$C$78))</f>
        <v>0</v>
      </c>
      <c r="AO118" s="131">
        <f>'Test-LD'!Y116</f>
        <v>0</v>
      </c>
      <c r="AP118" s="131">
        <f>'Test-LD'!Z116</f>
        <v>0</v>
      </c>
      <c r="AQ118" s="132">
        <f t="shared" si="7"/>
        <v>0</v>
      </c>
      <c r="AR118" s="134" t="e">
        <f t="shared" si="4"/>
        <v>#DIV/0!</v>
      </c>
      <c r="AS118" s="135" t="e">
        <f t="shared" si="5"/>
        <v>#DIV/0!</v>
      </c>
      <c r="AT118" s="136"/>
      <c r="AU118" s="136"/>
      <c r="AV118" s="577" t="s">
        <v>121</v>
      </c>
      <c r="AW118" s="480" t="e" cm="1">
        <f t="array" ref="AW118">bdRateExtend($G118:$G121,H118:H121,$Z118:$Z121,AA118:AA121)</f>
        <v>#VALUE!</v>
      </c>
      <c r="AX118" s="480" t="e" cm="1">
        <f t="array" ref="AX118">bdRateExtend($G118:$G123,H118:H123,$Z118:$Z123,AA118:AA123)</f>
        <v>#VALUE!</v>
      </c>
      <c r="AY118" s="480" t="e" cm="1">
        <f t="array" ref="AY118">bdRateExtend($G118:$G123,I118:I123,$Z118:$Z123,AB118:AB123)</f>
        <v>#VALUE!</v>
      </c>
      <c r="AZ118" s="480" t="e" cm="1">
        <f t="array" ref="AZ118">bdRateExtend($G118:$G123,J118:J123,$Z118:$Z123,AC118:AC123)</f>
        <v>#VALUE!</v>
      </c>
      <c r="BA118" s="480" t="e" cm="1">
        <f t="array" ref="BA118">bdRateExtend($G118:$G123,K118:K123,$Z118:$Z123,AD118:AD123)</f>
        <v>#VALUE!</v>
      </c>
      <c r="BB118" s="479" t="e">
        <f>(Summary!$C$89*AX118+Summary!$C$90*AY118+Summary!$C$91*AZ118)/Summary!$C$92</f>
        <v>#VALUE!</v>
      </c>
      <c r="BC118" s="480" t="e" cm="1">
        <f t="array" ref="BC118">bdRateExtend($G118:$G121,L118:L121,$Z118:$Z121,AE118:AE121)</f>
        <v>#VALUE!</v>
      </c>
      <c r="BD118" s="480" t="e" cm="1">
        <f t="array" ref="BD118">bdRateExtend($G118:$G123,L118:L123,$Z118:$Z123,AE118:AE123)</f>
        <v>#VALUE!</v>
      </c>
      <c r="BE118" s="480" t="e" cm="1">
        <f t="array" ref="BE118">bdRateExtend($G118:$G121,M118:M121,$Z118:$Z121,AF118:AF121)</f>
        <v>#VALUE!</v>
      </c>
      <c r="BF118" s="480" t="e" cm="1">
        <f t="array" ref="BF118">bdRateExtend($G118:$G123,M118:M123,$Z118:$Z123,AF118:AF123)</f>
        <v>#VALUE!</v>
      </c>
      <c r="BG118" s="474" t="e" cm="1">
        <f t="array" ref="BG118">bdRateExtend($G118:$G121,N118:N121,$Z118:$Z121,AG118:AG121,"None", FALSE,1)</f>
        <v>#VALUE!</v>
      </c>
      <c r="BH118" s="475" t="e" cm="1">
        <f t="array" ref="BH118">bdRateExtend($G118:$G123,N118:N123,$Z118:$Z123,AG118:AG123,"None", FALSE,1)</f>
        <v>#VALUE!</v>
      </c>
      <c r="BI118" s="474" t="e" cm="1">
        <f t="array" ref="BI118">bdRateExtend($G118:$G121,O118:O121,$Z118:$Z121,AH118:AH121,"None", FALSE,1)</f>
        <v>#VALUE!</v>
      </c>
      <c r="BJ118" s="475" t="e" cm="1">
        <f t="array" ref="BJ118">bdRateExtend($G118:$G123,O118:O123,$Z118:$Z123,AH118:AH123,"None", FALSE,1)</f>
        <v>#VALUE!</v>
      </c>
      <c r="BK118" s="480" t="e" cm="1">
        <f t="array" ref="BK118">bdRateExtend($G118:$G121,P118:P121,$Z118:$Z121,AI118:AI121)</f>
        <v>#VALUE!</v>
      </c>
      <c r="BL118" s="480" t="e" cm="1">
        <f t="array" ref="BL118">bdRateExtend($G118:$G123,P118:P123,$Z118:$Z123,AI118:AI123)</f>
        <v>#VALUE!</v>
      </c>
      <c r="BM118" s="480" t="e" cm="1">
        <f t="array" ref="BM118">bdRateExtend($G118:$G121,Q118:Q121,$Z118:$Z121,AJ118:AJ121)</f>
        <v>#VALUE!</v>
      </c>
      <c r="BN118" s="480" t="e" cm="1">
        <f t="array" ref="BN118">bdRateExtend($G118:$G123,Q118:Q123,$Z118:$Z123,AJ118:AJ123)</f>
        <v>#VALUE!</v>
      </c>
      <c r="BO118" s="480" t="e" cm="1">
        <f t="array" ref="BO118">bdRateExtend($G118:$G121,R118:R121,$Z118:$Z121,AK118:AK121)</f>
        <v>#VALUE!</v>
      </c>
      <c r="BP118" s="575" t="e" cm="1">
        <f t="array" ref="BP118">bdRateExtend($G118:$G123,R118:R123,$Z118:$Z123,AK118:AK123)</f>
        <v>#VALUE!</v>
      </c>
      <c r="BQ118" s="574" t="e" cm="1">
        <f t="array" ref="BQ118">bdRateExtend($G118:$G123,S118:S123,$Z118:$Z123,AL118:AL123)</f>
        <v>#VALUE!</v>
      </c>
      <c r="BR118" s="574" t="e" cm="1">
        <f t="array" ref="BR118">bdRateExtend($G118:$G123,T118:T123,$Z118:$Z123,AM118:AM123)</f>
        <v>#VALUE!</v>
      </c>
      <c r="BS118" s="574" t="e" cm="1">
        <f t="array" ref="BS118">bdRateExtend($G118:$G123,U118:U123,$Z118:$Z123,AN118:AN123)</f>
        <v>#VALUE!</v>
      </c>
      <c r="BT118" s="576" t="e">
        <f>(Summary!$C$103*BP118+Summary!$C$104*BQ118+Summary!$C$105*BR118)/Summary!$C$106</f>
        <v>#VALUE!</v>
      </c>
      <c r="BU118" s="462" cm="1">
        <f t="array" ref="BU118">testVMAFRange($G118:$G121,N118:N121,$Z118:$Z121,AG118:AG121)</f>
        <v>0</v>
      </c>
      <c r="BV118" s="464" cm="1">
        <f t="array" ref="BV118">testVMAFRange($G118:$G123,N118:N123,$Z118:$Z123,AG118:AG123)</f>
        <v>0</v>
      </c>
      <c r="BW118" s="462" cm="1">
        <f t="array" ref="BW118">testVMAFRange($G118:$G121,O118:O121,$Z118:$Z121,AH118:AH121)</f>
        <v>0</v>
      </c>
      <c r="BX118" s="464" cm="1">
        <f t="array" ref="BX118">testVMAFRange($G118:$G123,O118:O123,$Z118:$Z123,AH118:AH123)</f>
        <v>0</v>
      </c>
    </row>
    <row r="119" spans="1:76" ht="17" customHeight="1" x14ac:dyDescent="0.35">
      <c r="A119" s="516"/>
      <c r="B119" s="483"/>
      <c r="C119" s="520"/>
      <c r="D119" s="490"/>
      <c r="E119" s="493"/>
      <c r="F119" s="138">
        <v>31</v>
      </c>
      <c r="G119" s="139">
        <f>'Anchor-LD'!L117</f>
        <v>0</v>
      </c>
      <c r="H119" s="140">
        <f>'Anchor-LD'!M117</f>
        <v>0</v>
      </c>
      <c r="I119" s="140">
        <f>'Anchor-LD'!N117</f>
        <v>0</v>
      </c>
      <c r="J119" s="140">
        <f>'Anchor-LD'!O117</f>
        <v>0</v>
      </c>
      <c r="K119" s="140">
        <f>(Summary!$C$58*H119+Summary!$C$59*I119+Summary!$C$60*J119)/Summary!$C$61</f>
        <v>0</v>
      </c>
      <c r="L119" s="140">
        <f>'Anchor-LD'!P117</f>
        <v>0</v>
      </c>
      <c r="M119" s="140">
        <f>'Anchor-LD'!Q117</f>
        <v>0</v>
      </c>
      <c r="N119" s="140">
        <f>'Anchor-LD'!R117</f>
        <v>0</v>
      </c>
      <c r="O119" s="140">
        <f>'Anchor-LD'!S117</f>
        <v>0</v>
      </c>
      <c r="P119" s="140">
        <f>'Anchor-LD'!T117</f>
        <v>0</v>
      </c>
      <c r="Q119" s="140">
        <f>'Anchor-LD'!U117</f>
        <v>0</v>
      </c>
      <c r="R119" s="140">
        <f>'Anchor-LD'!V117</f>
        <v>0</v>
      </c>
      <c r="S119" s="140">
        <f>'Anchor-LD'!W117</f>
        <v>0</v>
      </c>
      <c r="T119" s="140">
        <f>'Anchor-LD'!X117</f>
        <v>0</v>
      </c>
      <c r="U119" s="140">
        <f>10*LOG10(1/((Summary!$C$75/10^(R119/10)+Summary!$C$76/10^(S119/10)+Summary!$C$77/10^(T119/10))/Summary!$C$78))</f>
        <v>0</v>
      </c>
      <c r="V119" s="140">
        <f>'Anchor-LD'!Y117</f>
        <v>0</v>
      </c>
      <c r="W119" s="140">
        <f>'Anchor-LD'!Z117</f>
        <v>0</v>
      </c>
      <c r="X119" s="141">
        <f t="shared" si="6"/>
        <v>0</v>
      </c>
      <c r="Y119" s="133"/>
      <c r="Z119" s="139">
        <f>'Test-LD'!L117</f>
        <v>0</v>
      </c>
      <c r="AA119" s="140">
        <f>'Test-LD'!M117</f>
        <v>0</v>
      </c>
      <c r="AB119" s="140">
        <f>'Test-LD'!N117</f>
        <v>0</v>
      </c>
      <c r="AC119" s="140">
        <f>'Test-LD'!O117</f>
        <v>0</v>
      </c>
      <c r="AD119" s="140">
        <f>(Summary!$C$58*AA119+Summary!$C$59*AB119+Summary!$C$60*AC119)/Summary!$C$61</f>
        <v>0</v>
      </c>
      <c r="AE119" s="140">
        <f>'Test-LD'!P117</f>
        <v>0</v>
      </c>
      <c r="AF119" s="140">
        <f>'Test-LD'!Q117</f>
        <v>0</v>
      </c>
      <c r="AG119" s="140">
        <f>'Test-LD'!R117</f>
        <v>0</v>
      </c>
      <c r="AH119" s="140">
        <f>'Test-LD'!S117</f>
        <v>0</v>
      </c>
      <c r="AI119" s="140">
        <f>'Test-LD'!T117</f>
        <v>0</v>
      </c>
      <c r="AJ119" s="140">
        <f>'Test-LD'!U117</f>
        <v>0</v>
      </c>
      <c r="AK119" s="140">
        <f>'Test-LD'!V117</f>
        <v>0</v>
      </c>
      <c r="AL119" s="140">
        <f>'Test-LD'!W117</f>
        <v>0</v>
      </c>
      <c r="AM119" s="140">
        <f>'Test-LD'!X117</f>
        <v>0</v>
      </c>
      <c r="AN119" s="140">
        <f>10*LOG10(1/((Summary!$C$75/10^(AK119/10)+Summary!$C$76/10^(AL119/10)+Summary!$C$77/10^(AM119/10))/Summary!$C$78))</f>
        <v>0</v>
      </c>
      <c r="AO119" s="140">
        <f>'Test-LD'!Y117</f>
        <v>0</v>
      </c>
      <c r="AP119" s="140">
        <f>'Test-LD'!Z117</f>
        <v>0</v>
      </c>
      <c r="AQ119" s="141">
        <f t="shared" si="7"/>
        <v>0</v>
      </c>
      <c r="AR119" s="142" t="e">
        <f t="shared" si="4"/>
        <v>#DIV/0!</v>
      </c>
      <c r="AS119" s="143" t="e">
        <f t="shared" si="5"/>
        <v>#DIV/0!</v>
      </c>
      <c r="AT119" s="136"/>
      <c r="AU119" s="136"/>
      <c r="AV119" s="577"/>
      <c r="AW119" s="480"/>
      <c r="AX119" s="480"/>
      <c r="AY119" s="480"/>
      <c r="AZ119" s="480"/>
      <c r="BA119" s="480"/>
      <c r="BB119" s="480"/>
      <c r="BC119" s="480"/>
      <c r="BD119" s="480"/>
      <c r="BE119" s="480"/>
      <c r="BF119" s="480"/>
      <c r="BG119" s="469"/>
      <c r="BH119" s="476"/>
      <c r="BI119" s="469"/>
      <c r="BJ119" s="476"/>
      <c r="BK119" s="480"/>
      <c r="BL119" s="480"/>
      <c r="BM119" s="480"/>
      <c r="BN119" s="480"/>
      <c r="BO119" s="480"/>
      <c r="BP119" s="468"/>
      <c r="BQ119" s="480"/>
      <c r="BR119" s="480"/>
      <c r="BS119" s="480"/>
      <c r="BT119" s="476"/>
      <c r="BU119" s="463"/>
      <c r="BV119" s="465"/>
      <c r="BW119" s="463"/>
      <c r="BX119" s="465"/>
    </row>
    <row r="120" spans="1:76" ht="17" customHeight="1" x14ac:dyDescent="0.35">
      <c r="A120" s="516"/>
      <c r="B120" s="483"/>
      <c r="C120" s="520"/>
      <c r="D120" s="490"/>
      <c r="E120" s="493"/>
      <c r="F120" s="138">
        <v>39</v>
      </c>
      <c r="G120" s="139">
        <f>'Anchor-LD'!L118</f>
        <v>0</v>
      </c>
      <c r="H120" s="140">
        <f>'Anchor-LD'!M118</f>
        <v>0</v>
      </c>
      <c r="I120" s="140">
        <f>'Anchor-LD'!N118</f>
        <v>0</v>
      </c>
      <c r="J120" s="140">
        <f>'Anchor-LD'!O118</f>
        <v>0</v>
      </c>
      <c r="K120" s="140">
        <f>(Summary!$C$58*H120+Summary!$C$59*I120+Summary!$C$60*J120)/Summary!$C$61</f>
        <v>0</v>
      </c>
      <c r="L120" s="140">
        <f>'Anchor-LD'!P118</f>
        <v>0</v>
      </c>
      <c r="M120" s="140">
        <f>'Anchor-LD'!Q118</f>
        <v>0</v>
      </c>
      <c r="N120" s="140">
        <f>'Anchor-LD'!R118</f>
        <v>0</v>
      </c>
      <c r="O120" s="140">
        <f>'Anchor-LD'!S118</f>
        <v>0</v>
      </c>
      <c r="P120" s="140">
        <f>'Anchor-LD'!T118</f>
        <v>0</v>
      </c>
      <c r="Q120" s="140">
        <f>'Anchor-LD'!U118</f>
        <v>0</v>
      </c>
      <c r="R120" s="140">
        <f>'Anchor-LD'!V118</f>
        <v>0</v>
      </c>
      <c r="S120" s="140">
        <f>'Anchor-LD'!W118</f>
        <v>0</v>
      </c>
      <c r="T120" s="140">
        <f>'Anchor-LD'!X118</f>
        <v>0</v>
      </c>
      <c r="U120" s="140">
        <f>10*LOG10(1/((Summary!$C$75/10^(R120/10)+Summary!$C$76/10^(S120/10)+Summary!$C$77/10^(T120/10))/Summary!$C$78))</f>
        <v>0</v>
      </c>
      <c r="V120" s="140">
        <f>'Anchor-LD'!Y118</f>
        <v>0</v>
      </c>
      <c r="W120" s="140">
        <f>'Anchor-LD'!Z118</f>
        <v>0</v>
      </c>
      <c r="X120" s="141">
        <f t="shared" si="6"/>
        <v>0</v>
      </c>
      <c r="Y120" s="133"/>
      <c r="Z120" s="139">
        <f>'Test-LD'!L118</f>
        <v>0</v>
      </c>
      <c r="AA120" s="140">
        <f>'Test-LD'!M118</f>
        <v>0</v>
      </c>
      <c r="AB120" s="140">
        <f>'Test-LD'!N118</f>
        <v>0</v>
      </c>
      <c r="AC120" s="140">
        <f>'Test-LD'!O118</f>
        <v>0</v>
      </c>
      <c r="AD120" s="140">
        <f>(Summary!$C$58*AA120+Summary!$C$59*AB120+Summary!$C$60*AC120)/Summary!$C$61</f>
        <v>0</v>
      </c>
      <c r="AE120" s="140">
        <f>'Test-LD'!P118</f>
        <v>0</v>
      </c>
      <c r="AF120" s="140">
        <f>'Test-LD'!Q118</f>
        <v>0</v>
      </c>
      <c r="AG120" s="140">
        <f>'Test-LD'!R118</f>
        <v>0</v>
      </c>
      <c r="AH120" s="140">
        <f>'Test-LD'!S118</f>
        <v>0</v>
      </c>
      <c r="AI120" s="140">
        <f>'Test-LD'!T118</f>
        <v>0</v>
      </c>
      <c r="AJ120" s="140">
        <f>'Test-LD'!U118</f>
        <v>0</v>
      </c>
      <c r="AK120" s="140">
        <f>'Test-LD'!V118</f>
        <v>0</v>
      </c>
      <c r="AL120" s="140">
        <f>'Test-LD'!W118</f>
        <v>0</v>
      </c>
      <c r="AM120" s="140">
        <f>'Test-LD'!X118</f>
        <v>0</v>
      </c>
      <c r="AN120" s="140">
        <f>10*LOG10(1/((Summary!$C$75/10^(AK120/10)+Summary!$C$76/10^(AL120/10)+Summary!$C$77/10^(AM120/10))/Summary!$C$78))</f>
        <v>0</v>
      </c>
      <c r="AO120" s="140">
        <f>'Test-LD'!Y118</f>
        <v>0</v>
      </c>
      <c r="AP120" s="140">
        <f>'Test-LD'!Z118</f>
        <v>0</v>
      </c>
      <c r="AQ120" s="141">
        <f t="shared" si="7"/>
        <v>0</v>
      </c>
      <c r="AR120" s="142" t="e">
        <f t="shared" si="4"/>
        <v>#DIV/0!</v>
      </c>
      <c r="AS120" s="143" t="e">
        <f t="shared" si="5"/>
        <v>#DIV/0!</v>
      </c>
      <c r="AT120" s="136"/>
      <c r="AU120" s="136"/>
      <c r="AV120" s="577" t="s">
        <v>122</v>
      </c>
      <c r="AW120" s="480" t="e" cm="1">
        <f t="array" ref="AW120">bdRateExtend($G119:$G122,H119:H122,$Z119:$Z122,AA119:AA122)</f>
        <v>#VALUE!</v>
      </c>
      <c r="AX120" s="480"/>
      <c r="AY120" s="480"/>
      <c r="AZ120" s="480"/>
      <c r="BA120" s="480"/>
      <c r="BB120" s="480"/>
      <c r="BC120" s="480" t="e" cm="1">
        <f t="array" ref="BC120">bdRateExtend($G119:$G122,L119:L122,$Z119:$Z122,AE119:AE122)</f>
        <v>#VALUE!</v>
      </c>
      <c r="BD120" s="480"/>
      <c r="BE120" s="480" t="e" cm="1">
        <f t="array" ref="BE120">bdRateExtend($G119:$G122,M119:M122,$Z119:$Z122,AF119:AF122)</f>
        <v>#VALUE!</v>
      </c>
      <c r="BF120" s="480"/>
      <c r="BG120" s="469" t="e" cm="1">
        <f t="array" ref="BG120">bdRateExtend($G119:$G122,N119:N122,$Z119:$Z122,AG119:AG122,"None", FALSE,1)</f>
        <v>#VALUE!</v>
      </c>
      <c r="BH120" s="476"/>
      <c r="BI120" s="469" t="e" cm="1">
        <f t="array" ref="BI120">bdRateExtend($G119:$G122,O119:O122,$Z119:$Z122,AH119:AH122,"None", FALSE,1)</f>
        <v>#VALUE!</v>
      </c>
      <c r="BJ120" s="476"/>
      <c r="BK120" s="480" t="e" cm="1">
        <f t="array" ref="BK120">bdRateExtend($G119:$G122,P119:P122,$Z119:$Z122,AI119:AI122)</f>
        <v>#VALUE!</v>
      </c>
      <c r="BL120" s="480"/>
      <c r="BM120" s="480" t="e" cm="1">
        <f t="array" ref="BM120">bdRateExtend($G119:$G122,Q119:Q122,$Z119:$Z122,AJ119:AJ122)</f>
        <v>#VALUE!</v>
      </c>
      <c r="BN120" s="480"/>
      <c r="BO120" s="480" t="e" cm="1">
        <f t="array" ref="BO120">bdRateExtend($G119:$G122,R119:R122,$Z119:$Z122,AK119:AK122)</f>
        <v>#VALUE!</v>
      </c>
      <c r="BP120" s="468"/>
      <c r="BQ120" s="480"/>
      <c r="BR120" s="480"/>
      <c r="BS120" s="480"/>
      <c r="BT120" s="476"/>
      <c r="BU120" s="463" cm="1">
        <f t="array" ref="BU120">testVMAFRange($G119:$G122,N119:N122,$Z119:$Z122,AG119:AG122)</f>
        <v>0</v>
      </c>
      <c r="BV120" s="465"/>
      <c r="BW120" s="463" cm="1">
        <f t="array" ref="BW120">testVMAFRange($G119:$G122,O119:O122,$Z119:$Z122,AH119:AH122)</f>
        <v>0</v>
      </c>
      <c r="BX120" s="465"/>
    </row>
    <row r="121" spans="1:76" ht="17" customHeight="1" x14ac:dyDescent="0.35">
      <c r="A121" s="516"/>
      <c r="B121" s="483"/>
      <c r="C121" s="520"/>
      <c r="D121" s="490"/>
      <c r="E121" s="493"/>
      <c r="F121" s="138">
        <v>47</v>
      </c>
      <c r="G121" s="139">
        <f>'Anchor-LD'!L119</f>
        <v>0</v>
      </c>
      <c r="H121" s="140">
        <f>'Anchor-LD'!M119</f>
        <v>0</v>
      </c>
      <c r="I121" s="140">
        <f>'Anchor-LD'!N119</f>
        <v>0</v>
      </c>
      <c r="J121" s="140">
        <f>'Anchor-LD'!O119</f>
        <v>0</v>
      </c>
      <c r="K121" s="140">
        <f>(Summary!$C$58*H121+Summary!$C$59*I121+Summary!$C$60*J121)/Summary!$C$61</f>
        <v>0</v>
      </c>
      <c r="L121" s="140">
        <f>'Anchor-LD'!P119</f>
        <v>0</v>
      </c>
      <c r="M121" s="140">
        <f>'Anchor-LD'!Q119</f>
        <v>0</v>
      </c>
      <c r="N121" s="140">
        <f>'Anchor-LD'!R119</f>
        <v>0</v>
      </c>
      <c r="O121" s="140">
        <f>'Anchor-LD'!S119</f>
        <v>0</v>
      </c>
      <c r="P121" s="140">
        <f>'Anchor-LD'!T119</f>
        <v>0</v>
      </c>
      <c r="Q121" s="140">
        <f>'Anchor-LD'!U119</f>
        <v>0</v>
      </c>
      <c r="R121" s="140">
        <f>'Anchor-LD'!V119</f>
        <v>0</v>
      </c>
      <c r="S121" s="140">
        <f>'Anchor-LD'!W119</f>
        <v>0</v>
      </c>
      <c r="T121" s="140">
        <f>'Anchor-LD'!X119</f>
        <v>0</v>
      </c>
      <c r="U121" s="140">
        <f>10*LOG10(1/((Summary!$C$75/10^(R121/10)+Summary!$C$76/10^(S121/10)+Summary!$C$77/10^(T121/10))/Summary!$C$78))</f>
        <v>0</v>
      </c>
      <c r="V121" s="140">
        <f>'Anchor-LD'!Y119</f>
        <v>0</v>
      </c>
      <c r="W121" s="140">
        <f>'Anchor-LD'!Z119</f>
        <v>0</v>
      </c>
      <c r="X121" s="141">
        <f t="shared" si="6"/>
        <v>0</v>
      </c>
      <c r="Y121" s="133"/>
      <c r="Z121" s="139">
        <f>'Test-LD'!L119</f>
        <v>0</v>
      </c>
      <c r="AA121" s="140">
        <f>'Test-LD'!M119</f>
        <v>0</v>
      </c>
      <c r="AB121" s="140">
        <f>'Test-LD'!N119</f>
        <v>0</v>
      </c>
      <c r="AC121" s="140">
        <f>'Test-LD'!O119</f>
        <v>0</v>
      </c>
      <c r="AD121" s="140">
        <f>(Summary!$C$58*AA121+Summary!$C$59*AB121+Summary!$C$60*AC121)/Summary!$C$61</f>
        <v>0</v>
      </c>
      <c r="AE121" s="140">
        <f>'Test-LD'!P119</f>
        <v>0</v>
      </c>
      <c r="AF121" s="140">
        <f>'Test-LD'!Q119</f>
        <v>0</v>
      </c>
      <c r="AG121" s="140">
        <f>'Test-LD'!R119</f>
        <v>0</v>
      </c>
      <c r="AH121" s="140">
        <f>'Test-LD'!S119</f>
        <v>0</v>
      </c>
      <c r="AI121" s="140">
        <f>'Test-LD'!T119</f>
        <v>0</v>
      </c>
      <c r="AJ121" s="140">
        <f>'Test-LD'!U119</f>
        <v>0</v>
      </c>
      <c r="AK121" s="140">
        <f>'Test-LD'!V119</f>
        <v>0</v>
      </c>
      <c r="AL121" s="140">
        <f>'Test-LD'!W119</f>
        <v>0</v>
      </c>
      <c r="AM121" s="140">
        <f>'Test-LD'!X119</f>
        <v>0</v>
      </c>
      <c r="AN121" s="140">
        <f>10*LOG10(1/((Summary!$C$75/10^(AK121/10)+Summary!$C$76/10^(AL121/10)+Summary!$C$77/10^(AM121/10))/Summary!$C$78))</f>
        <v>0</v>
      </c>
      <c r="AO121" s="140">
        <f>'Test-LD'!Y119</f>
        <v>0</v>
      </c>
      <c r="AP121" s="140">
        <f>'Test-LD'!Z119</f>
        <v>0</v>
      </c>
      <c r="AQ121" s="141">
        <f t="shared" si="7"/>
        <v>0</v>
      </c>
      <c r="AR121" s="142" t="e">
        <f t="shared" si="4"/>
        <v>#DIV/0!</v>
      </c>
      <c r="AS121" s="143" t="e">
        <f t="shared" si="5"/>
        <v>#DIV/0!</v>
      </c>
      <c r="AT121" s="136"/>
      <c r="AU121" s="136"/>
      <c r="AV121" s="577"/>
      <c r="AW121" s="480"/>
      <c r="AX121" s="480"/>
      <c r="AY121" s="480"/>
      <c r="AZ121" s="480"/>
      <c r="BA121" s="480"/>
      <c r="BB121" s="480"/>
      <c r="BC121" s="480"/>
      <c r="BD121" s="480"/>
      <c r="BE121" s="480"/>
      <c r="BF121" s="480"/>
      <c r="BG121" s="469"/>
      <c r="BH121" s="476"/>
      <c r="BI121" s="469"/>
      <c r="BJ121" s="476"/>
      <c r="BK121" s="480"/>
      <c r="BL121" s="480"/>
      <c r="BM121" s="480"/>
      <c r="BN121" s="480"/>
      <c r="BO121" s="480"/>
      <c r="BP121" s="468"/>
      <c r="BQ121" s="480"/>
      <c r="BR121" s="480"/>
      <c r="BS121" s="480"/>
      <c r="BT121" s="476"/>
      <c r="BU121" s="463"/>
      <c r="BV121" s="465"/>
      <c r="BW121" s="463"/>
      <c r="BX121" s="465"/>
    </row>
    <row r="122" spans="1:76" ht="17" customHeight="1" x14ac:dyDescent="0.35">
      <c r="A122" s="516"/>
      <c r="B122" s="483"/>
      <c r="C122" s="520"/>
      <c r="D122" s="490"/>
      <c r="E122" s="493"/>
      <c r="F122" s="138">
        <v>55</v>
      </c>
      <c r="G122" s="139">
        <f>'Anchor-LD'!L120</f>
        <v>0</v>
      </c>
      <c r="H122" s="140">
        <f>'Anchor-LD'!M120</f>
        <v>0</v>
      </c>
      <c r="I122" s="140">
        <f>'Anchor-LD'!N120</f>
        <v>0</v>
      </c>
      <c r="J122" s="140">
        <f>'Anchor-LD'!O120</f>
        <v>0</v>
      </c>
      <c r="K122" s="140">
        <f>(Summary!$C$58*H122+Summary!$C$59*I122+Summary!$C$60*J122)/Summary!$C$61</f>
        <v>0</v>
      </c>
      <c r="L122" s="140">
        <f>'Anchor-LD'!P120</f>
        <v>0</v>
      </c>
      <c r="M122" s="140">
        <f>'Anchor-LD'!Q120</f>
        <v>0</v>
      </c>
      <c r="N122" s="140">
        <f>'Anchor-LD'!R120</f>
        <v>0</v>
      </c>
      <c r="O122" s="140">
        <f>'Anchor-LD'!S120</f>
        <v>0</v>
      </c>
      <c r="P122" s="140">
        <f>'Anchor-LD'!T120</f>
        <v>0</v>
      </c>
      <c r="Q122" s="140">
        <f>'Anchor-LD'!U120</f>
        <v>0</v>
      </c>
      <c r="R122" s="140">
        <f>'Anchor-LD'!V120</f>
        <v>0</v>
      </c>
      <c r="S122" s="140">
        <f>'Anchor-LD'!W120</f>
        <v>0</v>
      </c>
      <c r="T122" s="140">
        <f>'Anchor-LD'!X120</f>
        <v>0</v>
      </c>
      <c r="U122" s="140">
        <f>10*LOG10(1/((Summary!$C$75/10^(R122/10)+Summary!$C$76/10^(S122/10)+Summary!$C$77/10^(T122/10))/Summary!$C$78))</f>
        <v>0</v>
      </c>
      <c r="V122" s="140">
        <f>'Anchor-LD'!Y120</f>
        <v>0</v>
      </c>
      <c r="W122" s="140">
        <f>'Anchor-LD'!Z120</f>
        <v>0</v>
      </c>
      <c r="X122" s="141">
        <f t="shared" si="6"/>
        <v>0</v>
      </c>
      <c r="Y122" s="133"/>
      <c r="Z122" s="139">
        <f>'Test-LD'!L120</f>
        <v>0</v>
      </c>
      <c r="AA122" s="140">
        <f>'Test-LD'!M120</f>
        <v>0</v>
      </c>
      <c r="AB122" s="140">
        <f>'Test-LD'!N120</f>
        <v>0</v>
      </c>
      <c r="AC122" s="140">
        <f>'Test-LD'!O120</f>
        <v>0</v>
      </c>
      <c r="AD122" s="140">
        <f>(Summary!$C$58*AA122+Summary!$C$59*AB122+Summary!$C$60*AC122)/Summary!$C$61</f>
        <v>0</v>
      </c>
      <c r="AE122" s="140">
        <f>'Test-LD'!P120</f>
        <v>0</v>
      </c>
      <c r="AF122" s="140">
        <f>'Test-LD'!Q120</f>
        <v>0</v>
      </c>
      <c r="AG122" s="140">
        <f>'Test-LD'!R120</f>
        <v>0</v>
      </c>
      <c r="AH122" s="140">
        <f>'Test-LD'!S120</f>
        <v>0</v>
      </c>
      <c r="AI122" s="140">
        <f>'Test-LD'!T120</f>
        <v>0</v>
      </c>
      <c r="AJ122" s="140">
        <f>'Test-LD'!U120</f>
        <v>0</v>
      </c>
      <c r="AK122" s="140">
        <f>'Test-LD'!V120</f>
        <v>0</v>
      </c>
      <c r="AL122" s="140">
        <f>'Test-LD'!W120</f>
        <v>0</v>
      </c>
      <c r="AM122" s="140">
        <f>'Test-LD'!X120</f>
        <v>0</v>
      </c>
      <c r="AN122" s="140">
        <f>10*LOG10(1/((Summary!$C$75/10^(AK122/10)+Summary!$C$76/10^(AL122/10)+Summary!$C$77/10^(AM122/10))/Summary!$C$78))</f>
        <v>0</v>
      </c>
      <c r="AO122" s="140">
        <f>'Test-LD'!Y120</f>
        <v>0</v>
      </c>
      <c r="AP122" s="140">
        <f>'Test-LD'!Z120</f>
        <v>0</v>
      </c>
      <c r="AQ122" s="141">
        <f t="shared" si="7"/>
        <v>0</v>
      </c>
      <c r="AR122" s="142" t="e">
        <f t="shared" si="4"/>
        <v>#DIV/0!</v>
      </c>
      <c r="AS122" s="143" t="e">
        <f t="shared" si="5"/>
        <v>#DIV/0!</v>
      </c>
      <c r="AT122" s="136"/>
      <c r="AU122" s="136"/>
      <c r="AV122" s="577" t="s">
        <v>123</v>
      </c>
      <c r="AW122" s="480" t="e" cm="1">
        <f t="array" ref="AW122">bdRateExtend($G120:$G123,H120:H123,$Z120:$Z123,AA120:AA123)</f>
        <v>#VALUE!</v>
      </c>
      <c r="AX122" s="480"/>
      <c r="AY122" s="480"/>
      <c r="AZ122" s="480"/>
      <c r="BA122" s="480"/>
      <c r="BB122" s="480"/>
      <c r="BC122" s="480" t="e" cm="1">
        <f t="array" ref="BC122">bdRateExtend($G120:$G123,L120:L123,$Z120:$Z123,AE120:AE123)</f>
        <v>#VALUE!</v>
      </c>
      <c r="BD122" s="480"/>
      <c r="BE122" s="480" t="e" cm="1">
        <f t="array" ref="BE122">bdRateExtend($G120:$G123,M120:M123,$Z120:$Z123,AF120:AF123)</f>
        <v>#VALUE!</v>
      </c>
      <c r="BF122" s="480"/>
      <c r="BG122" s="469" t="e" cm="1">
        <f t="array" ref="BG122">bdRateExtend($G120:$G123,N120:N123,$Z120:$Z123,AG120:AG123,"None", FALSE,1)</f>
        <v>#VALUE!</v>
      </c>
      <c r="BH122" s="476"/>
      <c r="BI122" s="469" t="e" cm="1">
        <f t="array" ref="BI122">bdRateExtend($G120:$G123,O120:O123,$Z120:$Z123,AH120:AH123,"None", FALSE,1)</f>
        <v>#VALUE!</v>
      </c>
      <c r="BJ122" s="476"/>
      <c r="BK122" s="480" t="e" cm="1">
        <f t="array" ref="BK122">bdRateExtend($G120:$G123,P120:P123,$Z120:$Z123,AI120:AI123)</f>
        <v>#VALUE!</v>
      </c>
      <c r="BL122" s="480"/>
      <c r="BM122" s="480" t="e" cm="1">
        <f t="array" ref="BM122">bdRateExtend($G120:$G123,Q120:Q123,$Z120:$Z123,AJ120:AJ123)</f>
        <v>#VALUE!</v>
      </c>
      <c r="BN122" s="480"/>
      <c r="BO122" s="480" t="e" cm="1">
        <f t="array" ref="BO122">bdRateExtend($G120:$G123,R120:R123,$Z120:$Z123,AK120:AK123)</f>
        <v>#VALUE!</v>
      </c>
      <c r="BP122" s="468"/>
      <c r="BQ122" s="480"/>
      <c r="BR122" s="480"/>
      <c r="BS122" s="480"/>
      <c r="BT122" s="476"/>
      <c r="BU122" s="463" cm="1">
        <f t="array" ref="BU122">testVMAFRange($G120:$G123,N120:N123,$Z120:$Z123,AG120:AG123)</f>
        <v>0</v>
      </c>
      <c r="BV122" s="465"/>
      <c r="BW122" s="463" cm="1">
        <f t="array" ref="BW122">testVMAFRange($G120:$G123,O120:O123,$Z120:$Z123,AH120:AH123)</f>
        <v>0</v>
      </c>
      <c r="BX122" s="465"/>
    </row>
    <row r="123" spans="1:76" ht="17" customHeight="1" thickBot="1" x14ac:dyDescent="0.4">
      <c r="A123" s="516"/>
      <c r="B123" s="518"/>
      <c r="C123" s="521"/>
      <c r="D123" s="522"/>
      <c r="E123" s="523"/>
      <c r="F123" s="144">
        <v>63</v>
      </c>
      <c r="G123" s="145">
        <f>'Anchor-LD'!L121</f>
        <v>0</v>
      </c>
      <c r="H123" s="146">
        <f>'Anchor-LD'!M121</f>
        <v>0</v>
      </c>
      <c r="I123" s="146">
        <f>'Anchor-LD'!N121</f>
        <v>0</v>
      </c>
      <c r="J123" s="146">
        <f>'Anchor-LD'!O121</f>
        <v>0</v>
      </c>
      <c r="K123" s="146">
        <f>(Summary!$C$58*H123+Summary!$C$59*I123+Summary!$C$60*J123)/Summary!$C$61</f>
        <v>0</v>
      </c>
      <c r="L123" s="146">
        <f>'Anchor-LD'!P121</f>
        <v>0</v>
      </c>
      <c r="M123" s="146">
        <f>'Anchor-LD'!Q121</f>
        <v>0</v>
      </c>
      <c r="N123" s="146">
        <f>'Anchor-LD'!R121</f>
        <v>0</v>
      </c>
      <c r="O123" s="146">
        <f>'Anchor-LD'!S121</f>
        <v>0</v>
      </c>
      <c r="P123" s="146">
        <f>'Anchor-LD'!T121</f>
        <v>0</v>
      </c>
      <c r="Q123" s="146">
        <f>'Anchor-LD'!U121</f>
        <v>0</v>
      </c>
      <c r="R123" s="146">
        <f>'Anchor-LD'!V121</f>
        <v>0</v>
      </c>
      <c r="S123" s="146">
        <f>'Anchor-LD'!W121</f>
        <v>0</v>
      </c>
      <c r="T123" s="146">
        <f>'Anchor-LD'!X121</f>
        <v>0</v>
      </c>
      <c r="U123" s="146">
        <f>10*LOG10(1/((Summary!$C$75/10^(R123/10)+Summary!$C$76/10^(S123/10)+Summary!$C$77/10^(T123/10))/Summary!$C$78))</f>
        <v>0</v>
      </c>
      <c r="V123" s="146">
        <f>'Anchor-LD'!Y121</f>
        <v>0</v>
      </c>
      <c r="W123" s="146">
        <f>'Anchor-LD'!Z121</f>
        <v>0</v>
      </c>
      <c r="X123" s="147">
        <f t="shared" si="6"/>
        <v>0</v>
      </c>
      <c r="Y123" s="133"/>
      <c r="Z123" s="145">
        <f>'Test-LD'!L121</f>
        <v>0</v>
      </c>
      <c r="AA123" s="146">
        <f>'Test-LD'!M121</f>
        <v>0</v>
      </c>
      <c r="AB123" s="146">
        <f>'Test-LD'!N121</f>
        <v>0</v>
      </c>
      <c r="AC123" s="146">
        <f>'Test-LD'!O121</f>
        <v>0</v>
      </c>
      <c r="AD123" s="146">
        <f>(Summary!$C$58*AA123+Summary!$C$59*AB123+Summary!$C$60*AC123)/Summary!$C$61</f>
        <v>0</v>
      </c>
      <c r="AE123" s="146">
        <f>'Test-LD'!P121</f>
        <v>0</v>
      </c>
      <c r="AF123" s="146">
        <f>'Test-LD'!Q121</f>
        <v>0</v>
      </c>
      <c r="AG123" s="146">
        <f>'Test-LD'!R121</f>
        <v>0</v>
      </c>
      <c r="AH123" s="146">
        <f>'Test-LD'!S121</f>
        <v>0</v>
      </c>
      <c r="AI123" s="146">
        <f>'Test-LD'!T121</f>
        <v>0</v>
      </c>
      <c r="AJ123" s="146">
        <f>'Test-LD'!U121</f>
        <v>0</v>
      </c>
      <c r="AK123" s="146">
        <f>'Test-LD'!V121</f>
        <v>0</v>
      </c>
      <c r="AL123" s="146">
        <f>'Test-LD'!W121</f>
        <v>0</v>
      </c>
      <c r="AM123" s="146">
        <f>'Test-LD'!X121</f>
        <v>0</v>
      </c>
      <c r="AN123" s="146">
        <f>10*LOG10(1/((Summary!$C$75/10^(AK123/10)+Summary!$C$76/10^(AL123/10)+Summary!$C$77/10^(AM123/10))/Summary!$C$78))</f>
        <v>0</v>
      </c>
      <c r="AO123" s="146">
        <f>'Test-LD'!Y121</f>
        <v>0</v>
      </c>
      <c r="AP123" s="146">
        <f>'Test-LD'!Z121</f>
        <v>0</v>
      </c>
      <c r="AQ123" s="147">
        <f t="shared" si="7"/>
        <v>0</v>
      </c>
      <c r="AR123" s="148" t="e">
        <f t="shared" si="4"/>
        <v>#DIV/0!</v>
      </c>
      <c r="AS123" s="149" t="e">
        <f t="shared" si="5"/>
        <v>#DIV/0!</v>
      </c>
      <c r="AT123" s="136"/>
      <c r="AU123" s="136"/>
      <c r="AV123" s="577"/>
      <c r="AW123" s="480"/>
      <c r="AX123" s="480"/>
      <c r="AY123" s="480"/>
      <c r="AZ123" s="480"/>
      <c r="BA123" s="480"/>
      <c r="BB123" s="481"/>
      <c r="BC123" s="480"/>
      <c r="BD123" s="480"/>
      <c r="BE123" s="480"/>
      <c r="BF123" s="480"/>
      <c r="BG123" s="472"/>
      <c r="BH123" s="477"/>
      <c r="BI123" s="472"/>
      <c r="BJ123" s="477"/>
      <c r="BK123" s="480"/>
      <c r="BL123" s="480"/>
      <c r="BM123" s="480"/>
      <c r="BN123" s="480"/>
      <c r="BO123" s="480"/>
      <c r="BP123" s="471"/>
      <c r="BQ123" s="481"/>
      <c r="BR123" s="481"/>
      <c r="BS123" s="481"/>
      <c r="BT123" s="477"/>
      <c r="BU123" s="473"/>
      <c r="BV123" s="466"/>
      <c r="BW123" s="473"/>
      <c r="BX123" s="466"/>
    </row>
    <row r="124" spans="1:76" ht="17" customHeight="1" x14ac:dyDescent="0.35">
      <c r="A124" s="516"/>
      <c r="B124" s="482" t="s">
        <v>2</v>
      </c>
      <c r="C124" s="519" t="s">
        <v>44</v>
      </c>
      <c r="D124" s="489">
        <v>29.97</v>
      </c>
      <c r="E124" s="492">
        <v>8</v>
      </c>
      <c r="F124" s="129">
        <v>23</v>
      </c>
      <c r="G124" s="130">
        <f>'Anchor-LD'!L122</f>
        <v>0</v>
      </c>
      <c r="H124" s="131">
        <f>'Anchor-LD'!M122</f>
        <v>0</v>
      </c>
      <c r="I124" s="131">
        <f>'Anchor-LD'!N122</f>
        <v>0</v>
      </c>
      <c r="J124" s="131">
        <f>'Anchor-LD'!O122</f>
        <v>0</v>
      </c>
      <c r="K124" s="131">
        <f>(Summary!$C$58*H124+Summary!$C$59*I124+Summary!$C$60*J124)/Summary!$C$61</f>
        <v>0</v>
      </c>
      <c r="L124" s="131">
        <f>'Anchor-LD'!P122</f>
        <v>0</v>
      </c>
      <c r="M124" s="131">
        <f>'Anchor-LD'!Q122</f>
        <v>0</v>
      </c>
      <c r="N124" s="131">
        <f>'Anchor-LD'!R122</f>
        <v>0</v>
      </c>
      <c r="O124" s="131">
        <f>'Anchor-LD'!S122</f>
        <v>0</v>
      </c>
      <c r="P124" s="131">
        <f>'Anchor-LD'!T122</f>
        <v>0</v>
      </c>
      <c r="Q124" s="131">
        <f>'Anchor-LD'!U122</f>
        <v>0</v>
      </c>
      <c r="R124" s="131">
        <f>'Anchor-LD'!V122</f>
        <v>0</v>
      </c>
      <c r="S124" s="131">
        <f>'Anchor-LD'!W122</f>
        <v>0</v>
      </c>
      <c r="T124" s="131">
        <f>'Anchor-LD'!X122</f>
        <v>0</v>
      </c>
      <c r="U124" s="131">
        <f>10*LOG10(1/((Summary!$C$75/10^(R124/10)+Summary!$C$76/10^(S124/10)+Summary!$C$77/10^(T124/10))/Summary!$C$78))</f>
        <v>0</v>
      </c>
      <c r="V124" s="131">
        <f>'Anchor-LD'!Y122</f>
        <v>0</v>
      </c>
      <c r="W124" s="131">
        <f>'Anchor-LD'!Z122</f>
        <v>0</v>
      </c>
      <c r="X124" s="132">
        <f t="shared" si="6"/>
        <v>0</v>
      </c>
      <c r="Y124" s="133"/>
      <c r="Z124" s="130">
        <f>'Test-LD'!L122</f>
        <v>0</v>
      </c>
      <c r="AA124" s="131">
        <f>'Test-LD'!M122</f>
        <v>0</v>
      </c>
      <c r="AB124" s="131">
        <f>'Test-LD'!N122</f>
        <v>0</v>
      </c>
      <c r="AC124" s="131">
        <f>'Test-LD'!O122</f>
        <v>0</v>
      </c>
      <c r="AD124" s="131">
        <f>(Summary!$C$58*AA124+Summary!$C$59*AB124+Summary!$C$60*AC124)/Summary!$C$61</f>
        <v>0</v>
      </c>
      <c r="AE124" s="131">
        <f>'Test-LD'!P122</f>
        <v>0</v>
      </c>
      <c r="AF124" s="131">
        <f>'Test-LD'!Q122</f>
        <v>0</v>
      </c>
      <c r="AG124" s="131">
        <f>'Test-LD'!R122</f>
        <v>0</v>
      </c>
      <c r="AH124" s="131">
        <f>'Test-LD'!S122</f>
        <v>0</v>
      </c>
      <c r="AI124" s="131">
        <f>'Test-LD'!T122</f>
        <v>0</v>
      </c>
      <c r="AJ124" s="131">
        <f>'Test-LD'!U122</f>
        <v>0</v>
      </c>
      <c r="AK124" s="131">
        <f>'Test-LD'!V122</f>
        <v>0</v>
      </c>
      <c r="AL124" s="131">
        <f>'Test-LD'!W122</f>
        <v>0</v>
      </c>
      <c r="AM124" s="131">
        <f>'Test-LD'!X122</f>
        <v>0</v>
      </c>
      <c r="AN124" s="131">
        <f>10*LOG10(1/((Summary!$C$75/10^(AK124/10)+Summary!$C$76/10^(AL124/10)+Summary!$C$77/10^(AM124/10))/Summary!$C$78))</f>
        <v>0</v>
      </c>
      <c r="AO124" s="131">
        <f>'Test-LD'!Y122</f>
        <v>0</v>
      </c>
      <c r="AP124" s="131">
        <f>'Test-LD'!Z122</f>
        <v>0</v>
      </c>
      <c r="AQ124" s="132">
        <f t="shared" si="7"/>
        <v>0</v>
      </c>
      <c r="AR124" s="134" t="e">
        <f t="shared" si="4"/>
        <v>#DIV/0!</v>
      </c>
      <c r="AS124" s="135" t="e">
        <f t="shared" si="5"/>
        <v>#DIV/0!</v>
      </c>
      <c r="AT124" s="136"/>
      <c r="AU124" s="136"/>
      <c r="AV124" s="577" t="s">
        <v>121</v>
      </c>
      <c r="AW124" s="480" t="e" cm="1">
        <f t="array" ref="AW124">bdRateExtend($G124:$G127,H124:H127,$Z124:$Z127,AA124:AA127)</f>
        <v>#VALUE!</v>
      </c>
      <c r="AX124" s="480" t="e" cm="1">
        <f t="array" ref="AX124">bdRateExtend($G124:$G129,H124:H129,$Z124:$Z129,AA124:AA129)</f>
        <v>#VALUE!</v>
      </c>
      <c r="AY124" s="480" t="e" cm="1">
        <f t="array" ref="AY124">bdRateExtend($G124:$G129,I124:I129,$Z124:$Z129,AB124:AB129)</f>
        <v>#VALUE!</v>
      </c>
      <c r="AZ124" s="480" t="e" cm="1">
        <f t="array" ref="AZ124">bdRateExtend($G124:$G129,J124:J129,$Z124:$Z129,AC124:AC129)</f>
        <v>#VALUE!</v>
      </c>
      <c r="BA124" s="480" t="e" cm="1">
        <f t="array" ref="BA124">bdRateExtend($G124:$G129,K124:K129,$Z124:$Z129,AD124:AD129)</f>
        <v>#VALUE!</v>
      </c>
      <c r="BB124" s="479" t="e">
        <f>(Summary!$C$89*AX124+Summary!$C$90*AY124+Summary!$C$91*AZ124)/Summary!$C$92</f>
        <v>#VALUE!</v>
      </c>
      <c r="BC124" s="480" t="e" cm="1">
        <f t="array" ref="BC124">bdRateExtend($G124:$G127,L124:L127,$Z124:$Z127,AE124:AE127)</f>
        <v>#VALUE!</v>
      </c>
      <c r="BD124" s="480" t="e" cm="1">
        <f t="array" ref="BD124">bdRateExtend($G124:$G129,L124:L129,$Z124:$Z129,AE124:AE129)</f>
        <v>#VALUE!</v>
      </c>
      <c r="BE124" s="480" t="e" cm="1">
        <f t="array" ref="BE124">bdRateExtend($G124:$G127,M124:M127,$Z124:$Z127,AF124:AF127)</f>
        <v>#VALUE!</v>
      </c>
      <c r="BF124" s="480" t="e" cm="1">
        <f t="array" ref="BF124">bdRateExtend($G124:$G129,M124:M129,$Z124:$Z129,AF124:AF129)</f>
        <v>#VALUE!</v>
      </c>
      <c r="BG124" s="474" t="e" cm="1">
        <f t="array" ref="BG124">bdRateExtend($G124:$G127,N124:N127,$Z124:$Z127,AG124:AG127,"None", FALSE,1)</f>
        <v>#VALUE!</v>
      </c>
      <c r="BH124" s="475" t="e" cm="1">
        <f t="array" ref="BH124">bdRateExtend($G124:$G129,N124:N129,$Z124:$Z129,AG124:AG129,"None", FALSE,1)</f>
        <v>#VALUE!</v>
      </c>
      <c r="BI124" s="474" t="e" cm="1">
        <f t="array" ref="BI124">bdRateExtend($G124:$G127,O124:O127,$Z124:$Z127,AH124:AH127,"None", FALSE,1)</f>
        <v>#VALUE!</v>
      </c>
      <c r="BJ124" s="475" t="e" cm="1">
        <f t="array" ref="BJ124">bdRateExtend($G124:$G129,O124:O129,$Z124:$Z129,AH124:AH129,"None", FALSE,1)</f>
        <v>#VALUE!</v>
      </c>
      <c r="BK124" s="480" t="e" cm="1">
        <f t="array" ref="BK124">bdRateExtend($G124:$G127,P124:P127,$Z124:$Z127,AI124:AI127)</f>
        <v>#VALUE!</v>
      </c>
      <c r="BL124" s="480" t="e" cm="1">
        <f t="array" ref="BL124">bdRateExtend($G124:$G129,P124:P129,$Z124:$Z129,AI124:AI129)</f>
        <v>#VALUE!</v>
      </c>
      <c r="BM124" s="480" t="e" cm="1">
        <f t="array" ref="BM124">bdRateExtend($G124:$G127,Q124:Q127,$Z124:$Z127,AJ124:AJ127)</f>
        <v>#VALUE!</v>
      </c>
      <c r="BN124" s="480" t="e" cm="1">
        <f t="array" ref="BN124">bdRateExtend($G124:$G129,Q124:Q129,$Z124:$Z129,AJ124:AJ129)</f>
        <v>#VALUE!</v>
      </c>
      <c r="BO124" s="480" t="e" cm="1">
        <f t="array" ref="BO124">bdRateExtend($G124:$G127,R124:R127,$Z124:$Z127,AK124:AK127)</f>
        <v>#VALUE!</v>
      </c>
      <c r="BP124" s="575" t="e" cm="1">
        <f t="array" ref="BP124">bdRateExtend($G124:$G129,R124:R129,$Z124:$Z129,AK124:AK129)</f>
        <v>#VALUE!</v>
      </c>
      <c r="BQ124" s="574" t="e" cm="1">
        <f t="array" ref="BQ124">bdRateExtend($G124:$G129,S124:S129,$Z124:$Z129,AL124:AL129)</f>
        <v>#VALUE!</v>
      </c>
      <c r="BR124" s="574" t="e" cm="1">
        <f t="array" ref="BR124">bdRateExtend($G124:$G129,T124:T129,$Z124:$Z129,AM124:AM129)</f>
        <v>#VALUE!</v>
      </c>
      <c r="BS124" s="574" t="e" cm="1">
        <f t="array" ref="BS124">bdRateExtend($G124:$G129,U124:U129,$Z124:$Z129,AN124:AN129)</f>
        <v>#VALUE!</v>
      </c>
      <c r="BT124" s="576" t="e">
        <f>(Summary!$C$103*BP124+Summary!$C$104*BQ124+Summary!$C$105*BR124)/Summary!$C$106</f>
        <v>#VALUE!</v>
      </c>
      <c r="BU124" s="462" cm="1">
        <f t="array" ref="BU124">testVMAFRange($G124:$G127,N124:N127,$Z124:$Z127,AG124:AG127)</f>
        <v>0</v>
      </c>
      <c r="BV124" s="464" cm="1">
        <f t="array" ref="BV124">testVMAFRange($G124:$G129,N124:N129,$Z124:$Z129,AG124:AG129)</f>
        <v>0</v>
      </c>
      <c r="BW124" s="462" cm="1">
        <f t="array" ref="BW124">testVMAFRange($G124:$G127,O124:O127,$Z124:$Z127,AH124:AH127)</f>
        <v>0</v>
      </c>
      <c r="BX124" s="464" cm="1">
        <f t="array" ref="BX124">testVMAFRange($G124:$G129,O124:O129,$Z124:$Z129,AH124:AH129)</f>
        <v>0</v>
      </c>
    </row>
    <row r="125" spans="1:76" ht="17" customHeight="1" x14ac:dyDescent="0.35">
      <c r="A125" s="516"/>
      <c r="B125" s="483"/>
      <c r="C125" s="520"/>
      <c r="D125" s="490"/>
      <c r="E125" s="493"/>
      <c r="F125" s="138">
        <v>31</v>
      </c>
      <c r="G125" s="139">
        <f>'Anchor-LD'!L123</f>
        <v>0</v>
      </c>
      <c r="H125" s="140">
        <f>'Anchor-LD'!M123</f>
        <v>0</v>
      </c>
      <c r="I125" s="140">
        <f>'Anchor-LD'!N123</f>
        <v>0</v>
      </c>
      <c r="J125" s="140">
        <f>'Anchor-LD'!O123</f>
        <v>0</v>
      </c>
      <c r="K125" s="140">
        <f>(Summary!$C$58*H125+Summary!$C$59*I125+Summary!$C$60*J125)/Summary!$C$61</f>
        <v>0</v>
      </c>
      <c r="L125" s="140">
        <f>'Anchor-LD'!P123</f>
        <v>0</v>
      </c>
      <c r="M125" s="140">
        <f>'Anchor-LD'!Q123</f>
        <v>0</v>
      </c>
      <c r="N125" s="140">
        <f>'Anchor-LD'!R123</f>
        <v>0</v>
      </c>
      <c r="O125" s="140">
        <f>'Anchor-LD'!S123</f>
        <v>0</v>
      </c>
      <c r="P125" s="140">
        <f>'Anchor-LD'!T123</f>
        <v>0</v>
      </c>
      <c r="Q125" s="140">
        <f>'Anchor-LD'!U123</f>
        <v>0</v>
      </c>
      <c r="R125" s="140">
        <f>'Anchor-LD'!V123</f>
        <v>0</v>
      </c>
      <c r="S125" s="140">
        <f>'Anchor-LD'!W123</f>
        <v>0</v>
      </c>
      <c r="T125" s="140">
        <f>'Anchor-LD'!X123</f>
        <v>0</v>
      </c>
      <c r="U125" s="140">
        <f>10*LOG10(1/((Summary!$C$75/10^(R125/10)+Summary!$C$76/10^(S125/10)+Summary!$C$77/10^(T125/10))/Summary!$C$78))</f>
        <v>0</v>
      </c>
      <c r="V125" s="140">
        <f>'Anchor-LD'!Y123</f>
        <v>0</v>
      </c>
      <c r="W125" s="140">
        <f>'Anchor-LD'!Z123</f>
        <v>0</v>
      </c>
      <c r="X125" s="141">
        <f t="shared" si="6"/>
        <v>0</v>
      </c>
      <c r="Y125" s="133"/>
      <c r="Z125" s="139">
        <f>'Test-LD'!L123</f>
        <v>0</v>
      </c>
      <c r="AA125" s="140">
        <f>'Test-LD'!M123</f>
        <v>0</v>
      </c>
      <c r="AB125" s="140">
        <f>'Test-LD'!N123</f>
        <v>0</v>
      </c>
      <c r="AC125" s="140">
        <f>'Test-LD'!O123</f>
        <v>0</v>
      </c>
      <c r="AD125" s="140">
        <f>(Summary!$C$58*AA125+Summary!$C$59*AB125+Summary!$C$60*AC125)/Summary!$C$61</f>
        <v>0</v>
      </c>
      <c r="AE125" s="140">
        <f>'Test-LD'!P123</f>
        <v>0</v>
      </c>
      <c r="AF125" s="140">
        <f>'Test-LD'!Q123</f>
        <v>0</v>
      </c>
      <c r="AG125" s="140">
        <f>'Test-LD'!R123</f>
        <v>0</v>
      </c>
      <c r="AH125" s="140">
        <f>'Test-LD'!S123</f>
        <v>0</v>
      </c>
      <c r="AI125" s="140">
        <f>'Test-LD'!T123</f>
        <v>0</v>
      </c>
      <c r="AJ125" s="140">
        <f>'Test-LD'!U123</f>
        <v>0</v>
      </c>
      <c r="AK125" s="140">
        <f>'Test-LD'!V123</f>
        <v>0</v>
      </c>
      <c r="AL125" s="140">
        <f>'Test-LD'!W123</f>
        <v>0</v>
      </c>
      <c r="AM125" s="140">
        <f>'Test-LD'!X123</f>
        <v>0</v>
      </c>
      <c r="AN125" s="140">
        <f>10*LOG10(1/((Summary!$C$75/10^(AK125/10)+Summary!$C$76/10^(AL125/10)+Summary!$C$77/10^(AM125/10))/Summary!$C$78))</f>
        <v>0</v>
      </c>
      <c r="AO125" s="140">
        <f>'Test-LD'!Y123</f>
        <v>0</v>
      </c>
      <c r="AP125" s="140">
        <f>'Test-LD'!Z123</f>
        <v>0</v>
      </c>
      <c r="AQ125" s="141">
        <f t="shared" si="7"/>
        <v>0</v>
      </c>
      <c r="AR125" s="142" t="e">
        <f t="shared" si="4"/>
        <v>#DIV/0!</v>
      </c>
      <c r="AS125" s="143" t="e">
        <f t="shared" si="5"/>
        <v>#DIV/0!</v>
      </c>
      <c r="AT125" s="136"/>
      <c r="AU125" s="136"/>
      <c r="AV125" s="577"/>
      <c r="AW125" s="480"/>
      <c r="AX125" s="480"/>
      <c r="AY125" s="480"/>
      <c r="AZ125" s="480"/>
      <c r="BA125" s="480"/>
      <c r="BB125" s="480"/>
      <c r="BC125" s="480"/>
      <c r="BD125" s="480"/>
      <c r="BE125" s="480"/>
      <c r="BF125" s="480"/>
      <c r="BG125" s="469"/>
      <c r="BH125" s="476"/>
      <c r="BI125" s="469"/>
      <c r="BJ125" s="476"/>
      <c r="BK125" s="480"/>
      <c r="BL125" s="480"/>
      <c r="BM125" s="480"/>
      <c r="BN125" s="480"/>
      <c r="BO125" s="480"/>
      <c r="BP125" s="468"/>
      <c r="BQ125" s="480"/>
      <c r="BR125" s="480"/>
      <c r="BS125" s="480"/>
      <c r="BT125" s="476"/>
      <c r="BU125" s="463"/>
      <c r="BV125" s="465"/>
      <c r="BW125" s="463"/>
      <c r="BX125" s="465"/>
    </row>
    <row r="126" spans="1:76" ht="17" customHeight="1" x14ac:dyDescent="0.35">
      <c r="A126" s="516"/>
      <c r="B126" s="483"/>
      <c r="C126" s="520"/>
      <c r="D126" s="490"/>
      <c r="E126" s="493"/>
      <c r="F126" s="138">
        <v>39</v>
      </c>
      <c r="G126" s="139">
        <f>'Anchor-LD'!L124</f>
        <v>0</v>
      </c>
      <c r="H126" s="140">
        <f>'Anchor-LD'!M124</f>
        <v>0</v>
      </c>
      <c r="I126" s="140">
        <f>'Anchor-LD'!N124</f>
        <v>0</v>
      </c>
      <c r="J126" s="140">
        <f>'Anchor-LD'!O124</f>
        <v>0</v>
      </c>
      <c r="K126" s="140">
        <f>(Summary!$C$58*H126+Summary!$C$59*I126+Summary!$C$60*J126)/Summary!$C$61</f>
        <v>0</v>
      </c>
      <c r="L126" s="140">
        <f>'Anchor-LD'!P124</f>
        <v>0</v>
      </c>
      <c r="M126" s="140">
        <f>'Anchor-LD'!Q124</f>
        <v>0</v>
      </c>
      <c r="N126" s="140">
        <f>'Anchor-LD'!R124</f>
        <v>0</v>
      </c>
      <c r="O126" s="140">
        <f>'Anchor-LD'!S124</f>
        <v>0</v>
      </c>
      <c r="P126" s="140">
        <f>'Anchor-LD'!T124</f>
        <v>0</v>
      </c>
      <c r="Q126" s="140">
        <f>'Anchor-LD'!U124</f>
        <v>0</v>
      </c>
      <c r="R126" s="140">
        <f>'Anchor-LD'!V124</f>
        <v>0</v>
      </c>
      <c r="S126" s="140">
        <f>'Anchor-LD'!W124</f>
        <v>0</v>
      </c>
      <c r="T126" s="140">
        <f>'Anchor-LD'!X124</f>
        <v>0</v>
      </c>
      <c r="U126" s="140">
        <f>10*LOG10(1/((Summary!$C$75/10^(R126/10)+Summary!$C$76/10^(S126/10)+Summary!$C$77/10^(T126/10))/Summary!$C$78))</f>
        <v>0</v>
      </c>
      <c r="V126" s="140">
        <f>'Anchor-LD'!Y124</f>
        <v>0</v>
      </c>
      <c r="W126" s="140">
        <f>'Anchor-LD'!Z124</f>
        <v>0</v>
      </c>
      <c r="X126" s="141">
        <f t="shared" si="6"/>
        <v>0</v>
      </c>
      <c r="Y126" s="133"/>
      <c r="Z126" s="139">
        <f>'Test-LD'!L124</f>
        <v>0</v>
      </c>
      <c r="AA126" s="140">
        <f>'Test-LD'!M124</f>
        <v>0</v>
      </c>
      <c r="AB126" s="140">
        <f>'Test-LD'!N124</f>
        <v>0</v>
      </c>
      <c r="AC126" s="140">
        <f>'Test-LD'!O124</f>
        <v>0</v>
      </c>
      <c r="AD126" s="140">
        <f>(Summary!$C$58*AA126+Summary!$C$59*AB126+Summary!$C$60*AC126)/Summary!$C$61</f>
        <v>0</v>
      </c>
      <c r="AE126" s="140">
        <f>'Test-LD'!P124</f>
        <v>0</v>
      </c>
      <c r="AF126" s="140">
        <f>'Test-LD'!Q124</f>
        <v>0</v>
      </c>
      <c r="AG126" s="140">
        <f>'Test-LD'!R124</f>
        <v>0</v>
      </c>
      <c r="AH126" s="140">
        <f>'Test-LD'!S124</f>
        <v>0</v>
      </c>
      <c r="AI126" s="140">
        <f>'Test-LD'!T124</f>
        <v>0</v>
      </c>
      <c r="AJ126" s="140">
        <f>'Test-LD'!U124</f>
        <v>0</v>
      </c>
      <c r="AK126" s="140">
        <f>'Test-LD'!V124</f>
        <v>0</v>
      </c>
      <c r="AL126" s="140">
        <f>'Test-LD'!W124</f>
        <v>0</v>
      </c>
      <c r="AM126" s="140">
        <f>'Test-LD'!X124</f>
        <v>0</v>
      </c>
      <c r="AN126" s="140">
        <f>10*LOG10(1/((Summary!$C$75/10^(AK126/10)+Summary!$C$76/10^(AL126/10)+Summary!$C$77/10^(AM126/10))/Summary!$C$78))</f>
        <v>0</v>
      </c>
      <c r="AO126" s="140">
        <f>'Test-LD'!Y124</f>
        <v>0</v>
      </c>
      <c r="AP126" s="140">
        <f>'Test-LD'!Z124</f>
        <v>0</v>
      </c>
      <c r="AQ126" s="141">
        <f t="shared" si="7"/>
        <v>0</v>
      </c>
      <c r="AR126" s="142" t="e">
        <f t="shared" si="4"/>
        <v>#DIV/0!</v>
      </c>
      <c r="AS126" s="143" t="e">
        <f t="shared" si="5"/>
        <v>#DIV/0!</v>
      </c>
      <c r="AT126" s="136"/>
      <c r="AU126" s="136"/>
      <c r="AV126" s="577" t="s">
        <v>122</v>
      </c>
      <c r="AW126" s="480" t="e" cm="1">
        <f t="array" ref="AW126">bdRateExtend($G125:$G128,H125:H128,$Z125:$Z128,AA125:AA128)</f>
        <v>#VALUE!</v>
      </c>
      <c r="AX126" s="480"/>
      <c r="AY126" s="480"/>
      <c r="AZ126" s="480"/>
      <c r="BA126" s="480"/>
      <c r="BB126" s="480"/>
      <c r="BC126" s="480" t="e" cm="1">
        <f t="array" ref="BC126">bdRateExtend($G125:$G128,L125:L128,$Z125:$Z128,AE125:AE128)</f>
        <v>#VALUE!</v>
      </c>
      <c r="BD126" s="480"/>
      <c r="BE126" s="480" t="e" cm="1">
        <f t="array" ref="BE126">bdRateExtend($G125:$G128,M125:M128,$Z125:$Z128,AF125:AF128)</f>
        <v>#VALUE!</v>
      </c>
      <c r="BF126" s="480"/>
      <c r="BG126" s="469" t="e" cm="1">
        <f t="array" ref="BG126">bdRateExtend($G125:$G128,N125:N128,$Z125:$Z128,AG125:AG128,"None", FALSE,1)</f>
        <v>#VALUE!</v>
      </c>
      <c r="BH126" s="476"/>
      <c r="BI126" s="469" t="e" cm="1">
        <f t="array" ref="BI126">bdRateExtend($G125:$G128,O125:O128,$Z125:$Z128,AH125:AH128,"None", FALSE,1)</f>
        <v>#VALUE!</v>
      </c>
      <c r="BJ126" s="476"/>
      <c r="BK126" s="480" t="e" cm="1">
        <f t="array" ref="BK126">bdRateExtend($G125:$G128,P125:P128,$Z125:$Z128,AI125:AI128)</f>
        <v>#VALUE!</v>
      </c>
      <c r="BL126" s="480"/>
      <c r="BM126" s="480" t="e" cm="1">
        <f t="array" ref="BM126">bdRateExtend($G125:$G128,Q125:Q128,$Z125:$Z128,AJ125:AJ128)</f>
        <v>#VALUE!</v>
      </c>
      <c r="BN126" s="480"/>
      <c r="BO126" s="480" t="e" cm="1">
        <f t="array" ref="BO126">bdRateExtend($G125:$G128,R125:R128,$Z125:$Z128,AK125:AK128)</f>
        <v>#VALUE!</v>
      </c>
      <c r="BP126" s="468"/>
      <c r="BQ126" s="480"/>
      <c r="BR126" s="480"/>
      <c r="BS126" s="480"/>
      <c r="BT126" s="476"/>
      <c r="BU126" s="463" cm="1">
        <f t="array" ref="BU126">testVMAFRange($G125:$G128,N125:N128,$Z125:$Z128,AG125:AG128)</f>
        <v>0</v>
      </c>
      <c r="BV126" s="465"/>
      <c r="BW126" s="463" cm="1">
        <f t="array" ref="BW126">testVMAFRange($G125:$G128,O125:O128,$Z125:$Z128,AH125:AH128)</f>
        <v>0</v>
      </c>
      <c r="BX126" s="465"/>
    </row>
    <row r="127" spans="1:76" ht="17" customHeight="1" x14ac:dyDescent="0.35">
      <c r="A127" s="516"/>
      <c r="B127" s="483"/>
      <c r="C127" s="520"/>
      <c r="D127" s="490"/>
      <c r="E127" s="493"/>
      <c r="F127" s="138">
        <v>47</v>
      </c>
      <c r="G127" s="139">
        <f>'Anchor-LD'!L125</f>
        <v>0</v>
      </c>
      <c r="H127" s="140">
        <f>'Anchor-LD'!M125</f>
        <v>0</v>
      </c>
      <c r="I127" s="140">
        <f>'Anchor-LD'!N125</f>
        <v>0</v>
      </c>
      <c r="J127" s="140">
        <f>'Anchor-LD'!O125</f>
        <v>0</v>
      </c>
      <c r="K127" s="140">
        <f>(Summary!$C$58*H127+Summary!$C$59*I127+Summary!$C$60*J127)/Summary!$C$61</f>
        <v>0</v>
      </c>
      <c r="L127" s="140">
        <f>'Anchor-LD'!P125</f>
        <v>0</v>
      </c>
      <c r="M127" s="140">
        <f>'Anchor-LD'!Q125</f>
        <v>0</v>
      </c>
      <c r="N127" s="140">
        <f>'Anchor-LD'!R125</f>
        <v>0</v>
      </c>
      <c r="O127" s="140">
        <f>'Anchor-LD'!S125</f>
        <v>0</v>
      </c>
      <c r="P127" s="140">
        <f>'Anchor-LD'!T125</f>
        <v>0</v>
      </c>
      <c r="Q127" s="140">
        <f>'Anchor-LD'!U125</f>
        <v>0</v>
      </c>
      <c r="R127" s="140">
        <f>'Anchor-LD'!V125</f>
        <v>0</v>
      </c>
      <c r="S127" s="140">
        <f>'Anchor-LD'!W125</f>
        <v>0</v>
      </c>
      <c r="T127" s="140">
        <f>'Anchor-LD'!X125</f>
        <v>0</v>
      </c>
      <c r="U127" s="140">
        <f>10*LOG10(1/((Summary!$C$75/10^(R127/10)+Summary!$C$76/10^(S127/10)+Summary!$C$77/10^(T127/10))/Summary!$C$78))</f>
        <v>0</v>
      </c>
      <c r="V127" s="140">
        <f>'Anchor-LD'!Y125</f>
        <v>0</v>
      </c>
      <c r="W127" s="140">
        <f>'Anchor-LD'!Z125</f>
        <v>0</v>
      </c>
      <c r="X127" s="141">
        <f t="shared" si="6"/>
        <v>0</v>
      </c>
      <c r="Y127" s="133"/>
      <c r="Z127" s="139">
        <f>'Test-LD'!L125</f>
        <v>0</v>
      </c>
      <c r="AA127" s="140">
        <f>'Test-LD'!M125</f>
        <v>0</v>
      </c>
      <c r="AB127" s="140">
        <f>'Test-LD'!N125</f>
        <v>0</v>
      </c>
      <c r="AC127" s="140">
        <f>'Test-LD'!O125</f>
        <v>0</v>
      </c>
      <c r="AD127" s="140">
        <f>(Summary!$C$58*AA127+Summary!$C$59*AB127+Summary!$C$60*AC127)/Summary!$C$61</f>
        <v>0</v>
      </c>
      <c r="AE127" s="140">
        <f>'Test-LD'!P125</f>
        <v>0</v>
      </c>
      <c r="AF127" s="140">
        <f>'Test-LD'!Q125</f>
        <v>0</v>
      </c>
      <c r="AG127" s="140">
        <f>'Test-LD'!R125</f>
        <v>0</v>
      </c>
      <c r="AH127" s="140">
        <f>'Test-LD'!S125</f>
        <v>0</v>
      </c>
      <c r="AI127" s="140">
        <f>'Test-LD'!T125</f>
        <v>0</v>
      </c>
      <c r="AJ127" s="140">
        <f>'Test-LD'!U125</f>
        <v>0</v>
      </c>
      <c r="AK127" s="140">
        <f>'Test-LD'!V125</f>
        <v>0</v>
      </c>
      <c r="AL127" s="140">
        <f>'Test-LD'!W125</f>
        <v>0</v>
      </c>
      <c r="AM127" s="140">
        <f>'Test-LD'!X125</f>
        <v>0</v>
      </c>
      <c r="AN127" s="140">
        <f>10*LOG10(1/((Summary!$C$75/10^(AK127/10)+Summary!$C$76/10^(AL127/10)+Summary!$C$77/10^(AM127/10))/Summary!$C$78))</f>
        <v>0</v>
      </c>
      <c r="AO127" s="140">
        <f>'Test-LD'!Y125</f>
        <v>0</v>
      </c>
      <c r="AP127" s="140">
        <f>'Test-LD'!Z125</f>
        <v>0</v>
      </c>
      <c r="AQ127" s="141">
        <f t="shared" si="7"/>
        <v>0</v>
      </c>
      <c r="AR127" s="142" t="e">
        <f t="shared" si="4"/>
        <v>#DIV/0!</v>
      </c>
      <c r="AS127" s="143" t="e">
        <f t="shared" si="5"/>
        <v>#DIV/0!</v>
      </c>
      <c r="AT127" s="136"/>
      <c r="AU127" s="136"/>
      <c r="AV127" s="577"/>
      <c r="AW127" s="480"/>
      <c r="AX127" s="480"/>
      <c r="AY127" s="480"/>
      <c r="AZ127" s="480"/>
      <c r="BA127" s="480"/>
      <c r="BB127" s="480"/>
      <c r="BC127" s="480"/>
      <c r="BD127" s="480"/>
      <c r="BE127" s="480"/>
      <c r="BF127" s="480"/>
      <c r="BG127" s="469"/>
      <c r="BH127" s="476"/>
      <c r="BI127" s="469"/>
      <c r="BJ127" s="476"/>
      <c r="BK127" s="480"/>
      <c r="BL127" s="480"/>
      <c r="BM127" s="480"/>
      <c r="BN127" s="480"/>
      <c r="BO127" s="480"/>
      <c r="BP127" s="468"/>
      <c r="BQ127" s="480"/>
      <c r="BR127" s="480"/>
      <c r="BS127" s="480"/>
      <c r="BT127" s="476"/>
      <c r="BU127" s="463"/>
      <c r="BV127" s="465"/>
      <c r="BW127" s="463"/>
      <c r="BX127" s="465"/>
    </row>
    <row r="128" spans="1:76" ht="17" customHeight="1" x14ac:dyDescent="0.35">
      <c r="A128" s="516"/>
      <c r="B128" s="483"/>
      <c r="C128" s="520"/>
      <c r="D128" s="490"/>
      <c r="E128" s="493"/>
      <c r="F128" s="138">
        <v>55</v>
      </c>
      <c r="G128" s="139">
        <f>'Anchor-LD'!L126</f>
        <v>0</v>
      </c>
      <c r="H128" s="140">
        <f>'Anchor-LD'!M126</f>
        <v>0</v>
      </c>
      <c r="I128" s="140">
        <f>'Anchor-LD'!N126</f>
        <v>0</v>
      </c>
      <c r="J128" s="140">
        <f>'Anchor-LD'!O126</f>
        <v>0</v>
      </c>
      <c r="K128" s="140">
        <f>(Summary!$C$58*H128+Summary!$C$59*I128+Summary!$C$60*J128)/Summary!$C$61</f>
        <v>0</v>
      </c>
      <c r="L128" s="140">
        <f>'Anchor-LD'!P126</f>
        <v>0</v>
      </c>
      <c r="M128" s="140">
        <f>'Anchor-LD'!Q126</f>
        <v>0</v>
      </c>
      <c r="N128" s="140">
        <f>'Anchor-LD'!R126</f>
        <v>0</v>
      </c>
      <c r="O128" s="140">
        <f>'Anchor-LD'!S126</f>
        <v>0</v>
      </c>
      <c r="P128" s="140">
        <f>'Anchor-LD'!T126</f>
        <v>0</v>
      </c>
      <c r="Q128" s="140">
        <f>'Anchor-LD'!U126</f>
        <v>0</v>
      </c>
      <c r="R128" s="140">
        <f>'Anchor-LD'!V126</f>
        <v>0</v>
      </c>
      <c r="S128" s="140">
        <f>'Anchor-LD'!W126</f>
        <v>0</v>
      </c>
      <c r="T128" s="140">
        <f>'Anchor-LD'!X126</f>
        <v>0</v>
      </c>
      <c r="U128" s="140">
        <f>10*LOG10(1/((Summary!$C$75/10^(R128/10)+Summary!$C$76/10^(S128/10)+Summary!$C$77/10^(T128/10))/Summary!$C$78))</f>
        <v>0</v>
      </c>
      <c r="V128" s="140">
        <f>'Anchor-LD'!Y126</f>
        <v>0</v>
      </c>
      <c r="W128" s="140">
        <f>'Anchor-LD'!Z126</f>
        <v>0</v>
      </c>
      <c r="X128" s="141">
        <f t="shared" si="6"/>
        <v>0</v>
      </c>
      <c r="Y128" s="133"/>
      <c r="Z128" s="139">
        <f>'Test-LD'!L126</f>
        <v>0</v>
      </c>
      <c r="AA128" s="140">
        <f>'Test-LD'!M126</f>
        <v>0</v>
      </c>
      <c r="AB128" s="140">
        <f>'Test-LD'!N126</f>
        <v>0</v>
      </c>
      <c r="AC128" s="140">
        <f>'Test-LD'!O126</f>
        <v>0</v>
      </c>
      <c r="AD128" s="140">
        <f>(Summary!$C$58*AA128+Summary!$C$59*AB128+Summary!$C$60*AC128)/Summary!$C$61</f>
        <v>0</v>
      </c>
      <c r="AE128" s="140">
        <f>'Test-LD'!P126</f>
        <v>0</v>
      </c>
      <c r="AF128" s="140">
        <f>'Test-LD'!Q126</f>
        <v>0</v>
      </c>
      <c r="AG128" s="140">
        <f>'Test-LD'!R126</f>
        <v>0</v>
      </c>
      <c r="AH128" s="140">
        <f>'Test-LD'!S126</f>
        <v>0</v>
      </c>
      <c r="AI128" s="140">
        <f>'Test-LD'!T126</f>
        <v>0</v>
      </c>
      <c r="AJ128" s="140">
        <f>'Test-LD'!U126</f>
        <v>0</v>
      </c>
      <c r="AK128" s="140">
        <f>'Test-LD'!V126</f>
        <v>0</v>
      </c>
      <c r="AL128" s="140">
        <f>'Test-LD'!W126</f>
        <v>0</v>
      </c>
      <c r="AM128" s="140">
        <f>'Test-LD'!X126</f>
        <v>0</v>
      </c>
      <c r="AN128" s="140">
        <f>10*LOG10(1/((Summary!$C$75/10^(AK128/10)+Summary!$C$76/10^(AL128/10)+Summary!$C$77/10^(AM128/10))/Summary!$C$78))</f>
        <v>0</v>
      </c>
      <c r="AO128" s="140">
        <f>'Test-LD'!Y126</f>
        <v>0</v>
      </c>
      <c r="AP128" s="140">
        <f>'Test-LD'!Z126</f>
        <v>0</v>
      </c>
      <c r="AQ128" s="141">
        <f t="shared" si="7"/>
        <v>0</v>
      </c>
      <c r="AR128" s="142" t="e">
        <f t="shared" si="4"/>
        <v>#DIV/0!</v>
      </c>
      <c r="AS128" s="143" t="e">
        <f t="shared" si="5"/>
        <v>#DIV/0!</v>
      </c>
      <c r="AT128" s="136"/>
      <c r="AU128" s="136"/>
      <c r="AV128" s="577" t="s">
        <v>123</v>
      </c>
      <c r="AW128" s="480" t="e" cm="1">
        <f t="array" ref="AW128">bdRateExtend($G126:$G129,H126:H129,$Z126:$Z129,AA126:AA129)</f>
        <v>#VALUE!</v>
      </c>
      <c r="AX128" s="480"/>
      <c r="AY128" s="480"/>
      <c r="AZ128" s="480"/>
      <c r="BA128" s="480"/>
      <c r="BB128" s="480"/>
      <c r="BC128" s="480" t="e" cm="1">
        <f t="array" ref="BC128">bdRateExtend($G126:$G129,L126:L129,$Z126:$Z129,AE126:AE129)</f>
        <v>#VALUE!</v>
      </c>
      <c r="BD128" s="480"/>
      <c r="BE128" s="480" t="e" cm="1">
        <f t="array" ref="BE128">bdRateExtend($G126:$G129,M126:M129,$Z126:$Z129,AF126:AF129)</f>
        <v>#VALUE!</v>
      </c>
      <c r="BF128" s="480"/>
      <c r="BG128" s="469" t="e" cm="1">
        <f t="array" ref="BG128">bdRateExtend($G126:$G129,N126:N129,$Z126:$Z129,AG126:AG129,"None", FALSE,1)</f>
        <v>#VALUE!</v>
      </c>
      <c r="BH128" s="476"/>
      <c r="BI128" s="469" t="e" cm="1">
        <f t="array" ref="BI128">bdRateExtend($G126:$G129,O126:O129,$Z126:$Z129,AH126:AH129,"None", FALSE,1)</f>
        <v>#VALUE!</v>
      </c>
      <c r="BJ128" s="476"/>
      <c r="BK128" s="480" t="e" cm="1">
        <f t="array" ref="BK128">bdRateExtend($G126:$G129,P126:P129,$Z126:$Z129,AI126:AI129)</f>
        <v>#VALUE!</v>
      </c>
      <c r="BL128" s="480"/>
      <c r="BM128" s="480" t="e" cm="1">
        <f t="array" ref="BM128">bdRateExtend($G126:$G129,Q126:Q129,$Z126:$Z129,AJ126:AJ129)</f>
        <v>#VALUE!</v>
      </c>
      <c r="BN128" s="480"/>
      <c r="BO128" s="480" t="e" cm="1">
        <f t="array" ref="BO128">bdRateExtend($G126:$G129,R126:R129,$Z126:$Z129,AK126:AK129)</f>
        <v>#VALUE!</v>
      </c>
      <c r="BP128" s="468"/>
      <c r="BQ128" s="480"/>
      <c r="BR128" s="480"/>
      <c r="BS128" s="480"/>
      <c r="BT128" s="476"/>
      <c r="BU128" s="463" cm="1">
        <f t="array" ref="BU128">testVMAFRange($G126:$G129,N126:N129,$Z126:$Z129,AG126:AG129)</f>
        <v>0</v>
      </c>
      <c r="BV128" s="465"/>
      <c r="BW128" s="463" cm="1">
        <f t="array" ref="BW128">testVMAFRange($G126:$G129,O126:O129,$Z126:$Z129,AH126:AH129)</f>
        <v>0</v>
      </c>
      <c r="BX128" s="465"/>
    </row>
    <row r="129" spans="1:76" ht="17" customHeight="1" thickBot="1" x14ac:dyDescent="0.4">
      <c r="A129" s="516"/>
      <c r="B129" s="518"/>
      <c r="C129" s="521"/>
      <c r="D129" s="522"/>
      <c r="E129" s="523"/>
      <c r="F129" s="144">
        <v>63</v>
      </c>
      <c r="G129" s="145">
        <f>'Anchor-LD'!L127</f>
        <v>0</v>
      </c>
      <c r="H129" s="146">
        <f>'Anchor-LD'!M127</f>
        <v>0</v>
      </c>
      <c r="I129" s="146">
        <f>'Anchor-LD'!N127</f>
        <v>0</v>
      </c>
      <c r="J129" s="146">
        <f>'Anchor-LD'!O127</f>
        <v>0</v>
      </c>
      <c r="K129" s="146">
        <f>(Summary!$C$58*H129+Summary!$C$59*I129+Summary!$C$60*J129)/Summary!$C$61</f>
        <v>0</v>
      </c>
      <c r="L129" s="146">
        <f>'Anchor-LD'!P127</f>
        <v>0</v>
      </c>
      <c r="M129" s="146">
        <f>'Anchor-LD'!Q127</f>
        <v>0</v>
      </c>
      <c r="N129" s="146">
        <f>'Anchor-LD'!R127</f>
        <v>0</v>
      </c>
      <c r="O129" s="146">
        <f>'Anchor-LD'!S127</f>
        <v>0</v>
      </c>
      <c r="P129" s="146">
        <f>'Anchor-LD'!T127</f>
        <v>0</v>
      </c>
      <c r="Q129" s="146">
        <f>'Anchor-LD'!U127</f>
        <v>0</v>
      </c>
      <c r="R129" s="146">
        <f>'Anchor-LD'!V127</f>
        <v>0</v>
      </c>
      <c r="S129" s="146">
        <f>'Anchor-LD'!W127</f>
        <v>0</v>
      </c>
      <c r="T129" s="146">
        <f>'Anchor-LD'!X127</f>
        <v>0</v>
      </c>
      <c r="U129" s="146">
        <f>10*LOG10(1/((Summary!$C$75/10^(R129/10)+Summary!$C$76/10^(S129/10)+Summary!$C$77/10^(T129/10))/Summary!$C$78))</f>
        <v>0</v>
      </c>
      <c r="V129" s="146">
        <f>'Anchor-LD'!Y127</f>
        <v>0</v>
      </c>
      <c r="W129" s="146">
        <f>'Anchor-LD'!Z127</f>
        <v>0</v>
      </c>
      <c r="X129" s="147">
        <f t="shared" si="6"/>
        <v>0</v>
      </c>
      <c r="Y129" s="133"/>
      <c r="Z129" s="145">
        <f>'Test-LD'!L127</f>
        <v>0</v>
      </c>
      <c r="AA129" s="146">
        <f>'Test-LD'!M127</f>
        <v>0</v>
      </c>
      <c r="AB129" s="146">
        <f>'Test-LD'!N127</f>
        <v>0</v>
      </c>
      <c r="AC129" s="146">
        <f>'Test-LD'!O127</f>
        <v>0</v>
      </c>
      <c r="AD129" s="146">
        <f>(Summary!$C$58*AA129+Summary!$C$59*AB129+Summary!$C$60*AC129)/Summary!$C$61</f>
        <v>0</v>
      </c>
      <c r="AE129" s="146">
        <f>'Test-LD'!P127</f>
        <v>0</v>
      </c>
      <c r="AF129" s="146">
        <f>'Test-LD'!Q127</f>
        <v>0</v>
      </c>
      <c r="AG129" s="146">
        <f>'Test-LD'!R127</f>
        <v>0</v>
      </c>
      <c r="AH129" s="146">
        <f>'Test-LD'!S127</f>
        <v>0</v>
      </c>
      <c r="AI129" s="146">
        <f>'Test-LD'!T127</f>
        <v>0</v>
      </c>
      <c r="AJ129" s="146">
        <f>'Test-LD'!U127</f>
        <v>0</v>
      </c>
      <c r="AK129" s="146">
        <f>'Test-LD'!V127</f>
        <v>0</v>
      </c>
      <c r="AL129" s="146">
        <f>'Test-LD'!W127</f>
        <v>0</v>
      </c>
      <c r="AM129" s="146">
        <f>'Test-LD'!X127</f>
        <v>0</v>
      </c>
      <c r="AN129" s="146">
        <f>10*LOG10(1/((Summary!$C$75/10^(AK129/10)+Summary!$C$76/10^(AL129/10)+Summary!$C$77/10^(AM129/10))/Summary!$C$78))</f>
        <v>0</v>
      </c>
      <c r="AO129" s="146">
        <f>'Test-LD'!Y127</f>
        <v>0</v>
      </c>
      <c r="AP129" s="146">
        <f>'Test-LD'!Z127</f>
        <v>0</v>
      </c>
      <c r="AQ129" s="147">
        <f t="shared" si="7"/>
        <v>0</v>
      </c>
      <c r="AR129" s="148" t="e">
        <f t="shared" si="4"/>
        <v>#DIV/0!</v>
      </c>
      <c r="AS129" s="149" t="e">
        <f t="shared" si="5"/>
        <v>#DIV/0!</v>
      </c>
      <c r="AT129" s="136"/>
      <c r="AU129" s="136"/>
      <c r="AV129" s="577"/>
      <c r="AW129" s="480"/>
      <c r="AX129" s="480"/>
      <c r="AY129" s="480"/>
      <c r="AZ129" s="480"/>
      <c r="BA129" s="480"/>
      <c r="BB129" s="481"/>
      <c r="BC129" s="480"/>
      <c r="BD129" s="480"/>
      <c r="BE129" s="480"/>
      <c r="BF129" s="480"/>
      <c r="BG129" s="472"/>
      <c r="BH129" s="477"/>
      <c r="BI129" s="472"/>
      <c r="BJ129" s="477"/>
      <c r="BK129" s="480"/>
      <c r="BL129" s="480"/>
      <c r="BM129" s="480"/>
      <c r="BN129" s="480"/>
      <c r="BO129" s="480"/>
      <c r="BP129" s="471"/>
      <c r="BQ129" s="481"/>
      <c r="BR129" s="481"/>
      <c r="BS129" s="481"/>
      <c r="BT129" s="477"/>
      <c r="BU129" s="473"/>
      <c r="BV129" s="466"/>
      <c r="BW129" s="473"/>
      <c r="BX129" s="466"/>
    </row>
    <row r="130" spans="1:76" ht="17" customHeight="1" x14ac:dyDescent="0.35">
      <c r="A130" s="516"/>
      <c r="B130" s="482" t="s">
        <v>2</v>
      </c>
      <c r="C130" s="519" t="s">
        <v>45</v>
      </c>
      <c r="D130" s="489">
        <v>30</v>
      </c>
      <c r="E130" s="492">
        <v>10</v>
      </c>
      <c r="F130" s="129">
        <v>23</v>
      </c>
      <c r="G130" s="130">
        <f>'Anchor-LD'!L128</f>
        <v>0</v>
      </c>
      <c r="H130" s="131">
        <f>'Anchor-LD'!M128</f>
        <v>0</v>
      </c>
      <c r="I130" s="131">
        <f>'Anchor-LD'!N128</f>
        <v>0</v>
      </c>
      <c r="J130" s="131">
        <f>'Anchor-LD'!O128</f>
        <v>0</v>
      </c>
      <c r="K130" s="131">
        <f>(Summary!$C$58*H130+Summary!$C$59*I130+Summary!$C$60*J130)/Summary!$C$61</f>
        <v>0</v>
      </c>
      <c r="L130" s="131">
        <f>'Anchor-LD'!P128</f>
        <v>0</v>
      </c>
      <c r="M130" s="131">
        <f>'Anchor-LD'!Q128</f>
        <v>0</v>
      </c>
      <c r="N130" s="131">
        <f>'Anchor-LD'!R128</f>
        <v>0</v>
      </c>
      <c r="O130" s="131">
        <f>'Anchor-LD'!S128</f>
        <v>0</v>
      </c>
      <c r="P130" s="131">
        <f>'Anchor-LD'!T128</f>
        <v>0</v>
      </c>
      <c r="Q130" s="131">
        <f>'Anchor-LD'!U128</f>
        <v>0</v>
      </c>
      <c r="R130" s="131">
        <f>'Anchor-LD'!V128</f>
        <v>0</v>
      </c>
      <c r="S130" s="131">
        <f>'Anchor-LD'!W128</f>
        <v>0</v>
      </c>
      <c r="T130" s="131">
        <f>'Anchor-LD'!X128</f>
        <v>0</v>
      </c>
      <c r="U130" s="131">
        <f>10*LOG10(1/((Summary!$C$75/10^(R130/10)+Summary!$C$76/10^(S130/10)+Summary!$C$77/10^(T130/10))/Summary!$C$78))</f>
        <v>0</v>
      </c>
      <c r="V130" s="131">
        <f>'Anchor-LD'!Y128</f>
        <v>0</v>
      </c>
      <c r="W130" s="131">
        <f>'Anchor-LD'!Z128</f>
        <v>0</v>
      </c>
      <c r="X130" s="132">
        <f t="shared" si="6"/>
        <v>0</v>
      </c>
      <c r="Y130" s="133"/>
      <c r="Z130" s="130">
        <f>'Test-LD'!L128</f>
        <v>0</v>
      </c>
      <c r="AA130" s="131">
        <f>'Test-LD'!M128</f>
        <v>0</v>
      </c>
      <c r="AB130" s="131">
        <f>'Test-LD'!N128</f>
        <v>0</v>
      </c>
      <c r="AC130" s="131">
        <f>'Test-LD'!O128</f>
        <v>0</v>
      </c>
      <c r="AD130" s="131">
        <f>(Summary!$C$58*AA130+Summary!$C$59*AB130+Summary!$C$60*AC130)/Summary!$C$61</f>
        <v>0</v>
      </c>
      <c r="AE130" s="131">
        <f>'Test-LD'!P128</f>
        <v>0</v>
      </c>
      <c r="AF130" s="131">
        <f>'Test-LD'!Q128</f>
        <v>0</v>
      </c>
      <c r="AG130" s="131">
        <f>'Test-LD'!R128</f>
        <v>0</v>
      </c>
      <c r="AH130" s="131">
        <f>'Test-LD'!S128</f>
        <v>0</v>
      </c>
      <c r="AI130" s="131">
        <f>'Test-LD'!T128</f>
        <v>0</v>
      </c>
      <c r="AJ130" s="131">
        <f>'Test-LD'!U128</f>
        <v>0</v>
      </c>
      <c r="AK130" s="131">
        <f>'Test-LD'!V128</f>
        <v>0</v>
      </c>
      <c r="AL130" s="131">
        <f>'Test-LD'!W128</f>
        <v>0</v>
      </c>
      <c r="AM130" s="131">
        <f>'Test-LD'!X128</f>
        <v>0</v>
      </c>
      <c r="AN130" s="131">
        <f>10*LOG10(1/((Summary!$C$75/10^(AK130/10)+Summary!$C$76/10^(AL130/10)+Summary!$C$77/10^(AM130/10))/Summary!$C$78))</f>
        <v>0</v>
      </c>
      <c r="AO130" s="131">
        <f>'Test-LD'!Y128</f>
        <v>0</v>
      </c>
      <c r="AP130" s="131">
        <f>'Test-LD'!Z128</f>
        <v>0</v>
      </c>
      <c r="AQ130" s="132">
        <f t="shared" si="7"/>
        <v>0</v>
      </c>
      <c r="AR130" s="134" t="e">
        <f t="shared" si="4"/>
        <v>#DIV/0!</v>
      </c>
      <c r="AS130" s="135" t="e">
        <f t="shared" si="5"/>
        <v>#DIV/0!</v>
      </c>
      <c r="AT130" s="136"/>
      <c r="AU130" s="136"/>
      <c r="AV130" s="577" t="s">
        <v>121</v>
      </c>
      <c r="AW130" s="480" t="e" cm="1">
        <f t="array" ref="AW130">bdRateExtend($G130:$G133,H130:H133,$Z130:$Z133,AA130:AA133)</f>
        <v>#VALUE!</v>
      </c>
      <c r="AX130" s="480" t="e" cm="1">
        <f t="array" ref="AX130">bdRateExtend($G130:$G135,H130:H135,$Z130:$Z135,AA130:AA135)</f>
        <v>#VALUE!</v>
      </c>
      <c r="AY130" s="480" t="e" cm="1">
        <f t="array" ref="AY130">bdRateExtend($G130:$G135,I130:I135,$Z130:$Z135,AB130:AB135)</f>
        <v>#VALUE!</v>
      </c>
      <c r="AZ130" s="480" t="e" cm="1">
        <f t="array" ref="AZ130">bdRateExtend($G130:$G135,J130:J135,$Z130:$Z135,AC130:AC135)</f>
        <v>#VALUE!</v>
      </c>
      <c r="BA130" s="480" t="e" cm="1">
        <f t="array" ref="BA130">bdRateExtend($G130:$G135,K130:K135,$Z130:$Z135,AD130:AD135)</f>
        <v>#VALUE!</v>
      </c>
      <c r="BB130" s="479" t="e">
        <f>(Summary!$C$89*AX130+Summary!$C$90*AY130+Summary!$C$91*AZ130)/Summary!$C$92</f>
        <v>#VALUE!</v>
      </c>
      <c r="BC130" s="480" t="e" cm="1">
        <f t="array" ref="BC130">bdRateExtend($G130:$G133,L130:L133,$Z130:$Z133,AE130:AE133)</f>
        <v>#VALUE!</v>
      </c>
      <c r="BD130" s="480" t="e" cm="1">
        <f t="array" ref="BD130">bdRateExtend($G130:$G135,L130:L135,$Z130:$Z135,AE130:AE135)</f>
        <v>#VALUE!</v>
      </c>
      <c r="BE130" s="480" t="e" cm="1">
        <f t="array" ref="BE130">bdRateExtend($G130:$G133,M130:M133,$Z130:$Z133,AF130:AF133)</f>
        <v>#VALUE!</v>
      </c>
      <c r="BF130" s="480" t="e" cm="1">
        <f t="array" ref="BF130">bdRateExtend($G130:$G135,M130:M135,$Z130:$Z135,AF130:AF135)</f>
        <v>#VALUE!</v>
      </c>
      <c r="BG130" s="474" t="e" cm="1">
        <f t="array" ref="BG130">bdRateExtend($G130:$G133,N130:N133,$Z130:$Z133,AG130:AG133,"None", FALSE,1)</f>
        <v>#VALUE!</v>
      </c>
      <c r="BH130" s="475" t="e" cm="1">
        <f t="array" ref="BH130">bdRateExtend($G130:$G135,N130:N135,$Z130:$Z135,AG130:AG135,"None", FALSE,1)</f>
        <v>#VALUE!</v>
      </c>
      <c r="BI130" s="474" t="e" cm="1">
        <f t="array" ref="BI130">bdRateExtend($G130:$G133,O130:O133,$Z130:$Z133,AH130:AH133,"None", FALSE,1)</f>
        <v>#VALUE!</v>
      </c>
      <c r="BJ130" s="475" t="e" cm="1">
        <f t="array" ref="BJ130">bdRateExtend($G130:$G135,O130:O135,$Z130:$Z135,AH130:AH135,"None", FALSE,1)</f>
        <v>#VALUE!</v>
      </c>
      <c r="BK130" s="480" t="e" cm="1">
        <f t="array" ref="BK130">bdRateExtend($G130:$G133,P130:P133,$Z130:$Z133,AI130:AI133)</f>
        <v>#VALUE!</v>
      </c>
      <c r="BL130" s="480" t="e" cm="1">
        <f t="array" ref="BL130">bdRateExtend($G130:$G135,P130:P135,$Z130:$Z135,AI130:AI135)</f>
        <v>#VALUE!</v>
      </c>
      <c r="BM130" s="480" t="e" cm="1">
        <f t="array" ref="BM130">bdRateExtend($G130:$G133,Q130:Q133,$Z130:$Z133,AJ130:AJ133)</f>
        <v>#VALUE!</v>
      </c>
      <c r="BN130" s="480" t="e" cm="1">
        <f t="array" ref="BN130">bdRateExtend($G130:$G135,Q130:Q135,$Z130:$Z135,AJ130:AJ135)</f>
        <v>#VALUE!</v>
      </c>
      <c r="BO130" s="480" t="e" cm="1">
        <f t="array" ref="BO130">bdRateExtend($G130:$G133,R130:R133,$Z130:$Z133,AK130:AK133)</f>
        <v>#VALUE!</v>
      </c>
      <c r="BP130" s="575" t="e" cm="1">
        <f t="array" ref="BP130">bdRateExtend($G130:$G135,R130:R135,$Z130:$Z135,AK130:AK135)</f>
        <v>#VALUE!</v>
      </c>
      <c r="BQ130" s="574" t="e" cm="1">
        <f t="array" ref="BQ130">bdRateExtend($G130:$G135,S130:S135,$Z130:$Z135,AL130:AL135)</f>
        <v>#VALUE!</v>
      </c>
      <c r="BR130" s="574" t="e" cm="1">
        <f t="array" ref="BR130">bdRateExtend($G130:$G135,T130:T135,$Z130:$Z135,AM130:AM135)</f>
        <v>#VALUE!</v>
      </c>
      <c r="BS130" s="574" t="e" cm="1">
        <f t="array" ref="BS130">bdRateExtend($G130:$G135,U130:U135,$Z130:$Z135,AN130:AN135)</f>
        <v>#VALUE!</v>
      </c>
      <c r="BT130" s="576" t="e">
        <f>(Summary!$C$103*BP130+Summary!$C$104*BQ130+Summary!$C$105*BR130)/Summary!$C$106</f>
        <v>#VALUE!</v>
      </c>
      <c r="BU130" s="462" cm="1">
        <f t="array" ref="BU130">testVMAFRange($G130:$G133,N130:N133,$Z130:$Z133,AG130:AG133)</f>
        <v>0</v>
      </c>
      <c r="BV130" s="464" cm="1">
        <f t="array" ref="BV130">testVMAFRange($G130:$G135,N130:N135,$Z130:$Z135,AG130:AG135)</f>
        <v>0</v>
      </c>
      <c r="BW130" s="462" cm="1">
        <f t="array" ref="BW130">testVMAFRange($G130:$G133,O130:O133,$Z130:$Z133,AH130:AH133)</f>
        <v>0</v>
      </c>
      <c r="BX130" s="464" cm="1">
        <f t="array" ref="BX130">testVMAFRange($G130:$G135,O130:O135,$Z130:$Z135,AH130:AH135)</f>
        <v>0</v>
      </c>
    </row>
    <row r="131" spans="1:76" ht="17" customHeight="1" x14ac:dyDescent="0.35">
      <c r="A131" s="516"/>
      <c r="B131" s="483"/>
      <c r="C131" s="520"/>
      <c r="D131" s="490"/>
      <c r="E131" s="493"/>
      <c r="F131" s="138">
        <v>31</v>
      </c>
      <c r="G131" s="139">
        <f>'Anchor-LD'!L129</f>
        <v>0</v>
      </c>
      <c r="H131" s="140">
        <f>'Anchor-LD'!M129</f>
        <v>0</v>
      </c>
      <c r="I131" s="140">
        <f>'Anchor-LD'!N129</f>
        <v>0</v>
      </c>
      <c r="J131" s="140">
        <f>'Anchor-LD'!O129</f>
        <v>0</v>
      </c>
      <c r="K131" s="140">
        <f>(Summary!$C$58*H131+Summary!$C$59*I131+Summary!$C$60*J131)/Summary!$C$61</f>
        <v>0</v>
      </c>
      <c r="L131" s="140">
        <f>'Anchor-LD'!P129</f>
        <v>0</v>
      </c>
      <c r="M131" s="140">
        <f>'Anchor-LD'!Q129</f>
        <v>0</v>
      </c>
      <c r="N131" s="140">
        <f>'Anchor-LD'!R129</f>
        <v>0</v>
      </c>
      <c r="O131" s="140">
        <f>'Anchor-LD'!S129</f>
        <v>0</v>
      </c>
      <c r="P131" s="140">
        <f>'Anchor-LD'!T129</f>
        <v>0</v>
      </c>
      <c r="Q131" s="140">
        <f>'Anchor-LD'!U129</f>
        <v>0</v>
      </c>
      <c r="R131" s="140">
        <f>'Anchor-LD'!V129</f>
        <v>0</v>
      </c>
      <c r="S131" s="140">
        <f>'Anchor-LD'!W129</f>
        <v>0</v>
      </c>
      <c r="T131" s="140">
        <f>'Anchor-LD'!X129</f>
        <v>0</v>
      </c>
      <c r="U131" s="140">
        <f>10*LOG10(1/((Summary!$C$75/10^(R131/10)+Summary!$C$76/10^(S131/10)+Summary!$C$77/10^(T131/10))/Summary!$C$78))</f>
        <v>0</v>
      </c>
      <c r="V131" s="140">
        <f>'Anchor-LD'!Y129</f>
        <v>0</v>
      </c>
      <c r="W131" s="140">
        <f>'Anchor-LD'!Z129</f>
        <v>0</v>
      </c>
      <c r="X131" s="141">
        <f t="shared" si="6"/>
        <v>0</v>
      </c>
      <c r="Y131" s="133"/>
      <c r="Z131" s="139">
        <f>'Test-LD'!L129</f>
        <v>0</v>
      </c>
      <c r="AA131" s="140">
        <f>'Test-LD'!M129</f>
        <v>0</v>
      </c>
      <c r="AB131" s="140">
        <f>'Test-LD'!N129</f>
        <v>0</v>
      </c>
      <c r="AC131" s="140">
        <f>'Test-LD'!O129</f>
        <v>0</v>
      </c>
      <c r="AD131" s="140">
        <f>(Summary!$C$58*AA131+Summary!$C$59*AB131+Summary!$C$60*AC131)/Summary!$C$61</f>
        <v>0</v>
      </c>
      <c r="AE131" s="140">
        <f>'Test-LD'!P129</f>
        <v>0</v>
      </c>
      <c r="AF131" s="140">
        <f>'Test-LD'!Q129</f>
        <v>0</v>
      </c>
      <c r="AG131" s="140">
        <f>'Test-LD'!R129</f>
        <v>0</v>
      </c>
      <c r="AH131" s="140">
        <f>'Test-LD'!S129</f>
        <v>0</v>
      </c>
      <c r="AI131" s="140">
        <f>'Test-LD'!T129</f>
        <v>0</v>
      </c>
      <c r="AJ131" s="140">
        <f>'Test-LD'!U129</f>
        <v>0</v>
      </c>
      <c r="AK131" s="140">
        <f>'Test-LD'!V129</f>
        <v>0</v>
      </c>
      <c r="AL131" s="140">
        <f>'Test-LD'!W129</f>
        <v>0</v>
      </c>
      <c r="AM131" s="140">
        <f>'Test-LD'!X129</f>
        <v>0</v>
      </c>
      <c r="AN131" s="140">
        <f>10*LOG10(1/((Summary!$C$75/10^(AK131/10)+Summary!$C$76/10^(AL131/10)+Summary!$C$77/10^(AM131/10))/Summary!$C$78))</f>
        <v>0</v>
      </c>
      <c r="AO131" s="140">
        <f>'Test-LD'!Y129</f>
        <v>0</v>
      </c>
      <c r="AP131" s="140">
        <f>'Test-LD'!Z129</f>
        <v>0</v>
      </c>
      <c r="AQ131" s="141">
        <f t="shared" si="7"/>
        <v>0</v>
      </c>
      <c r="AR131" s="142" t="e">
        <f t="shared" si="4"/>
        <v>#DIV/0!</v>
      </c>
      <c r="AS131" s="143" t="e">
        <f t="shared" si="5"/>
        <v>#DIV/0!</v>
      </c>
      <c r="AT131" s="136"/>
      <c r="AU131" s="136"/>
      <c r="AV131" s="577"/>
      <c r="AW131" s="480"/>
      <c r="AX131" s="480"/>
      <c r="AY131" s="480"/>
      <c r="AZ131" s="480"/>
      <c r="BA131" s="480"/>
      <c r="BB131" s="480"/>
      <c r="BC131" s="480"/>
      <c r="BD131" s="480"/>
      <c r="BE131" s="480"/>
      <c r="BF131" s="480"/>
      <c r="BG131" s="469"/>
      <c r="BH131" s="476"/>
      <c r="BI131" s="469"/>
      <c r="BJ131" s="476"/>
      <c r="BK131" s="480"/>
      <c r="BL131" s="480"/>
      <c r="BM131" s="480"/>
      <c r="BN131" s="480"/>
      <c r="BO131" s="480"/>
      <c r="BP131" s="468"/>
      <c r="BQ131" s="480"/>
      <c r="BR131" s="480"/>
      <c r="BS131" s="480"/>
      <c r="BT131" s="476"/>
      <c r="BU131" s="463"/>
      <c r="BV131" s="465"/>
      <c r="BW131" s="463"/>
      <c r="BX131" s="465"/>
    </row>
    <row r="132" spans="1:76" ht="17" customHeight="1" x14ac:dyDescent="0.35">
      <c r="A132" s="516"/>
      <c r="B132" s="483"/>
      <c r="C132" s="520"/>
      <c r="D132" s="490"/>
      <c r="E132" s="493"/>
      <c r="F132" s="138">
        <v>39</v>
      </c>
      <c r="G132" s="139">
        <f>'Anchor-LD'!L130</f>
        <v>0</v>
      </c>
      <c r="H132" s="140">
        <f>'Anchor-LD'!M130</f>
        <v>0</v>
      </c>
      <c r="I132" s="140">
        <f>'Anchor-LD'!N130</f>
        <v>0</v>
      </c>
      <c r="J132" s="140">
        <f>'Anchor-LD'!O130</f>
        <v>0</v>
      </c>
      <c r="K132" s="140">
        <f>(Summary!$C$58*H132+Summary!$C$59*I132+Summary!$C$60*J132)/Summary!$C$61</f>
        <v>0</v>
      </c>
      <c r="L132" s="140">
        <f>'Anchor-LD'!P130</f>
        <v>0</v>
      </c>
      <c r="M132" s="140">
        <f>'Anchor-LD'!Q130</f>
        <v>0</v>
      </c>
      <c r="N132" s="140">
        <f>'Anchor-LD'!R130</f>
        <v>0</v>
      </c>
      <c r="O132" s="140">
        <f>'Anchor-LD'!S130</f>
        <v>0</v>
      </c>
      <c r="P132" s="140">
        <f>'Anchor-LD'!T130</f>
        <v>0</v>
      </c>
      <c r="Q132" s="140">
        <f>'Anchor-LD'!U130</f>
        <v>0</v>
      </c>
      <c r="R132" s="140">
        <f>'Anchor-LD'!V130</f>
        <v>0</v>
      </c>
      <c r="S132" s="140">
        <f>'Anchor-LD'!W130</f>
        <v>0</v>
      </c>
      <c r="T132" s="140">
        <f>'Anchor-LD'!X130</f>
        <v>0</v>
      </c>
      <c r="U132" s="140">
        <f>10*LOG10(1/((Summary!$C$75/10^(R132/10)+Summary!$C$76/10^(S132/10)+Summary!$C$77/10^(T132/10))/Summary!$C$78))</f>
        <v>0</v>
      </c>
      <c r="V132" s="140">
        <f>'Anchor-LD'!Y130</f>
        <v>0</v>
      </c>
      <c r="W132" s="140">
        <f>'Anchor-LD'!Z130</f>
        <v>0</v>
      </c>
      <c r="X132" s="141">
        <f t="shared" si="6"/>
        <v>0</v>
      </c>
      <c r="Y132" s="133"/>
      <c r="Z132" s="139">
        <f>'Test-LD'!L130</f>
        <v>0</v>
      </c>
      <c r="AA132" s="140">
        <f>'Test-LD'!M130</f>
        <v>0</v>
      </c>
      <c r="AB132" s="140">
        <f>'Test-LD'!N130</f>
        <v>0</v>
      </c>
      <c r="AC132" s="140">
        <f>'Test-LD'!O130</f>
        <v>0</v>
      </c>
      <c r="AD132" s="140">
        <f>(Summary!$C$58*AA132+Summary!$C$59*AB132+Summary!$C$60*AC132)/Summary!$C$61</f>
        <v>0</v>
      </c>
      <c r="AE132" s="140">
        <f>'Test-LD'!P130</f>
        <v>0</v>
      </c>
      <c r="AF132" s="140">
        <f>'Test-LD'!Q130</f>
        <v>0</v>
      </c>
      <c r="AG132" s="140">
        <f>'Test-LD'!R130</f>
        <v>0</v>
      </c>
      <c r="AH132" s="140">
        <f>'Test-LD'!S130</f>
        <v>0</v>
      </c>
      <c r="AI132" s="140">
        <f>'Test-LD'!T130</f>
        <v>0</v>
      </c>
      <c r="AJ132" s="140">
        <f>'Test-LD'!U130</f>
        <v>0</v>
      </c>
      <c r="AK132" s="140">
        <f>'Test-LD'!V130</f>
        <v>0</v>
      </c>
      <c r="AL132" s="140">
        <f>'Test-LD'!W130</f>
        <v>0</v>
      </c>
      <c r="AM132" s="140">
        <f>'Test-LD'!X130</f>
        <v>0</v>
      </c>
      <c r="AN132" s="140">
        <f>10*LOG10(1/((Summary!$C$75/10^(AK132/10)+Summary!$C$76/10^(AL132/10)+Summary!$C$77/10^(AM132/10))/Summary!$C$78))</f>
        <v>0</v>
      </c>
      <c r="AO132" s="140">
        <f>'Test-LD'!Y130</f>
        <v>0</v>
      </c>
      <c r="AP132" s="140">
        <f>'Test-LD'!Z130</f>
        <v>0</v>
      </c>
      <c r="AQ132" s="141">
        <f t="shared" si="7"/>
        <v>0</v>
      </c>
      <c r="AR132" s="142" t="e">
        <f t="shared" ref="AR132:AR195" si="8">AO132/V132</f>
        <v>#DIV/0!</v>
      </c>
      <c r="AS132" s="143" t="e">
        <f t="shared" ref="AS132:AS195" si="9">AP132/W132</f>
        <v>#DIV/0!</v>
      </c>
      <c r="AT132" s="136"/>
      <c r="AU132" s="136"/>
      <c r="AV132" s="577" t="s">
        <v>122</v>
      </c>
      <c r="AW132" s="480" t="e" cm="1">
        <f t="array" ref="AW132">bdRateExtend($G131:$G134,H131:H134,$Z131:$Z134,AA131:AA134)</f>
        <v>#VALUE!</v>
      </c>
      <c r="AX132" s="480"/>
      <c r="AY132" s="480"/>
      <c r="AZ132" s="480"/>
      <c r="BA132" s="480"/>
      <c r="BB132" s="480"/>
      <c r="BC132" s="480" t="e" cm="1">
        <f t="array" ref="BC132">bdRateExtend($G131:$G134,L131:L134,$Z131:$Z134,AE131:AE134)</f>
        <v>#VALUE!</v>
      </c>
      <c r="BD132" s="480"/>
      <c r="BE132" s="480" t="e" cm="1">
        <f t="array" ref="BE132">bdRateExtend($G131:$G134,M131:M134,$Z131:$Z134,AF131:AF134)</f>
        <v>#VALUE!</v>
      </c>
      <c r="BF132" s="480"/>
      <c r="BG132" s="469" t="e" cm="1">
        <f t="array" ref="BG132">bdRateExtend($G131:$G134,N131:N134,$Z131:$Z134,AG131:AG134,"None", FALSE,1)</f>
        <v>#VALUE!</v>
      </c>
      <c r="BH132" s="476"/>
      <c r="BI132" s="469" t="e" cm="1">
        <f t="array" ref="BI132">bdRateExtend($G131:$G134,O131:O134,$Z131:$Z134,AH131:AH134,"None", FALSE,1)</f>
        <v>#VALUE!</v>
      </c>
      <c r="BJ132" s="476"/>
      <c r="BK132" s="480" t="e" cm="1">
        <f t="array" ref="BK132">bdRateExtend($G131:$G134,P131:P134,$Z131:$Z134,AI131:AI134)</f>
        <v>#VALUE!</v>
      </c>
      <c r="BL132" s="480"/>
      <c r="BM132" s="480" t="e" cm="1">
        <f t="array" ref="BM132">bdRateExtend($G131:$G134,Q131:Q134,$Z131:$Z134,AJ131:AJ134)</f>
        <v>#VALUE!</v>
      </c>
      <c r="BN132" s="480"/>
      <c r="BO132" s="480" t="e" cm="1">
        <f t="array" ref="BO132">bdRateExtend($G131:$G134,R131:R134,$Z131:$Z134,AK131:AK134)</f>
        <v>#VALUE!</v>
      </c>
      <c r="BP132" s="468"/>
      <c r="BQ132" s="480"/>
      <c r="BR132" s="480"/>
      <c r="BS132" s="480"/>
      <c r="BT132" s="476"/>
      <c r="BU132" s="463" cm="1">
        <f t="array" ref="BU132">testVMAFRange($G131:$G134,N131:N134,$Z131:$Z134,AG131:AG134)</f>
        <v>0</v>
      </c>
      <c r="BV132" s="465"/>
      <c r="BW132" s="463" cm="1">
        <f t="array" ref="BW132">testVMAFRange($G131:$G134,O131:O134,$Z131:$Z134,AH131:AH134)</f>
        <v>0</v>
      </c>
      <c r="BX132" s="465"/>
    </row>
    <row r="133" spans="1:76" ht="17" customHeight="1" x14ac:dyDescent="0.35">
      <c r="A133" s="516"/>
      <c r="B133" s="483"/>
      <c r="C133" s="520"/>
      <c r="D133" s="490"/>
      <c r="E133" s="493"/>
      <c r="F133" s="138">
        <v>47</v>
      </c>
      <c r="G133" s="139">
        <f>'Anchor-LD'!L131</f>
        <v>0</v>
      </c>
      <c r="H133" s="140">
        <f>'Anchor-LD'!M131</f>
        <v>0</v>
      </c>
      <c r="I133" s="140">
        <f>'Anchor-LD'!N131</f>
        <v>0</v>
      </c>
      <c r="J133" s="140">
        <f>'Anchor-LD'!O131</f>
        <v>0</v>
      </c>
      <c r="K133" s="140">
        <f>(Summary!$C$58*H133+Summary!$C$59*I133+Summary!$C$60*J133)/Summary!$C$61</f>
        <v>0</v>
      </c>
      <c r="L133" s="140">
        <f>'Anchor-LD'!P131</f>
        <v>0</v>
      </c>
      <c r="M133" s="140">
        <f>'Anchor-LD'!Q131</f>
        <v>0</v>
      </c>
      <c r="N133" s="140">
        <f>'Anchor-LD'!R131</f>
        <v>0</v>
      </c>
      <c r="O133" s="140">
        <f>'Anchor-LD'!S131</f>
        <v>0</v>
      </c>
      <c r="P133" s="140">
        <f>'Anchor-LD'!T131</f>
        <v>0</v>
      </c>
      <c r="Q133" s="140">
        <f>'Anchor-LD'!U131</f>
        <v>0</v>
      </c>
      <c r="R133" s="140">
        <f>'Anchor-LD'!V131</f>
        <v>0</v>
      </c>
      <c r="S133" s="140">
        <f>'Anchor-LD'!W131</f>
        <v>0</v>
      </c>
      <c r="T133" s="140">
        <f>'Anchor-LD'!X131</f>
        <v>0</v>
      </c>
      <c r="U133" s="140">
        <f>10*LOG10(1/((Summary!$C$75/10^(R133/10)+Summary!$C$76/10^(S133/10)+Summary!$C$77/10^(T133/10))/Summary!$C$78))</f>
        <v>0</v>
      </c>
      <c r="V133" s="140">
        <f>'Anchor-LD'!Y131</f>
        <v>0</v>
      </c>
      <c r="W133" s="140">
        <f>'Anchor-LD'!Z131</f>
        <v>0</v>
      </c>
      <c r="X133" s="141">
        <f t="shared" si="6"/>
        <v>0</v>
      </c>
      <c r="Y133" s="133"/>
      <c r="Z133" s="139">
        <f>'Test-LD'!L131</f>
        <v>0</v>
      </c>
      <c r="AA133" s="140">
        <f>'Test-LD'!M131</f>
        <v>0</v>
      </c>
      <c r="AB133" s="140">
        <f>'Test-LD'!N131</f>
        <v>0</v>
      </c>
      <c r="AC133" s="140">
        <f>'Test-LD'!O131</f>
        <v>0</v>
      </c>
      <c r="AD133" s="140">
        <f>(Summary!$C$58*AA133+Summary!$C$59*AB133+Summary!$C$60*AC133)/Summary!$C$61</f>
        <v>0</v>
      </c>
      <c r="AE133" s="140">
        <f>'Test-LD'!P131</f>
        <v>0</v>
      </c>
      <c r="AF133" s="140">
        <f>'Test-LD'!Q131</f>
        <v>0</v>
      </c>
      <c r="AG133" s="140">
        <f>'Test-LD'!R131</f>
        <v>0</v>
      </c>
      <c r="AH133" s="140">
        <f>'Test-LD'!S131</f>
        <v>0</v>
      </c>
      <c r="AI133" s="140">
        <f>'Test-LD'!T131</f>
        <v>0</v>
      </c>
      <c r="AJ133" s="140">
        <f>'Test-LD'!U131</f>
        <v>0</v>
      </c>
      <c r="AK133" s="140">
        <f>'Test-LD'!V131</f>
        <v>0</v>
      </c>
      <c r="AL133" s="140">
        <f>'Test-LD'!W131</f>
        <v>0</v>
      </c>
      <c r="AM133" s="140">
        <f>'Test-LD'!X131</f>
        <v>0</v>
      </c>
      <c r="AN133" s="140">
        <f>10*LOG10(1/((Summary!$C$75/10^(AK133/10)+Summary!$C$76/10^(AL133/10)+Summary!$C$77/10^(AM133/10))/Summary!$C$78))</f>
        <v>0</v>
      </c>
      <c r="AO133" s="140">
        <f>'Test-LD'!Y131</f>
        <v>0</v>
      </c>
      <c r="AP133" s="140">
        <f>'Test-LD'!Z131</f>
        <v>0</v>
      </c>
      <c r="AQ133" s="141">
        <f t="shared" si="7"/>
        <v>0</v>
      </c>
      <c r="AR133" s="142" t="e">
        <f t="shared" si="8"/>
        <v>#DIV/0!</v>
      </c>
      <c r="AS133" s="143" t="e">
        <f t="shared" si="9"/>
        <v>#DIV/0!</v>
      </c>
      <c r="AT133" s="136"/>
      <c r="AU133" s="136"/>
      <c r="AV133" s="577"/>
      <c r="AW133" s="480"/>
      <c r="AX133" s="480"/>
      <c r="AY133" s="480"/>
      <c r="AZ133" s="480"/>
      <c r="BA133" s="480"/>
      <c r="BB133" s="480"/>
      <c r="BC133" s="480"/>
      <c r="BD133" s="480"/>
      <c r="BE133" s="480"/>
      <c r="BF133" s="480"/>
      <c r="BG133" s="469"/>
      <c r="BH133" s="476"/>
      <c r="BI133" s="469"/>
      <c r="BJ133" s="476"/>
      <c r="BK133" s="480"/>
      <c r="BL133" s="480"/>
      <c r="BM133" s="480"/>
      <c r="BN133" s="480"/>
      <c r="BO133" s="480"/>
      <c r="BP133" s="468"/>
      <c r="BQ133" s="480"/>
      <c r="BR133" s="480"/>
      <c r="BS133" s="480"/>
      <c r="BT133" s="476"/>
      <c r="BU133" s="463"/>
      <c r="BV133" s="465"/>
      <c r="BW133" s="463"/>
      <c r="BX133" s="465"/>
    </row>
    <row r="134" spans="1:76" ht="17" customHeight="1" x14ac:dyDescent="0.35">
      <c r="A134" s="516"/>
      <c r="B134" s="483"/>
      <c r="C134" s="520"/>
      <c r="D134" s="490"/>
      <c r="E134" s="493"/>
      <c r="F134" s="138">
        <v>55</v>
      </c>
      <c r="G134" s="139">
        <f>'Anchor-LD'!L132</f>
        <v>0</v>
      </c>
      <c r="H134" s="140">
        <f>'Anchor-LD'!M132</f>
        <v>0</v>
      </c>
      <c r="I134" s="140">
        <f>'Anchor-LD'!N132</f>
        <v>0</v>
      </c>
      <c r="J134" s="140">
        <f>'Anchor-LD'!O132</f>
        <v>0</v>
      </c>
      <c r="K134" s="140">
        <f>(Summary!$C$58*H134+Summary!$C$59*I134+Summary!$C$60*J134)/Summary!$C$61</f>
        <v>0</v>
      </c>
      <c r="L134" s="140">
        <f>'Anchor-LD'!P132</f>
        <v>0</v>
      </c>
      <c r="M134" s="140">
        <f>'Anchor-LD'!Q132</f>
        <v>0</v>
      </c>
      <c r="N134" s="140">
        <f>'Anchor-LD'!R132</f>
        <v>0</v>
      </c>
      <c r="O134" s="140">
        <f>'Anchor-LD'!S132</f>
        <v>0</v>
      </c>
      <c r="P134" s="140">
        <f>'Anchor-LD'!T132</f>
        <v>0</v>
      </c>
      <c r="Q134" s="140">
        <f>'Anchor-LD'!U132</f>
        <v>0</v>
      </c>
      <c r="R134" s="140">
        <f>'Anchor-LD'!V132</f>
        <v>0</v>
      </c>
      <c r="S134" s="140">
        <f>'Anchor-LD'!W132</f>
        <v>0</v>
      </c>
      <c r="T134" s="140">
        <f>'Anchor-LD'!X132</f>
        <v>0</v>
      </c>
      <c r="U134" s="140">
        <f>10*LOG10(1/((Summary!$C$75/10^(R134/10)+Summary!$C$76/10^(S134/10)+Summary!$C$77/10^(T134/10))/Summary!$C$78))</f>
        <v>0</v>
      </c>
      <c r="V134" s="140">
        <f>'Anchor-LD'!Y132</f>
        <v>0</v>
      </c>
      <c r="W134" s="140">
        <f>'Anchor-LD'!Z132</f>
        <v>0</v>
      </c>
      <c r="X134" s="141">
        <f t="shared" si="6"/>
        <v>0</v>
      </c>
      <c r="Y134" s="133"/>
      <c r="Z134" s="139">
        <f>'Test-LD'!L132</f>
        <v>0</v>
      </c>
      <c r="AA134" s="140">
        <f>'Test-LD'!M132</f>
        <v>0</v>
      </c>
      <c r="AB134" s="140">
        <f>'Test-LD'!N132</f>
        <v>0</v>
      </c>
      <c r="AC134" s="140">
        <f>'Test-LD'!O132</f>
        <v>0</v>
      </c>
      <c r="AD134" s="140">
        <f>(Summary!$C$58*AA134+Summary!$C$59*AB134+Summary!$C$60*AC134)/Summary!$C$61</f>
        <v>0</v>
      </c>
      <c r="AE134" s="140">
        <f>'Test-LD'!P132</f>
        <v>0</v>
      </c>
      <c r="AF134" s="140">
        <f>'Test-LD'!Q132</f>
        <v>0</v>
      </c>
      <c r="AG134" s="140">
        <f>'Test-LD'!R132</f>
        <v>0</v>
      </c>
      <c r="AH134" s="140">
        <f>'Test-LD'!S132</f>
        <v>0</v>
      </c>
      <c r="AI134" s="140">
        <f>'Test-LD'!T132</f>
        <v>0</v>
      </c>
      <c r="AJ134" s="140">
        <f>'Test-LD'!U132</f>
        <v>0</v>
      </c>
      <c r="AK134" s="140">
        <f>'Test-LD'!V132</f>
        <v>0</v>
      </c>
      <c r="AL134" s="140">
        <f>'Test-LD'!W132</f>
        <v>0</v>
      </c>
      <c r="AM134" s="140">
        <f>'Test-LD'!X132</f>
        <v>0</v>
      </c>
      <c r="AN134" s="140">
        <f>10*LOG10(1/((Summary!$C$75/10^(AK134/10)+Summary!$C$76/10^(AL134/10)+Summary!$C$77/10^(AM134/10))/Summary!$C$78))</f>
        <v>0</v>
      </c>
      <c r="AO134" s="140">
        <f>'Test-LD'!Y132</f>
        <v>0</v>
      </c>
      <c r="AP134" s="140">
        <f>'Test-LD'!Z132</f>
        <v>0</v>
      </c>
      <c r="AQ134" s="141">
        <f t="shared" si="7"/>
        <v>0</v>
      </c>
      <c r="AR134" s="142" t="e">
        <f t="shared" si="8"/>
        <v>#DIV/0!</v>
      </c>
      <c r="AS134" s="143" t="e">
        <f t="shared" si="9"/>
        <v>#DIV/0!</v>
      </c>
      <c r="AT134" s="136"/>
      <c r="AU134" s="136"/>
      <c r="AV134" s="577" t="s">
        <v>123</v>
      </c>
      <c r="AW134" s="480" t="e" cm="1">
        <f t="array" ref="AW134">bdRateExtend($G132:$G135,H132:H135,$Z132:$Z135,AA132:AA135)</f>
        <v>#VALUE!</v>
      </c>
      <c r="AX134" s="480"/>
      <c r="AY134" s="480"/>
      <c r="AZ134" s="480"/>
      <c r="BA134" s="480"/>
      <c r="BB134" s="480"/>
      <c r="BC134" s="480" t="e" cm="1">
        <f t="array" ref="BC134">bdRateExtend($G132:$G135,L132:L135,$Z132:$Z135,AE132:AE135)</f>
        <v>#VALUE!</v>
      </c>
      <c r="BD134" s="480"/>
      <c r="BE134" s="480" t="e" cm="1">
        <f t="array" ref="BE134">bdRateExtend($G132:$G135,M132:M135,$Z132:$Z135,AF132:AF135)</f>
        <v>#VALUE!</v>
      </c>
      <c r="BF134" s="480"/>
      <c r="BG134" s="469" t="e" cm="1">
        <f t="array" ref="BG134">bdRateExtend($G132:$G135,N132:N135,$Z132:$Z135,AG132:AG135,"None", FALSE,1)</f>
        <v>#VALUE!</v>
      </c>
      <c r="BH134" s="476"/>
      <c r="BI134" s="469" t="e" cm="1">
        <f t="array" ref="BI134">bdRateExtend($G132:$G135,O132:O135,$Z132:$Z135,AH132:AH135,"None", FALSE,1)</f>
        <v>#VALUE!</v>
      </c>
      <c r="BJ134" s="476"/>
      <c r="BK134" s="480" t="e" cm="1">
        <f t="array" ref="BK134">bdRateExtend($G132:$G135,P132:P135,$Z132:$Z135,AI132:AI135)</f>
        <v>#VALUE!</v>
      </c>
      <c r="BL134" s="480"/>
      <c r="BM134" s="480" t="e" cm="1">
        <f t="array" ref="BM134">bdRateExtend($G132:$G135,Q132:Q135,$Z132:$Z135,AJ132:AJ135)</f>
        <v>#VALUE!</v>
      </c>
      <c r="BN134" s="480"/>
      <c r="BO134" s="480" t="e" cm="1">
        <f t="array" ref="BO134">bdRateExtend($G132:$G135,R132:R135,$Z132:$Z135,AK132:AK135)</f>
        <v>#VALUE!</v>
      </c>
      <c r="BP134" s="468"/>
      <c r="BQ134" s="480"/>
      <c r="BR134" s="480"/>
      <c r="BS134" s="480"/>
      <c r="BT134" s="476"/>
      <c r="BU134" s="463" cm="1">
        <f t="array" ref="BU134">testVMAFRange($G132:$G135,N132:N135,$Z132:$Z135,AG132:AG135)</f>
        <v>0</v>
      </c>
      <c r="BV134" s="465"/>
      <c r="BW134" s="463" cm="1">
        <f t="array" ref="BW134">testVMAFRange($G132:$G135,O132:O135,$Z132:$Z135,AH132:AH135)</f>
        <v>0</v>
      </c>
      <c r="BX134" s="465"/>
    </row>
    <row r="135" spans="1:76" ht="17" customHeight="1" thickBot="1" x14ac:dyDescent="0.4">
      <c r="A135" s="516"/>
      <c r="B135" s="518"/>
      <c r="C135" s="521"/>
      <c r="D135" s="522"/>
      <c r="E135" s="523"/>
      <c r="F135" s="144">
        <v>63</v>
      </c>
      <c r="G135" s="145">
        <f>'Anchor-LD'!L133</f>
        <v>0</v>
      </c>
      <c r="H135" s="146">
        <f>'Anchor-LD'!M133</f>
        <v>0</v>
      </c>
      <c r="I135" s="146">
        <f>'Anchor-LD'!N133</f>
        <v>0</v>
      </c>
      <c r="J135" s="146">
        <f>'Anchor-LD'!O133</f>
        <v>0</v>
      </c>
      <c r="K135" s="146">
        <f>(Summary!$C$58*H135+Summary!$C$59*I135+Summary!$C$60*J135)/Summary!$C$61</f>
        <v>0</v>
      </c>
      <c r="L135" s="146">
        <f>'Anchor-LD'!P133</f>
        <v>0</v>
      </c>
      <c r="M135" s="146">
        <f>'Anchor-LD'!Q133</f>
        <v>0</v>
      </c>
      <c r="N135" s="146">
        <f>'Anchor-LD'!R133</f>
        <v>0</v>
      </c>
      <c r="O135" s="146">
        <f>'Anchor-LD'!S133</f>
        <v>0</v>
      </c>
      <c r="P135" s="146">
        <f>'Anchor-LD'!T133</f>
        <v>0</v>
      </c>
      <c r="Q135" s="146">
        <f>'Anchor-LD'!U133</f>
        <v>0</v>
      </c>
      <c r="R135" s="146">
        <f>'Anchor-LD'!V133</f>
        <v>0</v>
      </c>
      <c r="S135" s="146">
        <f>'Anchor-LD'!W133</f>
        <v>0</v>
      </c>
      <c r="T135" s="146">
        <f>'Anchor-LD'!X133</f>
        <v>0</v>
      </c>
      <c r="U135" s="146">
        <f>10*LOG10(1/((Summary!$C$75/10^(R135/10)+Summary!$C$76/10^(S135/10)+Summary!$C$77/10^(T135/10))/Summary!$C$78))</f>
        <v>0</v>
      </c>
      <c r="V135" s="146">
        <f>'Anchor-LD'!Y133</f>
        <v>0</v>
      </c>
      <c r="W135" s="146">
        <f>'Anchor-LD'!Z133</f>
        <v>0</v>
      </c>
      <c r="X135" s="147">
        <f t="shared" si="6"/>
        <v>0</v>
      </c>
      <c r="Y135" s="133"/>
      <c r="Z135" s="145">
        <f>'Test-LD'!L133</f>
        <v>0</v>
      </c>
      <c r="AA135" s="146">
        <f>'Test-LD'!M133</f>
        <v>0</v>
      </c>
      <c r="AB135" s="146">
        <f>'Test-LD'!N133</f>
        <v>0</v>
      </c>
      <c r="AC135" s="146">
        <f>'Test-LD'!O133</f>
        <v>0</v>
      </c>
      <c r="AD135" s="146">
        <f>(Summary!$C$58*AA135+Summary!$C$59*AB135+Summary!$C$60*AC135)/Summary!$C$61</f>
        <v>0</v>
      </c>
      <c r="AE135" s="146">
        <f>'Test-LD'!P133</f>
        <v>0</v>
      </c>
      <c r="AF135" s="146">
        <f>'Test-LD'!Q133</f>
        <v>0</v>
      </c>
      <c r="AG135" s="146">
        <f>'Test-LD'!R133</f>
        <v>0</v>
      </c>
      <c r="AH135" s="146">
        <f>'Test-LD'!S133</f>
        <v>0</v>
      </c>
      <c r="AI135" s="146">
        <f>'Test-LD'!T133</f>
        <v>0</v>
      </c>
      <c r="AJ135" s="146">
        <f>'Test-LD'!U133</f>
        <v>0</v>
      </c>
      <c r="AK135" s="146">
        <f>'Test-LD'!V133</f>
        <v>0</v>
      </c>
      <c r="AL135" s="146">
        <f>'Test-LD'!W133</f>
        <v>0</v>
      </c>
      <c r="AM135" s="146">
        <f>'Test-LD'!X133</f>
        <v>0</v>
      </c>
      <c r="AN135" s="146">
        <f>10*LOG10(1/((Summary!$C$75/10^(AK135/10)+Summary!$C$76/10^(AL135/10)+Summary!$C$77/10^(AM135/10))/Summary!$C$78))</f>
        <v>0</v>
      </c>
      <c r="AO135" s="146">
        <f>'Test-LD'!Y133</f>
        <v>0</v>
      </c>
      <c r="AP135" s="146">
        <f>'Test-LD'!Z133</f>
        <v>0</v>
      </c>
      <c r="AQ135" s="147">
        <f t="shared" si="7"/>
        <v>0</v>
      </c>
      <c r="AR135" s="148" t="e">
        <f t="shared" si="8"/>
        <v>#DIV/0!</v>
      </c>
      <c r="AS135" s="149" t="e">
        <f t="shared" si="9"/>
        <v>#DIV/0!</v>
      </c>
      <c r="AT135" s="136"/>
      <c r="AU135" s="136"/>
      <c r="AV135" s="577"/>
      <c r="AW135" s="480"/>
      <c r="AX135" s="480"/>
      <c r="AY135" s="480"/>
      <c r="AZ135" s="480"/>
      <c r="BA135" s="480"/>
      <c r="BB135" s="481"/>
      <c r="BC135" s="480"/>
      <c r="BD135" s="480"/>
      <c r="BE135" s="480"/>
      <c r="BF135" s="480"/>
      <c r="BG135" s="472"/>
      <c r="BH135" s="477"/>
      <c r="BI135" s="472"/>
      <c r="BJ135" s="477"/>
      <c r="BK135" s="480"/>
      <c r="BL135" s="480"/>
      <c r="BM135" s="480"/>
      <c r="BN135" s="480"/>
      <c r="BO135" s="480"/>
      <c r="BP135" s="471"/>
      <c r="BQ135" s="481"/>
      <c r="BR135" s="481"/>
      <c r="BS135" s="481"/>
      <c r="BT135" s="477"/>
      <c r="BU135" s="473"/>
      <c r="BV135" s="466"/>
      <c r="BW135" s="473"/>
      <c r="BX135" s="466"/>
    </row>
    <row r="136" spans="1:76" ht="17" customHeight="1" x14ac:dyDescent="0.35">
      <c r="A136" s="516"/>
      <c r="B136" s="482" t="s">
        <v>2</v>
      </c>
      <c r="C136" s="519" t="s">
        <v>46</v>
      </c>
      <c r="D136" s="489">
        <v>29.97</v>
      </c>
      <c r="E136" s="492">
        <v>10</v>
      </c>
      <c r="F136" s="129">
        <v>23</v>
      </c>
      <c r="G136" s="130">
        <f>'Anchor-LD'!L134</f>
        <v>0</v>
      </c>
      <c r="H136" s="131">
        <f>'Anchor-LD'!M134</f>
        <v>0</v>
      </c>
      <c r="I136" s="131">
        <f>'Anchor-LD'!N134</f>
        <v>0</v>
      </c>
      <c r="J136" s="131">
        <f>'Anchor-LD'!O134</f>
        <v>0</v>
      </c>
      <c r="K136" s="131">
        <f>(Summary!$C$58*H136+Summary!$C$59*I136+Summary!$C$60*J136)/Summary!$C$61</f>
        <v>0</v>
      </c>
      <c r="L136" s="131">
        <f>'Anchor-LD'!P134</f>
        <v>0</v>
      </c>
      <c r="M136" s="131">
        <f>'Anchor-LD'!Q134</f>
        <v>0</v>
      </c>
      <c r="N136" s="131">
        <f>'Anchor-LD'!R134</f>
        <v>0</v>
      </c>
      <c r="O136" s="131">
        <f>'Anchor-LD'!S134</f>
        <v>0</v>
      </c>
      <c r="P136" s="131">
        <f>'Anchor-LD'!T134</f>
        <v>0</v>
      </c>
      <c r="Q136" s="131">
        <f>'Anchor-LD'!U134</f>
        <v>0</v>
      </c>
      <c r="R136" s="131">
        <f>'Anchor-LD'!V134</f>
        <v>0</v>
      </c>
      <c r="S136" s="131">
        <f>'Anchor-LD'!W134</f>
        <v>0</v>
      </c>
      <c r="T136" s="131">
        <f>'Anchor-LD'!X134</f>
        <v>0</v>
      </c>
      <c r="U136" s="131">
        <f>10*LOG10(1/((Summary!$C$75/10^(R136/10)+Summary!$C$76/10^(S136/10)+Summary!$C$77/10^(T136/10))/Summary!$C$78))</f>
        <v>0</v>
      </c>
      <c r="V136" s="131">
        <f>'Anchor-LD'!Y134</f>
        <v>0</v>
      </c>
      <c r="W136" s="131">
        <f>'Anchor-LD'!Z134</f>
        <v>0</v>
      </c>
      <c r="X136" s="132">
        <f t="shared" si="6"/>
        <v>0</v>
      </c>
      <c r="Y136" s="133"/>
      <c r="Z136" s="130">
        <f>'Test-LD'!L134</f>
        <v>0</v>
      </c>
      <c r="AA136" s="131">
        <f>'Test-LD'!M134</f>
        <v>0</v>
      </c>
      <c r="AB136" s="131">
        <f>'Test-LD'!N134</f>
        <v>0</v>
      </c>
      <c r="AC136" s="131">
        <f>'Test-LD'!O134</f>
        <v>0</v>
      </c>
      <c r="AD136" s="131">
        <f>(Summary!$C$58*AA136+Summary!$C$59*AB136+Summary!$C$60*AC136)/Summary!$C$61</f>
        <v>0</v>
      </c>
      <c r="AE136" s="131">
        <f>'Test-LD'!P134</f>
        <v>0</v>
      </c>
      <c r="AF136" s="131">
        <f>'Test-LD'!Q134</f>
        <v>0</v>
      </c>
      <c r="AG136" s="131">
        <f>'Test-LD'!R134</f>
        <v>0</v>
      </c>
      <c r="AH136" s="131">
        <f>'Test-LD'!S134</f>
        <v>0</v>
      </c>
      <c r="AI136" s="131">
        <f>'Test-LD'!T134</f>
        <v>0</v>
      </c>
      <c r="AJ136" s="131">
        <f>'Test-LD'!U134</f>
        <v>0</v>
      </c>
      <c r="AK136" s="131">
        <f>'Test-LD'!V134</f>
        <v>0</v>
      </c>
      <c r="AL136" s="131">
        <f>'Test-LD'!W134</f>
        <v>0</v>
      </c>
      <c r="AM136" s="131">
        <f>'Test-LD'!X134</f>
        <v>0</v>
      </c>
      <c r="AN136" s="131">
        <f>10*LOG10(1/((Summary!$C$75/10^(AK136/10)+Summary!$C$76/10^(AL136/10)+Summary!$C$77/10^(AM136/10))/Summary!$C$78))</f>
        <v>0</v>
      </c>
      <c r="AO136" s="131">
        <f>'Test-LD'!Y134</f>
        <v>0</v>
      </c>
      <c r="AP136" s="131">
        <f>'Test-LD'!Z134</f>
        <v>0</v>
      </c>
      <c r="AQ136" s="132">
        <f t="shared" si="7"/>
        <v>0</v>
      </c>
      <c r="AR136" s="134" t="e">
        <f t="shared" si="8"/>
        <v>#DIV/0!</v>
      </c>
      <c r="AS136" s="135" t="e">
        <f t="shared" si="9"/>
        <v>#DIV/0!</v>
      </c>
      <c r="AT136" s="136"/>
      <c r="AU136" s="136"/>
      <c r="AV136" s="577" t="s">
        <v>121</v>
      </c>
      <c r="AW136" s="480" t="e" cm="1">
        <f t="array" ref="AW136">bdRateExtend($G136:$G139,H136:H139,$Z136:$Z139,AA136:AA139)</f>
        <v>#VALUE!</v>
      </c>
      <c r="AX136" s="480" t="e" cm="1">
        <f t="array" ref="AX136">bdRateExtend($G136:$G141,H136:H141,$Z136:$Z141,AA136:AA141)</f>
        <v>#VALUE!</v>
      </c>
      <c r="AY136" s="480" t="e" cm="1">
        <f t="array" ref="AY136">bdRateExtend($G136:$G141,I136:I141,$Z136:$Z141,AB136:AB141)</f>
        <v>#VALUE!</v>
      </c>
      <c r="AZ136" s="480" t="e" cm="1">
        <f t="array" ref="AZ136">bdRateExtend($G136:$G141,J136:J141,$Z136:$Z141,AC136:AC141)</f>
        <v>#VALUE!</v>
      </c>
      <c r="BA136" s="480" t="e" cm="1">
        <f t="array" ref="BA136">bdRateExtend($G136:$G141,K136:K141,$Z136:$Z141,AD136:AD141)</f>
        <v>#VALUE!</v>
      </c>
      <c r="BB136" s="479" t="e">
        <f>(Summary!$C$89*AX136+Summary!$C$90*AY136+Summary!$C$91*AZ136)/Summary!$C$92</f>
        <v>#VALUE!</v>
      </c>
      <c r="BC136" s="480" t="e" cm="1">
        <f t="array" ref="BC136">bdRateExtend($G136:$G139,L136:L139,$Z136:$Z139,AE136:AE139)</f>
        <v>#VALUE!</v>
      </c>
      <c r="BD136" s="480" t="e" cm="1">
        <f t="array" ref="BD136">bdRateExtend($G136:$G141,L136:L141,$Z136:$Z141,AE136:AE141)</f>
        <v>#VALUE!</v>
      </c>
      <c r="BE136" s="480" t="e" cm="1">
        <f t="array" ref="BE136">bdRateExtend($G136:$G139,M136:M139,$Z136:$Z139,AF136:AF139)</f>
        <v>#VALUE!</v>
      </c>
      <c r="BF136" s="480" t="e" cm="1">
        <f t="array" ref="BF136">bdRateExtend($G136:$G141,M136:M141,$Z136:$Z141,AF136:AF141)</f>
        <v>#VALUE!</v>
      </c>
      <c r="BG136" s="474" t="e" cm="1">
        <f t="array" ref="BG136">bdRateExtend($G136:$G139,N136:N139,$Z136:$Z139,AG136:AG139,"None", FALSE,1)</f>
        <v>#VALUE!</v>
      </c>
      <c r="BH136" s="475" t="e" cm="1">
        <f t="array" ref="BH136">bdRateExtend($G136:$G141,N136:N141,$Z136:$Z141,AG136:AG141,"None", FALSE,1)</f>
        <v>#VALUE!</v>
      </c>
      <c r="BI136" s="474" t="e" cm="1">
        <f t="array" ref="BI136">bdRateExtend($G136:$G139,O136:O139,$Z136:$Z139,AH136:AH139,"None", FALSE,1)</f>
        <v>#VALUE!</v>
      </c>
      <c r="BJ136" s="475" t="e" cm="1">
        <f t="array" ref="BJ136">bdRateExtend($G136:$G141,O136:O141,$Z136:$Z141,AH136:AH141,"None", FALSE,1)</f>
        <v>#VALUE!</v>
      </c>
      <c r="BK136" s="480" t="e" cm="1">
        <f t="array" ref="BK136">bdRateExtend($G136:$G139,P136:P139,$Z136:$Z139,AI136:AI139)</f>
        <v>#VALUE!</v>
      </c>
      <c r="BL136" s="480" t="e" cm="1">
        <f t="array" ref="BL136">bdRateExtend($G136:$G141,P136:P141,$Z136:$Z141,AI136:AI141)</f>
        <v>#VALUE!</v>
      </c>
      <c r="BM136" s="480" t="e" cm="1">
        <f t="array" ref="BM136">bdRateExtend($G136:$G139,Q136:Q139,$Z136:$Z139,AJ136:AJ139)</f>
        <v>#VALUE!</v>
      </c>
      <c r="BN136" s="480" t="e" cm="1">
        <f t="array" ref="BN136">bdRateExtend($G136:$G141,Q136:Q141,$Z136:$Z141,AJ136:AJ141)</f>
        <v>#VALUE!</v>
      </c>
      <c r="BO136" s="480" t="e" cm="1">
        <f t="array" ref="BO136">bdRateExtend($G136:$G139,R136:R139,$Z136:$Z139,AK136:AK139)</f>
        <v>#VALUE!</v>
      </c>
      <c r="BP136" s="575" t="e" cm="1">
        <f t="array" ref="BP136">bdRateExtend($G136:$G141,R136:R141,$Z136:$Z141,AK136:AK141)</f>
        <v>#VALUE!</v>
      </c>
      <c r="BQ136" s="574" t="e" cm="1">
        <f t="array" ref="BQ136">bdRateExtend($G136:$G141,S136:S141,$Z136:$Z141,AL136:AL141)</f>
        <v>#VALUE!</v>
      </c>
      <c r="BR136" s="574" t="e" cm="1">
        <f t="array" ref="BR136">bdRateExtend($G136:$G141,T136:T141,$Z136:$Z141,AM136:AM141)</f>
        <v>#VALUE!</v>
      </c>
      <c r="BS136" s="574" t="e" cm="1">
        <f t="array" ref="BS136">bdRateExtend($G136:$G141,U136:U141,$Z136:$Z141,AN136:AN141)</f>
        <v>#VALUE!</v>
      </c>
      <c r="BT136" s="576" t="e">
        <f>(Summary!$C$103*BP136+Summary!$C$104*BQ136+Summary!$C$105*BR136)/Summary!$C$106</f>
        <v>#VALUE!</v>
      </c>
      <c r="BU136" s="462" cm="1">
        <f t="array" ref="BU136">testVMAFRange($G136:$G139,N136:N139,$Z136:$Z139,AG136:AG139)</f>
        <v>0</v>
      </c>
      <c r="BV136" s="464" cm="1">
        <f t="array" ref="BV136">testVMAFRange($G136:$G141,N136:N141,$Z136:$Z141,AG136:AG141)</f>
        <v>0</v>
      </c>
      <c r="BW136" s="462" cm="1">
        <f t="array" ref="BW136">testVMAFRange($G136:$G139,O136:O139,$Z136:$Z139,AH136:AH139)</f>
        <v>0</v>
      </c>
      <c r="BX136" s="464" cm="1">
        <f t="array" ref="BX136">testVMAFRange($G136:$G141,O136:O141,$Z136:$Z141,AH136:AH141)</f>
        <v>0</v>
      </c>
    </row>
    <row r="137" spans="1:76" ht="17" customHeight="1" x14ac:dyDescent="0.35">
      <c r="A137" s="516"/>
      <c r="B137" s="483"/>
      <c r="C137" s="520"/>
      <c r="D137" s="490"/>
      <c r="E137" s="493"/>
      <c r="F137" s="138">
        <v>31</v>
      </c>
      <c r="G137" s="139">
        <f>'Anchor-LD'!L135</f>
        <v>0</v>
      </c>
      <c r="H137" s="140">
        <f>'Anchor-LD'!M135</f>
        <v>0</v>
      </c>
      <c r="I137" s="140">
        <f>'Anchor-LD'!N135</f>
        <v>0</v>
      </c>
      <c r="J137" s="140">
        <f>'Anchor-LD'!O135</f>
        <v>0</v>
      </c>
      <c r="K137" s="140">
        <f>(Summary!$C$58*H137+Summary!$C$59*I137+Summary!$C$60*J137)/Summary!$C$61</f>
        <v>0</v>
      </c>
      <c r="L137" s="140">
        <f>'Anchor-LD'!P135</f>
        <v>0</v>
      </c>
      <c r="M137" s="140">
        <f>'Anchor-LD'!Q135</f>
        <v>0</v>
      </c>
      <c r="N137" s="140">
        <f>'Anchor-LD'!R135</f>
        <v>0</v>
      </c>
      <c r="O137" s="140">
        <f>'Anchor-LD'!S135</f>
        <v>0</v>
      </c>
      <c r="P137" s="140">
        <f>'Anchor-LD'!T135</f>
        <v>0</v>
      </c>
      <c r="Q137" s="140">
        <f>'Anchor-LD'!U135</f>
        <v>0</v>
      </c>
      <c r="R137" s="140">
        <f>'Anchor-LD'!V135</f>
        <v>0</v>
      </c>
      <c r="S137" s="140">
        <f>'Anchor-LD'!W135</f>
        <v>0</v>
      </c>
      <c r="T137" s="140">
        <f>'Anchor-LD'!X135</f>
        <v>0</v>
      </c>
      <c r="U137" s="140">
        <f>10*LOG10(1/((Summary!$C$75/10^(R137/10)+Summary!$C$76/10^(S137/10)+Summary!$C$77/10^(T137/10))/Summary!$C$78))</f>
        <v>0</v>
      </c>
      <c r="V137" s="140">
        <f>'Anchor-LD'!Y135</f>
        <v>0</v>
      </c>
      <c r="W137" s="140">
        <f>'Anchor-LD'!Z135</f>
        <v>0</v>
      </c>
      <c r="X137" s="141">
        <f t="shared" si="6"/>
        <v>0</v>
      </c>
      <c r="Y137" s="133"/>
      <c r="Z137" s="139">
        <f>'Test-LD'!L135</f>
        <v>0</v>
      </c>
      <c r="AA137" s="140">
        <f>'Test-LD'!M135</f>
        <v>0</v>
      </c>
      <c r="AB137" s="140">
        <f>'Test-LD'!N135</f>
        <v>0</v>
      </c>
      <c r="AC137" s="140">
        <f>'Test-LD'!O135</f>
        <v>0</v>
      </c>
      <c r="AD137" s="140">
        <f>(Summary!$C$58*AA137+Summary!$C$59*AB137+Summary!$C$60*AC137)/Summary!$C$61</f>
        <v>0</v>
      </c>
      <c r="AE137" s="140">
        <f>'Test-LD'!P135</f>
        <v>0</v>
      </c>
      <c r="AF137" s="140">
        <f>'Test-LD'!Q135</f>
        <v>0</v>
      </c>
      <c r="AG137" s="140">
        <f>'Test-LD'!R135</f>
        <v>0</v>
      </c>
      <c r="AH137" s="140">
        <f>'Test-LD'!S135</f>
        <v>0</v>
      </c>
      <c r="AI137" s="140">
        <f>'Test-LD'!T135</f>
        <v>0</v>
      </c>
      <c r="AJ137" s="140">
        <f>'Test-LD'!U135</f>
        <v>0</v>
      </c>
      <c r="AK137" s="140">
        <f>'Test-LD'!V135</f>
        <v>0</v>
      </c>
      <c r="AL137" s="140">
        <f>'Test-LD'!W135</f>
        <v>0</v>
      </c>
      <c r="AM137" s="140">
        <f>'Test-LD'!X135</f>
        <v>0</v>
      </c>
      <c r="AN137" s="140">
        <f>10*LOG10(1/((Summary!$C$75/10^(AK137/10)+Summary!$C$76/10^(AL137/10)+Summary!$C$77/10^(AM137/10))/Summary!$C$78))</f>
        <v>0</v>
      </c>
      <c r="AO137" s="140">
        <f>'Test-LD'!Y135</f>
        <v>0</v>
      </c>
      <c r="AP137" s="140">
        <f>'Test-LD'!Z135</f>
        <v>0</v>
      </c>
      <c r="AQ137" s="141">
        <f t="shared" si="7"/>
        <v>0</v>
      </c>
      <c r="AR137" s="142" t="e">
        <f t="shared" si="8"/>
        <v>#DIV/0!</v>
      </c>
      <c r="AS137" s="143" t="e">
        <f t="shared" si="9"/>
        <v>#DIV/0!</v>
      </c>
      <c r="AT137" s="136"/>
      <c r="AU137" s="136"/>
      <c r="AV137" s="577"/>
      <c r="AW137" s="480"/>
      <c r="AX137" s="480"/>
      <c r="AY137" s="480"/>
      <c r="AZ137" s="480"/>
      <c r="BA137" s="480"/>
      <c r="BB137" s="480"/>
      <c r="BC137" s="480"/>
      <c r="BD137" s="480"/>
      <c r="BE137" s="480"/>
      <c r="BF137" s="480"/>
      <c r="BG137" s="469"/>
      <c r="BH137" s="476"/>
      <c r="BI137" s="469"/>
      <c r="BJ137" s="476"/>
      <c r="BK137" s="480"/>
      <c r="BL137" s="480"/>
      <c r="BM137" s="480"/>
      <c r="BN137" s="480"/>
      <c r="BO137" s="480"/>
      <c r="BP137" s="468"/>
      <c r="BQ137" s="480"/>
      <c r="BR137" s="480"/>
      <c r="BS137" s="480"/>
      <c r="BT137" s="476"/>
      <c r="BU137" s="463"/>
      <c r="BV137" s="465"/>
      <c r="BW137" s="463"/>
      <c r="BX137" s="465"/>
    </row>
    <row r="138" spans="1:76" ht="17" customHeight="1" x14ac:dyDescent="0.35">
      <c r="A138" s="516"/>
      <c r="B138" s="483"/>
      <c r="C138" s="520"/>
      <c r="D138" s="490"/>
      <c r="E138" s="493"/>
      <c r="F138" s="138">
        <v>39</v>
      </c>
      <c r="G138" s="139">
        <f>'Anchor-LD'!L136</f>
        <v>0</v>
      </c>
      <c r="H138" s="140">
        <f>'Anchor-LD'!M136</f>
        <v>0</v>
      </c>
      <c r="I138" s="140">
        <f>'Anchor-LD'!N136</f>
        <v>0</v>
      </c>
      <c r="J138" s="140">
        <f>'Anchor-LD'!O136</f>
        <v>0</v>
      </c>
      <c r="K138" s="140">
        <f>(Summary!$C$58*H138+Summary!$C$59*I138+Summary!$C$60*J138)/Summary!$C$61</f>
        <v>0</v>
      </c>
      <c r="L138" s="140">
        <f>'Anchor-LD'!P136</f>
        <v>0</v>
      </c>
      <c r="M138" s="140">
        <f>'Anchor-LD'!Q136</f>
        <v>0</v>
      </c>
      <c r="N138" s="140">
        <f>'Anchor-LD'!R136</f>
        <v>0</v>
      </c>
      <c r="O138" s="140">
        <f>'Anchor-LD'!S136</f>
        <v>0</v>
      </c>
      <c r="P138" s="140">
        <f>'Anchor-LD'!T136</f>
        <v>0</v>
      </c>
      <c r="Q138" s="140">
        <f>'Anchor-LD'!U136</f>
        <v>0</v>
      </c>
      <c r="R138" s="140">
        <f>'Anchor-LD'!V136</f>
        <v>0</v>
      </c>
      <c r="S138" s="140">
        <f>'Anchor-LD'!W136</f>
        <v>0</v>
      </c>
      <c r="T138" s="140">
        <f>'Anchor-LD'!X136</f>
        <v>0</v>
      </c>
      <c r="U138" s="140">
        <f>10*LOG10(1/((Summary!$C$75/10^(R138/10)+Summary!$C$76/10^(S138/10)+Summary!$C$77/10^(T138/10))/Summary!$C$78))</f>
        <v>0</v>
      </c>
      <c r="V138" s="140">
        <f>'Anchor-LD'!Y136</f>
        <v>0</v>
      </c>
      <c r="W138" s="140">
        <f>'Anchor-LD'!Z136</f>
        <v>0</v>
      </c>
      <c r="X138" s="141">
        <f t="shared" ref="X138:X201" si="10">V138/3600</f>
        <v>0</v>
      </c>
      <c r="Y138" s="133"/>
      <c r="Z138" s="139">
        <f>'Test-LD'!L136</f>
        <v>0</v>
      </c>
      <c r="AA138" s="140">
        <f>'Test-LD'!M136</f>
        <v>0</v>
      </c>
      <c r="AB138" s="140">
        <f>'Test-LD'!N136</f>
        <v>0</v>
      </c>
      <c r="AC138" s="140">
        <f>'Test-LD'!O136</f>
        <v>0</v>
      </c>
      <c r="AD138" s="140">
        <f>(Summary!$C$58*AA138+Summary!$C$59*AB138+Summary!$C$60*AC138)/Summary!$C$61</f>
        <v>0</v>
      </c>
      <c r="AE138" s="140">
        <f>'Test-LD'!P136</f>
        <v>0</v>
      </c>
      <c r="AF138" s="140">
        <f>'Test-LD'!Q136</f>
        <v>0</v>
      </c>
      <c r="AG138" s="140">
        <f>'Test-LD'!R136</f>
        <v>0</v>
      </c>
      <c r="AH138" s="140">
        <f>'Test-LD'!S136</f>
        <v>0</v>
      </c>
      <c r="AI138" s="140">
        <f>'Test-LD'!T136</f>
        <v>0</v>
      </c>
      <c r="AJ138" s="140">
        <f>'Test-LD'!U136</f>
        <v>0</v>
      </c>
      <c r="AK138" s="140">
        <f>'Test-LD'!V136</f>
        <v>0</v>
      </c>
      <c r="AL138" s="140">
        <f>'Test-LD'!W136</f>
        <v>0</v>
      </c>
      <c r="AM138" s="140">
        <f>'Test-LD'!X136</f>
        <v>0</v>
      </c>
      <c r="AN138" s="140">
        <f>10*LOG10(1/((Summary!$C$75/10^(AK138/10)+Summary!$C$76/10^(AL138/10)+Summary!$C$77/10^(AM138/10))/Summary!$C$78))</f>
        <v>0</v>
      </c>
      <c r="AO138" s="140">
        <f>'Test-LD'!Y136</f>
        <v>0</v>
      </c>
      <c r="AP138" s="140">
        <f>'Test-LD'!Z136</f>
        <v>0</v>
      </c>
      <c r="AQ138" s="141">
        <f t="shared" ref="AQ138:AQ201" si="11">AO138/3600</f>
        <v>0</v>
      </c>
      <c r="AR138" s="142" t="e">
        <f t="shared" si="8"/>
        <v>#DIV/0!</v>
      </c>
      <c r="AS138" s="143" t="e">
        <f t="shared" si="9"/>
        <v>#DIV/0!</v>
      </c>
      <c r="AT138" s="136"/>
      <c r="AU138" s="136"/>
      <c r="AV138" s="577" t="s">
        <v>122</v>
      </c>
      <c r="AW138" s="480" t="e" cm="1">
        <f t="array" ref="AW138">bdRateExtend($G137:$G140,H137:H140,$Z137:$Z140,AA137:AA140)</f>
        <v>#VALUE!</v>
      </c>
      <c r="AX138" s="480"/>
      <c r="AY138" s="480"/>
      <c r="AZ138" s="480"/>
      <c r="BA138" s="480"/>
      <c r="BB138" s="480"/>
      <c r="BC138" s="480" t="e" cm="1">
        <f t="array" ref="BC138">bdRateExtend($G137:$G140,L137:L140,$Z137:$Z140,AE137:AE140)</f>
        <v>#VALUE!</v>
      </c>
      <c r="BD138" s="480"/>
      <c r="BE138" s="480" t="e" cm="1">
        <f t="array" ref="BE138">bdRateExtend($G137:$G140,M137:M140,$Z137:$Z140,AF137:AF140)</f>
        <v>#VALUE!</v>
      </c>
      <c r="BF138" s="480"/>
      <c r="BG138" s="469" t="e" cm="1">
        <f t="array" ref="BG138">bdRateExtend($G137:$G140,N137:N140,$Z137:$Z140,AG137:AG140,"None", FALSE,1)</f>
        <v>#VALUE!</v>
      </c>
      <c r="BH138" s="476"/>
      <c r="BI138" s="469" t="e" cm="1">
        <f t="array" ref="BI138">bdRateExtend($G137:$G140,O137:O140,$Z137:$Z140,AH137:AH140,"None", FALSE,1)</f>
        <v>#VALUE!</v>
      </c>
      <c r="BJ138" s="476"/>
      <c r="BK138" s="480" t="e" cm="1">
        <f t="array" ref="BK138">bdRateExtend($G137:$G140,P137:P140,$Z137:$Z140,AI137:AI140)</f>
        <v>#VALUE!</v>
      </c>
      <c r="BL138" s="480"/>
      <c r="BM138" s="480" t="e" cm="1">
        <f t="array" ref="BM138">bdRateExtend($G137:$G140,Q137:Q140,$Z137:$Z140,AJ137:AJ140)</f>
        <v>#VALUE!</v>
      </c>
      <c r="BN138" s="480"/>
      <c r="BO138" s="480" t="e" cm="1">
        <f t="array" ref="BO138">bdRateExtend($G137:$G140,R137:R140,$Z137:$Z140,AK137:AK140)</f>
        <v>#VALUE!</v>
      </c>
      <c r="BP138" s="468"/>
      <c r="BQ138" s="480"/>
      <c r="BR138" s="480"/>
      <c r="BS138" s="480"/>
      <c r="BT138" s="476"/>
      <c r="BU138" s="463" cm="1">
        <f t="array" ref="BU138">testVMAFRange($G137:$G140,N137:N140,$Z137:$Z140,AG137:AG140)</f>
        <v>0</v>
      </c>
      <c r="BV138" s="465"/>
      <c r="BW138" s="463" cm="1">
        <f t="array" ref="BW138">testVMAFRange($G137:$G140,O137:O140,$Z137:$Z140,AH137:AH140)</f>
        <v>0</v>
      </c>
      <c r="BX138" s="465"/>
    </row>
    <row r="139" spans="1:76" ht="17" customHeight="1" x14ac:dyDescent="0.35">
      <c r="A139" s="516"/>
      <c r="B139" s="483"/>
      <c r="C139" s="520"/>
      <c r="D139" s="490"/>
      <c r="E139" s="493"/>
      <c r="F139" s="138">
        <v>47</v>
      </c>
      <c r="G139" s="139">
        <f>'Anchor-LD'!L137</f>
        <v>0</v>
      </c>
      <c r="H139" s="140">
        <f>'Anchor-LD'!M137</f>
        <v>0</v>
      </c>
      <c r="I139" s="140">
        <f>'Anchor-LD'!N137</f>
        <v>0</v>
      </c>
      <c r="J139" s="140">
        <f>'Anchor-LD'!O137</f>
        <v>0</v>
      </c>
      <c r="K139" s="140">
        <f>(Summary!$C$58*H139+Summary!$C$59*I139+Summary!$C$60*J139)/Summary!$C$61</f>
        <v>0</v>
      </c>
      <c r="L139" s="140">
        <f>'Anchor-LD'!P137</f>
        <v>0</v>
      </c>
      <c r="M139" s="140">
        <f>'Anchor-LD'!Q137</f>
        <v>0</v>
      </c>
      <c r="N139" s="140">
        <f>'Anchor-LD'!R137</f>
        <v>0</v>
      </c>
      <c r="O139" s="140">
        <f>'Anchor-LD'!S137</f>
        <v>0</v>
      </c>
      <c r="P139" s="140">
        <f>'Anchor-LD'!T137</f>
        <v>0</v>
      </c>
      <c r="Q139" s="140">
        <f>'Anchor-LD'!U137</f>
        <v>0</v>
      </c>
      <c r="R139" s="140">
        <f>'Anchor-LD'!V137</f>
        <v>0</v>
      </c>
      <c r="S139" s="140">
        <f>'Anchor-LD'!W137</f>
        <v>0</v>
      </c>
      <c r="T139" s="140">
        <f>'Anchor-LD'!X137</f>
        <v>0</v>
      </c>
      <c r="U139" s="140">
        <f>10*LOG10(1/((Summary!$C$75/10^(R139/10)+Summary!$C$76/10^(S139/10)+Summary!$C$77/10^(T139/10))/Summary!$C$78))</f>
        <v>0</v>
      </c>
      <c r="V139" s="140">
        <f>'Anchor-LD'!Y137</f>
        <v>0</v>
      </c>
      <c r="W139" s="140">
        <f>'Anchor-LD'!Z137</f>
        <v>0</v>
      </c>
      <c r="X139" s="141">
        <f t="shared" si="10"/>
        <v>0</v>
      </c>
      <c r="Y139" s="133"/>
      <c r="Z139" s="139">
        <f>'Test-LD'!L137</f>
        <v>0</v>
      </c>
      <c r="AA139" s="140">
        <f>'Test-LD'!M137</f>
        <v>0</v>
      </c>
      <c r="AB139" s="140">
        <f>'Test-LD'!N137</f>
        <v>0</v>
      </c>
      <c r="AC139" s="140">
        <f>'Test-LD'!O137</f>
        <v>0</v>
      </c>
      <c r="AD139" s="140">
        <f>(Summary!$C$58*AA139+Summary!$C$59*AB139+Summary!$C$60*AC139)/Summary!$C$61</f>
        <v>0</v>
      </c>
      <c r="AE139" s="140">
        <f>'Test-LD'!P137</f>
        <v>0</v>
      </c>
      <c r="AF139" s="140">
        <f>'Test-LD'!Q137</f>
        <v>0</v>
      </c>
      <c r="AG139" s="140">
        <f>'Test-LD'!R137</f>
        <v>0</v>
      </c>
      <c r="AH139" s="140">
        <f>'Test-LD'!S137</f>
        <v>0</v>
      </c>
      <c r="AI139" s="140">
        <f>'Test-LD'!T137</f>
        <v>0</v>
      </c>
      <c r="AJ139" s="140">
        <f>'Test-LD'!U137</f>
        <v>0</v>
      </c>
      <c r="AK139" s="140">
        <f>'Test-LD'!V137</f>
        <v>0</v>
      </c>
      <c r="AL139" s="140">
        <f>'Test-LD'!W137</f>
        <v>0</v>
      </c>
      <c r="AM139" s="140">
        <f>'Test-LD'!X137</f>
        <v>0</v>
      </c>
      <c r="AN139" s="140">
        <f>10*LOG10(1/((Summary!$C$75/10^(AK139/10)+Summary!$C$76/10^(AL139/10)+Summary!$C$77/10^(AM139/10))/Summary!$C$78))</f>
        <v>0</v>
      </c>
      <c r="AO139" s="140">
        <f>'Test-LD'!Y137</f>
        <v>0</v>
      </c>
      <c r="AP139" s="140">
        <f>'Test-LD'!Z137</f>
        <v>0</v>
      </c>
      <c r="AQ139" s="141">
        <f t="shared" si="11"/>
        <v>0</v>
      </c>
      <c r="AR139" s="142" t="e">
        <f t="shared" si="8"/>
        <v>#DIV/0!</v>
      </c>
      <c r="AS139" s="143" t="e">
        <f t="shared" si="9"/>
        <v>#DIV/0!</v>
      </c>
      <c r="AT139" s="136"/>
      <c r="AU139" s="136"/>
      <c r="AV139" s="577"/>
      <c r="AW139" s="480"/>
      <c r="AX139" s="480"/>
      <c r="AY139" s="480"/>
      <c r="AZ139" s="480"/>
      <c r="BA139" s="480"/>
      <c r="BB139" s="480"/>
      <c r="BC139" s="480"/>
      <c r="BD139" s="480"/>
      <c r="BE139" s="480"/>
      <c r="BF139" s="480"/>
      <c r="BG139" s="469"/>
      <c r="BH139" s="476"/>
      <c r="BI139" s="469"/>
      <c r="BJ139" s="476"/>
      <c r="BK139" s="480"/>
      <c r="BL139" s="480"/>
      <c r="BM139" s="480"/>
      <c r="BN139" s="480"/>
      <c r="BO139" s="480"/>
      <c r="BP139" s="468"/>
      <c r="BQ139" s="480"/>
      <c r="BR139" s="480"/>
      <c r="BS139" s="480"/>
      <c r="BT139" s="476"/>
      <c r="BU139" s="463"/>
      <c r="BV139" s="465"/>
      <c r="BW139" s="463"/>
      <c r="BX139" s="465"/>
    </row>
    <row r="140" spans="1:76" ht="17" customHeight="1" x14ac:dyDescent="0.35">
      <c r="A140" s="516"/>
      <c r="B140" s="483"/>
      <c r="C140" s="520"/>
      <c r="D140" s="490"/>
      <c r="E140" s="493"/>
      <c r="F140" s="138">
        <v>55</v>
      </c>
      <c r="G140" s="139">
        <f>'Anchor-LD'!L138</f>
        <v>0</v>
      </c>
      <c r="H140" s="140">
        <f>'Anchor-LD'!M138</f>
        <v>0</v>
      </c>
      <c r="I140" s="140">
        <f>'Anchor-LD'!N138</f>
        <v>0</v>
      </c>
      <c r="J140" s="140">
        <f>'Anchor-LD'!O138</f>
        <v>0</v>
      </c>
      <c r="K140" s="140">
        <f>(Summary!$C$58*H140+Summary!$C$59*I140+Summary!$C$60*J140)/Summary!$C$61</f>
        <v>0</v>
      </c>
      <c r="L140" s="140">
        <f>'Anchor-LD'!P138</f>
        <v>0</v>
      </c>
      <c r="M140" s="140">
        <f>'Anchor-LD'!Q138</f>
        <v>0</v>
      </c>
      <c r="N140" s="140">
        <f>'Anchor-LD'!R138</f>
        <v>0</v>
      </c>
      <c r="O140" s="140">
        <f>'Anchor-LD'!S138</f>
        <v>0</v>
      </c>
      <c r="P140" s="140">
        <f>'Anchor-LD'!T138</f>
        <v>0</v>
      </c>
      <c r="Q140" s="140">
        <f>'Anchor-LD'!U138</f>
        <v>0</v>
      </c>
      <c r="R140" s="140">
        <f>'Anchor-LD'!V138</f>
        <v>0</v>
      </c>
      <c r="S140" s="140">
        <f>'Anchor-LD'!W138</f>
        <v>0</v>
      </c>
      <c r="T140" s="140">
        <f>'Anchor-LD'!X138</f>
        <v>0</v>
      </c>
      <c r="U140" s="140">
        <f>10*LOG10(1/((Summary!$C$75/10^(R140/10)+Summary!$C$76/10^(S140/10)+Summary!$C$77/10^(T140/10))/Summary!$C$78))</f>
        <v>0</v>
      </c>
      <c r="V140" s="140">
        <f>'Anchor-LD'!Y138</f>
        <v>0</v>
      </c>
      <c r="W140" s="140">
        <f>'Anchor-LD'!Z138</f>
        <v>0</v>
      </c>
      <c r="X140" s="141">
        <f t="shared" si="10"/>
        <v>0</v>
      </c>
      <c r="Y140" s="133"/>
      <c r="Z140" s="139">
        <f>'Test-LD'!L138</f>
        <v>0</v>
      </c>
      <c r="AA140" s="140">
        <f>'Test-LD'!M138</f>
        <v>0</v>
      </c>
      <c r="AB140" s="140">
        <f>'Test-LD'!N138</f>
        <v>0</v>
      </c>
      <c r="AC140" s="140">
        <f>'Test-LD'!O138</f>
        <v>0</v>
      </c>
      <c r="AD140" s="140">
        <f>(Summary!$C$58*AA140+Summary!$C$59*AB140+Summary!$C$60*AC140)/Summary!$C$61</f>
        <v>0</v>
      </c>
      <c r="AE140" s="140">
        <f>'Test-LD'!P138</f>
        <v>0</v>
      </c>
      <c r="AF140" s="140">
        <f>'Test-LD'!Q138</f>
        <v>0</v>
      </c>
      <c r="AG140" s="140">
        <f>'Test-LD'!R138</f>
        <v>0</v>
      </c>
      <c r="AH140" s="140">
        <f>'Test-LD'!S138</f>
        <v>0</v>
      </c>
      <c r="AI140" s="140">
        <f>'Test-LD'!T138</f>
        <v>0</v>
      </c>
      <c r="AJ140" s="140">
        <f>'Test-LD'!U138</f>
        <v>0</v>
      </c>
      <c r="AK140" s="140">
        <f>'Test-LD'!V138</f>
        <v>0</v>
      </c>
      <c r="AL140" s="140">
        <f>'Test-LD'!W138</f>
        <v>0</v>
      </c>
      <c r="AM140" s="140">
        <f>'Test-LD'!X138</f>
        <v>0</v>
      </c>
      <c r="AN140" s="140">
        <f>10*LOG10(1/((Summary!$C$75/10^(AK140/10)+Summary!$C$76/10^(AL140/10)+Summary!$C$77/10^(AM140/10))/Summary!$C$78))</f>
        <v>0</v>
      </c>
      <c r="AO140" s="140">
        <f>'Test-LD'!Y138</f>
        <v>0</v>
      </c>
      <c r="AP140" s="140">
        <f>'Test-LD'!Z138</f>
        <v>0</v>
      </c>
      <c r="AQ140" s="141">
        <f t="shared" si="11"/>
        <v>0</v>
      </c>
      <c r="AR140" s="142" t="e">
        <f t="shared" si="8"/>
        <v>#DIV/0!</v>
      </c>
      <c r="AS140" s="143" t="e">
        <f t="shared" si="9"/>
        <v>#DIV/0!</v>
      </c>
      <c r="AT140" s="136"/>
      <c r="AU140" s="136"/>
      <c r="AV140" s="577" t="s">
        <v>123</v>
      </c>
      <c r="AW140" s="480" t="e" cm="1">
        <f t="array" ref="AW140">bdRateExtend($G138:$G141,H138:H141,$Z138:$Z141,AA138:AA141)</f>
        <v>#VALUE!</v>
      </c>
      <c r="AX140" s="480"/>
      <c r="AY140" s="480"/>
      <c r="AZ140" s="480"/>
      <c r="BA140" s="480"/>
      <c r="BB140" s="480"/>
      <c r="BC140" s="480" t="e" cm="1">
        <f t="array" ref="BC140">bdRateExtend($G138:$G141,L138:L141,$Z138:$Z141,AE138:AE141)</f>
        <v>#VALUE!</v>
      </c>
      <c r="BD140" s="480"/>
      <c r="BE140" s="480" t="e" cm="1">
        <f t="array" ref="BE140">bdRateExtend($G138:$G141,M138:M141,$Z138:$Z141,AF138:AF141)</f>
        <v>#VALUE!</v>
      </c>
      <c r="BF140" s="480"/>
      <c r="BG140" s="469" t="e" cm="1">
        <f t="array" ref="BG140">bdRateExtend($G138:$G141,N138:N141,$Z138:$Z141,AG138:AG141,"None", FALSE,1)</f>
        <v>#VALUE!</v>
      </c>
      <c r="BH140" s="476"/>
      <c r="BI140" s="469" t="e" cm="1">
        <f t="array" ref="BI140">bdRateExtend($G138:$G141,O138:O141,$Z138:$Z141,AH138:AH141,"None", FALSE,1)</f>
        <v>#VALUE!</v>
      </c>
      <c r="BJ140" s="476"/>
      <c r="BK140" s="480" t="e" cm="1">
        <f t="array" ref="BK140">bdRateExtend($G138:$G141,P138:P141,$Z138:$Z141,AI138:AI141)</f>
        <v>#VALUE!</v>
      </c>
      <c r="BL140" s="480"/>
      <c r="BM140" s="480" t="e" cm="1">
        <f t="array" ref="BM140">bdRateExtend($G138:$G141,Q138:Q141,$Z138:$Z141,AJ138:AJ141)</f>
        <v>#VALUE!</v>
      </c>
      <c r="BN140" s="480"/>
      <c r="BO140" s="480" t="e" cm="1">
        <f t="array" ref="BO140">bdRateExtend($G138:$G141,R138:R141,$Z138:$Z141,AK138:AK141)</f>
        <v>#VALUE!</v>
      </c>
      <c r="BP140" s="468"/>
      <c r="BQ140" s="480"/>
      <c r="BR140" s="480"/>
      <c r="BS140" s="480"/>
      <c r="BT140" s="476"/>
      <c r="BU140" s="463" cm="1">
        <f t="array" ref="BU140">testVMAFRange($G138:$G141,N138:N141,$Z138:$Z141,AG138:AG141)</f>
        <v>0</v>
      </c>
      <c r="BV140" s="465"/>
      <c r="BW140" s="463" cm="1">
        <f t="array" ref="BW140">testVMAFRange($G138:$G141,O138:O141,$Z138:$Z141,AH138:AH141)</f>
        <v>0</v>
      </c>
      <c r="BX140" s="465"/>
    </row>
    <row r="141" spans="1:76" ht="17" customHeight="1" thickBot="1" x14ac:dyDescent="0.4">
      <c r="A141" s="516"/>
      <c r="B141" s="518"/>
      <c r="C141" s="521"/>
      <c r="D141" s="522"/>
      <c r="E141" s="523"/>
      <c r="F141" s="144">
        <v>63</v>
      </c>
      <c r="G141" s="145">
        <f>'Anchor-LD'!L139</f>
        <v>0</v>
      </c>
      <c r="H141" s="146">
        <f>'Anchor-LD'!M139</f>
        <v>0</v>
      </c>
      <c r="I141" s="146">
        <f>'Anchor-LD'!N139</f>
        <v>0</v>
      </c>
      <c r="J141" s="146">
        <f>'Anchor-LD'!O139</f>
        <v>0</v>
      </c>
      <c r="K141" s="146">
        <f>(Summary!$C$58*H141+Summary!$C$59*I141+Summary!$C$60*J141)/Summary!$C$61</f>
        <v>0</v>
      </c>
      <c r="L141" s="146">
        <f>'Anchor-LD'!P139</f>
        <v>0</v>
      </c>
      <c r="M141" s="146">
        <f>'Anchor-LD'!Q139</f>
        <v>0</v>
      </c>
      <c r="N141" s="146">
        <f>'Anchor-LD'!R139</f>
        <v>0</v>
      </c>
      <c r="O141" s="146">
        <f>'Anchor-LD'!S139</f>
        <v>0</v>
      </c>
      <c r="P141" s="146">
        <f>'Anchor-LD'!T139</f>
        <v>0</v>
      </c>
      <c r="Q141" s="146">
        <f>'Anchor-LD'!U139</f>
        <v>0</v>
      </c>
      <c r="R141" s="146">
        <f>'Anchor-LD'!V139</f>
        <v>0</v>
      </c>
      <c r="S141" s="146">
        <f>'Anchor-LD'!W139</f>
        <v>0</v>
      </c>
      <c r="T141" s="146">
        <f>'Anchor-LD'!X139</f>
        <v>0</v>
      </c>
      <c r="U141" s="146">
        <f>10*LOG10(1/((Summary!$C$75/10^(R141/10)+Summary!$C$76/10^(S141/10)+Summary!$C$77/10^(T141/10))/Summary!$C$78))</f>
        <v>0</v>
      </c>
      <c r="V141" s="146">
        <f>'Anchor-LD'!Y139</f>
        <v>0</v>
      </c>
      <c r="W141" s="146">
        <f>'Anchor-LD'!Z139</f>
        <v>0</v>
      </c>
      <c r="X141" s="147">
        <f t="shared" si="10"/>
        <v>0</v>
      </c>
      <c r="Y141" s="133"/>
      <c r="Z141" s="145">
        <f>'Test-LD'!L139</f>
        <v>0</v>
      </c>
      <c r="AA141" s="146">
        <f>'Test-LD'!M139</f>
        <v>0</v>
      </c>
      <c r="AB141" s="146">
        <f>'Test-LD'!N139</f>
        <v>0</v>
      </c>
      <c r="AC141" s="146">
        <f>'Test-LD'!O139</f>
        <v>0</v>
      </c>
      <c r="AD141" s="146">
        <f>(Summary!$C$58*AA141+Summary!$C$59*AB141+Summary!$C$60*AC141)/Summary!$C$61</f>
        <v>0</v>
      </c>
      <c r="AE141" s="146">
        <f>'Test-LD'!P139</f>
        <v>0</v>
      </c>
      <c r="AF141" s="146">
        <f>'Test-LD'!Q139</f>
        <v>0</v>
      </c>
      <c r="AG141" s="146">
        <f>'Test-LD'!R139</f>
        <v>0</v>
      </c>
      <c r="AH141" s="146">
        <f>'Test-LD'!S139</f>
        <v>0</v>
      </c>
      <c r="AI141" s="146">
        <f>'Test-LD'!T139</f>
        <v>0</v>
      </c>
      <c r="AJ141" s="146">
        <f>'Test-LD'!U139</f>
        <v>0</v>
      </c>
      <c r="AK141" s="146">
        <f>'Test-LD'!V139</f>
        <v>0</v>
      </c>
      <c r="AL141" s="146">
        <f>'Test-LD'!W139</f>
        <v>0</v>
      </c>
      <c r="AM141" s="146">
        <f>'Test-LD'!X139</f>
        <v>0</v>
      </c>
      <c r="AN141" s="146">
        <f>10*LOG10(1/((Summary!$C$75/10^(AK141/10)+Summary!$C$76/10^(AL141/10)+Summary!$C$77/10^(AM141/10))/Summary!$C$78))</f>
        <v>0</v>
      </c>
      <c r="AO141" s="146">
        <f>'Test-LD'!Y139</f>
        <v>0</v>
      </c>
      <c r="AP141" s="146">
        <f>'Test-LD'!Z139</f>
        <v>0</v>
      </c>
      <c r="AQ141" s="147">
        <f t="shared" si="11"/>
        <v>0</v>
      </c>
      <c r="AR141" s="148" t="e">
        <f t="shared" si="8"/>
        <v>#DIV/0!</v>
      </c>
      <c r="AS141" s="149" t="e">
        <f t="shared" si="9"/>
        <v>#DIV/0!</v>
      </c>
      <c r="AT141" s="136"/>
      <c r="AU141" s="136"/>
      <c r="AV141" s="577"/>
      <c r="AW141" s="480"/>
      <c r="AX141" s="480"/>
      <c r="AY141" s="480"/>
      <c r="AZ141" s="480"/>
      <c r="BA141" s="480"/>
      <c r="BB141" s="481"/>
      <c r="BC141" s="480"/>
      <c r="BD141" s="480"/>
      <c r="BE141" s="480"/>
      <c r="BF141" s="480"/>
      <c r="BG141" s="472"/>
      <c r="BH141" s="477"/>
      <c r="BI141" s="472"/>
      <c r="BJ141" s="477"/>
      <c r="BK141" s="480"/>
      <c r="BL141" s="480"/>
      <c r="BM141" s="480"/>
      <c r="BN141" s="480"/>
      <c r="BO141" s="480"/>
      <c r="BP141" s="471"/>
      <c r="BQ141" s="481"/>
      <c r="BR141" s="481"/>
      <c r="BS141" s="481"/>
      <c r="BT141" s="477"/>
      <c r="BU141" s="473"/>
      <c r="BV141" s="466"/>
      <c r="BW141" s="473"/>
      <c r="BX141" s="466"/>
    </row>
    <row r="142" spans="1:76" ht="17" customHeight="1" x14ac:dyDescent="0.35">
      <c r="A142" s="516"/>
      <c r="B142" s="482" t="s">
        <v>2</v>
      </c>
      <c r="C142" s="519" t="s">
        <v>137</v>
      </c>
      <c r="D142" s="489">
        <v>30</v>
      </c>
      <c r="E142" s="492">
        <v>8</v>
      </c>
      <c r="F142" s="129">
        <v>23</v>
      </c>
      <c r="G142" s="130">
        <f>'Anchor-LD'!L140</f>
        <v>0</v>
      </c>
      <c r="H142" s="131">
        <f>'Anchor-LD'!M140</f>
        <v>0</v>
      </c>
      <c r="I142" s="131">
        <f>'Anchor-LD'!N140</f>
        <v>0</v>
      </c>
      <c r="J142" s="131">
        <f>'Anchor-LD'!O140</f>
        <v>0</v>
      </c>
      <c r="K142" s="131">
        <f>(Summary!$C$58*H142+Summary!$C$59*I142+Summary!$C$60*J142)/Summary!$C$61</f>
        <v>0</v>
      </c>
      <c r="L142" s="131">
        <f>'Anchor-LD'!P140</f>
        <v>0</v>
      </c>
      <c r="M142" s="131">
        <f>'Anchor-LD'!Q140</f>
        <v>0</v>
      </c>
      <c r="N142" s="131">
        <f>'Anchor-LD'!R140</f>
        <v>0</v>
      </c>
      <c r="O142" s="131">
        <f>'Anchor-LD'!S140</f>
        <v>0</v>
      </c>
      <c r="P142" s="131">
        <f>'Anchor-LD'!T140</f>
        <v>0</v>
      </c>
      <c r="Q142" s="131">
        <f>'Anchor-LD'!U140</f>
        <v>0</v>
      </c>
      <c r="R142" s="131">
        <f>'Anchor-LD'!V140</f>
        <v>0</v>
      </c>
      <c r="S142" s="131">
        <f>'Anchor-LD'!W140</f>
        <v>0</v>
      </c>
      <c r="T142" s="131">
        <f>'Anchor-LD'!X140</f>
        <v>0</v>
      </c>
      <c r="U142" s="131">
        <f>10*LOG10(1/((Summary!$C$75/10^(R142/10)+Summary!$C$76/10^(S142/10)+Summary!$C$77/10^(T142/10))/Summary!$C$78))</f>
        <v>0</v>
      </c>
      <c r="V142" s="131">
        <f>'Anchor-LD'!Y140</f>
        <v>0</v>
      </c>
      <c r="W142" s="131">
        <f>'Anchor-LD'!Z140</f>
        <v>0</v>
      </c>
      <c r="X142" s="132">
        <f t="shared" si="10"/>
        <v>0</v>
      </c>
      <c r="Y142" s="133"/>
      <c r="Z142" s="130">
        <f>'Test-LD'!L140</f>
        <v>0</v>
      </c>
      <c r="AA142" s="131">
        <f>'Test-LD'!M140</f>
        <v>0</v>
      </c>
      <c r="AB142" s="131">
        <f>'Test-LD'!N140</f>
        <v>0</v>
      </c>
      <c r="AC142" s="131">
        <f>'Test-LD'!O140</f>
        <v>0</v>
      </c>
      <c r="AD142" s="131">
        <f>(Summary!$C$58*AA142+Summary!$C$59*AB142+Summary!$C$60*AC142)/Summary!$C$61</f>
        <v>0</v>
      </c>
      <c r="AE142" s="131">
        <f>'Test-LD'!P140</f>
        <v>0</v>
      </c>
      <c r="AF142" s="131">
        <f>'Test-LD'!Q140</f>
        <v>0</v>
      </c>
      <c r="AG142" s="131">
        <f>'Test-LD'!R140</f>
        <v>0</v>
      </c>
      <c r="AH142" s="131">
        <f>'Test-LD'!S140</f>
        <v>0</v>
      </c>
      <c r="AI142" s="131">
        <f>'Test-LD'!T140</f>
        <v>0</v>
      </c>
      <c r="AJ142" s="131">
        <f>'Test-LD'!U140</f>
        <v>0</v>
      </c>
      <c r="AK142" s="131">
        <f>'Test-LD'!V140</f>
        <v>0</v>
      </c>
      <c r="AL142" s="131">
        <f>'Test-LD'!W140</f>
        <v>0</v>
      </c>
      <c r="AM142" s="131">
        <f>'Test-LD'!X140</f>
        <v>0</v>
      </c>
      <c r="AN142" s="131">
        <f>10*LOG10(1/((Summary!$C$75/10^(AK142/10)+Summary!$C$76/10^(AL142/10)+Summary!$C$77/10^(AM142/10))/Summary!$C$78))</f>
        <v>0</v>
      </c>
      <c r="AO142" s="131">
        <f>'Test-LD'!Y140</f>
        <v>0</v>
      </c>
      <c r="AP142" s="131">
        <f>'Test-LD'!Z140</f>
        <v>0</v>
      </c>
      <c r="AQ142" s="132">
        <f t="shared" si="11"/>
        <v>0</v>
      </c>
      <c r="AR142" s="134" t="e">
        <f t="shared" si="8"/>
        <v>#DIV/0!</v>
      </c>
      <c r="AS142" s="135" t="e">
        <f t="shared" si="9"/>
        <v>#DIV/0!</v>
      </c>
      <c r="AT142" s="136"/>
      <c r="AU142" s="136"/>
      <c r="AV142" s="577" t="s">
        <v>121</v>
      </c>
      <c r="AW142" s="480" t="e" cm="1">
        <f t="array" ref="AW142">bdRateExtend($G142:$G145,H142:H145,$Z142:$Z145,AA142:AA145)</f>
        <v>#VALUE!</v>
      </c>
      <c r="AX142" s="480" t="e" cm="1">
        <f t="array" ref="AX142">bdRateExtend($G142:$G147,H142:H147,$Z142:$Z147,AA142:AA147)</f>
        <v>#VALUE!</v>
      </c>
      <c r="AY142" s="480" t="e" cm="1">
        <f t="array" ref="AY142">bdRateExtend($G142:$G147,I142:I147,$Z142:$Z147,AB142:AB147)</f>
        <v>#VALUE!</v>
      </c>
      <c r="AZ142" s="480" t="e" cm="1">
        <f t="array" ref="AZ142">bdRateExtend($G142:$G147,J142:J147,$Z142:$Z147,AC142:AC147)</f>
        <v>#VALUE!</v>
      </c>
      <c r="BA142" s="480" t="e" cm="1">
        <f t="array" ref="BA142">bdRateExtend($G142:$G147,K142:K147,$Z142:$Z147,AD142:AD147)</f>
        <v>#VALUE!</v>
      </c>
      <c r="BB142" s="479" t="e">
        <f>(Summary!$C$89*AX142+Summary!$C$90*AY142+Summary!$C$91*AZ142)/Summary!$C$92</f>
        <v>#VALUE!</v>
      </c>
      <c r="BC142" s="480" t="e" cm="1">
        <f t="array" ref="BC142">bdRateExtend($G142:$G145,L142:L145,$Z142:$Z145,AE142:AE145)</f>
        <v>#VALUE!</v>
      </c>
      <c r="BD142" s="480" t="e" cm="1">
        <f t="array" ref="BD142">bdRateExtend($G142:$G147,L142:L147,$Z142:$Z147,AE142:AE147)</f>
        <v>#VALUE!</v>
      </c>
      <c r="BE142" s="480" t="e" cm="1">
        <f t="array" ref="BE142">bdRateExtend($G142:$G145,M142:M145,$Z142:$Z145,AF142:AF145)</f>
        <v>#VALUE!</v>
      </c>
      <c r="BF142" s="480" t="e" cm="1">
        <f t="array" ref="BF142">bdRateExtend($G142:$G147,M142:M147,$Z142:$Z147,AF142:AF147)</f>
        <v>#VALUE!</v>
      </c>
      <c r="BG142" s="474" t="e" cm="1">
        <f t="array" ref="BG142">bdRateExtend($G142:$G145,N142:N145,$Z142:$Z145,AG142:AG145,"None", FALSE,1)</f>
        <v>#VALUE!</v>
      </c>
      <c r="BH142" s="475" t="e" cm="1">
        <f t="array" ref="BH142">bdRateExtend($G142:$G147,N142:N147,$Z142:$Z147,AG142:AG147,"None", FALSE,1)</f>
        <v>#VALUE!</v>
      </c>
      <c r="BI142" s="474" t="e" cm="1">
        <f t="array" ref="BI142">bdRateExtend($G142:$G145,O142:O145,$Z142:$Z145,AH142:AH145,"None", FALSE,1)</f>
        <v>#VALUE!</v>
      </c>
      <c r="BJ142" s="475" t="e" cm="1">
        <f t="array" ref="BJ142">bdRateExtend($G142:$G147,O142:O147,$Z142:$Z147,AH142:AH147,"None", FALSE,1)</f>
        <v>#VALUE!</v>
      </c>
      <c r="BK142" s="480" t="e" cm="1">
        <f t="array" ref="BK142">bdRateExtend($G142:$G145,P142:P145,$Z142:$Z145,AI142:AI145)</f>
        <v>#VALUE!</v>
      </c>
      <c r="BL142" s="480" t="e" cm="1">
        <f t="array" ref="BL142">bdRateExtend($G142:$G147,P142:P147,$Z142:$Z147,AI142:AI147)</f>
        <v>#VALUE!</v>
      </c>
      <c r="BM142" s="480" t="e" cm="1">
        <f t="array" ref="BM142">bdRateExtend($G142:$G145,Q142:Q145,$Z142:$Z145,AJ142:AJ145)</f>
        <v>#VALUE!</v>
      </c>
      <c r="BN142" s="480" t="e" cm="1">
        <f t="array" ref="BN142">bdRateExtend($G142:$G147,Q142:Q147,$Z142:$Z147,AJ142:AJ147)</f>
        <v>#VALUE!</v>
      </c>
      <c r="BO142" s="480" t="e" cm="1">
        <f t="array" ref="BO142">bdRateExtend($G142:$G145,R142:R145,$Z142:$Z145,AK142:AK145)</f>
        <v>#VALUE!</v>
      </c>
      <c r="BP142" s="575" t="e" cm="1">
        <f t="array" ref="BP142">bdRateExtend($G142:$G147,R142:R147,$Z142:$Z147,AK142:AK147)</f>
        <v>#VALUE!</v>
      </c>
      <c r="BQ142" s="574" t="e" cm="1">
        <f t="array" ref="BQ142">bdRateExtend($G142:$G147,S142:S147,$Z142:$Z147,AL142:AL147)</f>
        <v>#VALUE!</v>
      </c>
      <c r="BR142" s="574" t="e" cm="1">
        <f t="array" ref="BR142">bdRateExtend($G142:$G147,T142:T147,$Z142:$Z147,AM142:AM147)</f>
        <v>#VALUE!</v>
      </c>
      <c r="BS142" s="574" t="e" cm="1">
        <f t="array" ref="BS142">bdRateExtend($G142:$G147,U142:U147,$Z142:$Z147,AN142:AN147)</f>
        <v>#VALUE!</v>
      </c>
      <c r="BT142" s="576" t="e">
        <f>(Summary!$C$103*BP142+Summary!$C$104*BQ142+Summary!$C$105*BR142)/Summary!$C$106</f>
        <v>#VALUE!</v>
      </c>
      <c r="BU142" s="462" cm="1">
        <f t="array" ref="BU142">testVMAFRange($G142:$G145,N142:N145,$Z142:$Z145,AG142:AG145)</f>
        <v>0</v>
      </c>
      <c r="BV142" s="464" cm="1">
        <f t="array" ref="BV142">testVMAFRange($G142:$G147,N142:N147,$Z142:$Z147,AG142:AG147)</f>
        <v>0</v>
      </c>
      <c r="BW142" s="462" cm="1">
        <f t="array" ref="BW142">testVMAFRange($G142:$G145,O142:O145,$Z142:$Z145,AH142:AH145)</f>
        <v>0</v>
      </c>
      <c r="BX142" s="464" cm="1">
        <f t="array" ref="BX142">testVMAFRange($G142:$G147,O142:O147,$Z142:$Z147,AH142:AH147)</f>
        <v>0</v>
      </c>
    </row>
    <row r="143" spans="1:76" ht="17" customHeight="1" x14ac:dyDescent="0.35">
      <c r="A143" s="516"/>
      <c r="B143" s="483"/>
      <c r="C143" s="520"/>
      <c r="D143" s="490"/>
      <c r="E143" s="493"/>
      <c r="F143" s="138">
        <v>31</v>
      </c>
      <c r="G143" s="139">
        <f>'Anchor-LD'!L141</f>
        <v>0</v>
      </c>
      <c r="H143" s="140">
        <f>'Anchor-LD'!M141</f>
        <v>0</v>
      </c>
      <c r="I143" s="140">
        <f>'Anchor-LD'!N141</f>
        <v>0</v>
      </c>
      <c r="J143" s="140">
        <f>'Anchor-LD'!O141</f>
        <v>0</v>
      </c>
      <c r="K143" s="140">
        <f>(Summary!$C$58*H143+Summary!$C$59*I143+Summary!$C$60*J143)/Summary!$C$61</f>
        <v>0</v>
      </c>
      <c r="L143" s="140">
        <f>'Anchor-LD'!P141</f>
        <v>0</v>
      </c>
      <c r="M143" s="140">
        <f>'Anchor-LD'!Q141</f>
        <v>0</v>
      </c>
      <c r="N143" s="140">
        <f>'Anchor-LD'!R141</f>
        <v>0</v>
      </c>
      <c r="O143" s="140">
        <f>'Anchor-LD'!S141</f>
        <v>0</v>
      </c>
      <c r="P143" s="140">
        <f>'Anchor-LD'!T141</f>
        <v>0</v>
      </c>
      <c r="Q143" s="140">
        <f>'Anchor-LD'!U141</f>
        <v>0</v>
      </c>
      <c r="R143" s="140">
        <f>'Anchor-LD'!V141</f>
        <v>0</v>
      </c>
      <c r="S143" s="140">
        <f>'Anchor-LD'!W141</f>
        <v>0</v>
      </c>
      <c r="T143" s="140">
        <f>'Anchor-LD'!X141</f>
        <v>0</v>
      </c>
      <c r="U143" s="140">
        <f>10*LOG10(1/((Summary!$C$75/10^(R143/10)+Summary!$C$76/10^(S143/10)+Summary!$C$77/10^(T143/10))/Summary!$C$78))</f>
        <v>0</v>
      </c>
      <c r="V143" s="140">
        <f>'Anchor-LD'!Y141</f>
        <v>0</v>
      </c>
      <c r="W143" s="140">
        <f>'Anchor-LD'!Z141</f>
        <v>0</v>
      </c>
      <c r="X143" s="141">
        <f t="shared" si="10"/>
        <v>0</v>
      </c>
      <c r="Y143" s="133"/>
      <c r="Z143" s="139">
        <f>'Test-LD'!L141</f>
        <v>0</v>
      </c>
      <c r="AA143" s="140">
        <f>'Test-LD'!M141</f>
        <v>0</v>
      </c>
      <c r="AB143" s="140">
        <f>'Test-LD'!N141</f>
        <v>0</v>
      </c>
      <c r="AC143" s="140">
        <f>'Test-LD'!O141</f>
        <v>0</v>
      </c>
      <c r="AD143" s="140">
        <f>(Summary!$C$58*AA143+Summary!$C$59*AB143+Summary!$C$60*AC143)/Summary!$C$61</f>
        <v>0</v>
      </c>
      <c r="AE143" s="140">
        <f>'Test-LD'!P141</f>
        <v>0</v>
      </c>
      <c r="AF143" s="140">
        <f>'Test-LD'!Q141</f>
        <v>0</v>
      </c>
      <c r="AG143" s="140">
        <f>'Test-LD'!R141</f>
        <v>0</v>
      </c>
      <c r="AH143" s="140">
        <f>'Test-LD'!S141</f>
        <v>0</v>
      </c>
      <c r="AI143" s="140">
        <f>'Test-LD'!T141</f>
        <v>0</v>
      </c>
      <c r="AJ143" s="140">
        <f>'Test-LD'!U141</f>
        <v>0</v>
      </c>
      <c r="AK143" s="140">
        <f>'Test-LD'!V141</f>
        <v>0</v>
      </c>
      <c r="AL143" s="140">
        <f>'Test-LD'!W141</f>
        <v>0</v>
      </c>
      <c r="AM143" s="140">
        <f>'Test-LD'!X141</f>
        <v>0</v>
      </c>
      <c r="AN143" s="140">
        <f>10*LOG10(1/((Summary!$C$75/10^(AK143/10)+Summary!$C$76/10^(AL143/10)+Summary!$C$77/10^(AM143/10))/Summary!$C$78))</f>
        <v>0</v>
      </c>
      <c r="AO143" s="140">
        <f>'Test-LD'!Y141</f>
        <v>0</v>
      </c>
      <c r="AP143" s="140">
        <f>'Test-LD'!Z141</f>
        <v>0</v>
      </c>
      <c r="AQ143" s="141">
        <f t="shared" si="11"/>
        <v>0</v>
      </c>
      <c r="AR143" s="142" t="e">
        <f t="shared" si="8"/>
        <v>#DIV/0!</v>
      </c>
      <c r="AS143" s="143" t="e">
        <f t="shared" si="9"/>
        <v>#DIV/0!</v>
      </c>
      <c r="AT143" s="136"/>
      <c r="AU143" s="136"/>
      <c r="AV143" s="577"/>
      <c r="AW143" s="480"/>
      <c r="AX143" s="480"/>
      <c r="AY143" s="480"/>
      <c r="AZ143" s="480"/>
      <c r="BA143" s="480"/>
      <c r="BB143" s="480"/>
      <c r="BC143" s="480"/>
      <c r="BD143" s="480"/>
      <c r="BE143" s="480"/>
      <c r="BF143" s="480"/>
      <c r="BG143" s="469"/>
      <c r="BH143" s="476"/>
      <c r="BI143" s="469"/>
      <c r="BJ143" s="476"/>
      <c r="BK143" s="480"/>
      <c r="BL143" s="480"/>
      <c r="BM143" s="480"/>
      <c r="BN143" s="480"/>
      <c r="BO143" s="480"/>
      <c r="BP143" s="468"/>
      <c r="BQ143" s="480"/>
      <c r="BR143" s="480"/>
      <c r="BS143" s="480"/>
      <c r="BT143" s="476"/>
      <c r="BU143" s="463"/>
      <c r="BV143" s="465"/>
      <c r="BW143" s="463"/>
      <c r="BX143" s="465"/>
    </row>
    <row r="144" spans="1:76" ht="17" customHeight="1" x14ac:dyDescent="0.35">
      <c r="A144" s="516"/>
      <c r="B144" s="483"/>
      <c r="C144" s="520"/>
      <c r="D144" s="490"/>
      <c r="E144" s="493"/>
      <c r="F144" s="138">
        <v>39</v>
      </c>
      <c r="G144" s="139">
        <f>'Anchor-LD'!L142</f>
        <v>0</v>
      </c>
      <c r="H144" s="140">
        <f>'Anchor-LD'!M142</f>
        <v>0</v>
      </c>
      <c r="I144" s="140">
        <f>'Anchor-LD'!N142</f>
        <v>0</v>
      </c>
      <c r="J144" s="140">
        <f>'Anchor-LD'!O142</f>
        <v>0</v>
      </c>
      <c r="K144" s="140">
        <f>(Summary!$C$58*H144+Summary!$C$59*I144+Summary!$C$60*J144)/Summary!$C$61</f>
        <v>0</v>
      </c>
      <c r="L144" s="140">
        <f>'Anchor-LD'!P142</f>
        <v>0</v>
      </c>
      <c r="M144" s="140">
        <f>'Anchor-LD'!Q142</f>
        <v>0</v>
      </c>
      <c r="N144" s="140">
        <f>'Anchor-LD'!R142</f>
        <v>0</v>
      </c>
      <c r="O144" s="140">
        <f>'Anchor-LD'!S142</f>
        <v>0</v>
      </c>
      <c r="P144" s="140">
        <f>'Anchor-LD'!T142</f>
        <v>0</v>
      </c>
      <c r="Q144" s="140">
        <f>'Anchor-LD'!U142</f>
        <v>0</v>
      </c>
      <c r="R144" s="140">
        <f>'Anchor-LD'!V142</f>
        <v>0</v>
      </c>
      <c r="S144" s="140">
        <f>'Anchor-LD'!W142</f>
        <v>0</v>
      </c>
      <c r="T144" s="140">
        <f>'Anchor-LD'!X142</f>
        <v>0</v>
      </c>
      <c r="U144" s="140">
        <f>10*LOG10(1/((Summary!$C$75/10^(R144/10)+Summary!$C$76/10^(S144/10)+Summary!$C$77/10^(T144/10))/Summary!$C$78))</f>
        <v>0</v>
      </c>
      <c r="V144" s="140">
        <f>'Anchor-LD'!Y142</f>
        <v>0</v>
      </c>
      <c r="W144" s="140">
        <f>'Anchor-LD'!Z142</f>
        <v>0</v>
      </c>
      <c r="X144" s="141">
        <f t="shared" si="10"/>
        <v>0</v>
      </c>
      <c r="Y144" s="133"/>
      <c r="Z144" s="139">
        <f>'Test-LD'!L142</f>
        <v>0</v>
      </c>
      <c r="AA144" s="140">
        <f>'Test-LD'!M142</f>
        <v>0</v>
      </c>
      <c r="AB144" s="140">
        <f>'Test-LD'!N142</f>
        <v>0</v>
      </c>
      <c r="AC144" s="140">
        <f>'Test-LD'!O142</f>
        <v>0</v>
      </c>
      <c r="AD144" s="140">
        <f>(Summary!$C$58*AA144+Summary!$C$59*AB144+Summary!$C$60*AC144)/Summary!$C$61</f>
        <v>0</v>
      </c>
      <c r="AE144" s="140">
        <f>'Test-LD'!P142</f>
        <v>0</v>
      </c>
      <c r="AF144" s="140">
        <f>'Test-LD'!Q142</f>
        <v>0</v>
      </c>
      <c r="AG144" s="140">
        <f>'Test-LD'!R142</f>
        <v>0</v>
      </c>
      <c r="AH144" s="140">
        <f>'Test-LD'!S142</f>
        <v>0</v>
      </c>
      <c r="AI144" s="140">
        <f>'Test-LD'!T142</f>
        <v>0</v>
      </c>
      <c r="AJ144" s="140">
        <f>'Test-LD'!U142</f>
        <v>0</v>
      </c>
      <c r="AK144" s="140">
        <f>'Test-LD'!V142</f>
        <v>0</v>
      </c>
      <c r="AL144" s="140">
        <f>'Test-LD'!W142</f>
        <v>0</v>
      </c>
      <c r="AM144" s="140">
        <f>'Test-LD'!X142</f>
        <v>0</v>
      </c>
      <c r="AN144" s="140">
        <f>10*LOG10(1/((Summary!$C$75/10^(AK144/10)+Summary!$C$76/10^(AL144/10)+Summary!$C$77/10^(AM144/10))/Summary!$C$78))</f>
        <v>0</v>
      </c>
      <c r="AO144" s="140">
        <f>'Test-LD'!Y142</f>
        <v>0</v>
      </c>
      <c r="AP144" s="140">
        <f>'Test-LD'!Z142</f>
        <v>0</v>
      </c>
      <c r="AQ144" s="141">
        <f t="shared" si="11"/>
        <v>0</v>
      </c>
      <c r="AR144" s="142" t="e">
        <f t="shared" si="8"/>
        <v>#DIV/0!</v>
      </c>
      <c r="AS144" s="143" t="e">
        <f t="shared" si="9"/>
        <v>#DIV/0!</v>
      </c>
      <c r="AT144" s="136"/>
      <c r="AU144" s="136"/>
      <c r="AV144" s="577" t="s">
        <v>122</v>
      </c>
      <c r="AW144" s="480" t="e" cm="1">
        <f t="array" ref="AW144">bdRateExtend($G143:$G146,H143:H146,$Z143:$Z146,AA143:AA146)</f>
        <v>#VALUE!</v>
      </c>
      <c r="AX144" s="480"/>
      <c r="AY144" s="480"/>
      <c r="AZ144" s="480"/>
      <c r="BA144" s="480"/>
      <c r="BB144" s="480"/>
      <c r="BC144" s="480" t="e" cm="1">
        <f t="array" ref="BC144">bdRateExtend($G143:$G146,L143:L146,$Z143:$Z146,AE143:AE146)</f>
        <v>#VALUE!</v>
      </c>
      <c r="BD144" s="480"/>
      <c r="BE144" s="480" t="e" cm="1">
        <f t="array" ref="BE144">bdRateExtend($G143:$G146,M143:M146,$Z143:$Z146,AF143:AF146)</f>
        <v>#VALUE!</v>
      </c>
      <c r="BF144" s="480"/>
      <c r="BG144" s="469" t="e" cm="1">
        <f t="array" ref="BG144">bdRateExtend($G143:$G146,N143:N146,$Z143:$Z146,AG143:AG146,"None", FALSE,1)</f>
        <v>#VALUE!</v>
      </c>
      <c r="BH144" s="476"/>
      <c r="BI144" s="469" t="e" cm="1">
        <f t="array" ref="BI144">bdRateExtend($G143:$G146,O143:O146,$Z143:$Z146,AH143:AH146,"None", FALSE,1)</f>
        <v>#VALUE!</v>
      </c>
      <c r="BJ144" s="476"/>
      <c r="BK144" s="480" t="e" cm="1">
        <f t="array" ref="BK144">bdRateExtend($G143:$G146,P143:P146,$Z143:$Z146,AI143:AI146)</f>
        <v>#VALUE!</v>
      </c>
      <c r="BL144" s="480"/>
      <c r="BM144" s="480" t="e" cm="1">
        <f t="array" ref="BM144">bdRateExtend($G143:$G146,Q143:Q146,$Z143:$Z146,AJ143:AJ146)</f>
        <v>#VALUE!</v>
      </c>
      <c r="BN144" s="480"/>
      <c r="BO144" s="480" t="e" cm="1">
        <f t="array" ref="BO144">bdRateExtend($G143:$G146,R143:R146,$Z143:$Z146,AK143:AK146)</f>
        <v>#VALUE!</v>
      </c>
      <c r="BP144" s="468"/>
      <c r="BQ144" s="480"/>
      <c r="BR144" s="480"/>
      <c r="BS144" s="480"/>
      <c r="BT144" s="476"/>
      <c r="BU144" s="463" cm="1">
        <f t="array" ref="BU144">testVMAFRange($G143:$G146,N143:N146,$Z143:$Z146,AG143:AG146)</f>
        <v>0</v>
      </c>
      <c r="BV144" s="465"/>
      <c r="BW144" s="463" cm="1">
        <f t="array" ref="BW144">testVMAFRange($G143:$G146,O143:O146,$Z143:$Z146,AH143:AH146)</f>
        <v>0</v>
      </c>
      <c r="BX144" s="465"/>
    </row>
    <row r="145" spans="1:76" ht="17" customHeight="1" x14ac:dyDescent="0.35">
      <c r="A145" s="516"/>
      <c r="B145" s="483"/>
      <c r="C145" s="520"/>
      <c r="D145" s="490"/>
      <c r="E145" s="493"/>
      <c r="F145" s="138">
        <v>47</v>
      </c>
      <c r="G145" s="139">
        <f>'Anchor-LD'!L143</f>
        <v>0</v>
      </c>
      <c r="H145" s="140">
        <f>'Anchor-LD'!M143</f>
        <v>0</v>
      </c>
      <c r="I145" s="140">
        <f>'Anchor-LD'!N143</f>
        <v>0</v>
      </c>
      <c r="J145" s="140">
        <f>'Anchor-LD'!O143</f>
        <v>0</v>
      </c>
      <c r="K145" s="140">
        <f>(Summary!$C$58*H145+Summary!$C$59*I145+Summary!$C$60*J145)/Summary!$C$61</f>
        <v>0</v>
      </c>
      <c r="L145" s="140">
        <f>'Anchor-LD'!P143</f>
        <v>0</v>
      </c>
      <c r="M145" s="140">
        <f>'Anchor-LD'!Q143</f>
        <v>0</v>
      </c>
      <c r="N145" s="140">
        <f>'Anchor-LD'!R143</f>
        <v>0</v>
      </c>
      <c r="O145" s="140">
        <f>'Anchor-LD'!S143</f>
        <v>0</v>
      </c>
      <c r="P145" s="140">
        <f>'Anchor-LD'!T143</f>
        <v>0</v>
      </c>
      <c r="Q145" s="140">
        <f>'Anchor-LD'!U143</f>
        <v>0</v>
      </c>
      <c r="R145" s="140">
        <f>'Anchor-LD'!V143</f>
        <v>0</v>
      </c>
      <c r="S145" s="140">
        <f>'Anchor-LD'!W143</f>
        <v>0</v>
      </c>
      <c r="T145" s="140">
        <f>'Anchor-LD'!X143</f>
        <v>0</v>
      </c>
      <c r="U145" s="140">
        <f>10*LOG10(1/((Summary!$C$75/10^(R145/10)+Summary!$C$76/10^(S145/10)+Summary!$C$77/10^(T145/10))/Summary!$C$78))</f>
        <v>0</v>
      </c>
      <c r="V145" s="140">
        <f>'Anchor-LD'!Y143</f>
        <v>0</v>
      </c>
      <c r="W145" s="140">
        <f>'Anchor-LD'!Z143</f>
        <v>0</v>
      </c>
      <c r="X145" s="141">
        <f t="shared" si="10"/>
        <v>0</v>
      </c>
      <c r="Y145" s="133"/>
      <c r="Z145" s="139">
        <f>'Test-LD'!L143</f>
        <v>0</v>
      </c>
      <c r="AA145" s="140">
        <f>'Test-LD'!M143</f>
        <v>0</v>
      </c>
      <c r="AB145" s="140">
        <f>'Test-LD'!N143</f>
        <v>0</v>
      </c>
      <c r="AC145" s="140">
        <f>'Test-LD'!O143</f>
        <v>0</v>
      </c>
      <c r="AD145" s="140">
        <f>(Summary!$C$58*AA145+Summary!$C$59*AB145+Summary!$C$60*AC145)/Summary!$C$61</f>
        <v>0</v>
      </c>
      <c r="AE145" s="140">
        <f>'Test-LD'!P143</f>
        <v>0</v>
      </c>
      <c r="AF145" s="140">
        <f>'Test-LD'!Q143</f>
        <v>0</v>
      </c>
      <c r="AG145" s="140">
        <f>'Test-LD'!R143</f>
        <v>0</v>
      </c>
      <c r="AH145" s="140">
        <f>'Test-LD'!S143</f>
        <v>0</v>
      </c>
      <c r="AI145" s="140">
        <f>'Test-LD'!T143</f>
        <v>0</v>
      </c>
      <c r="AJ145" s="140">
        <f>'Test-LD'!U143</f>
        <v>0</v>
      </c>
      <c r="AK145" s="140">
        <f>'Test-LD'!V143</f>
        <v>0</v>
      </c>
      <c r="AL145" s="140">
        <f>'Test-LD'!W143</f>
        <v>0</v>
      </c>
      <c r="AM145" s="140">
        <f>'Test-LD'!X143</f>
        <v>0</v>
      </c>
      <c r="AN145" s="140">
        <f>10*LOG10(1/((Summary!$C$75/10^(AK145/10)+Summary!$C$76/10^(AL145/10)+Summary!$C$77/10^(AM145/10))/Summary!$C$78))</f>
        <v>0</v>
      </c>
      <c r="AO145" s="140">
        <f>'Test-LD'!Y143</f>
        <v>0</v>
      </c>
      <c r="AP145" s="140">
        <f>'Test-LD'!Z143</f>
        <v>0</v>
      </c>
      <c r="AQ145" s="141">
        <f t="shared" si="11"/>
        <v>0</v>
      </c>
      <c r="AR145" s="142" t="e">
        <f t="shared" si="8"/>
        <v>#DIV/0!</v>
      </c>
      <c r="AS145" s="143" t="e">
        <f t="shared" si="9"/>
        <v>#DIV/0!</v>
      </c>
      <c r="AT145" s="136"/>
      <c r="AU145" s="136"/>
      <c r="AV145" s="577"/>
      <c r="AW145" s="480"/>
      <c r="AX145" s="480"/>
      <c r="AY145" s="480"/>
      <c r="AZ145" s="480"/>
      <c r="BA145" s="480"/>
      <c r="BB145" s="480"/>
      <c r="BC145" s="480"/>
      <c r="BD145" s="480"/>
      <c r="BE145" s="480"/>
      <c r="BF145" s="480"/>
      <c r="BG145" s="469"/>
      <c r="BH145" s="476"/>
      <c r="BI145" s="469"/>
      <c r="BJ145" s="476"/>
      <c r="BK145" s="480"/>
      <c r="BL145" s="480"/>
      <c r="BM145" s="480"/>
      <c r="BN145" s="480"/>
      <c r="BO145" s="480"/>
      <c r="BP145" s="468"/>
      <c r="BQ145" s="480"/>
      <c r="BR145" s="480"/>
      <c r="BS145" s="480"/>
      <c r="BT145" s="476"/>
      <c r="BU145" s="463"/>
      <c r="BV145" s="465"/>
      <c r="BW145" s="463"/>
      <c r="BX145" s="465"/>
    </row>
    <row r="146" spans="1:76" ht="17" customHeight="1" x14ac:dyDescent="0.35">
      <c r="A146" s="516"/>
      <c r="B146" s="483"/>
      <c r="C146" s="520"/>
      <c r="D146" s="490"/>
      <c r="E146" s="493"/>
      <c r="F146" s="138">
        <v>55</v>
      </c>
      <c r="G146" s="139">
        <f>'Anchor-LD'!L144</f>
        <v>0</v>
      </c>
      <c r="H146" s="140">
        <f>'Anchor-LD'!M144</f>
        <v>0</v>
      </c>
      <c r="I146" s="140">
        <f>'Anchor-LD'!N144</f>
        <v>0</v>
      </c>
      <c r="J146" s="140">
        <f>'Anchor-LD'!O144</f>
        <v>0</v>
      </c>
      <c r="K146" s="140">
        <f>(Summary!$C$58*H146+Summary!$C$59*I146+Summary!$C$60*J146)/Summary!$C$61</f>
        <v>0</v>
      </c>
      <c r="L146" s="140">
        <f>'Anchor-LD'!P144</f>
        <v>0</v>
      </c>
      <c r="M146" s="140">
        <f>'Anchor-LD'!Q144</f>
        <v>0</v>
      </c>
      <c r="N146" s="140">
        <f>'Anchor-LD'!R144</f>
        <v>0</v>
      </c>
      <c r="O146" s="140">
        <f>'Anchor-LD'!S144</f>
        <v>0</v>
      </c>
      <c r="P146" s="140">
        <f>'Anchor-LD'!T144</f>
        <v>0</v>
      </c>
      <c r="Q146" s="140">
        <f>'Anchor-LD'!U144</f>
        <v>0</v>
      </c>
      <c r="R146" s="140">
        <f>'Anchor-LD'!V144</f>
        <v>0</v>
      </c>
      <c r="S146" s="140">
        <f>'Anchor-LD'!W144</f>
        <v>0</v>
      </c>
      <c r="T146" s="140">
        <f>'Anchor-LD'!X144</f>
        <v>0</v>
      </c>
      <c r="U146" s="140">
        <f>10*LOG10(1/((Summary!$C$75/10^(R146/10)+Summary!$C$76/10^(S146/10)+Summary!$C$77/10^(T146/10))/Summary!$C$78))</f>
        <v>0</v>
      </c>
      <c r="V146" s="140">
        <f>'Anchor-LD'!Y144</f>
        <v>0</v>
      </c>
      <c r="W146" s="140">
        <f>'Anchor-LD'!Z144</f>
        <v>0</v>
      </c>
      <c r="X146" s="141">
        <f t="shared" si="10"/>
        <v>0</v>
      </c>
      <c r="Y146" s="133"/>
      <c r="Z146" s="139">
        <f>'Test-LD'!L144</f>
        <v>0</v>
      </c>
      <c r="AA146" s="140">
        <f>'Test-LD'!M144</f>
        <v>0</v>
      </c>
      <c r="AB146" s="140">
        <f>'Test-LD'!N144</f>
        <v>0</v>
      </c>
      <c r="AC146" s="140">
        <f>'Test-LD'!O144</f>
        <v>0</v>
      </c>
      <c r="AD146" s="140">
        <f>(Summary!$C$58*AA146+Summary!$C$59*AB146+Summary!$C$60*AC146)/Summary!$C$61</f>
        <v>0</v>
      </c>
      <c r="AE146" s="140">
        <f>'Test-LD'!P144</f>
        <v>0</v>
      </c>
      <c r="AF146" s="140">
        <f>'Test-LD'!Q144</f>
        <v>0</v>
      </c>
      <c r="AG146" s="140">
        <f>'Test-LD'!R144</f>
        <v>0</v>
      </c>
      <c r="AH146" s="140">
        <f>'Test-LD'!S144</f>
        <v>0</v>
      </c>
      <c r="AI146" s="140">
        <f>'Test-LD'!T144</f>
        <v>0</v>
      </c>
      <c r="AJ146" s="140">
        <f>'Test-LD'!U144</f>
        <v>0</v>
      </c>
      <c r="AK146" s="140">
        <f>'Test-LD'!V144</f>
        <v>0</v>
      </c>
      <c r="AL146" s="140">
        <f>'Test-LD'!W144</f>
        <v>0</v>
      </c>
      <c r="AM146" s="140">
        <f>'Test-LD'!X144</f>
        <v>0</v>
      </c>
      <c r="AN146" s="140">
        <f>10*LOG10(1/((Summary!$C$75/10^(AK146/10)+Summary!$C$76/10^(AL146/10)+Summary!$C$77/10^(AM146/10))/Summary!$C$78))</f>
        <v>0</v>
      </c>
      <c r="AO146" s="140">
        <f>'Test-LD'!Y144</f>
        <v>0</v>
      </c>
      <c r="AP146" s="140">
        <f>'Test-LD'!Z144</f>
        <v>0</v>
      </c>
      <c r="AQ146" s="141">
        <f t="shared" si="11"/>
        <v>0</v>
      </c>
      <c r="AR146" s="142" t="e">
        <f t="shared" si="8"/>
        <v>#DIV/0!</v>
      </c>
      <c r="AS146" s="143" t="e">
        <f t="shared" si="9"/>
        <v>#DIV/0!</v>
      </c>
      <c r="AT146" s="136"/>
      <c r="AU146" s="136"/>
      <c r="AV146" s="577" t="s">
        <v>123</v>
      </c>
      <c r="AW146" s="480" t="e" cm="1">
        <f t="array" ref="AW146">bdRateExtend($G144:$G147,H144:H147,$Z144:$Z147,AA144:AA147)</f>
        <v>#VALUE!</v>
      </c>
      <c r="AX146" s="480"/>
      <c r="AY146" s="480"/>
      <c r="AZ146" s="480"/>
      <c r="BA146" s="480"/>
      <c r="BB146" s="480"/>
      <c r="BC146" s="480" t="e" cm="1">
        <f t="array" ref="BC146">bdRateExtend($G144:$G147,L144:L147,$Z144:$Z147,AE144:AE147)</f>
        <v>#VALUE!</v>
      </c>
      <c r="BD146" s="480"/>
      <c r="BE146" s="480" t="e" cm="1">
        <f t="array" ref="BE146">bdRateExtend($G144:$G147,M144:M147,$Z144:$Z147,AF144:AF147)</f>
        <v>#VALUE!</v>
      </c>
      <c r="BF146" s="480"/>
      <c r="BG146" s="469" t="e" cm="1">
        <f t="array" ref="BG146">bdRateExtend($G144:$G147,N144:N147,$Z144:$Z147,AG144:AG147,"None", FALSE,1)</f>
        <v>#VALUE!</v>
      </c>
      <c r="BH146" s="476"/>
      <c r="BI146" s="469" t="e" cm="1">
        <f t="array" ref="BI146">bdRateExtend($G144:$G147,O144:O147,$Z144:$Z147,AH144:AH147,"None", FALSE,1)</f>
        <v>#VALUE!</v>
      </c>
      <c r="BJ146" s="476"/>
      <c r="BK146" s="480" t="e" cm="1">
        <f t="array" ref="BK146">bdRateExtend($G144:$G147,P144:P147,$Z144:$Z147,AI144:AI147)</f>
        <v>#VALUE!</v>
      </c>
      <c r="BL146" s="480"/>
      <c r="BM146" s="480" t="e" cm="1">
        <f t="array" ref="BM146">bdRateExtend($G144:$G147,Q144:Q147,$Z144:$Z147,AJ144:AJ147)</f>
        <v>#VALUE!</v>
      </c>
      <c r="BN146" s="480"/>
      <c r="BO146" s="480" t="e" cm="1">
        <f t="array" ref="BO146">bdRateExtend($G144:$G147,R144:R147,$Z144:$Z147,AK144:AK147)</f>
        <v>#VALUE!</v>
      </c>
      <c r="BP146" s="468"/>
      <c r="BQ146" s="480"/>
      <c r="BR146" s="480"/>
      <c r="BS146" s="480"/>
      <c r="BT146" s="476"/>
      <c r="BU146" s="463" cm="1">
        <f t="array" ref="BU146">testVMAFRange($G144:$G147,N144:N147,$Z144:$Z147,AG144:AG147)</f>
        <v>0</v>
      </c>
      <c r="BV146" s="465"/>
      <c r="BW146" s="463" cm="1">
        <f t="array" ref="BW146">testVMAFRange($G144:$G147,O144:O147,$Z144:$Z147,AH144:AH147)</f>
        <v>0</v>
      </c>
      <c r="BX146" s="465"/>
    </row>
    <row r="147" spans="1:76" ht="17" customHeight="1" thickBot="1" x14ac:dyDescent="0.4">
      <c r="A147" s="516"/>
      <c r="B147" s="518"/>
      <c r="C147" s="521"/>
      <c r="D147" s="522"/>
      <c r="E147" s="523"/>
      <c r="F147" s="144">
        <v>63</v>
      </c>
      <c r="G147" s="145">
        <f>'Anchor-LD'!L145</f>
        <v>0</v>
      </c>
      <c r="H147" s="146">
        <f>'Anchor-LD'!M145</f>
        <v>0</v>
      </c>
      <c r="I147" s="146">
        <f>'Anchor-LD'!N145</f>
        <v>0</v>
      </c>
      <c r="J147" s="146">
        <f>'Anchor-LD'!O145</f>
        <v>0</v>
      </c>
      <c r="K147" s="146">
        <f>(Summary!$C$58*H147+Summary!$C$59*I147+Summary!$C$60*J147)/Summary!$C$61</f>
        <v>0</v>
      </c>
      <c r="L147" s="146">
        <f>'Anchor-LD'!P145</f>
        <v>0</v>
      </c>
      <c r="M147" s="146">
        <f>'Anchor-LD'!Q145</f>
        <v>0</v>
      </c>
      <c r="N147" s="146">
        <f>'Anchor-LD'!R145</f>
        <v>0</v>
      </c>
      <c r="O147" s="146">
        <f>'Anchor-LD'!S145</f>
        <v>0</v>
      </c>
      <c r="P147" s="146">
        <f>'Anchor-LD'!T145</f>
        <v>0</v>
      </c>
      <c r="Q147" s="146">
        <f>'Anchor-LD'!U145</f>
        <v>0</v>
      </c>
      <c r="R147" s="146">
        <f>'Anchor-LD'!V145</f>
        <v>0</v>
      </c>
      <c r="S147" s="146">
        <f>'Anchor-LD'!W145</f>
        <v>0</v>
      </c>
      <c r="T147" s="146">
        <f>'Anchor-LD'!X145</f>
        <v>0</v>
      </c>
      <c r="U147" s="146">
        <f>10*LOG10(1/((Summary!$C$75/10^(R147/10)+Summary!$C$76/10^(S147/10)+Summary!$C$77/10^(T147/10))/Summary!$C$78))</f>
        <v>0</v>
      </c>
      <c r="V147" s="146">
        <f>'Anchor-LD'!Y145</f>
        <v>0</v>
      </c>
      <c r="W147" s="146">
        <f>'Anchor-LD'!Z145</f>
        <v>0</v>
      </c>
      <c r="X147" s="147">
        <f t="shared" si="10"/>
        <v>0</v>
      </c>
      <c r="Y147" s="133"/>
      <c r="Z147" s="145">
        <f>'Test-LD'!L145</f>
        <v>0</v>
      </c>
      <c r="AA147" s="146">
        <f>'Test-LD'!M145</f>
        <v>0</v>
      </c>
      <c r="AB147" s="146">
        <f>'Test-LD'!N145</f>
        <v>0</v>
      </c>
      <c r="AC147" s="146">
        <f>'Test-LD'!O145</f>
        <v>0</v>
      </c>
      <c r="AD147" s="146">
        <f>(Summary!$C$58*AA147+Summary!$C$59*AB147+Summary!$C$60*AC147)/Summary!$C$61</f>
        <v>0</v>
      </c>
      <c r="AE147" s="146">
        <f>'Test-LD'!P145</f>
        <v>0</v>
      </c>
      <c r="AF147" s="146">
        <f>'Test-LD'!Q145</f>
        <v>0</v>
      </c>
      <c r="AG147" s="146">
        <f>'Test-LD'!R145</f>
        <v>0</v>
      </c>
      <c r="AH147" s="146">
        <f>'Test-LD'!S145</f>
        <v>0</v>
      </c>
      <c r="AI147" s="146">
        <f>'Test-LD'!T145</f>
        <v>0</v>
      </c>
      <c r="AJ147" s="146">
        <f>'Test-LD'!U145</f>
        <v>0</v>
      </c>
      <c r="AK147" s="146">
        <f>'Test-LD'!V145</f>
        <v>0</v>
      </c>
      <c r="AL147" s="146">
        <f>'Test-LD'!W145</f>
        <v>0</v>
      </c>
      <c r="AM147" s="146">
        <f>'Test-LD'!X145</f>
        <v>0</v>
      </c>
      <c r="AN147" s="146">
        <f>10*LOG10(1/((Summary!$C$75/10^(AK147/10)+Summary!$C$76/10^(AL147/10)+Summary!$C$77/10^(AM147/10))/Summary!$C$78))</f>
        <v>0</v>
      </c>
      <c r="AO147" s="146">
        <f>'Test-LD'!Y145</f>
        <v>0</v>
      </c>
      <c r="AP147" s="146">
        <f>'Test-LD'!Z145</f>
        <v>0</v>
      </c>
      <c r="AQ147" s="147">
        <f t="shared" si="11"/>
        <v>0</v>
      </c>
      <c r="AR147" s="148" t="e">
        <f t="shared" si="8"/>
        <v>#DIV/0!</v>
      </c>
      <c r="AS147" s="149" t="e">
        <f t="shared" si="9"/>
        <v>#DIV/0!</v>
      </c>
      <c r="AT147" s="136"/>
      <c r="AU147" s="136"/>
      <c r="AV147" s="577"/>
      <c r="AW147" s="480"/>
      <c r="AX147" s="480"/>
      <c r="AY147" s="480"/>
      <c r="AZ147" s="480"/>
      <c r="BA147" s="480"/>
      <c r="BB147" s="481"/>
      <c r="BC147" s="480"/>
      <c r="BD147" s="480"/>
      <c r="BE147" s="480"/>
      <c r="BF147" s="480"/>
      <c r="BG147" s="472"/>
      <c r="BH147" s="477"/>
      <c r="BI147" s="472"/>
      <c r="BJ147" s="477"/>
      <c r="BK147" s="480"/>
      <c r="BL147" s="480"/>
      <c r="BM147" s="480"/>
      <c r="BN147" s="480"/>
      <c r="BO147" s="480"/>
      <c r="BP147" s="471"/>
      <c r="BQ147" s="481"/>
      <c r="BR147" s="481"/>
      <c r="BS147" s="481"/>
      <c r="BT147" s="477"/>
      <c r="BU147" s="473"/>
      <c r="BV147" s="466"/>
      <c r="BW147" s="473"/>
      <c r="BX147" s="466"/>
    </row>
    <row r="148" spans="1:76" ht="17" customHeight="1" x14ac:dyDescent="0.35">
      <c r="A148" s="516"/>
      <c r="B148" s="482" t="s">
        <v>2</v>
      </c>
      <c r="C148" s="519" t="s">
        <v>47</v>
      </c>
      <c r="D148" s="489">
        <v>59.94</v>
      </c>
      <c r="E148" s="492">
        <v>10</v>
      </c>
      <c r="F148" s="129">
        <v>23</v>
      </c>
      <c r="G148" s="130">
        <f>'Anchor-LD'!L146</f>
        <v>0</v>
      </c>
      <c r="H148" s="131">
        <f>'Anchor-LD'!M146</f>
        <v>0</v>
      </c>
      <c r="I148" s="131">
        <f>'Anchor-LD'!N146</f>
        <v>0</v>
      </c>
      <c r="J148" s="131">
        <f>'Anchor-LD'!O146</f>
        <v>0</v>
      </c>
      <c r="K148" s="131">
        <f>(Summary!$C$58*H148+Summary!$C$59*I148+Summary!$C$60*J148)/Summary!$C$61</f>
        <v>0</v>
      </c>
      <c r="L148" s="131">
        <f>'Anchor-LD'!P146</f>
        <v>0</v>
      </c>
      <c r="M148" s="131">
        <f>'Anchor-LD'!Q146</f>
        <v>0</v>
      </c>
      <c r="N148" s="131">
        <f>'Anchor-LD'!R146</f>
        <v>0</v>
      </c>
      <c r="O148" s="131">
        <f>'Anchor-LD'!S146</f>
        <v>0</v>
      </c>
      <c r="P148" s="131">
        <f>'Anchor-LD'!T146</f>
        <v>0</v>
      </c>
      <c r="Q148" s="131">
        <f>'Anchor-LD'!U146</f>
        <v>0</v>
      </c>
      <c r="R148" s="131">
        <f>'Anchor-LD'!V146</f>
        <v>0</v>
      </c>
      <c r="S148" s="131">
        <f>'Anchor-LD'!W146</f>
        <v>0</v>
      </c>
      <c r="T148" s="131">
        <f>'Anchor-LD'!X146</f>
        <v>0</v>
      </c>
      <c r="U148" s="131">
        <f>10*LOG10(1/((Summary!$C$75/10^(R148/10)+Summary!$C$76/10^(S148/10)+Summary!$C$77/10^(T148/10))/Summary!$C$78))</f>
        <v>0</v>
      </c>
      <c r="V148" s="131">
        <f>'Anchor-LD'!Y146</f>
        <v>0</v>
      </c>
      <c r="W148" s="131">
        <f>'Anchor-LD'!Z146</f>
        <v>0</v>
      </c>
      <c r="X148" s="132">
        <f t="shared" si="10"/>
        <v>0</v>
      </c>
      <c r="Y148" s="133"/>
      <c r="Z148" s="130">
        <f>'Test-LD'!L146</f>
        <v>0</v>
      </c>
      <c r="AA148" s="131">
        <f>'Test-LD'!M146</f>
        <v>0</v>
      </c>
      <c r="AB148" s="131">
        <f>'Test-LD'!N146</f>
        <v>0</v>
      </c>
      <c r="AC148" s="131">
        <f>'Test-LD'!O146</f>
        <v>0</v>
      </c>
      <c r="AD148" s="131">
        <f>(Summary!$C$58*AA148+Summary!$C$59*AB148+Summary!$C$60*AC148)/Summary!$C$61</f>
        <v>0</v>
      </c>
      <c r="AE148" s="131">
        <f>'Test-LD'!P146</f>
        <v>0</v>
      </c>
      <c r="AF148" s="131">
        <f>'Test-LD'!Q146</f>
        <v>0</v>
      </c>
      <c r="AG148" s="131">
        <f>'Test-LD'!R146</f>
        <v>0</v>
      </c>
      <c r="AH148" s="131">
        <f>'Test-LD'!S146</f>
        <v>0</v>
      </c>
      <c r="AI148" s="131">
        <f>'Test-LD'!T146</f>
        <v>0</v>
      </c>
      <c r="AJ148" s="131">
        <f>'Test-LD'!U146</f>
        <v>0</v>
      </c>
      <c r="AK148" s="131">
        <f>'Test-LD'!V146</f>
        <v>0</v>
      </c>
      <c r="AL148" s="131">
        <f>'Test-LD'!W146</f>
        <v>0</v>
      </c>
      <c r="AM148" s="131">
        <f>'Test-LD'!X146</f>
        <v>0</v>
      </c>
      <c r="AN148" s="131">
        <f>10*LOG10(1/((Summary!$C$75/10^(AK148/10)+Summary!$C$76/10^(AL148/10)+Summary!$C$77/10^(AM148/10))/Summary!$C$78))</f>
        <v>0</v>
      </c>
      <c r="AO148" s="131">
        <f>'Test-LD'!Y146</f>
        <v>0</v>
      </c>
      <c r="AP148" s="131">
        <f>'Test-LD'!Z146</f>
        <v>0</v>
      </c>
      <c r="AQ148" s="132">
        <f t="shared" si="11"/>
        <v>0</v>
      </c>
      <c r="AR148" s="134" t="e">
        <f t="shared" si="8"/>
        <v>#DIV/0!</v>
      </c>
      <c r="AS148" s="135" t="e">
        <f t="shared" si="9"/>
        <v>#DIV/0!</v>
      </c>
      <c r="AT148" s="136"/>
      <c r="AU148" s="136"/>
      <c r="AV148" s="577" t="s">
        <v>121</v>
      </c>
      <c r="AW148" s="480" t="e" cm="1">
        <f t="array" ref="AW148">bdRateExtend($G148:$G151,H148:H151,$Z148:$Z151,AA148:AA151)</f>
        <v>#VALUE!</v>
      </c>
      <c r="AX148" s="480" t="e" cm="1">
        <f t="array" ref="AX148">bdRateExtend($G148:$G153,H148:H153,$Z148:$Z153,AA148:AA153)</f>
        <v>#VALUE!</v>
      </c>
      <c r="AY148" s="480" t="e" cm="1">
        <f t="array" ref="AY148">bdRateExtend($G148:$G153,I148:I153,$Z148:$Z153,AB148:AB153)</f>
        <v>#VALUE!</v>
      </c>
      <c r="AZ148" s="480" t="e" cm="1">
        <f t="array" ref="AZ148">bdRateExtend($G148:$G153,J148:J153,$Z148:$Z153,AC148:AC153)</f>
        <v>#VALUE!</v>
      </c>
      <c r="BA148" s="480" t="e" cm="1">
        <f t="array" ref="BA148">bdRateExtend($G148:$G153,K148:K153,$Z148:$Z153,AD148:AD153)</f>
        <v>#VALUE!</v>
      </c>
      <c r="BB148" s="479" t="e">
        <f>(Summary!$C$89*AX148+Summary!$C$90*AY148+Summary!$C$91*AZ148)/Summary!$C$92</f>
        <v>#VALUE!</v>
      </c>
      <c r="BC148" s="480" t="e" cm="1">
        <f t="array" ref="BC148">bdRateExtend($G148:$G151,L148:L151,$Z148:$Z151,AE148:AE151)</f>
        <v>#VALUE!</v>
      </c>
      <c r="BD148" s="480" t="e" cm="1">
        <f t="array" ref="BD148">bdRateExtend($G148:$G153,L148:L153,$Z148:$Z153,AE148:AE153)</f>
        <v>#VALUE!</v>
      </c>
      <c r="BE148" s="480" t="e" cm="1">
        <f t="array" ref="BE148">bdRateExtend($G148:$G151,M148:M151,$Z148:$Z151,AF148:AF151)</f>
        <v>#VALUE!</v>
      </c>
      <c r="BF148" s="480" t="e" cm="1">
        <f t="array" ref="BF148">bdRateExtend($G148:$G153,M148:M153,$Z148:$Z153,AF148:AF153)</f>
        <v>#VALUE!</v>
      </c>
      <c r="BG148" s="474" t="e" cm="1">
        <f t="array" ref="BG148">bdRateExtend($G148:$G151,N148:N151,$Z148:$Z151,AG148:AG151,"None", FALSE,1)</f>
        <v>#VALUE!</v>
      </c>
      <c r="BH148" s="475" t="e" cm="1">
        <f t="array" ref="BH148">bdRateExtend($G148:$G153,N148:N153,$Z148:$Z153,AG148:AG153,"None", FALSE,1)</f>
        <v>#VALUE!</v>
      </c>
      <c r="BI148" s="474" t="e" cm="1">
        <f t="array" ref="BI148">bdRateExtend($G148:$G151,O148:O151,$Z148:$Z151,AH148:AH151,"None", FALSE,1)</f>
        <v>#VALUE!</v>
      </c>
      <c r="BJ148" s="475" t="e" cm="1">
        <f t="array" ref="BJ148">bdRateExtend($G148:$G153,O148:O153,$Z148:$Z153,AH148:AH153,"None", FALSE,1)</f>
        <v>#VALUE!</v>
      </c>
      <c r="BK148" s="480" t="e" cm="1">
        <f t="array" ref="BK148">bdRateExtend($G148:$G151,P148:P151,$Z148:$Z151,AI148:AI151)</f>
        <v>#VALUE!</v>
      </c>
      <c r="BL148" s="480" t="e" cm="1">
        <f t="array" ref="BL148">bdRateExtend($G148:$G153,P148:P153,$Z148:$Z153,AI148:AI153)</f>
        <v>#VALUE!</v>
      </c>
      <c r="BM148" s="480" t="e" cm="1">
        <f t="array" ref="BM148">bdRateExtend($G148:$G151,Q148:Q151,$Z148:$Z151,AJ148:AJ151)</f>
        <v>#VALUE!</v>
      </c>
      <c r="BN148" s="480" t="e" cm="1">
        <f t="array" ref="BN148">bdRateExtend($G148:$G153,Q148:Q153,$Z148:$Z153,AJ148:AJ153)</f>
        <v>#VALUE!</v>
      </c>
      <c r="BO148" s="480" t="e" cm="1">
        <f t="array" ref="BO148">bdRateExtend($G148:$G151,R148:R151,$Z148:$Z151,AK148:AK151)</f>
        <v>#VALUE!</v>
      </c>
      <c r="BP148" s="575" t="e" cm="1">
        <f t="array" ref="BP148">bdRateExtend($G148:$G153,R148:R153,$Z148:$Z153,AK148:AK153)</f>
        <v>#VALUE!</v>
      </c>
      <c r="BQ148" s="574" t="e" cm="1">
        <f t="array" ref="BQ148">bdRateExtend($G148:$G153,S148:S153,$Z148:$Z153,AL148:AL153)</f>
        <v>#VALUE!</v>
      </c>
      <c r="BR148" s="574" t="e" cm="1">
        <f t="array" ref="BR148">bdRateExtend($G148:$G153,T148:T153,$Z148:$Z153,AM148:AM153)</f>
        <v>#VALUE!</v>
      </c>
      <c r="BS148" s="574" t="e" cm="1">
        <f t="array" ref="BS148">bdRateExtend($G148:$G153,U148:U153,$Z148:$Z153,AN148:AN153)</f>
        <v>#VALUE!</v>
      </c>
      <c r="BT148" s="576" t="e">
        <f>(Summary!$C$103*BP148+Summary!$C$104*BQ148+Summary!$C$105*BR148)/Summary!$C$106</f>
        <v>#VALUE!</v>
      </c>
      <c r="BU148" s="462" cm="1">
        <f t="array" ref="BU148">testVMAFRange($G148:$G151,N148:N151,$Z148:$Z151,AG148:AG151)</f>
        <v>0</v>
      </c>
      <c r="BV148" s="464" cm="1">
        <f t="array" ref="BV148">testVMAFRange($G148:$G153,N148:N153,$Z148:$Z153,AG148:AG153)</f>
        <v>0</v>
      </c>
      <c r="BW148" s="462" cm="1">
        <f t="array" ref="BW148">testVMAFRange($G148:$G151,O148:O151,$Z148:$Z151,AH148:AH151)</f>
        <v>0</v>
      </c>
      <c r="BX148" s="464" cm="1">
        <f t="array" ref="BX148">testVMAFRange($G148:$G153,O148:O153,$Z148:$Z153,AH148:AH153)</f>
        <v>0</v>
      </c>
    </row>
    <row r="149" spans="1:76" ht="17" customHeight="1" x14ac:dyDescent="0.35">
      <c r="A149" s="516"/>
      <c r="B149" s="483"/>
      <c r="C149" s="520"/>
      <c r="D149" s="490"/>
      <c r="E149" s="493"/>
      <c r="F149" s="138">
        <v>31</v>
      </c>
      <c r="G149" s="139">
        <f>'Anchor-LD'!L147</f>
        <v>0</v>
      </c>
      <c r="H149" s="140">
        <f>'Anchor-LD'!M147</f>
        <v>0</v>
      </c>
      <c r="I149" s="140">
        <f>'Anchor-LD'!N147</f>
        <v>0</v>
      </c>
      <c r="J149" s="140">
        <f>'Anchor-LD'!O147</f>
        <v>0</v>
      </c>
      <c r="K149" s="140">
        <f>(Summary!$C$58*H149+Summary!$C$59*I149+Summary!$C$60*J149)/Summary!$C$61</f>
        <v>0</v>
      </c>
      <c r="L149" s="140">
        <f>'Anchor-LD'!P147</f>
        <v>0</v>
      </c>
      <c r="M149" s="140">
        <f>'Anchor-LD'!Q147</f>
        <v>0</v>
      </c>
      <c r="N149" s="140">
        <f>'Anchor-LD'!R147</f>
        <v>0</v>
      </c>
      <c r="O149" s="140">
        <f>'Anchor-LD'!S147</f>
        <v>0</v>
      </c>
      <c r="P149" s="140">
        <f>'Anchor-LD'!T147</f>
        <v>0</v>
      </c>
      <c r="Q149" s="140">
        <f>'Anchor-LD'!U147</f>
        <v>0</v>
      </c>
      <c r="R149" s="140">
        <f>'Anchor-LD'!V147</f>
        <v>0</v>
      </c>
      <c r="S149" s="140">
        <f>'Anchor-LD'!W147</f>
        <v>0</v>
      </c>
      <c r="T149" s="140">
        <f>'Anchor-LD'!X147</f>
        <v>0</v>
      </c>
      <c r="U149" s="140">
        <f>10*LOG10(1/((Summary!$C$75/10^(R149/10)+Summary!$C$76/10^(S149/10)+Summary!$C$77/10^(T149/10))/Summary!$C$78))</f>
        <v>0</v>
      </c>
      <c r="V149" s="140">
        <f>'Anchor-LD'!Y147</f>
        <v>0</v>
      </c>
      <c r="W149" s="140">
        <f>'Anchor-LD'!Z147</f>
        <v>0</v>
      </c>
      <c r="X149" s="141">
        <f t="shared" si="10"/>
        <v>0</v>
      </c>
      <c r="Y149" s="133"/>
      <c r="Z149" s="139">
        <f>'Test-LD'!L147</f>
        <v>0</v>
      </c>
      <c r="AA149" s="140">
        <f>'Test-LD'!M147</f>
        <v>0</v>
      </c>
      <c r="AB149" s="140">
        <f>'Test-LD'!N147</f>
        <v>0</v>
      </c>
      <c r="AC149" s="140">
        <f>'Test-LD'!O147</f>
        <v>0</v>
      </c>
      <c r="AD149" s="140">
        <f>(Summary!$C$58*AA149+Summary!$C$59*AB149+Summary!$C$60*AC149)/Summary!$C$61</f>
        <v>0</v>
      </c>
      <c r="AE149" s="140">
        <f>'Test-LD'!P147</f>
        <v>0</v>
      </c>
      <c r="AF149" s="140">
        <f>'Test-LD'!Q147</f>
        <v>0</v>
      </c>
      <c r="AG149" s="140">
        <f>'Test-LD'!R147</f>
        <v>0</v>
      </c>
      <c r="AH149" s="140">
        <f>'Test-LD'!S147</f>
        <v>0</v>
      </c>
      <c r="AI149" s="140">
        <f>'Test-LD'!T147</f>
        <v>0</v>
      </c>
      <c r="AJ149" s="140">
        <f>'Test-LD'!U147</f>
        <v>0</v>
      </c>
      <c r="AK149" s="140">
        <f>'Test-LD'!V147</f>
        <v>0</v>
      </c>
      <c r="AL149" s="140">
        <f>'Test-LD'!W147</f>
        <v>0</v>
      </c>
      <c r="AM149" s="140">
        <f>'Test-LD'!X147</f>
        <v>0</v>
      </c>
      <c r="AN149" s="140">
        <f>10*LOG10(1/((Summary!$C$75/10^(AK149/10)+Summary!$C$76/10^(AL149/10)+Summary!$C$77/10^(AM149/10))/Summary!$C$78))</f>
        <v>0</v>
      </c>
      <c r="AO149" s="140">
        <f>'Test-LD'!Y147</f>
        <v>0</v>
      </c>
      <c r="AP149" s="140">
        <f>'Test-LD'!Z147</f>
        <v>0</v>
      </c>
      <c r="AQ149" s="141">
        <f t="shared" si="11"/>
        <v>0</v>
      </c>
      <c r="AR149" s="142" t="e">
        <f t="shared" si="8"/>
        <v>#DIV/0!</v>
      </c>
      <c r="AS149" s="143" t="e">
        <f t="shared" si="9"/>
        <v>#DIV/0!</v>
      </c>
      <c r="AT149" s="136"/>
      <c r="AU149" s="136"/>
      <c r="AV149" s="577"/>
      <c r="AW149" s="480"/>
      <c r="AX149" s="480"/>
      <c r="AY149" s="480"/>
      <c r="AZ149" s="480"/>
      <c r="BA149" s="480"/>
      <c r="BB149" s="480"/>
      <c r="BC149" s="480"/>
      <c r="BD149" s="480"/>
      <c r="BE149" s="480"/>
      <c r="BF149" s="480"/>
      <c r="BG149" s="469"/>
      <c r="BH149" s="476"/>
      <c r="BI149" s="469"/>
      <c r="BJ149" s="476"/>
      <c r="BK149" s="480"/>
      <c r="BL149" s="480"/>
      <c r="BM149" s="480"/>
      <c r="BN149" s="480"/>
      <c r="BO149" s="480"/>
      <c r="BP149" s="468"/>
      <c r="BQ149" s="480"/>
      <c r="BR149" s="480"/>
      <c r="BS149" s="480"/>
      <c r="BT149" s="476"/>
      <c r="BU149" s="463"/>
      <c r="BV149" s="465"/>
      <c r="BW149" s="463"/>
      <c r="BX149" s="465"/>
    </row>
    <row r="150" spans="1:76" ht="17" customHeight="1" x14ac:dyDescent="0.35">
      <c r="A150" s="516"/>
      <c r="B150" s="483"/>
      <c r="C150" s="520"/>
      <c r="D150" s="490"/>
      <c r="E150" s="493"/>
      <c r="F150" s="138">
        <v>39</v>
      </c>
      <c r="G150" s="139">
        <f>'Anchor-LD'!L148</f>
        <v>0</v>
      </c>
      <c r="H150" s="140">
        <f>'Anchor-LD'!M148</f>
        <v>0</v>
      </c>
      <c r="I150" s="140">
        <f>'Anchor-LD'!N148</f>
        <v>0</v>
      </c>
      <c r="J150" s="140">
        <f>'Anchor-LD'!O148</f>
        <v>0</v>
      </c>
      <c r="K150" s="140">
        <f>(Summary!$C$58*H150+Summary!$C$59*I150+Summary!$C$60*J150)/Summary!$C$61</f>
        <v>0</v>
      </c>
      <c r="L150" s="140">
        <f>'Anchor-LD'!P148</f>
        <v>0</v>
      </c>
      <c r="M150" s="140">
        <f>'Anchor-LD'!Q148</f>
        <v>0</v>
      </c>
      <c r="N150" s="140">
        <f>'Anchor-LD'!R148</f>
        <v>0</v>
      </c>
      <c r="O150" s="140">
        <f>'Anchor-LD'!S148</f>
        <v>0</v>
      </c>
      <c r="P150" s="140">
        <f>'Anchor-LD'!T148</f>
        <v>0</v>
      </c>
      <c r="Q150" s="140">
        <f>'Anchor-LD'!U148</f>
        <v>0</v>
      </c>
      <c r="R150" s="140">
        <f>'Anchor-LD'!V148</f>
        <v>0</v>
      </c>
      <c r="S150" s="140">
        <f>'Anchor-LD'!W148</f>
        <v>0</v>
      </c>
      <c r="T150" s="140">
        <f>'Anchor-LD'!X148</f>
        <v>0</v>
      </c>
      <c r="U150" s="140">
        <f>10*LOG10(1/((Summary!$C$75/10^(R150/10)+Summary!$C$76/10^(S150/10)+Summary!$C$77/10^(T150/10))/Summary!$C$78))</f>
        <v>0</v>
      </c>
      <c r="V150" s="140">
        <f>'Anchor-LD'!Y148</f>
        <v>0</v>
      </c>
      <c r="W150" s="140">
        <f>'Anchor-LD'!Z148</f>
        <v>0</v>
      </c>
      <c r="X150" s="141">
        <f t="shared" si="10"/>
        <v>0</v>
      </c>
      <c r="Y150" s="133"/>
      <c r="Z150" s="139">
        <f>'Test-LD'!L148</f>
        <v>0</v>
      </c>
      <c r="AA150" s="140">
        <f>'Test-LD'!M148</f>
        <v>0</v>
      </c>
      <c r="AB150" s="140">
        <f>'Test-LD'!N148</f>
        <v>0</v>
      </c>
      <c r="AC150" s="140">
        <f>'Test-LD'!O148</f>
        <v>0</v>
      </c>
      <c r="AD150" s="140">
        <f>(Summary!$C$58*AA150+Summary!$C$59*AB150+Summary!$C$60*AC150)/Summary!$C$61</f>
        <v>0</v>
      </c>
      <c r="AE150" s="140">
        <f>'Test-LD'!P148</f>
        <v>0</v>
      </c>
      <c r="AF150" s="140">
        <f>'Test-LD'!Q148</f>
        <v>0</v>
      </c>
      <c r="AG150" s="140">
        <f>'Test-LD'!R148</f>
        <v>0</v>
      </c>
      <c r="AH150" s="140">
        <f>'Test-LD'!S148</f>
        <v>0</v>
      </c>
      <c r="AI150" s="140">
        <f>'Test-LD'!T148</f>
        <v>0</v>
      </c>
      <c r="AJ150" s="140">
        <f>'Test-LD'!U148</f>
        <v>0</v>
      </c>
      <c r="AK150" s="140">
        <f>'Test-LD'!V148</f>
        <v>0</v>
      </c>
      <c r="AL150" s="140">
        <f>'Test-LD'!W148</f>
        <v>0</v>
      </c>
      <c r="AM150" s="140">
        <f>'Test-LD'!X148</f>
        <v>0</v>
      </c>
      <c r="AN150" s="140">
        <f>10*LOG10(1/((Summary!$C$75/10^(AK150/10)+Summary!$C$76/10^(AL150/10)+Summary!$C$77/10^(AM150/10))/Summary!$C$78))</f>
        <v>0</v>
      </c>
      <c r="AO150" s="140">
        <f>'Test-LD'!Y148</f>
        <v>0</v>
      </c>
      <c r="AP150" s="140">
        <f>'Test-LD'!Z148</f>
        <v>0</v>
      </c>
      <c r="AQ150" s="141">
        <f t="shared" si="11"/>
        <v>0</v>
      </c>
      <c r="AR150" s="142" t="e">
        <f t="shared" si="8"/>
        <v>#DIV/0!</v>
      </c>
      <c r="AS150" s="143" t="e">
        <f t="shared" si="9"/>
        <v>#DIV/0!</v>
      </c>
      <c r="AT150" s="136"/>
      <c r="AU150" s="136"/>
      <c r="AV150" s="577" t="s">
        <v>122</v>
      </c>
      <c r="AW150" s="480" t="e" cm="1">
        <f t="array" ref="AW150">bdRateExtend($G149:$G152,H149:H152,$Z149:$Z152,AA149:AA152)</f>
        <v>#VALUE!</v>
      </c>
      <c r="AX150" s="480"/>
      <c r="AY150" s="480"/>
      <c r="AZ150" s="480"/>
      <c r="BA150" s="480"/>
      <c r="BB150" s="480"/>
      <c r="BC150" s="480" t="e" cm="1">
        <f t="array" ref="BC150">bdRateExtend($G149:$G152,L149:L152,$Z149:$Z152,AE149:AE152)</f>
        <v>#VALUE!</v>
      </c>
      <c r="BD150" s="480"/>
      <c r="BE150" s="480" t="e" cm="1">
        <f t="array" ref="BE150">bdRateExtend($G149:$G152,M149:M152,$Z149:$Z152,AF149:AF152)</f>
        <v>#VALUE!</v>
      </c>
      <c r="BF150" s="480"/>
      <c r="BG150" s="469" t="e" cm="1">
        <f t="array" ref="BG150">bdRateExtend($G149:$G152,N149:N152,$Z149:$Z152,AG149:AG152,"None", FALSE,1)</f>
        <v>#VALUE!</v>
      </c>
      <c r="BH150" s="476"/>
      <c r="BI150" s="469" t="e" cm="1">
        <f t="array" ref="BI150">bdRateExtend($G149:$G152,O149:O152,$Z149:$Z152,AH149:AH152,"None", FALSE,1)</f>
        <v>#VALUE!</v>
      </c>
      <c r="BJ150" s="476"/>
      <c r="BK150" s="480" t="e" cm="1">
        <f t="array" ref="BK150">bdRateExtend($G149:$G152,P149:P152,$Z149:$Z152,AI149:AI152)</f>
        <v>#VALUE!</v>
      </c>
      <c r="BL150" s="480"/>
      <c r="BM150" s="480" t="e" cm="1">
        <f t="array" ref="BM150">bdRateExtend($G149:$G152,Q149:Q152,$Z149:$Z152,AJ149:AJ152)</f>
        <v>#VALUE!</v>
      </c>
      <c r="BN150" s="480"/>
      <c r="BO150" s="480" t="e" cm="1">
        <f t="array" ref="BO150">bdRateExtend($G149:$G152,R149:R152,$Z149:$Z152,AK149:AK152)</f>
        <v>#VALUE!</v>
      </c>
      <c r="BP150" s="468"/>
      <c r="BQ150" s="480"/>
      <c r="BR150" s="480"/>
      <c r="BS150" s="480"/>
      <c r="BT150" s="476"/>
      <c r="BU150" s="463" cm="1">
        <f t="array" ref="BU150">testVMAFRange($G149:$G152,N149:N152,$Z149:$Z152,AG149:AG152)</f>
        <v>0</v>
      </c>
      <c r="BV150" s="465"/>
      <c r="BW150" s="463" cm="1">
        <f t="array" ref="BW150">testVMAFRange($G149:$G152,O149:O152,$Z149:$Z152,AH149:AH152)</f>
        <v>0</v>
      </c>
      <c r="BX150" s="465"/>
    </row>
    <row r="151" spans="1:76" ht="17" customHeight="1" x14ac:dyDescent="0.35">
      <c r="A151" s="516"/>
      <c r="B151" s="483"/>
      <c r="C151" s="520"/>
      <c r="D151" s="490"/>
      <c r="E151" s="493"/>
      <c r="F151" s="138">
        <v>47</v>
      </c>
      <c r="G151" s="139">
        <f>'Anchor-LD'!L149</f>
        <v>0</v>
      </c>
      <c r="H151" s="140">
        <f>'Anchor-LD'!M149</f>
        <v>0</v>
      </c>
      <c r="I151" s="140">
        <f>'Anchor-LD'!N149</f>
        <v>0</v>
      </c>
      <c r="J151" s="140">
        <f>'Anchor-LD'!O149</f>
        <v>0</v>
      </c>
      <c r="K151" s="140">
        <f>(Summary!$C$58*H151+Summary!$C$59*I151+Summary!$C$60*J151)/Summary!$C$61</f>
        <v>0</v>
      </c>
      <c r="L151" s="140">
        <f>'Anchor-LD'!P149</f>
        <v>0</v>
      </c>
      <c r="M151" s="140">
        <f>'Anchor-LD'!Q149</f>
        <v>0</v>
      </c>
      <c r="N151" s="140">
        <f>'Anchor-LD'!R149</f>
        <v>0</v>
      </c>
      <c r="O151" s="140">
        <f>'Anchor-LD'!S149</f>
        <v>0</v>
      </c>
      <c r="P151" s="140">
        <f>'Anchor-LD'!T149</f>
        <v>0</v>
      </c>
      <c r="Q151" s="140">
        <f>'Anchor-LD'!U149</f>
        <v>0</v>
      </c>
      <c r="R151" s="140">
        <f>'Anchor-LD'!V149</f>
        <v>0</v>
      </c>
      <c r="S151" s="140">
        <f>'Anchor-LD'!W149</f>
        <v>0</v>
      </c>
      <c r="T151" s="140">
        <f>'Anchor-LD'!X149</f>
        <v>0</v>
      </c>
      <c r="U151" s="140">
        <f>10*LOG10(1/((Summary!$C$75/10^(R151/10)+Summary!$C$76/10^(S151/10)+Summary!$C$77/10^(T151/10))/Summary!$C$78))</f>
        <v>0</v>
      </c>
      <c r="V151" s="140">
        <f>'Anchor-LD'!Y149</f>
        <v>0</v>
      </c>
      <c r="W151" s="140">
        <f>'Anchor-LD'!Z149</f>
        <v>0</v>
      </c>
      <c r="X151" s="141">
        <f t="shared" si="10"/>
        <v>0</v>
      </c>
      <c r="Y151" s="133"/>
      <c r="Z151" s="139">
        <f>'Test-LD'!L149</f>
        <v>0</v>
      </c>
      <c r="AA151" s="140">
        <f>'Test-LD'!M149</f>
        <v>0</v>
      </c>
      <c r="AB151" s="140">
        <f>'Test-LD'!N149</f>
        <v>0</v>
      </c>
      <c r="AC151" s="140">
        <f>'Test-LD'!O149</f>
        <v>0</v>
      </c>
      <c r="AD151" s="140">
        <f>(Summary!$C$58*AA151+Summary!$C$59*AB151+Summary!$C$60*AC151)/Summary!$C$61</f>
        <v>0</v>
      </c>
      <c r="AE151" s="140">
        <f>'Test-LD'!P149</f>
        <v>0</v>
      </c>
      <c r="AF151" s="140">
        <f>'Test-LD'!Q149</f>
        <v>0</v>
      </c>
      <c r="AG151" s="140">
        <f>'Test-LD'!R149</f>
        <v>0</v>
      </c>
      <c r="AH151" s="140">
        <f>'Test-LD'!S149</f>
        <v>0</v>
      </c>
      <c r="AI151" s="140">
        <f>'Test-LD'!T149</f>
        <v>0</v>
      </c>
      <c r="AJ151" s="140">
        <f>'Test-LD'!U149</f>
        <v>0</v>
      </c>
      <c r="AK151" s="140">
        <f>'Test-LD'!V149</f>
        <v>0</v>
      </c>
      <c r="AL151" s="140">
        <f>'Test-LD'!W149</f>
        <v>0</v>
      </c>
      <c r="AM151" s="140">
        <f>'Test-LD'!X149</f>
        <v>0</v>
      </c>
      <c r="AN151" s="140">
        <f>10*LOG10(1/((Summary!$C$75/10^(AK151/10)+Summary!$C$76/10^(AL151/10)+Summary!$C$77/10^(AM151/10))/Summary!$C$78))</f>
        <v>0</v>
      </c>
      <c r="AO151" s="140">
        <f>'Test-LD'!Y149</f>
        <v>0</v>
      </c>
      <c r="AP151" s="140">
        <f>'Test-LD'!Z149</f>
        <v>0</v>
      </c>
      <c r="AQ151" s="141">
        <f t="shared" si="11"/>
        <v>0</v>
      </c>
      <c r="AR151" s="142" t="e">
        <f t="shared" si="8"/>
        <v>#DIV/0!</v>
      </c>
      <c r="AS151" s="143" t="e">
        <f t="shared" si="9"/>
        <v>#DIV/0!</v>
      </c>
      <c r="AT151" s="136"/>
      <c r="AU151" s="136"/>
      <c r="AV151" s="577"/>
      <c r="AW151" s="480"/>
      <c r="AX151" s="480"/>
      <c r="AY151" s="480"/>
      <c r="AZ151" s="480"/>
      <c r="BA151" s="480"/>
      <c r="BB151" s="480"/>
      <c r="BC151" s="480"/>
      <c r="BD151" s="480"/>
      <c r="BE151" s="480"/>
      <c r="BF151" s="480"/>
      <c r="BG151" s="469"/>
      <c r="BH151" s="476"/>
      <c r="BI151" s="469"/>
      <c r="BJ151" s="476"/>
      <c r="BK151" s="480"/>
      <c r="BL151" s="480"/>
      <c r="BM151" s="480"/>
      <c r="BN151" s="480"/>
      <c r="BO151" s="480"/>
      <c r="BP151" s="468"/>
      <c r="BQ151" s="480"/>
      <c r="BR151" s="480"/>
      <c r="BS151" s="480"/>
      <c r="BT151" s="476"/>
      <c r="BU151" s="463"/>
      <c r="BV151" s="465"/>
      <c r="BW151" s="463"/>
      <c r="BX151" s="465"/>
    </row>
    <row r="152" spans="1:76" ht="17" customHeight="1" x14ac:dyDescent="0.35">
      <c r="A152" s="516"/>
      <c r="B152" s="483"/>
      <c r="C152" s="520"/>
      <c r="D152" s="490"/>
      <c r="E152" s="493"/>
      <c r="F152" s="138">
        <v>55</v>
      </c>
      <c r="G152" s="139">
        <f>'Anchor-LD'!L150</f>
        <v>0</v>
      </c>
      <c r="H152" s="140">
        <f>'Anchor-LD'!M150</f>
        <v>0</v>
      </c>
      <c r="I152" s="140">
        <f>'Anchor-LD'!N150</f>
        <v>0</v>
      </c>
      <c r="J152" s="140">
        <f>'Anchor-LD'!O150</f>
        <v>0</v>
      </c>
      <c r="K152" s="140">
        <f>(Summary!$C$58*H152+Summary!$C$59*I152+Summary!$C$60*J152)/Summary!$C$61</f>
        <v>0</v>
      </c>
      <c r="L152" s="140">
        <f>'Anchor-LD'!P150</f>
        <v>0</v>
      </c>
      <c r="M152" s="140">
        <f>'Anchor-LD'!Q150</f>
        <v>0</v>
      </c>
      <c r="N152" s="140">
        <f>'Anchor-LD'!R150</f>
        <v>0</v>
      </c>
      <c r="O152" s="140">
        <f>'Anchor-LD'!S150</f>
        <v>0</v>
      </c>
      <c r="P152" s="140">
        <f>'Anchor-LD'!T150</f>
        <v>0</v>
      </c>
      <c r="Q152" s="140">
        <f>'Anchor-LD'!U150</f>
        <v>0</v>
      </c>
      <c r="R152" s="140">
        <f>'Anchor-LD'!V150</f>
        <v>0</v>
      </c>
      <c r="S152" s="140">
        <f>'Anchor-LD'!W150</f>
        <v>0</v>
      </c>
      <c r="T152" s="140">
        <f>'Anchor-LD'!X150</f>
        <v>0</v>
      </c>
      <c r="U152" s="140">
        <f>10*LOG10(1/((Summary!$C$75/10^(R152/10)+Summary!$C$76/10^(S152/10)+Summary!$C$77/10^(T152/10))/Summary!$C$78))</f>
        <v>0</v>
      </c>
      <c r="V152" s="140">
        <f>'Anchor-LD'!Y150</f>
        <v>0</v>
      </c>
      <c r="W152" s="140">
        <f>'Anchor-LD'!Z150</f>
        <v>0</v>
      </c>
      <c r="X152" s="141">
        <f t="shared" si="10"/>
        <v>0</v>
      </c>
      <c r="Y152" s="133"/>
      <c r="Z152" s="139">
        <f>'Test-LD'!L150</f>
        <v>0</v>
      </c>
      <c r="AA152" s="140">
        <f>'Test-LD'!M150</f>
        <v>0</v>
      </c>
      <c r="AB152" s="140">
        <f>'Test-LD'!N150</f>
        <v>0</v>
      </c>
      <c r="AC152" s="140">
        <f>'Test-LD'!O150</f>
        <v>0</v>
      </c>
      <c r="AD152" s="140">
        <f>(Summary!$C$58*AA152+Summary!$C$59*AB152+Summary!$C$60*AC152)/Summary!$C$61</f>
        <v>0</v>
      </c>
      <c r="AE152" s="140">
        <f>'Test-LD'!P150</f>
        <v>0</v>
      </c>
      <c r="AF152" s="140">
        <f>'Test-LD'!Q150</f>
        <v>0</v>
      </c>
      <c r="AG152" s="140">
        <f>'Test-LD'!R150</f>
        <v>0</v>
      </c>
      <c r="AH152" s="140">
        <f>'Test-LD'!S150</f>
        <v>0</v>
      </c>
      <c r="AI152" s="140">
        <f>'Test-LD'!T150</f>
        <v>0</v>
      </c>
      <c r="AJ152" s="140">
        <f>'Test-LD'!U150</f>
        <v>0</v>
      </c>
      <c r="AK152" s="140">
        <f>'Test-LD'!V150</f>
        <v>0</v>
      </c>
      <c r="AL152" s="140">
        <f>'Test-LD'!W150</f>
        <v>0</v>
      </c>
      <c r="AM152" s="140">
        <f>'Test-LD'!X150</f>
        <v>0</v>
      </c>
      <c r="AN152" s="140">
        <f>10*LOG10(1/((Summary!$C$75/10^(AK152/10)+Summary!$C$76/10^(AL152/10)+Summary!$C$77/10^(AM152/10))/Summary!$C$78))</f>
        <v>0</v>
      </c>
      <c r="AO152" s="140">
        <f>'Test-LD'!Y150</f>
        <v>0</v>
      </c>
      <c r="AP152" s="140">
        <f>'Test-LD'!Z150</f>
        <v>0</v>
      </c>
      <c r="AQ152" s="141">
        <f t="shared" si="11"/>
        <v>0</v>
      </c>
      <c r="AR152" s="142" t="e">
        <f t="shared" si="8"/>
        <v>#DIV/0!</v>
      </c>
      <c r="AS152" s="143" t="e">
        <f t="shared" si="9"/>
        <v>#DIV/0!</v>
      </c>
      <c r="AT152" s="136"/>
      <c r="AU152" s="136"/>
      <c r="AV152" s="577" t="s">
        <v>123</v>
      </c>
      <c r="AW152" s="480" t="e" cm="1">
        <f t="array" ref="AW152">bdRateExtend($G150:$G153,H150:H153,$Z150:$Z153,AA150:AA153)</f>
        <v>#VALUE!</v>
      </c>
      <c r="AX152" s="480"/>
      <c r="AY152" s="480"/>
      <c r="AZ152" s="480"/>
      <c r="BA152" s="480"/>
      <c r="BB152" s="480"/>
      <c r="BC152" s="480" t="e" cm="1">
        <f t="array" ref="BC152">bdRateExtend($G150:$G153,L150:L153,$Z150:$Z153,AE150:AE153)</f>
        <v>#VALUE!</v>
      </c>
      <c r="BD152" s="480"/>
      <c r="BE152" s="480" t="e" cm="1">
        <f t="array" ref="BE152">bdRateExtend($G150:$G153,M150:M153,$Z150:$Z153,AF150:AF153)</f>
        <v>#VALUE!</v>
      </c>
      <c r="BF152" s="480"/>
      <c r="BG152" s="469" t="e" cm="1">
        <f t="array" ref="BG152">bdRateExtend($G150:$G153,N150:N153,$Z150:$Z153,AG150:AG153,"None", FALSE,1)</f>
        <v>#VALUE!</v>
      </c>
      <c r="BH152" s="476"/>
      <c r="BI152" s="469" t="e" cm="1">
        <f t="array" ref="BI152">bdRateExtend($G150:$G153,O150:O153,$Z150:$Z153,AH150:AH153,"None", FALSE,1)</f>
        <v>#VALUE!</v>
      </c>
      <c r="BJ152" s="476"/>
      <c r="BK152" s="480" t="e" cm="1">
        <f t="array" ref="BK152">bdRateExtend($G150:$G153,P150:P153,$Z150:$Z153,AI150:AI153)</f>
        <v>#VALUE!</v>
      </c>
      <c r="BL152" s="480"/>
      <c r="BM152" s="480" t="e" cm="1">
        <f t="array" ref="BM152">bdRateExtend($G150:$G153,Q150:Q153,$Z150:$Z153,AJ150:AJ153)</f>
        <v>#VALUE!</v>
      </c>
      <c r="BN152" s="480"/>
      <c r="BO152" s="480" t="e" cm="1">
        <f t="array" ref="BO152">bdRateExtend($G150:$G153,R150:R153,$Z150:$Z153,AK150:AK153)</f>
        <v>#VALUE!</v>
      </c>
      <c r="BP152" s="468"/>
      <c r="BQ152" s="480"/>
      <c r="BR152" s="480"/>
      <c r="BS152" s="480"/>
      <c r="BT152" s="476"/>
      <c r="BU152" s="463" cm="1">
        <f t="array" ref="BU152">testVMAFRange($G150:$G153,N150:N153,$Z150:$Z153,AG150:AG153)</f>
        <v>0</v>
      </c>
      <c r="BV152" s="465"/>
      <c r="BW152" s="463" cm="1">
        <f t="array" ref="BW152">testVMAFRange($G150:$G153,O150:O153,$Z150:$Z153,AH150:AH153)</f>
        <v>0</v>
      </c>
      <c r="BX152" s="465"/>
    </row>
    <row r="153" spans="1:76" ht="17" customHeight="1" thickBot="1" x14ac:dyDescent="0.4">
      <c r="A153" s="516"/>
      <c r="B153" s="518"/>
      <c r="C153" s="521"/>
      <c r="D153" s="522"/>
      <c r="E153" s="523"/>
      <c r="F153" s="144">
        <v>63</v>
      </c>
      <c r="G153" s="145">
        <f>'Anchor-LD'!L151</f>
        <v>0</v>
      </c>
      <c r="H153" s="146">
        <f>'Anchor-LD'!M151</f>
        <v>0</v>
      </c>
      <c r="I153" s="146">
        <f>'Anchor-LD'!N151</f>
        <v>0</v>
      </c>
      <c r="J153" s="146">
        <f>'Anchor-LD'!O151</f>
        <v>0</v>
      </c>
      <c r="K153" s="146">
        <f>(Summary!$C$58*H153+Summary!$C$59*I153+Summary!$C$60*J153)/Summary!$C$61</f>
        <v>0</v>
      </c>
      <c r="L153" s="146">
        <f>'Anchor-LD'!P151</f>
        <v>0</v>
      </c>
      <c r="M153" s="146">
        <f>'Anchor-LD'!Q151</f>
        <v>0</v>
      </c>
      <c r="N153" s="146">
        <f>'Anchor-LD'!R151</f>
        <v>0</v>
      </c>
      <c r="O153" s="146">
        <f>'Anchor-LD'!S151</f>
        <v>0</v>
      </c>
      <c r="P153" s="146">
        <f>'Anchor-LD'!T151</f>
        <v>0</v>
      </c>
      <c r="Q153" s="146">
        <f>'Anchor-LD'!U151</f>
        <v>0</v>
      </c>
      <c r="R153" s="146">
        <f>'Anchor-LD'!V151</f>
        <v>0</v>
      </c>
      <c r="S153" s="146">
        <f>'Anchor-LD'!W151</f>
        <v>0</v>
      </c>
      <c r="T153" s="146">
        <f>'Anchor-LD'!X151</f>
        <v>0</v>
      </c>
      <c r="U153" s="146">
        <f>10*LOG10(1/((Summary!$C$75/10^(R153/10)+Summary!$C$76/10^(S153/10)+Summary!$C$77/10^(T153/10))/Summary!$C$78))</f>
        <v>0</v>
      </c>
      <c r="V153" s="146">
        <f>'Anchor-LD'!Y151</f>
        <v>0</v>
      </c>
      <c r="W153" s="146">
        <f>'Anchor-LD'!Z151</f>
        <v>0</v>
      </c>
      <c r="X153" s="147">
        <f t="shared" si="10"/>
        <v>0</v>
      </c>
      <c r="Y153" s="133"/>
      <c r="Z153" s="145">
        <f>'Test-LD'!L151</f>
        <v>0</v>
      </c>
      <c r="AA153" s="146">
        <f>'Test-LD'!M151</f>
        <v>0</v>
      </c>
      <c r="AB153" s="146">
        <f>'Test-LD'!N151</f>
        <v>0</v>
      </c>
      <c r="AC153" s="146">
        <f>'Test-LD'!O151</f>
        <v>0</v>
      </c>
      <c r="AD153" s="146">
        <f>(Summary!$C$58*AA153+Summary!$C$59*AB153+Summary!$C$60*AC153)/Summary!$C$61</f>
        <v>0</v>
      </c>
      <c r="AE153" s="146">
        <f>'Test-LD'!P151</f>
        <v>0</v>
      </c>
      <c r="AF153" s="146">
        <f>'Test-LD'!Q151</f>
        <v>0</v>
      </c>
      <c r="AG153" s="146">
        <f>'Test-LD'!R151</f>
        <v>0</v>
      </c>
      <c r="AH153" s="146">
        <f>'Test-LD'!S151</f>
        <v>0</v>
      </c>
      <c r="AI153" s="146">
        <f>'Test-LD'!T151</f>
        <v>0</v>
      </c>
      <c r="AJ153" s="146">
        <f>'Test-LD'!U151</f>
        <v>0</v>
      </c>
      <c r="AK153" s="146">
        <f>'Test-LD'!V151</f>
        <v>0</v>
      </c>
      <c r="AL153" s="146">
        <f>'Test-LD'!W151</f>
        <v>0</v>
      </c>
      <c r="AM153" s="146">
        <f>'Test-LD'!X151</f>
        <v>0</v>
      </c>
      <c r="AN153" s="146">
        <f>10*LOG10(1/((Summary!$C$75/10^(AK153/10)+Summary!$C$76/10^(AL153/10)+Summary!$C$77/10^(AM153/10))/Summary!$C$78))</f>
        <v>0</v>
      </c>
      <c r="AO153" s="146">
        <f>'Test-LD'!Y151</f>
        <v>0</v>
      </c>
      <c r="AP153" s="146">
        <f>'Test-LD'!Z151</f>
        <v>0</v>
      </c>
      <c r="AQ153" s="147">
        <f t="shared" si="11"/>
        <v>0</v>
      </c>
      <c r="AR153" s="148" t="e">
        <f t="shared" si="8"/>
        <v>#DIV/0!</v>
      </c>
      <c r="AS153" s="149" t="e">
        <f t="shared" si="9"/>
        <v>#DIV/0!</v>
      </c>
      <c r="AT153" s="136"/>
      <c r="AU153" s="136"/>
      <c r="AV153" s="577"/>
      <c r="AW153" s="480"/>
      <c r="AX153" s="480"/>
      <c r="AY153" s="480"/>
      <c r="AZ153" s="480"/>
      <c r="BA153" s="480"/>
      <c r="BB153" s="481"/>
      <c r="BC153" s="480"/>
      <c r="BD153" s="480"/>
      <c r="BE153" s="480"/>
      <c r="BF153" s="480"/>
      <c r="BG153" s="472"/>
      <c r="BH153" s="477"/>
      <c r="BI153" s="472"/>
      <c r="BJ153" s="477"/>
      <c r="BK153" s="480"/>
      <c r="BL153" s="480"/>
      <c r="BM153" s="480"/>
      <c r="BN153" s="480"/>
      <c r="BO153" s="480"/>
      <c r="BP153" s="471"/>
      <c r="BQ153" s="481"/>
      <c r="BR153" s="481"/>
      <c r="BS153" s="481"/>
      <c r="BT153" s="477"/>
      <c r="BU153" s="473"/>
      <c r="BV153" s="466"/>
      <c r="BW153" s="473"/>
      <c r="BX153" s="466"/>
    </row>
    <row r="154" spans="1:76" ht="17" customHeight="1" x14ac:dyDescent="0.35">
      <c r="A154" s="516"/>
      <c r="B154" s="482" t="s">
        <v>91</v>
      </c>
      <c r="C154" s="519" t="s">
        <v>48</v>
      </c>
      <c r="D154" s="489">
        <v>29.97</v>
      </c>
      <c r="E154" s="492">
        <v>8</v>
      </c>
      <c r="F154" s="129">
        <v>23</v>
      </c>
      <c r="G154" s="130">
        <f>'Anchor-LD'!L152</f>
        <v>0</v>
      </c>
      <c r="H154" s="131">
        <f>'Anchor-LD'!M152</f>
        <v>0</v>
      </c>
      <c r="I154" s="131">
        <f>'Anchor-LD'!N152</f>
        <v>0</v>
      </c>
      <c r="J154" s="131">
        <f>'Anchor-LD'!O152</f>
        <v>0</v>
      </c>
      <c r="K154" s="131">
        <f>(Summary!$C$58*H154+Summary!$C$59*I154+Summary!$C$60*J154)/Summary!$C$61</f>
        <v>0</v>
      </c>
      <c r="L154" s="131">
        <f>'Anchor-LD'!P152</f>
        <v>0</v>
      </c>
      <c r="M154" s="131">
        <f>'Anchor-LD'!Q152</f>
        <v>0</v>
      </c>
      <c r="N154" s="131">
        <f>'Anchor-LD'!R152</f>
        <v>0</v>
      </c>
      <c r="O154" s="131">
        <f>'Anchor-LD'!S152</f>
        <v>0</v>
      </c>
      <c r="P154" s="131">
        <f>'Anchor-LD'!T152</f>
        <v>0</v>
      </c>
      <c r="Q154" s="131">
        <f>'Anchor-LD'!U152</f>
        <v>0</v>
      </c>
      <c r="R154" s="131">
        <f>'Anchor-LD'!V152</f>
        <v>0</v>
      </c>
      <c r="S154" s="131">
        <f>'Anchor-LD'!W152</f>
        <v>0</v>
      </c>
      <c r="T154" s="131">
        <f>'Anchor-LD'!X152</f>
        <v>0</v>
      </c>
      <c r="U154" s="131">
        <f>10*LOG10(1/((Summary!$C$75/10^(R154/10)+Summary!$C$76/10^(S154/10)+Summary!$C$77/10^(T154/10))/Summary!$C$78))</f>
        <v>0</v>
      </c>
      <c r="V154" s="131">
        <f>'Anchor-LD'!Y152</f>
        <v>0</v>
      </c>
      <c r="W154" s="131">
        <f>'Anchor-LD'!Z152</f>
        <v>0</v>
      </c>
      <c r="X154" s="132">
        <f t="shared" si="10"/>
        <v>0</v>
      </c>
      <c r="Y154" s="133"/>
      <c r="Z154" s="130">
        <f>'Test-LD'!L152</f>
        <v>0</v>
      </c>
      <c r="AA154" s="131">
        <f>'Test-LD'!M152</f>
        <v>0</v>
      </c>
      <c r="AB154" s="131">
        <f>'Test-LD'!N152</f>
        <v>0</v>
      </c>
      <c r="AC154" s="131">
        <f>'Test-LD'!O152</f>
        <v>0</v>
      </c>
      <c r="AD154" s="131">
        <f>(Summary!$C$58*AA154+Summary!$C$59*AB154+Summary!$C$60*AC154)/Summary!$C$61</f>
        <v>0</v>
      </c>
      <c r="AE154" s="131">
        <f>'Test-LD'!P152</f>
        <v>0</v>
      </c>
      <c r="AF154" s="131">
        <f>'Test-LD'!Q152</f>
        <v>0</v>
      </c>
      <c r="AG154" s="131">
        <f>'Test-LD'!R152</f>
        <v>0</v>
      </c>
      <c r="AH154" s="131">
        <f>'Test-LD'!S152</f>
        <v>0</v>
      </c>
      <c r="AI154" s="131">
        <f>'Test-LD'!T152</f>
        <v>0</v>
      </c>
      <c r="AJ154" s="131">
        <f>'Test-LD'!U152</f>
        <v>0</v>
      </c>
      <c r="AK154" s="131">
        <f>'Test-LD'!V152</f>
        <v>0</v>
      </c>
      <c r="AL154" s="131">
        <f>'Test-LD'!W152</f>
        <v>0</v>
      </c>
      <c r="AM154" s="131">
        <f>'Test-LD'!X152</f>
        <v>0</v>
      </c>
      <c r="AN154" s="131">
        <f>10*LOG10(1/((Summary!$C$75/10^(AK154/10)+Summary!$C$76/10^(AL154/10)+Summary!$C$77/10^(AM154/10))/Summary!$C$78))</f>
        <v>0</v>
      </c>
      <c r="AO154" s="131">
        <f>'Test-LD'!Y152</f>
        <v>0</v>
      </c>
      <c r="AP154" s="131">
        <f>'Test-LD'!Z152</f>
        <v>0</v>
      </c>
      <c r="AQ154" s="132">
        <f t="shared" si="11"/>
        <v>0</v>
      </c>
      <c r="AR154" s="134" t="e">
        <f t="shared" si="8"/>
        <v>#DIV/0!</v>
      </c>
      <c r="AS154" s="135" t="e">
        <f t="shared" si="9"/>
        <v>#DIV/0!</v>
      </c>
      <c r="AT154" s="136"/>
      <c r="AU154" s="136"/>
      <c r="AV154" s="577" t="s">
        <v>121</v>
      </c>
      <c r="AW154" s="480" t="e" cm="1">
        <f t="array" ref="AW154">bdRateExtend($G154:$G157,H154:H157,$Z154:$Z157,AA154:AA157)</f>
        <v>#VALUE!</v>
      </c>
      <c r="AX154" s="480" t="e" cm="1">
        <f t="array" ref="AX154">bdRateExtend($G154:$G159,H154:H159,$Z154:$Z159,AA154:AA159)</f>
        <v>#VALUE!</v>
      </c>
      <c r="AY154" s="480" t="e" cm="1">
        <f t="array" ref="AY154">bdRateExtend($G154:$G159,I154:I159,$Z154:$Z159,AB154:AB159)</f>
        <v>#VALUE!</v>
      </c>
      <c r="AZ154" s="480" t="e" cm="1">
        <f t="array" ref="AZ154">bdRateExtend($G154:$G159,J154:J159,$Z154:$Z159,AC154:AC159)</f>
        <v>#VALUE!</v>
      </c>
      <c r="BA154" s="480" t="e" cm="1">
        <f t="array" ref="BA154">bdRateExtend($G154:$G159,K154:K159,$Z154:$Z159,AD154:AD159)</f>
        <v>#VALUE!</v>
      </c>
      <c r="BB154" s="479" t="e">
        <f>(Summary!$C$89*AX154+Summary!$C$90*AY154+Summary!$C$91*AZ154)/Summary!$C$92</f>
        <v>#VALUE!</v>
      </c>
      <c r="BC154" s="480" t="e" cm="1">
        <f t="array" ref="BC154">bdRateExtend($G154:$G157,L154:L157,$Z154:$Z157,AE154:AE157)</f>
        <v>#VALUE!</v>
      </c>
      <c r="BD154" s="480" t="e" cm="1">
        <f t="array" ref="BD154">bdRateExtend($G154:$G159,L154:L159,$Z154:$Z159,AE154:AE159)</f>
        <v>#VALUE!</v>
      </c>
      <c r="BE154" s="480" t="e" cm="1">
        <f t="array" ref="BE154">bdRateExtend($G154:$G157,M154:M157,$Z154:$Z157,AF154:AF157)</f>
        <v>#VALUE!</v>
      </c>
      <c r="BF154" s="480" t="e" cm="1">
        <f t="array" ref="BF154">bdRateExtend($G154:$G159,M154:M159,$Z154:$Z159,AF154:AF159)</f>
        <v>#VALUE!</v>
      </c>
      <c r="BG154" s="474" t="e" cm="1">
        <f t="array" ref="BG154">bdRateExtend($G154:$G157,N154:N157,$Z154:$Z157,AG154:AG157,"None", FALSE,1)</f>
        <v>#VALUE!</v>
      </c>
      <c r="BH154" s="475" t="e" cm="1">
        <f t="array" ref="BH154">bdRateExtend($G154:$G159,N154:N159,$Z154:$Z159,AG154:AG159,"None", FALSE,1)</f>
        <v>#VALUE!</v>
      </c>
      <c r="BI154" s="474" t="e" cm="1">
        <f t="array" ref="BI154">bdRateExtend($G154:$G157,O154:O157,$Z154:$Z157,AH154:AH157,"None", FALSE,1)</f>
        <v>#VALUE!</v>
      </c>
      <c r="BJ154" s="475" t="e" cm="1">
        <f t="array" ref="BJ154">bdRateExtend($G154:$G159,O154:O159,$Z154:$Z159,AH154:AH159,"None", FALSE,1)</f>
        <v>#VALUE!</v>
      </c>
      <c r="BK154" s="480" t="e" cm="1">
        <f t="array" ref="BK154">bdRateExtend($G154:$G157,P154:P157,$Z154:$Z157,AI154:AI157)</f>
        <v>#VALUE!</v>
      </c>
      <c r="BL154" s="480" t="e" cm="1">
        <f t="array" ref="BL154">bdRateExtend($G154:$G159,P154:P159,$Z154:$Z159,AI154:AI159)</f>
        <v>#VALUE!</v>
      </c>
      <c r="BM154" s="480" t="e" cm="1">
        <f t="array" ref="BM154">bdRateExtend($G154:$G157,Q154:Q157,$Z154:$Z157,AJ154:AJ157)</f>
        <v>#VALUE!</v>
      </c>
      <c r="BN154" s="480" t="e" cm="1">
        <f t="array" ref="BN154">bdRateExtend($G154:$G159,Q154:Q159,$Z154:$Z159,AJ154:AJ159)</f>
        <v>#VALUE!</v>
      </c>
      <c r="BO154" s="480" t="e" cm="1">
        <f t="array" ref="BO154">bdRateExtend($G154:$G157,R154:R157,$Z154:$Z157,AK154:AK157)</f>
        <v>#VALUE!</v>
      </c>
      <c r="BP154" s="575" t="e" cm="1">
        <f t="array" ref="BP154">bdRateExtend($G154:$G159,R154:R159,$Z154:$Z159,AK154:AK159)</f>
        <v>#VALUE!</v>
      </c>
      <c r="BQ154" s="574" t="e" cm="1">
        <f t="array" ref="BQ154">bdRateExtend($G154:$G159,S154:S159,$Z154:$Z159,AL154:AL159)</f>
        <v>#VALUE!</v>
      </c>
      <c r="BR154" s="574" t="e" cm="1">
        <f t="array" ref="BR154">bdRateExtend($G154:$G159,T154:T159,$Z154:$Z159,AM154:AM159)</f>
        <v>#VALUE!</v>
      </c>
      <c r="BS154" s="574" t="e" cm="1">
        <f t="array" ref="BS154">bdRateExtend($G154:$G159,U154:U159,$Z154:$Z159,AN154:AN159)</f>
        <v>#VALUE!</v>
      </c>
      <c r="BT154" s="576" t="e">
        <f>(Summary!$C$103*BP154+Summary!$C$104*BQ154+Summary!$C$105*BR154)/Summary!$C$106</f>
        <v>#VALUE!</v>
      </c>
      <c r="BU154" s="462" cm="1">
        <f t="array" ref="BU154">testVMAFRange($G154:$G157,N154:N157,$Z154:$Z157,AG154:AG157)</f>
        <v>0</v>
      </c>
      <c r="BV154" s="464" cm="1">
        <f t="array" ref="BV154">testVMAFRange($G154:$G159,N154:N159,$Z154:$Z159,AG154:AG159)</f>
        <v>0</v>
      </c>
      <c r="BW154" s="462" cm="1">
        <f t="array" ref="BW154">testVMAFRange($G154:$G157,O154:O157,$Z154:$Z157,AH154:AH157)</f>
        <v>0</v>
      </c>
      <c r="BX154" s="464" cm="1">
        <f t="array" ref="BX154">testVMAFRange($G154:$G159,O154:O159,$Z154:$Z159,AH154:AH159)</f>
        <v>0</v>
      </c>
    </row>
    <row r="155" spans="1:76" ht="17" customHeight="1" x14ac:dyDescent="0.35">
      <c r="A155" s="516"/>
      <c r="B155" s="483"/>
      <c r="C155" s="520"/>
      <c r="D155" s="490"/>
      <c r="E155" s="493"/>
      <c r="F155" s="138">
        <v>31</v>
      </c>
      <c r="G155" s="139">
        <f>'Anchor-LD'!L153</f>
        <v>0</v>
      </c>
      <c r="H155" s="140">
        <f>'Anchor-LD'!M153</f>
        <v>0</v>
      </c>
      <c r="I155" s="140">
        <f>'Anchor-LD'!N153</f>
        <v>0</v>
      </c>
      <c r="J155" s="140">
        <f>'Anchor-LD'!O153</f>
        <v>0</v>
      </c>
      <c r="K155" s="140">
        <f>(Summary!$C$58*H155+Summary!$C$59*I155+Summary!$C$60*J155)/Summary!$C$61</f>
        <v>0</v>
      </c>
      <c r="L155" s="140">
        <f>'Anchor-LD'!P153</f>
        <v>0</v>
      </c>
      <c r="M155" s="140">
        <f>'Anchor-LD'!Q153</f>
        <v>0</v>
      </c>
      <c r="N155" s="140">
        <f>'Anchor-LD'!R153</f>
        <v>0</v>
      </c>
      <c r="O155" s="140">
        <f>'Anchor-LD'!S153</f>
        <v>0</v>
      </c>
      <c r="P155" s="140">
        <f>'Anchor-LD'!T153</f>
        <v>0</v>
      </c>
      <c r="Q155" s="140">
        <f>'Anchor-LD'!U153</f>
        <v>0</v>
      </c>
      <c r="R155" s="140">
        <f>'Anchor-LD'!V153</f>
        <v>0</v>
      </c>
      <c r="S155" s="140">
        <f>'Anchor-LD'!W153</f>
        <v>0</v>
      </c>
      <c r="T155" s="140">
        <f>'Anchor-LD'!X153</f>
        <v>0</v>
      </c>
      <c r="U155" s="140">
        <f>10*LOG10(1/((Summary!$C$75/10^(R155/10)+Summary!$C$76/10^(S155/10)+Summary!$C$77/10^(T155/10))/Summary!$C$78))</f>
        <v>0</v>
      </c>
      <c r="V155" s="140">
        <f>'Anchor-LD'!Y153</f>
        <v>0</v>
      </c>
      <c r="W155" s="140">
        <f>'Anchor-LD'!Z153</f>
        <v>0</v>
      </c>
      <c r="X155" s="141">
        <f t="shared" si="10"/>
        <v>0</v>
      </c>
      <c r="Y155" s="133"/>
      <c r="Z155" s="139">
        <f>'Test-LD'!L153</f>
        <v>0</v>
      </c>
      <c r="AA155" s="140">
        <f>'Test-LD'!M153</f>
        <v>0</v>
      </c>
      <c r="AB155" s="140">
        <f>'Test-LD'!N153</f>
        <v>0</v>
      </c>
      <c r="AC155" s="140">
        <f>'Test-LD'!O153</f>
        <v>0</v>
      </c>
      <c r="AD155" s="140">
        <f>(Summary!$C$58*AA155+Summary!$C$59*AB155+Summary!$C$60*AC155)/Summary!$C$61</f>
        <v>0</v>
      </c>
      <c r="AE155" s="140">
        <f>'Test-LD'!P153</f>
        <v>0</v>
      </c>
      <c r="AF155" s="140">
        <f>'Test-LD'!Q153</f>
        <v>0</v>
      </c>
      <c r="AG155" s="140">
        <f>'Test-LD'!R153</f>
        <v>0</v>
      </c>
      <c r="AH155" s="140">
        <f>'Test-LD'!S153</f>
        <v>0</v>
      </c>
      <c r="AI155" s="140">
        <f>'Test-LD'!T153</f>
        <v>0</v>
      </c>
      <c r="AJ155" s="140">
        <f>'Test-LD'!U153</f>
        <v>0</v>
      </c>
      <c r="AK155" s="140">
        <f>'Test-LD'!V153</f>
        <v>0</v>
      </c>
      <c r="AL155" s="140">
        <f>'Test-LD'!W153</f>
        <v>0</v>
      </c>
      <c r="AM155" s="140">
        <f>'Test-LD'!X153</f>
        <v>0</v>
      </c>
      <c r="AN155" s="140">
        <f>10*LOG10(1/((Summary!$C$75/10^(AK155/10)+Summary!$C$76/10^(AL155/10)+Summary!$C$77/10^(AM155/10))/Summary!$C$78))</f>
        <v>0</v>
      </c>
      <c r="AO155" s="140">
        <f>'Test-LD'!Y153</f>
        <v>0</v>
      </c>
      <c r="AP155" s="140">
        <f>'Test-LD'!Z153</f>
        <v>0</v>
      </c>
      <c r="AQ155" s="141">
        <f t="shared" si="11"/>
        <v>0</v>
      </c>
      <c r="AR155" s="142" t="e">
        <f t="shared" si="8"/>
        <v>#DIV/0!</v>
      </c>
      <c r="AS155" s="143" t="e">
        <f t="shared" si="9"/>
        <v>#DIV/0!</v>
      </c>
      <c r="AT155" s="136"/>
      <c r="AU155" s="136"/>
      <c r="AV155" s="577"/>
      <c r="AW155" s="480"/>
      <c r="AX155" s="480"/>
      <c r="AY155" s="480"/>
      <c r="AZ155" s="480"/>
      <c r="BA155" s="480"/>
      <c r="BB155" s="480"/>
      <c r="BC155" s="480"/>
      <c r="BD155" s="480"/>
      <c r="BE155" s="480"/>
      <c r="BF155" s="480"/>
      <c r="BG155" s="469"/>
      <c r="BH155" s="476"/>
      <c r="BI155" s="469"/>
      <c r="BJ155" s="476"/>
      <c r="BK155" s="480"/>
      <c r="BL155" s="480"/>
      <c r="BM155" s="480"/>
      <c r="BN155" s="480"/>
      <c r="BO155" s="480"/>
      <c r="BP155" s="468"/>
      <c r="BQ155" s="480"/>
      <c r="BR155" s="480"/>
      <c r="BS155" s="480"/>
      <c r="BT155" s="476"/>
      <c r="BU155" s="463"/>
      <c r="BV155" s="465"/>
      <c r="BW155" s="463"/>
      <c r="BX155" s="465"/>
    </row>
    <row r="156" spans="1:76" ht="17" customHeight="1" x14ac:dyDescent="0.35">
      <c r="A156" s="516"/>
      <c r="B156" s="483"/>
      <c r="C156" s="520"/>
      <c r="D156" s="490"/>
      <c r="E156" s="493"/>
      <c r="F156" s="138">
        <v>39</v>
      </c>
      <c r="G156" s="139">
        <f>'Anchor-LD'!L154</f>
        <v>0</v>
      </c>
      <c r="H156" s="140">
        <f>'Anchor-LD'!M154</f>
        <v>0</v>
      </c>
      <c r="I156" s="140">
        <f>'Anchor-LD'!N154</f>
        <v>0</v>
      </c>
      <c r="J156" s="140">
        <f>'Anchor-LD'!O154</f>
        <v>0</v>
      </c>
      <c r="K156" s="140">
        <f>(Summary!$C$58*H156+Summary!$C$59*I156+Summary!$C$60*J156)/Summary!$C$61</f>
        <v>0</v>
      </c>
      <c r="L156" s="140">
        <f>'Anchor-LD'!P154</f>
        <v>0</v>
      </c>
      <c r="M156" s="140">
        <f>'Anchor-LD'!Q154</f>
        <v>0</v>
      </c>
      <c r="N156" s="140">
        <f>'Anchor-LD'!R154</f>
        <v>0</v>
      </c>
      <c r="O156" s="140">
        <f>'Anchor-LD'!S154</f>
        <v>0</v>
      </c>
      <c r="P156" s="140">
        <f>'Anchor-LD'!T154</f>
        <v>0</v>
      </c>
      <c r="Q156" s="140">
        <f>'Anchor-LD'!U154</f>
        <v>0</v>
      </c>
      <c r="R156" s="140">
        <f>'Anchor-LD'!V154</f>
        <v>0</v>
      </c>
      <c r="S156" s="140">
        <f>'Anchor-LD'!W154</f>
        <v>0</v>
      </c>
      <c r="T156" s="140">
        <f>'Anchor-LD'!X154</f>
        <v>0</v>
      </c>
      <c r="U156" s="140">
        <f>10*LOG10(1/((Summary!$C$75/10^(R156/10)+Summary!$C$76/10^(S156/10)+Summary!$C$77/10^(T156/10))/Summary!$C$78))</f>
        <v>0</v>
      </c>
      <c r="V156" s="140">
        <f>'Anchor-LD'!Y154</f>
        <v>0</v>
      </c>
      <c r="W156" s="140">
        <f>'Anchor-LD'!Z154</f>
        <v>0</v>
      </c>
      <c r="X156" s="141">
        <f t="shared" si="10"/>
        <v>0</v>
      </c>
      <c r="Y156" s="133"/>
      <c r="Z156" s="139">
        <f>'Test-LD'!L154</f>
        <v>0</v>
      </c>
      <c r="AA156" s="140">
        <f>'Test-LD'!M154</f>
        <v>0</v>
      </c>
      <c r="AB156" s="140">
        <f>'Test-LD'!N154</f>
        <v>0</v>
      </c>
      <c r="AC156" s="140">
        <f>'Test-LD'!O154</f>
        <v>0</v>
      </c>
      <c r="AD156" s="140">
        <f>(Summary!$C$58*AA156+Summary!$C$59*AB156+Summary!$C$60*AC156)/Summary!$C$61</f>
        <v>0</v>
      </c>
      <c r="AE156" s="140">
        <f>'Test-LD'!P154</f>
        <v>0</v>
      </c>
      <c r="AF156" s="140">
        <f>'Test-LD'!Q154</f>
        <v>0</v>
      </c>
      <c r="AG156" s="140">
        <f>'Test-LD'!R154</f>
        <v>0</v>
      </c>
      <c r="AH156" s="140">
        <f>'Test-LD'!S154</f>
        <v>0</v>
      </c>
      <c r="AI156" s="140">
        <f>'Test-LD'!T154</f>
        <v>0</v>
      </c>
      <c r="AJ156" s="140">
        <f>'Test-LD'!U154</f>
        <v>0</v>
      </c>
      <c r="AK156" s="140">
        <f>'Test-LD'!V154</f>
        <v>0</v>
      </c>
      <c r="AL156" s="140">
        <f>'Test-LD'!W154</f>
        <v>0</v>
      </c>
      <c r="AM156" s="140">
        <f>'Test-LD'!X154</f>
        <v>0</v>
      </c>
      <c r="AN156" s="140">
        <f>10*LOG10(1/((Summary!$C$75/10^(AK156/10)+Summary!$C$76/10^(AL156/10)+Summary!$C$77/10^(AM156/10))/Summary!$C$78))</f>
        <v>0</v>
      </c>
      <c r="AO156" s="140">
        <f>'Test-LD'!Y154</f>
        <v>0</v>
      </c>
      <c r="AP156" s="140">
        <f>'Test-LD'!Z154</f>
        <v>0</v>
      </c>
      <c r="AQ156" s="141">
        <f t="shared" si="11"/>
        <v>0</v>
      </c>
      <c r="AR156" s="142" t="e">
        <f t="shared" si="8"/>
        <v>#DIV/0!</v>
      </c>
      <c r="AS156" s="143" t="e">
        <f t="shared" si="9"/>
        <v>#DIV/0!</v>
      </c>
      <c r="AT156" s="136"/>
      <c r="AU156" s="136"/>
      <c r="AV156" s="577" t="s">
        <v>122</v>
      </c>
      <c r="AW156" s="480" t="e" cm="1">
        <f t="array" ref="AW156">bdRateExtend($G155:$G158,H155:H158,$Z155:$Z158,AA155:AA158)</f>
        <v>#VALUE!</v>
      </c>
      <c r="AX156" s="480"/>
      <c r="AY156" s="480"/>
      <c r="AZ156" s="480"/>
      <c r="BA156" s="480"/>
      <c r="BB156" s="480"/>
      <c r="BC156" s="480" t="e" cm="1">
        <f t="array" ref="BC156">bdRateExtend($G155:$G158,L155:L158,$Z155:$Z158,AE155:AE158)</f>
        <v>#VALUE!</v>
      </c>
      <c r="BD156" s="480"/>
      <c r="BE156" s="480" t="e" cm="1">
        <f t="array" ref="BE156">bdRateExtend($G155:$G158,M155:M158,$Z155:$Z158,AF155:AF158)</f>
        <v>#VALUE!</v>
      </c>
      <c r="BF156" s="480"/>
      <c r="BG156" s="469" t="e" cm="1">
        <f t="array" ref="BG156">bdRateExtend($G155:$G158,N155:N158,$Z155:$Z158,AG155:AG158,"None", FALSE,1)</f>
        <v>#VALUE!</v>
      </c>
      <c r="BH156" s="476"/>
      <c r="BI156" s="469" t="e" cm="1">
        <f t="array" ref="BI156">bdRateExtend($G155:$G158,O155:O158,$Z155:$Z158,AH155:AH158,"None", FALSE,1)</f>
        <v>#VALUE!</v>
      </c>
      <c r="BJ156" s="476"/>
      <c r="BK156" s="480" t="e" cm="1">
        <f t="array" ref="BK156">bdRateExtend($G155:$G158,P155:P158,$Z155:$Z158,AI155:AI158)</f>
        <v>#VALUE!</v>
      </c>
      <c r="BL156" s="480"/>
      <c r="BM156" s="480" t="e" cm="1">
        <f t="array" ref="BM156">bdRateExtend($G155:$G158,Q155:Q158,$Z155:$Z158,AJ155:AJ158)</f>
        <v>#VALUE!</v>
      </c>
      <c r="BN156" s="480"/>
      <c r="BO156" s="480" t="e" cm="1">
        <f t="array" ref="BO156">bdRateExtend($G155:$G158,R155:R158,$Z155:$Z158,AK155:AK158)</f>
        <v>#VALUE!</v>
      </c>
      <c r="BP156" s="468"/>
      <c r="BQ156" s="480"/>
      <c r="BR156" s="480"/>
      <c r="BS156" s="480"/>
      <c r="BT156" s="476"/>
      <c r="BU156" s="463" cm="1">
        <f t="array" ref="BU156">testVMAFRange($G155:$G158,N155:N158,$Z155:$Z158,AG155:AG158)</f>
        <v>0</v>
      </c>
      <c r="BV156" s="465"/>
      <c r="BW156" s="463" cm="1">
        <f t="array" ref="BW156">testVMAFRange($G155:$G158,O155:O158,$Z155:$Z158,AH155:AH158)</f>
        <v>0</v>
      </c>
      <c r="BX156" s="465"/>
    </row>
    <row r="157" spans="1:76" ht="17" customHeight="1" x14ac:dyDescent="0.35">
      <c r="A157" s="516"/>
      <c r="B157" s="483"/>
      <c r="C157" s="520"/>
      <c r="D157" s="490"/>
      <c r="E157" s="493"/>
      <c r="F157" s="138">
        <v>47</v>
      </c>
      <c r="G157" s="139">
        <f>'Anchor-LD'!L155</f>
        <v>0</v>
      </c>
      <c r="H157" s="140">
        <f>'Anchor-LD'!M155</f>
        <v>0</v>
      </c>
      <c r="I157" s="140">
        <f>'Anchor-LD'!N155</f>
        <v>0</v>
      </c>
      <c r="J157" s="140">
        <f>'Anchor-LD'!O155</f>
        <v>0</v>
      </c>
      <c r="K157" s="140">
        <f>(Summary!$C$58*H157+Summary!$C$59*I157+Summary!$C$60*J157)/Summary!$C$61</f>
        <v>0</v>
      </c>
      <c r="L157" s="140">
        <f>'Anchor-LD'!P155</f>
        <v>0</v>
      </c>
      <c r="M157" s="140">
        <f>'Anchor-LD'!Q155</f>
        <v>0</v>
      </c>
      <c r="N157" s="140">
        <f>'Anchor-LD'!R155</f>
        <v>0</v>
      </c>
      <c r="O157" s="140">
        <f>'Anchor-LD'!S155</f>
        <v>0</v>
      </c>
      <c r="P157" s="140">
        <f>'Anchor-LD'!T155</f>
        <v>0</v>
      </c>
      <c r="Q157" s="140">
        <f>'Anchor-LD'!U155</f>
        <v>0</v>
      </c>
      <c r="R157" s="140">
        <f>'Anchor-LD'!V155</f>
        <v>0</v>
      </c>
      <c r="S157" s="140">
        <f>'Anchor-LD'!W155</f>
        <v>0</v>
      </c>
      <c r="T157" s="140">
        <f>'Anchor-LD'!X155</f>
        <v>0</v>
      </c>
      <c r="U157" s="140">
        <f>10*LOG10(1/((Summary!$C$75/10^(R157/10)+Summary!$C$76/10^(S157/10)+Summary!$C$77/10^(T157/10))/Summary!$C$78))</f>
        <v>0</v>
      </c>
      <c r="V157" s="140">
        <f>'Anchor-LD'!Y155</f>
        <v>0</v>
      </c>
      <c r="W157" s="140">
        <f>'Anchor-LD'!Z155</f>
        <v>0</v>
      </c>
      <c r="X157" s="141">
        <f t="shared" si="10"/>
        <v>0</v>
      </c>
      <c r="Y157" s="133"/>
      <c r="Z157" s="139">
        <f>'Test-LD'!L155</f>
        <v>0</v>
      </c>
      <c r="AA157" s="140">
        <f>'Test-LD'!M155</f>
        <v>0</v>
      </c>
      <c r="AB157" s="140">
        <f>'Test-LD'!N155</f>
        <v>0</v>
      </c>
      <c r="AC157" s="140">
        <f>'Test-LD'!O155</f>
        <v>0</v>
      </c>
      <c r="AD157" s="140">
        <f>(Summary!$C$58*AA157+Summary!$C$59*AB157+Summary!$C$60*AC157)/Summary!$C$61</f>
        <v>0</v>
      </c>
      <c r="AE157" s="140">
        <f>'Test-LD'!P155</f>
        <v>0</v>
      </c>
      <c r="AF157" s="140">
        <f>'Test-LD'!Q155</f>
        <v>0</v>
      </c>
      <c r="AG157" s="140">
        <f>'Test-LD'!R155</f>
        <v>0</v>
      </c>
      <c r="AH157" s="140">
        <f>'Test-LD'!S155</f>
        <v>0</v>
      </c>
      <c r="AI157" s="140">
        <f>'Test-LD'!T155</f>
        <v>0</v>
      </c>
      <c r="AJ157" s="140">
        <f>'Test-LD'!U155</f>
        <v>0</v>
      </c>
      <c r="AK157" s="140">
        <f>'Test-LD'!V155</f>
        <v>0</v>
      </c>
      <c r="AL157" s="140">
        <f>'Test-LD'!W155</f>
        <v>0</v>
      </c>
      <c r="AM157" s="140">
        <f>'Test-LD'!X155</f>
        <v>0</v>
      </c>
      <c r="AN157" s="140">
        <f>10*LOG10(1/((Summary!$C$75/10^(AK157/10)+Summary!$C$76/10^(AL157/10)+Summary!$C$77/10^(AM157/10))/Summary!$C$78))</f>
        <v>0</v>
      </c>
      <c r="AO157" s="140">
        <f>'Test-LD'!Y155</f>
        <v>0</v>
      </c>
      <c r="AP157" s="140">
        <f>'Test-LD'!Z155</f>
        <v>0</v>
      </c>
      <c r="AQ157" s="141">
        <f t="shared" si="11"/>
        <v>0</v>
      </c>
      <c r="AR157" s="142" t="e">
        <f t="shared" si="8"/>
        <v>#DIV/0!</v>
      </c>
      <c r="AS157" s="143" t="e">
        <f t="shared" si="9"/>
        <v>#DIV/0!</v>
      </c>
      <c r="AT157" s="136"/>
      <c r="AU157" s="136"/>
      <c r="AV157" s="577"/>
      <c r="AW157" s="480"/>
      <c r="AX157" s="480"/>
      <c r="AY157" s="480"/>
      <c r="AZ157" s="480"/>
      <c r="BA157" s="480"/>
      <c r="BB157" s="480"/>
      <c r="BC157" s="480"/>
      <c r="BD157" s="480"/>
      <c r="BE157" s="480"/>
      <c r="BF157" s="480"/>
      <c r="BG157" s="469"/>
      <c r="BH157" s="476"/>
      <c r="BI157" s="469"/>
      <c r="BJ157" s="476"/>
      <c r="BK157" s="480"/>
      <c r="BL157" s="480"/>
      <c r="BM157" s="480"/>
      <c r="BN157" s="480"/>
      <c r="BO157" s="480"/>
      <c r="BP157" s="468"/>
      <c r="BQ157" s="480"/>
      <c r="BR157" s="480"/>
      <c r="BS157" s="480"/>
      <c r="BT157" s="476"/>
      <c r="BU157" s="463"/>
      <c r="BV157" s="465"/>
      <c r="BW157" s="463"/>
      <c r="BX157" s="465"/>
    </row>
    <row r="158" spans="1:76" ht="17" customHeight="1" x14ac:dyDescent="0.35">
      <c r="A158" s="516"/>
      <c r="B158" s="483"/>
      <c r="C158" s="520"/>
      <c r="D158" s="490"/>
      <c r="E158" s="493"/>
      <c r="F158" s="138">
        <v>55</v>
      </c>
      <c r="G158" s="139">
        <f>'Anchor-LD'!L156</f>
        <v>0</v>
      </c>
      <c r="H158" s="140">
        <f>'Anchor-LD'!M156</f>
        <v>0</v>
      </c>
      <c r="I158" s="140">
        <f>'Anchor-LD'!N156</f>
        <v>0</v>
      </c>
      <c r="J158" s="140">
        <f>'Anchor-LD'!O156</f>
        <v>0</v>
      </c>
      <c r="K158" s="140">
        <f>(Summary!$C$58*H158+Summary!$C$59*I158+Summary!$C$60*J158)/Summary!$C$61</f>
        <v>0</v>
      </c>
      <c r="L158" s="140">
        <f>'Anchor-LD'!P156</f>
        <v>0</v>
      </c>
      <c r="M158" s="140">
        <f>'Anchor-LD'!Q156</f>
        <v>0</v>
      </c>
      <c r="N158" s="140">
        <f>'Anchor-LD'!R156</f>
        <v>0</v>
      </c>
      <c r="O158" s="140">
        <f>'Anchor-LD'!S156</f>
        <v>0</v>
      </c>
      <c r="P158" s="140">
        <f>'Anchor-LD'!T156</f>
        <v>0</v>
      </c>
      <c r="Q158" s="140">
        <f>'Anchor-LD'!U156</f>
        <v>0</v>
      </c>
      <c r="R158" s="140">
        <f>'Anchor-LD'!V156</f>
        <v>0</v>
      </c>
      <c r="S158" s="140">
        <f>'Anchor-LD'!W156</f>
        <v>0</v>
      </c>
      <c r="T158" s="140">
        <f>'Anchor-LD'!X156</f>
        <v>0</v>
      </c>
      <c r="U158" s="140">
        <f>10*LOG10(1/((Summary!$C$75/10^(R158/10)+Summary!$C$76/10^(S158/10)+Summary!$C$77/10^(T158/10))/Summary!$C$78))</f>
        <v>0</v>
      </c>
      <c r="V158" s="140">
        <f>'Anchor-LD'!Y156</f>
        <v>0</v>
      </c>
      <c r="W158" s="140">
        <f>'Anchor-LD'!Z156</f>
        <v>0</v>
      </c>
      <c r="X158" s="141">
        <f t="shared" si="10"/>
        <v>0</v>
      </c>
      <c r="Y158" s="133"/>
      <c r="Z158" s="139">
        <f>'Test-LD'!L156</f>
        <v>0</v>
      </c>
      <c r="AA158" s="140">
        <f>'Test-LD'!M156</f>
        <v>0</v>
      </c>
      <c r="AB158" s="140">
        <f>'Test-LD'!N156</f>
        <v>0</v>
      </c>
      <c r="AC158" s="140">
        <f>'Test-LD'!O156</f>
        <v>0</v>
      </c>
      <c r="AD158" s="140">
        <f>(Summary!$C$58*AA158+Summary!$C$59*AB158+Summary!$C$60*AC158)/Summary!$C$61</f>
        <v>0</v>
      </c>
      <c r="AE158" s="140">
        <f>'Test-LD'!P156</f>
        <v>0</v>
      </c>
      <c r="AF158" s="140">
        <f>'Test-LD'!Q156</f>
        <v>0</v>
      </c>
      <c r="AG158" s="140">
        <f>'Test-LD'!R156</f>
        <v>0</v>
      </c>
      <c r="AH158" s="140">
        <f>'Test-LD'!S156</f>
        <v>0</v>
      </c>
      <c r="AI158" s="140">
        <f>'Test-LD'!T156</f>
        <v>0</v>
      </c>
      <c r="AJ158" s="140">
        <f>'Test-LD'!U156</f>
        <v>0</v>
      </c>
      <c r="AK158" s="140">
        <f>'Test-LD'!V156</f>
        <v>0</v>
      </c>
      <c r="AL158" s="140">
        <f>'Test-LD'!W156</f>
        <v>0</v>
      </c>
      <c r="AM158" s="140">
        <f>'Test-LD'!X156</f>
        <v>0</v>
      </c>
      <c r="AN158" s="140">
        <f>10*LOG10(1/((Summary!$C$75/10^(AK158/10)+Summary!$C$76/10^(AL158/10)+Summary!$C$77/10^(AM158/10))/Summary!$C$78))</f>
        <v>0</v>
      </c>
      <c r="AO158" s="140">
        <f>'Test-LD'!Y156</f>
        <v>0</v>
      </c>
      <c r="AP158" s="140">
        <f>'Test-LD'!Z156</f>
        <v>0</v>
      </c>
      <c r="AQ158" s="141">
        <f t="shared" si="11"/>
        <v>0</v>
      </c>
      <c r="AR158" s="142" t="e">
        <f t="shared" si="8"/>
        <v>#DIV/0!</v>
      </c>
      <c r="AS158" s="143" t="e">
        <f t="shared" si="9"/>
        <v>#DIV/0!</v>
      </c>
      <c r="AT158" s="136"/>
      <c r="AU158" s="136"/>
      <c r="AV158" s="577" t="s">
        <v>123</v>
      </c>
      <c r="AW158" s="480" t="e" cm="1">
        <f t="array" ref="AW158">bdRateExtend($G156:$G159,H156:H159,$Z156:$Z159,AA156:AA159)</f>
        <v>#VALUE!</v>
      </c>
      <c r="AX158" s="480"/>
      <c r="AY158" s="480"/>
      <c r="AZ158" s="480"/>
      <c r="BA158" s="480"/>
      <c r="BB158" s="480"/>
      <c r="BC158" s="480" t="e" cm="1">
        <f t="array" ref="BC158">bdRateExtend($G156:$G159,L156:L159,$Z156:$Z159,AE156:AE159)</f>
        <v>#VALUE!</v>
      </c>
      <c r="BD158" s="480"/>
      <c r="BE158" s="480" t="e" cm="1">
        <f t="array" ref="BE158">bdRateExtend($G156:$G159,M156:M159,$Z156:$Z159,AF156:AF159)</f>
        <v>#VALUE!</v>
      </c>
      <c r="BF158" s="480"/>
      <c r="BG158" s="469" t="e" cm="1">
        <f t="array" ref="BG158">bdRateExtend($G156:$G159,N156:N159,$Z156:$Z159,AG156:AG159,"None", FALSE,1)</f>
        <v>#VALUE!</v>
      </c>
      <c r="BH158" s="476"/>
      <c r="BI158" s="469" t="e" cm="1">
        <f t="array" ref="BI158">bdRateExtend($G156:$G159,O156:O159,$Z156:$Z159,AH156:AH159,"None", FALSE,1)</f>
        <v>#VALUE!</v>
      </c>
      <c r="BJ158" s="476"/>
      <c r="BK158" s="480" t="e" cm="1">
        <f t="array" ref="BK158">bdRateExtend($G156:$G159,P156:P159,$Z156:$Z159,AI156:AI159)</f>
        <v>#VALUE!</v>
      </c>
      <c r="BL158" s="480"/>
      <c r="BM158" s="480" t="e" cm="1">
        <f t="array" ref="BM158">bdRateExtend($G156:$G159,Q156:Q159,$Z156:$Z159,AJ156:AJ159)</f>
        <v>#VALUE!</v>
      </c>
      <c r="BN158" s="480"/>
      <c r="BO158" s="480" t="e" cm="1">
        <f t="array" ref="BO158">bdRateExtend($G156:$G159,R156:R159,$Z156:$Z159,AK156:AK159)</f>
        <v>#VALUE!</v>
      </c>
      <c r="BP158" s="468"/>
      <c r="BQ158" s="480"/>
      <c r="BR158" s="480"/>
      <c r="BS158" s="480"/>
      <c r="BT158" s="476"/>
      <c r="BU158" s="463" cm="1">
        <f t="array" ref="BU158">testVMAFRange($G156:$G159,N156:N159,$Z156:$Z159,AG156:AG159)</f>
        <v>0</v>
      </c>
      <c r="BV158" s="465"/>
      <c r="BW158" s="463" cm="1">
        <f t="array" ref="BW158">testVMAFRange($G156:$G159,O156:O159,$Z156:$Z159,AH156:AH159)</f>
        <v>0</v>
      </c>
      <c r="BX158" s="465"/>
    </row>
    <row r="159" spans="1:76" ht="17" customHeight="1" thickBot="1" x14ac:dyDescent="0.4">
      <c r="A159" s="516"/>
      <c r="B159" s="518"/>
      <c r="C159" s="521"/>
      <c r="D159" s="522"/>
      <c r="E159" s="523"/>
      <c r="F159" s="144">
        <v>63</v>
      </c>
      <c r="G159" s="145">
        <f>'Anchor-LD'!L157</f>
        <v>0</v>
      </c>
      <c r="H159" s="146">
        <f>'Anchor-LD'!M157</f>
        <v>0</v>
      </c>
      <c r="I159" s="146">
        <f>'Anchor-LD'!N157</f>
        <v>0</v>
      </c>
      <c r="J159" s="146">
        <f>'Anchor-LD'!O157</f>
        <v>0</v>
      </c>
      <c r="K159" s="146">
        <f>(Summary!$C$58*H159+Summary!$C$59*I159+Summary!$C$60*J159)/Summary!$C$61</f>
        <v>0</v>
      </c>
      <c r="L159" s="146">
        <f>'Anchor-LD'!P157</f>
        <v>0</v>
      </c>
      <c r="M159" s="146">
        <f>'Anchor-LD'!Q157</f>
        <v>0</v>
      </c>
      <c r="N159" s="146">
        <f>'Anchor-LD'!R157</f>
        <v>0</v>
      </c>
      <c r="O159" s="146">
        <f>'Anchor-LD'!S157</f>
        <v>0</v>
      </c>
      <c r="P159" s="146">
        <f>'Anchor-LD'!T157</f>
        <v>0</v>
      </c>
      <c r="Q159" s="146">
        <f>'Anchor-LD'!U157</f>
        <v>0</v>
      </c>
      <c r="R159" s="146">
        <f>'Anchor-LD'!V157</f>
        <v>0</v>
      </c>
      <c r="S159" s="146">
        <f>'Anchor-LD'!W157</f>
        <v>0</v>
      </c>
      <c r="T159" s="146">
        <f>'Anchor-LD'!X157</f>
        <v>0</v>
      </c>
      <c r="U159" s="146">
        <f>10*LOG10(1/((Summary!$C$75/10^(R159/10)+Summary!$C$76/10^(S159/10)+Summary!$C$77/10^(T159/10))/Summary!$C$78))</f>
        <v>0</v>
      </c>
      <c r="V159" s="146">
        <f>'Anchor-LD'!Y157</f>
        <v>0</v>
      </c>
      <c r="W159" s="146">
        <f>'Anchor-LD'!Z157</f>
        <v>0</v>
      </c>
      <c r="X159" s="147">
        <f t="shared" si="10"/>
        <v>0</v>
      </c>
      <c r="Y159" s="133"/>
      <c r="Z159" s="145">
        <f>'Test-LD'!L157</f>
        <v>0</v>
      </c>
      <c r="AA159" s="146">
        <f>'Test-LD'!M157</f>
        <v>0</v>
      </c>
      <c r="AB159" s="146">
        <f>'Test-LD'!N157</f>
        <v>0</v>
      </c>
      <c r="AC159" s="146">
        <f>'Test-LD'!O157</f>
        <v>0</v>
      </c>
      <c r="AD159" s="146">
        <f>(Summary!$C$58*AA159+Summary!$C$59*AB159+Summary!$C$60*AC159)/Summary!$C$61</f>
        <v>0</v>
      </c>
      <c r="AE159" s="146">
        <f>'Test-LD'!P157</f>
        <v>0</v>
      </c>
      <c r="AF159" s="146">
        <f>'Test-LD'!Q157</f>
        <v>0</v>
      </c>
      <c r="AG159" s="146">
        <f>'Test-LD'!R157</f>
        <v>0</v>
      </c>
      <c r="AH159" s="146">
        <f>'Test-LD'!S157</f>
        <v>0</v>
      </c>
      <c r="AI159" s="146">
        <f>'Test-LD'!T157</f>
        <v>0</v>
      </c>
      <c r="AJ159" s="146">
        <f>'Test-LD'!U157</f>
        <v>0</v>
      </c>
      <c r="AK159" s="146">
        <f>'Test-LD'!V157</f>
        <v>0</v>
      </c>
      <c r="AL159" s="146">
        <f>'Test-LD'!W157</f>
        <v>0</v>
      </c>
      <c r="AM159" s="146">
        <f>'Test-LD'!X157</f>
        <v>0</v>
      </c>
      <c r="AN159" s="146">
        <f>10*LOG10(1/((Summary!$C$75/10^(AK159/10)+Summary!$C$76/10^(AL159/10)+Summary!$C$77/10^(AM159/10))/Summary!$C$78))</f>
        <v>0</v>
      </c>
      <c r="AO159" s="146">
        <f>'Test-LD'!Y157</f>
        <v>0</v>
      </c>
      <c r="AP159" s="146">
        <f>'Test-LD'!Z157</f>
        <v>0</v>
      </c>
      <c r="AQ159" s="147">
        <f t="shared" si="11"/>
        <v>0</v>
      </c>
      <c r="AR159" s="148" t="e">
        <f t="shared" si="8"/>
        <v>#DIV/0!</v>
      </c>
      <c r="AS159" s="149" t="e">
        <f t="shared" si="9"/>
        <v>#DIV/0!</v>
      </c>
      <c r="AT159" s="136"/>
      <c r="AU159" s="136"/>
      <c r="AV159" s="577"/>
      <c r="AW159" s="480"/>
      <c r="AX159" s="480"/>
      <c r="AY159" s="480"/>
      <c r="AZ159" s="480"/>
      <c r="BA159" s="480"/>
      <c r="BB159" s="481"/>
      <c r="BC159" s="480"/>
      <c r="BD159" s="480"/>
      <c r="BE159" s="480"/>
      <c r="BF159" s="480"/>
      <c r="BG159" s="472"/>
      <c r="BH159" s="477"/>
      <c r="BI159" s="472"/>
      <c r="BJ159" s="477"/>
      <c r="BK159" s="480"/>
      <c r="BL159" s="480"/>
      <c r="BM159" s="480"/>
      <c r="BN159" s="480"/>
      <c r="BO159" s="480"/>
      <c r="BP159" s="471"/>
      <c r="BQ159" s="481"/>
      <c r="BR159" s="481"/>
      <c r="BS159" s="481"/>
      <c r="BT159" s="477"/>
      <c r="BU159" s="473"/>
      <c r="BV159" s="466"/>
      <c r="BW159" s="473"/>
      <c r="BX159" s="466"/>
    </row>
    <row r="160" spans="1:76" ht="17" customHeight="1" x14ac:dyDescent="0.35">
      <c r="A160" s="516"/>
      <c r="B160" s="482" t="s">
        <v>91</v>
      </c>
      <c r="C160" s="519" t="s">
        <v>49</v>
      </c>
      <c r="D160" s="489">
        <v>59.94</v>
      </c>
      <c r="E160" s="492">
        <v>8</v>
      </c>
      <c r="F160" s="129">
        <v>23</v>
      </c>
      <c r="G160" s="130">
        <f>'Anchor-LD'!L158</f>
        <v>0</v>
      </c>
      <c r="H160" s="131">
        <f>'Anchor-LD'!M158</f>
        <v>0</v>
      </c>
      <c r="I160" s="131">
        <f>'Anchor-LD'!N158</f>
        <v>0</v>
      </c>
      <c r="J160" s="131">
        <f>'Anchor-LD'!O158</f>
        <v>0</v>
      </c>
      <c r="K160" s="131">
        <f>(Summary!$C$58*H160+Summary!$C$59*I160+Summary!$C$60*J160)/Summary!$C$61</f>
        <v>0</v>
      </c>
      <c r="L160" s="131">
        <f>'Anchor-LD'!P158</f>
        <v>0</v>
      </c>
      <c r="M160" s="131">
        <f>'Anchor-LD'!Q158</f>
        <v>0</v>
      </c>
      <c r="N160" s="131">
        <f>'Anchor-LD'!R158</f>
        <v>0</v>
      </c>
      <c r="O160" s="131">
        <f>'Anchor-LD'!S158</f>
        <v>0</v>
      </c>
      <c r="P160" s="131">
        <f>'Anchor-LD'!T158</f>
        <v>0</v>
      </c>
      <c r="Q160" s="131">
        <f>'Anchor-LD'!U158</f>
        <v>0</v>
      </c>
      <c r="R160" s="131">
        <f>'Anchor-LD'!V158</f>
        <v>0</v>
      </c>
      <c r="S160" s="131">
        <f>'Anchor-LD'!W158</f>
        <v>0</v>
      </c>
      <c r="T160" s="131">
        <f>'Anchor-LD'!X158</f>
        <v>0</v>
      </c>
      <c r="U160" s="131">
        <f>10*LOG10(1/((Summary!$C$75/10^(R160/10)+Summary!$C$76/10^(S160/10)+Summary!$C$77/10^(T160/10))/Summary!$C$78))</f>
        <v>0</v>
      </c>
      <c r="V160" s="131">
        <f>'Anchor-LD'!Y158</f>
        <v>0</v>
      </c>
      <c r="W160" s="131">
        <f>'Anchor-LD'!Z158</f>
        <v>0</v>
      </c>
      <c r="X160" s="132">
        <f t="shared" si="10"/>
        <v>0</v>
      </c>
      <c r="Y160" s="133"/>
      <c r="Z160" s="130">
        <f>'Test-LD'!L158</f>
        <v>0</v>
      </c>
      <c r="AA160" s="131">
        <f>'Test-LD'!M158</f>
        <v>0</v>
      </c>
      <c r="AB160" s="131">
        <f>'Test-LD'!N158</f>
        <v>0</v>
      </c>
      <c r="AC160" s="131">
        <f>'Test-LD'!O158</f>
        <v>0</v>
      </c>
      <c r="AD160" s="131">
        <f>(Summary!$C$58*AA160+Summary!$C$59*AB160+Summary!$C$60*AC160)/Summary!$C$61</f>
        <v>0</v>
      </c>
      <c r="AE160" s="131">
        <f>'Test-LD'!P158</f>
        <v>0</v>
      </c>
      <c r="AF160" s="131">
        <f>'Test-LD'!Q158</f>
        <v>0</v>
      </c>
      <c r="AG160" s="131">
        <f>'Test-LD'!R158</f>
        <v>0</v>
      </c>
      <c r="AH160" s="131">
        <f>'Test-LD'!S158</f>
        <v>0</v>
      </c>
      <c r="AI160" s="131">
        <f>'Test-LD'!T158</f>
        <v>0</v>
      </c>
      <c r="AJ160" s="131">
        <f>'Test-LD'!U158</f>
        <v>0</v>
      </c>
      <c r="AK160" s="131">
        <f>'Test-LD'!V158</f>
        <v>0</v>
      </c>
      <c r="AL160" s="131">
        <f>'Test-LD'!W158</f>
        <v>0</v>
      </c>
      <c r="AM160" s="131">
        <f>'Test-LD'!X158</f>
        <v>0</v>
      </c>
      <c r="AN160" s="131">
        <f>10*LOG10(1/((Summary!$C$75/10^(AK160/10)+Summary!$C$76/10^(AL160/10)+Summary!$C$77/10^(AM160/10))/Summary!$C$78))</f>
        <v>0</v>
      </c>
      <c r="AO160" s="131">
        <f>'Test-LD'!Y158</f>
        <v>0</v>
      </c>
      <c r="AP160" s="131">
        <f>'Test-LD'!Z158</f>
        <v>0</v>
      </c>
      <c r="AQ160" s="132">
        <f t="shared" si="11"/>
        <v>0</v>
      </c>
      <c r="AR160" s="134" t="e">
        <f t="shared" si="8"/>
        <v>#DIV/0!</v>
      </c>
      <c r="AS160" s="135" t="e">
        <f t="shared" si="9"/>
        <v>#DIV/0!</v>
      </c>
      <c r="AT160" s="136"/>
      <c r="AU160" s="136"/>
      <c r="AV160" s="577" t="s">
        <v>121</v>
      </c>
      <c r="AW160" s="480" t="e" cm="1">
        <f t="array" ref="AW160">bdRateExtend($G160:$G163,H160:H163,$Z160:$Z163,AA160:AA163)</f>
        <v>#VALUE!</v>
      </c>
      <c r="AX160" s="480" t="e" cm="1">
        <f t="array" ref="AX160">bdRateExtend($G160:$G165,H160:H165,$Z160:$Z165,AA160:AA165)</f>
        <v>#VALUE!</v>
      </c>
      <c r="AY160" s="480" t="e" cm="1">
        <f t="array" ref="AY160">bdRateExtend($G160:$G165,I160:I165,$Z160:$Z165,AB160:AB165)</f>
        <v>#VALUE!</v>
      </c>
      <c r="AZ160" s="480" t="e" cm="1">
        <f t="array" ref="AZ160">bdRateExtend($G160:$G165,J160:J165,$Z160:$Z165,AC160:AC165)</f>
        <v>#VALUE!</v>
      </c>
      <c r="BA160" s="480" t="e" cm="1">
        <f t="array" ref="BA160">bdRateExtend($G160:$G165,K160:K165,$Z160:$Z165,AD160:AD165)</f>
        <v>#VALUE!</v>
      </c>
      <c r="BB160" s="479" t="e">
        <f>(Summary!$C$89*AX160+Summary!$C$90*AY160+Summary!$C$91*AZ160)/Summary!$C$92</f>
        <v>#VALUE!</v>
      </c>
      <c r="BC160" s="480" t="e" cm="1">
        <f t="array" ref="BC160">bdRateExtend($G160:$G163,L160:L163,$Z160:$Z163,AE160:AE163)</f>
        <v>#VALUE!</v>
      </c>
      <c r="BD160" s="480" t="e" cm="1">
        <f t="array" ref="BD160">bdRateExtend($G160:$G165,L160:L165,$Z160:$Z165,AE160:AE165)</f>
        <v>#VALUE!</v>
      </c>
      <c r="BE160" s="480" t="e" cm="1">
        <f t="array" ref="BE160">bdRateExtend($G160:$G163,M160:M163,$Z160:$Z163,AF160:AF163)</f>
        <v>#VALUE!</v>
      </c>
      <c r="BF160" s="480" t="e" cm="1">
        <f t="array" ref="BF160">bdRateExtend($G160:$G165,M160:M165,$Z160:$Z165,AF160:AF165)</f>
        <v>#VALUE!</v>
      </c>
      <c r="BG160" s="474" t="e" cm="1">
        <f t="array" ref="BG160">bdRateExtend($G160:$G163,N160:N163,$Z160:$Z163,AG160:AG163,"None", FALSE,1)</f>
        <v>#VALUE!</v>
      </c>
      <c r="BH160" s="475" t="e" cm="1">
        <f t="array" ref="BH160">bdRateExtend($G160:$G165,N160:N165,$Z160:$Z165,AG160:AG165,"None", FALSE,1)</f>
        <v>#VALUE!</v>
      </c>
      <c r="BI160" s="474" t="e" cm="1">
        <f t="array" ref="BI160">bdRateExtend($G160:$G163,O160:O163,$Z160:$Z163,AH160:AH163,"None", FALSE,1)</f>
        <v>#VALUE!</v>
      </c>
      <c r="BJ160" s="475" t="e" cm="1">
        <f t="array" ref="BJ160">bdRateExtend($G160:$G165,O160:O165,$Z160:$Z165,AH160:AH165,"None", FALSE,1)</f>
        <v>#VALUE!</v>
      </c>
      <c r="BK160" s="480" t="e" cm="1">
        <f t="array" ref="BK160">bdRateExtend($G160:$G163,P160:P163,$Z160:$Z163,AI160:AI163)</f>
        <v>#VALUE!</v>
      </c>
      <c r="BL160" s="480" t="e" cm="1">
        <f t="array" ref="BL160">bdRateExtend($G160:$G165,P160:P165,$Z160:$Z165,AI160:AI165)</f>
        <v>#VALUE!</v>
      </c>
      <c r="BM160" s="480" t="e" cm="1">
        <f t="array" ref="BM160">bdRateExtend($G160:$G163,Q160:Q163,$Z160:$Z163,AJ160:AJ163)</f>
        <v>#VALUE!</v>
      </c>
      <c r="BN160" s="480" t="e" cm="1">
        <f t="array" ref="BN160">bdRateExtend($G160:$G165,Q160:Q165,$Z160:$Z165,AJ160:AJ165)</f>
        <v>#VALUE!</v>
      </c>
      <c r="BO160" s="480" t="e" cm="1">
        <f t="array" ref="BO160">bdRateExtend($G160:$G163,R160:R163,$Z160:$Z163,AK160:AK163)</f>
        <v>#VALUE!</v>
      </c>
      <c r="BP160" s="575" t="e" cm="1">
        <f t="array" ref="BP160">bdRateExtend($G160:$G165,R160:R165,$Z160:$Z165,AK160:AK165)</f>
        <v>#VALUE!</v>
      </c>
      <c r="BQ160" s="574" t="e" cm="1">
        <f t="array" ref="BQ160">bdRateExtend($G160:$G165,S160:S165,$Z160:$Z165,AL160:AL165)</f>
        <v>#VALUE!</v>
      </c>
      <c r="BR160" s="574" t="e" cm="1">
        <f t="array" ref="BR160">bdRateExtend($G160:$G165,T160:T165,$Z160:$Z165,AM160:AM165)</f>
        <v>#VALUE!</v>
      </c>
      <c r="BS160" s="574" t="e" cm="1">
        <f t="array" ref="BS160">bdRateExtend($G160:$G165,U160:U165,$Z160:$Z165,AN160:AN165)</f>
        <v>#VALUE!</v>
      </c>
      <c r="BT160" s="576" t="e">
        <f>(Summary!$C$103*BP160+Summary!$C$104*BQ160+Summary!$C$105*BR160)/Summary!$C$106</f>
        <v>#VALUE!</v>
      </c>
      <c r="BU160" s="462" cm="1">
        <f t="array" ref="BU160">testVMAFRange($G160:$G163,N160:N163,$Z160:$Z163,AG160:AG163)</f>
        <v>0</v>
      </c>
      <c r="BV160" s="464" cm="1">
        <f t="array" ref="BV160">testVMAFRange($G160:$G165,N160:N165,$Z160:$Z165,AG160:AG165)</f>
        <v>0</v>
      </c>
      <c r="BW160" s="462" cm="1">
        <f t="array" ref="BW160">testVMAFRange($G160:$G163,O160:O163,$Z160:$Z163,AH160:AH163)</f>
        <v>0</v>
      </c>
      <c r="BX160" s="464" cm="1">
        <f t="array" ref="BX160">testVMAFRange($G160:$G165,O160:O165,$Z160:$Z165,AH160:AH165)</f>
        <v>0</v>
      </c>
    </row>
    <row r="161" spans="1:76" ht="17" customHeight="1" x14ac:dyDescent="0.35">
      <c r="A161" s="516"/>
      <c r="B161" s="483"/>
      <c r="C161" s="520"/>
      <c r="D161" s="490"/>
      <c r="E161" s="493"/>
      <c r="F161" s="138">
        <v>31</v>
      </c>
      <c r="G161" s="139">
        <f>'Anchor-LD'!L159</f>
        <v>0</v>
      </c>
      <c r="H161" s="140">
        <f>'Anchor-LD'!M159</f>
        <v>0</v>
      </c>
      <c r="I161" s="140">
        <f>'Anchor-LD'!N159</f>
        <v>0</v>
      </c>
      <c r="J161" s="140">
        <f>'Anchor-LD'!O159</f>
        <v>0</v>
      </c>
      <c r="K161" s="140">
        <f>(Summary!$C$58*H161+Summary!$C$59*I161+Summary!$C$60*J161)/Summary!$C$61</f>
        <v>0</v>
      </c>
      <c r="L161" s="140">
        <f>'Anchor-LD'!P159</f>
        <v>0</v>
      </c>
      <c r="M161" s="140">
        <f>'Anchor-LD'!Q159</f>
        <v>0</v>
      </c>
      <c r="N161" s="140">
        <f>'Anchor-LD'!R159</f>
        <v>0</v>
      </c>
      <c r="O161" s="140">
        <f>'Anchor-LD'!S159</f>
        <v>0</v>
      </c>
      <c r="P161" s="140">
        <f>'Anchor-LD'!T159</f>
        <v>0</v>
      </c>
      <c r="Q161" s="140">
        <f>'Anchor-LD'!U159</f>
        <v>0</v>
      </c>
      <c r="R161" s="140">
        <f>'Anchor-LD'!V159</f>
        <v>0</v>
      </c>
      <c r="S161" s="140">
        <f>'Anchor-LD'!W159</f>
        <v>0</v>
      </c>
      <c r="T161" s="140">
        <f>'Anchor-LD'!X159</f>
        <v>0</v>
      </c>
      <c r="U161" s="140">
        <f>10*LOG10(1/((Summary!$C$75/10^(R161/10)+Summary!$C$76/10^(S161/10)+Summary!$C$77/10^(T161/10))/Summary!$C$78))</f>
        <v>0</v>
      </c>
      <c r="V161" s="140">
        <f>'Anchor-LD'!Y159</f>
        <v>0</v>
      </c>
      <c r="W161" s="140">
        <f>'Anchor-LD'!Z159</f>
        <v>0</v>
      </c>
      <c r="X161" s="141">
        <f t="shared" si="10"/>
        <v>0</v>
      </c>
      <c r="Y161" s="133"/>
      <c r="Z161" s="139">
        <f>'Test-LD'!L159</f>
        <v>0</v>
      </c>
      <c r="AA161" s="140">
        <f>'Test-LD'!M159</f>
        <v>0</v>
      </c>
      <c r="AB161" s="140">
        <f>'Test-LD'!N159</f>
        <v>0</v>
      </c>
      <c r="AC161" s="140">
        <f>'Test-LD'!O159</f>
        <v>0</v>
      </c>
      <c r="AD161" s="140">
        <f>(Summary!$C$58*AA161+Summary!$C$59*AB161+Summary!$C$60*AC161)/Summary!$C$61</f>
        <v>0</v>
      </c>
      <c r="AE161" s="140">
        <f>'Test-LD'!P159</f>
        <v>0</v>
      </c>
      <c r="AF161" s="140">
        <f>'Test-LD'!Q159</f>
        <v>0</v>
      </c>
      <c r="AG161" s="140">
        <f>'Test-LD'!R159</f>
        <v>0</v>
      </c>
      <c r="AH161" s="140">
        <f>'Test-LD'!S159</f>
        <v>0</v>
      </c>
      <c r="AI161" s="140">
        <f>'Test-LD'!T159</f>
        <v>0</v>
      </c>
      <c r="AJ161" s="140">
        <f>'Test-LD'!U159</f>
        <v>0</v>
      </c>
      <c r="AK161" s="140">
        <f>'Test-LD'!V159</f>
        <v>0</v>
      </c>
      <c r="AL161" s="140">
        <f>'Test-LD'!W159</f>
        <v>0</v>
      </c>
      <c r="AM161" s="140">
        <f>'Test-LD'!X159</f>
        <v>0</v>
      </c>
      <c r="AN161" s="140">
        <f>10*LOG10(1/((Summary!$C$75/10^(AK161/10)+Summary!$C$76/10^(AL161/10)+Summary!$C$77/10^(AM161/10))/Summary!$C$78))</f>
        <v>0</v>
      </c>
      <c r="AO161" s="140">
        <f>'Test-LD'!Y159</f>
        <v>0</v>
      </c>
      <c r="AP161" s="140">
        <f>'Test-LD'!Z159</f>
        <v>0</v>
      </c>
      <c r="AQ161" s="141">
        <f t="shared" si="11"/>
        <v>0</v>
      </c>
      <c r="AR161" s="142" t="e">
        <f t="shared" si="8"/>
        <v>#DIV/0!</v>
      </c>
      <c r="AS161" s="143" t="e">
        <f t="shared" si="9"/>
        <v>#DIV/0!</v>
      </c>
      <c r="AT161" s="136"/>
      <c r="AU161" s="136"/>
      <c r="AV161" s="577"/>
      <c r="AW161" s="480"/>
      <c r="AX161" s="480"/>
      <c r="AY161" s="480"/>
      <c r="AZ161" s="480"/>
      <c r="BA161" s="480"/>
      <c r="BB161" s="480"/>
      <c r="BC161" s="480"/>
      <c r="BD161" s="480"/>
      <c r="BE161" s="480"/>
      <c r="BF161" s="480"/>
      <c r="BG161" s="469"/>
      <c r="BH161" s="476"/>
      <c r="BI161" s="469"/>
      <c r="BJ161" s="476"/>
      <c r="BK161" s="480"/>
      <c r="BL161" s="480"/>
      <c r="BM161" s="480"/>
      <c r="BN161" s="480"/>
      <c r="BO161" s="480"/>
      <c r="BP161" s="468"/>
      <c r="BQ161" s="480"/>
      <c r="BR161" s="480"/>
      <c r="BS161" s="480"/>
      <c r="BT161" s="476"/>
      <c r="BU161" s="463"/>
      <c r="BV161" s="465"/>
      <c r="BW161" s="463"/>
      <c r="BX161" s="465"/>
    </row>
    <row r="162" spans="1:76" ht="17" customHeight="1" x14ac:dyDescent="0.35">
      <c r="A162" s="516"/>
      <c r="B162" s="483"/>
      <c r="C162" s="520"/>
      <c r="D162" s="490"/>
      <c r="E162" s="493"/>
      <c r="F162" s="138">
        <v>39</v>
      </c>
      <c r="G162" s="139">
        <f>'Anchor-LD'!L160</f>
        <v>0</v>
      </c>
      <c r="H162" s="140">
        <f>'Anchor-LD'!M160</f>
        <v>0</v>
      </c>
      <c r="I162" s="140">
        <f>'Anchor-LD'!N160</f>
        <v>0</v>
      </c>
      <c r="J162" s="140">
        <f>'Anchor-LD'!O160</f>
        <v>0</v>
      </c>
      <c r="K162" s="140">
        <f>(Summary!$C$58*H162+Summary!$C$59*I162+Summary!$C$60*J162)/Summary!$C$61</f>
        <v>0</v>
      </c>
      <c r="L162" s="140">
        <f>'Anchor-LD'!P160</f>
        <v>0</v>
      </c>
      <c r="M162" s="140">
        <f>'Anchor-LD'!Q160</f>
        <v>0</v>
      </c>
      <c r="N162" s="140">
        <f>'Anchor-LD'!R160</f>
        <v>0</v>
      </c>
      <c r="O162" s="140">
        <f>'Anchor-LD'!S160</f>
        <v>0</v>
      </c>
      <c r="P162" s="140">
        <f>'Anchor-LD'!T160</f>
        <v>0</v>
      </c>
      <c r="Q162" s="140">
        <f>'Anchor-LD'!U160</f>
        <v>0</v>
      </c>
      <c r="R162" s="140">
        <f>'Anchor-LD'!V160</f>
        <v>0</v>
      </c>
      <c r="S162" s="140">
        <f>'Anchor-LD'!W160</f>
        <v>0</v>
      </c>
      <c r="T162" s="140">
        <f>'Anchor-LD'!X160</f>
        <v>0</v>
      </c>
      <c r="U162" s="140">
        <f>10*LOG10(1/((Summary!$C$75/10^(R162/10)+Summary!$C$76/10^(S162/10)+Summary!$C$77/10^(T162/10))/Summary!$C$78))</f>
        <v>0</v>
      </c>
      <c r="V162" s="140">
        <f>'Anchor-LD'!Y160</f>
        <v>0</v>
      </c>
      <c r="W162" s="140">
        <f>'Anchor-LD'!Z160</f>
        <v>0</v>
      </c>
      <c r="X162" s="141">
        <f t="shared" si="10"/>
        <v>0</v>
      </c>
      <c r="Y162" s="133"/>
      <c r="Z162" s="139">
        <f>'Test-LD'!L160</f>
        <v>0</v>
      </c>
      <c r="AA162" s="140">
        <f>'Test-LD'!M160</f>
        <v>0</v>
      </c>
      <c r="AB162" s="140">
        <f>'Test-LD'!N160</f>
        <v>0</v>
      </c>
      <c r="AC162" s="140">
        <f>'Test-LD'!O160</f>
        <v>0</v>
      </c>
      <c r="AD162" s="140">
        <f>(Summary!$C$58*AA162+Summary!$C$59*AB162+Summary!$C$60*AC162)/Summary!$C$61</f>
        <v>0</v>
      </c>
      <c r="AE162" s="140">
        <f>'Test-LD'!P160</f>
        <v>0</v>
      </c>
      <c r="AF162" s="140">
        <f>'Test-LD'!Q160</f>
        <v>0</v>
      </c>
      <c r="AG162" s="140">
        <f>'Test-LD'!R160</f>
        <v>0</v>
      </c>
      <c r="AH162" s="140">
        <f>'Test-LD'!S160</f>
        <v>0</v>
      </c>
      <c r="AI162" s="140">
        <f>'Test-LD'!T160</f>
        <v>0</v>
      </c>
      <c r="AJ162" s="140">
        <f>'Test-LD'!U160</f>
        <v>0</v>
      </c>
      <c r="AK162" s="140">
        <f>'Test-LD'!V160</f>
        <v>0</v>
      </c>
      <c r="AL162" s="140">
        <f>'Test-LD'!W160</f>
        <v>0</v>
      </c>
      <c r="AM162" s="140">
        <f>'Test-LD'!X160</f>
        <v>0</v>
      </c>
      <c r="AN162" s="140">
        <f>10*LOG10(1/((Summary!$C$75/10^(AK162/10)+Summary!$C$76/10^(AL162/10)+Summary!$C$77/10^(AM162/10))/Summary!$C$78))</f>
        <v>0</v>
      </c>
      <c r="AO162" s="140">
        <f>'Test-LD'!Y160</f>
        <v>0</v>
      </c>
      <c r="AP162" s="140">
        <f>'Test-LD'!Z160</f>
        <v>0</v>
      </c>
      <c r="AQ162" s="141">
        <f t="shared" si="11"/>
        <v>0</v>
      </c>
      <c r="AR162" s="142" t="e">
        <f t="shared" si="8"/>
        <v>#DIV/0!</v>
      </c>
      <c r="AS162" s="143" t="e">
        <f t="shared" si="9"/>
        <v>#DIV/0!</v>
      </c>
      <c r="AT162" s="136"/>
      <c r="AU162" s="136"/>
      <c r="AV162" s="577" t="s">
        <v>122</v>
      </c>
      <c r="AW162" s="480" t="e" cm="1">
        <f t="array" ref="AW162">bdRateExtend($G161:$G164,H161:H164,$Z161:$Z164,AA161:AA164)</f>
        <v>#VALUE!</v>
      </c>
      <c r="AX162" s="480"/>
      <c r="AY162" s="480"/>
      <c r="AZ162" s="480"/>
      <c r="BA162" s="480"/>
      <c r="BB162" s="480"/>
      <c r="BC162" s="480" t="e" cm="1">
        <f t="array" ref="BC162">bdRateExtend($G161:$G164,L161:L164,$Z161:$Z164,AE161:AE164)</f>
        <v>#VALUE!</v>
      </c>
      <c r="BD162" s="480"/>
      <c r="BE162" s="480" t="e" cm="1">
        <f t="array" ref="BE162">bdRateExtend($G161:$G164,M161:M164,$Z161:$Z164,AF161:AF164)</f>
        <v>#VALUE!</v>
      </c>
      <c r="BF162" s="480"/>
      <c r="BG162" s="469" t="e" cm="1">
        <f t="array" ref="BG162">bdRateExtend($G161:$G164,N161:N164,$Z161:$Z164,AG161:AG164,"None", FALSE,1)</f>
        <v>#VALUE!</v>
      </c>
      <c r="BH162" s="476"/>
      <c r="BI162" s="469" t="e" cm="1">
        <f t="array" ref="BI162">bdRateExtend($G161:$G164,O161:O164,$Z161:$Z164,AH161:AH164,"None", FALSE,1)</f>
        <v>#VALUE!</v>
      </c>
      <c r="BJ162" s="476"/>
      <c r="BK162" s="480" t="e" cm="1">
        <f t="array" ref="BK162">bdRateExtend($G161:$G164,P161:P164,$Z161:$Z164,AI161:AI164)</f>
        <v>#VALUE!</v>
      </c>
      <c r="BL162" s="480"/>
      <c r="BM162" s="480" t="e" cm="1">
        <f t="array" ref="BM162">bdRateExtend($G161:$G164,Q161:Q164,$Z161:$Z164,AJ161:AJ164)</f>
        <v>#VALUE!</v>
      </c>
      <c r="BN162" s="480"/>
      <c r="BO162" s="480" t="e" cm="1">
        <f t="array" ref="BO162">bdRateExtend($G161:$G164,R161:R164,$Z161:$Z164,AK161:AK164)</f>
        <v>#VALUE!</v>
      </c>
      <c r="BP162" s="468"/>
      <c r="BQ162" s="480"/>
      <c r="BR162" s="480"/>
      <c r="BS162" s="480"/>
      <c r="BT162" s="476"/>
      <c r="BU162" s="463" cm="1">
        <f t="array" ref="BU162">testVMAFRange($G161:$G164,N161:N164,$Z161:$Z164,AG161:AG164)</f>
        <v>0</v>
      </c>
      <c r="BV162" s="465"/>
      <c r="BW162" s="463" cm="1">
        <f t="array" ref="BW162">testVMAFRange($G161:$G164,O161:O164,$Z161:$Z164,AH161:AH164)</f>
        <v>0</v>
      </c>
      <c r="BX162" s="465"/>
    </row>
    <row r="163" spans="1:76" ht="17" customHeight="1" x14ac:dyDescent="0.35">
      <c r="A163" s="516"/>
      <c r="B163" s="483"/>
      <c r="C163" s="520"/>
      <c r="D163" s="490"/>
      <c r="E163" s="493"/>
      <c r="F163" s="138">
        <v>47</v>
      </c>
      <c r="G163" s="139">
        <f>'Anchor-LD'!L161</f>
        <v>0</v>
      </c>
      <c r="H163" s="140">
        <f>'Anchor-LD'!M161</f>
        <v>0</v>
      </c>
      <c r="I163" s="140">
        <f>'Anchor-LD'!N161</f>
        <v>0</v>
      </c>
      <c r="J163" s="140">
        <f>'Anchor-LD'!O161</f>
        <v>0</v>
      </c>
      <c r="K163" s="140">
        <f>(Summary!$C$58*H163+Summary!$C$59*I163+Summary!$C$60*J163)/Summary!$C$61</f>
        <v>0</v>
      </c>
      <c r="L163" s="140">
        <f>'Anchor-LD'!P161</f>
        <v>0</v>
      </c>
      <c r="M163" s="140">
        <f>'Anchor-LD'!Q161</f>
        <v>0</v>
      </c>
      <c r="N163" s="140">
        <f>'Anchor-LD'!R161</f>
        <v>0</v>
      </c>
      <c r="O163" s="140">
        <f>'Anchor-LD'!S161</f>
        <v>0</v>
      </c>
      <c r="P163" s="140">
        <f>'Anchor-LD'!T161</f>
        <v>0</v>
      </c>
      <c r="Q163" s="140">
        <f>'Anchor-LD'!U161</f>
        <v>0</v>
      </c>
      <c r="R163" s="140">
        <f>'Anchor-LD'!V161</f>
        <v>0</v>
      </c>
      <c r="S163" s="140">
        <f>'Anchor-LD'!W161</f>
        <v>0</v>
      </c>
      <c r="T163" s="140">
        <f>'Anchor-LD'!X161</f>
        <v>0</v>
      </c>
      <c r="U163" s="140">
        <f>10*LOG10(1/((Summary!$C$75/10^(R163/10)+Summary!$C$76/10^(S163/10)+Summary!$C$77/10^(T163/10))/Summary!$C$78))</f>
        <v>0</v>
      </c>
      <c r="V163" s="140">
        <f>'Anchor-LD'!Y161</f>
        <v>0</v>
      </c>
      <c r="W163" s="140">
        <f>'Anchor-LD'!Z161</f>
        <v>0</v>
      </c>
      <c r="X163" s="141">
        <f t="shared" si="10"/>
        <v>0</v>
      </c>
      <c r="Y163" s="133"/>
      <c r="Z163" s="139">
        <f>'Test-LD'!L161</f>
        <v>0</v>
      </c>
      <c r="AA163" s="140">
        <f>'Test-LD'!M161</f>
        <v>0</v>
      </c>
      <c r="AB163" s="140">
        <f>'Test-LD'!N161</f>
        <v>0</v>
      </c>
      <c r="AC163" s="140">
        <f>'Test-LD'!O161</f>
        <v>0</v>
      </c>
      <c r="AD163" s="140">
        <f>(Summary!$C$58*AA163+Summary!$C$59*AB163+Summary!$C$60*AC163)/Summary!$C$61</f>
        <v>0</v>
      </c>
      <c r="AE163" s="140">
        <f>'Test-LD'!P161</f>
        <v>0</v>
      </c>
      <c r="AF163" s="140">
        <f>'Test-LD'!Q161</f>
        <v>0</v>
      </c>
      <c r="AG163" s="140">
        <f>'Test-LD'!R161</f>
        <v>0</v>
      </c>
      <c r="AH163" s="140">
        <f>'Test-LD'!S161</f>
        <v>0</v>
      </c>
      <c r="AI163" s="140">
        <f>'Test-LD'!T161</f>
        <v>0</v>
      </c>
      <c r="AJ163" s="140">
        <f>'Test-LD'!U161</f>
        <v>0</v>
      </c>
      <c r="AK163" s="140">
        <f>'Test-LD'!V161</f>
        <v>0</v>
      </c>
      <c r="AL163" s="140">
        <f>'Test-LD'!W161</f>
        <v>0</v>
      </c>
      <c r="AM163" s="140">
        <f>'Test-LD'!X161</f>
        <v>0</v>
      </c>
      <c r="AN163" s="140">
        <f>10*LOG10(1/((Summary!$C$75/10^(AK163/10)+Summary!$C$76/10^(AL163/10)+Summary!$C$77/10^(AM163/10))/Summary!$C$78))</f>
        <v>0</v>
      </c>
      <c r="AO163" s="140">
        <f>'Test-LD'!Y161</f>
        <v>0</v>
      </c>
      <c r="AP163" s="140">
        <f>'Test-LD'!Z161</f>
        <v>0</v>
      </c>
      <c r="AQ163" s="141">
        <f t="shared" si="11"/>
        <v>0</v>
      </c>
      <c r="AR163" s="142" t="e">
        <f t="shared" si="8"/>
        <v>#DIV/0!</v>
      </c>
      <c r="AS163" s="143" t="e">
        <f t="shared" si="9"/>
        <v>#DIV/0!</v>
      </c>
      <c r="AT163" s="136"/>
      <c r="AU163" s="136"/>
      <c r="AV163" s="577"/>
      <c r="AW163" s="480"/>
      <c r="AX163" s="480"/>
      <c r="AY163" s="480"/>
      <c r="AZ163" s="480"/>
      <c r="BA163" s="480"/>
      <c r="BB163" s="480"/>
      <c r="BC163" s="480"/>
      <c r="BD163" s="480"/>
      <c r="BE163" s="480"/>
      <c r="BF163" s="480"/>
      <c r="BG163" s="469"/>
      <c r="BH163" s="476"/>
      <c r="BI163" s="469"/>
      <c r="BJ163" s="476"/>
      <c r="BK163" s="480"/>
      <c r="BL163" s="480"/>
      <c r="BM163" s="480"/>
      <c r="BN163" s="480"/>
      <c r="BO163" s="480"/>
      <c r="BP163" s="468"/>
      <c r="BQ163" s="480"/>
      <c r="BR163" s="480"/>
      <c r="BS163" s="480"/>
      <c r="BT163" s="476"/>
      <c r="BU163" s="463"/>
      <c r="BV163" s="465"/>
      <c r="BW163" s="463"/>
      <c r="BX163" s="465"/>
    </row>
    <row r="164" spans="1:76" ht="17" customHeight="1" x14ac:dyDescent="0.35">
      <c r="A164" s="516"/>
      <c r="B164" s="483"/>
      <c r="C164" s="520"/>
      <c r="D164" s="490"/>
      <c r="E164" s="493"/>
      <c r="F164" s="138">
        <v>55</v>
      </c>
      <c r="G164" s="139">
        <f>'Anchor-LD'!L162</f>
        <v>0</v>
      </c>
      <c r="H164" s="140">
        <f>'Anchor-LD'!M162</f>
        <v>0</v>
      </c>
      <c r="I164" s="140">
        <f>'Anchor-LD'!N162</f>
        <v>0</v>
      </c>
      <c r="J164" s="140">
        <f>'Anchor-LD'!O162</f>
        <v>0</v>
      </c>
      <c r="K164" s="140">
        <f>(Summary!$C$58*H164+Summary!$C$59*I164+Summary!$C$60*J164)/Summary!$C$61</f>
        <v>0</v>
      </c>
      <c r="L164" s="140">
        <f>'Anchor-LD'!P162</f>
        <v>0</v>
      </c>
      <c r="M164" s="140">
        <f>'Anchor-LD'!Q162</f>
        <v>0</v>
      </c>
      <c r="N164" s="140">
        <f>'Anchor-LD'!R162</f>
        <v>0</v>
      </c>
      <c r="O164" s="140">
        <f>'Anchor-LD'!S162</f>
        <v>0</v>
      </c>
      <c r="P164" s="140">
        <f>'Anchor-LD'!T162</f>
        <v>0</v>
      </c>
      <c r="Q164" s="140">
        <f>'Anchor-LD'!U162</f>
        <v>0</v>
      </c>
      <c r="R164" s="140">
        <f>'Anchor-LD'!V162</f>
        <v>0</v>
      </c>
      <c r="S164" s="140">
        <f>'Anchor-LD'!W162</f>
        <v>0</v>
      </c>
      <c r="T164" s="140">
        <f>'Anchor-LD'!X162</f>
        <v>0</v>
      </c>
      <c r="U164" s="140">
        <f>10*LOG10(1/((Summary!$C$75/10^(R164/10)+Summary!$C$76/10^(S164/10)+Summary!$C$77/10^(T164/10))/Summary!$C$78))</f>
        <v>0</v>
      </c>
      <c r="V164" s="140">
        <f>'Anchor-LD'!Y162</f>
        <v>0</v>
      </c>
      <c r="W164" s="140">
        <f>'Anchor-LD'!Z162</f>
        <v>0</v>
      </c>
      <c r="X164" s="141">
        <f t="shared" si="10"/>
        <v>0</v>
      </c>
      <c r="Y164" s="133"/>
      <c r="Z164" s="139">
        <f>'Test-LD'!L162</f>
        <v>0</v>
      </c>
      <c r="AA164" s="140">
        <f>'Test-LD'!M162</f>
        <v>0</v>
      </c>
      <c r="AB164" s="140">
        <f>'Test-LD'!N162</f>
        <v>0</v>
      </c>
      <c r="AC164" s="140">
        <f>'Test-LD'!O162</f>
        <v>0</v>
      </c>
      <c r="AD164" s="140">
        <f>(Summary!$C$58*AA164+Summary!$C$59*AB164+Summary!$C$60*AC164)/Summary!$C$61</f>
        <v>0</v>
      </c>
      <c r="AE164" s="140">
        <f>'Test-LD'!P162</f>
        <v>0</v>
      </c>
      <c r="AF164" s="140">
        <f>'Test-LD'!Q162</f>
        <v>0</v>
      </c>
      <c r="AG164" s="140">
        <f>'Test-LD'!R162</f>
        <v>0</v>
      </c>
      <c r="AH164" s="140">
        <f>'Test-LD'!S162</f>
        <v>0</v>
      </c>
      <c r="AI164" s="140">
        <f>'Test-LD'!T162</f>
        <v>0</v>
      </c>
      <c r="AJ164" s="140">
        <f>'Test-LD'!U162</f>
        <v>0</v>
      </c>
      <c r="AK164" s="140">
        <f>'Test-LD'!V162</f>
        <v>0</v>
      </c>
      <c r="AL164" s="140">
        <f>'Test-LD'!W162</f>
        <v>0</v>
      </c>
      <c r="AM164" s="140">
        <f>'Test-LD'!X162</f>
        <v>0</v>
      </c>
      <c r="AN164" s="140">
        <f>10*LOG10(1/((Summary!$C$75/10^(AK164/10)+Summary!$C$76/10^(AL164/10)+Summary!$C$77/10^(AM164/10))/Summary!$C$78))</f>
        <v>0</v>
      </c>
      <c r="AO164" s="140">
        <f>'Test-LD'!Y162</f>
        <v>0</v>
      </c>
      <c r="AP164" s="140">
        <f>'Test-LD'!Z162</f>
        <v>0</v>
      </c>
      <c r="AQ164" s="141">
        <f t="shared" si="11"/>
        <v>0</v>
      </c>
      <c r="AR164" s="142" t="e">
        <f t="shared" si="8"/>
        <v>#DIV/0!</v>
      </c>
      <c r="AS164" s="143" t="e">
        <f t="shared" si="9"/>
        <v>#DIV/0!</v>
      </c>
      <c r="AT164" s="136"/>
      <c r="AU164" s="136"/>
      <c r="AV164" s="577" t="s">
        <v>123</v>
      </c>
      <c r="AW164" s="480" t="e" cm="1">
        <f t="array" ref="AW164">bdRateExtend($G162:$G165,H162:H165,$Z162:$Z165,AA162:AA165)</f>
        <v>#VALUE!</v>
      </c>
      <c r="AX164" s="480"/>
      <c r="AY164" s="480"/>
      <c r="AZ164" s="480"/>
      <c r="BA164" s="480"/>
      <c r="BB164" s="480"/>
      <c r="BC164" s="480" t="e" cm="1">
        <f t="array" ref="BC164">bdRateExtend($G162:$G165,L162:L165,$Z162:$Z165,AE162:AE165)</f>
        <v>#VALUE!</v>
      </c>
      <c r="BD164" s="480"/>
      <c r="BE164" s="480" t="e" cm="1">
        <f t="array" ref="BE164">bdRateExtend($G162:$G165,M162:M165,$Z162:$Z165,AF162:AF165)</f>
        <v>#VALUE!</v>
      </c>
      <c r="BF164" s="480"/>
      <c r="BG164" s="469" t="e" cm="1">
        <f t="array" ref="BG164">bdRateExtend($G162:$G165,N162:N165,$Z162:$Z165,AG162:AG165,"None", FALSE,1)</f>
        <v>#VALUE!</v>
      </c>
      <c r="BH164" s="476"/>
      <c r="BI164" s="469" t="e" cm="1">
        <f t="array" ref="BI164">bdRateExtend($G162:$G165,O162:O165,$Z162:$Z165,AH162:AH165,"None", FALSE,1)</f>
        <v>#VALUE!</v>
      </c>
      <c r="BJ164" s="476"/>
      <c r="BK164" s="480" t="e" cm="1">
        <f t="array" ref="BK164">bdRateExtend($G162:$G165,P162:P165,$Z162:$Z165,AI162:AI165)</f>
        <v>#VALUE!</v>
      </c>
      <c r="BL164" s="480"/>
      <c r="BM164" s="480" t="e" cm="1">
        <f t="array" ref="BM164">bdRateExtend($G162:$G165,Q162:Q165,$Z162:$Z165,AJ162:AJ165)</f>
        <v>#VALUE!</v>
      </c>
      <c r="BN164" s="480"/>
      <c r="BO164" s="480" t="e" cm="1">
        <f t="array" ref="BO164">bdRateExtend($G162:$G165,R162:R165,$Z162:$Z165,AK162:AK165)</f>
        <v>#VALUE!</v>
      </c>
      <c r="BP164" s="468"/>
      <c r="BQ164" s="480"/>
      <c r="BR164" s="480"/>
      <c r="BS164" s="480"/>
      <c r="BT164" s="476"/>
      <c r="BU164" s="463" cm="1">
        <f t="array" ref="BU164">testVMAFRange($G162:$G165,N162:N165,$Z162:$Z165,AG162:AG165)</f>
        <v>0</v>
      </c>
      <c r="BV164" s="465"/>
      <c r="BW164" s="463" cm="1">
        <f t="array" ref="BW164">testVMAFRange($G162:$G165,O162:O165,$Z162:$Z165,AH162:AH165)</f>
        <v>0</v>
      </c>
      <c r="BX164" s="465"/>
    </row>
    <row r="165" spans="1:76" ht="17" customHeight="1" thickBot="1" x14ac:dyDescent="0.4">
      <c r="A165" s="516"/>
      <c r="B165" s="518"/>
      <c r="C165" s="521"/>
      <c r="D165" s="522"/>
      <c r="E165" s="523"/>
      <c r="F165" s="144">
        <v>63</v>
      </c>
      <c r="G165" s="145">
        <f>'Anchor-LD'!L163</f>
        <v>0</v>
      </c>
      <c r="H165" s="146">
        <f>'Anchor-LD'!M163</f>
        <v>0</v>
      </c>
      <c r="I165" s="146">
        <f>'Anchor-LD'!N163</f>
        <v>0</v>
      </c>
      <c r="J165" s="146">
        <f>'Anchor-LD'!O163</f>
        <v>0</v>
      </c>
      <c r="K165" s="146">
        <f>(Summary!$C$58*H165+Summary!$C$59*I165+Summary!$C$60*J165)/Summary!$C$61</f>
        <v>0</v>
      </c>
      <c r="L165" s="146">
        <f>'Anchor-LD'!P163</f>
        <v>0</v>
      </c>
      <c r="M165" s="146">
        <f>'Anchor-LD'!Q163</f>
        <v>0</v>
      </c>
      <c r="N165" s="146">
        <f>'Anchor-LD'!R163</f>
        <v>0</v>
      </c>
      <c r="O165" s="146">
        <f>'Anchor-LD'!S163</f>
        <v>0</v>
      </c>
      <c r="P165" s="146">
        <f>'Anchor-LD'!T163</f>
        <v>0</v>
      </c>
      <c r="Q165" s="146">
        <f>'Anchor-LD'!U163</f>
        <v>0</v>
      </c>
      <c r="R165" s="146">
        <f>'Anchor-LD'!V163</f>
        <v>0</v>
      </c>
      <c r="S165" s="146">
        <f>'Anchor-LD'!W163</f>
        <v>0</v>
      </c>
      <c r="T165" s="146">
        <f>'Anchor-LD'!X163</f>
        <v>0</v>
      </c>
      <c r="U165" s="146">
        <f>10*LOG10(1/((Summary!$C$75/10^(R165/10)+Summary!$C$76/10^(S165/10)+Summary!$C$77/10^(T165/10))/Summary!$C$78))</f>
        <v>0</v>
      </c>
      <c r="V165" s="146">
        <f>'Anchor-LD'!Y163</f>
        <v>0</v>
      </c>
      <c r="W165" s="146">
        <f>'Anchor-LD'!Z163</f>
        <v>0</v>
      </c>
      <c r="X165" s="147">
        <f t="shared" si="10"/>
        <v>0</v>
      </c>
      <c r="Y165" s="133"/>
      <c r="Z165" s="145">
        <f>'Test-LD'!L163</f>
        <v>0</v>
      </c>
      <c r="AA165" s="146">
        <f>'Test-LD'!M163</f>
        <v>0</v>
      </c>
      <c r="AB165" s="146">
        <f>'Test-LD'!N163</f>
        <v>0</v>
      </c>
      <c r="AC165" s="146">
        <f>'Test-LD'!O163</f>
        <v>0</v>
      </c>
      <c r="AD165" s="146">
        <f>(Summary!$C$58*AA165+Summary!$C$59*AB165+Summary!$C$60*AC165)/Summary!$C$61</f>
        <v>0</v>
      </c>
      <c r="AE165" s="146">
        <f>'Test-LD'!P163</f>
        <v>0</v>
      </c>
      <c r="AF165" s="146">
        <f>'Test-LD'!Q163</f>
        <v>0</v>
      </c>
      <c r="AG165" s="146">
        <f>'Test-LD'!R163</f>
        <v>0</v>
      </c>
      <c r="AH165" s="146">
        <f>'Test-LD'!S163</f>
        <v>0</v>
      </c>
      <c r="AI165" s="146">
        <f>'Test-LD'!T163</f>
        <v>0</v>
      </c>
      <c r="AJ165" s="146">
        <f>'Test-LD'!U163</f>
        <v>0</v>
      </c>
      <c r="AK165" s="146">
        <f>'Test-LD'!V163</f>
        <v>0</v>
      </c>
      <c r="AL165" s="146">
        <f>'Test-LD'!W163</f>
        <v>0</v>
      </c>
      <c r="AM165" s="146">
        <f>'Test-LD'!X163</f>
        <v>0</v>
      </c>
      <c r="AN165" s="146">
        <f>10*LOG10(1/((Summary!$C$75/10^(AK165/10)+Summary!$C$76/10^(AL165/10)+Summary!$C$77/10^(AM165/10))/Summary!$C$78))</f>
        <v>0</v>
      </c>
      <c r="AO165" s="146">
        <f>'Test-LD'!Y163</f>
        <v>0</v>
      </c>
      <c r="AP165" s="146">
        <f>'Test-LD'!Z163</f>
        <v>0</v>
      </c>
      <c r="AQ165" s="147">
        <f t="shared" si="11"/>
        <v>0</v>
      </c>
      <c r="AR165" s="148" t="e">
        <f t="shared" si="8"/>
        <v>#DIV/0!</v>
      </c>
      <c r="AS165" s="149" t="e">
        <f t="shared" si="9"/>
        <v>#DIV/0!</v>
      </c>
      <c r="AT165" s="136"/>
      <c r="AU165" s="136"/>
      <c r="AV165" s="577"/>
      <c r="AW165" s="480"/>
      <c r="AX165" s="480"/>
      <c r="AY165" s="480"/>
      <c r="AZ165" s="480"/>
      <c r="BA165" s="480"/>
      <c r="BB165" s="481"/>
      <c r="BC165" s="480"/>
      <c r="BD165" s="480"/>
      <c r="BE165" s="480"/>
      <c r="BF165" s="480"/>
      <c r="BG165" s="472"/>
      <c r="BH165" s="477"/>
      <c r="BI165" s="472"/>
      <c r="BJ165" s="477"/>
      <c r="BK165" s="480"/>
      <c r="BL165" s="480"/>
      <c r="BM165" s="480"/>
      <c r="BN165" s="480"/>
      <c r="BO165" s="480"/>
      <c r="BP165" s="471"/>
      <c r="BQ165" s="481"/>
      <c r="BR165" s="481"/>
      <c r="BS165" s="481"/>
      <c r="BT165" s="477"/>
      <c r="BU165" s="473"/>
      <c r="BV165" s="466"/>
      <c r="BW165" s="473"/>
      <c r="BX165" s="466"/>
    </row>
    <row r="166" spans="1:76" ht="17" customHeight="1" x14ac:dyDescent="0.35">
      <c r="A166" s="516"/>
      <c r="B166" s="524" t="s">
        <v>2</v>
      </c>
      <c r="C166" s="519" t="s">
        <v>50</v>
      </c>
      <c r="D166" s="489">
        <v>30</v>
      </c>
      <c r="E166" s="492">
        <v>8</v>
      </c>
      <c r="F166" s="129">
        <v>23</v>
      </c>
      <c r="G166" s="130">
        <f>'Anchor-LD'!L164</f>
        <v>0</v>
      </c>
      <c r="H166" s="131">
        <f>'Anchor-LD'!M164</f>
        <v>0</v>
      </c>
      <c r="I166" s="131">
        <f>'Anchor-LD'!N164</f>
        <v>0</v>
      </c>
      <c r="J166" s="131">
        <f>'Anchor-LD'!O164</f>
        <v>0</v>
      </c>
      <c r="K166" s="131">
        <f>(Summary!$C$58*H166+Summary!$C$59*I166+Summary!$C$60*J166)/Summary!$C$61</f>
        <v>0</v>
      </c>
      <c r="L166" s="131">
        <f>'Anchor-LD'!P164</f>
        <v>0</v>
      </c>
      <c r="M166" s="131">
        <f>'Anchor-LD'!Q164</f>
        <v>0</v>
      </c>
      <c r="N166" s="131">
        <f>'Anchor-LD'!R164</f>
        <v>0</v>
      </c>
      <c r="O166" s="131">
        <f>'Anchor-LD'!S164</f>
        <v>0</v>
      </c>
      <c r="P166" s="131">
        <f>'Anchor-LD'!T164</f>
        <v>0</v>
      </c>
      <c r="Q166" s="131">
        <f>'Anchor-LD'!U164</f>
        <v>0</v>
      </c>
      <c r="R166" s="131">
        <f>'Anchor-LD'!V164</f>
        <v>0</v>
      </c>
      <c r="S166" s="131">
        <f>'Anchor-LD'!W164</f>
        <v>0</v>
      </c>
      <c r="T166" s="131">
        <f>'Anchor-LD'!X164</f>
        <v>0</v>
      </c>
      <c r="U166" s="131">
        <f>10*LOG10(1/((Summary!$C$75/10^(R166/10)+Summary!$C$76/10^(S166/10)+Summary!$C$77/10^(T166/10))/Summary!$C$78))</f>
        <v>0</v>
      </c>
      <c r="V166" s="131">
        <f>'Anchor-LD'!Y164</f>
        <v>0</v>
      </c>
      <c r="W166" s="131">
        <f>'Anchor-LD'!Z164</f>
        <v>0</v>
      </c>
      <c r="X166" s="132">
        <f t="shared" si="10"/>
        <v>0</v>
      </c>
      <c r="Y166" s="133"/>
      <c r="Z166" s="130">
        <f>'Test-LD'!L164</f>
        <v>0</v>
      </c>
      <c r="AA166" s="131">
        <f>'Test-LD'!M164</f>
        <v>0</v>
      </c>
      <c r="AB166" s="131">
        <f>'Test-LD'!N164</f>
        <v>0</v>
      </c>
      <c r="AC166" s="131">
        <f>'Test-LD'!O164</f>
        <v>0</v>
      </c>
      <c r="AD166" s="131">
        <f>(Summary!$C$58*AA166+Summary!$C$59*AB166+Summary!$C$60*AC166)/Summary!$C$61</f>
        <v>0</v>
      </c>
      <c r="AE166" s="131">
        <f>'Test-LD'!P164</f>
        <v>0</v>
      </c>
      <c r="AF166" s="131">
        <f>'Test-LD'!Q164</f>
        <v>0</v>
      </c>
      <c r="AG166" s="131">
        <f>'Test-LD'!R164</f>
        <v>0</v>
      </c>
      <c r="AH166" s="131">
        <f>'Test-LD'!S164</f>
        <v>0</v>
      </c>
      <c r="AI166" s="131">
        <f>'Test-LD'!T164</f>
        <v>0</v>
      </c>
      <c r="AJ166" s="131">
        <f>'Test-LD'!U164</f>
        <v>0</v>
      </c>
      <c r="AK166" s="131">
        <f>'Test-LD'!V164</f>
        <v>0</v>
      </c>
      <c r="AL166" s="131">
        <f>'Test-LD'!W164</f>
        <v>0</v>
      </c>
      <c r="AM166" s="131">
        <f>'Test-LD'!X164</f>
        <v>0</v>
      </c>
      <c r="AN166" s="131">
        <f>10*LOG10(1/((Summary!$C$75/10^(AK166/10)+Summary!$C$76/10^(AL166/10)+Summary!$C$77/10^(AM166/10))/Summary!$C$78))</f>
        <v>0</v>
      </c>
      <c r="AO166" s="131">
        <f>'Test-LD'!Y164</f>
        <v>0</v>
      </c>
      <c r="AP166" s="131">
        <f>'Test-LD'!Z164</f>
        <v>0</v>
      </c>
      <c r="AQ166" s="132">
        <f t="shared" si="11"/>
        <v>0</v>
      </c>
      <c r="AR166" s="134" t="e">
        <f t="shared" si="8"/>
        <v>#DIV/0!</v>
      </c>
      <c r="AS166" s="135" t="e">
        <f t="shared" si="9"/>
        <v>#DIV/0!</v>
      </c>
      <c r="AT166" s="136"/>
      <c r="AU166" s="136"/>
      <c r="AV166" s="577" t="s">
        <v>121</v>
      </c>
      <c r="AW166" s="480" t="e" cm="1">
        <f t="array" ref="AW166">bdRateExtend($G166:$G169,H166:H169,$Z166:$Z169,AA166:AA169)</f>
        <v>#VALUE!</v>
      </c>
      <c r="AX166" s="480" t="e" cm="1">
        <f t="array" ref="AX166">bdRateExtend($G166:$G171,H166:H171,$Z166:$Z171,AA166:AA171)</f>
        <v>#VALUE!</v>
      </c>
      <c r="AY166" s="480" t="e" cm="1">
        <f t="array" ref="AY166">bdRateExtend($G166:$G171,I166:I171,$Z166:$Z171,AB166:AB171)</f>
        <v>#VALUE!</v>
      </c>
      <c r="AZ166" s="480" t="e" cm="1">
        <f t="array" ref="AZ166">bdRateExtend($G166:$G171,J166:J171,$Z166:$Z171,AC166:AC171)</f>
        <v>#VALUE!</v>
      </c>
      <c r="BA166" s="480" t="e" cm="1">
        <f t="array" ref="BA166">bdRateExtend($G166:$G171,K166:K171,$Z166:$Z171,AD166:AD171)</f>
        <v>#VALUE!</v>
      </c>
      <c r="BB166" s="479" t="e">
        <f>(Summary!$C$89*AX166+Summary!$C$90*AY166+Summary!$C$91*AZ166)/Summary!$C$92</f>
        <v>#VALUE!</v>
      </c>
      <c r="BC166" s="480" t="e" cm="1">
        <f t="array" ref="BC166">bdRateExtend($G166:$G169,L166:L169,$Z166:$Z169,AE166:AE169)</f>
        <v>#VALUE!</v>
      </c>
      <c r="BD166" s="480" t="e" cm="1">
        <f t="array" ref="BD166">bdRateExtend($G166:$G171,L166:L171,$Z166:$Z171,AE166:AE171)</f>
        <v>#VALUE!</v>
      </c>
      <c r="BE166" s="480" t="e" cm="1">
        <f t="array" ref="BE166">bdRateExtend($G166:$G169,M166:M169,$Z166:$Z169,AF166:AF169)</f>
        <v>#VALUE!</v>
      </c>
      <c r="BF166" s="480" t="e" cm="1">
        <f t="array" ref="BF166">bdRateExtend($G166:$G171,M166:M171,$Z166:$Z171,AF166:AF171)</f>
        <v>#VALUE!</v>
      </c>
      <c r="BG166" s="474" t="e" cm="1">
        <f t="array" ref="BG166">bdRateExtend($G166:$G169,N166:N169,$Z166:$Z169,AG166:AG169,"None", FALSE,1)</f>
        <v>#VALUE!</v>
      </c>
      <c r="BH166" s="475" t="e" cm="1">
        <f t="array" ref="BH166">bdRateExtend($G166:$G171,N166:N171,$Z166:$Z171,AG166:AG171,"None", FALSE,1)</f>
        <v>#VALUE!</v>
      </c>
      <c r="BI166" s="474" t="e" cm="1">
        <f t="array" ref="BI166">bdRateExtend($G166:$G169,O166:O169,$Z166:$Z169,AH166:AH169,"None", FALSE,1)</f>
        <v>#VALUE!</v>
      </c>
      <c r="BJ166" s="475" t="e" cm="1">
        <f t="array" ref="BJ166">bdRateExtend($G166:$G171,O166:O171,$Z166:$Z171,AH166:AH171,"None", FALSE,1)</f>
        <v>#VALUE!</v>
      </c>
      <c r="BK166" s="480" t="e" cm="1">
        <f t="array" ref="BK166">bdRateExtend($G166:$G169,P166:P169,$Z166:$Z169,AI166:AI169)</f>
        <v>#VALUE!</v>
      </c>
      <c r="BL166" s="480" t="e" cm="1">
        <f t="array" ref="BL166">bdRateExtend($G166:$G171,P166:P171,$Z166:$Z171,AI166:AI171)</f>
        <v>#VALUE!</v>
      </c>
      <c r="BM166" s="480" t="e" cm="1">
        <f t="array" ref="BM166">bdRateExtend($G166:$G169,Q166:Q169,$Z166:$Z169,AJ166:AJ169)</f>
        <v>#VALUE!</v>
      </c>
      <c r="BN166" s="480" t="e" cm="1">
        <f t="array" ref="BN166">bdRateExtend($G166:$G171,Q166:Q171,$Z166:$Z171,AJ166:AJ171)</f>
        <v>#VALUE!</v>
      </c>
      <c r="BO166" s="480" t="e" cm="1">
        <f t="array" ref="BO166">bdRateExtend($G166:$G169,R166:R169,$Z166:$Z169,AK166:AK169)</f>
        <v>#VALUE!</v>
      </c>
      <c r="BP166" s="575" t="e" cm="1">
        <f t="array" ref="BP166">bdRateExtend($G166:$G171,R166:R171,$Z166:$Z171,AK166:AK171)</f>
        <v>#VALUE!</v>
      </c>
      <c r="BQ166" s="574" t="e" cm="1">
        <f t="array" ref="BQ166">bdRateExtend($G166:$G171,S166:S171,$Z166:$Z171,AL166:AL171)</f>
        <v>#VALUE!</v>
      </c>
      <c r="BR166" s="574" t="e" cm="1">
        <f t="array" ref="BR166">bdRateExtend($G166:$G171,T166:T171,$Z166:$Z171,AM166:AM171)</f>
        <v>#VALUE!</v>
      </c>
      <c r="BS166" s="574" t="e" cm="1">
        <f t="array" ref="BS166">bdRateExtend($G166:$G171,U166:U171,$Z166:$Z171,AN166:AN171)</f>
        <v>#VALUE!</v>
      </c>
      <c r="BT166" s="576" t="e">
        <f>(Summary!$C$103*BP166+Summary!$C$104*BQ166+Summary!$C$105*BR166)/Summary!$C$106</f>
        <v>#VALUE!</v>
      </c>
      <c r="BU166" s="462" cm="1">
        <f t="array" ref="BU166">testVMAFRange($G166:$G169,N166:N169,$Z166:$Z169,AG166:AG169)</f>
        <v>0</v>
      </c>
      <c r="BV166" s="464" cm="1">
        <f t="array" ref="BV166">testVMAFRange($G166:$G171,N166:N171,$Z166:$Z171,AG166:AG171)</f>
        <v>0</v>
      </c>
      <c r="BW166" s="462" cm="1">
        <f t="array" ref="BW166">testVMAFRange($G166:$G169,O166:O169,$Z166:$Z169,AH166:AH169)</f>
        <v>0</v>
      </c>
      <c r="BX166" s="464" cm="1">
        <f t="array" ref="BX166">testVMAFRange($G166:$G171,O166:O171,$Z166:$Z171,AH166:AH171)</f>
        <v>0</v>
      </c>
    </row>
    <row r="167" spans="1:76" ht="17" customHeight="1" x14ac:dyDescent="0.35">
      <c r="A167" s="516"/>
      <c r="B167" s="525"/>
      <c r="C167" s="520"/>
      <c r="D167" s="490"/>
      <c r="E167" s="493"/>
      <c r="F167" s="138">
        <v>31</v>
      </c>
      <c r="G167" s="139">
        <f>'Anchor-LD'!L165</f>
        <v>0</v>
      </c>
      <c r="H167" s="140">
        <f>'Anchor-LD'!M165</f>
        <v>0</v>
      </c>
      <c r="I167" s="140">
        <f>'Anchor-LD'!N165</f>
        <v>0</v>
      </c>
      <c r="J167" s="140">
        <f>'Anchor-LD'!O165</f>
        <v>0</v>
      </c>
      <c r="K167" s="140">
        <f>(Summary!$C$58*H167+Summary!$C$59*I167+Summary!$C$60*J167)/Summary!$C$61</f>
        <v>0</v>
      </c>
      <c r="L167" s="140">
        <f>'Anchor-LD'!P165</f>
        <v>0</v>
      </c>
      <c r="M167" s="140">
        <f>'Anchor-LD'!Q165</f>
        <v>0</v>
      </c>
      <c r="N167" s="140">
        <f>'Anchor-LD'!R165</f>
        <v>0</v>
      </c>
      <c r="O167" s="140">
        <f>'Anchor-LD'!S165</f>
        <v>0</v>
      </c>
      <c r="P167" s="140">
        <f>'Anchor-LD'!T165</f>
        <v>0</v>
      </c>
      <c r="Q167" s="140">
        <f>'Anchor-LD'!U165</f>
        <v>0</v>
      </c>
      <c r="R167" s="140">
        <f>'Anchor-LD'!V165</f>
        <v>0</v>
      </c>
      <c r="S167" s="140">
        <f>'Anchor-LD'!W165</f>
        <v>0</v>
      </c>
      <c r="T167" s="140">
        <f>'Anchor-LD'!X165</f>
        <v>0</v>
      </c>
      <c r="U167" s="140">
        <f>10*LOG10(1/((Summary!$C$75/10^(R167/10)+Summary!$C$76/10^(S167/10)+Summary!$C$77/10^(T167/10))/Summary!$C$78))</f>
        <v>0</v>
      </c>
      <c r="V167" s="140">
        <f>'Anchor-LD'!Y165</f>
        <v>0</v>
      </c>
      <c r="W167" s="140">
        <f>'Anchor-LD'!Z165</f>
        <v>0</v>
      </c>
      <c r="X167" s="141">
        <f t="shared" si="10"/>
        <v>0</v>
      </c>
      <c r="Y167" s="133"/>
      <c r="Z167" s="139">
        <f>'Test-LD'!L165</f>
        <v>0</v>
      </c>
      <c r="AA167" s="140">
        <f>'Test-LD'!M165</f>
        <v>0</v>
      </c>
      <c r="AB167" s="140">
        <f>'Test-LD'!N165</f>
        <v>0</v>
      </c>
      <c r="AC167" s="140">
        <f>'Test-LD'!O165</f>
        <v>0</v>
      </c>
      <c r="AD167" s="140">
        <f>(Summary!$C$58*AA167+Summary!$C$59*AB167+Summary!$C$60*AC167)/Summary!$C$61</f>
        <v>0</v>
      </c>
      <c r="AE167" s="140">
        <f>'Test-LD'!P165</f>
        <v>0</v>
      </c>
      <c r="AF167" s="140">
        <f>'Test-LD'!Q165</f>
        <v>0</v>
      </c>
      <c r="AG167" s="140">
        <f>'Test-LD'!R165</f>
        <v>0</v>
      </c>
      <c r="AH167" s="140">
        <f>'Test-LD'!S165</f>
        <v>0</v>
      </c>
      <c r="AI167" s="140">
        <f>'Test-LD'!T165</f>
        <v>0</v>
      </c>
      <c r="AJ167" s="140">
        <f>'Test-LD'!U165</f>
        <v>0</v>
      </c>
      <c r="AK167" s="140">
        <f>'Test-LD'!V165</f>
        <v>0</v>
      </c>
      <c r="AL167" s="140">
        <f>'Test-LD'!W165</f>
        <v>0</v>
      </c>
      <c r="AM167" s="140">
        <f>'Test-LD'!X165</f>
        <v>0</v>
      </c>
      <c r="AN167" s="140">
        <f>10*LOG10(1/((Summary!$C$75/10^(AK167/10)+Summary!$C$76/10^(AL167/10)+Summary!$C$77/10^(AM167/10))/Summary!$C$78))</f>
        <v>0</v>
      </c>
      <c r="AO167" s="140">
        <f>'Test-LD'!Y165</f>
        <v>0</v>
      </c>
      <c r="AP167" s="140">
        <f>'Test-LD'!Z165</f>
        <v>0</v>
      </c>
      <c r="AQ167" s="141">
        <f t="shared" si="11"/>
        <v>0</v>
      </c>
      <c r="AR167" s="142" t="e">
        <f t="shared" si="8"/>
        <v>#DIV/0!</v>
      </c>
      <c r="AS167" s="143" t="e">
        <f t="shared" si="9"/>
        <v>#DIV/0!</v>
      </c>
      <c r="AT167" s="136"/>
      <c r="AU167" s="136"/>
      <c r="AV167" s="577"/>
      <c r="AW167" s="480"/>
      <c r="AX167" s="480"/>
      <c r="AY167" s="480"/>
      <c r="AZ167" s="480"/>
      <c r="BA167" s="480"/>
      <c r="BB167" s="480"/>
      <c r="BC167" s="480"/>
      <c r="BD167" s="480"/>
      <c r="BE167" s="480"/>
      <c r="BF167" s="480"/>
      <c r="BG167" s="469"/>
      <c r="BH167" s="476"/>
      <c r="BI167" s="469"/>
      <c r="BJ167" s="476"/>
      <c r="BK167" s="480"/>
      <c r="BL167" s="480"/>
      <c r="BM167" s="480"/>
      <c r="BN167" s="480"/>
      <c r="BO167" s="480"/>
      <c r="BP167" s="468"/>
      <c r="BQ167" s="480"/>
      <c r="BR167" s="480"/>
      <c r="BS167" s="480"/>
      <c r="BT167" s="476"/>
      <c r="BU167" s="463"/>
      <c r="BV167" s="465"/>
      <c r="BW167" s="463"/>
      <c r="BX167" s="465"/>
    </row>
    <row r="168" spans="1:76" ht="17" customHeight="1" x14ac:dyDescent="0.35">
      <c r="A168" s="516"/>
      <c r="B168" s="525"/>
      <c r="C168" s="520"/>
      <c r="D168" s="490"/>
      <c r="E168" s="493"/>
      <c r="F168" s="138">
        <v>39</v>
      </c>
      <c r="G168" s="139">
        <f>'Anchor-LD'!L166</f>
        <v>0</v>
      </c>
      <c r="H168" s="140">
        <f>'Anchor-LD'!M166</f>
        <v>0</v>
      </c>
      <c r="I168" s="140">
        <f>'Anchor-LD'!N166</f>
        <v>0</v>
      </c>
      <c r="J168" s="140">
        <f>'Anchor-LD'!O166</f>
        <v>0</v>
      </c>
      <c r="K168" s="140">
        <f>(Summary!$C$58*H168+Summary!$C$59*I168+Summary!$C$60*J168)/Summary!$C$61</f>
        <v>0</v>
      </c>
      <c r="L168" s="140">
        <f>'Anchor-LD'!P166</f>
        <v>0</v>
      </c>
      <c r="M168" s="140">
        <f>'Anchor-LD'!Q166</f>
        <v>0</v>
      </c>
      <c r="N168" s="140">
        <f>'Anchor-LD'!R166</f>
        <v>0</v>
      </c>
      <c r="O168" s="140">
        <f>'Anchor-LD'!S166</f>
        <v>0</v>
      </c>
      <c r="P168" s="140">
        <f>'Anchor-LD'!T166</f>
        <v>0</v>
      </c>
      <c r="Q168" s="140">
        <f>'Anchor-LD'!U166</f>
        <v>0</v>
      </c>
      <c r="R168" s="140">
        <f>'Anchor-LD'!V166</f>
        <v>0</v>
      </c>
      <c r="S168" s="140">
        <f>'Anchor-LD'!W166</f>
        <v>0</v>
      </c>
      <c r="T168" s="140">
        <f>'Anchor-LD'!X166</f>
        <v>0</v>
      </c>
      <c r="U168" s="140">
        <f>10*LOG10(1/((Summary!$C$75/10^(R168/10)+Summary!$C$76/10^(S168/10)+Summary!$C$77/10^(T168/10))/Summary!$C$78))</f>
        <v>0</v>
      </c>
      <c r="V168" s="140">
        <f>'Anchor-LD'!Y166</f>
        <v>0</v>
      </c>
      <c r="W168" s="140">
        <f>'Anchor-LD'!Z166</f>
        <v>0</v>
      </c>
      <c r="X168" s="141">
        <f t="shared" si="10"/>
        <v>0</v>
      </c>
      <c r="Y168" s="133"/>
      <c r="Z168" s="139">
        <f>'Test-LD'!L166</f>
        <v>0</v>
      </c>
      <c r="AA168" s="140">
        <f>'Test-LD'!M166</f>
        <v>0</v>
      </c>
      <c r="AB168" s="140">
        <f>'Test-LD'!N166</f>
        <v>0</v>
      </c>
      <c r="AC168" s="140">
        <f>'Test-LD'!O166</f>
        <v>0</v>
      </c>
      <c r="AD168" s="140">
        <f>(Summary!$C$58*AA168+Summary!$C$59*AB168+Summary!$C$60*AC168)/Summary!$C$61</f>
        <v>0</v>
      </c>
      <c r="AE168" s="140">
        <f>'Test-LD'!P166</f>
        <v>0</v>
      </c>
      <c r="AF168" s="140">
        <f>'Test-LD'!Q166</f>
        <v>0</v>
      </c>
      <c r="AG168" s="140">
        <f>'Test-LD'!R166</f>
        <v>0</v>
      </c>
      <c r="AH168" s="140">
        <f>'Test-LD'!S166</f>
        <v>0</v>
      </c>
      <c r="AI168" s="140">
        <f>'Test-LD'!T166</f>
        <v>0</v>
      </c>
      <c r="AJ168" s="140">
        <f>'Test-LD'!U166</f>
        <v>0</v>
      </c>
      <c r="AK168" s="140">
        <f>'Test-LD'!V166</f>
        <v>0</v>
      </c>
      <c r="AL168" s="140">
        <f>'Test-LD'!W166</f>
        <v>0</v>
      </c>
      <c r="AM168" s="140">
        <f>'Test-LD'!X166</f>
        <v>0</v>
      </c>
      <c r="AN168" s="140">
        <f>10*LOG10(1/((Summary!$C$75/10^(AK168/10)+Summary!$C$76/10^(AL168/10)+Summary!$C$77/10^(AM168/10))/Summary!$C$78))</f>
        <v>0</v>
      </c>
      <c r="AO168" s="140">
        <f>'Test-LD'!Y166</f>
        <v>0</v>
      </c>
      <c r="AP168" s="140">
        <f>'Test-LD'!Z166</f>
        <v>0</v>
      </c>
      <c r="AQ168" s="141">
        <f t="shared" si="11"/>
        <v>0</v>
      </c>
      <c r="AR168" s="142" t="e">
        <f t="shared" si="8"/>
        <v>#DIV/0!</v>
      </c>
      <c r="AS168" s="143" t="e">
        <f t="shared" si="9"/>
        <v>#DIV/0!</v>
      </c>
      <c r="AT168" s="136"/>
      <c r="AU168" s="136"/>
      <c r="AV168" s="577" t="s">
        <v>122</v>
      </c>
      <c r="AW168" s="480" t="e" cm="1">
        <f t="array" ref="AW168">bdRateExtend($G167:$G170,H167:H170,$Z167:$Z170,AA167:AA170)</f>
        <v>#VALUE!</v>
      </c>
      <c r="AX168" s="480"/>
      <c r="AY168" s="480"/>
      <c r="AZ168" s="480"/>
      <c r="BA168" s="480"/>
      <c r="BB168" s="480"/>
      <c r="BC168" s="480" t="e" cm="1">
        <f t="array" ref="BC168">bdRateExtend($G167:$G170,L167:L170,$Z167:$Z170,AE167:AE170)</f>
        <v>#VALUE!</v>
      </c>
      <c r="BD168" s="480"/>
      <c r="BE168" s="480" t="e" cm="1">
        <f t="array" ref="BE168">bdRateExtend($G167:$G170,M167:M170,$Z167:$Z170,AF167:AF170)</f>
        <v>#VALUE!</v>
      </c>
      <c r="BF168" s="480"/>
      <c r="BG168" s="469" t="e" cm="1">
        <f t="array" ref="BG168">bdRateExtend($G167:$G170,N167:N170,$Z167:$Z170,AG167:AG170,"None", FALSE,1)</f>
        <v>#VALUE!</v>
      </c>
      <c r="BH168" s="476"/>
      <c r="BI168" s="469" t="e" cm="1">
        <f t="array" ref="BI168">bdRateExtend($G167:$G170,O167:O170,$Z167:$Z170,AH167:AH170,"None", FALSE,1)</f>
        <v>#VALUE!</v>
      </c>
      <c r="BJ168" s="476"/>
      <c r="BK168" s="480" t="e" cm="1">
        <f t="array" ref="BK168">bdRateExtend($G167:$G170,P167:P170,$Z167:$Z170,AI167:AI170)</f>
        <v>#VALUE!</v>
      </c>
      <c r="BL168" s="480"/>
      <c r="BM168" s="480" t="e" cm="1">
        <f t="array" ref="BM168">bdRateExtend($G167:$G170,Q167:Q170,$Z167:$Z170,AJ167:AJ170)</f>
        <v>#VALUE!</v>
      </c>
      <c r="BN168" s="480"/>
      <c r="BO168" s="480" t="e" cm="1">
        <f t="array" ref="BO168">bdRateExtend($G167:$G170,R167:R170,$Z167:$Z170,AK167:AK170)</f>
        <v>#VALUE!</v>
      </c>
      <c r="BP168" s="468"/>
      <c r="BQ168" s="480"/>
      <c r="BR168" s="480"/>
      <c r="BS168" s="480"/>
      <c r="BT168" s="476"/>
      <c r="BU168" s="463" cm="1">
        <f t="array" ref="BU168">testVMAFRange($G167:$G170,N167:N170,$Z167:$Z170,AG167:AG170)</f>
        <v>0</v>
      </c>
      <c r="BV168" s="465"/>
      <c r="BW168" s="463" cm="1">
        <f t="array" ref="BW168">testVMAFRange($G167:$G170,O167:O170,$Z167:$Z170,AH167:AH170)</f>
        <v>0</v>
      </c>
      <c r="BX168" s="465"/>
    </row>
    <row r="169" spans="1:76" ht="17" customHeight="1" x14ac:dyDescent="0.35">
      <c r="A169" s="516"/>
      <c r="B169" s="525"/>
      <c r="C169" s="520"/>
      <c r="D169" s="490"/>
      <c r="E169" s="493"/>
      <c r="F169" s="138">
        <v>47</v>
      </c>
      <c r="G169" s="139">
        <f>'Anchor-LD'!L167</f>
        <v>0</v>
      </c>
      <c r="H169" s="140">
        <f>'Anchor-LD'!M167</f>
        <v>0</v>
      </c>
      <c r="I169" s="140">
        <f>'Anchor-LD'!N167</f>
        <v>0</v>
      </c>
      <c r="J169" s="140">
        <f>'Anchor-LD'!O167</f>
        <v>0</v>
      </c>
      <c r="K169" s="140">
        <f>(Summary!$C$58*H169+Summary!$C$59*I169+Summary!$C$60*J169)/Summary!$C$61</f>
        <v>0</v>
      </c>
      <c r="L169" s="140">
        <f>'Anchor-LD'!P167</f>
        <v>0</v>
      </c>
      <c r="M169" s="140">
        <f>'Anchor-LD'!Q167</f>
        <v>0</v>
      </c>
      <c r="N169" s="140">
        <f>'Anchor-LD'!R167</f>
        <v>0</v>
      </c>
      <c r="O169" s="140">
        <f>'Anchor-LD'!S167</f>
        <v>0</v>
      </c>
      <c r="P169" s="140">
        <f>'Anchor-LD'!T167</f>
        <v>0</v>
      </c>
      <c r="Q169" s="140">
        <f>'Anchor-LD'!U167</f>
        <v>0</v>
      </c>
      <c r="R169" s="140">
        <f>'Anchor-LD'!V167</f>
        <v>0</v>
      </c>
      <c r="S169" s="140">
        <f>'Anchor-LD'!W167</f>
        <v>0</v>
      </c>
      <c r="T169" s="140">
        <f>'Anchor-LD'!X167</f>
        <v>0</v>
      </c>
      <c r="U169" s="140">
        <f>10*LOG10(1/((Summary!$C$75/10^(R169/10)+Summary!$C$76/10^(S169/10)+Summary!$C$77/10^(T169/10))/Summary!$C$78))</f>
        <v>0</v>
      </c>
      <c r="V169" s="140">
        <f>'Anchor-LD'!Y167</f>
        <v>0</v>
      </c>
      <c r="W169" s="140">
        <f>'Anchor-LD'!Z167</f>
        <v>0</v>
      </c>
      <c r="X169" s="141">
        <f t="shared" si="10"/>
        <v>0</v>
      </c>
      <c r="Y169" s="133"/>
      <c r="Z169" s="139">
        <f>'Test-LD'!L167</f>
        <v>0</v>
      </c>
      <c r="AA169" s="140">
        <f>'Test-LD'!M167</f>
        <v>0</v>
      </c>
      <c r="AB169" s="140">
        <f>'Test-LD'!N167</f>
        <v>0</v>
      </c>
      <c r="AC169" s="140">
        <f>'Test-LD'!O167</f>
        <v>0</v>
      </c>
      <c r="AD169" s="140">
        <f>(Summary!$C$58*AA169+Summary!$C$59*AB169+Summary!$C$60*AC169)/Summary!$C$61</f>
        <v>0</v>
      </c>
      <c r="AE169" s="140">
        <f>'Test-LD'!P167</f>
        <v>0</v>
      </c>
      <c r="AF169" s="140">
        <f>'Test-LD'!Q167</f>
        <v>0</v>
      </c>
      <c r="AG169" s="140">
        <f>'Test-LD'!R167</f>
        <v>0</v>
      </c>
      <c r="AH169" s="140">
        <f>'Test-LD'!S167</f>
        <v>0</v>
      </c>
      <c r="AI169" s="140">
        <f>'Test-LD'!T167</f>
        <v>0</v>
      </c>
      <c r="AJ169" s="140">
        <f>'Test-LD'!U167</f>
        <v>0</v>
      </c>
      <c r="AK169" s="140">
        <f>'Test-LD'!V167</f>
        <v>0</v>
      </c>
      <c r="AL169" s="140">
        <f>'Test-LD'!W167</f>
        <v>0</v>
      </c>
      <c r="AM169" s="140">
        <f>'Test-LD'!X167</f>
        <v>0</v>
      </c>
      <c r="AN169" s="140">
        <f>10*LOG10(1/((Summary!$C$75/10^(AK169/10)+Summary!$C$76/10^(AL169/10)+Summary!$C$77/10^(AM169/10))/Summary!$C$78))</f>
        <v>0</v>
      </c>
      <c r="AO169" s="140">
        <f>'Test-LD'!Y167</f>
        <v>0</v>
      </c>
      <c r="AP169" s="140">
        <f>'Test-LD'!Z167</f>
        <v>0</v>
      </c>
      <c r="AQ169" s="141">
        <f t="shared" si="11"/>
        <v>0</v>
      </c>
      <c r="AR169" s="142" t="e">
        <f t="shared" si="8"/>
        <v>#DIV/0!</v>
      </c>
      <c r="AS169" s="143" t="e">
        <f t="shared" si="9"/>
        <v>#DIV/0!</v>
      </c>
      <c r="AT169" s="136"/>
      <c r="AU169" s="136"/>
      <c r="AV169" s="577"/>
      <c r="AW169" s="480"/>
      <c r="AX169" s="480"/>
      <c r="AY169" s="480"/>
      <c r="AZ169" s="480"/>
      <c r="BA169" s="480"/>
      <c r="BB169" s="480"/>
      <c r="BC169" s="480"/>
      <c r="BD169" s="480"/>
      <c r="BE169" s="480"/>
      <c r="BF169" s="480"/>
      <c r="BG169" s="469"/>
      <c r="BH169" s="476"/>
      <c r="BI169" s="469"/>
      <c r="BJ169" s="476"/>
      <c r="BK169" s="480"/>
      <c r="BL169" s="480"/>
      <c r="BM169" s="480"/>
      <c r="BN169" s="480"/>
      <c r="BO169" s="480"/>
      <c r="BP169" s="468"/>
      <c r="BQ169" s="480"/>
      <c r="BR169" s="480"/>
      <c r="BS169" s="480"/>
      <c r="BT169" s="476"/>
      <c r="BU169" s="463"/>
      <c r="BV169" s="465"/>
      <c r="BW169" s="463"/>
      <c r="BX169" s="465"/>
    </row>
    <row r="170" spans="1:76" ht="17" customHeight="1" x14ac:dyDescent="0.35">
      <c r="A170" s="516"/>
      <c r="B170" s="525"/>
      <c r="C170" s="520"/>
      <c r="D170" s="490"/>
      <c r="E170" s="493"/>
      <c r="F170" s="138">
        <v>55</v>
      </c>
      <c r="G170" s="139">
        <f>'Anchor-LD'!L168</f>
        <v>0</v>
      </c>
      <c r="H170" s="140">
        <f>'Anchor-LD'!M168</f>
        <v>0</v>
      </c>
      <c r="I170" s="140">
        <f>'Anchor-LD'!N168</f>
        <v>0</v>
      </c>
      <c r="J170" s="140">
        <f>'Anchor-LD'!O168</f>
        <v>0</v>
      </c>
      <c r="K170" s="140">
        <f>(Summary!$C$58*H170+Summary!$C$59*I170+Summary!$C$60*J170)/Summary!$C$61</f>
        <v>0</v>
      </c>
      <c r="L170" s="140">
        <f>'Anchor-LD'!P168</f>
        <v>0</v>
      </c>
      <c r="M170" s="140">
        <f>'Anchor-LD'!Q168</f>
        <v>0</v>
      </c>
      <c r="N170" s="140">
        <f>'Anchor-LD'!R168</f>
        <v>0</v>
      </c>
      <c r="O170" s="140">
        <f>'Anchor-LD'!S168</f>
        <v>0</v>
      </c>
      <c r="P170" s="140">
        <f>'Anchor-LD'!T168</f>
        <v>0</v>
      </c>
      <c r="Q170" s="140">
        <f>'Anchor-LD'!U168</f>
        <v>0</v>
      </c>
      <c r="R170" s="140">
        <f>'Anchor-LD'!V168</f>
        <v>0</v>
      </c>
      <c r="S170" s="140">
        <f>'Anchor-LD'!W168</f>
        <v>0</v>
      </c>
      <c r="T170" s="140">
        <f>'Anchor-LD'!X168</f>
        <v>0</v>
      </c>
      <c r="U170" s="140">
        <f>10*LOG10(1/((Summary!$C$75/10^(R170/10)+Summary!$C$76/10^(S170/10)+Summary!$C$77/10^(T170/10))/Summary!$C$78))</f>
        <v>0</v>
      </c>
      <c r="V170" s="140">
        <f>'Anchor-LD'!Y168</f>
        <v>0</v>
      </c>
      <c r="W170" s="140">
        <f>'Anchor-LD'!Z168</f>
        <v>0</v>
      </c>
      <c r="X170" s="141">
        <f t="shared" si="10"/>
        <v>0</v>
      </c>
      <c r="Y170" s="133"/>
      <c r="Z170" s="139">
        <f>'Test-LD'!L168</f>
        <v>0</v>
      </c>
      <c r="AA170" s="140">
        <f>'Test-LD'!M168</f>
        <v>0</v>
      </c>
      <c r="AB170" s="140">
        <f>'Test-LD'!N168</f>
        <v>0</v>
      </c>
      <c r="AC170" s="140">
        <f>'Test-LD'!O168</f>
        <v>0</v>
      </c>
      <c r="AD170" s="140">
        <f>(Summary!$C$58*AA170+Summary!$C$59*AB170+Summary!$C$60*AC170)/Summary!$C$61</f>
        <v>0</v>
      </c>
      <c r="AE170" s="140">
        <f>'Test-LD'!P168</f>
        <v>0</v>
      </c>
      <c r="AF170" s="140">
        <f>'Test-LD'!Q168</f>
        <v>0</v>
      </c>
      <c r="AG170" s="140">
        <f>'Test-LD'!R168</f>
        <v>0</v>
      </c>
      <c r="AH170" s="140">
        <f>'Test-LD'!S168</f>
        <v>0</v>
      </c>
      <c r="AI170" s="140">
        <f>'Test-LD'!T168</f>
        <v>0</v>
      </c>
      <c r="AJ170" s="140">
        <f>'Test-LD'!U168</f>
        <v>0</v>
      </c>
      <c r="AK170" s="140">
        <f>'Test-LD'!V168</f>
        <v>0</v>
      </c>
      <c r="AL170" s="140">
        <f>'Test-LD'!W168</f>
        <v>0</v>
      </c>
      <c r="AM170" s="140">
        <f>'Test-LD'!X168</f>
        <v>0</v>
      </c>
      <c r="AN170" s="140">
        <f>10*LOG10(1/((Summary!$C$75/10^(AK170/10)+Summary!$C$76/10^(AL170/10)+Summary!$C$77/10^(AM170/10))/Summary!$C$78))</f>
        <v>0</v>
      </c>
      <c r="AO170" s="140">
        <f>'Test-LD'!Y168</f>
        <v>0</v>
      </c>
      <c r="AP170" s="140">
        <f>'Test-LD'!Z168</f>
        <v>0</v>
      </c>
      <c r="AQ170" s="141">
        <f t="shared" si="11"/>
        <v>0</v>
      </c>
      <c r="AR170" s="142" t="e">
        <f t="shared" si="8"/>
        <v>#DIV/0!</v>
      </c>
      <c r="AS170" s="143" t="e">
        <f t="shared" si="9"/>
        <v>#DIV/0!</v>
      </c>
      <c r="AT170" s="136"/>
      <c r="AU170" s="136"/>
      <c r="AV170" s="577" t="s">
        <v>123</v>
      </c>
      <c r="AW170" s="480" t="e" cm="1">
        <f t="array" ref="AW170">bdRateExtend($G168:$G171,H168:H171,$Z168:$Z171,AA168:AA171)</f>
        <v>#VALUE!</v>
      </c>
      <c r="AX170" s="480"/>
      <c r="AY170" s="480"/>
      <c r="AZ170" s="480"/>
      <c r="BA170" s="480"/>
      <c r="BB170" s="480"/>
      <c r="BC170" s="480" t="e" cm="1">
        <f t="array" ref="BC170">bdRateExtend($G168:$G171,L168:L171,$Z168:$Z171,AE168:AE171)</f>
        <v>#VALUE!</v>
      </c>
      <c r="BD170" s="480"/>
      <c r="BE170" s="480" t="e" cm="1">
        <f t="array" ref="BE170">bdRateExtend($G168:$G171,M168:M171,$Z168:$Z171,AF168:AF171)</f>
        <v>#VALUE!</v>
      </c>
      <c r="BF170" s="480"/>
      <c r="BG170" s="469" t="e" cm="1">
        <f t="array" ref="BG170">bdRateExtend($G168:$G171,N168:N171,$Z168:$Z171,AG168:AG171,"None", FALSE,1)</f>
        <v>#VALUE!</v>
      </c>
      <c r="BH170" s="476"/>
      <c r="BI170" s="469" t="e" cm="1">
        <f t="array" ref="BI170">bdRateExtend($G168:$G171,O168:O171,$Z168:$Z171,AH168:AH171,"None", FALSE,1)</f>
        <v>#VALUE!</v>
      </c>
      <c r="BJ170" s="476"/>
      <c r="BK170" s="480" t="e" cm="1">
        <f t="array" ref="BK170">bdRateExtend($G168:$G171,P168:P171,$Z168:$Z171,AI168:AI171)</f>
        <v>#VALUE!</v>
      </c>
      <c r="BL170" s="480"/>
      <c r="BM170" s="480" t="e" cm="1">
        <f t="array" ref="BM170">bdRateExtend($G168:$G171,Q168:Q171,$Z168:$Z171,AJ168:AJ171)</f>
        <v>#VALUE!</v>
      </c>
      <c r="BN170" s="480"/>
      <c r="BO170" s="480" t="e" cm="1">
        <f t="array" ref="BO170">bdRateExtend($G168:$G171,R168:R171,$Z168:$Z171,AK168:AK171)</f>
        <v>#VALUE!</v>
      </c>
      <c r="BP170" s="468"/>
      <c r="BQ170" s="480"/>
      <c r="BR170" s="480"/>
      <c r="BS170" s="480"/>
      <c r="BT170" s="476"/>
      <c r="BU170" s="463" cm="1">
        <f t="array" ref="BU170">testVMAFRange($G168:$G171,N168:N171,$Z168:$Z171,AG168:AG171)</f>
        <v>0</v>
      </c>
      <c r="BV170" s="465"/>
      <c r="BW170" s="463" cm="1">
        <f t="array" ref="BW170">testVMAFRange($G168:$G171,O168:O171,$Z168:$Z171,AH168:AH171)</f>
        <v>0</v>
      </c>
      <c r="BX170" s="465"/>
    </row>
    <row r="171" spans="1:76" ht="17" customHeight="1" thickBot="1" x14ac:dyDescent="0.4">
      <c r="A171" s="516"/>
      <c r="B171" s="526"/>
      <c r="C171" s="521"/>
      <c r="D171" s="522"/>
      <c r="E171" s="523"/>
      <c r="F171" s="144">
        <v>63</v>
      </c>
      <c r="G171" s="145">
        <f>'Anchor-LD'!L169</f>
        <v>0</v>
      </c>
      <c r="H171" s="146">
        <f>'Anchor-LD'!M169</f>
        <v>0</v>
      </c>
      <c r="I171" s="146">
        <f>'Anchor-LD'!N169</f>
        <v>0</v>
      </c>
      <c r="J171" s="146">
        <f>'Anchor-LD'!O169</f>
        <v>0</v>
      </c>
      <c r="K171" s="146">
        <f>(Summary!$C$58*H171+Summary!$C$59*I171+Summary!$C$60*J171)/Summary!$C$61</f>
        <v>0</v>
      </c>
      <c r="L171" s="146">
        <f>'Anchor-LD'!P169</f>
        <v>0</v>
      </c>
      <c r="M171" s="146">
        <f>'Anchor-LD'!Q169</f>
        <v>0</v>
      </c>
      <c r="N171" s="146">
        <f>'Anchor-LD'!R169</f>
        <v>0</v>
      </c>
      <c r="O171" s="146">
        <f>'Anchor-LD'!S169</f>
        <v>0</v>
      </c>
      <c r="P171" s="146">
        <f>'Anchor-LD'!T169</f>
        <v>0</v>
      </c>
      <c r="Q171" s="146">
        <f>'Anchor-LD'!U169</f>
        <v>0</v>
      </c>
      <c r="R171" s="146">
        <f>'Anchor-LD'!V169</f>
        <v>0</v>
      </c>
      <c r="S171" s="146">
        <f>'Anchor-LD'!W169</f>
        <v>0</v>
      </c>
      <c r="T171" s="146">
        <f>'Anchor-LD'!X169</f>
        <v>0</v>
      </c>
      <c r="U171" s="146">
        <f>10*LOG10(1/((Summary!$C$75/10^(R171/10)+Summary!$C$76/10^(S171/10)+Summary!$C$77/10^(T171/10))/Summary!$C$78))</f>
        <v>0</v>
      </c>
      <c r="V171" s="146">
        <f>'Anchor-LD'!Y169</f>
        <v>0</v>
      </c>
      <c r="W171" s="146">
        <f>'Anchor-LD'!Z169</f>
        <v>0</v>
      </c>
      <c r="X171" s="147">
        <f t="shared" si="10"/>
        <v>0</v>
      </c>
      <c r="Y171" s="133"/>
      <c r="Z171" s="145">
        <f>'Test-LD'!L169</f>
        <v>0</v>
      </c>
      <c r="AA171" s="146">
        <f>'Test-LD'!M169</f>
        <v>0</v>
      </c>
      <c r="AB171" s="146">
        <f>'Test-LD'!N169</f>
        <v>0</v>
      </c>
      <c r="AC171" s="146">
        <f>'Test-LD'!O169</f>
        <v>0</v>
      </c>
      <c r="AD171" s="146">
        <f>(Summary!$C$58*AA171+Summary!$C$59*AB171+Summary!$C$60*AC171)/Summary!$C$61</f>
        <v>0</v>
      </c>
      <c r="AE171" s="146">
        <f>'Test-LD'!P169</f>
        <v>0</v>
      </c>
      <c r="AF171" s="146">
        <f>'Test-LD'!Q169</f>
        <v>0</v>
      </c>
      <c r="AG171" s="146">
        <f>'Test-LD'!R169</f>
        <v>0</v>
      </c>
      <c r="AH171" s="146">
        <f>'Test-LD'!S169</f>
        <v>0</v>
      </c>
      <c r="AI171" s="146">
        <f>'Test-LD'!T169</f>
        <v>0</v>
      </c>
      <c r="AJ171" s="146">
        <f>'Test-LD'!U169</f>
        <v>0</v>
      </c>
      <c r="AK171" s="146">
        <f>'Test-LD'!V169</f>
        <v>0</v>
      </c>
      <c r="AL171" s="146">
        <f>'Test-LD'!W169</f>
        <v>0</v>
      </c>
      <c r="AM171" s="146">
        <f>'Test-LD'!X169</f>
        <v>0</v>
      </c>
      <c r="AN171" s="146">
        <f>10*LOG10(1/((Summary!$C$75/10^(AK171/10)+Summary!$C$76/10^(AL171/10)+Summary!$C$77/10^(AM171/10))/Summary!$C$78))</f>
        <v>0</v>
      </c>
      <c r="AO171" s="146">
        <f>'Test-LD'!Y169</f>
        <v>0</v>
      </c>
      <c r="AP171" s="146">
        <f>'Test-LD'!Z169</f>
        <v>0</v>
      </c>
      <c r="AQ171" s="147">
        <f t="shared" si="11"/>
        <v>0</v>
      </c>
      <c r="AR171" s="148" t="e">
        <f t="shared" si="8"/>
        <v>#DIV/0!</v>
      </c>
      <c r="AS171" s="149" t="e">
        <f t="shared" si="9"/>
        <v>#DIV/0!</v>
      </c>
      <c r="AT171" s="136"/>
      <c r="AU171" s="136"/>
      <c r="AV171" s="577"/>
      <c r="AW171" s="480"/>
      <c r="AX171" s="480"/>
      <c r="AY171" s="480"/>
      <c r="AZ171" s="480"/>
      <c r="BA171" s="480"/>
      <c r="BB171" s="481"/>
      <c r="BC171" s="480"/>
      <c r="BD171" s="480"/>
      <c r="BE171" s="480"/>
      <c r="BF171" s="480"/>
      <c r="BG171" s="472"/>
      <c r="BH171" s="477"/>
      <c r="BI171" s="472"/>
      <c r="BJ171" s="477"/>
      <c r="BK171" s="480"/>
      <c r="BL171" s="480"/>
      <c r="BM171" s="480"/>
      <c r="BN171" s="480"/>
      <c r="BO171" s="480"/>
      <c r="BP171" s="471"/>
      <c r="BQ171" s="481"/>
      <c r="BR171" s="481"/>
      <c r="BS171" s="481"/>
      <c r="BT171" s="477"/>
      <c r="BU171" s="473"/>
      <c r="BV171" s="466"/>
      <c r="BW171" s="473"/>
      <c r="BX171" s="466"/>
    </row>
    <row r="172" spans="1:76" ht="17" customHeight="1" x14ac:dyDescent="0.35">
      <c r="A172" s="516"/>
      <c r="B172" s="527" t="s">
        <v>2</v>
      </c>
      <c r="C172" s="519" t="s">
        <v>51</v>
      </c>
      <c r="D172" s="489">
        <v>30</v>
      </c>
      <c r="E172" s="492">
        <v>8</v>
      </c>
      <c r="F172" s="129">
        <v>23</v>
      </c>
      <c r="G172" s="130">
        <f>'Anchor-LD'!L170</f>
        <v>0</v>
      </c>
      <c r="H172" s="131">
        <f>'Anchor-LD'!M170</f>
        <v>0</v>
      </c>
      <c r="I172" s="131">
        <f>'Anchor-LD'!N170</f>
        <v>0</v>
      </c>
      <c r="J172" s="131">
        <f>'Anchor-LD'!O170</f>
        <v>0</v>
      </c>
      <c r="K172" s="131">
        <f>(Summary!$C$58*H172+Summary!$C$59*I172+Summary!$C$60*J172)/Summary!$C$61</f>
        <v>0</v>
      </c>
      <c r="L172" s="131">
        <f>'Anchor-LD'!P170</f>
        <v>0</v>
      </c>
      <c r="M172" s="131">
        <f>'Anchor-LD'!Q170</f>
        <v>0</v>
      </c>
      <c r="N172" s="131">
        <f>'Anchor-LD'!R170</f>
        <v>0</v>
      </c>
      <c r="O172" s="131">
        <f>'Anchor-LD'!S170</f>
        <v>0</v>
      </c>
      <c r="P172" s="131">
        <f>'Anchor-LD'!T170</f>
        <v>0</v>
      </c>
      <c r="Q172" s="131">
        <f>'Anchor-LD'!U170</f>
        <v>0</v>
      </c>
      <c r="R172" s="131">
        <f>'Anchor-LD'!V170</f>
        <v>0</v>
      </c>
      <c r="S172" s="131">
        <f>'Anchor-LD'!W170</f>
        <v>0</v>
      </c>
      <c r="T172" s="131">
        <f>'Anchor-LD'!X170</f>
        <v>0</v>
      </c>
      <c r="U172" s="131">
        <f>10*LOG10(1/((Summary!$C$75/10^(R172/10)+Summary!$C$76/10^(S172/10)+Summary!$C$77/10^(T172/10))/Summary!$C$78))</f>
        <v>0</v>
      </c>
      <c r="V172" s="131">
        <f>'Anchor-LD'!Y170</f>
        <v>0</v>
      </c>
      <c r="W172" s="131">
        <f>'Anchor-LD'!Z170</f>
        <v>0</v>
      </c>
      <c r="X172" s="132">
        <f t="shared" si="10"/>
        <v>0</v>
      </c>
      <c r="Y172" s="133"/>
      <c r="Z172" s="130">
        <f>'Test-LD'!L170</f>
        <v>0</v>
      </c>
      <c r="AA172" s="131">
        <f>'Test-LD'!M170</f>
        <v>0</v>
      </c>
      <c r="AB172" s="131">
        <f>'Test-LD'!N170</f>
        <v>0</v>
      </c>
      <c r="AC172" s="131">
        <f>'Test-LD'!O170</f>
        <v>0</v>
      </c>
      <c r="AD172" s="131">
        <f>(Summary!$C$58*AA172+Summary!$C$59*AB172+Summary!$C$60*AC172)/Summary!$C$61</f>
        <v>0</v>
      </c>
      <c r="AE172" s="131">
        <f>'Test-LD'!P170</f>
        <v>0</v>
      </c>
      <c r="AF172" s="131">
        <f>'Test-LD'!Q170</f>
        <v>0</v>
      </c>
      <c r="AG172" s="131">
        <f>'Test-LD'!R170</f>
        <v>0</v>
      </c>
      <c r="AH172" s="131">
        <f>'Test-LD'!S170</f>
        <v>0</v>
      </c>
      <c r="AI172" s="131">
        <f>'Test-LD'!T170</f>
        <v>0</v>
      </c>
      <c r="AJ172" s="131">
        <f>'Test-LD'!U170</f>
        <v>0</v>
      </c>
      <c r="AK172" s="131">
        <f>'Test-LD'!V170</f>
        <v>0</v>
      </c>
      <c r="AL172" s="131">
        <f>'Test-LD'!W170</f>
        <v>0</v>
      </c>
      <c r="AM172" s="131">
        <f>'Test-LD'!X170</f>
        <v>0</v>
      </c>
      <c r="AN172" s="131">
        <f>10*LOG10(1/((Summary!$C$75/10^(AK172/10)+Summary!$C$76/10^(AL172/10)+Summary!$C$77/10^(AM172/10))/Summary!$C$78))</f>
        <v>0</v>
      </c>
      <c r="AO172" s="131">
        <f>'Test-LD'!Y170</f>
        <v>0</v>
      </c>
      <c r="AP172" s="131">
        <f>'Test-LD'!Z170</f>
        <v>0</v>
      </c>
      <c r="AQ172" s="132">
        <f t="shared" si="11"/>
        <v>0</v>
      </c>
      <c r="AR172" s="134" t="e">
        <f t="shared" si="8"/>
        <v>#DIV/0!</v>
      </c>
      <c r="AS172" s="135" t="e">
        <f t="shared" si="9"/>
        <v>#DIV/0!</v>
      </c>
      <c r="AT172" s="136"/>
      <c r="AU172" s="136"/>
      <c r="AV172" s="577" t="s">
        <v>121</v>
      </c>
      <c r="AW172" s="480" t="e" cm="1">
        <f t="array" ref="AW172">bdRateExtend($G172:$G175,H172:H175,$Z172:$Z175,AA172:AA175)</f>
        <v>#VALUE!</v>
      </c>
      <c r="AX172" s="480" t="e" cm="1">
        <f t="array" ref="AX172">bdRateExtend($G172:$G177,H172:H177,$Z172:$Z177,AA172:AA177)</f>
        <v>#VALUE!</v>
      </c>
      <c r="AY172" s="480" t="e" cm="1">
        <f t="array" ref="AY172">bdRateExtend($G172:$G177,I172:I177,$Z172:$Z177,AB172:AB177)</f>
        <v>#VALUE!</v>
      </c>
      <c r="AZ172" s="480" t="e" cm="1">
        <f t="array" ref="AZ172">bdRateExtend($G172:$G177,J172:J177,$Z172:$Z177,AC172:AC177)</f>
        <v>#VALUE!</v>
      </c>
      <c r="BA172" s="480" t="e" cm="1">
        <f t="array" ref="BA172">bdRateExtend($G172:$G177,K172:K177,$Z172:$Z177,AD172:AD177)</f>
        <v>#VALUE!</v>
      </c>
      <c r="BB172" s="479" t="e">
        <f>(Summary!$C$89*AX172+Summary!$C$90*AY172+Summary!$C$91*AZ172)/Summary!$C$92</f>
        <v>#VALUE!</v>
      </c>
      <c r="BC172" s="480" t="e" cm="1">
        <f t="array" ref="BC172">bdRateExtend($G172:$G175,L172:L175,$Z172:$Z175,AE172:AE175)</f>
        <v>#VALUE!</v>
      </c>
      <c r="BD172" s="480" t="e" cm="1">
        <f t="array" ref="BD172">bdRateExtend($G172:$G177,L172:L177,$Z172:$Z177,AE172:AE177)</f>
        <v>#VALUE!</v>
      </c>
      <c r="BE172" s="480" t="e" cm="1">
        <f t="array" ref="BE172">bdRateExtend($G172:$G175,M172:M175,$Z172:$Z175,AF172:AF175)</f>
        <v>#VALUE!</v>
      </c>
      <c r="BF172" s="480" t="e" cm="1">
        <f t="array" ref="BF172">bdRateExtend($G172:$G177,M172:M177,$Z172:$Z177,AF172:AF177)</f>
        <v>#VALUE!</v>
      </c>
      <c r="BG172" s="474" t="e" cm="1">
        <f t="array" ref="BG172">bdRateExtend($G172:$G175,N172:N175,$Z172:$Z175,AG172:AG175,"None", FALSE,1)</f>
        <v>#VALUE!</v>
      </c>
      <c r="BH172" s="475" t="e" cm="1">
        <f t="array" ref="BH172">bdRateExtend($G172:$G177,N172:N177,$Z172:$Z177,AG172:AG177,"None", FALSE,1)</f>
        <v>#VALUE!</v>
      </c>
      <c r="BI172" s="474" t="e" cm="1">
        <f t="array" ref="BI172">bdRateExtend($G172:$G175,O172:O175,$Z172:$Z175,AH172:AH175,"None", FALSE,1)</f>
        <v>#VALUE!</v>
      </c>
      <c r="BJ172" s="475" t="e" cm="1">
        <f t="array" ref="BJ172">bdRateExtend($G172:$G177,O172:O177,$Z172:$Z177,AH172:AH177,"None", FALSE,1)</f>
        <v>#VALUE!</v>
      </c>
      <c r="BK172" s="480" t="e" cm="1">
        <f t="array" ref="BK172">bdRateExtend($G172:$G175,P172:P175,$Z172:$Z175,AI172:AI175)</f>
        <v>#VALUE!</v>
      </c>
      <c r="BL172" s="480" t="e" cm="1">
        <f t="array" ref="BL172">bdRateExtend($G172:$G177,P172:P177,$Z172:$Z177,AI172:AI177)</f>
        <v>#VALUE!</v>
      </c>
      <c r="BM172" s="480" t="e" cm="1">
        <f t="array" ref="BM172">bdRateExtend($G172:$G175,Q172:Q175,$Z172:$Z175,AJ172:AJ175)</f>
        <v>#VALUE!</v>
      </c>
      <c r="BN172" s="480" t="e" cm="1">
        <f t="array" ref="BN172">bdRateExtend($G172:$G177,Q172:Q177,$Z172:$Z177,AJ172:AJ177)</f>
        <v>#VALUE!</v>
      </c>
      <c r="BO172" s="480" t="e" cm="1">
        <f t="array" ref="BO172">bdRateExtend($G172:$G175,R172:R175,$Z172:$Z175,AK172:AK175)</f>
        <v>#VALUE!</v>
      </c>
      <c r="BP172" s="575" t="e" cm="1">
        <f t="array" ref="BP172">bdRateExtend($G172:$G177,R172:R177,$Z172:$Z177,AK172:AK177)</f>
        <v>#VALUE!</v>
      </c>
      <c r="BQ172" s="574" t="e" cm="1">
        <f t="array" ref="BQ172">bdRateExtend($G172:$G177,S172:S177,$Z172:$Z177,AL172:AL177)</f>
        <v>#VALUE!</v>
      </c>
      <c r="BR172" s="574" t="e" cm="1">
        <f t="array" ref="BR172">bdRateExtend($G172:$G177,T172:T177,$Z172:$Z177,AM172:AM177)</f>
        <v>#VALUE!</v>
      </c>
      <c r="BS172" s="574" t="e" cm="1">
        <f t="array" ref="BS172">bdRateExtend($G172:$G177,U172:U177,$Z172:$Z177,AN172:AN177)</f>
        <v>#VALUE!</v>
      </c>
      <c r="BT172" s="576" t="e">
        <f>(Summary!$C$103*BP172+Summary!$C$104*BQ172+Summary!$C$105*BR172)/Summary!$C$106</f>
        <v>#VALUE!</v>
      </c>
      <c r="BU172" s="462" cm="1">
        <f t="array" ref="BU172">testVMAFRange($G172:$G175,N172:N175,$Z172:$Z175,AG172:AG175)</f>
        <v>0</v>
      </c>
      <c r="BV172" s="464" cm="1">
        <f t="array" ref="BV172">testVMAFRange($G172:$G177,N172:N177,$Z172:$Z177,AG172:AG177)</f>
        <v>0</v>
      </c>
      <c r="BW172" s="462" cm="1">
        <f t="array" ref="BW172">testVMAFRange($G172:$G175,O172:O175,$Z172:$Z175,AH172:AH175)</f>
        <v>0</v>
      </c>
      <c r="BX172" s="464" cm="1">
        <f t="array" ref="BX172">testVMAFRange($G172:$G177,O172:O177,$Z172:$Z177,AH172:AH177)</f>
        <v>0</v>
      </c>
    </row>
    <row r="173" spans="1:76" ht="17" customHeight="1" x14ac:dyDescent="0.35">
      <c r="A173" s="516"/>
      <c r="B173" s="525"/>
      <c r="C173" s="520"/>
      <c r="D173" s="490"/>
      <c r="E173" s="493"/>
      <c r="F173" s="138">
        <v>31</v>
      </c>
      <c r="G173" s="139">
        <f>'Anchor-LD'!L171</f>
        <v>0</v>
      </c>
      <c r="H173" s="140">
        <f>'Anchor-LD'!M171</f>
        <v>0</v>
      </c>
      <c r="I173" s="140">
        <f>'Anchor-LD'!N171</f>
        <v>0</v>
      </c>
      <c r="J173" s="140">
        <f>'Anchor-LD'!O171</f>
        <v>0</v>
      </c>
      <c r="K173" s="140">
        <f>(Summary!$C$58*H173+Summary!$C$59*I173+Summary!$C$60*J173)/Summary!$C$61</f>
        <v>0</v>
      </c>
      <c r="L173" s="140">
        <f>'Anchor-LD'!P171</f>
        <v>0</v>
      </c>
      <c r="M173" s="140">
        <f>'Anchor-LD'!Q171</f>
        <v>0</v>
      </c>
      <c r="N173" s="140">
        <f>'Anchor-LD'!R171</f>
        <v>0</v>
      </c>
      <c r="O173" s="140">
        <f>'Anchor-LD'!S171</f>
        <v>0</v>
      </c>
      <c r="P173" s="140">
        <f>'Anchor-LD'!T171</f>
        <v>0</v>
      </c>
      <c r="Q173" s="140">
        <f>'Anchor-LD'!U171</f>
        <v>0</v>
      </c>
      <c r="R173" s="140">
        <f>'Anchor-LD'!V171</f>
        <v>0</v>
      </c>
      <c r="S173" s="140">
        <f>'Anchor-LD'!W171</f>
        <v>0</v>
      </c>
      <c r="T173" s="140">
        <f>'Anchor-LD'!X171</f>
        <v>0</v>
      </c>
      <c r="U173" s="140">
        <f>10*LOG10(1/((Summary!$C$75/10^(R173/10)+Summary!$C$76/10^(S173/10)+Summary!$C$77/10^(T173/10))/Summary!$C$78))</f>
        <v>0</v>
      </c>
      <c r="V173" s="140">
        <f>'Anchor-LD'!Y171</f>
        <v>0</v>
      </c>
      <c r="W173" s="140">
        <f>'Anchor-LD'!Z171</f>
        <v>0</v>
      </c>
      <c r="X173" s="141">
        <f t="shared" si="10"/>
        <v>0</v>
      </c>
      <c r="Y173" s="133"/>
      <c r="Z173" s="139">
        <f>'Test-LD'!L171</f>
        <v>0</v>
      </c>
      <c r="AA173" s="140">
        <f>'Test-LD'!M171</f>
        <v>0</v>
      </c>
      <c r="AB173" s="140">
        <f>'Test-LD'!N171</f>
        <v>0</v>
      </c>
      <c r="AC173" s="140">
        <f>'Test-LD'!O171</f>
        <v>0</v>
      </c>
      <c r="AD173" s="140">
        <f>(Summary!$C$58*AA173+Summary!$C$59*AB173+Summary!$C$60*AC173)/Summary!$C$61</f>
        <v>0</v>
      </c>
      <c r="AE173" s="140">
        <f>'Test-LD'!P171</f>
        <v>0</v>
      </c>
      <c r="AF173" s="140">
        <f>'Test-LD'!Q171</f>
        <v>0</v>
      </c>
      <c r="AG173" s="140">
        <f>'Test-LD'!R171</f>
        <v>0</v>
      </c>
      <c r="AH173" s="140">
        <f>'Test-LD'!S171</f>
        <v>0</v>
      </c>
      <c r="AI173" s="140">
        <f>'Test-LD'!T171</f>
        <v>0</v>
      </c>
      <c r="AJ173" s="140">
        <f>'Test-LD'!U171</f>
        <v>0</v>
      </c>
      <c r="AK173" s="140">
        <f>'Test-LD'!V171</f>
        <v>0</v>
      </c>
      <c r="AL173" s="140">
        <f>'Test-LD'!W171</f>
        <v>0</v>
      </c>
      <c r="AM173" s="140">
        <f>'Test-LD'!X171</f>
        <v>0</v>
      </c>
      <c r="AN173" s="140">
        <f>10*LOG10(1/((Summary!$C$75/10^(AK173/10)+Summary!$C$76/10^(AL173/10)+Summary!$C$77/10^(AM173/10))/Summary!$C$78))</f>
        <v>0</v>
      </c>
      <c r="AO173" s="140">
        <f>'Test-LD'!Y171</f>
        <v>0</v>
      </c>
      <c r="AP173" s="140">
        <f>'Test-LD'!Z171</f>
        <v>0</v>
      </c>
      <c r="AQ173" s="141">
        <f t="shared" si="11"/>
        <v>0</v>
      </c>
      <c r="AR173" s="142" t="e">
        <f t="shared" si="8"/>
        <v>#DIV/0!</v>
      </c>
      <c r="AS173" s="143" t="e">
        <f t="shared" si="9"/>
        <v>#DIV/0!</v>
      </c>
      <c r="AT173" s="136"/>
      <c r="AU173" s="136"/>
      <c r="AV173" s="577"/>
      <c r="AW173" s="480"/>
      <c r="AX173" s="480"/>
      <c r="AY173" s="480"/>
      <c r="AZ173" s="480"/>
      <c r="BA173" s="480"/>
      <c r="BB173" s="480"/>
      <c r="BC173" s="480"/>
      <c r="BD173" s="480"/>
      <c r="BE173" s="480"/>
      <c r="BF173" s="480"/>
      <c r="BG173" s="469"/>
      <c r="BH173" s="476"/>
      <c r="BI173" s="469"/>
      <c r="BJ173" s="476"/>
      <c r="BK173" s="480"/>
      <c r="BL173" s="480"/>
      <c r="BM173" s="480"/>
      <c r="BN173" s="480"/>
      <c r="BO173" s="480"/>
      <c r="BP173" s="468"/>
      <c r="BQ173" s="480"/>
      <c r="BR173" s="480"/>
      <c r="BS173" s="480"/>
      <c r="BT173" s="476"/>
      <c r="BU173" s="463"/>
      <c r="BV173" s="465"/>
      <c r="BW173" s="463"/>
      <c r="BX173" s="465"/>
    </row>
    <row r="174" spans="1:76" ht="17" customHeight="1" x14ac:dyDescent="0.35">
      <c r="A174" s="516"/>
      <c r="B174" s="525"/>
      <c r="C174" s="520"/>
      <c r="D174" s="490"/>
      <c r="E174" s="493"/>
      <c r="F174" s="138">
        <v>39</v>
      </c>
      <c r="G174" s="139">
        <f>'Anchor-LD'!L172</f>
        <v>0</v>
      </c>
      <c r="H174" s="140">
        <f>'Anchor-LD'!M172</f>
        <v>0</v>
      </c>
      <c r="I174" s="140">
        <f>'Anchor-LD'!N172</f>
        <v>0</v>
      </c>
      <c r="J174" s="140">
        <f>'Anchor-LD'!O172</f>
        <v>0</v>
      </c>
      <c r="K174" s="140">
        <f>(Summary!$C$58*H174+Summary!$C$59*I174+Summary!$C$60*J174)/Summary!$C$61</f>
        <v>0</v>
      </c>
      <c r="L174" s="140">
        <f>'Anchor-LD'!P172</f>
        <v>0</v>
      </c>
      <c r="M174" s="140">
        <f>'Anchor-LD'!Q172</f>
        <v>0</v>
      </c>
      <c r="N174" s="140">
        <f>'Anchor-LD'!R172</f>
        <v>0</v>
      </c>
      <c r="O174" s="140">
        <f>'Anchor-LD'!S172</f>
        <v>0</v>
      </c>
      <c r="P174" s="140">
        <f>'Anchor-LD'!T172</f>
        <v>0</v>
      </c>
      <c r="Q174" s="140">
        <f>'Anchor-LD'!U172</f>
        <v>0</v>
      </c>
      <c r="R174" s="140">
        <f>'Anchor-LD'!V172</f>
        <v>0</v>
      </c>
      <c r="S174" s="140">
        <f>'Anchor-LD'!W172</f>
        <v>0</v>
      </c>
      <c r="T174" s="140">
        <f>'Anchor-LD'!X172</f>
        <v>0</v>
      </c>
      <c r="U174" s="140">
        <f>10*LOG10(1/((Summary!$C$75/10^(R174/10)+Summary!$C$76/10^(S174/10)+Summary!$C$77/10^(T174/10))/Summary!$C$78))</f>
        <v>0</v>
      </c>
      <c r="V174" s="140">
        <f>'Anchor-LD'!Y172</f>
        <v>0</v>
      </c>
      <c r="W174" s="140">
        <f>'Anchor-LD'!Z172</f>
        <v>0</v>
      </c>
      <c r="X174" s="141">
        <f t="shared" si="10"/>
        <v>0</v>
      </c>
      <c r="Y174" s="133"/>
      <c r="Z174" s="139">
        <f>'Test-LD'!L172</f>
        <v>0</v>
      </c>
      <c r="AA174" s="140">
        <f>'Test-LD'!M172</f>
        <v>0</v>
      </c>
      <c r="AB174" s="140">
        <f>'Test-LD'!N172</f>
        <v>0</v>
      </c>
      <c r="AC174" s="140">
        <f>'Test-LD'!O172</f>
        <v>0</v>
      </c>
      <c r="AD174" s="140">
        <f>(Summary!$C$58*AA174+Summary!$C$59*AB174+Summary!$C$60*AC174)/Summary!$C$61</f>
        <v>0</v>
      </c>
      <c r="AE174" s="140">
        <f>'Test-LD'!P172</f>
        <v>0</v>
      </c>
      <c r="AF174" s="140">
        <f>'Test-LD'!Q172</f>
        <v>0</v>
      </c>
      <c r="AG174" s="140">
        <f>'Test-LD'!R172</f>
        <v>0</v>
      </c>
      <c r="AH174" s="140">
        <f>'Test-LD'!S172</f>
        <v>0</v>
      </c>
      <c r="AI174" s="140">
        <f>'Test-LD'!T172</f>
        <v>0</v>
      </c>
      <c r="AJ174" s="140">
        <f>'Test-LD'!U172</f>
        <v>0</v>
      </c>
      <c r="AK174" s="140">
        <f>'Test-LD'!V172</f>
        <v>0</v>
      </c>
      <c r="AL174" s="140">
        <f>'Test-LD'!W172</f>
        <v>0</v>
      </c>
      <c r="AM174" s="140">
        <f>'Test-LD'!X172</f>
        <v>0</v>
      </c>
      <c r="AN174" s="140">
        <f>10*LOG10(1/((Summary!$C$75/10^(AK174/10)+Summary!$C$76/10^(AL174/10)+Summary!$C$77/10^(AM174/10))/Summary!$C$78))</f>
        <v>0</v>
      </c>
      <c r="AO174" s="140">
        <f>'Test-LD'!Y172</f>
        <v>0</v>
      </c>
      <c r="AP174" s="140">
        <f>'Test-LD'!Z172</f>
        <v>0</v>
      </c>
      <c r="AQ174" s="141">
        <f t="shared" si="11"/>
        <v>0</v>
      </c>
      <c r="AR174" s="142" t="e">
        <f t="shared" si="8"/>
        <v>#DIV/0!</v>
      </c>
      <c r="AS174" s="143" t="e">
        <f t="shared" si="9"/>
        <v>#DIV/0!</v>
      </c>
      <c r="AT174" s="136"/>
      <c r="AU174" s="136"/>
      <c r="AV174" s="577" t="s">
        <v>122</v>
      </c>
      <c r="AW174" s="480" t="e" cm="1">
        <f t="array" ref="AW174">bdRateExtend($G173:$G176,H173:H176,$Z173:$Z176,AA173:AA176)</f>
        <v>#VALUE!</v>
      </c>
      <c r="AX174" s="480"/>
      <c r="AY174" s="480"/>
      <c r="AZ174" s="480"/>
      <c r="BA174" s="480"/>
      <c r="BB174" s="480"/>
      <c r="BC174" s="480" t="e" cm="1">
        <f t="array" ref="BC174">bdRateExtend($G173:$G176,L173:L176,$Z173:$Z176,AE173:AE176)</f>
        <v>#VALUE!</v>
      </c>
      <c r="BD174" s="480"/>
      <c r="BE174" s="480" t="e" cm="1">
        <f t="array" ref="BE174">bdRateExtend($G173:$G176,M173:M176,$Z173:$Z176,AF173:AF176)</f>
        <v>#VALUE!</v>
      </c>
      <c r="BF174" s="480"/>
      <c r="BG174" s="469" t="e" cm="1">
        <f t="array" ref="BG174">bdRateExtend($G173:$G176,N173:N176,$Z173:$Z176,AG173:AG176,"None", FALSE,1)</f>
        <v>#VALUE!</v>
      </c>
      <c r="BH174" s="476"/>
      <c r="BI174" s="469" t="e" cm="1">
        <f t="array" ref="BI174">bdRateExtend($G173:$G176,O173:O176,$Z173:$Z176,AH173:AH176,"None", FALSE,1)</f>
        <v>#VALUE!</v>
      </c>
      <c r="BJ174" s="476"/>
      <c r="BK174" s="480" t="e" cm="1">
        <f t="array" ref="BK174">bdRateExtend($G173:$G176,P173:P176,$Z173:$Z176,AI173:AI176)</f>
        <v>#VALUE!</v>
      </c>
      <c r="BL174" s="480"/>
      <c r="BM174" s="480" t="e" cm="1">
        <f t="array" ref="BM174">bdRateExtend($G173:$G176,Q173:Q176,$Z173:$Z176,AJ173:AJ176)</f>
        <v>#VALUE!</v>
      </c>
      <c r="BN174" s="480"/>
      <c r="BO174" s="480" t="e" cm="1">
        <f t="array" ref="BO174">bdRateExtend($G173:$G176,R173:R176,$Z173:$Z176,AK173:AK176)</f>
        <v>#VALUE!</v>
      </c>
      <c r="BP174" s="468"/>
      <c r="BQ174" s="480"/>
      <c r="BR174" s="480"/>
      <c r="BS174" s="480"/>
      <c r="BT174" s="476"/>
      <c r="BU174" s="463" cm="1">
        <f t="array" ref="BU174">testVMAFRange($G173:$G176,N173:N176,$Z173:$Z176,AG173:AG176)</f>
        <v>0</v>
      </c>
      <c r="BV174" s="465"/>
      <c r="BW174" s="463" cm="1">
        <f t="array" ref="BW174">testVMAFRange($G173:$G176,O173:O176,$Z173:$Z176,AH173:AH176)</f>
        <v>0</v>
      </c>
      <c r="BX174" s="465"/>
    </row>
    <row r="175" spans="1:76" ht="17" customHeight="1" x14ac:dyDescent="0.35">
      <c r="A175" s="516"/>
      <c r="B175" s="525"/>
      <c r="C175" s="520"/>
      <c r="D175" s="490"/>
      <c r="E175" s="493"/>
      <c r="F175" s="138">
        <v>47</v>
      </c>
      <c r="G175" s="139">
        <f>'Anchor-LD'!L173</f>
        <v>0</v>
      </c>
      <c r="H175" s="140">
        <f>'Anchor-LD'!M173</f>
        <v>0</v>
      </c>
      <c r="I175" s="140">
        <f>'Anchor-LD'!N173</f>
        <v>0</v>
      </c>
      <c r="J175" s="140">
        <f>'Anchor-LD'!O173</f>
        <v>0</v>
      </c>
      <c r="K175" s="140">
        <f>(Summary!$C$58*H175+Summary!$C$59*I175+Summary!$C$60*J175)/Summary!$C$61</f>
        <v>0</v>
      </c>
      <c r="L175" s="140">
        <f>'Anchor-LD'!P173</f>
        <v>0</v>
      </c>
      <c r="M175" s="140">
        <f>'Anchor-LD'!Q173</f>
        <v>0</v>
      </c>
      <c r="N175" s="140">
        <f>'Anchor-LD'!R173</f>
        <v>0</v>
      </c>
      <c r="O175" s="140">
        <f>'Anchor-LD'!S173</f>
        <v>0</v>
      </c>
      <c r="P175" s="140">
        <f>'Anchor-LD'!T173</f>
        <v>0</v>
      </c>
      <c r="Q175" s="140">
        <f>'Anchor-LD'!U173</f>
        <v>0</v>
      </c>
      <c r="R175" s="140">
        <f>'Anchor-LD'!V173</f>
        <v>0</v>
      </c>
      <c r="S175" s="140">
        <f>'Anchor-LD'!W173</f>
        <v>0</v>
      </c>
      <c r="T175" s="140">
        <f>'Anchor-LD'!X173</f>
        <v>0</v>
      </c>
      <c r="U175" s="140">
        <f>10*LOG10(1/((Summary!$C$75/10^(R175/10)+Summary!$C$76/10^(S175/10)+Summary!$C$77/10^(T175/10))/Summary!$C$78))</f>
        <v>0</v>
      </c>
      <c r="V175" s="140">
        <f>'Anchor-LD'!Y173</f>
        <v>0</v>
      </c>
      <c r="W175" s="140">
        <f>'Anchor-LD'!Z173</f>
        <v>0</v>
      </c>
      <c r="X175" s="141">
        <f t="shared" si="10"/>
        <v>0</v>
      </c>
      <c r="Y175" s="133"/>
      <c r="Z175" s="139">
        <f>'Test-LD'!L173</f>
        <v>0</v>
      </c>
      <c r="AA175" s="140">
        <f>'Test-LD'!M173</f>
        <v>0</v>
      </c>
      <c r="AB175" s="140">
        <f>'Test-LD'!N173</f>
        <v>0</v>
      </c>
      <c r="AC175" s="140">
        <f>'Test-LD'!O173</f>
        <v>0</v>
      </c>
      <c r="AD175" s="140">
        <f>(Summary!$C$58*AA175+Summary!$C$59*AB175+Summary!$C$60*AC175)/Summary!$C$61</f>
        <v>0</v>
      </c>
      <c r="AE175" s="140">
        <f>'Test-LD'!P173</f>
        <v>0</v>
      </c>
      <c r="AF175" s="140">
        <f>'Test-LD'!Q173</f>
        <v>0</v>
      </c>
      <c r="AG175" s="140">
        <f>'Test-LD'!R173</f>
        <v>0</v>
      </c>
      <c r="AH175" s="140">
        <f>'Test-LD'!S173</f>
        <v>0</v>
      </c>
      <c r="AI175" s="140">
        <f>'Test-LD'!T173</f>
        <v>0</v>
      </c>
      <c r="AJ175" s="140">
        <f>'Test-LD'!U173</f>
        <v>0</v>
      </c>
      <c r="AK175" s="140">
        <f>'Test-LD'!V173</f>
        <v>0</v>
      </c>
      <c r="AL175" s="140">
        <f>'Test-LD'!W173</f>
        <v>0</v>
      </c>
      <c r="AM175" s="140">
        <f>'Test-LD'!X173</f>
        <v>0</v>
      </c>
      <c r="AN175" s="140">
        <f>10*LOG10(1/((Summary!$C$75/10^(AK175/10)+Summary!$C$76/10^(AL175/10)+Summary!$C$77/10^(AM175/10))/Summary!$C$78))</f>
        <v>0</v>
      </c>
      <c r="AO175" s="140">
        <f>'Test-LD'!Y173</f>
        <v>0</v>
      </c>
      <c r="AP175" s="140">
        <f>'Test-LD'!Z173</f>
        <v>0</v>
      </c>
      <c r="AQ175" s="141">
        <f t="shared" si="11"/>
        <v>0</v>
      </c>
      <c r="AR175" s="142" t="e">
        <f t="shared" si="8"/>
        <v>#DIV/0!</v>
      </c>
      <c r="AS175" s="143" t="e">
        <f t="shared" si="9"/>
        <v>#DIV/0!</v>
      </c>
      <c r="AT175" s="136"/>
      <c r="AU175" s="136"/>
      <c r="AV175" s="577"/>
      <c r="AW175" s="480"/>
      <c r="AX175" s="480"/>
      <c r="AY175" s="480"/>
      <c r="AZ175" s="480"/>
      <c r="BA175" s="480"/>
      <c r="BB175" s="480"/>
      <c r="BC175" s="480"/>
      <c r="BD175" s="480"/>
      <c r="BE175" s="480"/>
      <c r="BF175" s="480"/>
      <c r="BG175" s="469"/>
      <c r="BH175" s="476"/>
      <c r="BI175" s="469"/>
      <c r="BJ175" s="476"/>
      <c r="BK175" s="480"/>
      <c r="BL175" s="480"/>
      <c r="BM175" s="480"/>
      <c r="BN175" s="480"/>
      <c r="BO175" s="480"/>
      <c r="BP175" s="468"/>
      <c r="BQ175" s="480"/>
      <c r="BR175" s="480"/>
      <c r="BS175" s="480"/>
      <c r="BT175" s="476"/>
      <c r="BU175" s="463"/>
      <c r="BV175" s="465"/>
      <c r="BW175" s="463"/>
      <c r="BX175" s="465"/>
    </row>
    <row r="176" spans="1:76" ht="17" customHeight="1" x14ac:dyDescent="0.35">
      <c r="A176" s="516"/>
      <c r="B176" s="525"/>
      <c r="C176" s="520"/>
      <c r="D176" s="490"/>
      <c r="E176" s="493"/>
      <c r="F176" s="138">
        <v>55</v>
      </c>
      <c r="G176" s="139">
        <f>'Anchor-LD'!L174</f>
        <v>0</v>
      </c>
      <c r="H176" s="140">
        <f>'Anchor-LD'!M174</f>
        <v>0</v>
      </c>
      <c r="I176" s="140">
        <f>'Anchor-LD'!N174</f>
        <v>0</v>
      </c>
      <c r="J176" s="140">
        <f>'Anchor-LD'!O174</f>
        <v>0</v>
      </c>
      <c r="K176" s="140">
        <f>(Summary!$C$58*H176+Summary!$C$59*I176+Summary!$C$60*J176)/Summary!$C$61</f>
        <v>0</v>
      </c>
      <c r="L176" s="140">
        <f>'Anchor-LD'!P174</f>
        <v>0</v>
      </c>
      <c r="M176" s="140">
        <f>'Anchor-LD'!Q174</f>
        <v>0</v>
      </c>
      <c r="N176" s="140">
        <f>'Anchor-LD'!R174</f>
        <v>0</v>
      </c>
      <c r="O176" s="140">
        <f>'Anchor-LD'!S174</f>
        <v>0</v>
      </c>
      <c r="P176" s="140">
        <f>'Anchor-LD'!T174</f>
        <v>0</v>
      </c>
      <c r="Q176" s="140">
        <f>'Anchor-LD'!U174</f>
        <v>0</v>
      </c>
      <c r="R176" s="140">
        <f>'Anchor-LD'!V174</f>
        <v>0</v>
      </c>
      <c r="S176" s="140">
        <f>'Anchor-LD'!W174</f>
        <v>0</v>
      </c>
      <c r="T176" s="140">
        <f>'Anchor-LD'!X174</f>
        <v>0</v>
      </c>
      <c r="U176" s="140">
        <f>10*LOG10(1/((Summary!$C$75/10^(R176/10)+Summary!$C$76/10^(S176/10)+Summary!$C$77/10^(T176/10))/Summary!$C$78))</f>
        <v>0</v>
      </c>
      <c r="V176" s="140">
        <f>'Anchor-LD'!Y174</f>
        <v>0</v>
      </c>
      <c r="W176" s="140">
        <f>'Anchor-LD'!Z174</f>
        <v>0</v>
      </c>
      <c r="X176" s="141">
        <f t="shared" si="10"/>
        <v>0</v>
      </c>
      <c r="Y176" s="133"/>
      <c r="Z176" s="139">
        <f>'Test-LD'!L174</f>
        <v>0</v>
      </c>
      <c r="AA176" s="140">
        <f>'Test-LD'!M174</f>
        <v>0</v>
      </c>
      <c r="AB176" s="140">
        <f>'Test-LD'!N174</f>
        <v>0</v>
      </c>
      <c r="AC176" s="140">
        <f>'Test-LD'!O174</f>
        <v>0</v>
      </c>
      <c r="AD176" s="140">
        <f>(Summary!$C$58*AA176+Summary!$C$59*AB176+Summary!$C$60*AC176)/Summary!$C$61</f>
        <v>0</v>
      </c>
      <c r="AE176" s="140">
        <f>'Test-LD'!P174</f>
        <v>0</v>
      </c>
      <c r="AF176" s="140">
        <f>'Test-LD'!Q174</f>
        <v>0</v>
      </c>
      <c r="AG176" s="140">
        <f>'Test-LD'!R174</f>
        <v>0</v>
      </c>
      <c r="AH176" s="140">
        <f>'Test-LD'!S174</f>
        <v>0</v>
      </c>
      <c r="AI176" s="140">
        <f>'Test-LD'!T174</f>
        <v>0</v>
      </c>
      <c r="AJ176" s="140">
        <f>'Test-LD'!U174</f>
        <v>0</v>
      </c>
      <c r="AK176" s="140">
        <f>'Test-LD'!V174</f>
        <v>0</v>
      </c>
      <c r="AL176" s="140">
        <f>'Test-LD'!W174</f>
        <v>0</v>
      </c>
      <c r="AM176" s="140">
        <f>'Test-LD'!X174</f>
        <v>0</v>
      </c>
      <c r="AN176" s="140">
        <f>10*LOG10(1/((Summary!$C$75/10^(AK176/10)+Summary!$C$76/10^(AL176/10)+Summary!$C$77/10^(AM176/10))/Summary!$C$78))</f>
        <v>0</v>
      </c>
      <c r="AO176" s="140">
        <f>'Test-LD'!Y174</f>
        <v>0</v>
      </c>
      <c r="AP176" s="140">
        <f>'Test-LD'!Z174</f>
        <v>0</v>
      </c>
      <c r="AQ176" s="141">
        <f t="shared" si="11"/>
        <v>0</v>
      </c>
      <c r="AR176" s="142" t="e">
        <f t="shared" si="8"/>
        <v>#DIV/0!</v>
      </c>
      <c r="AS176" s="143" t="e">
        <f t="shared" si="9"/>
        <v>#DIV/0!</v>
      </c>
      <c r="AT176" s="136"/>
      <c r="AU176" s="136"/>
      <c r="AV176" s="577" t="s">
        <v>123</v>
      </c>
      <c r="AW176" s="480" t="e" cm="1">
        <f t="array" ref="AW176">bdRateExtend($G174:$G177,H174:H177,$Z174:$Z177,AA174:AA177)</f>
        <v>#VALUE!</v>
      </c>
      <c r="AX176" s="480"/>
      <c r="AY176" s="480"/>
      <c r="AZ176" s="480"/>
      <c r="BA176" s="480"/>
      <c r="BB176" s="480"/>
      <c r="BC176" s="480" t="e" cm="1">
        <f t="array" ref="BC176">bdRateExtend($G174:$G177,L174:L177,$Z174:$Z177,AE174:AE177)</f>
        <v>#VALUE!</v>
      </c>
      <c r="BD176" s="480"/>
      <c r="BE176" s="480" t="e" cm="1">
        <f t="array" ref="BE176">bdRateExtend($G174:$G177,M174:M177,$Z174:$Z177,AF174:AF177)</f>
        <v>#VALUE!</v>
      </c>
      <c r="BF176" s="480"/>
      <c r="BG176" s="469" t="e" cm="1">
        <f t="array" ref="BG176">bdRateExtend($G174:$G177,N174:N177,$Z174:$Z177,AG174:AG177,"None", FALSE,1)</f>
        <v>#VALUE!</v>
      </c>
      <c r="BH176" s="476"/>
      <c r="BI176" s="469" t="e" cm="1">
        <f t="array" ref="BI176">bdRateExtend($G174:$G177,O174:O177,$Z174:$Z177,AH174:AH177,"None", FALSE,1)</f>
        <v>#VALUE!</v>
      </c>
      <c r="BJ176" s="476"/>
      <c r="BK176" s="480" t="e" cm="1">
        <f t="array" ref="BK176">bdRateExtend($G174:$G177,P174:P177,$Z174:$Z177,AI174:AI177)</f>
        <v>#VALUE!</v>
      </c>
      <c r="BL176" s="480"/>
      <c r="BM176" s="480" t="e" cm="1">
        <f t="array" ref="BM176">bdRateExtend($G174:$G177,Q174:Q177,$Z174:$Z177,AJ174:AJ177)</f>
        <v>#VALUE!</v>
      </c>
      <c r="BN176" s="480"/>
      <c r="BO176" s="480" t="e" cm="1">
        <f t="array" ref="BO176">bdRateExtend($G174:$G177,R174:R177,$Z174:$Z177,AK174:AK177)</f>
        <v>#VALUE!</v>
      </c>
      <c r="BP176" s="468"/>
      <c r="BQ176" s="480"/>
      <c r="BR176" s="480"/>
      <c r="BS176" s="480"/>
      <c r="BT176" s="476"/>
      <c r="BU176" s="463" cm="1">
        <f t="array" ref="BU176">testVMAFRange($G174:$G177,N174:N177,$Z174:$Z177,AG174:AG177)</f>
        <v>0</v>
      </c>
      <c r="BV176" s="465"/>
      <c r="BW176" s="463" cm="1">
        <f t="array" ref="BW176">testVMAFRange($G174:$G177,O174:O177,$Z174:$Z177,AH174:AH177)</f>
        <v>0</v>
      </c>
      <c r="BX176" s="465"/>
    </row>
    <row r="177" spans="1:76" ht="17" customHeight="1" thickBot="1" x14ac:dyDescent="0.4">
      <c r="A177" s="516"/>
      <c r="B177" s="526"/>
      <c r="C177" s="521"/>
      <c r="D177" s="522"/>
      <c r="E177" s="523"/>
      <c r="F177" s="144">
        <v>63</v>
      </c>
      <c r="G177" s="145">
        <f>'Anchor-LD'!L175</f>
        <v>0</v>
      </c>
      <c r="H177" s="146">
        <f>'Anchor-LD'!M175</f>
        <v>0</v>
      </c>
      <c r="I177" s="146">
        <f>'Anchor-LD'!N175</f>
        <v>0</v>
      </c>
      <c r="J177" s="146">
        <f>'Anchor-LD'!O175</f>
        <v>0</v>
      </c>
      <c r="K177" s="146">
        <f>(Summary!$C$58*H177+Summary!$C$59*I177+Summary!$C$60*J177)/Summary!$C$61</f>
        <v>0</v>
      </c>
      <c r="L177" s="146">
        <f>'Anchor-LD'!P175</f>
        <v>0</v>
      </c>
      <c r="M177" s="146">
        <f>'Anchor-LD'!Q175</f>
        <v>0</v>
      </c>
      <c r="N177" s="146">
        <f>'Anchor-LD'!R175</f>
        <v>0</v>
      </c>
      <c r="O177" s="146">
        <f>'Anchor-LD'!S175</f>
        <v>0</v>
      </c>
      <c r="P177" s="146">
        <f>'Anchor-LD'!T175</f>
        <v>0</v>
      </c>
      <c r="Q177" s="146">
        <f>'Anchor-LD'!U175</f>
        <v>0</v>
      </c>
      <c r="R177" s="146">
        <f>'Anchor-LD'!V175</f>
        <v>0</v>
      </c>
      <c r="S177" s="146">
        <f>'Anchor-LD'!W175</f>
        <v>0</v>
      </c>
      <c r="T177" s="146">
        <f>'Anchor-LD'!X175</f>
        <v>0</v>
      </c>
      <c r="U177" s="146">
        <f>10*LOG10(1/((Summary!$C$75/10^(R177/10)+Summary!$C$76/10^(S177/10)+Summary!$C$77/10^(T177/10))/Summary!$C$78))</f>
        <v>0</v>
      </c>
      <c r="V177" s="146">
        <f>'Anchor-LD'!Y175</f>
        <v>0</v>
      </c>
      <c r="W177" s="146">
        <f>'Anchor-LD'!Z175</f>
        <v>0</v>
      </c>
      <c r="X177" s="147">
        <f t="shared" si="10"/>
        <v>0</v>
      </c>
      <c r="Y177" s="133"/>
      <c r="Z177" s="145">
        <f>'Test-LD'!L175</f>
        <v>0</v>
      </c>
      <c r="AA177" s="146">
        <f>'Test-LD'!M175</f>
        <v>0</v>
      </c>
      <c r="AB177" s="146">
        <f>'Test-LD'!N175</f>
        <v>0</v>
      </c>
      <c r="AC177" s="146">
        <f>'Test-LD'!O175</f>
        <v>0</v>
      </c>
      <c r="AD177" s="146">
        <f>(Summary!$C$58*AA177+Summary!$C$59*AB177+Summary!$C$60*AC177)/Summary!$C$61</f>
        <v>0</v>
      </c>
      <c r="AE177" s="146">
        <f>'Test-LD'!P175</f>
        <v>0</v>
      </c>
      <c r="AF177" s="146">
        <f>'Test-LD'!Q175</f>
        <v>0</v>
      </c>
      <c r="AG177" s="146">
        <f>'Test-LD'!R175</f>
        <v>0</v>
      </c>
      <c r="AH177" s="146">
        <f>'Test-LD'!S175</f>
        <v>0</v>
      </c>
      <c r="AI177" s="146">
        <f>'Test-LD'!T175</f>
        <v>0</v>
      </c>
      <c r="AJ177" s="146">
        <f>'Test-LD'!U175</f>
        <v>0</v>
      </c>
      <c r="AK177" s="146">
        <f>'Test-LD'!V175</f>
        <v>0</v>
      </c>
      <c r="AL177" s="146">
        <f>'Test-LD'!W175</f>
        <v>0</v>
      </c>
      <c r="AM177" s="146">
        <f>'Test-LD'!X175</f>
        <v>0</v>
      </c>
      <c r="AN177" s="146">
        <f>10*LOG10(1/((Summary!$C$75/10^(AK177/10)+Summary!$C$76/10^(AL177/10)+Summary!$C$77/10^(AM177/10))/Summary!$C$78))</f>
        <v>0</v>
      </c>
      <c r="AO177" s="146">
        <f>'Test-LD'!Y175</f>
        <v>0</v>
      </c>
      <c r="AP177" s="146">
        <f>'Test-LD'!Z175</f>
        <v>0</v>
      </c>
      <c r="AQ177" s="147">
        <f t="shared" si="11"/>
        <v>0</v>
      </c>
      <c r="AR177" s="148" t="e">
        <f t="shared" si="8"/>
        <v>#DIV/0!</v>
      </c>
      <c r="AS177" s="149" t="e">
        <f t="shared" si="9"/>
        <v>#DIV/0!</v>
      </c>
      <c r="AT177" s="136"/>
      <c r="AU177" s="136"/>
      <c r="AV177" s="577"/>
      <c r="AW177" s="480"/>
      <c r="AX177" s="480"/>
      <c r="AY177" s="480"/>
      <c r="AZ177" s="480"/>
      <c r="BA177" s="480"/>
      <c r="BB177" s="481"/>
      <c r="BC177" s="480"/>
      <c r="BD177" s="480"/>
      <c r="BE177" s="480"/>
      <c r="BF177" s="480"/>
      <c r="BG177" s="472"/>
      <c r="BH177" s="477"/>
      <c r="BI177" s="472"/>
      <c r="BJ177" s="477"/>
      <c r="BK177" s="480"/>
      <c r="BL177" s="480"/>
      <c r="BM177" s="480"/>
      <c r="BN177" s="480"/>
      <c r="BO177" s="480"/>
      <c r="BP177" s="471"/>
      <c r="BQ177" s="481"/>
      <c r="BR177" s="481"/>
      <c r="BS177" s="481"/>
      <c r="BT177" s="477"/>
      <c r="BU177" s="473"/>
      <c r="BV177" s="466"/>
      <c r="BW177" s="473"/>
      <c r="BX177" s="466"/>
    </row>
    <row r="178" spans="1:76" ht="17" customHeight="1" x14ac:dyDescent="0.35">
      <c r="A178" s="516"/>
      <c r="B178" s="527" t="s">
        <v>2</v>
      </c>
      <c r="C178" s="519" t="s">
        <v>52</v>
      </c>
      <c r="D178" s="489">
        <v>30</v>
      </c>
      <c r="E178" s="492">
        <v>8</v>
      </c>
      <c r="F178" s="129">
        <v>23</v>
      </c>
      <c r="G178" s="130">
        <f>'Anchor-LD'!L176</f>
        <v>0</v>
      </c>
      <c r="H178" s="131">
        <f>'Anchor-LD'!M176</f>
        <v>0</v>
      </c>
      <c r="I178" s="131">
        <f>'Anchor-LD'!N176</f>
        <v>0</v>
      </c>
      <c r="J178" s="131">
        <f>'Anchor-LD'!O176</f>
        <v>0</v>
      </c>
      <c r="K178" s="131">
        <f>(Summary!$C$58*H178+Summary!$C$59*I178+Summary!$C$60*J178)/Summary!$C$61</f>
        <v>0</v>
      </c>
      <c r="L178" s="131">
        <f>'Anchor-LD'!P176</f>
        <v>0</v>
      </c>
      <c r="M178" s="131">
        <f>'Anchor-LD'!Q176</f>
        <v>0</v>
      </c>
      <c r="N178" s="131">
        <f>'Anchor-LD'!R176</f>
        <v>0</v>
      </c>
      <c r="O178" s="131">
        <f>'Anchor-LD'!S176</f>
        <v>0</v>
      </c>
      <c r="P178" s="131">
        <f>'Anchor-LD'!T176</f>
        <v>0</v>
      </c>
      <c r="Q178" s="131">
        <f>'Anchor-LD'!U176</f>
        <v>0</v>
      </c>
      <c r="R178" s="131">
        <f>'Anchor-LD'!V176</f>
        <v>0</v>
      </c>
      <c r="S178" s="131">
        <f>'Anchor-LD'!W176</f>
        <v>0</v>
      </c>
      <c r="T178" s="131">
        <f>'Anchor-LD'!X176</f>
        <v>0</v>
      </c>
      <c r="U178" s="131">
        <f>10*LOG10(1/((Summary!$C$75/10^(R178/10)+Summary!$C$76/10^(S178/10)+Summary!$C$77/10^(T178/10))/Summary!$C$78))</f>
        <v>0</v>
      </c>
      <c r="V178" s="131">
        <f>'Anchor-LD'!Y176</f>
        <v>0</v>
      </c>
      <c r="W178" s="131">
        <f>'Anchor-LD'!Z176</f>
        <v>0</v>
      </c>
      <c r="X178" s="132">
        <f t="shared" si="10"/>
        <v>0</v>
      </c>
      <c r="Y178" s="133"/>
      <c r="Z178" s="130">
        <f>'Test-LD'!L176</f>
        <v>0</v>
      </c>
      <c r="AA178" s="131">
        <f>'Test-LD'!M176</f>
        <v>0</v>
      </c>
      <c r="AB178" s="131">
        <f>'Test-LD'!N176</f>
        <v>0</v>
      </c>
      <c r="AC178" s="131">
        <f>'Test-LD'!O176</f>
        <v>0</v>
      </c>
      <c r="AD178" s="131">
        <f>(Summary!$C$58*AA178+Summary!$C$59*AB178+Summary!$C$60*AC178)/Summary!$C$61</f>
        <v>0</v>
      </c>
      <c r="AE178" s="131">
        <f>'Test-LD'!P176</f>
        <v>0</v>
      </c>
      <c r="AF178" s="131">
        <f>'Test-LD'!Q176</f>
        <v>0</v>
      </c>
      <c r="AG178" s="131">
        <f>'Test-LD'!R176</f>
        <v>0</v>
      </c>
      <c r="AH178" s="131">
        <f>'Test-LD'!S176</f>
        <v>0</v>
      </c>
      <c r="AI178" s="131">
        <f>'Test-LD'!T176</f>
        <v>0</v>
      </c>
      <c r="AJ178" s="131">
        <f>'Test-LD'!U176</f>
        <v>0</v>
      </c>
      <c r="AK178" s="131">
        <f>'Test-LD'!V176</f>
        <v>0</v>
      </c>
      <c r="AL178" s="131">
        <f>'Test-LD'!W176</f>
        <v>0</v>
      </c>
      <c r="AM178" s="131">
        <f>'Test-LD'!X176</f>
        <v>0</v>
      </c>
      <c r="AN178" s="131">
        <f>10*LOG10(1/((Summary!$C$75/10^(AK178/10)+Summary!$C$76/10^(AL178/10)+Summary!$C$77/10^(AM178/10))/Summary!$C$78))</f>
        <v>0</v>
      </c>
      <c r="AO178" s="131">
        <f>'Test-LD'!Y176</f>
        <v>0</v>
      </c>
      <c r="AP178" s="131">
        <f>'Test-LD'!Z176</f>
        <v>0</v>
      </c>
      <c r="AQ178" s="132">
        <f t="shared" si="11"/>
        <v>0</v>
      </c>
      <c r="AR178" s="134" t="e">
        <f t="shared" si="8"/>
        <v>#DIV/0!</v>
      </c>
      <c r="AS178" s="135" t="e">
        <f t="shared" si="9"/>
        <v>#DIV/0!</v>
      </c>
      <c r="AT178" s="136"/>
      <c r="AU178" s="136"/>
      <c r="AV178" s="577" t="s">
        <v>121</v>
      </c>
      <c r="AW178" s="480" t="e" cm="1">
        <f t="array" ref="AW178">bdRateExtend($G178:$G181,H178:H181,$Z178:$Z181,AA178:AA181)</f>
        <v>#VALUE!</v>
      </c>
      <c r="AX178" s="480" t="e" cm="1">
        <f t="array" ref="AX178">bdRateExtend($G178:$G183,H178:H183,$Z178:$Z183,AA178:AA183)</f>
        <v>#VALUE!</v>
      </c>
      <c r="AY178" s="480" t="e" cm="1">
        <f t="array" ref="AY178">bdRateExtend($G178:$G183,I178:I183,$Z178:$Z183,AB178:AB183)</f>
        <v>#VALUE!</v>
      </c>
      <c r="AZ178" s="480" t="e" cm="1">
        <f t="array" ref="AZ178">bdRateExtend($G178:$G183,J178:J183,$Z178:$Z183,AC178:AC183)</f>
        <v>#VALUE!</v>
      </c>
      <c r="BA178" s="480" t="e" cm="1">
        <f t="array" ref="BA178">bdRateExtend($G178:$G183,K178:K183,$Z178:$Z183,AD178:AD183)</f>
        <v>#VALUE!</v>
      </c>
      <c r="BB178" s="479" t="e">
        <f>(Summary!$C$89*AX178+Summary!$C$90*AY178+Summary!$C$91*AZ178)/Summary!$C$92</f>
        <v>#VALUE!</v>
      </c>
      <c r="BC178" s="480" t="e" cm="1">
        <f t="array" ref="BC178">bdRateExtend($G178:$G181,L178:L181,$Z178:$Z181,AE178:AE181)</f>
        <v>#VALUE!</v>
      </c>
      <c r="BD178" s="480" t="e" cm="1">
        <f t="array" ref="BD178">bdRateExtend($G178:$G183,L178:L183,$Z178:$Z183,AE178:AE183)</f>
        <v>#VALUE!</v>
      </c>
      <c r="BE178" s="480" t="e" cm="1">
        <f t="array" ref="BE178">bdRateExtend($G178:$G181,M178:M181,$Z178:$Z181,AF178:AF181)</f>
        <v>#VALUE!</v>
      </c>
      <c r="BF178" s="480" t="e" cm="1">
        <f t="array" ref="BF178">bdRateExtend($G178:$G183,M178:M183,$Z178:$Z183,AF178:AF183)</f>
        <v>#VALUE!</v>
      </c>
      <c r="BG178" s="474" t="e" cm="1">
        <f t="array" ref="BG178">bdRateExtend($G178:$G181,N178:N181,$Z178:$Z181,AG178:AG181,"None", FALSE,1)</f>
        <v>#VALUE!</v>
      </c>
      <c r="BH178" s="475" t="e" cm="1">
        <f t="array" ref="BH178">bdRateExtend($G178:$G183,N178:N183,$Z178:$Z183,AG178:AG183,"None", FALSE,1)</f>
        <v>#VALUE!</v>
      </c>
      <c r="BI178" s="474" t="e" cm="1">
        <f t="array" ref="BI178">bdRateExtend($G178:$G181,O178:O181,$Z178:$Z181,AH178:AH181,"None", FALSE,1)</f>
        <v>#VALUE!</v>
      </c>
      <c r="BJ178" s="475" t="e" cm="1">
        <f t="array" ref="BJ178">bdRateExtend($G178:$G183,O178:O183,$Z178:$Z183,AH178:AH183,"None", FALSE,1)</f>
        <v>#VALUE!</v>
      </c>
      <c r="BK178" s="480" t="e" cm="1">
        <f t="array" ref="BK178">bdRateExtend($G178:$G181,P178:P181,$Z178:$Z181,AI178:AI181)</f>
        <v>#VALUE!</v>
      </c>
      <c r="BL178" s="480" t="e" cm="1">
        <f t="array" ref="BL178">bdRateExtend($G178:$G183,P178:P183,$Z178:$Z183,AI178:AI183)</f>
        <v>#VALUE!</v>
      </c>
      <c r="BM178" s="480" t="e" cm="1">
        <f t="array" ref="BM178">bdRateExtend($G178:$G181,Q178:Q181,$Z178:$Z181,AJ178:AJ181)</f>
        <v>#VALUE!</v>
      </c>
      <c r="BN178" s="480" t="e" cm="1">
        <f t="array" ref="BN178">bdRateExtend($G178:$G183,Q178:Q183,$Z178:$Z183,AJ178:AJ183)</f>
        <v>#VALUE!</v>
      </c>
      <c r="BO178" s="480" t="e" cm="1">
        <f t="array" ref="BO178">bdRateExtend($G178:$G181,R178:R181,$Z178:$Z181,AK178:AK181)</f>
        <v>#VALUE!</v>
      </c>
      <c r="BP178" s="575" t="e" cm="1">
        <f t="array" ref="BP178">bdRateExtend($G178:$G183,R178:R183,$Z178:$Z183,AK178:AK183)</f>
        <v>#VALUE!</v>
      </c>
      <c r="BQ178" s="574" t="e" cm="1">
        <f t="array" ref="BQ178">bdRateExtend($G178:$G183,S178:S183,$Z178:$Z183,AL178:AL183)</f>
        <v>#VALUE!</v>
      </c>
      <c r="BR178" s="574" t="e" cm="1">
        <f t="array" ref="BR178">bdRateExtend($G178:$G183,T178:T183,$Z178:$Z183,AM178:AM183)</f>
        <v>#VALUE!</v>
      </c>
      <c r="BS178" s="574" t="e" cm="1">
        <f t="array" ref="BS178">bdRateExtend($G178:$G183,U178:U183,$Z178:$Z183,AN178:AN183)</f>
        <v>#VALUE!</v>
      </c>
      <c r="BT178" s="576" t="e">
        <f>(Summary!$C$103*BP178+Summary!$C$104*BQ178+Summary!$C$105*BR178)/Summary!$C$106</f>
        <v>#VALUE!</v>
      </c>
      <c r="BU178" s="462" cm="1">
        <f t="array" ref="BU178">testVMAFRange($G178:$G181,N178:N181,$Z178:$Z181,AG178:AG181)</f>
        <v>0</v>
      </c>
      <c r="BV178" s="464" cm="1">
        <f t="array" ref="BV178">testVMAFRange($G178:$G183,N178:N183,$Z178:$Z183,AG178:AG183)</f>
        <v>0</v>
      </c>
      <c r="BW178" s="462" cm="1">
        <f t="array" ref="BW178">testVMAFRange($G178:$G181,O178:O181,$Z178:$Z181,AH178:AH181)</f>
        <v>0</v>
      </c>
      <c r="BX178" s="464" cm="1">
        <f t="array" ref="BX178">testVMAFRange($G178:$G183,O178:O183,$Z178:$Z183,AH178:AH183)</f>
        <v>0</v>
      </c>
    </row>
    <row r="179" spans="1:76" ht="17" customHeight="1" x14ac:dyDescent="0.35">
      <c r="A179" s="516"/>
      <c r="B179" s="525"/>
      <c r="C179" s="520"/>
      <c r="D179" s="490"/>
      <c r="E179" s="493"/>
      <c r="F179" s="138">
        <v>31</v>
      </c>
      <c r="G179" s="139">
        <f>'Anchor-LD'!L177</f>
        <v>0</v>
      </c>
      <c r="H179" s="140">
        <f>'Anchor-LD'!M177</f>
        <v>0</v>
      </c>
      <c r="I179" s="140">
        <f>'Anchor-LD'!N177</f>
        <v>0</v>
      </c>
      <c r="J179" s="140">
        <f>'Anchor-LD'!O177</f>
        <v>0</v>
      </c>
      <c r="K179" s="140">
        <f>(Summary!$C$58*H179+Summary!$C$59*I179+Summary!$C$60*J179)/Summary!$C$61</f>
        <v>0</v>
      </c>
      <c r="L179" s="140">
        <f>'Anchor-LD'!P177</f>
        <v>0</v>
      </c>
      <c r="M179" s="140">
        <f>'Anchor-LD'!Q177</f>
        <v>0</v>
      </c>
      <c r="N179" s="140">
        <f>'Anchor-LD'!R177</f>
        <v>0</v>
      </c>
      <c r="O179" s="140">
        <f>'Anchor-LD'!S177</f>
        <v>0</v>
      </c>
      <c r="P179" s="140">
        <f>'Anchor-LD'!T177</f>
        <v>0</v>
      </c>
      <c r="Q179" s="140">
        <f>'Anchor-LD'!U177</f>
        <v>0</v>
      </c>
      <c r="R179" s="140">
        <f>'Anchor-LD'!V177</f>
        <v>0</v>
      </c>
      <c r="S179" s="140">
        <f>'Anchor-LD'!W177</f>
        <v>0</v>
      </c>
      <c r="T179" s="140">
        <f>'Anchor-LD'!X177</f>
        <v>0</v>
      </c>
      <c r="U179" s="140">
        <f>10*LOG10(1/((Summary!$C$75/10^(R179/10)+Summary!$C$76/10^(S179/10)+Summary!$C$77/10^(T179/10))/Summary!$C$78))</f>
        <v>0</v>
      </c>
      <c r="V179" s="140">
        <f>'Anchor-LD'!Y177</f>
        <v>0</v>
      </c>
      <c r="W179" s="140">
        <f>'Anchor-LD'!Z177</f>
        <v>0</v>
      </c>
      <c r="X179" s="141">
        <f t="shared" si="10"/>
        <v>0</v>
      </c>
      <c r="Y179" s="133"/>
      <c r="Z179" s="139">
        <f>'Test-LD'!L177</f>
        <v>0</v>
      </c>
      <c r="AA179" s="140">
        <f>'Test-LD'!M177</f>
        <v>0</v>
      </c>
      <c r="AB179" s="140">
        <f>'Test-LD'!N177</f>
        <v>0</v>
      </c>
      <c r="AC179" s="140">
        <f>'Test-LD'!O177</f>
        <v>0</v>
      </c>
      <c r="AD179" s="140">
        <f>(Summary!$C$58*AA179+Summary!$C$59*AB179+Summary!$C$60*AC179)/Summary!$C$61</f>
        <v>0</v>
      </c>
      <c r="AE179" s="140">
        <f>'Test-LD'!P177</f>
        <v>0</v>
      </c>
      <c r="AF179" s="140">
        <f>'Test-LD'!Q177</f>
        <v>0</v>
      </c>
      <c r="AG179" s="140">
        <f>'Test-LD'!R177</f>
        <v>0</v>
      </c>
      <c r="AH179" s="140">
        <f>'Test-LD'!S177</f>
        <v>0</v>
      </c>
      <c r="AI179" s="140">
        <f>'Test-LD'!T177</f>
        <v>0</v>
      </c>
      <c r="AJ179" s="140">
        <f>'Test-LD'!U177</f>
        <v>0</v>
      </c>
      <c r="AK179" s="140">
        <f>'Test-LD'!V177</f>
        <v>0</v>
      </c>
      <c r="AL179" s="140">
        <f>'Test-LD'!W177</f>
        <v>0</v>
      </c>
      <c r="AM179" s="140">
        <f>'Test-LD'!X177</f>
        <v>0</v>
      </c>
      <c r="AN179" s="140">
        <f>10*LOG10(1/((Summary!$C$75/10^(AK179/10)+Summary!$C$76/10^(AL179/10)+Summary!$C$77/10^(AM179/10))/Summary!$C$78))</f>
        <v>0</v>
      </c>
      <c r="AO179" s="140">
        <f>'Test-LD'!Y177</f>
        <v>0</v>
      </c>
      <c r="AP179" s="140">
        <f>'Test-LD'!Z177</f>
        <v>0</v>
      </c>
      <c r="AQ179" s="141">
        <f t="shared" si="11"/>
        <v>0</v>
      </c>
      <c r="AR179" s="142" t="e">
        <f t="shared" si="8"/>
        <v>#DIV/0!</v>
      </c>
      <c r="AS179" s="143" t="e">
        <f t="shared" si="9"/>
        <v>#DIV/0!</v>
      </c>
      <c r="AT179" s="136"/>
      <c r="AU179" s="136"/>
      <c r="AV179" s="577"/>
      <c r="AW179" s="480"/>
      <c r="AX179" s="480"/>
      <c r="AY179" s="480"/>
      <c r="AZ179" s="480"/>
      <c r="BA179" s="480"/>
      <c r="BB179" s="480"/>
      <c r="BC179" s="480"/>
      <c r="BD179" s="480"/>
      <c r="BE179" s="480"/>
      <c r="BF179" s="480"/>
      <c r="BG179" s="469"/>
      <c r="BH179" s="476"/>
      <c r="BI179" s="469"/>
      <c r="BJ179" s="476"/>
      <c r="BK179" s="480"/>
      <c r="BL179" s="480"/>
      <c r="BM179" s="480"/>
      <c r="BN179" s="480"/>
      <c r="BO179" s="480"/>
      <c r="BP179" s="468"/>
      <c r="BQ179" s="480"/>
      <c r="BR179" s="480"/>
      <c r="BS179" s="480"/>
      <c r="BT179" s="476"/>
      <c r="BU179" s="463"/>
      <c r="BV179" s="465"/>
      <c r="BW179" s="463"/>
      <c r="BX179" s="465"/>
    </row>
    <row r="180" spans="1:76" ht="17" customHeight="1" x14ac:dyDescent="0.35">
      <c r="A180" s="516"/>
      <c r="B180" s="525"/>
      <c r="C180" s="520"/>
      <c r="D180" s="490"/>
      <c r="E180" s="493"/>
      <c r="F180" s="138">
        <v>39</v>
      </c>
      <c r="G180" s="139">
        <f>'Anchor-LD'!L178</f>
        <v>0</v>
      </c>
      <c r="H180" s="140">
        <f>'Anchor-LD'!M178</f>
        <v>0</v>
      </c>
      <c r="I180" s="140">
        <f>'Anchor-LD'!N178</f>
        <v>0</v>
      </c>
      <c r="J180" s="140">
        <f>'Anchor-LD'!O178</f>
        <v>0</v>
      </c>
      <c r="K180" s="140">
        <f>(Summary!$C$58*H180+Summary!$C$59*I180+Summary!$C$60*J180)/Summary!$C$61</f>
        <v>0</v>
      </c>
      <c r="L180" s="140">
        <f>'Anchor-LD'!P178</f>
        <v>0</v>
      </c>
      <c r="M180" s="140">
        <f>'Anchor-LD'!Q178</f>
        <v>0</v>
      </c>
      <c r="N180" s="140">
        <f>'Anchor-LD'!R178</f>
        <v>0</v>
      </c>
      <c r="O180" s="140">
        <f>'Anchor-LD'!S178</f>
        <v>0</v>
      </c>
      <c r="P180" s="140">
        <f>'Anchor-LD'!T178</f>
        <v>0</v>
      </c>
      <c r="Q180" s="140">
        <f>'Anchor-LD'!U178</f>
        <v>0</v>
      </c>
      <c r="R180" s="140">
        <f>'Anchor-LD'!V178</f>
        <v>0</v>
      </c>
      <c r="S180" s="140">
        <f>'Anchor-LD'!W178</f>
        <v>0</v>
      </c>
      <c r="T180" s="140">
        <f>'Anchor-LD'!X178</f>
        <v>0</v>
      </c>
      <c r="U180" s="140">
        <f>10*LOG10(1/((Summary!$C$75/10^(R180/10)+Summary!$C$76/10^(S180/10)+Summary!$C$77/10^(T180/10))/Summary!$C$78))</f>
        <v>0</v>
      </c>
      <c r="V180" s="140">
        <f>'Anchor-LD'!Y178</f>
        <v>0</v>
      </c>
      <c r="W180" s="140">
        <f>'Anchor-LD'!Z178</f>
        <v>0</v>
      </c>
      <c r="X180" s="141">
        <f t="shared" si="10"/>
        <v>0</v>
      </c>
      <c r="Y180" s="133"/>
      <c r="Z180" s="139">
        <f>'Test-LD'!L178</f>
        <v>0</v>
      </c>
      <c r="AA180" s="140">
        <f>'Test-LD'!M178</f>
        <v>0</v>
      </c>
      <c r="AB180" s="140">
        <f>'Test-LD'!N178</f>
        <v>0</v>
      </c>
      <c r="AC180" s="140">
        <f>'Test-LD'!O178</f>
        <v>0</v>
      </c>
      <c r="AD180" s="140">
        <f>(Summary!$C$58*AA180+Summary!$C$59*AB180+Summary!$C$60*AC180)/Summary!$C$61</f>
        <v>0</v>
      </c>
      <c r="AE180" s="140">
        <f>'Test-LD'!P178</f>
        <v>0</v>
      </c>
      <c r="AF180" s="140">
        <f>'Test-LD'!Q178</f>
        <v>0</v>
      </c>
      <c r="AG180" s="140">
        <f>'Test-LD'!R178</f>
        <v>0</v>
      </c>
      <c r="AH180" s="140">
        <f>'Test-LD'!S178</f>
        <v>0</v>
      </c>
      <c r="AI180" s="140">
        <f>'Test-LD'!T178</f>
        <v>0</v>
      </c>
      <c r="AJ180" s="140">
        <f>'Test-LD'!U178</f>
        <v>0</v>
      </c>
      <c r="AK180" s="140">
        <f>'Test-LD'!V178</f>
        <v>0</v>
      </c>
      <c r="AL180" s="140">
        <f>'Test-LD'!W178</f>
        <v>0</v>
      </c>
      <c r="AM180" s="140">
        <f>'Test-LD'!X178</f>
        <v>0</v>
      </c>
      <c r="AN180" s="140">
        <f>10*LOG10(1/((Summary!$C$75/10^(AK180/10)+Summary!$C$76/10^(AL180/10)+Summary!$C$77/10^(AM180/10))/Summary!$C$78))</f>
        <v>0</v>
      </c>
      <c r="AO180" s="140">
        <f>'Test-LD'!Y178</f>
        <v>0</v>
      </c>
      <c r="AP180" s="140">
        <f>'Test-LD'!Z178</f>
        <v>0</v>
      </c>
      <c r="AQ180" s="141">
        <f t="shared" si="11"/>
        <v>0</v>
      </c>
      <c r="AR180" s="142" t="e">
        <f t="shared" si="8"/>
        <v>#DIV/0!</v>
      </c>
      <c r="AS180" s="143" t="e">
        <f t="shared" si="9"/>
        <v>#DIV/0!</v>
      </c>
      <c r="AT180" s="136"/>
      <c r="AU180" s="136"/>
      <c r="AV180" s="577" t="s">
        <v>122</v>
      </c>
      <c r="AW180" s="480" t="e" cm="1">
        <f t="array" ref="AW180">bdRateExtend($G179:$G182,H179:H182,$Z179:$Z182,AA179:AA182)</f>
        <v>#VALUE!</v>
      </c>
      <c r="AX180" s="480"/>
      <c r="AY180" s="480"/>
      <c r="AZ180" s="480"/>
      <c r="BA180" s="480"/>
      <c r="BB180" s="480"/>
      <c r="BC180" s="480" t="e" cm="1">
        <f t="array" ref="BC180">bdRateExtend($G179:$G182,L179:L182,$Z179:$Z182,AE179:AE182)</f>
        <v>#VALUE!</v>
      </c>
      <c r="BD180" s="480"/>
      <c r="BE180" s="480" t="e" cm="1">
        <f t="array" ref="BE180">bdRateExtend($G179:$G182,M179:M182,$Z179:$Z182,AF179:AF182)</f>
        <v>#VALUE!</v>
      </c>
      <c r="BF180" s="480"/>
      <c r="BG180" s="469" t="e" cm="1">
        <f t="array" ref="BG180">bdRateExtend($G179:$G182,N179:N182,$Z179:$Z182,AG179:AG182,"None", FALSE,1)</f>
        <v>#VALUE!</v>
      </c>
      <c r="BH180" s="476"/>
      <c r="BI180" s="469" t="e" cm="1">
        <f t="array" ref="BI180">bdRateExtend($G179:$G182,O179:O182,$Z179:$Z182,AH179:AH182,"None", FALSE,1)</f>
        <v>#VALUE!</v>
      </c>
      <c r="BJ180" s="476"/>
      <c r="BK180" s="480" t="e" cm="1">
        <f t="array" ref="BK180">bdRateExtend($G179:$G182,P179:P182,$Z179:$Z182,AI179:AI182)</f>
        <v>#VALUE!</v>
      </c>
      <c r="BL180" s="480"/>
      <c r="BM180" s="480" t="e" cm="1">
        <f t="array" ref="BM180">bdRateExtend($G179:$G182,Q179:Q182,$Z179:$Z182,AJ179:AJ182)</f>
        <v>#VALUE!</v>
      </c>
      <c r="BN180" s="480"/>
      <c r="BO180" s="480" t="e" cm="1">
        <f t="array" ref="BO180">bdRateExtend($G179:$G182,R179:R182,$Z179:$Z182,AK179:AK182)</f>
        <v>#VALUE!</v>
      </c>
      <c r="BP180" s="468"/>
      <c r="BQ180" s="480"/>
      <c r="BR180" s="480"/>
      <c r="BS180" s="480"/>
      <c r="BT180" s="476"/>
      <c r="BU180" s="463" cm="1">
        <f t="array" ref="BU180">testVMAFRange($G179:$G182,N179:N182,$Z179:$Z182,AG179:AG182)</f>
        <v>0</v>
      </c>
      <c r="BV180" s="465"/>
      <c r="BW180" s="463" cm="1">
        <f t="array" ref="BW180">testVMAFRange($G179:$G182,O179:O182,$Z179:$Z182,AH179:AH182)</f>
        <v>0</v>
      </c>
      <c r="BX180" s="465"/>
    </row>
    <row r="181" spans="1:76" ht="17" customHeight="1" x14ac:dyDescent="0.35">
      <c r="A181" s="516"/>
      <c r="B181" s="525"/>
      <c r="C181" s="520"/>
      <c r="D181" s="490"/>
      <c r="E181" s="493"/>
      <c r="F181" s="138">
        <v>47</v>
      </c>
      <c r="G181" s="139">
        <f>'Anchor-LD'!L179</f>
        <v>0</v>
      </c>
      <c r="H181" s="140">
        <f>'Anchor-LD'!M179</f>
        <v>0</v>
      </c>
      <c r="I181" s="140">
        <f>'Anchor-LD'!N179</f>
        <v>0</v>
      </c>
      <c r="J181" s="140">
        <f>'Anchor-LD'!O179</f>
        <v>0</v>
      </c>
      <c r="K181" s="140">
        <f>(Summary!$C$58*H181+Summary!$C$59*I181+Summary!$C$60*J181)/Summary!$C$61</f>
        <v>0</v>
      </c>
      <c r="L181" s="140">
        <f>'Anchor-LD'!P179</f>
        <v>0</v>
      </c>
      <c r="M181" s="140">
        <f>'Anchor-LD'!Q179</f>
        <v>0</v>
      </c>
      <c r="N181" s="140">
        <f>'Anchor-LD'!R179</f>
        <v>0</v>
      </c>
      <c r="O181" s="140">
        <f>'Anchor-LD'!S179</f>
        <v>0</v>
      </c>
      <c r="P181" s="140">
        <f>'Anchor-LD'!T179</f>
        <v>0</v>
      </c>
      <c r="Q181" s="140">
        <f>'Anchor-LD'!U179</f>
        <v>0</v>
      </c>
      <c r="R181" s="140">
        <f>'Anchor-LD'!V179</f>
        <v>0</v>
      </c>
      <c r="S181" s="140">
        <f>'Anchor-LD'!W179</f>
        <v>0</v>
      </c>
      <c r="T181" s="140">
        <f>'Anchor-LD'!X179</f>
        <v>0</v>
      </c>
      <c r="U181" s="140">
        <f>10*LOG10(1/((Summary!$C$75/10^(R181/10)+Summary!$C$76/10^(S181/10)+Summary!$C$77/10^(T181/10))/Summary!$C$78))</f>
        <v>0</v>
      </c>
      <c r="V181" s="140">
        <f>'Anchor-LD'!Y179</f>
        <v>0</v>
      </c>
      <c r="W181" s="140">
        <f>'Anchor-LD'!Z179</f>
        <v>0</v>
      </c>
      <c r="X181" s="141">
        <f t="shared" si="10"/>
        <v>0</v>
      </c>
      <c r="Y181" s="133"/>
      <c r="Z181" s="139">
        <f>'Test-LD'!L179</f>
        <v>0</v>
      </c>
      <c r="AA181" s="140">
        <f>'Test-LD'!M179</f>
        <v>0</v>
      </c>
      <c r="AB181" s="140">
        <f>'Test-LD'!N179</f>
        <v>0</v>
      </c>
      <c r="AC181" s="140">
        <f>'Test-LD'!O179</f>
        <v>0</v>
      </c>
      <c r="AD181" s="140">
        <f>(Summary!$C$58*AA181+Summary!$C$59*AB181+Summary!$C$60*AC181)/Summary!$C$61</f>
        <v>0</v>
      </c>
      <c r="AE181" s="140">
        <f>'Test-LD'!P179</f>
        <v>0</v>
      </c>
      <c r="AF181" s="140">
        <f>'Test-LD'!Q179</f>
        <v>0</v>
      </c>
      <c r="AG181" s="140">
        <f>'Test-LD'!R179</f>
        <v>0</v>
      </c>
      <c r="AH181" s="140">
        <f>'Test-LD'!S179</f>
        <v>0</v>
      </c>
      <c r="AI181" s="140">
        <f>'Test-LD'!T179</f>
        <v>0</v>
      </c>
      <c r="AJ181" s="140">
        <f>'Test-LD'!U179</f>
        <v>0</v>
      </c>
      <c r="AK181" s="140">
        <f>'Test-LD'!V179</f>
        <v>0</v>
      </c>
      <c r="AL181" s="140">
        <f>'Test-LD'!W179</f>
        <v>0</v>
      </c>
      <c r="AM181" s="140">
        <f>'Test-LD'!X179</f>
        <v>0</v>
      </c>
      <c r="AN181" s="140">
        <f>10*LOG10(1/((Summary!$C$75/10^(AK181/10)+Summary!$C$76/10^(AL181/10)+Summary!$C$77/10^(AM181/10))/Summary!$C$78))</f>
        <v>0</v>
      </c>
      <c r="AO181" s="140">
        <f>'Test-LD'!Y179</f>
        <v>0</v>
      </c>
      <c r="AP181" s="140">
        <f>'Test-LD'!Z179</f>
        <v>0</v>
      </c>
      <c r="AQ181" s="141">
        <f t="shared" si="11"/>
        <v>0</v>
      </c>
      <c r="AR181" s="142" t="e">
        <f t="shared" si="8"/>
        <v>#DIV/0!</v>
      </c>
      <c r="AS181" s="143" t="e">
        <f t="shared" si="9"/>
        <v>#DIV/0!</v>
      </c>
      <c r="AT181" s="136"/>
      <c r="AU181" s="136"/>
      <c r="AV181" s="577"/>
      <c r="AW181" s="480"/>
      <c r="AX181" s="480"/>
      <c r="AY181" s="480"/>
      <c r="AZ181" s="480"/>
      <c r="BA181" s="480"/>
      <c r="BB181" s="480"/>
      <c r="BC181" s="480"/>
      <c r="BD181" s="480"/>
      <c r="BE181" s="480"/>
      <c r="BF181" s="480"/>
      <c r="BG181" s="469"/>
      <c r="BH181" s="476"/>
      <c r="BI181" s="469"/>
      <c r="BJ181" s="476"/>
      <c r="BK181" s="480"/>
      <c r="BL181" s="480"/>
      <c r="BM181" s="480"/>
      <c r="BN181" s="480"/>
      <c r="BO181" s="480"/>
      <c r="BP181" s="468"/>
      <c r="BQ181" s="480"/>
      <c r="BR181" s="480"/>
      <c r="BS181" s="480"/>
      <c r="BT181" s="476"/>
      <c r="BU181" s="463"/>
      <c r="BV181" s="465"/>
      <c r="BW181" s="463"/>
      <c r="BX181" s="465"/>
    </row>
    <row r="182" spans="1:76" ht="17" customHeight="1" x14ac:dyDescent="0.35">
      <c r="A182" s="516"/>
      <c r="B182" s="525"/>
      <c r="C182" s="520"/>
      <c r="D182" s="490"/>
      <c r="E182" s="493"/>
      <c r="F182" s="138">
        <v>55</v>
      </c>
      <c r="G182" s="139">
        <f>'Anchor-LD'!L180</f>
        <v>0</v>
      </c>
      <c r="H182" s="140">
        <f>'Anchor-LD'!M180</f>
        <v>0</v>
      </c>
      <c r="I182" s="140">
        <f>'Anchor-LD'!N180</f>
        <v>0</v>
      </c>
      <c r="J182" s="140">
        <f>'Anchor-LD'!O180</f>
        <v>0</v>
      </c>
      <c r="K182" s="140">
        <f>(Summary!$C$58*H182+Summary!$C$59*I182+Summary!$C$60*J182)/Summary!$C$61</f>
        <v>0</v>
      </c>
      <c r="L182" s="140">
        <f>'Anchor-LD'!P180</f>
        <v>0</v>
      </c>
      <c r="M182" s="140">
        <f>'Anchor-LD'!Q180</f>
        <v>0</v>
      </c>
      <c r="N182" s="140">
        <f>'Anchor-LD'!R180</f>
        <v>0</v>
      </c>
      <c r="O182" s="140">
        <f>'Anchor-LD'!S180</f>
        <v>0</v>
      </c>
      <c r="P182" s="140">
        <f>'Anchor-LD'!T180</f>
        <v>0</v>
      </c>
      <c r="Q182" s="140">
        <f>'Anchor-LD'!U180</f>
        <v>0</v>
      </c>
      <c r="R182" s="140">
        <f>'Anchor-LD'!V180</f>
        <v>0</v>
      </c>
      <c r="S182" s="140">
        <f>'Anchor-LD'!W180</f>
        <v>0</v>
      </c>
      <c r="T182" s="140">
        <f>'Anchor-LD'!X180</f>
        <v>0</v>
      </c>
      <c r="U182" s="140">
        <f>10*LOG10(1/((Summary!$C$75/10^(R182/10)+Summary!$C$76/10^(S182/10)+Summary!$C$77/10^(T182/10))/Summary!$C$78))</f>
        <v>0</v>
      </c>
      <c r="V182" s="140">
        <f>'Anchor-LD'!Y180</f>
        <v>0</v>
      </c>
      <c r="W182" s="140">
        <f>'Anchor-LD'!Z180</f>
        <v>0</v>
      </c>
      <c r="X182" s="141">
        <f t="shared" si="10"/>
        <v>0</v>
      </c>
      <c r="Y182" s="133"/>
      <c r="Z182" s="139">
        <f>'Test-LD'!L180</f>
        <v>0</v>
      </c>
      <c r="AA182" s="140">
        <f>'Test-LD'!M180</f>
        <v>0</v>
      </c>
      <c r="AB182" s="140">
        <f>'Test-LD'!N180</f>
        <v>0</v>
      </c>
      <c r="AC182" s="140">
        <f>'Test-LD'!O180</f>
        <v>0</v>
      </c>
      <c r="AD182" s="140">
        <f>(Summary!$C$58*AA182+Summary!$C$59*AB182+Summary!$C$60*AC182)/Summary!$C$61</f>
        <v>0</v>
      </c>
      <c r="AE182" s="140">
        <f>'Test-LD'!P180</f>
        <v>0</v>
      </c>
      <c r="AF182" s="140">
        <f>'Test-LD'!Q180</f>
        <v>0</v>
      </c>
      <c r="AG182" s="140">
        <f>'Test-LD'!R180</f>
        <v>0</v>
      </c>
      <c r="AH182" s="140">
        <f>'Test-LD'!S180</f>
        <v>0</v>
      </c>
      <c r="AI182" s="140">
        <f>'Test-LD'!T180</f>
        <v>0</v>
      </c>
      <c r="AJ182" s="140">
        <f>'Test-LD'!U180</f>
        <v>0</v>
      </c>
      <c r="AK182" s="140">
        <f>'Test-LD'!V180</f>
        <v>0</v>
      </c>
      <c r="AL182" s="140">
        <f>'Test-LD'!W180</f>
        <v>0</v>
      </c>
      <c r="AM182" s="140">
        <f>'Test-LD'!X180</f>
        <v>0</v>
      </c>
      <c r="AN182" s="140">
        <f>10*LOG10(1/((Summary!$C$75/10^(AK182/10)+Summary!$C$76/10^(AL182/10)+Summary!$C$77/10^(AM182/10))/Summary!$C$78))</f>
        <v>0</v>
      </c>
      <c r="AO182" s="140">
        <f>'Test-LD'!Y180</f>
        <v>0</v>
      </c>
      <c r="AP182" s="140">
        <f>'Test-LD'!Z180</f>
        <v>0</v>
      </c>
      <c r="AQ182" s="141">
        <f t="shared" si="11"/>
        <v>0</v>
      </c>
      <c r="AR182" s="142" t="e">
        <f t="shared" si="8"/>
        <v>#DIV/0!</v>
      </c>
      <c r="AS182" s="143" t="e">
        <f t="shared" si="9"/>
        <v>#DIV/0!</v>
      </c>
      <c r="AT182" s="136"/>
      <c r="AU182" s="136"/>
      <c r="AV182" s="577" t="s">
        <v>123</v>
      </c>
      <c r="AW182" s="480" t="e" cm="1">
        <f t="array" ref="AW182">bdRateExtend($G180:$G183,H180:H183,$Z180:$Z183,AA180:AA183)</f>
        <v>#VALUE!</v>
      </c>
      <c r="AX182" s="480"/>
      <c r="AY182" s="480"/>
      <c r="AZ182" s="480"/>
      <c r="BA182" s="480"/>
      <c r="BB182" s="480"/>
      <c r="BC182" s="480" t="e" cm="1">
        <f t="array" ref="BC182">bdRateExtend($G180:$G183,L180:L183,$Z180:$Z183,AE180:AE183)</f>
        <v>#VALUE!</v>
      </c>
      <c r="BD182" s="480"/>
      <c r="BE182" s="480" t="e" cm="1">
        <f t="array" ref="BE182">bdRateExtend($G180:$G183,M180:M183,$Z180:$Z183,AF180:AF183)</f>
        <v>#VALUE!</v>
      </c>
      <c r="BF182" s="480"/>
      <c r="BG182" s="469" t="e" cm="1">
        <f t="array" ref="BG182">bdRateExtend($G180:$G183,N180:N183,$Z180:$Z183,AG180:AG183,"None", FALSE,1)</f>
        <v>#VALUE!</v>
      </c>
      <c r="BH182" s="476"/>
      <c r="BI182" s="469" t="e" cm="1">
        <f t="array" ref="BI182">bdRateExtend($G180:$G183,O180:O183,$Z180:$Z183,AH180:AH183,"None", FALSE,1)</f>
        <v>#VALUE!</v>
      </c>
      <c r="BJ182" s="476"/>
      <c r="BK182" s="480" t="e" cm="1">
        <f t="array" ref="BK182">bdRateExtend($G180:$G183,P180:P183,$Z180:$Z183,AI180:AI183)</f>
        <v>#VALUE!</v>
      </c>
      <c r="BL182" s="480"/>
      <c r="BM182" s="480" t="e" cm="1">
        <f t="array" ref="BM182">bdRateExtend($G180:$G183,Q180:Q183,$Z180:$Z183,AJ180:AJ183)</f>
        <v>#VALUE!</v>
      </c>
      <c r="BN182" s="480"/>
      <c r="BO182" s="480" t="e" cm="1">
        <f t="array" ref="BO182">bdRateExtend($G180:$G183,R180:R183,$Z180:$Z183,AK180:AK183)</f>
        <v>#VALUE!</v>
      </c>
      <c r="BP182" s="468"/>
      <c r="BQ182" s="480"/>
      <c r="BR182" s="480"/>
      <c r="BS182" s="480"/>
      <c r="BT182" s="476"/>
      <c r="BU182" s="463" cm="1">
        <f t="array" ref="BU182">testVMAFRange($G180:$G183,N180:N183,$Z180:$Z183,AG180:AG183)</f>
        <v>0</v>
      </c>
      <c r="BV182" s="465"/>
      <c r="BW182" s="463" cm="1">
        <f t="array" ref="BW182">testVMAFRange($G180:$G183,O180:O183,$Z180:$Z183,AH180:AH183)</f>
        <v>0</v>
      </c>
      <c r="BX182" s="465"/>
    </row>
    <row r="183" spans="1:76" ht="17" customHeight="1" thickBot="1" x14ac:dyDescent="0.4">
      <c r="A183" s="517"/>
      <c r="B183" s="528"/>
      <c r="C183" s="521"/>
      <c r="D183" s="522"/>
      <c r="E183" s="523"/>
      <c r="F183" s="144">
        <v>63</v>
      </c>
      <c r="G183" s="145">
        <f>'Anchor-LD'!L181</f>
        <v>0</v>
      </c>
      <c r="H183" s="146">
        <f>'Anchor-LD'!M181</f>
        <v>0</v>
      </c>
      <c r="I183" s="146">
        <f>'Anchor-LD'!N181</f>
        <v>0</v>
      </c>
      <c r="J183" s="146">
        <f>'Anchor-LD'!O181</f>
        <v>0</v>
      </c>
      <c r="K183" s="146">
        <f>(Summary!$C$58*H183+Summary!$C$59*I183+Summary!$C$60*J183)/Summary!$C$61</f>
        <v>0</v>
      </c>
      <c r="L183" s="146">
        <f>'Anchor-LD'!P181</f>
        <v>0</v>
      </c>
      <c r="M183" s="146">
        <f>'Anchor-LD'!Q181</f>
        <v>0</v>
      </c>
      <c r="N183" s="146">
        <f>'Anchor-LD'!R181</f>
        <v>0</v>
      </c>
      <c r="O183" s="146">
        <f>'Anchor-LD'!S181</f>
        <v>0</v>
      </c>
      <c r="P183" s="146">
        <f>'Anchor-LD'!T181</f>
        <v>0</v>
      </c>
      <c r="Q183" s="146">
        <f>'Anchor-LD'!U181</f>
        <v>0</v>
      </c>
      <c r="R183" s="146">
        <f>'Anchor-LD'!V181</f>
        <v>0</v>
      </c>
      <c r="S183" s="146">
        <f>'Anchor-LD'!W181</f>
        <v>0</v>
      </c>
      <c r="T183" s="146">
        <f>'Anchor-LD'!X181</f>
        <v>0</v>
      </c>
      <c r="U183" s="146">
        <f>10*LOG10(1/((Summary!$C$75/10^(R183/10)+Summary!$C$76/10^(S183/10)+Summary!$C$77/10^(T183/10))/Summary!$C$78))</f>
        <v>0</v>
      </c>
      <c r="V183" s="146">
        <f>'Anchor-LD'!Y181</f>
        <v>0</v>
      </c>
      <c r="W183" s="146">
        <f>'Anchor-LD'!Z181</f>
        <v>0</v>
      </c>
      <c r="X183" s="147">
        <f t="shared" si="10"/>
        <v>0</v>
      </c>
      <c r="Y183" s="133"/>
      <c r="Z183" s="145">
        <f>'Test-LD'!L181</f>
        <v>0</v>
      </c>
      <c r="AA183" s="146">
        <f>'Test-LD'!M181</f>
        <v>0</v>
      </c>
      <c r="AB183" s="146">
        <f>'Test-LD'!N181</f>
        <v>0</v>
      </c>
      <c r="AC183" s="146">
        <f>'Test-LD'!O181</f>
        <v>0</v>
      </c>
      <c r="AD183" s="146">
        <f>(Summary!$C$58*AA183+Summary!$C$59*AB183+Summary!$C$60*AC183)/Summary!$C$61</f>
        <v>0</v>
      </c>
      <c r="AE183" s="146">
        <f>'Test-LD'!P181</f>
        <v>0</v>
      </c>
      <c r="AF183" s="146">
        <f>'Test-LD'!Q181</f>
        <v>0</v>
      </c>
      <c r="AG183" s="146">
        <f>'Test-LD'!R181</f>
        <v>0</v>
      </c>
      <c r="AH183" s="146">
        <f>'Test-LD'!S181</f>
        <v>0</v>
      </c>
      <c r="AI183" s="146">
        <f>'Test-LD'!T181</f>
        <v>0</v>
      </c>
      <c r="AJ183" s="146">
        <f>'Test-LD'!U181</f>
        <v>0</v>
      </c>
      <c r="AK183" s="146">
        <f>'Test-LD'!V181</f>
        <v>0</v>
      </c>
      <c r="AL183" s="146">
        <f>'Test-LD'!W181</f>
        <v>0</v>
      </c>
      <c r="AM183" s="146">
        <f>'Test-LD'!X181</f>
        <v>0</v>
      </c>
      <c r="AN183" s="146">
        <f>10*LOG10(1/((Summary!$C$75/10^(AK183/10)+Summary!$C$76/10^(AL183/10)+Summary!$C$77/10^(AM183/10))/Summary!$C$78))</f>
        <v>0</v>
      </c>
      <c r="AO183" s="146">
        <f>'Test-LD'!Y181</f>
        <v>0</v>
      </c>
      <c r="AP183" s="146">
        <f>'Test-LD'!Z181</f>
        <v>0</v>
      </c>
      <c r="AQ183" s="147">
        <f t="shared" si="11"/>
        <v>0</v>
      </c>
      <c r="AR183" s="148" t="e">
        <f t="shared" si="8"/>
        <v>#DIV/0!</v>
      </c>
      <c r="AS183" s="149" t="e">
        <f t="shared" si="9"/>
        <v>#DIV/0!</v>
      </c>
      <c r="AT183" s="136"/>
      <c r="AU183" s="136"/>
      <c r="AV183" s="577"/>
      <c r="AW183" s="480"/>
      <c r="AX183" s="480"/>
      <c r="AY183" s="480"/>
      <c r="AZ183" s="480"/>
      <c r="BA183" s="480"/>
      <c r="BB183" s="481"/>
      <c r="BC183" s="480"/>
      <c r="BD183" s="480"/>
      <c r="BE183" s="480"/>
      <c r="BF183" s="480"/>
      <c r="BG183" s="472"/>
      <c r="BH183" s="477"/>
      <c r="BI183" s="472"/>
      <c r="BJ183" s="477"/>
      <c r="BK183" s="480"/>
      <c r="BL183" s="480"/>
      <c r="BM183" s="480"/>
      <c r="BN183" s="480"/>
      <c r="BO183" s="480"/>
      <c r="BP183" s="471"/>
      <c r="BQ183" s="481"/>
      <c r="BR183" s="481"/>
      <c r="BS183" s="481"/>
      <c r="BT183" s="477"/>
      <c r="BU183" s="473"/>
      <c r="BV183" s="466"/>
      <c r="BW183" s="473"/>
      <c r="BX183" s="466"/>
    </row>
    <row r="184" spans="1:76" ht="17" customHeight="1" x14ac:dyDescent="0.35">
      <c r="A184" s="488" t="s">
        <v>106</v>
      </c>
      <c r="B184" s="482" t="s">
        <v>22</v>
      </c>
      <c r="C184" s="519" t="s">
        <v>53</v>
      </c>
      <c r="D184" s="489">
        <v>30</v>
      </c>
      <c r="E184" s="492">
        <v>8</v>
      </c>
      <c r="F184" s="129">
        <v>23</v>
      </c>
      <c r="G184" s="130">
        <f>'Anchor-LD'!L182</f>
        <v>0</v>
      </c>
      <c r="H184" s="131">
        <f>'Anchor-LD'!M182</f>
        <v>0</v>
      </c>
      <c r="I184" s="131">
        <f>'Anchor-LD'!N182</f>
        <v>0</v>
      </c>
      <c r="J184" s="131">
        <f>'Anchor-LD'!O182</f>
        <v>0</v>
      </c>
      <c r="K184" s="131">
        <f>(Summary!$C$58*H184+Summary!$C$59*I184+Summary!$C$60*J184)/Summary!$C$61</f>
        <v>0</v>
      </c>
      <c r="L184" s="131">
        <f>'Anchor-LD'!P182</f>
        <v>0</v>
      </c>
      <c r="M184" s="131">
        <f>'Anchor-LD'!Q182</f>
        <v>0</v>
      </c>
      <c r="N184" s="131">
        <f>'Anchor-LD'!R182</f>
        <v>0</v>
      </c>
      <c r="O184" s="131">
        <f>'Anchor-LD'!S182</f>
        <v>0</v>
      </c>
      <c r="P184" s="131">
        <f>'Anchor-LD'!T182</f>
        <v>0</v>
      </c>
      <c r="Q184" s="131">
        <f>'Anchor-LD'!U182</f>
        <v>0</v>
      </c>
      <c r="R184" s="131">
        <f>'Anchor-LD'!V182</f>
        <v>0</v>
      </c>
      <c r="S184" s="131">
        <f>'Anchor-LD'!W182</f>
        <v>0</v>
      </c>
      <c r="T184" s="131">
        <f>'Anchor-LD'!X182</f>
        <v>0</v>
      </c>
      <c r="U184" s="131">
        <f>10*LOG10(1/((Summary!$C$75/10^(R184/10)+Summary!$C$76/10^(S184/10)+Summary!$C$77/10^(T184/10))/Summary!$C$78))</f>
        <v>0</v>
      </c>
      <c r="V184" s="131">
        <f>'Anchor-LD'!Y182</f>
        <v>0</v>
      </c>
      <c r="W184" s="131">
        <f>'Anchor-LD'!Z182</f>
        <v>0</v>
      </c>
      <c r="X184" s="132">
        <f t="shared" si="10"/>
        <v>0</v>
      </c>
      <c r="Y184" s="133"/>
      <c r="Z184" s="130">
        <f>'Test-LD'!L182</f>
        <v>0</v>
      </c>
      <c r="AA184" s="131">
        <f>'Test-LD'!M182</f>
        <v>0</v>
      </c>
      <c r="AB184" s="131">
        <f>'Test-LD'!N182</f>
        <v>0</v>
      </c>
      <c r="AC184" s="131">
        <f>'Test-LD'!O182</f>
        <v>0</v>
      </c>
      <c r="AD184" s="131">
        <f>(Summary!$C$58*AA184+Summary!$C$59*AB184+Summary!$C$60*AC184)/Summary!$C$61</f>
        <v>0</v>
      </c>
      <c r="AE184" s="131">
        <f>'Test-LD'!P182</f>
        <v>0</v>
      </c>
      <c r="AF184" s="131">
        <f>'Test-LD'!Q182</f>
        <v>0</v>
      </c>
      <c r="AG184" s="131">
        <f>'Test-LD'!R182</f>
        <v>0</v>
      </c>
      <c r="AH184" s="131">
        <f>'Test-LD'!S182</f>
        <v>0</v>
      </c>
      <c r="AI184" s="131">
        <f>'Test-LD'!T182</f>
        <v>0</v>
      </c>
      <c r="AJ184" s="131">
        <f>'Test-LD'!U182</f>
        <v>0</v>
      </c>
      <c r="AK184" s="131">
        <f>'Test-LD'!V182</f>
        <v>0</v>
      </c>
      <c r="AL184" s="131">
        <f>'Test-LD'!W182</f>
        <v>0</v>
      </c>
      <c r="AM184" s="131">
        <f>'Test-LD'!X182</f>
        <v>0</v>
      </c>
      <c r="AN184" s="131">
        <f>10*LOG10(1/((Summary!$C$75/10^(AK184/10)+Summary!$C$76/10^(AL184/10)+Summary!$C$77/10^(AM184/10))/Summary!$C$78))</f>
        <v>0</v>
      </c>
      <c r="AO184" s="131">
        <f>'Test-LD'!Y182</f>
        <v>0</v>
      </c>
      <c r="AP184" s="131">
        <f>'Test-LD'!Z182</f>
        <v>0</v>
      </c>
      <c r="AQ184" s="132">
        <f t="shared" si="11"/>
        <v>0</v>
      </c>
      <c r="AR184" s="134" t="e">
        <f t="shared" si="8"/>
        <v>#DIV/0!</v>
      </c>
      <c r="AS184" s="135" t="e">
        <f t="shared" si="9"/>
        <v>#DIV/0!</v>
      </c>
      <c r="AT184" s="136"/>
      <c r="AU184" s="136"/>
      <c r="AV184" s="577" t="s">
        <v>121</v>
      </c>
      <c r="AW184" s="480" t="e" cm="1">
        <f t="array" ref="AW184">bdRateExtend($G184:$G187,H184:H187,$Z184:$Z187,AA184:AA187)</f>
        <v>#VALUE!</v>
      </c>
      <c r="AX184" s="480" t="e" cm="1">
        <f t="array" ref="AX184">bdRateExtend($G184:$G189,H184:H189,$Z184:$Z189,AA184:AA189)</f>
        <v>#VALUE!</v>
      </c>
      <c r="AY184" s="480" t="e" cm="1">
        <f t="array" ref="AY184">bdRateExtend($G184:$G189,I184:I189,$Z184:$Z189,AB184:AB189)</f>
        <v>#VALUE!</v>
      </c>
      <c r="AZ184" s="480" t="e" cm="1">
        <f t="array" ref="AZ184">bdRateExtend($G184:$G189,J184:J189,$Z184:$Z189,AC184:AC189)</f>
        <v>#VALUE!</v>
      </c>
      <c r="BA184" s="480" t="e" cm="1">
        <f t="array" ref="BA184">bdRateExtend($G184:$G189,K184:K189,$Z184:$Z189,AD184:AD189)</f>
        <v>#VALUE!</v>
      </c>
      <c r="BB184" s="479" t="e">
        <f>(Summary!$C$89*AX184+Summary!$C$90*AY184+Summary!$C$91*AZ184)/Summary!$C$92</f>
        <v>#VALUE!</v>
      </c>
      <c r="BC184" s="480" t="e" cm="1">
        <f t="array" ref="BC184">bdRateExtend($G184:$G187,L184:L187,$Z184:$Z187,AE184:AE187)</f>
        <v>#VALUE!</v>
      </c>
      <c r="BD184" s="480" t="e" cm="1">
        <f t="array" ref="BD184">bdRateExtend($G184:$G189,L184:L189,$Z184:$Z189,AE184:AE189)</f>
        <v>#VALUE!</v>
      </c>
      <c r="BE184" s="480" t="e" cm="1">
        <f t="array" ref="BE184">bdRateExtend($G184:$G187,M184:M187,$Z184:$Z187,AF184:AF187)</f>
        <v>#VALUE!</v>
      </c>
      <c r="BF184" s="480" t="e" cm="1">
        <f t="array" ref="BF184">bdRateExtend($G184:$G189,M184:M189,$Z184:$Z189,AF184:AF189)</f>
        <v>#VALUE!</v>
      </c>
      <c r="BG184" s="474" t="e" cm="1">
        <f t="array" ref="BG184">bdRateExtend($G184:$G187,N184:N187,$Z184:$Z187,AG184:AG187,"None", FALSE,1)</f>
        <v>#VALUE!</v>
      </c>
      <c r="BH184" s="475" t="e" cm="1">
        <f t="array" ref="BH184">bdRateExtend($G184:$G189,N184:N189,$Z184:$Z189,AG184:AG189,"None", FALSE,1)</f>
        <v>#VALUE!</v>
      </c>
      <c r="BI184" s="474" t="e" cm="1">
        <f t="array" ref="BI184">bdRateExtend($G184:$G187,O184:O187,$Z184:$Z187,AH184:AH187,"None", FALSE,1)</f>
        <v>#VALUE!</v>
      </c>
      <c r="BJ184" s="475" t="e" cm="1">
        <f t="array" ref="BJ184">bdRateExtend($G184:$G189,O184:O189,$Z184:$Z189,AH184:AH189,"None", FALSE,1)</f>
        <v>#VALUE!</v>
      </c>
      <c r="BK184" s="480" t="e" cm="1">
        <f t="array" ref="BK184">bdRateExtend($G184:$G187,P184:P187,$Z184:$Z187,AI184:AI187)</f>
        <v>#VALUE!</v>
      </c>
      <c r="BL184" s="480" t="e" cm="1">
        <f t="array" ref="BL184">bdRateExtend($G184:$G189,P184:P189,$Z184:$Z189,AI184:AI189)</f>
        <v>#VALUE!</v>
      </c>
      <c r="BM184" s="480" t="e" cm="1">
        <f t="array" ref="BM184">bdRateExtend($G184:$G187,Q184:Q187,$Z184:$Z187,AJ184:AJ187)</f>
        <v>#VALUE!</v>
      </c>
      <c r="BN184" s="480" t="e" cm="1">
        <f t="array" ref="BN184">bdRateExtend($G184:$G189,Q184:Q189,$Z184:$Z189,AJ184:AJ189)</f>
        <v>#VALUE!</v>
      </c>
      <c r="BO184" s="480" t="e" cm="1">
        <f t="array" ref="BO184">bdRateExtend($G184:$G187,R184:R187,$Z184:$Z187,AK184:AK187)</f>
        <v>#VALUE!</v>
      </c>
      <c r="BP184" s="575" t="e" cm="1">
        <f t="array" ref="BP184">bdRateExtend($G184:$G189,R184:R189,$Z184:$Z189,AK184:AK189)</f>
        <v>#VALUE!</v>
      </c>
      <c r="BQ184" s="574" t="e" cm="1">
        <f t="array" ref="BQ184">bdRateExtend($G184:$G189,S184:S189,$Z184:$Z189,AL184:AL189)</f>
        <v>#VALUE!</v>
      </c>
      <c r="BR184" s="574" t="e" cm="1">
        <f t="array" ref="BR184">bdRateExtend($G184:$G189,T184:T189,$Z184:$Z189,AM184:AM189)</f>
        <v>#VALUE!</v>
      </c>
      <c r="BS184" s="574" t="e" cm="1">
        <f t="array" ref="BS184">bdRateExtend($G184:$G189,U184:U189,$Z184:$Z189,AN184:AN189)</f>
        <v>#VALUE!</v>
      </c>
      <c r="BT184" s="576" t="e">
        <f>(Summary!$C$103*BP184+Summary!$C$104*BQ184+Summary!$C$105*BR184)/Summary!$C$106</f>
        <v>#VALUE!</v>
      </c>
      <c r="BU184" s="462" cm="1">
        <f t="array" ref="BU184">testVMAFRange($G184:$G187,N184:N187,$Z184:$Z187,AG184:AG187)</f>
        <v>0</v>
      </c>
      <c r="BV184" s="464" cm="1">
        <f t="array" ref="BV184">testVMAFRange($G184:$G189,N184:N189,$Z184:$Z189,AG184:AG189)</f>
        <v>0</v>
      </c>
      <c r="BW184" s="462" cm="1">
        <f t="array" ref="BW184">testVMAFRange($G184:$G187,O184:O187,$Z184:$Z187,AH184:AH187)</f>
        <v>0</v>
      </c>
      <c r="BX184" s="464" cm="1">
        <f t="array" ref="BX184">testVMAFRange($G184:$G189,O184:O189,$Z184:$Z189,AH184:AH189)</f>
        <v>0</v>
      </c>
    </row>
    <row r="185" spans="1:76" ht="17" customHeight="1" x14ac:dyDescent="0.35">
      <c r="A185" s="516"/>
      <c r="B185" s="483"/>
      <c r="C185" s="520"/>
      <c r="D185" s="490"/>
      <c r="E185" s="493"/>
      <c r="F185" s="138">
        <v>31</v>
      </c>
      <c r="G185" s="139">
        <f>'Anchor-LD'!L183</f>
        <v>0</v>
      </c>
      <c r="H185" s="140">
        <f>'Anchor-LD'!M183</f>
        <v>0</v>
      </c>
      <c r="I185" s="140">
        <f>'Anchor-LD'!N183</f>
        <v>0</v>
      </c>
      <c r="J185" s="140">
        <f>'Anchor-LD'!O183</f>
        <v>0</v>
      </c>
      <c r="K185" s="140">
        <f>(Summary!$C$58*H185+Summary!$C$59*I185+Summary!$C$60*J185)/Summary!$C$61</f>
        <v>0</v>
      </c>
      <c r="L185" s="140">
        <f>'Anchor-LD'!P183</f>
        <v>0</v>
      </c>
      <c r="M185" s="140">
        <f>'Anchor-LD'!Q183</f>
        <v>0</v>
      </c>
      <c r="N185" s="140">
        <f>'Anchor-LD'!R183</f>
        <v>0</v>
      </c>
      <c r="O185" s="140">
        <f>'Anchor-LD'!S183</f>
        <v>0</v>
      </c>
      <c r="P185" s="140">
        <f>'Anchor-LD'!T183</f>
        <v>0</v>
      </c>
      <c r="Q185" s="140">
        <f>'Anchor-LD'!U183</f>
        <v>0</v>
      </c>
      <c r="R185" s="140">
        <f>'Anchor-LD'!V183</f>
        <v>0</v>
      </c>
      <c r="S185" s="140">
        <f>'Anchor-LD'!W183</f>
        <v>0</v>
      </c>
      <c r="T185" s="140">
        <f>'Anchor-LD'!X183</f>
        <v>0</v>
      </c>
      <c r="U185" s="140">
        <f>10*LOG10(1/((Summary!$C$75/10^(R185/10)+Summary!$C$76/10^(S185/10)+Summary!$C$77/10^(T185/10))/Summary!$C$78))</f>
        <v>0</v>
      </c>
      <c r="V185" s="140">
        <f>'Anchor-LD'!Y183</f>
        <v>0</v>
      </c>
      <c r="W185" s="140">
        <f>'Anchor-LD'!Z183</f>
        <v>0</v>
      </c>
      <c r="X185" s="141">
        <f t="shared" si="10"/>
        <v>0</v>
      </c>
      <c r="Y185" s="133"/>
      <c r="Z185" s="139">
        <f>'Test-LD'!L183</f>
        <v>0</v>
      </c>
      <c r="AA185" s="140">
        <f>'Test-LD'!M183</f>
        <v>0</v>
      </c>
      <c r="AB185" s="140">
        <f>'Test-LD'!N183</f>
        <v>0</v>
      </c>
      <c r="AC185" s="140">
        <f>'Test-LD'!O183</f>
        <v>0</v>
      </c>
      <c r="AD185" s="140">
        <f>(Summary!$C$58*AA185+Summary!$C$59*AB185+Summary!$C$60*AC185)/Summary!$C$61</f>
        <v>0</v>
      </c>
      <c r="AE185" s="140">
        <f>'Test-LD'!P183</f>
        <v>0</v>
      </c>
      <c r="AF185" s="140">
        <f>'Test-LD'!Q183</f>
        <v>0</v>
      </c>
      <c r="AG185" s="140">
        <f>'Test-LD'!R183</f>
        <v>0</v>
      </c>
      <c r="AH185" s="140">
        <f>'Test-LD'!S183</f>
        <v>0</v>
      </c>
      <c r="AI185" s="140">
        <f>'Test-LD'!T183</f>
        <v>0</v>
      </c>
      <c r="AJ185" s="140">
        <f>'Test-LD'!U183</f>
        <v>0</v>
      </c>
      <c r="AK185" s="140">
        <f>'Test-LD'!V183</f>
        <v>0</v>
      </c>
      <c r="AL185" s="140">
        <f>'Test-LD'!W183</f>
        <v>0</v>
      </c>
      <c r="AM185" s="140">
        <f>'Test-LD'!X183</f>
        <v>0</v>
      </c>
      <c r="AN185" s="140">
        <f>10*LOG10(1/((Summary!$C$75/10^(AK185/10)+Summary!$C$76/10^(AL185/10)+Summary!$C$77/10^(AM185/10))/Summary!$C$78))</f>
        <v>0</v>
      </c>
      <c r="AO185" s="140">
        <f>'Test-LD'!Y183</f>
        <v>0</v>
      </c>
      <c r="AP185" s="140">
        <f>'Test-LD'!Z183</f>
        <v>0</v>
      </c>
      <c r="AQ185" s="141">
        <f t="shared" si="11"/>
        <v>0</v>
      </c>
      <c r="AR185" s="142" t="e">
        <f t="shared" si="8"/>
        <v>#DIV/0!</v>
      </c>
      <c r="AS185" s="143" t="e">
        <f t="shared" si="9"/>
        <v>#DIV/0!</v>
      </c>
      <c r="AT185" s="136"/>
      <c r="AU185" s="136"/>
      <c r="AV185" s="577"/>
      <c r="AW185" s="480"/>
      <c r="AX185" s="480"/>
      <c r="AY185" s="480"/>
      <c r="AZ185" s="480"/>
      <c r="BA185" s="480"/>
      <c r="BB185" s="480"/>
      <c r="BC185" s="480"/>
      <c r="BD185" s="480"/>
      <c r="BE185" s="480"/>
      <c r="BF185" s="480"/>
      <c r="BG185" s="469"/>
      <c r="BH185" s="476"/>
      <c r="BI185" s="469"/>
      <c r="BJ185" s="476"/>
      <c r="BK185" s="480"/>
      <c r="BL185" s="480"/>
      <c r="BM185" s="480"/>
      <c r="BN185" s="480"/>
      <c r="BO185" s="480"/>
      <c r="BP185" s="468"/>
      <c r="BQ185" s="480"/>
      <c r="BR185" s="480"/>
      <c r="BS185" s="480"/>
      <c r="BT185" s="476"/>
      <c r="BU185" s="463"/>
      <c r="BV185" s="465"/>
      <c r="BW185" s="463"/>
      <c r="BX185" s="465"/>
    </row>
    <row r="186" spans="1:76" ht="17" customHeight="1" x14ac:dyDescent="0.35">
      <c r="A186" s="516"/>
      <c r="B186" s="483"/>
      <c r="C186" s="520"/>
      <c r="D186" s="490"/>
      <c r="E186" s="493"/>
      <c r="F186" s="138">
        <v>39</v>
      </c>
      <c r="G186" s="139">
        <f>'Anchor-LD'!L184</f>
        <v>0</v>
      </c>
      <c r="H186" s="140">
        <f>'Anchor-LD'!M184</f>
        <v>0</v>
      </c>
      <c r="I186" s="140">
        <f>'Anchor-LD'!N184</f>
        <v>0</v>
      </c>
      <c r="J186" s="140">
        <f>'Anchor-LD'!O184</f>
        <v>0</v>
      </c>
      <c r="K186" s="140">
        <f>(Summary!$C$58*H186+Summary!$C$59*I186+Summary!$C$60*J186)/Summary!$C$61</f>
        <v>0</v>
      </c>
      <c r="L186" s="140">
        <f>'Anchor-LD'!P184</f>
        <v>0</v>
      </c>
      <c r="M186" s="140">
        <f>'Anchor-LD'!Q184</f>
        <v>0</v>
      </c>
      <c r="N186" s="140">
        <f>'Anchor-LD'!R184</f>
        <v>0</v>
      </c>
      <c r="O186" s="140">
        <f>'Anchor-LD'!S184</f>
        <v>0</v>
      </c>
      <c r="P186" s="140">
        <f>'Anchor-LD'!T184</f>
        <v>0</v>
      </c>
      <c r="Q186" s="140">
        <f>'Anchor-LD'!U184</f>
        <v>0</v>
      </c>
      <c r="R186" s="140">
        <f>'Anchor-LD'!V184</f>
        <v>0</v>
      </c>
      <c r="S186" s="140">
        <f>'Anchor-LD'!W184</f>
        <v>0</v>
      </c>
      <c r="T186" s="140">
        <f>'Anchor-LD'!X184</f>
        <v>0</v>
      </c>
      <c r="U186" s="140">
        <f>10*LOG10(1/((Summary!$C$75/10^(R186/10)+Summary!$C$76/10^(S186/10)+Summary!$C$77/10^(T186/10))/Summary!$C$78))</f>
        <v>0</v>
      </c>
      <c r="V186" s="140">
        <f>'Anchor-LD'!Y184</f>
        <v>0</v>
      </c>
      <c r="W186" s="140">
        <f>'Anchor-LD'!Z184</f>
        <v>0</v>
      </c>
      <c r="X186" s="141">
        <f t="shared" si="10"/>
        <v>0</v>
      </c>
      <c r="Y186" s="133"/>
      <c r="Z186" s="139">
        <f>'Test-LD'!L184</f>
        <v>0</v>
      </c>
      <c r="AA186" s="140">
        <f>'Test-LD'!M184</f>
        <v>0</v>
      </c>
      <c r="AB186" s="140">
        <f>'Test-LD'!N184</f>
        <v>0</v>
      </c>
      <c r="AC186" s="140">
        <f>'Test-LD'!O184</f>
        <v>0</v>
      </c>
      <c r="AD186" s="140">
        <f>(Summary!$C$58*AA186+Summary!$C$59*AB186+Summary!$C$60*AC186)/Summary!$C$61</f>
        <v>0</v>
      </c>
      <c r="AE186" s="140">
        <f>'Test-LD'!P184</f>
        <v>0</v>
      </c>
      <c r="AF186" s="140">
        <f>'Test-LD'!Q184</f>
        <v>0</v>
      </c>
      <c r="AG186" s="140">
        <f>'Test-LD'!R184</f>
        <v>0</v>
      </c>
      <c r="AH186" s="140">
        <f>'Test-LD'!S184</f>
        <v>0</v>
      </c>
      <c r="AI186" s="140">
        <f>'Test-LD'!T184</f>
        <v>0</v>
      </c>
      <c r="AJ186" s="140">
        <f>'Test-LD'!U184</f>
        <v>0</v>
      </c>
      <c r="AK186" s="140">
        <f>'Test-LD'!V184</f>
        <v>0</v>
      </c>
      <c r="AL186" s="140">
        <f>'Test-LD'!W184</f>
        <v>0</v>
      </c>
      <c r="AM186" s="140">
        <f>'Test-LD'!X184</f>
        <v>0</v>
      </c>
      <c r="AN186" s="140">
        <f>10*LOG10(1/((Summary!$C$75/10^(AK186/10)+Summary!$C$76/10^(AL186/10)+Summary!$C$77/10^(AM186/10))/Summary!$C$78))</f>
        <v>0</v>
      </c>
      <c r="AO186" s="140">
        <f>'Test-LD'!Y184</f>
        <v>0</v>
      </c>
      <c r="AP186" s="140">
        <f>'Test-LD'!Z184</f>
        <v>0</v>
      </c>
      <c r="AQ186" s="141">
        <f t="shared" si="11"/>
        <v>0</v>
      </c>
      <c r="AR186" s="142" t="e">
        <f t="shared" si="8"/>
        <v>#DIV/0!</v>
      </c>
      <c r="AS186" s="143" t="e">
        <f t="shared" si="9"/>
        <v>#DIV/0!</v>
      </c>
      <c r="AT186" s="136"/>
      <c r="AU186" s="136"/>
      <c r="AV186" s="577" t="s">
        <v>122</v>
      </c>
      <c r="AW186" s="480" t="e" cm="1">
        <f t="array" ref="AW186">bdRateExtend($G185:$G188,H185:H188,$Z185:$Z188,AA185:AA188)</f>
        <v>#VALUE!</v>
      </c>
      <c r="AX186" s="480"/>
      <c r="AY186" s="480"/>
      <c r="AZ186" s="480"/>
      <c r="BA186" s="480"/>
      <c r="BB186" s="480"/>
      <c r="BC186" s="480" t="e" cm="1">
        <f t="array" ref="BC186">bdRateExtend($G185:$G188,L185:L188,$Z185:$Z188,AE185:AE188)</f>
        <v>#VALUE!</v>
      </c>
      <c r="BD186" s="480"/>
      <c r="BE186" s="480" t="e" cm="1">
        <f t="array" ref="BE186">bdRateExtend($G185:$G188,M185:M188,$Z185:$Z188,AF185:AF188)</f>
        <v>#VALUE!</v>
      </c>
      <c r="BF186" s="480"/>
      <c r="BG186" s="469" t="e" cm="1">
        <f t="array" ref="BG186">bdRateExtend($G185:$G188,N185:N188,$Z185:$Z188,AG185:AG188,"None", FALSE,1)</f>
        <v>#VALUE!</v>
      </c>
      <c r="BH186" s="476"/>
      <c r="BI186" s="469" t="e" cm="1">
        <f t="array" ref="BI186">bdRateExtend($G185:$G188,O185:O188,$Z185:$Z188,AH185:AH188,"None", FALSE,1)</f>
        <v>#VALUE!</v>
      </c>
      <c r="BJ186" s="476"/>
      <c r="BK186" s="480" t="e" cm="1">
        <f t="array" ref="BK186">bdRateExtend($G185:$G188,P185:P188,$Z185:$Z188,AI185:AI188)</f>
        <v>#VALUE!</v>
      </c>
      <c r="BL186" s="480"/>
      <c r="BM186" s="480" t="e" cm="1">
        <f t="array" ref="BM186">bdRateExtend($G185:$G188,Q185:Q188,$Z185:$Z188,AJ185:AJ188)</f>
        <v>#VALUE!</v>
      </c>
      <c r="BN186" s="480"/>
      <c r="BO186" s="480" t="e" cm="1">
        <f t="array" ref="BO186">bdRateExtend($G185:$G188,R185:R188,$Z185:$Z188,AK185:AK188)</f>
        <v>#VALUE!</v>
      </c>
      <c r="BP186" s="468"/>
      <c r="BQ186" s="480"/>
      <c r="BR186" s="480"/>
      <c r="BS186" s="480"/>
      <c r="BT186" s="476"/>
      <c r="BU186" s="463" cm="1">
        <f t="array" ref="BU186">testVMAFRange($G185:$G188,N185:N188,$Z185:$Z188,AG185:AG188)</f>
        <v>0</v>
      </c>
      <c r="BV186" s="465"/>
      <c r="BW186" s="463" cm="1">
        <f t="array" ref="BW186">testVMAFRange($G185:$G188,O185:O188,$Z185:$Z188,AH185:AH188)</f>
        <v>0</v>
      </c>
      <c r="BX186" s="465"/>
    </row>
    <row r="187" spans="1:76" ht="17" customHeight="1" x14ac:dyDescent="0.35">
      <c r="A187" s="516"/>
      <c r="B187" s="483"/>
      <c r="C187" s="520"/>
      <c r="D187" s="490"/>
      <c r="E187" s="493"/>
      <c r="F187" s="138">
        <v>47</v>
      </c>
      <c r="G187" s="139">
        <f>'Anchor-LD'!L185</f>
        <v>0</v>
      </c>
      <c r="H187" s="140">
        <f>'Anchor-LD'!M185</f>
        <v>0</v>
      </c>
      <c r="I187" s="140">
        <f>'Anchor-LD'!N185</f>
        <v>0</v>
      </c>
      <c r="J187" s="140">
        <f>'Anchor-LD'!O185</f>
        <v>0</v>
      </c>
      <c r="K187" s="140">
        <f>(Summary!$C$58*H187+Summary!$C$59*I187+Summary!$C$60*J187)/Summary!$C$61</f>
        <v>0</v>
      </c>
      <c r="L187" s="140">
        <f>'Anchor-LD'!P185</f>
        <v>0</v>
      </c>
      <c r="M187" s="140">
        <f>'Anchor-LD'!Q185</f>
        <v>0</v>
      </c>
      <c r="N187" s="140">
        <f>'Anchor-LD'!R185</f>
        <v>0</v>
      </c>
      <c r="O187" s="140">
        <f>'Anchor-LD'!S185</f>
        <v>0</v>
      </c>
      <c r="P187" s="140">
        <f>'Anchor-LD'!T185</f>
        <v>0</v>
      </c>
      <c r="Q187" s="140">
        <f>'Anchor-LD'!U185</f>
        <v>0</v>
      </c>
      <c r="R187" s="140">
        <f>'Anchor-LD'!V185</f>
        <v>0</v>
      </c>
      <c r="S187" s="140">
        <f>'Anchor-LD'!W185</f>
        <v>0</v>
      </c>
      <c r="T187" s="140">
        <f>'Anchor-LD'!X185</f>
        <v>0</v>
      </c>
      <c r="U187" s="140">
        <f>10*LOG10(1/((Summary!$C$75/10^(R187/10)+Summary!$C$76/10^(S187/10)+Summary!$C$77/10^(T187/10))/Summary!$C$78))</f>
        <v>0</v>
      </c>
      <c r="V187" s="140">
        <f>'Anchor-LD'!Y185</f>
        <v>0</v>
      </c>
      <c r="W187" s="140">
        <f>'Anchor-LD'!Z185</f>
        <v>0</v>
      </c>
      <c r="X187" s="141">
        <f t="shared" si="10"/>
        <v>0</v>
      </c>
      <c r="Y187" s="133"/>
      <c r="Z187" s="139">
        <f>'Test-LD'!L185</f>
        <v>0</v>
      </c>
      <c r="AA187" s="140">
        <f>'Test-LD'!M185</f>
        <v>0</v>
      </c>
      <c r="AB187" s="140">
        <f>'Test-LD'!N185</f>
        <v>0</v>
      </c>
      <c r="AC187" s="140">
        <f>'Test-LD'!O185</f>
        <v>0</v>
      </c>
      <c r="AD187" s="140">
        <f>(Summary!$C$58*AA187+Summary!$C$59*AB187+Summary!$C$60*AC187)/Summary!$C$61</f>
        <v>0</v>
      </c>
      <c r="AE187" s="140">
        <f>'Test-LD'!P185</f>
        <v>0</v>
      </c>
      <c r="AF187" s="140">
        <f>'Test-LD'!Q185</f>
        <v>0</v>
      </c>
      <c r="AG187" s="140">
        <f>'Test-LD'!R185</f>
        <v>0</v>
      </c>
      <c r="AH187" s="140">
        <f>'Test-LD'!S185</f>
        <v>0</v>
      </c>
      <c r="AI187" s="140">
        <f>'Test-LD'!T185</f>
        <v>0</v>
      </c>
      <c r="AJ187" s="140">
        <f>'Test-LD'!U185</f>
        <v>0</v>
      </c>
      <c r="AK187" s="140">
        <f>'Test-LD'!V185</f>
        <v>0</v>
      </c>
      <c r="AL187" s="140">
        <f>'Test-LD'!W185</f>
        <v>0</v>
      </c>
      <c r="AM187" s="140">
        <f>'Test-LD'!X185</f>
        <v>0</v>
      </c>
      <c r="AN187" s="140">
        <f>10*LOG10(1/((Summary!$C$75/10^(AK187/10)+Summary!$C$76/10^(AL187/10)+Summary!$C$77/10^(AM187/10))/Summary!$C$78))</f>
        <v>0</v>
      </c>
      <c r="AO187" s="140">
        <f>'Test-LD'!Y185</f>
        <v>0</v>
      </c>
      <c r="AP187" s="140">
        <f>'Test-LD'!Z185</f>
        <v>0</v>
      </c>
      <c r="AQ187" s="141">
        <f t="shared" si="11"/>
        <v>0</v>
      </c>
      <c r="AR187" s="142" t="e">
        <f t="shared" si="8"/>
        <v>#DIV/0!</v>
      </c>
      <c r="AS187" s="143" t="e">
        <f t="shared" si="9"/>
        <v>#DIV/0!</v>
      </c>
      <c r="AT187" s="136"/>
      <c r="AU187" s="136"/>
      <c r="AV187" s="577"/>
      <c r="AW187" s="480"/>
      <c r="AX187" s="480"/>
      <c r="AY187" s="480"/>
      <c r="AZ187" s="480"/>
      <c r="BA187" s="480"/>
      <c r="BB187" s="480"/>
      <c r="BC187" s="480"/>
      <c r="BD187" s="480"/>
      <c r="BE187" s="480"/>
      <c r="BF187" s="480"/>
      <c r="BG187" s="469"/>
      <c r="BH187" s="476"/>
      <c r="BI187" s="469"/>
      <c r="BJ187" s="476"/>
      <c r="BK187" s="480"/>
      <c r="BL187" s="480"/>
      <c r="BM187" s="480"/>
      <c r="BN187" s="480"/>
      <c r="BO187" s="480"/>
      <c r="BP187" s="468"/>
      <c r="BQ187" s="480"/>
      <c r="BR187" s="480"/>
      <c r="BS187" s="480"/>
      <c r="BT187" s="476"/>
      <c r="BU187" s="463"/>
      <c r="BV187" s="465"/>
      <c r="BW187" s="463"/>
      <c r="BX187" s="465"/>
    </row>
    <row r="188" spans="1:76" ht="17" customHeight="1" x14ac:dyDescent="0.35">
      <c r="A188" s="516"/>
      <c r="B188" s="483"/>
      <c r="C188" s="520"/>
      <c r="D188" s="490"/>
      <c r="E188" s="493"/>
      <c r="F188" s="138">
        <v>55</v>
      </c>
      <c r="G188" s="139">
        <f>'Anchor-LD'!L186</f>
        <v>0</v>
      </c>
      <c r="H188" s="140">
        <f>'Anchor-LD'!M186</f>
        <v>0</v>
      </c>
      <c r="I188" s="140">
        <f>'Anchor-LD'!N186</f>
        <v>0</v>
      </c>
      <c r="J188" s="140">
        <f>'Anchor-LD'!O186</f>
        <v>0</v>
      </c>
      <c r="K188" s="140">
        <f>(Summary!$C$58*H188+Summary!$C$59*I188+Summary!$C$60*J188)/Summary!$C$61</f>
        <v>0</v>
      </c>
      <c r="L188" s="140">
        <f>'Anchor-LD'!P186</f>
        <v>0</v>
      </c>
      <c r="M188" s="140">
        <f>'Anchor-LD'!Q186</f>
        <v>0</v>
      </c>
      <c r="N188" s="140">
        <f>'Anchor-LD'!R186</f>
        <v>0</v>
      </c>
      <c r="O188" s="140">
        <f>'Anchor-LD'!S186</f>
        <v>0</v>
      </c>
      <c r="P188" s="140">
        <f>'Anchor-LD'!T186</f>
        <v>0</v>
      </c>
      <c r="Q188" s="140">
        <f>'Anchor-LD'!U186</f>
        <v>0</v>
      </c>
      <c r="R188" s="140">
        <f>'Anchor-LD'!V186</f>
        <v>0</v>
      </c>
      <c r="S188" s="140">
        <f>'Anchor-LD'!W186</f>
        <v>0</v>
      </c>
      <c r="T188" s="140">
        <f>'Anchor-LD'!X186</f>
        <v>0</v>
      </c>
      <c r="U188" s="140">
        <f>10*LOG10(1/((Summary!$C$75/10^(R188/10)+Summary!$C$76/10^(S188/10)+Summary!$C$77/10^(T188/10))/Summary!$C$78))</f>
        <v>0</v>
      </c>
      <c r="V188" s="140">
        <f>'Anchor-LD'!Y186</f>
        <v>0</v>
      </c>
      <c r="W188" s="140">
        <f>'Anchor-LD'!Z186</f>
        <v>0</v>
      </c>
      <c r="X188" s="141">
        <f t="shared" si="10"/>
        <v>0</v>
      </c>
      <c r="Y188" s="133"/>
      <c r="Z188" s="139">
        <f>'Test-LD'!L186</f>
        <v>0</v>
      </c>
      <c r="AA188" s="140">
        <f>'Test-LD'!M186</f>
        <v>0</v>
      </c>
      <c r="AB188" s="140">
        <f>'Test-LD'!N186</f>
        <v>0</v>
      </c>
      <c r="AC188" s="140">
        <f>'Test-LD'!O186</f>
        <v>0</v>
      </c>
      <c r="AD188" s="140">
        <f>(Summary!$C$58*AA188+Summary!$C$59*AB188+Summary!$C$60*AC188)/Summary!$C$61</f>
        <v>0</v>
      </c>
      <c r="AE188" s="140">
        <f>'Test-LD'!P186</f>
        <v>0</v>
      </c>
      <c r="AF188" s="140">
        <f>'Test-LD'!Q186</f>
        <v>0</v>
      </c>
      <c r="AG188" s="140">
        <f>'Test-LD'!R186</f>
        <v>0</v>
      </c>
      <c r="AH188" s="140">
        <f>'Test-LD'!S186</f>
        <v>0</v>
      </c>
      <c r="AI188" s="140">
        <f>'Test-LD'!T186</f>
        <v>0</v>
      </c>
      <c r="AJ188" s="140">
        <f>'Test-LD'!U186</f>
        <v>0</v>
      </c>
      <c r="AK188" s="140">
        <f>'Test-LD'!V186</f>
        <v>0</v>
      </c>
      <c r="AL188" s="140">
        <f>'Test-LD'!W186</f>
        <v>0</v>
      </c>
      <c r="AM188" s="140">
        <f>'Test-LD'!X186</f>
        <v>0</v>
      </c>
      <c r="AN188" s="140">
        <f>10*LOG10(1/((Summary!$C$75/10^(AK188/10)+Summary!$C$76/10^(AL188/10)+Summary!$C$77/10^(AM188/10))/Summary!$C$78))</f>
        <v>0</v>
      </c>
      <c r="AO188" s="140">
        <f>'Test-LD'!Y186</f>
        <v>0</v>
      </c>
      <c r="AP188" s="140">
        <f>'Test-LD'!Z186</f>
        <v>0</v>
      </c>
      <c r="AQ188" s="141">
        <f t="shared" si="11"/>
        <v>0</v>
      </c>
      <c r="AR188" s="142" t="e">
        <f t="shared" si="8"/>
        <v>#DIV/0!</v>
      </c>
      <c r="AS188" s="143" t="e">
        <f t="shared" si="9"/>
        <v>#DIV/0!</v>
      </c>
      <c r="AT188" s="136"/>
      <c r="AU188" s="136"/>
      <c r="AV188" s="577" t="s">
        <v>123</v>
      </c>
      <c r="AW188" s="480" t="e" cm="1">
        <f t="array" ref="AW188">bdRateExtend($G186:$G189,H186:H189,$Z186:$Z189,AA186:AA189)</f>
        <v>#VALUE!</v>
      </c>
      <c r="AX188" s="480"/>
      <c r="AY188" s="480"/>
      <c r="AZ188" s="480"/>
      <c r="BA188" s="480"/>
      <c r="BB188" s="480"/>
      <c r="BC188" s="480" t="e" cm="1">
        <f t="array" ref="BC188">bdRateExtend($G186:$G189,L186:L189,$Z186:$Z189,AE186:AE189)</f>
        <v>#VALUE!</v>
      </c>
      <c r="BD188" s="480"/>
      <c r="BE188" s="480" t="e" cm="1">
        <f t="array" ref="BE188">bdRateExtend($G186:$G189,M186:M189,$Z186:$Z189,AF186:AF189)</f>
        <v>#VALUE!</v>
      </c>
      <c r="BF188" s="480"/>
      <c r="BG188" s="469" t="e" cm="1">
        <f t="array" ref="BG188">bdRateExtend($G186:$G189,N186:N189,$Z186:$Z189,AG186:AG189,"None", FALSE,1)</f>
        <v>#VALUE!</v>
      </c>
      <c r="BH188" s="476"/>
      <c r="BI188" s="469" t="e" cm="1">
        <f t="array" ref="BI188">bdRateExtend($G186:$G189,O186:O189,$Z186:$Z189,AH186:AH189,"None", FALSE,1)</f>
        <v>#VALUE!</v>
      </c>
      <c r="BJ188" s="476"/>
      <c r="BK188" s="480" t="e" cm="1">
        <f t="array" ref="BK188">bdRateExtend($G186:$G189,P186:P189,$Z186:$Z189,AI186:AI189)</f>
        <v>#VALUE!</v>
      </c>
      <c r="BL188" s="480"/>
      <c r="BM188" s="480" t="e" cm="1">
        <f t="array" ref="BM188">bdRateExtend($G186:$G189,Q186:Q189,$Z186:$Z189,AJ186:AJ189)</f>
        <v>#VALUE!</v>
      </c>
      <c r="BN188" s="480"/>
      <c r="BO188" s="480" t="e" cm="1">
        <f t="array" ref="BO188">bdRateExtend($G186:$G189,R186:R189,$Z186:$Z189,AK186:AK189)</f>
        <v>#VALUE!</v>
      </c>
      <c r="BP188" s="468"/>
      <c r="BQ188" s="480"/>
      <c r="BR188" s="480"/>
      <c r="BS188" s="480"/>
      <c r="BT188" s="476"/>
      <c r="BU188" s="463" cm="1">
        <f t="array" ref="BU188">testVMAFRange($G186:$G189,N186:N189,$Z186:$Z189,AG186:AG189)</f>
        <v>0</v>
      </c>
      <c r="BV188" s="465"/>
      <c r="BW188" s="463" cm="1">
        <f t="array" ref="BW188">testVMAFRange($G186:$G189,O186:O189,$Z186:$Z189,AH186:AH189)</f>
        <v>0</v>
      </c>
      <c r="BX188" s="465"/>
    </row>
    <row r="189" spans="1:76" ht="17" customHeight="1" thickBot="1" x14ac:dyDescent="0.4">
      <c r="A189" s="516"/>
      <c r="B189" s="518"/>
      <c r="C189" s="521"/>
      <c r="D189" s="522"/>
      <c r="E189" s="523"/>
      <c r="F189" s="144">
        <v>63</v>
      </c>
      <c r="G189" s="145">
        <f>'Anchor-LD'!L187</f>
        <v>0</v>
      </c>
      <c r="H189" s="146">
        <f>'Anchor-LD'!M187</f>
        <v>0</v>
      </c>
      <c r="I189" s="146">
        <f>'Anchor-LD'!N187</f>
        <v>0</v>
      </c>
      <c r="J189" s="146">
        <f>'Anchor-LD'!O187</f>
        <v>0</v>
      </c>
      <c r="K189" s="146">
        <f>(Summary!$C$58*H189+Summary!$C$59*I189+Summary!$C$60*J189)/Summary!$C$61</f>
        <v>0</v>
      </c>
      <c r="L189" s="146">
        <f>'Anchor-LD'!P187</f>
        <v>0</v>
      </c>
      <c r="M189" s="146">
        <f>'Anchor-LD'!Q187</f>
        <v>0</v>
      </c>
      <c r="N189" s="146">
        <f>'Anchor-LD'!R187</f>
        <v>0</v>
      </c>
      <c r="O189" s="146">
        <f>'Anchor-LD'!S187</f>
        <v>0</v>
      </c>
      <c r="P189" s="146">
        <f>'Anchor-LD'!T187</f>
        <v>0</v>
      </c>
      <c r="Q189" s="146">
        <f>'Anchor-LD'!U187</f>
        <v>0</v>
      </c>
      <c r="R189" s="146">
        <f>'Anchor-LD'!V187</f>
        <v>0</v>
      </c>
      <c r="S189" s="146">
        <f>'Anchor-LD'!W187</f>
        <v>0</v>
      </c>
      <c r="T189" s="146">
        <f>'Anchor-LD'!X187</f>
        <v>0</v>
      </c>
      <c r="U189" s="146">
        <f>10*LOG10(1/((Summary!$C$75/10^(R189/10)+Summary!$C$76/10^(S189/10)+Summary!$C$77/10^(T189/10))/Summary!$C$78))</f>
        <v>0</v>
      </c>
      <c r="V189" s="146">
        <f>'Anchor-LD'!Y187</f>
        <v>0</v>
      </c>
      <c r="W189" s="146">
        <f>'Anchor-LD'!Z187</f>
        <v>0</v>
      </c>
      <c r="X189" s="147">
        <f t="shared" si="10"/>
        <v>0</v>
      </c>
      <c r="Y189" s="133"/>
      <c r="Z189" s="145">
        <f>'Test-LD'!L187</f>
        <v>0</v>
      </c>
      <c r="AA189" s="146">
        <f>'Test-LD'!M187</f>
        <v>0</v>
      </c>
      <c r="AB189" s="146">
        <f>'Test-LD'!N187</f>
        <v>0</v>
      </c>
      <c r="AC189" s="146">
        <f>'Test-LD'!O187</f>
        <v>0</v>
      </c>
      <c r="AD189" s="146">
        <f>(Summary!$C$58*AA189+Summary!$C$59*AB189+Summary!$C$60*AC189)/Summary!$C$61</f>
        <v>0</v>
      </c>
      <c r="AE189" s="146">
        <f>'Test-LD'!P187</f>
        <v>0</v>
      </c>
      <c r="AF189" s="146">
        <f>'Test-LD'!Q187</f>
        <v>0</v>
      </c>
      <c r="AG189" s="146">
        <f>'Test-LD'!R187</f>
        <v>0</v>
      </c>
      <c r="AH189" s="146">
        <f>'Test-LD'!S187</f>
        <v>0</v>
      </c>
      <c r="AI189" s="146">
        <f>'Test-LD'!T187</f>
        <v>0</v>
      </c>
      <c r="AJ189" s="146">
        <f>'Test-LD'!U187</f>
        <v>0</v>
      </c>
      <c r="AK189" s="146">
        <f>'Test-LD'!V187</f>
        <v>0</v>
      </c>
      <c r="AL189" s="146">
        <f>'Test-LD'!W187</f>
        <v>0</v>
      </c>
      <c r="AM189" s="146">
        <f>'Test-LD'!X187</f>
        <v>0</v>
      </c>
      <c r="AN189" s="146">
        <f>10*LOG10(1/((Summary!$C$75/10^(AK189/10)+Summary!$C$76/10^(AL189/10)+Summary!$C$77/10^(AM189/10))/Summary!$C$78))</f>
        <v>0</v>
      </c>
      <c r="AO189" s="146">
        <f>'Test-LD'!Y187</f>
        <v>0</v>
      </c>
      <c r="AP189" s="146">
        <f>'Test-LD'!Z187</f>
        <v>0</v>
      </c>
      <c r="AQ189" s="147">
        <f t="shared" si="11"/>
        <v>0</v>
      </c>
      <c r="AR189" s="148" t="e">
        <f t="shared" si="8"/>
        <v>#DIV/0!</v>
      </c>
      <c r="AS189" s="149" t="e">
        <f t="shared" si="9"/>
        <v>#DIV/0!</v>
      </c>
      <c r="AT189" s="136"/>
      <c r="AU189" s="136"/>
      <c r="AV189" s="577"/>
      <c r="AW189" s="480"/>
      <c r="AX189" s="480"/>
      <c r="AY189" s="480"/>
      <c r="AZ189" s="480"/>
      <c r="BA189" s="480"/>
      <c r="BB189" s="481"/>
      <c r="BC189" s="480"/>
      <c r="BD189" s="480"/>
      <c r="BE189" s="480"/>
      <c r="BF189" s="480"/>
      <c r="BG189" s="472"/>
      <c r="BH189" s="477"/>
      <c r="BI189" s="472"/>
      <c r="BJ189" s="477"/>
      <c r="BK189" s="480"/>
      <c r="BL189" s="480"/>
      <c r="BM189" s="480"/>
      <c r="BN189" s="480"/>
      <c r="BO189" s="480"/>
      <c r="BP189" s="471"/>
      <c r="BQ189" s="481"/>
      <c r="BR189" s="481"/>
      <c r="BS189" s="481"/>
      <c r="BT189" s="477"/>
      <c r="BU189" s="473"/>
      <c r="BV189" s="466"/>
      <c r="BW189" s="473"/>
      <c r="BX189" s="466"/>
    </row>
    <row r="190" spans="1:76" ht="17" customHeight="1" x14ac:dyDescent="0.35">
      <c r="A190" s="516"/>
      <c r="B190" s="482" t="s">
        <v>22</v>
      </c>
      <c r="C190" s="519" t="s">
        <v>54</v>
      </c>
      <c r="D190" s="489">
        <v>59.94</v>
      </c>
      <c r="E190" s="492">
        <v>10</v>
      </c>
      <c r="F190" s="129">
        <v>23</v>
      </c>
      <c r="G190" s="130">
        <f>'Anchor-LD'!L188</f>
        <v>0</v>
      </c>
      <c r="H190" s="131">
        <f>'Anchor-LD'!M188</f>
        <v>0</v>
      </c>
      <c r="I190" s="131">
        <f>'Anchor-LD'!N188</f>
        <v>0</v>
      </c>
      <c r="J190" s="131">
        <f>'Anchor-LD'!O188</f>
        <v>0</v>
      </c>
      <c r="K190" s="131">
        <f>(Summary!$C$58*H190+Summary!$C$59*I190+Summary!$C$60*J190)/Summary!$C$61</f>
        <v>0</v>
      </c>
      <c r="L190" s="131">
        <f>'Anchor-LD'!P188</f>
        <v>0</v>
      </c>
      <c r="M190" s="131">
        <f>'Anchor-LD'!Q188</f>
        <v>0</v>
      </c>
      <c r="N190" s="131">
        <f>'Anchor-LD'!R188</f>
        <v>0</v>
      </c>
      <c r="O190" s="131">
        <f>'Anchor-LD'!S188</f>
        <v>0</v>
      </c>
      <c r="P190" s="131">
        <f>'Anchor-LD'!T188</f>
        <v>0</v>
      </c>
      <c r="Q190" s="131">
        <f>'Anchor-LD'!U188</f>
        <v>0</v>
      </c>
      <c r="R190" s="131">
        <f>'Anchor-LD'!V188</f>
        <v>0</v>
      </c>
      <c r="S190" s="131">
        <f>'Anchor-LD'!W188</f>
        <v>0</v>
      </c>
      <c r="T190" s="131">
        <f>'Anchor-LD'!X188</f>
        <v>0</v>
      </c>
      <c r="U190" s="131">
        <f>10*LOG10(1/((Summary!$C$75/10^(R190/10)+Summary!$C$76/10^(S190/10)+Summary!$C$77/10^(T190/10))/Summary!$C$78))</f>
        <v>0</v>
      </c>
      <c r="V190" s="131">
        <f>'Anchor-LD'!Y188</f>
        <v>0</v>
      </c>
      <c r="W190" s="131">
        <f>'Anchor-LD'!Z188</f>
        <v>0</v>
      </c>
      <c r="X190" s="132">
        <f t="shared" si="10"/>
        <v>0</v>
      </c>
      <c r="Y190" s="133"/>
      <c r="Z190" s="130">
        <f>'Test-LD'!L188</f>
        <v>0</v>
      </c>
      <c r="AA190" s="131">
        <f>'Test-LD'!M188</f>
        <v>0</v>
      </c>
      <c r="AB190" s="131">
        <f>'Test-LD'!N188</f>
        <v>0</v>
      </c>
      <c r="AC190" s="131">
        <f>'Test-LD'!O188</f>
        <v>0</v>
      </c>
      <c r="AD190" s="131">
        <f>(Summary!$C$58*AA190+Summary!$C$59*AB190+Summary!$C$60*AC190)/Summary!$C$61</f>
        <v>0</v>
      </c>
      <c r="AE190" s="131">
        <f>'Test-LD'!P188</f>
        <v>0</v>
      </c>
      <c r="AF190" s="131">
        <f>'Test-LD'!Q188</f>
        <v>0</v>
      </c>
      <c r="AG190" s="131">
        <f>'Test-LD'!R188</f>
        <v>0</v>
      </c>
      <c r="AH190" s="131">
        <f>'Test-LD'!S188</f>
        <v>0</v>
      </c>
      <c r="AI190" s="131">
        <f>'Test-LD'!T188</f>
        <v>0</v>
      </c>
      <c r="AJ190" s="131">
        <f>'Test-LD'!U188</f>
        <v>0</v>
      </c>
      <c r="AK190" s="131">
        <f>'Test-LD'!V188</f>
        <v>0</v>
      </c>
      <c r="AL190" s="131">
        <f>'Test-LD'!W188</f>
        <v>0</v>
      </c>
      <c r="AM190" s="131">
        <f>'Test-LD'!X188</f>
        <v>0</v>
      </c>
      <c r="AN190" s="131">
        <f>10*LOG10(1/((Summary!$C$75/10^(AK190/10)+Summary!$C$76/10^(AL190/10)+Summary!$C$77/10^(AM190/10))/Summary!$C$78))</f>
        <v>0</v>
      </c>
      <c r="AO190" s="131">
        <f>'Test-LD'!Y188</f>
        <v>0</v>
      </c>
      <c r="AP190" s="131">
        <f>'Test-LD'!Z188</f>
        <v>0</v>
      </c>
      <c r="AQ190" s="132">
        <f t="shared" si="11"/>
        <v>0</v>
      </c>
      <c r="AR190" s="134" t="e">
        <f t="shared" si="8"/>
        <v>#DIV/0!</v>
      </c>
      <c r="AS190" s="135" t="e">
        <f t="shared" si="9"/>
        <v>#DIV/0!</v>
      </c>
      <c r="AT190" s="136"/>
      <c r="AU190" s="136"/>
      <c r="AV190" s="577" t="s">
        <v>121</v>
      </c>
      <c r="AW190" s="480" t="e" cm="1">
        <f t="array" ref="AW190">bdRateExtend($G190:$G193,H190:H193,$Z190:$Z193,AA190:AA193)</f>
        <v>#VALUE!</v>
      </c>
      <c r="AX190" s="480" t="e" cm="1">
        <f t="array" ref="AX190">bdRateExtend($G190:$G195,H190:H195,$Z190:$Z195,AA190:AA195)</f>
        <v>#VALUE!</v>
      </c>
      <c r="AY190" s="480" t="e" cm="1">
        <f t="array" ref="AY190">bdRateExtend($G190:$G195,I190:I195,$Z190:$Z195,AB190:AB195)</f>
        <v>#VALUE!</v>
      </c>
      <c r="AZ190" s="480" t="e" cm="1">
        <f t="array" ref="AZ190">bdRateExtend($G190:$G195,J190:J195,$Z190:$Z195,AC190:AC195)</f>
        <v>#VALUE!</v>
      </c>
      <c r="BA190" s="480" t="e" cm="1">
        <f t="array" ref="BA190">bdRateExtend($G190:$G195,K190:K195,$Z190:$Z195,AD190:AD195)</f>
        <v>#VALUE!</v>
      </c>
      <c r="BB190" s="479" t="e">
        <f>(Summary!$C$89*AX190+Summary!$C$90*AY190+Summary!$C$91*AZ190)/Summary!$C$92</f>
        <v>#VALUE!</v>
      </c>
      <c r="BC190" s="480" t="e" cm="1">
        <f t="array" ref="BC190">bdRateExtend($G190:$G193,L190:L193,$Z190:$Z193,AE190:AE193)</f>
        <v>#VALUE!</v>
      </c>
      <c r="BD190" s="480" t="e" cm="1">
        <f t="array" ref="BD190">bdRateExtend($G190:$G195,L190:L195,$Z190:$Z195,AE190:AE195)</f>
        <v>#VALUE!</v>
      </c>
      <c r="BE190" s="480" t="e" cm="1">
        <f t="array" ref="BE190">bdRateExtend($G190:$G193,M190:M193,$Z190:$Z193,AF190:AF193)</f>
        <v>#VALUE!</v>
      </c>
      <c r="BF190" s="480" t="e" cm="1">
        <f t="array" ref="BF190">bdRateExtend($G190:$G195,M190:M195,$Z190:$Z195,AF190:AF195)</f>
        <v>#VALUE!</v>
      </c>
      <c r="BG190" s="474" t="e" cm="1">
        <f t="array" ref="BG190">bdRateExtend($G190:$G193,N190:N193,$Z190:$Z193,AG190:AG193,"None", FALSE,1)</f>
        <v>#VALUE!</v>
      </c>
      <c r="BH190" s="475" t="e" cm="1">
        <f t="array" ref="BH190">bdRateExtend($G190:$G195,N190:N195,$Z190:$Z195,AG190:AG195,"None", FALSE,1)</f>
        <v>#VALUE!</v>
      </c>
      <c r="BI190" s="474" t="e" cm="1">
        <f t="array" ref="BI190">bdRateExtend($G190:$G193,O190:O193,$Z190:$Z193,AH190:AH193,"None", FALSE,1)</f>
        <v>#VALUE!</v>
      </c>
      <c r="BJ190" s="475" t="e" cm="1">
        <f t="array" ref="BJ190">bdRateExtend($G190:$G195,O190:O195,$Z190:$Z195,AH190:AH195,"None", FALSE,1)</f>
        <v>#VALUE!</v>
      </c>
      <c r="BK190" s="480" t="e" cm="1">
        <f t="array" ref="BK190">bdRateExtend($G190:$G193,P190:P193,$Z190:$Z193,AI190:AI193)</f>
        <v>#VALUE!</v>
      </c>
      <c r="BL190" s="480" t="e" cm="1">
        <f t="array" ref="BL190">bdRateExtend($G190:$G195,P190:P195,$Z190:$Z195,AI190:AI195)</f>
        <v>#VALUE!</v>
      </c>
      <c r="BM190" s="480" t="e" cm="1">
        <f t="array" ref="BM190">bdRateExtend($G190:$G193,Q190:Q193,$Z190:$Z193,AJ190:AJ193)</f>
        <v>#VALUE!</v>
      </c>
      <c r="BN190" s="480" t="e" cm="1">
        <f t="array" ref="BN190">bdRateExtend($G190:$G195,Q190:Q195,$Z190:$Z195,AJ190:AJ195)</f>
        <v>#VALUE!</v>
      </c>
      <c r="BO190" s="480" t="e" cm="1">
        <f t="array" ref="BO190">bdRateExtend($G190:$G193,R190:R193,$Z190:$Z193,AK190:AK193)</f>
        <v>#VALUE!</v>
      </c>
      <c r="BP190" s="575" t="e" cm="1">
        <f t="array" ref="BP190">bdRateExtend($G190:$G195,R190:R195,$Z190:$Z195,AK190:AK195)</f>
        <v>#VALUE!</v>
      </c>
      <c r="BQ190" s="574" t="e" cm="1">
        <f t="array" ref="BQ190">bdRateExtend($G190:$G195,S190:S195,$Z190:$Z195,AL190:AL195)</f>
        <v>#VALUE!</v>
      </c>
      <c r="BR190" s="574" t="e" cm="1">
        <f t="array" ref="BR190">bdRateExtend($G190:$G195,T190:T195,$Z190:$Z195,AM190:AM195)</f>
        <v>#VALUE!</v>
      </c>
      <c r="BS190" s="574" t="e" cm="1">
        <f t="array" ref="BS190">bdRateExtend($G190:$G195,U190:U195,$Z190:$Z195,AN190:AN195)</f>
        <v>#VALUE!</v>
      </c>
      <c r="BT190" s="576" t="e">
        <f>(Summary!$C$103*BP190+Summary!$C$104*BQ190+Summary!$C$105*BR190)/Summary!$C$106</f>
        <v>#VALUE!</v>
      </c>
      <c r="BU190" s="462" cm="1">
        <f t="array" ref="BU190">testVMAFRange($G190:$G193,N190:N193,$Z190:$Z193,AG190:AG193)</f>
        <v>0</v>
      </c>
      <c r="BV190" s="464" cm="1">
        <f t="array" ref="BV190">testVMAFRange($G190:$G195,N190:N195,$Z190:$Z195,AG190:AG195)</f>
        <v>0</v>
      </c>
      <c r="BW190" s="462" cm="1">
        <f t="array" ref="BW190">testVMAFRange($G190:$G193,O190:O193,$Z190:$Z193,AH190:AH193)</f>
        <v>0</v>
      </c>
      <c r="BX190" s="464" cm="1">
        <f t="array" ref="BX190">testVMAFRange($G190:$G195,O190:O195,$Z190:$Z195,AH190:AH195)</f>
        <v>0</v>
      </c>
    </row>
    <row r="191" spans="1:76" ht="17" customHeight="1" x14ac:dyDescent="0.35">
      <c r="A191" s="516"/>
      <c r="B191" s="483"/>
      <c r="C191" s="520"/>
      <c r="D191" s="490"/>
      <c r="E191" s="493"/>
      <c r="F191" s="138">
        <v>31</v>
      </c>
      <c r="G191" s="139">
        <f>'Anchor-LD'!L189</f>
        <v>0</v>
      </c>
      <c r="H191" s="140">
        <f>'Anchor-LD'!M189</f>
        <v>0</v>
      </c>
      <c r="I191" s="140">
        <f>'Anchor-LD'!N189</f>
        <v>0</v>
      </c>
      <c r="J191" s="140">
        <f>'Anchor-LD'!O189</f>
        <v>0</v>
      </c>
      <c r="K191" s="140">
        <f>(Summary!$C$58*H191+Summary!$C$59*I191+Summary!$C$60*J191)/Summary!$C$61</f>
        <v>0</v>
      </c>
      <c r="L191" s="140">
        <f>'Anchor-LD'!P189</f>
        <v>0</v>
      </c>
      <c r="M191" s="140">
        <f>'Anchor-LD'!Q189</f>
        <v>0</v>
      </c>
      <c r="N191" s="140">
        <f>'Anchor-LD'!R189</f>
        <v>0</v>
      </c>
      <c r="O191" s="140">
        <f>'Anchor-LD'!S189</f>
        <v>0</v>
      </c>
      <c r="P191" s="140">
        <f>'Anchor-LD'!T189</f>
        <v>0</v>
      </c>
      <c r="Q191" s="140">
        <f>'Anchor-LD'!U189</f>
        <v>0</v>
      </c>
      <c r="R191" s="140">
        <f>'Anchor-LD'!V189</f>
        <v>0</v>
      </c>
      <c r="S191" s="140">
        <f>'Anchor-LD'!W189</f>
        <v>0</v>
      </c>
      <c r="T191" s="140">
        <f>'Anchor-LD'!X189</f>
        <v>0</v>
      </c>
      <c r="U191" s="140">
        <f>10*LOG10(1/((Summary!$C$75/10^(R191/10)+Summary!$C$76/10^(S191/10)+Summary!$C$77/10^(T191/10))/Summary!$C$78))</f>
        <v>0</v>
      </c>
      <c r="V191" s="140">
        <f>'Anchor-LD'!Y189</f>
        <v>0</v>
      </c>
      <c r="W191" s="140">
        <f>'Anchor-LD'!Z189</f>
        <v>0</v>
      </c>
      <c r="X191" s="141">
        <f t="shared" si="10"/>
        <v>0</v>
      </c>
      <c r="Y191" s="133"/>
      <c r="Z191" s="139">
        <f>'Test-LD'!L189</f>
        <v>0</v>
      </c>
      <c r="AA191" s="140">
        <f>'Test-LD'!M189</f>
        <v>0</v>
      </c>
      <c r="AB191" s="140">
        <f>'Test-LD'!N189</f>
        <v>0</v>
      </c>
      <c r="AC191" s="140">
        <f>'Test-LD'!O189</f>
        <v>0</v>
      </c>
      <c r="AD191" s="140">
        <f>(Summary!$C$58*AA191+Summary!$C$59*AB191+Summary!$C$60*AC191)/Summary!$C$61</f>
        <v>0</v>
      </c>
      <c r="AE191" s="140">
        <f>'Test-LD'!P189</f>
        <v>0</v>
      </c>
      <c r="AF191" s="140">
        <f>'Test-LD'!Q189</f>
        <v>0</v>
      </c>
      <c r="AG191" s="140">
        <f>'Test-LD'!R189</f>
        <v>0</v>
      </c>
      <c r="AH191" s="140">
        <f>'Test-LD'!S189</f>
        <v>0</v>
      </c>
      <c r="AI191" s="140">
        <f>'Test-LD'!T189</f>
        <v>0</v>
      </c>
      <c r="AJ191" s="140">
        <f>'Test-LD'!U189</f>
        <v>0</v>
      </c>
      <c r="AK191" s="140">
        <f>'Test-LD'!V189</f>
        <v>0</v>
      </c>
      <c r="AL191" s="140">
        <f>'Test-LD'!W189</f>
        <v>0</v>
      </c>
      <c r="AM191" s="140">
        <f>'Test-LD'!X189</f>
        <v>0</v>
      </c>
      <c r="AN191" s="140">
        <f>10*LOG10(1/((Summary!$C$75/10^(AK191/10)+Summary!$C$76/10^(AL191/10)+Summary!$C$77/10^(AM191/10))/Summary!$C$78))</f>
        <v>0</v>
      </c>
      <c r="AO191" s="140">
        <f>'Test-LD'!Y189</f>
        <v>0</v>
      </c>
      <c r="AP191" s="140">
        <f>'Test-LD'!Z189</f>
        <v>0</v>
      </c>
      <c r="AQ191" s="141">
        <f t="shared" si="11"/>
        <v>0</v>
      </c>
      <c r="AR191" s="142" t="e">
        <f t="shared" si="8"/>
        <v>#DIV/0!</v>
      </c>
      <c r="AS191" s="143" t="e">
        <f t="shared" si="9"/>
        <v>#DIV/0!</v>
      </c>
      <c r="AT191" s="136"/>
      <c r="AU191" s="136"/>
      <c r="AV191" s="577"/>
      <c r="AW191" s="480"/>
      <c r="AX191" s="480"/>
      <c r="AY191" s="480"/>
      <c r="AZ191" s="480"/>
      <c r="BA191" s="480"/>
      <c r="BB191" s="480"/>
      <c r="BC191" s="480"/>
      <c r="BD191" s="480"/>
      <c r="BE191" s="480"/>
      <c r="BF191" s="480"/>
      <c r="BG191" s="469"/>
      <c r="BH191" s="476"/>
      <c r="BI191" s="469"/>
      <c r="BJ191" s="476"/>
      <c r="BK191" s="480"/>
      <c r="BL191" s="480"/>
      <c r="BM191" s="480"/>
      <c r="BN191" s="480"/>
      <c r="BO191" s="480"/>
      <c r="BP191" s="468"/>
      <c r="BQ191" s="480"/>
      <c r="BR191" s="480"/>
      <c r="BS191" s="480"/>
      <c r="BT191" s="476"/>
      <c r="BU191" s="463"/>
      <c r="BV191" s="465"/>
      <c r="BW191" s="463"/>
      <c r="BX191" s="465"/>
    </row>
    <row r="192" spans="1:76" ht="17" customHeight="1" x14ac:dyDescent="0.35">
      <c r="A192" s="516"/>
      <c r="B192" s="483"/>
      <c r="C192" s="520"/>
      <c r="D192" s="490"/>
      <c r="E192" s="493"/>
      <c r="F192" s="138">
        <v>39</v>
      </c>
      <c r="G192" s="139">
        <f>'Anchor-LD'!L190</f>
        <v>0</v>
      </c>
      <c r="H192" s="140">
        <f>'Anchor-LD'!M190</f>
        <v>0</v>
      </c>
      <c r="I192" s="140">
        <f>'Anchor-LD'!N190</f>
        <v>0</v>
      </c>
      <c r="J192" s="140">
        <f>'Anchor-LD'!O190</f>
        <v>0</v>
      </c>
      <c r="K192" s="140">
        <f>(Summary!$C$58*H192+Summary!$C$59*I192+Summary!$C$60*J192)/Summary!$C$61</f>
        <v>0</v>
      </c>
      <c r="L192" s="140">
        <f>'Anchor-LD'!P190</f>
        <v>0</v>
      </c>
      <c r="M192" s="140">
        <f>'Anchor-LD'!Q190</f>
        <v>0</v>
      </c>
      <c r="N192" s="140">
        <f>'Anchor-LD'!R190</f>
        <v>0</v>
      </c>
      <c r="O192" s="140">
        <f>'Anchor-LD'!S190</f>
        <v>0</v>
      </c>
      <c r="P192" s="140">
        <f>'Anchor-LD'!T190</f>
        <v>0</v>
      </c>
      <c r="Q192" s="140">
        <f>'Anchor-LD'!U190</f>
        <v>0</v>
      </c>
      <c r="R192" s="140">
        <f>'Anchor-LD'!V190</f>
        <v>0</v>
      </c>
      <c r="S192" s="140">
        <f>'Anchor-LD'!W190</f>
        <v>0</v>
      </c>
      <c r="T192" s="140">
        <f>'Anchor-LD'!X190</f>
        <v>0</v>
      </c>
      <c r="U192" s="140">
        <f>10*LOG10(1/((Summary!$C$75/10^(R192/10)+Summary!$C$76/10^(S192/10)+Summary!$C$77/10^(T192/10))/Summary!$C$78))</f>
        <v>0</v>
      </c>
      <c r="V192" s="140">
        <f>'Anchor-LD'!Y190</f>
        <v>0</v>
      </c>
      <c r="W192" s="140">
        <f>'Anchor-LD'!Z190</f>
        <v>0</v>
      </c>
      <c r="X192" s="141">
        <f t="shared" si="10"/>
        <v>0</v>
      </c>
      <c r="Y192" s="133"/>
      <c r="Z192" s="139">
        <f>'Test-LD'!L190</f>
        <v>0</v>
      </c>
      <c r="AA192" s="140">
        <f>'Test-LD'!M190</f>
        <v>0</v>
      </c>
      <c r="AB192" s="140">
        <f>'Test-LD'!N190</f>
        <v>0</v>
      </c>
      <c r="AC192" s="140">
        <f>'Test-LD'!O190</f>
        <v>0</v>
      </c>
      <c r="AD192" s="140">
        <f>(Summary!$C$58*AA192+Summary!$C$59*AB192+Summary!$C$60*AC192)/Summary!$C$61</f>
        <v>0</v>
      </c>
      <c r="AE192" s="140">
        <f>'Test-LD'!P190</f>
        <v>0</v>
      </c>
      <c r="AF192" s="140">
        <f>'Test-LD'!Q190</f>
        <v>0</v>
      </c>
      <c r="AG192" s="140">
        <f>'Test-LD'!R190</f>
        <v>0</v>
      </c>
      <c r="AH192" s="140">
        <f>'Test-LD'!S190</f>
        <v>0</v>
      </c>
      <c r="AI192" s="140">
        <f>'Test-LD'!T190</f>
        <v>0</v>
      </c>
      <c r="AJ192" s="140">
        <f>'Test-LD'!U190</f>
        <v>0</v>
      </c>
      <c r="AK192" s="140">
        <f>'Test-LD'!V190</f>
        <v>0</v>
      </c>
      <c r="AL192" s="140">
        <f>'Test-LD'!W190</f>
        <v>0</v>
      </c>
      <c r="AM192" s="140">
        <f>'Test-LD'!X190</f>
        <v>0</v>
      </c>
      <c r="AN192" s="140">
        <f>10*LOG10(1/((Summary!$C$75/10^(AK192/10)+Summary!$C$76/10^(AL192/10)+Summary!$C$77/10^(AM192/10))/Summary!$C$78))</f>
        <v>0</v>
      </c>
      <c r="AO192" s="140">
        <f>'Test-LD'!Y190</f>
        <v>0</v>
      </c>
      <c r="AP192" s="140">
        <f>'Test-LD'!Z190</f>
        <v>0</v>
      </c>
      <c r="AQ192" s="141">
        <f t="shared" si="11"/>
        <v>0</v>
      </c>
      <c r="AR192" s="142" t="e">
        <f t="shared" si="8"/>
        <v>#DIV/0!</v>
      </c>
      <c r="AS192" s="143" t="e">
        <f t="shared" si="9"/>
        <v>#DIV/0!</v>
      </c>
      <c r="AT192" s="136"/>
      <c r="AU192" s="136"/>
      <c r="AV192" s="577" t="s">
        <v>122</v>
      </c>
      <c r="AW192" s="480" t="e" cm="1">
        <f t="array" ref="AW192">bdRateExtend($G191:$G194,H191:H194,$Z191:$Z194,AA191:AA194)</f>
        <v>#VALUE!</v>
      </c>
      <c r="AX192" s="480"/>
      <c r="AY192" s="480"/>
      <c r="AZ192" s="480"/>
      <c r="BA192" s="480"/>
      <c r="BB192" s="480"/>
      <c r="BC192" s="480" t="e" cm="1">
        <f t="array" ref="BC192">bdRateExtend($G191:$G194,L191:L194,$Z191:$Z194,AE191:AE194)</f>
        <v>#VALUE!</v>
      </c>
      <c r="BD192" s="480"/>
      <c r="BE192" s="480" t="e" cm="1">
        <f t="array" ref="BE192">bdRateExtend($G191:$G194,M191:M194,$Z191:$Z194,AF191:AF194)</f>
        <v>#VALUE!</v>
      </c>
      <c r="BF192" s="480"/>
      <c r="BG192" s="469" t="e" cm="1">
        <f t="array" ref="BG192">bdRateExtend($G191:$G194,N191:N194,$Z191:$Z194,AG191:AG194,"None", FALSE,1)</f>
        <v>#VALUE!</v>
      </c>
      <c r="BH192" s="476"/>
      <c r="BI192" s="469" t="e" cm="1">
        <f t="array" ref="BI192">bdRateExtend($G191:$G194,O191:O194,$Z191:$Z194,AH191:AH194,"None", FALSE,1)</f>
        <v>#VALUE!</v>
      </c>
      <c r="BJ192" s="476"/>
      <c r="BK192" s="480" t="e" cm="1">
        <f t="array" ref="BK192">bdRateExtend($G191:$G194,P191:P194,$Z191:$Z194,AI191:AI194)</f>
        <v>#VALUE!</v>
      </c>
      <c r="BL192" s="480"/>
      <c r="BM192" s="480" t="e" cm="1">
        <f t="array" ref="BM192">bdRateExtend($G191:$G194,Q191:Q194,$Z191:$Z194,AJ191:AJ194)</f>
        <v>#VALUE!</v>
      </c>
      <c r="BN192" s="480"/>
      <c r="BO192" s="480" t="e" cm="1">
        <f t="array" ref="BO192">bdRateExtend($G191:$G194,R191:R194,$Z191:$Z194,AK191:AK194)</f>
        <v>#VALUE!</v>
      </c>
      <c r="BP192" s="468"/>
      <c r="BQ192" s="480"/>
      <c r="BR192" s="480"/>
      <c r="BS192" s="480"/>
      <c r="BT192" s="476"/>
      <c r="BU192" s="463" cm="1">
        <f t="array" ref="BU192">testVMAFRange($G191:$G194,N191:N194,$Z191:$Z194,AG191:AG194)</f>
        <v>0</v>
      </c>
      <c r="BV192" s="465"/>
      <c r="BW192" s="463" cm="1">
        <f t="array" ref="BW192">testVMAFRange($G191:$G194,O191:O194,$Z191:$Z194,AH191:AH194)</f>
        <v>0</v>
      </c>
      <c r="BX192" s="465"/>
    </row>
    <row r="193" spans="1:76" ht="17" customHeight="1" x14ac:dyDescent="0.35">
      <c r="A193" s="516"/>
      <c r="B193" s="483"/>
      <c r="C193" s="520"/>
      <c r="D193" s="490"/>
      <c r="E193" s="493"/>
      <c r="F193" s="138">
        <v>47</v>
      </c>
      <c r="G193" s="139">
        <f>'Anchor-LD'!L191</f>
        <v>0</v>
      </c>
      <c r="H193" s="140">
        <f>'Anchor-LD'!M191</f>
        <v>0</v>
      </c>
      <c r="I193" s="140">
        <f>'Anchor-LD'!N191</f>
        <v>0</v>
      </c>
      <c r="J193" s="140">
        <f>'Anchor-LD'!O191</f>
        <v>0</v>
      </c>
      <c r="K193" s="140">
        <f>(Summary!$C$58*H193+Summary!$C$59*I193+Summary!$C$60*J193)/Summary!$C$61</f>
        <v>0</v>
      </c>
      <c r="L193" s="140">
        <f>'Anchor-LD'!P191</f>
        <v>0</v>
      </c>
      <c r="M193" s="140">
        <f>'Anchor-LD'!Q191</f>
        <v>0</v>
      </c>
      <c r="N193" s="140">
        <f>'Anchor-LD'!R191</f>
        <v>0</v>
      </c>
      <c r="O193" s="140">
        <f>'Anchor-LD'!S191</f>
        <v>0</v>
      </c>
      <c r="P193" s="140">
        <f>'Anchor-LD'!T191</f>
        <v>0</v>
      </c>
      <c r="Q193" s="140">
        <f>'Anchor-LD'!U191</f>
        <v>0</v>
      </c>
      <c r="R193" s="140">
        <f>'Anchor-LD'!V191</f>
        <v>0</v>
      </c>
      <c r="S193" s="140">
        <f>'Anchor-LD'!W191</f>
        <v>0</v>
      </c>
      <c r="T193" s="140">
        <f>'Anchor-LD'!X191</f>
        <v>0</v>
      </c>
      <c r="U193" s="140">
        <f>10*LOG10(1/((Summary!$C$75/10^(R193/10)+Summary!$C$76/10^(S193/10)+Summary!$C$77/10^(T193/10))/Summary!$C$78))</f>
        <v>0</v>
      </c>
      <c r="V193" s="140">
        <f>'Anchor-LD'!Y191</f>
        <v>0</v>
      </c>
      <c r="W193" s="140">
        <f>'Anchor-LD'!Z191</f>
        <v>0</v>
      </c>
      <c r="X193" s="141">
        <f t="shared" si="10"/>
        <v>0</v>
      </c>
      <c r="Y193" s="133"/>
      <c r="Z193" s="139">
        <f>'Test-LD'!L191</f>
        <v>0</v>
      </c>
      <c r="AA193" s="140">
        <f>'Test-LD'!M191</f>
        <v>0</v>
      </c>
      <c r="AB193" s="140">
        <f>'Test-LD'!N191</f>
        <v>0</v>
      </c>
      <c r="AC193" s="140">
        <f>'Test-LD'!O191</f>
        <v>0</v>
      </c>
      <c r="AD193" s="140">
        <f>(Summary!$C$58*AA193+Summary!$C$59*AB193+Summary!$C$60*AC193)/Summary!$C$61</f>
        <v>0</v>
      </c>
      <c r="AE193" s="140">
        <f>'Test-LD'!P191</f>
        <v>0</v>
      </c>
      <c r="AF193" s="140">
        <f>'Test-LD'!Q191</f>
        <v>0</v>
      </c>
      <c r="AG193" s="140">
        <f>'Test-LD'!R191</f>
        <v>0</v>
      </c>
      <c r="AH193" s="140">
        <f>'Test-LD'!S191</f>
        <v>0</v>
      </c>
      <c r="AI193" s="140">
        <f>'Test-LD'!T191</f>
        <v>0</v>
      </c>
      <c r="AJ193" s="140">
        <f>'Test-LD'!U191</f>
        <v>0</v>
      </c>
      <c r="AK193" s="140">
        <f>'Test-LD'!V191</f>
        <v>0</v>
      </c>
      <c r="AL193" s="140">
        <f>'Test-LD'!W191</f>
        <v>0</v>
      </c>
      <c r="AM193" s="140">
        <f>'Test-LD'!X191</f>
        <v>0</v>
      </c>
      <c r="AN193" s="140">
        <f>10*LOG10(1/((Summary!$C$75/10^(AK193/10)+Summary!$C$76/10^(AL193/10)+Summary!$C$77/10^(AM193/10))/Summary!$C$78))</f>
        <v>0</v>
      </c>
      <c r="AO193" s="140">
        <f>'Test-LD'!Y191</f>
        <v>0</v>
      </c>
      <c r="AP193" s="140">
        <f>'Test-LD'!Z191</f>
        <v>0</v>
      </c>
      <c r="AQ193" s="141">
        <f t="shared" si="11"/>
        <v>0</v>
      </c>
      <c r="AR193" s="142" t="e">
        <f t="shared" si="8"/>
        <v>#DIV/0!</v>
      </c>
      <c r="AS193" s="143" t="e">
        <f t="shared" si="9"/>
        <v>#DIV/0!</v>
      </c>
      <c r="AT193" s="136"/>
      <c r="AU193" s="136"/>
      <c r="AV193" s="577"/>
      <c r="AW193" s="480"/>
      <c r="AX193" s="480"/>
      <c r="AY193" s="480"/>
      <c r="AZ193" s="480"/>
      <c r="BA193" s="480"/>
      <c r="BB193" s="480"/>
      <c r="BC193" s="480"/>
      <c r="BD193" s="480"/>
      <c r="BE193" s="480"/>
      <c r="BF193" s="480"/>
      <c r="BG193" s="469"/>
      <c r="BH193" s="476"/>
      <c r="BI193" s="469"/>
      <c r="BJ193" s="476"/>
      <c r="BK193" s="480"/>
      <c r="BL193" s="480"/>
      <c r="BM193" s="480"/>
      <c r="BN193" s="480"/>
      <c r="BO193" s="480"/>
      <c r="BP193" s="468"/>
      <c r="BQ193" s="480"/>
      <c r="BR193" s="480"/>
      <c r="BS193" s="480"/>
      <c r="BT193" s="476"/>
      <c r="BU193" s="463"/>
      <c r="BV193" s="465"/>
      <c r="BW193" s="463"/>
      <c r="BX193" s="465"/>
    </row>
    <row r="194" spans="1:76" ht="17" customHeight="1" x14ac:dyDescent="0.35">
      <c r="A194" s="516"/>
      <c r="B194" s="483"/>
      <c r="C194" s="520"/>
      <c r="D194" s="490"/>
      <c r="E194" s="493"/>
      <c r="F194" s="138">
        <v>55</v>
      </c>
      <c r="G194" s="139">
        <f>'Anchor-LD'!L192</f>
        <v>0</v>
      </c>
      <c r="H194" s="140">
        <f>'Anchor-LD'!M192</f>
        <v>0</v>
      </c>
      <c r="I194" s="140">
        <f>'Anchor-LD'!N192</f>
        <v>0</v>
      </c>
      <c r="J194" s="140">
        <f>'Anchor-LD'!O192</f>
        <v>0</v>
      </c>
      <c r="K194" s="140">
        <f>(Summary!$C$58*H194+Summary!$C$59*I194+Summary!$C$60*J194)/Summary!$C$61</f>
        <v>0</v>
      </c>
      <c r="L194" s="140">
        <f>'Anchor-LD'!P192</f>
        <v>0</v>
      </c>
      <c r="M194" s="140">
        <f>'Anchor-LD'!Q192</f>
        <v>0</v>
      </c>
      <c r="N194" s="140">
        <f>'Anchor-LD'!R192</f>
        <v>0</v>
      </c>
      <c r="O194" s="140">
        <f>'Anchor-LD'!S192</f>
        <v>0</v>
      </c>
      <c r="P194" s="140">
        <f>'Anchor-LD'!T192</f>
        <v>0</v>
      </c>
      <c r="Q194" s="140">
        <f>'Anchor-LD'!U192</f>
        <v>0</v>
      </c>
      <c r="R194" s="140">
        <f>'Anchor-LD'!V192</f>
        <v>0</v>
      </c>
      <c r="S194" s="140">
        <f>'Anchor-LD'!W192</f>
        <v>0</v>
      </c>
      <c r="T194" s="140">
        <f>'Anchor-LD'!X192</f>
        <v>0</v>
      </c>
      <c r="U194" s="140">
        <f>10*LOG10(1/((Summary!$C$75/10^(R194/10)+Summary!$C$76/10^(S194/10)+Summary!$C$77/10^(T194/10))/Summary!$C$78))</f>
        <v>0</v>
      </c>
      <c r="V194" s="140">
        <f>'Anchor-LD'!Y192</f>
        <v>0</v>
      </c>
      <c r="W194" s="140">
        <f>'Anchor-LD'!Z192</f>
        <v>0</v>
      </c>
      <c r="X194" s="141">
        <f t="shared" si="10"/>
        <v>0</v>
      </c>
      <c r="Y194" s="133"/>
      <c r="Z194" s="139">
        <f>'Test-LD'!L192</f>
        <v>0</v>
      </c>
      <c r="AA194" s="140">
        <f>'Test-LD'!M192</f>
        <v>0</v>
      </c>
      <c r="AB194" s="140">
        <f>'Test-LD'!N192</f>
        <v>0</v>
      </c>
      <c r="AC194" s="140">
        <f>'Test-LD'!O192</f>
        <v>0</v>
      </c>
      <c r="AD194" s="140">
        <f>(Summary!$C$58*AA194+Summary!$C$59*AB194+Summary!$C$60*AC194)/Summary!$C$61</f>
        <v>0</v>
      </c>
      <c r="AE194" s="140">
        <f>'Test-LD'!P192</f>
        <v>0</v>
      </c>
      <c r="AF194" s="140">
        <f>'Test-LD'!Q192</f>
        <v>0</v>
      </c>
      <c r="AG194" s="140">
        <f>'Test-LD'!R192</f>
        <v>0</v>
      </c>
      <c r="AH194" s="140">
        <f>'Test-LD'!S192</f>
        <v>0</v>
      </c>
      <c r="AI194" s="140">
        <f>'Test-LD'!T192</f>
        <v>0</v>
      </c>
      <c r="AJ194" s="140">
        <f>'Test-LD'!U192</f>
        <v>0</v>
      </c>
      <c r="AK194" s="140">
        <f>'Test-LD'!V192</f>
        <v>0</v>
      </c>
      <c r="AL194" s="140">
        <f>'Test-LD'!W192</f>
        <v>0</v>
      </c>
      <c r="AM194" s="140">
        <f>'Test-LD'!X192</f>
        <v>0</v>
      </c>
      <c r="AN194" s="140">
        <f>10*LOG10(1/((Summary!$C$75/10^(AK194/10)+Summary!$C$76/10^(AL194/10)+Summary!$C$77/10^(AM194/10))/Summary!$C$78))</f>
        <v>0</v>
      </c>
      <c r="AO194" s="140">
        <f>'Test-LD'!Y192</f>
        <v>0</v>
      </c>
      <c r="AP194" s="140">
        <f>'Test-LD'!Z192</f>
        <v>0</v>
      </c>
      <c r="AQ194" s="141">
        <f t="shared" si="11"/>
        <v>0</v>
      </c>
      <c r="AR194" s="142" t="e">
        <f t="shared" si="8"/>
        <v>#DIV/0!</v>
      </c>
      <c r="AS194" s="143" t="e">
        <f t="shared" si="9"/>
        <v>#DIV/0!</v>
      </c>
      <c r="AT194" s="136"/>
      <c r="AU194" s="136"/>
      <c r="AV194" s="577" t="s">
        <v>123</v>
      </c>
      <c r="AW194" s="480" t="e" cm="1">
        <f t="array" ref="AW194">bdRateExtend($G192:$G195,H192:H195,$Z192:$Z195,AA192:AA195)</f>
        <v>#VALUE!</v>
      </c>
      <c r="AX194" s="480"/>
      <c r="AY194" s="480"/>
      <c r="AZ194" s="480"/>
      <c r="BA194" s="480"/>
      <c r="BB194" s="480"/>
      <c r="BC194" s="480" t="e" cm="1">
        <f t="array" ref="BC194">bdRateExtend($G192:$G195,L192:L195,$Z192:$Z195,AE192:AE195)</f>
        <v>#VALUE!</v>
      </c>
      <c r="BD194" s="480"/>
      <c r="BE194" s="480" t="e" cm="1">
        <f t="array" ref="BE194">bdRateExtend($G192:$G195,M192:M195,$Z192:$Z195,AF192:AF195)</f>
        <v>#VALUE!</v>
      </c>
      <c r="BF194" s="480"/>
      <c r="BG194" s="469" t="e" cm="1">
        <f t="array" ref="BG194">bdRateExtend($G192:$G195,N192:N195,$Z192:$Z195,AG192:AG195,"None", FALSE,1)</f>
        <v>#VALUE!</v>
      </c>
      <c r="BH194" s="476"/>
      <c r="BI194" s="469" t="e" cm="1">
        <f t="array" ref="BI194">bdRateExtend($G192:$G195,O192:O195,$Z192:$Z195,AH192:AH195,"None", FALSE,1)</f>
        <v>#VALUE!</v>
      </c>
      <c r="BJ194" s="476"/>
      <c r="BK194" s="480" t="e" cm="1">
        <f t="array" ref="BK194">bdRateExtend($G192:$G195,P192:P195,$Z192:$Z195,AI192:AI195)</f>
        <v>#VALUE!</v>
      </c>
      <c r="BL194" s="480"/>
      <c r="BM194" s="480" t="e" cm="1">
        <f t="array" ref="BM194">bdRateExtend($G192:$G195,Q192:Q195,$Z192:$Z195,AJ192:AJ195)</f>
        <v>#VALUE!</v>
      </c>
      <c r="BN194" s="480"/>
      <c r="BO194" s="480" t="e" cm="1">
        <f t="array" ref="BO194">bdRateExtend($G192:$G195,R192:R195,$Z192:$Z195,AK192:AK195)</f>
        <v>#VALUE!</v>
      </c>
      <c r="BP194" s="468"/>
      <c r="BQ194" s="480"/>
      <c r="BR194" s="480"/>
      <c r="BS194" s="480"/>
      <c r="BT194" s="476"/>
      <c r="BU194" s="463" cm="1">
        <f t="array" ref="BU194">testVMAFRange($G192:$G195,N192:N195,$Z192:$Z195,AG192:AG195)</f>
        <v>0</v>
      </c>
      <c r="BV194" s="465"/>
      <c r="BW194" s="463" cm="1">
        <f t="array" ref="BW194">testVMAFRange($G192:$G195,O192:O195,$Z192:$Z195,AH192:AH195)</f>
        <v>0</v>
      </c>
      <c r="BX194" s="465"/>
    </row>
    <row r="195" spans="1:76" ht="17" customHeight="1" thickBot="1" x14ac:dyDescent="0.4">
      <c r="A195" s="516"/>
      <c r="B195" s="518"/>
      <c r="C195" s="521"/>
      <c r="D195" s="522"/>
      <c r="E195" s="523"/>
      <c r="F195" s="144">
        <v>63</v>
      </c>
      <c r="G195" s="145">
        <f>'Anchor-LD'!L193</f>
        <v>0</v>
      </c>
      <c r="H195" s="146">
        <f>'Anchor-LD'!M193</f>
        <v>0</v>
      </c>
      <c r="I195" s="146">
        <f>'Anchor-LD'!N193</f>
        <v>0</v>
      </c>
      <c r="J195" s="146">
        <f>'Anchor-LD'!O193</f>
        <v>0</v>
      </c>
      <c r="K195" s="146">
        <f>(Summary!$C$58*H195+Summary!$C$59*I195+Summary!$C$60*J195)/Summary!$C$61</f>
        <v>0</v>
      </c>
      <c r="L195" s="146">
        <f>'Anchor-LD'!P193</f>
        <v>0</v>
      </c>
      <c r="M195" s="146">
        <f>'Anchor-LD'!Q193</f>
        <v>0</v>
      </c>
      <c r="N195" s="146">
        <f>'Anchor-LD'!R193</f>
        <v>0</v>
      </c>
      <c r="O195" s="146">
        <f>'Anchor-LD'!S193</f>
        <v>0</v>
      </c>
      <c r="P195" s="146">
        <f>'Anchor-LD'!T193</f>
        <v>0</v>
      </c>
      <c r="Q195" s="146">
        <f>'Anchor-LD'!U193</f>
        <v>0</v>
      </c>
      <c r="R195" s="146">
        <f>'Anchor-LD'!V193</f>
        <v>0</v>
      </c>
      <c r="S195" s="146">
        <f>'Anchor-LD'!W193</f>
        <v>0</v>
      </c>
      <c r="T195" s="146">
        <f>'Anchor-LD'!X193</f>
        <v>0</v>
      </c>
      <c r="U195" s="146">
        <f>10*LOG10(1/((Summary!$C$75/10^(R195/10)+Summary!$C$76/10^(S195/10)+Summary!$C$77/10^(T195/10))/Summary!$C$78))</f>
        <v>0</v>
      </c>
      <c r="V195" s="146">
        <f>'Anchor-LD'!Y193</f>
        <v>0</v>
      </c>
      <c r="W195" s="146">
        <f>'Anchor-LD'!Z193</f>
        <v>0</v>
      </c>
      <c r="X195" s="147">
        <f t="shared" si="10"/>
        <v>0</v>
      </c>
      <c r="Y195" s="133"/>
      <c r="Z195" s="145">
        <f>'Test-LD'!L193</f>
        <v>0</v>
      </c>
      <c r="AA195" s="146">
        <f>'Test-LD'!M193</f>
        <v>0</v>
      </c>
      <c r="AB195" s="146">
        <f>'Test-LD'!N193</f>
        <v>0</v>
      </c>
      <c r="AC195" s="146">
        <f>'Test-LD'!O193</f>
        <v>0</v>
      </c>
      <c r="AD195" s="146">
        <f>(Summary!$C$58*AA195+Summary!$C$59*AB195+Summary!$C$60*AC195)/Summary!$C$61</f>
        <v>0</v>
      </c>
      <c r="AE195" s="146">
        <f>'Test-LD'!P193</f>
        <v>0</v>
      </c>
      <c r="AF195" s="146">
        <f>'Test-LD'!Q193</f>
        <v>0</v>
      </c>
      <c r="AG195" s="146">
        <f>'Test-LD'!R193</f>
        <v>0</v>
      </c>
      <c r="AH195" s="146">
        <f>'Test-LD'!S193</f>
        <v>0</v>
      </c>
      <c r="AI195" s="146">
        <f>'Test-LD'!T193</f>
        <v>0</v>
      </c>
      <c r="AJ195" s="146">
        <f>'Test-LD'!U193</f>
        <v>0</v>
      </c>
      <c r="AK195" s="146">
        <f>'Test-LD'!V193</f>
        <v>0</v>
      </c>
      <c r="AL195" s="146">
        <f>'Test-LD'!W193</f>
        <v>0</v>
      </c>
      <c r="AM195" s="146">
        <f>'Test-LD'!X193</f>
        <v>0</v>
      </c>
      <c r="AN195" s="146">
        <f>10*LOG10(1/((Summary!$C$75/10^(AK195/10)+Summary!$C$76/10^(AL195/10)+Summary!$C$77/10^(AM195/10))/Summary!$C$78))</f>
        <v>0</v>
      </c>
      <c r="AO195" s="146">
        <f>'Test-LD'!Y193</f>
        <v>0</v>
      </c>
      <c r="AP195" s="146">
        <f>'Test-LD'!Z193</f>
        <v>0</v>
      </c>
      <c r="AQ195" s="147">
        <f t="shared" si="11"/>
        <v>0</v>
      </c>
      <c r="AR195" s="148" t="e">
        <f t="shared" si="8"/>
        <v>#DIV/0!</v>
      </c>
      <c r="AS195" s="149" t="e">
        <f t="shared" si="9"/>
        <v>#DIV/0!</v>
      </c>
      <c r="AT195" s="136"/>
      <c r="AU195" s="136"/>
      <c r="AV195" s="577"/>
      <c r="AW195" s="480"/>
      <c r="AX195" s="480"/>
      <c r="AY195" s="480"/>
      <c r="AZ195" s="480"/>
      <c r="BA195" s="480"/>
      <c r="BB195" s="481"/>
      <c r="BC195" s="480"/>
      <c r="BD195" s="480"/>
      <c r="BE195" s="480"/>
      <c r="BF195" s="480"/>
      <c r="BG195" s="472"/>
      <c r="BH195" s="477"/>
      <c r="BI195" s="472"/>
      <c r="BJ195" s="477"/>
      <c r="BK195" s="480"/>
      <c r="BL195" s="480"/>
      <c r="BM195" s="480"/>
      <c r="BN195" s="480"/>
      <c r="BO195" s="480"/>
      <c r="BP195" s="471"/>
      <c r="BQ195" s="481"/>
      <c r="BR195" s="481"/>
      <c r="BS195" s="481"/>
      <c r="BT195" s="477"/>
      <c r="BU195" s="473"/>
      <c r="BV195" s="466"/>
      <c r="BW195" s="473"/>
      <c r="BX195" s="466"/>
    </row>
    <row r="196" spans="1:76" ht="17" customHeight="1" x14ac:dyDescent="0.35">
      <c r="A196" s="516"/>
      <c r="B196" s="482" t="s">
        <v>22</v>
      </c>
      <c r="C196" s="519" t="s">
        <v>55</v>
      </c>
      <c r="D196" s="489">
        <v>60</v>
      </c>
      <c r="E196" s="492">
        <v>8</v>
      </c>
      <c r="F196" s="129">
        <v>23</v>
      </c>
      <c r="G196" s="130">
        <f>'Anchor-LD'!L194</f>
        <v>0</v>
      </c>
      <c r="H196" s="131">
        <f>'Anchor-LD'!M194</f>
        <v>0</v>
      </c>
      <c r="I196" s="131">
        <f>'Anchor-LD'!N194</f>
        <v>0</v>
      </c>
      <c r="J196" s="131">
        <f>'Anchor-LD'!O194</f>
        <v>0</v>
      </c>
      <c r="K196" s="131">
        <f>(Summary!$C$58*H196+Summary!$C$59*I196+Summary!$C$60*J196)/Summary!$C$61</f>
        <v>0</v>
      </c>
      <c r="L196" s="131">
        <f>'Anchor-LD'!P194</f>
        <v>0</v>
      </c>
      <c r="M196" s="131">
        <f>'Anchor-LD'!Q194</f>
        <v>0</v>
      </c>
      <c r="N196" s="131">
        <f>'Anchor-LD'!R194</f>
        <v>0</v>
      </c>
      <c r="O196" s="131">
        <f>'Anchor-LD'!S194</f>
        <v>0</v>
      </c>
      <c r="P196" s="131">
        <f>'Anchor-LD'!T194</f>
        <v>0</v>
      </c>
      <c r="Q196" s="131">
        <f>'Anchor-LD'!U194</f>
        <v>0</v>
      </c>
      <c r="R196" s="131">
        <f>'Anchor-LD'!V194</f>
        <v>0</v>
      </c>
      <c r="S196" s="131">
        <f>'Anchor-LD'!W194</f>
        <v>0</v>
      </c>
      <c r="T196" s="131">
        <f>'Anchor-LD'!X194</f>
        <v>0</v>
      </c>
      <c r="U196" s="131">
        <f>10*LOG10(1/((Summary!$C$75/10^(R196/10)+Summary!$C$76/10^(S196/10)+Summary!$C$77/10^(T196/10))/Summary!$C$78))</f>
        <v>0</v>
      </c>
      <c r="V196" s="131">
        <f>'Anchor-LD'!Y194</f>
        <v>0</v>
      </c>
      <c r="W196" s="131">
        <f>'Anchor-LD'!Z194</f>
        <v>0</v>
      </c>
      <c r="X196" s="132">
        <f t="shared" si="10"/>
        <v>0</v>
      </c>
      <c r="Y196" s="133"/>
      <c r="Z196" s="130">
        <f>'Test-LD'!L194</f>
        <v>0</v>
      </c>
      <c r="AA196" s="131">
        <f>'Test-LD'!M194</f>
        <v>0</v>
      </c>
      <c r="AB196" s="131">
        <f>'Test-LD'!N194</f>
        <v>0</v>
      </c>
      <c r="AC196" s="131">
        <f>'Test-LD'!O194</f>
        <v>0</v>
      </c>
      <c r="AD196" s="131">
        <f>(Summary!$C$58*AA196+Summary!$C$59*AB196+Summary!$C$60*AC196)/Summary!$C$61</f>
        <v>0</v>
      </c>
      <c r="AE196" s="131">
        <f>'Test-LD'!P194</f>
        <v>0</v>
      </c>
      <c r="AF196" s="131">
        <f>'Test-LD'!Q194</f>
        <v>0</v>
      </c>
      <c r="AG196" s="131">
        <f>'Test-LD'!R194</f>
        <v>0</v>
      </c>
      <c r="AH196" s="131">
        <f>'Test-LD'!S194</f>
        <v>0</v>
      </c>
      <c r="AI196" s="131">
        <f>'Test-LD'!T194</f>
        <v>0</v>
      </c>
      <c r="AJ196" s="131">
        <f>'Test-LD'!U194</f>
        <v>0</v>
      </c>
      <c r="AK196" s="131">
        <f>'Test-LD'!V194</f>
        <v>0</v>
      </c>
      <c r="AL196" s="131">
        <f>'Test-LD'!W194</f>
        <v>0</v>
      </c>
      <c r="AM196" s="131">
        <f>'Test-LD'!X194</f>
        <v>0</v>
      </c>
      <c r="AN196" s="131">
        <f>10*LOG10(1/((Summary!$C$75/10^(AK196/10)+Summary!$C$76/10^(AL196/10)+Summary!$C$77/10^(AM196/10))/Summary!$C$78))</f>
        <v>0</v>
      </c>
      <c r="AO196" s="131">
        <f>'Test-LD'!Y194</f>
        <v>0</v>
      </c>
      <c r="AP196" s="131">
        <f>'Test-LD'!Z194</f>
        <v>0</v>
      </c>
      <c r="AQ196" s="132">
        <f t="shared" si="11"/>
        <v>0</v>
      </c>
      <c r="AR196" s="134" t="e">
        <f t="shared" ref="AR196:AR259" si="12">AO196/V196</f>
        <v>#DIV/0!</v>
      </c>
      <c r="AS196" s="135" t="e">
        <f t="shared" ref="AS196:AS259" si="13">AP196/W196</f>
        <v>#DIV/0!</v>
      </c>
      <c r="AT196" s="136"/>
      <c r="AU196" s="136"/>
      <c r="AV196" s="577" t="s">
        <v>121</v>
      </c>
      <c r="AW196" s="480" t="e" cm="1">
        <f t="array" ref="AW196">bdRateExtend($G196:$G199,H196:H199,$Z196:$Z199,AA196:AA199)</f>
        <v>#VALUE!</v>
      </c>
      <c r="AX196" s="480" t="e" cm="1">
        <f t="array" ref="AX196">bdRateExtend($G196:$G201,H196:H201,$Z196:$Z201,AA196:AA201)</f>
        <v>#VALUE!</v>
      </c>
      <c r="AY196" s="480" t="e" cm="1">
        <f t="array" ref="AY196">bdRateExtend($G196:$G201,I196:I201,$Z196:$Z201,AB196:AB201)</f>
        <v>#VALUE!</v>
      </c>
      <c r="AZ196" s="480" t="e" cm="1">
        <f t="array" ref="AZ196">bdRateExtend($G196:$G201,J196:J201,$Z196:$Z201,AC196:AC201)</f>
        <v>#VALUE!</v>
      </c>
      <c r="BA196" s="480" t="e" cm="1">
        <f t="array" ref="BA196">bdRateExtend($G196:$G201,K196:K201,$Z196:$Z201,AD196:AD201)</f>
        <v>#VALUE!</v>
      </c>
      <c r="BB196" s="479" t="e">
        <f>(Summary!$C$89*AX196+Summary!$C$90*AY196+Summary!$C$91*AZ196)/Summary!$C$92</f>
        <v>#VALUE!</v>
      </c>
      <c r="BC196" s="480" t="e" cm="1">
        <f t="array" ref="BC196">bdRateExtend($G196:$G199,L196:L199,$Z196:$Z199,AE196:AE199)</f>
        <v>#VALUE!</v>
      </c>
      <c r="BD196" s="480" t="e" cm="1">
        <f t="array" ref="BD196">bdRateExtend($G196:$G201,L196:L201,$Z196:$Z201,AE196:AE201)</f>
        <v>#VALUE!</v>
      </c>
      <c r="BE196" s="480" t="e" cm="1">
        <f t="array" ref="BE196">bdRateExtend($G196:$G199,M196:M199,$Z196:$Z199,AF196:AF199)</f>
        <v>#VALUE!</v>
      </c>
      <c r="BF196" s="480" t="e" cm="1">
        <f t="array" ref="BF196">bdRateExtend($G196:$G201,M196:M201,$Z196:$Z201,AF196:AF201)</f>
        <v>#VALUE!</v>
      </c>
      <c r="BG196" s="474" t="e" cm="1">
        <f t="array" ref="BG196">bdRateExtend($G196:$G199,N196:N199,$Z196:$Z199,AG196:AG199,"None", FALSE,1)</f>
        <v>#VALUE!</v>
      </c>
      <c r="BH196" s="475" t="e" cm="1">
        <f t="array" ref="BH196">bdRateExtend($G196:$G201,N196:N201,$Z196:$Z201,AG196:AG201,"None", FALSE,1)</f>
        <v>#VALUE!</v>
      </c>
      <c r="BI196" s="474" t="e" cm="1">
        <f t="array" ref="BI196">bdRateExtend($G196:$G199,O196:O199,$Z196:$Z199,AH196:AH199,"None", FALSE,1)</f>
        <v>#VALUE!</v>
      </c>
      <c r="BJ196" s="475" t="e" cm="1">
        <f t="array" ref="BJ196">bdRateExtend($G196:$G201,O196:O201,$Z196:$Z201,AH196:AH201,"None", FALSE,1)</f>
        <v>#VALUE!</v>
      </c>
      <c r="BK196" s="480" t="e" cm="1">
        <f t="array" ref="BK196">bdRateExtend($G196:$G199,P196:P199,$Z196:$Z199,AI196:AI199)</f>
        <v>#VALUE!</v>
      </c>
      <c r="BL196" s="480" t="e" cm="1">
        <f t="array" ref="BL196">bdRateExtend($G196:$G201,P196:P201,$Z196:$Z201,AI196:AI201)</f>
        <v>#VALUE!</v>
      </c>
      <c r="BM196" s="480" t="e" cm="1">
        <f t="array" ref="BM196">bdRateExtend($G196:$G199,Q196:Q199,$Z196:$Z199,AJ196:AJ199)</f>
        <v>#VALUE!</v>
      </c>
      <c r="BN196" s="480" t="e" cm="1">
        <f t="array" ref="BN196">bdRateExtend($G196:$G201,Q196:Q201,$Z196:$Z201,AJ196:AJ201)</f>
        <v>#VALUE!</v>
      </c>
      <c r="BO196" s="480" t="e" cm="1">
        <f t="array" ref="BO196">bdRateExtend($G196:$G199,R196:R199,$Z196:$Z199,AK196:AK199)</f>
        <v>#VALUE!</v>
      </c>
      <c r="BP196" s="575" t="e" cm="1">
        <f t="array" ref="BP196">bdRateExtend($G196:$G201,R196:R201,$Z196:$Z201,AK196:AK201)</f>
        <v>#VALUE!</v>
      </c>
      <c r="BQ196" s="574" t="e" cm="1">
        <f t="array" ref="BQ196">bdRateExtend($G196:$G201,S196:S201,$Z196:$Z201,AL196:AL201)</f>
        <v>#VALUE!</v>
      </c>
      <c r="BR196" s="574" t="e" cm="1">
        <f t="array" ref="BR196">bdRateExtend($G196:$G201,T196:T201,$Z196:$Z201,AM196:AM201)</f>
        <v>#VALUE!</v>
      </c>
      <c r="BS196" s="574" t="e" cm="1">
        <f t="array" ref="BS196">bdRateExtend($G196:$G201,U196:U201,$Z196:$Z201,AN196:AN201)</f>
        <v>#VALUE!</v>
      </c>
      <c r="BT196" s="576" t="e">
        <f>(Summary!$C$103*BP196+Summary!$C$104*BQ196+Summary!$C$105*BR196)/Summary!$C$106</f>
        <v>#VALUE!</v>
      </c>
      <c r="BU196" s="462" cm="1">
        <f t="array" ref="BU196">testVMAFRange($G196:$G199,N196:N199,$Z196:$Z199,AG196:AG199)</f>
        <v>0</v>
      </c>
      <c r="BV196" s="464" cm="1">
        <f t="array" ref="BV196">testVMAFRange($G196:$G201,N196:N201,$Z196:$Z201,AG196:AG201)</f>
        <v>0</v>
      </c>
      <c r="BW196" s="462" cm="1">
        <f t="array" ref="BW196">testVMAFRange($G196:$G199,O196:O199,$Z196:$Z199,AH196:AH199)</f>
        <v>0</v>
      </c>
      <c r="BX196" s="464" cm="1">
        <f t="array" ref="BX196">testVMAFRange($G196:$G201,O196:O201,$Z196:$Z201,AH196:AH201)</f>
        <v>0</v>
      </c>
    </row>
    <row r="197" spans="1:76" ht="17" customHeight="1" x14ac:dyDescent="0.35">
      <c r="A197" s="516"/>
      <c r="B197" s="483"/>
      <c r="C197" s="520"/>
      <c r="D197" s="490"/>
      <c r="E197" s="493"/>
      <c r="F197" s="138">
        <v>31</v>
      </c>
      <c r="G197" s="139">
        <f>'Anchor-LD'!L195</f>
        <v>0</v>
      </c>
      <c r="H197" s="140">
        <f>'Anchor-LD'!M195</f>
        <v>0</v>
      </c>
      <c r="I197" s="140">
        <f>'Anchor-LD'!N195</f>
        <v>0</v>
      </c>
      <c r="J197" s="140">
        <f>'Anchor-LD'!O195</f>
        <v>0</v>
      </c>
      <c r="K197" s="140">
        <f>(Summary!$C$58*H197+Summary!$C$59*I197+Summary!$C$60*J197)/Summary!$C$61</f>
        <v>0</v>
      </c>
      <c r="L197" s="140">
        <f>'Anchor-LD'!P195</f>
        <v>0</v>
      </c>
      <c r="M197" s="140">
        <f>'Anchor-LD'!Q195</f>
        <v>0</v>
      </c>
      <c r="N197" s="140">
        <f>'Anchor-LD'!R195</f>
        <v>0</v>
      </c>
      <c r="O197" s="140">
        <f>'Anchor-LD'!S195</f>
        <v>0</v>
      </c>
      <c r="P197" s="140">
        <f>'Anchor-LD'!T195</f>
        <v>0</v>
      </c>
      <c r="Q197" s="140">
        <f>'Anchor-LD'!U195</f>
        <v>0</v>
      </c>
      <c r="R197" s="140">
        <f>'Anchor-LD'!V195</f>
        <v>0</v>
      </c>
      <c r="S197" s="140">
        <f>'Anchor-LD'!W195</f>
        <v>0</v>
      </c>
      <c r="T197" s="140">
        <f>'Anchor-LD'!X195</f>
        <v>0</v>
      </c>
      <c r="U197" s="140">
        <f>10*LOG10(1/((Summary!$C$75/10^(R197/10)+Summary!$C$76/10^(S197/10)+Summary!$C$77/10^(T197/10))/Summary!$C$78))</f>
        <v>0</v>
      </c>
      <c r="V197" s="140">
        <f>'Anchor-LD'!Y195</f>
        <v>0</v>
      </c>
      <c r="W197" s="140">
        <f>'Anchor-LD'!Z195</f>
        <v>0</v>
      </c>
      <c r="X197" s="141">
        <f t="shared" si="10"/>
        <v>0</v>
      </c>
      <c r="Y197" s="133"/>
      <c r="Z197" s="139">
        <f>'Test-LD'!L195</f>
        <v>0</v>
      </c>
      <c r="AA197" s="140">
        <f>'Test-LD'!M195</f>
        <v>0</v>
      </c>
      <c r="AB197" s="140">
        <f>'Test-LD'!N195</f>
        <v>0</v>
      </c>
      <c r="AC197" s="140">
        <f>'Test-LD'!O195</f>
        <v>0</v>
      </c>
      <c r="AD197" s="140">
        <f>(Summary!$C$58*AA197+Summary!$C$59*AB197+Summary!$C$60*AC197)/Summary!$C$61</f>
        <v>0</v>
      </c>
      <c r="AE197" s="140">
        <f>'Test-LD'!P195</f>
        <v>0</v>
      </c>
      <c r="AF197" s="140">
        <f>'Test-LD'!Q195</f>
        <v>0</v>
      </c>
      <c r="AG197" s="140">
        <f>'Test-LD'!R195</f>
        <v>0</v>
      </c>
      <c r="AH197" s="140">
        <f>'Test-LD'!S195</f>
        <v>0</v>
      </c>
      <c r="AI197" s="140">
        <f>'Test-LD'!T195</f>
        <v>0</v>
      </c>
      <c r="AJ197" s="140">
        <f>'Test-LD'!U195</f>
        <v>0</v>
      </c>
      <c r="AK197" s="140">
        <f>'Test-LD'!V195</f>
        <v>0</v>
      </c>
      <c r="AL197" s="140">
        <f>'Test-LD'!W195</f>
        <v>0</v>
      </c>
      <c r="AM197" s="140">
        <f>'Test-LD'!X195</f>
        <v>0</v>
      </c>
      <c r="AN197" s="140">
        <f>10*LOG10(1/((Summary!$C$75/10^(AK197/10)+Summary!$C$76/10^(AL197/10)+Summary!$C$77/10^(AM197/10))/Summary!$C$78))</f>
        <v>0</v>
      </c>
      <c r="AO197" s="140">
        <f>'Test-LD'!Y195</f>
        <v>0</v>
      </c>
      <c r="AP197" s="140">
        <f>'Test-LD'!Z195</f>
        <v>0</v>
      </c>
      <c r="AQ197" s="141">
        <f t="shared" si="11"/>
        <v>0</v>
      </c>
      <c r="AR197" s="142" t="e">
        <f t="shared" si="12"/>
        <v>#DIV/0!</v>
      </c>
      <c r="AS197" s="143" t="e">
        <f t="shared" si="13"/>
        <v>#DIV/0!</v>
      </c>
      <c r="AT197" s="136"/>
      <c r="AU197" s="136"/>
      <c r="AV197" s="577"/>
      <c r="AW197" s="480"/>
      <c r="AX197" s="480"/>
      <c r="AY197" s="480"/>
      <c r="AZ197" s="480"/>
      <c r="BA197" s="480"/>
      <c r="BB197" s="480"/>
      <c r="BC197" s="480"/>
      <c r="BD197" s="480"/>
      <c r="BE197" s="480"/>
      <c r="BF197" s="480"/>
      <c r="BG197" s="469"/>
      <c r="BH197" s="476"/>
      <c r="BI197" s="469"/>
      <c r="BJ197" s="476"/>
      <c r="BK197" s="480"/>
      <c r="BL197" s="480"/>
      <c r="BM197" s="480"/>
      <c r="BN197" s="480"/>
      <c r="BO197" s="480"/>
      <c r="BP197" s="468"/>
      <c r="BQ197" s="480"/>
      <c r="BR197" s="480"/>
      <c r="BS197" s="480"/>
      <c r="BT197" s="476"/>
      <c r="BU197" s="463"/>
      <c r="BV197" s="465"/>
      <c r="BW197" s="463"/>
      <c r="BX197" s="465"/>
    </row>
    <row r="198" spans="1:76" ht="17" customHeight="1" x14ac:dyDescent="0.35">
      <c r="A198" s="516"/>
      <c r="B198" s="483"/>
      <c r="C198" s="520"/>
      <c r="D198" s="490"/>
      <c r="E198" s="493"/>
      <c r="F198" s="138">
        <v>39</v>
      </c>
      <c r="G198" s="139">
        <f>'Anchor-LD'!L196</f>
        <v>0</v>
      </c>
      <c r="H198" s="140">
        <f>'Anchor-LD'!M196</f>
        <v>0</v>
      </c>
      <c r="I198" s="140">
        <f>'Anchor-LD'!N196</f>
        <v>0</v>
      </c>
      <c r="J198" s="140">
        <f>'Anchor-LD'!O196</f>
        <v>0</v>
      </c>
      <c r="K198" s="140">
        <f>(Summary!$C$58*H198+Summary!$C$59*I198+Summary!$C$60*J198)/Summary!$C$61</f>
        <v>0</v>
      </c>
      <c r="L198" s="140">
        <f>'Anchor-LD'!P196</f>
        <v>0</v>
      </c>
      <c r="M198" s="140">
        <f>'Anchor-LD'!Q196</f>
        <v>0</v>
      </c>
      <c r="N198" s="140">
        <f>'Anchor-LD'!R196</f>
        <v>0</v>
      </c>
      <c r="O198" s="140">
        <f>'Anchor-LD'!S196</f>
        <v>0</v>
      </c>
      <c r="P198" s="140">
        <f>'Anchor-LD'!T196</f>
        <v>0</v>
      </c>
      <c r="Q198" s="140">
        <f>'Anchor-LD'!U196</f>
        <v>0</v>
      </c>
      <c r="R198" s="140">
        <f>'Anchor-LD'!V196</f>
        <v>0</v>
      </c>
      <c r="S198" s="140">
        <f>'Anchor-LD'!W196</f>
        <v>0</v>
      </c>
      <c r="T198" s="140">
        <f>'Anchor-LD'!X196</f>
        <v>0</v>
      </c>
      <c r="U198" s="140">
        <f>10*LOG10(1/((Summary!$C$75/10^(R198/10)+Summary!$C$76/10^(S198/10)+Summary!$C$77/10^(T198/10))/Summary!$C$78))</f>
        <v>0</v>
      </c>
      <c r="V198" s="140">
        <f>'Anchor-LD'!Y196</f>
        <v>0</v>
      </c>
      <c r="W198" s="140">
        <f>'Anchor-LD'!Z196</f>
        <v>0</v>
      </c>
      <c r="X198" s="141">
        <f t="shared" si="10"/>
        <v>0</v>
      </c>
      <c r="Y198" s="133"/>
      <c r="Z198" s="139">
        <f>'Test-LD'!L196</f>
        <v>0</v>
      </c>
      <c r="AA198" s="140">
        <f>'Test-LD'!M196</f>
        <v>0</v>
      </c>
      <c r="AB198" s="140">
        <f>'Test-LD'!N196</f>
        <v>0</v>
      </c>
      <c r="AC198" s="140">
        <f>'Test-LD'!O196</f>
        <v>0</v>
      </c>
      <c r="AD198" s="140">
        <f>(Summary!$C$58*AA198+Summary!$C$59*AB198+Summary!$C$60*AC198)/Summary!$C$61</f>
        <v>0</v>
      </c>
      <c r="AE198" s="140">
        <f>'Test-LD'!P196</f>
        <v>0</v>
      </c>
      <c r="AF198" s="140">
        <f>'Test-LD'!Q196</f>
        <v>0</v>
      </c>
      <c r="AG198" s="140">
        <f>'Test-LD'!R196</f>
        <v>0</v>
      </c>
      <c r="AH198" s="140">
        <f>'Test-LD'!S196</f>
        <v>0</v>
      </c>
      <c r="AI198" s="140">
        <f>'Test-LD'!T196</f>
        <v>0</v>
      </c>
      <c r="AJ198" s="140">
        <f>'Test-LD'!U196</f>
        <v>0</v>
      </c>
      <c r="AK198" s="140">
        <f>'Test-LD'!V196</f>
        <v>0</v>
      </c>
      <c r="AL198" s="140">
        <f>'Test-LD'!W196</f>
        <v>0</v>
      </c>
      <c r="AM198" s="140">
        <f>'Test-LD'!X196</f>
        <v>0</v>
      </c>
      <c r="AN198" s="140">
        <f>10*LOG10(1/((Summary!$C$75/10^(AK198/10)+Summary!$C$76/10^(AL198/10)+Summary!$C$77/10^(AM198/10))/Summary!$C$78))</f>
        <v>0</v>
      </c>
      <c r="AO198" s="140">
        <f>'Test-LD'!Y196</f>
        <v>0</v>
      </c>
      <c r="AP198" s="140">
        <f>'Test-LD'!Z196</f>
        <v>0</v>
      </c>
      <c r="AQ198" s="141">
        <f t="shared" si="11"/>
        <v>0</v>
      </c>
      <c r="AR198" s="142" t="e">
        <f t="shared" si="12"/>
        <v>#DIV/0!</v>
      </c>
      <c r="AS198" s="143" t="e">
        <f t="shared" si="13"/>
        <v>#DIV/0!</v>
      </c>
      <c r="AT198" s="136"/>
      <c r="AU198" s="136"/>
      <c r="AV198" s="577" t="s">
        <v>122</v>
      </c>
      <c r="AW198" s="480" t="e" cm="1">
        <f t="array" ref="AW198">bdRateExtend($G197:$G200,H197:H200,$Z197:$Z200,AA197:AA200)</f>
        <v>#VALUE!</v>
      </c>
      <c r="AX198" s="480"/>
      <c r="AY198" s="480"/>
      <c r="AZ198" s="480"/>
      <c r="BA198" s="480"/>
      <c r="BB198" s="480"/>
      <c r="BC198" s="480" t="e" cm="1">
        <f t="array" ref="BC198">bdRateExtend($G197:$G200,L197:L200,$Z197:$Z200,AE197:AE200)</f>
        <v>#VALUE!</v>
      </c>
      <c r="BD198" s="480"/>
      <c r="BE198" s="480" t="e" cm="1">
        <f t="array" ref="BE198">bdRateExtend($G197:$G200,M197:M200,$Z197:$Z200,AF197:AF200)</f>
        <v>#VALUE!</v>
      </c>
      <c r="BF198" s="480"/>
      <c r="BG198" s="469" t="e" cm="1">
        <f t="array" ref="BG198">bdRateExtend($G197:$G200,N197:N200,$Z197:$Z200,AG197:AG200,"None", FALSE,1)</f>
        <v>#VALUE!</v>
      </c>
      <c r="BH198" s="476"/>
      <c r="BI198" s="469" t="e" cm="1">
        <f t="array" ref="BI198">bdRateExtend($G197:$G200,O197:O200,$Z197:$Z200,AH197:AH200,"None", FALSE,1)</f>
        <v>#VALUE!</v>
      </c>
      <c r="BJ198" s="476"/>
      <c r="BK198" s="480" t="e" cm="1">
        <f t="array" ref="BK198">bdRateExtend($G197:$G200,P197:P200,$Z197:$Z200,AI197:AI200)</f>
        <v>#VALUE!</v>
      </c>
      <c r="BL198" s="480"/>
      <c r="BM198" s="480" t="e" cm="1">
        <f t="array" ref="BM198">bdRateExtend($G197:$G200,Q197:Q200,$Z197:$Z200,AJ197:AJ200)</f>
        <v>#VALUE!</v>
      </c>
      <c r="BN198" s="480"/>
      <c r="BO198" s="480" t="e" cm="1">
        <f t="array" ref="BO198">bdRateExtend($G197:$G200,R197:R200,$Z197:$Z200,AK197:AK200)</f>
        <v>#VALUE!</v>
      </c>
      <c r="BP198" s="468"/>
      <c r="BQ198" s="480"/>
      <c r="BR198" s="480"/>
      <c r="BS198" s="480"/>
      <c r="BT198" s="476"/>
      <c r="BU198" s="463" cm="1">
        <f t="array" ref="BU198">testVMAFRange($G197:$G200,N197:N200,$Z197:$Z200,AG197:AG200)</f>
        <v>0</v>
      </c>
      <c r="BV198" s="465"/>
      <c r="BW198" s="463" cm="1">
        <f t="array" ref="BW198">testVMAFRange($G197:$G200,O197:O200,$Z197:$Z200,AH197:AH200)</f>
        <v>0</v>
      </c>
      <c r="BX198" s="465"/>
    </row>
    <row r="199" spans="1:76" ht="17" customHeight="1" x14ac:dyDescent="0.35">
      <c r="A199" s="516"/>
      <c r="B199" s="483"/>
      <c r="C199" s="520"/>
      <c r="D199" s="490"/>
      <c r="E199" s="493"/>
      <c r="F199" s="138">
        <v>47</v>
      </c>
      <c r="G199" s="139">
        <f>'Anchor-LD'!L197</f>
        <v>0</v>
      </c>
      <c r="H199" s="140">
        <f>'Anchor-LD'!M197</f>
        <v>0</v>
      </c>
      <c r="I199" s="140">
        <f>'Anchor-LD'!N197</f>
        <v>0</v>
      </c>
      <c r="J199" s="140">
        <f>'Anchor-LD'!O197</f>
        <v>0</v>
      </c>
      <c r="K199" s="140">
        <f>(Summary!$C$58*H199+Summary!$C$59*I199+Summary!$C$60*J199)/Summary!$C$61</f>
        <v>0</v>
      </c>
      <c r="L199" s="140">
        <f>'Anchor-LD'!P197</f>
        <v>0</v>
      </c>
      <c r="M199" s="140">
        <f>'Anchor-LD'!Q197</f>
        <v>0</v>
      </c>
      <c r="N199" s="140">
        <f>'Anchor-LD'!R197</f>
        <v>0</v>
      </c>
      <c r="O199" s="140">
        <f>'Anchor-LD'!S197</f>
        <v>0</v>
      </c>
      <c r="P199" s="140">
        <f>'Anchor-LD'!T197</f>
        <v>0</v>
      </c>
      <c r="Q199" s="140">
        <f>'Anchor-LD'!U197</f>
        <v>0</v>
      </c>
      <c r="R199" s="140">
        <f>'Anchor-LD'!V197</f>
        <v>0</v>
      </c>
      <c r="S199" s="140">
        <f>'Anchor-LD'!W197</f>
        <v>0</v>
      </c>
      <c r="T199" s="140">
        <f>'Anchor-LD'!X197</f>
        <v>0</v>
      </c>
      <c r="U199" s="140">
        <f>10*LOG10(1/((Summary!$C$75/10^(R199/10)+Summary!$C$76/10^(S199/10)+Summary!$C$77/10^(T199/10))/Summary!$C$78))</f>
        <v>0</v>
      </c>
      <c r="V199" s="140">
        <f>'Anchor-LD'!Y197</f>
        <v>0</v>
      </c>
      <c r="W199" s="140">
        <f>'Anchor-LD'!Z197</f>
        <v>0</v>
      </c>
      <c r="X199" s="141">
        <f t="shared" si="10"/>
        <v>0</v>
      </c>
      <c r="Y199" s="133"/>
      <c r="Z199" s="139">
        <f>'Test-LD'!L197</f>
        <v>0</v>
      </c>
      <c r="AA199" s="140">
        <f>'Test-LD'!M197</f>
        <v>0</v>
      </c>
      <c r="AB199" s="140">
        <f>'Test-LD'!N197</f>
        <v>0</v>
      </c>
      <c r="AC199" s="140">
        <f>'Test-LD'!O197</f>
        <v>0</v>
      </c>
      <c r="AD199" s="140">
        <f>(Summary!$C$58*AA199+Summary!$C$59*AB199+Summary!$C$60*AC199)/Summary!$C$61</f>
        <v>0</v>
      </c>
      <c r="AE199" s="140">
        <f>'Test-LD'!P197</f>
        <v>0</v>
      </c>
      <c r="AF199" s="140">
        <f>'Test-LD'!Q197</f>
        <v>0</v>
      </c>
      <c r="AG199" s="140">
        <f>'Test-LD'!R197</f>
        <v>0</v>
      </c>
      <c r="AH199" s="140">
        <f>'Test-LD'!S197</f>
        <v>0</v>
      </c>
      <c r="AI199" s="140">
        <f>'Test-LD'!T197</f>
        <v>0</v>
      </c>
      <c r="AJ199" s="140">
        <f>'Test-LD'!U197</f>
        <v>0</v>
      </c>
      <c r="AK199" s="140">
        <f>'Test-LD'!V197</f>
        <v>0</v>
      </c>
      <c r="AL199" s="140">
        <f>'Test-LD'!W197</f>
        <v>0</v>
      </c>
      <c r="AM199" s="140">
        <f>'Test-LD'!X197</f>
        <v>0</v>
      </c>
      <c r="AN199" s="140">
        <f>10*LOG10(1/((Summary!$C$75/10^(AK199/10)+Summary!$C$76/10^(AL199/10)+Summary!$C$77/10^(AM199/10))/Summary!$C$78))</f>
        <v>0</v>
      </c>
      <c r="AO199" s="140">
        <f>'Test-LD'!Y197</f>
        <v>0</v>
      </c>
      <c r="AP199" s="140">
        <f>'Test-LD'!Z197</f>
        <v>0</v>
      </c>
      <c r="AQ199" s="141">
        <f t="shared" si="11"/>
        <v>0</v>
      </c>
      <c r="AR199" s="142" t="e">
        <f t="shared" si="12"/>
        <v>#DIV/0!</v>
      </c>
      <c r="AS199" s="143" t="e">
        <f t="shared" si="13"/>
        <v>#DIV/0!</v>
      </c>
      <c r="AT199" s="136"/>
      <c r="AU199" s="136"/>
      <c r="AV199" s="577"/>
      <c r="AW199" s="480"/>
      <c r="AX199" s="480"/>
      <c r="AY199" s="480"/>
      <c r="AZ199" s="480"/>
      <c r="BA199" s="480"/>
      <c r="BB199" s="480"/>
      <c r="BC199" s="480"/>
      <c r="BD199" s="480"/>
      <c r="BE199" s="480"/>
      <c r="BF199" s="480"/>
      <c r="BG199" s="469"/>
      <c r="BH199" s="476"/>
      <c r="BI199" s="469"/>
      <c r="BJ199" s="476"/>
      <c r="BK199" s="480"/>
      <c r="BL199" s="480"/>
      <c r="BM199" s="480"/>
      <c r="BN199" s="480"/>
      <c r="BO199" s="480"/>
      <c r="BP199" s="468"/>
      <c r="BQ199" s="480"/>
      <c r="BR199" s="480"/>
      <c r="BS199" s="480"/>
      <c r="BT199" s="476"/>
      <c r="BU199" s="463"/>
      <c r="BV199" s="465"/>
      <c r="BW199" s="463"/>
      <c r="BX199" s="465"/>
    </row>
    <row r="200" spans="1:76" ht="17" customHeight="1" x14ac:dyDescent="0.35">
      <c r="A200" s="516"/>
      <c r="B200" s="483"/>
      <c r="C200" s="520"/>
      <c r="D200" s="490"/>
      <c r="E200" s="493"/>
      <c r="F200" s="138">
        <v>55</v>
      </c>
      <c r="G200" s="139">
        <f>'Anchor-LD'!L198</f>
        <v>0</v>
      </c>
      <c r="H200" s="140">
        <f>'Anchor-LD'!M198</f>
        <v>0</v>
      </c>
      <c r="I200" s="140">
        <f>'Anchor-LD'!N198</f>
        <v>0</v>
      </c>
      <c r="J200" s="140">
        <f>'Anchor-LD'!O198</f>
        <v>0</v>
      </c>
      <c r="K200" s="140">
        <f>(Summary!$C$58*H200+Summary!$C$59*I200+Summary!$C$60*J200)/Summary!$C$61</f>
        <v>0</v>
      </c>
      <c r="L200" s="140">
        <f>'Anchor-LD'!P198</f>
        <v>0</v>
      </c>
      <c r="M200" s="140">
        <f>'Anchor-LD'!Q198</f>
        <v>0</v>
      </c>
      <c r="N200" s="140">
        <f>'Anchor-LD'!R198</f>
        <v>0</v>
      </c>
      <c r="O200" s="140">
        <f>'Anchor-LD'!S198</f>
        <v>0</v>
      </c>
      <c r="P200" s="140">
        <f>'Anchor-LD'!T198</f>
        <v>0</v>
      </c>
      <c r="Q200" s="140">
        <f>'Anchor-LD'!U198</f>
        <v>0</v>
      </c>
      <c r="R200" s="140">
        <f>'Anchor-LD'!V198</f>
        <v>0</v>
      </c>
      <c r="S200" s="140">
        <f>'Anchor-LD'!W198</f>
        <v>0</v>
      </c>
      <c r="T200" s="140">
        <f>'Anchor-LD'!X198</f>
        <v>0</v>
      </c>
      <c r="U200" s="140">
        <f>10*LOG10(1/((Summary!$C$75/10^(R200/10)+Summary!$C$76/10^(S200/10)+Summary!$C$77/10^(T200/10))/Summary!$C$78))</f>
        <v>0</v>
      </c>
      <c r="V200" s="140">
        <f>'Anchor-LD'!Y198</f>
        <v>0</v>
      </c>
      <c r="W200" s="140">
        <f>'Anchor-LD'!Z198</f>
        <v>0</v>
      </c>
      <c r="X200" s="141">
        <f t="shared" si="10"/>
        <v>0</v>
      </c>
      <c r="Y200" s="133"/>
      <c r="Z200" s="139">
        <f>'Test-LD'!L198</f>
        <v>0</v>
      </c>
      <c r="AA200" s="140">
        <f>'Test-LD'!M198</f>
        <v>0</v>
      </c>
      <c r="AB200" s="140">
        <f>'Test-LD'!N198</f>
        <v>0</v>
      </c>
      <c r="AC200" s="140">
        <f>'Test-LD'!O198</f>
        <v>0</v>
      </c>
      <c r="AD200" s="140">
        <f>(Summary!$C$58*AA200+Summary!$C$59*AB200+Summary!$C$60*AC200)/Summary!$C$61</f>
        <v>0</v>
      </c>
      <c r="AE200" s="140">
        <f>'Test-LD'!P198</f>
        <v>0</v>
      </c>
      <c r="AF200" s="140">
        <f>'Test-LD'!Q198</f>
        <v>0</v>
      </c>
      <c r="AG200" s="140">
        <f>'Test-LD'!R198</f>
        <v>0</v>
      </c>
      <c r="AH200" s="140">
        <f>'Test-LD'!S198</f>
        <v>0</v>
      </c>
      <c r="AI200" s="140">
        <f>'Test-LD'!T198</f>
        <v>0</v>
      </c>
      <c r="AJ200" s="140">
        <f>'Test-LD'!U198</f>
        <v>0</v>
      </c>
      <c r="AK200" s="140">
        <f>'Test-LD'!V198</f>
        <v>0</v>
      </c>
      <c r="AL200" s="140">
        <f>'Test-LD'!W198</f>
        <v>0</v>
      </c>
      <c r="AM200" s="140">
        <f>'Test-LD'!X198</f>
        <v>0</v>
      </c>
      <c r="AN200" s="140">
        <f>10*LOG10(1/((Summary!$C$75/10^(AK200/10)+Summary!$C$76/10^(AL200/10)+Summary!$C$77/10^(AM200/10))/Summary!$C$78))</f>
        <v>0</v>
      </c>
      <c r="AO200" s="140">
        <f>'Test-LD'!Y198</f>
        <v>0</v>
      </c>
      <c r="AP200" s="140">
        <f>'Test-LD'!Z198</f>
        <v>0</v>
      </c>
      <c r="AQ200" s="141">
        <f t="shared" si="11"/>
        <v>0</v>
      </c>
      <c r="AR200" s="142" t="e">
        <f t="shared" si="12"/>
        <v>#DIV/0!</v>
      </c>
      <c r="AS200" s="143" t="e">
        <f t="shared" si="13"/>
        <v>#DIV/0!</v>
      </c>
      <c r="AT200" s="136"/>
      <c r="AU200" s="136"/>
      <c r="AV200" s="577" t="s">
        <v>123</v>
      </c>
      <c r="AW200" s="480" t="e" cm="1">
        <f t="array" ref="AW200">bdRateExtend($G198:$G201,H198:H201,$Z198:$Z201,AA198:AA201)</f>
        <v>#VALUE!</v>
      </c>
      <c r="AX200" s="480"/>
      <c r="AY200" s="480"/>
      <c r="AZ200" s="480"/>
      <c r="BA200" s="480"/>
      <c r="BB200" s="480"/>
      <c r="BC200" s="480" t="e" cm="1">
        <f t="array" ref="BC200">bdRateExtend($G198:$G201,L198:L201,$Z198:$Z201,AE198:AE201)</f>
        <v>#VALUE!</v>
      </c>
      <c r="BD200" s="480"/>
      <c r="BE200" s="480" t="e" cm="1">
        <f t="array" ref="BE200">bdRateExtend($G198:$G201,M198:M201,$Z198:$Z201,AF198:AF201)</f>
        <v>#VALUE!</v>
      </c>
      <c r="BF200" s="480"/>
      <c r="BG200" s="469" t="e" cm="1">
        <f t="array" ref="BG200">bdRateExtend($G198:$G201,N198:N201,$Z198:$Z201,AG198:AG201,"None", FALSE,1)</f>
        <v>#VALUE!</v>
      </c>
      <c r="BH200" s="476"/>
      <c r="BI200" s="469" t="e" cm="1">
        <f t="array" ref="BI200">bdRateExtend($G198:$G201,O198:O201,$Z198:$Z201,AH198:AH201,"None", FALSE,1)</f>
        <v>#VALUE!</v>
      </c>
      <c r="BJ200" s="476"/>
      <c r="BK200" s="480" t="e" cm="1">
        <f t="array" ref="BK200">bdRateExtend($G198:$G201,P198:P201,$Z198:$Z201,AI198:AI201)</f>
        <v>#VALUE!</v>
      </c>
      <c r="BL200" s="480"/>
      <c r="BM200" s="480" t="e" cm="1">
        <f t="array" ref="BM200">bdRateExtend($G198:$G201,Q198:Q201,$Z198:$Z201,AJ198:AJ201)</f>
        <v>#VALUE!</v>
      </c>
      <c r="BN200" s="480"/>
      <c r="BO200" s="480" t="e" cm="1">
        <f t="array" ref="BO200">bdRateExtend($G198:$G201,R198:R201,$Z198:$Z201,AK198:AK201)</f>
        <v>#VALUE!</v>
      </c>
      <c r="BP200" s="468"/>
      <c r="BQ200" s="480"/>
      <c r="BR200" s="480"/>
      <c r="BS200" s="480"/>
      <c r="BT200" s="476"/>
      <c r="BU200" s="463" cm="1">
        <f t="array" ref="BU200">testVMAFRange($G198:$G201,N198:N201,$Z198:$Z201,AG198:AG201)</f>
        <v>0</v>
      </c>
      <c r="BV200" s="465"/>
      <c r="BW200" s="463" cm="1">
        <f t="array" ref="BW200">testVMAFRange($G198:$G201,O198:O201,$Z198:$Z201,AH198:AH201)</f>
        <v>0</v>
      </c>
      <c r="BX200" s="465"/>
    </row>
    <row r="201" spans="1:76" ht="17" customHeight="1" thickBot="1" x14ac:dyDescent="0.4">
      <c r="A201" s="516"/>
      <c r="B201" s="518"/>
      <c r="C201" s="521"/>
      <c r="D201" s="522"/>
      <c r="E201" s="523"/>
      <c r="F201" s="144">
        <v>63</v>
      </c>
      <c r="G201" s="145">
        <f>'Anchor-LD'!L199</f>
        <v>0</v>
      </c>
      <c r="H201" s="146">
        <f>'Anchor-LD'!M199</f>
        <v>0</v>
      </c>
      <c r="I201" s="146">
        <f>'Anchor-LD'!N199</f>
        <v>0</v>
      </c>
      <c r="J201" s="146">
        <f>'Anchor-LD'!O199</f>
        <v>0</v>
      </c>
      <c r="K201" s="146">
        <f>(Summary!$C$58*H201+Summary!$C$59*I201+Summary!$C$60*J201)/Summary!$C$61</f>
        <v>0</v>
      </c>
      <c r="L201" s="146">
        <f>'Anchor-LD'!P199</f>
        <v>0</v>
      </c>
      <c r="M201" s="146">
        <f>'Anchor-LD'!Q199</f>
        <v>0</v>
      </c>
      <c r="N201" s="146">
        <f>'Anchor-LD'!R199</f>
        <v>0</v>
      </c>
      <c r="O201" s="146">
        <f>'Anchor-LD'!S199</f>
        <v>0</v>
      </c>
      <c r="P201" s="146">
        <f>'Anchor-LD'!T199</f>
        <v>0</v>
      </c>
      <c r="Q201" s="146">
        <f>'Anchor-LD'!U199</f>
        <v>0</v>
      </c>
      <c r="R201" s="146">
        <f>'Anchor-LD'!V199</f>
        <v>0</v>
      </c>
      <c r="S201" s="146">
        <f>'Anchor-LD'!W199</f>
        <v>0</v>
      </c>
      <c r="T201" s="146">
        <f>'Anchor-LD'!X199</f>
        <v>0</v>
      </c>
      <c r="U201" s="146">
        <f>10*LOG10(1/((Summary!$C$75/10^(R201/10)+Summary!$C$76/10^(S201/10)+Summary!$C$77/10^(T201/10))/Summary!$C$78))</f>
        <v>0</v>
      </c>
      <c r="V201" s="146">
        <f>'Anchor-LD'!Y199</f>
        <v>0</v>
      </c>
      <c r="W201" s="146">
        <f>'Anchor-LD'!Z199</f>
        <v>0</v>
      </c>
      <c r="X201" s="147">
        <f t="shared" si="10"/>
        <v>0</v>
      </c>
      <c r="Y201" s="133"/>
      <c r="Z201" s="145">
        <f>'Test-LD'!L199</f>
        <v>0</v>
      </c>
      <c r="AA201" s="146">
        <f>'Test-LD'!M199</f>
        <v>0</v>
      </c>
      <c r="AB201" s="146">
        <f>'Test-LD'!N199</f>
        <v>0</v>
      </c>
      <c r="AC201" s="146">
        <f>'Test-LD'!O199</f>
        <v>0</v>
      </c>
      <c r="AD201" s="146">
        <f>(Summary!$C$58*AA201+Summary!$C$59*AB201+Summary!$C$60*AC201)/Summary!$C$61</f>
        <v>0</v>
      </c>
      <c r="AE201" s="146">
        <f>'Test-LD'!P199</f>
        <v>0</v>
      </c>
      <c r="AF201" s="146">
        <f>'Test-LD'!Q199</f>
        <v>0</v>
      </c>
      <c r="AG201" s="146">
        <f>'Test-LD'!R199</f>
        <v>0</v>
      </c>
      <c r="AH201" s="146">
        <f>'Test-LD'!S199</f>
        <v>0</v>
      </c>
      <c r="AI201" s="146">
        <f>'Test-LD'!T199</f>
        <v>0</v>
      </c>
      <c r="AJ201" s="146">
        <f>'Test-LD'!U199</f>
        <v>0</v>
      </c>
      <c r="AK201" s="146">
        <f>'Test-LD'!V199</f>
        <v>0</v>
      </c>
      <c r="AL201" s="146">
        <f>'Test-LD'!W199</f>
        <v>0</v>
      </c>
      <c r="AM201" s="146">
        <f>'Test-LD'!X199</f>
        <v>0</v>
      </c>
      <c r="AN201" s="146">
        <f>10*LOG10(1/((Summary!$C$75/10^(AK201/10)+Summary!$C$76/10^(AL201/10)+Summary!$C$77/10^(AM201/10))/Summary!$C$78))</f>
        <v>0</v>
      </c>
      <c r="AO201" s="146">
        <f>'Test-LD'!Y199</f>
        <v>0</v>
      </c>
      <c r="AP201" s="146">
        <f>'Test-LD'!Z199</f>
        <v>0</v>
      </c>
      <c r="AQ201" s="147">
        <f t="shared" si="11"/>
        <v>0</v>
      </c>
      <c r="AR201" s="148" t="e">
        <f t="shared" si="12"/>
        <v>#DIV/0!</v>
      </c>
      <c r="AS201" s="149" t="e">
        <f t="shared" si="13"/>
        <v>#DIV/0!</v>
      </c>
      <c r="AT201" s="136"/>
      <c r="AU201" s="136"/>
      <c r="AV201" s="577"/>
      <c r="AW201" s="480"/>
      <c r="AX201" s="480"/>
      <c r="AY201" s="480"/>
      <c r="AZ201" s="480"/>
      <c r="BA201" s="480"/>
      <c r="BB201" s="481"/>
      <c r="BC201" s="480"/>
      <c r="BD201" s="480"/>
      <c r="BE201" s="480"/>
      <c r="BF201" s="480"/>
      <c r="BG201" s="472"/>
      <c r="BH201" s="477"/>
      <c r="BI201" s="472"/>
      <c r="BJ201" s="477"/>
      <c r="BK201" s="480"/>
      <c r="BL201" s="480"/>
      <c r="BM201" s="480"/>
      <c r="BN201" s="480"/>
      <c r="BO201" s="480"/>
      <c r="BP201" s="471"/>
      <c r="BQ201" s="481"/>
      <c r="BR201" s="481"/>
      <c r="BS201" s="481"/>
      <c r="BT201" s="477"/>
      <c r="BU201" s="473"/>
      <c r="BV201" s="466"/>
      <c r="BW201" s="473"/>
      <c r="BX201" s="466"/>
    </row>
    <row r="202" spans="1:76" ht="17" customHeight="1" x14ac:dyDescent="0.35">
      <c r="A202" s="516"/>
      <c r="B202" s="482" t="s">
        <v>22</v>
      </c>
      <c r="C202" s="519" t="s">
        <v>56</v>
      </c>
      <c r="D202" s="489">
        <v>60</v>
      </c>
      <c r="E202" s="492">
        <v>8</v>
      </c>
      <c r="F202" s="129">
        <v>23</v>
      </c>
      <c r="G202" s="130">
        <f>'Anchor-LD'!L200</f>
        <v>0</v>
      </c>
      <c r="H202" s="131">
        <f>'Anchor-LD'!M200</f>
        <v>0</v>
      </c>
      <c r="I202" s="131">
        <f>'Anchor-LD'!N200</f>
        <v>0</v>
      </c>
      <c r="J202" s="131">
        <f>'Anchor-LD'!O200</f>
        <v>0</v>
      </c>
      <c r="K202" s="131">
        <f>(Summary!$C$58*H202+Summary!$C$59*I202+Summary!$C$60*J202)/Summary!$C$61</f>
        <v>0</v>
      </c>
      <c r="L202" s="131">
        <f>'Anchor-LD'!P200</f>
        <v>0</v>
      </c>
      <c r="M202" s="131">
        <f>'Anchor-LD'!Q200</f>
        <v>0</v>
      </c>
      <c r="N202" s="131">
        <f>'Anchor-LD'!R200</f>
        <v>0</v>
      </c>
      <c r="O202" s="131">
        <f>'Anchor-LD'!S200</f>
        <v>0</v>
      </c>
      <c r="P202" s="131">
        <f>'Anchor-LD'!T200</f>
        <v>0</v>
      </c>
      <c r="Q202" s="131">
        <f>'Anchor-LD'!U200</f>
        <v>0</v>
      </c>
      <c r="R202" s="131">
        <f>'Anchor-LD'!V200</f>
        <v>0</v>
      </c>
      <c r="S202" s="131">
        <f>'Anchor-LD'!W200</f>
        <v>0</v>
      </c>
      <c r="T202" s="131">
        <f>'Anchor-LD'!X200</f>
        <v>0</v>
      </c>
      <c r="U202" s="131">
        <f>10*LOG10(1/((Summary!$C$75/10^(R202/10)+Summary!$C$76/10^(S202/10)+Summary!$C$77/10^(T202/10))/Summary!$C$78))</f>
        <v>0</v>
      </c>
      <c r="V202" s="131">
        <f>'Anchor-LD'!Y200</f>
        <v>0</v>
      </c>
      <c r="W202" s="131">
        <f>'Anchor-LD'!Z200</f>
        <v>0</v>
      </c>
      <c r="X202" s="132">
        <f t="shared" ref="X202:X265" si="14">V202/3600</f>
        <v>0</v>
      </c>
      <c r="Y202" s="133"/>
      <c r="Z202" s="130">
        <f>'Test-LD'!L200</f>
        <v>0</v>
      </c>
      <c r="AA202" s="131">
        <f>'Test-LD'!M200</f>
        <v>0</v>
      </c>
      <c r="AB202" s="131">
        <f>'Test-LD'!N200</f>
        <v>0</v>
      </c>
      <c r="AC202" s="131">
        <f>'Test-LD'!O200</f>
        <v>0</v>
      </c>
      <c r="AD202" s="131">
        <f>(Summary!$C$58*AA202+Summary!$C$59*AB202+Summary!$C$60*AC202)/Summary!$C$61</f>
        <v>0</v>
      </c>
      <c r="AE202" s="131">
        <f>'Test-LD'!P200</f>
        <v>0</v>
      </c>
      <c r="AF202" s="131">
        <f>'Test-LD'!Q200</f>
        <v>0</v>
      </c>
      <c r="AG202" s="131">
        <f>'Test-LD'!R200</f>
        <v>0</v>
      </c>
      <c r="AH202" s="131">
        <f>'Test-LD'!S200</f>
        <v>0</v>
      </c>
      <c r="AI202" s="131">
        <f>'Test-LD'!T200</f>
        <v>0</v>
      </c>
      <c r="AJ202" s="131">
        <f>'Test-LD'!U200</f>
        <v>0</v>
      </c>
      <c r="AK202" s="131">
        <f>'Test-LD'!V200</f>
        <v>0</v>
      </c>
      <c r="AL202" s="131">
        <f>'Test-LD'!W200</f>
        <v>0</v>
      </c>
      <c r="AM202" s="131">
        <f>'Test-LD'!X200</f>
        <v>0</v>
      </c>
      <c r="AN202" s="131">
        <f>10*LOG10(1/((Summary!$C$75/10^(AK202/10)+Summary!$C$76/10^(AL202/10)+Summary!$C$77/10^(AM202/10))/Summary!$C$78))</f>
        <v>0</v>
      </c>
      <c r="AO202" s="131">
        <f>'Test-LD'!Y200</f>
        <v>0</v>
      </c>
      <c r="AP202" s="131">
        <f>'Test-LD'!Z200</f>
        <v>0</v>
      </c>
      <c r="AQ202" s="132">
        <f t="shared" ref="AQ202:AQ265" si="15">AO202/3600</f>
        <v>0</v>
      </c>
      <c r="AR202" s="134" t="e">
        <f t="shared" si="12"/>
        <v>#DIV/0!</v>
      </c>
      <c r="AS202" s="135" t="e">
        <f t="shared" si="13"/>
        <v>#DIV/0!</v>
      </c>
      <c r="AT202" s="136"/>
      <c r="AU202" s="136"/>
      <c r="AV202" s="577" t="s">
        <v>121</v>
      </c>
      <c r="AW202" s="480" t="e" cm="1">
        <f t="array" ref="AW202">bdRateExtend($G202:$G205,H202:H205,$Z202:$Z205,AA202:AA205)</f>
        <v>#VALUE!</v>
      </c>
      <c r="AX202" s="480" t="e" cm="1">
        <f t="array" ref="AX202">bdRateExtend($G202:$G207,H202:H207,$Z202:$Z207,AA202:AA207)</f>
        <v>#VALUE!</v>
      </c>
      <c r="AY202" s="480" t="e" cm="1">
        <f t="array" ref="AY202">bdRateExtend($G202:$G207,I202:I207,$Z202:$Z207,AB202:AB207)</f>
        <v>#VALUE!</v>
      </c>
      <c r="AZ202" s="480" t="e" cm="1">
        <f t="array" ref="AZ202">bdRateExtend($G202:$G207,J202:J207,$Z202:$Z207,AC202:AC207)</f>
        <v>#VALUE!</v>
      </c>
      <c r="BA202" s="480" t="e" cm="1">
        <f t="array" ref="BA202">bdRateExtend($G202:$G207,K202:K207,$Z202:$Z207,AD202:AD207)</f>
        <v>#VALUE!</v>
      </c>
      <c r="BB202" s="479" t="e">
        <f>(Summary!$C$89*AX202+Summary!$C$90*AY202+Summary!$C$91*AZ202)/Summary!$C$92</f>
        <v>#VALUE!</v>
      </c>
      <c r="BC202" s="480" t="e" cm="1">
        <f t="array" ref="BC202">bdRateExtend($G202:$G205,L202:L205,$Z202:$Z205,AE202:AE205)</f>
        <v>#VALUE!</v>
      </c>
      <c r="BD202" s="480" t="e" cm="1">
        <f t="array" ref="BD202">bdRateExtend($G202:$G207,L202:L207,$Z202:$Z207,AE202:AE207)</f>
        <v>#VALUE!</v>
      </c>
      <c r="BE202" s="480" t="e" cm="1">
        <f t="array" ref="BE202">bdRateExtend($G202:$G205,M202:M205,$Z202:$Z205,AF202:AF205)</f>
        <v>#VALUE!</v>
      </c>
      <c r="BF202" s="480" t="e" cm="1">
        <f t="array" ref="BF202">bdRateExtend($G202:$G207,M202:M207,$Z202:$Z207,AF202:AF207)</f>
        <v>#VALUE!</v>
      </c>
      <c r="BG202" s="474" t="e" cm="1">
        <f t="array" ref="BG202">bdRateExtend($G202:$G205,N202:N205,$Z202:$Z205,AG202:AG205,"None", FALSE,1)</f>
        <v>#VALUE!</v>
      </c>
      <c r="BH202" s="475" t="e" cm="1">
        <f t="array" ref="BH202">bdRateExtend($G202:$G207,N202:N207,$Z202:$Z207,AG202:AG207,"None", FALSE,1)</f>
        <v>#VALUE!</v>
      </c>
      <c r="BI202" s="474" t="e" cm="1">
        <f t="array" ref="BI202">bdRateExtend($G202:$G205,O202:O205,$Z202:$Z205,AH202:AH205,"None", FALSE,1)</f>
        <v>#VALUE!</v>
      </c>
      <c r="BJ202" s="475" t="e" cm="1">
        <f t="array" ref="BJ202">bdRateExtend($G202:$G207,O202:O207,$Z202:$Z207,AH202:AH207,"None", FALSE,1)</f>
        <v>#VALUE!</v>
      </c>
      <c r="BK202" s="480" t="e" cm="1">
        <f t="array" ref="BK202">bdRateExtend($G202:$G205,P202:P205,$Z202:$Z205,AI202:AI205)</f>
        <v>#VALUE!</v>
      </c>
      <c r="BL202" s="480" t="e" cm="1">
        <f t="array" ref="BL202">bdRateExtend($G202:$G207,P202:P207,$Z202:$Z207,AI202:AI207)</f>
        <v>#VALUE!</v>
      </c>
      <c r="BM202" s="480" t="e" cm="1">
        <f t="array" ref="BM202">bdRateExtend($G202:$G205,Q202:Q205,$Z202:$Z205,AJ202:AJ205)</f>
        <v>#VALUE!</v>
      </c>
      <c r="BN202" s="480" t="e" cm="1">
        <f t="array" ref="BN202">bdRateExtend($G202:$G207,Q202:Q207,$Z202:$Z207,AJ202:AJ207)</f>
        <v>#VALUE!</v>
      </c>
      <c r="BO202" s="480" t="e" cm="1">
        <f t="array" ref="BO202">bdRateExtend($G202:$G205,R202:R205,$Z202:$Z205,AK202:AK205)</f>
        <v>#VALUE!</v>
      </c>
      <c r="BP202" s="575" t="e" cm="1">
        <f t="array" ref="BP202">bdRateExtend($G202:$G207,R202:R207,$Z202:$Z207,AK202:AK207)</f>
        <v>#VALUE!</v>
      </c>
      <c r="BQ202" s="574" t="e" cm="1">
        <f t="array" ref="BQ202">bdRateExtend($G202:$G207,S202:S207,$Z202:$Z207,AL202:AL207)</f>
        <v>#VALUE!</v>
      </c>
      <c r="BR202" s="574" t="e" cm="1">
        <f t="array" ref="BR202">bdRateExtend($G202:$G207,T202:T207,$Z202:$Z207,AM202:AM207)</f>
        <v>#VALUE!</v>
      </c>
      <c r="BS202" s="574" t="e" cm="1">
        <f t="array" ref="BS202">bdRateExtend($G202:$G207,U202:U207,$Z202:$Z207,AN202:AN207)</f>
        <v>#VALUE!</v>
      </c>
      <c r="BT202" s="576" t="e">
        <f>(Summary!$C$103*BP202+Summary!$C$104*BQ202+Summary!$C$105*BR202)/Summary!$C$106</f>
        <v>#VALUE!</v>
      </c>
      <c r="BU202" s="462" cm="1">
        <f t="array" ref="BU202">testVMAFRange($G202:$G205,N202:N205,$Z202:$Z205,AG202:AG205)</f>
        <v>0</v>
      </c>
      <c r="BV202" s="464" cm="1">
        <f t="array" ref="BV202">testVMAFRange($G202:$G207,N202:N207,$Z202:$Z207,AG202:AG207)</f>
        <v>0</v>
      </c>
      <c r="BW202" s="462" cm="1">
        <f t="array" ref="BW202">testVMAFRange($G202:$G205,O202:O205,$Z202:$Z205,AH202:AH205)</f>
        <v>0</v>
      </c>
      <c r="BX202" s="464" cm="1">
        <f t="array" ref="BX202">testVMAFRange($G202:$G207,O202:O207,$Z202:$Z207,AH202:AH207)</f>
        <v>0</v>
      </c>
    </row>
    <row r="203" spans="1:76" ht="17" customHeight="1" x14ac:dyDescent="0.35">
      <c r="A203" s="516"/>
      <c r="B203" s="483"/>
      <c r="C203" s="520"/>
      <c r="D203" s="490"/>
      <c r="E203" s="493"/>
      <c r="F203" s="138">
        <v>31</v>
      </c>
      <c r="G203" s="139">
        <f>'Anchor-LD'!L201</f>
        <v>0</v>
      </c>
      <c r="H203" s="140">
        <f>'Anchor-LD'!M201</f>
        <v>0</v>
      </c>
      <c r="I203" s="140">
        <f>'Anchor-LD'!N201</f>
        <v>0</v>
      </c>
      <c r="J203" s="140">
        <f>'Anchor-LD'!O201</f>
        <v>0</v>
      </c>
      <c r="K203" s="140">
        <f>(Summary!$C$58*H203+Summary!$C$59*I203+Summary!$C$60*J203)/Summary!$C$61</f>
        <v>0</v>
      </c>
      <c r="L203" s="140">
        <f>'Anchor-LD'!P201</f>
        <v>0</v>
      </c>
      <c r="M203" s="140">
        <f>'Anchor-LD'!Q201</f>
        <v>0</v>
      </c>
      <c r="N203" s="140">
        <f>'Anchor-LD'!R201</f>
        <v>0</v>
      </c>
      <c r="O203" s="140">
        <f>'Anchor-LD'!S201</f>
        <v>0</v>
      </c>
      <c r="P203" s="140">
        <f>'Anchor-LD'!T201</f>
        <v>0</v>
      </c>
      <c r="Q203" s="140">
        <f>'Anchor-LD'!U201</f>
        <v>0</v>
      </c>
      <c r="R203" s="140">
        <f>'Anchor-LD'!V201</f>
        <v>0</v>
      </c>
      <c r="S203" s="140">
        <f>'Anchor-LD'!W201</f>
        <v>0</v>
      </c>
      <c r="T203" s="140">
        <f>'Anchor-LD'!X201</f>
        <v>0</v>
      </c>
      <c r="U203" s="140">
        <f>10*LOG10(1/((Summary!$C$75/10^(R203/10)+Summary!$C$76/10^(S203/10)+Summary!$C$77/10^(T203/10))/Summary!$C$78))</f>
        <v>0</v>
      </c>
      <c r="V203" s="140">
        <f>'Anchor-LD'!Y201</f>
        <v>0</v>
      </c>
      <c r="W203" s="140">
        <f>'Anchor-LD'!Z201</f>
        <v>0</v>
      </c>
      <c r="X203" s="141">
        <f t="shared" si="14"/>
        <v>0</v>
      </c>
      <c r="Y203" s="133"/>
      <c r="Z203" s="139">
        <f>'Test-LD'!L201</f>
        <v>0</v>
      </c>
      <c r="AA203" s="140">
        <f>'Test-LD'!M201</f>
        <v>0</v>
      </c>
      <c r="AB203" s="140">
        <f>'Test-LD'!N201</f>
        <v>0</v>
      </c>
      <c r="AC203" s="140">
        <f>'Test-LD'!O201</f>
        <v>0</v>
      </c>
      <c r="AD203" s="140">
        <f>(Summary!$C$58*AA203+Summary!$C$59*AB203+Summary!$C$60*AC203)/Summary!$C$61</f>
        <v>0</v>
      </c>
      <c r="AE203" s="140">
        <f>'Test-LD'!P201</f>
        <v>0</v>
      </c>
      <c r="AF203" s="140">
        <f>'Test-LD'!Q201</f>
        <v>0</v>
      </c>
      <c r="AG203" s="140">
        <f>'Test-LD'!R201</f>
        <v>0</v>
      </c>
      <c r="AH203" s="140">
        <f>'Test-LD'!S201</f>
        <v>0</v>
      </c>
      <c r="AI203" s="140">
        <f>'Test-LD'!T201</f>
        <v>0</v>
      </c>
      <c r="AJ203" s="140">
        <f>'Test-LD'!U201</f>
        <v>0</v>
      </c>
      <c r="AK203" s="140">
        <f>'Test-LD'!V201</f>
        <v>0</v>
      </c>
      <c r="AL203" s="140">
        <f>'Test-LD'!W201</f>
        <v>0</v>
      </c>
      <c r="AM203" s="140">
        <f>'Test-LD'!X201</f>
        <v>0</v>
      </c>
      <c r="AN203" s="140">
        <f>10*LOG10(1/((Summary!$C$75/10^(AK203/10)+Summary!$C$76/10^(AL203/10)+Summary!$C$77/10^(AM203/10))/Summary!$C$78))</f>
        <v>0</v>
      </c>
      <c r="AO203" s="140">
        <f>'Test-LD'!Y201</f>
        <v>0</v>
      </c>
      <c r="AP203" s="140">
        <f>'Test-LD'!Z201</f>
        <v>0</v>
      </c>
      <c r="AQ203" s="141">
        <f t="shared" si="15"/>
        <v>0</v>
      </c>
      <c r="AR203" s="142" t="e">
        <f t="shared" si="12"/>
        <v>#DIV/0!</v>
      </c>
      <c r="AS203" s="143" t="e">
        <f t="shared" si="13"/>
        <v>#DIV/0!</v>
      </c>
      <c r="AT203" s="136"/>
      <c r="AU203" s="136"/>
      <c r="AV203" s="577"/>
      <c r="AW203" s="480"/>
      <c r="AX203" s="480"/>
      <c r="AY203" s="480"/>
      <c r="AZ203" s="480"/>
      <c r="BA203" s="480"/>
      <c r="BB203" s="480"/>
      <c r="BC203" s="480"/>
      <c r="BD203" s="480"/>
      <c r="BE203" s="480"/>
      <c r="BF203" s="480"/>
      <c r="BG203" s="469"/>
      <c r="BH203" s="476"/>
      <c r="BI203" s="469"/>
      <c r="BJ203" s="476"/>
      <c r="BK203" s="480"/>
      <c r="BL203" s="480"/>
      <c r="BM203" s="480"/>
      <c r="BN203" s="480"/>
      <c r="BO203" s="480"/>
      <c r="BP203" s="468"/>
      <c r="BQ203" s="480"/>
      <c r="BR203" s="480"/>
      <c r="BS203" s="480"/>
      <c r="BT203" s="476"/>
      <c r="BU203" s="463"/>
      <c r="BV203" s="465"/>
      <c r="BW203" s="463"/>
      <c r="BX203" s="465"/>
    </row>
    <row r="204" spans="1:76" ht="17" customHeight="1" x14ac:dyDescent="0.35">
      <c r="A204" s="516"/>
      <c r="B204" s="483"/>
      <c r="C204" s="520"/>
      <c r="D204" s="490"/>
      <c r="E204" s="493"/>
      <c r="F204" s="138">
        <v>39</v>
      </c>
      <c r="G204" s="139">
        <f>'Anchor-LD'!L202</f>
        <v>0</v>
      </c>
      <c r="H204" s="140">
        <f>'Anchor-LD'!M202</f>
        <v>0</v>
      </c>
      <c r="I204" s="140">
        <f>'Anchor-LD'!N202</f>
        <v>0</v>
      </c>
      <c r="J204" s="140">
        <f>'Anchor-LD'!O202</f>
        <v>0</v>
      </c>
      <c r="K204" s="140">
        <f>(Summary!$C$58*H204+Summary!$C$59*I204+Summary!$C$60*J204)/Summary!$C$61</f>
        <v>0</v>
      </c>
      <c r="L204" s="140">
        <f>'Anchor-LD'!P202</f>
        <v>0</v>
      </c>
      <c r="M204" s="140">
        <f>'Anchor-LD'!Q202</f>
        <v>0</v>
      </c>
      <c r="N204" s="140">
        <f>'Anchor-LD'!R202</f>
        <v>0</v>
      </c>
      <c r="O204" s="140">
        <f>'Anchor-LD'!S202</f>
        <v>0</v>
      </c>
      <c r="P204" s="140">
        <f>'Anchor-LD'!T202</f>
        <v>0</v>
      </c>
      <c r="Q204" s="140">
        <f>'Anchor-LD'!U202</f>
        <v>0</v>
      </c>
      <c r="R204" s="140">
        <f>'Anchor-LD'!V202</f>
        <v>0</v>
      </c>
      <c r="S204" s="140">
        <f>'Anchor-LD'!W202</f>
        <v>0</v>
      </c>
      <c r="T204" s="140">
        <f>'Anchor-LD'!X202</f>
        <v>0</v>
      </c>
      <c r="U204" s="140">
        <f>10*LOG10(1/((Summary!$C$75/10^(R204/10)+Summary!$C$76/10^(S204/10)+Summary!$C$77/10^(T204/10))/Summary!$C$78))</f>
        <v>0</v>
      </c>
      <c r="V204" s="140">
        <f>'Anchor-LD'!Y202</f>
        <v>0</v>
      </c>
      <c r="W204" s="140">
        <f>'Anchor-LD'!Z202</f>
        <v>0</v>
      </c>
      <c r="X204" s="141">
        <f t="shared" si="14"/>
        <v>0</v>
      </c>
      <c r="Y204" s="133"/>
      <c r="Z204" s="139">
        <f>'Test-LD'!L202</f>
        <v>0</v>
      </c>
      <c r="AA204" s="140">
        <f>'Test-LD'!M202</f>
        <v>0</v>
      </c>
      <c r="AB204" s="140">
        <f>'Test-LD'!N202</f>
        <v>0</v>
      </c>
      <c r="AC204" s="140">
        <f>'Test-LD'!O202</f>
        <v>0</v>
      </c>
      <c r="AD204" s="140">
        <f>(Summary!$C$58*AA204+Summary!$C$59*AB204+Summary!$C$60*AC204)/Summary!$C$61</f>
        <v>0</v>
      </c>
      <c r="AE204" s="140">
        <f>'Test-LD'!P202</f>
        <v>0</v>
      </c>
      <c r="AF204" s="140">
        <f>'Test-LD'!Q202</f>
        <v>0</v>
      </c>
      <c r="AG204" s="140">
        <f>'Test-LD'!R202</f>
        <v>0</v>
      </c>
      <c r="AH204" s="140">
        <f>'Test-LD'!S202</f>
        <v>0</v>
      </c>
      <c r="AI204" s="140">
        <f>'Test-LD'!T202</f>
        <v>0</v>
      </c>
      <c r="AJ204" s="140">
        <f>'Test-LD'!U202</f>
        <v>0</v>
      </c>
      <c r="AK204" s="140">
        <f>'Test-LD'!V202</f>
        <v>0</v>
      </c>
      <c r="AL204" s="140">
        <f>'Test-LD'!W202</f>
        <v>0</v>
      </c>
      <c r="AM204" s="140">
        <f>'Test-LD'!X202</f>
        <v>0</v>
      </c>
      <c r="AN204" s="140">
        <f>10*LOG10(1/((Summary!$C$75/10^(AK204/10)+Summary!$C$76/10^(AL204/10)+Summary!$C$77/10^(AM204/10))/Summary!$C$78))</f>
        <v>0</v>
      </c>
      <c r="AO204" s="140">
        <f>'Test-LD'!Y202</f>
        <v>0</v>
      </c>
      <c r="AP204" s="140">
        <f>'Test-LD'!Z202</f>
        <v>0</v>
      </c>
      <c r="AQ204" s="141">
        <f t="shared" si="15"/>
        <v>0</v>
      </c>
      <c r="AR204" s="142" t="e">
        <f t="shared" si="12"/>
        <v>#DIV/0!</v>
      </c>
      <c r="AS204" s="143" t="e">
        <f t="shared" si="13"/>
        <v>#DIV/0!</v>
      </c>
      <c r="AT204" s="136"/>
      <c r="AU204" s="136"/>
      <c r="AV204" s="577" t="s">
        <v>122</v>
      </c>
      <c r="AW204" s="480" t="e" cm="1">
        <f t="array" ref="AW204">bdRateExtend($G203:$G206,H203:H206,$Z203:$Z206,AA203:AA206)</f>
        <v>#VALUE!</v>
      </c>
      <c r="AX204" s="480"/>
      <c r="AY204" s="480"/>
      <c r="AZ204" s="480"/>
      <c r="BA204" s="480"/>
      <c r="BB204" s="480"/>
      <c r="BC204" s="480" t="e" cm="1">
        <f t="array" ref="BC204">bdRateExtend($G203:$G206,L203:L206,$Z203:$Z206,AE203:AE206)</f>
        <v>#VALUE!</v>
      </c>
      <c r="BD204" s="480"/>
      <c r="BE204" s="480" t="e" cm="1">
        <f t="array" ref="BE204">bdRateExtend($G203:$G206,M203:M206,$Z203:$Z206,AF203:AF206)</f>
        <v>#VALUE!</v>
      </c>
      <c r="BF204" s="480"/>
      <c r="BG204" s="469" t="e" cm="1">
        <f t="array" ref="BG204">bdRateExtend($G203:$G206,N203:N206,$Z203:$Z206,AG203:AG206,"None", FALSE,1)</f>
        <v>#VALUE!</v>
      </c>
      <c r="BH204" s="476"/>
      <c r="BI204" s="469" t="e" cm="1">
        <f t="array" ref="BI204">bdRateExtend($G203:$G206,O203:O206,$Z203:$Z206,AH203:AH206,"None", FALSE,1)</f>
        <v>#VALUE!</v>
      </c>
      <c r="BJ204" s="476"/>
      <c r="BK204" s="480" t="e" cm="1">
        <f t="array" ref="BK204">bdRateExtend($G203:$G206,P203:P206,$Z203:$Z206,AI203:AI206)</f>
        <v>#VALUE!</v>
      </c>
      <c r="BL204" s="480"/>
      <c r="BM204" s="480" t="e" cm="1">
        <f t="array" ref="BM204">bdRateExtend($G203:$G206,Q203:Q206,$Z203:$Z206,AJ203:AJ206)</f>
        <v>#VALUE!</v>
      </c>
      <c r="BN204" s="480"/>
      <c r="BO204" s="480" t="e" cm="1">
        <f t="array" ref="BO204">bdRateExtend($G203:$G206,R203:R206,$Z203:$Z206,AK203:AK206)</f>
        <v>#VALUE!</v>
      </c>
      <c r="BP204" s="468"/>
      <c r="BQ204" s="480"/>
      <c r="BR204" s="480"/>
      <c r="BS204" s="480"/>
      <c r="BT204" s="476"/>
      <c r="BU204" s="463" cm="1">
        <f t="array" ref="BU204">testVMAFRange($G203:$G206,N203:N206,$Z203:$Z206,AG203:AG206)</f>
        <v>0</v>
      </c>
      <c r="BV204" s="465"/>
      <c r="BW204" s="463" cm="1">
        <f t="array" ref="BW204">testVMAFRange($G203:$G206,O203:O206,$Z203:$Z206,AH203:AH206)</f>
        <v>0</v>
      </c>
      <c r="BX204" s="465"/>
    </row>
    <row r="205" spans="1:76" ht="17" customHeight="1" x14ac:dyDescent="0.35">
      <c r="A205" s="516"/>
      <c r="B205" s="483"/>
      <c r="C205" s="520"/>
      <c r="D205" s="490"/>
      <c r="E205" s="493"/>
      <c r="F205" s="138">
        <v>47</v>
      </c>
      <c r="G205" s="139">
        <f>'Anchor-LD'!L203</f>
        <v>0</v>
      </c>
      <c r="H205" s="140">
        <f>'Anchor-LD'!M203</f>
        <v>0</v>
      </c>
      <c r="I205" s="140">
        <f>'Anchor-LD'!N203</f>
        <v>0</v>
      </c>
      <c r="J205" s="140">
        <f>'Anchor-LD'!O203</f>
        <v>0</v>
      </c>
      <c r="K205" s="140">
        <f>(Summary!$C$58*H205+Summary!$C$59*I205+Summary!$C$60*J205)/Summary!$C$61</f>
        <v>0</v>
      </c>
      <c r="L205" s="140">
        <f>'Anchor-LD'!P203</f>
        <v>0</v>
      </c>
      <c r="M205" s="140">
        <f>'Anchor-LD'!Q203</f>
        <v>0</v>
      </c>
      <c r="N205" s="140">
        <f>'Anchor-LD'!R203</f>
        <v>0</v>
      </c>
      <c r="O205" s="140">
        <f>'Anchor-LD'!S203</f>
        <v>0</v>
      </c>
      <c r="P205" s="140">
        <f>'Anchor-LD'!T203</f>
        <v>0</v>
      </c>
      <c r="Q205" s="140">
        <f>'Anchor-LD'!U203</f>
        <v>0</v>
      </c>
      <c r="R205" s="140">
        <f>'Anchor-LD'!V203</f>
        <v>0</v>
      </c>
      <c r="S205" s="140">
        <f>'Anchor-LD'!W203</f>
        <v>0</v>
      </c>
      <c r="T205" s="140">
        <f>'Anchor-LD'!X203</f>
        <v>0</v>
      </c>
      <c r="U205" s="140">
        <f>10*LOG10(1/((Summary!$C$75/10^(R205/10)+Summary!$C$76/10^(S205/10)+Summary!$C$77/10^(T205/10))/Summary!$C$78))</f>
        <v>0</v>
      </c>
      <c r="V205" s="140">
        <f>'Anchor-LD'!Y203</f>
        <v>0</v>
      </c>
      <c r="W205" s="140">
        <f>'Anchor-LD'!Z203</f>
        <v>0</v>
      </c>
      <c r="X205" s="141">
        <f t="shared" si="14"/>
        <v>0</v>
      </c>
      <c r="Y205" s="133"/>
      <c r="Z205" s="139">
        <f>'Test-LD'!L203</f>
        <v>0</v>
      </c>
      <c r="AA205" s="140">
        <f>'Test-LD'!M203</f>
        <v>0</v>
      </c>
      <c r="AB205" s="140">
        <f>'Test-LD'!N203</f>
        <v>0</v>
      </c>
      <c r="AC205" s="140">
        <f>'Test-LD'!O203</f>
        <v>0</v>
      </c>
      <c r="AD205" s="140">
        <f>(Summary!$C$58*AA205+Summary!$C$59*AB205+Summary!$C$60*AC205)/Summary!$C$61</f>
        <v>0</v>
      </c>
      <c r="AE205" s="140">
        <f>'Test-LD'!P203</f>
        <v>0</v>
      </c>
      <c r="AF205" s="140">
        <f>'Test-LD'!Q203</f>
        <v>0</v>
      </c>
      <c r="AG205" s="140">
        <f>'Test-LD'!R203</f>
        <v>0</v>
      </c>
      <c r="AH205" s="140">
        <f>'Test-LD'!S203</f>
        <v>0</v>
      </c>
      <c r="AI205" s="140">
        <f>'Test-LD'!T203</f>
        <v>0</v>
      </c>
      <c r="AJ205" s="140">
        <f>'Test-LD'!U203</f>
        <v>0</v>
      </c>
      <c r="AK205" s="140">
        <f>'Test-LD'!V203</f>
        <v>0</v>
      </c>
      <c r="AL205" s="140">
        <f>'Test-LD'!W203</f>
        <v>0</v>
      </c>
      <c r="AM205" s="140">
        <f>'Test-LD'!X203</f>
        <v>0</v>
      </c>
      <c r="AN205" s="140">
        <f>10*LOG10(1/((Summary!$C$75/10^(AK205/10)+Summary!$C$76/10^(AL205/10)+Summary!$C$77/10^(AM205/10))/Summary!$C$78))</f>
        <v>0</v>
      </c>
      <c r="AO205" s="140">
        <f>'Test-LD'!Y203</f>
        <v>0</v>
      </c>
      <c r="AP205" s="140">
        <f>'Test-LD'!Z203</f>
        <v>0</v>
      </c>
      <c r="AQ205" s="141">
        <f t="shared" si="15"/>
        <v>0</v>
      </c>
      <c r="AR205" s="142" t="e">
        <f t="shared" si="12"/>
        <v>#DIV/0!</v>
      </c>
      <c r="AS205" s="143" t="e">
        <f t="shared" si="13"/>
        <v>#DIV/0!</v>
      </c>
      <c r="AT205" s="136"/>
      <c r="AU205" s="136"/>
      <c r="AV205" s="577"/>
      <c r="AW205" s="480"/>
      <c r="AX205" s="480"/>
      <c r="AY205" s="480"/>
      <c r="AZ205" s="480"/>
      <c r="BA205" s="480"/>
      <c r="BB205" s="480"/>
      <c r="BC205" s="480"/>
      <c r="BD205" s="480"/>
      <c r="BE205" s="480"/>
      <c r="BF205" s="480"/>
      <c r="BG205" s="469"/>
      <c r="BH205" s="476"/>
      <c r="BI205" s="469"/>
      <c r="BJ205" s="476"/>
      <c r="BK205" s="480"/>
      <c r="BL205" s="480"/>
      <c r="BM205" s="480"/>
      <c r="BN205" s="480"/>
      <c r="BO205" s="480"/>
      <c r="BP205" s="468"/>
      <c r="BQ205" s="480"/>
      <c r="BR205" s="480"/>
      <c r="BS205" s="480"/>
      <c r="BT205" s="476"/>
      <c r="BU205" s="463"/>
      <c r="BV205" s="465"/>
      <c r="BW205" s="463"/>
      <c r="BX205" s="465"/>
    </row>
    <row r="206" spans="1:76" ht="17" customHeight="1" x14ac:dyDescent="0.35">
      <c r="A206" s="516"/>
      <c r="B206" s="483"/>
      <c r="C206" s="520"/>
      <c r="D206" s="490"/>
      <c r="E206" s="493"/>
      <c r="F206" s="138">
        <v>55</v>
      </c>
      <c r="G206" s="139">
        <f>'Anchor-LD'!L204</f>
        <v>0</v>
      </c>
      <c r="H206" s="140">
        <f>'Anchor-LD'!M204</f>
        <v>0</v>
      </c>
      <c r="I206" s="140">
        <f>'Anchor-LD'!N204</f>
        <v>0</v>
      </c>
      <c r="J206" s="140">
        <f>'Anchor-LD'!O204</f>
        <v>0</v>
      </c>
      <c r="K206" s="140">
        <f>(Summary!$C$58*H206+Summary!$C$59*I206+Summary!$C$60*J206)/Summary!$C$61</f>
        <v>0</v>
      </c>
      <c r="L206" s="140">
        <f>'Anchor-LD'!P204</f>
        <v>0</v>
      </c>
      <c r="M206" s="140">
        <f>'Anchor-LD'!Q204</f>
        <v>0</v>
      </c>
      <c r="N206" s="140">
        <f>'Anchor-LD'!R204</f>
        <v>0</v>
      </c>
      <c r="O206" s="140">
        <f>'Anchor-LD'!S204</f>
        <v>0</v>
      </c>
      <c r="P206" s="140">
        <f>'Anchor-LD'!T204</f>
        <v>0</v>
      </c>
      <c r="Q206" s="140">
        <f>'Anchor-LD'!U204</f>
        <v>0</v>
      </c>
      <c r="R206" s="140">
        <f>'Anchor-LD'!V204</f>
        <v>0</v>
      </c>
      <c r="S206" s="140">
        <f>'Anchor-LD'!W204</f>
        <v>0</v>
      </c>
      <c r="T206" s="140">
        <f>'Anchor-LD'!X204</f>
        <v>0</v>
      </c>
      <c r="U206" s="140">
        <f>10*LOG10(1/((Summary!$C$75/10^(R206/10)+Summary!$C$76/10^(S206/10)+Summary!$C$77/10^(T206/10))/Summary!$C$78))</f>
        <v>0</v>
      </c>
      <c r="V206" s="140">
        <f>'Anchor-LD'!Y204</f>
        <v>0</v>
      </c>
      <c r="W206" s="140">
        <f>'Anchor-LD'!Z204</f>
        <v>0</v>
      </c>
      <c r="X206" s="141">
        <f t="shared" si="14"/>
        <v>0</v>
      </c>
      <c r="Y206" s="133"/>
      <c r="Z206" s="139">
        <f>'Test-LD'!L204</f>
        <v>0</v>
      </c>
      <c r="AA206" s="140">
        <f>'Test-LD'!M204</f>
        <v>0</v>
      </c>
      <c r="AB206" s="140">
        <f>'Test-LD'!N204</f>
        <v>0</v>
      </c>
      <c r="AC206" s="140">
        <f>'Test-LD'!O204</f>
        <v>0</v>
      </c>
      <c r="AD206" s="140">
        <f>(Summary!$C$58*AA206+Summary!$C$59*AB206+Summary!$C$60*AC206)/Summary!$C$61</f>
        <v>0</v>
      </c>
      <c r="AE206" s="140">
        <f>'Test-LD'!P204</f>
        <v>0</v>
      </c>
      <c r="AF206" s="140">
        <f>'Test-LD'!Q204</f>
        <v>0</v>
      </c>
      <c r="AG206" s="140">
        <f>'Test-LD'!R204</f>
        <v>0</v>
      </c>
      <c r="AH206" s="140">
        <f>'Test-LD'!S204</f>
        <v>0</v>
      </c>
      <c r="AI206" s="140">
        <f>'Test-LD'!T204</f>
        <v>0</v>
      </c>
      <c r="AJ206" s="140">
        <f>'Test-LD'!U204</f>
        <v>0</v>
      </c>
      <c r="AK206" s="140">
        <f>'Test-LD'!V204</f>
        <v>0</v>
      </c>
      <c r="AL206" s="140">
        <f>'Test-LD'!W204</f>
        <v>0</v>
      </c>
      <c r="AM206" s="140">
        <f>'Test-LD'!X204</f>
        <v>0</v>
      </c>
      <c r="AN206" s="140">
        <f>10*LOG10(1/((Summary!$C$75/10^(AK206/10)+Summary!$C$76/10^(AL206/10)+Summary!$C$77/10^(AM206/10))/Summary!$C$78))</f>
        <v>0</v>
      </c>
      <c r="AO206" s="140">
        <f>'Test-LD'!Y204</f>
        <v>0</v>
      </c>
      <c r="AP206" s="140">
        <f>'Test-LD'!Z204</f>
        <v>0</v>
      </c>
      <c r="AQ206" s="141">
        <f t="shared" si="15"/>
        <v>0</v>
      </c>
      <c r="AR206" s="142" t="e">
        <f t="shared" si="12"/>
        <v>#DIV/0!</v>
      </c>
      <c r="AS206" s="143" t="e">
        <f t="shared" si="13"/>
        <v>#DIV/0!</v>
      </c>
      <c r="AT206" s="136"/>
      <c r="AU206" s="136"/>
      <c r="AV206" s="577" t="s">
        <v>123</v>
      </c>
      <c r="AW206" s="480" t="e" cm="1">
        <f t="array" ref="AW206">bdRateExtend($G204:$G207,H204:H207,$Z204:$Z207,AA204:AA207)</f>
        <v>#VALUE!</v>
      </c>
      <c r="AX206" s="480"/>
      <c r="AY206" s="480"/>
      <c r="AZ206" s="480"/>
      <c r="BA206" s="480"/>
      <c r="BB206" s="480"/>
      <c r="BC206" s="480" t="e" cm="1">
        <f t="array" ref="BC206">bdRateExtend($G204:$G207,L204:L207,$Z204:$Z207,AE204:AE207)</f>
        <v>#VALUE!</v>
      </c>
      <c r="BD206" s="480"/>
      <c r="BE206" s="480" t="e" cm="1">
        <f t="array" ref="BE206">bdRateExtend($G204:$G207,M204:M207,$Z204:$Z207,AF204:AF207)</f>
        <v>#VALUE!</v>
      </c>
      <c r="BF206" s="480"/>
      <c r="BG206" s="469" t="e" cm="1">
        <f t="array" ref="BG206">bdRateExtend($G204:$G207,N204:N207,$Z204:$Z207,AG204:AG207,"None", FALSE,1)</f>
        <v>#VALUE!</v>
      </c>
      <c r="BH206" s="476"/>
      <c r="BI206" s="469" t="e" cm="1">
        <f t="array" ref="BI206">bdRateExtend($G204:$G207,O204:O207,$Z204:$Z207,AH204:AH207,"None", FALSE,1)</f>
        <v>#VALUE!</v>
      </c>
      <c r="BJ206" s="476"/>
      <c r="BK206" s="480" t="e" cm="1">
        <f t="array" ref="BK206">bdRateExtend($G204:$G207,P204:P207,$Z204:$Z207,AI204:AI207)</f>
        <v>#VALUE!</v>
      </c>
      <c r="BL206" s="480"/>
      <c r="BM206" s="480" t="e" cm="1">
        <f t="array" ref="BM206">bdRateExtend($G204:$G207,Q204:Q207,$Z204:$Z207,AJ204:AJ207)</f>
        <v>#VALUE!</v>
      </c>
      <c r="BN206" s="480"/>
      <c r="BO206" s="480" t="e" cm="1">
        <f t="array" ref="BO206">bdRateExtend($G204:$G207,R204:R207,$Z204:$Z207,AK204:AK207)</f>
        <v>#VALUE!</v>
      </c>
      <c r="BP206" s="468"/>
      <c r="BQ206" s="480"/>
      <c r="BR206" s="480"/>
      <c r="BS206" s="480"/>
      <c r="BT206" s="476"/>
      <c r="BU206" s="463" cm="1">
        <f t="array" ref="BU206">testVMAFRange($G204:$G207,N204:N207,$Z204:$Z207,AG204:AG207)</f>
        <v>0</v>
      </c>
      <c r="BV206" s="465"/>
      <c r="BW206" s="463" cm="1">
        <f t="array" ref="BW206">testVMAFRange($G204:$G207,O204:O207,$Z204:$Z207,AH204:AH207)</f>
        <v>0</v>
      </c>
      <c r="BX206" s="465"/>
    </row>
    <row r="207" spans="1:76" ht="17" customHeight="1" thickBot="1" x14ac:dyDescent="0.4">
      <c r="A207" s="516"/>
      <c r="B207" s="518"/>
      <c r="C207" s="521"/>
      <c r="D207" s="522"/>
      <c r="E207" s="523"/>
      <c r="F207" s="144">
        <v>63</v>
      </c>
      <c r="G207" s="145">
        <f>'Anchor-LD'!L205</f>
        <v>0</v>
      </c>
      <c r="H207" s="146">
        <f>'Anchor-LD'!M205</f>
        <v>0</v>
      </c>
      <c r="I207" s="146">
        <f>'Anchor-LD'!N205</f>
        <v>0</v>
      </c>
      <c r="J207" s="146">
        <f>'Anchor-LD'!O205</f>
        <v>0</v>
      </c>
      <c r="K207" s="146">
        <f>(Summary!$C$58*H207+Summary!$C$59*I207+Summary!$C$60*J207)/Summary!$C$61</f>
        <v>0</v>
      </c>
      <c r="L207" s="146">
        <f>'Anchor-LD'!P205</f>
        <v>0</v>
      </c>
      <c r="M207" s="146">
        <f>'Anchor-LD'!Q205</f>
        <v>0</v>
      </c>
      <c r="N207" s="146">
        <f>'Anchor-LD'!R205</f>
        <v>0</v>
      </c>
      <c r="O207" s="146">
        <f>'Anchor-LD'!S205</f>
        <v>0</v>
      </c>
      <c r="P207" s="146">
        <f>'Anchor-LD'!T205</f>
        <v>0</v>
      </c>
      <c r="Q207" s="146">
        <f>'Anchor-LD'!U205</f>
        <v>0</v>
      </c>
      <c r="R207" s="146">
        <f>'Anchor-LD'!V205</f>
        <v>0</v>
      </c>
      <c r="S207" s="146">
        <f>'Anchor-LD'!W205</f>
        <v>0</v>
      </c>
      <c r="T207" s="146">
        <f>'Anchor-LD'!X205</f>
        <v>0</v>
      </c>
      <c r="U207" s="146">
        <f>10*LOG10(1/((Summary!$C$75/10^(R207/10)+Summary!$C$76/10^(S207/10)+Summary!$C$77/10^(T207/10))/Summary!$C$78))</f>
        <v>0</v>
      </c>
      <c r="V207" s="146">
        <f>'Anchor-LD'!Y205</f>
        <v>0</v>
      </c>
      <c r="W207" s="146">
        <f>'Anchor-LD'!Z205</f>
        <v>0</v>
      </c>
      <c r="X207" s="147">
        <f t="shared" si="14"/>
        <v>0</v>
      </c>
      <c r="Y207" s="133"/>
      <c r="Z207" s="145">
        <f>'Test-LD'!L205</f>
        <v>0</v>
      </c>
      <c r="AA207" s="146">
        <f>'Test-LD'!M205</f>
        <v>0</v>
      </c>
      <c r="AB207" s="146">
        <f>'Test-LD'!N205</f>
        <v>0</v>
      </c>
      <c r="AC207" s="146">
        <f>'Test-LD'!O205</f>
        <v>0</v>
      </c>
      <c r="AD207" s="146">
        <f>(Summary!$C$58*AA207+Summary!$C$59*AB207+Summary!$C$60*AC207)/Summary!$C$61</f>
        <v>0</v>
      </c>
      <c r="AE207" s="146">
        <f>'Test-LD'!P205</f>
        <v>0</v>
      </c>
      <c r="AF207" s="146">
        <f>'Test-LD'!Q205</f>
        <v>0</v>
      </c>
      <c r="AG207" s="146">
        <f>'Test-LD'!R205</f>
        <v>0</v>
      </c>
      <c r="AH207" s="146">
        <f>'Test-LD'!S205</f>
        <v>0</v>
      </c>
      <c r="AI207" s="146">
        <f>'Test-LD'!T205</f>
        <v>0</v>
      </c>
      <c r="AJ207" s="146">
        <f>'Test-LD'!U205</f>
        <v>0</v>
      </c>
      <c r="AK207" s="146">
        <f>'Test-LD'!V205</f>
        <v>0</v>
      </c>
      <c r="AL207" s="146">
        <f>'Test-LD'!W205</f>
        <v>0</v>
      </c>
      <c r="AM207" s="146">
        <f>'Test-LD'!X205</f>
        <v>0</v>
      </c>
      <c r="AN207" s="146">
        <f>10*LOG10(1/((Summary!$C$75/10^(AK207/10)+Summary!$C$76/10^(AL207/10)+Summary!$C$77/10^(AM207/10))/Summary!$C$78))</f>
        <v>0</v>
      </c>
      <c r="AO207" s="146">
        <f>'Test-LD'!Y205</f>
        <v>0</v>
      </c>
      <c r="AP207" s="146">
        <f>'Test-LD'!Z205</f>
        <v>0</v>
      </c>
      <c r="AQ207" s="147">
        <f t="shared" si="15"/>
        <v>0</v>
      </c>
      <c r="AR207" s="148" t="e">
        <f t="shared" si="12"/>
        <v>#DIV/0!</v>
      </c>
      <c r="AS207" s="149" t="e">
        <f t="shared" si="13"/>
        <v>#DIV/0!</v>
      </c>
      <c r="AT207" s="136"/>
      <c r="AU207" s="136"/>
      <c r="AV207" s="577"/>
      <c r="AW207" s="480"/>
      <c r="AX207" s="480"/>
      <c r="AY207" s="480"/>
      <c r="AZ207" s="480"/>
      <c r="BA207" s="480"/>
      <c r="BB207" s="481"/>
      <c r="BC207" s="480"/>
      <c r="BD207" s="480"/>
      <c r="BE207" s="480"/>
      <c r="BF207" s="480"/>
      <c r="BG207" s="472"/>
      <c r="BH207" s="477"/>
      <c r="BI207" s="472"/>
      <c r="BJ207" s="477"/>
      <c r="BK207" s="480"/>
      <c r="BL207" s="480"/>
      <c r="BM207" s="480"/>
      <c r="BN207" s="480"/>
      <c r="BO207" s="480"/>
      <c r="BP207" s="471"/>
      <c r="BQ207" s="481"/>
      <c r="BR207" s="481"/>
      <c r="BS207" s="481"/>
      <c r="BT207" s="477"/>
      <c r="BU207" s="473"/>
      <c r="BV207" s="466"/>
      <c r="BW207" s="473"/>
      <c r="BX207" s="466"/>
    </row>
    <row r="208" spans="1:76" ht="17" customHeight="1" x14ac:dyDescent="0.35">
      <c r="A208" s="516"/>
      <c r="B208" s="482" t="s">
        <v>22</v>
      </c>
      <c r="C208" s="519" t="s">
        <v>57</v>
      </c>
      <c r="D208" s="489">
        <v>59.94</v>
      </c>
      <c r="E208" s="492">
        <v>10</v>
      </c>
      <c r="F208" s="129">
        <v>23</v>
      </c>
      <c r="G208" s="130">
        <f>'Anchor-LD'!L206</f>
        <v>0</v>
      </c>
      <c r="H208" s="131">
        <f>'Anchor-LD'!M206</f>
        <v>0</v>
      </c>
      <c r="I208" s="131">
        <f>'Anchor-LD'!N206</f>
        <v>0</v>
      </c>
      <c r="J208" s="131">
        <f>'Anchor-LD'!O206</f>
        <v>0</v>
      </c>
      <c r="K208" s="131">
        <f>(Summary!$C$58*H208+Summary!$C$59*I208+Summary!$C$60*J208)/Summary!$C$61</f>
        <v>0</v>
      </c>
      <c r="L208" s="131">
        <f>'Anchor-LD'!P206</f>
        <v>0</v>
      </c>
      <c r="M208" s="131">
        <f>'Anchor-LD'!Q206</f>
        <v>0</v>
      </c>
      <c r="N208" s="131">
        <f>'Anchor-LD'!R206</f>
        <v>0</v>
      </c>
      <c r="O208" s="131">
        <f>'Anchor-LD'!S206</f>
        <v>0</v>
      </c>
      <c r="P208" s="131">
        <f>'Anchor-LD'!T206</f>
        <v>0</v>
      </c>
      <c r="Q208" s="131">
        <f>'Anchor-LD'!U206</f>
        <v>0</v>
      </c>
      <c r="R208" s="131">
        <f>'Anchor-LD'!V206</f>
        <v>0</v>
      </c>
      <c r="S208" s="131">
        <f>'Anchor-LD'!W206</f>
        <v>0</v>
      </c>
      <c r="T208" s="131">
        <f>'Anchor-LD'!X206</f>
        <v>0</v>
      </c>
      <c r="U208" s="131">
        <f>10*LOG10(1/((Summary!$C$75/10^(R208/10)+Summary!$C$76/10^(S208/10)+Summary!$C$77/10^(T208/10))/Summary!$C$78))</f>
        <v>0</v>
      </c>
      <c r="V208" s="131">
        <f>'Anchor-LD'!Y206</f>
        <v>0</v>
      </c>
      <c r="W208" s="131">
        <f>'Anchor-LD'!Z206</f>
        <v>0</v>
      </c>
      <c r="X208" s="132">
        <f t="shared" si="14"/>
        <v>0</v>
      </c>
      <c r="Y208" s="133"/>
      <c r="Z208" s="130">
        <f>'Test-LD'!L206</f>
        <v>0</v>
      </c>
      <c r="AA208" s="131">
        <f>'Test-LD'!M206</f>
        <v>0</v>
      </c>
      <c r="AB208" s="131">
        <f>'Test-LD'!N206</f>
        <v>0</v>
      </c>
      <c r="AC208" s="131">
        <f>'Test-LD'!O206</f>
        <v>0</v>
      </c>
      <c r="AD208" s="131">
        <f>(Summary!$C$58*AA208+Summary!$C$59*AB208+Summary!$C$60*AC208)/Summary!$C$61</f>
        <v>0</v>
      </c>
      <c r="AE208" s="131">
        <f>'Test-LD'!P206</f>
        <v>0</v>
      </c>
      <c r="AF208" s="131">
        <f>'Test-LD'!Q206</f>
        <v>0</v>
      </c>
      <c r="AG208" s="131">
        <f>'Test-LD'!R206</f>
        <v>0</v>
      </c>
      <c r="AH208" s="131">
        <f>'Test-LD'!S206</f>
        <v>0</v>
      </c>
      <c r="AI208" s="131">
        <f>'Test-LD'!T206</f>
        <v>0</v>
      </c>
      <c r="AJ208" s="131">
        <f>'Test-LD'!U206</f>
        <v>0</v>
      </c>
      <c r="AK208" s="131">
        <f>'Test-LD'!V206</f>
        <v>0</v>
      </c>
      <c r="AL208" s="131">
        <f>'Test-LD'!W206</f>
        <v>0</v>
      </c>
      <c r="AM208" s="131">
        <f>'Test-LD'!X206</f>
        <v>0</v>
      </c>
      <c r="AN208" s="131">
        <f>10*LOG10(1/((Summary!$C$75/10^(AK208/10)+Summary!$C$76/10^(AL208/10)+Summary!$C$77/10^(AM208/10))/Summary!$C$78))</f>
        <v>0</v>
      </c>
      <c r="AO208" s="131">
        <f>'Test-LD'!Y206</f>
        <v>0</v>
      </c>
      <c r="AP208" s="131">
        <f>'Test-LD'!Z206</f>
        <v>0</v>
      </c>
      <c r="AQ208" s="132">
        <f t="shared" si="15"/>
        <v>0</v>
      </c>
      <c r="AR208" s="134" t="e">
        <f t="shared" si="12"/>
        <v>#DIV/0!</v>
      </c>
      <c r="AS208" s="135" t="e">
        <f t="shared" si="13"/>
        <v>#DIV/0!</v>
      </c>
      <c r="AT208" s="136"/>
      <c r="AU208" s="136"/>
      <c r="AV208" s="577" t="s">
        <v>121</v>
      </c>
      <c r="AW208" s="480" t="e" cm="1">
        <f t="array" ref="AW208">bdRateExtend($G208:$G211,H208:H211,$Z208:$Z211,AA208:AA211)</f>
        <v>#VALUE!</v>
      </c>
      <c r="AX208" s="480" t="e" cm="1">
        <f t="array" ref="AX208">bdRateExtend($G208:$G213,H208:H213,$Z208:$Z213,AA208:AA213)</f>
        <v>#VALUE!</v>
      </c>
      <c r="AY208" s="480" t="e" cm="1">
        <f t="array" ref="AY208">bdRateExtend($G208:$G213,I208:I213,$Z208:$Z213,AB208:AB213)</f>
        <v>#VALUE!</v>
      </c>
      <c r="AZ208" s="480" t="e" cm="1">
        <f t="array" ref="AZ208">bdRateExtend($G208:$G213,J208:J213,$Z208:$Z213,AC208:AC213)</f>
        <v>#VALUE!</v>
      </c>
      <c r="BA208" s="480" t="e" cm="1">
        <f t="array" ref="BA208">bdRateExtend($G208:$G213,K208:K213,$Z208:$Z213,AD208:AD213)</f>
        <v>#VALUE!</v>
      </c>
      <c r="BB208" s="479" t="e">
        <f>(Summary!$C$89*AX208+Summary!$C$90*AY208+Summary!$C$91*AZ208)/Summary!$C$92</f>
        <v>#VALUE!</v>
      </c>
      <c r="BC208" s="480" t="e" cm="1">
        <f t="array" ref="BC208">bdRateExtend($G208:$G211,L208:L211,$Z208:$Z211,AE208:AE211)</f>
        <v>#VALUE!</v>
      </c>
      <c r="BD208" s="480" t="e" cm="1">
        <f t="array" ref="BD208">bdRateExtend($G208:$G213,L208:L213,$Z208:$Z213,AE208:AE213)</f>
        <v>#VALUE!</v>
      </c>
      <c r="BE208" s="480" t="e" cm="1">
        <f t="array" ref="BE208">bdRateExtend($G208:$G211,M208:M211,$Z208:$Z211,AF208:AF211)</f>
        <v>#VALUE!</v>
      </c>
      <c r="BF208" s="480" t="e" cm="1">
        <f t="array" ref="BF208">bdRateExtend($G208:$G213,M208:M213,$Z208:$Z213,AF208:AF213)</f>
        <v>#VALUE!</v>
      </c>
      <c r="BG208" s="474" t="e" cm="1">
        <f t="array" ref="BG208">bdRateExtend($G208:$G211,N208:N211,$Z208:$Z211,AG208:AG211,"None", FALSE,1)</f>
        <v>#VALUE!</v>
      </c>
      <c r="BH208" s="475" t="e" cm="1">
        <f t="array" ref="BH208">bdRateExtend($G208:$G213,N208:N213,$Z208:$Z213,AG208:AG213,"None", FALSE,1)</f>
        <v>#VALUE!</v>
      </c>
      <c r="BI208" s="474" t="e" cm="1">
        <f t="array" ref="BI208">bdRateExtend($G208:$G211,O208:O211,$Z208:$Z211,AH208:AH211,"None", FALSE,1)</f>
        <v>#VALUE!</v>
      </c>
      <c r="BJ208" s="475" t="e" cm="1">
        <f t="array" ref="BJ208">bdRateExtend($G208:$G213,O208:O213,$Z208:$Z213,AH208:AH213,"None", FALSE,1)</f>
        <v>#VALUE!</v>
      </c>
      <c r="BK208" s="480" t="e" cm="1">
        <f t="array" ref="BK208">bdRateExtend($G208:$G211,P208:P211,$Z208:$Z211,AI208:AI211)</f>
        <v>#VALUE!</v>
      </c>
      <c r="BL208" s="480" t="e" cm="1">
        <f t="array" ref="BL208">bdRateExtend($G208:$G213,P208:P213,$Z208:$Z213,AI208:AI213)</f>
        <v>#VALUE!</v>
      </c>
      <c r="BM208" s="480" t="e" cm="1">
        <f t="array" ref="BM208">bdRateExtend($G208:$G211,Q208:Q211,$Z208:$Z211,AJ208:AJ211)</f>
        <v>#VALUE!</v>
      </c>
      <c r="BN208" s="480" t="e" cm="1">
        <f t="array" ref="BN208">bdRateExtend($G208:$G213,Q208:Q213,$Z208:$Z213,AJ208:AJ213)</f>
        <v>#VALUE!</v>
      </c>
      <c r="BO208" s="480" t="e" cm="1">
        <f t="array" ref="BO208">bdRateExtend($G208:$G211,R208:R211,$Z208:$Z211,AK208:AK211)</f>
        <v>#VALUE!</v>
      </c>
      <c r="BP208" s="575" t="e" cm="1">
        <f t="array" ref="BP208">bdRateExtend($G208:$G213,R208:R213,$Z208:$Z213,AK208:AK213)</f>
        <v>#VALUE!</v>
      </c>
      <c r="BQ208" s="574" t="e" cm="1">
        <f t="array" ref="BQ208">bdRateExtend($G208:$G213,S208:S213,$Z208:$Z213,AL208:AL213)</f>
        <v>#VALUE!</v>
      </c>
      <c r="BR208" s="574" t="e" cm="1">
        <f t="array" ref="BR208">bdRateExtend($G208:$G213,T208:T213,$Z208:$Z213,AM208:AM213)</f>
        <v>#VALUE!</v>
      </c>
      <c r="BS208" s="574" t="e" cm="1">
        <f t="array" ref="BS208">bdRateExtend($G208:$G213,U208:U213,$Z208:$Z213,AN208:AN213)</f>
        <v>#VALUE!</v>
      </c>
      <c r="BT208" s="576" t="e">
        <f>(Summary!$C$103*BP208+Summary!$C$104*BQ208+Summary!$C$105*BR208)/Summary!$C$106</f>
        <v>#VALUE!</v>
      </c>
      <c r="BU208" s="462" cm="1">
        <f t="array" ref="BU208">testVMAFRange($G208:$G211,N208:N211,$Z208:$Z211,AG208:AG211)</f>
        <v>0</v>
      </c>
      <c r="BV208" s="464" cm="1">
        <f t="array" ref="BV208">testVMAFRange($G208:$G213,N208:N213,$Z208:$Z213,AG208:AG213)</f>
        <v>0</v>
      </c>
      <c r="BW208" s="462" cm="1">
        <f t="array" ref="BW208">testVMAFRange($G208:$G211,O208:O211,$Z208:$Z211,AH208:AH211)</f>
        <v>0</v>
      </c>
      <c r="BX208" s="464" cm="1">
        <f t="array" ref="BX208">testVMAFRange($G208:$G213,O208:O213,$Z208:$Z213,AH208:AH213)</f>
        <v>0</v>
      </c>
    </row>
    <row r="209" spans="1:76" ht="17" customHeight="1" x14ac:dyDescent="0.35">
      <c r="A209" s="516"/>
      <c r="B209" s="483"/>
      <c r="C209" s="520"/>
      <c r="D209" s="490"/>
      <c r="E209" s="493"/>
      <c r="F209" s="138">
        <v>31</v>
      </c>
      <c r="G209" s="139">
        <f>'Anchor-LD'!L207</f>
        <v>0</v>
      </c>
      <c r="H209" s="140">
        <f>'Anchor-LD'!M207</f>
        <v>0</v>
      </c>
      <c r="I209" s="140">
        <f>'Anchor-LD'!N207</f>
        <v>0</v>
      </c>
      <c r="J209" s="140">
        <f>'Anchor-LD'!O207</f>
        <v>0</v>
      </c>
      <c r="K209" s="140">
        <f>(Summary!$C$58*H209+Summary!$C$59*I209+Summary!$C$60*J209)/Summary!$C$61</f>
        <v>0</v>
      </c>
      <c r="L209" s="140">
        <f>'Anchor-LD'!P207</f>
        <v>0</v>
      </c>
      <c r="M209" s="140">
        <f>'Anchor-LD'!Q207</f>
        <v>0</v>
      </c>
      <c r="N209" s="140">
        <f>'Anchor-LD'!R207</f>
        <v>0</v>
      </c>
      <c r="O209" s="140">
        <f>'Anchor-LD'!S207</f>
        <v>0</v>
      </c>
      <c r="P209" s="140">
        <f>'Anchor-LD'!T207</f>
        <v>0</v>
      </c>
      <c r="Q209" s="140">
        <f>'Anchor-LD'!U207</f>
        <v>0</v>
      </c>
      <c r="R209" s="140">
        <f>'Anchor-LD'!V207</f>
        <v>0</v>
      </c>
      <c r="S209" s="140">
        <f>'Anchor-LD'!W207</f>
        <v>0</v>
      </c>
      <c r="T209" s="140">
        <f>'Anchor-LD'!X207</f>
        <v>0</v>
      </c>
      <c r="U209" s="140">
        <f>10*LOG10(1/((Summary!$C$75/10^(R209/10)+Summary!$C$76/10^(S209/10)+Summary!$C$77/10^(T209/10))/Summary!$C$78))</f>
        <v>0</v>
      </c>
      <c r="V209" s="140">
        <f>'Anchor-LD'!Y207</f>
        <v>0</v>
      </c>
      <c r="W209" s="140">
        <f>'Anchor-LD'!Z207</f>
        <v>0</v>
      </c>
      <c r="X209" s="141">
        <f t="shared" si="14"/>
        <v>0</v>
      </c>
      <c r="Y209" s="133"/>
      <c r="Z209" s="139">
        <f>'Test-LD'!L207</f>
        <v>0</v>
      </c>
      <c r="AA209" s="140">
        <f>'Test-LD'!M207</f>
        <v>0</v>
      </c>
      <c r="AB209" s="140">
        <f>'Test-LD'!N207</f>
        <v>0</v>
      </c>
      <c r="AC209" s="140">
        <f>'Test-LD'!O207</f>
        <v>0</v>
      </c>
      <c r="AD209" s="140">
        <f>(Summary!$C$58*AA209+Summary!$C$59*AB209+Summary!$C$60*AC209)/Summary!$C$61</f>
        <v>0</v>
      </c>
      <c r="AE209" s="140">
        <f>'Test-LD'!P207</f>
        <v>0</v>
      </c>
      <c r="AF209" s="140">
        <f>'Test-LD'!Q207</f>
        <v>0</v>
      </c>
      <c r="AG209" s="140">
        <f>'Test-LD'!R207</f>
        <v>0</v>
      </c>
      <c r="AH209" s="140">
        <f>'Test-LD'!S207</f>
        <v>0</v>
      </c>
      <c r="AI209" s="140">
        <f>'Test-LD'!T207</f>
        <v>0</v>
      </c>
      <c r="AJ209" s="140">
        <f>'Test-LD'!U207</f>
        <v>0</v>
      </c>
      <c r="AK209" s="140">
        <f>'Test-LD'!V207</f>
        <v>0</v>
      </c>
      <c r="AL209" s="140">
        <f>'Test-LD'!W207</f>
        <v>0</v>
      </c>
      <c r="AM209" s="140">
        <f>'Test-LD'!X207</f>
        <v>0</v>
      </c>
      <c r="AN209" s="140">
        <f>10*LOG10(1/((Summary!$C$75/10^(AK209/10)+Summary!$C$76/10^(AL209/10)+Summary!$C$77/10^(AM209/10))/Summary!$C$78))</f>
        <v>0</v>
      </c>
      <c r="AO209" s="140">
        <f>'Test-LD'!Y207</f>
        <v>0</v>
      </c>
      <c r="AP209" s="140">
        <f>'Test-LD'!Z207</f>
        <v>0</v>
      </c>
      <c r="AQ209" s="141">
        <f t="shared" si="15"/>
        <v>0</v>
      </c>
      <c r="AR209" s="142" t="e">
        <f t="shared" si="12"/>
        <v>#DIV/0!</v>
      </c>
      <c r="AS209" s="143" t="e">
        <f t="shared" si="13"/>
        <v>#DIV/0!</v>
      </c>
      <c r="AT209" s="136"/>
      <c r="AU209" s="136"/>
      <c r="AV209" s="577"/>
      <c r="AW209" s="480"/>
      <c r="AX209" s="480"/>
      <c r="AY209" s="480"/>
      <c r="AZ209" s="480"/>
      <c r="BA209" s="480"/>
      <c r="BB209" s="480"/>
      <c r="BC209" s="480"/>
      <c r="BD209" s="480"/>
      <c r="BE209" s="480"/>
      <c r="BF209" s="480"/>
      <c r="BG209" s="469"/>
      <c r="BH209" s="476"/>
      <c r="BI209" s="469"/>
      <c r="BJ209" s="476"/>
      <c r="BK209" s="480"/>
      <c r="BL209" s="480"/>
      <c r="BM209" s="480"/>
      <c r="BN209" s="480"/>
      <c r="BO209" s="480"/>
      <c r="BP209" s="468"/>
      <c r="BQ209" s="480"/>
      <c r="BR209" s="480"/>
      <c r="BS209" s="480"/>
      <c r="BT209" s="476"/>
      <c r="BU209" s="463"/>
      <c r="BV209" s="465"/>
      <c r="BW209" s="463"/>
      <c r="BX209" s="465"/>
    </row>
    <row r="210" spans="1:76" ht="17" customHeight="1" x14ac:dyDescent="0.35">
      <c r="A210" s="516"/>
      <c r="B210" s="483"/>
      <c r="C210" s="520"/>
      <c r="D210" s="490"/>
      <c r="E210" s="493"/>
      <c r="F210" s="138">
        <v>39</v>
      </c>
      <c r="G210" s="139">
        <f>'Anchor-LD'!L208</f>
        <v>0</v>
      </c>
      <c r="H210" s="140">
        <f>'Anchor-LD'!M208</f>
        <v>0</v>
      </c>
      <c r="I210" s="140">
        <f>'Anchor-LD'!N208</f>
        <v>0</v>
      </c>
      <c r="J210" s="140">
        <f>'Anchor-LD'!O208</f>
        <v>0</v>
      </c>
      <c r="K210" s="140">
        <f>(Summary!$C$58*H210+Summary!$C$59*I210+Summary!$C$60*J210)/Summary!$C$61</f>
        <v>0</v>
      </c>
      <c r="L210" s="140">
        <f>'Anchor-LD'!P208</f>
        <v>0</v>
      </c>
      <c r="M210" s="140">
        <f>'Anchor-LD'!Q208</f>
        <v>0</v>
      </c>
      <c r="N210" s="140">
        <f>'Anchor-LD'!R208</f>
        <v>0</v>
      </c>
      <c r="O210" s="140">
        <f>'Anchor-LD'!S208</f>
        <v>0</v>
      </c>
      <c r="P210" s="140">
        <f>'Anchor-LD'!T208</f>
        <v>0</v>
      </c>
      <c r="Q210" s="140">
        <f>'Anchor-LD'!U208</f>
        <v>0</v>
      </c>
      <c r="R210" s="140">
        <f>'Anchor-LD'!V208</f>
        <v>0</v>
      </c>
      <c r="S210" s="140">
        <f>'Anchor-LD'!W208</f>
        <v>0</v>
      </c>
      <c r="T210" s="140">
        <f>'Anchor-LD'!X208</f>
        <v>0</v>
      </c>
      <c r="U210" s="140">
        <f>10*LOG10(1/((Summary!$C$75/10^(R210/10)+Summary!$C$76/10^(S210/10)+Summary!$C$77/10^(T210/10))/Summary!$C$78))</f>
        <v>0</v>
      </c>
      <c r="V210" s="140">
        <f>'Anchor-LD'!Y208</f>
        <v>0</v>
      </c>
      <c r="W210" s="140">
        <f>'Anchor-LD'!Z208</f>
        <v>0</v>
      </c>
      <c r="X210" s="141">
        <f t="shared" si="14"/>
        <v>0</v>
      </c>
      <c r="Y210" s="133"/>
      <c r="Z210" s="139">
        <f>'Test-LD'!L208</f>
        <v>0</v>
      </c>
      <c r="AA210" s="140">
        <f>'Test-LD'!M208</f>
        <v>0</v>
      </c>
      <c r="AB210" s="140">
        <f>'Test-LD'!N208</f>
        <v>0</v>
      </c>
      <c r="AC210" s="140">
        <f>'Test-LD'!O208</f>
        <v>0</v>
      </c>
      <c r="AD210" s="140">
        <f>(Summary!$C$58*AA210+Summary!$C$59*AB210+Summary!$C$60*AC210)/Summary!$C$61</f>
        <v>0</v>
      </c>
      <c r="AE210" s="140">
        <f>'Test-LD'!P208</f>
        <v>0</v>
      </c>
      <c r="AF210" s="140">
        <f>'Test-LD'!Q208</f>
        <v>0</v>
      </c>
      <c r="AG210" s="140">
        <f>'Test-LD'!R208</f>
        <v>0</v>
      </c>
      <c r="AH210" s="140">
        <f>'Test-LD'!S208</f>
        <v>0</v>
      </c>
      <c r="AI210" s="140">
        <f>'Test-LD'!T208</f>
        <v>0</v>
      </c>
      <c r="AJ210" s="140">
        <f>'Test-LD'!U208</f>
        <v>0</v>
      </c>
      <c r="AK210" s="140">
        <f>'Test-LD'!V208</f>
        <v>0</v>
      </c>
      <c r="AL210" s="140">
        <f>'Test-LD'!W208</f>
        <v>0</v>
      </c>
      <c r="AM210" s="140">
        <f>'Test-LD'!X208</f>
        <v>0</v>
      </c>
      <c r="AN210" s="140">
        <f>10*LOG10(1/((Summary!$C$75/10^(AK210/10)+Summary!$C$76/10^(AL210/10)+Summary!$C$77/10^(AM210/10))/Summary!$C$78))</f>
        <v>0</v>
      </c>
      <c r="AO210" s="140">
        <f>'Test-LD'!Y208</f>
        <v>0</v>
      </c>
      <c r="AP210" s="140">
        <f>'Test-LD'!Z208</f>
        <v>0</v>
      </c>
      <c r="AQ210" s="141">
        <f t="shared" si="15"/>
        <v>0</v>
      </c>
      <c r="AR210" s="142" t="e">
        <f t="shared" si="12"/>
        <v>#DIV/0!</v>
      </c>
      <c r="AS210" s="143" t="e">
        <f t="shared" si="13"/>
        <v>#DIV/0!</v>
      </c>
      <c r="AT210" s="136"/>
      <c r="AU210" s="136"/>
      <c r="AV210" s="577" t="s">
        <v>122</v>
      </c>
      <c r="AW210" s="480" t="e" cm="1">
        <f t="array" ref="AW210">bdRateExtend($G209:$G212,H209:H212,$Z209:$Z212,AA209:AA212)</f>
        <v>#VALUE!</v>
      </c>
      <c r="AX210" s="480"/>
      <c r="AY210" s="480"/>
      <c r="AZ210" s="480"/>
      <c r="BA210" s="480"/>
      <c r="BB210" s="480"/>
      <c r="BC210" s="480" t="e" cm="1">
        <f t="array" ref="BC210">bdRateExtend($G209:$G212,L209:L212,$Z209:$Z212,AE209:AE212)</f>
        <v>#VALUE!</v>
      </c>
      <c r="BD210" s="480"/>
      <c r="BE210" s="480" t="e" cm="1">
        <f t="array" ref="BE210">bdRateExtend($G209:$G212,M209:M212,$Z209:$Z212,AF209:AF212)</f>
        <v>#VALUE!</v>
      </c>
      <c r="BF210" s="480"/>
      <c r="BG210" s="469" t="e" cm="1">
        <f t="array" ref="BG210">bdRateExtend($G209:$G212,N209:N212,$Z209:$Z212,AG209:AG212,"None", FALSE,1)</f>
        <v>#VALUE!</v>
      </c>
      <c r="BH210" s="476"/>
      <c r="BI210" s="469" t="e" cm="1">
        <f t="array" ref="BI210">bdRateExtend($G209:$G212,O209:O212,$Z209:$Z212,AH209:AH212,"None", FALSE,1)</f>
        <v>#VALUE!</v>
      </c>
      <c r="BJ210" s="476"/>
      <c r="BK210" s="480" t="e" cm="1">
        <f t="array" ref="BK210">bdRateExtend($G209:$G212,P209:P212,$Z209:$Z212,AI209:AI212)</f>
        <v>#VALUE!</v>
      </c>
      <c r="BL210" s="480"/>
      <c r="BM210" s="480" t="e" cm="1">
        <f t="array" ref="BM210">bdRateExtend($G209:$G212,Q209:Q212,$Z209:$Z212,AJ209:AJ212)</f>
        <v>#VALUE!</v>
      </c>
      <c r="BN210" s="480"/>
      <c r="BO210" s="480" t="e" cm="1">
        <f t="array" ref="BO210">bdRateExtend($G209:$G212,R209:R212,$Z209:$Z212,AK209:AK212)</f>
        <v>#VALUE!</v>
      </c>
      <c r="BP210" s="468"/>
      <c r="BQ210" s="480"/>
      <c r="BR210" s="480"/>
      <c r="BS210" s="480"/>
      <c r="BT210" s="476"/>
      <c r="BU210" s="463" cm="1">
        <f t="array" ref="BU210">testVMAFRange($G209:$G212,N209:N212,$Z209:$Z212,AG209:AG212)</f>
        <v>0</v>
      </c>
      <c r="BV210" s="465"/>
      <c r="BW210" s="463" cm="1">
        <f t="array" ref="BW210">testVMAFRange($G209:$G212,O209:O212,$Z209:$Z212,AH209:AH212)</f>
        <v>0</v>
      </c>
      <c r="BX210" s="465"/>
    </row>
    <row r="211" spans="1:76" ht="17" customHeight="1" x14ac:dyDescent="0.35">
      <c r="A211" s="516"/>
      <c r="B211" s="483"/>
      <c r="C211" s="520"/>
      <c r="D211" s="490"/>
      <c r="E211" s="493"/>
      <c r="F211" s="138">
        <v>47</v>
      </c>
      <c r="G211" s="139">
        <f>'Anchor-LD'!L209</f>
        <v>0</v>
      </c>
      <c r="H211" s="140">
        <f>'Anchor-LD'!M209</f>
        <v>0</v>
      </c>
      <c r="I211" s="140">
        <f>'Anchor-LD'!N209</f>
        <v>0</v>
      </c>
      <c r="J211" s="140">
        <f>'Anchor-LD'!O209</f>
        <v>0</v>
      </c>
      <c r="K211" s="140">
        <f>(Summary!$C$58*H211+Summary!$C$59*I211+Summary!$C$60*J211)/Summary!$C$61</f>
        <v>0</v>
      </c>
      <c r="L211" s="140">
        <f>'Anchor-LD'!P209</f>
        <v>0</v>
      </c>
      <c r="M211" s="140">
        <f>'Anchor-LD'!Q209</f>
        <v>0</v>
      </c>
      <c r="N211" s="140">
        <f>'Anchor-LD'!R209</f>
        <v>0</v>
      </c>
      <c r="O211" s="140">
        <f>'Anchor-LD'!S209</f>
        <v>0</v>
      </c>
      <c r="P211" s="140">
        <f>'Anchor-LD'!T209</f>
        <v>0</v>
      </c>
      <c r="Q211" s="140">
        <f>'Anchor-LD'!U209</f>
        <v>0</v>
      </c>
      <c r="R211" s="140">
        <f>'Anchor-LD'!V209</f>
        <v>0</v>
      </c>
      <c r="S211" s="140">
        <f>'Anchor-LD'!W209</f>
        <v>0</v>
      </c>
      <c r="T211" s="140">
        <f>'Anchor-LD'!X209</f>
        <v>0</v>
      </c>
      <c r="U211" s="140">
        <f>10*LOG10(1/((Summary!$C$75/10^(R211/10)+Summary!$C$76/10^(S211/10)+Summary!$C$77/10^(T211/10))/Summary!$C$78))</f>
        <v>0</v>
      </c>
      <c r="V211" s="140">
        <f>'Anchor-LD'!Y209</f>
        <v>0</v>
      </c>
      <c r="W211" s="140">
        <f>'Anchor-LD'!Z209</f>
        <v>0</v>
      </c>
      <c r="X211" s="141">
        <f t="shared" si="14"/>
        <v>0</v>
      </c>
      <c r="Y211" s="133"/>
      <c r="Z211" s="139">
        <f>'Test-LD'!L209</f>
        <v>0</v>
      </c>
      <c r="AA211" s="140">
        <f>'Test-LD'!M209</f>
        <v>0</v>
      </c>
      <c r="AB211" s="140">
        <f>'Test-LD'!N209</f>
        <v>0</v>
      </c>
      <c r="AC211" s="140">
        <f>'Test-LD'!O209</f>
        <v>0</v>
      </c>
      <c r="AD211" s="140">
        <f>(Summary!$C$58*AA211+Summary!$C$59*AB211+Summary!$C$60*AC211)/Summary!$C$61</f>
        <v>0</v>
      </c>
      <c r="AE211" s="140">
        <f>'Test-LD'!P209</f>
        <v>0</v>
      </c>
      <c r="AF211" s="140">
        <f>'Test-LD'!Q209</f>
        <v>0</v>
      </c>
      <c r="AG211" s="140">
        <f>'Test-LD'!R209</f>
        <v>0</v>
      </c>
      <c r="AH211" s="140">
        <f>'Test-LD'!S209</f>
        <v>0</v>
      </c>
      <c r="AI211" s="140">
        <f>'Test-LD'!T209</f>
        <v>0</v>
      </c>
      <c r="AJ211" s="140">
        <f>'Test-LD'!U209</f>
        <v>0</v>
      </c>
      <c r="AK211" s="140">
        <f>'Test-LD'!V209</f>
        <v>0</v>
      </c>
      <c r="AL211" s="140">
        <f>'Test-LD'!W209</f>
        <v>0</v>
      </c>
      <c r="AM211" s="140">
        <f>'Test-LD'!X209</f>
        <v>0</v>
      </c>
      <c r="AN211" s="140">
        <f>10*LOG10(1/((Summary!$C$75/10^(AK211/10)+Summary!$C$76/10^(AL211/10)+Summary!$C$77/10^(AM211/10))/Summary!$C$78))</f>
        <v>0</v>
      </c>
      <c r="AO211" s="140">
        <f>'Test-LD'!Y209</f>
        <v>0</v>
      </c>
      <c r="AP211" s="140">
        <f>'Test-LD'!Z209</f>
        <v>0</v>
      </c>
      <c r="AQ211" s="141">
        <f t="shared" si="15"/>
        <v>0</v>
      </c>
      <c r="AR211" s="142" t="e">
        <f t="shared" si="12"/>
        <v>#DIV/0!</v>
      </c>
      <c r="AS211" s="143" t="e">
        <f t="shared" si="13"/>
        <v>#DIV/0!</v>
      </c>
      <c r="AT211" s="136"/>
      <c r="AU211" s="136"/>
      <c r="AV211" s="577"/>
      <c r="AW211" s="480"/>
      <c r="AX211" s="480"/>
      <c r="AY211" s="480"/>
      <c r="AZ211" s="480"/>
      <c r="BA211" s="480"/>
      <c r="BB211" s="480"/>
      <c r="BC211" s="480"/>
      <c r="BD211" s="480"/>
      <c r="BE211" s="480"/>
      <c r="BF211" s="480"/>
      <c r="BG211" s="469"/>
      <c r="BH211" s="476"/>
      <c r="BI211" s="469"/>
      <c r="BJ211" s="476"/>
      <c r="BK211" s="480"/>
      <c r="BL211" s="480"/>
      <c r="BM211" s="480"/>
      <c r="BN211" s="480"/>
      <c r="BO211" s="480"/>
      <c r="BP211" s="468"/>
      <c r="BQ211" s="480"/>
      <c r="BR211" s="480"/>
      <c r="BS211" s="480"/>
      <c r="BT211" s="476"/>
      <c r="BU211" s="463"/>
      <c r="BV211" s="465"/>
      <c r="BW211" s="463"/>
      <c r="BX211" s="465"/>
    </row>
    <row r="212" spans="1:76" ht="17" customHeight="1" x14ac:dyDescent="0.35">
      <c r="A212" s="516"/>
      <c r="B212" s="483"/>
      <c r="C212" s="520"/>
      <c r="D212" s="490"/>
      <c r="E212" s="493"/>
      <c r="F212" s="138">
        <v>55</v>
      </c>
      <c r="G212" s="139">
        <f>'Anchor-LD'!L210</f>
        <v>0</v>
      </c>
      <c r="H212" s="140">
        <f>'Anchor-LD'!M210</f>
        <v>0</v>
      </c>
      <c r="I212" s="140">
        <f>'Anchor-LD'!N210</f>
        <v>0</v>
      </c>
      <c r="J212" s="140">
        <f>'Anchor-LD'!O210</f>
        <v>0</v>
      </c>
      <c r="K212" s="140">
        <f>(Summary!$C$58*H212+Summary!$C$59*I212+Summary!$C$60*J212)/Summary!$C$61</f>
        <v>0</v>
      </c>
      <c r="L212" s="140">
        <f>'Anchor-LD'!P210</f>
        <v>0</v>
      </c>
      <c r="M212" s="140">
        <f>'Anchor-LD'!Q210</f>
        <v>0</v>
      </c>
      <c r="N212" s="140">
        <f>'Anchor-LD'!R210</f>
        <v>0</v>
      </c>
      <c r="O212" s="140">
        <f>'Anchor-LD'!S210</f>
        <v>0</v>
      </c>
      <c r="P212" s="140">
        <f>'Anchor-LD'!T210</f>
        <v>0</v>
      </c>
      <c r="Q212" s="140">
        <f>'Anchor-LD'!U210</f>
        <v>0</v>
      </c>
      <c r="R212" s="140">
        <f>'Anchor-LD'!V210</f>
        <v>0</v>
      </c>
      <c r="S212" s="140">
        <f>'Anchor-LD'!W210</f>
        <v>0</v>
      </c>
      <c r="T212" s="140">
        <f>'Anchor-LD'!X210</f>
        <v>0</v>
      </c>
      <c r="U212" s="140">
        <f>10*LOG10(1/((Summary!$C$75/10^(R212/10)+Summary!$C$76/10^(S212/10)+Summary!$C$77/10^(T212/10))/Summary!$C$78))</f>
        <v>0</v>
      </c>
      <c r="V212" s="140">
        <f>'Anchor-LD'!Y210</f>
        <v>0</v>
      </c>
      <c r="W212" s="140">
        <f>'Anchor-LD'!Z210</f>
        <v>0</v>
      </c>
      <c r="X212" s="141">
        <f t="shared" si="14"/>
        <v>0</v>
      </c>
      <c r="Y212" s="133"/>
      <c r="Z212" s="139">
        <f>'Test-LD'!L210</f>
        <v>0</v>
      </c>
      <c r="AA212" s="140">
        <f>'Test-LD'!M210</f>
        <v>0</v>
      </c>
      <c r="AB212" s="140">
        <f>'Test-LD'!N210</f>
        <v>0</v>
      </c>
      <c r="AC212" s="140">
        <f>'Test-LD'!O210</f>
        <v>0</v>
      </c>
      <c r="AD212" s="140">
        <f>(Summary!$C$58*AA212+Summary!$C$59*AB212+Summary!$C$60*AC212)/Summary!$C$61</f>
        <v>0</v>
      </c>
      <c r="AE212" s="140">
        <f>'Test-LD'!P210</f>
        <v>0</v>
      </c>
      <c r="AF212" s="140">
        <f>'Test-LD'!Q210</f>
        <v>0</v>
      </c>
      <c r="AG212" s="140">
        <f>'Test-LD'!R210</f>
        <v>0</v>
      </c>
      <c r="AH212" s="140">
        <f>'Test-LD'!S210</f>
        <v>0</v>
      </c>
      <c r="AI212" s="140">
        <f>'Test-LD'!T210</f>
        <v>0</v>
      </c>
      <c r="AJ212" s="140">
        <f>'Test-LD'!U210</f>
        <v>0</v>
      </c>
      <c r="AK212" s="140">
        <f>'Test-LD'!V210</f>
        <v>0</v>
      </c>
      <c r="AL212" s="140">
        <f>'Test-LD'!W210</f>
        <v>0</v>
      </c>
      <c r="AM212" s="140">
        <f>'Test-LD'!X210</f>
        <v>0</v>
      </c>
      <c r="AN212" s="140">
        <f>10*LOG10(1/((Summary!$C$75/10^(AK212/10)+Summary!$C$76/10^(AL212/10)+Summary!$C$77/10^(AM212/10))/Summary!$C$78))</f>
        <v>0</v>
      </c>
      <c r="AO212" s="140">
        <f>'Test-LD'!Y210</f>
        <v>0</v>
      </c>
      <c r="AP212" s="140">
        <f>'Test-LD'!Z210</f>
        <v>0</v>
      </c>
      <c r="AQ212" s="141">
        <f t="shared" si="15"/>
        <v>0</v>
      </c>
      <c r="AR212" s="142" t="e">
        <f t="shared" si="12"/>
        <v>#DIV/0!</v>
      </c>
      <c r="AS212" s="143" t="e">
        <f t="shared" si="13"/>
        <v>#DIV/0!</v>
      </c>
      <c r="AT212" s="136"/>
      <c r="AU212" s="136"/>
      <c r="AV212" s="577" t="s">
        <v>123</v>
      </c>
      <c r="AW212" s="480" t="e" cm="1">
        <f t="array" ref="AW212">bdRateExtend($G210:$G213,H210:H213,$Z210:$Z213,AA210:AA213)</f>
        <v>#VALUE!</v>
      </c>
      <c r="AX212" s="480"/>
      <c r="AY212" s="480"/>
      <c r="AZ212" s="480"/>
      <c r="BA212" s="480"/>
      <c r="BB212" s="480"/>
      <c r="BC212" s="480" t="e" cm="1">
        <f t="array" ref="BC212">bdRateExtend($G210:$G213,L210:L213,$Z210:$Z213,AE210:AE213)</f>
        <v>#VALUE!</v>
      </c>
      <c r="BD212" s="480"/>
      <c r="BE212" s="480" t="e" cm="1">
        <f t="array" ref="BE212">bdRateExtend($G210:$G213,M210:M213,$Z210:$Z213,AF210:AF213)</f>
        <v>#VALUE!</v>
      </c>
      <c r="BF212" s="480"/>
      <c r="BG212" s="469" t="e" cm="1">
        <f t="array" ref="BG212">bdRateExtend($G210:$G213,N210:N213,$Z210:$Z213,AG210:AG213,"None", FALSE,1)</f>
        <v>#VALUE!</v>
      </c>
      <c r="BH212" s="476"/>
      <c r="BI212" s="469" t="e" cm="1">
        <f t="array" ref="BI212">bdRateExtend($G210:$G213,O210:O213,$Z210:$Z213,AH210:AH213,"None", FALSE,1)</f>
        <v>#VALUE!</v>
      </c>
      <c r="BJ212" s="476"/>
      <c r="BK212" s="480" t="e" cm="1">
        <f t="array" ref="BK212">bdRateExtend($G210:$G213,P210:P213,$Z210:$Z213,AI210:AI213)</f>
        <v>#VALUE!</v>
      </c>
      <c r="BL212" s="480"/>
      <c r="BM212" s="480" t="e" cm="1">
        <f t="array" ref="BM212">bdRateExtend($G210:$G213,Q210:Q213,$Z210:$Z213,AJ210:AJ213)</f>
        <v>#VALUE!</v>
      </c>
      <c r="BN212" s="480"/>
      <c r="BO212" s="480" t="e" cm="1">
        <f t="array" ref="BO212">bdRateExtend($G210:$G213,R210:R213,$Z210:$Z213,AK210:AK213)</f>
        <v>#VALUE!</v>
      </c>
      <c r="BP212" s="468"/>
      <c r="BQ212" s="480"/>
      <c r="BR212" s="480"/>
      <c r="BS212" s="480"/>
      <c r="BT212" s="476"/>
      <c r="BU212" s="463" cm="1">
        <f t="array" ref="BU212">testVMAFRange($G210:$G213,N210:N213,$Z210:$Z213,AG210:AG213)</f>
        <v>0</v>
      </c>
      <c r="BV212" s="465"/>
      <c r="BW212" s="463" cm="1">
        <f t="array" ref="BW212">testVMAFRange($G210:$G213,O210:O213,$Z210:$Z213,AH210:AH213)</f>
        <v>0</v>
      </c>
      <c r="BX212" s="465"/>
    </row>
    <row r="213" spans="1:76" ht="17" customHeight="1" thickBot="1" x14ac:dyDescent="0.4">
      <c r="A213" s="516"/>
      <c r="B213" s="518"/>
      <c r="C213" s="521"/>
      <c r="D213" s="522"/>
      <c r="E213" s="523"/>
      <c r="F213" s="144">
        <v>63</v>
      </c>
      <c r="G213" s="145">
        <f>'Anchor-LD'!L211</f>
        <v>0</v>
      </c>
      <c r="H213" s="146">
        <f>'Anchor-LD'!M211</f>
        <v>0</v>
      </c>
      <c r="I213" s="146">
        <f>'Anchor-LD'!N211</f>
        <v>0</v>
      </c>
      <c r="J213" s="146">
        <f>'Anchor-LD'!O211</f>
        <v>0</v>
      </c>
      <c r="K213" s="146">
        <f>(Summary!$C$58*H213+Summary!$C$59*I213+Summary!$C$60*J213)/Summary!$C$61</f>
        <v>0</v>
      </c>
      <c r="L213" s="146">
        <f>'Anchor-LD'!P211</f>
        <v>0</v>
      </c>
      <c r="M213" s="146">
        <f>'Anchor-LD'!Q211</f>
        <v>0</v>
      </c>
      <c r="N213" s="146">
        <f>'Anchor-LD'!R211</f>
        <v>0</v>
      </c>
      <c r="O213" s="146">
        <f>'Anchor-LD'!S211</f>
        <v>0</v>
      </c>
      <c r="P213" s="146">
        <f>'Anchor-LD'!T211</f>
        <v>0</v>
      </c>
      <c r="Q213" s="146">
        <f>'Anchor-LD'!U211</f>
        <v>0</v>
      </c>
      <c r="R213" s="146">
        <f>'Anchor-LD'!V211</f>
        <v>0</v>
      </c>
      <c r="S213" s="146">
        <f>'Anchor-LD'!W211</f>
        <v>0</v>
      </c>
      <c r="T213" s="146">
        <f>'Anchor-LD'!X211</f>
        <v>0</v>
      </c>
      <c r="U213" s="146">
        <f>10*LOG10(1/((Summary!$C$75/10^(R213/10)+Summary!$C$76/10^(S213/10)+Summary!$C$77/10^(T213/10))/Summary!$C$78))</f>
        <v>0</v>
      </c>
      <c r="V213" s="146">
        <f>'Anchor-LD'!Y211</f>
        <v>0</v>
      </c>
      <c r="W213" s="146">
        <f>'Anchor-LD'!Z211</f>
        <v>0</v>
      </c>
      <c r="X213" s="147">
        <f t="shared" si="14"/>
        <v>0</v>
      </c>
      <c r="Y213" s="133"/>
      <c r="Z213" s="145">
        <f>'Test-LD'!L211</f>
        <v>0</v>
      </c>
      <c r="AA213" s="146">
        <f>'Test-LD'!M211</f>
        <v>0</v>
      </c>
      <c r="AB213" s="146">
        <f>'Test-LD'!N211</f>
        <v>0</v>
      </c>
      <c r="AC213" s="146">
        <f>'Test-LD'!O211</f>
        <v>0</v>
      </c>
      <c r="AD213" s="146">
        <f>(Summary!$C$58*AA213+Summary!$C$59*AB213+Summary!$C$60*AC213)/Summary!$C$61</f>
        <v>0</v>
      </c>
      <c r="AE213" s="146">
        <f>'Test-LD'!P211</f>
        <v>0</v>
      </c>
      <c r="AF213" s="146">
        <f>'Test-LD'!Q211</f>
        <v>0</v>
      </c>
      <c r="AG213" s="146">
        <f>'Test-LD'!R211</f>
        <v>0</v>
      </c>
      <c r="AH213" s="146">
        <f>'Test-LD'!S211</f>
        <v>0</v>
      </c>
      <c r="AI213" s="146">
        <f>'Test-LD'!T211</f>
        <v>0</v>
      </c>
      <c r="AJ213" s="146">
        <f>'Test-LD'!U211</f>
        <v>0</v>
      </c>
      <c r="AK213" s="146">
        <f>'Test-LD'!V211</f>
        <v>0</v>
      </c>
      <c r="AL213" s="146">
        <f>'Test-LD'!W211</f>
        <v>0</v>
      </c>
      <c r="AM213" s="146">
        <f>'Test-LD'!X211</f>
        <v>0</v>
      </c>
      <c r="AN213" s="146">
        <f>10*LOG10(1/((Summary!$C$75/10^(AK213/10)+Summary!$C$76/10^(AL213/10)+Summary!$C$77/10^(AM213/10))/Summary!$C$78))</f>
        <v>0</v>
      </c>
      <c r="AO213" s="146">
        <f>'Test-LD'!Y211</f>
        <v>0</v>
      </c>
      <c r="AP213" s="146">
        <f>'Test-LD'!Z211</f>
        <v>0</v>
      </c>
      <c r="AQ213" s="147">
        <f t="shared" si="15"/>
        <v>0</v>
      </c>
      <c r="AR213" s="148" t="e">
        <f t="shared" si="12"/>
        <v>#DIV/0!</v>
      </c>
      <c r="AS213" s="149" t="e">
        <f t="shared" si="13"/>
        <v>#DIV/0!</v>
      </c>
      <c r="AT213" s="136"/>
      <c r="AU213" s="136"/>
      <c r="AV213" s="577"/>
      <c r="AW213" s="480"/>
      <c r="AX213" s="480"/>
      <c r="AY213" s="480"/>
      <c r="AZ213" s="480"/>
      <c r="BA213" s="480"/>
      <c r="BB213" s="481"/>
      <c r="BC213" s="480"/>
      <c r="BD213" s="480"/>
      <c r="BE213" s="480"/>
      <c r="BF213" s="480"/>
      <c r="BG213" s="472"/>
      <c r="BH213" s="477"/>
      <c r="BI213" s="472"/>
      <c r="BJ213" s="477"/>
      <c r="BK213" s="480"/>
      <c r="BL213" s="480"/>
      <c r="BM213" s="480"/>
      <c r="BN213" s="480"/>
      <c r="BO213" s="480"/>
      <c r="BP213" s="471"/>
      <c r="BQ213" s="481"/>
      <c r="BR213" s="481"/>
      <c r="BS213" s="481"/>
      <c r="BT213" s="477"/>
      <c r="BU213" s="473"/>
      <c r="BV213" s="466"/>
      <c r="BW213" s="473"/>
      <c r="BX213" s="466"/>
    </row>
    <row r="214" spans="1:76" ht="17" customHeight="1" x14ac:dyDescent="0.35">
      <c r="A214" s="516"/>
      <c r="B214" s="482" t="s">
        <v>22</v>
      </c>
      <c r="C214" s="519" t="s">
        <v>58</v>
      </c>
      <c r="D214" s="489">
        <v>60</v>
      </c>
      <c r="E214" s="492">
        <v>8</v>
      </c>
      <c r="F214" s="129">
        <v>23</v>
      </c>
      <c r="G214" s="130">
        <f>'Anchor-LD'!L212</f>
        <v>0</v>
      </c>
      <c r="H214" s="131">
        <f>'Anchor-LD'!M212</f>
        <v>0</v>
      </c>
      <c r="I214" s="131">
        <f>'Anchor-LD'!N212</f>
        <v>0</v>
      </c>
      <c r="J214" s="131">
        <f>'Anchor-LD'!O212</f>
        <v>0</v>
      </c>
      <c r="K214" s="131">
        <f>(Summary!$C$58*H214+Summary!$C$59*I214+Summary!$C$60*J214)/Summary!$C$61</f>
        <v>0</v>
      </c>
      <c r="L214" s="131">
        <f>'Anchor-LD'!P212</f>
        <v>0</v>
      </c>
      <c r="M214" s="131">
        <f>'Anchor-LD'!Q212</f>
        <v>0</v>
      </c>
      <c r="N214" s="131">
        <f>'Anchor-LD'!R212</f>
        <v>0</v>
      </c>
      <c r="O214" s="131">
        <f>'Anchor-LD'!S212</f>
        <v>0</v>
      </c>
      <c r="P214" s="131">
        <f>'Anchor-LD'!T212</f>
        <v>0</v>
      </c>
      <c r="Q214" s="131">
        <f>'Anchor-LD'!U212</f>
        <v>0</v>
      </c>
      <c r="R214" s="131">
        <f>'Anchor-LD'!V212</f>
        <v>0</v>
      </c>
      <c r="S214" s="131">
        <f>'Anchor-LD'!W212</f>
        <v>0</v>
      </c>
      <c r="T214" s="131">
        <f>'Anchor-LD'!X212</f>
        <v>0</v>
      </c>
      <c r="U214" s="131">
        <f>10*LOG10(1/((Summary!$C$75/10^(R214/10)+Summary!$C$76/10^(S214/10)+Summary!$C$77/10^(T214/10))/Summary!$C$78))</f>
        <v>0</v>
      </c>
      <c r="V214" s="131">
        <f>'Anchor-LD'!Y212</f>
        <v>0</v>
      </c>
      <c r="W214" s="131">
        <f>'Anchor-LD'!Z212</f>
        <v>0</v>
      </c>
      <c r="X214" s="132">
        <f t="shared" si="14"/>
        <v>0</v>
      </c>
      <c r="Y214" s="133"/>
      <c r="Z214" s="130">
        <f>'Test-LD'!L212</f>
        <v>0</v>
      </c>
      <c r="AA214" s="131">
        <f>'Test-LD'!M212</f>
        <v>0</v>
      </c>
      <c r="AB214" s="131">
        <f>'Test-LD'!N212</f>
        <v>0</v>
      </c>
      <c r="AC214" s="131">
        <f>'Test-LD'!O212</f>
        <v>0</v>
      </c>
      <c r="AD214" s="131">
        <f>(Summary!$C$58*AA214+Summary!$C$59*AB214+Summary!$C$60*AC214)/Summary!$C$61</f>
        <v>0</v>
      </c>
      <c r="AE214" s="131">
        <f>'Test-LD'!P212</f>
        <v>0</v>
      </c>
      <c r="AF214" s="131">
        <f>'Test-LD'!Q212</f>
        <v>0</v>
      </c>
      <c r="AG214" s="131">
        <f>'Test-LD'!R212</f>
        <v>0</v>
      </c>
      <c r="AH214" s="131">
        <f>'Test-LD'!S212</f>
        <v>0</v>
      </c>
      <c r="AI214" s="131">
        <f>'Test-LD'!T212</f>
        <v>0</v>
      </c>
      <c r="AJ214" s="131">
        <f>'Test-LD'!U212</f>
        <v>0</v>
      </c>
      <c r="AK214" s="131">
        <f>'Test-LD'!V212</f>
        <v>0</v>
      </c>
      <c r="AL214" s="131">
        <f>'Test-LD'!W212</f>
        <v>0</v>
      </c>
      <c r="AM214" s="131">
        <f>'Test-LD'!X212</f>
        <v>0</v>
      </c>
      <c r="AN214" s="131">
        <f>10*LOG10(1/((Summary!$C$75/10^(AK214/10)+Summary!$C$76/10^(AL214/10)+Summary!$C$77/10^(AM214/10))/Summary!$C$78))</f>
        <v>0</v>
      </c>
      <c r="AO214" s="131">
        <f>'Test-LD'!Y212</f>
        <v>0</v>
      </c>
      <c r="AP214" s="131">
        <f>'Test-LD'!Z212</f>
        <v>0</v>
      </c>
      <c r="AQ214" s="132">
        <f t="shared" si="15"/>
        <v>0</v>
      </c>
      <c r="AR214" s="134" t="e">
        <f t="shared" si="12"/>
        <v>#DIV/0!</v>
      </c>
      <c r="AS214" s="135" t="e">
        <f t="shared" si="13"/>
        <v>#DIV/0!</v>
      </c>
      <c r="AT214" s="136"/>
      <c r="AU214" s="136"/>
      <c r="AV214" s="577" t="s">
        <v>121</v>
      </c>
      <c r="AW214" s="480" t="e" cm="1">
        <f t="array" ref="AW214">bdRateExtend($G214:$G217,H214:H217,$Z214:$Z217,AA214:AA217)</f>
        <v>#VALUE!</v>
      </c>
      <c r="AX214" s="480" t="e" cm="1">
        <f t="array" ref="AX214">bdRateExtend($G214:$G219,H214:H219,$Z214:$Z219,AA214:AA219)</f>
        <v>#VALUE!</v>
      </c>
      <c r="AY214" s="480" t="e" cm="1">
        <f t="array" ref="AY214">bdRateExtend($G214:$G219,I214:I219,$Z214:$Z219,AB214:AB219)</f>
        <v>#VALUE!</v>
      </c>
      <c r="AZ214" s="480" t="e" cm="1">
        <f t="array" ref="AZ214">bdRateExtend($G214:$G219,J214:J219,$Z214:$Z219,AC214:AC219)</f>
        <v>#VALUE!</v>
      </c>
      <c r="BA214" s="480" t="e" cm="1">
        <f t="array" ref="BA214">bdRateExtend($G214:$G219,K214:K219,$Z214:$Z219,AD214:AD219)</f>
        <v>#VALUE!</v>
      </c>
      <c r="BB214" s="479" t="e">
        <f>(Summary!$C$89*AX214+Summary!$C$90*AY214+Summary!$C$91*AZ214)/Summary!$C$92</f>
        <v>#VALUE!</v>
      </c>
      <c r="BC214" s="480" t="e" cm="1">
        <f t="array" ref="BC214">bdRateExtend($G214:$G217,L214:L217,$Z214:$Z217,AE214:AE217)</f>
        <v>#VALUE!</v>
      </c>
      <c r="BD214" s="480" t="e" cm="1">
        <f t="array" ref="BD214">bdRateExtend($G214:$G219,L214:L219,$Z214:$Z219,AE214:AE219)</f>
        <v>#VALUE!</v>
      </c>
      <c r="BE214" s="480" t="e" cm="1">
        <f t="array" ref="BE214">bdRateExtend($G214:$G217,M214:M217,$Z214:$Z217,AF214:AF217)</f>
        <v>#VALUE!</v>
      </c>
      <c r="BF214" s="480" t="e" cm="1">
        <f t="array" ref="BF214">bdRateExtend($G214:$G219,M214:M219,$Z214:$Z219,AF214:AF219)</f>
        <v>#VALUE!</v>
      </c>
      <c r="BG214" s="474" t="e" cm="1">
        <f t="array" ref="BG214">bdRateExtend($G214:$G217,N214:N217,$Z214:$Z217,AG214:AG217,"None", FALSE,1)</f>
        <v>#VALUE!</v>
      </c>
      <c r="BH214" s="475" t="e" cm="1">
        <f t="array" ref="BH214">bdRateExtend($G214:$G219,N214:N219,$Z214:$Z219,AG214:AG219,"None", FALSE,1)</f>
        <v>#VALUE!</v>
      </c>
      <c r="BI214" s="474" t="e" cm="1">
        <f t="array" ref="BI214">bdRateExtend($G214:$G217,O214:O217,$Z214:$Z217,AH214:AH217,"None", FALSE,1)</f>
        <v>#VALUE!</v>
      </c>
      <c r="BJ214" s="475" t="e" cm="1">
        <f t="array" ref="BJ214">bdRateExtend($G214:$G219,O214:O219,$Z214:$Z219,AH214:AH219,"None", FALSE,1)</f>
        <v>#VALUE!</v>
      </c>
      <c r="BK214" s="480" t="e" cm="1">
        <f t="array" ref="BK214">bdRateExtend($G214:$G217,P214:P217,$Z214:$Z217,AI214:AI217)</f>
        <v>#VALUE!</v>
      </c>
      <c r="BL214" s="480" t="e" cm="1">
        <f t="array" ref="BL214">bdRateExtend($G214:$G219,P214:P219,$Z214:$Z219,AI214:AI219)</f>
        <v>#VALUE!</v>
      </c>
      <c r="BM214" s="480" t="e" cm="1">
        <f t="array" ref="BM214">bdRateExtend($G214:$G217,Q214:Q217,$Z214:$Z217,AJ214:AJ217)</f>
        <v>#VALUE!</v>
      </c>
      <c r="BN214" s="480" t="e" cm="1">
        <f t="array" ref="BN214">bdRateExtend($G214:$G219,Q214:Q219,$Z214:$Z219,AJ214:AJ219)</f>
        <v>#VALUE!</v>
      </c>
      <c r="BO214" s="480" t="e" cm="1">
        <f t="array" ref="BO214">bdRateExtend($G214:$G217,R214:R217,$Z214:$Z217,AK214:AK217)</f>
        <v>#VALUE!</v>
      </c>
      <c r="BP214" s="575" t="e" cm="1">
        <f t="array" ref="BP214">bdRateExtend($G214:$G219,R214:R219,$Z214:$Z219,AK214:AK219)</f>
        <v>#VALUE!</v>
      </c>
      <c r="BQ214" s="574" t="e" cm="1">
        <f t="array" ref="BQ214">bdRateExtend($G214:$G219,S214:S219,$Z214:$Z219,AL214:AL219)</f>
        <v>#VALUE!</v>
      </c>
      <c r="BR214" s="574" t="e" cm="1">
        <f t="array" ref="BR214">bdRateExtend($G214:$G219,T214:T219,$Z214:$Z219,AM214:AM219)</f>
        <v>#VALUE!</v>
      </c>
      <c r="BS214" s="574" t="e" cm="1">
        <f t="array" ref="BS214">bdRateExtend($G214:$G219,U214:U219,$Z214:$Z219,AN214:AN219)</f>
        <v>#VALUE!</v>
      </c>
      <c r="BT214" s="576" t="e">
        <f>(Summary!$C$103*BP214+Summary!$C$104*BQ214+Summary!$C$105*BR214)/Summary!$C$106</f>
        <v>#VALUE!</v>
      </c>
      <c r="BU214" s="462" cm="1">
        <f t="array" ref="BU214">testVMAFRange($G214:$G217,N214:N217,$Z214:$Z217,AG214:AG217)</f>
        <v>0</v>
      </c>
      <c r="BV214" s="464" cm="1">
        <f t="array" ref="BV214">testVMAFRange($G214:$G219,N214:N219,$Z214:$Z219,AG214:AG219)</f>
        <v>0</v>
      </c>
      <c r="BW214" s="462" cm="1">
        <f t="array" ref="BW214">testVMAFRange($G214:$G217,O214:O217,$Z214:$Z217,AH214:AH217)</f>
        <v>0</v>
      </c>
      <c r="BX214" s="464" cm="1">
        <f t="array" ref="BX214">testVMAFRange($G214:$G219,O214:O219,$Z214:$Z219,AH214:AH219)</f>
        <v>0</v>
      </c>
    </row>
    <row r="215" spans="1:76" ht="17" customHeight="1" x14ac:dyDescent="0.35">
      <c r="A215" s="516"/>
      <c r="B215" s="483"/>
      <c r="C215" s="520"/>
      <c r="D215" s="490"/>
      <c r="E215" s="493"/>
      <c r="F215" s="138">
        <v>31</v>
      </c>
      <c r="G215" s="139">
        <f>'Anchor-LD'!L213</f>
        <v>0</v>
      </c>
      <c r="H215" s="140">
        <f>'Anchor-LD'!M213</f>
        <v>0</v>
      </c>
      <c r="I215" s="140">
        <f>'Anchor-LD'!N213</f>
        <v>0</v>
      </c>
      <c r="J215" s="140">
        <f>'Anchor-LD'!O213</f>
        <v>0</v>
      </c>
      <c r="K215" s="140">
        <f>(Summary!$C$58*H215+Summary!$C$59*I215+Summary!$C$60*J215)/Summary!$C$61</f>
        <v>0</v>
      </c>
      <c r="L215" s="140">
        <f>'Anchor-LD'!P213</f>
        <v>0</v>
      </c>
      <c r="M215" s="140">
        <f>'Anchor-LD'!Q213</f>
        <v>0</v>
      </c>
      <c r="N215" s="140">
        <f>'Anchor-LD'!R213</f>
        <v>0</v>
      </c>
      <c r="O215" s="140">
        <f>'Anchor-LD'!S213</f>
        <v>0</v>
      </c>
      <c r="P215" s="140">
        <f>'Anchor-LD'!T213</f>
        <v>0</v>
      </c>
      <c r="Q215" s="140">
        <f>'Anchor-LD'!U213</f>
        <v>0</v>
      </c>
      <c r="R215" s="140">
        <f>'Anchor-LD'!V213</f>
        <v>0</v>
      </c>
      <c r="S215" s="140">
        <f>'Anchor-LD'!W213</f>
        <v>0</v>
      </c>
      <c r="T215" s="140">
        <f>'Anchor-LD'!X213</f>
        <v>0</v>
      </c>
      <c r="U215" s="140">
        <f>10*LOG10(1/((Summary!$C$75/10^(R215/10)+Summary!$C$76/10^(S215/10)+Summary!$C$77/10^(T215/10))/Summary!$C$78))</f>
        <v>0</v>
      </c>
      <c r="V215" s="140">
        <f>'Anchor-LD'!Y213</f>
        <v>0</v>
      </c>
      <c r="W215" s="140">
        <f>'Anchor-LD'!Z213</f>
        <v>0</v>
      </c>
      <c r="X215" s="141">
        <f t="shared" si="14"/>
        <v>0</v>
      </c>
      <c r="Y215" s="133"/>
      <c r="Z215" s="139">
        <f>'Test-LD'!L213</f>
        <v>0</v>
      </c>
      <c r="AA215" s="140">
        <f>'Test-LD'!M213</f>
        <v>0</v>
      </c>
      <c r="AB215" s="140">
        <f>'Test-LD'!N213</f>
        <v>0</v>
      </c>
      <c r="AC215" s="140">
        <f>'Test-LD'!O213</f>
        <v>0</v>
      </c>
      <c r="AD215" s="140">
        <f>(Summary!$C$58*AA215+Summary!$C$59*AB215+Summary!$C$60*AC215)/Summary!$C$61</f>
        <v>0</v>
      </c>
      <c r="AE215" s="140">
        <f>'Test-LD'!P213</f>
        <v>0</v>
      </c>
      <c r="AF215" s="140">
        <f>'Test-LD'!Q213</f>
        <v>0</v>
      </c>
      <c r="AG215" s="140">
        <f>'Test-LD'!R213</f>
        <v>0</v>
      </c>
      <c r="AH215" s="140">
        <f>'Test-LD'!S213</f>
        <v>0</v>
      </c>
      <c r="AI215" s="140">
        <f>'Test-LD'!T213</f>
        <v>0</v>
      </c>
      <c r="AJ215" s="140">
        <f>'Test-LD'!U213</f>
        <v>0</v>
      </c>
      <c r="AK215" s="140">
        <f>'Test-LD'!V213</f>
        <v>0</v>
      </c>
      <c r="AL215" s="140">
        <f>'Test-LD'!W213</f>
        <v>0</v>
      </c>
      <c r="AM215" s="140">
        <f>'Test-LD'!X213</f>
        <v>0</v>
      </c>
      <c r="AN215" s="140">
        <f>10*LOG10(1/((Summary!$C$75/10^(AK215/10)+Summary!$C$76/10^(AL215/10)+Summary!$C$77/10^(AM215/10))/Summary!$C$78))</f>
        <v>0</v>
      </c>
      <c r="AO215" s="140">
        <f>'Test-LD'!Y213</f>
        <v>0</v>
      </c>
      <c r="AP215" s="140">
        <f>'Test-LD'!Z213</f>
        <v>0</v>
      </c>
      <c r="AQ215" s="141">
        <f t="shared" si="15"/>
        <v>0</v>
      </c>
      <c r="AR215" s="142" t="e">
        <f t="shared" si="12"/>
        <v>#DIV/0!</v>
      </c>
      <c r="AS215" s="143" t="e">
        <f t="shared" si="13"/>
        <v>#DIV/0!</v>
      </c>
      <c r="AT215" s="136"/>
      <c r="AU215" s="136"/>
      <c r="AV215" s="577"/>
      <c r="AW215" s="480"/>
      <c r="AX215" s="480"/>
      <c r="AY215" s="480"/>
      <c r="AZ215" s="480"/>
      <c r="BA215" s="480"/>
      <c r="BB215" s="480"/>
      <c r="BC215" s="480"/>
      <c r="BD215" s="480"/>
      <c r="BE215" s="480"/>
      <c r="BF215" s="480"/>
      <c r="BG215" s="469"/>
      <c r="BH215" s="476"/>
      <c r="BI215" s="469"/>
      <c r="BJ215" s="476"/>
      <c r="BK215" s="480"/>
      <c r="BL215" s="480"/>
      <c r="BM215" s="480"/>
      <c r="BN215" s="480"/>
      <c r="BO215" s="480"/>
      <c r="BP215" s="468"/>
      <c r="BQ215" s="480"/>
      <c r="BR215" s="480"/>
      <c r="BS215" s="480"/>
      <c r="BT215" s="476"/>
      <c r="BU215" s="463"/>
      <c r="BV215" s="465"/>
      <c r="BW215" s="463"/>
      <c r="BX215" s="465"/>
    </row>
    <row r="216" spans="1:76" ht="17" customHeight="1" x14ac:dyDescent="0.35">
      <c r="A216" s="516"/>
      <c r="B216" s="483"/>
      <c r="C216" s="520"/>
      <c r="D216" s="490"/>
      <c r="E216" s="493"/>
      <c r="F216" s="138">
        <v>39</v>
      </c>
      <c r="G216" s="139">
        <f>'Anchor-LD'!L214</f>
        <v>0</v>
      </c>
      <c r="H216" s="140">
        <f>'Anchor-LD'!M214</f>
        <v>0</v>
      </c>
      <c r="I216" s="140">
        <f>'Anchor-LD'!N214</f>
        <v>0</v>
      </c>
      <c r="J216" s="140">
        <f>'Anchor-LD'!O214</f>
        <v>0</v>
      </c>
      <c r="K216" s="140">
        <f>(Summary!$C$58*H216+Summary!$C$59*I216+Summary!$C$60*J216)/Summary!$C$61</f>
        <v>0</v>
      </c>
      <c r="L216" s="140">
        <f>'Anchor-LD'!P214</f>
        <v>0</v>
      </c>
      <c r="M216" s="140">
        <f>'Anchor-LD'!Q214</f>
        <v>0</v>
      </c>
      <c r="N216" s="140">
        <f>'Anchor-LD'!R214</f>
        <v>0</v>
      </c>
      <c r="O216" s="140">
        <f>'Anchor-LD'!S214</f>
        <v>0</v>
      </c>
      <c r="P216" s="140">
        <f>'Anchor-LD'!T214</f>
        <v>0</v>
      </c>
      <c r="Q216" s="140">
        <f>'Anchor-LD'!U214</f>
        <v>0</v>
      </c>
      <c r="R216" s="140">
        <f>'Anchor-LD'!V214</f>
        <v>0</v>
      </c>
      <c r="S216" s="140">
        <f>'Anchor-LD'!W214</f>
        <v>0</v>
      </c>
      <c r="T216" s="140">
        <f>'Anchor-LD'!X214</f>
        <v>0</v>
      </c>
      <c r="U216" s="140">
        <f>10*LOG10(1/((Summary!$C$75/10^(R216/10)+Summary!$C$76/10^(S216/10)+Summary!$C$77/10^(T216/10))/Summary!$C$78))</f>
        <v>0</v>
      </c>
      <c r="V216" s="140">
        <f>'Anchor-LD'!Y214</f>
        <v>0</v>
      </c>
      <c r="W216" s="140">
        <f>'Anchor-LD'!Z214</f>
        <v>0</v>
      </c>
      <c r="X216" s="141">
        <f t="shared" si="14"/>
        <v>0</v>
      </c>
      <c r="Y216" s="133"/>
      <c r="Z216" s="139">
        <f>'Test-LD'!L214</f>
        <v>0</v>
      </c>
      <c r="AA216" s="140">
        <f>'Test-LD'!M214</f>
        <v>0</v>
      </c>
      <c r="AB216" s="140">
        <f>'Test-LD'!N214</f>
        <v>0</v>
      </c>
      <c r="AC216" s="140">
        <f>'Test-LD'!O214</f>
        <v>0</v>
      </c>
      <c r="AD216" s="140">
        <f>(Summary!$C$58*AA216+Summary!$C$59*AB216+Summary!$C$60*AC216)/Summary!$C$61</f>
        <v>0</v>
      </c>
      <c r="AE216" s="140">
        <f>'Test-LD'!P214</f>
        <v>0</v>
      </c>
      <c r="AF216" s="140">
        <f>'Test-LD'!Q214</f>
        <v>0</v>
      </c>
      <c r="AG216" s="140">
        <f>'Test-LD'!R214</f>
        <v>0</v>
      </c>
      <c r="AH216" s="140">
        <f>'Test-LD'!S214</f>
        <v>0</v>
      </c>
      <c r="AI216" s="140">
        <f>'Test-LD'!T214</f>
        <v>0</v>
      </c>
      <c r="AJ216" s="140">
        <f>'Test-LD'!U214</f>
        <v>0</v>
      </c>
      <c r="AK216" s="140">
        <f>'Test-LD'!V214</f>
        <v>0</v>
      </c>
      <c r="AL216" s="140">
        <f>'Test-LD'!W214</f>
        <v>0</v>
      </c>
      <c r="AM216" s="140">
        <f>'Test-LD'!X214</f>
        <v>0</v>
      </c>
      <c r="AN216" s="140">
        <f>10*LOG10(1/((Summary!$C$75/10^(AK216/10)+Summary!$C$76/10^(AL216/10)+Summary!$C$77/10^(AM216/10))/Summary!$C$78))</f>
        <v>0</v>
      </c>
      <c r="AO216" s="140">
        <f>'Test-LD'!Y214</f>
        <v>0</v>
      </c>
      <c r="AP216" s="140">
        <f>'Test-LD'!Z214</f>
        <v>0</v>
      </c>
      <c r="AQ216" s="141">
        <f t="shared" si="15"/>
        <v>0</v>
      </c>
      <c r="AR216" s="142" t="e">
        <f t="shared" si="12"/>
        <v>#DIV/0!</v>
      </c>
      <c r="AS216" s="143" t="e">
        <f t="shared" si="13"/>
        <v>#DIV/0!</v>
      </c>
      <c r="AT216" s="136"/>
      <c r="AU216" s="136"/>
      <c r="AV216" s="577" t="s">
        <v>122</v>
      </c>
      <c r="AW216" s="480" t="e" cm="1">
        <f t="array" ref="AW216">bdRateExtend($G215:$G218,H215:H218,$Z215:$Z218,AA215:AA218)</f>
        <v>#VALUE!</v>
      </c>
      <c r="AX216" s="480"/>
      <c r="AY216" s="480"/>
      <c r="AZ216" s="480"/>
      <c r="BA216" s="480"/>
      <c r="BB216" s="480"/>
      <c r="BC216" s="480" t="e" cm="1">
        <f t="array" ref="BC216">bdRateExtend($G215:$G218,L215:L218,$Z215:$Z218,AE215:AE218)</f>
        <v>#VALUE!</v>
      </c>
      <c r="BD216" s="480"/>
      <c r="BE216" s="480" t="e" cm="1">
        <f t="array" ref="BE216">bdRateExtend($G215:$G218,M215:M218,$Z215:$Z218,AF215:AF218)</f>
        <v>#VALUE!</v>
      </c>
      <c r="BF216" s="480"/>
      <c r="BG216" s="469" t="e" cm="1">
        <f t="array" ref="BG216">bdRateExtend($G215:$G218,N215:N218,$Z215:$Z218,AG215:AG218,"None", FALSE,1)</f>
        <v>#VALUE!</v>
      </c>
      <c r="BH216" s="476"/>
      <c r="BI216" s="469" t="e" cm="1">
        <f t="array" ref="BI216">bdRateExtend($G215:$G218,O215:O218,$Z215:$Z218,AH215:AH218,"None", FALSE,1)</f>
        <v>#VALUE!</v>
      </c>
      <c r="BJ216" s="476"/>
      <c r="BK216" s="480" t="e" cm="1">
        <f t="array" ref="BK216">bdRateExtend($G215:$G218,P215:P218,$Z215:$Z218,AI215:AI218)</f>
        <v>#VALUE!</v>
      </c>
      <c r="BL216" s="480"/>
      <c r="BM216" s="480" t="e" cm="1">
        <f t="array" ref="BM216">bdRateExtend($G215:$G218,Q215:Q218,$Z215:$Z218,AJ215:AJ218)</f>
        <v>#VALUE!</v>
      </c>
      <c r="BN216" s="480"/>
      <c r="BO216" s="480" t="e" cm="1">
        <f t="array" ref="BO216">bdRateExtend($G215:$G218,R215:R218,$Z215:$Z218,AK215:AK218)</f>
        <v>#VALUE!</v>
      </c>
      <c r="BP216" s="468"/>
      <c r="BQ216" s="480"/>
      <c r="BR216" s="480"/>
      <c r="BS216" s="480"/>
      <c r="BT216" s="476"/>
      <c r="BU216" s="463" cm="1">
        <f t="array" ref="BU216">testVMAFRange($G215:$G218,N215:N218,$Z215:$Z218,AG215:AG218)</f>
        <v>0</v>
      </c>
      <c r="BV216" s="465"/>
      <c r="BW216" s="463" cm="1">
        <f t="array" ref="BW216">testVMAFRange($G215:$G218,O215:O218,$Z215:$Z218,AH215:AH218)</f>
        <v>0</v>
      </c>
      <c r="BX216" s="465"/>
    </row>
    <row r="217" spans="1:76" ht="17" customHeight="1" x14ac:dyDescent="0.35">
      <c r="A217" s="516"/>
      <c r="B217" s="483"/>
      <c r="C217" s="520"/>
      <c r="D217" s="490"/>
      <c r="E217" s="493"/>
      <c r="F217" s="138">
        <v>47</v>
      </c>
      <c r="G217" s="139">
        <f>'Anchor-LD'!L215</f>
        <v>0</v>
      </c>
      <c r="H217" s="140">
        <f>'Anchor-LD'!M215</f>
        <v>0</v>
      </c>
      <c r="I217" s="140">
        <f>'Anchor-LD'!N215</f>
        <v>0</v>
      </c>
      <c r="J217" s="140">
        <f>'Anchor-LD'!O215</f>
        <v>0</v>
      </c>
      <c r="K217" s="140">
        <f>(Summary!$C$58*H217+Summary!$C$59*I217+Summary!$C$60*J217)/Summary!$C$61</f>
        <v>0</v>
      </c>
      <c r="L217" s="140">
        <f>'Anchor-LD'!P215</f>
        <v>0</v>
      </c>
      <c r="M217" s="140">
        <f>'Anchor-LD'!Q215</f>
        <v>0</v>
      </c>
      <c r="N217" s="140">
        <f>'Anchor-LD'!R215</f>
        <v>0</v>
      </c>
      <c r="O217" s="140">
        <f>'Anchor-LD'!S215</f>
        <v>0</v>
      </c>
      <c r="P217" s="140">
        <f>'Anchor-LD'!T215</f>
        <v>0</v>
      </c>
      <c r="Q217" s="140">
        <f>'Anchor-LD'!U215</f>
        <v>0</v>
      </c>
      <c r="R217" s="140">
        <f>'Anchor-LD'!V215</f>
        <v>0</v>
      </c>
      <c r="S217" s="140">
        <f>'Anchor-LD'!W215</f>
        <v>0</v>
      </c>
      <c r="T217" s="140">
        <f>'Anchor-LD'!X215</f>
        <v>0</v>
      </c>
      <c r="U217" s="140">
        <f>10*LOG10(1/((Summary!$C$75/10^(R217/10)+Summary!$C$76/10^(S217/10)+Summary!$C$77/10^(T217/10))/Summary!$C$78))</f>
        <v>0</v>
      </c>
      <c r="V217" s="140">
        <f>'Anchor-LD'!Y215</f>
        <v>0</v>
      </c>
      <c r="W217" s="140">
        <f>'Anchor-LD'!Z215</f>
        <v>0</v>
      </c>
      <c r="X217" s="141">
        <f t="shared" si="14"/>
        <v>0</v>
      </c>
      <c r="Y217" s="133"/>
      <c r="Z217" s="139">
        <f>'Test-LD'!L215</f>
        <v>0</v>
      </c>
      <c r="AA217" s="140">
        <f>'Test-LD'!M215</f>
        <v>0</v>
      </c>
      <c r="AB217" s="140">
        <f>'Test-LD'!N215</f>
        <v>0</v>
      </c>
      <c r="AC217" s="140">
        <f>'Test-LD'!O215</f>
        <v>0</v>
      </c>
      <c r="AD217" s="140">
        <f>(Summary!$C$58*AA217+Summary!$C$59*AB217+Summary!$C$60*AC217)/Summary!$C$61</f>
        <v>0</v>
      </c>
      <c r="AE217" s="140">
        <f>'Test-LD'!P215</f>
        <v>0</v>
      </c>
      <c r="AF217" s="140">
        <f>'Test-LD'!Q215</f>
        <v>0</v>
      </c>
      <c r="AG217" s="140">
        <f>'Test-LD'!R215</f>
        <v>0</v>
      </c>
      <c r="AH217" s="140">
        <f>'Test-LD'!S215</f>
        <v>0</v>
      </c>
      <c r="AI217" s="140">
        <f>'Test-LD'!T215</f>
        <v>0</v>
      </c>
      <c r="AJ217" s="140">
        <f>'Test-LD'!U215</f>
        <v>0</v>
      </c>
      <c r="AK217" s="140">
        <f>'Test-LD'!V215</f>
        <v>0</v>
      </c>
      <c r="AL217" s="140">
        <f>'Test-LD'!W215</f>
        <v>0</v>
      </c>
      <c r="AM217" s="140">
        <f>'Test-LD'!X215</f>
        <v>0</v>
      </c>
      <c r="AN217" s="140">
        <f>10*LOG10(1/((Summary!$C$75/10^(AK217/10)+Summary!$C$76/10^(AL217/10)+Summary!$C$77/10^(AM217/10))/Summary!$C$78))</f>
        <v>0</v>
      </c>
      <c r="AO217" s="140">
        <f>'Test-LD'!Y215</f>
        <v>0</v>
      </c>
      <c r="AP217" s="140">
        <f>'Test-LD'!Z215</f>
        <v>0</v>
      </c>
      <c r="AQ217" s="141">
        <f t="shared" si="15"/>
        <v>0</v>
      </c>
      <c r="AR217" s="142" t="e">
        <f t="shared" si="12"/>
        <v>#DIV/0!</v>
      </c>
      <c r="AS217" s="143" t="e">
        <f t="shared" si="13"/>
        <v>#DIV/0!</v>
      </c>
      <c r="AT217" s="136"/>
      <c r="AU217" s="136"/>
      <c r="AV217" s="577"/>
      <c r="AW217" s="480"/>
      <c r="AX217" s="480"/>
      <c r="AY217" s="480"/>
      <c r="AZ217" s="480"/>
      <c r="BA217" s="480"/>
      <c r="BB217" s="480"/>
      <c r="BC217" s="480"/>
      <c r="BD217" s="480"/>
      <c r="BE217" s="480"/>
      <c r="BF217" s="480"/>
      <c r="BG217" s="469"/>
      <c r="BH217" s="476"/>
      <c r="BI217" s="469"/>
      <c r="BJ217" s="476"/>
      <c r="BK217" s="480"/>
      <c r="BL217" s="480"/>
      <c r="BM217" s="480"/>
      <c r="BN217" s="480"/>
      <c r="BO217" s="480"/>
      <c r="BP217" s="468"/>
      <c r="BQ217" s="480"/>
      <c r="BR217" s="480"/>
      <c r="BS217" s="480"/>
      <c r="BT217" s="476"/>
      <c r="BU217" s="463"/>
      <c r="BV217" s="465"/>
      <c r="BW217" s="463"/>
      <c r="BX217" s="465"/>
    </row>
    <row r="218" spans="1:76" ht="17" customHeight="1" x14ac:dyDescent="0.35">
      <c r="A218" s="516"/>
      <c r="B218" s="483"/>
      <c r="C218" s="520"/>
      <c r="D218" s="490"/>
      <c r="E218" s="493"/>
      <c r="F218" s="138">
        <v>55</v>
      </c>
      <c r="G218" s="139">
        <f>'Anchor-LD'!L216</f>
        <v>0</v>
      </c>
      <c r="H218" s="140">
        <f>'Anchor-LD'!M216</f>
        <v>0</v>
      </c>
      <c r="I218" s="140">
        <f>'Anchor-LD'!N216</f>
        <v>0</v>
      </c>
      <c r="J218" s="140">
        <f>'Anchor-LD'!O216</f>
        <v>0</v>
      </c>
      <c r="K218" s="140">
        <f>(Summary!$C$58*H218+Summary!$C$59*I218+Summary!$C$60*J218)/Summary!$C$61</f>
        <v>0</v>
      </c>
      <c r="L218" s="140">
        <f>'Anchor-LD'!P216</f>
        <v>0</v>
      </c>
      <c r="M218" s="140">
        <f>'Anchor-LD'!Q216</f>
        <v>0</v>
      </c>
      <c r="N218" s="140">
        <f>'Anchor-LD'!R216</f>
        <v>0</v>
      </c>
      <c r="O218" s="140">
        <f>'Anchor-LD'!S216</f>
        <v>0</v>
      </c>
      <c r="P218" s="140">
        <f>'Anchor-LD'!T216</f>
        <v>0</v>
      </c>
      <c r="Q218" s="140">
        <f>'Anchor-LD'!U216</f>
        <v>0</v>
      </c>
      <c r="R218" s="140">
        <f>'Anchor-LD'!V216</f>
        <v>0</v>
      </c>
      <c r="S218" s="140">
        <f>'Anchor-LD'!W216</f>
        <v>0</v>
      </c>
      <c r="T218" s="140">
        <f>'Anchor-LD'!X216</f>
        <v>0</v>
      </c>
      <c r="U218" s="140">
        <f>10*LOG10(1/((Summary!$C$75/10^(R218/10)+Summary!$C$76/10^(S218/10)+Summary!$C$77/10^(T218/10))/Summary!$C$78))</f>
        <v>0</v>
      </c>
      <c r="V218" s="140">
        <f>'Anchor-LD'!Y216</f>
        <v>0</v>
      </c>
      <c r="W218" s="140">
        <f>'Anchor-LD'!Z216</f>
        <v>0</v>
      </c>
      <c r="X218" s="141">
        <f t="shared" si="14"/>
        <v>0</v>
      </c>
      <c r="Y218" s="133"/>
      <c r="Z218" s="139">
        <f>'Test-LD'!L216</f>
        <v>0</v>
      </c>
      <c r="AA218" s="140">
        <f>'Test-LD'!M216</f>
        <v>0</v>
      </c>
      <c r="AB218" s="140">
        <f>'Test-LD'!N216</f>
        <v>0</v>
      </c>
      <c r="AC218" s="140">
        <f>'Test-LD'!O216</f>
        <v>0</v>
      </c>
      <c r="AD218" s="140">
        <f>(Summary!$C$58*AA218+Summary!$C$59*AB218+Summary!$C$60*AC218)/Summary!$C$61</f>
        <v>0</v>
      </c>
      <c r="AE218" s="140">
        <f>'Test-LD'!P216</f>
        <v>0</v>
      </c>
      <c r="AF218" s="140">
        <f>'Test-LD'!Q216</f>
        <v>0</v>
      </c>
      <c r="AG218" s="140">
        <f>'Test-LD'!R216</f>
        <v>0</v>
      </c>
      <c r="AH218" s="140">
        <f>'Test-LD'!S216</f>
        <v>0</v>
      </c>
      <c r="AI218" s="140">
        <f>'Test-LD'!T216</f>
        <v>0</v>
      </c>
      <c r="AJ218" s="140">
        <f>'Test-LD'!U216</f>
        <v>0</v>
      </c>
      <c r="AK218" s="140">
        <f>'Test-LD'!V216</f>
        <v>0</v>
      </c>
      <c r="AL218" s="140">
        <f>'Test-LD'!W216</f>
        <v>0</v>
      </c>
      <c r="AM218" s="140">
        <f>'Test-LD'!X216</f>
        <v>0</v>
      </c>
      <c r="AN218" s="140">
        <f>10*LOG10(1/((Summary!$C$75/10^(AK218/10)+Summary!$C$76/10^(AL218/10)+Summary!$C$77/10^(AM218/10))/Summary!$C$78))</f>
        <v>0</v>
      </c>
      <c r="AO218" s="140">
        <f>'Test-LD'!Y216</f>
        <v>0</v>
      </c>
      <c r="AP218" s="140">
        <f>'Test-LD'!Z216</f>
        <v>0</v>
      </c>
      <c r="AQ218" s="141">
        <f t="shared" si="15"/>
        <v>0</v>
      </c>
      <c r="AR218" s="142" t="e">
        <f t="shared" si="12"/>
        <v>#DIV/0!</v>
      </c>
      <c r="AS218" s="143" t="e">
        <f t="shared" si="13"/>
        <v>#DIV/0!</v>
      </c>
      <c r="AT218" s="136"/>
      <c r="AU218" s="136"/>
      <c r="AV218" s="577" t="s">
        <v>123</v>
      </c>
      <c r="AW218" s="480" t="e" cm="1">
        <f t="array" ref="AW218">bdRateExtend($G216:$G219,H216:H219,$Z216:$Z219,AA216:AA219)</f>
        <v>#VALUE!</v>
      </c>
      <c r="AX218" s="480"/>
      <c r="AY218" s="480"/>
      <c r="AZ218" s="480"/>
      <c r="BA218" s="480"/>
      <c r="BB218" s="480"/>
      <c r="BC218" s="480" t="e" cm="1">
        <f t="array" ref="BC218">bdRateExtend($G216:$G219,L216:L219,$Z216:$Z219,AE216:AE219)</f>
        <v>#VALUE!</v>
      </c>
      <c r="BD218" s="480"/>
      <c r="BE218" s="480" t="e" cm="1">
        <f t="array" ref="BE218">bdRateExtend($G216:$G219,M216:M219,$Z216:$Z219,AF216:AF219)</f>
        <v>#VALUE!</v>
      </c>
      <c r="BF218" s="480"/>
      <c r="BG218" s="469" t="e" cm="1">
        <f t="array" ref="BG218">bdRateExtend($G216:$G219,N216:N219,$Z216:$Z219,AG216:AG219,"None", FALSE,1)</f>
        <v>#VALUE!</v>
      </c>
      <c r="BH218" s="476"/>
      <c r="BI218" s="469" t="e" cm="1">
        <f t="array" ref="BI218">bdRateExtend($G216:$G219,O216:O219,$Z216:$Z219,AH216:AH219,"None", FALSE,1)</f>
        <v>#VALUE!</v>
      </c>
      <c r="BJ218" s="476"/>
      <c r="BK218" s="480" t="e" cm="1">
        <f t="array" ref="BK218">bdRateExtend($G216:$G219,P216:P219,$Z216:$Z219,AI216:AI219)</f>
        <v>#VALUE!</v>
      </c>
      <c r="BL218" s="480"/>
      <c r="BM218" s="480" t="e" cm="1">
        <f t="array" ref="BM218">bdRateExtend($G216:$G219,Q216:Q219,$Z216:$Z219,AJ216:AJ219)</f>
        <v>#VALUE!</v>
      </c>
      <c r="BN218" s="480"/>
      <c r="BO218" s="480" t="e" cm="1">
        <f t="array" ref="BO218">bdRateExtend($G216:$G219,R216:R219,$Z216:$Z219,AK216:AK219)</f>
        <v>#VALUE!</v>
      </c>
      <c r="BP218" s="468"/>
      <c r="BQ218" s="480"/>
      <c r="BR218" s="480"/>
      <c r="BS218" s="480"/>
      <c r="BT218" s="476"/>
      <c r="BU218" s="463" cm="1">
        <f t="array" ref="BU218">testVMAFRange($G216:$G219,N216:N219,$Z216:$Z219,AG216:AG219)</f>
        <v>0</v>
      </c>
      <c r="BV218" s="465"/>
      <c r="BW218" s="463" cm="1">
        <f t="array" ref="BW218">testVMAFRange($G216:$G219,O216:O219,$Z216:$Z219,AH216:AH219)</f>
        <v>0</v>
      </c>
      <c r="BX218" s="465"/>
    </row>
    <row r="219" spans="1:76" ht="17" customHeight="1" thickBot="1" x14ac:dyDescent="0.4">
      <c r="A219" s="516"/>
      <c r="B219" s="518"/>
      <c r="C219" s="521"/>
      <c r="D219" s="522"/>
      <c r="E219" s="523"/>
      <c r="F219" s="144">
        <v>63</v>
      </c>
      <c r="G219" s="145">
        <f>'Anchor-LD'!L217</f>
        <v>0</v>
      </c>
      <c r="H219" s="146">
        <f>'Anchor-LD'!M217</f>
        <v>0</v>
      </c>
      <c r="I219" s="146">
        <f>'Anchor-LD'!N217</f>
        <v>0</v>
      </c>
      <c r="J219" s="146">
        <f>'Anchor-LD'!O217</f>
        <v>0</v>
      </c>
      <c r="K219" s="146">
        <f>(Summary!$C$58*H219+Summary!$C$59*I219+Summary!$C$60*J219)/Summary!$C$61</f>
        <v>0</v>
      </c>
      <c r="L219" s="146">
        <f>'Anchor-LD'!P217</f>
        <v>0</v>
      </c>
      <c r="M219" s="146">
        <f>'Anchor-LD'!Q217</f>
        <v>0</v>
      </c>
      <c r="N219" s="146">
        <f>'Anchor-LD'!R217</f>
        <v>0</v>
      </c>
      <c r="O219" s="146">
        <f>'Anchor-LD'!S217</f>
        <v>0</v>
      </c>
      <c r="P219" s="146">
        <f>'Anchor-LD'!T217</f>
        <v>0</v>
      </c>
      <c r="Q219" s="146">
        <f>'Anchor-LD'!U217</f>
        <v>0</v>
      </c>
      <c r="R219" s="146">
        <f>'Anchor-LD'!V217</f>
        <v>0</v>
      </c>
      <c r="S219" s="146">
        <f>'Anchor-LD'!W217</f>
        <v>0</v>
      </c>
      <c r="T219" s="146">
        <f>'Anchor-LD'!X217</f>
        <v>0</v>
      </c>
      <c r="U219" s="146">
        <f>10*LOG10(1/((Summary!$C$75/10^(R219/10)+Summary!$C$76/10^(S219/10)+Summary!$C$77/10^(T219/10))/Summary!$C$78))</f>
        <v>0</v>
      </c>
      <c r="V219" s="146">
        <f>'Anchor-LD'!Y217</f>
        <v>0</v>
      </c>
      <c r="W219" s="146">
        <f>'Anchor-LD'!Z217</f>
        <v>0</v>
      </c>
      <c r="X219" s="147">
        <f t="shared" si="14"/>
        <v>0</v>
      </c>
      <c r="Y219" s="133"/>
      <c r="Z219" s="145">
        <f>'Test-LD'!L217</f>
        <v>0</v>
      </c>
      <c r="AA219" s="146">
        <f>'Test-LD'!M217</f>
        <v>0</v>
      </c>
      <c r="AB219" s="146">
        <f>'Test-LD'!N217</f>
        <v>0</v>
      </c>
      <c r="AC219" s="146">
        <f>'Test-LD'!O217</f>
        <v>0</v>
      </c>
      <c r="AD219" s="146">
        <f>(Summary!$C$58*AA219+Summary!$C$59*AB219+Summary!$C$60*AC219)/Summary!$C$61</f>
        <v>0</v>
      </c>
      <c r="AE219" s="146">
        <f>'Test-LD'!P217</f>
        <v>0</v>
      </c>
      <c r="AF219" s="146">
        <f>'Test-LD'!Q217</f>
        <v>0</v>
      </c>
      <c r="AG219" s="146">
        <f>'Test-LD'!R217</f>
        <v>0</v>
      </c>
      <c r="AH219" s="146">
        <f>'Test-LD'!S217</f>
        <v>0</v>
      </c>
      <c r="AI219" s="146">
        <f>'Test-LD'!T217</f>
        <v>0</v>
      </c>
      <c r="AJ219" s="146">
        <f>'Test-LD'!U217</f>
        <v>0</v>
      </c>
      <c r="AK219" s="146">
        <f>'Test-LD'!V217</f>
        <v>0</v>
      </c>
      <c r="AL219" s="146">
        <f>'Test-LD'!W217</f>
        <v>0</v>
      </c>
      <c r="AM219" s="146">
        <f>'Test-LD'!X217</f>
        <v>0</v>
      </c>
      <c r="AN219" s="146">
        <f>10*LOG10(1/((Summary!$C$75/10^(AK219/10)+Summary!$C$76/10^(AL219/10)+Summary!$C$77/10^(AM219/10))/Summary!$C$78))</f>
        <v>0</v>
      </c>
      <c r="AO219" s="146">
        <f>'Test-LD'!Y217</f>
        <v>0</v>
      </c>
      <c r="AP219" s="146">
        <f>'Test-LD'!Z217</f>
        <v>0</v>
      </c>
      <c r="AQ219" s="147">
        <f t="shared" si="15"/>
        <v>0</v>
      </c>
      <c r="AR219" s="148" t="e">
        <f t="shared" si="12"/>
        <v>#DIV/0!</v>
      </c>
      <c r="AS219" s="149" t="e">
        <f t="shared" si="13"/>
        <v>#DIV/0!</v>
      </c>
      <c r="AT219" s="136"/>
      <c r="AU219" s="136"/>
      <c r="AV219" s="577"/>
      <c r="AW219" s="480"/>
      <c r="AX219" s="480"/>
      <c r="AY219" s="480"/>
      <c r="AZ219" s="480"/>
      <c r="BA219" s="480"/>
      <c r="BB219" s="481"/>
      <c r="BC219" s="480"/>
      <c r="BD219" s="480"/>
      <c r="BE219" s="480"/>
      <c r="BF219" s="480"/>
      <c r="BG219" s="472"/>
      <c r="BH219" s="477"/>
      <c r="BI219" s="472"/>
      <c r="BJ219" s="477"/>
      <c r="BK219" s="480"/>
      <c r="BL219" s="480"/>
      <c r="BM219" s="480"/>
      <c r="BN219" s="480"/>
      <c r="BO219" s="480"/>
      <c r="BP219" s="471"/>
      <c r="BQ219" s="481"/>
      <c r="BR219" s="481"/>
      <c r="BS219" s="481"/>
      <c r="BT219" s="477"/>
      <c r="BU219" s="473"/>
      <c r="BV219" s="466"/>
      <c r="BW219" s="473"/>
      <c r="BX219" s="466"/>
    </row>
    <row r="220" spans="1:76" ht="17" customHeight="1" x14ac:dyDescent="0.35">
      <c r="A220" s="516"/>
      <c r="B220" s="482" t="s">
        <v>22</v>
      </c>
      <c r="C220" s="519" t="s">
        <v>59</v>
      </c>
      <c r="D220" s="489">
        <v>60</v>
      </c>
      <c r="E220" s="492">
        <v>8</v>
      </c>
      <c r="F220" s="129">
        <v>23</v>
      </c>
      <c r="G220" s="130">
        <f>'Anchor-LD'!L218</f>
        <v>0</v>
      </c>
      <c r="H220" s="131">
        <f>'Anchor-LD'!M218</f>
        <v>0</v>
      </c>
      <c r="I220" s="131">
        <f>'Anchor-LD'!N218</f>
        <v>0</v>
      </c>
      <c r="J220" s="131">
        <f>'Anchor-LD'!O218</f>
        <v>0</v>
      </c>
      <c r="K220" s="131">
        <f>(Summary!$C$58*H220+Summary!$C$59*I220+Summary!$C$60*J220)/Summary!$C$61</f>
        <v>0</v>
      </c>
      <c r="L220" s="131">
        <f>'Anchor-LD'!P218</f>
        <v>0</v>
      </c>
      <c r="M220" s="131">
        <f>'Anchor-LD'!Q218</f>
        <v>0</v>
      </c>
      <c r="N220" s="131">
        <f>'Anchor-LD'!R218</f>
        <v>0</v>
      </c>
      <c r="O220" s="131">
        <f>'Anchor-LD'!S218</f>
        <v>0</v>
      </c>
      <c r="P220" s="131">
        <f>'Anchor-LD'!T218</f>
        <v>0</v>
      </c>
      <c r="Q220" s="131">
        <f>'Anchor-LD'!U218</f>
        <v>0</v>
      </c>
      <c r="R220" s="131">
        <f>'Anchor-LD'!V218</f>
        <v>0</v>
      </c>
      <c r="S220" s="131">
        <f>'Anchor-LD'!W218</f>
        <v>0</v>
      </c>
      <c r="T220" s="131">
        <f>'Anchor-LD'!X218</f>
        <v>0</v>
      </c>
      <c r="U220" s="131">
        <f>10*LOG10(1/((Summary!$C$75/10^(R220/10)+Summary!$C$76/10^(S220/10)+Summary!$C$77/10^(T220/10))/Summary!$C$78))</f>
        <v>0</v>
      </c>
      <c r="V220" s="131">
        <f>'Anchor-LD'!Y218</f>
        <v>0</v>
      </c>
      <c r="W220" s="131">
        <f>'Anchor-LD'!Z218</f>
        <v>0</v>
      </c>
      <c r="X220" s="132">
        <f t="shared" si="14"/>
        <v>0</v>
      </c>
      <c r="Y220" s="133"/>
      <c r="Z220" s="130">
        <f>'Test-LD'!L218</f>
        <v>0</v>
      </c>
      <c r="AA220" s="131">
        <f>'Test-LD'!M218</f>
        <v>0</v>
      </c>
      <c r="AB220" s="131">
        <f>'Test-LD'!N218</f>
        <v>0</v>
      </c>
      <c r="AC220" s="131">
        <f>'Test-LD'!O218</f>
        <v>0</v>
      </c>
      <c r="AD220" s="131">
        <f>(Summary!$C$58*AA220+Summary!$C$59*AB220+Summary!$C$60*AC220)/Summary!$C$61</f>
        <v>0</v>
      </c>
      <c r="AE220" s="131">
        <f>'Test-LD'!P218</f>
        <v>0</v>
      </c>
      <c r="AF220" s="131">
        <f>'Test-LD'!Q218</f>
        <v>0</v>
      </c>
      <c r="AG220" s="131">
        <f>'Test-LD'!R218</f>
        <v>0</v>
      </c>
      <c r="AH220" s="131">
        <f>'Test-LD'!S218</f>
        <v>0</v>
      </c>
      <c r="AI220" s="131">
        <f>'Test-LD'!T218</f>
        <v>0</v>
      </c>
      <c r="AJ220" s="131">
        <f>'Test-LD'!U218</f>
        <v>0</v>
      </c>
      <c r="AK220" s="131">
        <f>'Test-LD'!V218</f>
        <v>0</v>
      </c>
      <c r="AL220" s="131">
        <f>'Test-LD'!W218</f>
        <v>0</v>
      </c>
      <c r="AM220" s="131">
        <f>'Test-LD'!X218</f>
        <v>0</v>
      </c>
      <c r="AN220" s="131">
        <f>10*LOG10(1/((Summary!$C$75/10^(AK220/10)+Summary!$C$76/10^(AL220/10)+Summary!$C$77/10^(AM220/10))/Summary!$C$78))</f>
        <v>0</v>
      </c>
      <c r="AO220" s="131">
        <f>'Test-LD'!Y218</f>
        <v>0</v>
      </c>
      <c r="AP220" s="131">
        <f>'Test-LD'!Z218</f>
        <v>0</v>
      </c>
      <c r="AQ220" s="132">
        <f t="shared" si="15"/>
        <v>0</v>
      </c>
      <c r="AR220" s="134" t="e">
        <f t="shared" si="12"/>
        <v>#DIV/0!</v>
      </c>
      <c r="AS220" s="135" t="e">
        <f t="shared" si="13"/>
        <v>#DIV/0!</v>
      </c>
      <c r="AT220" s="136"/>
      <c r="AU220" s="136"/>
      <c r="AV220" s="577" t="s">
        <v>121</v>
      </c>
      <c r="AW220" s="480" t="e" cm="1">
        <f t="array" ref="AW220">bdRateExtend($G220:$G223,H220:H223,$Z220:$Z223,AA220:AA223)</f>
        <v>#VALUE!</v>
      </c>
      <c r="AX220" s="480" t="e" cm="1">
        <f t="array" ref="AX220">bdRateExtend($G220:$G225,H220:H225,$Z220:$Z225,AA220:AA225)</f>
        <v>#VALUE!</v>
      </c>
      <c r="AY220" s="480" t="e" cm="1">
        <f t="array" ref="AY220">bdRateExtend($G220:$G225,I220:I225,$Z220:$Z225,AB220:AB225)</f>
        <v>#VALUE!</v>
      </c>
      <c r="AZ220" s="480" t="e" cm="1">
        <f t="array" ref="AZ220">bdRateExtend($G220:$G225,J220:J225,$Z220:$Z225,AC220:AC225)</f>
        <v>#VALUE!</v>
      </c>
      <c r="BA220" s="480" t="e" cm="1">
        <f t="array" ref="BA220">bdRateExtend($G220:$G225,K220:K225,$Z220:$Z225,AD220:AD225)</f>
        <v>#VALUE!</v>
      </c>
      <c r="BB220" s="479" t="e">
        <f>(Summary!$C$89*AX220+Summary!$C$90*AY220+Summary!$C$91*AZ220)/Summary!$C$92</f>
        <v>#VALUE!</v>
      </c>
      <c r="BC220" s="480" t="e" cm="1">
        <f t="array" ref="BC220">bdRateExtend($G220:$G223,L220:L223,$Z220:$Z223,AE220:AE223)</f>
        <v>#VALUE!</v>
      </c>
      <c r="BD220" s="480" t="e" cm="1">
        <f t="array" ref="BD220">bdRateExtend($G220:$G225,L220:L225,$Z220:$Z225,AE220:AE225)</f>
        <v>#VALUE!</v>
      </c>
      <c r="BE220" s="480" t="e" cm="1">
        <f t="array" ref="BE220">bdRateExtend($G220:$G223,M220:M223,$Z220:$Z223,AF220:AF223)</f>
        <v>#VALUE!</v>
      </c>
      <c r="BF220" s="480" t="e" cm="1">
        <f t="array" ref="BF220">bdRateExtend($G220:$G225,M220:M225,$Z220:$Z225,AF220:AF225)</f>
        <v>#VALUE!</v>
      </c>
      <c r="BG220" s="474" t="e" cm="1">
        <f t="array" ref="BG220">bdRateExtend($G220:$G223,N220:N223,$Z220:$Z223,AG220:AG223,"None", FALSE,1)</f>
        <v>#VALUE!</v>
      </c>
      <c r="BH220" s="475" t="e" cm="1">
        <f t="array" ref="BH220">bdRateExtend($G220:$G225,N220:N225,$Z220:$Z225,AG220:AG225,"None", FALSE,1)</f>
        <v>#VALUE!</v>
      </c>
      <c r="BI220" s="474" t="e" cm="1">
        <f t="array" ref="BI220">bdRateExtend($G220:$G223,O220:O223,$Z220:$Z223,AH220:AH223,"None", FALSE,1)</f>
        <v>#VALUE!</v>
      </c>
      <c r="BJ220" s="475" t="e" cm="1">
        <f t="array" ref="BJ220">bdRateExtend($G220:$G225,O220:O225,$Z220:$Z225,AH220:AH225,"None", FALSE,1)</f>
        <v>#VALUE!</v>
      </c>
      <c r="BK220" s="480" t="e" cm="1">
        <f t="array" ref="BK220">bdRateExtend($G220:$G223,P220:P223,$Z220:$Z223,AI220:AI223)</f>
        <v>#VALUE!</v>
      </c>
      <c r="BL220" s="480" t="e" cm="1">
        <f t="array" ref="BL220">bdRateExtend($G220:$G225,P220:P225,$Z220:$Z225,AI220:AI225)</f>
        <v>#VALUE!</v>
      </c>
      <c r="BM220" s="480" t="e" cm="1">
        <f t="array" ref="BM220">bdRateExtend($G220:$G223,Q220:Q223,$Z220:$Z223,AJ220:AJ223)</f>
        <v>#VALUE!</v>
      </c>
      <c r="BN220" s="480" t="e" cm="1">
        <f t="array" ref="BN220">bdRateExtend($G220:$G225,Q220:Q225,$Z220:$Z225,AJ220:AJ225)</f>
        <v>#VALUE!</v>
      </c>
      <c r="BO220" s="480" t="e" cm="1">
        <f t="array" ref="BO220">bdRateExtend($G220:$G223,R220:R223,$Z220:$Z223,AK220:AK223)</f>
        <v>#VALUE!</v>
      </c>
      <c r="BP220" s="575" t="e" cm="1">
        <f t="array" ref="BP220">bdRateExtend($G220:$G225,R220:R225,$Z220:$Z225,AK220:AK225)</f>
        <v>#VALUE!</v>
      </c>
      <c r="BQ220" s="574" t="e" cm="1">
        <f t="array" ref="BQ220">bdRateExtend($G220:$G225,S220:S225,$Z220:$Z225,AL220:AL225)</f>
        <v>#VALUE!</v>
      </c>
      <c r="BR220" s="574" t="e" cm="1">
        <f t="array" ref="BR220">bdRateExtend($G220:$G225,T220:T225,$Z220:$Z225,AM220:AM225)</f>
        <v>#VALUE!</v>
      </c>
      <c r="BS220" s="574" t="e" cm="1">
        <f t="array" ref="BS220">bdRateExtend($G220:$G225,U220:U225,$Z220:$Z225,AN220:AN225)</f>
        <v>#VALUE!</v>
      </c>
      <c r="BT220" s="576" t="e">
        <f>(Summary!$C$103*BP220+Summary!$C$104*BQ220+Summary!$C$105*BR220)/Summary!$C$106</f>
        <v>#VALUE!</v>
      </c>
      <c r="BU220" s="462" cm="1">
        <f t="array" ref="BU220">testVMAFRange($G220:$G223,N220:N223,$Z220:$Z223,AG220:AG223)</f>
        <v>0</v>
      </c>
      <c r="BV220" s="464" cm="1">
        <f t="array" ref="BV220">testVMAFRange($G220:$G225,N220:N225,$Z220:$Z225,AG220:AG225)</f>
        <v>0</v>
      </c>
      <c r="BW220" s="462" cm="1">
        <f t="array" ref="BW220">testVMAFRange($G220:$G223,O220:O223,$Z220:$Z223,AH220:AH223)</f>
        <v>0</v>
      </c>
      <c r="BX220" s="464" cm="1">
        <f t="array" ref="BX220">testVMAFRange($G220:$G225,O220:O225,$Z220:$Z225,AH220:AH225)</f>
        <v>0</v>
      </c>
    </row>
    <row r="221" spans="1:76" ht="17" customHeight="1" x14ac:dyDescent="0.35">
      <c r="A221" s="516"/>
      <c r="B221" s="483"/>
      <c r="C221" s="520"/>
      <c r="D221" s="490"/>
      <c r="E221" s="493"/>
      <c r="F221" s="138">
        <v>31</v>
      </c>
      <c r="G221" s="139">
        <f>'Anchor-LD'!L219</f>
        <v>0</v>
      </c>
      <c r="H221" s="140">
        <f>'Anchor-LD'!M219</f>
        <v>0</v>
      </c>
      <c r="I221" s="140">
        <f>'Anchor-LD'!N219</f>
        <v>0</v>
      </c>
      <c r="J221" s="140">
        <f>'Anchor-LD'!O219</f>
        <v>0</v>
      </c>
      <c r="K221" s="140">
        <f>(Summary!$C$58*H221+Summary!$C$59*I221+Summary!$C$60*J221)/Summary!$C$61</f>
        <v>0</v>
      </c>
      <c r="L221" s="140">
        <f>'Anchor-LD'!P219</f>
        <v>0</v>
      </c>
      <c r="M221" s="140">
        <f>'Anchor-LD'!Q219</f>
        <v>0</v>
      </c>
      <c r="N221" s="140">
        <f>'Anchor-LD'!R219</f>
        <v>0</v>
      </c>
      <c r="O221" s="140">
        <f>'Anchor-LD'!S219</f>
        <v>0</v>
      </c>
      <c r="P221" s="140">
        <f>'Anchor-LD'!T219</f>
        <v>0</v>
      </c>
      <c r="Q221" s="140">
        <f>'Anchor-LD'!U219</f>
        <v>0</v>
      </c>
      <c r="R221" s="140">
        <f>'Anchor-LD'!V219</f>
        <v>0</v>
      </c>
      <c r="S221" s="140">
        <f>'Anchor-LD'!W219</f>
        <v>0</v>
      </c>
      <c r="T221" s="140">
        <f>'Anchor-LD'!X219</f>
        <v>0</v>
      </c>
      <c r="U221" s="140">
        <f>10*LOG10(1/((Summary!$C$75/10^(R221/10)+Summary!$C$76/10^(S221/10)+Summary!$C$77/10^(T221/10))/Summary!$C$78))</f>
        <v>0</v>
      </c>
      <c r="V221" s="140">
        <f>'Anchor-LD'!Y219</f>
        <v>0</v>
      </c>
      <c r="W221" s="140">
        <f>'Anchor-LD'!Z219</f>
        <v>0</v>
      </c>
      <c r="X221" s="141">
        <f t="shared" si="14"/>
        <v>0</v>
      </c>
      <c r="Y221" s="133"/>
      <c r="Z221" s="139">
        <f>'Test-LD'!L219</f>
        <v>0</v>
      </c>
      <c r="AA221" s="140">
        <f>'Test-LD'!M219</f>
        <v>0</v>
      </c>
      <c r="AB221" s="140">
        <f>'Test-LD'!N219</f>
        <v>0</v>
      </c>
      <c r="AC221" s="140">
        <f>'Test-LD'!O219</f>
        <v>0</v>
      </c>
      <c r="AD221" s="140">
        <f>(Summary!$C$58*AA221+Summary!$C$59*AB221+Summary!$C$60*AC221)/Summary!$C$61</f>
        <v>0</v>
      </c>
      <c r="AE221" s="140">
        <f>'Test-LD'!P219</f>
        <v>0</v>
      </c>
      <c r="AF221" s="140">
        <f>'Test-LD'!Q219</f>
        <v>0</v>
      </c>
      <c r="AG221" s="140">
        <f>'Test-LD'!R219</f>
        <v>0</v>
      </c>
      <c r="AH221" s="140">
        <f>'Test-LD'!S219</f>
        <v>0</v>
      </c>
      <c r="AI221" s="140">
        <f>'Test-LD'!T219</f>
        <v>0</v>
      </c>
      <c r="AJ221" s="140">
        <f>'Test-LD'!U219</f>
        <v>0</v>
      </c>
      <c r="AK221" s="140">
        <f>'Test-LD'!V219</f>
        <v>0</v>
      </c>
      <c r="AL221" s="140">
        <f>'Test-LD'!W219</f>
        <v>0</v>
      </c>
      <c r="AM221" s="140">
        <f>'Test-LD'!X219</f>
        <v>0</v>
      </c>
      <c r="AN221" s="140">
        <f>10*LOG10(1/((Summary!$C$75/10^(AK221/10)+Summary!$C$76/10^(AL221/10)+Summary!$C$77/10^(AM221/10))/Summary!$C$78))</f>
        <v>0</v>
      </c>
      <c r="AO221" s="140">
        <f>'Test-LD'!Y219</f>
        <v>0</v>
      </c>
      <c r="AP221" s="140">
        <f>'Test-LD'!Z219</f>
        <v>0</v>
      </c>
      <c r="AQ221" s="141">
        <f t="shared" si="15"/>
        <v>0</v>
      </c>
      <c r="AR221" s="142" t="e">
        <f t="shared" si="12"/>
        <v>#DIV/0!</v>
      </c>
      <c r="AS221" s="143" t="e">
        <f t="shared" si="13"/>
        <v>#DIV/0!</v>
      </c>
      <c r="AT221" s="136"/>
      <c r="AU221" s="136"/>
      <c r="AV221" s="577"/>
      <c r="AW221" s="480"/>
      <c r="AX221" s="480"/>
      <c r="AY221" s="480"/>
      <c r="AZ221" s="480"/>
      <c r="BA221" s="480"/>
      <c r="BB221" s="480"/>
      <c r="BC221" s="480"/>
      <c r="BD221" s="480"/>
      <c r="BE221" s="480"/>
      <c r="BF221" s="480"/>
      <c r="BG221" s="469"/>
      <c r="BH221" s="476"/>
      <c r="BI221" s="469"/>
      <c r="BJ221" s="476"/>
      <c r="BK221" s="480"/>
      <c r="BL221" s="480"/>
      <c r="BM221" s="480"/>
      <c r="BN221" s="480"/>
      <c r="BO221" s="480"/>
      <c r="BP221" s="468"/>
      <c r="BQ221" s="480"/>
      <c r="BR221" s="480"/>
      <c r="BS221" s="480"/>
      <c r="BT221" s="476"/>
      <c r="BU221" s="463"/>
      <c r="BV221" s="465"/>
      <c r="BW221" s="463"/>
      <c r="BX221" s="465"/>
    </row>
    <row r="222" spans="1:76" ht="17" customHeight="1" x14ac:dyDescent="0.35">
      <c r="A222" s="516"/>
      <c r="B222" s="483"/>
      <c r="C222" s="520"/>
      <c r="D222" s="490"/>
      <c r="E222" s="493"/>
      <c r="F222" s="138">
        <v>39</v>
      </c>
      <c r="G222" s="139">
        <f>'Anchor-LD'!L220</f>
        <v>0</v>
      </c>
      <c r="H222" s="140">
        <f>'Anchor-LD'!M220</f>
        <v>0</v>
      </c>
      <c r="I222" s="140">
        <f>'Anchor-LD'!N220</f>
        <v>0</v>
      </c>
      <c r="J222" s="140">
        <f>'Anchor-LD'!O220</f>
        <v>0</v>
      </c>
      <c r="K222" s="140">
        <f>(Summary!$C$58*H222+Summary!$C$59*I222+Summary!$C$60*J222)/Summary!$C$61</f>
        <v>0</v>
      </c>
      <c r="L222" s="140">
        <f>'Anchor-LD'!P220</f>
        <v>0</v>
      </c>
      <c r="M222" s="140">
        <f>'Anchor-LD'!Q220</f>
        <v>0</v>
      </c>
      <c r="N222" s="140">
        <f>'Anchor-LD'!R220</f>
        <v>0</v>
      </c>
      <c r="O222" s="140">
        <f>'Anchor-LD'!S220</f>
        <v>0</v>
      </c>
      <c r="P222" s="140">
        <f>'Anchor-LD'!T220</f>
        <v>0</v>
      </c>
      <c r="Q222" s="140">
        <f>'Anchor-LD'!U220</f>
        <v>0</v>
      </c>
      <c r="R222" s="140">
        <f>'Anchor-LD'!V220</f>
        <v>0</v>
      </c>
      <c r="S222" s="140">
        <f>'Anchor-LD'!W220</f>
        <v>0</v>
      </c>
      <c r="T222" s="140">
        <f>'Anchor-LD'!X220</f>
        <v>0</v>
      </c>
      <c r="U222" s="140">
        <f>10*LOG10(1/((Summary!$C$75/10^(R222/10)+Summary!$C$76/10^(S222/10)+Summary!$C$77/10^(T222/10))/Summary!$C$78))</f>
        <v>0</v>
      </c>
      <c r="V222" s="140">
        <f>'Anchor-LD'!Y220</f>
        <v>0</v>
      </c>
      <c r="W222" s="140">
        <f>'Anchor-LD'!Z220</f>
        <v>0</v>
      </c>
      <c r="X222" s="141">
        <f t="shared" si="14"/>
        <v>0</v>
      </c>
      <c r="Y222" s="133"/>
      <c r="Z222" s="139">
        <f>'Test-LD'!L220</f>
        <v>0</v>
      </c>
      <c r="AA222" s="140">
        <f>'Test-LD'!M220</f>
        <v>0</v>
      </c>
      <c r="AB222" s="140">
        <f>'Test-LD'!N220</f>
        <v>0</v>
      </c>
      <c r="AC222" s="140">
        <f>'Test-LD'!O220</f>
        <v>0</v>
      </c>
      <c r="AD222" s="140">
        <f>(Summary!$C$58*AA222+Summary!$C$59*AB222+Summary!$C$60*AC222)/Summary!$C$61</f>
        <v>0</v>
      </c>
      <c r="AE222" s="140">
        <f>'Test-LD'!P220</f>
        <v>0</v>
      </c>
      <c r="AF222" s="140">
        <f>'Test-LD'!Q220</f>
        <v>0</v>
      </c>
      <c r="AG222" s="140">
        <f>'Test-LD'!R220</f>
        <v>0</v>
      </c>
      <c r="AH222" s="140">
        <f>'Test-LD'!S220</f>
        <v>0</v>
      </c>
      <c r="AI222" s="140">
        <f>'Test-LD'!T220</f>
        <v>0</v>
      </c>
      <c r="AJ222" s="140">
        <f>'Test-LD'!U220</f>
        <v>0</v>
      </c>
      <c r="AK222" s="140">
        <f>'Test-LD'!V220</f>
        <v>0</v>
      </c>
      <c r="AL222" s="140">
        <f>'Test-LD'!W220</f>
        <v>0</v>
      </c>
      <c r="AM222" s="140">
        <f>'Test-LD'!X220</f>
        <v>0</v>
      </c>
      <c r="AN222" s="140">
        <f>10*LOG10(1/((Summary!$C$75/10^(AK222/10)+Summary!$C$76/10^(AL222/10)+Summary!$C$77/10^(AM222/10))/Summary!$C$78))</f>
        <v>0</v>
      </c>
      <c r="AO222" s="140">
        <f>'Test-LD'!Y220</f>
        <v>0</v>
      </c>
      <c r="AP222" s="140">
        <f>'Test-LD'!Z220</f>
        <v>0</v>
      </c>
      <c r="AQ222" s="141">
        <f t="shared" si="15"/>
        <v>0</v>
      </c>
      <c r="AR222" s="142" t="e">
        <f t="shared" si="12"/>
        <v>#DIV/0!</v>
      </c>
      <c r="AS222" s="143" t="e">
        <f t="shared" si="13"/>
        <v>#DIV/0!</v>
      </c>
      <c r="AT222" s="136"/>
      <c r="AU222" s="136"/>
      <c r="AV222" s="577" t="s">
        <v>122</v>
      </c>
      <c r="AW222" s="480" t="e" cm="1">
        <f t="array" ref="AW222">bdRateExtend($G221:$G224,H221:H224,$Z221:$Z224,AA221:AA224)</f>
        <v>#VALUE!</v>
      </c>
      <c r="AX222" s="480"/>
      <c r="AY222" s="480"/>
      <c r="AZ222" s="480"/>
      <c r="BA222" s="480"/>
      <c r="BB222" s="480"/>
      <c r="BC222" s="480" t="e" cm="1">
        <f t="array" ref="BC222">bdRateExtend($G221:$G224,L221:L224,$Z221:$Z224,AE221:AE224)</f>
        <v>#VALUE!</v>
      </c>
      <c r="BD222" s="480"/>
      <c r="BE222" s="480" t="e" cm="1">
        <f t="array" ref="BE222">bdRateExtend($G221:$G224,M221:M224,$Z221:$Z224,AF221:AF224)</f>
        <v>#VALUE!</v>
      </c>
      <c r="BF222" s="480"/>
      <c r="BG222" s="469" t="e" cm="1">
        <f t="array" ref="BG222">bdRateExtend($G221:$G224,N221:N224,$Z221:$Z224,AG221:AG224,"None", FALSE,1)</f>
        <v>#VALUE!</v>
      </c>
      <c r="BH222" s="476"/>
      <c r="BI222" s="469" t="e" cm="1">
        <f t="array" ref="BI222">bdRateExtend($G221:$G224,O221:O224,$Z221:$Z224,AH221:AH224,"None", FALSE,1)</f>
        <v>#VALUE!</v>
      </c>
      <c r="BJ222" s="476"/>
      <c r="BK222" s="480" t="e" cm="1">
        <f t="array" ref="BK222">bdRateExtend($G221:$G224,P221:P224,$Z221:$Z224,AI221:AI224)</f>
        <v>#VALUE!</v>
      </c>
      <c r="BL222" s="480"/>
      <c r="BM222" s="480" t="e" cm="1">
        <f t="array" ref="BM222">bdRateExtend($G221:$G224,Q221:Q224,$Z221:$Z224,AJ221:AJ224)</f>
        <v>#VALUE!</v>
      </c>
      <c r="BN222" s="480"/>
      <c r="BO222" s="480" t="e" cm="1">
        <f t="array" ref="BO222">bdRateExtend($G221:$G224,R221:R224,$Z221:$Z224,AK221:AK224)</f>
        <v>#VALUE!</v>
      </c>
      <c r="BP222" s="468"/>
      <c r="BQ222" s="480"/>
      <c r="BR222" s="480"/>
      <c r="BS222" s="480"/>
      <c r="BT222" s="476"/>
      <c r="BU222" s="463" cm="1">
        <f t="array" ref="BU222">testVMAFRange($G221:$G224,N221:N224,$Z221:$Z224,AG221:AG224)</f>
        <v>0</v>
      </c>
      <c r="BV222" s="465"/>
      <c r="BW222" s="463" cm="1">
        <f t="array" ref="BW222">testVMAFRange($G221:$G224,O221:O224,$Z221:$Z224,AH221:AH224)</f>
        <v>0</v>
      </c>
      <c r="BX222" s="465"/>
    </row>
    <row r="223" spans="1:76" ht="17" customHeight="1" x14ac:dyDescent="0.35">
      <c r="A223" s="516"/>
      <c r="B223" s="483"/>
      <c r="C223" s="520"/>
      <c r="D223" s="490"/>
      <c r="E223" s="493"/>
      <c r="F223" s="138">
        <v>47</v>
      </c>
      <c r="G223" s="139">
        <f>'Anchor-LD'!L221</f>
        <v>0</v>
      </c>
      <c r="H223" s="140">
        <f>'Anchor-LD'!M221</f>
        <v>0</v>
      </c>
      <c r="I223" s="140">
        <f>'Anchor-LD'!N221</f>
        <v>0</v>
      </c>
      <c r="J223" s="140">
        <f>'Anchor-LD'!O221</f>
        <v>0</v>
      </c>
      <c r="K223" s="140">
        <f>(Summary!$C$58*H223+Summary!$C$59*I223+Summary!$C$60*J223)/Summary!$C$61</f>
        <v>0</v>
      </c>
      <c r="L223" s="140">
        <f>'Anchor-LD'!P221</f>
        <v>0</v>
      </c>
      <c r="M223" s="140">
        <f>'Anchor-LD'!Q221</f>
        <v>0</v>
      </c>
      <c r="N223" s="140">
        <f>'Anchor-LD'!R221</f>
        <v>0</v>
      </c>
      <c r="O223" s="140">
        <f>'Anchor-LD'!S221</f>
        <v>0</v>
      </c>
      <c r="P223" s="140">
        <f>'Anchor-LD'!T221</f>
        <v>0</v>
      </c>
      <c r="Q223" s="140">
        <f>'Anchor-LD'!U221</f>
        <v>0</v>
      </c>
      <c r="R223" s="140">
        <f>'Anchor-LD'!V221</f>
        <v>0</v>
      </c>
      <c r="S223" s="140">
        <f>'Anchor-LD'!W221</f>
        <v>0</v>
      </c>
      <c r="T223" s="140">
        <f>'Anchor-LD'!X221</f>
        <v>0</v>
      </c>
      <c r="U223" s="140">
        <f>10*LOG10(1/((Summary!$C$75/10^(R223/10)+Summary!$C$76/10^(S223/10)+Summary!$C$77/10^(T223/10))/Summary!$C$78))</f>
        <v>0</v>
      </c>
      <c r="V223" s="140">
        <f>'Anchor-LD'!Y221</f>
        <v>0</v>
      </c>
      <c r="W223" s="140">
        <f>'Anchor-LD'!Z221</f>
        <v>0</v>
      </c>
      <c r="X223" s="141">
        <f t="shared" si="14"/>
        <v>0</v>
      </c>
      <c r="Y223" s="133"/>
      <c r="Z223" s="139">
        <f>'Test-LD'!L221</f>
        <v>0</v>
      </c>
      <c r="AA223" s="140">
        <f>'Test-LD'!M221</f>
        <v>0</v>
      </c>
      <c r="AB223" s="140">
        <f>'Test-LD'!N221</f>
        <v>0</v>
      </c>
      <c r="AC223" s="140">
        <f>'Test-LD'!O221</f>
        <v>0</v>
      </c>
      <c r="AD223" s="140">
        <f>(Summary!$C$58*AA223+Summary!$C$59*AB223+Summary!$C$60*AC223)/Summary!$C$61</f>
        <v>0</v>
      </c>
      <c r="AE223" s="140">
        <f>'Test-LD'!P221</f>
        <v>0</v>
      </c>
      <c r="AF223" s="140">
        <f>'Test-LD'!Q221</f>
        <v>0</v>
      </c>
      <c r="AG223" s="140">
        <f>'Test-LD'!R221</f>
        <v>0</v>
      </c>
      <c r="AH223" s="140">
        <f>'Test-LD'!S221</f>
        <v>0</v>
      </c>
      <c r="AI223" s="140">
        <f>'Test-LD'!T221</f>
        <v>0</v>
      </c>
      <c r="AJ223" s="140">
        <f>'Test-LD'!U221</f>
        <v>0</v>
      </c>
      <c r="AK223" s="140">
        <f>'Test-LD'!V221</f>
        <v>0</v>
      </c>
      <c r="AL223" s="140">
        <f>'Test-LD'!W221</f>
        <v>0</v>
      </c>
      <c r="AM223" s="140">
        <f>'Test-LD'!X221</f>
        <v>0</v>
      </c>
      <c r="AN223" s="140">
        <f>10*LOG10(1/((Summary!$C$75/10^(AK223/10)+Summary!$C$76/10^(AL223/10)+Summary!$C$77/10^(AM223/10))/Summary!$C$78))</f>
        <v>0</v>
      </c>
      <c r="AO223" s="140">
        <f>'Test-LD'!Y221</f>
        <v>0</v>
      </c>
      <c r="AP223" s="140">
        <f>'Test-LD'!Z221</f>
        <v>0</v>
      </c>
      <c r="AQ223" s="141">
        <f t="shared" si="15"/>
        <v>0</v>
      </c>
      <c r="AR223" s="142" t="e">
        <f t="shared" si="12"/>
        <v>#DIV/0!</v>
      </c>
      <c r="AS223" s="143" t="e">
        <f t="shared" si="13"/>
        <v>#DIV/0!</v>
      </c>
      <c r="AT223" s="136"/>
      <c r="AU223" s="136"/>
      <c r="AV223" s="577"/>
      <c r="AW223" s="480"/>
      <c r="AX223" s="480"/>
      <c r="AY223" s="480"/>
      <c r="AZ223" s="480"/>
      <c r="BA223" s="480"/>
      <c r="BB223" s="480"/>
      <c r="BC223" s="480"/>
      <c r="BD223" s="480"/>
      <c r="BE223" s="480"/>
      <c r="BF223" s="480"/>
      <c r="BG223" s="469"/>
      <c r="BH223" s="476"/>
      <c r="BI223" s="469"/>
      <c r="BJ223" s="476"/>
      <c r="BK223" s="480"/>
      <c r="BL223" s="480"/>
      <c r="BM223" s="480"/>
      <c r="BN223" s="480"/>
      <c r="BO223" s="480"/>
      <c r="BP223" s="468"/>
      <c r="BQ223" s="480"/>
      <c r="BR223" s="480"/>
      <c r="BS223" s="480"/>
      <c r="BT223" s="476"/>
      <c r="BU223" s="463"/>
      <c r="BV223" s="465"/>
      <c r="BW223" s="463"/>
      <c r="BX223" s="465"/>
    </row>
    <row r="224" spans="1:76" ht="17" customHeight="1" x14ac:dyDescent="0.35">
      <c r="A224" s="516"/>
      <c r="B224" s="483"/>
      <c r="C224" s="520"/>
      <c r="D224" s="490"/>
      <c r="E224" s="493"/>
      <c r="F224" s="138">
        <v>55</v>
      </c>
      <c r="G224" s="139">
        <f>'Anchor-LD'!L222</f>
        <v>0</v>
      </c>
      <c r="H224" s="140">
        <f>'Anchor-LD'!M222</f>
        <v>0</v>
      </c>
      <c r="I224" s="140">
        <f>'Anchor-LD'!N222</f>
        <v>0</v>
      </c>
      <c r="J224" s="140">
        <f>'Anchor-LD'!O222</f>
        <v>0</v>
      </c>
      <c r="K224" s="140">
        <f>(Summary!$C$58*H224+Summary!$C$59*I224+Summary!$C$60*J224)/Summary!$C$61</f>
        <v>0</v>
      </c>
      <c r="L224" s="140">
        <f>'Anchor-LD'!P222</f>
        <v>0</v>
      </c>
      <c r="M224" s="140">
        <f>'Anchor-LD'!Q222</f>
        <v>0</v>
      </c>
      <c r="N224" s="140">
        <f>'Anchor-LD'!R222</f>
        <v>0</v>
      </c>
      <c r="O224" s="140">
        <f>'Anchor-LD'!S222</f>
        <v>0</v>
      </c>
      <c r="P224" s="140">
        <f>'Anchor-LD'!T222</f>
        <v>0</v>
      </c>
      <c r="Q224" s="140">
        <f>'Anchor-LD'!U222</f>
        <v>0</v>
      </c>
      <c r="R224" s="140">
        <f>'Anchor-LD'!V222</f>
        <v>0</v>
      </c>
      <c r="S224" s="140">
        <f>'Anchor-LD'!W222</f>
        <v>0</v>
      </c>
      <c r="T224" s="140">
        <f>'Anchor-LD'!X222</f>
        <v>0</v>
      </c>
      <c r="U224" s="140">
        <f>10*LOG10(1/((Summary!$C$75/10^(R224/10)+Summary!$C$76/10^(S224/10)+Summary!$C$77/10^(T224/10))/Summary!$C$78))</f>
        <v>0</v>
      </c>
      <c r="V224" s="140">
        <f>'Anchor-LD'!Y222</f>
        <v>0</v>
      </c>
      <c r="W224" s="140">
        <f>'Anchor-LD'!Z222</f>
        <v>0</v>
      </c>
      <c r="X224" s="141">
        <f t="shared" si="14"/>
        <v>0</v>
      </c>
      <c r="Y224" s="133"/>
      <c r="Z224" s="139">
        <f>'Test-LD'!L222</f>
        <v>0</v>
      </c>
      <c r="AA224" s="140">
        <f>'Test-LD'!M222</f>
        <v>0</v>
      </c>
      <c r="AB224" s="140">
        <f>'Test-LD'!N222</f>
        <v>0</v>
      </c>
      <c r="AC224" s="140">
        <f>'Test-LD'!O222</f>
        <v>0</v>
      </c>
      <c r="AD224" s="140">
        <f>(Summary!$C$58*AA224+Summary!$C$59*AB224+Summary!$C$60*AC224)/Summary!$C$61</f>
        <v>0</v>
      </c>
      <c r="AE224" s="140">
        <f>'Test-LD'!P222</f>
        <v>0</v>
      </c>
      <c r="AF224" s="140">
        <f>'Test-LD'!Q222</f>
        <v>0</v>
      </c>
      <c r="AG224" s="140">
        <f>'Test-LD'!R222</f>
        <v>0</v>
      </c>
      <c r="AH224" s="140">
        <f>'Test-LD'!S222</f>
        <v>0</v>
      </c>
      <c r="AI224" s="140">
        <f>'Test-LD'!T222</f>
        <v>0</v>
      </c>
      <c r="AJ224" s="140">
        <f>'Test-LD'!U222</f>
        <v>0</v>
      </c>
      <c r="AK224" s="140">
        <f>'Test-LD'!V222</f>
        <v>0</v>
      </c>
      <c r="AL224" s="140">
        <f>'Test-LD'!W222</f>
        <v>0</v>
      </c>
      <c r="AM224" s="140">
        <f>'Test-LD'!X222</f>
        <v>0</v>
      </c>
      <c r="AN224" s="140">
        <f>10*LOG10(1/((Summary!$C$75/10^(AK224/10)+Summary!$C$76/10^(AL224/10)+Summary!$C$77/10^(AM224/10))/Summary!$C$78))</f>
        <v>0</v>
      </c>
      <c r="AO224" s="140">
        <f>'Test-LD'!Y222</f>
        <v>0</v>
      </c>
      <c r="AP224" s="140">
        <f>'Test-LD'!Z222</f>
        <v>0</v>
      </c>
      <c r="AQ224" s="141">
        <f t="shared" si="15"/>
        <v>0</v>
      </c>
      <c r="AR224" s="142" t="e">
        <f t="shared" si="12"/>
        <v>#DIV/0!</v>
      </c>
      <c r="AS224" s="143" t="e">
        <f t="shared" si="13"/>
        <v>#DIV/0!</v>
      </c>
      <c r="AT224" s="136"/>
      <c r="AU224" s="136"/>
      <c r="AV224" s="577" t="s">
        <v>123</v>
      </c>
      <c r="AW224" s="480" t="e" cm="1">
        <f t="array" ref="AW224">bdRateExtend($G222:$G225,H222:H225,$Z222:$Z225,AA222:AA225)</f>
        <v>#VALUE!</v>
      </c>
      <c r="AX224" s="480"/>
      <c r="AY224" s="480"/>
      <c r="AZ224" s="480"/>
      <c r="BA224" s="480"/>
      <c r="BB224" s="480"/>
      <c r="BC224" s="480" t="e" cm="1">
        <f t="array" ref="BC224">bdRateExtend($G222:$G225,L222:L225,$Z222:$Z225,AE222:AE225)</f>
        <v>#VALUE!</v>
      </c>
      <c r="BD224" s="480"/>
      <c r="BE224" s="480" t="e" cm="1">
        <f t="array" ref="BE224">bdRateExtend($G222:$G225,M222:M225,$Z222:$Z225,AF222:AF225)</f>
        <v>#VALUE!</v>
      </c>
      <c r="BF224" s="480"/>
      <c r="BG224" s="469" t="e" cm="1">
        <f t="array" ref="BG224">bdRateExtend($G222:$G225,N222:N225,$Z222:$Z225,AG222:AG225,"None", FALSE,1)</f>
        <v>#VALUE!</v>
      </c>
      <c r="BH224" s="476"/>
      <c r="BI224" s="469" t="e" cm="1">
        <f t="array" ref="BI224">bdRateExtend($G222:$G225,O222:O225,$Z222:$Z225,AH222:AH225,"None", FALSE,1)</f>
        <v>#VALUE!</v>
      </c>
      <c r="BJ224" s="476"/>
      <c r="BK224" s="480" t="e" cm="1">
        <f t="array" ref="BK224">bdRateExtend($G222:$G225,P222:P225,$Z222:$Z225,AI222:AI225)</f>
        <v>#VALUE!</v>
      </c>
      <c r="BL224" s="480"/>
      <c r="BM224" s="480" t="e" cm="1">
        <f t="array" ref="BM224">bdRateExtend($G222:$G225,Q222:Q225,$Z222:$Z225,AJ222:AJ225)</f>
        <v>#VALUE!</v>
      </c>
      <c r="BN224" s="480"/>
      <c r="BO224" s="480" t="e" cm="1">
        <f t="array" ref="BO224">bdRateExtend($G222:$G225,R222:R225,$Z222:$Z225,AK222:AK225)</f>
        <v>#VALUE!</v>
      </c>
      <c r="BP224" s="468"/>
      <c r="BQ224" s="480"/>
      <c r="BR224" s="480"/>
      <c r="BS224" s="480"/>
      <c r="BT224" s="476"/>
      <c r="BU224" s="463" cm="1">
        <f t="array" ref="BU224">testVMAFRange($G222:$G225,N222:N225,$Z222:$Z225,AG222:AG225)</f>
        <v>0</v>
      </c>
      <c r="BV224" s="465"/>
      <c r="BW224" s="463" cm="1">
        <f t="array" ref="BW224">testVMAFRange($G222:$G225,O222:O225,$Z222:$Z225,AH222:AH225)</f>
        <v>0</v>
      </c>
      <c r="BX224" s="465"/>
    </row>
    <row r="225" spans="1:76" ht="17" customHeight="1" thickBot="1" x14ac:dyDescent="0.4">
      <c r="A225" s="516"/>
      <c r="B225" s="518"/>
      <c r="C225" s="521"/>
      <c r="D225" s="522"/>
      <c r="E225" s="523"/>
      <c r="F225" s="144">
        <v>63</v>
      </c>
      <c r="G225" s="145">
        <f>'Anchor-LD'!L223</f>
        <v>0</v>
      </c>
      <c r="H225" s="146">
        <f>'Anchor-LD'!M223</f>
        <v>0</v>
      </c>
      <c r="I225" s="146">
        <f>'Anchor-LD'!N223</f>
        <v>0</v>
      </c>
      <c r="J225" s="146">
        <f>'Anchor-LD'!O223</f>
        <v>0</v>
      </c>
      <c r="K225" s="146">
        <f>(Summary!$C$58*H225+Summary!$C$59*I225+Summary!$C$60*J225)/Summary!$C$61</f>
        <v>0</v>
      </c>
      <c r="L225" s="146">
        <f>'Anchor-LD'!P223</f>
        <v>0</v>
      </c>
      <c r="M225" s="146">
        <f>'Anchor-LD'!Q223</f>
        <v>0</v>
      </c>
      <c r="N225" s="146">
        <f>'Anchor-LD'!R223</f>
        <v>0</v>
      </c>
      <c r="O225" s="146">
        <f>'Anchor-LD'!S223</f>
        <v>0</v>
      </c>
      <c r="P225" s="146">
        <f>'Anchor-LD'!T223</f>
        <v>0</v>
      </c>
      <c r="Q225" s="146">
        <f>'Anchor-LD'!U223</f>
        <v>0</v>
      </c>
      <c r="R225" s="146">
        <f>'Anchor-LD'!V223</f>
        <v>0</v>
      </c>
      <c r="S225" s="146">
        <f>'Anchor-LD'!W223</f>
        <v>0</v>
      </c>
      <c r="T225" s="146">
        <f>'Anchor-LD'!X223</f>
        <v>0</v>
      </c>
      <c r="U225" s="146">
        <f>10*LOG10(1/((Summary!$C$75/10^(R225/10)+Summary!$C$76/10^(S225/10)+Summary!$C$77/10^(T225/10))/Summary!$C$78))</f>
        <v>0</v>
      </c>
      <c r="V225" s="146">
        <f>'Anchor-LD'!Y223</f>
        <v>0</v>
      </c>
      <c r="W225" s="146">
        <f>'Anchor-LD'!Z223</f>
        <v>0</v>
      </c>
      <c r="X225" s="147">
        <f t="shared" si="14"/>
        <v>0</v>
      </c>
      <c r="Y225" s="133"/>
      <c r="Z225" s="145">
        <f>'Test-LD'!L223</f>
        <v>0</v>
      </c>
      <c r="AA225" s="146">
        <f>'Test-LD'!M223</f>
        <v>0</v>
      </c>
      <c r="AB225" s="146">
        <f>'Test-LD'!N223</f>
        <v>0</v>
      </c>
      <c r="AC225" s="146">
        <f>'Test-LD'!O223</f>
        <v>0</v>
      </c>
      <c r="AD225" s="146">
        <f>(Summary!$C$58*AA225+Summary!$C$59*AB225+Summary!$C$60*AC225)/Summary!$C$61</f>
        <v>0</v>
      </c>
      <c r="AE225" s="146">
        <f>'Test-LD'!P223</f>
        <v>0</v>
      </c>
      <c r="AF225" s="146">
        <f>'Test-LD'!Q223</f>
        <v>0</v>
      </c>
      <c r="AG225" s="146">
        <f>'Test-LD'!R223</f>
        <v>0</v>
      </c>
      <c r="AH225" s="146">
        <f>'Test-LD'!S223</f>
        <v>0</v>
      </c>
      <c r="AI225" s="146">
        <f>'Test-LD'!T223</f>
        <v>0</v>
      </c>
      <c r="AJ225" s="146">
        <f>'Test-LD'!U223</f>
        <v>0</v>
      </c>
      <c r="AK225" s="146">
        <f>'Test-LD'!V223</f>
        <v>0</v>
      </c>
      <c r="AL225" s="146">
        <f>'Test-LD'!W223</f>
        <v>0</v>
      </c>
      <c r="AM225" s="146">
        <f>'Test-LD'!X223</f>
        <v>0</v>
      </c>
      <c r="AN225" s="146">
        <f>10*LOG10(1/((Summary!$C$75/10^(AK225/10)+Summary!$C$76/10^(AL225/10)+Summary!$C$77/10^(AM225/10))/Summary!$C$78))</f>
        <v>0</v>
      </c>
      <c r="AO225" s="146">
        <f>'Test-LD'!Y223</f>
        <v>0</v>
      </c>
      <c r="AP225" s="146">
        <f>'Test-LD'!Z223</f>
        <v>0</v>
      </c>
      <c r="AQ225" s="147">
        <f t="shared" si="15"/>
        <v>0</v>
      </c>
      <c r="AR225" s="148" t="e">
        <f t="shared" si="12"/>
        <v>#DIV/0!</v>
      </c>
      <c r="AS225" s="149" t="e">
        <f t="shared" si="13"/>
        <v>#DIV/0!</v>
      </c>
      <c r="AT225" s="136"/>
      <c r="AU225" s="136"/>
      <c r="AV225" s="577"/>
      <c r="AW225" s="480"/>
      <c r="AX225" s="480"/>
      <c r="AY225" s="480"/>
      <c r="AZ225" s="480"/>
      <c r="BA225" s="480"/>
      <c r="BB225" s="481"/>
      <c r="BC225" s="480"/>
      <c r="BD225" s="480"/>
      <c r="BE225" s="480"/>
      <c r="BF225" s="480"/>
      <c r="BG225" s="472"/>
      <c r="BH225" s="477"/>
      <c r="BI225" s="472"/>
      <c r="BJ225" s="477"/>
      <c r="BK225" s="480"/>
      <c r="BL225" s="480"/>
      <c r="BM225" s="480"/>
      <c r="BN225" s="480"/>
      <c r="BO225" s="480"/>
      <c r="BP225" s="471"/>
      <c r="BQ225" s="481"/>
      <c r="BR225" s="481"/>
      <c r="BS225" s="481"/>
      <c r="BT225" s="477"/>
      <c r="BU225" s="473"/>
      <c r="BV225" s="466"/>
      <c r="BW225" s="473"/>
      <c r="BX225" s="466"/>
    </row>
    <row r="226" spans="1:76" ht="17" customHeight="1" x14ac:dyDescent="0.35">
      <c r="A226" s="516"/>
      <c r="B226" s="482" t="s">
        <v>22</v>
      </c>
      <c r="C226" s="519" t="s">
        <v>60</v>
      </c>
      <c r="D226" s="489">
        <v>30</v>
      </c>
      <c r="E226" s="492">
        <v>8</v>
      </c>
      <c r="F226" s="129">
        <v>23</v>
      </c>
      <c r="G226" s="130">
        <f>'Anchor-LD'!L224</f>
        <v>0</v>
      </c>
      <c r="H226" s="131">
        <f>'Anchor-LD'!M224</f>
        <v>0</v>
      </c>
      <c r="I226" s="131">
        <f>'Anchor-LD'!N224</f>
        <v>0</v>
      </c>
      <c r="J226" s="131">
        <f>'Anchor-LD'!O224</f>
        <v>0</v>
      </c>
      <c r="K226" s="131">
        <f>(Summary!$C$58*H226+Summary!$C$59*I226+Summary!$C$60*J226)/Summary!$C$61</f>
        <v>0</v>
      </c>
      <c r="L226" s="131">
        <f>'Anchor-LD'!P224</f>
        <v>0</v>
      </c>
      <c r="M226" s="131">
        <f>'Anchor-LD'!Q224</f>
        <v>0</v>
      </c>
      <c r="N226" s="131">
        <f>'Anchor-LD'!R224</f>
        <v>0</v>
      </c>
      <c r="O226" s="131">
        <f>'Anchor-LD'!S224</f>
        <v>0</v>
      </c>
      <c r="P226" s="131">
        <f>'Anchor-LD'!T224</f>
        <v>0</v>
      </c>
      <c r="Q226" s="131">
        <f>'Anchor-LD'!U224</f>
        <v>0</v>
      </c>
      <c r="R226" s="131">
        <f>'Anchor-LD'!V224</f>
        <v>0</v>
      </c>
      <c r="S226" s="131">
        <f>'Anchor-LD'!W224</f>
        <v>0</v>
      </c>
      <c r="T226" s="131">
        <f>'Anchor-LD'!X224</f>
        <v>0</v>
      </c>
      <c r="U226" s="131">
        <f>10*LOG10(1/((Summary!$C$75/10^(R226/10)+Summary!$C$76/10^(S226/10)+Summary!$C$77/10^(T226/10))/Summary!$C$78))</f>
        <v>0</v>
      </c>
      <c r="V226" s="131">
        <f>'Anchor-LD'!Y224</f>
        <v>0</v>
      </c>
      <c r="W226" s="131">
        <f>'Anchor-LD'!Z224</f>
        <v>0</v>
      </c>
      <c r="X226" s="132">
        <f t="shared" si="14"/>
        <v>0</v>
      </c>
      <c r="Y226" s="133"/>
      <c r="Z226" s="130">
        <f>'Test-LD'!L224</f>
        <v>0</v>
      </c>
      <c r="AA226" s="131">
        <f>'Test-LD'!M224</f>
        <v>0</v>
      </c>
      <c r="AB226" s="131">
        <f>'Test-LD'!N224</f>
        <v>0</v>
      </c>
      <c r="AC226" s="131">
        <f>'Test-LD'!O224</f>
        <v>0</v>
      </c>
      <c r="AD226" s="131">
        <f>(Summary!$C$58*AA226+Summary!$C$59*AB226+Summary!$C$60*AC226)/Summary!$C$61</f>
        <v>0</v>
      </c>
      <c r="AE226" s="131">
        <f>'Test-LD'!P224</f>
        <v>0</v>
      </c>
      <c r="AF226" s="131">
        <f>'Test-LD'!Q224</f>
        <v>0</v>
      </c>
      <c r="AG226" s="131">
        <f>'Test-LD'!R224</f>
        <v>0</v>
      </c>
      <c r="AH226" s="131">
        <f>'Test-LD'!S224</f>
        <v>0</v>
      </c>
      <c r="AI226" s="131">
        <f>'Test-LD'!T224</f>
        <v>0</v>
      </c>
      <c r="AJ226" s="131">
        <f>'Test-LD'!U224</f>
        <v>0</v>
      </c>
      <c r="AK226" s="131">
        <f>'Test-LD'!V224</f>
        <v>0</v>
      </c>
      <c r="AL226" s="131">
        <f>'Test-LD'!W224</f>
        <v>0</v>
      </c>
      <c r="AM226" s="131">
        <f>'Test-LD'!X224</f>
        <v>0</v>
      </c>
      <c r="AN226" s="131">
        <f>10*LOG10(1/((Summary!$C$75/10^(AK226/10)+Summary!$C$76/10^(AL226/10)+Summary!$C$77/10^(AM226/10))/Summary!$C$78))</f>
        <v>0</v>
      </c>
      <c r="AO226" s="131">
        <f>'Test-LD'!Y224</f>
        <v>0</v>
      </c>
      <c r="AP226" s="131">
        <f>'Test-LD'!Z224</f>
        <v>0</v>
      </c>
      <c r="AQ226" s="132">
        <f t="shared" si="15"/>
        <v>0</v>
      </c>
      <c r="AR226" s="134" t="e">
        <f t="shared" si="12"/>
        <v>#DIV/0!</v>
      </c>
      <c r="AS226" s="135" t="e">
        <f t="shared" si="13"/>
        <v>#DIV/0!</v>
      </c>
      <c r="AT226" s="136"/>
      <c r="AU226" s="136"/>
      <c r="AV226" s="577" t="s">
        <v>121</v>
      </c>
      <c r="AW226" s="480" t="e" cm="1">
        <f t="array" ref="AW226">bdRateExtend($G226:$G229,H226:H229,$Z226:$Z229,AA226:AA229)</f>
        <v>#VALUE!</v>
      </c>
      <c r="AX226" s="480" t="e" cm="1">
        <f t="array" ref="AX226">bdRateExtend($G226:$G231,H226:H231,$Z226:$Z231,AA226:AA231)</f>
        <v>#VALUE!</v>
      </c>
      <c r="AY226" s="480" t="e" cm="1">
        <f t="array" ref="AY226">bdRateExtend($G226:$G231,I226:I231,$Z226:$Z231,AB226:AB231)</f>
        <v>#VALUE!</v>
      </c>
      <c r="AZ226" s="480" t="e" cm="1">
        <f t="array" ref="AZ226">bdRateExtend($G226:$G231,J226:J231,$Z226:$Z231,AC226:AC231)</f>
        <v>#VALUE!</v>
      </c>
      <c r="BA226" s="480" t="e" cm="1">
        <f t="array" ref="BA226">bdRateExtend($G226:$G231,K226:K231,$Z226:$Z231,AD226:AD231)</f>
        <v>#VALUE!</v>
      </c>
      <c r="BB226" s="479" t="e">
        <f>(Summary!$C$89*AX226+Summary!$C$90*AY226+Summary!$C$91*AZ226)/Summary!$C$92</f>
        <v>#VALUE!</v>
      </c>
      <c r="BC226" s="480" t="e" cm="1">
        <f t="array" ref="BC226">bdRateExtend($G226:$G229,L226:L229,$Z226:$Z229,AE226:AE229)</f>
        <v>#VALUE!</v>
      </c>
      <c r="BD226" s="480" t="e" cm="1">
        <f t="array" ref="BD226">bdRateExtend($G226:$G231,L226:L231,$Z226:$Z231,AE226:AE231)</f>
        <v>#VALUE!</v>
      </c>
      <c r="BE226" s="480" t="e" cm="1">
        <f t="array" ref="BE226">bdRateExtend($G226:$G229,M226:M229,$Z226:$Z229,AF226:AF229)</f>
        <v>#VALUE!</v>
      </c>
      <c r="BF226" s="480" t="e" cm="1">
        <f t="array" ref="BF226">bdRateExtend($G226:$G231,M226:M231,$Z226:$Z231,AF226:AF231)</f>
        <v>#VALUE!</v>
      </c>
      <c r="BG226" s="474" t="e" cm="1">
        <f t="array" ref="BG226">bdRateExtend($G226:$G229,N226:N229,$Z226:$Z229,AG226:AG229,"None", FALSE,1)</f>
        <v>#VALUE!</v>
      </c>
      <c r="BH226" s="475" t="e" cm="1">
        <f t="array" ref="BH226">bdRateExtend($G226:$G231,N226:N231,$Z226:$Z231,AG226:AG231,"None", FALSE,1)</f>
        <v>#VALUE!</v>
      </c>
      <c r="BI226" s="474" t="e" cm="1">
        <f t="array" ref="BI226">bdRateExtend($G226:$G229,O226:O229,$Z226:$Z229,AH226:AH229,"None", FALSE,1)</f>
        <v>#VALUE!</v>
      </c>
      <c r="BJ226" s="475" t="e" cm="1">
        <f t="array" ref="BJ226">bdRateExtend($G226:$G231,O226:O231,$Z226:$Z231,AH226:AH231,"None", FALSE,1)</f>
        <v>#VALUE!</v>
      </c>
      <c r="BK226" s="480" t="e" cm="1">
        <f t="array" ref="BK226">bdRateExtend($G226:$G229,P226:P229,$Z226:$Z229,AI226:AI229)</f>
        <v>#VALUE!</v>
      </c>
      <c r="BL226" s="480" t="e" cm="1">
        <f t="array" ref="BL226">bdRateExtend($G226:$G231,P226:P231,$Z226:$Z231,AI226:AI231)</f>
        <v>#VALUE!</v>
      </c>
      <c r="BM226" s="480" t="e" cm="1">
        <f t="array" ref="BM226">bdRateExtend($G226:$G229,Q226:Q229,$Z226:$Z229,AJ226:AJ229)</f>
        <v>#VALUE!</v>
      </c>
      <c r="BN226" s="480" t="e" cm="1">
        <f t="array" ref="BN226">bdRateExtend($G226:$G231,Q226:Q231,$Z226:$Z231,AJ226:AJ231)</f>
        <v>#VALUE!</v>
      </c>
      <c r="BO226" s="480" t="e" cm="1">
        <f t="array" ref="BO226">bdRateExtend($G226:$G229,R226:R229,$Z226:$Z229,AK226:AK229)</f>
        <v>#VALUE!</v>
      </c>
      <c r="BP226" s="575" t="e" cm="1">
        <f t="array" ref="BP226">bdRateExtend($G226:$G231,R226:R231,$Z226:$Z231,AK226:AK231)</f>
        <v>#VALUE!</v>
      </c>
      <c r="BQ226" s="574" t="e" cm="1">
        <f t="array" ref="BQ226">bdRateExtend($G226:$G231,S226:S231,$Z226:$Z231,AL226:AL231)</f>
        <v>#VALUE!</v>
      </c>
      <c r="BR226" s="574" t="e" cm="1">
        <f t="array" ref="BR226">bdRateExtend($G226:$G231,T226:T231,$Z226:$Z231,AM226:AM231)</f>
        <v>#VALUE!</v>
      </c>
      <c r="BS226" s="574" t="e" cm="1">
        <f t="array" ref="BS226">bdRateExtend($G226:$G231,U226:U231,$Z226:$Z231,AN226:AN231)</f>
        <v>#VALUE!</v>
      </c>
      <c r="BT226" s="576" t="e">
        <f>(Summary!$C$103*BP226+Summary!$C$104*BQ226+Summary!$C$105*BR226)/Summary!$C$106</f>
        <v>#VALUE!</v>
      </c>
      <c r="BU226" s="462" cm="1">
        <f t="array" ref="BU226">testVMAFRange($G226:$G229,N226:N229,$Z226:$Z229,AG226:AG229)</f>
        <v>0</v>
      </c>
      <c r="BV226" s="464" cm="1">
        <f t="array" ref="BV226">testVMAFRange($G226:$G231,N226:N231,$Z226:$Z231,AG226:AG231)</f>
        <v>0</v>
      </c>
      <c r="BW226" s="462" cm="1">
        <f t="array" ref="BW226">testVMAFRange($G226:$G229,O226:O229,$Z226:$Z229,AH226:AH229)</f>
        <v>0</v>
      </c>
      <c r="BX226" s="464" cm="1">
        <f t="array" ref="BX226">testVMAFRange($G226:$G231,O226:O231,$Z226:$Z231,AH226:AH231)</f>
        <v>0</v>
      </c>
    </row>
    <row r="227" spans="1:76" ht="17" customHeight="1" x14ac:dyDescent="0.35">
      <c r="A227" s="516"/>
      <c r="B227" s="483"/>
      <c r="C227" s="520"/>
      <c r="D227" s="490"/>
      <c r="E227" s="493"/>
      <c r="F227" s="138">
        <v>31</v>
      </c>
      <c r="G227" s="139">
        <f>'Anchor-LD'!L225</f>
        <v>0</v>
      </c>
      <c r="H227" s="140">
        <f>'Anchor-LD'!M225</f>
        <v>0</v>
      </c>
      <c r="I227" s="140">
        <f>'Anchor-LD'!N225</f>
        <v>0</v>
      </c>
      <c r="J227" s="140">
        <f>'Anchor-LD'!O225</f>
        <v>0</v>
      </c>
      <c r="K227" s="140">
        <f>(Summary!$C$58*H227+Summary!$C$59*I227+Summary!$C$60*J227)/Summary!$C$61</f>
        <v>0</v>
      </c>
      <c r="L227" s="140">
        <f>'Anchor-LD'!P225</f>
        <v>0</v>
      </c>
      <c r="M227" s="140">
        <f>'Anchor-LD'!Q225</f>
        <v>0</v>
      </c>
      <c r="N227" s="140">
        <f>'Anchor-LD'!R225</f>
        <v>0</v>
      </c>
      <c r="O227" s="140">
        <f>'Anchor-LD'!S225</f>
        <v>0</v>
      </c>
      <c r="P227" s="140">
        <f>'Anchor-LD'!T225</f>
        <v>0</v>
      </c>
      <c r="Q227" s="140">
        <f>'Anchor-LD'!U225</f>
        <v>0</v>
      </c>
      <c r="R227" s="140">
        <f>'Anchor-LD'!V225</f>
        <v>0</v>
      </c>
      <c r="S227" s="140">
        <f>'Anchor-LD'!W225</f>
        <v>0</v>
      </c>
      <c r="T227" s="140">
        <f>'Anchor-LD'!X225</f>
        <v>0</v>
      </c>
      <c r="U227" s="140">
        <f>10*LOG10(1/((Summary!$C$75/10^(R227/10)+Summary!$C$76/10^(S227/10)+Summary!$C$77/10^(T227/10))/Summary!$C$78))</f>
        <v>0</v>
      </c>
      <c r="V227" s="140">
        <f>'Anchor-LD'!Y225</f>
        <v>0</v>
      </c>
      <c r="W227" s="140">
        <f>'Anchor-LD'!Z225</f>
        <v>0</v>
      </c>
      <c r="X227" s="141">
        <f t="shared" si="14"/>
        <v>0</v>
      </c>
      <c r="Y227" s="133"/>
      <c r="Z227" s="139">
        <f>'Test-LD'!L225</f>
        <v>0</v>
      </c>
      <c r="AA227" s="140">
        <f>'Test-LD'!M225</f>
        <v>0</v>
      </c>
      <c r="AB227" s="140">
        <f>'Test-LD'!N225</f>
        <v>0</v>
      </c>
      <c r="AC227" s="140">
        <f>'Test-LD'!O225</f>
        <v>0</v>
      </c>
      <c r="AD227" s="140">
        <f>(Summary!$C$58*AA227+Summary!$C$59*AB227+Summary!$C$60*AC227)/Summary!$C$61</f>
        <v>0</v>
      </c>
      <c r="AE227" s="140">
        <f>'Test-LD'!P225</f>
        <v>0</v>
      </c>
      <c r="AF227" s="140">
        <f>'Test-LD'!Q225</f>
        <v>0</v>
      </c>
      <c r="AG227" s="140">
        <f>'Test-LD'!R225</f>
        <v>0</v>
      </c>
      <c r="AH227" s="140">
        <f>'Test-LD'!S225</f>
        <v>0</v>
      </c>
      <c r="AI227" s="140">
        <f>'Test-LD'!T225</f>
        <v>0</v>
      </c>
      <c r="AJ227" s="140">
        <f>'Test-LD'!U225</f>
        <v>0</v>
      </c>
      <c r="AK227" s="140">
        <f>'Test-LD'!V225</f>
        <v>0</v>
      </c>
      <c r="AL227" s="140">
        <f>'Test-LD'!W225</f>
        <v>0</v>
      </c>
      <c r="AM227" s="140">
        <f>'Test-LD'!X225</f>
        <v>0</v>
      </c>
      <c r="AN227" s="140">
        <f>10*LOG10(1/((Summary!$C$75/10^(AK227/10)+Summary!$C$76/10^(AL227/10)+Summary!$C$77/10^(AM227/10))/Summary!$C$78))</f>
        <v>0</v>
      </c>
      <c r="AO227" s="140">
        <f>'Test-LD'!Y225</f>
        <v>0</v>
      </c>
      <c r="AP227" s="140">
        <f>'Test-LD'!Z225</f>
        <v>0</v>
      </c>
      <c r="AQ227" s="141">
        <f t="shared" si="15"/>
        <v>0</v>
      </c>
      <c r="AR227" s="142" t="e">
        <f t="shared" si="12"/>
        <v>#DIV/0!</v>
      </c>
      <c r="AS227" s="143" t="e">
        <f t="shared" si="13"/>
        <v>#DIV/0!</v>
      </c>
      <c r="AT227" s="136"/>
      <c r="AU227" s="136"/>
      <c r="AV227" s="577"/>
      <c r="AW227" s="480"/>
      <c r="AX227" s="480"/>
      <c r="AY227" s="480"/>
      <c r="AZ227" s="480"/>
      <c r="BA227" s="480"/>
      <c r="BB227" s="480"/>
      <c r="BC227" s="480"/>
      <c r="BD227" s="480"/>
      <c r="BE227" s="480"/>
      <c r="BF227" s="480"/>
      <c r="BG227" s="469"/>
      <c r="BH227" s="476"/>
      <c r="BI227" s="469"/>
      <c r="BJ227" s="476"/>
      <c r="BK227" s="480"/>
      <c r="BL227" s="480"/>
      <c r="BM227" s="480"/>
      <c r="BN227" s="480"/>
      <c r="BO227" s="480"/>
      <c r="BP227" s="468"/>
      <c r="BQ227" s="480"/>
      <c r="BR227" s="480"/>
      <c r="BS227" s="480"/>
      <c r="BT227" s="476"/>
      <c r="BU227" s="463"/>
      <c r="BV227" s="465"/>
      <c r="BW227" s="463"/>
      <c r="BX227" s="465"/>
    </row>
    <row r="228" spans="1:76" ht="17" customHeight="1" x14ac:dyDescent="0.35">
      <c r="A228" s="516"/>
      <c r="B228" s="483"/>
      <c r="C228" s="520"/>
      <c r="D228" s="490"/>
      <c r="E228" s="493"/>
      <c r="F228" s="138">
        <v>39</v>
      </c>
      <c r="G228" s="139">
        <f>'Anchor-LD'!L226</f>
        <v>0</v>
      </c>
      <c r="H228" s="140">
        <f>'Anchor-LD'!M226</f>
        <v>0</v>
      </c>
      <c r="I228" s="140">
        <f>'Anchor-LD'!N226</f>
        <v>0</v>
      </c>
      <c r="J228" s="140">
        <f>'Anchor-LD'!O226</f>
        <v>0</v>
      </c>
      <c r="K228" s="140">
        <f>(Summary!$C$58*H228+Summary!$C$59*I228+Summary!$C$60*J228)/Summary!$C$61</f>
        <v>0</v>
      </c>
      <c r="L228" s="140">
        <f>'Anchor-LD'!P226</f>
        <v>0</v>
      </c>
      <c r="M228" s="140">
        <f>'Anchor-LD'!Q226</f>
        <v>0</v>
      </c>
      <c r="N228" s="140">
        <f>'Anchor-LD'!R226</f>
        <v>0</v>
      </c>
      <c r="O228" s="140">
        <f>'Anchor-LD'!S226</f>
        <v>0</v>
      </c>
      <c r="P228" s="140">
        <f>'Anchor-LD'!T226</f>
        <v>0</v>
      </c>
      <c r="Q228" s="140">
        <f>'Anchor-LD'!U226</f>
        <v>0</v>
      </c>
      <c r="R228" s="140">
        <f>'Anchor-LD'!V226</f>
        <v>0</v>
      </c>
      <c r="S228" s="140">
        <f>'Anchor-LD'!W226</f>
        <v>0</v>
      </c>
      <c r="T228" s="140">
        <f>'Anchor-LD'!X226</f>
        <v>0</v>
      </c>
      <c r="U228" s="140">
        <f>10*LOG10(1/((Summary!$C$75/10^(R228/10)+Summary!$C$76/10^(S228/10)+Summary!$C$77/10^(T228/10))/Summary!$C$78))</f>
        <v>0</v>
      </c>
      <c r="V228" s="140">
        <f>'Anchor-LD'!Y226</f>
        <v>0</v>
      </c>
      <c r="W228" s="140">
        <f>'Anchor-LD'!Z226</f>
        <v>0</v>
      </c>
      <c r="X228" s="141">
        <f t="shared" si="14"/>
        <v>0</v>
      </c>
      <c r="Y228" s="133"/>
      <c r="Z228" s="139">
        <f>'Test-LD'!L226</f>
        <v>0</v>
      </c>
      <c r="AA228" s="140">
        <f>'Test-LD'!M226</f>
        <v>0</v>
      </c>
      <c r="AB228" s="140">
        <f>'Test-LD'!N226</f>
        <v>0</v>
      </c>
      <c r="AC228" s="140">
        <f>'Test-LD'!O226</f>
        <v>0</v>
      </c>
      <c r="AD228" s="140">
        <f>(Summary!$C$58*AA228+Summary!$C$59*AB228+Summary!$C$60*AC228)/Summary!$C$61</f>
        <v>0</v>
      </c>
      <c r="AE228" s="140">
        <f>'Test-LD'!P226</f>
        <v>0</v>
      </c>
      <c r="AF228" s="140">
        <f>'Test-LD'!Q226</f>
        <v>0</v>
      </c>
      <c r="AG228" s="140">
        <f>'Test-LD'!R226</f>
        <v>0</v>
      </c>
      <c r="AH228" s="140">
        <f>'Test-LD'!S226</f>
        <v>0</v>
      </c>
      <c r="AI228" s="140">
        <f>'Test-LD'!T226</f>
        <v>0</v>
      </c>
      <c r="AJ228" s="140">
        <f>'Test-LD'!U226</f>
        <v>0</v>
      </c>
      <c r="AK228" s="140">
        <f>'Test-LD'!V226</f>
        <v>0</v>
      </c>
      <c r="AL228" s="140">
        <f>'Test-LD'!W226</f>
        <v>0</v>
      </c>
      <c r="AM228" s="140">
        <f>'Test-LD'!X226</f>
        <v>0</v>
      </c>
      <c r="AN228" s="140">
        <f>10*LOG10(1/((Summary!$C$75/10^(AK228/10)+Summary!$C$76/10^(AL228/10)+Summary!$C$77/10^(AM228/10))/Summary!$C$78))</f>
        <v>0</v>
      </c>
      <c r="AO228" s="140">
        <f>'Test-LD'!Y226</f>
        <v>0</v>
      </c>
      <c r="AP228" s="140">
        <f>'Test-LD'!Z226</f>
        <v>0</v>
      </c>
      <c r="AQ228" s="141">
        <f t="shared" si="15"/>
        <v>0</v>
      </c>
      <c r="AR228" s="142" t="e">
        <f t="shared" si="12"/>
        <v>#DIV/0!</v>
      </c>
      <c r="AS228" s="143" t="e">
        <f t="shared" si="13"/>
        <v>#DIV/0!</v>
      </c>
      <c r="AT228" s="136"/>
      <c r="AU228" s="136"/>
      <c r="AV228" s="577" t="s">
        <v>122</v>
      </c>
      <c r="AW228" s="480" t="e" cm="1">
        <f t="array" ref="AW228">bdRateExtend($G227:$G230,H227:H230,$Z227:$Z230,AA227:AA230)</f>
        <v>#VALUE!</v>
      </c>
      <c r="AX228" s="480"/>
      <c r="AY228" s="480"/>
      <c r="AZ228" s="480"/>
      <c r="BA228" s="480"/>
      <c r="BB228" s="480"/>
      <c r="BC228" s="480" t="e" cm="1">
        <f t="array" ref="BC228">bdRateExtend($G227:$G230,L227:L230,$Z227:$Z230,AE227:AE230)</f>
        <v>#VALUE!</v>
      </c>
      <c r="BD228" s="480"/>
      <c r="BE228" s="480" t="e" cm="1">
        <f t="array" ref="BE228">bdRateExtend($G227:$G230,M227:M230,$Z227:$Z230,AF227:AF230)</f>
        <v>#VALUE!</v>
      </c>
      <c r="BF228" s="480"/>
      <c r="BG228" s="469" t="e" cm="1">
        <f t="array" ref="BG228">bdRateExtend($G227:$G230,N227:N230,$Z227:$Z230,AG227:AG230,"None", FALSE,1)</f>
        <v>#VALUE!</v>
      </c>
      <c r="BH228" s="476"/>
      <c r="BI228" s="469" t="e" cm="1">
        <f t="array" ref="BI228">bdRateExtend($G227:$G230,O227:O230,$Z227:$Z230,AH227:AH230,"None", FALSE,1)</f>
        <v>#VALUE!</v>
      </c>
      <c r="BJ228" s="476"/>
      <c r="BK228" s="480" t="e" cm="1">
        <f t="array" ref="BK228">bdRateExtend($G227:$G230,P227:P230,$Z227:$Z230,AI227:AI230)</f>
        <v>#VALUE!</v>
      </c>
      <c r="BL228" s="480"/>
      <c r="BM228" s="480" t="e" cm="1">
        <f t="array" ref="BM228">bdRateExtend($G227:$G230,Q227:Q230,$Z227:$Z230,AJ227:AJ230)</f>
        <v>#VALUE!</v>
      </c>
      <c r="BN228" s="480"/>
      <c r="BO228" s="480" t="e" cm="1">
        <f t="array" ref="BO228">bdRateExtend($G227:$G230,R227:R230,$Z227:$Z230,AK227:AK230)</f>
        <v>#VALUE!</v>
      </c>
      <c r="BP228" s="468"/>
      <c r="BQ228" s="480"/>
      <c r="BR228" s="480"/>
      <c r="BS228" s="480"/>
      <c r="BT228" s="476"/>
      <c r="BU228" s="463" cm="1">
        <f t="array" ref="BU228">testVMAFRange($G227:$G230,N227:N230,$Z227:$Z230,AG227:AG230)</f>
        <v>0</v>
      </c>
      <c r="BV228" s="465"/>
      <c r="BW228" s="463" cm="1">
        <f t="array" ref="BW228">testVMAFRange($G227:$G230,O227:O230,$Z227:$Z230,AH227:AH230)</f>
        <v>0</v>
      </c>
      <c r="BX228" s="465"/>
    </row>
    <row r="229" spans="1:76" ht="17" customHeight="1" x14ac:dyDescent="0.35">
      <c r="A229" s="516"/>
      <c r="B229" s="483"/>
      <c r="C229" s="520"/>
      <c r="D229" s="490"/>
      <c r="E229" s="493"/>
      <c r="F229" s="138">
        <v>47</v>
      </c>
      <c r="G229" s="139">
        <f>'Anchor-LD'!L227</f>
        <v>0</v>
      </c>
      <c r="H229" s="140">
        <f>'Anchor-LD'!M227</f>
        <v>0</v>
      </c>
      <c r="I229" s="140">
        <f>'Anchor-LD'!N227</f>
        <v>0</v>
      </c>
      <c r="J229" s="140">
        <f>'Anchor-LD'!O227</f>
        <v>0</v>
      </c>
      <c r="K229" s="140">
        <f>(Summary!$C$58*H229+Summary!$C$59*I229+Summary!$C$60*J229)/Summary!$C$61</f>
        <v>0</v>
      </c>
      <c r="L229" s="140">
        <f>'Anchor-LD'!P227</f>
        <v>0</v>
      </c>
      <c r="M229" s="140">
        <f>'Anchor-LD'!Q227</f>
        <v>0</v>
      </c>
      <c r="N229" s="140">
        <f>'Anchor-LD'!R227</f>
        <v>0</v>
      </c>
      <c r="O229" s="140">
        <f>'Anchor-LD'!S227</f>
        <v>0</v>
      </c>
      <c r="P229" s="140">
        <f>'Anchor-LD'!T227</f>
        <v>0</v>
      </c>
      <c r="Q229" s="140">
        <f>'Anchor-LD'!U227</f>
        <v>0</v>
      </c>
      <c r="R229" s="140">
        <f>'Anchor-LD'!V227</f>
        <v>0</v>
      </c>
      <c r="S229" s="140">
        <f>'Anchor-LD'!W227</f>
        <v>0</v>
      </c>
      <c r="T229" s="140">
        <f>'Anchor-LD'!X227</f>
        <v>0</v>
      </c>
      <c r="U229" s="140">
        <f>10*LOG10(1/((Summary!$C$75/10^(R229/10)+Summary!$C$76/10^(S229/10)+Summary!$C$77/10^(T229/10))/Summary!$C$78))</f>
        <v>0</v>
      </c>
      <c r="V229" s="140">
        <f>'Anchor-LD'!Y227</f>
        <v>0</v>
      </c>
      <c r="W229" s="140">
        <f>'Anchor-LD'!Z227</f>
        <v>0</v>
      </c>
      <c r="X229" s="141">
        <f t="shared" si="14"/>
        <v>0</v>
      </c>
      <c r="Y229" s="133"/>
      <c r="Z229" s="139">
        <f>'Test-LD'!L227</f>
        <v>0</v>
      </c>
      <c r="AA229" s="140">
        <f>'Test-LD'!M227</f>
        <v>0</v>
      </c>
      <c r="AB229" s="140">
        <f>'Test-LD'!N227</f>
        <v>0</v>
      </c>
      <c r="AC229" s="140">
        <f>'Test-LD'!O227</f>
        <v>0</v>
      </c>
      <c r="AD229" s="140">
        <f>(Summary!$C$58*AA229+Summary!$C$59*AB229+Summary!$C$60*AC229)/Summary!$C$61</f>
        <v>0</v>
      </c>
      <c r="AE229" s="140">
        <f>'Test-LD'!P227</f>
        <v>0</v>
      </c>
      <c r="AF229" s="140">
        <f>'Test-LD'!Q227</f>
        <v>0</v>
      </c>
      <c r="AG229" s="140">
        <f>'Test-LD'!R227</f>
        <v>0</v>
      </c>
      <c r="AH229" s="140">
        <f>'Test-LD'!S227</f>
        <v>0</v>
      </c>
      <c r="AI229" s="140">
        <f>'Test-LD'!T227</f>
        <v>0</v>
      </c>
      <c r="AJ229" s="140">
        <f>'Test-LD'!U227</f>
        <v>0</v>
      </c>
      <c r="AK229" s="140">
        <f>'Test-LD'!V227</f>
        <v>0</v>
      </c>
      <c r="AL229" s="140">
        <f>'Test-LD'!W227</f>
        <v>0</v>
      </c>
      <c r="AM229" s="140">
        <f>'Test-LD'!X227</f>
        <v>0</v>
      </c>
      <c r="AN229" s="140">
        <f>10*LOG10(1/((Summary!$C$75/10^(AK229/10)+Summary!$C$76/10^(AL229/10)+Summary!$C$77/10^(AM229/10))/Summary!$C$78))</f>
        <v>0</v>
      </c>
      <c r="AO229" s="140">
        <f>'Test-LD'!Y227</f>
        <v>0</v>
      </c>
      <c r="AP229" s="140">
        <f>'Test-LD'!Z227</f>
        <v>0</v>
      </c>
      <c r="AQ229" s="141">
        <f t="shared" si="15"/>
        <v>0</v>
      </c>
      <c r="AR229" s="142" t="e">
        <f t="shared" si="12"/>
        <v>#DIV/0!</v>
      </c>
      <c r="AS229" s="143" t="e">
        <f t="shared" si="13"/>
        <v>#DIV/0!</v>
      </c>
      <c r="AT229" s="136"/>
      <c r="AU229" s="136"/>
      <c r="AV229" s="577"/>
      <c r="AW229" s="480"/>
      <c r="AX229" s="480"/>
      <c r="AY229" s="480"/>
      <c r="AZ229" s="480"/>
      <c r="BA229" s="480"/>
      <c r="BB229" s="480"/>
      <c r="BC229" s="480"/>
      <c r="BD229" s="480"/>
      <c r="BE229" s="480"/>
      <c r="BF229" s="480"/>
      <c r="BG229" s="469"/>
      <c r="BH229" s="476"/>
      <c r="BI229" s="469"/>
      <c r="BJ229" s="476"/>
      <c r="BK229" s="480"/>
      <c r="BL229" s="480"/>
      <c r="BM229" s="480"/>
      <c r="BN229" s="480"/>
      <c r="BO229" s="480"/>
      <c r="BP229" s="468"/>
      <c r="BQ229" s="480"/>
      <c r="BR229" s="480"/>
      <c r="BS229" s="480"/>
      <c r="BT229" s="476"/>
      <c r="BU229" s="463"/>
      <c r="BV229" s="465"/>
      <c r="BW229" s="463"/>
      <c r="BX229" s="465"/>
    </row>
    <row r="230" spans="1:76" ht="17" customHeight="1" x14ac:dyDescent="0.35">
      <c r="A230" s="516"/>
      <c r="B230" s="483"/>
      <c r="C230" s="520"/>
      <c r="D230" s="490"/>
      <c r="E230" s="493"/>
      <c r="F230" s="138">
        <v>55</v>
      </c>
      <c r="G230" s="139">
        <f>'Anchor-LD'!L228</f>
        <v>0</v>
      </c>
      <c r="H230" s="140">
        <f>'Anchor-LD'!M228</f>
        <v>0</v>
      </c>
      <c r="I230" s="140">
        <f>'Anchor-LD'!N228</f>
        <v>0</v>
      </c>
      <c r="J230" s="140">
        <f>'Anchor-LD'!O228</f>
        <v>0</v>
      </c>
      <c r="K230" s="140">
        <f>(Summary!$C$58*H230+Summary!$C$59*I230+Summary!$C$60*J230)/Summary!$C$61</f>
        <v>0</v>
      </c>
      <c r="L230" s="140">
        <f>'Anchor-LD'!P228</f>
        <v>0</v>
      </c>
      <c r="M230" s="140">
        <f>'Anchor-LD'!Q228</f>
        <v>0</v>
      </c>
      <c r="N230" s="140">
        <f>'Anchor-LD'!R228</f>
        <v>0</v>
      </c>
      <c r="O230" s="140">
        <f>'Anchor-LD'!S228</f>
        <v>0</v>
      </c>
      <c r="P230" s="140">
        <f>'Anchor-LD'!T228</f>
        <v>0</v>
      </c>
      <c r="Q230" s="140">
        <f>'Anchor-LD'!U228</f>
        <v>0</v>
      </c>
      <c r="R230" s="140">
        <f>'Anchor-LD'!V228</f>
        <v>0</v>
      </c>
      <c r="S230" s="140">
        <f>'Anchor-LD'!W228</f>
        <v>0</v>
      </c>
      <c r="T230" s="140">
        <f>'Anchor-LD'!X228</f>
        <v>0</v>
      </c>
      <c r="U230" s="140">
        <f>10*LOG10(1/((Summary!$C$75/10^(R230/10)+Summary!$C$76/10^(S230/10)+Summary!$C$77/10^(T230/10))/Summary!$C$78))</f>
        <v>0</v>
      </c>
      <c r="V230" s="140">
        <f>'Anchor-LD'!Y228</f>
        <v>0</v>
      </c>
      <c r="W230" s="140">
        <f>'Anchor-LD'!Z228</f>
        <v>0</v>
      </c>
      <c r="X230" s="141">
        <f t="shared" si="14"/>
        <v>0</v>
      </c>
      <c r="Y230" s="133"/>
      <c r="Z230" s="139">
        <f>'Test-LD'!L228</f>
        <v>0</v>
      </c>
      <c r="AA230" s="140">
        <f>'Test-LD'!M228</f>
        <v>0</v>
      </c>
      <c r="AB230" s="140">
        <f>'Test-LD'!N228</f>
        <v>0</v>
      </c>
      <c r="AC230" s="140">
        <f>'Test-LD'!O228</f>
        <v>0</v>
      </c>
      <c r="AD230" s="140">
        <f>(Summary!$C$58*AA230+Summary!$C$59*AB230+Summary!$C$60*AC230)/Summary!$C$61</f>
        <v>0</v>
      </c>
      <c r="AE230" s="140">
        <f>'Test-LD'!P228</f>
        <v>0</v>
      </c>
      <c r="AF230" s="140">
        <f>'Test-LD'!Q228</f>
        <v>0</v>
      </c>
      <c r="AG230" s="140">
        <f>'Test-LD'!R228</f>
        <v>0</v>
      </c>
      <c r="AH230" s="140">
        <f>'Test-LD'!S228</f>
        <v>0</v>
      </c>
      <c r="AI230" s="140">
        <f>'Test-LD'!T228</f>
        <v>0</v>
      </c>
      <c r="AJ230" s="140">
        <f>'Test-LD'!U228</f>
        <v>0</v>
      </c>
      <c r="AK230" s="140">
        <f>'Test-LD'!V228</f>
        <v>0</v>
      </c>
      <c r="AL230" s="140">
        <f>'Test-LD'!W228</f>
        <v>0</v>
      </c>
      <c r="AM230" s="140">
        <f>'Test-LD'!X228</f>
        <v>0</v>
      </c>
      <c r="AN230" s="140">
        <f>10*LOG10(1/((Summary!$C$75/10^(AK230/10)+Summary!$C$76/10^(AL230/10)+Summary!$C$77/10^(AM230/10))/Summary!$C$78))</f>
        <v>0</v>
      </c>
      <c r="AO230" s="140">
        <f>'Test-LD'!Y228</f>
        <v>0</v>
      </c>
      <c r="AP230" s="140">
        <f>'Test-LD'!Z228</f>
        <v>0</v>
      </c>
      <c r="AQ230" s="141">
        <f t="shared" si="15"/>
        <v>0</v>
      </c>
      <c r="AR230" s="142" t="e">
        <f t="shared" si="12"/>
        <v>#DIV/0!</v>
      </c>
      <c r="AS230" s="143" t="e">
        <f t="shared" si="13"/>
        <v>#DIV/0!</v>
      </c>
      <c r="AT230" s="136"/>
      <c r="AU230" s="136"/>
      <c r="AV230" s="577" t="s">
        <v>123</v>
      </c>
      <c r="AW230" s="480" t="e" cm="1">
        <f t="array" ref="AW230">bdRateExtend($G228:$G231,H228:H231,$Z228:$Z231,AA228:AA231)</f>
        <v>#VALUE!</v>
      </c>
      <c r="AX230" s="480"/>
      <c r="AY230" s="480"/>
      <c r="AZ230" s="480"/>
      <c r="BA230" s="480"/>
      <c r="BB230" s="480"/>
      <c r="BC230" s="480" t="e" cm="1">
        <f t="array" ref="BC230">bdRateExtend($G228:$G231,L228:L231,$Z228:$Z231,AE228:AE231)</f>
        <v>#VALUE!</v>
      </c>
      <c r="BD230" s="480"/>
      <c r="BE230" s="480" t="e" cm="1">
        <f t="array" ref="BE230">bdRateExtend($G228:$G231,M228:M231,$Z228:$Z231,AF228:AF231)</f>
        <v>#VALUE!</v>
      </c>
      <c r="BF230" s="480"/>
      <c r="BG230" s="469" t="e" cm="1">
        <f t="array" ref="BG230">bdRateExtend($G228:$G231,N228:N231,$Z228:$Z231,AG228:AG231,"None", FALSE,1)</f>
        <v>#VALUE!</v>
      </c>
      <c r="BH230" s="476"/>
      <c r="BI230" s="469" t="e" cm="1">
        <f t="array" ref="BI230">bdRateExtend($G228:$G231,O228:O231,$Z228:$Z231,AH228:AH231,"None", FALSE,1)</f>
        <v>#VALUE!</v>
      </c>
      <c r="BJ230" s="476"/>
      <c r="BK230" s="480" t="e" cm="1">
        <f t="array" ref="BK230">bdRateExtend($G228:$G231,P228:P231,$Z228:$Z231,AI228:AI231)</f>
        <v>#VALUE!</v>
      </c>
      <c r="BL230" s="480"/>
      <c r="BM230" s="480" t="e" cm="1">
        <f t="array" ref="BM230">bdRateExtend($G228:$G231,Q228:Q231,$Z228:$Z231,AJ228:AJ231)</f>
        <v>#VALUE!</v>
      </c>
      <c r="BN230" s="480"/>
      <c r="BO230" s="480" t="e" cm="1">
        <f t="array" ref="BO230">bdRateExtend($G228:$G231,R228:R231,$Z228:$Z231,AK228:AK231)</f>
        <v>#VALUE!</v>
      </c>
      <c r="BP230" s="468"/>
      <c r="BQ230" s="480"/>
      <c r="BR230" s="480"/>
      <c r="BS230" s="480"/>
      <c r="BT230" s="476"/>
      <c r="BU230" s="463" cm="1">
        <f t="array" ref="BU230">testVMAFRange($G228:$G231,N228:N231,$Z228:$Z231,AG228:AG231)</f>
        <v>0</v>
      </c>
      <c r="BV230" s="465"/>
      <c r="BW230" s="463" cm="1">
        <f t="array" ref="BW230">testVMAFRange($G228:$G231,O228:O231,$Z228:$Z231,AH228:AH231)</f>
        <v>0</v>
      </c>
      <c r="BX230" s="465"/>
    </row>
    <row r="231" spans="1:76" ht="17" customHeight="1" thickBot="1" x14ac:dyDescent="0.4">
      <c r="A231" s="516"/>
      <c r="B231" s="518"/>
      <c r="C231" s="521"/>
      <c r="D231" s="522"/>
      <c r="E231" s="523"/>
      <c r="F231" s="144">
        <v>63</v>
      </c>
      <c r="G231" s="145">
        <f>'Anchor-LD'!L229</f>
        <v>0</v>
      </c>
      <c r="H231" s="146">
        <f>'Anchor-LD'!M229</f>
        <v>0</v>
      </c>
      <c r="I231" s="146">
        <f>'Anchor-LD'!N229</f>
        <v>0</v>
      </c>
      <c r="J231" s="146">
        <f>'Anchor-LD'!O229</f>
        <v>0</v>
      </c>
      <c r="K231" s="146">
        <f>(Summary!$C$58*H231+Summary!$C$59*I231+Summary!$C$60*J231)/Summary!$C$61</f>
        <v>0</v>
      </c>
      <c r="L231" s="146">
        <f>'Anchor-LD'!P229</f>
        <v>0</v>
      </c>
      <c r="M231" s="146">
        <f>'Anchor-LD'!Q229</f>
        <v>0</v>
      </c>
      <c r="N231" s="146">
        <f>'Anchor-LD'!R229</f>
        <v>0</v>
      </c>
      <c r="O231" s="146">
        <f>'Anchor-LD'!S229</f>
        <v>0</v>
      </c>
      <c r="P231" s="146">
        <f>'Anchor-LD'!T229</f>
        <v>0</v>
      </c>
      <c r="Q231" s="146">
        <f>'Anchor-LD'!U229</f>
        <v>0</v>
      </c>
      <c r="R231" s="146">
        <f>'Anchor-LD'!V229</f>
        <v>0</v>
      </c>
      <c r="S231" s="146">
        <f>'Anchor-LD'!W229</f>
        <v>0</v>
      </c>
      <c r="T231" s="146">
        <f>'Anchor-LD'!X229</f>
        <v>0</v>
      </c>
      <c r="U231" s="146">
        <f>10*LOG10(1/((Summary!$C$75/10^(R231/10)+Summary!$C$76/10^(S231/10)+Summary!$C$77/10^(T231/10))/Summary!$C$78))</f>
        <v>0</v>
      </c>
      <c r="V231" s="146">
        <f>'Anchor-LD'!Y229</f>
        <v>0</v>
      </c>
      <c r="W231" s="146">
        <f>'Anchor-LD'!Z229</f>
        <v>0</v>
      </c>
      <c r="X231" s="147">
        <f t="shared" si="14"/>
        <v>0</v>
      </c>
      <c r="Y231" s="133"/>
      <c r="Z231" s="145">
        <f>'Test-LD'!L229</f>
        <v>0</v>
      </c>
      <c r="AA231" s="146">
        <f>'Test-LD'!M229</f>
        <v>0</v>
      </c>
      <c r="AB231" s="146">
        <f>'Test-LD'!N229</f>
        <v>0</v>
      </c>
      <c r="AC231" s="146">
        <f>'Test-LD'!O229</f>
        <v>0</v>
      </c>
      <c r="AD231" s="146">
        <f>(Summary!$C$58*AA231+Summary!$C$59*AB231+Summary!$C$60*AC231)/Summary!$C$61</f>
        <v>0</v>
      </c>
      <c r="AE231" s="146">
        <f>'Test-LD'!P229</f>
        <v>0</v>
      </c>
      <c r="AF231" s="146">
        <f>'Test-LD'!Q229</f>
        <v>0</v>
      </c>
      <c r="AG231" s="146">
        <f>'Test-LD'!R229</f>
        <v>0</v>
      </c>
      <c r="AH231" s="146">
        <f>'Test-LD'!S229</f>
        <v>0</v>
      </c>
      <c r="AI231" s="146">
        <f>'Test-LD'!T229</f>
        <v>0</v>
      </c>
      <c r="AJ231" s="146">
        <f>'Test-LD'!U229</f>
        <v>0</v>
      </c>
      <c r="AK231" s="146">
        <f>'Test-LD'!V229</f>
        <v>0</v>
      </c>
      <c r="AL231" s="146">
        <f>'Test-LD'!W229</f>
        <v>0</v>
      </c>
      <c r="AM231" s="146">
        <f>'Test-LD'!X229</f>
        <v>0</v>
      </c>
      <c r="AN231" s="146">
        <f>10*LOG10(1/((Summary!$C$75/10^(AK231/10)+Summary!$C$76/10^(AL231/10)+Summary!$C$77/10^(AM231/10))/Summary!$C$78))</f>
        <v>0</v>
      </c>
      <c r="AO231" s="146">
        <f>'Test-LD'!Y229</f>
        <v>0</v>
      </c>
      <c r="AP231" s="146">
        <f>'Test-LD'!Z229</f>
        <v>0</v>
      </c>
      <c r="AQ231" s="147">
        <f t="shared" si="15"/>
        <v>0</v>
      </c>
      <c r="AR231" s="148" t="e">
        <f t="shared" si="12"/>
        <v>#DIV/0!</v>
      </c>
      <c r="AS231" s="149" t="e">
        <f t="shared" si="13"/>
        <v>#DIV/0!</v>
      </c>
      <c r="AT231" s="136"/>
      <c r="AU231" s="136"/>
      <c r="AV231" s="577"/>
      <c r="AW231" s="480"/>
      <c r="AX231" s="480"/>
      <c r="AY231" s="480"/>
      <c r="AZ231" s="480"/>
      <c r="BA231" s="480"/>
      <c r="BB231" s="481"/>
      <c r="BC231" s="480"/>
      <c r="BD231" s="480"/>
      <c r="BE231" s="480"/>
      <c r="BF231" s="480"/>
      <c r="BG231" s="472"/>
      <c r="BH231" s="477"/>
      <c r="BI231" s="472"/>
      <c r="BJ231" s="477"/>
      <c r="BK231" s="480"/>
      <c r="BL231" s="480"/>
      <c r="BM231" s="480"/>
      <c r="BN231" s="480"/>
      <c r="BO231" s="480"/>
      <c r="BP231" s="471"/>
      <c r="BQ231" s="481"/>
      <c r="BR231" s="481"/>
      <c r="BS231" s="481"/>
      <c r="BT231" s="477"/>
      <c r="BU231" s="473"/>
      <c r="BV231" s="466"/>
      <c r="BW231" s="473"/>
      <c r="BX231" s="466"/>
    </row>
    <row r="232" spans="1:76" ht="17" customHeight="1" x14ac:dyDescent="0.35">
      <c r="A232" s="488" t="s">
        <v>105</v>
      </c>
      <c r="B232" s="482" t="s">
        <v>23</v>
      </c>
      <c r="C232" s="519" t="s">
        <v>61</v>
      </c>
      <c r="D232" s="489">
        <v>25</v>
      </c>
      <c r="E232" s="492">
        <v>8</v>
      </c>
      <c r="F232" s="129">
        <v>23</v>
      </c>
      <c r="G232" s="130">
        <f>'Anchor-LD'!L230</f>
        <v>0</v>
      </c>
      <c r="H232" s="131">
        <f>'Anchor-LD'!M230</f>
        <v>0</v>
      </c>
      <c r="I232" s="131">
        <f>'Anchor-LD'!N230</f>
        <v>0</v>
      </c>
      <c r="J232" s="131">
        <f>'Anchor-LD'!O230</f>
        <v>0</v>
      </c>
      <c r="K232" s="131">
        <f>(Summary!$C$58*H232+Summary!$C$59*I232+Summary!$C$60*J232)/Summary!$C$61</f>
        <v>0</v>
      </c>
      <c r="L232" s="131">
        <f>'Anchor-LD'!P230</f>
        <v>0</v>
      </c>
      <c r="M232" s="131">
        <f>'Anchor-LD'!Q230</f>
        <v>0</v>
      </c>
      <c r="N232" s="131">
        <f>'Anchor-LD'!R230</f>
        <v>0</v>
      </c>
      <c r="O232" s="131">
        <f>'Anchor-LD'!S230</f>
        <v>0</v>
      </c>
      <c r="P232" s="131">
        <f>'Anchor-LD'!T230</f>
        <v>0</v>
      </c>
      <c r="Q232" s="131">
        <f>'Anchor-LD'!U230</f>
        <v>0</v>
      </c>
      <c r="R232" s="131">
        <f>'Anchor-LD'!V230</f>
        <v>0</v>
      </c>
      <c r="S232" s="131">
        <f>'Anchor-LD'!W230</f>
        <v>0</v>
      </c>
      <c r="T232" s="131">
        <f>'Anchor-LD'!X230</f>
        <v>0</v>
      </c>
      <c r="U232" s="131">
        <f>10*LOG10(1/((Summary!$C$75/10^(R232/10)+Summary!$C$76/10^(S232/10)+Summary!$C$77/10^(T232/10))/Summary!$C$78))</f>
        <v>0</v>
      </c>
      <c r="V232" s="131">
        <f>'Anchor-LD'!Y230</f>
        <v>0</v>
      </c>
      <c r="W232" s="131">
        <f>'Anchor-LD'!Z230</f>
        <v>0</v>
      </c>
      <c r="X232" s="132">
        <f t="shared" si="14"/>
        <v>0</v>
      </c>
      <c r="Y232" s="133"/>
      <c r="Z232" s="130">
        <f>'Test-LD'!L230</f>
        <v>0</v>
      </c>
      <c r="AA232" s="131">
        <f>'Test-LD'!M230</f>
        <v>0</v>
      </c>
      <c r="AB232" s="131">
        <f>'Test-LD'!N230</f>
        <v>0</v>
      </c>
      <c r="AC232" s="131">
        <f>'Test-LD'!O230</f>
        <v>0</v>
      </c>
      <c r="AD232" s="131">
        <f>(Summary!$C$58*AA232+Summary!$C$59*AB232+Summary!$C$60*AC232)/Summary!$C$61</f>
        <v>0</v>
      </c>
      <c r="AE232" s="131">
        <f>'Test-LD'!P230</f>
        <v>0</v>
      </c>
      <c r="AF232" s="131">
        <f>'Test-LD'!Q230</f>
        <v>0</v>
      </c>
      <c r="AG232" s="131">
        <f>'Test-LD'!R230</f>
        <v>0</v>
      </c>
      <c r="AH232" s="131">
        <f>'Test-LD'!S230</f>
        <v>0</v>
      </c>
      <c r="AI232" s="131">
        <f>'Test-LD'!T230</f>
        <v>0</v>
      </c>
      <c r="AJ232" s="131">
        <f>'Test-LD'!U230</f>
        <v>0</v>
      </c>
      <c r="AK232" s="131">
        <f>'Test-LD'!V230</f>
        <v>0</v>
      </c>
      <c r="AL232" s="131">
        <f>'Test-LD'!W230</f>
        <v>0</v>
      </c>
      <c r="AM232" s="131">
        <f>'Test-LD'!X230</f>
        <v>0</v>
      </c>
      <c r="AN232" s="131">
        <f>10*LOG10(1/((Summary!$C$75/10^(AK232/10)+Summary!$C$76/10^(AL232/10)+Summary!$C$77/10^(AM232/10))/Summary!$C$78))</f>
        <v>0</v>
      </c>
      <c r="AO232" s="131">
        <f>'Test-LD'!Y230</f>
        <v>0</v>
      </c>
      <c r="AP232" s="131">
        <f>'Test-LD'!Z230</f>
        <v>0</v>
      </c>
      <c r="AQ232" s="132">
        <f t="shared" si="15"/>
        <v>0</v>
      </c>
      <c r="AR232" s="134" t="e">
        <f t="shared" si="12"/>
        <v>#DIV/0!</v>
      </c>
      <c r="AS232" s="135" t="e">
        <f t="shared" si="13"/>
        <v>#DIV/0!</v>
      </c>
      <c r="AT232" s="136"/>
      <c r="AU232" s="136"/>
      <c r="AV232" s="577" t="s">
        <v>121</v>
      </c>
      <c r="AW232" s="480" t="e" cm="1">
        <f t="array" ref="AW232">bdRateExtend($G232:$G235,H232:H235,$Z232:$Z235,AA232:AA235)</f>
        <v>#VALUE!</v>
      </c>
      <c r="AX232" s="480" t="e" cm="1">
        <f t="array" ref="AX232">bdRateExtend($G232:$G237,H232:H237,$Z232:$Z237,AA232:AA237)</f>
        <v>#VALUE!</v>
      </c>
      <c r="AY232" s="480" t="e" cm="1">
        <f t="array" ref="AY232">bdRateExtend($G232:$G237,I232:I237,$Z232:$Z237,AB232:AB237)</f>
        <v>#VALUE!</v>
      </c>
      <c r="AZ232" s="480" t="e" cm="1">
        <f t="array" ref="AZ232">bdRateExtend($G232:$G237,J232:J237,$Z232:$Z237,AC232:AC237)</f>
        <v>#VALUE!</v>
      </c>
      <c r="BA232" s="480" t="e" cm="1">
        <f t="array" ref="BA232">bdRateExtend($G232:$G237,K232:K237,$Z232:$Z237,AD232:AD237)</f>
        <v>#VALUE!</v>
      </c>
      <c r="BB232" s="479" t="e">
        <f>(Summary!$C$89*AX232+Summary!$C$90*AY232+Summary!$C$91*AZ232)/Summary!$C$92</f>
        <v>#VALUE!</v>
      </c>
      <c r="BC232" s="480" t="e" cm="1">
        <f t="array" ref="BC232">bdRateExtend($G232:$G235,L232:L235,$Z232:$Z235,AE232:AE235)</f>
        <v>#VALUE!</v>
      </c>
      <c r="BD232" s="480" t="e" cm="1">
        <f t="array" ref="BD232">bdRateExtend($G232:$G237,L232:L237,$Z232:$Z237,AE232:AE237)</f>
        <v>#VALUE!</v>
      </c>
      <c r="BE232" s="480" t="e" cm="1">
        <f t="array" ref="BE232">bdRateExtend($G232:$G235,M232:M235,$Z232:$Z235,AF232:AF235)</f>
        <v>#VALUE!</v>
      </c>
      <c r="BF232" s="480" t="e" cm="1">
        <f t="array" ref="BF232">bdRateExtend($G232:$G237,M232:M237,$Z232:$Z237,AF232:AF237)</f>
        <v>#VALUE!</v>
      </c>
      <c r="BG232" s="474" t="e" cm="1">
        <f t="array" ref="BG232">bdRateExtend($G232:$G235,N232:N235,$Z232:$Z235,AG232:AG235,"None", FALSE,1)</f>
        <v>#VALUE!</v>
      </c>
      <c r="BH232" s="475" t="e" cm="1">
        <f t="array" ref="BH232">bdRateExtend($G232:$G237,N232:N237,$Z232:$Z237,AG232:AG237,"None", FALSE,1)</f>
        <v>#VALUE!</v>
      </c>
      <c r="BI232" s="474" t="e" cm="1">
        <f t="array" ref="BI232">bdRateExtend($G232:$G235,O232:O235,$Z232:$Z235,AH232:AH235,"None", FALSE,1)</f>
        <v>#VALUE!</v>
      </c>
      <c r="BJ232" s="475" t="e" cm="1">
        <f t="array" ref="BJ232">bdRateExtend($G232:$G237,O232:O237,$Z232:$Z237,AH232:AH237,"None", FALSE,1)</f>
        <v>#VALUE!</v>
      </c>
      <c r="BK232" s="480" t="e" cm="1">
        <f t="array" ref="BK232">bdRateExtend($G232:$G235,P232:P235,$Z232:$Z235,AI232:AI235)</f>
        <v>#VALUE!</v>
      </c>
      <c r="BL232" s="480" t="e" cm="1">
        <f t="array" ref="BL232">bdRateExtend($G232:$G237,P232:P237,$Z232:$Z237,AI232:AI237)</f>
        <v>#VALUE!</v>
      </c>
      <c r="BM232" s="480" t="e" cm="1">
        <f t="array" ref="BM232">bdRateExtend($G232:$G235,Q232:Q235,$Z232:$Z235,AJ232:AJ235)</f>
        <v>#VALUE!</v>
      </c>
      <c r="BN232" s="480" t="e" cm="1">
        <f t="array" ref="BN232">bdRateExtend($G232:$G237,Q232:Q237,$Z232:$Z237,AJ232:AJ237)</f>
        <v>#VALUE!</v>
      </c>
      <c r="BO232" s="480" t="e" cm="1">
        <f t="array" ref="BO232">bdRateExtend($G232:$G235,R232:R235,$Z232:$Z235,AK232:AK235)</f>
        <v>#VALUE!</v>
      </c>
      <c r="BP232" s="575" t="e" cm="1">
        <f t="array" ref="BP232">bdRateExtend($G232:$G237,R232:R237,$Z232:$Z237,AK232:AK237)</f>
        <v>#VALUE!</v>
      </c>
      <c r="BQ232" s="574" t="e" cm="1">
        <f t="array" ref="BQ232">bdRateExtend($G232:$G237,S232:S237,$Z232:$Z237,AL232:AL237)</f>
        <v>#VALUE!</v>
      </c>
      <c r="BR232" s="574" t="e" cm="1">
        <f t="array" ref="BR232">bdRateExtend($G232:$G237,T232:T237,$Z232:$Z237,AM232:AM237)</f>
        <v>#VALUE!</v>
      </c>
      <c r="BS232" s="574" t="e" cm="1">
        <f t="array" ref="BS232">bdRateExtend($G232:$G237,U232:U237,$Z232:$Z237,AN232:AN237)</f>
        <v>#VALUE!</v>
      </c>
      <c r="BT232" s="576" t="e">
        <f>(Summary!$C$103*BP232+Summary!$C$104*BQ232+Summary!$C$105*BR232)/Summary!$C$106</f>
        <v>#VALUE!</v>
      </c>
      <c r="BU232" s="462" cm="1">
        <f t="array" ref="BU232">testVMAFRange($G232:$G235,N232:N235,$Z232:$Z235,AG232:AG235)</f>
        <v>0</v>
      </c>
      <c r="BV232" s="464" cm="1">
        <f t="array" ref="BV232">testVMAFRange($G232:$G237,N232:N237,$Z232:$Z237,AG232:AG237)</f>
        <v>0</v>
      </c>
      <c r="BW232" s="462" cm="1">
        <f t="array" ref="BW232">testVMAFRange($G232:$G235,O232:O235,$Z232:$Z235,AH232:AH235)</f>
        <v>0</v>
      </c>
      <c r="BX232" s="464" cm="1">
        <f t="array" ref="BX232">testVMAFRange($G232:$G237,O232:O237,$Z232:$Z237,AH232:AH237)</f>
        <v>0</v>
      </c>
    </row>
    <row r="233" spans="1:76" ht="17" customHeight="1" x14ac:dyDescent="0.35">
      <c r="A233" s="516"/>
      <c r="B233" s="483"/>
      <c r="C233" s="520"/>
      <c r="D233" s="490"/>
      <c r="E233" s="493"/>
      <c r="F233" s="138">
        <v>31</v>
      </c>
      <c r="G233" s="139">
        <f>'Anchor-LD'!L231</f>
        <v>0</v>
      </c>
      <c r="H233" s="140">
        <f>'Anchor-LD'!M231</f>
        <v>0</v>
      </c>
      <c r="I233" s="140">
        <f>'Anchor-LD'!N231</f>
        <v>0</v>
      </c>
      <c r="J233" s="140">
        <f>'Anchor-LD'!O231</f>
        <v>0</v>
      </c>
      <c r="K233" s="140">
        <f>(Summary!$C$58*H233+Summary!$C$59*I233+Summary!$C$60*J233)/Summary!$C$61</f>
        <v>0</v>
      </c>
      <c r="L233" s="140">
        <f>'Anchor-LD'!P231</f>
        <v>0</v>
      </c>
      <c r="M233" s="140">
        <f>'Anchor-LD'!Q231</f>
        <v>0</v>
      </c>
      <c r="N233" s="140">
        <f>'Anchor-LD'!R231</f>
        <v>0</v>
      </c>
      <c r="O233" s="140">
        <f>'Anchor-LD'!S231</f>
        <v>0</v>
      </c>
      <c r="P233" s="140">
        <f>'Anchor-LD'!T231</f>
        <v>0</v>
      </c>
      <c r="Q233" s="140">
        <f>'Anchor-LD'!U231</f>
        <v>0</v>
      </c>
      <c r="R233" s="140">
        <f>'Anchor-LD'!V231</f>
        <v>0</v>
      </c>
      <c r="S233" s="140">
        <f>'Anchor-LD'!W231</f>
        <v>0</v>
      </c>
      <c r="T233" s="140">
        <f>'Anchor-LD'!X231</f>
        <v>0</v>
      </c>
      <c r="U233" s="140">
        <f>10*LOG10(1/((Summary!$C$75/10^(R233/10)+Summary!$C$76/10^(S233/10)+Summary!$C$77/10^(T233/10))/Summary!$C$78))</f>
        <v>0</v>
      </c>
      <c r="V233" s="140">
        <f>'Anchor-LD'!Y231</f>
        <v>0</v>
      </c>
      <c r="W233" s="140">
        <f>'Anchor-LD'!Z231</f>
        <v>0</v>
      </c>
      <c r="X233" s="141">
        <f t="shared" si="14"/>
        <v>0</v>
      </c>
      <c r="Y233" s="133"/>
      <c r="Z233" s="139">
        <f>'Test-LD'!L231</f>
        <v>0</v>
      </c>
      <c r="AA233" s="140">
        <f>'Test-LD'!M231</f>
        <v>0</v>
      </c>
      <c r="AB233" s="140">
        <f>'Test-LD'!N231</f>
        <v>0</v>
      </c>
      <c r="AC233" s="140">
        <f>'Test-LD'!O231</f>
        <v>0</v>
      </c>
      <c r="AD233" s="140">
        <f>(Summary!$C$58*AA233+Summary!$C$59*AB233+Summary!$C$60*AC233)/Summary!$C$61</f>
        <v>0</v>
      </c>
      <c r="AE233" s="140">
        <f>'Test-LD'!P231</f>
        <v>0</v>
      </c>
      <c r="AF233" s="140">
        <f>'Test-LD'!Q231</f>
        <v>0</v>
      </c>
      <c r="AG233" s="140">
        <f>'Test-LD'!R231</f>
        <v>0</v>
      </c>
      <c r="AH233" s="140">
        <f>'Test-LD'!S231</f>
        <v>0</v>
      </c>
      <c r="AI233" s="140">
        <f>'Test-LD'!T231</f>
        <v>0</v>
      </c>
      <c r="AJ233" s="140">
        <f>'Test-LD'!U231</f>
        <v>0</v>
      </c>
      <c r="AK233" s="140">
        <f>'Test-LD'!V231</f>
        <v>0</v>
      </c>
      <c r="AL233" s="140">
        <f>'Test-LD'!W231</f>
        <v>0</v>
      </c>
      <c r="AM233" s="140">
        <f>'Test-LD'!X231</f>
        <v>0</v>
      </c>
      <c r="AN233" s="140">
        <f>10*LOG10(1/((Summary!$C$75/10^(AK233/10)+Summary!$C$76/10^(AL233/10)+Summary!$C$77/10^(AM233/10))/Summary!$C$78))</f>
        <v>0</v>
      </c>
      <c r="AO233" s="140">
        <f>'Test-LD'!Y231</f>
        <v>0</v>
      </c>
      <c r="AP233" s="140">
        <f>'Test-LD'!Z231</f>
        <v>0</v>
      </c>
      <c r="AQ233" s="141">
        <f t="shared" si="15"/>
        <v>0</v>
      </c>
      <c r="AR233" s="142" t="e">
        <f t="shared" si="12"/>
        <v>#DIV/0!</v>
      </c>
      <c r="AS233" s="143" t="e">
        <f t="shared" si="13"/>
        <v>#DIV/0!</v>
      </c>
      <c r="AT233" s="136"/>
      <c r="AU233" s="136"/>
      <c r="AV233" s="577"/>
      <c r="AW233" s="480"/>
      <c r="AX233" s="480"/>
      <c r="AY233" s="480"/>
      <c r="AZ233" s="480"/>
      <c r="BA233" s="480"/>
      <c r="BB233" s="480"/>
      <c r="BC233" s="480"/>
      <c r="BD233" s="480"/>
      <c r="BE233" s="480"/>
      <c r="BF233" s="480"/>
      <c r="BG233" s="469"/>
      <c r="BH233" s="476"/>
      <c r="BI233" s="469"/>
      <c r="BJ233" s="476"/>
      <c r="BK233" s="480"/>
      <c r="BL233" s="480"/>
      <c r="BM233" s="480"/>
      <c r="BN233" s="480"/>
      <c r="BO233" s="480"/>
      <c r="BP233" s="468"/>
      <c r="BQ233" s="480"/>
      <c r="BR233" s="480"/>
      <c r="BS233" s="480"/>
      <c r="BT233" s="476"/>
      <c r="BU233" s="463"/>
      <c r="BV233" s="465"/>
      <c r="BW233" s="463"/>
      <c r="BX233" s="465"/>
    </row>
    <row r="234" spans="1:76" ht="17" customHeight="1" x14ac:dyDescent="0.35">
      <c r="A234" s="516"/>
      <c r="B234" s="483"/>
      <c r="C234" s="520"/>
      <c r="D234" s="490"/>
      <c r="E234" s="493"/>
      <c r="F234" s="138">
        <v>39</v>
      </c>
      <c r="G234" s="139">
        <f>'Anchor-LD'!L232</f>
        <v>0</v>
      </c>
      <c r="H234" s="140">
        <f>'Anchor-LD'!M232</f>
        <v>0</v>
      </c>
      <c r="I234" s="140">
        <f>'Anchor-LD'!N232</f>
        <v>0</v>
      </c>
      <c r="J234" s="140">
        <f>'Anchor-LD'!O232</f>
        <v>0</v>
      </c>
      <c r="K234" s="140">
        <f>(Summary!$C$58*H234+Summary!$C$59*I234+Summary!$C$60*J234)/Summary!$C$61</f>
        <v>0</v>
      </c>
      <c r="L234" s="140">
        <f>'Anchor-LD'!P232</f>
        <v>0</v>
      </c>
      <c r="M234" s="140">
        <f>'Anchor-LD'!Q232</f>
        <v>0</v>
      </c>
      <c r="N234" s="140">
        <f>'Anchor-LD'!R232</f>
        <v>0</v>
      </c>
      <c r="O234" s="140">
        <f>'Anchor-LD'!S232</f>
        <v>0</v>
      </c>
      <c r="P234" s="140">
        <f>'Anchor-LD'!T232</f>
        <v>0</v>
      </c>
      <c r="Q234" s="140">
        <f>'Anchor-LD'!U232</f>
        <v>0</v>
      </c>
      <c r="R234" s="140">
        <f>'Anchor-LD'!V232</f>
        <v>0</v>
      </c>
      <c r="S234" s="140">
        <f>'Anchor-LD'!W232</f>
        <v>0</v>
      </c>
      <c r="T234" s="140">
        <f>'Anchor-LD'!X232</f>
        <v>0</v>
      </c>
      <c r="U234" s="140">
        <f>10*LOG10(1/((Summary!$C$75/10^(R234/10)+Summary!$C$76/10^(S234/10)+Summary!$C$77/10^(T234/10))/Summary!$C$78))</f>
        <v>0</v>
      </c>
      <c r="V234" s="140">
        <f>'Anchor-LD'!Y232</f>
        <v>0</v>
      </c>
      <c r="W234" s="140">
        <f>'Anchor-LD'!Z232</f>
        <v>0</v>
      </c>
      <c r="X234" s="141">
        <f t="shared" si="14"/>
        <v>0</v>
      </c>
      <c r="Y234" s="133"/>
      <c r="Z234" s="139">
        <f>'Test-LD'!L232</f>
        <v>0</v>
      </c>
      <c r="AA234" s="140">
        <f>'Test-LD'!M232</f>
        <v>0</v>
      </c>
      <c r="AB234" s="140">
        <f>'Test-LD'!N232</f>
        <v>0</v>
      </c>
      <c r="AC234" s="140">
        <f>'Test-LD'!O232</f>
        <v>0</v>
      </c>
      <c r="AD234" s="140">
        <f>(Summary!$C$58*AA234+Summary!$C$59*AB234+Summary!$C$60*AC234)/Summary!$C$61</f>
        <v>0</v>
      </c>
      <c r="AE234" s="140">
        <f>'Test-LD'!P232</f>
        <v>0</v>
      </c>
      <c r="AF234" s="140">
        <f>'Test-LD'!Q232</f>
        <v>0</v>
      </c>
      <c r="AG234" s="140">
        <f>'Test-LD'!R232</f>
        <v>0</v>
      </c>
      <c r="AH234" s="140">
        <f>'Test-LD'!S232</f>
        <v>0</v>
      </c>
      <c r="AI234" s="140">
        <f>'Test-LD'!T232</f>
        <v>0</v>
      </c>
      <c r="AJ234" s="140">
        <f>'Test-LD'!U232</f>
        <v>0</v>
      </c>
      <c r="AK234" s="140">
        <f>'Test-LD'!V232</f>
        <v>0</v>
      </c>
      <c r="AL234" s="140">
        <f>'Test-LD'!W232</f>
        <v>0</v>
      </c>
      <c r="AM234" s="140">
        <f>'Test-LD'!X232</f>
        <v>0</v>
      </c>
      <c r="AN234" s="140">
        <f>10*LOG10(1/((Summary!$C$75/10^(AK234/10)+Summary!$C$76/10^(AL234/10)+Summary!$C$77/10^(AM234/10))/Summary!$C$78))</f>
        <v>0</v>
      </c>
      <c r="AO234" s="140">
        <f>'Test-LD'!Y232</f>
        <v>0</v>
      </c>
      <c r="AP234" s="140">
        <f>'Test-LD'!Z232</f>
        <v>0</v>
      </c>
      <c r="AQ234" s="141">
        <f t="shared" si="15"/>
        <v>0</v>
      </c>
      <c r="AR234" s="142" t="e">
        <f t="shared" si="12"/>
        <v>#DIV/0!</v>
      </c>
      <c r="AS234" s="143" t="e">
        <f t="shared" si="13"/>
        <v>#DIV/0!</v>
      </c>
      <c r="AT234" s="136"/>
      <c r="AU234" s="136"/>
      <c r="AV234" s="577" t="s">
        <v>122</v>
      </c>
      <c r="AW234" s="480" t="e" cm="1">
        <f t="array" ref="AW234">bdRateExtend($G233:$G236,H233:H236,$Z233:$Z236,AA233:AA236)</f>
        <v>#VALUE!</v>
      </c>
      <c r="AX234" s="480"/>
      <c r="AY234" s="480"/>
      <c r="AZ234" s="480"/>
      <c r="BA234" s="480"/>
      <c r="BB234" s="480"/>
      <c r="BC234" s="480" t="e" cm="1">
        <f t="array" ref="BC234">bdRateExtend($G233:$G236,L233:L236,$Z233:$Z236,AE233:AE236)</f>
        <v>#VALUE!</v>
      </c>
      <c r="BD234" s="480"/>
      <c r="BE234" s="480" t="e" cm="1">
        <f t="array" ref="BE234">bdRateExtend($G233:$G236,M233:M236,$Z233:$Z236,AF233:AF236)</f>
        <v>#VALUE!</v>
      </c>
      <c r="BF234" s="480"/>
      <c r="BG234" s="469" t="e" cm="1">
        <f t="array" ref="BG234">bdRateExtend($G233:$G236,N233:N236,$Z233:$Z236,AG233:AG236,"None", FALSE,1)</f>
        <v>#VALUE!</v>
      </c>
      <c r="BH234" s="476"/>
      <c r="BI234" s="469" t="e" cm="1">
        <f t="array" ref="BI234">bdRateExtend($G233:$G236,O233:O236,$Z233:$Z236,AH233:AH236,"None", FALSE,1)</f>
        <v>#VALUE!</v>
      </c>
      <c r="BJ234" s="476"/>
      <c r="BK234" s="480" t="e" cm="1">
        <f t="array" ref="BK234">bdRateExtend($G233:$G236,P233:P236,$Z233:$Z236,AI233:AI236)</f>
        <v>#VALUE!</v>
      </c>
      <c r="BL234" s="480"/>
      <c r="BM234" s="480" t="e" cm="1">
        <f t="array" ref="BM234">bdRateExtend($G233:$G236,Q233:Q236,$Z233:$Z236,AJ233:AJ236)</f>
        <v>#VALUE!</v>
      </c>
      <c r="BN234" s="480"/>
      <c r="BO234" s="480" t="e" cm="1">
        <f t="array" ref="BO234">bdRateExtend($G233:$G236,R233:R236,$Z233:$Z236,AK233:AK236)</f>
        <v>#VALUE!</v>
      </c>
      <c r="BP234" s="468"/>
      <c r="BQ234" s="480"/>
      <c r="BR234" s="480"/>
      <c r="BS234" s="480"/>
      <c r="BT234" s="476"/>
      <c r="BU234" s="463" cm="1">
        <f t="array" ref="BU234">testVMAFRange($G233:$G236,N233:N236,$Z233:$Z236,AG233:AG236)</f>
        <v>0</v>
      </c>
      <c r="BV234" s="465"/>
      <c r="BW234" s="463" cm="1">
        <f t="array" ref="BW234">testVMAFRange($G233:$G236,O233:O236,$Z233:$Z236,AH233:AH236)</f>
        <v>0</v>
      </c>
      <c r="BX234" s="465"/>
    </row>
    <row r="235" spans="1:76" ht="17" customHeight="1" x14ac:dyDescent="0.35">
      <c r="A235" s="516"/>
      <c r="B235" s="483"/>
      <c r="C235" s="520"/>
      <c r="D235" s="490"/>
      <c r="E235" s="493"/>
      <c r="F235" s="138">
        <v>47</v>
      </c>
      <c r="G235" s="139">
        <f>'Anchor-LD'!L233</f>
        <v>0</v>
      </c>
      <c r="H235" s="140">
        <f>'Anchor-LD'!M233</f>
        <v>0</v>
      </c>
      <c r="I235" s="140">
        <f>'Anchor-LD'!N233</f>
        <v>0</v>
      </c>
      <c r="J235" s="140">
        <f>'Anchor-LD'!O233</f>
        <v>0</v>
      </c>
      <c r="K235" s="140">
        <f>(Summary!$C$58*H235+Summary!$C$59*I235+Summary!$C$60*J235)/Summary!$C$61</f>
        <v>0</v>
      </c>
      <c r="L235" s="140">
        <f>'Anchor-LD'!P233</f>
        <v>0</v>
      </c>
      <c r="M235" s="140">
        <f>'Anchor-LD'!Q233</f>
        <v>0</v>
      </c>
      <c r="N235" s="140">
        <f>'Anchor-LD'!R233</f>
        <v>0</v>
      </c>
      <c r="O235" s="140">
        <f>'Anchor-LD'!S233</f>
        <v>0</v>
      </c>
      <c r="P235" s="140">
        <f>'Anchor-LD'!T233</f>
        <v>0</v>
      </c>
      <c r="Q235" s="140">
        <f>'Anchor-LD'!U233</f>
        <v>0</v>
      </c>
      <c r="R235" s="140">
        <f>'Anchor-LD'!V233</f>
        <v>0</v>
      </c>
      <c r="S235" s="140">
        <f>'Anchor-LD'!W233</f>
        <v>0</v>
      </c>
      <c r="T235" s="140">
        <f>'Anchor-LD'!X233</f>
        <v>0</v>
      </c>
      <c r="U235" s="140">
        <f>10*LOG10(1/((Summary!$C$75/10^(R235/10)+Summary!$C$76/10^(S235/10)+Summary!$C$77/10^(T235/10))/Summary!$C$78))</f>
        <v>0</v>
      </c>
      <c r="V235" s="140">
        <f>'Anchor-LD'!Y233</f>
        <v>0</v>
      </c>
      <c r="W235" s="140">
        <f>'Anchor-LD'!Z233</f>
        <v>0</v>
      </c>
      <c r="X235" s="141">
        <f t="shared" si="14"/>
        <v>0</v>
      </c>
      <c r="Y235" s="133"/>
      <c r="Z235" s="139">
        <f>'Test-LD'!L233</f>
        <v>0</v>
      </c>
      <c r="AA235" s="140">
        <f>'Test-LD'!M233</f>
        <v>0</v>
      </c>
      <c r="AB235" s="140">
        <f>'Test-LD'!N233</f>
        <v>0</v>
      </c>
      <c r="AC235" s="140">
        <f>'Test-LD'!O233</f>
        <v>0</v>
      </c>
      <c r="AD235" s="140">
        <f>(Summary!$C$58*AA235+Summary!$C$59*AB235+Summary!$C$60*AC235)/Summary!$C$61</f>
        <v>0</v>
      </c>
      <c r="AE235" s="140">
        <f>'Test-LD'!P233</f>
        <v>0</v>
      </c>
      <c r="AF235" s="140">
        <f>'Test-LD'!Q233</f>
        <v>0</v>
      </c>
      <c r="AG235" s="140">
        <f>'Test-LD'!R233</f>
        <v>0</v>
      </c>
      <c r="AH235" s="140">
        <f>'Test-LD'!S233</f>
        <v>0</v>
      </c>
      <c r="AI235" s="140">
        <f>'Test-LD'!T233</f>
        <v>0</v>
      </c>
      <c r="AJ235" s="140">
        <f>'Test-LD'!U233</f>
        <v>0</v>
      </c>
      <c r="AK235" s="140">
        <f>'Test-LD'!V233</f>
        <v>0</v>
      </c>
      <c r="AL235" s="140">
        <f>'Test-LD'!W233</f>
        <v>0</v>
      </c>
      <c r="AM235" s="140">
        <f>'Test-LD'!X233</f>
        <v>0</v>
      </c>
      <c r="AN235" s="140">
        <f>10*LOG10(1/((Summary!$C$75/10^(AK235/10)+Summary!$C$76/10^(AL235/10)+Summary!$C$77/10^(AM235/10))/Summary!$C$78))</f>
        <v>0</v>
      </c>
      <c r="AO235" s="140">
        <f>'Test-LD'!Y233</f>
        <v>0</v>
      </c>
      <c r="AP235" s="140">
        <f>'Test-LD'!Z233</f>
        <v>0</v>
      </c>
      <c r="AQ235" s="141">
        <f t="shared" si="15"/>
        <v>0</v>
      </c>
      <c r="AR235" s="142" t="e">
        <f t="shared" si="12"/>
        <v>#DIV/0!</v>
      </c>
      <c r="AS235" s="143" t="e">
        <f t="shared" si="13"/>
        <v>#DIV/0!</v>
      </c>
      <c r="AT235" s="136"/>
      <c r="AU235" s="136"/>
      <c r="AV235" s="577"/>
      <c r="AW235" s="480"/>
      <c r="AX235" s="480"/>
      <c r="AY235" s="480"/>
      <c r="AZ235" s="480"/>
      <c r="BA235" s="480"/>
      <c r="BB235" s="480"/>
      <c r="BC235" s="480"/>
      <c r="BD235" s="480"/>
      <c r="BE235" s="480"/>
      <c r="BF235" s="480"/>
      <c r="BG235" s="469"/>
      <c r="BH235" s="476"/>
      <c r="BI235" s="469"/>
      <c r="BJ235" s="476"/>
      <c r="BK235" s="480"/>
      <c r="BL235" s="480"/>
      <c r="BM235" s="480"/>
      <c r="BN235" s="480"/>
      <c r="BO235" s="480"/>
      <c r="BP235" s="468"/>
      <c r="BQ235" s="480"/>
      <c r="BR235" s="480"/>
      <c r="BS235" s="480"/>
      <c r="BT235" s="476"/>
      <c r="BU235" s="463"/>
      <c r="BV235" s="465"/>
      <c r="BW235" s="463"/>
      <c r="BX235" s="465"/>
    </row>
    <row r="236" spans="1:76" ht="17" customHeight="1" x14ac:dyDescent="0.35">
      <c r="A236" s="516"/>
      <c r="B236" s="483"/>
      <c r="C236" s="520"/>
      <c r="D236" s="490"/>
      <c r="E236" s="493"/>
      <c r="F236" s="138">
        <v>55</v>
      </c>
      <c r="G236" s="139">
        <f>'Anchor-LD'!L234</f>
        <v>0</v>
      </c>
      <c r="H236" s="140">
        <f>'Anchor-LD'!M234</f>
        <v>0</v>
      </c>
      <c r="I236" s="140">
        <f>'Anchor-LD'!N234</f>
        <v>0</v>
      </c>
      <c r="J236" s="140">
        <f>'Anchor-LD'!O234</f>
        <v>0</v>
      </c>
      <c r="K236" s="140">
        <f>(Summary!$C$58*H236+Summary!$C$59*I236+Summary!$C$60*J236)/Summary!$C$61</f>
        <v>0</v>
      </c>
      <c r="L236" s="140">
        <f>'Anchor-LD'!P234</f>
        <v>0</v>
      </c>
      <c r="M236" s="140">
        <f>'Anchor-LD'!Q234</f>
        <v>0</v>
      </c>
      <c r="N236" s="140">
        <f>'Anchor-LD'!R234</f>
        <v>0</v>
      </c>
      <c r="O236" s="140">
        <f>'Anchor-LD'!S234</f>
        <v>0</v>
      </c>
      <c r="P236" s="140">
        <f>'Anchor-LD'!T234</f>
        <v>0</v>
      </c>
      <c r="Q236" s="140">
        <f>'Anchor-LD'!U234</f>
        <v>0</v>
      </c>
      <c r="R236" s="140">
        <f>'Anchor-LD'!V234</f>
        <v>0</v>
      </c>
      <c r="S236" s="140">
        <f>'Anchor-LD'!W234</f>
        <v>0</v>
      </c>
      <c r="T236" s="140">
        <f>'Anchor-LD'!X234</f>
        <v>0</v>
      </c>
      <c r="U236" s="140">
        <f>10*LOG10(1/((Summary!$C$75/10^(R236/10)+Summary!$C$76/10^(S236/10)+Summary!$C$77/10^(T236/10))/Summary!$C$78))</f>
        <v>0</v>
      </c>
      <c r="V236" s="140">
        <f>'Anchor-LD'!Y234</f>
        <v>0</v>
      </c>
      <c r="W236" s="140">
        <f>'Anchor-LD'!Z234</f>
        <v>0</v>
      </c>
      <c r="X236" s="141">
        <f t="shared" si="14"/>
        <v>0</v>
      </c>
      <c r="Y236" s="133"/>
      <c r="Z236" s="139">
        <f>'Test-LD'!L234</f>
        <v>0</v>
      </c>
      <c r="AA236" s="140">
        <f>'Test-LD'!M234</f>
        <v>0</v>
      </c>
      <c r="AB236" s="140">
        <f>'Test-LD'!N234</f>
        <v>0</v>
      </c>
      <c r="AC236" s="140">
        <f>'Test-LD'!O234</f>
        <v>0</v>
      </c>
      <c r="AD236" s="140">
        <f>(Summary!$C$58*AA236+Summary!$C$59*AB236+Summary!$C$60*AC236)/Summary!$C$61</f>
        <v>0</v>
      </c>
      <c r="AE236" s="140">
        <f>'Test-LD'!P234</f>
        <v>0</v>
      </c>
      <c r="AF236" s="140">
        <f>'Test-LD'!Q234</f>
        <v>0</v>
      </c>
      <c r="AG236" s="140">
        <f>'Test-LD'!R234</f>
        <v>0</v>
      </c>
      <c r="AH236" s="140">
        <f>'Test-LD'!S234</f>
        <v>0</v>
      </c>
      <c r="AI236" s="140">
        <f>'Test-LD'!T234</f>
        <v>0</v>
      </c>
      <c r="AJ236" s="140">
        <f>'Test-LD'!U234</f>
        <v>0</v>
      </c>
      <c r="AK236" s="140">
        <f>'Test-LD'!V234</f>
        <v>0</v>
      </c>
      <c r="AL236" s="140">
        <f>'Test-LD'!W234</f>
        <v>0</v>
      </c>
      <c r="AM236" s="140">
        <f>'Test-LD'!X234</f>
        <v>0</v>
      </c>
      <c r="AN236" s="140">
        <f>10*LOG10(1/((Summary!$C$75/10^(AK236/10)+Summary!$C$76/10^(AL236/10)+Summary!$C$77/10^(AM236/10))/Summary!$C$78))</f>
        <v>0</v>
      </c>
      <c r="AO236" s="140">
        <f>'Test-LD'!Y234</f>
        <v>0</v>
      </c>
      <c r="AP236" s="140">
        <f>'Test-LD'!Z234</f>
        <v>0</v>
      </c>
      <c r="AQ236" s="141">
        <f t="shared" si="15"/>
        <v>0</v>
      </c>
      <c r="AR236" s="142" t="e">
        <f t="shared" si="12"/>
        <v>#DIV/0!</v>
      </c>
      <c r="AS236" s="143" t="e">
        <f t="shared" si="13"/>
        <v>#DIV/0!</v>
      </c>
      <c r="AT236" s="136"/>
      <c r="AU236" s="136"/>
      <c r="AV236" s="577" t="s">
        <v>123</v>
      </c>
      <c r="AW236" s="480" t="e" cm="1">
        <f t="array" ref="AW236">bdRateExtend($G234:$G237,H234:H237,$Z234:$Z237,AA234:AA237)</f>
        <v>#VALUE!</v>
      </c>
      <c r="AX236" s="480"/>
      <c r="AY236" s="480"/>
      <c r="AZ236" s="480"/>
      <c r="BA236" s="480"/>
      <c r="BB236" s="480"/>
      <c r="BC236" s="480" t="e" cm="1">
        <f t="array" ref="BC236">bdRateExtend($G234:$G237,L234:L237,$Z234:$Z237,AE234:AE237)</f>
        <v>#VALUE!</v>
      </c>
      <c r="BD236" s="480"/>
      <c r="BE236" s="480" t="e" cm="1">
        <f t="array" ref="BE236">bdRateExtend($G234:$G237,M234:M237,$Z234:$Z237,AF234:AF237)</f>
        <v>#VALUE!</v>
      </c>
      <c r="BF236" s="480"/>
      <c r="BG236" s="469" t="e" cm="1">
        <f t="array" ref="BG236">bdRateExtend($G234:$G237,N234:N237,$Z234:$Z237,AG234:AG237,"None", FALSE,1)</f>
        <v>#VALUE!</v>
      </c>
      <c r="BH236" s="476"/>
      <c r="BI236" s="469" t="e" cm="1">
        <f t="array" ref="BI236">bdRateExtend($G234:$G237,O234:O237,$Z234:$Z237,AH234:AH237,"None", FALSE,1)</f>
        <v>#VALUE!</v>
      </c>
      <c r="BJ236" s="476"/>
      <c r="BK236" s="480" t="e" cm="1">
        <f t="array" ref="BK236">bdRateExtend($G234:$G237,P234:P237,$Z234:$Z237,AI234:AI237)</f>
        <v>#VALUE!</v>
      </c>
      <c r="BL236" s="480"/>
      <c r="BM236" s="480" t="e" cm="1">
        <f t="array" ref="BM236">bdRateExtend($G234:$G237,Q234:Q237,$Z234:$Z237,AJ234:AJ237)</f>
        <v>#VALUE!</v>
      </c>
      <c r="BN236" s="480"/>
      <c r="BO236" s="480" t="e" cm="1">
        <f t="array" ref="BO236">bdRateExtend($G234:$G237,R234:R237,$Z234:$Z237,AK234:AK237)</f>
        <v>#VALUE!</v>
      </c>
      <c r="BP236" s="468"/>
      <c r="BQ236" s="480"/>
      <c r="BR236" s="480"/>
      <c r="BS236" s="480"/>
      <c r="BT236" s="476"/>
      <c r="BU236" s="463" cm="1">
        <f t="array" ref="BU236">testVMAFRange($G234:$G237,N234:N237,$Z234:$Z237,AG234:AG237)</f>
        <v>0</v>
      </c>
      <c r="BV236" s="465"/>
      <c r="BW236" s="463" cm="1">
        <f t="array" ref="BW236">testVMAFRange($G234:$G237,O234:O237,$Z234:$Z237,AH234:AH237)</f>
        <v>0</v>
      </c>
      <c r="BX236" s="465"/>
    </row>
    <row r="237" spans="1:76" ht="17" customHeight="1" thickBot="1" x14ac:dyDescent="0.4">
      <c r="A237" s="516"/>
      <c r="B237" s="518"/>
      <c r="C237" s="521"/>
      <c r="D237" s="522"/>
      <c r="E237" s="523"/>
      <c r="F237" s="144">
        <v>63</v>
      </c>
      <c r="G237" s="145">
        <f>'Anchor-LD'!L235</f>
        <v>0</v>
      </c>
      <c r="H237" s="146">
        <f>'Anchor-LD'!M235</f>
        <v>0</v>
      </c>
      <c r="I237" s="146">
        <f>'Anchor-LD'!N235</f>
        <v>0</v>
      </c>
      <c r="J237" s="146">
        <f>'Anchor-LD'!O235</f>
        <v>0</v>
      </c>
      <c r="K237" s="146">
        <f>(Summary!$C$58*H237+Summary!$C$59*I237+Summary!$C$60*J237)/Summary!$C$61</f>
        <v>0</v>
      </c>
      <c r="L237" s="146">
        <f>'Anchor-LD'!P235</f>
        <v>0</v>
      </c>
      <c r="M237" s="146">
        <f>'Anchor-LD'!Q235</f>
        <v>0</v>
      </c>
      <c r="N237" s="146">
        <f>'Anchor-LD'!R235</f>
        <v>0</v>
      </c>
      <c r="O237" s="146">
        <f>'Anchor-LD'!S235</f>
        <v>0</v>
      </c>
      <c r="P237" s="146">
        <f>'Anchor-LD'!T235</f>
        <v>0</v>
      </c>
      <c r="Q237" s="146">
        <f>'Anchor-LD'!U235</f>
        <v>0</v>
      </c>
      <c r="R237" s="146">
        <f>'Anchor-LD'!V235</f>
        <v>0</v>
      </c>
      <c r="S237" s="146">
        <f>'Anchor-LD'!W235</f>
        <v>0</v>
      </c>
      <c r="T237" s="146">
        <f>'Anchor-LD'!X235</f>
        <v>0</v>
      </c>
      <c r="U237" s="146">
        <f>10*LOG10(1/((Summary!$C$75/10^(R237/10)+Summary!$C$76/10^(S237/10)+Summary!$C$77/10^(T237/10))/Summary!$C$78))</f>
        <v>0</v>
      </c>
      <c r="V237" s="146">
        <f>'Anchor-LD'!Y235</f>
        <v>0</v>
      </c>
      <c r="W237" s="146">
        <f>'Anchor-LD'!Z235</f>
        <v>0</v>
      </c>
      <c r="X237" s="147">
        <f t="shared" si="14"/>
        <v>0</v>
      </c>
      <c r="Y237" s="133"/>
      <c r="Z237" s="145">
        <f>'Test-LD'!L235</f>
        <v>0</v>
      </c>
      <c r="AA237" s="146">
        <f>'Test-LD'!M235</f>
        <v>0</v>
      </c>
      <c r="AB237" s="146">
        <f>'Test-LD'!N235</f>
        <v>0</v>
      </c>
      <c r="AC237" s="146">
        <f>'Test-LD'!O235</f>
        <v>0</v>
      </c>
      <c r="AD237" s="146">
        <f>(Summary!$C$58*AA237+Summary!$C$59*AB237+Summary!$C$60*AC237)/Summary!$C$61</f>
        <v>0</v>
      </c>
      <c r="AE237" s="146">
        <f>'Test-LD'!P235</f>
        <v>0</v>
      </c>
      <c r="AF237" s="146">
        <f>'Test-LD'!Q235</f>
        <v>0</v>
      </c>
      <c r="AG237" s="146">
        <f>'Test-LD'!R235</f>
        <v>0</v>
      </c>
      <c r="AH237" s="146">
        <f>'Test-LD'!S235</f>
        <v>0</v>
      </c>
      <c r="AI237" s="146">
        <f>'Test-LD'!T235</f>
        <v>0</v>
      </c>
      <c r="AJ237" s="146">
        <f>'Test-LD'!U235</f>
        <v>0</v>
      </c>
      <c r="AK237" s="146">
        <f>'Test-LD'!V235</f>
        <v>0</v>
      </c>
      <c r="AL237" s="146">
        <f>'Test-LD'!W235</f>
        <v>0</v>
      </c>
      <c r="AM237" s="146">
        <f>'Test-LD'!X235</f>
        <v>0</v>
      </c>
      <c r="AN237" s="146">
        <f>10*LOG10(1/((Summary!$C$75/10^(AK237/10)+Summary!$C$76/10^(AL237/10)+Summary!$C$77/10^(AM237/10))/Summary!$C$78))</f>
        <v>0</v>
      </c>
      <c r="AO237" s="146">
        <f>'Test-LD'!Y235</f>
        <v>0</v>
      </c>
      <c r="AP237" s="146">
        <f>'Test-LD'!Z235</f>
        <v>0</v>
      </c>
      <c r="AQ237" s="147">
        <f t="shared" si="15"/>
        <v>0</v>
      </c>
      <c r="AR237" s="148" t="e">
        <f t="shared" si="12"/>
        <v>#DIV/0!</v>
      </c>
      <c r="AS237" s="149" t="e">
        <f t="shared" si="13"/>
        <v>#DIV/0!</v>
      </c>
      <c r="AT237" s="136"/>
      <c r="AU237" s="136"/>
      <c r="AV237" s="577"/>
      <c r="AW237" s="480"/>
      <c r="AX237" s="480"/>
      <c r="AY237" s="480"/>
      <c r="AZ237" s="480"/>
      <c r="BA237" s="480"/>
      <c r="BB237" s="481"/>
      <c r="BC237" s="480"/>
      <c r="BD237" s="480"/>
      <c r="BE237" s="480"/>
      <c r="BF237" s="480"/>
      <c r="BG237" s="472"/>
      <c r="BH237" s="477"/>
      <c r="BI237" s="472"/>
      <c r="BJ237" s="477"/>
      <c r="BK237" s="480"/>
      <c r="BL237" s="480"/>
      <c r="BM237" s="480"/>
      <c r="BN237" s="480"/>
      <c r="BO237" s="480"/>
      <c r="BP237" s="471"/>
      <c r="BQ237" s="481"/>
      <c r="BR237" s="481"/>
      <c r="BS237" s="481"/>
      <c r="BT237" s="477"/>
      <c r="BU237" s="473"/>
      <c r="BV237" s="466"/>
      <c r="BW237" s="473"/>
      <c r="BX237" s="466"/>
    </row>
    <row r="238" spans="1:76" ht="17" customHeight="1" x14ac:dyDescent="0.35">
      <c r="A238" s="516"/>
      <c r="B238" s="482" t="s">
        <v>23</v>
      </c>
      <c r="C238" s="519" t="s">
        <v>62</v>
      </c>
      <c r="D238" s="489">
        <v>29.97</v>
      </c>
      <c r="E238" s="492">
        <v>8</v>
      </c>
      <c r="F238" s="129">
        <v>23</v>
      </c>
      <c r="G238" s="130">
        <f>'Anchor-LD'!L236</f>
        <v>0</v>
      </c>
      <c r="H238" s="131">
        <f>'Anchor-LD'!M236</f>
        <v>0</v>
      </c>
      <c r="I238" s="131">
        <f>'Anchor-LD'!N236</f>
        <v>0</v>
      </c>
      <c r="J238" s="131">
        <f>'Anchor-LD'!O236</f>
        <v>0</v>
      </c>
      <c r="K238" s="131">
        <f>(Summary!$C$58*H238+Summary!$C$59*I238+Summary!$C$60*J238)/Summary!$C$61</f>
        <v>0</v>
      </c>
      <c r="L238" s="131">
        <f>'Anchor-LD'!P236</f>
        <v>0</v>
      </c>
      <c r="M238" s="131">
        <f>'Anchor-LD'!Q236</f>
        <v>0</v>
      </c>
      <c r="N238" s="131">
        <f>'Anchor-LD'!R236</f>
        <v>0</v>
      </c>
      <c r="O238" s="131">
        <f>'Anchor-LD'!S236</f>
        <v>0</v>
      </c>
      <c r="P238" s="131">
        <f>'Anchor-LD'!T236</f>
        <v>0</v>
      </c>
      <c r="Q238" s="131">
        <f>'Anchor-LD'!U236</f>
        <v>0</v>
      </c>
      <c r="R238" s="131">
        <f>'Anchor-LD'!V236</f>
        <v>0</v>
      </c>
      <c r="S238" s="131">
        <f>'Anchor-LD'!W236</f>
        <v>0</v>
      </c>
      <c r="T238" s="131">
        <f>'Anchor-LD'!X236</f>
        <v>0</v>
      </c>
      <c r="U238" s="131">
        <f>10*LOG10(1/((Summary!$C$75/10^(R238/10)+Summary!$C$76/10^(S238/10)+Summary!$C$77/10^(T238/10))/Summary!$C$78))</f>
        <v>0</v>
      </c>
      <c r="V238" s="131">
        <f>'Anchor-LD'!Y236</f>
        <v>0</v>
      </c>
      <c r="W238" s="131">
        <f>'Anchor-LD'!Z236</f>
        <v>0</v>
      </c>
      <c r="X238" s="132">
        <f t="shared" si="14"/>
        <v>0</v>
      </c>
      <c r="Y238" s="133"/>
      <c r="Z238" s="130">
        <f>'Test-LD'!L236</f>
        <v>0</v>
      </c>
      <c r="AA238" s="131">
        <f>'Test-LD'!M236</f>
        <v>0</v>
      </c>
      <c r="AB238" s="131">
        <f>'Test-LD'!N236</f>
        <v>0</v>
      </c>
      <c r="AC238" s="131">
        <f>'Test-LD'!O236</f>
        <v>0</v>
      </c>
      <c r="AD238" s="131">
        <f>(Summary!$C$58*AA238+Summary!$C$59*AB238+Summary!$C$60*AC238)/Summary!$C$61</f>
        <v>0</v>
      </c>
      <c r="AE238" s="131">
        <f>'Test-LD'!P236</f>
        <v>0</v>
      </c>
      <c r="AF238" s="131">
        <f>'Test-LD'!Q236</f>
        <v>0</v>
      </c>
      <c r="AG238" s="131">
        <f>'Test-LD'!R236</f>
        <v>0</v>
      </c>
      <c r="AH238" s="131">
        <f>'Test-LD'!S236</f>
        <v>0</v>
      </c>
      <c r="AI238" s="131">
        <f>'Test-LD'!T236</f>
        <v>0</v>
      </c>
      <c r="AJ238" s="131">
        <f>'Test-LD'!U236</f>
        <v>0</v>
      </c>
      <c r="AK238" s="131">
        <f>'Test-LD'!V236</f>
        <v>0</v>
      </c>
      <c r="AL238" s="131">
        <f>'Test-LD'!W236</f>
        <v>0</v>
      </c>
      <c r="AM238" s="131">
        <f>'Test-LD'!X236</f>
        <v>0</v>
      </c>
      <c r="AN238" s="131">
        <f>10*LOG10(1/((Summary!$C$75/10^(AK238/10)+Summary!$C$76/10^(AL238/10)+Summary!$C$77/10^(AM238/10))/Summary!$C$78))</f>
        <v>0</v>
      </c>
      <c r="AO238" s="131">
        <f>'Test-LD'!Y236</f>
        <v>0</v>
      </c>
      <c r="AP238" s="131">
        <f>'Test-LD'!Z236</f>
        <v>0</v>
      </c>
      <c r="AQ238" s="132">
        <f t="shared" si="15"/>
        <v>0</v>
      </c>
      <c r="AR238" s="134" t="e">
        <f t="shared" si="12"/>
        <v>#DIV/0!</v>
      </c>
      <c r="AS238" s="135" t="e">
        <f t="shared" si="13"/>
        <v>#DIV/0!</v>
      </c>
      <c r="AT238" s="136"/>
      <c r="AU238" s="136"/>
      <c r="AV238" s="577" t="s">
        <v>121</v>
      </c>
      <c r="AW238" s="480" t="e" cm="1">
        <f t="array" ref="AW238">bdRateExtend($G238:$G241,H238:H241,$Z238:$Z241,AA238:AA241)</f>
        <v>#VALUE!</v>
      </c>
      <c r="AX238" s="480" t="e" cm="1">
        <f t="array" ref="AX238">bdRateExtend($G238:$G243,H238:H243,$Z238:$Z243,AA238:AA243)</f>
        <v>#VALUE!</v>
      </c>
      <c r="AY238" s="480" t="e" cm="1">
        <f t="array" ref="AY238">bdRateExtend($G238:$G243,I238:I243,$Z238:$Z243,AB238:AB243)</f>
        <v>#VALUE!</v>
      </c>
      <c r="AZ238" s="480" t="e" cm="1">
        <f t="array" ref="AZ238">bdRateExtend($G238:$G243,J238:J243,$Z238:$Z243,AC238:AC243)</f>
        <v>#VALUE!</v>
      </c>
      <c r="BA238" s="480" t="e" cm="1">
        <f t="array" ref="BA238">bdRateExtend($G238:$G243,K238:K243,$Z238:$Z243,AD238:AD243)</f>
        <v>#VALUE!</v>
      </c>
      <c r="BB238" s="479" t="e">
        <f>(Summary!$C$89*AX238+Summary!$C$90*AY238+Summary!$C$91*AZ238)/Summary!$C$92</f>
        <v>#VALUE!</v>
      </c>
      <c r="BC238" s="480" t="e" cm="1">
        <f t="array" ref="BC238">bdRateExtend($G238:$G241,L238:L241,$Z238:$Z241,AE238:AE241)</f>
        <v>#VALUE!</v>
      </c>
      <c r="BD238" s="480" t="e" cm="1">
        <f t="array" ref="BD238">bdRateExtend($G238:$G243,L238:L243,$Z238:$Z243,AE238:AE243)</f>
        <v>#VALUE!</v>
      </c>
      <c r="BE238" s="480" t="e" cm="1">
        <f t="array" ref="BE238">bdRateExtend($G238:$G241,M238:M241,$Z238:$Z241,AF238:AF241)</f>
        <v>#VALUE!</v>
      </c>
      <c r="BF238" s="480" t="e" cm="1">
        <f t="array" ref="BF238">bdRateExtend($G238:$G243,M238:M243,$Z238:$Z243,AF238:AF243)</f>
        <v>#VALUE!</v>
      </c>
      <c r="BG238" s="474" t="e" cm="1">
        <f t="array" ref="BG238">bdRateExtend($G238:$G241,N238:N241,$Z238:$Z241,AG238:AG241,"None", FALSE,1)</f>
        <v>#VALUE!</v>
      </c>
      <c r="BH238" s="475" t="e" cm="1">
        <f t="array" ref="BH238">bdRateExtend($G238:$G243,N238:N243,$Z238:$Z243,AG238:AG243,"None", FALSE,1)</f>
        <v>#VALUE!</v>
      </c>
      <c r="BI238" s="474" t="e" cm="1">
        <f t="array" ref="BI238">bdRateExtend($G238:$G241,O238:O241,$Z238:$Z241,AH238:AH241,"None", FALSE,1)</f>
        <v>#VALUE!</v>
      </c>
      <c r="BJ238" s="475" t="e" cm="1">
        <f t="array" ref="BJ238">bdRateExtend($G238:$G243,O238:O243,$Z238:$Z243,AH238:AH243,"None", FALSE,1)</f>
        <v>#VALUE!</v>
      </c>
      <c r="BK238" s="480" t="e" cm="1">
        <f t="array" ref="BK238">bdRateExtend($G238:$G241,P238:P241,$Z238:$Z241,AI238:AI241)</f>
        <v>#VALUE!</v>
      </c>
      <c r="BL238" s="480" t="e" cm="1">
        <f t="array" ref="BL238">bdRateExtend($G238:$G243,P238:P243,$Z238:$Z243,AI238:AI243)</f>
        <v>#VALUE!</v>
      </c>
      <c r="BM238" s="480" t="e" cm="1">
        <f t="array" ref="BM238">bdRateExtend($G238:$G241,Q238:Q241,$Z238:$Z241,AJ238:AJ241)</f>
        <v>#VALUE!</v>
      </c>
      <c r="BN238" s="480" t="e" cm="1">
        <f t="array" ref="BN238">bdRateExtend($G238:$G243,Q238:Q243,$Z238:$Z243,AJ238:AJ243)</f>
        <v>#VALUE!</v>
      </c>
      <c r="BO238" s="480" t="e" cm="1">
        <f t="array" ref="BO238">bdRateExtend($G238:$G241,R238:R241,$Z238:$Z241,AK238:AK241)</f>
        <v>#VALUE!</v>
      </c>
      <c r="BP238" s="575" t="e" cm="1">
        <f t="array" ref="BP238">bdRateExtend($G238:$G243,R238:R243,$Z238:$Z243,AK238:AK243)</f>
        <v>#VALUE!</v>
      </c>
      <c r="BQ238" s="574" t="e" cm="1">
        <f t="array" ref="BQ238">bdRateExtend($G238:$G243,S238:S243,$Z238:$Z243,AL238:AL243)</f>
        <v>#VALUE!</v>
      </c>
      <c r="BR238" s="574" t="e" cm="1">
        <f t="array" ref="BR238">bdRateExtend($G238:$G243,T238:T243,$Z238:$Z243,AM238:AM243)</f>
        <v>#VALUE!</v>
      </c>
      <c r="BS238" s="574" t="e" cm="1">
        <f t="array" ref="BS238">bdRateExtend($G238:$G243,U238:U243,$Z238:$Z243,AN238:AN243)</f>
        <v>#VALUE!</v>
      </c>
      <c r="BT238" s="576" t="e">
        <f>(Summary!$C$103*BP238+Summary!$C$104*BQ238+Summary!$C$105*BR238)/Summary!$C$106</f>
        <v>#VALUE!</v>
      </c>
      <c r="BU238" s="462" cm="1">
        <f t="array" ref="BU238">testVMAFRange($G238:$G241,N238:N241,$Z238:$Z241,AG238:AG241)</f>
        <v>0</v>
      </c>
      <c r="BV238" s="464" cm="1">
        <f t="array" ref="BV238">testVMAFRange($G238:$G243,N238:N243,$Z238:$Z243,AG238:AG243)</f>
        <v>0</v>
      </c>
      <c r="BW238" s="462" cm="1">
        <f t="array" ref="BW238">testVMAFRange($G238:$G241,O238:O241,$Z238:$Z241,AH238:AH241)</f>
        <v>0</v>
      </c>
      <c r="BX238" s="464" cm="1">
        <f t="array" ref="BX238">testVMAFRange($G238:$G243,O238:O243,$Z238:$Z243,AH238:AH243)</f>
        <v>0</v>
      </c>
    </row>
    <row r="239" spans="1:76" ht="17" customHeight="1" x14ac:dyDescent="0.35">
      <c r="A239" s="516"/>
      <c r="B239" s="483"/>
      <c r="C239" s="520"/>
      <c r="D239" s="490"/>
      <c r="E239" s="493"/>
      <c r="F239" s="138">
        <v>31</v>
      </c>
      <c r="G239" s="139">
        <f>'Anchor-LD'!L237</f>
        <v>0</v>
      </c>
      <c r="H239" s="140">
        <f>'Anchor-LD'!M237</f>
        <v>0</v>
      </c>
      <c r="I239" s="140">
        <f>'Anchor-LD'!N237</f>
        <v>0</v>
      </c>
      <c r="J239" s="140">
        <f>'Anchor-LD'!O237</f>
        <v>0</v>
      </c>
      <c r="K239" s="140">
        <f>(Summary!$C$58*H239+Summary!$C$59*I239+Summary!$C$60*J239)/Summary!$C$61</f>
        <v>0</v>
      </c>
      <c r="L239" s="140">
        <f>'Anchor-LD'!P237</f>
        <v>0</v>
      </c>
      <c r="M239" s="140">
        <f>'Anchor-LD'!Q237</f>
        <v>0</v>
      </c>
      <c r="N239" s="140">
        <f>'Anchor-LD'!R237</f>
        <v>0</v>
      </c>
      <c r="O239" s="140">
        <f>'Anchor-LD'!S237</f>
        <v>0</v>
      </c>
      <c r="P239" s="140">
        <f>'Anchor-LD'!T237</f>
        <v>0</v>
      </c>
      <c r="Q239" s="140">
        <f>'Anchor-LD'!U237</f>
        <v>0</v>
      </c>
      <c r="R239" s="140">
        <f>'Anchor-LD'!V237</f>
        <v>0</v>
      </c>
      <c r="S239" s="140">
        <f>'Anchor-LD'!W237</f>
        <v>0</v>
      </c>
      <c r="T239" s="140">
        <f>'Anchor-LD'!X237</f>
        <v>0</v>
      </c>
      <c r="U239" s="140">
        <f>10*LOG10(1/((Summary!$C$75/10^(R239/10)+Summary!$C$76/10^(S239/10)+Summary!$C$77/10^(T239/10))/Summary!$C$78))</f>
        <v>0</v>
      </c>
      <c r="V239" s="140">
        <f>'Anchor-LD'!Y237</f>
        <v>0</v>
      </c>
      <c r="W239" s="140">
        <f>'Anchor-LD'!Z237</f>
        <v>0</v>
      </c>
      <c r="X239" s="141">
        <f t="shared" si="14"/>
        <v>0</v>
      </c>
      <c r="Y239" s="133"/>
      <c r="Z239" s="139">
        <f>'Test-LD'!L237</f>
        <v>0</v>
      </c>
      <c r="AA239" s="140">
        <f>'Test-LD'!M237</f>
        <v>0</v>
      </c>
      <c r="AB239" s="140">
        <f>'Test-LD'!N237</f>
        <v>0</v>
      </c>
      <c r="AC239" s="140">
        <f>'Test-LD'!O237</f>
        <v>0</v>
      </c>
      <c r="AD239" s="140">
        <f>(Summary!$C$58*AA239+Summary!$C$59*AB239+Summary!$C$60*AC239)/Summary!$C$61</f>
        <v>0</v>
      </c>
      <c r="AE239" s="140">
        <f>'Test-LD'!P237</f>
        <v>0</v>
      </c>
      <c r="AF239" s="140">
        <f>'Test-LD'!Q237</f>
        <v>0</v>
      </c>
      <c r="AG239" s="140">
        <f>'Test-LD'!R237</f>
        <v>0</v>
      </c>
      <c r="AH239" s="140">
        <f>'Test-LD'!S237</f>
        <v>0</v>
      </c>
      <c r="AI239" s="140">
        <f>'Test-LD'!T237</f>
        <v>0</v>
      </c>
      <c r="AJ239" s="140">
        <f>'Test-LD'!U237</f>
        <v>0</v>
      </c>
      <c r="AK239" s="140">
        <f>'Test-LD'!V237</f>
        <v>0</v>
      </c>
      <c r="AL239" s="140">
        <f>'Test-LD'!W237</f>
        <v>0</v>
      </c>
      <c r="AM239" s="140">
        <f>'Test-LD'!X237</f>
        <v>0</v>
      </c>
      <c r="AN239" s="140">
        <f>10*LOG10(1/((Summary!$C$75/10^(AK239/10)+Summary!$C$76/10^(AL239/10)+Summary!$C$77/10^(AM239/10))/Summary!$C$78))</f>
        <v>0</v>
      </c>
      <c r="AO239" s="140">
        <f>'Test-LD'!Y237</f>
        <v>0</v>
      </c>
      <c r="AP239" s="140">
        <f>'Test-LD'!Z237</f>
        <v>0</v>
      </c>
      <c r="AQ239" s="141">
        <f t="shared" si="15"/>
        <v>0</v>
      </c>
      <c r="AR239" s="142" t="e">
        <f t="shared" si="12"/>
        <v>#DIV/0!</v>
      </c>
      <c r="AS239" s="143" t="e">
        <f t="shared" si="13"/>
        <v>#DIV/0!</v>
      </c>
      <c r="AT239" s="136"/>
      <c r="AU239" s="136"/>
      <c r="AV239" s="577"/>
      <c r="AW239" s="480"/>
      <c r="AX239" s="480"/>
      <c r="AY239" s="480"/>
      <c r="AZ239" s="480"/>
      <c r="BA239" s="480"/>
      <c r="BB239" s="480"/>
      <c r="BC239" s="480"/>
      <c r="BD239" s="480"/>
      <c r="BE239" s="480"/>
      <c r="BF239" s="480"/>
      <c r="BG239" s="469"/>
      <c r="BH239" s="476"/>
      <c r="BI239" s="469"/>
      <c r="BJ239" s="476"/>
      <c r="BK239" s="480"/>
      <c r="BL239" s="480"/>
      <c r="BM239" s="480"/>
      <c r="BN239" s="480"/>
      <c r="BO239" s="480"/>
      <c r="BP239" s="468"/>
      <c r="BQ239" s="480"/>
      <c r="BR239" s="480"/>
      <c r="BS239" s="480"/>
      <c r="BT239" s="476"/>
      <c r="BU239" s="463"/>
      <c r="BV239" s="465"/>
      <c r="BW239" s="463"/>
      <c r="BX239" s="465"/>
    </row>
    <row r="240" spans="1:76" ht="17" customHeight="1" x14ac:dyDescent="0.35">
      <c r="A240" s="516"/>
      <c r="B240" s="483"/>
      <c r="C240" s="520"/>
      <c r="D240" s="490"/>
      <c r="E240" s="493"/>
      <c r="F240" s="138">
        <v>39</v>
      </c>
      <c r="G240" s="139">
        <f>'Anchor-LD'!L238</f>
        <v>0</v>
      </c>
      <c r="H240" s="140">
        <f>'Anchor-LD'!M238</f>
        <v>0</v>
      </c>
      <c r="I240" s="140">
        <f>'Anchor-LD'!N238</f>
        <v>0</v>
      </c>
      <c r="J240" s="140">
        <f>'Anchor-LD'!O238</f>
        <v>0</v>
      </c>
      <c r="K240" s="140">
        <f>(Summary!$C$58*H240+Summary!$C$59*I240+Summary!$C$60*J240)/Summary!$C$61</f>
        <v>0</v>
      </c>
      <c r="L240" s="140">
        <f>'Anchor-LD'!P238</f>
        <v>0</v>
      </c>
      <c r="M240" s="140">
        <f>'Anchor-LD'!Q238</f>
        <v>0</v>
      </c>
      <c r="N240" s="140">
        <f>'Anchor-LD'!R238</f>
        <v>0</v>
      </c>
      <c r="O240" s="140">
        <f>'Anchor-LD'!S238</f>
        <v>0</v>
      </c>
      <c r="P240" s="140">
        <f>'Anchor-LD'!T238</f>
        <v>0</v>
      </c>
      <c r="Q240" s="140">
        <f>'Anchor-LD'!U238</f>
        <v>0</v>
      </c>
      <c r="R240" s="140">
        <f>'Anchor-LD'!V238</f>
        <v>0</v>
      </c>
      <c r="S240" s="140">
        <f>'Anchor-LD'!W238</f>
        <v>0</v>
      </c>
      <c r="T240" s="140">
        <f>'Anchor-LD'!X238</f>
        <v>0</v>
      </c>
      <c r="U240" s="140">
        <f>10*LOG10(1/((Summary!$C$75/10^(R240/10)+Summary!$C$76/10^(S240/10)+Summary!$C$77/10^(T240/10))/Summary!$C$78))</f>
        <v>0</v>
      </c>
      <c r="V240" s="140">
        <f>'Anchor-LD'!Y238</f>
        <v>0</v>
      </c>
      <c r="W240" s="140">
        <f>'Anchor-LD'!Z238</f>
        <v>0</v>
      </c>
      <c r="X240" s="141">
        <f t="shared" si="14"/>
        <v>0</v>
      </c>
      <c r="Y240" s="133"/>
      <c r="Z240" s="139">
        <f>'Test-LD'!L238</f>
        <v>0</v>
      </c>
      <c r="AA240" s="140">
        <f>'Test-LD'!M238</f>
        <v>0</v>
      </c>
      <c r="AB240" s="140">
        <f>'Test-LD'!N238</f>
        <v>0</v>
      </c>
      <c r="AC240" s="140">
        <f>'Test-LD'!O238</f>
        <v>0</v>
      </c>
      <c r="AD240" s="140">
        <f>(Summary!$C$58*AA240+Summary!$C$59*AB240+Summary!$C$60*AC240)/Summary!$C$61</f>
        <v>0</v>
      </c>
      <c r="AE240" s="140">
        <f>'Test-LD'!P238</f>
        <v>0</v>
      </c>
      <c r="AF240" s="140">
        <f>'Test-LD'!Q238</f>
        <v>0</v>
      </c>
      <c r="AG240" s="140">
        <f>'Test-LD'!R238</f>
        <v>0</v>
      </c>
      <c r="AH240" s="140">
        <f>'Test-LD'!S238</f>
        <v>0</v>
      </c>
      <c r="AI240" s="140">
        <f>'Test-LD'!T238</f>
        <v>0</v>
      </c>
      <c r="AJ240" s="140">
        <f>'Test-LD'!U238</f>
        <v>0</v>
      </c>
      <c r="AK240" s="140">
        <f>'Test-LD'!V238</f>
        <v>0</v>
      </c>
      <c r="AL240" s="140">
        <f>'Test-LD'!W238</f>
        <v>0</v>
      </c>
      <c r="AM240" s="140">
        <f>'Test-LD'!X238</f>
        <v>0</v>
      </c>
      <c r="AN240" s="140">
        <f>10*LOG10(1/((Summary!$C$75/10^(AK240/10)+Summary!$C$76/10^(AL240/10)+Summary!$C$77/10^(AM240/10))/Summary!$C$78))</f>
        <v>0</v>
      </c>
      <c r="AO240" s="140">
        <f>'Test-LD'!Y238</f>
        <v>0</v>
      </c>
      <c r="AP240" s="140">
        <f>'Test-LD'!Z238</f>
        <v>0</v>
      </c>
      <c r="AQ240" s="141">
        <f t="shared" si="15"/>
        <v>0</v>
      </c>
      <c r="AR240" s="142" t="e">
        <f t="shared" si="12"/>
        <v>#DIV/0!</v>
      </c>
      <c r="AS240" s="143" t="e">
        <f t="shared" si="13"/>
        <v>#DIV/0!</v>
      </c>
      <c r="AT240" s="136"/>
      <c r="AU240" s="136"/>
      <c r="AV240" s="577" t="s">
        <v>122</v>
      </c>
      <c r="AW240" s="480" t="e" cm="1">
        <f t="array" ref="AW240">bdRateExtend($G239:$G242,H239:H242,$Z239:$Z242,AA239:AA242)</f>
        <v>#VALUE!</v>
      </c>
      <c r="AX240" s="480"/>
      <c r="AY240" s="480"/>
      <c r="AZ240" s="480"/>
      <c r="BA240" s="480"/>
      <c r="BB240" s="480"/>
      <c r="BC240" s="480" t="e" cm="1">
        <f t="array" ref="BC240">bdRateExtend($G239:$G242,L239:L242,$Z239:$Z242,AE239:AE242)</f>
        <v>#VALUE!</v>
      </c>
      <c r="BD240" s="480"/>
      <c r="BE240" s="480" t="e" cm="1">
        <f t="array" ref="BE240">bdRateExtend($G239:$G242,M239:M242,$Z239:$Z242,AF239:AF242)</f>
        <v>#VALUE!</v>
      </c>
      <c r="BF240" s="480"/>
      <c r="BG240" s="469" t="e" cm="1">
        <f t="array" ref="BG240">bdRateExtend($G239:$G242,N239:N242,$Z239:$Z242,AG239:AG242,"None", FALSE,1)</f>
        <v>#VALUE!</v>
      </c>
      <c r="BH240" s="476"/>
      <c r="BI240" s="469" t="e" cm="1">
        <f t="array" ref="BI240">bdRateExtend($G239:$G242,O239:O242,$Z239:$Z242,AH239:AH242,"None", FALSE,1)</f>
        <v>#VALUE!</v>
      </c>
      <c r="BJ240" s="476"/>
      <c r="BK240" s="480" t="e" cm="1">
        <f t="array" ref="BK240">bdRateExtend($G239:$G242,P239:P242,$Z239:$Z242,AI239:AI242)</f>
        <v>#VALUE!</v>
      </c>
      <c r="BL240" s="480"/>
      <c r="BM240" s="480" t="e" cm="1">
        <f t="array" ref="BM240">bdRateExtend($G239:$G242,Q239:Q242,$Z239:$Z242,AJ239:AJ242)</f>
        <v>#VALUE!</v>
      </c>
      <c r="BN240" s="480"/>
      <c r="BO240" s="480" t="e" cm="1">
        <f t="array" ref="BO240">bdRateExtend($G239:$G242,R239:R242,$Z239:$Z242,AK239:AK242)</f>
        <v>#VALUE!</v>
      </c>
      <c r="BP240" s="468"/>
      <c r="BQ240" s="480"/>
      <c r="BR240" s="480"/>
      <c r="BS240" s="480"/>
      <c r="BT240" s="476"/>
      <c r="BU240" s="463" cm="1">
        <f t="array" ref="BU240">testVMAFRange($G239:$G242,N239:N242,$Z239:$Z242,AG239:AG242)</f>
        <v>0</v>
      </c>
      <c r="BV240" s="465"/>
      <c r="BW240" s="463" cm="1">
        <f t="array" ref="BW240">testVMAFRange($G239:$G242,O239:O242,$Z239:$Z242,AH239:AH242)</f>
        <v>0</v>
      </c>
      <c r="BX240" s="465"/>
    </row>
    <row r="241" spans="1:76" ht="17" customHeight="1" x14ac:dyDescent="0.35">
      <c r="A241" s="516"/>
      <c r="B241" s="483"/>
      <c r="C241" s="520"/>
      <c r="D241" s="490"/>
      <c r="E241" s="493"/>
      <c r="F241" s="138">
        <v>47</v>
      </c>
      <c r="G241" s="139">
        <f>'Anchor-LD'!L239</f>
        <v>0</v>
      </c>
      <c r="H241" s="140">
        <f>'Anchor-LD'!M239</f>
        <v>0</v>
      </c>
      <c r="I241" s="140">
        <f>'Anchor-LD'!N239</f>
        <v>0</v>
      </c>
      <c r="J241" s="140">
        <f>'Anchor-LD'!O239</f>
        <v>0</v>
      </c>
      <c r="K241" s="140">
        <f>(Summary!$C$58*H241+Summary!$C$59*I241+Summary!$C$60*J241)/Summary!$C$61</f>
        <v>0</v>
      </c>
      <c r="L241" s="140">
        <f>'Anchor-LD'!P239</f>
        <v>0</v>
      </c>
      <c r="M241" s="140">
        <f>'Anchor-LD'!Q239</f>
        <v>0</v>
      </c>
      <c r="N241" s="140">
        <f>'Anchor-LD'!R239</f>
        <v>0</v>
      </c>
      <c r="O241" s="140">
        <f>'Anchor-LD'!S239</f>
        <v>0</v>
      </c>
      <c r="P241" s="140">
        <f>'Anchor-LD'!T239</f>
        <v>0</v>
      </c>
      <c r="Q241" s="140">
        <f>'Anchor-LD'!U239</f>
        <v>0</v>
      </c>
      <c r="R241" s="140">
        <f>'Anchor-LD'!V239</f>
        <v>0</v>
      </c>
      <c r="S241" s="140">
        <f>'Anchor-LD'!W239</f>
        <v>0</v>
      </c>
      <c r="T241" s="140">
        <f>'Anchor-LD'!X239</f>
        <v>0</v>
      </c>
      <c r="U241" s="140">
        <f>10*LOG10(1/((Summary!$C$75/10^(R241/10)+Summary!$C$76/10^(S241/10)+Summary!$C$77/10^(T241/10))/Summary!$C$78))</f>
        <v>0</v>
      </c>
      <c r="V241" s="140">
        <f>'Anchor-LD'!Y239</f>
        <v>0</v>
      </c>
      <c r="W241" s="140">
        <f>'Anchor-LD'!Z239</f>
        <v>0</v>
      </c>
      <c r="X241" s="141">
        <f t="shared" si="14"/>
        <v>0</v>
      </c>
      <c r="Y241" s="133"/>
      <c r="Z241" s="139">
        <f>'Test-LD'!L239</f>
        <v>0</v>
      </c>
      <c r="AA241" s="140">
        <f>'Test-LD'!M239</f>
        <v>0</v>
      </c>
      <c r="AB241" s="140">
        <f>'Test-LD'!N239</f>
        <v>0</v>
      </c>
      <c r="AC241" s="140">
        <f>'Test-LD'!O239</f>
        <v>0</v>
      </c>
      <c r="AD241" s="140">
        <f>(Summary!$C$58*AA241+Summary!$C$59*AB241+Summary!$C$60*AC241)/Summary!$C$61</f>
        <v>0</v>
      </c>
      <c r="AE241" s="140">
        <f>'Test-LD'!P239</f>
        <v>0</v>
      </c>
      <c r="AF241" s="140">
        <f>'Test-LD'!Q239</f>
        <v>0</v>
      </c>
      <c r="AG241" s="140">
        <f>'Test-LD'!R239</f>
        <v>0</v>
      </c>
      <c r="AH241" s="140">
        <f>'Test-LD'!S239</f>
        <v>0</v>
      </c>
      <c r="AI241" s="140">
        <f>'Test-LD'!T239</f>
        <v>0</v>
      </c>
      <c r="AJ241" s="140">
        <f>'Test-LD'!U239</f>
        <v>0</v>
      </c>
      <c r="AK241" s="140">
        <f>'Test-LD'!V239</f>
        <v>0</v>
      </c>
      <c r="AL241" s="140">
        <f>'Test-LD'!W239</f>
        <v>0</v>
      </c>
      <c r="AM241" s="140">
        <f>'Test-LD'!X239</f>
        <v>0</v>
      </c>
      <c r="AN241" s="140">
        <f>10*LOG10(1/((Summary!$C$75/10^(AK241/10)+Summary!$C$76/10^(AL241/10)+Summary!$C$77/10^(AM241/10))/Summary!$C$78))</f>
        <v>0</v>
      </c>
      <c r="AO241" s="140">
        <f>'Test-LD'!Y239</f>
        <v>0</v>
      </c>
      <c r="AP241" s="140">
        <f>'Test-LD'!Z239</f>
        <v>0</v>
      </c>
      <c r="AQ241" s="141">
        <f t="shared" si="15"/>
        <v>0</v>
      </c>
      <c r="AR241" s="142" t="e">
        <f t="shared" si="12"/>
        <v>#DIV/0!</v>
      </c>
      <c r="AS241" s="143" t="e">
        <f t="shared" si="13"/>
        <v>#DIV/0!</v>
      </c>
      <c r="AT241" s="136"/>
      <c r="AU241" s="136"/>
      <c r="AV241" s="577"/>
      <c r="AW241" s="480"/>
      <c r="AX241" s="480"/>
      <c r="AY241" s="480"/>
      <c r="AZ241" s="480"/>
      <c r="BA241" s="480"/>
      <c r="BB241" s="480"/>
      <c r="BC241" s="480"/>
      <c r="BD241" s="480"/>
      <c r="BE241" s="480"/>
      <c r="BF241" s="480"/>
      <c r="BG241" s="469"/>
      <c r="BH241" s="476"/>
      <c r="BI241" s="469"/>
      <c r="BJ241" s="476"/>
      <c r="BK241" s="480"/>
      <c r="BL241" s="480"/>
      <c r="BM241" s="480"/>
      <c r="BN241" s="480"/>
      <c r="BO241" s="480"/>
      <c r="BP241" s="468"/>
      <c r="BQ241" s="480"/>
      <c r="BR241" s="480"/>
      <c r="BS241" s="480"/>
      <c r="BT241" s="476"/>
      <c r="BU241" s="463"/>
      <c r="BV241" s="465"/>
      <c r="BW241" s="463"/>
      <c r="BX241" s="465"/>
    </row>
    <row r="242" spans="1:76" ht="17" customHeight="1" x14ac:dyDescent="0.35">
      <c r="A242" s="516"/>
      <c r="B242" s="483"/>
      <c r="C242" s="520"/>
      <c r="D242" s="490"/>
      <c r="E242" s="493"/>
      <c r="F242" s="138">
        <v>55</v>
      </c>
      <c r="G242" s="139">
        <f>'Anchor-LD'!L240</f>
        <v>0</v>
      </c>
      <c r="H242" s="140">
        <f>'Anchor-LD'!M240</f>
        <v>0</v>
      </c>
      <c r="I242" s="140">
        <f>'Anchor-LD'!N240</f>
        <v>0</v>
      </c>
      <c r="J242" s="140">
        <f>'Anchor-LD'!O240</f>
        <v>0</v>
      </c>
      <c r="K242" s="140">
        <f>(Summary!$C$58*H242+Summary!$C$59*I242+Summary!$C$60*J242)/Summary!$C$61</f>
        <v>0</v>
      </c>
      <c r="L242" s="140">
        <f>'Anchor-LD'!P240</f>
        <v>0</v>
      </c>
      <c r="M242" s="140">
        <f>'Anchor-LD'!Q240</f>
        <v>0</v>
      </c>
      <c r="N242" s="140">
        <f>'Anchor-LD'!R240</f>
        <v>0</v>
      </c>
      <c r="O242" s="140">
        <f>'Anchor-LD'!S240</f>
        <v>0</v>
      </c>
      <c r="P242" s="140">
        <f>'Anchor-LD'!T240</f>
        <v>0</v>
      </c>
      <c r="Q242" s="140">
        <f>'Anchor-LD'!U240</f>
        <v>0</v>
      </c>
      <c r="R242" s="140">
        <f>'Anchor-LD'!V240</f>
        <v>0</v>
      </c>
      <c r="S242" s="140">
        <f>'Anchor-LD'!W240</f>
        <v>0</v>
      </c>
      <c r="T242" s="140">
        <f>'Anchor-LD'!X240</f>
        <v>0</v>
      </c>
      <c r="U242" s="140">
        <f>10*LOG10(1/((Summary!$C$75/10^(R242/10)+Summary!$C$76/10^(S242/10)+Summary!$C$77/10^(T242/10))/Summary!$C$78))</f>
        <v>0</v>
      </c>
      <c r="V242" s="140">
        <f>'Anchor-LD'!Y240</f>
        <v>0</v>
      </c>
      <c r="W242" s="140">
        <f>'Anchor-LD'!Z240</f>
        <v>0</v>
      </c>
      <c r="X242" s="141">
        <f t="shared" si="14"/>
        <v>0</v>
      </c>
      <c r="Y242" s="133"/>
      <c r="Z242" s="139">
        <f>'Test-LD'!L240</f>
        <v>0</v>
      </c>
      <c r="AA242" s="140">
        <f>'Test-LD'!M240</f>
        <v>0</v>
      </c>
      <c r="AB242" s="140">
        <f>'Test-LD'!N240</f>
        <v>0</v>
      </c>
      <c r="AC242" s="140">
        <f>'Test-LD'!O240</f>
        <v>0</v>
      </c>
      <c r="AD242" s="140">
        <f>(Summary!$C$58*AA242+Summary!$C$59*AB242+Summary!$C$60*AC242)/Summary!$C$61</f>
        <v>0</v>
      </c>
      <c r="AE242" s="140">
        <f>'Test-LD'!P240</f>
        <v>0</v>
      </c>
      <c r="AF242" s="140">
        <f>'Test-LD'!Q240</f>
        <v>0</v>
      </c>
      <c r="AG242" s="140">
        <f>'Test-LD'!R240</f>
        <v>0</v>
      </c>
      <c r="AH242" s="140">
        <f>'Test-LD'!S240</f>
        <v>0</v>
      </c>
      <c r="AI242" s="140">
        <f>'Test-LD'!T240</f>
        <v>0</v>
      </c>
      <c r="AJ242" s="140">
        <f>'Test-LD'!U240</f>
        <v>0</v>
      </c>
      <c r="AK242" s="140">
        <f>'Test-LD'!V240</f>
        <v>0</v>
      </c>
      <c r="AL242" s="140">
        <f>'Test-LD'!W240</f>
        <v>0</v>
      </c>
      <c r="AM242" s="140">
        <f>'Test-LD'!X240</f>
        <v>0</v>
      </c>
      <c r="AN242" s="140">
        <f>10*LOG10(1/((Summary!$C$75/10^(AK242/10)+Summary!$C$76/10^(AL242/10)+Summary!$C$77/10^(AM242/10))/Summary!$C$78))</f>
        <v>0</v>
      </c>
      <c r="AO242" s="140">
        <f>'Test-LD'!Y240</f>
        <v>0</v>
      </c>
      <c r="AP242" s="140">
        <f>'Test-LD'!Z240</f>
        <v>0</v>
      </c>
      <c r="AQ242" s="141">
        <f t="shared" si="15"/>
        <v>0</v>
      </c>
      <c r="AR242" s="142" t="e">
        <f t="shared" si="12"/>
        <v>#DIV/0!</v>
      </c>
      <c r="AS242" s="143" t="e">
        <f t="shared" si="13"/>
        <v>#DIV/0!</v>
      </c>
      <c r="AT242" s="136"/>
      <c r="AU242" s="136"/>
      <c r="AV242" s="577" t="s">
        <v>123</v>
      </c>
      <c r="AW242" s="480" t="e" cm="1">
        <f t="array" ref="AW242">bdRateExtend($G240:$G243,H240:H243,$Z240:$Z243,AA240:AA243)</f>
        <v>#VALUE!</v>
      </c>
      <c r="AX242" s="480"/>
      <c r="AY242" s="480"/>
      <c r="AZ242" s="480"/>
      <c r="BA242" s="480"/>
      <c r="BB242" s="480"/>
      <c r="BC242" s="480" t="e" cm="1">
        <f t="array" ref="BC242">bdRateExtend($G240:$G243,L240:L243,$Z240:$Z243,AE240:AE243)</f>
        <v>#VALUE!</v>
      </c>
      <c r="BD242" s="480"/>
      <c r="BE242" s="480" t="e" cm="1">
        <f t="array" ref="BE242">bdRateExtend($G240:$G243,M240:M243,$Z240:$Z243,AF240:AF243)</f>
        <v>#VALUE!</v>
      </c>
      <c r="BF242" s="480"/>
      <c r="BG242" s="469" t="e" cm="1">
        <f t="array" ref="BG242">bdRateExtend($G240:$G243,N240:N243,$Z240:$Z243,AG240:AG243,"None", FALSE,1)</f>
        <v>#VALUE!</v>
      </c>
      <c r="BH242" s="476"/>
      <c r="BI242" s="469" t="e" cm="1">
        <f t="array" ref="BI242">bdRateExtend($G240:$G243,O240:O243,$Z240:$Z243,AH240:AH243,"None", FALSE,1)</f>
        <v>#VALUE!</v>
      </c>
      <c r="BJ242" s="476"/>
      <c r="BK242" s="480" t="e" cm="1">
        <f t="array" ref="BK242">bdRateExtend($G240:$G243,P240:P243,$Z240:$Z243,AI240:AI243)</f>
        <v>#VALUE!</v>
      </c>
      <c r="BL242" s="480"/>
      <c r="BM242" s="480" t="e" cm="1">
        <f t="array" ref="BM242">bdRateExtend($G240:$G243,Q240:Q243,$Z240:$Z243,AJ240:AJ243)</f>
        <v>#VALUE!</v>
      </c>
      <c r="BN242" s="480"/>
      <c r="BO242" s="480" t="e" cm="1">
        <f t="array" ref="BO242">bdRateExtend($G240:$G243,R240:R243,$Z240:$Z243,AK240:AK243)</f>
        <v>#VALUE!</v>
      </c>
      <c r="BP242" s="468"/>
      <c r="BQ242" s="480"/>
      <c r="BR242" s="480"/>
      <c r="BS242" s="480"/>
      <c r="BT242" s="476"/>
      <c r="BU242" s="463" cm="1">
        <f t="array" ref="BU242">testVMAFRange($G240:$G243,N240:N243,$Z240:$Z243,AG240:AG243)</f>
        <v>0</v>
      </c>
      <c r="BV242" s="465"/>
      <c r="BW242" s="463" cm="1">
        <f t="array" ref="BW242">testVMAFRange($G240:$G243,O240:O243,$Z240:$Z243,AH240:AH243)</f>
        <v>0</v>
      </c>
      <c r="BX242" s="465"/>
    </row>
    <row r="243" spans="1:76" ht="17" customHeight="1" thickBot="1" x14ac:dyDescent="0.4">
      <c r="A243" s="516"/>
      <c r="B243" s="518"/>
      <c r="C243" s="521"/>
      <c r="D243" s="522"/>
      <c r="E243" s="523"/>
      <c r="F243" s="144">
        <v>63</v>
      </c>
      <c r="G243" s="145">
        <f>'Anchor-LD'!L241</f>
        <v>0</v>
      </c>
      <c r="H243" s="146">
        <f>'Anchor-LD'!M241</f>
        <v>0</v>
      </c>
      <c r="I243" s="146">
        <f>'Anchor-LD'!N241</f>
        <v>0</v>
      </c>
      <c r="J243" s="146">
        <f>'Anchor-LD'!O241</f>
        <v>0</v>
      </c>
      <c r="K243" s="146">
        <f>(Summary!$C$58*H243+Summary!$C$59*I243+Summary!$C$60*J243)/Summary!$C$61</f>
        <v>0</v>
      </c>
      <c r="L243" s="146">
        <f>'Anchor-LD'!P241</f>
        <v>0</v>
      </c>
      <c r="M243" s="146">
        <f>'Anchor-LD'!Q241</f>
        <v>0</v>
      </c>
      <c r="N243" s="146">
        <f>'Anchor-LD'!R241</f>
        <v>0</v>
      </c>
      <c r="O243" s="146">
        <f>'Anchor-LD'!S241</f>
        <v>0</v>
      </c>
      <c r="P243" s="146">
        <f>'Anchor-LD'!T241</f>
        <v>0</v>
      </c>
      <c r="Q243" s="146">
        <f>'Anchor-LD'!U241</f>
        <v>0</v>
      </c>
      <c r="R243" s="146">
        <f>'Anchor-LD'!V241</f>
        <v>0</v>
      </c>
      <c r="S243" s="146">
        <f>'Anchor-LD'!W241</f>
        <v>0</v>
      </c>
      <c r="T243" s="146">
        <f>'Anchor-LD'!X241</f>
        <v>0</v>
      </c>
      <c r="U243" s="146">
        <f>10*LOG10(1/((Summary!$C$75/10^(R243/10)+Summary!$C$76/10^(S243/10)+Summary!$C$77/10^(T243/10))/Summary!$C$78))</f>
        <v>0</v>
      </c>
      <c r="V243" s="146">
        <f>'Anchor-LD'!Y241</f>
        <v>0</v>
      </c>
      <c r="W243" s="146">
        <f>'Anchor-LD'!Z241</f>
        <v>0</v>
      </c>
      <c r="X243" s="147">
        <f t="shared" si="14"/>
        <v>0</v>
      </c>
      <c r="Y243" s="133"/>
      <c r="Z243" s="145">
        <f>'Test-LD'!L241</f>
        <v>0</v>
      </c>
      <c r="AA243" s="146">
        <f>'Test-LD'!M241</f>
        <v>0</v>
      </c>
      <c r="AB243" s="146">
        <f>'Test-LD'!N241</f>
        <v>0</v>
      </c>
      <c r="AC243" s="146">
        <f>'Test-LD'!O241</f>
        <v>0</v>
      </c>
      <c r="AD243" s="146">
        <f>(Summary!$C$58*AA243+Summary!$C$59*AB243+Summary!$C$60*AC243)/Summary!$C$61</f>
        <v>0</v>
      </c>
      <c r="AE243" s="146">
        <f>'Test-LD'!P241</f>
        <v>0</v>
      </c>
      <c r="AF243" s="146">
        <f>'Test-LD'!Q241</f>
        <v>0</v>
      </c>
      <c r="AG243" s="146">
        <f>'Test-LD'!R241</f>
        <v>0</v>
      </c>
      <c r="AH243" s="146">
        <f>'Test-LD'!S241</f>
        <v>0</v>
      </c>
      <c r="AI243" s="146">
        <f>'Test-LD'!T241</f>
        <v>0</v>
      </c>
      <c r="AJ243" s="146">
        <f>'Test-LD'!U241</f>
        <v>0</v>
      </c>
      <c r="AK243" s="146">
        <f>'Test-LD'!V241</f>
        <v>0</v>
      </c>
      <c r="AL243" s="146">
        <f>'Test-LD'!W241</f>
        <v>0</v>
      </c>
      <c r="AM243" s="146">
        <f>'Test-LD'!X241</f>
        <v>0</v>
      </c>
      <c r="AN243" s="146">
        <f>10*LOG10(1/((Summary!$C$75/10^(AK243/10)+Summary!$C$76/10^(AL243/10)+Summary!$C$77/10^(AM243/10))/Summary!$C$78))</f>
        <v>0</v>
      </c>
      <c r="AO243" s="146">
        <f>'Test-LD'!Y241</f>
        <v>0</v>
      </c>
      <c r="AP243" s="146">
        <f>'Test-LD'!Z241</f>
        <v>0</v>
      </c>
      <c r="AQ243" s="147">
        <f t="shared" si="15"/>
        <v>0</v>
      </c>
      <c r="AR243" s="148" t="e">
        <f t="shared" si="12"/>
        <v>#DIV/0!</v>
      </c>
      <c r="AS243" s="149" t="e">
        <f t="shared" si="13"/>
        <v>#DIV/0!</v>
      </c>
      <c r="AT243" s="136"/>
      <c r="AU243" s="136"/>
      <c r="AV243" s="577"/>
      <c r="AW243" s="480"/>
      <c r="AX243" s="480"/>
      <c r="AY243" s="480"/>
      <c r="AZ243" s="480"/>
      <c r="BA243" s="480"/>
      <c r="BB243" s="481"/>
      <c r="BC243" s="480"/>
      <c r="BD243" s="480"/>
      <c r="BE243" s="480"/>
      <c r="BF243" s="480"/>
      <c r="BG243" s="472"/>
      <c r="BH243" s="477"/>
      <c r="BI243" s="472"/>
      <c r="BJ243" s="477"/>
      <c r="BK243" s="480"/>
      <c r="BL243" s="480"/>
      <c r="BM243" s="480"/>
      <c r="BN243" s="480"/>
      <c r="BO243" s="480"/>
      <c r="BP243" s="471"/>
      <c r="BQ243" s="481"/>
      <c r="BR243" s="481"/>
      <c r="BS243" s="481"/>
      <c r="BT243" s="477"/>
      <c r="BU243" s="473"/>
      <c r="BV243" s="466"/>
      <c r="BW243" s="473"/>
      <c r="BX243" s="466"/>
    </row>
    <row r="244" spans="1:76" ht="17" customHeight="1" x14ac:dyDescent="0.35">
      <c r="A244" s="516"/>
      <c r="B244" s="482" t="s">
        <v>23</v>
      </c>
      <c r="C244" s="519" t="s">
        <v>63</v>
      </c>
      <c r="D244" s="489">
        <v>29.97</v>
      </c>
      <c r="E244" s="492">
        <v>8</v>
      </c>
      <c r="F244" s="129">
        <v>23</v>
      </c>
      <c r="G244" s="130">
        <f>'Anchor-LD'!L242</f>
        <v>0</v>
      </c>
      <c r="H244" s="131">
        <f>'Anchor-LD'!M242</f>
        <v>0</v>
      </c>
      <c r="I244" s="131">
        <f>'Anchor-LD'!N242</f>
        <v>0</v>
      </c>
      <c r="J244" s="131">
        <f>'Anchor-LD'!O242</f>
        <v>0</v>
      </c>
      <c r="K244" s="131">
        <f>(Summary!$C$58*H244+Summary!$C$59*I244+Summary!$C$60*J244)/Summary!$C$61</f>
        <v>0</v>
      </c>
      <c r="L244" s="131">
        <f>'Anchor-LD'!P242</f>
        <v>0</v>
      </c>
      <c r="M244" s="131">
        <f>'Anchor-LD'!Q242</f>
        <v>0</v>
      </c>
      <c r="N244" s="131">
        <f>'Anchor-LD'!R242</f>
        <v>0</v>
      </c>
      <c r="O244" s="131">
        <f>'Anchor-LD'!S242</f>
        <v>0</v>
      </c>
      <c r="P244" s="131">
        <f>'Anchor-LD'!T242</f>
        <v>0</v>
      </c>
      <c r="Q244" s="131">
        <f>'Anchor-LD'!U242</f>
        <v>0</v>
      </c>
      <c r="R244" s="131">
        <f>'Anchor-LD'!V242</f>
        <v>0</v>
      </c>
      <c r="S244" s="131">
        <f>'Anchor-LD'!W242</f>
        <v>0</v>
      </c>
      <c r="T244" s="131">
        <f>'Anchor-LD'!X242</f>
        <v>0</v>
      </c>
      <c r="U244" s="131">
        <f>10*LOG10(1/((Summary!$C$75/10^(R244/10)+Summary!$C$76/10^(S244/10)+Summary!$C$77/10^(T244/10))/Summary!$C$78))</f>
        <v>0</v>
      </c>
      <c r="V244" s="131">
        <f>'Anchor-LD'!Y242</f>
        <v>0</v>
      </c>
      <c r="W244" s="131">
        <f>'Anchor-LD'!Z242</f>
        <v>0</v>
      </c>
      <c r="X244" s="132">
        <f t="shared" si="14"/>
        <v>0</v>
      </c>
      <c r="Y244" s="133"/>
      <c r="Z244" s="130">
        <f>'Test-LD'!L242</f>
        <v>0</v>
      </c>
      <c r="AA244" s="131">
        <f>'Test-LD'!M242</f>
        <v>0</v>
      </c>
      <c r="AB244" s="131">
        <f>'Test-LD'!N242</f>
        <v>0</v>
      </c>
      <c r="AC244" s="131">
        <f>'Test-LD'!O242</f>
        <v>0</v>
      </c>
      <c r="AD244" s="131">
        <f>(Summary!$C$58*AA244+Summary!$C$59*AB244+Summary!$C$60*AC244)/Summary!$C$61</f>
        <v>0</v>
      </c>
      <c r="AE244" s="131">
        <f>'Test-LD'!P242</f>
        <v>0</v>
      </c>
      <c r="AF244" s="131">
        <f>'Test-LD'!Q242</f>
        <v>0</v>
      </c>
      <c r="AG244" s="131">
        <f>'Test-LD'!R242</f>
        <v>0</v>
      </c>
      <c r="AH244" s="131">
        <f>'Test-LD'!S242</f>
        <v>0</v>
      </c>
      <c r="AI244" s="131">
        <f>'Test-LD'!T242</f>
        <v>0</v>
      </c>
      <c r="AJ244" s="131">
        <f>'Test-LD'!U242</f>
        <v>0</v>
      </c>
      <c r="AK244" s="131">
        <f>'Test-LD'!V242</f>
        <v>0</v>
      </c>
      <c r="AL244" s="131">
        <f>'Test-LD'!W242</f>
        <v>0</v>
      </c>
      <c r="AM244" s="131">
        <f>'Test-LD'!X242</f>
        <v>0</v>
      </c>
      <c r="AN244" s="131">
        <f>10*LOG10(1/((Summary!$C$75/10^(AK244/10)+Summary!$C$76/10^(AL244/10)+Summary!$C$77/10^(AM244/10))/Summary!$C$78))</f>
        <v>0</v>
      </c>
      <c r="AO244" s="131">
        <f>'Test-LD'!Y242</f>
        <v>0</v>
      </c>
      <c r="AP244" s="131">
        <f>'Test-LD'!Z242</f>
        <v>0</v>
      </c>
      <c r="AQ244" s="132">
        <f t="shared" si="15"/>
        <v>0</v>
      </c>
      <c r="AR244" s="134" t="e">
        <f t="shared" si="12"/>
        <v>#DIV/0!</v>
      </c>
      <c r="AS244" s="135" t="e">
        <f t="shared" si="13"/>
        <v>#DIV/0!</v>
      </c>
      <c r="AT244" s="136"/>
      <c r="AU244" s="136"/>
      <c r="AV244" s="577" t="s">
        <v>121</v>
      </c>
      <c r="AW244" s="480" t="e" cm="1">
        <f t="array" ref="AW244">bdRateExtend($G244:$G247,H244:H247,$Z244:$Z247,AA244:AA247)</f>
        <v>#VALUE!</v>
      </c>
      <c r="AX244" s="480" t="e" cm="1">
        <f t="array" ref="AX244">bdRateExtend($G244:$G249,H244:H249,$Z244:$Z249,AA244:AA249)</f>
        <v>#VALUE!</v>
      </c>
      <c r="AY244" s="480" t="e" cm="1">
        <f t="array" ref="AY244">bdRateExtend($G244:$G249,I244:I249,$Z244:$Z249,AB244:AB249)</f>
        <v>#VALUE!</v>
      </c>
      <c r="AZ244" s="480" t="e" cm="1">
        <f t="array" ref="AZ244">bdRateExtend($G244:$G249,J244:J249,$Z244:$Z249,AC244:AC249)</f>
        <v>#VALUE!</v>
      </c>
      <c r="BA244" s="480" t="e" cm="1">
        <f t="array" ref="BA244">bdRateExtend($G244:$G249,K244:K249,$Z244:$Z249,AD244:AD249)</f>
        <v>#VALUE!</v>
      </c>
      <c r="BB244" s="479" t="e">
        <f>(Summary!$C$89*AX244+Summary!$C$90*AY244+Summary!$C$91*AZ244)/Summary!$C$92</f>
        <v>#VALUE!</v>
      </c>
      <c r="BC244" s="480" t="e" cm="1">
        <f t="array" ref="BC244">bdRateExtend($G244:$G247,L244:L247,$Z244:$Z247,AE244:AE247)</f>
        <v>#VALUE!</v>
      </c>
      <c r="BD244" s="480" t="e" cm="1">
        <f t="array" ref="BD244">bdRateExtend($G244:$G249,L244:L249,$Z244:$Z249,AE244:AE249)</f>
        <v>#VALUE!</v>
      </c>
      <c r="BE244" s="480" t="e" cm="1">
        <f t="array" ref="BE244">bdRateExtend($G244:$G247,M244:M247,$Z244:$Z247,AF244:AF247)</f>
        <v>#VALUE!</v>
      </c>
      <c r="BF244" s="480" t="e" cm="1">
        <f t="array" ref="BF244">bdRateExtend($G244:$G249,M244:M249,$Z244:$Z249,AF244:AF249)</f>
        <v>#VALUE!</v>
      </c>
      <c r="BG244" s="474" t="e" cm="1">
        <f t="array" ref="BG244">bdRateExtend($G244:$G247,N244:N247,$Z244:$Z247,AG244:AG247,"None", FALSE,1)</f>
        <v>#VALUE!</v>
      </c>
      <c r="BH244" s="475" t="e" cm="1">
        <f t="array" ref="BH244">bdRateExtend($G244:$G249,N244:N249,$Z244:$Z249,AG244:AG249,"None", FALSE,1)</f>
        <v>#VALUE!</v>
      </c>
      <c r="BI244" s="474" t="e" cm="1">
        <f t="array" ref="BI244">bdRateExtend($G244:$G247,O244:O247,$Z244:$Z247,AH244:AH247,"None", FALSE,1)</f>
        <v>#VALUE!</v>
      </c>
      <c r="BJ244" s="475" t="e" cm="1">
        <f t="array" ref="BJ244">bdRateExtend($G244:$G249,O244:O249,$Z244:$Z249,AH244:AH249,"None", FALSE,1)</f>
        <v>#VALUE!</v>
      </c>
      <c r="BK244" s="480" t="e" cm="1">
        <f t="array" ref="BK244">bdRateExtend($G244:$G247,P244:P247,$Z244:$Z247,AI244:AI247)</f>
        <v>#VALUE!</v>
      </c>
      <c r="BL244" s="480" t="e" cm="1">
        <f t="array" ref="BL244">bdRateExtend($G244:$G249,P244:P249,$Z244:$Z249,AI244:AI249)</f>
        <v>#VALUE!</v>
      </c>
      <c r="BM244" s="480" t="e" cm="1">
        <f t="array" ref="BM244">bdRateExtend($G244:$G247,Q244:Q247,$Z244:$Z247,AJ244:AJ247)</f>
        <v>#VALUE!</v>
      </c>
      <c r="BN244" s="480" t="e" cm="1">
        <f t="array" ref="BN244">bdRateExtend($G244:$G249,Q244:Q249,$Z244:$Z249,AJ244:AJ249)</f>
        <v>#VALUE!</v>
      </c>
      <c r="BO244" s="480" t="e" cm="1">
        <f t="array" ref="BO244">bdRateExtend($G244:$G247,R244:R247,$Z244:$Z247,AK244:AK247)</f>
        <v>#VALUE!</v>
      </c>
      <c r="BP244" s="575" t="e" cm="1">
        <f t="array" ref="BP244">bdRateExtend($G244:$G249,R244:R249,$Z244:$Z249,AK244:AK249)</f>
        <v>#VALUE!</v>
      </c>
      <c r="BQ244" s="574" t="e" cm="1">
        <f t="array" ref="BQ244">bdRateExtend($G244:$G249,S244:S249,$Z244:$Z249,AL244:AL249)</f>
        <v>#VALUE!</v>
      </c>
      <c r="BR244" s="574" t="e" cm="1">
        <f t="array" ref="BR244">bdRateExtend($G244:$G249,T244:T249,$Z244:$Z249,AM244:AM249)</f>
        <v>#VALUE!</v>
      </c>
      <c r="BS244" s="574" t="e" cm="1">
        <f t="array" ref="BS244">bdRateExtend($G244:$G249,U244:U249,$Z244:$Z249,AN244:AN249)</f>
        <v>#VALUE!</v>
      </c>
      <c r="BT244" s="576" t="e">
        <f>(Summary!$C$103*BP244+Summary!$C$104*BQ244+Summary!$C$105*BR244)/Summary!$C$106</f>
        <v>#VALUE!</v>
      </c>
      <c r="BU244" s="462" cm="1">
        <f t="array" ref="BU244">testVMAFRange($G244:$G247,N244:N247,$Z244:$Z247,AG244:AG247)</f>
        <v>0</v>
      </c>
      <c r="BV244" s="464" cm="1">
        <f t="array" ref="BV244">testVMAFRange($G244:$G249,N244:N249,$Z244:$Z249,AG244:AG249)</f>
        <v>0</v>
      </c>
      <c r="BW244" s="462" cm="1">
        <f t="array" ref="BW244">testVMAFRange($G244:$G247,O244:O247,$Z244:$Z247,AH244:AH247)</f>
        <v>0</v>
      </c>
      <c r="BX244" s="464" cm="1">
        <f t="array" ref="BX244">testVMAFRange($G244:$G249,O244:O249,$Z244:$Z249,AH244:AH249)</f>
        <v>0</v>
      </c>
    </row>
    <row r="245" spans="1:76" ht="17" customHeight="1" x14ac:dyDescent="0.35">
      <c r="A245" s="516"/>
      <c r="B245" s="483"/>
      <c r="C245" s="520"/>
      <c r="D245" s="490"/>
      <c r="E245" s="493"/>
      <c r="F245" s="138">
        <v>31</v>
      </c>
      <c r="G245" s="139">
        <f>'Anchor-LD'!L243</f>
        <v>0</v>
      </c>
      <c r="H245" s="140">
        <f>'Anchor-LD'!M243</f>
        <v>0</v>
      </c>
      <c r="I245" s="140">
        <f>'Anchor-LD'!N243</f>
        <v>0</v>
      </c>
      <c r="J245" s="140">
        <f>'Anchor-LD'!O243</f>
        <v>0</v>
      </c>
      <c r="K245" s="140">
        <f>(Summary!$C$58*H245+Summary!$C$59*I245+Summary!$C$60*J245)/Summary!$C$61</f>
        <v>0</v>
      </c>
      <c r="L245" s="140">
        <f>'Anchor-LD'!P243</f>
        <v>0</v>
      </c>
      <c r="M245" s="140">
        <f>'Anchor-LD'!Q243</f>
        <v>0</v>
      </c>
      <c r="N245" s="140">
        <f>'Anchor-LD'!R243</f>
        <v>0</v>
      </c>
      <c r="O245" s="140">
        <f>'Anchor-LD'!S243</f>
        <v>0</v>
      </c>
      <c r="P245" s="140">
        <f>'Anchor-LD'!T243</f>
        <v>0</v>
      </c>
      <c r="Q245" s="140">
        <f>'Anchor-LD'!U243</f>
        <v>0</v>
      </c>
      <c r="R245" s="140">
        <f>'Anchor-LD'!V243</f>
        <v>0</v>
      </c>
      <c r="S245" s="140">
        <f>'Anchor-LD'!W243</f>
        <v>0</v>
      </c>
      <c r="T245" s="140">
        <f>'Anchor-LD'!X243</f>
        <v>0</v>
      </c>
      <c r="U245" s="140">
        <f>10*LOG10(1/((Summary!$C$75/10^(R245/10)+Summary!$C$76/10^(S245/10)+Summary!$C$77/10^(T245/10))/Summary!$C$78))</f>
        <v>0</v>
      </c>
      <c r="V245" s="140">
        <f>'Anchor-LD'!Y243</f>
        <v>0</v>
      </c>
      <c r="W245" s="140">
        <f>'Anchor-LD'!Z243</f>
        <v>0</v>
      </c>
      <c r="X245" s="141">
        <f t="shared" si="14"/>
        <v>0</v>
      </c>
      <c r="Y245" s="133"/>
      <c r="Z245" s="139">
        <f>'Test-LD'!L243</f>
        <v>0</v>
      </c>
      <c r="AA245" s="140">
        <f>'Test-LD'!M243</f>
        <v>0</v>
      </c>
      <c r="AB245" s="140">
        <f>'Test-LD'!N243</f>
        <v>0</v>
      </c>
      <c r="AC245" s="140">
        <f>'Test-LD'!O243</f>
        <v>0</v>
      </c>
      <c r="AD245" s="140">
        <f>(Summary!$C$58*AA245+Summary!$C$59*AB245+Summary!$C$60*AC245)/Summary!$C$61</f>
        <v>0</v>
      </c>
      <c r="AE245" s="140">
        <f>'Test-LD'!P243</f>
        <v>0</v>
      </c>
      <c r="AF245" s="140">
        <f>'Test-LD'!Q243</f>
        <v>0</v>
      </c>
      <c r="AG245" s="140">
        <f>'Test-LD'!R243</f>
        <v>0</v>
      </c>
      <c r="AH245" s="140">
        <f>'Test-LD'!S243</f>
        <v>0</v>
      </c>
      <c r="AI245" s="140">
        <f>'Test-LD'!T243</f>
        <v>0</v>
      </c>
      <c r="AJ245" s="140">
        <f>'Test-LD'!U243</f>
        <v>0</v>
      </c>
      <c r="AK245" s="140">
        <f>'Test-LD'!V243</f>
        <v>0</v>
      </c>
      <c r="AL245" s="140">
        <f>'Test-LD'!W243</f>
        <v>0</v>
      </c>
      <c r="AM245" s="140">
        <f>'Test-LD'!X243</f>
        <v>0</v>
      </c>
      <c r="AN245" s="140">
        <f>10*LOG10(1/((Summary!$C$75/10^(AK245/10)+Summary!$C$76/10^(AL245/10)+Summary!$C$77/10^(AM245/10))/Summary!$C$78))</f>
        <v>0</v>
      </c>
      <c r="AO245" s="140">
        <f>'Test-LD'!Y243</f>
        <v>0</v>
      </c>
      <c r="AP245" s="140">
        <f>'Test-LD'!Z243</f>
        <v>0</v>
      </c>
      <c r="AQ245" s="141">
        <f t="shared" si="15"/>
        <v>0</v>
      </c>
      <c r="AR245" s="142" t="e">
        <f t="shared" si="12"/>
        <v>#DIV/0!</v>
      </c>
      <c r="AS245" s="143" t="e">
        <f t="shared" si="13"/>
        <v>#DIV/0!</v>
      </c>
      <c r="AT245" s="136"/>
      <c r="AU245" s="136"/>
      <c r="AV245" s="577"/>
      <c r="AW245" s="480"/>
      <c r="AX245" s="480"/>
      <c r="AY245" s="480"/>
      <c r="AZ245" s="480"/>
      <c r="BA245" s="480"/>
      <c r="BB245" s="480"/>
      <c r="BC245" s="480"/>
      <c r="BD245" s="480"/>
      <c r="BE245" s="480"/>
      <c r="BF245" s="480"/>
      <c r="BG245" s="469"/>
      <c r="BH245" s="476"/>
      <c r="BI245" s="469"/>
      <c r="BJ245" s="476"/>
      <c r="BK245" s="480"/>
      <c r="BL245" s="480"/>
      <c r="BM245" s="480"/>
      <c r="BN245" s="480"/>
      <c r="BO245" s="480"/>
      <c r="BP245" s="468"/>
      <c r="BQ245" s="480"/>
      <c r="BR245" s="480"/>
      <c r="BS245" s="480"/>
      <c r="BT245" s="476"/>
      <c r="BU245" s="463"/>
      <c r="BV245" s="465"/>
      <c r="BW245" s="463"/>
      <c r="BX245" s="465"/>
    </row>
    <row r="246" spans="1:76" ht="17" customHeight="1" x14ac:dyDescent="0.35">
      <c r="A246" s="516"/>
      <c r="B246" s="483"/>
      <c r="C246" s="520"/>
      <c r="D246" s="490"/>
      <c r="E246" s="493"/>
      <c r="F246" s="138">
        <v>39</v>
      </c>
      <c r="G246" s="139">
        <f>'Anchor-LD'!L244</f>
        <v>0</v>
      </c>
      <c r="H246" s="140">
        <f>'Anchor-LD'!M244</f>
        <v>0</v>
      </c>
      <c r="I246" s="140">
        <f>'Anchor-LD'!N244</f>
        <v>0</v>
      </c>
      <c r="J246" s="140">
        <f>'Anchor-LD'!O244</f>
        <v>0</v>
      </c>
      <c r="K246" s="140">
        <f>(Summary!$C$58*H246+Summary!$C$59*I246+Summary!$C$60*J246)/Summary!$C$61</f>
        <v>0</v>
      </c>
      <c r="L246" s="140">
        <f>'Anchor-LD'!P244</f>
        <v>0</v>
      </c>
      <c r="M246" s="140">
        <f>'Anchor-LD'!Q244</f>
        <v>0</v>
      </c>
      <c r="N246" s="140">
        <f>'Anchor-LD'!R244</f>
        <v>0</v>
      </c>
      <c r="O246" s="140">
        <f>'Anchor-LD'!S244</f>
        <v>0</v>
      </c>
      <c r="P246" s="140">
        <f>'Anchor-LD'!T244</f>
        <v>0</v>
      </c>
      <c r="Q246" s="140">
        <f>'Anchor-LD'!U244</f>
        <v>0</v>
      </c>
      <c r="R246" s="140">
        <f>'Anchor-LD'!V244</f>
        <v>0</v>
      </c>
      <c r="S246" s="140">
        <f>'Anchor-LD'!W244</f>
        <v>0</v>
      </c>
      <c r="T246" s="140">
        <f>'Anchor-LD'!X244</f>
        <v>0</v>
      </c>
      <c r="U246" s="140">
        <f>10*LOG10(1/((Summary!$C$75/10^(R246/10)+Summary!$C$76/10^(S246/10)+Summary!$C$77/10^(T246/10))/Summary!$C$78))</f>
        <v>0</v>
      </c>
      <c r="V246" s="140">
        <f>'Anchor-LD'!Y244</f>
        <v>0</v>
      </c>
      <c r="W246" s="140">
        <f>'Anchor-LD'!Z244</f>
        <v>0</v>
      </c>
      <c r="X246" s="141">
        <f t="shared" si="14"/>
        <v>0</v>
      </c>
      <c r="Y246" s="133"/>
      <c r="Z246" s="139">
        <f>'Test-LD'!L244</f>
        <v>0</v>
      </c>
      <c r="AA246" s="140">
        <f>'Test-LD'!M244</f>
        <v>0</v>
      </c>
      <c r="AB246" s="140">
        <f>'Test-LD'!N244</f>
        <v>0</v>
      </c>
      <c r="AC246" s="140">
        <f>'Test-LD'!O244</f>
        <v>0</v>
      </c>
      <c r="AD246" s="140">
        <f>(Summary!$C$58*AA246+Summary!$C$59*AB246+Summary!$C$60*AC246)/Summary!$C$61</f>
        <v>0</v>
      </c>
      <c r="AE246" s="140">
        <f>'Test-LD'!P244</f>
        <v>0</v>
      </c>
      <c r="AF246" s="140">
        <f>'Test-LD'!Q244</f>
        <v>0</v>
      </c>
      <c r="AG246" s="140">
        <f>'Test-LD'!R244</f>
        <v>0</v>
      </c>
      <c r="AH246" s="140">
        <f>'Test-LD'!S244</f>
        <v>0</v>
      </c>
      <c r="AI246" s="140">
        <f>'Test-LD'!T244</f>
        <v>0</v>
      </c>
      <c r="AJ246" s="140">
        <f>'Test-LD'!U244</f>
        <v>0</v>
      </c>
      <c r="AK246" s="140">
        <f>'Test-LD'!V244</f>
        <v>0</v>
      </c>
      <c r="AL246" s="140">
        <f>'Test-LD'!W244</f>
        <v>0</v>
      </c>
      <c r="AM246" s="140">
        <f>'Test-LD'!X244</f>
        <v>0</v>
      </c>
      <c r="AN246" s="140">
        <f>10*LOG10(1/((Summary!$C$75/10^(AK246/10)+Summary!$C$76/10^(AL246/10)+Summary!$C$77/10^(AM246/10))/Summary!$C$78))</f>
        <v>0</v>
      </c>
      <c r="AO246" s="140">
        <f>'Test-LD'!Y244</f>
        <v>0</v>
      </c>
      <c r="AP246" s="140">
        <f>'Test-LD'!Z244</f>
        <v>0</v>
      </c>
      <c r="AQ246" s="141">
        <f t="shared" si="15"/>
        <v>0</v>
      </c>
      <c r="AR246" s="142" t="e">
        <f t="shared" si="12"/>
        <v>#DIV/0!</v>
      </c>
      <c r="AS246" s="143" t="e">
        <f t="shared" si="13"/>
        <v>#DIV/0!</v>
      </c>
      <c r="AT246" s="136"/>
      <c r="AU246" s="136"/>
      <c r="AV246" s="577" t="s">
        <v>122</v>
      </c>
      <c r="AW246" s="480" t="e" cm="1">
        <f t="array" ref="AW246">bdRateExtend($G245:$G248,H245:H248,$Z245:$Z248,AA245:AA248)</f>
        <v>#VALUE!</v>
      </c>
      <c r="AX246" s="480"/>
      <c r="AY246" s="480"/>
      <c r="AZ246" s="480"/>
      <c r="BA246" s="480"/>
      <c r="BB246" s="480"/>
      <c r="BC246" s="480" t="e" cm="1">
        <f t="array" ref="BC246">bdRateExtend($G245:$G248,L245:L248,$Z245:$Z248,AE245:AE248)</f>
        <v>#VALUE!</v>
      </c>
      <c r="BD246" s="480"/>
      <c r="BE246" s="480" t="e" cm="1">
        <f t="array" ref="BE246">bdRateExtend($G245:$G248,M245:M248,$Z245:$Z248,AF245:AF248)</f>
        <v>#VALUE!</v>
      </c>
      <c r="BF246" s="480"/>
      <c r="BG246" s="469" t="e" cm="1">
        <f t="array" ref="BG246">bdRateExtend($G245:$G248,N245:N248,$Z245:$Z248,AG245:AG248,"None", FALSE,1)</f>
        <v>#VALUE!</v>
      </c>
      <c r="BH246" s="476"/>
      <c r="BI246" s="469" t="e" cm="1">
        <f t="array" ref="BI246">bdRateExtend($G245:$G248,O245:O248,$Z245:$Z248,AH245:AH248,"None", FALSE,1)</f>
        <v>#VALUE!</v>
      </c>
      <c r="BJ246" s="476"/>
      <c r="BK246" s="480" t="e" cm="1">
        <f t="array" ref="BK246">bdRateExtend($G245:$G248,P245:P248,$Z245:$Z248,AI245:AI248)</f>
        <v>#VALUE!</v>
      </c>
      <c r="BL246" s="480"/>
      <c r="BM246" s="480" t="e" cm="1">
        <f t="array" ref="BM246">bdRateExtend($G245:$G248,Q245:Q248,$Z245:$Z248,AJ245:AJ248)</f>
        <v>#VALUE!</v>
      </c>
      <c r="BN246" s="480"/>
      <c r="BO246" s="480" t="e" cm="1">
        <f t="array" ref="BO246">bdRateExtend($G245:$G248,R245:R248,$Z245:$Z248,AK245:AK248)</f>
        <v>#VALUE!</v>
      </c>
      <c r="BP246" s="468"/>
      <c r="BQ246" s="480"/>
      <c r="BR246" s="480"/>
      <c r="BS246" s="480"/>
      <c r="BT246" s="476"/>
      <c r="BU246" s="463" cm="1">
        <f t="array" ref="BU246">testVMAFRange($G245:$G248,N245:N248,$Z245:$Z248,AG245:AG248)</f>
        <v>0</v>
      </c>
      <c r="BV246" s="465"/>
      <c r="BW246" s="463" cm="1">
        <f t="array" ref="BW246">testVMAFRange($G245:$G248,O245:O248,$Z245:$Z248,AH245:AH248)</f>
        <v>0</v>
      </c>
      <c r="BX246" s="465"/>
    </row>
    <row r="247" spans="1:76" ht="17" customHeight="1" x14ac:dyDescent="0.35">
      <c r="A247" s="516"/>
      <c r="B247" s="483"/>
      <c r="C247" s="520"/>
      <c r="D247" s="490"/>
      <c r="E247" s="493"/>
      <c r="F247" s="138">
        <v>47</v>
      </c>
      <c r="G247" s="139">
        <f>'Anchor-LD'!L245</f>
        <v>0</v>
      </c>
      <c r="H247" s="140">
        <f>'Anchor-LD'!M245</f>
        <v>0</v>
      </c>
      <c r="I247" s="140">
        <f>'Anchor-LD'!N245</f>
        <v>0</v>
      </c>
      <c r="J247" s="140">
        <f>'Anchor-LD'!O245</f>
        <v>0</v>
      </c>
      <c r="K247" s="140">
        <f>(Summary!$C$58*H247+Summary!$C$59*I247+Summary!$C$60*J247)/Summary!$C$61</f>
        <v>0</v>
      </c>
      <c r="L247" s="140">
        <f>'Anchor-LD'!P245</f>
        <v>0</v>
      </c>
      <c r="M247" s="140">
        <f>'Anchor-LD'!Q245</f>
        <v>0</v>
      </c>
      <c r="N247" s="140">
        <f>'Anchor-LD'!R245</f>
        <v>0</v>
      </c>
      <c r="O247" s="140">
        <f>'Anchor-LD'!S245</f>
        <v>0</v>
      </c>
      <c r="P247" s="140">
        <f>'Anchor-LD'!T245</f>
        <v>0</v>
      </c>
      <c r="Q247" s="140">
        <f>'Anchor-LD'!U245</f>
        <v>0</v>
      </c>
      <c r="R247" s="140">
        <f>'Anchor-LD'!V245</f>
        <v>0</v>
      </c>
      <c r="S247" s="140">
        <f>'Anchor-LD'!W245</f>
        <v>0</v>
      </c>
      <c r="T247" s="140">
        <f>'Anchor-LD'!X245</f>
        <v>0</v>
      </c>
      <c r="U247" s="140">
        <f>10*LOG10(1/((Summary!$C$75/10^(R247/10)+Summary!$C$76/10^(S247/10)+Summary!$C$77/10^(T247/10))/Summary!$C$78))</f>
        <v>0</v>
      </c>
      <c r="V247" s="140">
        <f>'Anchor-LD'!Y245</f>
        <v>0</v>
      </c>
      <c r="W247" s="140">
        <f>'Anchor-LD'!Z245</f>
        <v>0</v>
      </c>
      <c r="X247" s="141">
        <f t="shared" si="14"/>
        <v>0</v>
      </c>
      <c r="Y247" s="133"/>
      <c r="Z247" s="139">
        <f>'Test-LD'!L245</f>
        <v>0</v>
      </c>
      <c r="AA247" s="140">
        <f>'Test-LD'!M245</f>
        <v>0</v>
      </c>
      <c r="AB247" s="140">
        <f>'Test-LD'!N245</f>
        <v>0</v>
      </c>
      <c r="AC247" s="140">
        <f>'Test-LD'!O245</f>
        <v>0</v>
      </c>
      <c r="AD247" s="140">
        <f>(Summary!$C$58*AA247+Summary!$C$59*AB247+Summary!$C$60*AC247)/Summary!$C$61</f>
        <v>0</v>
      </c>
      <c r="AE247" s="140">
        <f>'Test-LD'!P245</f>
        <v>0</v>
      </c>
      <c r="AF247" s="140">
        <f>'Test-LD'!Q245</f>
        <v>0</v>
      </c>
      <c r="AG247" s="140">
        <f>'Test-LD'!R245</f>
        <v>0</v>
      </c>
      <c r="AH247" s="140">
        <f>'Test-LD'!S245</f>
        <v>0</v>
      </c>
      <c r="AI247" s="140">
        <f>'Test-LD'!T245</f>
        <v>0</v>
      </c>
      <c r="AJ247" s="140">
        <f>'Test-LD'!U245</f>
        <v>0</v>
      </c>
      <c r="AK247" s="140">
        <f>'Test-LD'!V245</f>
        <v>0</v>
      </c>
      <c r="AL247" s="140">
        <f>'Test-LD'!W245</f>
        <v>0</v>
      </c>
      <c r="AM247" s="140">
        <f>'Test-LD'!X245</f>
        <v>0</v>
      </c>
      <c r="AN247" s="140">
        <f>10*LOG10(1/((Summary!$C$75/10^(AK247/10)+Summary!$C$76/10^(AL247/10)+Summary!$C$77/10^(AM247/10))/Summary!$C$78))</f>
        <v>0</v>
      </c>
      <c r="AO247" s="140">
        <f>'Test-LD'!Y245</f>
        <v>0</v>
      </c>
      <c r="AP247" s="140">
        <f>'Test-LD'!Z245</f>
        <v>0</v>
      </c>
      <c r="AQ247" s="141">
        <f t="shared" si="15"/>
        <v>0</v>
      </c>
      <c r="AR247" s="142" t="e">
        <f t="shared" si="12"/>
        <v>#DIV/0!</v>
      </c>
      <c r="AS247" s="143" t="e">
        <f t="shared" si="13"/>
        <v>#DIV/0!</v>
      </c>
      <c r="AT247" s="136"/>
      <c r="AU247" s="136"/>
      <c r="AV247" s="577"/>
      <c r="AW247" s="480"/>
      <c r="AX247" s="480"/>
      <c r="AY247" s="480"/>
      <c r="AZ247" s="480"/>
      <c r="BA247" s="480"/>
      <c r="BB247" s="480"/>
      <c r="BC247" s="480"/>
      <c r="BD247" s="480"/>
      <c r="BE247" s="480"/>
      <c r="BF247" s="480"/>
      <c r="BG247" s="469"/>
      <c r="BH247" s="476"/>
      <c r="BI247" s="469"/>
      <c r="BJ247" s="476"/>
      <c r="BK247" s="480"/>
      <c r="BL247" s="480"/>
      <c r="BM247" s="480"/>
      <c r="BN247" s="480"/>
      <c r="BO247" s="480"/>
      <c r="BP247" s="468"/>
      <c r="BQ247" s="480"/>
      <c r="BR247" s="480"/>
      <c r="BS247" s="480"/>
      <c r="BT247" s="476"/>
      <c r="BU247" s="463"/>
      <c r="BV247" s="465"/>
      <c r="BW247" s="463"/>
      <c r="BX247" s="465"/>
    </row>
    <row r="248" spans="1:76" ht="17" customHeight="1" x14ac:dyDescent="0.35">
      <c r="A248" s="516"/>
      <c r="B248" s="483"/>
      <c r="C248" s="520"/>
      <c r="D248" s="490"/>
      <c r="E248" s="493"/>
      <c r="F248" s="138">
        <v>55</v>
      </c>
      <c r="G248" s="139">
        <f>'Anchor-LD'!L246</f>
        <v>0</v>
      </c>
      <c r="H248" s="140">
        <f>'Anchor-LD'!M246</f>
        <v>0</v>
      </c>
      <c r="I248" s="140">
        <f>'Anchor-LD'!N246</f>
        <v>0</v>
      </c>
      <c r="J248" s="140">
        <f>'Anchor-LD'!O246</f>
        <v>0</v>
      </c>
      <c r="K248" s="140">
        <f>(Summary!$C$58*H248+Summary!$C$59*I248+Summary!$C$60*J248)/Summary!$C$61</f>
        <v>0</v>
      </c>
      <c r="L248" s="140">
        <f>'Anchor-LD'!P246</f>
        <v>0</v>
      </c>
      <c r="M248" s="140">
        <f>'Anchor-LD'!Q246</f>
        <v>0</v>
      </c>
      <c r="N248" s="140">
        <f>'Anchor-LD'!R246</f>
        <v>0</v>
      </c>
      <c r="O248" s="140">
        <f>'Anchor-LD'!S246</f>
        <v>0</v>
      </c>
      <c r="P248" s="140">
        <f>'Anchor-LD'!T246</f>
        <v>0</v>
      </c>
      <c r="Q248" s="140">
        <f>'Anchor-LD'!U246</f>
        <v>0</v>
      </c>
      <c r="R248" s="140">
        <f>'Anchor-LD'!V246</f>
        <v>0</v>
      </c>
      <c r="S248" s="140">
        <f>'Anchor-LD'!W246</f>
        <v>0</v>
      </c>
      <c r="T248" s="140">
        <f>'Anchor-LD'!X246</f>
        <v>0</v>
      </c>
      <c r="U248" s="140">
        <f>10*LOG10(1/((Summary!$C$75/10^(R248/10)+Summary!$C$76/10^(S248/10)+Summary!$C$77/10^(T248/10))/Summary!$C$78))</f>
        <v>0</v>
      </c>
      <c r="V248" s="140">
        <f>'Anchor-LD'!Y246</f>
        <v>0</v>
      </c>
      <c r="W248" s="140">
        <f>'Anchor-LD'!Z246</f>
        <v>0</v>
      </c>
      <c r="X248" s="141">
        <f t="shared" si="14"/>
        <v>0</v>
      </c>
      <c r="Y248" s="133"/>
      <c r="Z248" s="139">
        <f>'Test-LD'!L246</f>
        <v>0</v>
      </c>
      <c r="AA248" s="140">
        <f>'Test-LD'!M246</f>
        <v>0</v>
      </c>
      <c r="AB248" s="140">
        <f>'Test-LD'!N246</f>
        <v>0</v>
      </c>
      <c r="AC248" s="140">
        <f>'Test-LD'!O246</f>
        <v>0</v>
      </c>
      <c r="AD248" s="140">
        <f>(Summary!$C$58*AA248+Summary!$C$59*AB248+Summary!$C$60*AC248)/Summary!$C$61</f>
        <v>0</v>
      </c>
      <c r="AE248" s="140">
        <f>'Test-LD'!P246</f>
        <v>0</v>
      </c>
      <c r="AF248" s="140">
        <f>'Test-LD'!Q246</f>
        <v>0</v>
      </c>
      <c r="AG248" s="140">
        <f>'Test-LD'!R246</f>
        <v>0</v>
      </c>
      <c r="AH248" s="140">
        <f>'Test-LD'!S246</f>
        <v>0</v>
      </c>
      <c r="AI248" s="140">
        <f>'Test-LD'!T246</f>
        <v>0</v>
      </c>
      <c r="AJ248" s="140">
        <f>'Test-LD'!U246</f>
        <v>0</v>
      </c>
      <c r="AK248" s="140">
        <f>'Test-LD'!V246</f>
        <v>0</v>
      </c>
      <c r="AL248" s="140">
        <f>'Test-LD'!W246</f>
        <v>0</v>
      </c>
      <c r="AM248" s="140">
        <f>'Test-LD'!X246</f>
        <v>0</v>
      </c>
      <c r="AN248" s="140">
        <f>10*LOG10(1/((Summary!$C$75/10^(AK248/10)+Summary!$C$76/10^(AL248/10)+Summary!$C$77/10^(AM248/10))/Summary!$C$78))</f>
        <v>0</v>
      </c>
      <c r="AO248" s="140">
        <f>'Test-LD'!Y246</f>
        <v>0</v>
      </c>
      <c r="AP248" s="140">
        <f>'Test-LD'!Z246</f>
        <v>0</v>
      </c>
      <c r="AQ248" s="141">
        <f t="shared" si="15"/>
        <v>0</v>
      </c>
      <c r="AR248" s="142" t="e">
        <f t="shared" si="12"/>
        <v>#DIV/0!</v>
      </c>
      <c r="AS248" s="143" t="e">
        <f t="shared" si="13"/>
        <v>#DIV/0!</v>
      </c>
      <c r="AT248" s="136"/>
      <c r="AU248" s="136"/>
      <c r="AV248" s="577" t="s">
        <v>123</v>
      </c>
      <c r="AW248" s="480" t="e" cm="1">
        <f t="array" ref="AW248">bdRateExtend($G246:$G249,H246:H249,$Z246:$Z249,AA246:AA249)</f>
        <v>#VALUE!</v>
      </c>
      <c r="AX248" s="480"/>
      <c r="AY248" s="480"/>
      <c r="AZ248" s="480"/>
      <c r="BA248" s="480"/>
      <c r="BB248" s="480"/>
      <c r="BC248" s="480" t="e" cm="1">
        <f t="array" ref="BC248">bdRateExtend($G246:$G249,L246:L249,$Z246:$Z249,AE246:AE249)</f>
        <v>#VALUE!</v>
      </c>
      <c r="BD248" s="480"/>
      <c r="BE248" s="480" t="e" cm="1">
        <f t="array" ref="BE248">bdRateExtend($G246:$G249,M246:M249,$Z246:$Z249,AF246:AF249)</f>
        <v>#VALUE!</v>
      </c>
      <c r="BF248" s="480"/>
      <c r="BG248" s="469" t="e" cm="1">
        <f t="array" ref="BG248">bdRateExtend($G246:$G249,N246:N249,$Z246:$Z249,AG246:AG249,"None", FALSE,1)</f>
        <v>#VALUE!</v>
      </c>
      <c r="BH248" s="476"/>
      <c r="BI248" s="469" t="e" cm="1">
        <f t="array" ref="BI248">bdRateExtend($G246:$G249,O246:O249,$Z246:$Z249,AH246:AH249,"None", FALSE,1)</f>
        <v>#VALUE!</v>
      </c>
      <c r="BJ248" s="476"/>
      <c r="BK248" s="480" t="e" cm="1">
        <f t="array" ref="BK248">bdRateExtend($G246:$G249,P246:P249,$Z246:$Z249,AI246:AI249)</f>
        <v>#VALUE!</v>
      </c>
      <c r="BL248" s="480"/>
      <c r="BM248" s="480" t="e" cm="1">
        <f t="array" ref="BM248">bdRateExtend($G246:$G249,Q246:Q249,$Z246:$Z249,AJ246:AJ249)</f>
        <v>#VALUE!</v>
      </c>
      <c r="BN248" s="480"/>
      <c r="BO248" s="480" t="e" cm="1">
        <f t="array" ref="BO248">bdRateExtend($G246:$G249,R246:R249,$Z246:$Z249,AK246:AK249)</f>
        <v>#VALUE!</v>
      </c>
      <c r="BP248" s="468"/>
      <c r="BQ248" s="480"/>
      <c r="BR248" s="480"/>
      <c r="BS248" s="480"/>
      <c r="BT248" s="476"/>
      <c r="BU248" s="463" cm="1">
        <f t="array" ref="BU248">testVMAFRange($G246:$G249,N246:N249,$Z246:$Z249,AG246:AG249)</f>
        <v>0</v>
      </c>
      <c r="BV248" s="465"/>
      <c r="BW248" s="463" cm="1">
        <f t="array" ref="BW248">testVMAFRange($G246:$G249,O246:O249,$Z246:$Z249,AH246:AH249)</f>
        <v>0</v>
      </c>
      <c r="BX248" s="465"/>
    </row>
    <row r="249" spans="1:76" ht="17" customHeight="1" thickBot="1" x14ac:dyDescent="0.4">
      <c r="A249" s="516"/>
      <c r="B249" s="518"/>
      <c r="C249" s="521"/>
      <c r="D249" s="522"/>
      <c r="E249" s="523"/>
      <c r="F249" s="144">
        <v>63</v>
      </c>
      <c r="G249" s="145">
        <f>'Anchor-LD'!L247</f>
        <v>0</v>
      </c>
      <c r="H249" s="146">
        <f>'Anchor-LD'!M247</f>
        <v>0</v>
      </c>
      <c r="I249" s="146">
        <f>'Anchor-LD'!N247</f>
        <v>0</v>
      </c>
      <c r="J249" s="146">
        <f>'Anchor-LD'!O247</f>
        <v>0</v>
      </c>
      <c r="K249" s="146">
        <f>(Summary!$C$58*H249+Summary!$C$59*I249+Summary!$C$60*J249)/Summary!$C$61</f>
        <v>0</v>
      </c>
      <c r="L249" s="146">
        <f>'Anchor-LD'!P247</f>
        <v>0</v>
      </c>
      <c r="M249" s="146">
        <f>'Anchor-LD'!Q247</f>
        <v>0</v>
      </c>
      <c r="N249" s="146">
        <f>'Anchor-LD'!R247</f>
        <v>0</v>
      </c>
      <c r="O249" s="146">
        <f>'Anchor-LD'!S247</f>
        <v>0</v>
      </c>
      <c r="P249" s="146">
        <f>'Anchor-LD'!T247</f>
        <v>0</v>
      </c>
      <c r="Q249" s="146">
        <f>'Anchor-LD'!U247</f>
        <v>0</v>
      </c>
      <c r="R249" s="146">
        <f>'Anchor-LD'!V247</f>
        <v>0</v>
      </c>
      <c r="S249" s="146">
        <f>'Anchor-LD'!W247</f>
        <v>0</v>
      </c>
      <c r="T249" s="146">
        <f>'Anchor-LD'!X247</f>
        <v>0</v>
      </c>
      <c r="U249" s="146">
        <f>10*LOG10(1/((Summary!$C$75/10^(R249/10)+Summary!$C$76/10^(S249/10)+Summary!$C$77/10^(T249/10))/Summary!$C$78))</f>
        <v>0</v>
      </c>
      <c r="V249" s="146">
        <f>'Anchor-LD'!Y247</f>
        <v>0</v>
      </c>
      <c r="W249" s="146">
        <f>'Anchor-LD'!Z247</f>
        <v>0</v>
      </c>
      <c r="X249" s="147">
        <f t="shared" si="14"/>
        <v>0</v>
      </c>
      <c r="Y249" s="133"/>
      <c r="Z249" s="145">
        <f>'Test-LD'!L247</f>
        <v>0</v>
      </c>
      <c r="AA249" s="146">
        <f>'Test-LD'!M247</f>
        <v>0</v>
      </c>
      <c r="AB249" s="146">
        <f>'Test-LD'!N247</f>
        <v>0</v>
      </c>
      <c r="AC249" s="146">
        <f>'Test-LD'!O247</f>
        <v>0</v>
      </c>
      <c r="AD249" s="146">
        <f>(Summary!$C$58*AA249+Summary!$C$59*AB249+Summary!$C$60*AC249)/Summary!$C$61</f>
        <v>0</v>
      </c>
      <c r="AE249" s="146">
        <f>'Test-LD'!P247</f>
        <v>0</v>
      </c>
      <c r="AF249" s="146">
        <f>'Test-LD'!Q247</f>
        <v>0</v>
      </c>
      <c r="AG249" s="146">
        <f>'Test-LD'!R247</f>
        <v>0</v>
      </c>
      <c r="AH249" s="146">
        <f>'Test-LD'!S247</f>
        <v>0</v>
      </c>
      <c r="AI249" s="146">
        <f>'Test-LD'!T247</f>
        <v>0</v>
      </c>
      <c r="AJ249" s="146">
        <f>'Test-LD'!U247</f>
        <v>0</v>
      </c>
      <c r="AK249" s="146">
        <f>'Test-LD'!V247</f>
        <v>0</v>
      </c>
      <c r="AL249" s="146">
        <f>'Test-LD'!W247</f>
        <v>0</v>
      </c>
      <c r="AM249" s="146">
        <f>'Test-LD'!X247</f>
        <v>0</v>
      </c>
      <c r="AN249" s="146">
        <f>10*LOG10(1/((Summary!$C$75/10^(AK249/10)+Summary!$C$76/10^(AL249/10)+Summary!$C$77/10^(AM249/10))/Summary!$C$78))</f>
        <v>0</v>
      </c>
      <c r="AO249" s="146">
        <f>'Test-LD'!Y247</f>
        <v>0</v>
      </c>
      <c r="AP249" s="146">
        <f>'Test-LD'!Z247</f>
        <v>0</v>
      </c>
      <c r="AQ249" s="147">
        <f t="shared" si="15"/>
        <v>0</v>
      </c>
      <c r="AR249" s="148" t="e">
        <f t="shared" si="12"/>
        <v>#DIV/0!</v>
      </c>
      <c r="AS249" s="149" t="e">
        <f t="shared" si="13"/>
        <v>#DIV/0!</v>
      </c>
      <c r="AT249" s="136"/>
      <c r="AU249" s="136"/>
      <c r="AV249" s="577"/>
      <c r="AW249" s="480"/>
      <c r="AX249" s="480"/>
      <c r="AY249" s="480"/>
      <c r="AZ249" s="480"/>
      <c r="BA249" s="480"/>
      <c r="BB249" s="481"/>
      <c r="BC249" s="480"/>
      <c r="BD249" s="480"/>
      <c r="BE249" s="480"/>
      <c r="BF249" s="480"/>
      <c r="BG249" s="472"/>
      <c r="BH249" s="477"/>
      <c r="BI249" s="472"/>
      <c r="BJ249" s="477"/>
      <c r="BK249" s="480"/>
      <c r="BL249" s="480"/>
      <c r="BM249" s="480"/>
      <c r="BN249" s="480"/>
      <c r="BO249" s="480"/>
      <c r="BP249" s="471"/>
      <c r="BQ249" s="481"/>
      <c r="BR249" s="481"/>
      <c r="BS249" s="481"/>
      <c r="BT249" s="477"/>
      <c r="BU249" s="473"/>
      <c r="BV249" s="466"/>
      <c r="BW249" s="473"/>
      <c r="BX249" s="466"/>
    </row>
    <row r="250" spans="1:76" ht="17" customHeight="1" x14ac:dyDescent="0.35">
      <c r="A250" s="516"/>
      <c r="B250" s="482" t="s">
        <v>23</v>
      </c>
      <c r="C250" s="519" t="s">
        <v>64</v>
      </c>
      <c r="D250" s="489">
        <v>29.97</v>
      </c>
      <c r="E250" s="492">
        <v>8</v>
      </c>
      <c r="F250" s="129">
        <v>23</v>
      </c>
      <c r="G250" s="130">
        <f>'Anchor-LD'!L248</f>
        <v>0</v>
      </c>
      <c r="H250" s="131">
        <f>'Anchor-LD'!M248</f>
        <v>0</v>
      </c>
      <c r="I250" s="131">
        <f>'Anchor-LD'!N248</f>
        <v>0</v>
      </c>
      <c r="J250" s="131">
        <f>'Anchor-LD'!O248</f>
        <v>0</v>
      </c>
      <c r="K250" s="131">
        <f>(Summary!$C$58*H250+Summary!$C$59*I250+Summary!$C$60*J250)/Summary!$C$61</f>
        <v>0</v>
      </c>
      <c r="L250" s="131">
        <f>'Anchor-LD'!P248</f>
        <v>0</v>
      </c>
      <c r="M250" s="131">
        <f>'Anchor-LD'!Q248</f>
        <v>0</v>
      </c>
      <c r="N250" s="131">
        <f>'Anchor-LD'!R248</f>
        <v>0</v>
      </c>
      <c r="O250" s="131">
        <f>'Anchor-LD'!S248</f>
        <v>0</v>
      </c>
      <c r="P250" s="131">
        <f>'Anchor-LD'!T248</f>
        <v>0</v>
      </c>
      <c r="Q250" s="131">
        <f>'Anchor-LD'!U248</f>
        <v>0</v>
      </c>
      <c r="R250" s="131">
        <f>'Anchor-LD'!V248</f>
        <v>0</v>
      </c>
      <c r="S250" s="131">
        <f>'Anchor-LD'!W248</f>
        <v>0</v>
      </c>
      <c r="T250" s="131">
        <f>'Anchor-LD'!X248</f>
        <v>0</v>
      </c>
      <c r="U250" s="131">
        <f>10*LOG10(1/((Summary!$C$75/10^(R250/10)+Summary!$C$76/10^(S250/10)+Summary!$C$77/10^(T250/10))/Summary!$C$78))</f>
        <v>0</v>
      </c>
      <c r="V250" s="131">
        <f>'Anchor-LD'!Y248</f>
        <v>0</v>
      </c>
      <c r="W250" s="131">
        <f>'Anchor-LD'!Z248</f>
        <v>0</v>
      </c>
      <c r="X250" s="132">
        <f t="shared" si="14"/>
        <v>0</v>
      </c>
      <c r="Y250" s="133"/>
      <c r="Z250" s="130">
        <f>'Test-LD'!L248</f>
        <v>0</v>
      </c>
      <c r="AA250" s="131">
        <f>'Test-LD'!M248</f>
        <v>0</v>
      </c>
      <c r="AB250" s="131">
        <f>'Test-LD'!N248</f>
        <v>0</v>
      </c>
      <c r="AC250" s="131">
        <f>'Test-LD'!O248</f>
        <v>0</v>
      </c>
      <c r="AD250" s="131">
        <f>(Summary!$C$58*AA250+Summary!$C$59*AB250+Summary!$C$60*AC250)/Summary!$C$61</f>
        <v>0</v>
      </c>
      <c r="AE250" s="131">
        <f>'Test-LD'!P248</f>
        <v>0</v>
      </c>
      <c r="AF250" s="131">
        <f>'Test-LD'!Q248</f>
        <v>0</v>
      </c>
      <c r="AG250" s="131">
        <f>'Test-LD'!R248</f>
        <v>0</v>
      </c>
      <c r="AH250" s="131">
        <f>'Test-LD'!S248</f>
        <v>0</v>
      </c>
      <c r="AI250" s="131">
        <f>'Test-LD'!T248</f>
        <v>0</v>
      </c>
      <c r="AJ250" s="131">
        <f>'Test-LD'!U248</f>
        <v>0</v>
      </c>
      <c r="AK250" s="131">
        <f>'Test-LD'!V248</f>
        <v>0</v>
      </c>
      <c r="AL250" s="131">
        <f>'Test-LD'!W248</f>
        <v>0</v>
      </c>
      <c r="AM250" s="131">
        <f>'Test-LD'!X248</f>
        <v>0</v>
      </c>
      <c r="AN250" s="131">
        <f>10*LOG10(1/((Summary!$C$75/10^(AK250/10)+Summary!$C$76/10^(AL250/10)+Summary!$C$77/10^(AM250/10))/Summary!$C$78))</f>
        <v>0</v>
      </c>
      <c r="AO250" s="131">
        <f>'Test-LD'!Y248</f>
        <v>0</v>
      </c>
      <c r="AP250" s="131">
        <f>'Test-LD'!Z248</f>
        <v>0</v>
      </c>
      <c r="AQ250" s="132">
        <f t="shared" si="15"/>
        <v>0</v>
      </c>
      <c r="AR250" s="134" t="e">
        <f t="shared" si="12"/>
        <v>#DIV/0!</v>
      </c>
      <c r="AS250" s="135" t="e">
        <f t="shared" si="13"/>
        <v>#DIV/0!</v>
      </c>
      <c r="AT250" s="136"/>
      <c r="AU250" s="136"/>
      <c r="AV250" s="577" t="s">
        <v>121</v>
      </c>
      <c r="AW250" s="480" t="e" cm="1">
        <f t="array" ref="AW250">bdRateExtend($G250:$G253,H250:H253,$Z250:$Z253,AA250:AA253)</f>
        <v>#VALUE!</v>
      </c>
      <c r="AX250" s="480" t="e" cm="1">
        <f t="array" ref="AX250">bdRateExtend($G250:$G255,H250:H255,$Z250:$Z255,AA250:AA255)</f>
        <v>#VALUE!</v>
      </c>
      <c r="AY250" s="480" t="e" cm="1">
        <f t="array" ref="AY250">bdRateExtend($G250:$G255,I250:I255,$Z250:$Z255,AB250:AB255)</f>
        <v>#VALUE!</v>
      </c>
      <c r="AZ250" s="480" t="e" cm="1">
        <f t="array" ref="AZ250">bdRateExtend($G250:$G255,J250:J255,$Z250:$Z255,AC250:AC255)</f>
        <v>#VALUE!</v>
      </c>
      <c r="BA250" s="480" t="e" cm="1">
        <f t="array" ref="BA250">bdRateExtend($G250:$G255,K250:K255,$Z250:$Z255,AD250:AD255)</f>
        <v>#VALUE!</v>
      </c>
      <c r="BB250" s="479" t="e">
        <f>(Summary!$C$89*AX250+Summary!$C$90*AY250+Summary!$C$91*AZ250)/Summary!$C$92</f>
        <v>#VALUE!</v>
      </c>
      <c r="BC250" s="480" t="e" cm="1">
        <f t="array" ref="BC250">bdRateExtend($G250:$G253,L250:L253,$Z250:$Z253,AE250:AE253)</f>
        <v>#VALUE!</v>
      </c>
      <c r="BD250" s="480" t="e" cm="1">
        <f t="array" ref="BD250">bdRateExtend($G250:$G255,L250:L255,$Z250:$Z255,AE250:AE255)</f>
        <v>#VALUE!</v>
      </c>
      <c r="BE250" s="480" t="e" cm="1">
        <f t="array" ref="BE250">bdRateExtend($G250:$G253,M250:M253,$Z250:$Z253,AF250:AF253)</f>
        <v>#VALUE!</v>
      </c>
      <c r="BF250" s="480" t="e" cm="1">
        <f t="array" ref="BF250">bdRateExtend($G250:$G255,M250:M255,$Z250:$Z255,AF250:AF255)</f>
        <v>#VALUE!</v>
      </c>
      <c r="BG250" s="474" t="e" cm="1">
        <f t="array" ref="BG250">bdRateExtend($G250:$G253,N250:N253,$Z250:$Z253,AG250:AG253,"None", FALSE,1)</f>
        <v>#VALUE!</v>
      </c>
      <c r="BH250" s="475" t="e" cm="1">
        <f t="array" ref="BH250">bdRateExtend($G250:$G255,N250:N255,$Z250:$Z255,AG250:AG255,"None", FALSE,1)</f>
        <v>#VALUE!</v>
      </c>
      <c r="BI250" s="474" t="e" cm="1">
        <f t="array" ref="BI250">bdRateExtend($G250:$G253,O250:O253,$Z250:$Z253,AH250:AH253,"None", FALSE,1)</f>
        <v>#VALUE!</v>
      </c>
      <c r="BJ250" s="475" t="e" cm="1">
        <f t="array" ref="BJ250">bdRateExtend($G250:$G255,O250:O255,$Z250:$Z255,AH250:AH255,"None", FALSE,1)</f>
        <v>#VALUE!</v>
      </c>
      <c r="BK250" s="480" t="e" cm="1">
        <f t="array" ref="BK250">bdRateExtend($G250:$G253,P250:P253,$Z250:$Z253,AI250:AI253)</f>
        <v>#VALUE!</v>
      </c>
      <c r="BL250" s="480" t="e" cm="1">
        <f t="array" ref="BL250">bdRateExtend($G250:$G255,P250:P255,$Z250:$Z255,AI250:AI255)</f>
        <v>#VALUE!</v>
      </c>
      <c r="BM250" s="480" t="e" cm="1">
        <f t="array" ref="BM250">bdRateExtend($G250:$G253,Q250:Q253,$Z250:$Z253,AJ250:AJ253)</f>
        <v>#VALUE!</v>
      </c>
      <c r="BN250" s="480" t="e" cm="1">
        <f t="array" ref="BN250">bdRateExtend($G250:$G255,Q250:Q255,$Z250:$Z255,AJ250:AJ255)</f>
        <v>#VALUE!</v>
      </c>
      <c r="BO250" s="480" t="e" cm="1">
        <f t="array" ref="BO250">bdRateExtend($G250:$G253,R250:R253,$Z250:$Z253,AK250:AK253)</f>
        <v>#VALUE!</v>
      </c>
      <c r="BP250" s="575" t="e" cm="1">
        <f t="array" ref="BP250">bdRateExtend($G250:$G255,R250:R255,$Z250:$Z255,AK250:AK255)</f>
        <v>#VALUE!</v>
      </c>
      <c r="BQ250" s="574" t="e" cm="1">
        <f t="array" ref="BQ250">bdRateExtend($G250:$G255,S250:S255,$Z250:$Z255,AL250:AL255)</f>
        <v>#VALUE!</v>
      </c>
      <c r="BR250" s="574" t="e" cm="1">
        <f t="array" ref="BR250">bdRateExtend($G250:$G255,T250:T255,$Z250:$Z255,AM250:AM255)</f>
        <v>#VALUE!</v>
      </c>
      <c r="BS250" s="574" t="e" cm="1">
        <f t="array" ref="BS250">bdRateExtend($G250:$G255,U250:U255,$Z250:$Z255,AN250:AN255)</f>
        <v>#VALUE!</v>
      </c>
      <c r="BT250" s="576" t="e">
        <f>(Summary!$C$103*BP250+Summary!$C$104*BQ250+Summary!$C$105*BR250)/Summary!$C$106</f>
        <v>#VALUE!</v>
      </c>
      <c r="BU250" s="462" cm="1">
        <f t="array" ref="BU250">testVMAFRange($G250:$G253,N250:N253,$Z250:$Z253,AG250:AG253)</f>
        <v>0</v>
      </c>
      <c r="BV250" s="464" cm="1">
        <f t="array" ref="BV250">testVMAFRange($G250:$G255,N250:N255,$Z250:$Z255,AG250:AG255)</f>
        <v>0</v>
      </c>
      <c r="BW250" s="462" cm="1">
        <f t="array" ref="BW250">testVMAFRange($G250:$G253,O250:O253,$Z250:$Z253,AH250:AH253)</f>
        <v>0</v>
      </c>
      <c r="BX250" s="464" cm="1">
        <f t="array" ref="BX250">testVMAFRange($G250:$G255,O250:O255,$Z250:$Z255,AH250:AH255)</f>
        <v>0</v>
      </c>
    </row>
    <row r="251" spans="1:76" ht="17" customHeight="1" x14ac:dyDescent="0.35">
      <c r="A251" s="516"/>
      <c r="B251" s="483"/>
      <c r="C251" s="520"/>
      <c r="D251" s="490"/>
      <c r="E251" s="493"/>
      <c r="F251" s="138">
        <v>31</v>
      </c>
      <c r="G251" s="139">
        <f>'Anchor-LD'!L249</f>
        <v>0</v>
      </c>
      <c r="H251" s="140">
        <f>'Anchor-LD'!M249</f>
        <v>0</v>
      </c>
      <c r="I251" s="140">
        <f>'Anchor-LD'!N249</f>
        <v>0</v>
      </c>
      <c r="J251" s="140">
        <f>'Anchor-LD'!O249</f>
        <v>0</v>
      </c>
      <c r="K251" s="140">
        <f>(Summary!$C$58*H251+Summary!$C$59*I251+Summary!$C$60*J251)/Summary!$C$61</f>
        <v>0</v>
      </c>
      <c r="L251" s="140">
        <f>'Anchor-LD'!P249</f>
        <v>0</v>
      </c>
      <c r="M251" s="140">
        <f>'Anchor-LD'!Q249</f>
        <v>0</v>
      </c>
      <c r="N251" s="140">
        <f>'Anchor-LD'!R249</f>
        <v>0</v>
      </c>
      <c r="O251" s="140">
        <f>'Anchor-LD'!S249</f>
        <v>0</v>
      </c>
      <c r="P251" s="140">
        <f>'Anchor-LD'!T249</f>
        <v>0</v>
      </c>
      <c r="Q251" s="140">
        <f>'Anchor-LD'!U249</f>
        <v>0</v>
      </c>
      <c r="R251" s="140">
        <f>'Anchor-LD'!V249</f>
        <v>0</v>
      </c>
      <c r="S251" s="140">
        <f>'Anchor-LD'!W249</f>
        <v>0</v>
      </c>
      <c r="T251" s="140">
        <f>'Anchor-LD'!X249</f>
        <v>0</v>
      </c>
      <c r="U251" s="140">
        <f>10*LOG10(1/((Summary!$C$75/10^(R251/10)+Summary!$C$76/10^(S251/10)+Summary!$C$77/10^(T251/10))/Summary!$C$78))</f>
        <v>0</v>
      </c>
      <c r="V251" s="140">
        <f>'Anchor-LD'!Y249</f>
        <v>0</v>
      </c>
      <c r="W251" s="140">
        <f>'Anchor-LD'!Z249</f>
        <v>0</v>
      </c>
      <c r="X251" s="141">
        <f t="shared" si="14"/>
        <v>0</v>
      </c>
      <c r="Y251" s="133"/>
      <c r="Z251" s="139">
        <f>'Test-LD'!L249</f>
        <v>0</v>
      </c>
      <c r="AA251" s="140">
        <f>'Test-LD'!M249</f>
        <v>0</v>
      </c>
      <c r="AB251" s="140">
        <f>'Test-LD'!N249</f>
        <v>0</v>
      </c>
      <c r="AC251" s="140">
        <f>'Test-LD'!O249</f>
        <v>0</v>
      </c>
      <c r="AD251" s="140">
        <f>(Summary!$C$58*AA251+Summary!$C$59*AB251+Summary!$C$60*AC251)/Summary!$C$61</f>
        <v>0</v>
      </c>
      <c r="AE251" s="140">
        <f>'Test-LD'!P249</f>
        <v>0</v>
      </c>
      <c r="AF251" s="140">
        <f>'Test-LD'!Q249</f>
        <v>0</v>
      </c>
      <c r="AG251" s="140">
        <f>'Test-LD'!R249</f>
        <v>0</v>
      </c>
      <c r="AH251" s="140">
        <f>'Test-LD'!S249</f>
        <v>0</v>
      </c>
      <c r="AI251" s="140">
        <f>'Test-LD'!T249</f>
        <v>0</v>
      </c>
      <c r="AJ251" s="140">
        <f>'Test-LD'!U249</f>
        <v>0</v>
      </c>
      <c r="AK251" s="140">
        <f>'Test-LD'!V249</f>
        <v>0</v>
      </c>
      <c r="AL251" s="140">
        <f>'Test-LD'!W249</f>
        <v>0</v>
      </c>
      <c r="AM251" s="140">
        <f>'Test-LD'!X249</f>
        <v>0</v>
      </c>
      <c r="AN251" s="140">
        <f>10*LOG10(1/((Summary!$C$75/10^(AK251/10)+Summary!$C$76/10^(AL251/10)+Summary!$C$77/10^(AM251/10))/Summary!$C$78))</f>
        <v>0</v>
      </c>
      <c r="AO251" s="140">
        <f>'Test-LD'!Y249</f>
        <v>0</v>
      </c>
      <c r="AP251" s="140">
        <f>'Test-LD'!Z249</f>
        <v>0</v>
      </c>
      <c r="AQ251" s="141">
        <f t="shared" si="15"/>
        <v>0</v>
      </c>
      <c r="AR251" s="142" t="e">
        <f t="shared" si="12"/>
        <v>#DIV/0!</v>
      </c>
      <c r="AS251" s="143" t="e">
        <f t="shared" si="13"/>
        <v>#DIV/0!</v>
      </c>
      <c r="AT251" s="136"/>
      <c r="AU251" s="136"/>
      <c r="AV251" s="577"/>
      <c r="AW251" s="480"/>
      <c r="AX251" s="480"/>
      <c r="AY251" s="480"/>
      <c r="AZ251" s="480"/>
      <c r="BA251" s="480"/>
      <c r="BB251" s="480"/>
      <c r="BC251" s="480"/>
      <c r="BD251" s="480"/>
      <c r="BE251" s="480"/>
      <c r="BF251" s="480"/>
      <c r="BG251" s="469"/>
      <c r="BH251" s="476"/>
      <c r="BI251" s="469"/>
      <c r="BJ251" s="476"/>
      <c r="BK251" s="480"/>
      <c r="BL251" s="480"/>
      <c r="BM251" s="480"/>
      <c r="BN251" s="480"/>
      <c r="BO251" s="480"/>
      <c r="BP251" s="468"/>
      <c r="BQ251" s="480"/>
      <c r="BR251" s="480"/>
      <c r="BS251" s="480"/>
      <c r="BT251" s="476"/>
      <c r="BU251" s="463"/>
      <c r="BV251" s="465"/>
      <c r="BW251" s="463"/>
      <c r="BX251" s="465"/>
    </row>
    <row r="252" spans="1:76" ht="17" customHeight="1" x14ac:dyDescent="0.35">
      <c r="A252" s="516"/>
      <c r="B252" s="483"/>
      <c r="C252" s="520"/>
      <c r="D252" s="490"/>
      <c r="E252" s="493"/>
      <c r="F252" s="138">
        <v>39</v>
      </c>
      <c r="G252" s="139">
        <f>'Anchor-LD'!L250</f>
        <v>0</v>
      </c>
      <c r="H252" s="140">
        <f>'Anchor-LD'!M250</f>
        <v>0</v>
      </c>
      <c r="I252" s="140">
        <f>'Anchor-LD'!N250</f>
        <v>0</v>
      </c>
      <c r="J252" s="140">
        <f>'Anchor-LD'!O250</f>
        <v>0</v>
      </c>
      <c r="K252" s="140">
        <f>(Summary!$C$58*H252+Summary!$C$59*I252+Summary!$C$60*J252)/Summary!$C$61</f>
        <v>0</v>
      </c>
      <c r="L252" s="140">
        <f>'Anchor-LD'!P250</f>
        <v>0</v>
      </c>
      <c r="M252" s="140">
        <f>'Anchor-LD'!Q250</f>
        <v>0</v>
      </c>
      <c r="N252" s="140">
        <f>'Anchor-LD'!R250</f>
        <v>0</v>
      </c>
      <c r="O252" s="140">
        <f>'Anchor-LD'!S250</f>
        <v>0</v>
      </c>
      <c r="P252" s="140">
        <f>'Anchor-LD'!T250</f>
        <v>0</v>
      </c>
      <c r="Q252" s="140">
        <f>'Anchor-LD'!U250</f>
        <v>0</v>
      </c>
      <c r="R252" s="140">
        <f>'Anchor-LD'!V250</f>
        <v>0</v>
      </c>
      <c r="S252" s="140">
        <f>'Anchor-LD'!W250</f>
        <v>0</v>
      </c>
      <c r="T252" s="140">
        <f>'Anchor-LD'!X250</f>
        <v>0</v>
      </c>
      <c r="U252" s="140">
        <f>10*LOG10(1/((Summary!$C$75/10^(R252/10)+Summary!$C$76/10^(S252/10)+Summary!$C$77/10^(T252/10))/Summary!$C$78))</f>
        <v>0</v>
      </c>
      <c r="V252" s="140">
        <f>'Anchor-LD'!Y250</f>
        <v>0</v>
      </c>
      <c r="W252" s="140">
        <f>'Anchor-LD'!Z250</f>
        <v>0</v>
      </c>
      <c r="X252" s="141">
        <f t="shared" si="14"/>
        <v>0</v>
      </c>
      <c r="Y252" s="133"/>
      <c r="Z252" s="139">
        <f>'Test-LD'!L250</f>
        <v>0</v>
      </c>
      <c r="AA252" s="140">
        <f>'Test-LD'!M250</f>
        <v>0</v>
      </c>
      <c r="AB252" s="140">
        <f>'Test-LD'!N250</f>
        <v>0</v>
      </c>
      <c r="AC252" s="140">
        <f>'Test-LD'!O250</f>
        <v>0</v>
      </c>
      <c r="AD252" s="140">
        <f>(Summary!$C$58*AA252+Summary!$C$59*AB252+Summary!$C$60*AC252)/Summary!$C$61</f>
        <v>0</v>
      </c>
      <c r="AE252" s="140">
        <f>'Test-LD'!P250</f>
        <v>0</v>
      </c>
      <c r="AF252" s="140">
        <f>'Test-LD'!Q250</f>
        <v>0</v>
      </c>
      <c r="AG252" s="140">
        <f>'Test-LD'!R250</f>
        <v>0</v>
      </c>
      <c r="AH252" s="140">
        <f>'Test-LD'!S250</f>
        <v>0</v>
      </c>
      <c r="AI252" s="140">
        <f>'Test-LD'!T250</f>
        <v>0</v>
      </c>
      <c r="AJ252" s="140">
        <f>'Test-LD'!U250</f>
        <v>0</v>
      </c>
      <c r="AK252" s="140">
        <f>'Test-LD'!V250</f>
        <v>0</v>
      </c>
      <c r="AL252" s="140">
        <f>'Test-LD'!W250</f>
        <v>0</v>
      </c>
      <c r="AM252" s="140">
        <f>'Test-LD'!X250</f>
        <v>0</v>
      </c>
      <c r="AN252" s="140">
        <f>10*LOG10(1/((Summary!$C$75/10^(AK252/10)+Summary!$C$76/10^(AL252/10)+Summary!$C$77/10^(AM252/10))/Summary!$C$78))</f>
        <v>0</v>
      </c>
      <c r="AO252" s="140">
        <f>'Test-LD'!Y250</f>
        <v>0</v>
      </c>
      <c r="AP252" s="140">
        <f>'Test-LD'!Z250</f>
        <v>0</v>
      </c>
      <c r="AQ252" s="141">
        <f t="shared" si="15"/>
        <v>0</v>
      </c>
      <c r="AR252" s="142" t="e">
        <f t="shared" si="12"/>
        <v>#DIV/0!</v>
      </c>
      <c r="AS252" s="143" t="e">
        <f t="shared" si="13"/>
        <v>#DIV/0!</v>
      </c>
      <c r="AT252" s="136"/>
      <c r="AU252" s="136"/>
      <c r="AV252" s="577" t="s">
        <v>122</v>
      </c>
      <c r="AW252" s="480" t="e" cm="1">
        <f t="array" ref="AW252">bdRateExtend($G251:$G254,H251:H254,$Z251:$Z254,AA251:AA254)</f>
        <v>#VALUE!</v>
      </c>
      <c r="AX252" s="480"/>
      <c r="AY252" s="480"/>
      <c r="AZ252" s="480"/>
      <c r="BA252" s="480"/>
      <c r="BB252" s="480"/>
      <c r="BC252" s="480" t="e" cm="1">
        <f t="array" ref="BC252">bdRateExtend($G251:$G254,L251:L254,$Z251:$Z254,AE251:AE254)</f>
        <v>#VALUE!</v>
      </c>
      <c r="BD252" s="480"/>
      <c r="BE252" s="480" t="e" cm="1">
        <f t="array" ref="BE252">bdRateExtend($G251:$G254,M251:M254,$Z251:$Z254,AF251:AF254)</f>
        <v>#VALUE!</v>
      </c>
      <c r="BF252" s="480"/>
      <c r="BG252" s="469" t="e" cm="1">
        <f t="array" ref="BG252">bdRateExtend($G251:$G254,N251:N254,$Z251:$Z254,AG251:AG254,"None", FALSE,1)</f>
        <v>#VALUE!</v>
      </c>
      <c r="BH252" s="476"/>
      <c r="BI252" s="469" t="e" cm="1">
        <f t="array" ref="BI252">bdRateExtend($G251:$G254,O251:O254,$Z251:$Z254,AH251:AH254,"None", FALSE,1)</f>
        <v>#VALUE!</v>
      </c>
      <c r="BJ252" s="476"/>
      <c r="BK252" s="480" t="e" cm="1">
        <f t="array" ref="BK252">bdRateExtend($G251:$G254,P251:P254,$Z251:$Z254,AI251:AI254)</f>
        <v>#VALUE!</v>
      </c>
      <c r="BL252" s="480"/>
      <c r="BM252" s="480" t="e" cm="1">
        <f t="array" ref="BM252">bdRateExtend($G251:$G254,Q251:Q254,$Z251:$Z254,AJ251:AJ254)</f>
        <v>#VALUE!</v>
      </c>
      <c r="BN252" s="480"/>
      <c r="BO252" s="480" t="e" cm="1">
        <f t="array" ref="BO252">bdRateExtend($G251:$G254,R251:R254,$Z251:$Z254,AK251:AK254)</f>
        <v>#VALUE!</v>
      </c>
      <c r="BP252" s="468"/>
      <c r="BQ252" s="480"/>
      <c r="BR252" s="480"/>
      <c r="BS252" s="480"/>
      <c r="BT252" s="476"/>
      <c r="BU252" s="463" cm="1">
        <f t="array" ref="BU252">testVMAFRange($G251:$G254,N251:N254,$Z251:$Z254,AG251:AG254)</f>
        <v>0</v>
      </c>
      <c r="BV252" s="465"/>
      <c r="BW252" s="463" cm="1">
        <f t="array" ref="BW252">testVMAFRange($G251:$G254,O251:O254,$Z251:$Z254,AH251:AH254)</f>
        <v>0</v>
      </c>
      <c r="BX252" s="465"/>
    </row>
    <row r="253" spans="1:76" ht="17" customHeight="1" x14ac:dyDescent="0.35">
      <c r="A253" s="516"/>
      <c r="B253" s="483"/>
      <c r="C253" s="520"/>
      <c r="D253" s="490"/>
      <c r="E253" s="493"/>
      <c r="F253" s="138">
        <v>47</v>
      </c>
      <c r="G253" s="139">
        <f>'Anchor-LD'!L251</f>
        <v>0</v>
      </c>
      <c r="H253" s="140">
        <f>'Anchor-LD'!M251</f>
        <v>0</v>
      </c>
      <c r="I253" s="140">
        <f>'Anchor-LD'!N251</f>
        <v>0</v>
      </c>
      <c r="J253" s="140">
        <f>'Anchor-LD'!O251</f>
        <v>0</v>
      </c>
      <c r="K253" s="140">
        <f>(Summary!$C$58*H253+Summary!$C$59*I253+Summary!$C$60*J253)/Summary!$C$61</f>
        <v>0</v>
      </c>
      <c r="L253" s="140">
        <f>'Anchor-LD'!P251</f>
        <v>0</v>
      </c>
      <c r="M253" s="140">
        <f>'Anchor-LD'!Q251</f>
        <v>0</v>
      </c>
      <c r="N253" s="140">
        <f>'Anchor-LD'!R251</f>
        <v>0</v>
      </c>
      <c r="O253" s="140">
        <f>'Anchor-LD'!S251</f>
        <v>0</v>
      </c>
      <c r="P253" s="140">
        <f>'Anchor-LD'!T251</f>
        <v>0</v>
      </c>
      <c r="Q253" s="140">
        <f>'Anchor-LD'!U251</f>
        <v>0</v>
      </c>
      <c r="R253" s="140">
        <f>'Anchor-LD'!V251</f>
        <v>0</v>
      </c>
      <c r="S253" s="140">
        <f>'Anchor-LD'!W251</f>
        <v>0</v>
      </c>
      <c r="T253" s="140">
        <f>'Anchor-LD'!X251</f>
        <v>0</v>
      </c>
      <c r="U253" s="140">
        <f>10*LOG10(1/((Summary!$C$75/10^(R253/10)+Summary!$C$76/10^(S253/10)+Summary!$C$77/10^(T253/10))/Summary!$C$78))</f>
        <v>0</v>
      </c>
      <c r="V253" s="140">
        <f>'Anchor-LD'!Y251</f>
        <v>0</v>
      </c>
      <c r="W253" s="140">
        <f>'Anchor-LD'!Z251</f>
        <v>0</v>
      </c>
      <c r="X253" s="141">
        <f t="shared" si="14"/>
        <v>0</v>
      </c>
      <c r="Y253" s="133"/>
      <c r="Z253" s="139">
        <f>'Test-LD'!L251</f>
        <v>0</v>
      </c>
      <c r="AA253" s="140">
        <f>'Test-LD'!M251</f>
        <v>0</v>
      </c>
      <c r="AB253" s="140">
        <f>'Test-LD'!N251</f>
        <v>0</v>
      </c>
      <c r="AC253" s="140">
        <f>'Test-LD'!O251</f>
        <v>0</v>
      </c>
      <c r="AD253" s="140">
        <f>(Summary!$C$58*AA253+Summary!$C$59*AB253+Summary!$C$60*AC253)/Summary!$C$61</f>
        <v>0</v>
      </c>
      <c r="AE253" s="140">
        <f>'Test-LD'!P251</f>
        <v>0</v>
      </c>
      <c r="AF253" s="140">
        <f>'Test-LD'!Q251</f>
        <v>0</v>
      </c>
      <c r="AG253" s="140">
        <f>'Test-LD'!R251</f>
        <v>0</v>
      </c>
      <c r="AH253" s="140">
        <f>'Test-LD'!S251</f>
        <v>0</v>
      </c>
      <c r="AI253" s="140">
        <f>'Test-LD'!T251</f>
        <v>0</v>
      </c>
      <c r="AJ253" s="140">
        <f>'Test-LD'!U251</f>
        <v>0</v>
      </c>
      <c r="AK253" s="140">
        <f>'Test-LD'!V251</f>
        <v>0</v>
      </c>
      <c r="AL253" s="140">
        <f>'Test-LD'!W251</f>
        <v>0</v>
      </c>
      <c r="AM253" s="140">
        <f>'Test-LD'!X251</f>
        <v>0</v>
      </c>
      <c r="AN253" s="140">
        <f>10*LOG10(1/((Summary!$C$75/10^(AK253/10)+Summary!$C$76/10^(AL253/10)+Summary!$C$77/10^(AM253/10))/Summary!$C$78))</f>
        <v>0</v>
      </c>
      <c r="AO253" s="140">
        <f>'Test-LD'!Y251</f>
        <v>0</v>
      </c>
      <c r="AP253" s="140">
        <f>'Test-LD'!Z251</f>
        <v>0</v>
      </c>
      <c r="AQ253" s="141">
        <f t="shared" si="15"/>
        <v>0</v>
      </c>
      <c r="AR253" s="142" t="e">
        <f t="shared" si="12"/>
        <v>#DIV/0!</v>
      </c>
      <c r="AS253" s="143" t="e">
        <f t="shared" si="13"/>
        <v>#DIV/0!</v>
      </c>
      <c r="AT253" s="136"/>
      <c r="AU253" s="136"/>
      <c r="AV253" s="577"/>
      <c r="AW253" s="480"/>
      <c r="AX253" s="480"/>
      <c r="AY253" s="480"/>
      <c r="AZ253" s="480"/>
      <c r="BA253" s="480"/>
      <c r="BB253" s="480"/>
      <c r="BC253" s="480"/>
      <c r="BD253" s="480"/>
      <c r="BE253" s="480"/>
      <c r="BF253" s="480"/>
      <c r="BG253" s="469"/>
      <c r="BH253" s="476"/>
      <c r="BI253" s="469"/>
      <c r="BJ253" s="476"/>
      <c r="BK253" s="480"/>
      <c r="BL253" s="480"/>
      <c r="BM253" s="480"/>
      <c r="BN253" s="480"/>
      <c r="BO253" s="480"/>
      <c r="BP253" s="468"/>
      <c r="BQ253" s="480"/>
      <c r="BR253" s="480"/>
      <c r="BS253" s="480"/>
      <c r="BT253" s="476"/>
      <c r="BU253" s="463"/>
      <c r="BV253" s="465"/>
      <c r="BW253" s="463"/>
      <c r="BX253" s="465"/>
    </row>
    <row r="254" spans="1:76" ht="17" customHeight="1" x14ac:dyDescent="0.35">
      <c r="A254" s="516"/>
      <c r="B254" s="483"/>
      <c r="C254" s="520"/>
      <c r="D254" s="490"/>
      <c r="E254" s="493"/>
      <c r="F254" s="138">
        <v>55</v>
      </c>
      <c r="G254" s="139">
        <f>'Anchor-LD'!L252</f>
        <v>0</v>
      </c>
      <c r="H254" s="140">
        <f>'Anchor-LD'!M252</f>
        <v>0</v>
      </c>
      <c r="I254" s="140">
        <f>'Anchor-LD'!N252</f>
        <v>0</v>
      </c>
      <c r="J254" s="140">
        <f>'Anchor-LD'!O252</f>
        <v>0</v>
      </c>
      <c r="K254" s="140">
        <f>(Summary!$C$58*H254+Summary!$C$59*I254+Summary!$C$60*J254)/Summary!$C$61</f>
        <v>0</v>
      </c>
      <c r="L254" s="140">
        <f>'Anchor-LD'!P252</f>
        <v>0</v>
      </c>
      <c r="M254" s="140">
        <f>'Anchor-LD'!Q252</f>
        <v>0</v>
      </c>
      <c r="N254" s="140">
        <f>'Anchor-LD'!R252</f>
        <v>0</v>
      </c>
      <c r="O254" s="140">
        <f>'Anchor-LD'!S252</f>
        <v>0</v>
      </c>
      <c r="P254" s="140">
        <f>'Anchor-LD'!T252</f>
        <v>0</v>
      </c>
      <c r="Q254" s="140">
        <f>'Anchor-LD'!U252</f>
        <v>0</v>
      </c>
      <c r="R254" s="140">
        <f>'Anchor-LD'!V252</f>
        <v>0</v>
      </c>
      <c r="S254" s="140">
        <f>'Anchor-LD'!W252</f>
        <v>0</v>
      </c>
      <c r="T254" s="140">
        <f>'Anchor-LD'!X252</f>
        <v>0</v>
      </c>
      <c r="U254" s="140">
        <f>10*LOG10(1/((Summary!$C$75/10^(R254/10)+Summary!$C$76/10^(S254/10)+Summary!$C$77/10^(T254/10))/Summary!$C$78))</f>
        <v>0</v>
      </c>
      <c r="V254" s="140">
        <f>'Anchor-LD'!Y252</f>
        <v>0</v>
      </c>
      <c r="W254" s="140">
        <f>'Anchor-LD'!Z252</f>
        <v>0</v>
      </c>
      <c r="X254" s="141">
        <f t="shared" si="14"/>
        <v>0</v>
      </c>
      <c r="Y254" s="133"/>
      <c r="Z254" s="139">
        <f>'Test-LD'!L252</f>
        <v>0</v>
      </c>
      <c r="AA254" s="140">
        <f>'Test-LD'!M252</f>
        <v>0</v>
      </c>
      <c r="AB254" s="140">
        <f>'Test-LD'!N252</f>
        <v>0</v>
      </c>
      <c r="AC254" s="140">
        <f>'Test-LD'!O252</f>
        <v>0</v>
      </c>
      <c r="AD254" s="140">
        <f>(Summary!$C$58*AA254+Summary!$C$59*AB254+Summary!$C$60*AC254)/Summary!$C$61</f>
        <v>0</v>
      </c>
      <c r="AE254" s="140">
        <f>'Test-LD'!P252</f>
        <v>0</v>
      </c>
      <c r="AF254" s="140">
        <f>'Test-LD'!Q252</f>
        <v>0</v>
      </c>
      <c r="AG254" s="140">
        <f>'Test-LD'!R252</f>
        <v>0</v>
      </c>
      <c r="AH254" s="140">
        <f>'Test-LD'!S252</f>
        <v>0</v>
      </c>
      <c r="AI254" s="140">
        <f>'Test-LD'!T252</f>
        <v>0</v>
      </c>
      <c r="AJ254" s="140">
        <f>'Test-LD'!U252</f>
        <v>0</v>
      </c>
      <c r="AK254" s="140">
        <f>'Test-LD'!V252</f>
        <v>0</v>
      </c>
      <c r="AL254" s="140">
        <f>'Test-LD'!W252</f>
        <v>0</v>
      </c>
      <c r="AM254" s="140">
        <f>'Test-LD'!X252</f>
        <v>0</v>
      </c>
      <c r="AN254" s="140">
        <f>10*LOG10(1/((Summary!$C$75/10^(AK254/10)+Summary!$C$76/10^(AL254/10)+Summary!$C$77/10^(AM254/10))/Summary!$C$78))</f>
        <v>0</v>
      </c>
      <c r="AO254" s="140">
        <f>'Test-LD'!Y252</f>
        <v>0</v>
      </c>
      <c r="AP254" s="140">
        <f>'Test-LD'!Z252</f>
        <v>0</v>
      </c>
      <c r="AQ254" s="141">
        <f t="shared" si="15"/>
        <v>0</v>
      </c>
      <c r="AR254" s="142" t="e">
        <f t="shared" si="12"/>
        <v>#DIV/0!</v>
      </c>
      <c r="AS254" s="143" t="e">
        <f t="shared" si="13"/>
        <v>#DIV/0!</v>
      </c>
      <c r="AT254" s="136"/>
      <c r="AU254" s="136"/>
      <c r="AV254" s="577" t="s">
        <v>123</v>
      </c>
      <c r="AW254" s="480" t="e" cm="1">
        <f t="array" ref="AW254">bdRateExtend($G252:$G255,H252:H255,$Z252:$Z255,AA252:AA255)</f>
        <v>#VALUE!</v>
      </c>
      <c r="AX254" s="480"/>
      <c r="AY254" s="480"/>
      <c r="AZ254" s="480"/>
      <c r="BA254" s="480"/>
      <c r="BB254" s="480"/>
      <c r="BC254" s="480" t="e" cm="1">
        <f t="array" ref="BC254">bdRateExtend($G252:$G255,L252:L255,$Z252:$Z255,AE252:AE255)</f>
        <v>#VALUE!</v>
      </c>
      <c r="BD254" s="480"/>
      <c r="BE254" s="480" t="e" cm="1">
        <f t="array" ref="BE254">bdRateExtend($G252:$G255,M252:M255,$Z252:$Z255,AF252:AF255)</f>
        <v>#VALUE!</v>
      </c>
      <c r="BF254" s="480"/>
      <c r="BG254" s="469" t="e" cm="1">
        <f t="array" ref="BG254">bdRateExtend($G252:$G255,N252:N255,$Z252:$Z255,AG252:AG255,"None", FALSE,1)</f>
        <v>#VALUE!</v>
      </c>
      <c r="BH254" s="476"/>
      <c r="BI254" s="469" t="e" cm="1">
        <f t="array" ref="BI254">bdRateExtend($G252:$G255,O252:O255,$Z252:$Z255,AH252:AH255,"None", FALSE,1)</f>
        <v>#VALUE!</v>
      </c>
      <c r="BJ254" s="476"/>
      <c r="BK254" s="480" t="e" cm="1">
        <f t="array" ref="BK254">bdRateExtend($G252:$G255,P252:P255,$Z252:$Z255,AI252:AI255)</f>
        <v>#VALUE!</v>
      </c>
      <c r="BL254" s="480"/>
      <c r="BM254" s="480" t="e" cm="1">
        <f t="array" ref="BM254">bdRateExtend($G252:$G255,Q252:Q255,$Z252:$Z255,AJ252:AJ255)</f>
        <v>#VALUE!</v>
      </c>
      <c r="BN254" s="480"/>
      <c r="BO254" s="480" t="e" cm="1">
        <f t="array" ref="BO254">bdRateExtend($G252:$G255,R252:R255,$Z252:$Z255,AK252:AK255)</f>
        <v>#VALUE!</v>
      </c>
      <c r="BP254" s="468"/>
      <c r="BQ254" s="480"/>
      <c r="BR254" s="480"/>
      <c r="BS254" s="480"/>
      <c r="BT254" s="476"/>
      <c r="BU254" s="463" cm="1">
        <f t="array" ref="BU254">testVMAFRange($G252:$G255,N252:N255,$Z252:$Z255,AG252:AG255)</f>
        <v>0</v>
      </c>
      <c r="BV254" s="465"/>
      <c r="BW254" s="463" cm="1">
        <f t="array" ref="BW254">testVMAFRange($G252:$G255,O252:O255,$Z252:$Z255,AH252:AH255)</f>
        <v>0</v>
      </c>
      <c r="BX254" s="465"/>
    </row>
    <row r="255" spans="1:76" ht="17" customHeight="1" thickBot="1" x14ac:dyDescent="0.4">
      <c r="A255" s="516"/>
      <c r="B255" s="518"/>
      <c r="C255" s="521"/>
      <c r="D255" s="522"/>
      <c r="E255" s="523"/>
      <c r="F255" s="144">
        <v>63</v>
      </c>
      <c r="G255" s="145">
        <f>'Anchor-LD'!L253</f>
        <v>0</v>
      </c>
      <c r="H255" s="146">
        <f>'Anchor-LD'!M253</f>
        <v>0</v>
      </c>
      <c r="I255" s="146">
        <f>'Anchor-LD'!N253</f>
        <v>0</v>
      </c>
      <c r="J255" s="146">
        <f>'Anchor-LD'!O253</f>
        <v>0</v>
      </c>
      <c r="K255" s="146">
        <f>(Summary!$C$58*H255+Summary!$C$59*I255+Summary!$C$60*J255)/Summary!$C$61</f>
        <v>0</v>
      </c>
      <c r="L255" s="146">
        <f>'Anchor-LD'!P253</f>
        <v>0</v>
      </c>
      <c r="M255" s="146">
        <f>'Anchor-LD'!Q253</f>
        <v>0</v>
      </c>
      <c r="N255" s="146">
        <f>'Anchor-LD'!R253</f>
        <v>0</v>
      </c>
      <c r="O255" s="146">
        <f>'Anchor-LD'!S253</f>
        <v>0</v>
      </c>
      <c r="P255" s="146">
        <f>'Anchor-LD'!T253</f>
        <v>0</v>
      </c>
      <c r="Q255" s="146">
        <f>'Anchor-LD'!U253</f>
        <v>0</v>
      </c>
      <c r="R255" s="146">
        <f>'Anchor-LD'!V253</f>
        <v>0</v>
      </c>
      <c r="S255" s="146">
        <f>'Anchor-LD'!W253</f>
        <v>0</v>
      </c>
      <c r="T255" s="146">
        <f>'Anchor-LD'!X253</f>
        <v>0</v>
      </c>
      <c r="U255" s="146">
        <f>10*LOG10(1/((Summary!$C$75/10^(R255/10)+Summary!$C$76/10^(S255/10)+Summary!$C$77/10^(T255/10))/Summary!$C$78))</f>
        <v>0</v>
      </c>
      <c r="V255" s="146">
        <f>'Anchor-LD'!Y253</f>
        <v>0</v>
      </c>
      <c r="W255" s="146">
        <f>'Anchor-LD'!Z253</f>
        <v>0</v>
      </c>
      <c r="X255" s="147">
        <f t="shared" si="14"/>
        <v>0</v>
      </c>
      <c r="Y255" s="133"/>
      <c r="Z255" s="145">
        <f>'Test-LD'!L253</f>
        <v>0</v>
      </c>
      <c r="AA255" s="146">
        <f>'Test-LD'!M253</f>
        <v>0</v>
      </c>
      <c r="AB255" s="146">
        <f>'Test-LD'!N253</f>
        <v>0</v>
      </c>
      <c r="AC255" s="146">
        <f>'Test-LD'!O253</f>
        <v>0</v>
      </c>
      <c r="AD255" s="146">
        <f>(Summary!$C$58*AA255+Summary!$C$59*AB255+Summary!$C$60*AC255)/Summary!$C$61</f>
        <v>0</v>
      </c>
      <c r="AE255" s="146">
        <f>'Test-LD'!P253</f>
        <v>0</v>
      </c>
      <c r="AF255" s="146">
        <f>'Test-LD'!Q253</f>
        <v>0</v>
      </c>
      <c r="AG255" s="146">
        <f>'Test-LD'!R253</f>
        <v>0</v>
      </c>
      <c r="AH255" s="146">
        <f>'Test-LD'!S253</f>
        <v>0</v>
      </c>
      <c r="AI255" s="146">
        <f>'Test-LD'!T253</f>
        <v>0</v>
      </c>
      <c r="AJ255" s="146">
        <f>'Test-LD'!U253</f>
        <v>0</v>
      </c>
      <c r="AK255" s="146">
        <f>'Test-LD'!V253</f>
        <v>0</v>
      </c>
      <c r="AL255" s="146">
        <f>'Test-LD'!W253</f>
        <v>0</v>
      </c>
      <c r="AM255" s="146">
        <f>'Test-LD'!X253</f>
        <v>0</v>
      </c>
      <c r="AN255" s="146">
        <f>10*LOG10(1/((Summary!$C$75/10^(AK255/10)+Summary!$C$76/10^(AL255/10)+Summary!$C$77/10^(AM255/10))/Summary!$C$78))</f>
        <v>0</v>
      </c>
      <c r="AO255" s="146">
        <f>'Test-LD'!Y253</f>
        <v>0</v>
      </c>
      <c r="AP255" s="146">
        <f>'Test-LD'!Z253</f>
        <v>0</v>
      </c>
      <c r="AQ255" s="147">
        <f t="shared" si="15"/>
        <v>0</v>
      </c>
      <c r="AR255" s="148" t="e">
        <f t="shared" si="12"/>
        <v>#DIV/0!</v>
      </c>
      <c r="AS255" s="149" t="e">
        <f t="shared" si="13"/>
        <v>#DIV/0!</v>
      </c>
      <c r="AT255" s="136"/>
      <c r="AU255" s="136"/>
      <c r="AV255" s="577"/>
      <c r="AW255" s="480"/>
      <c r="AX255" s="480"/>
      <c r="AY255" s="480"/>
      <c r="AZ255" s="480"/>
      <c r="BA255" s="480"/>
      <c r="BB255" s="481"/>
      <c r="BC255" s="480"/>
      <c r="BD255" s="480"/>
      <c r="BE255" s="480"/>
      <c r="BF255" s="480"/>
      <c r="BG255" s="472"/>
      <c r="BH255" s="477"/>
      <c r="BI255" s="472"/>
      <c r="BJ255" s="477"/>
      <c r="BK255" s="480"/>
      <c r="BL255" s="480"/>
      <c r="BM255" s="480"/>
      <c r="BN255" s="480"/>
      <c r="BO255" s="480"/>
      <c r="BP255" s="471"/>
      <c r="BQ255" s="481"/>
      <c r="BR255" s="481"/>
      <c r="BS255" s="481"/>
      <c r="BT255" s="477"/>
      <c r="BU255" s="473"/>
      <c r="BV255" s="466"/>
      <c r="BW255" s="473"/>
      <c r="BX255" s="466"/>
    </row>
    <row r="256" spans="1:76" ht="17" customHeight="1" x14ac:dyDescent="0.35">
      <c r="A256" s="516"/>
      <c r="B256" s="482" t="s">
        <v>23</v>
      </c>
      <c r="C256" s="519" t="s">
        <v>65</v>
      </c>
      <c r="D256" s="489">
        <v>59.94</v>
      </c>
      <c r="E256" s="492">
        <v>8</v>
      </c>
      <c r="F256" s="129">
        <v>23</v>
      </c>
      <c r="G256" s="130">
        <f>'Anchor-LD'!L254</f>
        <v>0</v>
      </c>
      <c r="H256" s="131">
        <f>'Anchor-LD'!M254</f>
        <v>0</v>
      </c>
      <c r="I256" s="131">
        <f>'Anchor-LD'!N254</f>
        <v>0</v>
      </c>
      <c r="J256" s="131">
        <f>'Anchor-LD'!O254</f>
        <v>0</v>
      </c>
      <c r="K256" s="131">
        <f>(Summary!$C$58*H256+Summary!$C$59*I256+Summary!$C$60*J256)/Summary!$C$61</f>
        <v>0</v>
      </c>
      <c r="L256" s="131">
        <f>'Anchor-LD'!P254</f>
        <v>0</v>
      </c>
      <c r="M256" s="131">
        <f>'Anchor-LD'!Q254</f>
        <v>0</v>
      </c>
      <c r="N256" s="131">
        <f>'Anchor-LD'!R254</f>
        <v>0</v>
      </c>
      <c r="O256" s="131">
        <f>'Anchor-LD'!S254</f>
        <v>0</v>
      </c>
      <c r="P256" s="131">
        <f>'Anchor-LD'!T254</f>
        <v>0</v>
      </c>
      <c r="Q256" s="131">
        <f>'Anchor-LD'!U254</f>
        <v>0</v>
      </c>
      <c r="R256" s="131">
        <f>'Anchor-LD'!V254</f>
        <v>0</v>
      </c>
      <c r="S256" s="131">
        <f>'Anchor-LD'!W254</f>
        <v>0</v>
      </c>
      <c r="T256" s="131">
        <f>'Anchor-LD'!X254</f>
        <v>0</v>
      </c>
      <c r="U256" s="131">
        <f>10*LOG10(1/((Summary!$C$75/10^(R256/10)+Summary!$C$76/10^(S256/10)+Summary!$C$77/10^(T256/10))/Summary!$C$78))</f>
        <v>0</v>
      </c>
      <c r="V256" s="131">
        <f>'Anchor-LD'!Y254</f>
        <v>0</v>
      </c>
      <c r="W256" s="131">
        <f>'Anchor-LD'!Z254</f>
        <v>0</v>
      </c>
      <c r="X256" s="132">
        <f t="shared" si="14"/>
        <v>0</v>
      </c>
      <c r="Y256" s="133"/>
      <c r="Z256" s="130">
        <f>'Test-LD'!L254</f>
        <v>0</v>
      </c>
      <c r="AA256" s="131">
        <f>'Test-LD'!M254</f>
        <v>0</v>
      </c>
      <c r="AB256" s="131">
        <f>'Test-LD'!N254</f>
        <v>0</v>
      </c>
      <c r="AC256" s="131">
        <f>'Test-LD'!O254</f>
        <v>0</v>
      </c>
      <c r="AD256" s="131">
        <f>(Summary!$C$58*AA256+Summary!$C$59*AB256+Summary!$C$60*AC256)/Summary!$C$61</f>
        <v>0</v>
      </c>
      <c r="AE256" s="131">
        <f>'Test-LD'!P254</f>
        <v>0</v>
      </c>
      <c r="AF256" s="131">
        <f>'Test-LD'!Q254</f>
        <v>0</v>
      </c>
      <c r="AG256" s="131">
        <f>'Test-LD'!R254</f>
        <v>0</v>
      </c>
      <c r="AH256" s="131">
        <f>'Test-LD'!S254</f>
        <v>0</v>
      </c>
      <c r="AI256" s="131">
        <f>'Test-LD'!T254</f>
        <v>0</v>
      </c>
      <c r="AJ256" s="131">
        <f>'Test-LD'!U254</f>
        <v>0</v>
      </c>
      <c r="AK256" s="131">
        <f>'Test-LD'!V254</f>
        <v>0</v>
      </c>
      <c r="AL256" s="131">
        <f>'Test-LD'!W254</f>
        <v>0</v>
      </c>
      <c r="AM256" s="131">
        <f>'Test-LD'!X254</f>
        <v>0</v>
      </c>
      <c r="AN256" s="131">
        <f>10*LOG10(1/((Summary!$C$75/10^(AK256/10)+Summary!$C$76/10^(AL256/10)+Summary!$C$77/10^(AM256/10))/Summary!$C$78))</f>
        <v>0</v>
      </c>
      <c r="AO256" s="131">
        <f>'Test-LD'!Y254</f>
        <v>0</v>
      </c>
      <c r="AP256" s="131">
        <f>'Test-LD'!Z254</f>
        <v>0</v>
      </c>
      <c r="AQ256" s="132">
        <f t="shared" si="15"/>
        <v>0</v>
      </c>
      <c r="AR256" s="134" t="e">
        <f t="shared" si="12"/>
        <v>#DIV/0!</v>
      </c>
      <c r="AS256" s="135" t="e">
        <f t="shared" si="13"/>
        <v>#DIV/0!</v>
      </c>
      <c r="AT256" s="136"/>
      <c r="AU256" s="136"/>
      <c r="AV256" s="577" t="s">
        <v>121</v>
      </c>
      <c r="AW256" s="480" t="e" cm="1">
        <f t="array" ref="AW256">bdRateExtend($G256:$G259,H256:H259,$Z256:$Z259,AA256:AA259)</f>
        <v>#VALUE!</v>
      </c>
      <c r="AX256" s="480" t="e" cm="1">
        <f t="array" ref="AX256">bdRateExtend($G256:$G261,H256:H261,$Z256:$Z261,AA256:AA261)</f>
        <v>#VALUE!</v>
      </c>
      <c r="AY256" s="480" t="e" cm="1">
        <f t="array" ref="AY256">bdRateExtend($G256:$G261,I256:I261,$Z256:$Z261,AB256:AB261)</f>
        <v>#VALUE!</v>
      </c>
      <c r="AZ256" s="480" t="e" cm="1">
        <f t="array" ref="AZ256">bdRateExtend($G256:$G261,J256:J261,$Z256:$Z261,AC256:AC261)</f>
        <v>#VALUE!</v>
      </c>
      <c r="BA256" s="480" t="e" cm="1">
        <f t="array" ref="BA256">bdRateExtend($G256:$G261,K256:K261,$Z256:$Z261,AD256:AD261)</f>
        <v>#VALUE!</v>
      </c>
      <c r="BB256" s="479" t="e">
        <f>(Summary!$C$89*AX256+Summary!$C$90*AY256+Summary!$C$91*AZ256)/Summary!$C$92</f>
        <v>#VALUE!</v>
      </c>
      <c r="BC256" s="480" t="e" cm="1">
        <f t="array" ref="BC256">bdRateExtend($G256:$G259,L256:L259,$Z256:$Z259,AE256:AE259)</f>
        <v>#VALUE!</v>
      </c>
      <c r="BD256" s="480" t="e" cm="1">
        <f t="array" ref="BD256">bdRateExtend($G256:$G261,L256:L261,$Z256:$Z261,AE256:AE261)</f>
        <v>#VALUE!</v>
      </c>
      <c r="BE256" s="480" t="e" cm="1">
        <f t="array" ref="BE256">bdRateExtend($G256:$G259,M256:M259,$Z256:$Z259,AF256:AF259)</f>
        <v>#VALUE!</v>
      </c>
      <c r="BF256" s="480" t="e" cm="1">
        <f t="array" ref="BF256">bdRateExtend($G256:$G261,M256:M261,$Z256:$Z261,AF256:AF261)</f>
        <v>#VALUE!</v>
      </c>
      <c r="BG256" s="474" t="e" cm="1">
        <f t="array" ref="BG256">bdRateExtend($G256:$G259,N256:N259,$Z256:$Z259,AG256:AG259,"None", FALSE,1)</f>
        <v>#VALUE!</v>
      </c>
      <c r="BH256" s="475" t="e" cm="1">
        <f t="array" ref="BH256">bdRateExtend($G256:$G261,N256:N261,$Z256:$Z261,AG256:AG261,"None", FALSE,1)</f>
        <v>#VALUE!</v>
      </c>
      <c r="BI256" s="474" t="e" cm="1">
        <f t="array" ref="BI256">bdRateExtend($G256:$G259,O256:O259,$Z256:$Z259,AH256:AH259,"None", FALSE,1)</f>
        <v>#VALUE!</v>
      </c>
      <c r="BJ256" s="475" t="e" cm="1">
        <f t="array" ref="BJ256">bdRateExtend($G256:$G261,O256:O261,$Z256:$Z261,AH256:AH261,"None", FALSE,1)</f>
        <v>#VALUE!</v>
      </c>
      <c r="BK256" s="480" t="e" cm="1">
        <f t="array" ref="BK256">bdRateExtend($G256:$G259,P256:P259,$Z256:$Z259,AI256:AI259)</f>
        <v>#VALUE!</v>
      </c>
      <c r="BL256" s="480" t="e" cm="1">
        <f t="array" ref="BL256">bdRateExtend($G256:$G261,P256:P261,$Z256:$Z261,AI256:AI261)</f>
        <v>#VALUE!</v>
      </c>
      <c r="BM256" s="480" t="e" cm="1">
        <f t="array" ref="BM256">bdRateExtend($G256:$G259,Q256:Q259,$Z256:$Z259,AJ256:AJ259)</f>
        <v>#VALUE!</v>
      </c>
      <c r="BN256" s="480" t="e" cm="1">
        <f t="array" ref="BN256">bdRateExtend($G256:$G261,Q256:Q261,$Z256:$Z261,AJ256:AJ261)</f>
        <v>#VALUE!</v>
      </c>
      <c r="BO256" s="480" t="e" cm="1">
        <f t="array" ref="BO256">bdRateExtend($G256:$G259,R256:R259,$Z256:$Z259,AK256:AK259)</f>
        <v>#VALUE!</v>
      </c>
      <c r="BP256" s="575" t="e" cm="1">
        <f t="array" ref="BP256">bdRateExtend($G256:$G261,R256:R261,$Z256:$Z261,AK256:AK261)</f>
        <v>#VALUE!</v>
      </c>
      <c r="BQ256" s="574" t="e" cm="1">
        <f t="array" ref="BQ256">bdRateExtend($G256:$G261,S256:S261,$Z256:$Z261,AL256:AL261)</f>
        <v>#VALUE!</v>
      </c>
      <c r="BR256" s="574" t="e" cm="1">
        <f t="array" ref="BR256">bdRateExtend($G256:$G261,T256:T261,$Z256:$Z261,AM256:AM261)</f>
        <v>#VALUE!</v>
      </c>
      <c r="BS256" s="574" t="e" cm="1">
        <f t="array" ref="BS256">bdRateExtend($G256:$G261,U256:U261,$Z256:$Z261,AN256:AN261)</f>
        <v>#VALUE!</v>
      </c>
      <c r="BT256" s="576" t="e">
        <f>(Summary!$C$103*BP256+Summary!$C$104*BQ256+Summary!$C$105*BR256)/Summary!$C$106</f>
        <v>#VALUE!</v>
      </c>
      <c r="BU256" s="462" cm="1">
        <f t="array" ref="BU256">testVMAFRange($G256:$G259,N256:N259,$Z256:$Z259,AG256:AG259)</f>
        <v>0</v>
      </c>
      <c r="BV256" s="464" cm="1">
        <f t="array" ref="BV256">testVMAFRange($G256:$G261,N256:N261,$Z256:$Z261,AG256:AG261)</f>
        <v>0</v>
      </c>
      <c r="BW256" s="462" cm="1">
        <f t="array" ref="BW256">testVMAFRange($G256:$G259,O256:O259,$Z256:$Z259,AH256:AH259)</f>
        <v>0</v>
      </c>
      <c r="BX256" s="464" cm="1">
        <f t="array" ref="BX256">testVMAFRange($G256:$G261,O256:O261,$Z256:$Z261,AH256:AH261)</f>
        <v>0</v>
      </c>
    </row>
    <row r="257" spans="1:76" ht="17" customHeight="1" x14ac:dyDescent="0.35">
      <c r="A257" s="516"/>
      <c r="B257" s="483"/>
      <c r="C257" s="520"/>
      <c r="D257" s="490"/>
      <c r="E257" s="493"/>
      <c r="F257" s="138">
        <v>31</v>
      </c>
      <c r="G257" s="139">
        <f>'Anchor-LD'!L255</f>
        <v>0</v>
      </c>
      <c r="H257" s="140">
        <f>'Anchor-LD'!M255</f>
        <v>0</v>
      </c>
      <c r="I257" s="140">
        <f>'Anchor-LD'!N255</f>
        <v>0</v>
      </c>
      <c r="J257" s="140">
        <f>'Anchor-LD'!O255</f>
        <v>0</v>
      </c>
      <c r="K257" s="140">
        <f>(Summary!$C$58*H257+Summary!$C$59*I257+Summary!$C$60*J257)/Summary!$C$61</f>
        <v>0</v>
      </c>
      <c r="L257" s="140">
        <f>'Anchor-LD'!P255</f>
        <v>0</v>
      </c>
      <c r="M257" s="140">
        <f>'Anchor-LD'!Q255</f>
        <v>0</v>
      </c>
      <c r="N257" s="140">
        <f>'Anchor-LD'!R255</f>
        <v>0</v>
      </c>
      <c r="O257" s="140">
        <f>'Anchor-LD'!S255</f>
        <v>0</v>
      </c>
      <c r="P257" s="140">
        <f>'Anchor-LD'!T255</f>
        <v>0</v>
      </c>
      <c r="Q257" s="140">
        <f>'Anchor-LD'!U255</f>
        <v>0</v>
      </c>
      <c r="R257" s="140">
        <f>'Anchor-LD'!V255</f>
        <v>0</v>
      </c>
      <c r="S257" s="140">
        <f>'Anchor-LD'!W255</f>
        <v>0</v>
      </c>
      <c r="T257" s="140">
        <f>'Anchor-LD'!X255</f>
        <v>0</v>
      </c>
      <c r="U257" s="140">
        <f>10*LOG10(1/((Summary!$C$75/10^(R257/10)+Summary!$C$76/10^(S257/10)+Summary!$C$77/10^(T257/10))/Summary!$C$78))</f>
        <v>0</v>
      </c>
      <c r="V257" s="140">
        <f>'Anchor-LD'!Y255</f>
        <v>0</v>
      </c>
      <c r="W257" s="140">
        <f>'Anchor-LD'!Z255</f>
        <v>0</v>
      </c>
      <c r="X257" s="141">
        <f t="shared" si="14"/>
        <v>0</v>
      </c>
      <c r="Y257" s="133"/>
      <c r="Z257" s="139">
        <f>'Test-LD'!L255</f>
        <v>0</v>
      </c>
      <c r="AA257" s="140">
        <f>'Test-LD'!M255</f>
        <v>0</v>
      </c>
      <c r="AB257" s="140">
        <f>'Test-LD'!N255</f>
        <v>0</v>
      </c>
      <c r="AC257" s="140">
        <f>'Test-LD'!O255</f>
        <v>0</v>
      </c>
      <c r="AD257" s="140">
        <f>(Summary!$C$58*AA257+Summary!$C$59*AB257+Summary!$C$60*AC257)/Summary!$C$61</f>
        <v>0</v>
      </c>
      <c r="AE257" s="140">
        <f>'Test-LD'!P255</f>
        <v>0</v>
      </c>
      <c r="AF257" s="140">
        <f>'Test-LD'!Q255</f>
        <v>0</v>
      </c>
      <c r="AG257" s="140">
        <f>'Test-LD'!R255</f>
        <v>0</v>
      </c>
      <c r="AH257" s="140">
        <f>'Test-LD'!S255</f>
        <v>0</v>
      </c>
      <c r="AI257" s="140">
        <f>'Test-LD'!T255</f>
        <v>0</v>
      </c>
      <c r="AJ257" s="140">
        <f>'Test-LD'!U255</f>
        <v>0</v>
      </c>
      <c r="AK257" s="140">
        <f>'Test-LD'!V255</f>
        <v>0</v>
      </c>
      <c r="AL257" s="140">
        <f>'Test-LD'!W255</f>
        <v>0</v>
      </c>
      <c r="AM257" s="140">
        <f>'Test-LD'!X255</f>
        <v>0</v>
      </c>
      <c r="AN257" s="140">
        <f>10*LOG10(1/((Summary!$C$75/10^(AK257/10)+Summary!$C$76/10^(AL257/10)+Summary!$C$77/10^(AM257/10))/Summary!$C$78))</f>
        <v>0</v>
      </c>
      <c r="AO257" s="140">
        <f>'Test-LD'!Y255</f>
        <v>0</v>
      </c>
      <c r="AP257" s="140">
        <f>'Test-LD'!Z255</f>
        <v>0</v>
      </c>
      <c r="AQ257" s="141">
        <f t="shared" si="15"/>
        <v>0</v>
      </c>
      <c r="AR257" s="142" t="e">
        <f t="shared" si="12"/>
        <v>#DIV/0!</v>
      </c>
      <c r="AS257" s="143" t="e">
        <f t="shared" si="13"/>
        <v>#DIV/0!</v>
      </c>
      <c r="AT257" s="136"/>
      <c r="AU257" s="136"/>
      <c r="AV257" s="577"/>
      <c r="AW257" s="480"/>
      <c r="AX257" s="480"/>
      <c r="AY257" s="480"/>
      <c r="AZ257" s="480"/>
      <c r="BA257" s="480"/>
      <c r="BB257" s="480"/>
      <c r="BC257" s="480"/>
      <c r="BD257" s="480"/>
      <c r="BE257" s="480"/>
      <c r="BF257" s="480"/>
      <c r="BG257" s="469"/>
      <c r="BH257" s="476"/>
      <c r="BI257" s="469"/>
      <c r="BJ257" s="476"/>
      <c r="BK257" s="480"/>
      <c r="BL257" s="480"/>
      <c r="BM257" s="480"/>
      <c r="BN257" s="480"/>
      <c r="BO257" s="480"/>
      <c r="BP257" s="468"/>
      <c r="BQ257" s="480"/>
      <c r="BR257" s="480"/>
      <c r="BS257" s="480"/>
      <c r="BT257" s="476"/>
      <c r="BU257" s="463"/>
      <c r="BV257" s="465"/>
      <c r="BW257" s="463"/>
      <c r="BX257" s="465"/>
    </row>
    <row r="258" spans="1:76" ht="17" customHeight="1" x14ac:dyDescent="0.35">
      <c r="A258" s="516"/>
      <c r="B258" s="483"/>
      <c r="C258" s="520"/>
      <c r="D258" s="490"/>
      <c r="E258" s="493"/>
      <c r="F258" s="138">
        <v>39</v>
      </c>
      <c r="G258" s="139">
        <f>'Anchor-LD'!L256</f>
        <v>0</v>
      </c>
      <c r="H258" s="140">
        <f>'Anchor-LD'!M256</f>
        <v>0</v>
      </c>
      <c r="I258" s="140">
        <f>'Anchor-LD'!N256</f>
        <v>0</v>
      </c>
      <c r="J258" s="140">
        <f>'Anchor-LD'!O256</f>
        <v>0</v>
      </c>
      <c r="K258" s="140">
        <f>(Summary!$C$58*H258+Summary!$C$59*I258+Summary!$C$60*J258)/Summary!$C$61</f>
        <v>0</v>
      </c>
      <c r="L258" s="140">
        <f>'Anchor-LD'!P256</f>
        <v>0</v>
      </c>
      <c r="M258" s="140">
        <f>'Anchor-LD'!Q256</f>
        <v>0</v>
      </c>
      <c r="N258" s="140">
        <f>'Anchor-LD'!R256</f>
        <v>0</v>
      </c>
      <c r="O258" s="140">
        <f>'Anchor-LD'!S256</f>
        <v>0</v>
      </c>
      <c r="P258" s="140">
        <f>'Anchor-LD'!T256</f>
        <v>0</v>
      </c>
      <c r="Q258" s="140">
        <f>'Anchor-LD'!U256</f>
        <v>0</v>
      </c>
      <c r="R258" s="140">
        <f>'Anchor-LD'!V256</f>
        <v>0</v>
      </c>
      <c r="S258" s="140">
        <f>'Anchor-LD'!W256</f>
        <v>0</v>
      </c>
      <c r="T258" s="140">
        <f>'Anchor-LD'!X256</f>
        <v>0</v>
      </c>
      <c r="U258" s="140">
        <f>10*LOG10(1/((Summary!$C$75/10^(R258/10)+Summary!$C$76/10^(S258/10)+Summary!$C$77/10^(T258/10))/Summary!$C$78))</f>
        <v>0</v>
      </c>
      <c r="V258" s="140">
        <f>'Anchor-LD'!Y256</f>
        <v>0</v>
      </c>
      <c r="W258" s="140">
        <f>'Anchor-LD'!Z256</f>
        <v>0</v>
      </c>
      <c r="X258" s="141">
        <f t="shared" si="14"/>
        <v>0</v>
      </c>
      <c r="Y258" s="133"/>
      <c r="Z258" s="139">
        <f>'Test-LD'!L256</f>
        <v>0</v>
      </c>
      <c r="AA258" s="140">
        <f>'Test-LD'!M256</f>
        <v>0</v>
      </c>
      <c r="AB258" s="140">
        <f>'Test-LD'!N256</f>
        <v>0</v>
      </c>
      <c r="AC258" s="140">
        <f>'Test-LD'!O256</f>
        <v>0</v>
      </c>
      <c r="AD258" s="140">
        <f>(Summary!$C$58*AA258+Summary!$C$59*AB258+Summary!$C$60*AC258)/Summary!$C$61</f>
        <v>0</v>
      </c>
      <c r="AE258" s="140">
        <f>'Test-LD'!P256</f>
        <v>0</v>
      </c>
      <c r="AF258" s="140">
        <f>'Test-LD'!Q256</f>
        <v>0</v>
      </c>
      <c r="AG258" s="140">
        <f>'Test-LD'!R256</f>
        <v>0</v>
      </c>
      <c r="AH258" s="140">
        <f>'Test-LD'!S256</f>
        <v>0</v>
      </c>
      <c r="AI258" s="140">
        <f>'Test-LD'!T256</f>
        <v>0</v>
      </c>
      <c r="AJ258" s="140">
        <f>'Test-LD'!U256</f>
        <v>0</v>
      </c>
      <c r="AK258" s="140">
        <f>'Test-LD'!V256</f>
        <v>0</v>
      </c>
      <c r="AL258" s="140">
        <f>'Test-LD'!W256</f>
        <v>0</v>
      </c>
      <c r="AM258" s="140">
        <f>'Test-LD'!X256</f>
        <v>0</v>
      </c>
      <c r="AN258" s="140">
        <f>10*LOG10(1/((Summary!$C$75/10^(AK258/10)+Summary!$C$76/10^(AL258/10)+Summary!$C$77/10^(AM258/10))/Summary!$C$78))</f>
        <v>0</v>
      </c>
      <c r="AO258" s="140">
        <f>'Test-LD'!Y256</f>
        <v>0</v>
      </c>
      <c r="AP258" s="140">
        <f>'Test-LD'!Z256</f>
        <v>0</v>
      </c>
      <c r="AQ258" s="141">
        <f t="shared" si="15"/>
        <v>0</v>
      </c>
      <c r="AR258" s="142" t="e">
        <f t="shared" si="12"/>
        <v>#DIV/0!</v>
      </c>
      <c r="AS258" s="143" t="e">
        <f t="shared" si="13"/>
        <v>#DIV/0!</v>
      </c>
      <c r="AT258" s="136"/>
      <c r="AU258" s="136"/>
      <c r="AV258" s="577" t="s">
        <v>122</v>
      </c>
      <c r="AW258" s="480" t="e" cm="1">
        <f t="array" ref="AW258">bdRateExtend($G257:$G260,H257:H260,$Z257:$Z260,AA257:AA260)</f>
        <v>#VALUE!</v>
      </c>
      <c r="AX258" s="480"/>
      <c r="AY258" s="480"/>
      <c r="AZ258" s="480"/>
      <c r="BA258" s="480"/>
      <c r="BB258" s="480"/>
      <c r="BC258" s="480" t="e" cm="1">
        <f t="array" ref="BC258">bdRateExtend($G257:$G260,L257:L260,$Z257:$Z260,AE257:AE260)</f>
        <v>#VALUE!</v>
      </c>
      <c r="BD258" s="480"/>
      <c r="BE258" s="480" t="e" cm="1">
        <f t="array" ref="BE258">bdRateExtend($G257:$G260,M257:M260,$Z257:$Z260,AF257:AF260)</f>
        <v>#VALUE!</v>
      </c>
      <c r="BF258" s="480"/>
      <c r="BG258" s="469" t="e" cm="1">
        <f t="array" ref="BG258">bdRateExtend($G257:$G260,N257:N260,$Z257:$Z260,AG257:AG260,"None", FALSE,1)</f>
        <v>#VALUE!</v>
      </c>
      <c r="BH258" s="476"/>
      <c r="BI258" s="469" t="e" cm="1">
        <f t="array" ref="BI258">bdRateExtend($G257:$G260,O257:O260,$Z257:$Z260,AH257:AH260,"None", FALSE,1)</f>
        <v>#VALUE!</v>
      </c>
      <c r="BJ258" s="476"/>
      <c r="BK258" s="480" t="e" cm="1">
        <f t="array" ref="BK258">bdRateExtend($G257:$G260,P257:P260,$Z257:$Z260,AI257:AI260)</f>
        <v>#VALUE!</v>
      </c>
      <c r="BL258" s="480"/>
      <c r="BM258" s="480" t="e" cm="1">
        <f t="array" ref="BM258">bdRateExtend($G257:$G260,Q257:Q260,$Z257:$Z260,AJ257:AJ260)</f>
        <v>#VALUE!</v>
      </c>
      <c r="BN258" s="480"/>
      <c r="BO258" s="480" t="e" cm="1">
        <f t="array" ref="BO258">bdRateExtend($G257:$G260,R257:R260,$Z257:$Z260,AK257:AK260)</f>
        <v>#VALUE!</v>
      </c>
      <c r="BP258" s="468"/>
      <c r="BQ258" s="480"/>
      <c r="BR258" s="480"/>
      <c r="BS258" s="480"/>
      <c r="BT258" s="476"/>
      <c r="BU258" s="463" cm="1">
        <f t="array" ref="BU258">testVMAFRange($G257:$G260,N257:N260,$Z257:$Z260,AG257:AG260)</f>
        <v>0</v>
      </c>
      <c r="BV258" s="465"/>
      <c r="BW258" s="463" cm="1">
        <f t="array" ref="BW258">testVMAFRange($G257:$G260,O257:O260,$Z257:$Z260,AH257:AH260)</f>
        <v>0</v>
      </c>
      <c r="BX258" s="465"/>
    </row>
    <row r="259" spans="1:76" ht="17" customHeight="1" x14ac:dyDescent="0.35">
      <c r="A259" s="516"/>
      <c r="B259" s="483"/>
      <c r="C259" s="520"/>
      <c r="D259" s="490"/>
      <c r="E259" s="493"/>
      <c r="F259" s="138">
        <v>47</v>
      </c>
      <c r="G259" s="139">
        <f>'Anchor-LD'!L257</f>
        <v>0</v>
      </c>
      <c r="H259" s="140">
        <f>'Anchor-LD'!M257</f>
        <v>0</v>
      </c>
      <c r="I259" s="140">
        <f>'Anchor-LD'!N257</f>
        <v>0</v>
      </c>
      <c r="J259" s="140">
        <f>'Anchor-LD'!O257</f>
        <v>0</v>
      </c>
      <c r="K259" s="140">
        <f>(Summary!$C$58*H259+Summary!$C$59*I259+Summary!$C$60*J259)/Summary!$C$61</f>
        <v>0</v>
      </c>
      <c r="L259" s="140">
        <f>'Anchor-LD'!P257</f>
        <v>0</v>
      </c>
      <c r="M259" s="140">
        <f>'Anchor-LD'!Q257</f>
        <v>0</v>
      </c>
      <c r="N259" s="140">
        <f>'Anchor-LD'!R257</f>
        <v>0</v>
      </c>
      <c r="O259" s="140">
        <f>'Anchor-LD'!S257</f>
        <v>0</v>
      </c>
      <c r="P259" s="140">
        <f>'Anchor-LD'!T257</f>
        <v>0</v>
      </c>
      <c r="Q259" s="140">
        <f>'Anchor-LD'!U257</f>
        <v>0</v>
      </c>
      <c r="R259" s="140">
        <f>'Anchor-LD'!V257</f>
        <v>0</v>
      </c>
      <c r="S259" s="140">
        <f>'Anchor-LD'!W257</f>
        <v>0</v>
      </c>
      <c r="T259" s="140">
        <f>'Anchor-LD'!X257</f>
        <v>0</v>
      </c>
      <c r="U259" s="140">
        <f>10*LOG10(1/((Summary!$C$75/10^(R259/10)+Summary!$C$76/10^(S259/10)+Summary!$C$77/10^(T259/10))/Summary!$C$78))</f>
        <v>0</v>
      </c>
      <c r="V259" s="140">
        <f>'Anchor-LD'!Y257</f>
        <v>0</v>
      </c>
      <c r="W259" s="140">
        <f>'Anchor-LD'!Z257</f>
        <v>0</v>
      </c>
      <c r="X259" s="141">
        <f t="shared" si="14"/>
        <v>0</v>
      </c>
      <c r="Y259" s="133"/>
      <c r="Z259" s="139">
        <f>'Test-LD'!L257</f>
        <v>0</v>
      </c>
      <c r="AA259" s="140">
        <f>'Test-LD'!M257</f>
        <v>0</v>
      </c>
      <c r="AB259" s="140">
        <f>'Test-LD'!N257</f>
        <v>0</v>
      </c>
      <c r="AC259" s="140">
        <f>'Test-LD'!O257</f>
        <v>0</v>
      </c>
      <c r="AD259" s="140">
        <f>(Summary!$C$58*AA259+Summary!$C$59*AB259+Summary!$C$60*AC259)/Summary!$C$61</f>
        <v>0</v>
      </c>
      <c r="AE259" s="140">
        <f>'Test-LD'!P257</f>
        <v>0</v>
      </c>
      <c r="AF259" s="140">
        <f>'Test-LD'!Q257</f>
        <v>0</v>
      </c>
      <c r="AG259" s="140">
        <f>'Test-LD'!R257</f>
        <v>0</v>
      </c>
      <c r="AH259" s="140">
        <f>'Test-LD'!S257</f>
        <v>0</v>
      </c>
      <c r="AI259" s="140">
        <f>'Test-LD'!T257</f>
        <v>0</v>
      </c>
      <c r="AJ259" s="140">
        <f>'Test-LD'!U257</f>
        <v>0</v>
      </c>
      <c r="AK259" s="140">
        <f>'Test-LD'!V257</f>
        <v>0</v>
      </c>
      <c r="AL259" s="140">
        <f>'Test-LD'!W257</f>
        <v>0</v>
      </c>
      <c r="AM259" s="140">
        <f>'Test-LD'!X257</f>
        <v>0</v>
      </c>
      <c r="AN259" s="140">
        <f>10*LOG10(1/((Summary!$C$75/10^(AK259/10)+Summary!$C$76/10^(AL259/10)+Summary!$C$77/10^(AM259/10))/Summary!$C$78))</f>
        <v>0</v>
      </c>
      <c r="AO259" s="140">
        <f>'Test-LD'!Y257</f>
        <v>0</v>
      </c>
      <c r="AP259" s="140">
        <f>'Test-LD'!Z257</f>
        <v>0</v>
      </c>
      <c r="AQ259" s="141">
        <f t="shared" si="15"/>
        <v>0</v>
      </c>
      <c r="AR259" s="142" t="e">
        <f t="shared" si="12"/>
        <v>#DIV/0!</v>
      </c>
      <c r="AS259" s="143" t="e">
        <f t="shared" si="13"/>
        <v>#DIV/0!</v>
      </c>
      <c r="AT259" s="136"/>
      <c r="AU259" s="136"/>
      <c r="AV259" s="577"/>
      <c r="AW259" s="480"/>
      <c r="AX259" s="480"/>
      <c r="AY259" s="480"/>
      <c r="AZ259" s="480"/>
      <c r="BA259" s="480"/>
      <c r="BB259" s="480"/>
      <c r="BC259" s="480"/>
      <c r="BD259" s="480"/>
      <c r="BE259" s="480"/>
      <c r="BF259" s="480"/>
      <c r="BG259" s="469"/>
      <c r="BH259" s="476"/>
      <c r="BI259" s="469"/>
      <c r="BJ259" s="476"/>
      <c r="BK259" s="480"/>
      <c r="BL259" s="480"/>
      <c r="BM259" s="480"/>
      <c r="BN259" s="480"/>
      <c r="BO259" s="480"/>
      <c r="BP259" s="468"/>
      <c r="BQ259" s="480"/>
      <c r="BR259" s="480"/>
      <c r="BS259" s="480"/>
      <c r="BT259" s="476"/>
      <c r="BU259" s="463"/>
      <c r="BV259" s="465"/>
      <c r="BW259" s="463"/>
      <c r="BX259" s="465"/>
    </row>
    <row r="260" spans="1:76" ht="17" customHeight="1" x14ac:dyDescent="0.35">
      <c r="A260" s="516"/>
      <c r="B260" s="483"/>
      <c r="C260" s="520"/>
      <c r="D260" s="490"/>
      <c r="E260" s="493"/>
      <c r="F260" s="138">
        <v>55</v>
      </c>
      <c r="G260" s="139">
        <f>'Anchor-LD'!L258</f>
        <v>0</v>
      </c>
      <c r="H260" s="140">
        <f>'Anchor-LD'!M258</f>
        <v>0</v>
      </c>
      <c r="I260" s="140">
        <f>'Anchor-LD'!N258</f>
        <v>0</v>
      </c>
      <c r="J260" s="140">
        <f>'Anchor-LD'!O258</f>
        <v>0</v>
      </c>
      <c r="K260" s="140">
        <f>(Summary!$C$58*H260+Summary!$C$59*I260+Summary!$C$60*J260)/Summary!$C$61</f>
        <v>0</v>
      </c>
      <c r="L260" s="140">
        <f>'Anchor-LD'!P258</f>
        <v>0</v>
      </c>
      <c r="M260" s="140">
        <f>'Anchor-LD'!Q258</f>
        <v>0</v>
      </c>
      <c r="N260" s="140">
        <f>'Anchor-LD'!R258</f>
        <v>0</v>
      </c>
      <c r="O260" s="140">
        <f>'Anchor-LD'!S258</f>
        <v>0</v>
      </c>
      <c r="P260" s="140">
        <f>'Anchor-LD'!T258</f>
        <v>0</v>
      </c>
      <c r="Q260" s="140">
        <f>'Anchor-LD'!U258</f>
        <v>0</v>
      </c>
      <c r="R260" s="140">
        <f>'Anchor-LD'!V258</f>
        <v>0</v>
      </c>
      <c r="S260" s="140">
        <f>'Anchor-LD'!W258</f>
        <v>0</v>
      </c>
      <c r="T260" s="140">
        <f>'Anchor-LD'!X258</f>
        <v>0</v>
      </c>
      <c r="U260" s="140">
        <f>10*LOG10(1/((Summary!$C$75/10^(R260/10)+Summary!$C$76/10^(S260/10)+Summary!$C$77/10^(T260/10))/Summary!$C$78))</f>
        <v>0</v>
      </c>
      <c r="V260" s="140">
        <f>'Anchor-LD'!Y258</f>
        <v>0</v>
      </c>
      <c r="W260" s="140">
        <f>'Anchor-LD'!Z258</f>
        <v>0</v>
      </c>
      <c r="X260" s="141">
        <f t="shared" si="14"/>
        <v>0</v>
      </c>
      <c r="Y260" s="133"/>
      <c r="Z260" s="139">
        <f>'Test-LD'!L258</f>
        <v>0</v>
      </c>
      <c r="AA260" s="140">
        <f>'Test-LD'!M258</f>
        <v>0</v>
      </c>
      <c r="AB260" s="140">
        <f>'Test-LD'!N258</f>
        <v>0</v>
      </c>
      <c r="AC260" s="140">
        <f>'Test-LD'!O258</f>
        <v>0</v>
      </c>
      <c r="AD260" s="140">
        <f>(Summary!$C$58*AA260+Summary!$C$59*AB260+Summary!$C$60*AC260)/Summary!$C$61</f>
        <v>0</v>
      </c>
      <c r="AE260" s="140">
        <f>'Test-LD'!P258</f>
        <v>0</v>
      </c>
      <c r="AF260" s="140">
        <f>'Test-LD'!Q258</f>
        <v>0</v>
      </c>
      <c r="AG260" s="140">
        <f>'Test-LD'!R258</f>
        <v>0</v>
      </c>
      <c r="AH260" s="140">
        <f>'Test-LD'!S258</f>
        <v>0</v>
      </c>
      <c r="AI260" s="140">
        <f>'Test-LD'!T258</f>
        <v>0</v>
      </c>
      <c r="AJ260" s="140">
        <f>'Test-LD'!U258</f>
        <v>0</v>
      </c>
      <c r="AK260" s="140">
        <f>'Test-LD'!V258</f>
        <v>0</v>
      </c>
      <c r="AL260" s="140">
        <f>'Test-LD'!W258</f>
        <v>0</v>
      </c>
      <c r="AM260" s="140">
        <f>'Test-LD'!X258</f>
        <v>0</v>
      </c>
      <c r="AN260" s="140">
        <f>10*LOG10(1/((Summary!$C$75/10^(AK260/10)+Summary!$C$76/10^(AL260/10)+Summary!$C$77/10^(AM260/10))/Summary!$C$78))</f>
        <v>0</v>
      </c>
      <c r="AO260" s="140">
        <f>'Test-LD'!Y258</f>
        <v>0</v>
      </c>
      <c r="AP260" s="140">
        <f>'Test-LD'!Z258</f>
        <v>0</v>
      </c>
      <c r="AQ260" s="141">
        <f t="shared" si="15"/>
        <v>0</v>
      </c>
      <c r="AR260" s="142" t="e">
        <f t="shared" ref="AR260:AR323" si="16">AO260/V260</f>
        <v>#DIV/0!</v>
      </c>
      <c r="AS260" s="143" t="e">
        <f t="shared" ref="AS260:AS323" si="17">AP260/W260</f>
        <v>#DIV/0!</v>
      </c>
      <c r="AT260" s="136"/>
      <c r="AU260" s="136"/>
      <c r="AV260" s="577" t="s">
        <v>123</v>
      </c>
      <c r="AW260" s="480" t="e" cm="1">
        <f t="array" ref="AW260">bdRateExtend($G258:$G261,H258:H261,$Z258:$Z261,AA258:AA261)</f>
        <v>#VALUE!</v>
      </c>
      <c r="AX260" s="480"/>
      <c r="AY260" s="480"/>
      <c r="AZ260" s="480"/>
      <c r="BA260" s="480"/>
      <c r="BB260" s="480"/>
      <c r="BC260" s="480" t="e" cm="1">
        <f t="array" ref="BC260">bdRateExtend($G258:$G261,L258:L261,$Z258:$Z261,AE258:AE261)</f>
        <v>#VALUE!</v>
      </c>
      <c r="BD260" s="480"/>
      <c r="BE260" s="480" t="e" cm="1">
        <f t="array" ref="BE260">bdRateExtend($G258:$G261,M258:M261,$Z258:$Z261,AF258:AF261)</f>
        <v>#VALUE!</v>
      </c>
      <c r="BF260" s="480"/>
      <c r="BG260" s="469" t="e" cm="1">
        <f t="array" ref="BG260">bdRateExtend($G258:$G261,N258:N261,$Z258:$Z261,AG258:AG261,"None", FALSE,1)</f>
        <v>#VALUE!</v>
      </c>
      <c r="BH260" s="476"/>
      <c r="BI260" s="469" t="e" cm="1">
        <f t="array" ref="BI260">bdRateExtend($G258:$G261,O258:O261,$Z258:$Z261,AH258:AH261,"None", FALSE,1)</f>
        <v>#VALUE!</v>
      </c>
      <c r="BJ260" s="476"/>
      <c r="BK260" s="480" t="e" cm="1">
        <f t="array" ref="BK260">bdRateExtend($G258:$G261,P258:P261,$Z258:$Z261,AI258:AI261)</f>
        <v>#VALUE!</v>
      </c>
      <c r="BL260" s="480"/>
      <c r="BM260" s="480" t="e" cm="1">
        <f t="array" ref="BM260">bdRateExtend($G258:$G261,Q258:Q261,$Z258:$Z261,AJ258:AJ261)</f>
        <v>#VALUE!</v>
      </c>
      <c r="BN260" s="480"/>
      <c r="BO260" s="480" t="e" cm="1">
        <f t="array" ref="BO260">bdRateExtend($G258:$G261,R258:R261,$Z258:$Z261,AK258:AK261)</f>
        <v>#VALUE!</v>
      </c>
      <c r="BP260" s="468"/>
      <c r="BQ260" s="480"/>
      <c r="BR260" s="480"/>
      <c r="BS260" s="480"/>
      <c r="BT260" s="476"/>
      <c r="BU260" s="463" cm="1">
        <f t="array" ref="BU260">testVMAFRange($G258:$G261,N258:N261,$Z258:$Z261,AG258:AG261)</f>
        <v>0</v>
      </c>
      <c r="BV260" s="465"/>
      <c r="BW260" s="463" cm="1">
        <f t="array" ref="BW260">testVMAFRange($G258:$G261,O258:O261,$Z258:$Z261,AH258:AH261)</f>
        <v>0</v>
      </c>
      <c r="BX260" s="465"/>
    </row>
    <row r="261" spans="1:76" ht="17" customHeight="1" thickBot="1" x14ac:dyDescent="0.4">
      <c r="A261" s="516"/>
      <c r="B261" s="518"/>
      <c r="C261" s="521"/>
      <c r="D261" s="522"/>
      <c r="E261" s="523"/>
      <c r="F261" s="144">
        <v>63</v>
      </c>
      <c r="G261" s="145">
        <f>'Anchor-LD'!L259</f>
        <v>0</v>
      </c>
      <c r="H261" s="146">
        <f>'Anchor-LD'!M259</f>
        <v>0</v>
      </c>
      <c r="I261" s="146">
        <f>'Anchor-LD'!N259</f>
        <v>0</v>
      </c>
      <c r="J261" s="146">
        <f>'Anchor-LD'!O259</f>
        <v>0</v>
      </c>
      <c r="K261" s="146">
        <f>(Summary!$C$58*H261+Summary!$C$59*I261+Summary!$C$60*J261)/Summary!$C$61</f>
        <v>0</v>
      </c>
      <c r="L261" s="146">
        <f>'Anchor-LD'!P259</f>
        <v>0</v>
      </c>
      <c r="M261" s="146">
        <f>'Anchor-LD'!Q259</f>
        <v>0</v>
      </c>
      <c r="N261" s="146">
        <f>'Anchor-LD'!R259</f>
        <v>0</v>
      </c>
      <c r="O261" s="146">
        <f>'Anchor-LD'!S259</f>
        <v>0</v>
      </c>
      <c r="P261" s="146">
        <f>'Anchor-LD'!T259</f>
        <v>0</v>
      </c>
      <c r="Q261" s="146">
        <f>'Anchor-LD'!U259</f>
        <v>0</v>
      </c>
      <c r="R261" s="146">
        <f>'Anchor-LD'!V259</f>
        <v>0</v>
      </c>
      <c r="S261" s="146">
        <f>'Anchor-LD'!W259</f>
        <v>0</v>
      </c>
      <c r="T261" s="146">
        <f>'Anchor-LD'!X259</f>
        <v>0</v>
      </c>
      <c r="U261" s="146">
        <f>10*LOG10(1/((Summary!$C$75/10^(R261/10)+Summary!$C$76/10^(S261/10)+Summary!$C$77/10^(T261/10))/Summary!$C$78))</f>
        <v>0</v>
      </c>
      <c r="V261" s="146">
        <f>'Anchor-LD'!Y259</f>
        <v>0</v>
      </c>
      <c r="W261" s="146">
        <f>'Anchor-LD'!Z259</f>
        <v>0</v>
      </c>
      <c r="X261" s="147">
        <f t="shared" si="14"/>
        <v>0</v>
      </c>
      <c r="Y261" s="133"/>
      <c r="Z261" s="145">
        <f>'Test-LD'!L259</f>
        <v>0</v>
      </c>
      <c r="AA261" s="146">
        <f>'Test-LD'!M259</f>
        <v>0</v>
      </c>
      <c r="AB261" s="146">
        <f>'Test-LD'!N259</f>
        <v>0</v>
      </c>
      <c r="AC261" s="146">
        <f>'Test-LD'!O259</f>
        <v>0</v>
      </c>
      <c r="AD261" s="146">
        <f>(Summary!$C$58*AA261+Summary!$C$59*AB261+Summary!$C$60*AC261)/Summary!$C$61</f>
        <v>0</v>
      </c>
      <c r="AE261" s="146">
        <f>'Test-LD'!P259</f>
        <v>0</v>
      </c>
      <c r="AF261" s="146">
        <f>'Test-LD'!Q259</f>
        <v>0</v>
      </c>
      <c r="AG261" s="146">
        <f>'Test-LD'!R259</f>
        <v>0</v>
      </c>
      <c r="AH261" s="146">
        <f>'Test-LD'!S259</f>
        <v>0</v>
      </c>
      <c r="AI261" s="146">
        <f>'Test-LD'!T259</f>
        <v>0</v>
      </c>
      <c r="AJ261" s="146">
        <f>'Test-LD'!U259</f>
        <v>0</v>
      </c>
      <c r="AK261" s="146">
        <f>'Test-LD'!V259</f>
        <v>0</v>
      </c>
      <c r="AL261" s="146">
        <f>'Test-LD'!W259</f>
        <v>0</v>
      </c>
      <c r="AM261" s="146">
        <f>'Test-LD'!X259</f>
        <v>0</v>
      </c>
      <c r="AN261" s="146">
        <f>10*LOG10(1/((Summary!$C$75/10^(AK261/10)+Summary!$C$76/10^(AL261/10)+Summary!$C$77/10^(AM261/10))/Summary!$C$78))</f>
        <v>0</v>
      </c>
      <c r="AO261" s="146">
        <f>'Test-LD'!Y259</f>
        <v>0</v>
      </c>
      <c r="AP261" s="146">
        <f>'Test-LD'!Z259</f>
        <v>0</v>
      </c>
      <c r="AQ261" s="147">
        <f t="shared" si="15"/>
        <v>0</v>
      </c>
      <c r="AR261" s="148" t="e">
        <f t="shared" si="16"/>
        <v>#DIV/0!</v>
      </c>
      <c r="AS261" s="149" t="e">
        <f t="shared" si="17"/>
        <v>#DIV/0!</v>
      </c>
      <c r="AT261" s="136"/>
      <c r="AU261" s="136"/>
      <c r="AV261" s="577"/>
      <c r="AW261" s="480"/>
      <c r="AX261" s="480"/>
      <c r="AY261" s="480"/>
      <c r="AZ261" s="480"/>
      <c r="BA261" s="480"/>
      <c r="BB261" s="481"/>
      <c r="BC261" s="480"/>
      <c r="BD261" s="480"/>
      <c r="BE261" s="480"/>
      <c r="BF261" s="480"/>
      <c r="BG261" s="472"/>
      <c r="BH261" s="477"/>
      <c r="BI261" s="472"/>
      <c r="BJ261" s="477"/>
      <c r="BK261" s="480"/>
      <c r="BL261" s="480"/>
      <c r="BM261" s="480"/>
      <c r="BN261" s="480"/>
      <c r="BO261" s="480"/>
      <c r="BP261" s="471"/>
      <c r="BQ261" s="481"/>
      <c r="BR261" s="481"/>
      <c r="BS261" s="481"/>
      <c r="BT261" s="477"/>
      <c r="BU261" s="473"/>
      <c r="BV261" s="466"/>
      <c r="BW261" s="473"/>
      <c r="BX261" s="466"/>
    </row>
    <row r="262" spans="1:76" ht="17" customHeight="1" x14ac:dyDescent="0.35">
      <c r="A262" s="516"/>
      <c r="B262" s="482" t="s">
        <v>23</v>
      </c>
      <c r="C262" s="519" t="s">
        <v>66</v>
      </c>
      <c r="D262" s="489">
        <v>29.97</v>
      </c>
      <c r="E262" s="492">
        <v>8</v>
      </c>
      <c r="F262" s="129">
        <v>23</v>
      </c>
      <c r="G262" s="130">
        <f>'Anchor-LD'!L260</f>
        <v>0</v>
      </c>
      <c r="H262" s="131">
        <f>'Anchor-LD'!M260</f>
        <v>0</v>
      </c>
      <c r="I262" s="131">
        <f>'Anchor-LD'!N260</f>
        <v>0</v>
      </c>
      <c r="J262" s="131">
        <f>'Anchor-LD'!O260</f>
        <v>0</v>
      </c>
      <c r="K262" s="131">
        <f>(Summary!$C$58*H262+Summary!$C$59*I262+Summary!$C$60*J262)/Summary!$C$61</f>
        <v>0</v>
      </c>
      <c r="L262" s="131">
        <f>'Anchor-LD'!P260</f>
        <v>0</v>
      </c>
      <c r="M262" s="131">
        <f>'Anchor-LD'!Q260</f>
        <v>0</v>
      </c>
      <c r="N262" s="131">
        <f>'Anchor-LD'!R260</f>
        <v>0</v>
      </c>
      <c r="O262" s="131">
        <f>'Anchor-LD'!S260</f>
        <v>0</v>
      </c>
      <c r="P262" s="131">
        <f>'Anchor-LD'!T260</f>
        <v>0</v>
      </c>
      <c r="Q262" s="131">
        <f>'Anchor-LD'!U260</f>
        <v>0</v>
      </c>
      <c r="R262" s="131">
        <f>'Anchor-LD'!V260</f>
        <v>0</v>
      </c>
      <c r="S262" s="131">
        <f>'Anchor-LD'!W260</f>
        <v>0</v>
      </c>
      <c r="T262" s="131">
        <f>'Anchor-LD'!X260</f>
        <v>0</v>
      </c>
      <c r="U262" s="131">
        <f>10*LOG10(1/((Summary!$C$75/10^(R262/10)+Summary!$C$76/10^(S262/10)+Summary!$C$77/10^(T262/10))/Summary!$C$78))</f>
        <v>0</v>
      </c>
      <c r="V262" s="131">
        <f>'Anchor-LD'!Y260</f>
        <v>0</v>
      </c>
      <c r="W262" s="131">
        <f>'Anchor-LD'!Z260</f>
        <v>0</v>
      </c>
      <c r="X262" s="132">
        <f t="shared" si="14"/>
        <v>0</v>
      </c>
      <c r="Y262" s="133"/>
      <c r="Z262" s="130">
        <f>'Test-LD'!L260</f>
        <v>0</v>
      </c>
      <c r="AA262" s="131">
        <f>'Test-LD'!M260</f>
        <v>0</v>
      </c>
      <c r="AB262" s="131">
        <f>'Test-LD'!N260</f>
        <v>0</v>
      </c>
      <c r="AC262" s="131">
        <f>'Test-LD'!O260</f>
        <v>0</v>
      </c>
      <c r="AD262" s="131">
        <f>(Summary!$C$58*AA262+Summary!$C$59*AB262+Summary!$C$60*AC262)/Summary!$C$61</f>
        <v>0</v>
      </c>
      <c r="AE262" s="131">
        <f>'Test-LD'!P260</f>
        <v>0</v>
      </c>
      <c r="AF262" s="131">
        <f>'Test-LD'!Q260</f>
        <v>0</v>
      </c>
      <c r="AG262" s="131">
        <f>'Test-LD'!R260</f>
        <v>0</v>
      </c>
      <c r="AH262" s="131">
        <f>'Test-LD'!S260</f>
        <v>0</v>
      </c>
      <c r="AI262" s="131">
        <f>'Test-LD'!T260</f>
        <v>0</v>
      </c>
      <c r="AJ262" s="131">
        <f>'Test-LD'!U260</f>
        <v>0</v>
      </c>
      <c r="AK262" s="131">
        <f>'Test-LD'!V260</f>
        <v>0</v>
      </c>
      <c r="AL262" s="131">
        <f>'Test-LD'!W260</f>
        <v>0</v>
      </c>
      <c r="AM262" s="131">
        <f>'Test-LD'!X260</f>
        <v>0</v>
      </c>
      <c r="AN262" s="131">
        <f>10*LOG10(1/((Summary!$C$75/10^(AK262/10)+Summary!$C$76/10^(AL262/10)+Summary!$C$77/10^(AM262/10))/Summary!$C$78))</f>
        <v>0</v>
      </c>
      <c r="AO262" s="131">
        <f>'Test-LD'!Y260</f>
        <v>0</v>
      </c>
      <c r="AP262" s="131">
        <f>'Test-LD'!Z260</f>
        <v>0</v>
      </c>
      <c r="AQ262" s="132">
        <f t="shared" si="15"/>
        <v>0</v>
      </c>
      <c r="AR262" s="134" t="e">
        <f t="shared" si="16"/>
        <v>#DIV/0!</v>
      </c>
      <c r="AS262" s="135" t="e">
        <f t="shared" si="17"/>
        <v>#DIV/0!</v>
      </c>
      <c r="AT262" s="136"/>
      <c r="AU262" s="136"/>
      <c r="AV262" s="577" t="s">
        <v>121</v>
      </c>
      <c r="AW262" s="480" t="e" cm="1">
        <f t="array" ref="AW262">bdRateExtend($G262:$G265,H262:H265,$Z262:$Z265,AA262:AA265)</f>
        <v>#VALUE!</v>
      </c>
      <c r="AX262" s="480" t="e" cm="1">
        <f t="array" ref="AX262">bdRateExtend($G262:$G267,H262:H267,$Z262:$Z267,AA262:AA267)</f>
        <v>#VALUE!</v>
      </c>
      <c r="AY262" s="480" t="e" cm="1">
        <f t="array" ref="AY262">bdRateExtend($G262:$G267,I262:I267,$Z262:$Z267,AB262:AB267)</f>
        <v>#VALUE!</v>
      </c>
      <c r="AZ262" s="480" t="e" cm="1">
        <f t="array" ref="AZ262">bdRateExtend($G262:$G267,J262:J267,$Z262:$Z267,AC262:AC267)</f>
        <v>#VALUE!</v>
      </c>
      <c r="BA262" s="480" t="e" cm="1">
        <f t="array" ref="BA262">bdRateExtend($G262:$G267,K262:K267,$Z262:$Z267,AD262:AD267)</f>
        <v>#VALUE!</v>
      </c>
      <c r="BB262" s="479" t="e">
        <f>(Summary!$C$89*AX262+Summary!$C$90*AY262+Summary!$C$91*AZ262)/Summary!$C$92</f>
        <v>#VALUE!</v>
      </c>
      <c r="BC262" s="480" t="e" cm="1">
        <f t="array" ref="BC262">bdRateExtend($G262:$G265,L262:L265,$Z262:$Z265,AE262:AE265)</f>
        <v>#VALUE!</v>
      </c>
      <c r="BD262" s="480" t="e" cm="1">
        <f t="array" ref="BD262">bdRateExtend($G262:$G267,L262:L267,$Z262:$Z267,AE262:AE267)</f>
        <v>#VALUE!</v>
      </c>
      <c r="BE262" s="480" t="e" cm="1">
        <f t="array" ref="BE262">bdRateExtend($G262:$G265,M262:M265,$Z262:$Z265,AF262:AF265)</f>
        <v>#VALUE!</v>
      </c>
      <c r="BF262" s="480" t="e" cm="1">
        <f t="array" ref="BF262">bdRateExtend($G262:$G267,M262:M267,$Z262:$Z267,AF262:AF267)</f>
        <v>#VALUE!</v>
      </c>
      <c r="BG262" s="474" t="e" cm="1">
        <f t="array" ref="BG262">bdRateExtend($G262:$G265,N262:N265,$Z262:$Z265,AG262:AG265,"None", FALSE,1)</f>
        <v>#VALUE!</v>
      </c>
      <c r="BH262" s="475" t="e" cm="1">
        <f t="array" ref="BH262">bdRateExtend($G262:$G267,N262:N267,$Z262:$Z267,AG262:AG267,"None", FALSE,1)</f>
        <v>#VALUE!</v>
      </c>
      <c r="BI262" s="474" t="e" cm="1">
        <f t="array" ref="BI262">bdRateExtend($G262:$G265,O262:O265,$Z262:$Z265,AH262:AH265,"None", FALSE,1)</f>
        <v>#VALUE!</v>
      </c>
      <c r="BJ262" s="475" t="e" cm="1">
        <f t="array" ref="BJ262">bdRateExtend($G262:$G267,O262:O267,$Z262:$Z267,AH262:AH267,"None", FALSE,1)</f>
        <v>#VALUE!</v>
      </c>
      <c r="BK262" s="480" t="e" cm="1">
        <f t="array" ref="BK262">bdRateExtend($G262:$G265,P262:P265,$Z262:$Z265,AI262:AI265)</f>
        <v>#VALUE!</v>
      </c>
      <c r="BL262" s="480" t="e" cm="1">
        <f t="array" ref="BL262">bdRateExtend($G262:$G267,P262:P267,$Z262:$Z267,AI262:AI267)</f>
        <v>#VALUE!</v>
      </c>
      <c r="BM262" s="480" t="e" cm="1">
        <f t="array" ref="BM262">bdRateExtend($G262:$G265,Q262:Q265,$Z262:$Z265,AJ262:AJ265)</f>
        <v>#VALUE!</v>
      </c>
      <c r="BN262" s="480" t="e" cm="1">
        <f t="array" ref="BN262">bdRateExtend($G262:$G267,Q262:Q267,$Z262:$Z267,AJ262:AJ267)</f>
        <v>#VALUE!</v>
      </c>
      <c r="BO262" s="480" t="e" cm="1">
        <f t="array" ref="BO262">bdRateExtend($G262:$G265,R262:R265,$Z262:$Z265,AK262:AK265)</f>
        <v>#VALUE!</v>
      </c>
      <c r="BP262" s="575" t="e" cm="1">
        <f t="array" ref="BP262">bdRateExtend($G262:$G267,R262:R267,$Z262:$Z267,AK262:AK267)</f>
        <v>#VALUE!</v>
      </c>
      <c r="BQ262" s="574" t="e" cm="1">
        <f t="array" ref="BQ262">bdRateExtend($G262:$G267,S262:S267,$Z262:$Z267,AL262:AL267)</f>
        <v>#VALUE!</v>
      </c>
      <c r="BR262" s="574" t="e" cm="1">
        <f t="array" ref="BR262">bdRateExtend($G262:$G267,T262:T267,$Z262:$Z267,AM262:AM267)</f>
        <v>#VALUE!</v>
      </c>
      <c r="BS262" s="574" t="e" cm="1">
        <f t="array" ref="BS262">bdRateExtend($G262:$G267,U262:U267,$Z262:$Z267,AN262:AN267)</f>
        <v>#VALUE!</v>
      </c>
      <c r="BT262" s="576" t="e">
        <f>(Summary!$C$103*BP262+Summary!$C$104*BQ262+Summary!$C$105*BR262)/Summary!$C$106</f>
        <v>#VALUE!</v>
      </c>
      <c r="BU262" s="462" cm="1">
        <f t="array" ref="BU262">testVMAFRange($G262:$G265,N262:N265,$Z262:$Z265,AG262:AG265)</f>
        <v>0</v>
      </c>
      <c r="BV262" s="464" cm="1">
        <f t="array" ref="BV262">testVMAFRange($G262:$G267,N262:N267,$Z262:$Z267,AG262:AG267)</f>
        <v>0</v>
      </c>
      <c r="BW262" s="462" cm="1">
        <f t="array" ref="BW262">testVMAFRange($G262:$G265,O262:O265,$Z262:$Z265,AH262:AH265)</f>
        <v>0</v>
      </c>
      <c r="BX262" s="464" cm="1">
        <f t="array" ref="BX262">testVMAFRange($G262:$G267,O262:O267,$Z262:$Z267,AH262:AH267)</f>
        <v>0</v>
      </c>
    </row>
    <row r="263" spans="1:76" ht="17" customHeight="1" x14ac:dyDescent="0.35">
      <c r="A263" s="516"/>
      <c r="B263" s="483"/>
      <c r="C263" s="520"/>
      <c r="D263" s="490"/>
      <c r="E263" s="493"/>
      <c r="F263" s="138">
        <v>31</v>
      </c>
      <c r="G263" s="139">
        <f>'Anchor-LD'!L261</f>
        <v>0</v>
      </c>
      <c r="H263" s="140">
        <f>'Anchor-LD'!M261</f>
        <v>0</v>
      </c>
      <c r="I263" s="140">
        <f>'Anchor-LD'!N261</f>
        <v>0</v>
      </c>
      <c r="J263" s="140">
        <f>'Anchor-LD'!O261</f>
        <v>0</v>
      </c>
      <c r="K263" s="140">
        <f>(Summary!$C$58*H263+Summary!$C$59*I263+Summary!$C$60*J263)/Summary!$C$61</f>
        <v>0</v>
      </c>
      <c r="L263" s="140">
        <f>'Anchor-LD'!P261</f>
        <v>0</v>
      </c>
      <c r="M263" s="140">
        <f>'Anchor-LD'!Q261</f>
        <v>0</v>
      </c>
      <c r="N263" s="140">
        <f>'Anchor-LD'!R261</f>
        <v>0</v>
      </c>
      <c r="O263" s="140">
        <f>'Anchor-LD'!S261</f>
        <v>0</v>
      </c>
      <c r="P263" s="140">
        <f>'Anchor-LD'!T261</f>
        <v>0</v>
      </c>
      <c r="Q263" s="140">
        <f>'Anchor-LD'!U261</f>
        <v>0</v>
      </c>
      <c r="R263" s="140">
        <f>'Anchor-LD'!V261</f>
        <v>0</v>
      </c>
      <c r="S263" s="140">
        <f>'Anchor-LD'!W261</f>
        <v>0</v>
      </c>
      <c r="T263" s="140">
        <f>'Anchor-LD'!X261</f>
        <v>0</v>
      </c>
      <c r="U263" s="140">
        <f>10*LOG10(1/((Summary!$C$75/10^(R263/10)+Summary!$C$76/10^(S263/10)+Summary!$C$77/10^(T263/10))/Summary!$C$78))</f>
        <v>0</v>
      </c>
      <c r="V263" s="140">
        <f>'Anchor-LD'!Y261</f>
        <v>0</v>
      </c>
      <c r="W263" s="140">
        <f>'Anchor-LD'!Z261</f>
        <v>0</v>
      </c>
      <c r="X263" s="141">
        <f t="shared" si="14"/>
        <v>0</v>
      </c>
      <c r="Y263" s="133"/>
      <c r="Z263" s="139">
        <f>'Test-LD'!L261</f>
        <v>0</v>
      </c>
      <c r="AA263" s="140">
        <f>'Test-LD'!M261</f>
        <v>0</v>
      </c>
      <c r="AB263" s="140">
        <f>'Test-LD'!N261</f>
        <v>0</v>
      </c>
      <c r="AC263" s="140">
        <f>'Test-LD'!O261</f>
        <v>0</v>
      </c>
      <c r="AD263" s="140">
        <f>(Summary!$C$58*AA263+Summary!$C$59*AB263+Summary!$C$60*AC263)/Summary!$C$61</f>
        <v>0</v>
      </c>
      <c r="AE263" s="140">
        <f>'Test-LD'!P261</f>
        <v>0</v>
      </c>
      <c r="AF263" s="140">
        <f>'Test-LD'!Q261</f>
        <v>0</v>
      </c>
      <c r="AG263" s="140">
        <f>'Test-LD'!R261</f>
        <v>0</v>
      </c>
      <c r="AH263" s="140">
        <f>'Test-LD'!S261</f>
        <v>0</v>
      </c>
      <c r="AI263" s="140">
        <f>'Test-LD'!T261</f>
        <v>0</v>
      </c>
      <c r="AJ263" s="140">
        <f>'Test-LD'!U261</f>
        <v>0</v>
      </c>
      <c r="AK263" s="140">
        <f>'Test-LD'!V261</f>
        <v>0</v>
      </c>
      <c r="AL263" s="140">
        <f>'Test-LD'!W261</f>
        <v>0</v>
      </c>
      <c r="AM263" s="140">
        <f>'Test-LD'!X261</f>
        <v>0</v>
      </c>
      <c r="AN263" s="140">
        <f>10*LOG10(1/((Summary!$C$75/10^(AK263/10)+Summary!$C$76/10^(AL263/10)+Summary!$C$77/10^(AM263/10))/Summary!$C$78))</f>
        <v>0</v>
      </c>
      <c r="AO263" s="140">
        <f>'Test-LD'!Y261</f>
        <v>0</v>
      </c>
      <c r="AP263" s="140">
        <f>'Test-LD'!Z261</f>
        <v>0</v>
      </c>
      <c r="AQ263" s="141">
        <f t="shared" si="15"/>
        <v>0</v>
      </c>
      <c r="AR263" s="142" t="e">
        <f t="shared" si="16"/>
        <v>#DIV/0!</v>
      </c>
      <c r="AS263" s="143" t="e">
        <f t="shared" si="17"/>
        <v>#DIV/0!</v>
      </c>
      <c r="AT263" s="136"/>
      <c r="AU263" s="136"/>
      <c r="AV263" s="577"/>
      <c r="AW263" s="480"/>
      <c r="AX263" s="480"/>
      <c r="AY263" s="480"/>
      <c r="AZ263" s="480"/>
      <c r="BA263" s="480"/>
      <c r="BB263" s="480"/>
      <c r="BC263" s="480"/>
      <c r="BD263" s="480"/>
      <c r="BE263" s="480"/>
      <c r="BF263" s="480"/>
      <c r="BG263" s="469"/>
      <c r="BH263" s="476"/>
      <c r="BI263" s="469"/>
      <c r="BJ263" s="476"/>
      <c r="BK263" s="480"/>
      <c r="BL263" s="480"/>
      <c r="BM263" s="480"/>
      <c r="BN263" s="480"/>
      <c r="BO263" s="480"/>
      <c r="BP263" s="468"/>
      <c r="BQ263" s="480"/>
      <c r="BR263" s="480"/>
      <c r="BS263" s="480"/>
      <c r="BT263" s="476"/>
      <c r="BU263" s="463"/>
      <c r="BV263" s="465"/>
      <c r="BW263" s="463"/>
      <c r="BX263" s="465"/>
    </row>
    <row r="264" spans="1:76" ht="17" customHeight="1" x14ac:dyDescent="0.35">
      <c r="A264" s="516"/>
      <c r="B264" s="483"/>
      <c r="C264" s="520"/>
      <c r="D264" s="490"/>
      <c r="E264" s="493"/>
      <c r="F264" s="138">
        <v>39</v>
      </c>
      <c r="G264" s="139">
        <f>'Anchor-LD'!L262</f>
        <v>0</v>
      </c>
      <c r="H264" s="140">
        <f>'Anchor-LD'!M262</f>
        <v>0</v>
      </c>
      <c r="I264" s="140">
        <f>'Anchor-LD'!N262</f>
        <v>0</v>
      </c>
      <c r="J264" s="140">
        <f>'Anchor-LD'!O262</f>
        <v>0</v>
      </c>
      <c r="K264" s="140">
        <f>(Summary!$C$58*H264+Summary!$C$59*I264+Summary!$C$60*J264)/Summary!$C$61</f>
        <v>0</v>
      </c>
      <c r="L264" s="140">
        <f>'Anchor-LD'!P262</f>
        <v>0</v>
      </c>
      <c r="M264" s="140">
        <f>'Anchor-LD'!Q262</f>
        <v>0</v>
      </c>
      <c r="N264" s="140">
        <f>'Anchor-LD'!R262</f>
        <v>0</v>
      </c>
      <c r="O264" s="140">
        <f>'Anchor-LD'!S262</f>
        <v>0</v>
      </c>
      <c r="P264" s="140">
        <f>'Anchor-LD'!T262</f>
        <v>0</v>
      </c>
      <c r="Q264" s="140">
        <f>'Anchor-LD'!U262</f>
        <v>0</v>
      </c>
      <c r="R264" s="140">
        <f>'Anchor-LD'!V262</f>
        <v>0</v>
      </c>
      <c r="S264" s="140">
        <f>'Anchor-LD'!W262</f>
        <v>0</v>
      </c>
      <c r="T264" s="140">
        <f>'Anchor-LD'!X262</f>
        <v>0</v>
      </c>
      <c r="U264" s="140">
        <f>10*LOG10(1/((Summary!$C$75/10^(R264/10)+Summary!$C$76/10^(S264/10)+Summary!$C$77/10^(T264/10))/Summary!$C$78))</f>
        <v>0</v>
      </c>
      <c r="V264" s="140">
        <f>'Anchor-LD'!Y262</f>
        <v>0</v>
      </c>
      <c r="W264" s="140">
        <f>'Anchor-LD'!Z262</f>
        <v>0</v>
      </c>
      <c r="X264" s="141">
        <f t="shared" si="14"/>
        <v>0</v>
      </c>
      <c r="Y264" s="133"/>
      <c r="Z264" s="139">
        <f>'Test-LD'!L262</f>
        <v>0</v>
      </c>
      <c r="AA264" s="140">
        <f>'Test-LD'!M262</f>
        <v>0</v>
      </c>
      <c r="AB264" s="140">
        <f>'Test-LD'!N262</f>
        <v>0</v>
      </c>
      <c r="AC264" s="140">
        <f>'Test-LD'!O262</f>
        <v>0</v>
      </c>
      <c r="AD264" s="140">
        <f>(Summary!$C$58*AA264+Summary!$C$59*AB264+Summary!$C$60*AC264)/Summary!$C$61</f>
        <v>0</v>
      </c>
      <c r="AE264" s="140">
        <f>'Test-LD'!P262</f>
        <v>0</v>
      </c>
      <c r="AF264" s="140">
        <f>'Test-LD'!Q262</f>
        <v>0</v>
      </c>
      <c r="AG264" s="140">
        <f>'Test-LD'!R262</f>
        <v>0</v>
      </c>
      <c r="AH264" s="140">
        <f>'Test-LD'!S262</f>
        <v>0</v>
      </c>
      <c r="AI264" s="140">
        <f>'Test-LD'!T262</f>
        <v>0</v>
      </c>
      <c r="AJ264" s="140">
        <f>'Test-LD'!U262</f>
        <v>0</v>
      </c>
      <c r="AK264" s="140">
        <f>'Test-LD'!V262</f>
        <v>0</v>
      </c>
      <c r="AL264" s="140">
        <f>'Test-LD'!W262</f>
        <v>0</v>
      </c>
      <c r="AM264" s="140">
        <f>'Test-LD'!X262</f>
        <v>0</v>
      </c>
      <c r="AN264" s="140">
        <f>10*LOG10(1/((Summary!$C$75/10^(AK264/10)+Summary!$C$76/10^(AL264/10)+Summary!$C$77/10^(AM264/10))/Summary!$C$78))</f>
        <v>0</v>
      </c>
      <c r="AO264" s="140">
        <f>'Test-LD'!Y262</f>
        <v>0</v>
      </c>
      <c r="AP264" s="140">
        <f>'Test-LD'!Z262</f>
        <v>0</v>
      </c>
      <c r="AQ264" s="141">
        <f t="shared" si="15"/>
        <v>0</v>
      </c>
      <c r="AR264" s="142" t="e">
        <f t="shared" si="16"/>
        <v>#DIV/0!</v>
      </c>
      <c r="AS264" s="143" t="e">
        <f t="shared" si="17"/>
        <v>#DIV/0!</v>
      </c>
      <c r="AT264" s="136"/>
      <c r="AU264" s="136"/>
      <c r="AV264" s="577" t="s">
        <v>122</v>
      </c>
      <c r="AW264" s="480" t="e" cm="1">
        <f t="array" ref="AW264">bdRateExtend($G263:$G266,H263:H266,$Z263:$Z266,AA263:AA266)</f>
        <v>#VALUE!</v>
      </c>
      <c r="AX264" s="480"/>
      <c r="AY264" s="480"/>
      <c r="AZ264" s="480"/>
      <c r="BA264" s="480"/>
      <c r="BB264" s="480"/>
      <c r="BC264" s="480" t="e" cm="1">
        <f t="array" ref="BC264">bdRateExtend($G263:$G266,L263:L266,$Z263:$Z266,AE263:AE266)</f>
        <v>#VALUE!</v>
      </c>
      <c r="BD264" s="480"/>
      <c r="BE264" s="480" t="e" cm="1">
        <f t="array" ref="BE264">bdRateExtend($G263:$G266,M263:M266,$Z263:$Z266,AF263:AF266)</f>
        <v>#VALUE!</v>
      </c>
      <c r="BF264" s="480"/>
      <c r="BG264" s="469" t="e" cm="1">
        <f t="array" ref="BG264">bdRateExtend($G263:$G266,N263:N266,$Z263:$Z266,AG263:AG266,"None", FALSE,1)</f>
        <v>#VALUE!</v>
      </c>
      <c r="BH264" s="476"/>
      <c r="BI264" s="469" t="e" cm="1">
        <f t="array" ref="BI264">bdRateExtend($G263:$G266,O263:O266,$Z263:$Z266,AH263:AH266,"None", FALSE,1)</f>
        <v>#VALUE!</v>
      </c>
      <c r="BJ264" s="476"/>
      <c r="BK264" s="480" t="e" cm="1">
        <f t="array" ref="BK264">bdRateExtend($G263:$G266,P263:P266,$Z263:$Z266,AI263:AI266)</f>
        <v>#VALUE!</v>
      </c>
      <c r="BL264" s="480"/>
      <c r="BM264" s="480" t="e" cm="1">
        <f t="array" ref="BM264">bdRateExtend($G263:$G266,Q263:Q266,$Z263:$Z266,AJ263:AJ266)</f>
        <v>#VALUE!</v>
      </c>
      <c r="BN264" s="480"/>
      <c r="BO264" s="480" t="e" cm="1">
        <f t="array" ref="BO264">bdRateExtend($G263:$G266,R263:R266,$Z263:$Z266,AK263:AK266)</f>
        <v>#VALUE!</v>
      </c>
      <c r="BP264" s="468"/>
      <c r="BQ264" s="480"/>
      <c r="BR264" s="480"/>
      <c r="BS264" s="480"/>
      <c r="BT264" s="476"/>
      <c r="BU264" s="463" cm="1">
        <f t="array" ref="BU264">testVMAFRange($G263:$G266,N263:N266,$Z263:$Z266,AG263:AG266)</f>
        <v>0</v>
      </c>
      <c r="BV264" s="465"/>
      <c r="BW264" s="463" cm="1">
        <f t="array" ref="BW264">testVMAFRange($G263:$G266,O263:O266,$Z263:$Z266,AH263:AH266)</f>
        <v>0</v>
      </c>
      <c r="BX264" s="465"/>
    </row>
    <row r="265" spans="1:76" ht="17" customHeight="1" x14ac:dyDescent="0.35">
      <c r="A265" s="516"/>
      <c r="B265" s="483"/>
      <c r="C265" s="520"/>
      <c r="D265" s="490"/>
      <c r="E265" s="493"/>
      <c r="F265" s="138">
        <v>47</v>
      </c>
      <c r="G265" s="139">
        <f>'Anchor-LD'!L263</f>
        <v>0</v>
      </c>
      <c r="H265" s="140">
        <f>'Anchor-LD'!M263</f>
        <v>0</v>
      </c>
      <c r="I265" s="140">
        <f>'Anchor-LD'!N263</f>
        <v>0</v>
      </c>
      <c r="J265" s="140">
        <f>'Anchor-LD'!O263</f>
        <v>0</v>
      </c>
      <c r="K265" s="140">
        <f>(Summary!$C$58*H265+Summary!$C$59*I265+Summary!$C$60*J265)/Summary!$C$61</f>
        <v>0</v>
      </c>
      <c r="L265" s="140">
        <f>'Anchor-LD'!P263</f>
        <v>0</v>
      </c>
      <c r="M265" s="140">
        <f>'Anchor-LD'!Q263</f>
        <v>0</v>
      </c>
      <c r="N265" s="140">
        <f>'Anchor-LD'!R263</f>
        <v>0</v>
      </c>
      <c r="O265" s="140">
        <f>'Anchor-LD'!S263</f>
        <v>0</v>
      </c>
      <c r="P265" s="140">
        <f>'Anchor-LD'!T263</f>
        <v>0</v>
      </c>
      <c r="Q265" s="140">
        <f>'Anchor-LD'!U263</f>
        <v>0</v>
      </c>
      <c r="R265" s="140">
        <f>'Anchor-LD'!V263</f>
        <v>0</v>
      </c>
      <c r="S265" s="140">
        <f>'Anchor-LD'!W263</f>
        <v>0</v>
      </c>
      <c r="T265" s="140">
        <f>'Anchor-LD'!X263</f>
        <v>0</v>
      </c>
      <c r="U265" s="140">
        <f>10*LOG10(1/((Summary!$C$75/10^(R265/10)+Summary!$C$76/10^(S265/10)+Summary!$C$77/10^(T265/10))/Summary!$C$78))</f>
        <v>0</v>
      </c>
      <c r="V265" s="140">
        <f>'Anchor-LD'!Y263</f>
        <v>0</v>
      </c>
      <c r="W265" s="140">
        <f>'Anchor-LD'!Z263</f>
        <v>0</v>
      </c>
      <c r="X265" s="141">
        <f t="shared" si="14"/>
        <v>0</v>
      </c>
      <c r="Y265" s="133"/>
      <c r="Z265" s="139">
        <f>'Test-LD'!L263</f>
        <v>0</v>
      </c>
      <c r="AA265" s="140">
        <f>'Test-LD'!M263</f>
        <v>0</v>
      </c>
      <c r="AB265" s="140">
        <f>'Test-LD'!N263</f>
        <v>0</v>
      </c>
      <c r="AC265" s="140">
        <f>'Test-LD'!O263</f>
        <v>0</v>
      </c>
      <c r="AD265" s="140">
        <f>(Summary!$C$58*AA265+Summary!$C$59*AB265+Summary!$C$60*AC265)/Summary!$C$61</f>
        <v>0</v>
      </c>
      <c r="AE265" s="140">
        <f>'Test-LD'!P263</f>
        <v>0</v>
      </c>
      <c r="AF265" s="140">
        <f>'Test-LD'!Q263</f>
        <v>0</v>
      </c>
      <c r="AG265" s="140">
        <f>'Test-LD'!R263</f>
        <v>0</v>
      </c>
      <c r="AH265" s="140">
        <f>'Test-LD'!S263</f>
        <v>0</v>
      </c>
      <c r="AI265" s="140">
        <f>'Test-LD'!T263</f>
        <v>0</v>
      </c>
      <c r="AJ265" s="140">
        <f>'Test-LD'!U263</f>
        <v>0</v>
      </c>
      <c r="AK265" s="140">
        <f>'Test-LD'!V263</f>
        <v>0</v>
      </c>
      <c r="AL265" s="140">
        <f>'Test-LD'!W263</f>
        <v>0</v>
      </c>
      <c r="AM265" s="140">
        <f>'Test-LD'!X263</f>
        <v>0</v>
      </c>
      <c r="AN265" s="140">
        <f>10*LOG10(1/((Summary!$C$75/10^(AK265/10)+Summary!$C$76/10^(AL265/10)+Summary!$C$77/10^(AM265/10))/Summary!$C$78))</f>
        <v>0</v>
      </c>
      <c r="AO265" s="140">
        <f>'Test-LD'!Y263</f>
        <v>0</v>
      </c>
      <c r="AP265" s="140">
        <f>'Test-LD'!Z263</f>
        <v>0</v>
      </c>
      <c r="AQ265" s="141">
        <f t="shared" si="15"/>
        <v>0</v>
      </c>
      <c r="AR265" s="142" t="e">
        <f t="shared" si="16"/>
        <v>#DIV/0!</v>
      </c>
      <c r="AS265" s="143" t="e">
        <f t="shared" si="17"/>
        <v>#DIV/0!</v>
      </c>
      <c r="AT265" s="136"/>
      <c r="AU265" s="136"/>
      <c r="AV265" s="577"/>
      <c r="AW265" s="480"/>
      <c r="AX265" s="480"/>
      <c r="AY265" s="480"/>
      <c r="AZ265" s="480"/>
      <c r="BA265" s="480"/>
      <c r="BB265" s="480"/>
      <c r="BC265" s="480"/>
      <c r="BD265" s="480"/>
      <c r="BE265" s="480"/>
      <c r="BF265" s="480"/>
      <c r="BG265" s="469"/>
      <c r="BH265" s="476"/>
      <c r="BI265" s="469"/>
      <c r="BJ265" s="476"/>
      <c r="BK265" s="480"/>
      <c r="BL265" s="480"/>
      <c r="BM265" s="480"/>
      <c r="BN265" s="480"/>
      <c r="BO265" s="480"/>
      <c r="BP265" s="468"/>
      <c r="BQ265" s="480"/>
      <c r="BR265" s="480"/>
      <c r="BS265" s="480"/>
      <c r="BT265" s="476"/>
      <c r="BU265" s="463"/>
      <c r="BV265" s="465"/>
      <c r="BW265" s="463"/>
      <c r="BX265" s="465"/>
    </row>
    <row r="266" spans="1:76" ht="17" customHeight="1" x14ac:dyDescent="0.35">
      <c r="A266" s="516"/>
      <c r="B266" s="483"/>
      <c r="C266" s="520"/>
      <c r="D266" s="490"/>
      <c r="E266" s="493"/>
      <c r="F266" s="138">
        <v>55</v>
      </c>
      <c r="G266" s="139">
        <f>'Anchor-LD'!L264</f>
        <v>0</v>
      </c>
      <c r="H266" s="140">
        <f>'Anchor-LD'!M264</f>
        <v>0</v>
      </c>
      <c r="I266" s="140">
        <f>'Anchor-LD'!N264</f>
        <v>0</v>
      </c>
      <c r="J266" s="140">
        <f>'Anchor-LD'!O264</f>
        <v>0</v>
      </c>
      <c r="K266" s="140">
        <f>(Summary!$C$58*H266+Summary!$C$59*I266+Summary!$C$60*J266)/Summary!$C$61</f>
        <v>0</v>
      </c>
      <c r="L266" s="140">
        <f>'Anchor-LD'!P264</f>
        <v>0</v>
      </c>
      <c r="M266" s="140">
        <f>'Anchor-LD'!Q264</f>
        <v>0</v>
      </c>
      <c r="N266" s="140">
        <f>'Anchor-LD'!R264</f>
        <v>0</v>
      </c>
      <c r="O266" s="140">
        <f>'Anchor-LD'!S264</f>
        <v>0</v>
      </c>
      <c r="P266" s="140">
        <f>'Anchor-LD'!T264</f>
        <v>0</v>
      </c>
      <c r="Q266" s="140">
        <f>'Anchor-LD'!U264</f>
        <v>0</v>
      </c>
      <c r="R266" s="140">
        <f>'Anchor-LD'!V264</f>
        <v>0</v>
      </c>
      <c r="S266" s="140">
        <f>'Anchor-LD'!W264</f>
        <v>0</v>
      </c>
      <c r="T266" s="140">
        <f>'Anchor-LD'!X264</f>
        <v>0</v>
      </c>
      <c r="U266" s="140">
        <f>10*LOG10(1/((Summary!$C$75/10^(R266/10)+Summary!$C$76/10^(S266/10)+Summary!$C$77/10^(T266/10))/Summary!$C$78))</f>
        <v>0</v>
      </c>
      <c r="V266" s="140">
        <f>'Anchor-LD'!Y264</f>
        <v>0</v>
      </c>
      <c r="W266" s="140">
        <f>'Anchor-LD'!Z264</f>
        <v>0</v>
      </c>
      <c r="X266" s="141">
        <f t="shared" ref="X266:X329" si="18">V266/3600</f>
        <v>0</v>
      </c>
      <c r="Y266" s="133"/>
      <c r="Z266" s="139">
        <f>'Test-LD'!L264</f>
        <v>0</v>
      </c>
      <c r="AA266" s="140">
        <f>'Test-LD'!M264</f>
        <v>0</v>
      </c>
      <c r="AB266" s="140">
        <f>'Test-LD'!N264</f>
        <v>0</v>
      </c>
      <c r="AC266" s="140">
        <f>'Test-LD'!O264</f>
        <v>0</v>
      </c>
      <c r="AD266" s="140">
        <f>(Summary!$C$58*AA266+Summary!$C$59*AB266+Summary!$C$60*AC266)/Summary!$C$61</f>
        <v>0</v>
      </c>
      <c r="AE266" s="140">
        <f>'Test-LD'!P264</f>
        <v>0</v>
      </c>
      <c r="AF266" s="140">
        <f>'Test-LD'!Q264</f>
        <v>0</v>
      </c>
      <c r="AG266" s="140">
        <f>'Test-LD'!R264</f>
        <v>0</v>
      </c>
      <c r="AH266" s="140">
        <f>'Test-LD'!S264</f>
        <v>0</v>
      </c>
      <c r="AI266" s="140">
        <f>'Test-LD'!T264</f>
        <v>0</v>
      </c>
      <c r="AJ266" s="140">
        <f>'Test-LD'!U264</f>
        <v>0</v>
      </c>
      <c r="AK266" s="140">
        <f>'Test-LD'!V264</f>
        <v>0</v>
      </c>
      <c r="AL266" s="140">
        <f>'Test-LD'!W264</f>
        <v>0</v>
      </c>
      <c r="AM266" s="140">
        <f>'Test-LD'!X264</f>
        <v>0</v>
      </c>
      <c r="AN266" s="140">
        <f>10*LOG10(1/((Summary!$C$75/10^(AK266/10)+Summary!$C$76/10^(AL266/10)+Summary!$C$77/10^(AM266/10))/Summary!$C$78))</f>
        <v>0</v>
      </c>
      <c r="AO266" s="140">
        <f>'Test-LD'!Y264</f>
        <v>0</v>
      </c>
      <c r="AP266" s="140">
        <f>'Test-LD'!Z264</f>
        <v>0</v>
      </c>
      <c r="AQ266" s="141">
        <f t="shared" ref="AQ266:AQ329" si="19">AO266/3600</f>
        <v>0</v>
      </c>
      <c r="AR266" s="142" t="e">
        <f t="shared" si="16"/>
        <v>#DIV/0!</v>
      </c>
      <c r="AS266" s="143" t="e">
        <f t="shared" si="17"/>
        <v>#DIV/0!</v>
      </c>
      <c r="AT266" s="136"/>
      <c r="AU266" s="136"/>
      <c r="AV266" s="577" t="s">
        <v>123</v>
      </c>
      <c r="AW266" s="480" t="e" cm="1">
        <f t="array" ref="AW266">bdRateExtend($G264:$G267,H264:H267,$Z264:$Z267,AA264:AA267)</f>
        <v>#VALUE!</v>
      </c>
      <c r="AX266" s="480"/>
      <c r="AY266" s="480"/>
      <c r="AZ266" s="480"/>
      <c r="BA266" s="480"/>
      <c r="BB266" s="480"/>
      <c r="BC266" s="480" t="e" cm="1">
        <f t="array" ref="BC266">bdRateExtend($G264:$G267,L264:L267,$Z264:$Z267,AE264:AE267)</f>
        <v>#VALUE!</v>
      </c>
      <c r="BD266" s="480"/>
      <c r="BE266" s="480" t="e" cm="1">
        <f t="array" ref="BE266">bdRateExtend($G264:$G267,M264:M267,$Z264:$Z267,AF264:AF267)</f>
        <v>#VALUE!</v>
      </c>
      <c r="BF266" s="480"/>
      <c r="BG266" s="469" t="e" cm="1">
        <f t="array" ref="BG266">bdRateExtend($G264:$G267,N264:N267,$Z264:$Z267,AG264:AG267,"None", FALSE,1)</f>
        <v>#VALUE!</v>
      </c>
      <c r="BH266" s="476"/>
      <c r="BI266" s="469" t="e" cm="1">
        <f t="array" ref="BI266">bdRateExtend($G264:$G267,O264:O267,$Z264:$Z267,AH264:AH267,"None", FALSE,1)</f>
        <v>#VALUE!</v>
      </c>
      <c r="BJ266" s="476"/>
      <c r="BK266" s="480" t="e" cm="1">
        <f t="array" ref="BK266">bdRateExtend($G264:$G267,P264:P267,$Z264:$Z267,AI264:AI267)</f>
        <v>#VALUE!</v>
      </c>
      <c r="BL266" s="480"/>
      <c r="BM266" s="480" t="e" cm="1">
        <f t="array" ref="BM266">bdRateExtend($G264:$G267,Q264:Q267,$Z264:$Z267,AJ264:AJ267)</f>
        <v>#VALUE!</v>
      </c>
      <c r="BN266" s="480"/>
      <c r="BO266" s="480" t="e" cm="1">
        <f t="array" ref="BO266">bdRateExtend($G264:$G267,R264:R267,$Z264:$Z267,AK264:AK267)</f>
        <v>#VALUE!</v>
      </c>
      <c r="BP266" s="468"/>
      <c r="BQ266" s="480"/>
      <c r="BR266" s="480"/>
      <c r="BS266" s="480"/>
      <c r="BT266" s="476"/>
      <c r="BU266" s="463" cm="1">
        <f t="array" ref="BU266">testVMAFRange($G264:$G267,N264:N267,$Z264:$Z267,AG264:AG267)</f>
        <v>0</v>
      </c>
      <c r="BV266" s="465"/>
      <c r="BW266" s="463" cm="1">
        <f t="array" ref="BW266">testVMAFRange($G264:$G267,O264:O267,$Z264:$Z267,AH264:AH267)</f>
        <v>0</v>
      </c>
      <c r="BX266" s="465"/>
    </row>
    <row r="267" spans="1:76" ht="17" customHeight="1" thickBot="1" x14ac:dyDescent="0.4">
      <c r="A267" s="517"/>
      <c r="B267" s="518"/>
      <c r="C267" s="521"/>
      <c r="D267" s="522"/>
      <c r="E267" s="523"/>
      <c r="F267" s="144">
        <v>63</v>
      </c>
      <c r="G267" s="145">
        <f>'Anchor-LD'!L265</f>
        <v>0</v>
      </c>
      <c r="H267" s="146">
        <f>'Anchor-LD'!M265</f>
        <v>0</v>
      </c>
      <c r="I267" s="146">
        <f>'Anchor-LD'!N265</f>
        <v>0</v>
      </c>
      <c r="J267" s="146">
        <f>'Anchor-LD'!O265</f>
        <v>0</v>
      </c>
      <c r="K267" s="146">
        <f>(Summary!$C$58*H267+Summary!$C$59*I267+Summary!$C$60*J267)/Summary!$C$61</f>
        <v>0</v>
      </c>
      <c r="L267" s="146">
        <f>'Anchor-LD'!P265</f>
        <v>0</v>
      </c>
      <c r="M267" s="146">
        <f>'Anchor-LD'!Q265</f>
        <v>0</v>
      </c>
      <c r="N267" s="146">
        <f>'Anchor-LD'!R265</f>
        <v>0</v>
      </c>
      <c r="O267" s="146">
        <f>'Anchor-LD'!S265</f>
        <v>0</v>
      </c>
      <c r="P267" s="146">
        <f>'Anchor-LD'!T265</f>
        <v>0</v>
      </c>
      <c r="Q267" s="146">
        <f>'Anchor-LD'!U265</f>
        <v>0</v>
      </c>
      <c r="R267" s="146">
        <f>'Anchor-LD'!V265</f>
        <v>0</v>
      </c>
      <c r="S267" s="146">
        <f>'Anchor-LD'!W265</f>
        <v>0</v>
      </c>
      <c r="T267" s="146">
        <f>'Anchor-LD'!X265</f>
        <v>0</v>
      </c>
      <c r="U267" s="146">
        <f>10*LOG10(1/((Summary!$C$75/10^(R267/10)+Summary!$C$76/10^(S267/10)+Summary!$C$77/10^(T267/10))/Summary!$C$78))</f>
        <v>0</v>
      </c>
      <c r="V267" s="146">
        <f>'Anchor-LD'!Y265</f>
        <v>0</v>
      </c>
      <c r="W267" s="146">
        <f>'Anchor-LD'!Z265</f>
        <v>0</v>
      </c>
      <c r="X267" s="147">
        <f t="shared" si="18"/>
        <v>0</v>
      </c>
      <c r="Y267" s="133"/>
      <c r="Z267" s="145">
        <f>'Test-LD'!L265</f>
        <v>0</v>
      </c>
      <c r="AA267" s="146">
        <f>'Test-LD'!M265</f>
        <v>0</v>
      </c>
      <c r="AB267" s="146">
        <f>'Test-LD'!N265</f>
        <v>0</v>
      </c>
      <c r="AC267" s="146">
        <f>'Test-LD'!O265</f>
        <v>0</v>
      </c>
      <c r="AD267" s="146">
        <f>(Summary!$C$58*AA267+Summary!$C$59*AB267+Summary!$C$60*AC267)/Summary!$C$61</f>
        <v>0</v>
      </c>
      <c r="AE267" s="146">
        <f>'Test-LD'!P265</f>
        <v>0</v>
      </c>
      <c r="AF267" s="146">
        <f>'Test-LD'!Q265</f>
        <v>0</v>
      </c>
      <c r="AG267" s="146">
        <f>'Test-LD'!R265</f>
        <v>0</v>
      </c>
      <c r="AH267" s="146">
        <f>'Test-LD'!S265</f>
        <v>0</v>
      </c>
      <c r="AI267" s="146">
        <f>'Test-LD'!T265</f>
        <v>0</v>
      </c>
      <c r="AJ267" s="146">
        <f>'Test-LD'!U265</f>
        <v>0</v>
      </c>
      <c r="AK267" s="146">
        <f>'Test-LD'!V265</f>
        <v>0</v>
      </c>
      <c r="AL267" s="146">
        <f>'Test-LD'!W265</f>
        <v>0</v>
      </c>
      <c r="AM267" s="146">
        <f>'Test-LD'!X265</f>
        <v>0</v>
      </c>
      <c r="AN267" s="146">
        <f>10*LOG10(1/((Summary!$C$75/10^(AK267/10)+Summary!$C$76/10^(AL267/10)+Summary!$C$77/10^(AM267/10))/Summary!$C$78))</f>
        <v>0</v>
      </c>
      <c r="AO267" s="146">
        <f>'Test-LD'!Y265</f>
        <v>0</v>
      </c>
      <c r="AP267" s="146">
        <f>'Test-LD'!Z265</f>
        <v>0</v>
      </c>
      <c r="AQ267" s="147">
        <f t="shared" si="19"/>
        <v>0</v>
      </c>
      <c r="AR267" s="148" t="e">
        <f t="shared" si="16"/>
        <v>#DIV/0!</v>
      </c>
      <c r="AS267" s="149" t="e">
        <f t="shared" si="17"/>
        <v>#DIV/0!</v>
      </c>
      <c r="AT267" s="136"/>
      <c r="AU267" s="136"/>
      <c r="AV267" s="577"/>
      <c r="AW267" s="480"/>
      <c r="AX267" s="480"/>
      <c r="AY267" s="480"/>
      <c r="AZ267" s="480"/>
      <c r="BA267" s="480"/>
      <c r="BB267" s="481"/>
      <c r="BC267" s="480"/>
      <c r="BD267" s="480"/>
      <c r="BE267" s="480"/>
      <c r="BF267" s="480"/>
      <c r="BG267" s="472"/>
      <c r="BH267" s="477"/>
      <c r="BI267" s="472"/>
      <c r="BJ267" s="477"/>
      <c r="BK267" s="480"/>
      <c r="BL267" s="480"/>
      <c r="BM267" s="480"/>
      <c r="BN267" s="480"/>
      <c r="BO267" s="480"/>
      <c r="BP267" s="471"/>
      <c r="BQ267" s="481"/>
      <c r="BR267" s="481"/>
      <c r="BS267" s="481"/>
      <c r="BT267" s="477"/>
      <c r="BU267" s="473"/>
      <c r="BV267" s="466"/>
      <c r="BW267" s="473"/>
      <c r="BX267" s="466"/>
    </row>
    <row r="268" spans="1:76" ht="17" customHeight="1" x14ac:dyDescent="0.35">
      <c r="A268" s="488" t="s">
        <v>104</v>
      </c>
      <c r="B268" s="482" t="s">
        <v>4</v>
      </c>
      <c r="C268" s="519" t="s">
        <v>67</v>
      </c>
      <c r="D268" s="489">
        <v>60</v>
      </c>
      <c r="E268" s="492">
        <v>8</v>
      </c>
      <c r="F268" s="129">
        <v>23</v>
      </c>
      <c r="G268" s="130">
        <f>'Anchor-LD'!L266</f>
        <v>0</v>
      </c>
      <c r="H268" s="131">
        <f>'Anchor-LD'!M266</f>
        <v>0</v>
      </c>
      <c r="I268" s="131">
        <f>'Anchor-LD'!N266</f>
        <v>0</v>
      </c>
      <c r="J268" s="131">
        <f>'Anchor-LD'!O266</f>
        <v>0</v>
      </c>
      <c r="K268" s="131">
        <f>(Summary!$C$58*H268+Summary!$C$59*I268+Summary!$C$60*J268)/Summary!$C$61</f>
        <v>0</v>
      </c>
      <c r="L268" s="131">
        <f>'Anchor-LD'!P266</f>
        <v>0</v>
      </c>
      <c r="M268" s="131">
        <f>'Anchor-LD'!Q266</f>
        <v>0</v>
      </c>
      <c r="N268" s="131">
        <f>'Anchor-LD'!R266</f>
        <v>0</v>
      </c>
      <c r="O268" s="131">
        <f>'Anchor-LD'!S266</f>
        <v>0</v>
      </c>
      <c r="P268" s="131">
        <f>'Anchor-LD'!T266</f>
        <v>0</v>
      </c>
      <c r="Q268" s="131">
        <f>'Anchor-LD'!U266</f>
        <v>0</v>
      </c>
      <c r="R268" s="131">
        <f>'Anchor-LD'!V266</f>
        <v>0</v>
      </c>
      <c r="S268" s="131">
        <f>'Anchor-LD'!W266</f>
        <v>0</v>
      </c>
      <c r="T268" s="131">
        <f>'Anchor-LD'!X266</f>
        <v>0</v>
      </c>
      <c r="U268" s="131">
        <f>10*LOG10(1/((Summary!$C$75/10^(R268/10)+Summary!$C$76/10^(S268/10)+Summary!$C$77/10^(T268/10))/Summary!$C$78))</f>
        <v>0</v>
      </c>
      <c r="V268" s="131">
        <f>'Anchor-LD'!Y266</f>
        <v>0</v>
      </c>
      <c r="W268" s="131">
        <f>'Anchor-LD'!Z266</f>
        <v>0</v>
      </c>
      <c r="X268" s="132">
        <f t="shared" si="18"/>
        <v>0</v>
      </c>
      <c r="Y268" s="133"/>
      <c r="Z268" s="130">
        <f>'Test-LD'!L266</f>
        <v>0</v>
      </c>
      <c r="AA268" s="131">
        <f>'Test-LD'!M266</f>
        <v>0</v>
      </c>
      <c r="AB268" s="131">
        <f>'Test-LD'!N266</f>
        <v>0</v>
      </c>
      <c r="AC268" s="131">
        <f>'Test-LD'!O266</f>
        <v>0</v>
      </c>
      <c r="AD268" s="131">
        <f>(Summary!$C$58*AA268+Summary!$C$59*AB268+Summary!$C$60*AC268)/Summary!$C$61</f>
        <v>0</v>
      </c>
      <c r="AE268" s="131">
        <f>'Test-LD'!P266</f>
        <v>0</v>
      </c>
      <c r="AF268" s="131">
        <f>'Test-LD'!Q266</f>
        <v>0</v>
      </c>
      <c r="AG268" s="131">
        <f>'Test-LD'!R266</f>
        <v>0</v>
      </c>
      <c r="AH268" s="131">
        <f>'Test-LD'!S266</f>
        <v>0</v>
      </c>
      <c r="AI268" s="131">
        <f>'Test-LD'!T266</f>
        <v>0</v>
      </c>
      <c r="AJ268" s="131">
        <f>'Test-LD'!U266</f>
        <v>0</v>
      </c>
      <c r="AK268" s="131">
        <f>'Test-LD'!V266</f>
        <v>0</v>
      </c>
      <c r="AL268" s="131">
        <f>'Test-LD'!W266</f>
        <v>0</v>
      </c>
      <c r="AM268" s="131">
        <f>'Test-LD'!X266</f>
        <v>0</v>
      </c>
      <c r="AN268" s="131">
        <f>10*LOG10(1/((Summary!$C$75/10^(AK268/10)+Summary!$C$76/10^(AL268/10)+Summary!$C$77/10^(AM268/10))/Summary!$C$78))</f>
        <v>0</v>
      </c>
      <c r="AO268" s="131">
        <f>'Test-LD'!Y266</f>
        <v>0</v>
      </c>
      <c r="AP268" s="131">
        <f>'Test-LD'!Z266</f>
        <v>0</v>
      </c>
      <c r="AQ268" s="132">
        <f t="shared" si="19"/>
        <v>0</v>
      </c>
      <c r="AR268" s="134" t="e">
        <f t="shared" si="16"/>
        <v>#DIV/0!</v>
      </c>
      <c r="AS268" s="135" t="e">
        <f t="shared" si="17"/>
        <v>#DIV/0!</v>
      </c>
      <c r="AT268" s="136"/>
      <c r="AU268" s="136"/>
      <c r="AV268" s="577" t="s">
        <v>121</v>
      </c>
      <c r="AW268" s="480" t="e" cm="1">
        <f t="array" ref="AW268">bdRateExtend($G268:$G271,H268:H271,$Z268:$Z271,AA268:AA271)</f>
        <v>#VALUE!</v>
      </c>
      <c r="AX268" s="480" t="e" cm="1">
        <f t="array" ref="AX268">bdRateExtend($G268:$G273,H268:H273,$Z268:$Z273,AA268:AA273)</f>
        <v>#VALUE!</v>
      </c>
      <c r="AY268" s="480" t="e" cm="1">
        <f t="array" ref="AY268">bdRateExtend($G268:$G273,I268:I273,$Z268:$Z273,AB268:AB273)</f>
        <v>#VALUE!</v>
      </c>
      <c r="AZ268" s="480" t="e" cm="1">
        <f t="array" ref="AZ268">bdRateExtend($G268:$G273,J268:J273,$Z268:$Z273,AC268:AC273)</f>
        <v>#VALUE!</v>
      </c>
      <c r="BA268" s="480" t="e" cm="1">
        <f t="array" ref="BA268">bdRateExtend($G268:$G273,K268:K273,$Z268:$Z273,AD268:AD273)</f>
        <v>#VALUE!</v>
      </c>
      <c r="BB268" s="479" t="e">
        <f>(Summary!$C$89*AX268+Summary!$C$90*AY268+Summary!$C$91*AZ268)/Summary!$C$92</f>
        <v>#VALUE!</v>
      </c>
      <c r="BC268" s="480" t="e" cm="1">
        <f t="array" ref="BC268">bdRateExtend($G268:$G271,L268:L271,$Z268:$Z271,AE268:AE271)</f>
        <v>#VALUE!</v>
      </c>
      <c r="BD268" s="480" t="e" cm="1">
        <f t="array" ref="BD268">bdRateExtend($G268:$G273,L268:L273,$Z268:$Z273,AE268:AE273)</f>
        <v>#VALUE!</v>
      </c>
      <c r="BE268" s="480" t="e" cm="1">
        <f t="array" ref="BE268">bdRateExtend($G268:$G271,M268:M271,$Z268:$Z271,AF268:AF271)</f>
        <v>#VALUE!</v>
      </c>
      <c r="BF268" s="480" t="e" cm="1">
        <f t="array" ref="BF268">bdRateExtend($G268:$G273,M268:M273,$Z268:$Z273,AF268:AF273)</f>
        <v>#VALUE!</v>
      </c>
      <c r="BG268" s="474" t="e" cm="1">
        <f t="array" ref="BG268">bdRateExtend($G268:$G271,N268:N271,$Z268:$Z271,AG268:AG271,"None", FALSE,1)</f>
        <v>#VALUE!</v>
      </c>
      <c r="BH268" s="475" t="e" cm="1">
        <f t="array" ref="BH268">bdRateExtend($G268:$G273,N268:N273,$Z268:$Z273,AG268:AG273,"None", FALSE,1)</f>
        <v>#VALUE!</v>
      </c>
      <c r="BI268" s="474" t="e" cm="1">
        <f t="array" ref="BI268">bdRateExtend($G268:$G271,O268:O271,$Z268:$Z271,AH268:AH271,"None", FALSE,1)</f>
        <v>#VALUE!</v>
      </c>
      <c r="BJ268" s="475" t="e" cm="1">
        <f t="array" ref="BJ268">bdRateExtend($G268:$G273,O268:O273,$Z268:$Z273,AH268:AH273,"None", FALSE,1)</f>
        <v>#VALUE!</v>
      </c>
      <c r="BK268" s="480" t="e" cm="1">
        <f t="array" ref="BK268">bdRateExtend($G268:$G271,P268:P271,$Z268:$Z271,AI268:AI271)</f>
        <v>#VALUE!</v>
      </c>
      <c r="BL268" s="480" t="e" cm="1">
        <f t="array" ref="BL268">bdRateExtend($G268:$G273,P268:P273,$Z268:$Z273,AI268:AI273)</f>
        <v>#VALUE!</v>
      </c>
      <c r="BM268" s="480" t="e" cm="1">
        <f t="array" ref="BM268">bdRateExtend($G268:$G271,Q268:Q271,$Z268:$Z271,AJ268:AJ271)</f>
        <v>#VALUE!</v>
      </c>
      <c r="BN268" s="480" t="e" cm="1">
        <f t="array" ref="BN268">bdRateExtend($G268:$G273,Q268:Q273,$Z268:$Z273,AJ268:AJ273)</f>
        <v>#VALUE!</v>
      </c>
      <c r="BO268" s="480" t="e" cm="1">
        <f t="array" ref="BO268">bdRateExtend($G268:$G271,R268:R271,$Z268:$Z271,AK268:AK271)</f>
        <v>#VALUE!</v>
      </c>
      <c r="BP268" s="575" t="e" cm="1">
        <f t="array" ref="BP268">bdRateExtend($G268:$G273,R268:R273,$Z268:$Z273,AK268:AK273)</f>
        <v>#VALUE!</v>
      </c>
      <c r="BQ268" s="574" t="e" cm="1">
        <f t="array" ref="BQ268">bdRateExtend($G268:$G273,S268:S273,$Z268:$Z273,AL268:AL273)</f>
        <v>#VALUE!</v>
      </c>
      <c r="BR268" s="574" t="e" cm="1">
        <f t="array" ref="BR268">bdRateExtend($G268:$G273,T268:T273,$Z268:$Z273,AM268:AM273)</f>
        <v>#VALUE!</v>
      </c>
      <c r="BS268" s="574" t="e" cm="1">
        <f t="array" ref="BS268">bdRateExtend($G268:$G273,U268:U273,$Z268:$Z273,AN268:AN273)</f>
        <v>#VALUE!</v>
      </c>
      <c r="BT268" s="576" t="e">
        <f>(Summary!$C$103*BP268+Summary!$C$104*BQ268+Summary!$C$105*BR268)/Summary!$C$106</f>
        <v>#VALUE!</v>
      </c>
      <c r="BU268" s="462" cm="1">
        <f t="array" ref="BU268">testVMAFRange($G268:$G271,N268:N271,$Z268:$Z271,AG268:AG271)</f>
        <v>0</v>
      </c>
      <c r="BV268" s="464" cm="1">
        <f t="array" ref="BV268">testVMAFRange($G268:$G273,N268:N273,$Z268:$Z273,AG268:AG273)</f>
        <v>0</v>
      </c>
      <c r="BW268" s="462" cm="1">
        <f t="array" ref="BW268">testVMAFRange($G268:$G271,O268:O271,$Z268:$Z271,AH268:AH271)</f>
        <v>0</v>
      </c>
      <c r="BX268" s="464" cm="1">
        <f t="array" ref="BX268">testVMAFRange($G268:$G273,O268:O273,$Z268:$Z273,AH268:AH273)</f>
        <v>0</v>
      </c>
    </row>
    <row r="269" spans="1:76" ht="17" customHeight="1" x14ac:dyDescent="0.35">
      <c r="A269" s="516"/>
      <c r="B269" s="483"/>
      <c r="C269" s="520"/>
      <c r="D269" s="490"/>
      <c r="E269" s="493"/>
      <c r="F269" s="138">
        <v>31</v>
      </c>
      <c r="G269" s="139">
        <f>'Anchor-LD'!L267</f>
        <v>0</v>
      </c>
      <c r="H269" s="140">
        <f>'Anchor-LD'!M267</f>
        <v>0</v>
      </c>
      <c r="I269" s="140">
        <f>'Anchor-LD'!N267</f>
        <v>0</v>
      </c>
      <c r="J269" s="140">
        <f>'Anchor-LD'!O267</f>
        <v>0</v>
      </c>
      <c r="K269" s="140">
        <f>(Summary!$C$58*H269+Summary!$C$59*I269+Summary!$C$60*J269)/Summary!$C$61</f>
        <v>0</v>
      </c>
      <c r="L269" s="140">
        <f>'Anchor-LD'!P267</f>
        <v>0</v>
      </c>
      <c r="M269" s="140">
        <f>'Anchor-LD'!Q267</f>
        <v>0</v>
      </c>
      <c r="N269" s="140">
        <f>'Anchor-LD'!R267</f>
        <v>0</v>
      </c>
      <c r="O269" s="140">
        <f>'Anchor-LD'!S267</f>
        <v>0</v>
      </c>
      <c r="P269" s="140">
        <f>'Anchor-LD'!T267</f>
        <v>0</v>
      </c>
      <c r="Q269" s="140">
        <f>'Anchor-LD'!U267</f>
        <v>0</v>
      </c>
      <c r="R269" s="140">
        <f>'Anchor-LD'!V267</f>
        <v>0</v>
      </c>
      <c r="S269" s="140">
        <f>'Anchor-LD'!W267</f>
        <v>0</v>
      </c>
      <c r="T269" s="140">
        <f>'Anchor-LD'!X267</f>
        <v>0</v>
      </c>
      <c r="U269" s="140">
        <f>10*LOG10(1/((Summary!$C$75/10^(R269/10)+Summary!$C$76/10^(S269/10)+Summary!$C$77/10^(T269/10))/Summary!$C$78))</f>
        <v>0</v>
      </c>
      <c r="V269" s="140">
        <f>'Anchor-LD'!Y267</f>
        <v>0</v>
      </c>
      <c r="W269" s="140">
        <f>'Anchor-LD'!Z267</f>
        <v>0</v>
      </c>
      <c r="X269" s="141">
        <f t="shared" si="18"/>
        <v>0</v>
      </c>
      <c r="Y269" s="133"/>
      <c r="Z269" s="139">
        <f>'Test-LD'!L267</f>
        <v>0</v>
      </c>
      <c r="AA269" s="140">
        <f>'Test-LD'!M267</f>
        <v>0</v>
      </c>
      <c r="AB269" s="140">
        <f>'Test-LD'!N267</f>
        <v>0</v>
      </c>
      <c r="AC269" s="140">
        <f>'Test-LD'!O267</f>
        <v>0</v>
      </c>
      <c r="AD269" s="140">
        <f>(Summary!$C$58*AA269+Summary!$C$59*AB269+Summary!$C$60*AC269)/Summary!$C$61</f>
        <v>0</v>
      </c>
      <c r="AE269" s="140">
        <f>'Test-LD'!P267</f>
        <v>0</v>
      </c>
      <c r="AF269" s="140">
        <f>'Test-LD'!Q267</f>
        <v>0</v>
      </c>
      <c r="AG269" s="140">
        <f>'Test-LD'!R267</f>
        <v>0</v>
      </c>
      <c r="AH269" s="140">
        <f>'Test-LD'!S267</f>
        <v>0</v>
      </c>
      <c r="AI269" s="140">
        <f>'Test-LD'!T267</f>
        <v>0</v>
      </c>
      <c r="AJ269" s="140">
        <f>'Test-LD'!U267</f>
        <v>0</v>
      </c>
      <c r="AK269" s="140">
        <f>'Test-LD'!V267</f>
        <v>0</v>
      </c>
      <c r="AL269" s="140">
        <f>'Test-LD'!W267</f>
        <v>0</v>
      </c>
      <c r="AM269" s="140">
        <f>'Test-LD'!X267</f>
        <v>0</v>
      </c>
      <c r="AN269" s="140">
        <f>10*LOG10(1/((Summary!$C$75/10^(AK269/10)+Summary!$C$76/10^(AL269/10)+Summary!$C$77/10^(AM269/10))/Summary!$C$78))</f>
        <v>0</v>
      </c>
      <c r="AO269" s="140">
        <f>'Test-LD'!Y267</f>
        <v>0</v>
      </c>
      <c r="AP269" s="140">
        <f>'Test-LD'!Z267</f>
        <v>0</v>
      </c>
      <c r="AQ269" s="141">
        <f t="shared" si="19"/>
        <v>0</v>
      </c>
      <c r="AR269" s="142" t="e">
        <f t="shared" si="16"/>
        <v>#DIV/0!</v>
      </c>
      <c r="AS269" s="143" t="e">
        <f t="shared" si="17"/>
        <v>#DIV/0!</v>
      </c>
      <c r="AT269" s="136"/>
      <c r="AU269" s="136"/>
      <c r="AV269" s="577"/>
      <c r="AW269" s="480"/>
      <c r="AX269" s="480"/>
      <c r="AY269" s="480"/>
      <c r="AZ269" s="480"/>
      <c r="BA269" s="480"/>
      <c r="BB269" s="480"/>
      <c r="BC269" s="480"/>
      <c r="BD269" s="480"/>
      <c r="BE269" s="480"/>
      <c r="BF269" s="480"/>
      <c r="BG269" s="469"/>
      <c r="BH269" s="476"/>
      <c r="BI269" s="469"/>
      <c r="BJ269" s="476"/>
      <c r="BK269" s="480"/>
      <c r="BL269" s="480"/>
      <c r="BM269" s="480"/>
      <c r="BN269" s="480"/>
      <c r="BO269" s="480"/>
      <c r="BP269" s="468"/>
      <c r="BQ269" s="480"/>
      <c r="BR269" s="480"/>
      <c r="BS269" s="480"/>
      <c r="BT269" s="476"/>
      <c r="BU269" s="463"/>
      <c r="BV269" s="465"/>
      <c r="BW269" s="463"/>
      <c r="BX269" s="465"/>
    </row>
    <row r="270" spans="1:76" ht="17" customHeight="1" x14ac:dyDescent="0.35">
      <c r="A270" s="516"/>
      <c r="B270" s="483"/>
      <c r="C270" s="520"/>
      <c r="D270" s="490"/>
      <c r="E270" s="493"/>
      <c r="F270" s="138">
        <v>39</v>
      </c>
      <c r="G270" s="139">
        <f>'Anchor-LD'!L268</f>
        <v>0</v>
      </c>
      <c r="H270" s="140">
        <f>'Anchor-LD'!M268</f>
        <v>0</v>
      </c>
      <c r="I270" s="140">
        <f>'Anchor-LD'!N268</f>
        <v>0</v>
      </c>
      <c r="J270" s="140">
        <f>'Anchor-LD'!O268</f>
        <v>0</v>
      </c>
      <c r="K270" s="140">
        <f>(Summary!$C$58*H270+Summary!$C$59*I270+Summary!$C$60*J270)/Summary!$C$61</f>
        <v>0</v>
      </c>
      <c r="L270" s="140">
        <f>'Anchor-LD'!P268</f>
        <v>0</v>
      </c>
      <c r="M270" s="140">
        <f>'Anchor-LD'!Q268</f>
        <v>0</v>
      </c>
      <c r="N270" s="140">
        <f>'Anchor-LD'!R268</f>
        <v>0</v>
      </c>
      <c r="O270" s="140">
        <f>'Anchor-LD'!S268</f>
        <v>0</v>
      </c>
      <c r="P270" s="140">
        <f>'Anchor-LD'!T268</f>
        <v>0</v>
      </c>
      <c r="Q270" s="140">
        <f>'Anchor-LD'!U268</f>
        <v>0</v>
      </c>
      <c r="R270" s="140">
        <f>'Anchor-LD'!V268</f>
        <v>0</v>
      </c>
      <c r="S270" s="140">
        <f>'Anchor-LD'!W268</f>
        <v>0</v>
      </c>
      <c r="T270" s="140">
        <f>'Anchor-LD'!X268</f>
        <v>0</v>
      </c>
      <c r="U270" s="140">
        <f>10*LOG10(1/((Summary!$C$75/10^(R270/10)+Summary!$C$76/10^(S270/10)+Summary!$C$77/10^(T270/10))/Summary!$C$78))</f>
        <v>0</v>
      </c>
      <c r="V270" s="140">
        <f>'Anchor-LD'!Y268</f>
        <v>0</v>
      </c>
      <c r="W270" s="140">
        <f>'Anchor-LD'!Z268</f>
        <v>0</v>
      </c>
      <c r="X270" s="141">
        <f t="shared" si="18"/>
        <v>0</v>
      </c>
      <c r="Y270" s="133"/>
      <c r="Z270" s="139">
        <f>'Test-LD'!L268</f>
        <v>0</v>
      </c>
      <c r="AA270" s="140">
        <f>'Test-LD'!M268</f>
        <v>0</v>
      </c>
      <c r="AB270" s="140">
        <f>'Test-LD'!N268</f>
        <v>0</v>
      </c>
      <c r="AC270" s="140">
        <f>'Test-LD'!O268</f>
        <v>0</v>
      </c>
      <c r="AD270" s="140">
        <f>(Summary!$C$58*AA270+Summary!$C$59*AB270+Summary!$C$60*AC270)/Summary!$C$61</f>
        <v>0</v>
      </c>
      <c r="AE270" s="140">
        <f>'Test-LD'!P268</f>
        <v>0</v>
      </c>
      <c r="AF270" s="140">
        <f>'Test-LD'!Q268</f>
        <v>0</v>
      </c>
      <c r="AG270" s="140">
        <f>'Test-LD'!R268</f>
        <v>0</v>
      </c>
      <c r="AH270" s="140">
        <f>'Test-LD'!S268</f>
        <v>0</v>
      </c>
      <c r="AI270" s="140">
        <f>'Test-LD'!T268</f>
        <v>0</v>
      </c>
      <c r="AJ270" s="140">
        <f>'Test-LD'!U268</f>
        <v>0</v>
      </c>
      <c r="AK270" s="140">
        <f>'Test-LD'!V268</f>
        <v>0</v>
      </c>
      <c r="AL270" s="140">
        <f>'Test-LD'!W268</f>
        <v>0</v>
      </c>
      <c r="AM270" s="140">
        <f>'Test-LD'!X268</f>
        <v>0</v>
      </c>
      <c r="AN270" s="140">
        <f>10*LOG10(1/((Summary!$C$75/10^(AK270/10)+Summary!$C$76/10^(AL270/10)+Summary!$C$77/10^(AM270/10))/Summary!$C$78))</f>
        <v>0</v>
      </c>
      <c r="AO270" s="140">
        <f>'Test-LD'!Y268</f>
        <v>0</v>
      </c>
      <c r="AP270" s="140">
        <f>'Test-LD'!Z268</f>
        <v>0</v>
      </c>
      <c r="AQ270" s="141">
        <f t="shared" si="19"/>
        <v>0</v>
      </c>
      <c r="AR270" s="142" t="e">
        <f t="shared" si="16"/>
        <v>#DIV/0!</v>
      </c>
      <c r="AS270" s="143" t="e">
        <f t="shared" si="17"/>
        <v>#DIV/0!</v>
      </c>
      <c r="AT270" s="136"/>
      <c r="AU270" s="136"/>
      <c r="AV270" s="577" t="s">
        <v>122</v>
      </c>
      <c r="AW270" s="480" t="e" cm="1">
        <f t="array" ref="AW270">bdRateExtend($G269:$G272,H269:H272,$Z269:$Z272,AA269:AA272)</f>
        <v>#VALUE!</v>
      </c>
      <c r="AX270" s="480"/>
      <c r="AY270" s="480"/>
      <c r="AZ270" s="480"/>
      <c r="BA270" s="480"/>
      <c r="BB270" s="480"/>
      <c r="BC270" s="480" t="e" cm="1">
        <f t="array" ref="BC270">bdRateExtend($G269:$G272,L269:L272,$Z269:$Z272,AE269:AE272)</f>
        <v>#VALUE!</v>
      </c>
      <c r="BD270" s="480"/>
      <c r="BE270" s="480" t="e" cm="1">
        <f t="array" ref="BE270">bdRateExtend($G269:$G272,M269:M272,$Z269:$Z272,AF269:AF272)</f>
        <v>#VALUE!</v>
      </c>
      <c r="BF270" s="480"/>
      <c r="BG270" s="469" t="e" cm="1">
        <f t="array" ref="BG270">bdRateExtend($G269:$G272,N269:N272,$Z269:$Z272,AG269:AG272,"None", FALSE,1)</f>
        <v>#VALUE!</v>
      </c>
      <c r="BH270" s="476"/>
      <c r="BI270" s="469" t="e" cm="1">
        <f t="array" ref="BI270">bdRateExtend($G269:$G272,O269:O272,$Z269:$Z272,AH269:AH272,"None", FALSE,1)</f>
        <v>#VALUE!</v>
      </c>
      <c r="BJ270" s="476"/>
      <c r="BK270" s="480" t="e" cm="1">
        <f t="array" ref="BK270">bdRateExtend($G269:$G272,P269:P272,$Z269:$Z272,AI269:AI272)</f>
        <v>#VALUE!</v>
      </c>
      <c r="BL270" s="480"/>
      <c r="BM270" s="480" t="e" cm="1">
        <f t="array" ref="BM270">bdRateExtend($G269:$G272,Q269:Q272,$Z269:$Z272,AJ269:AJ272)</f>
        <v>#VALUE!</v>
      </c>
      <c r="BN270" s="480"/>
      <c r="BO270" s="480" t="e" cm="1">
        <f t="array" ref="BO270">bdRateExtend($G269:$G272,R269:R272,$Z269:$Z272,AK269:AK272)</f>
        <v>#VALUE!</v>
      </c>
      <c r="BP270" s="468"/>
      <c r="BQ270" s="480"/>
      <c r="BR270" s="480"/>
      <c r="BS270" s="480"/>
      <c r="BT270" s="476"/>
      <c r="BU270" s="463" cm="1">
        <f t="array" ref="BU270">testVMAFRange($G269:$G272,N269:N272,$Z269:$Z272,AG269:AG272)</f>
        <v>0</v>
      </c>
      <c r="BV270" s="465"/>
      <c r="BW270" s="463" cm="1">
        <f t="array" ref="BW270">testVMAFRange($G269:$G272,O269:O272,$Z269:$Z272,AH269:AH272)</f>
        <v>0</v>
      </c>
      <c r="BX270" s="465"/>
    </row>
    <row r="271" spans="1:76" ht="17" customHeight="1" x14ac:dyDescent="0.35">
      <c r="A271" s="516"/>
      <c r="B271" s="483"/>
      <c r="C271" s="520"/>
      <c r="D271" s="490"/>
      <c r="E271" s="493"/>
      <c r="F271" s="138">
        <v>47</v>
      </c>
      <c r="G271" s="139">
        <f>'Anchor-LD'!L269</f>
        <v>0</v>
      </c>
      <c r="H271" s="140">
        <f>'Anchor-LD'!M269</f>
        <v>0</v>
      </c>
      <c r="I271" s="140">
        <f>'Anchor-LD'!N269</f>
        <v>0</v>
      </c>
      <c r="J271" s="140">
        <f>'Anchor-LD'!O269</f>
        <v>0</v>
      </c>
      <c r="K271" s="140">
        <f>(Summary!$C$58*H271+Summary!$C$59*I271+Summary!$C$60*J271)/Summary!$C$61</f>
        <v>0</v>
      </c>
      <c r="L271" s="140">
        <f>'Anchor-LD'!P269</f>
        <v>0</v>
      </c>
      <c r="M271" s="140">
        <f>'Anchor-LD'!Q269</f>
        <v>0</v>
      </c>
      <c r="N271" s="140">
        <f>'Anchor-LD'!R269</f>
        <v>0</v>
      </c>
      <c r="O271" s="140">
        <f>'Anchor-LD'!S269</f>
        <v>0</v>
      </c>
      <c r="P271" s="140">
        <f>'Anchor-LD'!T269</f>
        <v>0</v>
      </c>
      <c r="Q271" s="140">
        <f>'Anchor-LD'!U269</f>
        <v>0</v>
      </c>
      <c r="R271" s="140">
        <f>'Anchor-LD'!V269</f>
        <v>0</v>
      </c>
      <c r="S271" s="140">
        <f>'Anchor-LD'!W269</f>
        <v>0</v>
      </c>
      <c r="T271" s="140">
        <f>'Anchor-LD'!X269</f>
        <v>0</v>
      </c>
      <c r="U271" s="140">
        <f>10*LOG10(1/((Summary!$C$75/10^(R271/10)+Summary!$C$76/10^(S271/10)+Summary!$C$77/10^(T271/10))/Summary!$C$78))</f>
        <v>0</v>
      </c>
      <c r="V271" s="140">
        <f>'Anchor-LD'!Y269</f>
        <v>0</v>
      </c>
      <c r="W271" s="140">
        <f>'Anchor-LD'!Z269</f>
        <v>0</v>
      </c>
      <c r="X271" s="141">
        <f t="shared" si="18"/>
        <v>0</v>
      </c>
      <c r="Y271" s="133"/>
      <c r="Z271" s="139">
        <f>'Test-LD'!L269</f>
        <v>0</v>
      </c>
      <c r="AA271" s="140">
        <f>'Test-LD'!M269</f>
        <v>0</v>
      </c>
      <c r="AB271" s="140">
        <f>'Test-LD'!N269</f>
        <v>0</v>
      </c>
      <c r="AC271" s="140">
        <f>'Test-LD'!O269</f>
        <v>0</v>
      </c>
      <c r="AD271" s="140">
        <f>(Summary!$C$58*AA271+Summary!$C$59*AB271+Summary!$C$60*AC271)/Summary!$C$61</f>
        <v>0</v>
      </c>
      <c r="AE271" s="140">
        <f>'Test-LD'!P269</f>
        <v>0</v>
      </c>
      <c r="AF271" s="140">
        <f>'Test-LD'!Q269</f>
        <v>0</v>
      </c>
      <c r="AG271" s="140">
        <f>'Test-LD'!R269</f>
        <v>0</v>
      </c>
      <c r="AH271" s="140">
        <f>'Test-LD'!S269</f>
        <v>0</v>
      </c>
      <c r="AI271" s="140">
        <f>'Test-LD'!T269</f>
        <v>0</v>
      </c>
      <c r="AJ271" s="140">
        <f>'Test-LD'!U269</f>
        <v>0</v>
      </c>
      <c r="AK271" s="140">
        <f>'Test-LD'!V269</f>
        <v>0</v>
      </c>
      <c r="AL271" s="140">
        <f>'Test-LD'!W269</f>
        <v>0</v>
      </c>
      <c r="AM271" s="140">
        <f>'Test-LD'!X269</f>
        <v>0</v>
      </c>
      <c r="AN271" s="140">
        <f>10*LOG10(1/((Summary!$C$75/10^(AK271/10)+Summary!$C$76/10^(AL271/10)+Summary!$C$77/10^(AM271/10))/Summary!$C$78))</f>
        <v>0</v>
      </c>
      <c r="AO271" s="140">
        <f>'Test-LD'!Y269</f>
        <v>0</v>
      </c>
      <c r="AP271" s="140">
        <f>'Test-LD'!Z269</f>
        <v>0</v>
      </c>
      <c r="AQ271" s="141">
        <f t="shared" si="19"/>
        <v>0</v>
      </c>
      <c r="AR271" s="142" t="e">
        <f t="shared" si="16"/>
        <v>#DIV/0!</v>
      </c>
      <c r="AS271" s="143" t="e">
        <f t="shared" si="17"/>
        <v>#DIV/0!</v>
      </c>
      <c r="AT271" s="136"/>
      <c r="AU271" s="136"/>
      <c r="AV271" s="577"/>
      <c r="AW271" s="480"/>
      <c r="AX271" s="480"/>
      <c r="AY271" s="480"/>
      <c r="AZ271" s="480"/>
      <c r="BA271" s="480"/>
      <c r="BB271" s="480"/>
      <c r="BC271" s="480"/>
      <c r="BD271" s="480"/>
      <c r="BE271" s="480"/>
      <c r="BF271" s="480"/>
      <c r="BG271" s="469"/>
      <c r="BH271" s="476"/>
      <c r="BI271" s="469"/>
      <c r="BJ271" s="476"/>
      <c r="BK271" s="480"/>
      <c r="BL271" s="480"/>
      <c r="BM271" s="480"/>
      <c r="BN271" s="480"/>
      <c r="BO271" s="480"/>
      <c r="BP271" s="468"/>
      <c r="BQ271" s="480"/>
      <c r="BR271" s="480"/>
      <c r="BS271" s="480"/>
      <c r="BT271" s="476"/>
      <c r="BU271" s="463"/>
      <c r="BV271" s="465"/>
      <c r="BW271" s="463"/>
      <c r="BX271" s="465"/>
    </row>
    <row r="272" spans="1:76" ht="17" customHeight="1" x14ac:dyDescent="0.35">
      <c r="A272" s="516"/>
      <c r="B272" s="483"/>
      <c r="C272" s="520"/>
      <c r="D272" s="490"/>
      <c r="E272" s="493"/>
      <c r="F272" s="138">
        <v>55</v>
      </c>
      <c r="G272" s="139">
        <f>'Anchor-LD'!L270</f>
        <v>0</v>
      </c>
      <c r="H272" s="140">
        <f>'Anchor-LD'!M270</f>
        <v>0</v>
      </c>
      <c r="I272" s="140">
        <f>'Anchor-LD'!N270</f>
        <v>0</v>
      </c>
      <c r="J272" s="140">
        <f>'Anchor-LD'!O270</f>
        <v>0</v>
      </c>
      <c r="K272" s="140">
        <f>(Summary!$C$58*H272+Summary!$C$59*I272+Summary!$C$60*J272)/Summary!$C$61</f>
        <v>0</v>
      </c>
      <c r="L272" s="140">
        <f>'Anchor-LD'!P270</f>
        <v>0</v>
      </c>
      <c r="M272" s="140">
        <f>'Anchor-LD'!Q270</f>
        <v>0</v>
      </c>
      <c r="N272" s="140">
        <f>'Anchor-LD'!R270</f>
        <v>0</v>
      </c>
      <c r="O272" s="140">
        <f>'Anchor-LD'!S270</f>
        <v>0</v>
      </c>
      <c r="P272" s="140">
        <f>'Anchor-LD'!T270</f>
        <v>0</v>
      </c>
      <c r="Q272" s="140">
        <f>'Anchor-LD'!U270</f>
        <v>0</v>
      </c>
      <c r="R272" s="140">
        <f>'Anchor-LD'!V270</f>
        <v>0</v>
      </c>
      <c r="S272" s="140">
        <f>'Anchor-LD'!W270</f>
        <v>0</v>
      </c>
      <c r="T272" s="140">
        <f>'Anchor-LD'!X270</f>
        <v>0</v>
      </c>
      <c r="U272" s="140">
        <f>10*LOG10(1/((Summary!$C$75/10^(R272/10)+Summary!$C$76/10^(S272/10)+Summary!$C$77/10^(T272/10))/Summary!$C$78))</f>
        <v>0</v>
      </c>
      <c r="V272" s="140">
        <f>'Anchor-LD'!Y270</f>
        <v>0</v>
      </c>
      <c r="W272" s="140">
        <f>'Anchor-LD'!Z270</f>
        <v>0</v>
      </c>
      <c r="X272" s="141">
        <f t="shared" si="18"/>
        <v>0</v>
      </c>
      <c r="Y272" s="133"/>
      <c r="Z272" s="139">
        <f>'Test-LD'!L270</f>
        <v>0</v>
      </c>
      <c r="AA272" s="140">
        <f>'Test-LD'!M270</f>
        <v>0</v>
      </c>
      <c r="AB272" s="140">
        <f>'Test-LD'!N270</f>
        <v>0</v>
      </c>
      <c r="AC272" s="140">
        <f>'Test-LD'!O270</f>
        <v>0</v>
      </c>
      <c r="AD272" s="140">
        <f>(Summary!$C$58*AA272+Summary!$C$59*AB272+Summary!$C$60*AC272)/Summary!$C$61</f>
        <v>0</v>
      </c>
      <c r="AE272" s="140">
        <f>'Test-LD'!P270</f>
        <v>0</v>
      </c>
      <c r="AF272" s="140">
        <f>'Test-LD'!Q270</f>
        <v>0</v>
      </c>
      <c r="AG272" s="140">
        <f>'Test-LD'!R270</f>
        <v>0</v>
      </c>
      <c r="AH272" s="140">
        <f>'Test-LD'!S270</f>
        <v>0</v>
      </c>
      <c r="AI272" s="140">
        <f>'Test-LD'!T270</f>
        <v>0</v>
      </c>
      <c r="AJ272" s="140">
        <f>'Test-LD'!U270</f>
        <v>0</v>
      </c>
      <c r="AK272" s="140">
        <f>'Test-LD'!V270</f>
        <v>0</v>
      </c>
      <c r="AL272" s="140">
        <f>'Test-LD'!W270</f>
        <v>0</v>
      </c>
      <c r="AM272" s="140">
        <f>'Test-LD'!X270</f>
        <v>0</v>
      </c>
      <c r="AN272" s="140">
        <f>10*LOG10(1/((Summary!$C$75/10^(AK272/10)+Summary!$C$76/10^(AL272/10)+Summary!$C$77/10^(AM272/10))/Summary!$C$78))</f>
        <v>0</v>
      </c>
      <c r="AO272" s="140">
        <f>'Test-LD'!Y270</f>
        <v>0</v>
      </c>
      <c r="AP272" s="140">
        <f>'Test-LD'!Z270</f>
        <v>0</v>
      </c>
      <c r="AQ272" s="141">
        <f t="shared" si="19"/>
        <v>0</v>
      </c>
      <c r="AR272" s="142" t="e">
        <f t="shared" si="16"/>
        <v>#DIV/0!</v>
      </c>
      <c r="AS272" s="143" t="e">
        <f t="shared" si="17"/>
        <v>#DIV/0!</v>
      </c>
      <c r="AT272" s="136"/>
      <c r="AU272" s="136"/>
      <c r="AV272" s="577" t="s">
        <v>123</v>
      </c>
      <c r="AW272" s="480" t="e" cm="1">
        <f t="array" ref="AW272">bdRateExtend($G270:$G273,H270:H273,$Z270:$Z273,AA270:AA273)</f>
        <v>#VALUE!</v>
      </c>
      <c r="AX272" s="480"/>
      <c r="AY272" s="480"/>
      <c r="AZ272" s="480"/>
      <c r="BA272" s="480"/>
      <c r="BB272" s="480"/>
      <c r="BC272" s="480" t="e" cm="1">
        <f t="array" ref="BC272">bdRateExtend($G270:$G273,L270:L273,$Z270:$Z273,AE270:AE273)</f>
        <v>#VALUE!</v>
      </c>
      <c r="BD272" s="480"/>
      <c r="BE272" s="480" t="e" cm="1">
        <f t="array" ref="BE272">bdRateExtend($G270:$G273,M270:M273,$Z270:$Z273,AF270:AF273)</f>
        <v>#VALUE!</v>
      </c>
      <c r="BF272" s="480"/>
      <c r="BG272" s="469" t="e" cm="1">
        <f t="array" ref="BG272">bdRateExtend($G270:$G273,N270:N273,$Z270:$Z273,AG270:AG273,"None", FALSE,1)</f>
        <v>#VALUE!</v>
      </c>
      <c r="BH272" s="476"/>
      <c r="BI272" s="469" t="e" cm="1">
        <f t="array" ref="BI272">bdRateExtend($G270:$G273,O270:O273,$Z270:$Z273,AH270:AH273,"None", FALSE,1)</f>
        <v>#VALUE!</v>
      </c>
      <c r="BJ272" s="476"/>
      <c r="BK272" s="480" t="e" cm="1">
        <f t="array" ref="BK272">bdRateExtend($G270:$G273,P270:P273,$Z270:$Z273,AI270:AI273)</f>
        <v>#VALUE!</v>
      </c>
      <c r="BL272" s="480"/>
      <c r="BM272" s="480" t="e" cm="1">
        <f t="array" ref="BM272">bdRateExtend($G270:$G273,Q270:Q273,$Z270:$Z273,AJ270:AJ273)</f>
        <v>#VALUE!</v>
      </c>
      <c r="BN272" s="480"/>
      <c r="BO272" s="480" t="e" cm="1">
        <f t="array" ref="BO272">bdRateExtend($G270:$G273,R270:R273,$Z270:$Z273,AK270:AK273)</f>
        <v>#VALUE!</v>
      </c>
      <c r="BP272" s="468"/>
      <c r="BQ272" s="480"/>
      <c r="BR272" s="480"/>
      <c r="BS272" s="480"/>
      <c r="BT272" s="476"/>
      <c r="BU272" s="463" cm="1">
        <f t="array" ref="BU272">testVMAFRange($G270:$G273,N270:N273,$Z270:$Z273,AG270:AG273)</f>
        <v>0</v>
      </c>
      <c r="BV272" s="465"/>
      <c r="BW272" s="463" cm="1">
        <f t="array" ref="BW272">testVMAFRange($G270:$G273,O270:O273,$Z270:$Z273,AH270:AH273)</f>
        <v>0</v>
      </c>
      <c r="BX272" s="465"/>
    </row>
    <row r="273" spans="1:76" ht="17" customHeight="1" thickBot="1" x14ac:dyDescent="0.4">
      <c r="A273" s="516"/>
      <c r="B273" s="518"/>
      <c r="C273" s="521"/>
      <c r="D273" s="522"/>
      <c r="E273" s="523"/>
      <c r="F273" s="144">
        <v>63</v>
      </c>
      <c r="G273" s="145">
        <f>'Anchor-LD'!L271</f>
        <v>0</v>
      </c>
      <c r="H273" s="146">
        <f>'Anchor-LD'!M271</f>
        <v>0</v>
      </c>
      <c r="I273" s="146">
        <f>'Anchor-LD'!N271</f>
        <v>0</v>
      </c>
      <c r="J273" s="146">
        <f>'Anchor-LD'!O271</f>
        <v>0</v>
      </c>
      <c r="K273" s="146">
        <f>(Summary!$C$58*H273+Summary!$C$59*I273+Summary!$C$60*J273)/Summary!$C$61</f>
        <v>0</v>
      </c>
      <c r="L273" s="146">
        <f>'Anchor-LD'!P271</f>
        <v>0</v>
      </c>
      <c r="M273" s="146">
        <f>'Anchor-LD'!Q271</f>
        <v>0</v>
      </c>
      <c r="N273" s="146">
        <f>'Anchor-LD'!R271</f>
        <v>0</v>
      </c>
      <c r="O273" s="146">
        <f>'Anchor-LD'!S271</f>
        <v>0</v>
      </c>
      <c r="P273" s="146">
        <f>'Anchor-LD'!T271</f>
        <v>0</v>
      </c>
      <c r="Q273" s="146">
        <f>'Anchor-LD'!U271</f>
        <v>0</v>
      </c>
      <c r="R273" s="146">
        <f>'Anchor-LD'!V271</f>
        <v>0</v>
      </c>
      <c r="S273" s="146">
        <f>'Anchor-LD'!W271</f>
        <v>0</v>
      </c>
      <c r="T273" s="146">
        <f>'Anchor-LD'!X271</f>
        <v>0</v>
      </c>
      <c r="U273" s="146">
        <f>10*LOG10(1/((Summary!$C$75/10^(R273/10)+Summary!$C$76/10^(S273/10)+Summary!$C$77/10^(T273/10))/Summary!$C$78))</f>
        <v>0</v>
      </c>
      <c r="V273" s="146">
        <f>'Anchor-LD'!Y271</f>
        <v>0</v>
      </c>
      <c r="W273" s="146">
        <f>'Anchor-LD'!Z271</f>
        <v>0</v>
      </c>
      <c r="X273" s="147">
        <f t="shared" si="18"/>
        <v>0</v>
      </c>
      <c r="Y273" s="133"/>
      <c r="Z273" s="145">
        <f>'Test-LD'!L271</f>
        <v>0</v>
      </c>
      <c r="AA273" s="146">
        <f>'Test-LD'!M271</f>
        <v>0</v>
      </c>
      <c r="AB273" s="146">
        <f>'Test-LD'!N271</f>
        <v>0</v>
      </c>
      <c r="AC273" s="146">
        <f>'Test-LD'!O271</f>
        <v>0</v>
      </c>
      <c r="AD273" s="146">
        <f>(Summary!$C$58*AA273+Summary!$C$59*AB273+Summary!$C$60*AC273)/Summary!$C$61</f>
        <v>0</v>
      </c>
      <c r="AE273" s="146">
        <f>'Test-LD'!P271</f>
        <v>0</v>
      </c>
      <c r="AF273" s="146">
        <f>'Test-LD'!Q271</f>
        <v>0</v>
      </c>
      <c r="AG273" s="146">
        <f>'Test-LD'!R271</f>
        <v>0</v>
      </c>
      <c r="AH273" s="146">
        <f>'Test-LD'!S271</f>
        <v>0</v>
      </c>
      <c r="AI273" s="146">
        <f>'Test-LD'!T271</f>
        <v>0</v>
      </c>
      <c r="AJ273" s="146">
        <f>'Test-LD'!U271</f>
        <v>0</v>
      </c>
      <c r="AK273" s="146">
        <f>'Test-LD'!V271</f>
        <v>0</v>
      </c>
      <c r="AL273" s="146">
        <f>'Test-LD'!W271</f>
        <v>0</v>
      </c>
      <c r="AM273" s="146">
        <f>'Test-LD'!X271</f>
        <v>0</v>
      </c>
      <c r="AN273" s="146">
        <f>10*LOG10(1/((Summary!$C$75/10^(AK273/10)+Summary!$C$76/10^(AL273/10)+Summary!$C$77/10^(AM273/10))/Summary!$C$78))</f>
        <v>0</v>
      </c>
      <c r="AO273" s="146">
        <f>'Test-LD'!Y271</f>
        <v>0</v>
      </c>
      <c r="AP273" s="146">
        <f>'Test-LD'!Z271</f>
        <v>0</v>
      </c>
      <c r="AQ273" s="147">
        <f t="shared" si="19"/>
        <v>0</v>
      </c>
      <c r="AR273" s="148" t="e">
        <f t="shared" si="16"/>
        <v>#DIV/0!</v>
      </c>
      <c r="AS273" s="149" t="e">
        <f t="shared" si="17"/>
        <v>#DIV/0!</v>
      </c>
      <c r="AT273" s="136"/>
      <c r="AU273" s="136"/>
      <c r="AV273" s="577"/>
      <c r="AW273" s="480"/>
      <c r="AX273" s="480"/>
      <c r="AY273" s="480"/>
      <c r="AZ273" s="480"/>
      <c r="BA273" s="480"/>
      <c r="BB273" s="481"/>
      <c r="BC273" s="480"/>
      <c r="BD273" s="480"/>
      <c r="BE273" s="480"/>
      <c r="BF273" s="480"/>
      <c r="BG273" s="472"/>
      <c r="BH273" s="477"/>
      <c r="BI273" s="472"/>
      <c r="BJ273" s="477"/>
      <c r="BK273" s="480"/>
      <c r="BL273" s="480"/>
      <c r="BM273" s="480"/>
      <c r="BN273" s="480"/>
      <c r="BO273" s="480"/>
      <c r="BP273" s="471"/>
      <c r="BQ273" s="481"/>
      <c r="BR273" s="481"/>
      <c r="BS273" s="481"/>
      <c r="BT273" s="477"/>
      <c r="BU273" s="473"/>
      <c r="BV273" s="466"/>
      <c r="BW273" s="473"/>
      <c r="BX273" s="466"/>
    </row>
    <row r="274" spans="1:76" ht="17" customHeight="1" x14ac:dyDescent="0.35">
      <c r="A274" s="516"/>
      <c r="B274" s="482" t="s">
        <v>4</v>
      </c>
      <c r="C274" s="519" t="s">
        <v>68</v>
      </c>
      <c r="D274" s="489">
        <v>50</v>
      </c>
      <c r="E274" s="492">
        <v>8</v>
      </c>
      <c r="F274" s="129">
        <v>23</v>
      </c>
      <c r="G274" s="130">
        <f>'Anchor-LD'!L272</f>
        <v>0</v>
      </c>
      <c r="H274" s="131">
        <f>'Anchor-LD'!M272</f>
        <v>0</v>
      </c>
      <c r="I274" s="131">
        <f>'Anchor-LD'!N272</f>
        <v>0</v>
      </c>
      <c r="J274" s="131">
        <f>'Anchor-LD'!O272</f>
        <v>0</v>
      </c>
      <c r="K274" s="131">
        <f>(Summary!$C$58*H274+Summary!$C$59*I274+Summary!$C$60*J274)/Summary!$C$61</f>
        <v>0</v>
      </c>
      <c r="L274" s="131">
        <f>'Anchor-LD'!P272</f>
        <v>0</v>
      </c>
      <c r="M274" s="131">
        <f>'Anchor-LD'!Q272</f>
        <v>0</v>
      </c>
      <c r="N274" s="131">
        <f>'Anchor-LD'!R272</f>
        <v>0</v>
      </c>
      <c r="O274" s="131">
        <f>'Anchor-LD'!S272</f>
        <v>0</v>
      </c>
      <c r="P274" s="131">
        <f>'Anchor-LD'!T272</f>
        <v>0</v>
      </c>
      <c r="Q274" s="131">
        <f>'Anchor-LD'!U272</f>
        <v>0</v>
      </c>
      <c r="R274" s="131">
        <f>'Anchor-LD'!V272</f>
        <v>0</v>
      </c>
      <c r="S274" s="131">
        <f>'Anchor-LD'!W272</f>
        <v>0</v>
      </c>
      <c r="T274" s="131">
        <f>'Anchor-LD'!X272</f>
        <v>0</v>
      </c>
      <c r="U274" s="131">
        <f>10*LOG10(1/((Summary!$C$75/10^(R274/10)+Summary!$C$76/10^(S274/10)+Summary!$C$77/10^(T274/10))/Summary!$C$78))</f>
        <v>0</v>
      </c>
      <c r="V274" s="131">
        <f>'Anchor-LD'!Y272</f>
        <v>0</v>
      </c>
      <c r="W274" s="131">
        <f>'Anchor-LD'!Z272</f>
        <v>0</v>
      </c>
      <c r="X274" s="132">
        <f t="shared" si="18"/>
        <v>0</v>
      </c>
      <c r="Y274" s="133"/>
      <c r="Z274" s="130">
        <f>'Test-LD'!L272</f>
        <v>0</v>
      </c>
      <c r="AA274" s="131">
        <f>'Test-LD'!M272</f>
        <v>0</v>
      </c>
      <c r="AB274" s="131">
        <f>'Test-LD'!N272</f>
        <v>0</v>
      </c>
      <c r="AC274" s="131">
        <f>'Test-LD'!O272</f>
        <v>0</v>
      </c>
      <c r="AD274" s="131">
        <f>(Summary!$C$58*AA274+Summary!$C$59*AB274+Summary!$C$60*AC274)/Summary!$C$61</f>
        <v>0</v>
      </c>
      <c r="AE274" s="131">
        <f>'Test-LD'!P272</f>
        <v>0</v>
      </c>
      <c r="AF274" s="131">
        <f>'Test-LD'!Q272</f>
        <v>0</v>
      </c>
      <c r="AG274" s="131">
        <f>'Test-LD'!R272</f>
        <v>0</v>
      </c>
      <c r="AH274" s="131">
        <f>'Test-LD'!S272</f>
        <v>0</v>
      </c>
      <c r="AI274" s="131">
        <f>'Test-LD'!T272</f>
        <v>0</v>
      </c>
      <c r="AJ274" s="131">
        <f>'Test-LD'!U272</f>
        <v>0</v>
      </c>
      <c r="AK274" s="131">
        <f>'Test-LD'!V272</f>
        <v>0</v>
      </c>
      <c r="AL274" s="131">
        <f>'Test-LD'!W272</f>
        <v>0</v>
      </c>
      <c r="AM274" s="131">
        <f>'Test-LD'!X272</f>
        <v>0</v>
      </c>
      <c r="AN274" s="131">
        <f>10*LOG10(1/((Summary!$C$75/10^(AK274/10)+Summary!$C$76/10^(AL274/10)+Summary!$C$77/10^(AM274/10))/Summary!$C$78))</f>
        <v>0</v>
      </c>
      <c r="AO274" s="131">
        <f>'Test-LD'!Y272</f>
        <v>0</v>
      </c>
      <c r="AP274" s="131">
        <f>'Test-LD'!Z272</f>
        <v>0</v>
      </c>
      <c r="AQ274" s="132">
        <f t="shared" si="19"/>
        <v>0</v>
      </c>
      <c r="AR274" s="134" t="e">
        <f t="shared" si="16"/>
        <v>#DIV/0!</v>
      </c>
      <c r="AS274" s="135" t="e">
        <f t="shared" si="17"/>
        <v>#DIV/0!</v>
      </c>
      <c r="AT274" s="136"/>
      <c r="AU274" s="136"/>
      <c r="AV274" s="577" t="s">
        <v>121</v>
      </c>
      <c r="AW274" s="480" t="e" cm="1">
        <f t="array" ref="AW274">bdRateExtend($G274:$G277,H274:H277,$Z274:$Z277,AA274:AA277)</f>
        <v>#VALUE!</v>
      </c>
      <c r="AX274" s="480" t="e" cm="1">
        <f t="array" ref="AX274">bdRateExtend($G274:$G279,H274:H279,$Z274:$Z279,AA274:AA279)</f>
        <v>#VALUE!</v>
      </c>
      <c r="AY274" s="480" t="e" cm="1">
        <f t="array" ref="AY274">bdRateExtend($G274:$G279,I274:I279,$Z274:$Z279,AB274:AB279)</f>
        <v>#VALUE!</v>
      </c>
      <c r="AZ274" s="480" t="e" cm="1">
        <f t="array" ref="AZ274">bdRateExtend($G274:$G279,J274:J279,$Z274:$Z279,AC274:AC279)</f>
        <v>#VALUE!</v>
      </c>
      <c r="BA274" s="480" t="e" cm="1">
        <f t="array" ref="BA274">bdRateExtend($G274:$G279,K274:K279,$Z274:$Z279,AD274:AD279)</f>
        <v>#VALUE!</v>
      </c>
      <c r="BB274" s="479" t="e">
        <f>(Summary!$C$89*AX274+Summary!$C$90*AY274+Summary!$C$91*AZ274)/Summary!$C$92</f>
        <v>#VALUE!</v>
      </c>
      <c r="BC274" s="480" t="e" cm="1">
        <f t="array" ref="BC274">bdRateExtend($G274:$G277,L274:L277,$Z274:$Z277,AE274:AE277)</f>
        <v>#VALUE!</v>
      </c>
      <c r="BD274" s="480" t="e" cm="1">
        <f t="array" ref="BD274">bdRateExtend($G274:$G279,L274:L279,$Z274:$Z279,AE274:AE279)</f>
        <v>#VALUE!</v>
      </c>
      <c r="BE274" s="480" t="e" cm="1">
        <f t="array" ref="BE274">bdRateExtend($G274:$G277,M274:M277,$Z274:$Z277,AF274:AF277)</f>
        <v>#VALUE!</v>
      </c>
      <c r="BF274" s="480" t="e" cm="1">
        <f t="array" ref="BF274">bdRateExtend($G274:$G279,M274:M279,$Z274:$Z279,AF274:AF279)</f>
        <v>#VALUE!</v>
      </c>
      <c r="BG274" s="474" t="e" cm="1">
        <f t="array" ref="BG274">bdRateExtend($G274:$G277,N274:N277,$Z274:$Z277,AG274:AG277,"None", FALSE,1)</f>
        <v>#VALUE!</v>
      </c>
      <c r="BH274" s="475" t="e" cm="1">
        <f t="array" ref="BH274">bdRateExtend($G274:$G279,N274:N279,$Z274:$Z279,AG274:AG279,"None", FALSE,1)</f>
        <v>#VALUE!</v>
      </c>
      <c r="BI274" s="474" t="e" cm="1">
        <f t="array" ref="BI274">bdRateExtend($G274:$G277,O274:O277,$Z274:$Z277,AH274:AH277,"None", FALSE,1)</f>
        <v>#VALUE!</v>
      </c>
      <c r="BJ274" s="475" t="e" cm="1">
        <f t="array" ref="BJ274">bdRateExtend($G274:$G279,O274:O279,$Z274:$Z279,AH274:AH279,"None", FALSE,1)</f>
        <v>#VALUE!</v>
      </c>
      <c r="BK274" s="480" t="e" cm="1">
        <f t="array" ref="BK274">bdRateExtend($G274:$G277,P274:P277,$Z274:$Z277,AI274:AI277)</f>
        <v>#VALUE!</v>
      </c>
      <c r="BL274" s="480" t="e" cm="1">
        <f t="array" ref="BL274">bdRateExtend($G274:$G279,P274:P279,$Z274:$Z279,AI274:AI279)</f>
        <v>#VALUE!</v>
      </c>
      <c r="BM274" s="480" t="e" cm="1">
        <f t="array" ref="BM274">bdRateExtend($G274:$G277,Q274:Q277,$Z274:$Z277,AJ274:AJ277)</f>
        <v>#VALUE!</v>
      </c>
      <c r="BN274" s="480" t="e" cm="1">
        <f t="array" ref="BN274">bdRateExtend($G274:$G279,Q274:Q279,$Z274:$Z279,AJ274:AJ279)</f>
        <v>#VALUE!</v>
      </c>
      <c r="BO274" s="480" t="e" cm="1">
        <f t="array" ref="BO274">bdRateExtend($G274:$G277,R274:R277,$Z274:$Z277,AK274:AK277)</f>
        <v>#VALUE!</v>
      </c>
      <c r="BP274" s="575" t="e" cm="1">
        <f t="array" ref="BP274">bdRateExtend($G274:$G279,R274:R279,$Z274:$Z279,AK274:AK279)</f>
        <v>#VALUE!</v>
      </c>
      <c r="BQ274" s="574" t="e" cm="1">
        <f t="array" ref="BQ274">bdRateExtend($G274:$G279,S274:S279,$Z274:$Z279,AL274:AL279)</f>
        <v>#VALUE!</v>
      </c>
      <c r="BR274" s="574" t="e" cm="1">
        <f t="array" ref="BR274">bdRateExtend($G274:$G279,T274:T279,$Z274:$Z279,AM274:AM279)</f>
        <v>#VALUE!</v>
      </c>
      <c r="BS274" s="574" t="e" cm="1">
        <f t="array" ref="BS274">bdRateExtend($G274:$G279,U274:U279,$Z274:$Z279,AN274:AN279)</f>
        <v>#VALUE!</v>
      </c>
      <c r="BT274" s="576" t="e">
        <f>(Summary!$C$103*BP274+Summary!$C$104*BQ274+Summary!$C$105*BR274)/Summary!$C$106</f>
        <v>#VALUE!</v>
      </c>
      <c r="BU274" s="462" cm="1">
        <f t="array" ref="BU274">testVMAFRange($G274:$G277,N274:N277,$Z274:$Z277,AG274:AG277)</f>
        <v>0</v>
      </c>
      <c r="BV274" s="464" cm="1">
        <f t="array" ref="BV274">testVMAFRange($G274:$G279,N274:N279,$Z274:$Z279,AG274:AG279)</f>
        <v>0</v>
      </c>
      <c r="BW274" s="462" cm="1">
        <f t="array" ref="BW274">testVMAFRange($G274:$G277,O274:O277,$Z274:$Z277,AH274:AH277)</f>
        <v>0</v>
      </c>
      <c r="BX274" s="464" cm="1">
        <f t="array" ref="BX274">testVMAFRange($G274:$G279,O274:O279,$Z274:$Z279,AH274:AH279)</f>
        <v>0</v>
      </c>
    </row>
    <row r="275" spans="1:76" ht="17" customHeight="1" x14ac:dyDescent="0.35">
      <c r="A275" s="516"/>
      <c r="B275" s="483"/>
      <c r="C275" s="520"/>
      <c r="D275" s="490"/>
      <c r="E275" s="493"/>
      <c r="F275" s="138">
        <v>31</v>
      </c>
      <c r="G275" s="139">
        <f>'Anchor-LD'!L273</f>
        <v>0</v>
      </c>
      <c r="H275" s="140">
        <f>'Anchor-LD'!M273</f>
        <v>0</v>
      </c>
      <c r="I275" s="140">
        <f>'Anchor-LD'!N273</f>
        <v>0</v>
      </c>
      <c r="J275" s="140">
        <f>'Anchor-LD'!O273</f>
        <v>0</v>
      </c>
      <c r="K275" s="140">
        <f>(Summary!$C$58*H275+Summary!$C$59*I275+Summary!$C$60*J275)/Summary!$C$61</f>
        <v>0</v>
      </c>
      <c r="L275" s="140">
        <f>'Anchor-LD'!P273</f>
        <v>0</v>
      </c>
      <c r="M275" s="140">
        <f>'Anchor-LD'!Q273</f>
        <v>0</v>
      </c>
      <c r="N275" s="140">
        <f>'Anchor-LD'!R273</f>
        <v>0</v>
      </c>
      <c r="O275" s="140">
        <f>'Anchor-LD'!S273</f>
        <v>0</v>
      </c>
      <c r="P275" s="140">
        <f>'Anchor-LD'!T273</f>
        <v>0</v>
      </c>
      <c r="Q275" s="140">
        <f>'Anchor-LD'!U273</f>
        <v>0</v>
      </c>
      <c r="R275" s="140">
        <f>'Anchor-LD'!V273</f>
        <v>0</v>
      </c>
      <c r="S275" s="140">
        <f>'Anchor-LD'!W273</f>
        <v>0</v>
      </c>
      <c r="T275" s="140">
        <f>'Anchor-LD'!X273</f>
        <v>0</v>
      </c>
      <c r="U275" s="140">
        <f>10*LOG10(1/((Summary!$C$75/10^(R275/10)+Summary!$C$76/10^(S275/10)+Summary!$C$77/10^(T275/10))/Summary!$C$78))</f>
        <v>0</v>
      </c>
      <c r="V275" s="140">
        <f>'Anchor-LD'!Y273</f>
        <v>0</v>
      </c>
      <c r="W275" s="140">
        <f>'Anchor-LD'!Z273</f>
        <v>0</v>
      </c>
      <c r="X275" s="141">
        <f t="shared" si="18"/>
        <v>0</v>
      </c>
      <c r="Y275" s="133"/>
      <c r="Z275" s="139">
        <f>'Test-LD'!L273</f>
        <v>0</v>
      </c>
      <c r="AA275" s="140">
        <f>'Test-LD'!M273</f>
        <v>0</v>
      </c>
      <c r="AB275" s="140">
        <f>'Test-LD'!N273</f>
        <v>0</v>
      </c>
      <c r="AC275" s="140">
        <f>'Test-LD'!O273</f>
        <v>0</v>
      </c>
      <c r="AD275" s="140">
        <f>(Summary!$C$58*AA275+Summary!$C$59*AB275+Summary!$C$60*AC275)/Summary!$C$61</f>
        <v>0</v>
      </c>
      <c r="AE275" s="140">
        <f>'Test-LD'!P273</f>
        <v>0</v>
      </c>
      <c r="AF275" s="140">
        <f>'Test-LD'!Q273</f>
        <v>0</v>
      </c>
      <c r="AG275" s="140">
        <f>'Test-LD'!R273</f>
        <v>0</v>
      </c>
      <c r="AH275" s="140">
        <f>'Test-LD'!S273</f>
        <v>0</v>
      </c>
      <c r="AI275" s="140">
        <f>'Test-LD'!T273</f>
        <v>0</v>
      </c>
      <c r="AJ275" s="140">
        <f>'Test-LD'!U273</f>
        <v>0</v>
      </c>
      <c r="AK275" s="140">
        <f>'Test-LD'!V273</f>
        <v>0</v>
      </c>
      <c r="AL275" s="140">
        <f>'Test-LD'!W273</f>
        <v>0</v>
      </c>
      <c r="AM275" s="140">
        <f>'Test-LD'!X273</f>
        <v>0</v>
      </c>
      <c r="AN275" s="140">
        <f>10*LOG10(1/((Summary!$C$75/10^(AK275/10)+Summary!$C$76/10^(AL275/10)+Summary!$C$77/10^(AM275/10))/Summary!$C$78))</f>
        <v>0</v>
      </c>
      <c r="AO275" s="140">
        <f>'Test-LD'!Y273</f>
        <v>0</v>
      </c>
      <c r="AP275" s="140">
        <f>'Test-LD'!Z273</f>
        <v>0</v>
      </c>
      <c r="AQ275" s="141">
        <f t="shared" si="19"/>
        <v>0</v>
      </c>
      <c r="AR275" s="142" t="e">
        <f t="shared" si="16"/>
        <v>#DIV/0!</v>
      </c>
      <c r="AS275" s="143" t="e">
        <f t="shared" si="17"/>
        <v>#DIV/0!</v>
      </c>
      <c r="AT275" s="136"/>
      <c r="AU275" s="136"/>
      <c r="AV275" s="577"/>
      <c r="AW275" s="480"/>
      <c r="AX275" s="480"/>
      <c r="AY275" s="480"/>
      <c r="AZ275" s="480"/>
      <c r="BA275" s="480"/>
      <c r="BB275" s="480"/>
      <c r="BC275" s="480"/>
      <c r="BD275" s="480"/>
      <c r="BE275" s="480"/>
      <c r="BF275" s="480"/>
      <c r="BG275" s="469"/>
      <c r="BH275" s="476"/>
      <c r="BI275" s="469"/>
      <c r="BJ275" s="476"/>
      <c r="BK275" s="480"/>
      <c r="BL275" s="480"/>
      <c r="BM275" s="480"/>
      <c r="BN275" s="480"/>
      <c r="BO275" s="480"/>
      <c r="BP275" s="468"/>
      <c r="BQ275" s="480"/>
      <c r="BR275" s="480"/>
      <c r="BS275" s="480"/>
      <c r="BT275" s="476"/>
      <c r="BU275" s="463"/>
      <c r="BV275" s="465"/>
      <c r="BW275" s="463"/>
      <c r="BX275" s="465"/>
    </row>
    <row r="276" spans="1:76" ht="17" customHeight="1" x14ac:dyDescent="0.35">
      <c r="A276" s="516"/>
      <c r="B276" s="483"/>
      <c r="C276" s="520"/>
      <c r="D276" s="490"/>
      <c r="E276" s="493"/>
      <c r="F276" s="138">
        <v>39</v>
      </c>
      <c r="G276" s="139">
        <f>'Anchor-LD'!L274</f>
        <v>0</v>
      </c>
      <c r="H276" s="140">
        <f>'Anchor-LD'!M274</f>
        <v>0</v>
      </c>
      <c r="I276" s="140">
        <f>'Anchor-LD'!N274</f>
        <v>0</v>
      </c>
      <c r="J276" s="140">
        <f>'Anchor-LD'!O274</f>
        <v>0</v>
      </c>
      <c r="K276" s="140">
        <f>(Summary!$C$58*H276+Summary!$C$59*I276+Summary!$C$60*J276)/Summary!$C$61</f>
        <v>0</v>
      </c>
      <c r="L276" s="140">
        <f>'Anchor-LD'!P274</f>
        <v>0</v>
      </c>
      <c r="M276" s="140">
        <f>'Anchor-LD'!Q274</f>
        <v>0</v>
      </c>
      <c r="N276" s="140">
        <f>'Anchor-LD'!R274</f>
        <v>0</v>
      </c>
      <c r="O276" s="140">
        <f>'Anchor-LD'!S274</f>
        <v>0</v>
      </c>
      <c r="P276" s="140">
        <f>'Anchor-LD'!T274</f>
        <v>0</v>
      </c>
      <c r="Q276" s="140">
        <f>'Anchor-LD'!U274</f>
        <v>0</v>
      </c>
      <c r="R276" s="140">
        <f>'Anchor-LD'!V274</f>
        <v>0</v>
      </c>
      <c r="S276" s="140">
        <f>'Anchor-LD'!W274</f>
        <v>0</v>
      </c>
      <c r="T276" s="140">
        <f>'Anchor-LD'!X274</f>
        <v>0</v>
      </c>
      <c r="U276" s="140">
        <f>10*LOG10(1/((Summary!$C$75/10^(R276/10)+Summary!$C$76/10^(S276/10)+Summary!$C$77/10^(T276/10))/Summary!$C$78))</f>
        <v>0</v>
      </c>
      <c r="V276" s="140">
        <f>'Anchor-LD'!Y274</f>
        <v>0</v>
      </c>
      <c r="W276" s="140">
        <f>'Anchor-LD'!Z274</f>
        <v>0</v>
      </c>
      <c r="X276" s="141">
        <f t="shared" si="18"/>
        <v>0</v>
      </c>
      <c r="Y276" s="133"/>
      <c r="Z276" s="139">
        <f>'Test-LD'!L274</f>
        <v>0</v>
      </c>
      <c r="AA276" s="140">
        <f>'Test-LD'!M274</f>
        <v>0</v>
      </c>
      <c r="AB276" s="140">
        <f>'Test-LD'!N274</f>
        <v>0</v>
      </c>
      <c r="AC276" s="140">
        <f>'Test-LD'!O274</f>
        <v>0</v>
      </c>
      <c r="AD276" s="140">
        <f>(Summary!$C$58*AA276+Summary!$C$59*AB276+Summary!$C$60*AC276)/Summary!$C$61</f>
        <v>0</v>
      </c>
      <c r="AE276" s="140">
        <f>'Test-LD'!P274</f>
        <v>0</v>
      </c>
      <c r="AF276" s="140">
        <f>'Test-LD'!Q274</f>
        <v>0</v>
      </c>
      <c r="AG276" s="140">
        <f>'Test-LD'!R274</f>
        <v>0</v>
      </c>
      <c r="AH276" s="140">
        <f>'Test-LD'!S274</f>
        <v>0</v>
      </c>
      <c r="AI276" s="140">
        <f>'Test-LD'!T274</f>
        <v>0</v>
      </c>
      <c r="AJ276" s="140">
        <f>'Test-LD'!U274</f>
        <v>0</v>
      </c>
      <c r="AK276" s="140">
        <f>'Test-LD'!V274</f>
        <v>0</v>
      </c>
      <c r="AL276" s="140">
        <f>'Test-LD'!W274</f>
        <v>0</v>
      </c>
      <c r="AM276" s="140">
        <f>'Test-LD'!X274</f>
        <v>0</v>
      </c>
      <c r="AN276" s="140">
        <f>10*LOG10(1/((Summary!$C$75/10^(AK276/10)+Summary!$C$76/10^(AL276/10)+Summary!$C$77/10^(AM276/10))/Summary!$C$78))</f>
        <v>0</v>
      </c>
      <c r="AO276" s="140">
        <f>'Test-LD'!Y274</f>
        <v>0</v>
      </c>
      <c r="AP276" s="140">
        <f>'Test-LD'!Z274</f>
        <v>0</v>
      </c>
      <c r="AQ276" s="141">
        <f t="shared" si="19"/>
        <v>0</v>
      </c>
      <c r="AR276" s="142" t="e">
        <f t="shared" si="16"/>
        <v>#DIV/0!</v>
      </c>
      <c r="AS276" s="143" t="e">
        <f t="shared" si="17"/>
        <v>#DIV/0!</v>
      </c>
      <c r="AT276" s="136"/>
      <c r="AU276" s="136"/>
      <c r="AV276" s="577" t="s">
        <v>122</v>
      </c>
      <c r="AW276" s="480" t="e" cm="1">
        <f t="array" ref="AW276">bdRateExtend($G275:$G278,H275:H278,$Z275:$Z278,AA275:AA278)</f>
        <v>#VALUE!</v>
      </c>
      <c r="AX276" s="480"/>
      <c r="AY276" s="480"/>
      <c r="AZ276" s="480"/>
      <c r="BA276" s="480"/>
      <c r="BB276" s="480"/>
      <c r="BC276" s="480" t="e" cm="1">
        <f t="array" ref="BC276">bdRateExtend($G275:$G278,L275:L278,$Z275:$Z278,AE275:AE278)</f>
        <v>#VALUE!</v>
      </c>
      <c r="BD276" s="480"/>
      <c r="BE276" s="480" t="e" cm="1">
        <f t="array" ref="BE276">bdRateExtend($G275:$G278,M275:M278,$Z275:$Z278,AF275:AF278)</f>
        <v>#VALUE!</v>
      </c>
      <c r="BF276" s="480"/>
      <c r="BG276" s="469" t="e" cm="1">
        <f t="array" ref="BG276">bdRateExtend($G275:$G278,N275:N278,$Z275:$Z278,AG275:AG278,"None", FALSE,1)</f>
        <v>#VALUE!</v>
      </c>
      <c r="BH276" s="476"/>
      <c r="BI276" s="469" t="e" cm="1">
        <f t="array" ref="BI276">bdRateExtend($G275:$G278,O275:O278,$Z275:$Z278,AH275:AH278,"None", FALSE,1)</f>
        <v>#VALUE!</v>
      </c>
      <c r="BJ276" s="476"/>
      <c r="BK276" s="480" t="e" cm="1">
        <f t="array" ref="BK276">bdRateExtend($G275:$G278,P275:P278,$Z275:$Z278,AI275:AI278)</f>
        <v>#VALUE!</v>
      </c>
      <c r="BL276" s="480"/>
      <c r="BM276" s="480" t="e" cm="1">
        <f t="array" ref="BM276">bdRateExtend($G275:$G278,Q275:Q278,$Z275:$Z278,AJ275:AJ278)</f>
        <v>#VALUE!</v>
      </c>
      <c r="BN276" s="480"/>
      <c r="BO276" s="480" t="e" cm="1">
        <f t="array" ref="BO276">bdRateExtend($G275:$G278,R275:R278,$Z275:$Z278,AK275:AK278)</f>
        <v>#VALUE!</v>
      </c>
      <c r="BP276" s="468"/>
      <c r="BQ276" s="480"/>
      <c r="BR276" s="480"/>
      <c r="BS276" s="480"/>
      <c r="BT276" s="476"/>
      <c r="BU276" s="463" cm="1">
        <f t="array" ref="BU276">testVMAFRange($G275:$G278,N275:N278,$Z275:$Z278,AG275:AG278)</f>
        <v>0</v>
      </c>
      <c r="BV276" s="465"/>
      <c r="BW276" s="463" cm="1">
        <f t="array" ref="BW276">testVMAFRange($G275:$G278,O275:O278,$Z275:$Z278,AH275:AH278)</f>
        <v>0</v>
      </c>
      <c r="BX276" s="465"/>
    </row>
    <row r="277" spans="1:76" ht="17" customHeight="1" x14ac:dyDescent="0.35">
      <c r="A277" s="516"/>
      <c r="B277" s="483"/>
      <c r="C277" s="520"/>
      <c r="D277" s="490"/>
      <c r="E277" s="493"/>
      <c r="F277" s="138">
        <v>47</v>
      </c>
      <c r="G277" s="139">
        <f>'Anchor-LD'!L275</f>
        <v>0</v>
      </c>
      <c r="H277" s="140">
        <f>'Anchor-LD'!M275</f>
        <v>0</v>
      </c>
      <c r="I277" s="140">
        <f>'Anchor-LD'!N275</f>
        <v>0</v>
      </c>
      <c r="J277" s="140">
        <f>'Anchor-LD'!O275</f>
        <v>0</v>
      </c>
      <c r="K277" s="140">
        <f>(Summary!$C$58*H277+Summary!$C$59*I277+Summary!$C$60*J277)/Summary!$C$61</f>
        <v>0</v>
      </c>
      <c r="L277" s="140">
        <f>'Anchor-LD'!P275</f>
        <v>0</v>
      </c>
      <c r="M277" s="140">
        <f>'Anchor-LD'!Q275</f>
        <v>0</v>
      </c>
      <c r="N277" s="140">
        <f>'Anchor-LD'!R275</f>
        <v>0</v>
      </c>
      <c r="O277" s="140">
        <f>'Anchor-LD'!S275</f>
        <v>0</v>
      </c>
      <c r="P277" s="140">
        <f>'Anchor-LD'!T275</f>
        <v>0</v>
      </c>
      <c r="Q277" s="140">
        <f>'Anchor-LD'!U275</f>
        <v>0</v>
      </c>
      <c r="R277" s="140">
        <f>'Anchor-LD'!V275</f>
        <v>0</v>
      </c>
      <c r="S277" s="140">
        <f>'Anchor-LD'!W275</f>
        <v>0</v>
      </c>
      <c r="T277" s="140">
        <f>'Anchor-LD'!X275</f>
        <v>0</v>
      </c>
      <c r="U277" s="140">
        <f>10*LOG10(1/((Summary!$C$75/10^(R277/10)+Summary!$C$76/10^(S277/10)+Summary!$C$77/10^(T277/10))/Summary!$C$78))</f>
        <v>0</v>
      </c>
      <c r="V277" s="140">
        <f>'Anchor-LD'!Y275</f>
        <v>0</v>
      </c>
      <c r="W277" s="140">
        <f>'Anchor-LD'!Z275</f>
        <v>0</v>
      </c>
      <c r="X277" s="141">
        <f t="shared" si="18"/>
        <v>0</v>
      </c>
      <c r="Y277" s="133"/>
      <c r="Z277" s="139">
        <f>'Test-LD'!L275</f>
        <v>0</v>
      </c>
      <c r="AA277" s="140">
        <f>'Test-LD'!M275</f>
        <v>0</v>
      </c>
      <c r="AB277" s="140">
        <f>'Test-LD'!N275</f>
        <v>0</v>
      </c>
      <c r="AC277" s="140">
        <f>'Test-LD'!O275</f>
        <v>0</v>
      </c>
      <c r="AD277" s="140">
        <f>(Summary!$C$58*AA277+Summary!$C$59*AB277+Summary!$C$60*AC277)/Summary!$C$61</f>
        <v>0</v>
      </c>
      <c r="AE277" s="140">
        <f>'Test-LD'!P275</f>
        <v>0</v>
      </c>
      <c r="AF277" s="140">
        <f>'Test-LD'!Q275</f>
        <v>0</v>
      </c>
      <c r="AG277" s="140">
        <f>'Test-LD'!R275</f>
        <v>0</v>
      </c>
      <c r="AH277" s="140">
        <f>'Test-LD'!S275</f>
        <v>0</v>
      </c>
      <c r="AI277" s="140">
        <f>'Test-LD'!T275</f>
        <v>0</v>
      </c>
      <c r="AJ277" s="140">
        <f>'Test-LD'!U275</f>
        <v>0</v>
      </c>
      <c r="AK277" s="140">
        <f>'Test-LD'!V275</f>
        <v>0</v>
      </c>
      <c r="AL277" s="140">
        <f>'Test-LD'!W275</f>
        <v>0</v>
      </c>
      <c r="AM277" s="140">
        <f>'Test-LD'!X275</f>
        <v>0</v>
      </c>
      <c r="AN277" s="140">
        <f>10*LOG10(1/((Summary!$C$75/10^(AK277/10)+Summary!$C$76/10^(AL277/10)+Summary!$C$77/10^(AM277/10))/Summary!$C$78))</f>
        <v>0</v>
      </c>
      <c r="AO277" s="140">
        <f>'Test-LD'!Y275</f>
        <v>0</v>
      </c>
      <c r="AP277" s="140">
        <f>'Test-LD'!Z275</f>
        <v>0</v>
      </c>
      <c r="AQ277" s="141">
        <f t="shared" si="19"/>
        <v>0</v>
      </c>
      <c r="AR277" s="142" t="e">
        <f t="shared" si="16"/>
        <v>#DIV/0!</v>
      </c>
      <c r="AS277" s="143" t="e">
        <f t="shared" si="17"/>
        <v>#DIV/0!</v>
      </c>
      <c r="AT277" s="136"/>
      <c r="AU277" s="136"/>
      <c r="AV277" s="577"/>
      <c r="AW277" s="480"/>
      <c r="AX277" s="480"/>
      <c r="AY277" s="480"/>
      <c r="AZ277" s="480"/>
      <c r="BA277" s="480"/>
      <c r="BB277" s="480"/>
      <c r="BC277" s="480"/>
      <c r="BD277" s="480"/>
      <c r="BE277" s="480"/>
      <c r="BF277" s="480"/>
      <c r="BG277" s="469"/>
      <c r="BH277" s="476"/>
      <c r="BI277" s="469"/>
      <c r="BJ277" s="476"/>
      <c r="BK277" s="480"/>
      <c r="BL277" s="480"/>
      <c r="BM277" s="480"/>
      <c r="BN277" s="480"/>
      <c r="BO277" s="480"/>
      <c r="BP277" s="468"/>
      <c r="BQ277" s="480"/>
      <c r="BR277" s="480"/>
      <c r="BS277" s="480"/>
      <c r="BT277" s="476"/>
      <c r="BU277" s="463"/>
      <c r="BV277" s="465"/>
      <c r="BW277" s="463"/>
      <c r="BX277" s="465"/>
    </row>
    <row r="278" spans="1:76" ht="17" customHeight="1" x14ac:dyDescent="0.35">
      <c r="A278" s="516"/>
      <c r="B278" s="483"/>
      <c r="C278" s="520"/>
      <c r="D278" s="490"/>
      <c r="E278" s="493"/>
      <c r="F278" s="138">
        <v>55</v>
      </c>
      <c r="G278" s="139">
        <f>'Anchor-LD'!L276</f>
        <v>0</v>
      </c>
      <c r="H278" s="140">
        <f>'Anchor-LD'!M276</f>
        <v>0</v>
      </c>
      <c r="I278" s="140">
        <f>'Anchor-LD'!N276</f>
        <v>0</v>
      </c>
      <c r="J278" s="140">
        <f>'Anchor-LD'!O276</f>
        <v>0</v>
      </c>
      <c r="K278" s="140">
        <f>(Summary!$C$58*H278+Summary!$C$59*I278+Summary!$C$60*J278)/Summary!$C$61</f>
        <v>0</v>
      </c>
      <c r="L278" s="140">
        <f>'Anchor-LD'!P276</f>
        <v>0</v>
      </c>
      <c r="M278" s="140">
        <f>'Anchor-LD'!Q276</f>
        <v>0</v>
      </c>
      <c r="N278" s="140">
        <f>'Anchor-LD'!R276</f>
        <v>0</v>
      </c>
      <c r="O278" s="140">
        <f>'Anchor-LD'!S276</f>
        <v>0</v>
      </c>
      <c r="P278" s="140">
        <f>'Anchor-LD'!T276</f>
        <v>0</v>
      </c>
      <c r="Q278" s="140">
        <f>'Anchor-LD'!U276</f>
        <v>0</v>
      </c>
      <c r="R278" s="140">
        <f>'Anchor-LD'!V276</f>
        <v>0</v>
      </c>
      <c r="S278" s="140">
        <f>'Anchor-LD'!W276</f>
        <v>0</v>
      </c>
      <c r="T278" s="140">
        <f>'Anchor-LD'!X276</f>
        <v>0</v>
      </c>
      <c r="U278" s="140">
        <f>10*LOG10(1/((Summary!$C$75/10^(R278/10)+Summary!$C$76/10^(S278/10)+Summary!$C$77/10^(T278/10))/Summary!$C$78))</f>
        <v>0</v>
      </c>
      <c r="V278" s="140">
        <f>'Anchor-LD'!Y276</f>
        <v>0</v>
      </c>
      <c r="W278" s="140">
        <f>'Anchor-LD'!Z276</f>
        <v>0</v>
      </c>
      <c r="X278" s="141">
        <f t="shared" si="18"/>
        <v>0</v>
      </c>
      <c r="Y278" s="133"/>
      <c r="Z278" s="139">
        <f>'Test-LD'!L276</f>
        <v>0</v>
      </c>
      <c r="AA278" s="140">
        <f>'Test-LD'!M276</f>
        <v>0</v>
      </c>
      <c r="AB278" s="140">
        <f>'Test-LD'!N276</f>
        <v>0</v>
      </c>
      <c r="AC278" s="140">
        <f>'Test-LD'!O276</f>
        <v>0</v>
      </c>
      <c r="AD278" s="140">
        <f>(Summary!$C$58*AA278+Summary!$C$59*AB278+Summary!$C$60*AC278)/Summary!$C$61</f>
        <v>0</v>
      </c>
      <c r="AE278" s="140">
        <f>'Test-LD'!P276</f>
        <v>0</v>
      </c>
      <c r="AF278" s="140">
        <f>'Test-LD'!Q276</f>
        <v>0</v>
      </c>
      <c r="AG278" s="140">
        <f>'Test-LD'!R276</f>
        <v>0</v>
      </c>
      <c r="AH278" s="140">
        <f>'Test-LD'!S276</f>
        <v>0</v>
      </c>
      <c r="AI278" s="140">
        <f>'Test-LD'!T276</f>
        <v>0</v>
      </c>
      <c r="AJ278" s="140">
        <f>'Test-LD'!U276</f>
        <v>0</v>
      </c>
      <c r="AK278" s="140">
        <f>'Test-LD'!V276</f>
        <v>0</v>
      </c>
      <c r="AL278" s="140">
        <f>'Test-LD'!W276</f>
        <v>0</v>
      </c>
      <c r="AM278" s="140">
        <f>'Test-LD'!X276</f>
        <v>0</v>
      </c>
      <c r="AN278" s="140">
        <f>10*LOG10(1/((Summary!$C$75/10^(AK278/10)+Summary!$C$76/10^(AL278/10)+Summary!$C$77/10^(AM278/10))/Summary!$C$78))</f>
        <v>0</v>
      </c>
      <c r="AO278" s="140">
        <f>'Test-LD'!Y276</f>
        <v>0</v>
      </c>
      <c r="AP278" s="140">
        <f>'Test-LD'!Z276</f>
        <v>0</v>
      </c>
      <c r="AQ278" s="141">
        <f t="shared" si="19"/>
        <v>0</v>
      </c>
      <c r="AR278" s="142" t="e">
        <f t="shared" si="16"/>
        <v>#DIV/0!</v>
      </c>
      <c r="AS278" s="143" t="e">
        <f t="shared" si="17"/>
        <v>#DIV/0!</v>
      </c>
      <c r="AT278" s="136"/>
      <c r="AU278" s="136"/>
      <c r="AV278" s="577" t="s">
        <v>123</v>
      </c>
      <c r="AW278" s="480" t="e" cm="1">
        <f t="array" ref="AW278">bdRateExtend($G276:$G279,H276:H279,$Z276:$Z279,AA276:AA279)</f>
        <v>#VALUE!</v>
      </c>
      <c r="AX278" s="480"/>
      <c r="AY278" s="480"/>
      <c r="AZ278" s="480"/>
      <c r="BA278" s="480"/>
      <c r="BB278" s="480"/>
      <c r="BC278" s="480" t="e" cm="1">
        <f t="array" ref="BC278">bdRateExtend($G276:$G279,L276:L279,$Z276:$Z279,AE276:AE279)</f>
        <v>#VALUE!</v>
      </c>
      <c r="BD278" s="480"/>
      <c r="BE278" s="480" t="e" cm="1">
        <f t="array" ref="BE278">bdRateExtend($G276:$G279,M276:M279,$Z276:$Z279,AF276:AF279)</f>
        <v>#VALUE!</v>
      </c>
      <c r="BF278" s="480"/>
      <c r="BG278" s="469" t="e" cm="1">
        <f t="array" ref="BG278">bdRateExtend($G276:$G279,N276:N279,$Z276:$Z279,AG276:AG279,"None", FALSE,1)</f>
        <v>#VALUE!</v>
      </c>
      <c r="BH278" s="476"/>
      <c r="BI278" s="469" t="e" cm="1">
        <f t="array" ref="BI278">bdRateExtend($G276:$G279,O276:O279,$Z276:$Z279,AH276:AH279,"None", FALSE,1)</f>
        <v>#VALUE!</v>
      </c>
      <c r="BJ278" s="476"/>
      <c r="BK278" s="480" t="e" cm="1">
        <f t="array" ref="BK278">bdRateExtend($G276:$G279,P276:P279,$Z276:$Z279,AI276:AI279)</f>
        <v>#VALUE!</v>
      </c>
      <c r="BL278" s="480"/>
      <c r="BM278" s="480" t="e" cm="1">
        <f t="array" ref="BM278">bdRateExtend($G276:$G279,Q276:Q279,$Z276:$Z279,AJ276:AJ279)</f>
        <v>#VALUE!</v>
      </c>
      <c r="BN278" s="480"/>
      <c r="BO278" s="480" t="e" cm="1">
        <f t="array" ref="BO278">bdRateExtend($G276:$G279,R276:R279,$Z276:$Z279,AK276:AK279)</f>
        <v>#VALUE!</v>
      </c>
      <c r="BP278" s="468"/>
      <c r="BQ278" s="480"/>
      <c r="BR278" s="480"/>
      <c r="BS278" s="480"/>
      <c r="BT278" s="476"/>
      <c r="BU278" s="463" cm="1">
        <f t="array" ref="BU278">testVMAFRange($G276:$G279,N276:N279,$Z276:$Z279,AG276:AG279)</f>
        <v>0</v>
      </c>
      <c r="BV278" s="465"/>
      <c r="BW278" s="463" cm="1">
        <f t="array" ref="BW278">testVMAFRange($G276:$G279,O276:O279,$Z276:$Z279,AH276:AH279)</f>
        <v>0</v>
      </c>
      <c r="BX278" s="465"/>
    </row>
    <row r="279" spans="1:76" ht="17" customHeight="1" thickBot="1" x14ac:dyDescent="0.4">
      <c r="A279" s="516"/>
      <c r="B279" s="518"/>
      <c r="C279" s="521"/>
      <c r="D279" s="522"/>
      <c r="E279" s="523"/>
      <c r="F279" s="144">
        <v>63</v>
      </c>
      <c r="G279" s="145">
        <f>'Anchor-LD'!L277</f>
        <v>0</v>
      </c>
      <c r="H279" s="146">
        <f>'Anchor-LD'!M277</f>
        <v>0</v>
      </c>
      <c r="I279" s="146">
        <f>'Anchor-LD'!N277</f>
        <v>0</v>
      </c>
      <c r="J279" s="146">
        <f>'Anchor-LD'!O277</f>
        <v>0</v>
      </c>
      <c r="K279" s="146">
        <f>(Summary!$C$58*H279+Summary!$C$59*I279+Summary!$C$60*J279)/Summary!$C$61</f>
        <v>0</v>
      </c>
      <c r="L279" s="146">
        <f>'Anchor-LD'!P277</f>
        <v>0</v>
      </c>
      <c r="M279" s="146">
        <f>'Anchor-LD'!Q277</f>
        <v>0</v>
      </c>
      <c r="N279" s="146">
        <f>'Anchor-LD'!R277</f>
        <v>0</v>
      </c>
      <c r="O279" s="146">
        <f>'Anchor-LD'!S277</f>
        <v>0</v>
      </c>
      <c r="P279" s="146">
        <f>'Anchor-LD'!T277</f>
        <v>0</v>
      </c>
      <c r="Q279" s="146">
        <f>'Anchor-LD'!U277</f>
        <v>0</v>
      </c>
      <c r="R279" s="146">
        <f>'Anchor-LD'!V277</f>
        <v>0</v>
      </c>
      <c r="S279" s="146">
        <f>'Anchor-LD'!W277</f>
        <v>0</v>
      </c>
      <c r="T279" s="146">
        <f>'Anchor-LD'!X277</f>
        <v>0</v>
      </c>
      <c r="U279" s="146">
        <f>10*LOG10(1/((Summary!$C$75/10^(R279/10)+Summary!$C$76/10^(S279/10)+Summary!$C$77/10^(T279/10))/Summary!$C$78))</f>
        <v>0</v>
      </c>
      <c r="V279" s="146">
        <f>'Anchor-LD'!Y277</f>
        <v>0</v>
      </c>
      <c r="W279" s="146">
        <f>'Anchor-LD'!Z277</f>
        <v>0</v>
      </c>
      <c r="X279" s="147">
        <f t="shared" si="18"/>
        <v>0</v>
      </c>
      <c r="Y279" s="133"/>
      <c r="Z279" s="145">
        <f>'Test-LD'!L277</f>
        <v>0</v>
      </c>
      <c r="AA279" s="146">
        <f>'Test-LD'!M277</f>
        <v>0</v>
      </c>
      <c r="AB279" s="146">
        <f>'Test-LD'!N277</f>
        <v>0</v>
      </c>
      <c r="AC279" s="146">
        <f>'Test-LD'!O277</f>
        <v>0</v>
      </c>
      <c r="AD279" s="146">
        <f>(Summary!$C$58*AA279+Summary!$C$59*AB279+Summary!$C$60*AC279)/Summary!$C$61</f>
        <v>0</v>
      </c>
      <c r="AE279" s="146">
        <f>'Test-LD'!P277</f>
        <v>0</v>
      </c>
      <c r="AF279" s="146">
        <f>'Test-LD'!Q277</f>
        <v>0</v>
      </c>
      <c r="AG279" s="146">
        <f>'Test-LD'!R277</f>
        <v>0</v>
      </c>
      <c r="AH279" s="146">
        <f>'Test-LD'!S277</f>
        <v>0</v>
      </c>
      <c r="AI279" s="146">
        <f>'Test-LD'!T277</f>
        <v>0</v>
      </c>
      <c r="AJ279" s="146">
        <f>'Test-LD'!U277</f>
        <v>0</v>
      </c>
      <c r="AK279" s="146">
        <f>'Test-LD'!V277</f>
        <v>0</v>
      </c>
      <c r="AL279" s="146">
        <f>'Test-LD'!W277</f>
        <v>0</v>
      </c>
      <c r="AM279" s="146">
        <f>'Test-LD'!X277</f>
        <v>0</v>
      </c>
      <c r="AN279" s="146">
        <f>10*LOG10(1/((Summary!$C$75/10^(AK279/10)+Summary!$C$76/10^(AL279/10)+Summary!$C$77/10^(AM279/10))/Summary!$C$78))</f>
        <v>0</v>
      </c>
      <c r="AO279" s="146">
        <f>'Test-LD'!Y277</f>
        <v>0</v>
      </c>
      <c r="AP279" s="146">
        <f>'Test-LD'!Z277</f>
        <v>0</v>
      </c>
      <c r="AQ279" s="147">
        <f t="shared" si="19"/>
        <v>0</v>
      </c>
      <c r="AR279" s="148" t="e">
        <f t="shared" si="16"/>
        <v>#DIV/0!</v>
      </c>
      <c r="AS279" s="149" t="e">
        <f t="shared" si="17"/>
        <v>#DIV/0!</v>
      </c>
      <c r="AT279" s="136"/>
      <c r="AU279" s="136"/>
      <c r="AV279" s="577"/>
      <c r="AW279" s="480"/>
      <c r="AX279" s="480"/>
      <c r="AY279" s="480"/>
      <c r="AZ279" s="480"/>
      <c r="BA279" s="480"/>
      <c r="BB279" s="481"/>
      <c r="BC279" s="480"/>
      <c r="BD279" s="480"/>
      <c r="BE279" s="480"/>
      <c r="BF279" s="480"/>
      <c r="BG279" s="472"/>
      <c r="BH279" s="477"/>
      <c r="BI279" s="472"/>
      <c r="BJ279" s="477"/>
      <c r="BK279" s="480"/>
      <c r="BL279" s="480"/>
      <c r="BM279" s="480"/>
      <c r="BN279" s="480"/>
      <c r="BO279" s="480"/>
      <c r="BP279" s="471"/>
      <c r="BQ279" s="481"/>
      <c r="BR279" s="481"/>
      <c r="BS279" s="481"/>
      <c r="BT279" s="477"/>
      <c r="BU279" s="473"/>
      <c r="BV279" s="466"/>
      <c r="BW279" s="473"/>
      <c r="BX279" s="466"/>
    </row>
    <row r="280" spans="1:76" ht="17" customHeight="1" x14ac:dyDescent="0.35">
      <c r="A280" s="516"/>
      <c r="B280" s="482" t="s">
        <v>4</v>
      </c>
      <c r="C280" s="519" t="s">
        <v>69</v>
      </c>
      <c r="D280" s="489">
        <v>59.94</v>
      </c>
      <c r="E280" s="492">
        <v>10</v>
      </c>
      <c r="F280" s="129">
        <v>23</v>
      </c>
      <c r="G280" s="130">
        <f>'Anchor-LD'!L278</f>
        <v>0</v>
      </c>
      <c r="H280" s="131">
        <f>'Anchor-LD'!M278</f>
        <v>0</v>
      </c>
      <c r="I280" s="131">
        <f>'Anchor-LD'!N278</f>
        <v>0</v>
      </c>
      <c r="J280" s="131">
        <f>'Anchor-LD'!O278</f>
        <v>0</v>
      </c>
      <c r="K280" s="131">
        <f>(Summary!$C$58*H280+Summary!$C$59*I280+Summary!$C$60*J280)/Summary!$C$61</f>
        <v>0</v>
      </c>
      <c r="L280" s="131">
        <f>'Anchor-LD'!P278</f>
        <v>0</v>
      </c>
      <c r="M280" s="131">
        <f>'Anchor-LD'!Q278</f>
        <v>0</v>
      </c>
      <c r="N280" s="131">
        <f>'Anchor-LD'!R278</f>
        <v>0</v>
      </c>
      <c r="O280" s="131">
        <f>'Anchor-LD'!S278</f>
        <v>0</v>
      </c>
      <c r="P280" s="131">
        <f>'Anchor-LD'!T278</f>
        <v>0</v>
      </c>
      <c r="Q280" s="131">
        <f>'Anchor-LD'!U278</f>
        <v>0</v>
      </c>
      <c r="R280" s="131">
        <f>'Anchor-LD'!V278</f>
        <v>0</v>
      </c>
      <c r="S280" s="131">
        <f>'Anchor-LD'!W278</f>
        <v>0</v>
      </c>
      <c r="T280" s="131">
        <f>'Anchor-LD'!X278</f>
        <v>0</v>
      </c>
      <c r="U280" s="131">
        <f>10*LOG10(1/((Summary!$C$75/10^(R280/10)+Summary!$C$76/10^(S280/10)+Summary!$C$77/10^(T280/10))/Summary!$C$78))</f>
        <v>0</v>
      </c>
      <c r="V280" s="131">
        <f>'Anchor-LD'!Y278</f>
        <v>0</v>
      </c>
      <c r="W280" s="131">
        <f>'Anchor-LD'!Z278</f>
        <v>0</v>
      </c>
      <c r="X280" s="132">
        <f t="shared" si="18"/>
        <v>0</v>
      </c>
      <c r="Y280" s="133"/>
      <c r="Z280" s="130">
        <f>'Test-LD'!L278</f>
        <v>0</v>
      </c>
      <c r="AA280" s="131">
        <f>'Test-LD'!M278</f>
        <v>0</v>
      </c>
      <c r="AB280" s="131">
        <f>'Test-LD'!N278</f>
        <v>0</v>
      </c>
      <c r="AC280" s="131">
        <f>'Test-LD'!O278</f>
        <v>0</v>
      </c>
      <c r="AD280" s="131">
        <f>(Summary!$C$58*AA280+Summary!$C$59*AB280+Summary!$C$60*AC280)/Summary!$C$61</f>
        <v>0</v>
      </c>
      <c r="AE280" s="131">
        <f>'Test-LD'!P278</f>
        <v>0</v>
      </c>
      <c r="AF280" s="131">
        <f>'Test-LD'!Q278</f>
        <v>0</v>
      </c>
      <c r="AG280" s="131">
        <f>'Test-LD'!R278</f>
        <v>0</v>
      </c>
      <c r="AH280" s="131">
        <f>'Test-LD'!S278</f>
        <v>0</v>
      </c>
      <c r="AI280" s="131">
        <f>'Test-LD'!T278</f>
        <v>0</v>
      </c>
      <c r="AJ280" s="131">
        <f>'Test-LD'!U278</f>
        <v>0</v>
      </c>
      <c r="AK280" s="131">
        <f>'Test-LD'!V278</f>
        <v>0</v>
      </c>
      <c r="AL280" s="131">
        <f>'Test-LD'!W278</f>
        <v>0</v>
      </c>
      <c r="AM280" s="131">
        <f>'Test-LD'!X278</f>
        <v>0</v>
      </c>
      <c r="AN280" s="131">
        <f>10*LOG10(1/((Summary!$C$75/10^(AK280/10)+Summary!$C$76/10^(AL280/10)+Summary!$C$77/10^(AM280/10))/Summary!$C$78))</f>
        <v>0</v>
      </c>
      <c r="AO280" s="131">
        <f>'Test-LD'!Y278</f>
        <v>0</v>
      </c>
      <c r="AP280" s="131">
        <f>'Test-LD'!Z278</f>
        <v>0</v>
      </c>
      <c r="AQ280" s="132">
        <f t="shared" si="19"/>
        <v>0</v>
      </c>
      <c r="AR280" s="134" t="e">
        <f t="shared" si="16"/>
        <v>#DIV/0!</v>
      </c>
      <c r="AS280" s="135" t="e">
        <f t="shared" si="17"/>
        <v>#DIV/0!</v>
      </c>
      <c r="AT280" s="136"/>
      <c r="AU280" s="136"/>
      <c r="AV280" s="577" t="s">
        <v>121</v>
      </c>
      <c r="AW280" s="480" t="e" cm="1">
        <f t="array" ref="AW280">bdRateExtend($G280:$G283,H280:H283,$Z280:$Z283,AA280:AA283)</f>
        <v>#VALUE!</v>
      </c>
      <c r="AX280" s="480" t="e" cm="1">
        <f t="array" ref="AX280">bdRateExtend($G280:$G285,H280:H285,$Z280:$Z285,AA280:AA285)</f>
        <v>#VALUE!</v>
      </c>
      <c r="AY280" s="480" t="e" cm="1">
        <f t="array" ref="AY280">bdRateExtend($G280:$G285,I280:I285,$Z280:$Z285,AB280:AB285)</f>
        <v>#VALUE!</v>
      </c>
      <c r="AZ280" s="480" t="e" cm="1">
        <f t="array" ref="AZ280">bdRateExtend($G280:$G285,J280:J285,$Z280:$Z285,AC280:AC285)</f>
        <v>#VALUE!</v>
      </c>
      <c r="BA280" s="480" t="e" cm="1">
        <f t="array" ref="BA280">bdRateExtend($G280:$G285,K280:K285,$Z280:$Z285,AD280:AD285)</f>
        <v>#VALUE!</v>
      </c>
      <c r="BB280" s="479" t="e">
        <f>(Summary!$C$89*AX280+Summary!$C$90*AY280+Summary!$C$91*AZ280)/Summary!$C$92</f>
        <v>#VALUE!</v>
      </c>
      <c r="BC280" s="480" t="e" cm="1">
        <f t="array" ref="BC280">bdRateExtend($G280:$G283,L280:L283,$Z280:$Z283,AE280:AE283)</f>
        <v>#VALUE!</v>
      </c>
      <c r="BD280" s="480" t="e" cm="1">
        <f t="array" ref="BD280">bdRateExtend($G280:$G285,L280:L285,$Z280:$Z285,AE280:AE285)</f>
        <v>#VALUE!</v>
      </c>
      <c r="BE280" s="480" t="e" cm="1">
        <f t="array" ref="BE280">bdRateExtend($G280:$G283,M280:M283,$Z280:$Z283,AF280:AF283)</f>
        <v>#VALUE!</v>
      </c>
      <c r="BF280" s="480" t="e" cm="1">
        <f t="array" ref="BF280">bdRateExtend($G280:$G285,M280:M285,$Z280:$Z285,AF280:AF285)</f>
        <v>#VALUE!</v>
      </c>
      <c r="BG280" s="474" t="e" cm="1">
        <f t="array" ref="BG280">bdRateExtend($G280:$G283,N280:N283,$Z280:$Z283,AG280:AG283,"None", FALSE,1)</f>
        <v>#VALUE!</v>
      </c>
      <c r="BH280" s="475" t="e" cm="1">
        <f t="array" ref="BH280">bdRateExtend($G280:$G285,N280:N285,$Z280:$Z285,AG280:AG285,"None", FALSE,1)</f>
        <v>#VALUE!</v>
      </c>
      <c r="BI280" s="474" t="e" cm="1">
        <f t="array" ref="BI280">bdRateExtend($G280:$G283,O280:O283,$Z280:$Z283,AH280:AH283,"None", FALSE,1)</f>
        <v>#VALUE!</v>
      </c>
      <c r="BJ280" s="475" t="e" cm="1">
        <f t="array" ref="BJ280">bdRateExtend($G280:$G285,O280:O285,$Z280:$Z285,AH280:AH285,"None", FALSE,1)</f>
        <v>#VALUE!</v>
      </c>
      <c r="BK280" s="480" t="e" cm="1">
        <f t="array" ref="BK280">bdRateExtend($G280:$G283,P280:P283,$Z280:$Z283,AI280:AI283)</f>
        <v>#VALUE!</v>
      </c>
      <c r="BL280" s="480" t="e" cm="1">
        <f t="array" ref="BL280">bdRateExtend($G280:$G285,P280:P285,$Z280:$Z285,AI280:AI285)</f>
        <v>#VALUE!</v>
      </c>
      <c r="BM280" s="480" t="e" cm="1">
        <f t="array" ref="BM280">bdRateExtend($G280:$G283,Q280:Q283,$Z280:$Z283,AJ280:AJ283)</f>
        <v>#VALUE!</v>
      </c>
      <c r="BN280" s="480" t="e" cm="1">
        <f t="array" ref="BN280">bdRateExtend($G280:$G285,Q280:Q285,$Z280:$Z285,AJ280:AJ285)</f>
        <v>#VALUE!</v>
      </c>
      <c r="BO280" s="480" t="e" cm="1">
        <f t="array" ref="BO280">bdRateExtend($G280:$G283,R280:R283,$Z280:$Z283,AK280:AK283)</f>
        <v>#VALUE!</v>
      </c>
      <c r="BP280" s="575" t="e" cm="1">
        <f t="array" ref="BP280">bdRateExtend($G280:$G285,R280:R285,$Z280:$Z285,AK280:AK285)</f>
        <v>#VALUE!</v>
      </c>
      <c r="BQ280" s="574" t="e" cm="1">
        <f t="array" ref="BQ280">bdRateExtend($G280:$G285,S280:S285,$Z280:$Z285,AL280:AL285)</f>
        <v>#VALUE!</v>
      </c>
      <c r="BR280" s="574" t="e" cm="1">
        <f t="array" ref="BR280">bdRateExtend($G280:$G285,T280:T285,$Z280:$Z285,AM280:AM285)</f>
        <v>#VALUE!</v>
      </c>
      <c r="BS280" s="574" t="e" cm="1">
        <f t="array" ref="BS280">bdRateExtend($G280:$G285,U280:U285,$Z280:$Z285,AN280:AN285)</f>
        <v>#VALUE!</v>
      </c>
      <c r="BT280" s="576" t="e">
        <f>(Summary!$C$103*BP280+Summary!$C$104*BQ280+Summary!$C$105*BR280)/Summary!$C$106</f>
        <v>#VALUE!</v>
      </c>
      <c r="BU280" s="462" cm="1">
        <f t="array" ref="BU280">testVMAFRange($G280:$G283,N280:N283,$Z280:$Z283,AG280:AG283)</f>
        <v>0</v>
      </c>
      <c r="BV280" s="464" cm="1">
        <f t="array" ref="BV280">testVMAFRange($G280:$G285,N280:N285,$Z280:$Z285,AG280:AG285)</f>
        <v>0</v>
      </c>
      <c r="BW280" s="462" cm="1">
        <f t="array" ref="BW280">testVMAFRange($G280:$G283,O280:O283,$Z280:$Z283,AH280:AH283)</f>
        <v>0</v>
      </c>
      <c r="BX280" s="464" cm="1">
        <f t="array" ref="BX280">testVMAFRange($G280:$G285,O280:O285,$Z280:$Z285,AH280:AH285)</f>
        <v>0</v>
      </c>
    </row>
    <row r="281" spans="1:76" ht="17" customHeight="1" x14ac:dyDescent="0.35">
      <c r="A281" s="516"/>
      <c r="B281" s="483"/>
      <c r="C281" s="520"/>
      <c r="D281" s="490"/>
      <c r="E281" s="493"/>
      <c r="F281" s="138">
        <v>31</v>
      </c>
      <c r="G281" s="139">
        <f>'Anchor-LD'!L279</f>
        <v>0</v>
      </c>
      <c r="H281" s="140">
        <f>'Anchor-LD'!M279</f>
        <v>0</v>
      </c>
      <c r="I281" s="140">
        <f>'Anchor-LD'!N279</f>
        <v>0</v>
      </c>
      <c r="J281" s="140">
        <f>'Anchor-LD'!O279</f>
        <v>0</v>
      </c>
      <c r="K281" s="140">
        <f>(Summary!$C$58*H281+Summary!$C$59*I281+Summary!$C$60*J281)/Summary!$C$61</f>
        <v>0</v>
      </c>
      <c r="L281" s="140">
        <f>'Anchor-LD'!P279</f>
        <v>0</v>
      </c>
      <c r="M281" s="140">
        <f>'Anchor-LD'!Q279</f>
        <v>0</v>
      </c>
      <c r="N281" s="140">
        <f>'Anchor-LD'!R279</f>
        <v>0</v>
      </c>
      <c r="O281" s="140">
        <f>'Anchor-LD'!S279</f>
        <v>0</v>
      </c>
      <c r="P281" s="140">
        <f>'Anchor-LD'!T279</f>
        <v>0</v>
      </c>
      <c r="Q281" s="140">
        <f>'Anchor-LD'!U279</f>
        <v>0</v>
      </c>
      <c r="R281" s="140">
        <f>'Anchor-LD'!V279</f>
        <v>0</v>
      </c>
      <c r="S281" s="140">
        <f>'Anchor-LD'!W279</f>
        <v>0</v>
      </c>
      <c r="T281" s="140">
        <f>'Anchor-LD'!X279</f>
        <v>0</v>
      </c>
      <c r="U281" s="140">
        <f>10*LOG10(1/((Summary!$C$75/10^(R281/10)+Summary!$C$76/10^(S281/10)+Summary!$C$77/10^(T281/10))/Summary!$C$78))</f>
        <v>0</v>
      </c>
      <c r="V281" s="140">
        <f>'Anchor-LD'!Y279</f>
        <v>0</v>
      </c>
      <c r="W281" s="140">
        <f>'Anchor-LD'!Z279</f>
        <v>0</v>
      </c>
      <c r="X281" s="141">
        <f t="shared" si="18"/>
        <v>0</v>
      </c>
      <c r="Y281" s="133"/>
      <c r="Z281" s="139">
        <f>'Test-LD'!L279</f>
        <v>0</v>
      </c>
      <c r="AA281" s="140">
        <f>'Test-LD'!M279</f>
        <v>0</v>
      </c>
      <c r="AB281" s="140">
        <f>'Test-LD'!N279</f>
        <v>0</v>
      </c>
      <c r="AC281" s="140">
        <f>'Test-LD'!O279</f>
        <v>0</v>
      </c>
      <c r="AD281" s="140">
        <f>(Summary!$C$58*AA281+Summary!$C$59*AB281+Summary!$C$60*AC281)/Summary!$C$61</f>
        <v>0</v>
      </c>
      <c r="AE281" s="140">
        <f>'Test-LD'!P279</f>
        <v>0</v>
      </c>
      <c r="AF281" s="140">
        <f>'Test-LD'!Q279</f>
        <v>0</v>
      </c>
      <c r="AG281" s="140">
        <f>'Test-LD'!R279</f>
        <v>0</v>
      </c>
      <c r="AH281" s="140">
        <f>'Test-LD'!S279</f>
        <v>0</v>
      </c>
      <c r="AI281" s="140">
        <f>'Test-LD'!T279</f>
        <v>0</v>
      </c>
      <c r="AJ281" s="140">
        <f>'Test-LD'!U279</f>
        <v>0</v>
      </c>
      <c r="AK281" s="140">
        <f>'Test-LD'!V279</f>
        <v>0</v>
      </c>
      <c r="AL281" s="140">
        <f>'Test-LD'!W279</f>
        <v>0</v>
      </c>
      <c r="AM281" s="140">
        <f>'Test-LD'!X279</f>
        <v>0</v>
      </c>
      <c r="AN281" s="140">
        <f>10*LOG10(1/((Summary!$C$75/10^(AK281/10)+Summary!$C$76/10^(AL281/10)+Summary!$C$77/10^(AM281/10))/Summary!$C$78))</f>
        <v>0</v>
      </c>
      <c r="AO281" s="140">
        <f>'Test-LD'!Y279</f>
        <v>0</v>
      </c>
      <c r="AP281" s="140">
        <f>'Test-LD'!Z279</f>
        <v>0</v>
      </c>
      <c r="AQ281" s="141">
        <f t="shared" si="19"/>
        <v>0</v>
      </c>
      <c r="AR281" s="142" t="e">
        <f t="shared" si="16"/>
        <v>#DIV/0!</v>
      </c>
      <c r="AS281" s="143" t="e">
        <f t="shared" si="17"/>
        <v>#DIV/0!</v>
      </c>
      <c r="AT281" s="136"/>
      <c r="AU281" s="136"/>
      <c r="AV281" s="577"/>
      <c r="AW281" s="480"/>
      <c r="AX281" s="480"/>
      <c r="AY281" s="480"/>
      <c r="AZ281" s="480"/>
      <c r="BA281" s="480"/>
      <c r="BB281" s="480"/>
      <c r="BC281" s="480"/>
      <c r="BD281" s="480"/>
      <c r="BE281" s="480"/>
      <c r="BF281" s="480"/>
      <c r="BG281" s="469"/>
      <c r="BH281" s="476"/>
      <c r="BI281" s="469"/>
      <c r="BJ281" s="476"/>
      <c r="BK281" s="480"/>
      <c r="BL281" s="480"/>
      <c r="BM281" s="480"/>
      <c r="BN281" s="480"/>
      <c r="BO281" s="480"/>
      <c r="BP281" s="468"/>
      <c r="BQ281" s="480"/>
      <c r="BR281" s="480"/>
      <c r="BS281" s="480"/>
      <c r="BT281" s="476"/>
      <c r="BU281" s="463"/>
      <c r="BV281" s="465"/>
      <c r="BW281" s="463"/>
      <c r="BX281" s="465"/>
    </row>
    <row r="282" spans="1:76" ht="17" customHeight="1" x14ac:dyDescent="0.35">
      <c r="A282" s="516"/>
      <c r="B282" s="483"/>
      <c r="C282" s="520"/>
      <c r="D282" s="490"/>
      <c r="E282" s="493"/>
      <c r="F282" s="138">
        <v>39</v>
      </c>
      <c r="G282" s="139">
        <f>'Anchor-LD'!L280</f>
        <v>0</v>
      </c>
      <c r="H282" s="140">
        <f>'Anchor-LD'!M280</f>
        <v>0</v>
      </c>
      <c r="I282" s="140">
        <f>'Anchor-LD'!N280</f>
        <v>0</v>
      </c>
      <c r="J282" s="140">
        <f>'Anchor-LD'!O280</f>
        <v>0</v>
      </c>
      <c r="K282" s="140">
        <f>(Summary!$C$58*H282+Summary!$C$59*I282+Summary!$C$60*J282)/Summary!$C$61</f>
        <v>0</v>
      </c>
      <c r="L282" s="140">
        <f>'Anchor-LD'!P280</f>
        <v>0</v>
      </c>
      <c r="M282" s="140">
        <f>'Anchor-LD'!Q280</f>
        <v>0</v>
      </c>
      <c r="N282" s="140">
        <f>'Anchor-LD'!R280</f>
        <v>0</v>
      </c>
      <c r="O282" s="140">
        <f>'Anchor-LD'!S280</f>
        <v>0</v>
      </c>
      <c r="P282" s="140">
        <f>'Anchor-LD'!T280</f>
        <v>0</v>
      </c>
      <c r="Q282" s="140">
        <f>'Anchor-LD'!U280</f>
        <v>0</v>
      </c>
      <c r="R282" s="140">
        <f>'Anchor-LD'!V280</f>
        <v>0</v>
      </c>
      <c r="S282" s="140">
        <f>'Anchor-LD'!W280</f>
        <v>0</v>
      </c>
      <c r="T282" s="140">
        <f>'Anchor-LD'!X280</f>
        <v>0</v>
      </c>
      <c r="U282" s="140">
        <f>10*LOG10(1/((Summary!$C$75/10^(R282/10)+Summary!$C$76/10^(S282/10)+Summary!$C$77/10^(T282/10))/Summary!$C$78))</f>
        <v>0</v>
      </c>
      <c r="V282" s="140">
        <f>'Anchor-LD'!Y280</f>
        <v>0</v>
      </c>
      <c r="W282" s="140">
        <f>'Anchor-LD'!Z280</f>
        <v>0</v>
      </c>
      <c r="X282" s="141">
        <f t="shared" si="18"/>
        <v>0</v>
      </c>
      <c r="Y282" s="133"/>
      <c r="Z282" s="139">
        <f>'Test-LD'!L280</f>
        <v>0</v>
      </c>
      <c r="AA282" s="140">
        <f>'Test-LD'!M280</f>
        <v>0</v>
      </c>
      <c r="AB282" s="140">
        <f>'Test-LD'!N280</f>
        <v>0</v>
      </c>
      <c r="AC282" s="140">
        <f>'Test-LD'!O280</f>
        <v>0</v>
      </c>
      <c r="AD282" s="140">
        <f>(Summary!$C$58*AA282+Summary!$C$59*AB282+Summary!$C$60*AC282)/Summary!$C$61</f>
        <v>0</v>
      </c>
      <c r="AE282" s="140">
        <f>'Test-LD'!P280</f>
        <v>0</v>
      </c>
      <c r="AF282" s="140">
        <f>'Test-LD'!Q280</f>
        <v>0</v>
      </c>
      <c r="AG282" s="140">
        <f>'Test-LD'!R280</f>
        <v>0</v>
      </c>
      <c r="AH282" s="140">
        <f>'Test-LD'!S280</f>
        <v>0</v>
      </c>
      <c r="AI282" s="140">
        <f>'Test-LD'!T280</f>
        <v>0</v>
      </c>
      <c r="AJ282" s="140">
        <f>'Test-LD'!U280</f>
        <v>0</v>
      </c>
      <c r="AK282" s="140">
        <f>'Test-LD'!V280</f>
        <v>0</v>
      </c>
      <c r="AL282" s="140">
        <f>'Test-LD'!W280</f>
        <v>0</v>
      </c>
      <c r="AM282" s="140">
        <f>'Test-LD'!X280</f>
        <v>0</v>
      </c>
      <c r="AN282" s="140">
        <f>10*LOG10(1/((Summary!$C$75/10^(AK282/10)+Summary!$C$76/10^(AL282/10)+Summary!$C$77/10^(AM282/10))/Summary!$C$78))</f>
        <v>0</v>
      </c>
      <c r="AO282" s="140">
        <f>'Test-LD'!Y280</f>
        <v>0</v>
      </c>
      <c r="AP282" s="140">
        <f>'Test-LD'!Z280</f>
        <v>0</v>
      </c>
      <c r="AQ282" s="141">
        <f t="shared" si="19"/>
        <v>0</v>
      </c>
      <c r="AR282" s="142" t="e">
        <f t="shared" si="16"/>
        <v>#DIV/0!</v>
      </c>
      <c r="AS282" s="143" t="e">
        <f t="shared" si="17"/>
        <v>#DIV/0!</v>
      </c>
      <c r="AT282" s="136"/>
      <c r="AU282" s="136"/>
      <c r="AV282" s="577" t="s">
        <v>122</v>
      </c>
      <c r="AW282" s="480" t="e" cm="1">
        <f t="array" ref="AW282">bdRateExtend($G281:$G284,H281:H284,$Z281:$Z284,AA281:AA284)</f>
        <v>#VALUE!</v>
      </c>
      <c r="AX282" s="480"/>
      <c r="AY282" s="480"/>
      <c r="AZ282" s="480"/>
      <c r="BA282" s="480"/>
      <c r="BB282" s="480"/>
      <c r="BC282" s="480" t="e" cm="1">
        <f t="array" ref="BC282">bdRateExtend($G281:$G284,L281:L284,$Z281:$Z284,AE281:AE284)</f>
        <v>#VALUE!</v>
      </c>
      <c r="BD282" s="480"/>
      <c r="BE282" s="480" t="e" cm="1">
        <f t="array" ref="BE282">bdRateExtend($G281:$G284,M281:M284,$Z281:$Z284,AF281:AF284)</f>
        <v>#VALUE!</v>
      </c>
      <c r="BF282" s="480"/>
      <c r="BG282" s="469" t="e" cm="1">
        <f t="array" ref="BG282">bdRateExtend($G281:$G284,N281:N284,$Z281:$Z284,AG281:AG284,"None", FALSE,1)</f>
        <v>#VALUE!</v>
      </c>
      <c r="BH282" s="476"/>
      <c r="BI282" s="469" t="e" cm="1">
        <f t="array" ref="BI282">bdRateExtend($G281:$G284,O281:O284,$Z281:$Z284,AH281:AH284,"None", FALSE,1)</f>
        <v>#VALUE!</v>
      </c>
      <c r="BJ282" s="476"/>
      <c r="BK282" s="480" t="e" cm="1">
        <f t="array" ref="BK282">bdRateExtend($G281:$G284,P281:P284,$Z281:$Z284,AI281:AI284)</f>
        <v>#VALUE!</v>
      </c>
      <c r="BL282" s="480"/>
      <c r="BM282" s="480" t="e" cm="1">
        <f t="array" ref="BM282">bdRateExtend($G281:$G284,Q281:Q284,$Z281:$Z284,AJ281:AJ284)</f>
        <v>#VALUE!</v>
      </c>
      <c r="BN282" s="480"/>
      <c r="BO282" s="480" t="e" cm="1">
        <f t="array" ref="BO282">bdRateExtend($G281:$G284,R281:R284,$Z281:$Z284,AK281:AK284)</f>
        <v>#VALUE!</v>
      </c>
      <c r="BP282" s="468"/>
      <c r="BQ282" s="480"/>
      <c r="BR282" s="480"/>
      <c r="BS282" s="480"/>
      <c r="BT282" s="476"/>
      <c r="BU282" s="463" cm="1">
        <f t="array" ref="BU282">testVMAFRange($G281:$G284,N281:N284,$Z281:$Z284,AG281:AG284)</f>
        <v>0</v>
      </c>
      <c r="BV282" s="465"/>
      <c r="BW282" s="463" cm="1">
        <f t="array" ref="BW282">testVMAFRange($G281:$G284,O281:O284,$Z281:$Z284,AH281:AH284)</f>
        <v>0</v>
      </c>
      <c r="BX282" s="465"/>
    </row>
    <row r="283" spans="1:76" ht="17" customHeight="1" x14ac:dyDescent="0.35">
      <c r="A283" s="516"/>
      <c r="B283" s="483"/>
      <c r="C283" s="520"/>
      <c r="D283" s="490"/>
      <c r="E283" s="493"/>
      <c r="F283" s="138">
        <v>47</v>
      </c>
      <c r="G283" s="139">
        <f>'Anchor-LD'!L281</f>
        <v>0</v>
      </c>
      <c r="H283" s="140">
        <f>'Anchor-LD'!M281</f>
        <v>0</v>
      </c>
      <c r="I283" s="140">
        <f>'Anchor-LD'!N281</f>
        <v>0</v>
      </c>
      <c r="J283" s="140">
        <f>'Anchor-LD'!O281</f>
        <v>0</v>
      </c>
      <c r="K283" s="140">
        <f>(Summary!$C$58*H283+Summary!$C$59*I283+Summary!$C$60*J283)/Summary!$C$61</f>
        <v>0</v>
      </c>
      <c r="L283" s="140">
        <f>'Anchor-LD'!P281</f>
        <v>0</v>
      </c>
      <c r="M283" s="140">
        <f>'Anchor-LD'!Q281</f>
        <v>0</v>
      </c>
      <c r="N283" s="140">
        <f>'Anchor-LD'!R281</f>
        <v>0</v>
      </c>
      <c r="O283" s="140">
        <f>'Anchor-LD'!S281</f>
        <v>0</v>
      </c>
      <c r="P283" s="140">
        <f>'Anchor-LD'!T281</f>
        <v>0</v>
      </c>
      <c r="Q283" s="140">
        <f>'Anchor-LD'!U281</f>
        <v>0</v>
      </c>
      <c r="R283" s="140">
        <f>'Anchor-LD'!V281</f>
        <v>0</v>
      </c>
      <c r="S283" s="140">
        <f>'Anchor-LD'!W281</f>
        <v>0</v>
      </c>
      <c r="T283" s="140">
        <f>'Anchor-LD'!X281</f>
        <v>0</v>
      </c>
      <c r="U283" s="140">
        <f>10*LOG10(1/((Summary!$C$75/10^(R283/10)+Summary!$C$76/10^(S283/10)+Summary!$C$77/10^(T283/10))/Summary!$C$78))</f>
        <v>0</v>
      </c>
      <c r="V283" s="140">
        <f>'Anchor-LD'!Y281</f>
        <v>0</v>
      </c>
      <c r="W283" s="140">
        <f>'Anchor-LD'!Z281</f>
        <v>0</v>
      </c>
      <c r="X283" s="141">
        <f t="shared" si="18"/>
        <v>0</v>
      </c>
      <c r="Y283" s="133"/>
      <c r="Z283" s="139">
        <f>'Test-LD'!L281</f>
        <v>0</v>
      </c>
      <c r="AA283" s="140">
        <f>'Test-LD'!M281</f>
        <v>0</v>
      </c>
      <c r="AB283" s="140">
        <f>'Test-LD'!N281</f>
        <v>0</v>
      </c>
      <c r="AC283" s="140">
        <f>'Test-LD'!O281</f>
        <v>0</v>
      </c>
      <c r="AD283" s="140">
        <f>(Summary!$C$58*AA283+Summary!$C$59*AB283+Summary!$C$60*AC283)/Summary!$C$61</f>
        <v>0</v>
      </c>
      <c r="AE283" s="140">
        <f>'Test-LD'!P281</f>
        <v>0</v>
      </c>
      <c r="AF283" s="140">
        <f>'Test-LD'!Q281</f>
        <v>0</v>
      </c>
      <c r="AG283" s="140">
        <f>'Test-LD'!R281</f>
        <v>0</v>
      </c>
      <c r="AH283" s="140">
        <f>'Test-LD'!S281</f>
        <v>0</v>
      </c>
      <c r="AI283" s="140">
        <f>'Test-LD'!T281</f>
        <v>0</v>
      </c>
      <c r="AJ283" s="140">
        <f>'Test-LD'!U281</f>
        <v>0</v>
      </c>
      <c r="AK283" s="140">
        <f>'Test-LD'!V281</f>
        <v>0</v>
      </c>
      <c r="AL283" s="140">
        <f>'Test-LD'!W281</f>
        <v>0</v>
      </c>
      <c r="AM283" s="140">
        <f>'Test-LD'!X281</f>
        <v>0</v>
      </c>
      <c r="AN283" s="140">
        <f>10*LOG10(1/((Summary!$C$75/10^(AK283/10)+Summary!$C$76/10^(AL283/10)+Summary!$C$77/10^(AM283/10))/Summary!$C$78))</f>
        <v>0</v>
      </c>
      <c r="AO283" s="140">
        <f>'Test-LD'!Y281</f>
        <v>0</v>
      </c>
      <c r="AP283" s="140">
        <f>'Test-LD'!Z281</f>
        <v>0</v>
      </c>
      <c r="AQ283" s="141">
        <f t="shared" si="19"/>
        <v>0</v>
      </c>
      <c r="AR283" s="142" t="e">
        <f t="shared" si="16"/>
        <v>#DIV/0!</v>
      </c>
      <c r="AS283" s="143" t="e">
        <f t="shared" si="17"/>
        <v>#DIV/0!</v>
      </c>
      <c r="AT283" s="136"/>
      <c r="AU283" s="136"/>
      <c r="AV283" s="577"/>
      <c r="AW283" s="480"/>
      <c r="AX283" s="480"/>
      <c r="AY283" s="480"/>
      <c r="AZ283" s="480"/>
      <c r="BA283" s="480"/>
      <c r="BB283" s="480"/>
      <c r="BC283" s="480"/>
      <c r="BD283" s="480"/>
      <c r="BE283" s="480"/>
      <c r="BF283" s="480"/>
      <c r="BG283" s="469"/>
      <c r="BH283" s="476"/>
      <c r="BI283" s="469"/>
      <c r="BJ283" s="476"/>
      <c r="BK283" s="480"/>
      <c r="BL283" s="480"/>
      <c r="BM283" s="480"/>
      <c r="BN283" s="480"/>
      <c r="BO283" s="480"/>
      <c r="BP283" s="468"/>
      <c r="BQ283" s="480"/>
      <c r="BR283" s="480"/>
      <c r="BS283" s="480"/>
      <c r="BT283" s="476"/>
      <c r="BU283" s="463"/>
      <c r="BV283" s="465"/>
      <c r="BW283" s="463"/>
      <c r="BX283" s="465"/>
    </row>
    <row r="284" spans="1:76" ht="17" customHeight="1" x14ac:dyDescent="0.35">
      <c r="A284" s="516"/>
      <c r="B284" s="483"/>
      <c r="C284" s="520"/>
      <c r="D284" s="490"/>
      <c r="E284" s="493"/>
      <c r="F284" s="138">
        <v>55</v>
      </c>
      <c r="G284" s="139">
        <f>'Anchor-LD'!L282</f>
        <v>0</v>
      </c>
      <c r="H284" s="140">
        <f>'Anchor-LD'!M282</f>
        <v>0</v>
      </c>
      <c r="I284" s="140">
        <f>'Anchor-LD'!N282</f>
        <v>0</v>
      </c>
      <c r="J284" s="140">
        <f>'Anchor-LD'!O282</f>
        <v>0</v>
      </c>
      <c r="K284" s="140">
        <f>(Summary!$C$58*H284+Summary!$C$59*I284+Summary!$C$60*J284)/Summary!$C$61</f>
        <v>0</v>
      </c>
      <c r="L284" s="140">
        <f>'Anchor-LD'!P282</f>
        <v>0</v>
      </c>
      <c r="M284" s="140">
        <f>'Anchor-LD'!Q282</f>
        <v>0</v>
      </c>
      <c r="N284" s="140">
        <f>'Anchor-LD'!R282</f>
        <v>0</v>
      </c>
      <c r="O284" s="140">
        <f>'Anchor-LD'!S282</f>
        <v>0</v>
      </c>
      <c r="P284" s="140">
        <f>'Anchor-LD'!T282</f>
        <v>0</v>
      </c>
      <c r="Q284" s="140">
        <f>'Anchor-LD'!U282</f>
        <v>0</v>
      </c>
      <c r="R284" s="140">
        <f>'Anchor-LD'!V282</f>
        <v>0</v>
      </c>
      <c r="S284" s="140">
        <f>'Anchor-LD'!W282</f>
        <v>0</v>
      </c>
      <c r="T284" s="140">
        <f>'Anchor-LD'!X282</f>
        <v>0</v>
      </c>
      <c r="U284" s="140">
        <f>10*LOG10(1/((Summary!$C$75/10^(R284/10)+Summary!$C$76/10^(S284/10)+Summary!$C$77/10^(T284/10))/Summary!$C$78))</f>
        <v>0</v>
      </c>
      <c r="V284" s="140">
        <f>'Anchor-LD'!Y282</f>
        <v>0</v>
      </c>
      <c r="W284" s="140">
        <f>'Anchor-LD'!Z282</f>
        <v>0</v>
      </c>
      <c r="X284" s="141">
        <f t="shared" si="18"/>
        <v>0</v>
      </c>
      <c r="Y284" s="133"/>
      <c r="Z284" s="139">
        <f>'Test-LD'!L282</f>
        <v>0</v>
      </c>
      <c r="AA284" s="140">
        <f>'Test-LD'!M282</f>
        <v>0</v>
      </c>
      <c r="AB284" s="140">
        <f>'Test-LD'!N282</f>
        <v>0</v>
      </c>
      <c r="AC284" s="140">
        <f>'Test-LD'!O282</f>
        <v>0</v>
      </c>
      <c r="AD284" s="140">
        <f>(Summary!$C$58*AA284+Summary!$C$59*AB284+Summary!$C$60*AC284)/Summary!$C$61</f>
        <v>0</v>
      </c>
      <c r="AE284" s="140">
        <f>'Test-LD'!P282</f>
        <v>0</v>
      </c>
      <c r="AF284" s="140">
        <f>'Test-LD'!Q282</f>
        <v>0</v>
      </c>
      <c r="AG284" s="140">
        <f>'Test-LD'!R282</f>
        <v>0</v>
      </c>
      <c r="AH284" s="140">
        <f>'Test-LD'!S282</f>
        <v>0</v>
      </c>
      <c r="AI284" s="140">
        <f>'Test-LD'!T282</f>
        <v>0</v>
      </c>
      <c r="AJ284" s="140">
        <f>'Test-LD'!U282</f>
        <v>0</v>
      </c>
      <c r="AK284" s="140">
        <f>'Test-LD'!V282</f>
        <v>0</v>
      </c>
      <c r="AL284" s="140">
        <f>'Test-LD'!W282</f>
        <v>0</v>
      </c>
      <c r="AM284" s="140">
        <f>'Test-LD'!X282</f>
        <v>0</v>
      </c>
      <c r="AN284" s="140">
        <f>10*LOG10(1/((Summary!$C$75/10^(AK284/10)+Summary!$C$76/10^(AL284/10)+Summary!$C$77/10^(AM284/10))/Summary!$C$78))</f>
        <v>0</v>
      </c>
      <c r="AO284" s="140">
        <f>'Test-LD'!Y282</f>
        <v>0</v>
      </c>
      <c r="AP284" s="140">
        <f>'Test-LD'!Z282</f>
        <v>0</v>
      </c>
      <c r="AQ284" s="141">
        <f t="shared" si="19"/>
        <v>0</v>
      </c>
      <c r="AR284" s="142" t="e">
        <f t="shared" si="16"/>
        <v>#DIV/0!</v>
      </c>
      <c r="AS284" s="143" t="e">
        <f t="shared" si="17"/>
        <v>#DIV/0!</v>
      </c>
      <c r="AT284" s="136"/>
      <c r="AU284" s="136"/>
      <c r="AV284" s="577" t="s">
        <v>123</v>
      </c>
      <c r="AW284" s="480" t="e" cm="1">
        <f t="array" ref="AW284">bdRateExtend($G282:$G285,H282:H285,$Z282:$Z285,AA282:AA285)</f>
        <v>#VALUE!</v>
      </c>
      <c r="AX284" s="480"/>
      <c r="AY284" s="480"/>
      <c r="AZ284" s="480"/>
      <c r="BA284" s="480"/>
      <c r="BB284" s="480"/>
      <c r="BC284" s="480" t="e" cm="1">
        <f t="array" ref="BC284">bdRateExtend($G282:$G285,L282:L285,$Z282:$Z285,AE282:AE285)</f>
        <v>#VALUE!</v>
      </c>
      <c r="BD284" s="480"/>
      <c r="BE284" s="480" t="e" cm="1">
        <f t="array" ref="BE284">bdRateExtend($G282:$G285,M282:M285,$Z282:$Z285,AF282:AF285)</f>
        <v>#VALUE!</v>
      </c>
      <c r="BF284" s="480"/>
      <c r="BG284" s="469" t="e" cm="1">
        <f t="array" ref="BG284">bdRateExtend($G282:$G285,N282:N285,$Z282:$Z285,AG282:AG285,"None", FALSE,1)</f>
        <v>#VALUE!</v>
      </c>
      <c r="BH284" s="476"/>
      <c r="BI284" s="469" t="e" cm="1">
        <f t="array" ref="BI284">bdRateExtend($G282:$G285,O282:O285,$Z282:$Z285,AH282:AH285,"None", FALSE,1)</f>
        <v>#VALUE!</v>
      </c>
      <c r="BJ284" s="476"/>
      <c r="BK284" s="480" t="e" cm="1">
        <f t="array" ref="BK284">bdRateExtend($G282:$G285,P282:P285,$Z282:$Z285,AI282:AI285)</f>
        <v>#VALUE!</v>
      </c>
      <c r="BL284" s="480"/>
      <c r="BM284" s="480" t="e" cm="1">
        <f t="array" ref="BM284">bdRateExtend($G282:$G285,Q282:Q285,$Z282:$Z285,AJ282:AJ285)</f>
        <v>#VALUE!</v>
      </c>
      <c r="BN284" s="480"/>
      <c r="BO284" s="480" t="e" cm="1">
        <f t="array" ref="BO284">bdRateExtend($G282:$G285,R282:R285,$Z282:$Z285,AK282:AK285)</f>
        <v>#VALUE!</v>
      </c>
      <c r="BP284" s="468"/>
      <c r="BQ284" s="480"/>
      <c r="BR284" s="480"/>
      <c r="BS284" s="480"/>
      <c r="BT284" s="476"/>
      <c r="BU284" s="463" cm="1">
        <f t="array" ref="BU284">testVMAFRange($G282:$G285,N282:N285,$Z282:$Z285,AG282:AG285)</f>
        <v>0</v>
      </c>
      <c r="BV284" s="465"/>
      <c r="BW284" s="463" cm="1">
        <f t="array" ref="BW284">testVMAFRange($G282:$G285,O282:O285,$Z282:$Z285,AH282:AH285)</f>
        <v>0</v>
      </c>
      <c r="BX284" s="465"/>
    </row>
    <row r="285" spans="1:76" ht="17" customHeight="1" thickBot="1" x14ac:dyDescent="0.4">
      <c r="A285" s="516"/>
      <c r="B285" s="518"/>
      <c r="C285" s="521"/>
      <c r="D285" s="522"/>
      <c r="E285" s="523"/>
      <c r="F285" s="144">
        <v>63</v>
      </c>
      <c r="G285" s="145">
        <f>'Anchor-LD'!L283</f>
        <v>0</v>
      </c>
      <c r="H285" s="146">
        <f>'Anchor-LD'!M283</f>
        <v>0</v>
      </c>
      <c r="I285" s="146">
        <f>'Anchor-LD'!N283</f>
        <v>0</v>
      </c>
      <c r="J285" s="146">
        <f>'Anchor-LD'!O283</f>
        <v>0</v>
      </c>
      <c r="K285" s="146">
        <f>(Summary!$C$58*H285+Summary!$C$59*I285+Summary!$C$60*J285)/Summary!$C$61</f>
        <v>0</v>
      </c>
      <c r="L285" s="146">
        <f>'Anchor-LD'!P283</f>
        <v>0</v>
      </c>
      <c r="M285" s="146">
        <f>'Anchor-LD'!Q283</f>
        <v>0</v>
      </c>
      <c r="N285" s="146">
        <f>'Anchor-LD'!R283</f>
        <v>0</v>
      </c>
      <c r="O285" s="146">
        <f>'Anchor-LD'!S283</f>
        <v>0</v>
      </c>
      <c r="P285" s="146">
        <f>'Anchor-LD'!T283</f>
        <v>0</v>
      </c>
      <c r="Q285" s="146">
        <f>'Anchor-LD'!U283</f>
        <v>0</v>
      </c>
      <c r="R285" s="146">
        <f>'Anchor-LD'!V283</f>
        <v>0</v>
      </c>
      <c r="S285" s="146">
        <f>'Anchor-LD'!W283</f>
        <v>0</v>
      </c>
      <c r="T285" s="146">
        <f>'Anchor-LD'!X283</f>
        <v>0</v>
      </c>
      <c r="U285" s="146">
        <f>10*LOG10(1/((Summary!$C$75/10^(R285/10)+Summary!$C$76/10^(S285/10)+Summary!$C$77/10^(T285/10))/Summary!$C$78))</f>
        <v>0</v>
      </c>
      <c r="V285" s="146">
        <f>'Anchor-LD'!Y283</f>
        <v>0</v>
      </c>
      <c r="W285" s="146">
        <f>'Anchor-LD'!Z283</f>
        <v>0</v>
      </c>
      <c r="X285" s="147">
        <f t="shared" si="18"/>
        <v>0</v>
      </c>
      <c r="Y285" s="133"/>
      <c r="Z285" s="145">
        <f>'Test-LD'!L283</f>
        <v>0</v>
      </c>
      <c r="AA285" s="146">
        <f>'Test-LD'!M283</f>
        <v>0</v>
      </c>
      <c r="AB285" s="146">
        <f>'Test-LD'!N283</f>
        <v>0</v>
      </c>
      <c r="AC285" s="146">
        <f>'Test-LD'!O283</f>
        <v>0</v>
      </c>
      <c r="AD285" s="146">
        <f>(Summary!$C$58*AA285+Summary!$C$59*AB285+Summary!$C$60*AC285)/Summary!$C$61</f>
        <v>0</v>
      </c>
      <c r="AE285" s="146">
        <f>'Test-LD'!P283</f>
        <v>0</v>
      </c>
      <c r="AF285" s="146">
        <f>'Test-LD'!Q283</f>
        <v>0</v>
      </c>
      <c r="AG285" s="146">
        <f>'Test-LD'!R283</f>
        <v>0</v>
      </c>
      <c r="AH285" s="146">
        <f>'Test-LD'!S283</f>
        <v>0</v>
      </c>
      <c r="AI285" s="146">
        <f>'Test-LD'!T283</f>
        <v>0</v>
      </c>
      <c r="AJ285" s="146">
        <f>'Test-LD'!U283</f>
        <v>0</v>
      </c>
      <c r="AK285" s="146">
        <f>'Test-LD'!V283</f>
        <v>0</v>
      </c>
      <c r="AL285" s="146">
        <f>'Test-LD'!W283</f>
        <v>0</v>
      </c>
      <c r="AM285" s="146">
        <f>'Test-LD'!X283</f>
        <v>0</v>
      </c>
      <c r="AN285" s="146">
        <f>10*LOG10(1/((Summary!$C$75/10^(AK285/10)+Summary!$C$76/10^(AL285/10)+Summary!$C$77/10^(AM285/10))/Summary!$C$78))</f>
        <v>0</v>
      </c>
      <c r="AO285" s="146">
        <f>'Test-LD'!Y283</f>
        <v>0</v>
      </c>
      <c r="AP285" s="146">
        <f>'Test-LD'!Z283</f>
        <v>0</v>
      </c>
      <c r="AQ285" s="147">
        <f t="shared" si="19"/>
        <v>0</v>
      </c>
      <c r="AR285" s="148" t="e">
        <f t="shared" si="16"/>
        <v>#DIV/0!</v>
      </c>
      <c r="AS285" s="149" t="e">
        <f t="shared" si="17"/>
        <v>#DIV/0!</v>
      </c>
      <c r="AT285" s="136"/>
      <c r="AU285" s="136"/>
      <c r="AV285" s="577"/>
      <c r="AW285" s="480"/>
      <c r="AX285" s="480"/>
      <c r="AY285" s="480"/>
      <c r="AZ285" s="480"/>
      <c r="BA285" s="480"/>
      <c r="BB285" s="481"/>
      <c r="BC285" s="480"/>
      <c r="BD285" s="480"/>
      <c r="BE285" s="480"/>
      <c r="BF285" s="480"/>
      <c r="BG285" s="472"/>
      <c r="BH285" s="477"/>
      <c r="BI285" s="472"/>
      <c r="BJ285" s="477"/>
      <c r="BK285" s="480"/>
      <c r="BL285" s="480"/>
      <c r="BM285" s="480"/>
      <c r="BN285" s="480"/>
      <c r="BO285" s="480"/>
      <c r="BP285" s="471"/>
      <c r="BQ285" s="481"/>
      <c r="BR285" s="481"/>
      <c r="BS285" s="481"/>
      <c r="BT285" s="477"/>
      <c r="BU285" s="473"/>
      <c r="BV285" s="466"/>
      <c r="BW285" s="473"/>
      <c r="BX285" s="466"/>
    </row>
    <row r="286" spans="1:76" ht="17" customHeight="1" x14ac:dyDescent="0.35">
      <c r="A286" s="516"/>
      <c r="B286" s="482" t="s">
        <v>92</v>
      </c>
      <c r="C286" s="519" t="s">
        <v>70</v>
      </c>
      <c r="D286" s="489">
        <v>29.97</v>
      </c>
      <c r="E286" s="492">
        <v>8</v>
      </c>
      <c r="F286" s="129">
        <v>23</v>
      </c>
      <c r="G286" s="130">
        <f>'Anchor-LD'!L284</f>
        <v>0</v>
      </c>
      <c r="H286" s="131">
        <f>'Anchor-LD'!M284</f>
        <v>0</v>
      </c>
      <c r="I286" s="131">
        <f>'Anchor-LD'!N284</f>
        <v>0</v>
      </c>
      <c r="J286" s="131">
        <f>'Anchor-LD'!O284</f>
        <v>0</v>
      </c>
      <c r="K286" s="131">
        <f>(Summary!$C$58*H286+Summary!$C$59*I286+Summary!$C$60*J286)/Summary!$C$61</f>
        <v>0</v>
      </c>
      <c r="L286" s="131">
        <f>'Anchor-LD'!P284</f>
        <v>0</v>
      </c>
      <c r="M286" s="131">
        <f>'Anchor-LD'!Q284</f>
        <v>0</v>
      </c>
      <c r="N286" s="131">
        <f>'Anchor-LD'!R284</f>
        <v>0</v>
      </c>
      <c r="O286" s="131">
        <f>'Anchor-LD'!S284</f>
        <v>0</v>
      </c>
      <c r="P286" s="131">
        <f>'Anchor-LD'!T284</f>
        <v>0</v>
      </c>
      <c r="Q286" s="131">
        <f>'Anchor-LD'!U284</f>
        <v>0</v>
      </c>
      <c r="R286" s="131">
        <f>'Anchor-LD'!V284</f>
        <v>0</v>
      </c>
      <c r="S286" s="131">
        <f>'Anchor-LD'!W284</f>
        <v>0</v>
      </c>
      <c r="T286" s="131">
        <f>'Anchor-LD'!X284</f>
        <v>0</v>
      </c>
      <c r="U286" s="131">
        <f>10*LOG10(1/((Summary!$C$75/10^(R286/10)+Summary!$C$76/10^(S286/10)+Summary!$C$77/10^(T286/10))/Summary!$C$78))</f>
        <v>0</v>
      </c>
      <c r="V286" s="131">
        <f>'Anchor-LD'!Y284</f>
        <v>0</v>
      </c>
      <c r="W286" s="131">
        <f>'Anchor-LD'!Z284</f>
        <v>0</v>
      </c>
      <c r="X286" s="132">
        <f t="shared" si="18"/>
        <v>0</v>
      </c>
      <c r="Y286" s="133"/>
      <c r="Z286" s="130">
        <f>'Test-LD'!L284</f>
        <v>0</v>
      </c>
      <c r="AA286" s="131">
        <f>'Test-LD'!M284</f>
        <v>0</v>
      </c>
      <c r="AB286" s="131">
        <f>'Test-LD'!N284</f>
        <v>0</v>
      </c>
      <c r="AC286" s="131">
        <f>'Test-LD'!O284</f>
        <v>0</v>
      </c>
      <c r="AD286" s="131">
        <f>(Summary!$C$58*AA286+Summary!$C$59*AB286+Summary!$C$60*AC286)/Summary!$C$61</f>
        <v>0</v>
      </c>
      <c r="AE286" s="131">
        <f>'Test-LD'!P284</f>
        <v>0</v>
      </c>
      <c r="AF286" s="131">
        <f>'Test-LD'!Q284</f>
        <v>0</v>
      </c>
      <c r="AG286" s="131">
        <f>'Test-LD'!R284</f>
        <v>0</v>
      </c>
      <c r="AH286" s="131">
        <f>'Test-LD'!S284</f>
        <v>0</v>
      </c>
      <c r="AI286" s="131">
        <f>'Test-LD'!T284</f>
        <v>0</v>
      </c>
      <c r="AJ286" s="131">
        <f>'Test-LD'!U284</f>
        <v>0</v>
      </c>
      <c r="AK286" s="131">
        <f>'Test-LD'!V284</f>
        <v>0</v>
      </c>
      <c r="AL286" s="131">
        <f>'Test-LD'!W284</f>
        <v>0</v>
      </c>
      <c r="AM286" s="131">
        <f>'Test-LD'!X284</f>
        <v>0</v>
      </c>
      <c r="AN286" s="131">
        <f>10*LOG10(1/((Summary!$C$75/10^(AK286/10)+Summary!$C$76/10^(AL286/10)+Summary!$C$77/10^(AM286/10))/Summary!$C$78))</f>
        <v>0</v>
      </c>
      <c r="AO286" s="131">
        <f>'Test-LD'!Y284</f>
        <v>0</v>
      </c>
      <c r="AP286" s="131">
        <f>'Test-LD'!Z284</f>
        <v>0</v>
      </c>
      <c r="AQ286" s="132">
        <f t="shared" si="19"/>
        <v>0</v>
      </c>
      <c r="AR286" s="134" t="e">
        <f t="shared" si="16"/>
        <v>#DIV/0!</v>
      </c>
      <c r="AS286" s="135" t="e">
        <f t="shared" si="17"/>
        <v>#DIV/0!</v>
      </c>
      <c r="AT286" s="136"/>
      <c r="AU286" s="136"/>
      <c r="AV286" s="577" t="s">
        <v>121</v>
      </c>
      <c r="AW286" s="480" t="e" cm="1">
        <f t="array" ref="AW286">bdRateExtend($G286:$G289,H286:H289,$Z286:$Z289,AA286:AA289)</f>
        <v>#VALUE!</v>
      </c>
      <c r="AX286" s="480" t="e" cm="1">
        <f t="array" ref="AX286">bdRateExtend($G286:$G291,H286:H291,$Z286:$Z291,AA286:AA291)</f>
        <v>#VALUE!</v>
      </c>
      <c r="AY286" s="480" t="e" cm="1">
        <f t="array" ref="AY286">bdRateExtend($G286:$G291,I286:I291,$Z286:$Z291,AB286:AB291)</f>
        <v>#VALUE!</v>
      </c>
      <c r="AZ286" s="480" t="e" cm="1">
        <f t="array" ref="AZ286">bdRateExtend($G286:$G291,J286:J291,$Z286:$Z291,AC286:AC291)</f>
        <v>#VALUE!</v>
      </c>
      <c r="BA286" s="480" t="e" cm="1">
        <f t="array" ref="BA286">bdRateExtend($G286:$G291,K286:K291,$Z286:$Z291,AD286:AD291)</f>
        <v>#VALUE!</v>
      </c>
      <c r="BB286" s="479" t="e">
        <f>(Summary!$C$89*AX286+Summary!$C$90*AY286+Summary!$C$91*AZ286)/Summary!$C$92</f>
        <v>#VALUE!</v>
      </c>
      <c r="BC286" s="480" t="e" cm="1">
        <f t="array" ref="BC286">bdRateExtend($G286:$G289,L286:L289,$Z286:$Z289,AE286:AE289)</f>
        <v>#VALUE!</v>
      </c>
      <c r="BD286" s="480" t="e" cm="1">
        <f t="array" ref="BD286">bdRateExtend($G286:$G291,L286:L291,$Z286:$Z291,AE286:AE291)</f>
        <v>#VALUE!</v>
      </c>
      <c r="BE286" s="480" t="e" cm="1">
        <f t="array" ref="BE286">bdRateExtend($G286:$G289,M286:M289,$Z286:$Z289,AF286:AF289)</f>
        <v>#VALUE!</v>
      </c>
      <c r="BF286" s="480" t="e" cm="1">
        <f t="array" ref="BF286">bdRateExtend($G286:$G291,M286:M291,$Z286:$Z291,AF286:AF291)</f>
        <v>#VALUE!</v>
      </c>
      <c r="BG286" s="474" t="e" cm="1">
        <f t="array" ref="BG286">bdRateExtend($G286:$G289,N286:N289,$Z286:$Z289,AG286:AG289,"None", FALSE,1)</f>
        <v>#VALUE!</v>
      </c>
      <c r="BH286" s="475" t="e" cm="1">
        <f t="array" ref="BH286">bdRateExtend($G286:$G291,N286:N291,$Z286:$Z291,AG286:AG291,"None", FALSE,1)</f>
        <v>#VALUE!</v>
      </c>
      <c r="BI286" s="474" t="e" cm="1">
        <f t="array" ref="BI286">bdRateExtend($G286:$G289,O286:O289,$Z286:$Z289,AH286:AH289,"None", FALSE,1)</f>
        <v>#VALUE!</v>
      </c>
      <c r="BJ286" s="475" t="e" cm="1">
        <f t="array" ref="BJ286">bdRateExtend($G286:$G291,O286:O291,$Z286:$Z291,AH286:AH291,"None", FALSE,1)</f>
        <v>#VALUE!</v>
      </c>
      <c r="BK286" s="480" t="e" cm="1">
        <f t="array" ref="BK286">bdRateExtend($G286:$G289,P286:P289,$Z286:$Z289,AI286:AI289)</f>
        <v>#VALUE!</v>
      </c>
      <c r="BL286" s="480" t="e" cm="1">
        <f t="array" ref="BL286">bdRateExtend($G286:$G291,P286:P291,$Z286:$Z291,AI286:AI291)</f>
        <v>#VALUE!</v>
      </c>
      <c r="BM286" s="480" t="e" cm="1">
        <f t="array" ref="BM286">bdRateExtend($G286:$G289,Q286:Q289,$Z286:$Z289,AJ286:AJ289)</f>
        <v>#VALUE!</v>
      </c>
      <c r="BN286" s="480" t="e" cm="1">
        <f t="array" ref="BN286">bdRateExtend($G286:$G291,Q286:Q291,$Z286:$Z291,AJ286:AJ291)</f>
        <v>#VALUE!</v>
      </c>
      <c r="BO286" s="480" t="e" cm="1">
        <f t="array" ref="BO286">bdRateExtend($G286:$G289,R286:R289,$Z286:$Z289,AK286:AK289)</f>
        <v>#VALUE!</v>
      </c>
      <c r="BP286" s="575" t="e" cm="1">
        <f t="array" ref="BP286">bdRateExtend($G286:$G291,R286:R291,$Z286:$Z291,AK286:AK291)</f>
        <v>#VALUE!</v>
      </c>
      <c r="BQ286" s="574" t="e" cm="1">
        <f t="array" ref="BQ286">bdRateExtend($G286:$G291,S286:S291,$Z286:$Z291,AL286:AL291)</f>
        <v>#VALUE!</v>
      </c>
      <c r="BR286" s="574" t="e" cm="1">
        <f t="array" ref="BR286">bdRateExtend($G286:$G291,T286:T291,$Z286:$Z291,AM286:AM291)</f>
        <v>#VALUE!</v>
      </c>
      <c r="BS286" s="574" t="e" cm="1">
        <f t="array" ref="BS286">bdRateExtend($G286:$G291,U286:U291,$Z286:$Z291,AN286:AN291)</f>
        <v>#VALUE!</v>
      </c>
      <c r="BT286" s="576" t="e">
        <f>(Summary!$C$103*BP286+Summary!$C$104*BQ286+Summary!$C$105*BR286)/Summary!$C$106</f>
        <v>#VALUE!</v>
      </c>
      <c r="BU286" s="462" cm="1">
        <f t="array" ref="BU286">testVMAFRange($G286:$G289,N286:N289,$Z286:$Z289,AG286:AG289)</f>
        <v>0</v>
      </c>
      <c r="BV286" s="464" cm="1">
        <f t="array" ref="BV286">testVMAFRange($G286:$G291,N286:N291,$Z286:$Z291,AG286:AG291)</f>
        <v>0</v>
      </c>
      <c r="BW286" s="462" cm="1">
        <f t="array" ref="BW286">testVMAFRange($G286:$G289,O286:O289,$Z286:$Z289,AH286:AH289)</f>
        <v>0</v>
      </c>
      <c r="BX286" s="464" cm="1">
        <f t="array" ref="BX286">testVMAFRange($G286:$G291,O286:O291,$Z286:$Z291,AH286:AH291)</f>
        <v>0</v>
      </c>
    </row>
    <row r="287" spans="1:76" ht="17" customHeight="1" x14ac:dyDescent="0.35">
      <c r="A287" s="516"/>
      <c r="B287" s="483"/>
      <c r="C287" s="520"/>
      <c r="D287" s="490"/>
      <c r="E287" s="493"/>
      <c r="F287" s="138">
        <v>31</v>
      </c>
      <c r="G287" s="139">
        <f>'Anchor-LD'!L285</f>
        <v>0</v>
      </c>
      <c r="H287" s="140">
        <f>'Anchor-LD'!M285</f>
        <v>0</v>
      </c>
      <c r="I287" s="140">
        <f>'Anchor-LD'!N285</f>
        <v>0</v>
      </c>
      <c r="J287" s="140">
        <f>'Anchor-LD'!O285</f>
        <v>0</v>
      </c>
      <c r="K287" s="140">
        <f>(Summary!$C$58*H287+Summary!$C$59*I287+Summary!$C$60*J287)/Summary!$C$61</f>
        <v>0</v>
      </c>
      <c r="L287" s="140">
        <f>'Anchor-LD'!P285</f>
        <v>0</v>
      </c>
      <c r="M287" s="140">
        <f>'Anchor-LD'!Q285</f>
        <v>0</v>
      </c>
      <c r="N287" s="140">
        <f>'Anchor-LD'!R285</f>
        <v>0</v>
      </c>
      <c r="O287" s="140">
        <f>'Anchor-LD'!S285</f>
        <v>0</v>
      </c>
      <c r="P287" s="140">
        <f>'Anchor-LD'!T285</f>
        <v>0</v>
      </c>
      <c r="Q287" s="140">
        <f>'Anchor-LD'!U285</f>
        <v>0</v>
      </c>
      <c r="R287" s="140">
        <f>'Anchor-LD'!V285</f>
        <v>0</v>
      </c>
      <c r="S287" s="140">
        <f>'Anchor-LD'!W285</f>
        <v>0</v>
      </c>
      <c r="T287" s="140">
        <f>'Anchor-LD'!X285</f>
        <v>0</v>
      </c>
      <c r="U287" s="140">
        <f>10*LOG10(1/((Summary!$C$75/10^(R287/10)+Summary!$C$76/10^(S287/10)+Summary!$C$77/10^(T287/10))/Summary!$C$78))</f>
        <v>0</v>
      </c>
      <c r="V287" s="140">
        <f>'Anchor-LD'!Y285</f>
        <v>0</v>
      </c>
      <c r="W287" s="140">
        <f>'Anchor-LD'!Z285</f>
        <v>0</v>
      </c>
      <c r="X287" s="141">
        <f t="shared" si="18"/>
        <v>0</v>
      </c>
      <c r="Y287" s="133"/>
      <c r="Z287" s="139">
        <f>'Test-LD'!L285</f>
        <v>0</v>
      </c>
      <c r="AA287" s="140">
        <f>'Test-LD'!M285</f>
        <v>0</v>
      </c>
      <c r="AB287" s="140">
        <f>'Test-LD'!N285</f>
        <v>0</v>
      </c>
      <c r="AC287" s="140">
        <f>'Test-LD'!O285</f>
        <v>0</v>
      </c>
      <c r="AD287" s="140">
        <f>(Summary!$C$58*AA287+Summary!$C$59*AB287+Summary!$C$60*AC287)/Summary!$C$61</f>
        <v>0</v>
      </c>
      <c r="AE287" s="140">
        <f>'Test-LD'!P285</f>
        <v>0</v>
      </c>
      <c r="AF287" s="140">
        <f>'Test-LD'!Q285</f>
        <v>0</v>
      </c>
      <c r="AG287" s="140">
        <f>'Test-LD'!R285</f>
        <v>0</v>
      </c>
      <c r="AH287" s="140">
        <f>'Test-LD'!S285</f>
        <v>0</v>
      </c>
      <c r="AI287" s="140">
        <f>'Test-LD'!T285</f>
        <v>0</v>
      </c>
      <c r="AJ287" s="140">
        <f>'Test-LD'!U285</f>
        <v>0</v>
      </c>
      <c r="AK287" s="140">
        <f>'Test-LD'!V285</f>
        <v>0</v>
      </c>
      <c r="AL287" s="140">
        <f>'Test-LD'!W285</f>
        <v>0</v>
      </c>
      <c r="AM287" s="140">
        <f>'Test-LD'!X285</f>
        <v>0</v>
      </c>
      <c r="AN287" s="140">
        <f>10*LOG10(1/((Summary!$C$75/10^(AK287/10)+Summary!$C$76/10^(AL287/10)+Summary!$C$77/10^(AM287/10))/Summary!$C$78))</f>
        <v>0</v>
      </c>
      <c r="AO287" s="140">
        <f>'Test-LD'!Y285</f>
        <v>0</v>
      </c>
      <c r="AP287" s="140">
        <f>'Test-LD'!Z285</f>
        <v>0</v>
      </c>
      <c r="AQ287" s="141">
        <f t="shared" si="19"/>
        <v>0</v>
      </c>
      <c r="AR287" s="142" t="e">
        <f t="shared" si="16"/>
        <v>#DIV/0!</v>
      </c>
      <c r="AS287" s="143" t="e">
        <f t="shared" si="17"/>
        <v>#DIV/0!</v>
      </c>
      <c r="AT287" s="136"/>
      <c r="AU287" s="136"/>
      <c r="AV287" s="577"/>
      <c r="AW287" s="480"/>
      <c r="AX287" s="480"/>
      <c r="AY287" s="480"/>
      <c r="AZ287" s="480"/>
      <c r="BA287" s="480"/>
      <c r="BB287" s="480"/>
      <c r="BC287" s="480"/>
      <c r="BD287" s="480"/>
      <c r="BE287" s="480"/>
      <c r="BF287" s="480"/>
      <c r="BG287" s="469"/>
      <c r="BH287" s="476"/>
      <c r="BI287" s="469"/>
      <c r="BJ287" s="476"/>
      <c r="BK287" s="480"/>
      <c r="BL287" s="480"/>
      <c r="BM287" s="480"/>
      <c r="BN287" s="480"/>
      <c r="BO287" s="480"/>
      <c r="BP287" s="468"/>
      <c r="BQ287" s="480"/>
      <c r="BR287" s="480"/>
      <c r="BS287" s="480"/>
      <c r="BT287" s="476"/>
      <c r="BU287" s="463"/>
      <c r="BV287" s="465"/>
      <c r="BW287" s="463"/>
      <c r="BX287" s="465"/>
    </row>
    <row r="288" spans="1:76" ht="17" customHeight="1" x14ac:dyDescent="0.35">
      <c r="A288" s="516"/>
      <c r="B288" s="483"/>
      <c r="C288" s="520"/>
      <c r="D288" s="490"/>
      <c r="E288" s="493"/>
      <c r="F288" s="138">
        <v>39</v>
      </c>
      <c r="G288" s="139">
        <f>'Anchor-LD'!L286</f>
        <v>0</v>
      </c>
      <c r="H288" s="140">
        <f>'Anchor-LD'!M286</f>
        <v>0</v>
      </c>
      <c r="I288" s="140">
        <f>'Anchor-LD'!N286</f>
        <v>0</v>
      </c>
      <c r="J288" s="140">
        <f>'Anchor-LD'!O286</f>
        <v>0</v>
      </c>
      <c r="K288" s="140">
        <f>(Summary!$C$58*H288+Summary!$C$59*I288+Summary!$C$60*J288)/Summary!$C$61</f>
        <v>0</v>
      </c>
      <c r="L288" s="140">
        <f>'Anchor-LD'!P286</f>
        <v>0</v>
      </c>
      <c r="M288" s="140">
        <f>'Anchor-LD'!Q286</f>
        <v>0</v>
      </c>
      <c r="N288" s="140">
        <f>'Anchor-LD'!R286</f>
        <v>0</v>
      </c>
      <c r="O288" s="140">
        <f>'Anchor-LD'!S286</f>
        <v>0</v>
      </c>
      <c r="P288" s="140">
        <f>'Anchor-LD'!T286</f>
        <v>0</v>
      </c>
      <c r="Q288" s="140">
        <f>'Anchor-LD'!U286</f>
        <v>0</v>
      </c>
      <c r="R288" s="140">
        <f>'Anchor-LD'!V286</f>
        <v>0</v>
      </c>
      <c r="S288" s="140">
        <f>'Anchor-LD'!W286</f>
        <v>0</v>
      </c>
      <c r="T288" s="140">
        <f>'Anchor-LD'!X286</f>
        <v>0</v>
      </c>
      <c r="U288" s="140">
        <f>10*LOG10(1/((Summary!$C$75/10^(R288/10)+Summary!$C$76/10^(S288/10)+Summary!$C$77/10^(T288/10))/Summary!$C$78))</f>
        <v>0</v>
      </c>
      <c r="V288" s="140">
        <f>'Anchor-LD'!Y286</f>
        <v>0</v>
      </c>
      <c r="W288" s="140">
        <f>'Anchor-LD'!Z286</f>
        <v>0</v>
      </c>
      <c r="X288" s="141">
        <f t="shared" si="18"/>
        <v>0</v>
      </c>
      <c r="Y288" s="133"/>
      <c r="Z288" s="139">
        <f>'Test-LD'!L286</f>
        <v>0</v>
      </c>
      <c r="AA288" s="140">
        <f>'Test-LD'!M286</f>
        <v>0</v>
      </c>
      <c r="AB288" s="140">
        <f>'Test-LD'!N286</f>
        <v>0</v>
      </c>
      <c r="AC288" s="140">
        <f>'Test-LD'!O286</f>
        <v>0</v>
      </c>
      <c r="AD288" s="140">
        <f>(Summary!$C$58*AA288+Summary!$C$59*AB288+Summary!$C$60*AC288)/Summary!$C$61</f>
        <v>0</v>
      </c>
      <c r="AE288" s="140">
        <f>'Test-LD'!P286</f>
        <v>0</v>
      </c>
      <c r="AF288" s="140">
        <f>'Test-LD'!Q286</f>
        <v>0</v>
      </c>
      <c r="AG288" s="140">
        <f>'Test-LD'!R286</f>
        <v>0</v>
      </c>
      <c r="AH288" s="140">
        <f>'Test-LD'!S286</f>
        <v>0</v>
      </c>
      <c r="AI288" s="140">
        <f>'Test-LD'!T286</f>
        <v>0</v>
      </c>
      <c r="AJ288" s="140">
        <f>'Test-LD'!U286</f>
        <v>0</v>
      </c>
      <c r="AK288" s="140">
        <f>'Test-LD'!V286</f>
        <v>0</v>
      </c>
      <c r="AL288" s="140">
        <f>'Test-LD'!W286</f>
        <v>0</v>
      </c>
      <c r="AM288" s="140">
        <f>'Test-LD'!X286</f>
        <v>0</v>
      </c>
      <c r="AN288" s="140">
        <f>10*LOG10(1/((Summary!$C$75/10^(AK288/10)+Summary!$C$76/10^(AL288/10)+Summary!$C$77/10^(AM288/10))/Summary!$C$78))</f>
        <v>0</v>
      </c>
      <c r="AO288" s="140">
        <f>'Test-LD'!Y286</f>
        <v>0</v>
      </c>
      <c r="AP288" s="140">
        <f>'Test-LD'!Z286</f>
        <v>0</v>
      </c>
      <c r="AQ288" s="141">
        <f t="shared" si="19"/>
        <v>0</v>
      </c>
      <c r="AR288" s="142" t="e">
        <f t="shared" si="16"/>
        <v>#DIV/0!</v>
      </c>
      <c r="AS288" s="143" t="e">
        <f t="shared" si="17"/>
        <v>#DIV/0!</v>
      </c>
      <c r="AT288" s="136"/>
      <c r="AU288" s="136"/>
      <c r="AV288" s="577" t="s">
        <v>122</v>
      </c>
      <c r="AW288" s="480" t="e" cm="1">
        <f t="array" ref="AW288">bdRateExtend($G287:$G290,H287:H290,$Z287:$Z290,AA287:AA290)</f>
        <v>#VALUE!</v>
      </c>
      <c r="AX288" s="480"/>
      <c r="AY288" s="480"/>
      <c r="AZ288" s="480"/>
      <c r="BA288" s="480"/>
      <c r="BB288" s="480"/>
      <c r="BC288" s="480" t="e" cm="1">
        <f t="array" ref="BC288">bdRateExtend($G287:$G290,L287:L290,$Z287:$Z290,AE287:AE290)</f>
        <v>#VALUE!</v>
      </c>
      <c r="BD288" s="480"/>
      <c r="BE288" s="480" t="e" cm="1">
        <f t="array" ref="BE288">bdRateExtend($G287:$G290,M287:M290,$Z287:$Z290,AF287:AF290)</f>
        <v>#VALUE!</v>
      </c>
      <c r="BF288" s="480"/>
      <c r="BG288" s="469" t="e" cm="1">
        <f t="array" ref="BG288">bdRateExtend($G287:$G290,N287:N290,$Z287:$Z290,AG287:AG290,"None", FALSE,1)</f>
        <v>#VALUE!</v>
      </c>
      <c r="BH288" s="476"/>
      <c r="BI288" s="469" t="e" cm="1">
        <f t="array" ref="BI288">bdRateExtend($G287:$G290,O287:O290,$Z287:$Z290,AH287:AH290,"None", FALSE,1)</f>
        <v>#VALUE!</v>
      </c>
      <c r="BJ288" s="476"/>
      <c r="BK288" s="480" t="e" cm="1">
        <f t="array" ref="BK288">bdRateExtend($G287:$G290,P287:P290,$Z287:$Z290,AI287:AI290)</f>
        <v>#VALUE!</v>
      </c>
      <c r="BL288" s="480"/>
      <c r="BM288" s="480" t="e" cm="1">
        <f t="array" ref="BM288">bdRateExtend($G287:$G290,Q287:Q290,$Z287:$Z290,AJ287:AJ290)</f>
        <v>#VALUE!</v>
      </c>
      <c r="BN288" s="480"/>
      <c r="BO288" s="480" t="e" cm="1">
        <f t="array" ref="BO288">bdRateExtend($G287:$G290,R287:R290,$Z287:$Z290,AK287:AK290)</f>
        <v>#VALUE!</v>
      </c>
      <c r="BP288" s="468"/>
      <c r="BQ288" s="480"/>
      <c r="BR288" s="480"/>
      <c r="BS288" s="480"/>
      <c r="BT288" s="476"/>
      <c r="BU288" s="463" cm="1">
        <f t="array" ref="BU288">testVMAFRange($G287:$G290,N287:N290,$Z287:$Z290,AG287:AG290)</f>
        <v>0</v>
      </c>
      <c r="BV288" s="465"/>
      <c r="BW288" s="463" cm="1">
        <f t="array" ref="BW288">testVMAFRange($G287:$G290,O287:O290,$Z287:$Z290,AH287:AH290)</f>
        <v>0</v>
      </c>
      <c r="BX288" s="465"/>
    </row>
    <row r="289" spans="1:76" ht="17" customHeight="1" x14ac:dyDescent="0.35">
      <c r="A289" s="516"/>
      <c r="B289" s="483"/>
      <c r="C289" s="520"/>
      <c r="D289" s="490"/>
      <c r="E289" s="493"/>
      <c r="F289" s="138">
        <v>47</v>
      </c>
      <c r="G289" s="139">
        <f>'Anchor-LD'!L287</f>
        <v>0</v>
      </c>
      <c r="H289" s="140">
        <f>'Anchor-LD'!M287</f>
        <v>0</v>
      </c>
      <c r="I289" s="140">
        <f>'Anchor-LD'!N287</f>
        <v>0</v>
      </c>
      <c r="J289" s="140">
        <f>'Anchor-LD'!O287</f>
        <v>0</v>
      </c>
      <c r="K289" s="140">
        <f>(Summary!$C$58*H289+Summary!$C$59*I289+Summary!$C$60*J289)/Summary!$C$61</f>
        <v>0</v>
      </c>
      <c r="L289" s="140">
        <f>'Anchor-LD'!P287</f>
        <v>0</v>
      </c>
      <c r="M289" s="140">
        <f>'Anchor-LD'!Q287</f>
        <v>0</v>
      </c>
      <c r="N289" s="140">
        <f>'Anchor-LD'!R287</f>
        <v>0</v>
      </c>
      <c r="O289" s="140">
        <f>'Anchor-LD'!S287</f>
        <v>0</v>
      </c>
      <c r="P289" s="140">
        <f>'Anchor-LD'!T287</f>
        <v>0</v>
      </c>
      <c r="Q289" s="140">
        <f>'Anchor-LD'!U287</f>
        <v>0</v>
      </c>
      <c r="R289" s="140">
        <f>'Anchor-LD'!V287</f>
        <v>0</v>
      </c>
      <c r="S289" s="140">
        <f>'Anchor-LD'!W287</f>
        <v>0</v>
      </c>
      <c r="T289" s="140">
        <f>'Anchor-LD'!X287</f>
        <v>0</v>
      </c>
      <c r="U289" s="140">
        <f>10*LOG10(1/((Summary!$C$75/10^(R289/10)+Summary!$C$76/10^(S289/10)+Summary!$C$77/10^(T289/10))/Summary!$C$78))</f>
        <v>0</v>
      </c>
      <c r="V289" s="140">
        <f>'Anchor-LD'!Y287</f>
        <v>0</v>
      </c>
      <c r="W289" s="140">
        <f>'Anchor-LD'!Z287</f>
        <v>0</v>
      </c>
      <c r="X289" s="141">
        <f t="shared" si="18"/>
        <v>0</v>
      </c>
      <c r="Y289" s="133"/>
      <c r="Z289" s="139">
        <f>'Test-LD'!L287</f>
        <v>0</v>
      </c>
      <c r="AA289" s="140">
        <f>'Test-LD'!M287</f>
        <v>0</v>
      </c>
      <c r="AB289" s="140">
        <f>'Test-LD'!N287</f>
        <v>0</v>
      </c>
      <c r="AC289" s="140">
        <f>'Test-LD'!O287</f>
        <v>0</v>
      </c>
      <c r="AD289" s="140">
        <f>(Summary!$C$58*AA289+Summary!$C$59*AB289+Summary!$C$60*AC289)/Summary!$C$61</f>
        <v>0</v>
      </c>
      <c r="AE289" s="140">
        <f>'Test-LD'!P287</f>
        <v>0</v>
      </c>
      <c r="AF289" s="140">
        <f>'Test-LD'!Q287</f>
        <v>0</v>
      </c>
      <c r="AG289" s="140">
        <f>'Test-LD'!R287</f>
        <v>0</v>
      </c>
      <c r="AH289" s="140">
        <f>'Test-LD'!S287</f>
        <v>0</v>
      </c>
      <c r="AI289" s="140">
        <f>'Test-LD'!T287</f>
        <v>0</v>
      </c>
      <c r="AJ289" s="140">
        <f>'Test-LD'!U287</f>
        <v>0</v>
      </c>
      <c r="AK289" s="140">
        <f>'Test-LD'!V287</f>
        <v>0</v>
      </c>
      <c r="AL289" s="140">
        <f>'Test-LD'!W287</f>
        <v>0</v>
      </c>
      <c r="AM289" s="140">
        <f>'Test-LD'!X287</f>
        <v>0</v>
      </c>
      <c r="AN289" s="140">
        <f>10*LOG10(1/((Summary!$C$75/10^(AK289/10)+Summary!$C$76/10^(AL289/10)+Summary!$C$77/10^(AM289/10))/Summary!$C$78))</f>
        <v>0</v>
      </c>
      <c r="AO289" s="140">
        <f>'Test-LD'!Y287</f>
        <v>0</v>
      </c>
      <c r="AP289" s="140">
        <f>'Test-LD'!Z287</f>
        <v>0</v>
      </c>
      <c r="AQ289" s="141">
        <f t="shared" si="19"/>
        <v>0</v>
      </c>
      <c r="AR289" s="142" t="e">
        <f t="shared" si="16"/>
        <v>#DIV/0!</v>
      </c>
      <c r="AS289" s="143" t="e">
        <f t="shared" si="17"/>
        <v>#DIV/0!</v>
      </c>
      <c r="AT289" s="136"/>
      <c r="AU289" s="136"/>
      <c r="AV289" s="577"/>
      <c r="AW289" s="480"/>
      <c r="AX289" s="480"/>
      <c r="AY289" s="480"/>
      <c r="AZ289" s="480"/>
      <c r="BA289" s="480"/>
      <c r="BB289" s="480"/>
      <c r="BC289" s="480"/>
      <c r="BD289" s="480"/>
      <c r="BE289" s="480"/>
      <c r="BF289" s="480"/>
      <c r="BG289" s="469"/>
      <c r="BH289" s="476"/>
      <c r="BI289" s="469"/>
      <c r="BJ289" s="476"/>
      <c r="BK289" s="480"/>
      <c r="BL289" s="480"/>
      <c r="BM289" s="480"/>
      <c r="BN289" s="480"/>
      <c r="BO289" s="480"/>
      <c r="BP289" s="468"/>
      <c r="BQ289" s="480"/>
      <c r="BR289" s="480"/>
      <c r="BS289" s="480"/>
      <c r="BT289" s="476"/>
      <c r="BU289" s="463"/>
      <c r="BV289" s="465"/>
      <c r="BW289" s="463"/>
      <c r="BX289" s="465"/>
    </row>
    <row r="290" spans="1:76" ht="17" customHeight="1" x14ac:dyDescent="0.35">
      <c r="A290" s="516"/>
      <c r="B290" s="483"/>
      <c r="C290" s="520"/>
      <c r="D290" s="490"/>
      <c r="E290" s="493"/>
      <c r="F290" s="138">
        <v>55</v>
      </c>
      <c r="G290" s="139">
        <f>'Anchor-LD'!L288</f>
        <v>0</v>
      </c>
      <c r="H290" s="140">
        <f>'Anchor-LD'!M288</f>
        <v>0</v>
      </c>
      <c r="I290" s="140">
        <f>'Anchor-LD'!N288</f>
        <v>0</v>
      </c>
      <c r="J290" s="140">
        <f>'Anchor-LD'!O288</f>
        <v>0</v>
      </c>
      <c r="K290" s="140">
        <f>(Summary!$C$58*H290+Summary!$C$59*I290+Summary!$C$60*J290)/Summary!$C$61</f>
        <v>0</v>
      </c>
      <c r="L290" s="140">
        <f>'Anchor-LD'!P288</f>
        <v>0</v>
      </c>
      <c r="M290" s="140">
        <f>'Anchor-LD'!Q288</f>
        <v>0</v>
      </c>
      <c r="N290" s="140">
        <f>'Anchor-LD'!R288</f>
        <v>0</v>
      </c>
      <c r="O290" s="140">
        <f>'Anchor-LD'!S288</f>
        <v>0</v>
      </c>
      <c r="P290" s="140">
        <f>'Anchor-LD'!T288</f>
        <v>0</v>
      </c>
      <c r="Q290" s="140">
        <f>'Anchor-LD'!U288</f>
        <v>0</v>
      </c>
      <c r="R290" s="140">
        <f>'Anchor-LD'!V288</f>
        <v>0</v>
      </c>
      <c r="S290" s="140">
        <f>'Anchor-LD'!W288</f>
        <v>0</v>
      </c>
      <c r="T290" s="140">
        <f>'Anchor-LD'!X288</f>
        <v>0</v>
      </c>
      <c r="U290" s="140">
        <f>10*LOG10(1/((Summary!$C$75/10^(R290/10)+Summary!$C$76/10^(S290/10)+Summary!$C$77/10^(T290/10))/Summary!$C$78))</f>
        <v>0</v>
      </c>
      <c r="V290" s="140">
        <f>'Anchor-LD'!Y288</f>
        <v>0</v>
      </c>
      <c r="W290" s="140">
        <f>'Anchor-LD'!Z288</f>
        <v>0</v>
      </c>
      <c r="X290" s="141">
        <f t="shared" si="18"/>
        <v>0</v>
      </c>
      <c r="Y290" s="133"/>
      <c r="Z290" s="139">
        <f>'Test-LD'!L288</f>
        <v>0</v>
      </c>
      <c r="AA290" s="140">
        <f>'Test-LD'!M288</f>
        <v>0</v>
      </c>
      <c r="AB290" s="140">
        <f>'Test-LD'!N288</f>
        <v>0</v>
      </c>
      <c r="AC290" s="140">
        <f>'Test-LD'!O288</f>
        <v>0</v>
      </c>
      <c r="AD290" s="140">
        <f>(Summary!$C$58*AA290+Summary!$C$59*AB290+Summary!$C$60*AC290)/Summary!$C$61</f>
        <v>0</v>
      </c>
      <c r="AE290" s="140">
        <f>'Test-LD'!P288</f>
        <v>0</v>
      </c>
      <c r="AF290" s="140">
        <f>'Test-LD'!Q288</f>
        <v>0</v>
      </c>
      <c r="AG290" s="140">
        <f>'Test-LD'!R288</f>
        <v>0</v>
      </c>
      <c r="AH290" s="140">
        <f>'Test-LD'!S288</f>
        <v>0</v>
      </c>
      <c r="AI290" s="140">
        <f>'Test-LD'!T288</f>
        <v>0</v>
      </c>
      <c r="AJ290" s="140">
        <f>'Test-LD'!U288</f>
        <v>0</v>
      </c>
      <c r="AK290" s="140">
        <f>'Test-LD'!V288</f>
        <v>0</v>
      </c>
      <c r="AL290" s="140">
        <f>'Test-LD'!W288</f>
        <v>0</v>
      </c>
      <c r="AM290" s="140">
        <f>'Test-LD'!X288</f>
        <v>0</v>
      </c>
      <c r="AN290" s="140">
        <f>10*LOG10(1/((Summary!$C$75/10^(AK290/10)+Summary!$C$76/10^(AL290/10)+Summary!$C$77/10^(AM290/10))/Summary!$C$78))</f>
        <v>0</v>
      </c>
      <c r="AO290" s="140">
        <f>'Test-LD'!Y288</f>
        <v>0</v>
      </c>
      <c r="AP290" s="140">
        <f>'Test-LD'!Z288</f>
        <v>0</v>
      </c>
      <c r="AQ290" s="141">
        <f t="shared" si="19"/>
        <v>0</v>
      </c>
      <c r="AR290" s="142" t="e">
        <f t="shared" si="16"/>
        <v>#DIV/0!</v>
      </c>
      <c r="AS290" s="143" t="e">
        <f t="shared" si="17"/>
        <v>#DIV/0!</v>
      </c>
      <c r="AT290" s="136"/>
      <c r="AU290" s="136"/>
      <c r="AV290" s="577" t="s">
        <v>123</v>
      </c>
      <c r="AW290" s="480" t="e" cm="1">
        <f t="array" ref="AW290">bdRateExtend($G288:$G291,H288:H291,$Z288:$Z291,AA288:AA291)</f>
        <v>#VALUE!</v>
      </c>
      <c r="AX290" s="480"/>
      <c r="AY290" s="480"/>
      <c r="AZ290" s="480"/>
      <c r="BA290" s="480"/>
      <c r="BB290" s="480"/>
      <c r="BC290" s="480" t="e" cm="1">
        <f t="array" ref="BC290">bdRateExtend($G288:$G291,L288:L291,$Z288:$Z291,AE288:AE291)</f>
        <v>#VALUE!</v>
      </c>
      <c r="BD290" s="480"/>
      <c r="BE290" s="480" t="e" cm="1">
        <f t="array" ref="BE290">bdRateExtend($G288:$G291,M288:M291,$Z288:$Z291,AF288:AF291)</f>
        <v>#VALUE!</v>
      </c>
      <c r="BF290" s="480"/>
      <c r="BG290" s="469" t="e" cm="1">
        <f t="array" ref="BG290">bdRateExtend($G288:$G291,N288:N291,$Z288:$Z291,AG288:AG291,"None", FALSE,1)</f>
        <v>#VALUE!</v>
      </c>
      <c r="BH290" s="476"/>
      <c r="BI290" s="469" t="e" cm="1">
        <f t="array" ref="BI290">bdRateExtend($G288:$G291,O288:O291,$Z288:$Z291,AH288:AH291,"None", FALSE,1)</f>
        <v>#VALUE!</v>
      </c>
      <c r="BJ290" s="476"/>
      <c r="BK290" s="480" t="e" cm="1">
        <f t="array" ref="BK290">bdRateExtend($G288:$G291,P288:P291,$Z288:$Z291,AI288:AI291)</f>
        <v>#VALUE!</v>
      </c>
      <c r="BL290" s="480"/>
      <c r="BM290" s="480" t="e" cm="1">
        <f t="array" ref="BM290">bdRateExtend($G288:$G291,Q288:Q291,$Z288:$Z291,AJ288:AJ291)</f>
        <v>#VALUE!</v>
      </c>
      <c r="BN290" s="480"/>
      <c r="BO290" s="480" t="e" cm="1">
        <f t="array" ref="BO290">bdRateExtend($G288:$G291,R288:R291,$Z288:$Z291,AK288:AK291)</f>
        <v>#VALUE!</v>
      </c>
      <c r="BP290" s="468"/>
      <c r="BQ290" s="480"/>
      <c r="BR290" s="480"/>
      <c r="BS290" s="480"/>
      <c r="BT290" s="476"/>
      <c r="BU290" s="463" cm="1">
        <f t="array" ref="BU290">testVMAFRange($G288:$G291,N288:N291,$Z288:$Z291,AG288:AG291)</f>
        <v>0</v>
      </c>
      <c r="BV290" s="465"/>
      <c r="BW290" s="463" cm="1">
        <f t="array" ref="BW290">testVMAFRange($G288:$G291,O288:O291,$Z288:$Z291,AH288:AH291)</f>
        <v>0</v>
      </c>
      <c r="BX290" s="465"/>
    </row>
    <row r="291" spans="1:76" ht="17" customHeight="1" thickBot="1" x14ac:dyDescent="0.4">
      <c r="A291" s="517"/>
      <c r="B291" s="518"/>
      <c r="C291" s="521"/>
      <c r="D291" s="522"/>
      <c r="E291" s="523"/>
      <c r="F291" s="144">
        <v>63</v>
      </c>
      <c r="G291" s="145">
        <f>'Anchor-LD'!L289</f>
        <v>0</v>
      </c>
      <c r="H291" s="146">
        <f>'Anchor-LD'!M289</f>
        <v>0</v>
      </c>
      <c r="I291" s="146">
        <f>'Anchor-LD'!N289</f>
        <v>0</v>
      </c>
      <c r="J291" s="146">
        <f>'Anchor-LD'!O289</f>
        <v>0</v>
      </c>
      <c r="K291" s="146">
        <f>(Summary!$C$58*H291+Summary!$C$59*I291+Summary!$C$60*J291)/Summary!$C$61</f>
        <v>0</v>
      </c>
      <c r="L291" s="146">
        <f>'Anchor-LD'!P289</f>
        <v>0</v>
      </c>
      <c r="M291" s="146">
        <f>'Anchor-LD'!Q289</f>
        <v>0</v>
      </c>
      <c r="N291" s="146">
        <f>'Anchor-LD'!R289</f>
        <v>0</v>
      </c>
      <c r="O291" s="146">
        <f>'Anchor-LD'!S289</f>
        <v>0</v>
      </c>
      <c r="P291" s="146">
        <f>'Anchor-LD'!T289</f>
        <v>0</v>
      </c>
      <c r="Q291" s="146">
        <f>'Anchor-LD'!U289</f>
        <v>0</v>
      </c>
      <c r="R291" s="146">
        <f>'Anchor-LD'!V289</f>
        <v>0</v>
      </c>
      <c r="S291" s="146">
        <f>'Anchor-LD'!W289</f>
        <v>0</v>
      </c>
      <c r="T291" s="146">
        <f>'Anchor-LD'!X289</f>
        <v>0</v>
      </c>
      <c r="U291" s="146">
        <f>10*LOG10(1/((Summary!$C$75/10^(R291/10)+Summary!$C$76/10^(S291/10)+Summary!$C$77/10^(T291/10))/Summary!$C$78))</f>
        <v>0</v>
      </c>
      <c r="V291" s="146">
        <f>'Anchor-LD'!Y289</f>
        <v>0</v>
      </c>
      <c r="W291" s="146">
        <f>'Anchor-LD'!Z289</f>
        <v>0</v>
      </c>
      <c r="X291" s="147">
        <f t="shared" si="18"/>
        <v>0</v>
      </c>
      <c r="Y291" s="133"/>
      <c r="Z291" s="145">
        <f>'Test-LD'!L289</f>
        <v>0</v>
      </c>
      <c r="AA291" s="146">
        <f>'Test-LD'!M289</f>
        <v>0</v>
      </c>
      <c r="AB291" s="146">
        <f>'Test-LD'!N289</f>
        <v>0</v>
      </c>
      <c r="AC291" s="146">
        <f>'Test-LD'!O289</f>
        <v>0</v>
      </c>
      <c r="AD291" s="146">
        <f>(Summary!$C$58*AA291+Summary!$C$59*AB291+Summary!$C$60*AC291)/Summary!$C$61</f>
        <v>0</v>
      </c>
      <c r="AE291" s="146">
        <f>'Test-LD'!P289</f>
        <v>0</v>
      </c>
      <c r="AF291" s="146">
        <f>'Test-LD'!Q289</f>
        <v>0</v>
      </c>
      <c r="AG291" s="146">
        <f>'Test-LD'!R289</f>
        <v>0</v>
      </c>
      <c r="AH291" s="146">
        <f>'Test-LD'!S289</f>
        <v>0</v>
      </c>
      <c r="AI291" s="146">
        <f>'Test-LD'!T289</f>
        <v>0</v>
      </c>
      <c r="AJ291" s="146">
        <f>'Test-LD'!U289</f>
        <v>0</v>
      </c>
      <c r="AK291" s="146">
        <f>'Test-LD'!V289</f>
        <v>0</v>
      </c>
      <c r="AL291" s="146">
        <f>'Test-LD'!W289</f>
        <v>0</v>
      </c>
      <c r="AM291" s="146">
        <f>'Test-LD'!X289</f>
        <v>0</v>
      </c>
      <c r="AN291" s="146">
        <f>10*LOG10(1/((Summary!$C$75/10^(AK291/10)+Summary!$C$76/10^(AL291/10)+Summary!$C$77/10^(AM291/10))/Summary!$C$78))</f>
        <v>0</v>
      </c>
      <c r="AO291" s="146">
        <f>'Test-LD'!Y289</f>
        <v>0</v>
      </c>
      <c r="AP291" s="146">
        <f>'Test-LD'!Z289</f>
        <v>0</v>
      </c>
      <c r="AQ291" s="147">
        <f t="shared" si="19"/>
        <v>0</v>
      </c>
      <c r="AR291" s="148" t="e">
        <f t="shared" si="16"/>
        <v>#DIV/0!</v>
      </c>
      <c r="AS291" s="149" t="e">
        <f t="shared" si="17"/>
        <v>#DIV/0!</v>
      </c>
      <c r="AT291" s="136"/>
      <c r="AU291" s="136"/>
      <c r="AV291" s="577"/>
      <c r="AW291" s="480"/>
      <c r="AX291" s="480"/>
      <c r="AY291" s="480"/>
      <c r="AZ291" s="480"/>
      <c r="BA291" s="480"/>
      <c r="BB291" s="481"/>
      <c r="BC291" s="480"/>
      <c r="BD291" s="480"/>
      <c r="BE291" s="480"/>
      <c r="BF291" s="480"/>
      <c r="BG291" s="472"/>
      <c r="BH291" s="477"/>
      <c r="BI291" s="472"/>
      <c r="BJ291" s="477"/>
      <c r="BK291" s="480"/>
      <c r="BL291" s="480"/>
      <c r="BM291" s="480"/>
      <c r="BN291" s="480"/>
      <c r="BO291" s="480"/>
      <c r="BP291" s="471"/>
      <c r="BQ291" s="481"/>
      <c r="BR291" s="481"/>
      <c r="BS291" s="481"/>
      <c r="BT291" s="477"/>
      <c r="BU291" s="473"/>
      <c r="BV291" s="466"/>
      <c r="BW291" s="473"/>
      <c r="BX291" s="466"/>
    </row>
    <row r="292" spans="1:76" ht="17" customHeight="1" x14ac:dyDescent="0.35">
      <c r="A292" s="488" t="s">
        <v>103</v>
      </c>
      <c r="B292" s="482" t="s">
        <v>2</v>
      </c>
      <c r="C292" s="519" t="s">
        <v>24</v>
      </c>
      <c r="D292" s="489">
        <v>60</v>
      </c>
      <c r="E292" s="492">
        <v>8</v>
      </c>
      <c r="F292" s="129">
        <v>23</v>
      </c>
      <c r="G292" s="130">
        <f>'Anchor-LD'!L290</f>
        <v>0</v>
      </c>
      <c r="H292" s="131">
        <f>'Anchor-LD'!M290</f>
        <v>0</v>
      </c>
      <c r="I292" s="131">
        <f>'Anchor-LD'!N290</f>
        <v>0</v>
      </c>
      <c r="J292" s="131">
        <f>'Anchor-LD'!O290</f>
        <v>0</v>
      </c>
      <c r="K292" s="131">
        <f>(Summary!$C$58*H292+Summary!$C$59*I292+Summary!$C$60*J292)/Summary!$C$61</f>
        <v>0</v>
      </c>
      <c r="L292" s="131">
        <f>'Anchor-LD'!P290</f>
        <v>0</v>
      </c>
      <c r="M292" s="131">
        <f>'Anchor-LD'!Q290</f>
        <v>0</v>
      </c>
      <c r="N292" s="131">
        <f>'Anchor-LD'!R290</f>
        <v>0</v>
      </c>
      <c r="O292" s="131">
        <f>'Anchor-LD'!S290</f>
        <v>0</v>
      </c>
      <c r="P292" s="131">
        <f>'Anchor-LD'!T290</f>
        <v>0</v>
      </c>
      <c r="Q292" s="131">
        <f>'Anchor-LD'!U290</f>
        <v>0</v>
      </c>
      <c r="R292" s="131">
        <f>'Anchor-LD'!V290</f>
        <v>0</v>
      </c>
      <c r="S292" s="131">
        <f>'Anchor-LD'!W290</f>
        <v>0</v>
      </c>
      <c r="T292" s="131">
        <f>'Anchor-LD'!X290</f>
        <v>0</v>
      </c>
      <c r="U292" s="131">
        <f>10*LOG10(1/((Summary!$C$75/10^(R292/10)+Summary!$C$76/10^(S292/10)+Summary!$C$77/10^(T292/10))/Summary!$C$78))</f>
        <v>0</v>
      </c>
      <c r="V292" s="131">
        <f>'Anchor-LD'!Y290</f>
        <v>0</v>
      </c>
      <c r="W292" s="131">
        <f>'Anchor-LD'!Z290</f>
        <v>0</v>
      </c>
      <c r="X292" s="132">
        <f t="shared" si="18"/>
        <v>0</v>
      </c>
      <c r="Y292" s="133"/>
      <c r="Z292" s="130">
        <f>'Test-LD'!L290</f>
        <v>0</v>
      </c>
      <c r="AA292" s="131">
        <f>'Test-LD'!M290</f>
        <v>0</v>
      </c>
      <c r="AB292" s="131">
        <f>'Test-LD'!N290</f>
        <v>0</v>
      </c>
      <c r="AC292" s="131">
        <f>'Test-LD'!O290</f>
        <v>0</v>
      </c>
      <c r="AD292" s="131">
        <f>(Summary!$C$58*AA292+Summary!$C$59*AB292+Summary!$C$60*AC292)/Summary!$C$61</f>
        <v>0</v>
      </c>
      <c r="AE292" s="131">
        <f>'Test-LD'!P290</f>
        <v>0</v>
      </c>
      <c r="AF292" s="131">
        <f>'Test-LD'!Q290</f>
        <v>0</v>
      </c>
      <c r="AG292" s="131">
        <f>'Test-LD'!R290</f>
        <v>0</v>
      </c>
      <c r="AH292" s="131">
        <f>'Test-LD'!S290</f>
        <v>0</v>
      </c>
      <c r="AI292" s="131">
        <f>'Test-LD'!T290</f>
        <v>0</v>
      </c>
      <c r="AJ292" s="131">
        <f>'Test-LD'!U290</f>
        <v>0</v>
      </c>
      <c r="AK292" s="131">
        <f>'Test-LD'!V290</f>
        <v>0</v>
      </c>
      <c r="AL292" s="131">
        <f>'Test-LD'!W290</f>
        <v>0</v>
      </c>
      <c r="AM292" s="131">
        <f>'Test-LD'!X290</f>
        <v>0</v>
      </c>
      <c r="AN292" s="131">
        <f>10*LOG10(1/((Summary!$C$75/10^(AK292/10)+Summary!$C$76/10^(AL292/10)+Summary!$C$77/10^(AM292/10))/Summary!$C$78))</f>
        <v>0</v>
      </c>
      <c r="AO292" s="131">
        <f>'Test-LD'!Y290</f>
        <v>0</v>
      </c>
      <c r="AP292" s="131">
        <f>'Test-LD'!Z290</f>
        <v>0</v>
      </c>
      <c r="AQ292" s="132">
        <f t="shared" si="19"/>
        <v>0</v>
      </c>
      <c r="AR292" s="134" t="e">
        <f t="shared" si="16"/>
        <v>#DIV/0!</v>
      </c>
      <c r="AS292" s="135" t="e">
        <f t="shared" si="17"/>
        <v>#DIV/0!</v>
      </c>
      <c r="AT292" s="136"/>
      <c r="AU292" s="136"/>
      <c r="AV292" s="577" t="s">
        <v>121</v>
      </c>
      <c r="AW292" s="480" t="e" cm="1">
        <f t="array" ref="AW292">bdRateExtend($G292:$G295,H292:H295,$Z292:$Z295,AA292:AA295)</f>
        <v>#VALUE!</v>
      </c>
      <c r="AX292" s="480" t="e" cm="1">
        <f t="array" ref="AX292">bdRateExtend($G292:$G297,H292:H297,$Z292:$Z297,AA292:AA297)</f>
        <v>#VALUE!</v>
      </c>
      <c r="AY292" s="480" t="e" cm="1">
        <f t="array" ref="AY292">bdRateExtend($G292:$G297,I292:I297,$Z292:$Z297,AB292:AB297)</f>
        <v>#VALUE!</v>
      </c>
      <c r="AZ292" s="480" t="e" cm="1">
        <f t="array" ref="AZ292">bdRateExtend($G292:$G297,J292:J297,$Z292:$Z297,AC292:AC297)</f>
        <v>#VALUE!</v>
      </c>
      <c r="BA292" s="480" t="e" cm="1">
        <f t="array" ref="BA292">bdRateExtend($G292:$G297,K292:K297,$Z292:$Z297,AD292:AD297)</f>
        <v>#VALUE!</v>
      </c>
      <c r="BB292" s="479" t="e">
        <f>(Summary!$C$89*AX292+Summary!$C$90*AY292+Summary!$C$91*AZ292)/Summary!$C$92</f>
        <v>#VALUE!</v>
      </c>
      <c r="BC292" s="480" t="e" cm="1">
        <f t="array" ref="BC292">bdRateExtend($G292:$G295,L292:L295,$Z292:$Z295,AE292:AE295)</f>
        <v>#VALUE!</v>
      </c>
      <c r="BD292" s="480" t="e" cm="1">
        <f t="array" ref="BD292">bdRateExtend($G292:$G297,L292:L297,$Z292:$Z297,AE292:AE297)</f>
        <v>#VALUE!</v>
      </c>
      <c r="BE292" s="480" t="e" cm="1">
        <f t="array" ref="BE292">bdRateExtend($G292:$G295,M292:M295,$Z292:$Z295,AF292:AF295)</f>
        <v>#VALUE!</v>
      </c>
      <c r="BF292" s="480" t="e" cm="1">
        <f t="array" ref="BF292">bdRateExtend($G292:$G297,M292:M297,$Z292:$Z297,AF292:AF297)</f>
        <v>#VALUE!</v>
      </c>
      <c r="BG292" s="474" t="e" cm="1">
        <f t="array" ref="BG292">bdRateExtend($G292:$G295,N292:N295,$Z292:$Z295,AG292:AG295,"None", FALSE,1)</f>
        <v>#VALUE!</v>
      </c>
      <c r="BH292" s="475" t="e" cm="1">
        <f t="array" ref="BH292">bdRateExtend($G292:$G297,N292:N297,$Z292:$Z297,AG292:AG297,"None", FALSE,1)</f>
        <v>#VALUE!</v>
      </c>
      <c r="BI292" s="474" t="e" cm="1">
        <f t="array" ref="BI292">bdRateExtend($G292:$G295,O292:O295,$Z292:$Z295,AH292:AH295,"None", FALSE,1)</f>
        <v>#VALUE!</v>
      </c>
      <c r="BJ292" s="475" t="e" cm="1">
        <f t="array" ref="BJ292">bdRateExtend($G292:$G297,O292:O297,$Z292:$Z297,AH292:AH297,"None", FALSE,1)</f>
        <v>#VALUE!</v>
      </c>
      <c r="BK292" s="480" t="e" cm="1">
        <f t="array" ref="BK292">bdRateExtend($G292:$G295,P292:P295,$Z292:$Z295,AI292:AI295)</f>
        <v>#VALUE!</v>
      </c>
      <c r="BL292" s="480" t="e" cm="1">
        <f t="array" ref="BL292">bdRateExtend($G292:$G297,P292:P297,$Z292:$Z297,AI292:AI297)</f>
        <v>#VALUE!</v>
      </c>
      <c r="BM292" s="480" t="e" cm="1">
        <f t="array" ref="BM292">bdRateExtend($G292:$G295,Q292:Q295,$Z292:$Z295,AJ292:AJ295)</f>
        <v>#VALUE!</v>
      </c>
      <c r="BN292" s="480" t="e" cm="1">
        <f t="array" ref="BN292">bdRateExtend($G292:$G297,Q292:Q297,$Z292:$Z297,AJ292:AJ297)</f>
        <v>#VALUE!</v>
      </c>
      <c r="BO292" s="480" t="e" cm="1">
        <f t="array" ref="BO292">bdRateExtend($G292:$G295,R292:R295,$Z292:$Z295,AK292:AK295)</f>
        <v>#VALUE!</v>
      </c>
      <c r="BP292" s="575" t="e" cm="1">
        <f t="array" ref="BP292">bdRateExtend($G292:$G297,R292:R297,$Z292:$Z297,AK292:AK297)</f>
        <v>#VALUE!</v>
      </c>
      <c r="BQ292" s="574" t="e" cm="1">
        <f t="array" ref="BQ292">bdRateExtend($G292:$G297,S292:S297,$Z292:$Z297,AL292:AL297)</f>
        <v>#VALUE!</v>
      </c>
      <c r="BR292" s="574" t="e" cm="1">
        <f t="array" ref="BR292">bdRateExtend($G292:$G297,T292:T297,$Z292:$Z297,AM292:AM297)</f>
        <v>#VALUE!</v>
      </c>
      <c r="BS292" s="574" t="e" cm="1">
        <f t="array" ref="BS292">bdRateExtend($G292:$G297,U292:U297,$Z292:$Z297,AN292:AN297)</f>
        <v>#VALUE!</v>
      </c>
      <c r="BT292" s="576" t="e">
        <f>(Summary!$C$103*BP292+Summary!$C$104*BQ292+Summary!$C$105*BR292)/Summary!$C$106</f>
        <v>#VALUE!</v>
      </c>
      <c r="BU292" s="462" cm="1">
        <f t="array" ref="BU292">testVMAFRange($G292:$G295,N292:N295,$Z292:$Z295,AG292:AG295)</f>
        <v>0</v>
      </c>
      <c r="BV292" s="464" cm="1">
        <f t="array" ref="BV292">testVMAFRange($G292:$G297,N292:N297,$Z292:$Z297,AG292:AG297)</f>
        <v>0</v>
      </c>
      <c r="BW292" s="462" cm="1">
        <f t="array" ref="BW292">testVMAFRange($G292:$G295,O292:O295,$Z292:$Z295,AH292:AH295)</f>
        <v>0</v>
      </c>
      <c r="BX292" s="464" cm="1">
        <f t="array" ref="BX292">testVMAFRange($G292:$G297,O292:O297,$Z292:$Z297,AH292:AH297)</f>
        <v>0</v>
      </c>
    </row>
    <row r="293" spans="1:76" ht="17" customHeight="1" x14ac:dyDescent="0.35">
      <c r="A293" s="516"/>
      <c r="B293" s="483"/>
      <c r="C293" s="520"/>
      <c r="D293" s="490"/>
      <c r="E293" s="493"/>
      <c r="F293" s="138">
        <v>31</v>
      </c>
      <c r="G293" s="139">
        <f>'Anchor-LD'!L291</f>
        <v>0</v>
      </c>
      <c r="H293" s="140">
        <f>'Anchor-LD'!M291</f>
        <v>0</v>
      </c>
      <c r="I293" s="140">
        <f>'Anchor-LD'!N291</f>
        <v>0</v>
      </c>
      <c r="J293" s="140">
        <f>'Anchor-LD'!O291</f>
        <v>0</v>
      </c>
      <c r="K293" s="140">
        <f>(Summary!$C$58*H293+Summary!$C$59*I293+Summary!$C$60*J293)/Summary!$C$61</f>
        <v>0</v>
      </c>
      <c r="L293" s="140">
        <f>'Anchor-LD'!P291</f>
        <v>0</v>
      </c>
      <c r="M293" s="140">
        <f>'Anchor-LD'!Q291</f>
        <v>0</v>
      </c>
      <c r="N293" s="140">
        <f>'Anchor-LD'!R291</f>
        <v>0</v>
      </c>
      <c r="O293" s="140">
        <f>'Anchor-LD'!S291</f>
        <v>0</v>
      </c>
      <c r="P293" s="140">
        <f>'Anchor-LD'!T291</f>
        <v>0</v>
      </c>
      <c r="Q293" s="140">
        <f>'Anchor-LD'!U291</f>
        <v>0</v>
      </c>
      <c r="R293" s="140">
        <f>'Anchor-LD'!V291</f>
        <v>0</v>
      </c>
      <c r="S293" s="140">
        <f>'Anchor-LD'!W291</f>
        <v>0</v>
      </c>
      <c r="T293" s="140">
        <f>'Anchor-LD'!X291</f>
        <v>0</v>
      </c>
      <c r="U293" s="140">
        <f>10*LOG10(1/((Summary!$C$75/10^(R293/10)+Summary!$C$76/10^(S293/10)+Summary!$C$77/10^(T293/10))/Summary!$C$78))</f>
        <v>0</v>
      </c>
      <c r="V293" s="140">
        <f>'Anchor-LD'!Y291</f>
        <v>0</v>
      </c>
      <c r="W293" s="140">
        <f>'Anchor-LD'!Z291</f>
        <v>0</v>
      </c>
      <c r="X293" s="141">
        <f t="shared" si="18"/>
        <v>0</v>
      </c>
      <c r="Y293" s="133"/>
      <c r="Z293" s="139">
        <f>'Test-LD'!L291</f>
        <v>0</v>
      </c>
      <c r="AA293" s="140">
        <f>'Test-LD'!M291</f>
        <v>0</v>
      </c>
      <c r="AB293" s="140">
        <f>'Test-LD'!N291</f>
        <v>0</v>
      </c>
      <c r="AC293" s="140">
        <f>'Test-LD'!O291</f>
        <v>0</v>
      </c>
      <c r="AD293" s="140">
        <f>(Summary!$C$58*AA293+Summary!$C$59*AB293+Summary!$C$60*AC293)/Summary!$C$61</f>
        <v>0</v>
      </c>
      <c r="AE293" s="140">
        <f>'Test-LD'!P291</f>
        <v>0</v>
      </c>
      <c r="AF293" s="140">
        <f>'Test-LD'!Q291</f>
        <v>0</v>
      </c>
      <c r="AG293" s="140">
        <f>'Test-LD'!R291</f>
        <v>0</v>
      </c>
      <c r="AH293" s="140">
        <f>'Test-LD'!S291</f>
        <v>0</v>
      </c>
      <c r="AI293" s="140">
        <f>'Test-LD'!T291</f>
        <v>0</v>
      </c>
      <c r="AJ293" s="140">
        <f>'Test-LD'!U291</f>
        <v>0</v>
      </c>
      <c r="AK293" s="140">
        <f>'Test-LD'!V291</f>
        <v>0</v>
      </c>
      <c r="AL293" s="140">
        <f>'Test-LD'!W291</f>
        <v>0</v>
      </c>
      <c r="AM293" s="140">
        <f>'Test-LD'!X291</f>
        <v>0</v>
      </c>
      <c r="AN293" s="140">
        <f>10*LOG10(1/((Summary!$C$75/10^(AK293/10)+Summary!$C$76/10^(AL293/10)+Summary!$C$77/10^(AM293/10))/Summary!$C$78))</f>
        <v>0</v>
      </c>
      <c r="AO293" s="140">
        <f>'Test-LD'!Y291</f>
        <v>0</v>
      </c>
      <c r="AP293" s="140">
        <f>'Test-LD'!Z291</f>
        <v>0</v>
      </c>
      <c r="AQ293" s="141">
        <f t="shared" si="19"/>
        <v>0</v>
      </c>
      <c r="AR293" s="142" t="e">
        <f t="shared" si="16"/>
        <v>#DIV/0!</v>
      </c>
      <c r="AS293" s="143" t="e">
        <f t="shared" si="17"/>
        <v>#DIV/0!</v>
      </c>
      <c r="AT293" s="136"/>
      <c r="AU293" s="136"/>
      <c r="AV293" s="577"/>
      <c r="AW293" s="480"/>
      <c r="AX293" s="480"/>
      <c r="AY293" s="480"/>
      <c r="AZ293" s="480"/>
      <c r="BA293" s="480"/>
      <c r="BB293" s="480"/>
      <c r="BC293" s="480"/>
      <c r="BD293" s="480"/>
      <c r="BE293" s="480"/>
      <c r="BF293" s="480"/>
      <c r="BG293" s="469"/>
      <c r="BH293" s="476"/>
      <c r="BI293" s="469"/>
      <c r="BJ293" s="476"/>
      <c r="BK293" s="480"/>
      <c r="BL293" s="480"/>
      <c r="BM293" s="480"/>
      <c r="BN293" s="480"/>
      <c r="BO293" s="480"/>
      <c r="BP293" s="468"/>
      <c r="BQ293" s="480"/>
      <c r="BR293" s="480"/>
      <c r="BS293" s="480"/>
      <c r="BT293" s="476"/>
      <c r="BU293" s="463"/>
      <c r="BV293" s="465"/>
      <c r="BW293" s="463"/>
      <c r="BX293" s="465"/>
    </row>
    <row r="294" spans="1:76" ht="17" customHeight="1" x14ac:dyDescent="0.35">
      <c r="A294" s="516"/>
      <c r="B294" s="483"/>
      <c r="C294" s="520"/>
      <c r="D294" s="490"/>
      <c r="E294" s="493"/>
      <c r="F294" s="138">
        <v>39</v>
      </c>
      <c r="G294" s="139">
        <f>'Anchor-LD'!L292</f>
        <v>0</v>
      </c>
      <c r="H294" s="140">
        <f>'Anchor-LD'!M292</f>
        <v>0</v>
      </c>
      <c r="I294" s="140">
        <f>'Anchor-LD'!N292</f>
        <v>0</v>
      </c>
      <c r="J294" s="140">
        <f>'Anchor-LD'!O292</f>
        <v>0</v>
      </c>
      <c r="K294" s="140">
        <f>(Summary!$C$58*H294+Summary!$C$59*I294+Summary!$C$60*J294)/Summary!$C$61</f>
        <v>0</v>
      </c>
      <c r="L294" s="140">
        <f>'Anchor-LD'!P292</f>
        <v>0</v>
      </c>
      <c r="M294" s="140">
        <f>'Anchor-LD'!Q292</f>
        <v>0</v>
      </c>
      <c r="N294" s="140">
        <f>'Anchor-LD'!R292</f>
        <v>0</v>
      </c>
      <c r="O294" s="140">
        <f>'Anchor-LD'!S292</f>
        <v>0</v>
      </c>
      <c r="P294" s="140">
        <f>'Anchor-LD'!T292</f>
        <v>0</v>
      </c>
      <c r="Q294" s="140">
        <f>'Anchor-LD'!U292</f>
        <v>0</v>
      </c>
      <c r="R294" s="140">
        <f>'Anchor-LD'!V292</f>
        <v>0</v>
      </c>
      <c r="S294" s="140">
        <f>'Anchor-LD'!W292</f>
        <v>0</v>
      </c>
      <c r="T294" s="140">
        <f>'Anchor-LD'!X292</f>
        <v>0</v>
      </c>
      <c r="U294" s="140">
        <f>10*LOG10(1/((Summary!$C$75/10^(R294/10)+Summary!$C$76/10^(S294/10)+Summary!$C$77/10^(T294/10))/Summary!$C$78))</f>
        <v>0</v>
      </c>
      <c r="V294" s="140">
        <f>'Anchor-LD'!Y292</f>
        <v>0</v>
      </c>
      <c r="W294" s="140">
        <f>'Anchor-LD'!Z292</f>
        <v>0</v>
      </c>
      <c r="X294" s="141">
        <f t="shared" si="18"/>
        <v>0</v>
      </c>
      <c r="Y294" s="133"/>
      <c r="Z294" s="139">
        <f>'Test-LD'!L292</f>
        <v>0</v>
      </c>
      <c r="AA294" s="140">
        <f>'Test-LD'!M292</f>
        <v>0</v>
      </c>
      <c r="AB294" s="140">
        <f>'Test-LD'!N292</f>
        <v>0</v>
      </c>
      <c r="AC294" s="140">
        <f>'Test-LD'!O292</f>
        <v>0</v>
      </c>
      <c r="AD294" s="140">
        <f>(Summary!$C$58*AA294+Summary!$C$59*AB294+Summary!$C$60*AC294)/Summary!$C$61</f>
        <v>0</v>
      </c>
      <c r="AE294" s="140">
        <f>'Test-LD'!P292</f>
        <v>0</v>
      </c>
      <c r="AF294" s="140">
        <f>'Test-LD'!Q292</f>
        <v>0</v>
      </c>
      <c r="AG294" s="140">
        <f>'Test-LD'!R292</f>
        <v>0</v>
      </c>
      <c r="AH294" s="140">
        <f>'Test-LD'!S292</f>
        <v>0</v>
      </c>
      <c r="AI294" s="140">
        <f>'Test-LD'!T292</f>
        <v>0</v>
      </c>
      <c r="AJ294" s="140">
        <f>'Test-LD'!U292</f>
        <v>0</v>
      </c>
      <c r="AK294" s="140">
        <f>'Test-LD'!V292</f>
        <v>0</v>
      </c>
      <c r="AL294" s="140">
        <f>'Test-LD'!W292</f>
        <v>0</v>
      </c>
      <c r="AM294" s="140">
        <f>'Test-LD'!X292</f>
        <v>0</v>
      </c>
      <c r="AN294" s="140">
        <f>10*LOG10(1/((Summary!$C$75/10^(AK294/10)+Summary!$C$76/10^(AL294/10)+Summary!$C$77/10^(AM294/10))/Summary!$C$78))</f>
        <v>0</v>
      </c>
      <c r="AO294" s="140">
        <f>'Test-LD'!Y292</f>
        <v>0</v>
      </c>
      <c r="AP294" s="140">
        <f>'Test-LD'!Z292</f>
        <v>0</v>
      </c>
      <c r="AQ294" s="141">
        <f t="shared" si="19"/>
        <v>0</v>
      </c>
      <c r="AR294" s="142" t="e">
        <f t="shared" si="16"/>
        <v>#DIV/0!</v>
      </c>
      <c r="AS294" s="143" t="e">
        <f t="shared" si="17"/>
        <v>#DIV/0!</v>
      </c>
      <c r="AT294" s="136"/>
      <c r="AU294" s="136"/>
      <c r="AV294" s="577" t="s">
        <v>122</v>
      </c>
      <c r="AW294" s="480" t="e" cm="1">
        <f t="array" ref="AW294">bdRateExtend($G293:$G296,H293:H296,$Z293:$Z296,AA293:AA296)</f>
        <v>#VALUE!</v>
      </c>
      <c r="AX294" s="480"/>
      <c r="AY294" s="480"/>
      <c r="AZ294" s="480"/>
      <c r="BA294" s="480"/>
      <c r="BB294" s="480"/>
      <c r="BC294" s="480" t="e" cm="1">
        <f t="array" ref="BC294">bdRateExtend($G293:$G296,L293:L296,$Z293:$Z296,AE293:AE296)</f>
        <v>#VALUE!</v>
      </c>
      <c r="BD294" s="480"/>
      <c r="BE294" s="480" t="e" cm="1">
        <f t="array" ref="BE294">bdRateExtend($G293:$G296,M293:M296,$Z293:$Z296,AF293:AF296)</f>
        <v>#VALUE!</v>
      </c>
      <c r="BF294" s="480"/>
      <c r="BG294" s="469" t="e" cm="1">
        <f t="array" ref="BG294">bdRateExtend($G293:$G296,N293:N296,$Z293:$Z296,AG293:AG296,"None", FALSE,1)</f>
        <v>#VALUE!</v>
      </c>
      <c r="BH294" s="476"/>
      <c r="BI294" s="469" t="e" cm="1">
        <f t="array" ref="BI294">bdRateExtend($G293:$G296,O293:O296,$Z293:$Z296,AH293:AH296,"None", FALSE,1)</f>
        <v>#VALUE!</v>
      </c>
      <c r="BJ294" s="476"/>
      <c r="BK294" s="480" t="e" cm="1">
        <f t="array" ref="BK294">bdRateExtend($G293:$G296,P293:P296,$Z293:$Z296,AI293:AI296)</f>
        <v>#VALUE!</v>
      </c>
      <c r="BL294" s="480"/>
      <c r="BM294" s="480" t="e" cm="1">
        <f t="array" ref="BM294">bdRateExtend($G293:$G296,Q293:Q296,$Z293:$Z296,AJ293:AJ296)</f>
        <v>#VALUE!</v>
      </c>
      <c r="BN294" s="480"/>
      <c r="BO294" s="480" t="e" cm="1">
        <f t="array" ref="BO294">bdRateExtend($G293:$G296,R293:R296,$Z293:$Z296,AK293:AK296)</f>
        <v>#VALUE!</v>
      </c>
      <c r="BP294" s="468"/>
      <c r="BQ294" s="480"/>
      <c r="BR294" s="480"/>
      <c r="BS294" s="480"/>
      <c r="BT294" s="476"/>
      <c r="BU294" s="463" cm="1">
        <f t="array" ref="BU294">testVMAFRange($G293:$G296,N293:N296,$Z293:$Z296,AG293:AG296)</f>
        <v>0</v>
      </c>
      <c r="BV294" s="465"/>
      <c r="BW294" s="463" cm="1">
        <f t="array" ref="BW294">testVMAFRange($G293:$G296,O293:O296,$Z293:$Z296,AH293:AH296)</f>
        <v>0</v>
      </c>
      <c r="BX294" s="465"/>
    </row>
    <row r="295" spans="1:76" ht="17" customHeight="1" x14ac:dyDescent="0.35">
      <c r="A295" s="516"/>
      <c r="B295" s="483"/>
      <c r="C295" s="520"/>
      <c r="D295" s="490"/>
      <c r="E295" s="493"/>
      <c r="F295" s="138">
        <v>47</v>
      </c>
      <c r="G295" s="139">
        <f>'Anchor-LD'!L293</f>
        <v>0</v>
      </c>
      <c r="H295" s="140">
        <f>'Anchor-LD'!M293</f>
        <v>0</v>
      </c>
      <c r="I295" s="140">
        <f>'Anchor-LD'!N293</f>
        <v>0</v>
      </c>
      <c r="J295" s="140">
        <f>'Anchor-LD'!O293</f>
        <v>0</v>
      </c>
      <c r="K295" s="140">
        <f>(Summary!$C$58*H295+Summary!$C$59*I295+Summary!$C$60*J295)/Summary!$C$61</f>
        <v>0</v>
      </c>
      <c r="L295" s="140">
        <f>'Anchor-LD'!P293</f>
        <v>0</v>
      </c>
      <c r="M295" s="140">
        <f>'Anchor-LD'!Q293</f>
        <v>0</v>
      </c>
      <c r="N295" s="140">
        <f>'Anchor-LD'!R293</f>
        <v>0</v>
      </c>
      <c r="O295" s="140">
        <f>'Anchor-LD'!S293</f>
        <v>0</v>
      </c>
      <c r="P295" s="140">
        <f>'Anchor-LD'!T293</f>
        <v>0</v>
      </c>
      <c r="Q295" s="140">
        <f>'Anchor-LD'!U293</f>
        <v>0</v>
      </c>
      <c r="R295" s="140">
        <f>'Anchor-LD'!V293</f>
        <v>0</v>
      </c>
      <c r="S295" s="140">
        <f>'Anchor-LD'!W293</f>
        <v>0</v>
      </c>
      <c r="T295" s="140">
        <f>'Anchor-LD'!X293</f>
        <v>0</v>
      </c>
      <c r="U295" s="140">
        <f>10*LOG10(1/((Summary!$C$75/10^(R295/10)+Summary!$C$76/10^(S295/10)+Summary!$C$77/10^(T295/10))/Summary!$C$78))</f>
        <v>0</v>
      </c>
      <c r="V295" s="140">
        <f>'Anchor-LD'!Y293</f>
        <v>0</v>
      </c>
      <c r="W295" s="140">
        <f>'Anchor-LD'!Z293</f>
        <v>0</v>
      </c>
      <c r="X295" s="141">
        <f t="shared" si="18"/>
        <v>0</v>
      </c>
      <c r="Y295" s="133"/>
      <c r="Z295" s="139">
        <f>'Test-LD'!L293</f>
        <v>0</v>
      </c>
      <c r="AA295" s="140">
        <f>'Test-LD'!M293</f>
        <v>0</v>
      </c>
      <c r="AB295" s="140">
        <f>'Test-LD'!N293</f>
        <v>0</v>
      </c>
      <c r="AC295" s="140">
        <f>'Test-LD'!O293</f>
        <v>0</v>
      </c>
      <c r="AD295" s="140">
        <f>(Summary!$C$58*AA295+Summary!$C$59*AB295+Summary!$C$60*AC295)/Summary!$C$61</f>
        <v>0</v>
      </c>
      <c r="AE295" s="140">
        <f>'Test-LD'!P293</f>
        <v>0</v>
      </c>
      <c r="AF295" s="140">
        <f>'Test-LD'!Q293</f>
        <v>0</v>
      </c>
      <c r="AG295" s="140">
        <f>'Test-LD'!R293</f>
        <v>0</v>
      </c>
      <c r="AH295" s="140">
        <f>'Test-LD'!S293</f>
        <v>0</v>
      </c>
      <c r="AI295" s="140">
        <f>'Test-LD'!T293</f>
        <v>0</v>
      </c>
      <c r="AJ295" s="140">
        <f>'Test-LD'!U293</f>
        <v>0</v>
      </c>
      <c r="AK295" s="140">
        <f>'Test-LD'!V293</f>
        <v>0</v>
      </c>
      <c r="AL295" s="140">
        <f>'Test-LD'!W293</f>
        <v>0</v>
      </c>
      <c r="AM295" s="140">
        <f>'Test-LD'!X293</f>
        <v>0</v>
      </c>
      <c r="AN295" s="140">
        <f>10*LOG10(1/((Summary!$C$75/10^(AK295/10)+Summary!$C$76/10^(AL295/10)+Summary!$C$77/10^(AM295/10))/Summary!$C$78))</f>
        <v>0</v>
      </c>
      <c r="AO295" s="140">
        <f>'Test-LD'!Y293</f>
        <v>0</v>
      </c>
      <c r="AP295" s="140">
        <f>'Test-LD'!Z293</f>
        <v>0</v>
      </c>
      <c r="AQ295" s="141">
        <f t="shared" si="19"/>
        <v>0</v>
      </c>
      <c r="AR295" s="142" t="e">
        <f t="shared" si="16"/>
        <v>#DIV/0!</v>
      </c>
      <c r="AS295" s="143" t="e">
        <f t="shared" si="17"/>
        <v>#DIV/0!</v>
      </c>
      <c r="AT295" s="136"/>
      <c r="AU295" s="136"/>
      <c r="AV295" s="577"/>
      <c r="AW295" s="480"/>
      <c r="AX295" s="480"/>
      <c r="AY295" s="480"/>
      <c r="AZ295" s="480"/>
      <c r="BA295" s="480"/>
      <c r="BB295" s="480"/>
      <c r="BC295" s="480"/>
      <c r="BD295" s="480"/>
      <c r="BE295" s="480"/>
      <c r="BF295" s="480"/>
      <c r="BG295" s="469"/>
      <c r="BH295" s="476"/>
      <c r="BI295" s="469"/>
      <c r="BJ295" s="476"/>
      <c r="BK295" s="480"/>
      <c r="BL295" s="480"/>
      <c r="BM295" s="480"/>
      <c r="BN295" s="480"/>
      <c r="BO295" s="480"/>
      <c r="BP295" s="468"/>
      <c r="BQ295" s="480"/>
      <c r="BR295" s="480"/>
      <c r="BS295" s="480"/>
      <c r="BT295" s="476"/>
      <c r="BU295" s="463"/>
      <c r="BV295" s="465"/>
      <c r="BW295" s="463"/>
      <c r="BX295" s="465"/>
    </row>
    <row r="296" spans="1:76" ht="17" customHeight="1" x14ac:dyDescent="0.35">
      <c r="A296" s="516"/>
      <c r="B296" s="483"/>
      <c r="C296" s="520"/>
      <c r="D296" s="490"/>
      <c r="E296" s="493"/>
      <c r="F296" s="138">
        <v>55</v>
      </c>
      <c r="G296" s="139">
        <f>'Anchor-LD'!L294</f>
        <v>0</v>
      </c>
      <c r="H296" s="140">
        <f>'Anchor-LD'!M294</f>
        <v>0</v>
      </c>
      <c r="I296" s="140">
        <f>'Anchor-LD'!N294</f>
        <v>0</v>
      </c>
      <c r="J296" s="140">
        <f>'Anchor-LD'!O294</f>
        <v>0</v>
      </c>
      <c r="K296" s="140">
        <f>(Summary!$C$58*H296+Summary!$C$59*I296+Summary!$C$60*J296)/Summary!$C$61</f>
        <v>0</v>
      </c>
      <c r="L296" s="140">
        <f>'Anchor-LD'!P294</f>
        <v>0</v>
      </c>
      <c r="M296" s="140">
        <f>'Anchor-LD'!Q294</f>
        <v>0</v>
      </c>
      <c r="N296" s="140">
        <f>'Anchor-LD'!R294</f>
        <v>0</v>
      </c>
      <c r="O296" s="140">
        <f>'Anchor-LD'!S294</f>
        <v>0</v>
      </c>
      <c r="P296" s="140">
        <f>'Anchor-LD'!T294</f>
        <v>0</v>
      </c>
      <c r="Q296" s="140">
        <f>'Anchor-LD'!U294</f>
        <v>0</v>
      </c>
      <c r="R296" s="140">
        <f>'Anchor-LD'!V294</f>
        <v>0</v>
      </c>
      <c r="S296" s="140">
        <f>'Anchor-LD'!W294</f>
        <v>0</v>
      </c>
      <c r="T296" s="140">
        <f>'Anchor-LD'!X294</f>
        <v>0</v>
      </c>
      <c r="U296" s="140">
        <f>10*LOG10(1/((Summary!$C$75/10^(R296/10)+Summary!$C$76/10^(S296/10)+Summary!$C$77/10^(T296/10))/Summary!$C$78))</f>
        <v>0</v>
      </c>
      <c r="V296" s="140">
        <f>'Anchor-LD'!Y294</f>
        <v>0</v>
      </c>
      <c r="W296" s="140">
        <f>'Anchor-LD'!Z294</f>
        <v>0</v>
      </c>
      <c r="X296" s="141">
        <f t="shared" si="18"/>
        <v>0</v>
      </c>
      <c r="Y296" s="133"/>
      <c r="Z296" s="139">
        <f>'Test-LD'!L294</f>
        <v>0</v>
      </c>
      <c r="AA296" s="140">
        <f>'Test-LD'!M294</f>
        <v>0</v>
      </c>
      <c r="AB296" s="140">
        <f>'Test-LD'!N294</f>
        <v>0</v>
      </c>
      <c r="AC296" s="140">
        <f>'Test-LD'!O294</f>
        <v>0</v>
      </c>
      <c r="AD296" s="140">
        <f>(Summary!$C$58*AA296+Summary!$C$59*AB296+Summary!$C$60*AC296)/Summary!$C$61</f>
        <v>0</v>
      </c>
      <c r="AE296" s="140">
        <f>'Test-LD'!P294</f>
        <v>0</v>
      </c>
      <c r="AF296" s="140">
        <f>'Test-LD'!Q294</f>
        <v>0</v>
      </c>
      <c r="AG296" s="140">
        <f>'Test-LD'!R294</f>
        <v>0</v>
      </c>
      <c r="AH296" s="140">
        <f>'Test-LD'!S294</f>
        <v>0</v>
      </c>
      <c r="AI296" s="140">
        <f>'Test-LD'!T294</f>
        <v>0</v>
      </c>
      <c r="AJ296" s="140">
        <f>'Test-LD'!U294</f>
        <v>0</v>
      </c>
      <c r="AK296" s="140">
        <f>'Test-LD'!V294</f>
        <v>0</v>
      </c>
      <c r="AL296" s="140">
        <f>'Test-LD'!W294</f>
        <v>0</v>
      </c>
      <c r="AM296" s="140">
        <f>'Test-LD'!X294</f>
        <v>0</v>
      </c>
      <c r="AN296" s="140">
        <f>10*LOG10(1/((Summary!$C$75/10^(AK296/10)+Summary!$C$76/10^(AL296/10)+Summary!$C$77/10^(AM296/10))/Summary!$C$78))</f>
        <v>0</v>
      </c>
      <c r="AO296" s="140">
        <f>'Test-LD'!Y294</f>
        <v>0</v>
      </c>
      <c r="AP296" s="140">
        <f>'Test-LD'!Z294</f>
        <v>0</v>
      </c>
      <c r="AQ296" s="141">
        <f t="shared" si="19"/>
        <v>0</v>
      </c>
      <c r="AR296" s="142" t="e">
        <f t="shared" si="16"/>
        <v>#DIV/0!</v>
      </c>
      <c r="AS296" s="143" t="e">
        <f t="shared" si="17"/>
        <v>#DIV/0!</v>
      </c>
      <c r="AT296" s="136"/>
      <c r="AU296" s="136"/>
      <c r="AV296" s="577" t="s">
        <v>123</v>
      </c>
      <c r="AW296" s="480" t="e" cm="1">
        <f t="array" ref="AW296">bdRateExtend($G294:$G297,H294:H297,$Z294:$Z297,AA294:AA297)</f>
        <v>#VALUE!</v>
      </c>
      <c r="AX296" s="480"/>
      <c r="AY296" s="480"/>
      <c r="AZ296" s="480"/>
      <c r="BA296" s="480"/>
      <c r="BB296" s="480"/>
      <c r="BC296" s="480" t="e" cm="1">
        <f t="array" ref="BC296">bdRateExtend($G294:$G297,L294:L297,$Z294:$Z297,AE294:AE297)</f>
        <v>#VALUE!</v>
      </c>
      <c r="BD296" s="480"/>
      <c r="BE296" s="480" t="e" cm="1">
        <f t="array" ref="BE296">bdRateExtend($G294:$G297,M294:M297,$Z294:$Z297,AF294:AF297)</f>
        <v>#VALUE!</v>
      </c>
      <c r="BF296" s="480"/>
      <c r="BG296" s="469" t="e" cm="1">
        <f t="array" ref="BG296">bdRateExtend($G294:$G297,N294:N297,$Z294:$Z297,AG294:AG297,"None", FALSE,1)</f>
        <v>#VALUE!</v>
      </c>
      <c r="BH296" s="476"/>
      <c r="BI296" s="469" t="e" cm="1">
        <f t="array" ref="BI296">bdRateExtend($G294:$G297,O294:O297,$Z294:$Z297,AH294:AH297,"None", FALSE,1)</f>
        <v>#VALUE!</v>
      </c>
      <c r="BJ296" s="476"/>
      <c r="BK296" s="480" t="e" cm="1">
        <f t="array" ref="BK296">bdRateExtend($G294:$G297,P294:P297,$Z294:$Z297,AI294:AI297)</f>
        <v>#VALUE!</v>
      </c>
      <c r="BL296" s="480"/>
      <c r="BM296" s="480" t="e" cm="1">
        <f t="array" ref="BM296">bdRateExtend($G294:$G297,Q294:Q297,$Z294:$Z297,AJ294:AJ297)</f>
        <v>#VALUE!</v>
      </c>
      <c r="BN296" s="480"/>
      <c r="BO296" s="480" t="e" cm="1">
        <f t="array" ref="BO296">bdRateExtend($G294:$G297,R294:R297,$Z294:$Z297,AK294:AK297)</f>
        <v>#VALUE!</v>
      </c>
      <c r="BP296" s="468"/>
      <c r="BQ296" s="480"/>
      <c r="BR296" s="480"/>
      <c r="BS296" s="480"/>
      <c r="BT296" s="476"/>
      <c r="BU296" s="463" cm="1">
        <f t="array" ref="BU296">testVMAFRange($G294:$G297,N294:N297,$Z294:$Z297,AG294:AG297)</f>
        <v>0</v>
      </c>
      <c r="BV296" s="465"/>
      <c r="BW296" s="463" cm="1">
        <f t="array" ref="BW296">testVMAFRange($G294:$G297,O294:O297,$Z294:$Z297,AH294:AH297)</f>
        <v>0</v>
      </c>
      <c r="BX296" s="465"/>
    </row>
    <row r="297" spans="1:76" ht="17" customHeight="1" thickBot="1" x14ac:dyDescent="0.4">
      <c r="A297" s="516"/>
      <c r="B297" s="518"/>
      <c r="C297" s="521"/>
      <c r="D297" s="522"/>
      <c r="E297" s="523"/>
      <c r="F297" s="144">
        <v>63</v>
      </c>
      <c r="G297" s="145">
        <f>'Anchor-LD'!L295</f>
        <v>0</v>
      </c>
      <c r="H297" s="146">
        <f>'Anchor-LD'!M295</f>
        <v>0</v>
      </c>
      <c r="I297" s="146">
        <f>'Anchor-LD'!N295</f>
        <v>0</v>
      </c>
      <c r="J297" s="146">
        <f>'Anchor-LD'!O295</f>
        <v>0</v>
      </c>
      <c r="K297" s="146">
        <f>(Summary!$C$58*H297+Summary!$C$59*I297+Summary!$C$60*J297)/Summary!$C$61</f>
        <v>0</v>
      </c>
      <c r="L297" s="146">
        <f>'Anchor-LD'!P295</f>
        <v>0</v>
      </c>
      <c r="M297" s="146">
        <f>'Anchor-LD'!Q295</f>
        <v>0</v>
      </c>
      <c r="N297" s="146">
        <f>'Anchor-LD'!R295</f>
        <v>0</v>
      </c>
      <c r="O297" s="146">
        <f>'Anchor-LD'!S295</f>
        <v>0</v>
      </c>
      <c r="P297" s="146">
        <f>'Anchor-LD'!T295</f>
        <v>0</v>
      </c>
      <c r="Q297" s="146">
        <f>'Anchor-LD'!U295</f>
        <v>0</v>
      </c>
      <c r="R297" s="146">
        <f>'Anchor-LD'!V295</f>
        <v>0</v>
      </c>
      <c r="S297" s="146">
        <f>'Anchor-LD'!W295</f>
        <v>0</v>
      </c>
      <c r="T297" s="146">
        <f>'Anchor-LD'!X295</f>
        <v>0</v>
      </c>
      <c r="U297" s="146">
        <f>10*LOG10(1/((Summary!$C$75/10^(R297/10)+Summary!$C$76/10^(S297/10)+Summary!$C$77/10^(T297/10))/Summary!$C$78))</f>
        <v>0</v>
      </c>
      <c r="V297" s="146">
        <f>'Anchor-LD'!Y295</f>
        <v>0</v>
      </c>
      <c r="W297" s="146">
        <f>'Anchor-LD'!Z295</f>
        <v>0</v>
      </c>
      <c r="X297" s="147">
        <f t="shared" si="18"/>
        <v>0</v>
      </c>
      <c r="Y297" s="133"/>
      <c r="Z297" s="145">
        <f>'Test-LD'!L295</f>
        <v>0</v>
      </c>
      <c r="AA297" s="146">
        <f>'Test-LD'!M295</f>
        <v>0</v>
      </c>
      <c r="AB297" s="146">
        <f>'Test-LD'!N295</f>
        <v>0</v>
      </c>
      <c r="AC297" s="146">
        <f>'Test-LD'!O295</f>
        <v>0</v>
      </c>
      <c r="AD297" s="146">
        <f>(Summary!$C$58*AA297+Summary!$C$59*AB297+Summary!$C$60*AC297)/Summary!$C$61</f>
        <v>0</v>
      </c>
      <c r="AE297" s="146">
        <f>'Test-LD'!P295</f>
        <v>0</v>
      </c>
      <c r="AF297" s="146">
        <f>'Test-LD'!Q295</f>
        <v>0</v>
      </c>
      <c r="AG297" s="146">
        <f>'Test-LD'!R295</f>
        <v>0</v>
      </c>
      <c r="AH297" s="146">
        <f>'Test-LD'!S295</f>
        <v>0</v>
      </c>
      <c r="AI297" s="146">
        <f>'Test-LD'!T295</f>
        <v>0</v>
      </c>
      <c r="AJ297" s="146">
        <f>'Test-LD'!U295</f>
        <v>0</v>
      </c>
      <c r="AK297" s="146">
        <f>'Test-LD'!V295</f>
        <v>0</v>
      </c>
      <c r="AL297" s="146">
        <f>'Test-LD'!W295</f>
        <v>0</v>
      </c>
      <c r="AM297" s="146">
        <f>'Test-LD'!X295</f>
        <v>0</v>
      </c>
      <c r="AN297" s="146">
        <f>10*LOG10(1/((Summary!$C$75/10^(AK297/10)+Summary!$C$76/10^(AL297/10)+Summary!$C$77/10^(AM297/10))/Summary!$C$78))</f>
        <v>0</v>
      </c>
      <c r="AO297" s="146">
        <f>'Test-LD'!Y295</f>
        <v>0</v>
      </c>
      <c r="AP297" s="146">
        <f>'Test-LD'!Z295</f>
        <v>0</v>
      </c>
      <c r="AQ297" s="147">
        <f t="shared" si="19"/>
        <v>0</v>
      </c>
      <c r="AR297" s="148" t="e">
        <f t="shared" si="16"/>
        <v>#DIV/0!</v>
      </c>
      <c r="AS297" s="149" t="e">
        <f t="shared" si="17"/>
        <v>#DIV/0!</v>
      </c>
      <c r="AT297" s="136"/>
      <c r="AU297" s="136"/>
      <c r="AV297" s="577"/>
      <c r="AW297" s="480"/>
      <c r="AX297" s="480"/>
      <c r="AY297" s="480"/>
      <c r="AZ297" s="480"/>
      <c r="BA297" s="480"/>
      <c r="BB297" s="481"/>
      <c r="BC297" s="480"/>
      <c r="BD297" s="480"/>
      <c r="BE297" s="480"/>
      <c r="BF297" s="480"/>
      <c r="BG297" s="472"/>
      <c r="BH297" s="477"/>
      <c r="BI297" s="472"/>
      <c r="BJ297" s="477"/>
      <c r="BK297" s="480"/>
      <c r="BL297" s="480"/>
      <c r="BM297" s="480"/>
      <c r="BN297" s="480"/>
      <c r="BO297" s="480"/>
      <c r="BP297" s="471"/>
      <c r="BQ297" s="481"/>
      <c r="BR297" s="481"/>
      <c r="BS297" s="481"/>
      <c r="BT297" s="477"/>
      <c r="BU297" s="473"/>
      <c r="BV297" s="466"/>
      <c r="BW297" s="473"/>
      <c r="BX297" s="466"/>
    </row>
    <row r="298" spans="1:76" ht="17" customHeight="1" x14ac:dyDescent="0.35">
      <c r="A298" s="516"/>
      <c r="B298" s="482" t="s">
        <v>93</v>
      </c>
      <c r="C298" s="519" t="s">
        <v>71</v>
      </c>
      <c r="D298" s="489">
        <v>60</v>
      </c>
      <c r="E298" s="492">
        <v>8</v>
      </c>
      <c r="F298" s="129">
        <v>23</v>
      </c>
      <c r="G298" s="130">
        <f>'Anchor-LD'!L296</f>
        <v>0</v>
      </c>
      <c r="H298" s="131">
        <f>'Anchor-LD'!M296</f>
        <v>0</v>
      </c>
      <c r="I298" s="131">
        <f>'Anchor-LD'!N296</f>
        <v>0</v>
      </c>
      <c r="J298" s="131">
        <f>'Anchor-LD'!O296</f>
        <v>0</v>
      </c>
      <c r="K298" s="131">
        <f>(Summary!$C$58*H298+Summary!$C$59*I298+Summary!$C$60*J298)/Summary!$C$61</f>
        <v>0</v>
      </c>
      <c r="L298" s="131">
        <f>'Anchor-LD'!P296</f>
        <v>0</v>
      </c>
      <c r="M298" s="131">
        <f>'Anchor-LD'!Q296</f>
        <v>0</v>
      </c>
      <c r="N298" s="131">
        <f>'Anchor-LD'!R296</f>
        <v>0</v>
      </c>
      <c r="O298" s="131">
        <f>'Anchor-LD'!S296</f>
        <v>0</v>
      </c>
      <c r="P298" s="131">
        <f>'Anchor-LD'!T296</f>
        <v>0</v>
      </c>
      <c r="Q298" s="131">
        <f>'Anchor-LD'!U296</f>
        <v>0</v>
      </c>
      <c r="R298" s="131">
        <f>'Anchor-LD'!V296</f>
        <v>0</v>
      </c>
      <c r="S298" s="131">
        <f>'Anchor-LD'!W296</f>
        <v>0</v>
      </c>
      <c r="T298" s="131">
        <f>'Anchor-LD'!X296</f>
        <v>0</v>
      </c>
      <c r="U298" s="131">
        <f>10*LOG10(1/((Summary!$C$75/10^(R298/10)+Summary!$C$76/10^(S298/10)+Summary!$C$77/10^(T298/10))/Summary!$C$78))</f>
        <v>0</v>
      </c>
      <c r="V298" s="131">
        <f>'Anchor-LD'!Y296</f>
        <v>0</v>
      </c>
      <c r="W298" s="131">
        <f>'Anchor-LD'!Z296</f>
        <v>0</v>
      </c>
      <c r="X298" s="132">
        <f t="shared" si="18"/>
        <v>0</v>
      </c>
      <c r="Y298" s="133"/>
      <c r="Z298" s="130">
        <f>'Test-LD'!L296</f>
        <v>0</v>
      </c>
      <c r="AA298" s="131">
        <f>'Test-LD'!M296</f>
        <v>0</v>
      </c>
      <c r="AB298" s="131">
        <f>'Test-LD'!N296</f>
        <v>0</v>
      </c>
      <c r="AC298" s="131">
        <f>'Test-LD'!O296</f>
        <v>0</v>
      </c>
      <c r="AD298" s="131">
        <f>(Summary!$C$58*AA298+Summary!$C$59*AB298+Summary!$C$60*AC298)/Summary!$C$61</f>
        <v>0</v>
      </c>
      <c r="AE298" s="131">
        <f>'Test-LD'!P296</f>
        <v>0</v>
      </c>
      <c r="AF298" s="131">
        <f>'Test-LD'!Q296</f>
        <v>0</v>
      </c>
      <c r="AG298" s="131">
        <f>'Test-LD'!R296</f>
        <v>0</v>
      </c>
      <c r="AH298" s="131">
        <f>'Test-LD'!S296</f>
        <v>0</v>
      </c>
      <c r="AI298" s="131">
        <f>'Test-LD'!T296</f>
        <v>0</v>
      </c>
      <c r="AJ298" s="131">
        <f>'Test-LD'!U296</f>
        <v>0</v>
      </c>
      <c r="AK298" s="131">
        <f>'Test-LD'!V296</f>
        <v>0</v>
      </c>
      <c r="AL298" s="131">
        <f>'Test-LD'!W296</f>
        <v>0</v>
      </c>
      <c r="AM298" s="131">
        <f>'Test-LD'!X296</f>
        <v>0</v>
      </c>
      <c r="AN298" s="131">
        <f>10*LOG10(1/((Summary!$C$75/10^(AK298/10)+Summary!$C$76/10^(AL298/10)+Summary!$C$77/10^(AM298/10))/Summary!$C$78))</f>
        <v>0</v>
      </c>
      <c r="AO298" s="131">
        <f>'Test-LD'!Y296</f>
        <v>0</v>
      </c>
      <c r="AP298" s="131">
        <f>'Test-LD'!Z296</f>
        <v>0</v>
      </c>
      <c r="AQ298" s="132">
        <f t="shared" si="19"/>
        <v>0</v>
      </c>
      <c r="AR298" s="134" t="e">
        <f t="shared" si="16"/>
        <v>#DIV/0!</v>
      </c>
      <c r="AS298" s="135" t="e">
        <f t="shared" si="17"/>
        <v>#DIV/0!</v>
      </c>
      <c r="AT298" s="136"/>
      <c r="AU298" s="136"/>
      <c r="AV298" s="577" t="s">
        <v>121</v>
      </c>
      <c r="AW298" s="480" t="e" cm="1">
        <f t="array" ref="AW298">bdRateExtend($G298:$G301,H298:H301,$Z298:$Z301,AA298:AA301)</f>
        <v>#VALUE!</v>
      </c>
      <c r="AX298" s="480" t="e" cm="1">
        <f t="array" ref="AX298">bdRateExtend($G298:$G303,H298:H303,$Z298:$Z303,AA298:AA303)</f>
        <v>#VALUE!</v>
      </c>
      <c r="AY298" s="480" t="e" cm="1">
        <f t="array" ref="AY298">bdRateExtend($G298:$G303,I298:I303,$Z298:$Z303,AB298:AB303)</f>
        <v>#VALUE!</v>
      </c>
      <c r="AZ298" s="480" t="e" cm="1">
        <f t="array" ref="AZ298">bdRateExtend($G298:$G303,J298:J303,$Z298:$Z303,AC298:AC303)</f>
        <v>#VALUE!</v>
      </c>
      <c r="BA298" s="480" t="e" cm="1">
        <f t="array" ref="BA298">bdRateExtend($G298:$G303,K298:K303,$Z298:$Z303,AD298:AD303)</f>
        <v>#VALUE!</v>
      </c>
      <c r="BB298" s="479" t="e">
        <f>(Summary!$C$89*AX298+Summary!$C$90*AY298+Summary!$C$91*AZ298)/Summary!$C$92</f>
        <v>#VALUE!</v>
      </c>
      <c r="BC298" s="480" t="e" cm="1">
        <f t="array" ref="BC298">bdRateExtend($G298:$G301,L298:L301,$Z298:$Z301,AE298:AE301)</f>
        <v>#VALUE!</v>
      </c>
      <c r="BD298" s="480" t="e" cm="1">
        <f t="array" ref="BD298">bdRateExtend($G298:$G303,L298:L303,$Z298:$Z303,AE298:AE303)</f>
        <v>#VALUE!</v>
      </c>
      <c r="BE298" s="480" t="e" cm="1">
        <f t="array" ref="BE298">bdRateExtend($G298:$G301,M298:M301,$Z298:$Z301,AF298:AF301)</f>
        <v>#VALUE!</v>
      </c>
      <c r="BF298" s="480" t="e" cm="1">
        <f t="array" ref="BF298">bdRateExtend($G298:$G303,M298:M303,$Z298:$Z303,AF298:AF303)</f>
        <v>#VALUE!</v>
      </c>
      <c r="BG298" s="474" t="e" cm="1">
        <f t="array" ref="BG298">bdRateExtend($G298:$G301,N298:N301,$Z298:$Z301,AG298:AG301,"None", FALSE,1)</f>
        <v>#VALUE!</v>
      </c>
      <c r="BH298" s="475" t="e" cm="1">
        <f t="array" ref="BH298">bdRateExtend($G298:$G303,N298:N303,$Z298:$Z303,AG298:AG303,"None", FALSE,1)</f>
        <v>#VALUE!</v>
      </c>
      <c r="BI298" s="474" t="e" cm="1">
        <f t="array" ref="BI298">bdRateExtend($G298:$G301,O298:O301,$Z298:$Z301,AH298:AH301,"None", FALSE,1)</f>
        <v>#VALUE!</v>
      </c>
      <c r="BJ298" s="475" t="e" cm="1">
        <f t="array" ref="BJ298">bdRateExtend($G298:$G303,O298:O303,$Z298:$Z303,AH298:AH303,"None", FALSE,1)</f>
        <v>#VALUE!</v>
      </c>
      <c r="BK298" s="480" t="e" cm="1">
        <f t="array" ref="BK298">bdRateExtend($G298:$G301,P298:P301,$Z298:$Z301,AI298:AI301)</f>
        <v>#VALUE!</v>
      </c>
      <c r="BL298" s="480" t="e" cm="1">
        <f t="array" ref="BL298">bdRateExtend($G298:$G303,P298:P303,$Z298:$Z303,AI298:AI303)</f>
        <v>#VALUE!</v>
      </c>
      <c r="BM298" s="480" t="e" cm="1">
        <f t="array" ref="BM298">bdRateExtend($G298:$G301,Q298:Q301,$Z298:$Z301,AJ298:AJ301)</f>
        <v>#VALUE!</v>
      </c>
      <c r="BN298" s="480" t="e" cm="1">
        <f t="array" ref="BN298">bdRateExtend($G298:$G303,Q298:Q303,$Z298:$Z303,AJ298:AJ303)</f>
        <v>#VALUE!</v>
      </c>
      <c r="BO298" s="480" t="e" cm="1">
        <f t="array" ref="BO298">bdRateExtend($G298:$G301,R298:R301,$Z298:$Z301,AK298:AK301)</f>
        <v>#VALUE!</v>
      </c>
      <c r="BP298" s="575" t="e" cm="1">
        <f t="array" ref="BP298">bdRateExtend($G298:$G303,R298:R303,$Z298:$Z303,AK298:AK303)</f>
        <v>#VALUE!</v>
      </c>
      <c r="BQ298" s="574" t="e" cm="1">
        <f t="array" ref="BQ298">bdRateExtend($G298:$G303,S298:S303,$Z298:$Z303,AL298:AL303)</f>
        <v>#VALUE!</v>
      </c>
      <c r="BR298" s="574" t="e" cm="1">
        <f t="array" ref="BR298">bdRateExtend($G298:$G303,T298:T303,$Z298:$Z303,AM298:AM303)</f>
        <v>#VALUE!</v>
      </c>
      <c r="BS298" s="574" t="e" cm="1">
        <f t="array" ref="BS298">bdRateExtend($G298:$G303,U298:U303,$Z298:$Z303,AN298:AN303)</f>
        <v>#VALUE!</v>
      </c>
      <c r="BT298" s="576" t="e">
        <f>(Summary!$C$103*BP298+Summary!$C$104*BQ298+Summary!$C$105*BR298)/Summary!$C$106</f>
        <v>#VALUE!</v>
      </c>
      <c r="BU298" s="462" cm="1">
        <f t="array" ref="BU298">testVMAFRange($G298:$G301,N298:N301,$Z298:$Z301,AG298:AG301)</f>
        <v>0</v>
      </c>
      <c r="BV298" s="464" cm="1">
        <f t="array" ref="BV298">testVMAFRange($G298:$G303,N298:N303,$Z298:$Z303,AG298:AG303)</f>
        <v>0</v>
      </c>
      <c r="BW298" s="462" cm="1">
        <f t="array" ref="BW298">testVMAFRange($G298:$G301,O298:O301,$Z298:$Z301,AH298:AH301)</f>
        <v>0</v>
      </c>
      <c r="BX298" s="464" cm="1">
        <f t="array" ref="BX298">testVMAFRange($G298:$G303,O298:O303,$Z298:$Z303,AH298:AH303)</f>
        <v>0</v>
      </c>
    </row>
    <row r="299" spans="1:76" ht="17" customHeight="1" x14ac:dyDescent="0.35">
      <c r="A299" s="516"/>
      <c r="B299" s="483"/>
      <c r="C299" s="520"/>
      <c r="D299" s="490"/>
      <c r="E299" s="493"/>
      <c r="F299" s="138">
        <v>31</v>
      </c>
      <c r="G299" s="139">
        <f>'Anchor-LD'!L297</f>
        <v>0</v>
      </c>
      <c r="H299" s="140">
        <f>'Anchor-LD'!M297</f>
        <v>0</v>
      </c>
      <c r="I299" s="140">
        <f>'Anchor-LD'!N297</f>
        <v>0</v>
      </c>
      <c r="J299" s="140">
        <f>'Anchor-LD'!O297</f>
        <v>0</v>
      </c>
      <c r="K299" s="140">
        <f>(Summary!$C$58*H299+Summary!$C$59*I299+Summary!$C$60*J299)/Summary!$C$61</f>
        <v>0</v>
      </c>
      <c r="L299" s="140">
        <f>'Anchor-LD'!P297</f>
        <v>0</v>
      </c>
      <c r="M299" s="140">
        <f>'Anchor-LD'!Q297</f>
        <v>0</v>
      </c>
      <c r="N299" s="140">
        <f>'Anchor-LD'!R297</f>
        <v>0</v>
      </c>
      <c r="O299" s="140">
        <f>'Anchor-LD'!S297</f>
        <v>0</v>
      </c>
      <c r="P299" s="140">
        <f>'Anchor-LD'!T297</f>
        <v>0</v>
      </c>
      <c r="Q299" s="140">
        <f>'Anchor-LD'!U297</f>
        <v>0</v>
      </c>
      <c r="R299" s="140">
        <f>'Anchor-LD'!V297</f>
        <v>0</v>
      </c>
      <c r="S299" s="140">
        <f>'Anchor-LD'!W297</f>
        <v>0</v>
      </c>
      <c r="T299" s="140">
        <f>'Anchor-LD'!X297</f>
        <v>0</v>
      </c>
      <c r="U299" s="140">
        <f>10*LOG10(1/((Summary!$C$75/10^(R299/10)+Summary!$C$76/10^(S299/10)+Summary!$C$77/10^(T299/10))/Summary!$C$78))</f>
        <v>0</v>
      </c>
      <c r="V299" s="140">
        <f>'Anchor-LD'!Y297</f>
        <v>0</v>
      </c>
      <c r="W299" s="140">
        <f>'Anchor-LD'!Z297</f>
        <v>0</v>
      </c>
      <c r="X299" s="141">
        <f t="shared" si="18"/>
        <v>0</v>
      </c>
      <c r="Y299" s="133"/>
      <c r="Z299" s="139">
        <f>'Test-LD'!L297</f>
        <v>0</v>
      </c>
      <c r="AA299" s="140">
        <f>'Test-LD'!M297</f>
        <v>0</v>
      </c>
      <c r="AB299" s="140">
        <f>'Test-LD'!N297</f>
        <v>0</v>
      </c>
      <c r="AC299" s="140">
        <f>'Test-LD'!O297</f>
        <v>0</v>
      </c>
      <c r="AD299" s="140">
        <f>(Summary!$C$58*AA299+Summary!$C$59*AB299+Summary!$C$60*AC299)/Summary!$C$61</f>
        <v>0</v>
      </c>
      <c r="AE299" s="140">
        <f>'Test-LD'!P297</f>
        <v>0</v>
      </c>
      <c r="AF299" s="140">
        <f>'Test-LD'!Q297</f>
        <v>0</v>
      </c>
      <c r="AG299" s="140">
        <f>'Test-LD'!R297</f>
        <v>0</v>
      </c>
      <c r="AH299" s="140">
        <f>'Test-LD'!S297</f>
        <v>0</v>
      </c>
      <c r="AI299" s="140">
        <f>'Test-LD'!T297</f>
        <v>0</v>
      </c>
      <c r="AJ299" s="140">
        <f>'Test-LD'!U297</f>
        <v>0</v>
      </c>
      <c r="AK299" s="140">
        <f>'Test-LD'!V297</f>
        <v>0</v>
      </c>
      <c r="AL299" s="140">
        <f>'Test-LD'!W297</f>
        <v>0</v>
      </c>
      <c r="AM299" s="140">
        <f>'Test-LD'!X297</f>
        <v>0</v>
      </c>
      <c r="AN299" s="140">
        <f>10*LOG10(1/((Summary!$C$75/10^(AK299/10)+Summary!$C$76/10^(AL299/10)+Summary!$C$77/10^(AM299/10))/Summary!$C$78))</f>
        <v>0</v>
      </c>
      <c r="AO299" s="140">
        <f>'Test-LD'!Y297</f>
        <v>0</v>
      </c>
      <c r="AP299" s="140">
        <f>'Test-LD'!Z297</f>
        <v>0</v>
      </c>
      <c r="AQ299" s="141">
        <f t="shared" si="19"/>
        <v>0</v>
      </c>
      <c r="AR299" s="142" t="e">
        <f t="shared" si="16"/>
        <v>#DIV/0!</v>
      </c>
      <c r="AS299" s="143" t="e">
        <f t="shared" si="17"/>
        <v>#DIV/0!</v>
      </c>
      <c r="AT299" s="136"/>
      <c r="AU299" s="136"/>
      <c r="AV299" s="577"/>
      <c r="AW299" s="480"/>
      <c r="AX299" s="480"/>
      <c r="AY299" s="480"/>
      <c r="AZ299" s="480"/>
      <c r="BA299" s="480"/>
      <c r="BB299" s="480"/>
      <c r="BC299" s="480"/>
      <c r="BD299" s="480"/>
      <c r="BE299" s="480"/>
      <c r="BF299" s="480"/>
      <c r="BG299" s="469"/>
      <c r="BH299" s="476"/>
      <c r="BI299" s="469"/>
      <c r="BJ299" s="476"/>
      <c r="BK299" s="480"/>
      <c r="BL299" s="480"/>
      <c r="BM299" s="480"/>
      <c r="BN299" s="480"/>
      <c r="BO299" s="480"/>
      <c r="BP299" s="468"/>
      <c r="BQ299" s="480"/>
      <c r="BR299" s="480"/>
      <c r="BS299" s="480"/>
      <c r="BT299" s="476"/>
      <c r="BU299" s="463"/>
      <c r="BV299" s="465"/>
      <c r="BW299" s="463"/>
      <c r="BX299" s="465"/>
    </row>
    <row r="300" spans="1:76" ht="17" customHeight="1" x14ac:dyDescent="0.35">
      <c r="A300" s="516"/>
      <c r="B300" s="483"/>
      <c r="C300" s="520"/>
      <c r="D300" s="490"/>
      <c r="E300" s="493"/>
      <c r="F300" s="138">
        <v>39</v>
      </c>
      <c r="G300" s="139">
        <f>'Anchor-LD'!L298</f>
        <v>0</v>
      </c>
      <c r="H300" s="140">
        <f>'Anchor-LD'!M298</f>
        <v>0</v>
      </c>
      <c r="I300" s="140">
        <f>'Anchor-LD'!N298</f>
        <v>0</v>
      </c>
      <c r="J300" s="140">
        <f>'Anchor-LD'!O298</f>
        <v>0</v>
      </c>
      <c r="K300" s="140">
        <f>(Summary!$C$58*H300+Summary!$C$59*I300+Summary!$C$60*J300)/Summary!$C$61</f>
        <v>0</v>
      </c>
      <c r="L300" s="140">
        <f>'Anchor-LD'!P298</f>
        <v>0</v>
      </c>
      <c r="M300" s="140">
        <f>'Anchor-LD'!Q298</f>
        <v>0</v>
      </c>
      <c r="N300" s="140">
        <f>'Anchor-LD'!R298</f>
        <v>0</v>
      </c>
      <c r="O300" s="140">
        <f>'Anchor-LD'!S298</f>
        <v>0</v>
      </c>
      <c r="P300" s="140">
        <f>'Anchor-LD'!T298</f>
        <v>0</v>
      </c>
      <c r="Q300" s="140">
        <f>'Anchor-LD'!U298</f>
        <v>0</v>
      </c>
      <c r="R300" s="140">
        <f>'Anchor-LD'!V298</f>
        <v>0</v>
      </c>
      <c r="S300" s="140">
        <f>'Anchor-LD'!W298</f>
        <v>0</v>
      </c>
      <c r="T300" s="140">
        <f>'Anchor-LD'!X298</f>
        <v>0</v>
      </c>
      <c r="U300" s="140">
        <f>10*LOG10(1/((Summary!$C$75/10^(R300/10)+Summary!$C$76/10^(S300/10)+Summary!$C$77/10^(T300/10))/Summary!$C$78))</f>
        <v>0</v>
      </c>
      <c r="V300" s="140">
        <f>'Anchor-LD'!Y298</f>
        <v>0</v>
      </c>
      <c r="W300" s="140">
        <f>'Anchor-LD'!Z298</f>
        <v>0</v>
      </c>
      <c r="X300" s="141">
        <f t="shared" si="18"/>
        <v>0</v>
      </c>
      <c r="Y300" s="133"/>
      <c r="Z300" s="139">
        <f>'Test-LD'!L298</f>
        <v>0</v>
      </c>
      <c r="AA300" s="140">
        <f>'Test-LD'!M298</f>
        <v>0</v>
      </c>
      <c r="AB300" s="140">
        <f>'Test-LD'!N298</f>
        <v>0</v>
      </c>
      <c r="AC300" s="140">
        <f>'Test-LD'!O298</f>
        <v>0</v>
      </c>
      <c r="AD300" s="140">
        <f>(Summary!$C$58*AA300+Summary!$C$59*AB300+Summary!$C$60*AC300)/Summary!$C$61</f>
        <v>0</v>
      </c>
      <c r="AE300" s="140">
        <f>'Test-LD'!P298</f>
        <v>0</v>
      </c>
      <c r="AF300" s="140">
        <f>'Test-LD'!Q298</f>
        <v>0</v>
      </c>
      <c r="AG300" s="140">
        <f>'Test-LD'!R298</f>
        <v>0</v>
      </c>
      <c r="AH300" s="140">
        <f>'Test-LD'!S298</f>
        <v>0</v>
      </c>
      <c r="AI300" s="140">
        <f>'Test-LD'!T298</f>
        <v>0</v>
      </c>
      <c r="AJ300" s="140">
        <f>'Test-LD'!U298</f>
        <v>0</v>
      </c>
      <c r="AK300" s="140">
        <f>'Test-LD'!V298</f>
        <v>0</v>
      </c>
      <c r="AL300" s="140">
        <f>'Test-LD'!W298</f>
        <v>0</v>
      </c>
      <c r="AM300" s="140">
        <f>'Test-LD'!X298</f>
        <v>0</v>
      </c>
      <c r="AN300" s="140">
        <f>10*LOG10(1/((Summary!$C$75/10^(AK300/10)+Summary!$C$76/10^(AL300/10)+Summary!$C$77/10^(AM300/10))/Summary!$C$78))</f>
        <v>0</v>
      </c>
      <c r="AO300" s="140">
        <f>'Test-LD'!Y298</f>
        <v>0</v>
      </c>
      <c r="AP300" s="140">
        <f>'Test-LD'!Z298</f>
        <v>0</v>
      </c>
      <c r="AQ300" s="141">
        <f t="shared" si="19"/>
        <v>0</v>
      </c>
      <c r="AR300" s="142" t="e">
        <f t="shared" si="16"/>
        <v>#DIV/0!</v>
      </c>
      <c r="AS300" s="143" t="e">
        <f t="shared" si="17"/>
        <v>#DIV/0!</v>
      </c>
      <c r="AT300" s="136"/>
      <c r="AU300" s="136"/>
      <c r="AV300" s="577" t="s">
        <v>122</v>
      </c>
      <c r="AW300" s="480" t="e" cm="1">
        <f t="array" ref="AW300">bdRateExtend($G299:$G302,H299:H302,$Z299:$Z302,AA299:AA302)</f>
        <v>#VALUE!</v>
      </c>
      <c r="AX300" s="480"/>
      <c r="AY300" s="480"/>
      <c r="AZ300" s="480"/>
      <c r="BA300" s="480"/>
      <c r="BB300" s="480"/>
      <c r="BC300" s="480" t="e" cm="1">
        <f t="array" ref="BC300">bdRateExtend($G299:$G302,L299:L302,$Z299:$Z302,AE299:AE302)</f>
        <v>#VALUE!</v>
      </c>
      <c r="BD300" s="480"/>
      <c r="BE300" s="480" t="e" cm="1">
        <f t="array" ref="BE300">bdRateExtend($G299:$G302,M299:M302,$Z299:$Z302,AF299:AF302)</f>
        <v>#VALUE!</v>
      </c>
      <c r="BF300" s="480"/>
      <c r="BG300" s="469" t="e" cm="1">
        <f t="array" ref="BG300">bdRateExtend($G299:$G302,N299:N302,$Z299:$Z302,AG299:AG302,"None", FALSE,1)</f>
        <v>#VALUE!</v>
      </c>
      <c r="BH300" s="476"/>
      <c r="BI300" s="469" t="e" cm="1">
        <f t="array" ref="BI300">bdRateExtend($G299:$G302,O299:O302,$Z299:$Z302,AH299:AH302,"None", FALSE,1)</f>
        <v>#VALUE!</v>
      </c>
      <c r="BJ300" s="476"/>
      <c r="BK300" s="480" t="e" cm="1">
        <f t="array" ref="BK300">bdRateExtend($G299:$G302,P299:P302,$Z299:$Z302,AI299:AI302)</f>
        <v>#VALUE!</v>
      </c>
      <c r="BL300" s="480"/>
      <c r="BM300" s="480" t="e" cm="1">
        <f t="array" ref="BM300">bdRateExtend($G299:$G302,Q299:Q302,$Z299:$Z302,AJ299:AJ302)</f>
        <v>#VALUE!</v>
      </c>
      <c r="BN300" s="480"/>
      <c r="BO300" s="480" t="e" cm="1">
        <f t="array" ref="BO300">bdRateExtend($G299:$G302,R299:R302,$Z299:$Z302,AK299:AK302)</f>
        <v>#VALUE!</v>
      </c>
      <c r="BP300" s="468"/>
      <c r="BQ300" s="480"/>
      <c r="BR300" s="480"/>
      <c r="BS300" s="480"/>
      <c r="BT300" s="476"/>
      <c r="BU300" s="463" cm="1">
        <f t="array" ref="BU300">testVMAFRange($G299:$G302,N299:N302,$Z299:$Z302,AG299:AG302)</f>
        <v>0</v>
      </c>
      <c r="BV300" s="465"/>
      <c r="BW300" s="463" cm="1">
        <f t="array" ref="BW300">testVMAFRange($G299:$G302,O299:O302,$Z299:$Z302,AH299:AH302)</f>
        <v>0</v>
      </c>
      <c r="BX300" s="465"/>
    </row>
    <row r="301" spans="1:76" ht="17" customHeight="1" x14ac:dyDescent="0.35">
      <c r="A301" s="516"/>
      <c r="B301" s="483"/>
      <c r="C301" s="520"/>
      <c r="D301" s="490"/>
      <c r="E301" s="493"/>
      <c r="F301" s="138">
        <v>47</v>
      </c>
      <c r="G301" s="139">
        <f>'Anchor-LD'!L299</f>
        <v>0</v>
      </c>
      <c r="H301" s="140">
        <f>'Anchor-LD'!M299</f>
        <v>0</v>
      </c>
      <c r="I301" s="140">
        <f>'Anchor-LD'!N299</f>
        <v>0</v>
      </c>
      <c r="J301" s="140">
        <f>'Anchor-LD'!O299</f>
        <v>0</v>
      </c>
      <c r="K301" s="140">
        <f>(Summary!$C$58*H301+Summary!$C$59*I301+Summary!$C$60*J301)/Summary!$C$61</f>
        <v>0</v>
      </c>
      <c r="L301" s="140">
        <f>'Anchor-LD'!P299</f>
        <v>0</v>
      </c>
      <c r="M301" s="140">
        <f>'Anchor-LD'!Q299</f>
        <v>0</v>
      </c>
      <c r="N301" s="140">
        <f>'Anchor-LD'!R299</f>
        <v>0</v>
      </c>
      <c r="O301" s="140">
        <f>'Anchor-LD'!S299</f>
        <v>0</v>
      </c>
      <c r="P301" s="140">
        <f>'Anchor-LD'!T299</f>
        <v>0</v>
      </c>
      <c r="Q301" s="140">
        <f>'Anchor-LD'!U299</f>
        <v>0</v>
      </c>
      <c r="R301" s="140">
        <f>'Anchor-LD'!V299</f>
        <v>0</v>
      </c>
      <c r="S301" s="140">
        <f>'Anchor-LD'!W299</f>
        <v>0</v>
      </c>
      <c r="T301" s="140">
        <f>'Anchor-LD'!X299</f>
        <v>0</v>
      </c>
      <c r="U301" s="140">
        <f>10*LOG10(1/((Summary!$C$75/10^(R301/10)+Summary!$C$76/10^(S301/10)+Summary!$C$77/10^(T301/10))/Summary!$C$78))</f>
        <v>0</v>
      </c>
      <c r="V301" s="140">
        <f>'Anchor-LD'!Y299</f>
        <v>0</v>
      </c>
      <c r="W301" s="140">
        <f>'Anchor-LD'!Z299</f>
        <v>0</v>
      </c>
      <c r="X301" s="141">
        <f t="shared" si="18"/>
        <v>0</v>
      </c>
      <c r="Y301" s="133"/>
      <c r="Z301" s="139">
        <f>'Test-LD'!L299</f>
        <v>0</v>
      </c>
      <c r="AA301" s="140">
        <f>'Test-LD'!M299</f>
        <v>0</v>
      </c>
      <c r="AB301" s="140">
        <f>'Test-LD'!N299</f>
        <v>0</v>
      </c>
      <c r="AC301" s="140">
        <f>'Test-LD'!O299</f>
        <v>0</v>
      </c>
      <c r="AD301" s="140">
        <f>(Summary!$C$58*AA301+Summary!$C$59*AB301+Summary!$C$60*AC301)/Summary!$C$61</f>
        <v>0</v>
      </c>
      <c r="AE301" s="140">
        <f>'Test-LD'!P299</f>
        <v>0</v>
      </c>
      <c r="AF301" s="140">
        <f>'Test-LD'!Q299</f>
        <v>0</v>
      </c>
      <c r="AG301" s="140">
        <f>'Test-LD'!R299</f>
        <v>0</v>
      </c>
      <c r="AH301" s="140">
        <f>'Test-LD'!S299</f>
        <v>0</v>
      </c>
      <c r="AI301" s="140">
        <f>'Test-LD'!T299</f>
        <v>0</v>
      </c>
      <c r="AJ301" s="140">
        <f>'Test-LD'!U299</f>
        <v>0</v>
      </c>
      <c r="AK301" s="140">
        <f>'Test-LD'!V299</f>
        <v>0</v>
      </c>
      <c r="AL301" s="140">
        <f>'Test-LD'!W299</f>
        <v>0</v>
      </c>
      <c r="AM301" s="140">
        <f>'Test-LD'!X299</f>
        <v>0</v>
      </c>
      <c r="AN301" s="140">
        <f>10*LOG10(1/((Summary!$C$75/10^(AK301/10)+Summary!$C$76/10^(AL301/10)+Summary!$C$77/10^(AM301/10))/Summary!$C$78))</f>
        <v>0</v>
      </c>
      <c r="AO301" s="140">
        <f>'Test-LD'!Y299</f>
        <v>0</v>
      </c>
      <c r="AP301" s="140">
        <f>'Test-LD'!Z299</f>
        <v>0</v>
      </c>
      <c r="AQ301" s="141">
        <f t="shared" si="19"/>
        <v>0</v>
      </c>
      <c r="AR301" s="142" t="e">
        <f t="shared" si="16"/>
        <v>#DIV/0!</v>
      </c>
      <c r="AS301" s="143" t="e">
        <f t="shared" si="17"/>
        <v>#DIV/0!</v>
      </c>
      <c r="AT301" s="136"/>
      <c r="AU301" s="136"/>
      <c r="AV301" s="577"/>
      <c r="AW301" s="480"/>
      <c r="AX301" s="480"/>
      <c r="AY301" s="480"/>
      <c r="AZ301" s="480"/>
      <c r="BA301" s="480"/>
      <c r="BB301" s="480"/>
      <c r="BC301" s="480"/>
      <c r="BD301" s="480"/>
      <c r="BE301" s="480"/>
      <c r="BF301" s="480"/>
      <c r="BG301" s="469"/>
      <c r="BH301" s="476"/>
      <c r="BI301" s="469"/>
      <c r="BJ301" s="476"/>
      <c r="BK301" s="480"/>
      <c r="BL301" s="480"/>
      <c r="BM301" s="480"/>
      <c r="BN301" s="480"/>
      <c r="BO301" s="480"/>
      <c r="BP301" s="468"/>
      <c r="BQ301" s="480"/>
      <c r="BR301" s="480"/>
      <c r="BS301" s="480"/>
      <c r="BT301" s="476"/>
      <c r="BU301" s="463"/>
      <c r="BV301" s="465"/>
      <c r="BW301" s="463"/>
      <c r="BX301" s="465"/>
    </row>
    <row r="302" spans="1:76" ht="17" customHeight="1" x14ac:dyDescent="0.35">
      <c r="A302" s="516"/>
      <c r="B302" s="483"/>
      <c r="C302" s="520"/>
      <c r="D302" s="490"/>
      <c r="E302" s="493"/>
      <c r="F302" s="138">
        <v>55</v>
      </c>
      <c r="G302" s="139">
        <f>'Anchor-LD'!L300</f>
        <v>0</v>
      </c>
      <c r="H302" s="140">
        <f>'Anchor-LD'!M300</f>
        <v>0</v>
      </c>
      <c r="I302" s="140">
        <f>'Anchor-LD'!N300</f>
        <v>0</v>
      </c>
      <c r="J302" s="140">
        <f>'Anchor-LD'!O300</f>
        <v>0</v>
      </c>
      <c r="K302" s="140">
        <f>(Summary!$C$58*H302+Summary!$C$59*I302+Summary!$C$60*J302)/Summary!$C$61</f>
        <v>0</v>
      </c>
      <c r="L302" s="140">
        <f>'Anchor-LD'!P300</f>
        <v>0</v>
      </c>
      <c r="M302" s="140">
        <f>'Anchor-LD'!Q300</f>
        <v>0</v>
      </c>
      <c r="N302" s="140">
        <f>'Anchor-LD'!R300</f>
        <v>0</v>
      </c>
      <c r="O302" s="140">
        <f>'Anchor-LD'!S300</f>
        <v>0</v>
      </c>
      <c r="P302" s="140">
        <f>'Anchor-LD'!T300</f>
        <v>0</v>
      </c>
      <c r="Q302" s="140">
        <f>'Anchor-LD'!U300</f>
        <v>0</v>
      </c>
      <c r="R302" s="140">
        <f>'Anchor-LD'!V300</f>
        <v>0</v>
      </c>
      <c r="S302" s="140">
        <f>'Anchor-LD'!W300</f>
        <v>0</v>
      </c>
      <c r="T302" s="140">
        <f>'Anchor-LD'!X300</f>
        <v>0</v>
      </c>
      <c r="U302" s="140">
        <f>10*LOG10(1/((Summary!$C$75/10^(R302/10)+Summary!$C$76/10^(S302/10)+Summary!$C$77/10^(T302/10))/Summary!$C$78))</f>
        <v>0</v>
      </c>
      <c r="V302" s="140">
        <f>'Anchor-LD'!Y300</f>
        <v>0</v>
      </c>
      <c r="W302" s="140">
        <f>'Anchor-LD'!Z300</f>
        <v>0</v>
      </c>
      <c r="X302" s="141">
        <f t="shared" si="18"/>
        <v>0</v>
      </c>
      <c r="Y302" s="133"/>
      <c r="Z302" s="139">
        <f>'Test-LD'!L300</f>
        <v>0</v>
      </c>
      <c r="AA302" s="140">
        <f>'Test-LD'!M300</f>
        <v>0</v>
      </c>
      <c r="AB302" s="140">
        <f>'Test-LD'!N300</f>
        <v>0</v>
      </c>
      <c r="AC302" s="140">
        <f>'Test-LD'!O300</f>
        <v>0</v>
      </c>
      <c r="AD302" s="140">
        <f>(Summary!$C$58*AA302+Summary!$C$59*AB302+Summary!$C$60*AC302)/Summary!$C$61</f>
        <v>0</v>
      </c>
      <c r="AE302" s="140">
        <f>'Test-LD'!P300</f>
        <v>0</v>
      </c>
      <c r="AF302" s="140">
        <f>'Test-LD'!Q300</f>
        <v>0</v>
      </c>
      <c r="AG302" s="140">
        <f>'Test-LD'!R300</f>
        <v>0</v>
      </c>
      <c r="AH302" s="140">
        <f>'Test-LD'!S300</f>
        <v>0</v>
      </c>
      <c r="AI302" s="140">
        <f>'Test-LD'!T300</f>
        <v>0</v>
      </c>
      <c r="AJ302" s="140">
        <f>'Test-LD'!U300</f>
        <v>0</v>
      </c>
      <c r="AK302" s="140">
        <f>'Test-LD'!V300</f>
        <v>0</v>
      </c>
      <c r="AL302" s="140">
        <f>'Test-LD'!W300</f>
        <v>0</v>
      </c>
      <c r="AM302" s="140">
        <f>'Test-LD'!X300</f>
        <v>0</v>
      </c>
      <c r="AN302" s="140">
        <f>10*LOG10(1/((Summary!$C$75/10^(AK302/10)+Summary!$C$76/10^(AL302/10)+Summary!$C$77/10^(AM302/10))/Summary!$C$78))</f>
        <v>0</v>
      </c>
      <c r="AO302" s="140">
        <f>'Test-LD'!Y300</f>
        <v>0</v>
      </c>
      <c r="AP302" s="140">
        <f>'Test-LD'!Z300</f>
        <v>0</v>
      </c>
      <c r="AQ302" s="141">
        <f t="shared" si="19"/>
        <v>0</v>
      </c>
      <c r="AR302" s="142" t="e">
        <f t="shared" si="16"/>
        <v>#DIV/0!</v>
      </c>
      <c r="AS302" s="143" t="e">
        <f t="shared" si="17"/>
        <v>#DIV/0!</v>
      </c>
      <c r="AT302" s="136"/>
      <c r="AU302" s="136"/>
      <c r="AV302" s="577" t="s">
        <v>123</v>
      </c>
      <c r="AW302" s="480" t="e" cm="1">
        <f t="array" ref="AW302">bdRateExtend($G300:$G303,H300:H303,$Z300:$Z303,AA300:AA303)</f>
        <v>#VALUE!</v>
      </c>
      <c r="AX302" s="480"/>
      <c r="AY302" s="480"/>
      <c r="AZ302" s="480"/>
      <c r="BA302" s="480"/>
      <c r="BB302" s="480"/>
      <c r="BC302" s="480" t="e" cm="1">
        <f t="array" ref="BC302">bdRateExtend($G300:$G303,L300:L303,$Z300:$Z303,AE300:AE303)</f>
        <v>#VALUE!</v>
      </c>
      <c r="BD302" s="480"/>
      <c r="BE302" s="480" t="e" cm="1">
        <f t="array" ref="BE302">bdRateExtend($G300:$G303,M300:M303,$Z300:$Z303,AF300:AF303)</f>
        <v>#VALUE!</v>
      </c>
      <c r="BF302" s="480"/>
      <c r="BG302" s="469" t="e" cm="1">
        <f t="array" ref="BG302">bdRateExtend($G300:$G303,N300:N303,$Z300:$Z303,AG300:AG303,"None", FALSE,1)</f>
        <v>#VALUE!</v>
      </c>
      <c r="BH302" s="476"/>
      <c r="BI302" s="469" t="e" cm="1">
        <f t="array" ref="BI302">bdRateExtend($G300:$G303,O300:O303,$Z300:$Z303,AH300:AH303,"None", FALSE,1)</f>
        <v>#VALUE!</v>
      </c>
      <c r="BJ302" s="476"/>
      <c r="BK302" s="480" t="e" cm="1">
        <f t="array" ref="BK302">bdRateExtend($G300:$G303,P300:P303,$Z300:$Z303,AI300:AI303)</f>
        <v>#VALUE!</v>
      </c>
      <c r="BL302" s="480"/>
      <c r="BM302" s="480" t="e" cm="1">
        <f t="array" ref="BM302">bdRateExtend($G300:$G303,Q300:Q303,$Z300:$Z303,AJ300:AJ303)</f>
        <v>#VALUE!</v>
      </c>
      <c r="BN302" s="480"/>
      <c r="BO302" s="480" t="e" cm="1">
        <f t="array" ref="BO302">bdRateExtend($G300:$G303,R300:R303,$Z300:$Z303,AK300:AK303)</f>
        <v>#VALUE!</v>
      </c>
      <c r="BP302" s="468"/>
      <c r="BQ302" s="480"/>
      <c r="BR302" s="480"/>
      <c r="BS302" s="480"/>
      <c r="BT302" s="476"/>
      <c r="BU302" s="463" cm="1">
        <f t="array" ref="BU302">testVMAFRange($G300:$G303,N300:N303,$Z300:$Z303,AG300:AG303)</f>
        <v>0</v>
      </c>
      <c r="BV302" s="465"/>
      <c r="BW302" s="463" cm="1">
        <f t="array" ref="BW302">testVMAFRange($G300:$G303,O300:O303,$Z300:$Z303,AH300:AH303)</f>
        <v>0</v>
      </c>
      <c r="BX302" s="465"/>
    </row>
    <row r="303" spans="1:76" ht="17" customHeight="1" thickBot="1" x14ac:dyDescent="0.4">
      <c r="A303" s="516"/>
      <c r="B303" s="518"/>
      <c r="C303" s="521"/>
      <c r="D303" s="522"/>
      <c r="E303" s="523"/>
      <c r="F303" s="144">
        <v>63</v>
      </c>
      <c r="G303" s="145">
        <f>'Anchor-LD'!L301</f>
        <v>0</v>
      </c>
      <c r="H303" s="146">
        <f>'Anchor-LD'!M301</f>
        <v>0</v>
      </c>
      <c r="I303" s="146">
        <f>'Anchor-LD'!N301</f>
        <v>0</v>
      </c>
      <c r="J303" s="146">
        <f>'Anchor-LD'!O301</f>
        <v>0</v>
      </c>
      <c r="K303" s="146">
        <f>(Summary!$C$58*H303+Summary!$C$59*I303+Summary!$C$60*J303)/Summary!$C$61</f>
        <v>0</v>
      </c>
      <c r="L303" s="146">
        <f>'Anchor-LD'!P301</f>
        <v>0</v>
      </c>
      <c r="M303" s="146">
        <f>'Anchor-LD'!Q301</f>
        <v>0</v>
      </c>
      <c r="N303" s="146">
        <f>'Anchor-LD'!R301</f>
        <v>0</v>
      </c>
      <c r="O303" s="146">
        <f>'Anchor-LD'!S301</f>
        <v>0</v>
      </c>
      <c r="P303" s="146">
        <f>'Anchor-LD'!T301</f>
        <v>0</v>
      </c>
      <c r="Q303" s="146">
        <f>'Anchor-LD'!U301</f>
        <v>0</v>
      </c>
      <c r="R303" s="146">
        <f>'Anchor-LD'!V301</f>
        <v>0</v>
      </c>
      <c r="S303" s="146">
        <f>'Anchor-LD'!W301</f>
        <v>0</v>
      </c>
      <c r="T303" s="146">
        <f>'Anchor-LD'!X301</f>
        <v>0</v>
      </c>
      <c r="U303" s="146">
        <f>10*LOG10(1/((Summary!$C$75/10^(R303/10)+Summary!$C$76/10^(S303/10)+Summary!$C$77/10^(T303/10))/Summary!$C$78))</f>
        <v>0</v>
      </c>
      <c r="V303" s="146">
        <f>'Anchor-LD'!Y301</f>
        <v>0</v>
      </c>
      <c r="W303" s="146">
        <f>'Anchor-LD'!Z301</f>
        <v>0</v>
      </c>
      <c r="X303" s="147">
        <f t="shared" si="18"/>
        <v>0</v>
      </c>
      <c r="Y303" s="133"/>
      <c r="Z303" s="145">
        <f>'Test-LD'!L301</f>
        <v>0</v>
      </c>
      <c r="AA303" s="146">
        <f>'Test-LD'!M301</f>
        <v>0</v>
      </c>
      <c r="AB303" s="146">
        <f>'Test-LD'!N301</f>
        <v>0</v>
      </c>
      <c r="AC303" s="146">
        <f>'Test-LD'!O301</f>
        <v>0</v>
      </c>
      <c r="AD303" s="146">
        <f>(Summary!$C$58*AA303+Summary!$C$59*AB303+Summary!$C$60*AC303)/Summary!$C$61</f>
        <v>0</v>
      </c>
      <c r="AE303" s="146">
        <f>'Test-LD'!P301</f>
        <v>0</v>
      </c>
      <c r="AF303" s="146">
        <f>'Test-LD'!Q301</f>
        <v>0</v>
      </c>
      <c r="AG303" s="146">
        <f>'Test-LD'!R301</f>
        <v>0</v>
      </c>
      <c r="AH303" s="146">
        <f>'Test-LD'!S301</f>
        <v>0</v>
      </c>
      <c r="AI303" s="146">
        <f>'Test-LD'!T301</f>
        <v>0</v>
      </c>
      <c r="AJ303" s="146">
        <f>'Test-LD'!U301</f>
        <v>0</v>
      </c>
      <c r="AK303" s="146">
        <f>'Test-LD'!V301</f>
        <v>0</v>
      </c>
      <c r="AL303" s="146">
        <f>'Test-LD'!W301</f>
        <v>0</v>
      </c>
      <c r="AM303" s="146">
        <f>'Test-LD'!X301</f>
        <v>0</v>
      </c>
      <c r="AN303" s="146">
        <f>10*LOG10(1/((Summary!$C$75/10^(AK303/10)+Summary!$C$76/10^(AL303/10)+Summary!$C$77/10^(AM303/10))/Summary!$C$78))</f>
        <v>0</v>
      </c>
      <c r="AO303" s="146">
        <f>'Test-LD'!Y301</f>
        <v>0</v>
      </c>
      <c r="AP303" s="146">
        <f>'Test-LD'!Z301</f>
        <v>0</v>
      </c>
      <c r="AQ303" s="147">
        <f t="shared" si="19"/>
        <v>0</v>
      </c>
      <c r="AR303" s="148" t="e">
        <f t="shared" si="16"/>
        <v>#DIV/0!</v>
      </c>
      <c r="AS303" s="149" t="e">
        <f t="shared" si="17"/>
        <v>#DIV/0!</v>
      </c>
      <c r="AT303" s="136"/>
      <c r="AU303" s="136"/>
      <c r="AV303" s="577"/>
      <c r="AW303" s="480"/>
      <c r="AX303" s="480"/>
      <c r="AY303" s="480"/>
      <c r="AZ303" s="480"/>
      <c r="BA303" s="480"/>
      <c r="BB303" s="481"/>
      <c r="BC303" s="480"/>
      <c r="BD303" s="480"/>
      <c r="BE303" s="480"/>
      <c r="BF303" s="480"/>
      <c r="BG303" s="472"/>
      <c r="BH303" s="477"/>
      <c r="BI303" s="472"/>
      <c r="BJ303" s="477"/>
      <c r="BK303" s="480"/>
      <c r="BL303" s="480"/>
      <c r="BM303" s="480"/>
      <c r="BN303" s="480"/>
      <c r="BO303" s="480"/>
      <c r="BP303" s="471"/>
      <c r="BQ303" s="481"/>
      <c r="BR303" s="481"/>
      <c r="BS303" s="481"/>
      <c r="BT303" s="477"/>
      <c r="BU303" s="473"/>
      <c r="BV303" s="466"/>
      <c r="BW303" s="473"/>
      <c r="BX303" s="466"/>
    </row>
    <row r="304" spans="1:76" ht="17" customHeight="1" x14ac:dyDescent="0.35">
      <c r="A304" s="516"/>
      <c r="B304" s="482" t="s">
        <v>90</v>
      </c>
      <c r="C304" s="519" t="s">
        <v>72</v>
      </c>
      <c r="D304" s="489">
        <v>24</v>
      </c>
      <c r="E304" s="492">
        <v>8</v>
      </c>
      <c r="F304" s="129">
        <v>23</v>
      </c>
      <c r="G304" s="130">
        <f>'Anchor-LD'!L302</f>
        <v>0</v>
      </c>
      <c r="H304" s="131">
        <f>'Anchor-LD'!M302</f>
        <v>0</v>
      </c>
      <c r="I304" s="131">
        <f>'Anchor-LD'!N302</f>
        <v>0</v>
      </c>
      <c r="J304" s="131">
        <f>'Anchor-LD'!O302</f>
        <v>0</v>
      </c>
      <c r="K304" s="131">
        <f>(Summary!$C$58*H304+Summary!$C$59*I304+Summary!$C$60*J304)/Summary!$C$61</f>
        <v>0</v>
      </c>
      <c r="L304" s="131">
        <f>'Anchor-LD'!P302</f>
        <v>0</v>
      </c>
      <c r="M304" s="131">
        <f>'Anchor-LD'!Q302</f>
        <v>0</v>
      </c>
      <c r="N304" s="131">
        <f>'Anchor-LD'!R302</f>
        <v>0</v>
      </c>
      <c r="O304" s="131">
        <f>'Anchor-LD'!S302</f>
        <v>0</v>
      </c>
      <c r="P304" s="131">
        <f>'Anchor-LD'!T302</f>
        <v>0</v>
      </c>
      <c r="Q304" s="131">
        <f>'Anchor-LD'!U302</f>
        <v>0</v>
      </c>
      <c r="R304" s="131">
        <f>'Anchor-LD'!V302</f>
        <v>0</v>
      </c>
      <c r="S304" s="131">
        <f>'Anchor-LD'!W302</f>
        <v>0</v>
      </c>
      <c r="T304" s="131">
        <f>'Anchor-LD'!X302</f>
        <v>0</v>
      </c>
      <c r="U304" s="131">
        <f>10*LOG10(1/((Summary!$C$75/10^(R304/10)+Summary!$C$76/10^(S304/10)+Summary!$C$77/10^(T304/10))/Summary!$C$78))</f>
        <v>0</v>
      </c>
      <c r="V304" s="131">
        <f>'Anchor-LD'!Y302</f>
        <v>0</v>
      </c>
      <c r="W304" s="131">
        <f>'Anchor-LD'!Z302</f>
        <v>0</v>
      </c>
      <c r="X304" s="132">
        <f t="shared" si="18"/>
        <v>0</v>
      </c>
      <c r="Y304" s="133"/>
      <c r="Z304" s="130">
        <f>'Test-LD'!L302</f>
        <v>0</v>
      </c>
      <c r="AA304" s="131">
        <f>'Test-LD'!M302</f>
        <v>0</v>
      </c>
      <c r="AB304" s="131">
        <f>'Test-LD'!N302</f>
        <v>0</v>
      </c>
      <c r="AC304" s="131">
        <f>'Test-LD'!O302</f>
        <v>0</v>
      </c>
      <c r="AD304" s="131">
        <f>(Summary!$C$58*AA304+Summary!$C$59*AB304+Summary!$C$60*AC304)/Summary!$C$61</f>
        <v>0</v>
      </c>
      <c r="AE304" s="131">
        <f>'Test-LD'!P302</f>
        <v>0</v>
      </c>
      <c r="AF304" s="131">
        <f>'Test-LD'!Q302</f>
        <v>0</v>
      </c>
      <c r="AG304" s="131">
        <f>'Test-LD'!R302</f>
        <v>0</v>
      </c>
      <c r="AH304" s="131">
        <f>'Test-LD'!S302</f>
        <v>0</v>
      </c>
      <c r="AI304" s="131">
        <f>'Test-LD'!T302</f>
        <v>0</v>
      </c>
      <c r="AJ304" s="131">
        <f>'Test-LD'!U302</f>
        <v>0</v>
      </c>
      <c r="AK304" s="131">
        <f>'Test-LD'!V302</f>
        <v>0</v>
      </c>
      <c r="AL304" s="131">
        <f>'Test-LD'!W302</f>
        <v>0</v>
      </c>
      <c r="AM304" s="131">
        <f>'Test-LD'!X302</f>
        <v>0</v>
      </c>
      <c r="AN304" s="131">
        <f>10*LOG10(1/((Summary!$C$75/10^(AK304/10)+Summary!$C$76/10^(AL304/10)+Summary!$C$77/10^(AM304/10))/Summary!$C$78))</f>
        <v>0</v>
      </c>
      <c r="AO304" s="131">
        <f>'Test-LD'!Y302</f>
        <v>0</v>
      </c>
      <c r="AP304" s="131">
        <f>'Test-LD'!Z302</f>
        <v>0</v>
      </c>
      <c r="AQ304" s="132">
        <f t="shared" si="19"/>
        <v>0</v>
      </c>
      <c r="AR304" s="134" t="e">
        <f t="shared" si="16"/>
        <v>#DIV/0!</v>
      </c>
      <c r="AS304" s="135" t="e">
        <f t="shared" si="17"/>
        <v>#DIV/0!</v>
      </c>
      <c r="AT304" s="136"/>
      <c r="AU304" s="136"/>
      <c r="AV304" s="577" t="s">
        <v>121</v>
      </c>
      <c r="AW304" s="480" t="e" cm="1">
        <f t="array" ref="AW304">bdRateExtend($G304:$G307,H304:H307,$Z304:$Z307,AA304:AA307)</f>
        <v>#VALUE!</v>
      </c>
      <c r="AX304" s="480" t="e" cm="1">
        <f t="array" ref="AX304">bdRateExtend($G304:$G309,H304:H309,$Z304:$Z309,AA304:AA309)</f>
        <v>#VALUE!</v>
      </c>
      <c r="AY304" s="480" t="e" cm="1">
        <f t="array" ref="AY304">bdRateExtend($G304:$G309,I304:I309,$Z304:$Z309,AB304:AB309)</f>
        <v>#VALUE!</v>
      </c>
      <c r="AZ304" s="480" t="e" cm="1">
        <f t="array" ref="AZ304">bdRateExtend($G304:$G309,J304:J309,$Z304:$Z309,AC304:AC309)</f>
        <v>#VALUE!</v>
      </c>
      <c r="BA304" s="480" t="e" cm="1">
        <f t="array" ref="BA304">bdRateExtend($G304:$G309,K304:K309,$Z304:$Z309,AD304:AD309)</f>
        <v>#VALUE!</v>
      </c>
      <c r="BB304" s="479" t="e">
        <f>(Summary!$C$89*AX304+Summary!$C$90*AY304+Summary!$C$91*AZ304)/Summary!$C$92</f>
        <v>#VALUE!</v>
      </c>
      <c r="BC304" s="480" t="e" cm="1">
        <f t="array" ref="BC304">bdRateExtend($G304:$G307,L304:L307,$Z304:$Z307,AE304:AE307)</f>
        <v>#VALUE!</v>
      </c>
      <c r="BD304" s="480" t="e" cm="1">
        <f t="array" ref="BD304">bdRateExtend($G304:$G309,L304:L309,$Z304:$Z309,AE304:AE309)</f>
        <v>#VALUE!</v>
      </c>
      <c r="BE304" s="480" t="e" cm="1">
        <f t="array" ref="BE304">bdRateExtend($G304:$G307,M304:M307,$Z304:$Z307,AF304:AF307)</f>
        <v>#VALUE!</v>
      </c>
      <c r="BF304" s="480" t="e" cm="1">
        <f t="array" ref="BF304">bdRateExtend($G304:$G309,M304:M309,$Z304:$Z309,AF304:AF309)</f>
        <v>#VALUE!</v>
      </c>
      <c r="BG304" s="474" t="e" cm="1">
        <f t="array" ref="BG304">bdRateExtend($G304:$G307,N304:N307,$Z304:$Z307,AG304:AG307,"None", FALSE,1)</f>
        <v>#VALUE!</v>
      </c>
      <c r="BH304" s="475" t="e" cm="1">
        <f t="array" ref="BH304">bdRateExtend($G304:$G309,N304:N309,$Z304:$Z309,AG304:AG309,"None", FALSE,1)</f>
        <v>#VALUE!</v>
      </c>
      <c r="BI304" s="474" t="e" cm="1">
        <f t="array" ref="BI304">bdRateExtend($G304:$G307,O304:O307,$Z304:$Z307,AH304:AH307,"None", FALSE,1)</f>
        <v>#VALUE!</v>
      </c>
      <c r="BJ304" s="475" t="e" cm="1">
        <f t="array" ref="BJ304">bdRateExtend($G304:$G309,O304:O309,$Z304:$Z309,AH304:AH309,"None", FALSE,1)</f>
        <v>#VALUE!</v>
      </c>
      <c r="BK304" s="480" t="e" cm="1">
        <f t="array" ref="BK304">bdRateExtend($G304:$G307,P304:P307,$Z304:$Z307,AI304:AI307)</f>
        <v>#VALUE!</v>
      </c>
      <c r="BL304" s="480" t="e" cm="1">
        <f t="array" ref="BL304">bdRateExtend($G304:$G309,P304:P309,$Z304:$Z309,AI304:AI309)</f>
        <v>#VALUE!</v>
      </c>
      <c r="BM304" s="480" t="e" cm="1">
        <f t="array" ref="BM304">bdRateExtend($G304:$G307,Q304:Q307,$Z304:$Z307,AJ304:AJ307)</f>
        <v>#VALUE!</v>
      </c>
      <c r="BN304" s="480" t="e" cm="1">
        <f t="array" ref="BN304">bdRateExtend($G304:$G309,Q304:Q309,$Z304:$Z309,AJ304:AJ309)</f>
        <v>#VALUE!</v>
      </c>
      <c r="BO304" s="480" t="e" cm="1">
        <f t="array" ref="BO304">bdRateExtend($G304:$G307,R304:R307,$Z304:$Z307,AK304:AK307)</f>
        <v>#VALUE!</v>
      </c>
      <c r="BP304" s="575" t="e" cm="1">
        <f t="array" ref="BP304">bdRateExtend($G304:$G309,R304:R309,$Z304:$Z309,AK304:AK309)</f>
        <v>#VALUE!</v>
      </c>
      <c r="BQ304" s="574" t="e" cm="1">
        <f t="array" ref="BQ304">bdRateExtend($G304:$G309,S304:S309,$Z304:$Z309,AL304:AL309)</f>
        <v>#VALUE!</v>
      </c>
      <c r="BR304" s="574" t="e" cm="1">
        <f t="array" ref="BR304">bdRateExtend($G304:$G309,T304:T309,$Z304:$Z309,AM304:AM309)</f>
        <v>#VALUE!</v>
      </c>
      <c r="BS304" s="574" t="e" cm="1">
        <f t="array" ref="BS304">bdRateExtend($G304:$G309,U304:U309,$Z304:$Z309,AN304:AN309)</f>
        <v>#VALUE!</v>
      </c>
      <c r="BT304" s="576" t="e">
        <f>(Summary!$C$103*BP304+Summary!$C$104*BQ304+Summary!$C$105*BR304)/Summary!$C$106</f>
        <v>#VALUE!</v>
      </c>
      <c r="BU304" s="462" cm="1">
        <f t="array" ref="BU304">testVMAFRange($G304:$G307,N304:N307,$Z304:$Z307,AG304:AG307)</f>
        <v>0</v>
      </c>
      <c r="BV304" s="464" cm="1">
        <f t="array" ref="BV304">testVMAFRange($G304:$G309,N304:N309,$Z304:$Z309,AG304:AG309)</f>
        <v>0</v>
      </c>
      <c r="BW304" s="462" cm="1">
        <f t="array" ref="BW304">testVMAFRange($G304:$G307,O304:O307,$Z304:$Z307,AH304:AH307)</f>
        <v>0</v>
      </c>
      <c r="BX304" s="464" cm="1">
        <f t="array" ref="BX304">testVMAFRange($G304:$G309,O304:O309,$Z304:$Z309,AH304:AH309)</f>
        <v>0</v>
      </c>
    </row>
    <row r="305" spans="1:76" ht="17" customHeight="1" x14ac:dyDescent="0.35">
      <c r="A305" s="516"/>
      <c r="B305" s="483"/>
      <c r="C305" s="520"/>
      <c r="D305" s="490"/>
      <c r="E305" s="493"/>
      <c r="F305" s="138">
        <v>31</v>
      </c>
      <c r="G305" s="139">
        <f>'Anchor-LD'!L303</f>
        <v>0</v>
      </c>
      <c r="H305" s="140">
        <f>'Anchor-LD'!M303</f>
        <v>0</v>
      </c>
      <c r="I305" s="140">
        <f>'Anchor-LD'!N303</f>
        <v>0</v>
      </c>
      <c r="J305" s="140">
        <f>'Anchor-LD'!O303</f>
        <v>0</v>
      </c>
      <c r="K305" s="140">
        <f>(Summary!$C$58*H305+Summary!$C$59*I305+Summary!$C$60*J305)/Summary!$C$61</f>
        <v>0</v>
      </c>
      <c r="L305" s="140">
        <f>'Anchor-LD'!P303</f>
        <v>0</v>
      </c>
      <c r="M305" s="140">
        <f>'Anchor-LD'!Q303</f>
        <v>0</v>
      </c>
      <c r="N305" s="140">
        <f>'Anchor-LD'!R303</f>
        <v>0</v>
      </c>
      <c r="O305" s="140">
        <f>'Anchor-LD'!S303</f>
        <v>0</v>
      </c>
      <c r="P305" s="140">
        <f>'Anchor-LD'!T303</f>
        <v>0</v>
      </c>
      <c r="Q305" s="140">
        <f>'Anchor-LD'!U303</f>
        <v>0</v>
      </c>
      <c r="R305" s="140">
        <f>'Anchor-LD'!V303</f>
        <v>0</v>
      </c>
      <c r="S305" s="140">
        <f>'Anchor-LD'!W303</f>
        <v>0</v>
      </c>
      <c r="T305" s="140">
        <f>'Anchor-LD'!X303</f>
        <v>0</v>
      </c>
      <c r="U305" s="140">
        <f>10*LOG10(1/((Summary!$C$75/10^(R305/10)+Summary!$C$76/10^(S305/10)+Summary!$C$77/10^(T305/10))/Summary!$C$78))</f>
        <v>0</v>
      </c>
      <c r="V305" s="140">
        <f>'Anchor-LD'!Y303</f>
        <v>0</v>
      </c>
      <c r="W305" s="140">
        <f>'Anchor-LD'!Z303</f>
        <v>0</v>
      </c>
      <c r="X305" s="141">
        <f t="shared" si="18"/>
        <v>0</v>
      </c>
      <c r="Y305" s="133"/>
      <c r="Z305" s="139">
        <f>'Test-LD'!L303</f>
        <v>0</v>
      </c>
      <c r="AA305" s="140">
        <f>'Test-LD'!M303</f>
        <v>0</v>
      </c>
      <c r="AB305" s="140">
        <f>'Test-LD'!N303</f>
        <v>0</v>
      </c>
      <c r="AC305" s="140">
        <f>'Test-LD'!O303</f>
        <v>0</v>
      </c>
      <c r="AD305" s="140">
        <f>(Summary!$C$58*AA305+Summary!$C$59*AB305+Summary!$C$60*AC305)/Summary!$C$61</f>
        <v>0</v>
      </c>
      <c r="AE305" s="140">
        <f>'Test-LD'!P303</f>
        <v>0</v>
      </c>
      <c r="AF305" s="140">
        <f>'Test-LD'!Q303</f>
        <v>0</v>
      </c>
      <c r="AG305" s="140">
        <f>'Test-LD'!R303</f>
        <v>0</v>
      </c>
      <c r="AH305" s="140">
        <f>'Test-LD'!S303</f>
        <v>0</v>
      </c>
      <c r="AI305" s="140">
        <f>'Test-LD'!T303</f>
        <v>0</v>
      </c>
      <c r="AJ305" s="140">
        <f>'Test-LD'!U303</f>
        <v>0</v>
      </c>
      <c r="AK305" s="140">
        <f>'Test-LD'!V303</f>
        <v>0</v>
      </c>
      <c r="AL305" s="140">
        <f>'Test-LD'!W303</f>
        <v>0</v>
      </c>
      <c r="AM305" s="140">
        <f>'Test-LD'!X303</f>
        <v>0</v>
      </c>
      <c r="AN305" s="140">
        <f>10*LOG10(1/((Summary!$C$75/10^(AK305/10)+Summary!$C$76/10^(AL305/10)+Summary!$C$77/10^(AM305/10))/Summary!$C$78))</f>
        <v>0</v>
      </c>
      <c r="AO305" s="140">
        <f>'Test-LD'!Y303</f>
        <v>0</v>
      </c>
      <c r="AP305" s="140">
        <f>'Test-LD'!Z303</f>
        <v>0</v>
      </c>
      <c r="AQ305" s="141">
        <f t="shared" si="19"/>
        <v>0</v>
      </c>
      <c r="AR305" s="142" t="e">
        <f t="shared" si="16"/>
        <v>#DIV/0!</v>
      </c>
      <c r="AS305" s="143" t="e">
        <f t="shared" si="17"/>
        <v>#DIV/0!</v>
      </c>
      <c r="AT305" s="136"/>
      <c r="AU305" s="136"/>
      <c r="AV305" s="577"/>
      <c r="AW305" s="480"/>
      <c r="AX305" s="480"/>
      <c r="AY305" s="480"/>
      <c r="AZ305" s="480"/>
      <c r="BA305" s="480"/>
      <c r="BB305" s="480"/>
      <c r="BC305" s="480"/>
      <c r="BD305" s="480"/>
      <c r="BE305" s="480"/>
      <c r="BF305" s="480"/>
      <c r="BG305" s="469"/>
      <c r="BH305" s="476"/>
      <c r="BI305" s="469"/>
      <c r="BJ305" s="476"/>
      <c r="BK305" s="480"/>
      <c r="BL305" s="480"/>
      <c r="BM305" s="480"/>
      <c r="BN305" s="480"/>
      <c r="BO305" s="480"/>
      <c r="BP305" s="468"/>
      <c r="BQ305" s="480"/>
      <c r="BR305" s="480"/>
      <c r="BS305" s="480"/>
      <c r="BT305" s="476"/>
      <c r="BU305" s="463"/>
      <c r="BV305" s="465"/>
      <c r="BW305" s="463"/>
      <c r="BX305" s="465"/>
    </row>
    <row r="306" spans="1:76" ht="17" customHeight="1" x14ac:dyDescent="0.35">
      <c r="A306" s="516"/>
      <c r="B306" s="483"/>
      <c r="C306" s="520"/>
      <c r="D306" s="490"/>
      <c r="E306" s="493"/>
      <c r="F306" s="138">
        <v>39</v>
      </c>
      <c r="G306" s="139">
        <f>'Anchor-LD'!L304</f>
        <v>0</v>
      </c>
      <c r="H306" s="140">
        <f>'Anchor-LD'!M304</f>
        <v>0</v>
      </c>
      <c r="I306" s="140">
        <f>'Anchor-LD'!N304</f>
        <v>0</v>
      </c>
      <c r="J306" s="140">
        <f>'Anchor-LD'!O304</f>
        <v>0</v>
      </c>
      <c r="K306" s="140">
        <f>(Summary!$C$58*H306+Summary!$C$59*I306+Summary!$C$60*J306)/Summary!$C$61</f>
        <v>0</v>
      </c>
      <c r="L306" s="140">
        <f>'Anchor-LD'!P304</f>
        <v>0</v>
      </c>
      <c r="M306" s="140">
        <f>'Anchor-LD'!Q304</f>
        <v>0</v>
      </c>
      <c r="N306" s="140">
        <f>'Anchor-LD'!R304</f>
        <v>0</v>
      </c>
      <c r="O306" s="140">
        <f>'Anchor-LD'!S304</f>
        <v>0</v>
      </c>
      <c r="P306" s="140">
        <f>'Anchor-LD'!T304</f>
        <v>0</v>
      </c>
      <c r="Q306" s="140">
        <f>'Anchor-LD'!U304</f>
        <v>0</v>
      </c>
      <c r="R306" s="140">
        <f>'Anchor-LD'!V304</f>
        <v>0</v>
      </c>
      <c r="S306" s="140">
        <f>'Anchor-LD'!W304</f>
        <v>0</v>
      </c>
      <c r="T306" s="140">
        <f>'Anchor-LD'!X304</f>
        <v>0</v>
      </c>
      <c r="U306" s="140">
        <f>10*LOG10(1/((Summary!$C$75/10^(R306/10)+Summary!$C$76/10^(S306/10)+Summary!$C$77/10^(T306/10))/Summary!$C$78))</f>
        <v>0</v>
      </c>
      <c r="V306" s="140">
        <f>'Anchor-LD'!Y304</f>
        <v>0</v>
      </c>
      <c r="W306" s="140">
        <f>'Anchor-LD'!Z304</f>
        <v>0</v>
      </c>
      <c r="X306" s="141">
        <f t="shared" si="18"/>
        <v>0</v>
      </c>
      <c r="Y306" s="133"/>
      <c r="Z306" s="139">
        <f>'Test-LD'!L304</f>
        <v>0</v>
      </c>
      <c r="AA306" s="140">
        <f>'Test-LD'!M304</f>
        <v>0</v>
      </c>
      <c r="AB306" s="140">
        <f>'Test-LD'!N304</f>
        <v>0</v>
      </c>
      <c r="AC306" s="140">
        <f>'Test-LD'!O304</f>
        <v>0</v>
      </c>
      <c r="AD306" s="140">
        <f>(Summary!$C$58*AA306+Summary!$C$59*AB306+Summary!$C$60*AC306)/Summary!$C$61</f>
        <v>0</v>
      </c>
      <c r="AE306" s="140">
        <f>'Test-LD'!P304</f>
        <v>0</v>
      </c>
      <c r="AF306" s="140">
        <f>'Test-LD'!Q304</f>
        <v>0</v>
      </c>
      <c r="AG306" s="140">
        <f>'Test-LD'!R304</f>
        <v>0</v>
      </c>
      <c r="AH306" s="140">
        <f>'Test-LD'!S304</f>
        <v>0</v>
      </c>
      <c r="AI306" s="140">
        <f>'Test-LD'!T304</f>
        <v>0</v>
      </c>
      <c r="AJ306" s="140">
        <f>'Test-LD'!U304</f>
        <v>0</v>
      </c>
      <c r="AK306" s="140">
        <f>'Test-LD'!V304</f>
        <v>0</v>
      </c>
      <c r="AL306" s="140">
        <f>'Test-LD'!W304</f>
        <v>0</v>
      </c>
      <c r="AM306" s="140">
        <f>'Test-LD'!X304</f>
        <v>0</v>
      </c>
      <c r="AN306" s="140">
        <f>10*LOG10(1/((Summary!$C$75/10^(AK306/10)+Summary!$C$76/10^(AL306/10)+Summary!$C$77/10^(AM306/10))/Summary!$C$78))</f>
        <v>0</v>
      </c>
      <c r="AO306" s="140">
        <f>'Test-LD'!Y304</f>
        <v>0</v>
      </c>
      <c r="AP306" s="140">
        <f>'Test-LD'!Z304</f>
        <v>0</v>
      </c>
      <c r="AQ306" s="141">
        <f t="shared" si="19"/>
        <v>0</v>
      </c>
      <c r="AR306" s="142" t="e">
        <f t="shared" si="16"/>
        <v>#DIV/0!</v>
      </c>
      <c r="AS306" s="143" t="e">
        <f t="shared" si="17"/>
        <v>#DIV/0!</v>
      </c>
      <c r="AT306" s="136"/>
      <c r="AU306" s="136"/>
      <c r="AV306" s="577" t="s">
        <v>122</v>
      </c>
      <c r="AW306" s="480" t="e" cm="1">
        <f t="array" ref="AW306">bdRateExtend($G305:$G308,H305:H308,$Z305:$Z308,AA305:AA308)</f>
        <v>#VALUE!</v>
      </c>
      <c r="AX306" s="480"/>
      <c r="AY306" s="480"/>
      <c r="AZ306" s="480"/>
      <c r="BA306" s="480"/>
      <c r="BB306" s="480"/>
      <c r="BC306" s="480" t="e" cm="1">
        <f t="array" ref="BC306">bdRateExtend($G305:$G308,L305:L308,$Z305:$Z308,AE305:AE308)</f>
        <v>#VALUE!</v>
      </c>
      <c r="BD306" s="480"/>
      <c r="BE306" s="480" t="e" cm="1">
        <f t="array" ref="BE306">bdRateExtend($G305:$G308,M305:M308,$Z305:$Z308,AF305:AF308)</f>
        <v>#VALUE!</v>
      </c>
      <c r="BF306" s="480"/>
      <c r="BG306" s="469" t="e" cm="1">
        <f t="array" ref="BG306">bdRateExtend($G305:$G308,N305:N308,$Z305:$Z308,AG305:AG308,"None", FALSE,1)</f>
        <v>#VALUE!</v>
      </c>
      <c r="BH306" s="476"/>
      <c r="BI306" s="469" t="e" cm="1">
        <f t="array" ref="BI306">bdRateExtend($G305:$G308,O305:O308,$Z305:$Z308,AH305:AH308,"None", FALSE,1)</f>
        <v>#VALUE!</v>
      </c>
      <c r="BJ306" s="476"/>
      <c r="BK306" s="480" t="e" cm="1">
        <f t="array" ref="BK306">bdRateExtend($G305:$G308,P305:P308,$Z305:$Z308,AI305:AI308)</f>
        <v>#VALUE!</v>
      </c>
      <c r="BL306" s="480"/>
      <c r="BM306" s="480" t="e" cm="1">
        <f t="array" ref="BM306">bdRateExtend($G305:$G308,Q305:Q308,$Z305:$Z308,AJ305:AJ308)</f>
        <v>#VALUE!</v>
      </c>
      <c r="BN306" s="480"/>
      <c r="BO306" s="480" t="e" cm="1">
        <f t="array" ref="BO306">bdRateExtend($G305:$G308,R305:R308,$Z305:$Z308,AK305:AK308)</f>
        <v>#VALUE!</v>
      </c>
      <c r="BP306" s="468"/>
      <c r="BQ306" s="480"/>
      <c r="BR306" s="480"/>
      <c r="BS306" s="480"/>
      <c r="BT306" s="476"/>
      <c r="BU306" s="463" cm="1">
        <f t="array" ref="BU306">testVMAFRange($G305:$G308,N305:N308,$Z305:$Z308,AG305:AG308)</f>
        <v>0</v>
      </c>
      <c r="BV306" s="465"/>
      <c r="BW306" s="463" cm="1">
        <f t="array" ref="BW306">testVMAFRange($G305:$G308,O305:O308,$Z305:$Z308,AH305:AH308)</f>
        <v>0</v>
      </c>
      <c r="BX306" s="465"/>
    </row>
    <row r="307" spans="1:76" ht="17" customHeight="1" x14ac:dyDescent="0.35">
      <c r="A307" s="516"/>
      <c r="B307" s="483"/>
      <c r="C307" s="520"/>
      <c r="D307" s="490"/>
      <c r="E307" s="493"/>
      <c r="F307" s="138">
        <v>47</v>
      </c>
      <c r="G307" s="139">
        <f>'Anchor-LD'!L305</f>
        <v>0</v>
      </c>
      <c r="H307" s="140">
        <f>'Anchor-LD'!M305</f>
        <v>0</v>
      </c>
      <c r="I307" s="140">
        <f>'Anchor-LD'!N305</f>
        <v>0</v>
      </c>
      <c r="J307" s="140">
        <f>'Anchor-LD'!O305</f>
        <v>0</v>
      </c>
      <c r="K307" s="140">
        <f>(Summary!$C$58*H307+Summary!$C$59*I307+Summary!$C$60*J307)/Summary!$C$61</f>
        <v>0</v>
      </c>
      <c r="L307" s="140">
        <f>'Anchor-LD'!P305</f>
        <v>0</v>
      </c>
      <c r="M307" s="140">
        <f>'Anchor-LD'!Q305</f>
        <v>0</v>
      </c>
      <c r="N307" s="140">
        <f>'Anchor-LD'!R305</f>
        <v>0</v>
      </c>
      <c r="O307" s="140">
        <f>'Anchor-LD'!S305</f>
        <v>0</v>
      </c>
      <c r="P307" s="140">
        <f>'Anchor-LD'!T305</f>
        <v>0</v>
      </c>
      <c r="Q307" s="140">
        <f>'Anchor-LD'!U305</f>
        <v>0</v>
      </c>
      <c r="R307" s="140">
        <f>'Anchor-LD'!V305</f>
        <v>0</v>
      </c>
      <c r="S307" s="140">
        <f>'Anchor-LD'!W305</f>
        <v>0</v>
      </c>
      <c r="T307" s="140">
        <f>'Anchor-LD'!X305</f>
        <v>0</v>
      </c>
      <c r="U307" s="140">
        <f>10*LOG10(1/((Summary!$C$75/10^(R307/10)+Summary!$C$76/10^(S307/10)+Summary!$C$77/10^(T307/10))/Summary!$C$78))</f>
        <v>0</v>
      </c>
      <c r="V307" s="140">
        <f>'Anchor-LD'!Y305</f>
        <v>0</v>
      </c>
      <c r="W307" s="140">
        <f>'Anchor-LD'!Z305</f>
        <v>0</v>
      </c>
      <c r="X307" s="141">
        <f t="shared" si="18"/>
        <v>0</v>
      </c>
      <c r="Y307" s="133"/>
      <c r="Z307" s="139">
        <f>'Test-LD'!L305</f>
        <v>0</v>
      </c>
      <c r="AA307" s="140">
        <f>'Test-LD'!M305</f>
        <v>0</v>
      </c>
      <c r="AB307" s="140">
        <f>'Test-LD'!N305</f>
        <v>0</v>
      </c>
      <c r="AC307" s="140">
        <f>'Test-LD'!O305</f>
        <v>0</v>
      </c>
      <c r="AD307" s="140">
        <f>(Summary!$C$58*AA307+Summary!$C$59*AB307+Summary!$C$60*AC307)/Summary!$C$61</f>
        <v>0</v>
      </c>
      <c r="AE307" s="140">
        <f>'Test-LD'!P305</f>
        <v>0</v>
      </c>
      <c r="AF307" s="140">
        <f>'Test-LD'!Q305</f>
        <v>0</v>
      </c>
      <c r="AG307" s="140">
        <f>'Test-LD'!R305</f>
        <v>0</v>
      </c>
      <c r="AH307" s="140">
        <f>'Test-LD'!S305</f>
        <v>0</v>
      </c>
      <c r="AI307" s="140">
        <f>'Test-LD'!T305</f>
        <v>0</v>
      </c>
      <c r="AJ307" s="140">
        <f>'Test-LD'!U305</f>
        <v>0</v>
      </c>
      <c r="AK307" s="140">
        <f>'Test-LD'!V305</f>
        <v>0</v>
      </c>
      <c r="AL307" s="140">
        <f>'Test-LD'!W305</f>
        <v>0</v>
      </c>
      <c r="AM307" s="140">
        <f>'Test-LD'!X305</f>
        <v>0</v>
      </c>
      <c r="AN307" s="140">
        <f>10*LOG10(1/((Summary!$C$75/10^(AK307/10)+Summary!$C$76/10^(AL307/10)+Summary!$C$77/10^(AM307/10))/Summary!$C$78))</f>
        <v>0</v>
      </c>
      <c r="AO307" s="140">
        <f>'Test-LD'!Y305</f>
        <v>0</v>
      </c>
      <c r="AP307" s="140">
        <f>'Test-LD'!Z305</f>
        <v>0</v>
      </c>
      <c r="AQ307" s="141">
        <f t="shared" si="19"/>
        <v>0</v>
      </c>
      <c r="AR307" s="142" t="e">
        <f t="shared" si="16"/>
        <v>#DIV/0!</v>
      </c>
      <c r="AS307" s="143" t="e">
        <f t="shared" si="17"/>
        <v>#DIV/0!</v>
      </c>
      <c r="AT307" s="136"/>
      <c r="AU307" s="136"/>
      <c r="AV307" s="577"/>
      <c r="AW307" s="480"/>
      <c r="AX307" s="480"/>
      <c r="AY307" s="480"/>
      <c r="AZ307" s="480"/>
      <c r="BA307" s="480"/>
      <c r="BB307" s="480"/>
      <c r="BC307" s="480"/>
      <c r="BD307" s="480"/>
      <c r="BE307" s="480"/>
      <c r="BF307" s="480"/>
      <c r="BG307" s="469"/>
      <c r="BH307" s="476"/>
      <c r="BI307" s="469"/>
      <c r="BJ307" s="476"/>
      <c r="BK307" s="480"/>
      <c r="BL307" s="480"/>
      <c r="BM307" s="480"/>
      <c r="BN307" s="480"/>
      <c r="BO307" s="480"/>
      <c r="BP307" s="468"/>
      <c r="BQ307" s="480"/>
      <c r="BR307" s="480"/>
      <c r="BS307" s="480"/>
      <c r="BT307" s="476"/>
      <c r="BU307" s="463"/>
      <c r="BV307" s="465"/>
      <c r="BW307" s="463"/>
      <c r="BX307" s="465"/>
    </row>
    <row r="308" spans="1:76" ht="17" customHeight="1" x14ac:dyDescent="0.35">
      <c r="A308" s="516"/>
      <c r="B308" s="483"/>
      <c r="C308" s="520"/>
      <c r="D308" s="490"/>
      <c r="E308" s="493"/>
      <c r="F308" s="138">
        <v>55</v>
      </c>
      <c r="G308" s="139">
        <f>'Anchor-LD'!L306</f>
        <v>0</v>
      </c>
      <c r="H308" s="140">
        <f>'Anchor-LD'!M306</f>
        <v>0</v>
      </c>
      <c r="I308" s="140">
        <f>'Anchor-LD'!N306</f>
        <v>0</v>
      </c>
      <c r="J308" s="140">
        <f>'Anchor-LD'!O306</f>
        <v>0</v>
      </c>
      <c r="K308" s="140">
        <f>(Summary!$C$58*H308+Summary!$C$59*I308+Summary!$C$60*J308)/Summary!$C$61</f>
        <v>0</v>
      </c>
      <c r="L308" s="140">
        <f>'Anchor-LD'!P306</f>
        <v>0</v>
      </c>
      <c r="M308" s="140">
        <f>'Anchor-LD'!Q306</f>
        <v>0</v>
      </c>
      <c r="N308" s="140">
        <f>'Anchor-LD'!R306</f>
        <v>0</v>
      </c>
      <c r="O308" s="140">
        <f>'Anchor-LD'!S306</f>
        <v>0</v>
      </c>
      <c r="P308" s="140">
        <f>'Anchor-LD'!T306</f>
        <v>0</v>
      </c>
      <c r="Q308" s="140">
        <f>'Anchor-LD'!U306</f>
        <v>0</v>
      </c>
      <c r="R308" s="140">
        <f>'Anchor-LD'!V306</f>
        <v>0</v>
      </c>
      <c r="S308" s="140">
        <f>'Anchor-LD'!W306</f>
        <v>0</v>
      </c>
      <c r="T308" s="140">
        <f>'Anchor-LD'!X306</f>
        <v>0</v>
      </c>
      <c r="U308" s="140">
        <f>10*LOG10(1/((Summary!$C$75/10^(R308/10)+Summary!$C$76/10^(S308/10)+Summary!$C$77/10^(T308/10))/Summary!$C$78))</f>
        <v>0</v>
      </c>
      <c r="V308" s="140">
        <f>'Anchor-LD'!Y306</f>
        <v>0</v>
      </c>
      <c r="W308" s="140">
        <f>'Anchor-LD'!Z306</f>
        <v>0</v>
      </c>
      <c r="X308" s="141">
        <f t="shared" si="18"/>
        <v>0</v>
      </c>
      <c r="Y308" s="133"/>
      <c r="Z308" s="139">
        <f>'Test-LD'!L306</f>
        <v>0</v>
      </c>
      <c r="AA308" s="140">
        <f>'Test-LD'!M306</f>
        <v>0</v>
      </c>
      <c r="AB308" s="140">
        <f>'Test-LD'!N306</f>
        <v>0</v>
      </c>
      <c r="AC308" s="140">
        <f>'Test-LD'!O306</f>
        <v>0</v>
      </c>
      <c r="AD308" s="140">
        <f>(Summary!$C$58*AA308+Summary!$C$59*AB308+Summary!$C$60*AC308)/Summary!$C$61</f>
        <v>0</v>
      </c>
      <c r="AE308" s="140">
        <f>'Test-LD'!P306</f>
        <v>0</v>
      </c>
      <c r="AF308" s="140">
        <f>'Test-LD'!Q306</f>
        <v>0</v>
      </c>
      <c r="AG308" s="140">
        <f>'Test-LD'!R306</f>
        <v>0</v>
      </c>
      <c r="AH308" s="140">
        <f>'Test-LD'!S306</f>
        <v>0</v>
      </c>
      <c r="AI308" s="140">
        <f>'Test-LD'!T306</f>
        <v>0</v>
      </c>
      <c r="AJ308" s="140">
        <f>'Test-LD'!U306</f>
        <v>0</v>
      </c>
      <c r="AK308" s="140">
        <f>'Test-LD'!V306</f>
        <v>0</v>
      </c>
      <c r="AL308" s="140">
        <f>'Test-LD'!W306</f>
        <v>0</v>
      </c>
      <c r="AM308" s="140">
        <f>'Test-LD'!X306</f>
        <v>0</v>
      </c>
      <c r="AN308" s="140">
        <f>10*LOG10(1/((Summary!$C$75/10^(AK308/10)+Summary!$C$76/10^(AL308/10)+Summary!$C$77/10^(AM308/10))/Summary!$C$78))</f>
        <v>0</v>
      </c>
      <c r="AO308" s="140">
        <f>'Test-LD'!Y306</f>
        <v>0</v>
      </c>
      <c r="AP308" s="140">
        <f>'Test-LD'!Z306</f>
        <v>0</v>
      </c>
      <c r="AQ308" s="141">
        <f t="shared" si="19"/>
        <v>0</v>
      </c>
      <c r="AR308" s="142" t="e">
        <f t="shared" si="16"/>
        <v>#DIV/0!</v>
      </c>
      <c r="AS308" s="143" t="e">
        <f t="shared" si="17"/>
        <v>#DIV/0!</v>
      </c>
      <c r="AT308" s="136"/>
      <c r="AU308" s="136"/>
      <c r="AV308" s="577" t="s">
        <v>123</v>
      </c>
      <c r="AW308" s="480" t="e" cm="1">
        <f t="array" ref="AW308">bdRateExtend($G306:$G309,H306:H309,$Z306:$Z309,AA306:AA309)</f>
        <v>#VALUE!</v>
      </c>
      <c r="AX308" s="480"/>
      <c r="AY308" s="480"/>
      <c r="AZ308" s="480"/>
      <c r="BA308" s="480"/>
      <c r="BB308" s="480"/>
      <c r="BC308" s="480" t="e" cm="1">
        <f t="array" ref="BC308">bdRateExtend($G306:$G309,L306:L309,$Z306:$Z309,AE306:AE309)</f>
        <v>#VALUE!</v>
      </c>
      <c r="BD308" s="480"/>
      <c r="BE308" s="480" t="e" cm="1">
        <f t="array" ref="BE308">bdRateExtend($G306:$G309,M306:M309,$Z306:$Z309,AF306:AF309)</f>
        <v>#VALUE!</v>
      </c>
      <c r="BF308" s="480"/>
      <c r="BG308" s="469" t="e" cm="1">
        <f t="array" ref="BG308">bdRateExtend($G306:$G309,N306:N309,$Z306:$Z309,AG306:AG309,"None", FALSE,1)</f>
        <v>#VALUE!</v>
      </c>
      <c r="BH308" s="476"/>
      <c r="BI308" s="469" t="e" cm="1">
        <f t="array" ref="BI308">bdRateExtend($G306:$G309,O306:O309,$Z306:$Z309,AH306:AH309,"None", FALSE,1)</f>
        <v>#VALUE!</v>
      </c>
      <c r="BJ308" s="476"/>
      <c r="BK308" s="480" t="e" cm="1">
        <f t="array" ref="BK308">bdRateExtend($G306:$G309,P306:P309,$Z306:$Z309,AI306:AI309)</f>
        <v>#VALUE!</v>
      </c>
      <c r="BL308" s="480"/>
      <c r="BM308" s="480" t="e" cm="1">
        <f t="array" ref="BM308">bdRateExtend($G306:$G309,Q306:Q309,$Z306:$Z309,AJ306:AJ309)</f>
        <v>#VALUE!</v>
      </c>
      <c r="BN308" s="480"/>
      <c r="BO308" s="480" t="e" cm="1">
        <f t="array" ref="BO308">bdRateExtend($G306:$G309,R306:R309,$Z306:$Z309,AK306:AK309)</f>
        <v>#VALUE!</v>
      </c>
      <c r="BP308" s="468"/>
      <c r="BQ308" s="480"/>
      <c r="BR308" s="480"/>
      <c r="BS308" s="480"/>
      <c r="BT308" s="476"/>
      <c r="BU308" s="463" cm="1">
        <f t="array" ref="BU308">testVMAFRange($G306:$G309,N306:N309,$Z306:$Z309,AG306:AG309)</f>
        <v>0</v>
      </c>
      <c r="BV308" s="465"/>
      <c r="BW308" s="463" cm="1">
        <f t="array" ref="BW308">testVMAFRange($G306:$G309,O306:O309,$Z306:$Z309,AH306:AH309)</f>
        <v>0</v>
      </c>
      <c r="BX308" s="465"/>
    </row>
    <row r="309" spans="1:76" ht="17" customHeight="1" thickBot="1" x14ac:dyDescent="0.4">
      <c r="A309" s="516"/>
      <c r="B309" s="518"/>
      <c r="C309" s="521"/>
      <c r="D309" s="522"/>
      <c r="E309" s="523"/>
      <c r="F309" s="144">
        <v>63</v>
      </c>
      <c r="G309" s="145">
        <f>'Anchor-LD'!L307</f>
        <v>0</v>
      </c>
      <c r="H309" s="146">
        <f>'Anchor-LD'!M307</f>
        <v>0</v>
      </c>
      <c r="I309" s="146">
        <f>'Anchor-LD'!N307</f>
        <v>0</v>
      </c>
      <c r="J309" s="146">
        <f>'Anchor-LD'!O307</f>
        <v>0</v>
      </c>
      <c r="K309" s="146">
        <f>(Summary!$C$58*H309+Summary!$C$59*I309+Summary!$C$60*J309)/Summary!$C$61</f>
        <v>0</v>
      </c>
      <c r="L309" s="146">
        <f>'Anchor-LD'!P307</f>
        <v>0</v>
      </c>
      <c r="M309" s="146">
        <f>'Anchor-LD'!Q307</f>
        <v>0</v>
      </c>
      <c r="N309" s="146">
        <f>'Anchor-LD'!R307</f>
        <v>0</v>
      </c>
      <c r="O309" s="146">
        <f>'Anchor-LD'!S307</f>
        <v>0</v>
      </c>
      <c r="P309" s="146">
        <f>'Anchor-LD'!T307</f>
        <v>0</v>
      </c>
      <c r="Q309" s="146">
        <f>'Anchor-LD'!U307</f>
        <v>0</v>
      </c>
      <c r="R309" s="146">
        <f>'Anchor-LD'!V307</f>
        <v>0</v>
      </c>
      <c r="S309" s="146">
        <f>'Anchor-LD'!W307</f>
        <v>0</v>
      </c>
      <c r="T309" s="146">
        <f>'Anchor-LD'!X307</f>
        <v>0</v>
      </c>
      <c r="U309" s="146">
        <f>10*LOG10(1/((Summary!$C$75/10^(R309/10)+Summary!$C$76/10^(S309/10)+Summary!$C$77/10^(T309/10))/Summary!$C$78))</f>
        <v>0</v>
      </c>
      <c r="V309" s="146">
        <f>'Anchor-LD'!Y307</f>
        <v>0</v>
      </c>
      <c r="W309" s="146">
        <f>'Anchor-LD'!Z307</f>
        <v>0</v>
      </c>
      <c r="X309" s="147">
        <f t="shared" si="18"/>
        <v>0</v>
      </c>
      <c r="Y309" s="133"/>
      <c r="Z309" s="145">
        <f>'Test-LD'!L307</f>
        <v>0</v>
      </c>
      <c r="AA309" s="146">
        <f>'Test-LD'!M307</f>
        <v>0</v>
      </c>
      <c r="AB309" s="146">
        <f>'Test-LD'!N307</f>
        <v>0</v>
      </c>
      <c r="AC309" s="146">
        <f>'Test-LD'!O307</f>
        <v>0</v>
      </c>
      <c r="AD309" s="146">
        <f>(Summary!$C$58*AA309+Summary!$C$59*AB309+Summary!$C$60*AC309)/Summary!$C$61</f>
        <v>0</v>
      </c>
      <c r="AE309" s="146">
        <f>'Test-LD'!P307</f>
        <v>0</v>
      </c>
      <c r="AF309" s="146">
        <f>'Test-LD'!Q307</f>
        <v>0</v>
      </c>
      <c r="AG309" s="146">
        <f>'Test-LD'!R307</f>
        <v>0</v>
      </c>
      <c r="AH309" s="146">
        <f>'Test-LD'!S307</f>
        <v>0</v>
      </c>
      <c r="AI309" s="146">
        <f>'Test-LD'!T307</f>
        <v>0</v>
      </c>
      <c r="AJ309" s="146">
        <f>'Test-LD'!U307</f>
        <v>0</v>
      </c>
      <c r="AK309" s="146">
        <f>'Test-LD'!V307</f>
        <v>0</v>
      </c>
      <c r="AL309" s="146">
        <f>'Test-LD'!W307</f>
        <v>0</v>
      </c>
      <c r="AM309" s="146">
        <f>'Test-LD'!X307</f>
        <v>0</v>
      </c>
      <c r="AN309" s="146">
        <f>10*LOG10(1/((Summary!$C$75/10^(AK309/10)+Summary!$C$76/10^(AL309/10)+Summary!$C$77/10^(AM309/10))/Summary!$C$78))</f>
        <v>0</v>
      </c>
      <c r="AO309" s="146">
        <f>'Test-LD'!Y307</f>
        <v>0</v>
      </c>
      <c r="AP309" s="146">
        <f>'Test-LD'!Z307</f>
        <v>0</v>
      </c>
      <c r="AQ309" s="147">
        <f t="shared" si="19"/>
        <v>0</v>
      </c>
      <c r="AR309" s="148" t="e">
        <f t="shared" si="16"/>
        <v>#DIV/0!</v>
      </c>
      <c r="AS309" s="149" t="e">
        <f t="shared" si="17"/>
        <v>#DIV/0!</v>
      </c>
      <c r="AT309" s="136"/>
      <c r="AU309" s="136"/>
      <c r="AV309" s="577"/>
      <c r="AW309" s="480"/>
      <c r="AX309" s="480"/>
      <c r="AY309" s="480"/>
      <c r="AZ309" s="480"/>
      <c r="BA309" s="480"/>
      <c r="BB309" s="481"/>
      <c r="BC309" s="480"/>
      <c r="BD309" s="480"/>
      <c r="BE309" s="480"/>
      <c r="BF309" s="480"/>
      <c r="BG309" s="472"/>
      <c r="BH309" s="477"/>
      <c r="BI309" s="472"/>
      <c r="BJ309" s="477"/>
      <c r="BK309" s="480"/>
      <c r="BL309" s="480"/>
      <c r="BM309" s="480"/>
      <c r="BN309" s="480"/>
      <c r="BO309" s="480"/>
      <c r="BP309" s="471"/>
      <c r="BQ309" s="481"/>
      <c r="BR309" s="481"/>
      <c r="BS309" s="481"/>
      <c r="BT309" s="477"/>
      <c r="BU309" s="473"/>
      <c r="BV309" s="466"/>
      <c r="BW309" s="473"/>
      <c r="BX309" s="466"/>
    </row>
    <row r="310" spans="1:76" ht="17" customHeight="1" x14ac:dyDescent="0.35">
      <c r="A310" s="516"/>
      <c r="B310" s="482" t="s">
        <v>2</v>
      </c>
      <c r="C310" s="519" t="s">
        <v>73</v>
      </c>
      <c r="D310" s="489">
        <v>60</v>
      </c>
      <c r="E310" s="492">
        <v>8</v>
      </c>
      <c r="F310" s="129">
        <v>23</v>
      </c>
      <c r="G310" s="130">
        <f>'Anchor-LD'!L308</f>
        <v>0</v>
      </c>
      <c r="H310" s="131">
        <f>'Anchor-LD'!M308</f>
        <v>0</v>
      </c>
      <c r="I310" s="131">
        <f>'Anchor-LD'!N308</f>
        <v>0</v>
      </c>
      <c r="J310" s="131">
        <f>'Anchor-LD'!O308</f>
        <v>0</v>
      </c>
      <c r="K310" s="131">
        <f>(Summary!$C$58*H310+Summary!$C$59*I310+Summary!$C$60*J310)/Summary!$C$61</f>
        <v>0</v>
      </c>
      <c r="L310" s="131">
        <f>'Anchor-LD'!P308</f>
        <v>0</v>
      </c>
      <c r="M310" s="131">
        <f>'Anchor-LD'!Q308</f>
        <v>0</v>
      </c>
      <c r="N310" s="131">
        <f>'Anchor-LD'!R308</f>
        <v>0</v>
      </c>
      <c r="O310" s="131">
        <f>'Anchor-LD'!S308</f>
        <v>0</v>
      </c>
      <c r="P310" s="131">
        <f>'Anchor-LD'!T308</f>
        <v>0</v>
      </c>
      <c r="Q310" s="131">
        <f>'Anchor-LD'!U308</f>
        <v>0</v>
      </c>
      <c r="R310" s="131">
        <f>'Anchor-LD'!V308</f>
        <v>0</v>
      </c>
      <c r="S310" s="131">
        <f>'Anchor-LD'!W308</f>
        <v>0</v>
      </c>
      <c r="T310" s="131">
        <f>'Anchor-LD'!X308</f>
        <v>0</v>
      </c>
      <c r="U310" s="131">
        <f>10*LOG10(1/((Summary!$C$75/10^(R310/10)+Summary!$C$76/10^(S310/10)+Summary!$C$77/10^(T310/10))/Summary!$C$78))</f>
        <v>0</v>
      </c>
      <c r="V310" s="131">
        <f>'Anchor-LD'!Y308</f>
        <v>0</v>
      </c>
      <c r="W310" s="131">
        <f>'Anchor-LD'!Z308</f>
        <v>0</v>
      </c>
      <c r="X310" s="132">
        <f t="shared" si="18"/>
        <v>0</v>
      </c>
      <c r="Y310" s="133"/>
      <c r="Z310" s="130">
        <f>'Test-LD'!L308</f>
        <v>0</v>
      </c>
      <c r="AA310" s="131">
        <f>'Test-LD'!M308</f>
        <v>0</v>
      </c>
      <c r="AB310" s="131">
        <f>'Test-LD'!N308</f>
        <v>0</v>
      </c>
      <c r="AC310" s="131">
        <f>'Test-LD'!O308</f>
        <v>0</v>
      </c>
      <c r="AD310" s="131">
        <f>(Summary!$C$58*AA310+Summary!$C$59*AB310+Summary!$C$60*AC310)/Summary!$C$61</f>
        <v>0</v>
      </c>
      <c r="AE310" s="131">
        <f>'Test-LD'!P308</f>
        <v>0</v>
      </c>
      <c r="AF310" s="131">
        <f>'Test-LD'!Q308</f>
        <v>0</v>
      </c>
      <c r="AG310" s="131">
        <f>'Test-LD'!R308</f>
        <v>0</v>
      </c>
      <c r="AH310" s="131">
        <f>'Test-LD'!S308</f>
        <v>0</v>
      </c>
      <c r="AI310" s="131">
        <f>'Test-LD'!T308</f>
        <v>0</v>
      </c>
      <c r="AJ310" s="131">
        <f>'Test-LD'!U308</f>
        <v>0</v>
      </c>
      <c r="AK310" s="131">
        <f>'Test-LD'!V308</f>
        <v>0</v>
      </c>
      <c r="AL310" s="131">
        <f>'Test-LD'!W308</f>
        <v>0</v>
      </c>
      <c r="AM310" s="131">
        <f>'Test-LD'!X308</f>
        <v>0</v>
      </c>
      <c r="AN310" s="131">
        <f>10*LOG10(1/((Summary!$C$75/10^(AK310/10)+Summary!$C$76/10^(AL310/10)+Summary!$C$77/10^(AM310/10))/Summary!$C$78))</f>
        <v>0</v>
      </c>
      <c r="AO310" s="131">
        <f>'Test-LD'!Y308</f>
        <v>0</v>
      </c>
      <c r="AP310" s="131">
        <f>'Test-LD'!Z308</f>
        <v>0</v>
      </c>
      <c r="AQ310" s="132">
        <f t="shared" si="19"/>
        <v>0</v>
      </c>
      <c r="AR310" s="134" t="e">
        <f t="shared" si="16"/>
        <v>#DIV/0!</v>
      </c>
      <c r="AS310" s="135" t="e">
        <f t="shared" si="17"/>
        <v>#DIV/0!</v>
      </c>
      <c r="AT310" s="136"/>
      <c r="AU310" s="136"/>
      <c r="AV310" s="577" t="s">
        <v>121</v>
      </c>
      <c r="AW310" s="480" t="e" cm="1">
        <f t="array" ref="AW310">bdRateExtend($G310:$G313,H310:H313,$Z310:$Z313,AA310:AA313)</f>
        <v>#VALUE!</v>
      </c>
      <c r="AX310" s="480" t="e" cm="1">
        <f t="array" ref="AX310">bdRateExtend($G310:$G315,H310:H315,$Z310:$Z315,AA310:AA315)</f>
        <v>#VALUE!</v>
      </c>
      <c r="AY310" s="480" t="e" cm="1">
        <f t="array" ref="AY310">bdRateExtend($G310:$G315,I310:I315,$Z310:$Z315,AB310:AB315)</f>
        <v>#VALUE!</v>
      </c>
      <c r="AZ310" s="480" t="e" cm="1">
        <f t="array" ref="AZ310">bdRateExtend($G310:$G315,J310:J315,$Z310:$Z315,AC310:AC315)</f>
        <v>#VALUE!</v>
      </c>
      <c r="BA310" s="480" t="e" cm="1">
        <f t="array" ref="BA310">bdRateExtend($G310:$G315,K310:K315,$Z310:$Z315,AD310:AD315)</f>
        <v>#VALUE!</v>
      </c>
      <c r="BB310" s="479" t="e">
        <f>(Summary!$C$89*AX310+Summary!$C$90*AY310+Summary!$C$91*AZ310)/Summary!$C$92</f>
        <v>#VALUE!</v>
      </c>
      <c r="BC310" s="480" t="e" cm="1">
        <f t="array" ref="BC310">bdRateExtend($G310:$G313,L310:L313,$Z310:$Z313,AE310:AE313)</f>
        <v>#VALUE!</v>
      </c>
      <c r="BD310" s="480" t="e" cm="1">
        <f t="array" ref="BD310">bdRateExtend($G310:$G315,L310:L315,$Z310:$Z315,AE310:AE315)</f>
        <v>#VALUE!</v>
      </c>
      <c r="BE310" s="480" t="e" cm="1">
        <f t="array" ref="BE310">bdRateExtend($G310:$G313,M310:M313,$Z310:$Z313,AF310:AF313)</f>
        <v>#VALUE!</v>
      </c>
      <c r="BF310" s="480" t="e" cm="1">
        <f t="array" ref="BF310">bdRateExtend($G310:$G315,M310:M315,$Z310:$Z315,AF310:AF315)</f>
        <v>#VALUE!</v>
      </c>
      <c r="BG310" s="474" t="e" cm="1">
        <f t="array" ref="BG310">bdRateExtend($G310:$G313,N310:N313,$Z310:$Z313,AG310:AG313,"None", FALSE,1)</f>
        <v>#VALUE!</v>
      </c>
      <c r="BH310" s="475" t="e" cm="1">
        <f t="array" ref="BH310">bdRateExtend($G310:$G315,N310:N315,$Z310:$Z315,AG310:AG315,"None", FALSE,1)</f>
        <v>#VALUE!</v>
      </c>
      <c r="BI310" s="474" t="e" cm="1">
        <f t="array" ref="BI310">bdRateExtend($G310:$G313,O310:O313,$Z310:$Z313,AH310:AH313,"None", FALSE,1)</f>
        <v>#VALUE!</v>
      </c>
      <c r="BJ310" s="475" t="e" cm="1">
        <f t="array" ref="BJ310">bdRateExtend($G310:$G315,O310:O315,$Z310:$Z315,AH310:AH315,"None", FALSE,1)</f>
        <v>#VALUE!</v>
      </c>
      <c r="BK310" s="480" t="e" cm="1">
        <f t="array" ref="BK310">bdRateExtend($G310:$G313,P310:P313,$Z310:$Z313,AI310:AI313)</f>
        <v>#VALUE!</v>
      </c>
      <c r="BL310" s="480" t="e" cm="1">
        <f t="array" ref="BL310">bdRateExtend($G310:$G315,P310:P315,$Z310:$Z315,AI310:AI315)</f>
        <v>#VALUE!</v>
      </c>
      <c r="BM310" s="480" t="e" cm="1">
        <f t="array" ref="BM310">bdRateExtend($G310:$G313,Q310:Q313,$Z310:$Z313,AJ310:AJ313)</f>
        <v>#VALUE!</v>
      </c>
      <c r="BN310" s="480" t="e" cm="1">
        <f t="array" ref="BN310">bdRateExtend($G310:$G315,Q310:Q315,$Z310:$Z315,AJ310:AJ315)</f>
        <v>#VALUE!</v>
      </c>
      <c r="BO310" s="480" t="e" cm="1">
        <f t="array" ref="BO310">bdRateExtend($G310:$G313,R310:R313,$Z310:$Z313,AK310:AK313)</f>
        <v>#VALUE!</v>
      </c>
      <c r="BP310" s="575" t="e" cm="1">
        <f t="array" ref="BP310">bdRateExtend($G310:$G315,R310:R315,$Z310:$Z315,AK310:AK315)</f>
        <v>#VALUE!</v>
      </c>
      <c r="BQ310" s="574" t="e" cm="1">
        <f t="array" ref="BQ310">bdRateExtend($G310:$G315,S310:S315,$Z310:$Z315,AL310:AL315)</f>
        <v>#VALUE!</v>
      </c>
      <c r="BR310" s="574" t="e" cm="1">
        <f t="array" ref="BR310">bdRateExtend($G310:$G315,T310:T315,$Z310:$Z315,AM310:AM315)</f>
        <v>#VALUE!</v>
      </c>
      <c r="BS310" s="574" t="e" cm="1">
        <f t="array" ref="BS310">bdRateExtend($G310:$G315,U310:U315,$Z310:$Z315,AN310:AN315)</f>
        <v>#VALUE!</v>
      </c>
      <c r="BT310" s="576" t="e">
        <f>(Summary!$C$103*BP310+Summary!$C$104*BQ310+Summary!$C$105*BR310)/Summary!$C$106</f>
        <v>#VALUE!</v>
      </c>
      <c r="BU310" s="462" cm="1">
        <f t="array" ref="BU310">testVMAFRange($G310:$G313,N310:N313,$Z310:$Z313,AG310:AG313)</f>
        <v>0</v>
      </c>
      <c r="BV310" s="464" cm="1">
        <f t="array" ref="BV310">testVMAFRange($G310:$G315,N310:N315,$Z310:$Z315,AG310:AG315)</f>
        <v>0</v>
      </c>
      <c r="BW310" s="462" cm="1">
        <f t="array" ref="BW310">testVMAFRange($G310:$G313,O310:O313,$Z310:$Z313,AH310:AH313)</f>
        <v>0</v>
      </c>
      <c r="BX310" s="464" cm="1">
        <f t="array" ref="BX310">testVMAFRange($G310:$G315,O310:O315,$Z310:$Z315,AH310:AH315)</f>
        <v>0</v>
      </c>
    </row>
    <row r="311" spans="1:76" ht="17" customHeight="1" x14ac:dyDescent="0.35">
      <c r="A311" s="516"/>
      <c r="B311" s="483"/>
      <c r="C311" s="520"/>
      <c r="D311" s="490"/>
      <c r="E311" s="493"/>
      <c r="F311" s="138">
        <v>31</v>
      </c>
      <c r="G311" s="139">
        <f>'Anchor-LD'!L309</f>
        <v>0</v>
      </c>
      <c r="H311" s="140">
        <f>'Anchor-LD'!M309</f>
        <v>0</v>
      </c>
      <c r="I311" s="140">
        <f>'Anchor-LD'!N309</f>
        <v>0</v>
      </c>
      <c r="J311" s="140">
        <f>'Anchor-LD'!O309</f>
        <v>0</v>
      </c>
      <c r="K311" s="140">
        <f>(Summary!$C$58*H311+Summary!$C$59*I311+Summary!$C$60*J311)/Summary!$C$61</f>
        <v>0</v>
      </c>
      <c r="L311" s="140">
        <f>'Anchor-LD'!P309</f>
        <v>0</v>
      </c>
      <c r="M311" s="140">
        <f>'Anchor-LD'!Q309</f>
        <v>0</v>
      </c>
      <c r="N311" s="140">
        <f>'Anchor-LD'!R309</f>
        <v>0</v>
      </c>
      <c r="O311" s="140">
        <f>'Anchor-LD'!S309</f>
        <v>0</v>
      </c>
      <c r="P311" s="140">
        <f>'Anchor-LD'!T309</f>
        <v>0</v>
      </c>
      <c r="Q311" s="140">
        <f>'Anchor-LD'!U309</f>
        <v>0</v>
      </c>
      <c r="R311" s="140">
        <f>'Anchor-LD'!V309</f>
        <v>0</v>
      </c>
      <c r="S311" s="140">
        <f>'Anchor-LD'!W309</f>
        <v>0</v>
      </c>
      <c r="T311" s="140">
        <f>'Anchor-LD'!X309</f>
        <v>0</v>
      </c>
      <c r="U311" s="140">
        <f>10*LOG10(1/((Summary!$C$75/10^(R311/10)+Summary!$C$76/10^(S311/10)+Summary!$C$77/10^(T311/10))/Summary!$C$78))</f>
        <v>0</v>
      </c>
      <c r="V311" s="140">
        <f>'Anchor-LD'!Y309</f>
        <v>0</v>
      </c>
      <c r="W311" s="140">
        <f>'Anchor-LD'!Z309</f>
        <v>0</v>
      </c>
      <c r="X311" s="141">
        <f t="shared" si="18"/>
        <v>0</v>
      </c>
      <c r="Y311" s="133"/>
      <c r="Z311" s="139">
        <f>'Test-LD'!L309</f>
        <v>0</v>
      </c>
      <c r="AA311" s="140">
        <f>'Test-LD'!M309</f>
        <v>0</v>
      </c>
      <c r="AB311" s="140">
        <f>'Test-LD'!N309</f>
        <v>0</v>
      </c>
      <c r="AC311" s="140">
        <f>'Test-LD'!O309</f>
        <v>0</v>
      </c>
      <c r="AD311" s="140">
        <f>(Summary!$C$58*AA311+Summary!$C$59*AB311+Summary!$C$60*AC311)/Summary!$C$61</f>
        <v>0</v>
      </c>
      <c r="AE311" s="140">
        <f>'Test-LD'!P309</f>
        <v>0</v>
      </c>
      <c r="AF311" s="140">
        <f>'Test-LD'!Q309</f>
        <v>0</v>
      </c>
      <c r="AG311" s="140">
        <f>'Test-LD'!R309</f>
        <v>0</v>
      </c>
      <c r="AH311" s="140">
        <f>'Test-LD'!S309</f>
        <v>0</v>
      </c>
      <c r="AI311" s="140">
        <f>'Test-LD'!T309</f>
        <v>0</v>
      </c>
      <c r="AJ311" s="140">
        <f>'Test-LD'!U309</f>
        <v>0</v>
      </c>
      <c r="AK311" s="140">
        <f>'Test-LD'!V309</f>
        <v>0</v>
      </c>
      <c r="AL311" s="140">
        <f>'Test-LD'!W309</f>
        <v>0</v>
      </c>
      <c r="AM311" s="140">
        <f>'Test-LD'!X309</f>
        <v>0</v>
      </c>
      <c r="AN311" s="140">
        <f>10*LOG10(1/((Summary!$C$75/10^(AK311/10)+Summary!$C$76/10^(AL311/10)+Summary!$C$77/10^(AM311/10))/Summary!$C$78))</f>
        <v>0</v>
      </c>
      <c r="AO311" s="140">
        <f>'Test-LD'!Y309</f>
        <v>0</v>
      </c>
      <c r="AP311" s="140">
        <f>'Test-LD'!Z309</f>
        <v>0</v>
      </c>
      <c r="AQ311" s="141">
        <f t="shared" si="19"/>
        <v>0</v>
      </c>
      <c r="AR311" s="142" t="e">
        <f t="shared" si="16"/>
        <v>#DIV/0!</v>
      </c>
      <c r="AS311" s="143" t="e">
        <f t="shared" si="17"/>
        <v>#DIV/0!</v>
      </c>
      <c r="AT311" s="136"/>
      <c r="AU311" s="136"/>
      <c r="AV311" s="577"/>
      <c r="AW311" s="480"/>
      <c r="AX311" s="480"/>
      <c r="AY311" s="480"/>
      <c r="AZ311" s="480"/>
      <c r="BA311" s="480"/>
      <c r="BB311" s="480"/>
      <c r="BC311" s="480"/>
      <c r="BD311" s="480"/>
      <c r="BE311" s="480"/>
      <c r="BF311" s="480"/>
      <c r="BG311" s="469"/>
      <c r="BH311" s="476"/>
      <c r="BI311" s="469"/>
      <c r="BJ311" s="476"/>
      <c r="BK311" s="480"/>
      <c r="BL311" s="480"/>
      <c r="BM311" s="480"/>
      <c r="BN311" s="480"/>
      <c r="BO311" s="480"/>
      <c r="BP311" s="468"/>
      <c r="BQ311" s="480"/>
      <c r="BR311" s="480"/>
      <c r="BS311" s="480"/>
      <c r="BT311" s="476"/>
      <c r="BU311" s="463"/>
      <c r="BV311" s="465"/>
      <c r="BW311" s="463"/>
      <c r="BX311" s="465"/>
    </row>
    <row r="312" spans="1:76" ht="17" customHeight="1" x14ac:dyDescent="0.35">
      <c r="A312" s="516"/>
      <c r="B312" s="483"/>
      <c r="C312" s="520"/>
      <c r="D312" s="490"/>
      <c r="E312" s="493"/>
      <c r="F312" s="138">
        <v>39</v>
      </c>
      <c r="G312" s="139">
        <f>'Anchor-LD'!L310</f>
        <v>0</v>
      </c>
      <c r="H312" s="140">
        <f>'Anchor-LD'!M310</f>
        <v>0</v>
      </c>
      <c r="I312" s="140">
        <f>'Anchor-LD'!N310</f>
        <v>0</v>
      </c>
      <c r="J312" s="140">
        <f>'Anchor-LD'!O310</f>
        <v>0</v>
      </c>
      <c r="K312" s="140">
        <f>(Summary!$C$58*H312+Summary!$C$59*I312+Summary!$C$60*J312)/Summary!$C$61</f>
        <v>0</v>
      </c>
      <c r="L312" s="140">
        <f>'Anchor-LD'!P310</f>
        <v>0</v>
      </c>
      <c r="M312" s="140">
        <f>'Anchor-LD'!Q310</f>
        <v>0</v>
      </c>
      <c r="N312" s="140">
        <f>'Anchor-LD'!R310</f>
        <v>0</v>
      </c>
      <c r="O312" s="140">
        <f>'Anchor-LD'!S310</f>
        <v>0</v>
      </c>
      <c r="P312" s="140">
        <f>'Anchor-LD'!T310</f>
        <v>0</v>
      </c>
      <c r="Q312" s="140">
        <f>'Anchor-LD'!U310</f>
        <v>0</v>
      </c>
      <c r="R312" s="140">
        <f>'Anchor-LD'!V310</f>
        <v>0</v>
      </c>
      <c r="S312" s="140">
        <f>'Anchor-LD'!W310</f>
        <v>0</v>
      </c>
      <c r="T312" s="140">
        <f>'Anchor-LD'!X310</f>
        <v>0</v>
      </c>
      <c r="U312" s="140">
        <f>10*LOG10(1/((Summary!$C$75/10^(R312/10)+Summary!$C$76/10^(S312/10)+Summary!$C$77/10^(T312/10))/Summary!$C$78))</f>
        <v>0</v>
      </c>
      <c r="V312" s="140">
        <f>'Anchor-LD'!Y310</f>
        <v>0</v>
      </c>
      <c r="W312" s="140">
        <f>'Anchor-LD'!Z310</f>
        <v>0</v>
      </c>
      <c r="X312" s="141">
        <f t="shared" si="18"/>
        <v>0</v>
      </c>
      <c r="Y312" s="133"/>
      <c r="Z312" s="139">
        <f>'Test-LD'!L310</f>
        <v>0</v>
      </c>
      <c r="AA312" s="140">
        <f>'Test-LD'!M310</f>
        <v>0</v>
      </c>
      <c r="AB312" s="140">
        <f>'Test-LD'!N310</f>
        <v>0</v>
      </c>
      <c r="AC312" s="140">
        <f>'Test-LD'!O310</f>
        <v>0</v>
      </c>
      <c r="AD312" s="140">
        <f>(Summary!$C$58*AA312+Summary!$C$59*AB312+Summary!$C$60*AC312)/Summary!$C$61</f>
        <v>0</v>
      </c>
      <c r="AE312" s="140">
        <f>'Test-LD'!P310</f>
        <v>0</v>
      </c>
      <c r="AF312" s="140">
        <f>'Test-LD'!Q310</f>
        <v>0</v>
      </c>
      <c r="AG312" s="140">
        <f>'Test-LD'!R310</f>
        <v>0</v>
      </c>
      <c r="AH312" s="140">
        <f>'Test-LD'!S310</f>
        <v>0</v>
      </c>
      <c r="AI312" s="140">
        <f>'Test-LD'!T310</f>
        <v>0</v>
      </c>
      <c r="AJ312" s="140">
        <f>'Test-LD'!U310</f>
        <v>0</v>
      </c>
      <c r="AK312" s="140">
        <f>'Test-LD'!V310</f>
        <v>0</v>
      </c>
      <c r="AL312" s="140">
        <f>'Test-LD'!W310</f>
        <v>0</v>
      </c>
      <c r="AM312" s="140">
        <f>'Test-LD'!X310</f>
        <v>0</v>
      </c>
      <c r="AN312" s="140">
        <f>10*LOG10(1/((Summary!$C$75/10^(AK312/10)+Summary!$C$76/10^(AL312/10)+Summary!$C$77/10^(AM312/10))/Summary!$C$78))</f>
        <v>0</v>
      </c>
      <c r="AO312" s="140">
        <f>'Test-LD'!Y310</f>
        <v>0</v>
      </c>
      <c r="AP312" s="140">
        <f>'Test-LD'!Z310</f>
        <v>0</v>
      </c>
      <c r="AQ312" s="141">
        <f t="shared" si="19"/>
        <v>0</v>
      </c>
      <c r="AR312" s="142" t="e">
        <f t="shared" si="16"/>
        <v>#DIV/0!</v>
      </c>
      <c r="AS312" s="143" t="e">
        <f t="shared" si="17"/>
        <v>#DIV/0!</v>
      </c>
      <c r="AT312" s="136"/>
      <c r="AU312" s="136"/>
      <c r="AV312" s="577" t="s">
        <v>122</v>
      </c>
      <c r="AW312" s="480" t="e" cm="1">
        <f t="array" ref="AW312">bdRateExtend($G311:$G314,H311:H314,$Z311:$Z314,AA311:AA314)</f>
        <v>#VALUE!</v>
      </c>
      <c r="AX312" s="480"/>
      <c r="AY312" s="480"/>
      <c r="AZ312" s="480"/>
      <c r="BA312" s="480"/>
      <c r="BB312" s="480"/>
      <c r="BC312" s="480" t="e" cm="1">
        <f t="array" ref="BC312">bdRateExtend($G311:$G314,L311:L314,$Z311:$Z314,AE311:AE314)</f>
        <v>#VALUE!</v>
      </c>
      <c r="BD312" s="480"/>
      <c r="BE312" s="480" t="e" cm="1">
        <f t="array" ref="BE312">bdRateExtend($G311:$G314,M311:M314,$Z311:$Z314,AF311:AF314)</f>
        <v>#VALUE!</v>
      </c>
      <c r="BF312" s="480"/>
      <c r="BG312" s="469" t="e" cm="1">
        <f t="array" ref="BG312">bdRateExtend($G311:$G314,N311:N314,$Z311:$Z314,AG311:AG314,"None", FALSE,1)</f>
        <v>#VALUE!</v>
      </c>
      <c r="BH312" s="476"/>
      <c r="BI312" s="469" t="e" cm="1">
        <f t="array" ref="BI312">bdRateExtend($G311:$G314,O311:O314,$Z311:$Z314,AH311:AH314,"None", FALSE,1)</f>
        <v>#VALUE!</v>
      </c>
      <c r="BJ312" s="476"/>
      <c r="BK312" s="480" t="e" cm="1">
        <f t="array" ref="BK312">bdRateExtend($G311:$G314,P311:P314,$Z311:$Z314,AI311:AI314)</f>
        <v>#VALUE!</v>
      </c>
      <c r="BL312" s="480"/>
      <c r="BM312" s="480" t="e" cm="1">
        <f t="array" ref="BM312">bdRateExtend($G311:$G314,Q311:Q314,$Z311:$Z314,AJ311:AJ314)</f>
        <v>#VALUE!</v>
      </c>
      <c r="BN312" s="480"/>
      <c r="BO312" s="480" t="e" cm="1">
        <f t="array" ref="BO312">bdRateExtend($G311:$G314,R311:R314,$Z311:$Z314,AK311:AK314)</f>
        <v>#VALUE!</v>
      </c>
      <c r="BP312" s="468"/>
      <c r="BQ312" s="480"/>
      <c r="BR312" s="480"/>
      <c r="BS312" s="480"/>
      <c r="BT312" s="476"/>
      <c r="BU312" s="463" cm="1">
        <f t="array" ref="BU312">testVMAFRange($G311:$G314,N311:N314,$Z311:$Z314,AG311:AG314)</f>
        <v>0</v>
      </c>
      <c r="BV312" s="465"/>
      <c r="BW312" s="463" cm="1">
        <f t="array" ref="BW312">testVMAFRange($G311:$G314,O311:O314,$Z311:$Z314,AH311:AH314)</f>
        <v>0</v>
      </c>
      <c r="BX312" s="465"/>
    </row>
    <row r="313" spans="1:76" ht="17" customHeight="1" x14ac:dyDescent="0.35">
      <c r="A313" s="516"/>
      <c r="B313" s="483"/>
      <c r="C313" s="520"/>
      <c r="D313" s="490"/>
      <c r="E313" s="493"/>
      <c r="F313" s="138">
        <v>47</v>
      </c>
      <c r="G313" s="139">
        <f>'Anchor-LD'!L311</f>
        <v>0</v>
      </c>
      <c r="H313" s="140">
        <f>'Anchor-LD'!M311</f>
        <v>0</v>
      </c>
      <c r="I313" s="140">
        <f>'Anchor-LD'!N311</f>
        <v>0</v>
      </c>
      <c r="J313" s="140">
        <f>'Anchor-LD'!O311</f>
        <v>0</v>
      </c>
      <c r="K313" s="140">
        <f>(Summary!$C$58*H313+Summary!$C$59*I313+Summary!$C$60*J313)/Summary!$C$61</f>
        <v>0</v>
      </c>
      <c r="L313" s="140">
        <f>'Anchor-LD'!P311</f>
        <v>0</v>
      </c>
      <c r="M313" s="140">
        <f>'Anchor-LD'!Q311</f>
        <v>0</v>
      </c>
      <c r="N313" s="140">
        <f>'Anchor-LD'!R311</f>
        <v>0</v>
      </c>
      <c r="O313" s="140">
        <f>'Anchor-LD'!S311</f>
        <v>0</v>
      </c>
      <c r="P313" s="140">
        <f>'Anchor-LD'!T311</f>
        <v>0</v>
      </c>
      <c r="Q313" s="140">
        <f>'Anchor-LD'!U311</f>
        <v>0</v>
      </c>
      <c r="R313" s="140">
        <f>'Anchor-LD'!V311</f>
        <v>0</v>
      </c>
      <c r="S313" s="140">
        <f>'Anchor-LD'!W311</f>
        <v>0</v>
      </c>
      <c r="T313" s="140">
        <f>'Anchor-LD'!X311</f>
        <v>0</v>
      </c>
      <c r="U313" s="140">
        <f>10*LOG10(1/((Summary!$C$75/10^(R313/10)+Summary!$C$76/10^(S313/10)+Summary!$C$77/10^(T313/10))/Summary!$C$78))</f>
        <v>0</v>
      </c>
      <c r="V313" s="140">
        <f>'Anchor-LD'!Y311</f>
        <v>0</v>
      </c>
      <c r="W313" s="140">
        <f>'Anchor-LD'!Z311</f>
        <v>0</v>
      </c>
      <c r="X313" s="141">
        <f t="shared" si="18"/>
        <v>0</v>
      </c>
      <c r="Y313" s="133"/>
      <c r="Z313" s="139">
        <f>'Test-LD'!L311</f>
        <v>0</v>
      </c>
      <c r="AA313" s="140">
        <f>'Test-LD'!M311</f>
        <v>0</v>
      </c>
      <c r="AB313" s="140">
        <f>'Test-LD'!N311</f>
        <v>0</v>
      </c>
      <c r="AC313" s="140">
        <f>'Test-LD'!O311</f>
        <v>0</v>
      </c>
      <c r="AD313" s="140">
        <f>(Summary!$C$58*AA313+Summary!$C$59*AB313+Summary!$C$60*AC313)/Summary!$C$61</f>
        <v>0</v>
      </c>
      <c r="AE313" s="140">
        <f>'Test-LD'!P311</f>
        <v>0</v>
      </c>
      <c r="AF313" s="140">
        <f>'Test-LD'!Q311</f>
        <v>0</v>
      </c>
      <c r="AG313" s="140">
        <f>'Test-LD'!R311</f>
        <v>0</v>
      </c>
      <c r="AH313" s="140">
        <f>'Test-LD'!S311</f>
        <v>0</v>
      </c>
      <c r="AI313" s="140">
        <f>'Test-LD'!T311</f>
        <v>0</v>
      </c>
      <c r="AJ313" s="140">
        <f>'Test-LD'!U311</f>
        <v>0</v>
      </c>
      <c r="AK313" s="140">
        <f>'Test-LD'!V311</f>
        <v>0</v>
      </c>
      <c r="AL313" s="140">
        <f>'Test-LD'!W311</f>
        <v>0</v>
      </c>
      <c r="AM313" s="140">
        <f>'Test-LD'!X311</f>
        <v>0</v>
      </c>
      <c r="AN313" s="140">
        <f>10*LOG10(1/((Summary!$C$75/10^(AK313/10)+Summary!$C$76/10^(AL313/10)+Summary!$C$77/10^(AM313/10))/Summary!$C$78))</f>
        <v>0</v>
      </c>
      <c r="AO313" s="140">
        <f>'Test-LD'!Y311</f>
        <v>0</v>
      </c>
      <c r="AP313" s="140">
        <f>'Test-LD'!Z311</f>
        <v>0</v>
      </c>
      <c r="AQ313" s="141">
        <f t="shared" si="19"/>
        <v>0</v>
      </c>
      <c r="AR313" s="142" t="e">
        <f t="shared" si="16"/>
        <v>#DIV/0!</v>
      </c>
      <c r="AS313" s="143" t="e">
        <f t="shared" si="17"/>
        <v>#DIV/0!</v>
      </c>
      <c r="AT313" s="136"/>
      <c r="AU313" s="136"/>
      <c r="AV313" s="577"/>
      <c r="AW313" s="480"/>
      <c r="AX313" s="480"/>
      <c r="AY313" s="480"/>
      <c r="AZ313" s="480"/>
      <c r="BA313" s="480"/>
      <c r="BB313" s="480"/>
      <c r="BC313" s="480"/>
      <c r="BD313" s="480"/>
      <c r="BE313" s="480"/>
      <c r="BF313" s="480"/>
      <c r="BG313" s="469"/>
      <c r="BH313" s="476"/>
      <c r="BI313" s="469"/>
      <c r="BJ313" s="476"/>
      <c r="BK313" s="480"/>
      <c r="BL313" s="480"/>
      <c r="BM313" s="480"/>
      <c r="BN313" s="480"/>
      <c r="BO313" s="480"/>
      <c r="BP313" s="468"/>
      <c r="BQ313" s="480"/>
      <c r="BR313" s="480"/>
      <c r="BS313" s="480"/>
      <c r="BT313" s="476"/>
      <c r="BU313" s="463"/>
      <c r="BV313" s="465"/>
      <c r="BW313" s="463"/>
      <c r="BX313" s="465"/>
    </row>
    <row r="314" spans="1:76" ht="17" customHeight="1" x14ac:dyDescent="0.35">
      <c r="A314" s="516"/>
      <c r="B314" s="483"/>
      <c r="C314" s="520"/>
      <c r="D314" s="490"/>
      <c r="E314" s="493"/>
      <c r="F314" s="138">
        <v>55</v>
      </c>
      <c r="G314" s="139">
        <f>'Anchor-LD'!L312</f>
        <v>0</v>
      </c>
      <c r="H314" s="140">
        <f>'Anchor-LD'!M312</f>
        <v>0</v>
      </c>
      <c r="I314" s="140">
        <f>'Anchor-LD'!N312</f>
        <v>0</v>
      </c>
      <c r="J314" s="140">
        <f>'Anchor-LD'!O312</f>
        <v>0</v>
      </c>
      <c r="K314" s="140">
        <f>(Summary!$C$58*H314+Summary!$C$59*I314+Summary!$C$60*J314)/Summary!$C$61</f>
        <v>0</v>
      </c>
      <c r="L314" s="140">
        <f>'Anchor-LD'!P312</f>
        <v>0</v>
      </c>
      <c r="M314" s="140">
        <f>'Anchor-LD'!Q312</f>
        <v>0</v>
      </c>
      <c r="N314" s="140">
        <f>'Anchor-LD'!R312</f>
        <v>0</v>
      </c>
      <c r="O314" s="140">
        <f>'Anchor-LD'!S312</f>
        <v>0</v>
      </c>
      <c r="P314" s="140">
        <f>'Anchor-LD'!T312</f>
        <v>0</v>
      </c>
      <c r="Q314" s="140">
        <f>'Anchor-LD'!U312</f>
        <v>0</v>
      </c>
      <c r="R314" s="140">
        <f>'Anchor-LD'!V312</f>
        <v>0</v>
      </c>
      <c r="S314" s="140">
        <f>'Anchor-LD'!W312</f>
        <v>0</v>
      </c>
      <c r="T314" s="140">
        <f>'Anchor-LD'!X312</f>
        <v>0</v>
      </c>
      <c r="U314" s="140">
        <f>10*LOG10(1/((Summary!$C$75/10^(R314/10)+Summary!$C$76/10^(S314/10)+Summary!$C$77/10^(T314/10))/Summary!$C$78))</f>
        <v>0</v>
      </c>
      <c r="V314" s="140">
        <f>'Anchor-LD'!Y312</f>
        <v>0</v>
      </c>
      <c r="W314" s="140">
        <f>'Anchor-LD'!Z312</f>
        <v>0</v>
      </c>
      <c r="X314" s="141">
        <f t="shared" si="18"/>
        <v>0</v>
      </c>
      <c r="Y314" s="133"/>
      <c r="Z314" s="139">
        <f>'Test-LD'!L312</f>
        <v>0</v>
      </c>
      <c r="AA314" s="140">
        <f>'Test-LD'!M312</f>
        <v>0</v>
      </c>
      <c r="AB314" s="140">
        <f>'Test-LD'!N312</f>
        <v>0</v>
      </c>
      <c r="AC314" s="140">
        <f>'Test-LD'!O312</f>
        <v>0</v>
      </c>
      <c r="AD314" s="140">
        <f>(Summary!$C$58*AA314+Summary!$C$59*AB314+Summary!$C$60*AC314)/Summary!$C$61</f>
        <v>0</v>
      </c>
      <c r="AE314" s="140">
        <f>'Test-LD'!P312</f>
        <v>0</v>
      </c>
      <c r="AF314" s="140">
        <f>'Test-LD'!Q312</f>
        <v>0</v>
      </c>
      <c r="AG314" s="140">
        <f>'Test-LD'!R312</f>
        <v>0</v>
      </c>
      <c r="AH314" s="140">
        <f>'Test-LD'!S312</f>
        <v>0</v>
      </c>
      <c r="AI314" s="140">
        <f>'Test-LD'!T312</f>
        <v>0</v>
      </c>
      <c r="AJ314" s="140">
        <f>'Test-LD'!U312</f>
        <v>0</v>
      </c>
      <c r="AK314" s="140">
        <f>'Test-LD'!V312</f>
        <v>0</v>
      </c>
      <c r="AL314" s="140">
        <f>'Test-LD'!W312</f>
        <v>0</v>
      </c>
      <c r="AM314" s="140">
        <f>'Test-LD'!X312</f>
        <v>0</v>
      </c>
      <c r="AN314" s="140">
        <f>10*LOG10(1/((Summary!$C$75/10^(AK314/10)+Summary!$C$76/10^(AL314/10)+Summary!$C$77/10^(AM314/10))/Summary!$C$78))</f>
        <v>0</v>
      </c>
      <c r="AO314" s="140">
        <f>'Test-LD'!Y312</f>
        <v>0</v>
      </c>
      <c r="AP314" s="140">
        <f>'Test-LD'!Z312</f>
        <v>0</v>
      </c>
      <c r="AQ314" s="141">
        <f t="shared" si="19"/>
        <v>0</v>
      </c>
      <c r="AR314" s="142" t="e">
        <f t="shared" si="16"/>
        <v>#DIV/0!</v>
      </c>
      <c r="AS314" s="143" t="e">
        <f t="shared" si="17"/>
        <v>#DIV/0!</v>
      </c>
      <c r="AT314" s="136"/>
      <c r="AU314" s="136"/>
      <c r="AV314" s="577" t="s">
        <v>123</v>
      </c>
      <c r="AW314" s="480" t="e" cm="1">
        <f t="array" ref="AW314">bdRateExtend($G312:$G315,H312:H315,$Z312:$Z315,AA312:AA315)</f>
        <v>#VALUE!</v>
      </c>
      <c r="AX314" s="480"/>
      <c r="AY314" s="480"/>
      <c r="AZ314" s="480"/>
      <c r="BA314" s="480"/>
      <c r="BB314" s="480"/>
      <c r="BC314" s="480" t="e" cm="1">
        <f t="array" ref="BC314">bdRateExtend($G312:$G315,L312:L315,$Z312:$Z315,AE312:AE315)</f>
        <v>#VALUE!</v>
      </c>
      <c r="BD314" s="480"/>
      <c r="BE314" s="480" t="e" cm="1">
        <f t="array" ref="BE314">bdRateExtend($G312:$G315,M312:M315,$Z312:$Z315,AF312:AF315)</f>
        <v>#VALUE!</v>
      </c>
      <c r="BF314" s="480"/>
      <c r="BG314" s="469" t="e" cm="1">
        <f t="array" ref="BG314">bdRateExtend($G312:$G315,N312:N315,$Z312:$Z315,AG312:AG315,"None", FALSE,1)</f>
        <v>#VALUE!</v>
      </c>
      <c r="BH314" s="476"/>
      <c r="BI314" s="469" t="e" cm="1">
        <f t="array" ref="BI314">bdRateExtend($G312:$G315,O312:O315,$Z312:$Z315,AH312:AH315,"None", FALSE,1)</f>
        <v>#VALUE!</v>
      </c>
      <c r="BJ314" s="476"/>
      <c r="BK314" s="480" t="e" cm="1">
        <f t="array" ref="BK314">bdRateExtend($G312:$G315,P312:P315,$Z312:$Z315,AI312:AI315)</f>
        <v>#VALUE!</v>
      </c>
      <c r="BL314" s="480"/>
      <c r="BM314" s="480" t="e" cm="1">
        <f t="array" ref="BM314">bdRateExtend($G312:$G315,Q312:Q315,$Z312:$Z315,AJ312:AJ315)</f>
        <v>#VALUE!</v>
      </c>
      <c r="BN314" s="480"/>
      <c r="BO314" s="480" t="e" cm="1">
        <f t="array" ref="BO314">bdRateExtend($G312:$G315,R312:R315,$Z312:$Z315,AK312:AK315)</f>
        <v>#VALUE!</v>
      </c>
      <c r="BP314" s="468"/>
      <c r="BQ314" s="480"/>
      <c r="BR314" s="480"/>
      <c r="BS314" s="480"/>
      <c r="BT314" s="476"/>
      <c r="BU314" s="463" cm="1">
        <f t="array" ref="BU314">testVMAFRange($G312:$G315,N312:N315,$Z312:$Z315,AG312:AG315)</f>
        <v>0</v>
      </c>
      <c r="BV314" s="465"/>
      <c r="BW314" s="463" cm="1">
        <f t="array" ref="BW314">testVMAFRange($G312:$G315,O312:O315,$Z312:$Z315,AH312:AH315)</f>
        <v>0</v>
      </c>
      <c r="BX314" s="465"/>
    </row>
    <row r="315" spans="1:76" ht="17" customHeight="1" thickBot="1" x14ac:dyDescent="0.4">
      <c r="A315" s="516"/>
      <c r="B315" s="518"/>
      <c r="C315" s="521"/>
      <c r="D315" s="522"/>
      <c r="E315" s="523"/>
      <c r="F315" s="144">
        <v>63</v>
      </c>
      <c r="G315" s="145">
        <f>'Anchor-LD'!L313</f>
        <v>0</v>
      </c>
      <c r="H315" s="146">
        <f>'Anchor-LD'!M313</f>
        <v>0</v>
      </c>
      <c r="I315" s="146">
        <f>'Anchor-LD'!N313</f>
        <v>0</v>
      </c>
      <c r="J315" s="146">
        <f>'Anchor-LD'!O313</f>
        <v>0</v>
      </c>
      <c r="K315" s="146">
        <f>(Summary!$C$58*H315+Summary!$C$59*I315+Summary!$C$60*J315)/Summary!$C$61</f>
        <v>0</v>
      </c>
      <c r="L315" s="146">
        <f>'Anchor-LD'!P313</f>
        <v>0</v>
      </c>
      <c r="M315" s="146">
        <f>'Anchor-LD'!Q313</f>
        <v>0</v>
      </c>
      <c r="N315" s="146">
        <f>'Anchor-LD'!R313</f>
        <v>0</v>
      </c>
      <c r="O315" s="146">
        <f>'Anchor-LD'!S313</f>
        <v>0</v>
      </c>
      <c r="P315" s="146">
        <f>'Anchor-LD'!T313</f>
        <v>0</v>
      </c>
      <c r="Q315" s="146">
        <f>'Anchor-LD'!U313</f>
        <v>0</v>
      </c>
      <c r="R315" s="146">
        <f>'Anchor-LD'!V313</f>
        <v>0</v>
      </c>
      <c r="S315" s="146">
        <f>'Anchor-LD'!W313</f>
        <v>0</v>
      </c>
      <c r="T315" s="146">
        <f>'Anchor-LD'!X313</f>
        <v>0</v>
      </c>
      <c r="U315" s="146">
        <f>10*LOG10(1/((Summary!$C$75/10^(R315/10)+Summary!$C$76/10^(S315/10)+Summary!$C$77/10^(T315/10))/Summary!$C$78))</f>
        <v>0</v>
      </c>
      <c r="V315" s="146">
        <f>'Anchor-LD'!Y313</f>
        <v>0</v>
      </c>
      <c r="W315" s="146">
        <f>'Anchor-LD'!Z313</f>
        <v>0</v>
      </c>
      <c r="X315" s="147">
        <f t="shared" si="18"/>
        <v>0</v>
      </c>
      <c r="Y315" s="133"/>
      <c r="Z315" s="145">
        <f>'Test-LD'!L313</f>
        <v>0</v>
      </c>
      <c r="AA315" s="146">
        <f>'Test-LD'!M313</f>
        <v>0</v>
      </c>
      <c r="AB315" s="146">
        <f>'Test-LD'!N313</f>
        <v>0</v>
      </c>
      <c r="AC315" s="146">
        <f>'Test-LD'!O313</f>
        <v>0</v>
      </c>
      <c r="AD315" s="146">
        <f>(Summary!$C$58*AA315+Summary!$C$59*AB315+Summary!$C$60*AC315)/Summary!$C$61</f>
        <v>0</v>
      </c>
      <c r="AE315" s="146">
        <f>'Test-LD'!P313</f>
        <v>0</v>
      </c>
      <c r="AF315" s="146">
        <f>'Test-LD'!Q313</f>
        <v>0</v>
      </c>
      <c r="AG315" s="146">
        <f>'Test-LD'!R313</f>
        <v>0</v>
      </c>
      <c r="AH315" s="146">
        <f>'Test-LD'!S313</f>
        <v>0</v>
      </c>
      <c r="AI315" s="146">
        <f>'Test-LD'!T313</f>
        <v>0</v>
      </c>
      <c r="AJ315" s="146">
        <f>'Test-LD'!U313</f>
        <v>0</v>
      </c>
      <c r="AK315" s="146">
        <f>'Test-LD'!V313</f>
        <v>0</v>
      </c>
      <c r="AL315" s="146">
        <f>'Test-LD'!W313</f>
        <v>0</v>
      </c>
      <c r="AM315" s="146">
        <f>'Test-LD'!X313</f>
        <v>0</v>
      </c>
      <c r="AN315" s="146">
        <f>10*LOG10(1/((Summary!$C$75/10^(AK315/10)+Summary!$C$76/10^(AL315/10)+Summary!$C$77/10^(AM315/10))/Summary!$C$78))</f>
        <v>0</v>
      </c>
      <c r="AO315" s="146">
        <f>'Test-LD'!Y313</f>
        <v>0</v>
      </c>
      <c r="AP315" s="146">
        <f>'Test-LD'!Z313</f>
        <v>0</v>
      </c>
      <c r="AQ315" s="147">
        <f t="shared" si="19"/>
        <v>0</v>
      </c>
      <c r="AR315" s="148" t="e">
        <f t="shared" si="16"/>
        <v>#DIV/0!</v>
      </c>
      <c r="AS315" s="149" t="e">
        <f t="shared" si="17"/>
        <v>#DIV/0!</v>
      </c>
      <c r="AT315" s="136"/>
      <c r="AU315" s="136"/>
      <c r="AV315" s="577"/>
      <c r="AW315" s="480"/>
      <c r="AX315" s="480"/>
      <c r="AY315" s="480"/>
      <c r="AZ315" s="480"/>
      <c r="BA315" s="480"/>
      <c r="BB315" s="481"/>
      <c r="BC315" s="480"/>
      <c r="BD315" s="480"/>
      <c r="BE315" s="480"/>
      <c r="BF315" s="480"/>
      <c r="BG315" s="472"/>
      <c r="BH315" s="477"/>
      <c r="BI315" s="472"/>
      <c r="BJ315" s="477"/>
      <c r="BK315" s="480"/>
      <c r="BL315" s="480"/>
      <c r="BM315" s="480"/>
      <c r="BN315" s="480"/>
      <c r="BO315" s="480"/>
      <c r="BP315" s="471"/>
      <c r="BQ315" s="481"/>
      <c r="BR315" s="481"/>
      <c r="BS315" s="481"/>
      <c r="BT315" s="477"/>
      <c r="BU315" s="473"/>
      <c r="BV315" s="466"/>
      <c r="BW315" s="473"/>
      <c r="BX315" s="466"/>
    </row>
    <row r="316" spans="1:76" ht="17" customHeight="1" x14ac:dyDescent="0.35">
      <c r="A316" s="516"/>
      <c r="B316" s="482" t="s">
        <v>2</v>
      </c>
      <c r="C316" s="519" t="s">
        <v>74</v>
      </c>
      <c r="D316" s="489">
        <v>24</v>
      </c>
      <c r="E316" s="492">
        <v>10</v>
      </c>
      <c r="F316" s="129">
        <v>23</v>
      </c>
      <c r="G316" s="130">
        <f>'Anchor-LD'!L314</f>
        <v>0</v>
      </c>
      <c r="H316" s="131">
        <f>'Anchor-LD'!M314</f>
        <v>0</v>
      </c>
      <c r="I316" s="131">
        <f>'Anchor-LD'!N314</f>
        <v>0</v>
      </c>
      <c r="J316" s="131">
        <f>'Anchor-LD'!O314</f>
        <v>0</v>
      </c>
      <c r="K316" s="131">
        <f>(Summary!$C$58*H316+Summary!$C$59*I316+Summary!$C$60*J316)/Summary!$C$61</f>
        <v>0</v>
      </c>
      <c r="L316" s="131">
        <f>'Anchor-LD'!P314</f>
        <v>0</v>
      </c>
      <c r="M316" s="131">
        <f>'Anchor-LD'!Q314</f>
        <v>0</v>
      </c>
      <c r="N316" s="131">
        <f>'Anchor-LD'!R314</f>
        <v>0</v>
      </c>
      <c r="O316" s="131">
        <f>'Anchor-LD'!S314</f>
        <v>0</v>
      </c>
      <c r="P316" s="131">
        <f>'Anchor-LD'!T314</f>
        <v>0</v>
      </c>
      <c r="Q316" s="131">
        <f>'Anchor-LD'!U314</f>
        <v>0</v>
      </c>
      <c r="R316" s="131">
        <f>'Anchor-LD'!V314</f>
        <v>0</v>
      </c>
      <c r="S316" s="131">
        <f>'Anchor-LD'!W314</f>
        <v>0</v>
      </c>
      <c r="T316" s="131">
        <f>'Anchor-LD'!X314</f>
        <v>0</v>
      </c>
      <c r="U316" s="131">
        <f>10*LOG10(1/((Summary!$C$75/10^(R316/10)+Summary!$C$76/10^(S316/10)+Summary!$C$77/10^(T316/10))/Summary!$C$78))</f>
        <v>0</v>
      </c>
      <c r="V316" s="131">
        <f>'Anchor-LD'!Y314</f>
        <v>0</v>
      </c>
      <c r="W316" s="131">
        <f>'Anchor-LD'!Z314</f>
        <v>0</v>
      </c>
      <c r="X316" s="132">
        <f t="shared" si="18"/>
        <v>0</v>
      </c>
      <c r="Y316" s="133"/>
      <c r="Z316" s="130">
        <f>'Test-LD'!L314</f>
        <v>0</v>
      </c>
      <c r="AA316" s="131">
        <f>'Test-LD'!M314</f>
        <v>0</v>
      </c>
      <c r="AB316" s="131">
        <f>'Test-LD'!N314</f>
        <v>0</v>
      </c>
      <c r="AC316" s="131">
        <f>'Test-LD'!O314</f>
        <v>0</v>
      </c>
      <c r="AD316" s="131">
        <f>(Summary!$C$58*AA316+Summary!$C$59*AB316+Summary!$C$60*AC316)/Summary!$C$61</f>
        <v>0</v>
      </c>
      <c r="AE316" s="131">
        <f>'Test-LD'!P314</f>
        <v>0</v>
      </c>
      <c r="AF316" s="131">
        <f>'Test-LD'!Q314</f>
        <v>0</v>
      </c>
      <c r="AG316" s="131">
        <f>'Test-LD'!R314</f>
        <v>0</v>
      </c>
      <c r="AH316" s="131">
        <f>'Test-LD'!S314</f>
        <v>0</v>
      </c>
      <c r="AI316" s="131">
        <f>'Test-LD'!T314</f>
        <v>0</v>
      </c>
      <c r="AJ316" s="131">
        <f>'Test-LD'!U314</f>
        <v>0</v>
      </c>
      <c r="AK316" s="131">
        <f>'Test-LD'!V314</f>
        <v>0</v>
      </c>
      <c r="AL316" s="131">
        <f>'Test-LD'!W314</f>
        <v>0</v>
      </c>
      <c r="AM316" s="131">
        <f>'Test-LD'!X314</f>
        <v>0</v>
      </c>
      <c r="AN316" s="131">
        <f>10*LOG10(1/((Summary!$C$75/10^(AK316/10)+Summary!$C$76/10^(AL316/10)+Summary!$C$77/10^(AM316/10))/Summary!$C$78))</f>
        <v>0</v>
      </c>
      <c r="AO316" s="131">
        <f>'Test-LD'!Y314</f>
        <v>0</v>
      </c>
      <c r="AP316" s="131">
        <f>'Test-LD'!Z314</f>
        <v>0</v>
      </c>
      <c r="AQ316" s="132">
        <f t="shared" si="19"/>
        <v>0</v>
      </c>
      <c r="AR316" s="134" t="e">
        <f t="shared" si="16"/>
        <v>#DIV/0!</v>
      </c>
      <c r="AS316" s="135" t="e">
        <f t="shared" si="17"/>
        <v>#DIV/0!</v>
      </c>
      <c r="AT316" s="136"/>
      <c r="AU316" s="136"/>
      <c r="AV316" s="577" t="s">
        <v>121</v>
      </c>
      <c r="AW316" s="480" t="e" cm="1">
        <f t="array" ref="AW316">bdRateExtend($G316:$G319,H316:H319,$Z316:$Z319,AA316:AA319)</f>
        <v>#VALUE!</v>
      </c>
      <c r="AX316" s="480" t="e" cm="1">
        <f t="array" ref="AX316">bdRateExtend($G316:$G321,H316:H321,$Z316:$Z321,AA316:AA321)</f>
        <v>#VALUE!</v>
      </c>
      <c r="AY316" s="480" t="e" cm="1">
        <f t="array" ref="AY316">bdRateExtend($G316:$G321,I316:I321,$Z316:$Z321,AB316:AB321)</f>
        <v>#VALUE!</v>
      </c>
      <c r="AZ316" s="480" t="e" cm="1">
        <f t="array" ref="AZ316">bdRateExtend($G316:$G321,J316:J321,$Z316:$Z321,AC316:AC321)</f>
        <v>#VALUE!</v>
      </c>
      <c r="BA316" s="480" t="e" cm="1">
        <f t="array" ref="BA316">bdRateExtend($G316:$G321,K316:K321,$Z316:$Z321,AD316:AD321)</f>
        <v>#VALUE!</v>
      </c>
      <c r="BB316" s="479" t="e">
        <f>(Summary!$C$89*AX316+Summary!$C$90*AY316+Summary!$C$91*AZ316)/Summary!$C$92</f>
        <v>#VALUE!</v>
      </c>
      <c r="BC316" s="480" t="e" cm="1">
        <f t="array" ref="BC316">bdRateExtend($G316:$G319,L316:L319,$Z316:$Z319,AE316:AE319)</f>
        <v>#VALUE!</v>
      </c>
      <c r="BD316" s="480" t="e" cm="1">
        <f t="array" ref="BD316">bdRateExtend($G316:$G321,L316:L321,$Z316:$Z321,AE316:AE321)</f>
        <v>#VALUE!</v>
      </c>
      <c r="BE316" s="480" t="e" cm="1">
        <f t="array" ref="BE316">bdRateExtend($G316:$G319,M316:M319,$Z316:$Z319,AF316:AF319)</f>
        <v>#VALUE!</v>
      </c>
      <c r="BF316" s="480" t="e" cm="1">
        <f t="array" ref="BF316">bdRateExtend($G316:$G321,M316:M321,$Z316:$Z321,AF316:AF321)</f>
        <v>#VALUE!</v>
      </c>
      <c r="BG316" s="474" t="e" cm="1">
        <f t="array" ref="BG316">bdRateExtend($G316:$G319,N316:N319,$Z316:$Z319,AG316:AG319,"None", FALSE,1)</f>
        <v>#VALUE!</v>
      </c>
      <c r="BH316" s="475" t="e" cm="1">
        <f t="array" ref="BH316">bdRateExtend($G316:$G321,N316:N321,$Z316:$Z321,AG316:AG321,"None", FALSE,1)</f>
        <v>#VALUE!</v>
      </c>
      <c r="BI316" s="474" t="e" cm="1">
        <f t="array" ref="BI316">bdRateExtend($G316:$G319,O316:O319,$Z316:$Z319,AH316:AH319,"None", FALSE,1)</f>
        <v>#VALUE!</v>
      </c>
      <c r="BJ316" s="475" t="e" cm="1">
        <f t="array" ref="BJ316">bdRateExtend($G316:$G321,O316:O321,$Z316:$Z321,AH316:AH321,"None", FALSE,1)</f>
        <v>#VALUE!</v>
      </c>
      <c r="BK316" s="480" t="e" cm="1">
        <f t="array" ref="BK316">bdRateExtend($G316:$G319,P316:P319,$Z316:$Z319,AI316:AI319)</f>
        <v>#VALUE!</v>
      </c>
      <c r="BL316" s="480" t="e" cm="1">
        <f t="array" ref="BL316">bdRateExtend($G316:$G321,P316:P321,$Z316:$Z321,AI316:AI321)</f>
        <v>#VALUE!</v>
      </c>
      <c r="BM316" s="480" t="e" cm="1">
        <f t="array" ref="BM316">bdRateExtend($G316:$G319,Q316:Q319,$Z316:$Z319,AJ316:AJ319)</f>
        <v>#VALUE!</v>
      </c>
      <c r="BN316" s="480" t="e" cm="1">
        <f t="array" ref="BN316">bdRateExtend($G316:$G321,Q316:Q321,$Z316:$Z321,AJ316:AJ321)</f>
        <v>#VALUE!</v>
      </c>
      <c r="BO316" s="480" t="e" cm="1">
        <f t="array" ref="BO316">bdRateExtend($G316:$G319,R316:R319,$Z316:$Z319,AK316:AK319)</f>
        <v>#VALUE!</v>
      </c>
      <c r="BP316" s="575" t="e" cm="1">
        <f t="array" ref="BP316">bdRateExtend($G316:$G321,R316:R321,$Z316:$Z321,AK316:AK321)</f>
        <v>#VALUE!</v>
      </c>
      <c r="BQ316" s="574" t="e" cm="1">
        <f t="array" ref="BQ316">bdRateExtend($G316:$G321,S316:S321,$Z316:$Z321,AL316:AL321)</f>
        <v>#VALUE!</v>
      </c>
      <c r="BR316" s="574" t="e" cm="1">
        <f t="array" ref="BR316">bdRateExtend($G316:$G321,T316:T321,$Z316:$Z321,AM316:AM321)</f>
        <v>#VALUE!</v>
      </c>
      <c r="BS316" s="574" t="e" cm="1">
        <f t="array" ref="BS316">bdRateExtend($G316:$G321,U316:U321,$Z316:$Z321,AN316:AN321)</f>
        <v>#VALUE!</v>
      </c>
      <c r="BT316" s="576" t="e">
        <f>(Summary!$C$103*BP316+Summary!$C$104*BQ316+Summary!$C$105*BR316)/Summary!$C$106</f>
        <v>#VALUE!</v>
      </c>
      <c r="BU316" s="462" cm="1">
        <f t="array" ref="BU316">testVMAFRange($G316:$G319,N316:N319,$Z316:$Z319,AG316:AG319)</f>
        <v>0</v>
      </c>
      <c r="BV316" s="464" cm="1">
        <f t="array" ref="BV316">testVMAFRange($G316:$G321,N316:N321,$Z316:$Z321,AG316:AG321)</f>
        <v>0</v>
      </c>
      <c r="BW316" s="462" cm="1">
        <f t="array" ref="BW316">testVMAFRange($G316:$G319,O316:O319,$Z316:$Z319,AH316:AH319)</f>
        <v>0</v>
      </c>
      <c r="BX316" s="464" cm="1">
        <f t="array" ref="BX316">testVMAFRange($G316:$G321,O316:O321,$Z316:$Z321,AH316:AH321)</f>
        <v>0</v>
      </c>
    </row>
    <row r="317" spans="1:76" ht="17" customHeight="1" x14ac:dyDescent="0.35">
      <c r="A317" s="516"/>
      <c r="B317" s="483"/>
      <c r="C317" s="520"/>
      <c r="D317" s="490"/>
      <c r="E317" s="493"/>
      <c r="F317" s="138">
        <v>31</v>
      </c>
      <c r="G317" s="139">
        <f>'Anchor-LD'!L315</f>
        <v>0</v>
      </c>
      <c r="H317" s="140">
        <f>'Anchor-LD'!M315</f>
        <v>0</v>
      </c>
      <c r="I317" s="140">
        <f>'Anchor-LD'!N315</f>
        <v>0</v>
      </c>
      <c r="J317" s="140">
        <f>'Anchor-LD'!O315</f>
        <v>0</v>
      </c>
      <c r="K317" s="140">
        <f>(Summary!$C$58*H317+Summary!$C$59*I317+Summary!$C$60*J317)/Summary!$C$61</f>
        <v>0</v>
      </c>
      <c r="L317" s="140">
        <f>'Anchor-LD'!P315</f>
        <v>0</v>
      </c>
      <c r="M317" s="140">
        <f>'Anchor-LD'!Q315</f>
        <v>0</v>
      </c>
      <c r="N317" s="140">
        <f>'Anchor-LD'!R315</f>
        <v>0</v>
      </c>
      <c r="O317" s="140">
        <f>'Anchor-LD'!S315</f>
        <v>0</v>
      </c>
      <c r="P317" s="140">
        <f>'Anchor-LD'!T315</f>
        <v>0</v>
      </c>
      <c r="Q317" s="140">
        <f>'Anchor-LD'!U315</f>
        <v>0</v>
      </c>
      <c r="R317" s="140">
        <f>'Anchor-LD'!V315</f>
        <v>0</v>
      </c>
      <c r="S317" s="140">
        <f>'Anchor-LD'!W315</f>
        <v>0</v>
      </c>
      <c r="T317" s="140">
        <f>'Anchor-LD'!X315</f>
        <v>0</v>
      </c>
      <c r="U317" s="140">
        <f>10*LOG10(1/((Summary!$C$75/10^(R317/10)+Summary!$C$76/10^(S317/10)+Summary!$C$77/10^(T317/10))/Summary!$C$78))</f>
        <v>0</v>
      </c>
      <c r="V317" s="140">
        <f>'Anchor-LD'!Y315</f>
        <v>0</v>
      </c>
      <c r="W317" s="140">
        <f>'Anchor-LD'!Z315</f>
        <v>0</v>
      </c>
      <c r="X317" s="141">
        <f t="shared" si="18"/>
        <v>0</v>
      </c>
      <c r="Y317" s="133"/>
      <c r="Z317" s="139">
        <f>'Test-LD'!L315</f>
        <v>0</v>
      </c>
      <c r="AA317" s="140">
        <f>'Test-LD'!M315</f>
        <v>0</v>
      </c>
      <c r="AB317" s="140">
        <f>'Test-LD'!N315</f>
        <v>0</v>
      </c>
      <c r="AC317" s="140">
        <f>'Test-LD'!O315</f>
        <v>0</v>
      </c>
      <c r="AD317" s="140">
        <f>(Summary!$C$58*AA317+Summary!$C$59*AB317+Summary!$C$60*AC317)/Summary!$C$61</f>
        <v>0</v>
      </c>
      <c r="AE317" s="140">
        <f>'Test-LD'!P315</f>
        <v>0</v>
      </c>
      <c r="AF317" s="140">
        <f>'Test-LD'!Q315</f>
        <v>0</v>
      </c>
      <c r="AG317" s="140">
        <f>'Test-LD'!R315</f>
        <v>0</v>
      </c>
      <c r="AH317" s="140">
        <f>'Test-LD'!S315</f>
        <v>0</v>
      </c>
      <c r="AI317" s="140">
        <f>'Test-LD'!T315</f>
        <v>0</v>
      </c>
      <c r="AJ317" s="140">
        <f>'Test-LD'!U315</f>
        <v>0</v>
      </c>
      <c r="AK317" s="140">
        <f>'Test-LD'!V315</f>
        <v>0</v>
      </c>
      <c r="AL317" s="140">
        <f>'Test-LD'!W315</f>
        <v>0</v>
      </c>
      <c r="AM317" s="140">
        <f>'Test-LD'!X315</f>
        <v>0</v>
      </c>
      <c r="AN317" s="140">
        <f>10*LOG10(1/((Summary!$C$75/10^(AK317/10)+Summary!$C$76/10^(AL317/10)+Summary!$C$77/10^(AM317/10))/Summary!$C$78))</f>
        <v>0</v>
      </c>
      <c r="AO317" s="140">
        <f>'Test-LD'!Y315</f>
        <v>0</v>
      </c>
      <c r="AP317" s="140">
        <f>'Test-LD'!Z315</f>
        <v>0</v>
      </c>
      <c r="AQ317" s="141">
        <f t="shared" si="19"/>
        <v>0</v>
      </c>
      <c r="AR317" s="142" t="e">
        <f t="shared" si="16"/>
        <v>#DIV/0!</v>
      </c>
      <c r="AS317" s="143" t="e">
        <f t="shared" si="17"/>
        <v>#DIV/0!</v>
      </c>
      <c r="AT317" s="136"/>
      <c r="AU317" s="136"/>
      <c r="AV317" s="577"/>
      <c r="AW317" s="480"/>
      <c r="AX317" s="480"/>
      <c r="AY317" s="480"/>
      <c r="AZ317" s="480"/>
      <c r="BA317" s="480"/>
      <c r="BB317" s="480"/>
      <c r="BC317" s="480"/>
      <c r="BD317" s="480"/>
      <c r="BE317" s="480"/>
      <c r="BF317" s="480"/>
      <c r="BG317" s="469"/>
      <c r="BH317" s="476"/>
      <c r="BI317" s="469"/>
      <c r="BJ317" s="476"/>
      <c r="BK317" s="480"/>
      <c r="BL317" s="480"/>
      <c r="BM317" s="480"/>
      <c r="BN317" s="480"/>
      <c r="BO317" s="480"/>
      <c r="BP317" s="468"/>
      <c r="BQ317" s="480"/>
      <c r="BR317" s="480"/>
      <c r="BS317" s="480"/>
      <c r="BT317" s="476"/>
      <c r="BU317" s="463"/>
      <c r="BV317" s="465"/>
      <c r="BW317" s="463"/>
      <c r="BX317" s="465"/>
    </row>
    <row r="318" spans="1:76" ht="17" customHeight="1" x14ac:dyDescent="0.35">
      <c r="A318" s="516"/>
      <c r="B318" s="483"/>
      <c r="C318" s="520"/>
      <c r="D318" s="490"/>
      <c r="E318" s="493"/>
      <c r="F318" s="138">
        <v>39</v>
      </c>
      <c r="G318" s="139">
        <f>'Anchor-LD'!L316</f>
        <v>0</v>
      </c>
      <c r="H318" s="140">
        <f>'Anchor-LD'!M316</f>
        <v>0</v>
      </c>
      <c r="I318" s="140">
        <f>'Anchor-LD'!N316</f>
        <v>0</v>
      </c>
      <c r="J318" s="140">
        <f>'Anchor-LD'!O316</f>
        <v>0</v>
      </c>
      <c r="K318" s="140">
        <f>(Summary!$C$58*H318+Summary!$C$59*I318+Summary!$C$60*J318)/Summary!$C$61</f>
        <v>0</v>
      </c>
      <c r="L318" s="140">
        <f>'Anchor-LD'!P316</f>
        <v>0</v>
      </c>
      <c r="M318" s="140">
        <f>'Anchor-LD'!Q316</f>
        <v>0</v>
      </c>
      <c r="N318" s="140">
        <f>'Anchor-LD'!R316</f>
        <v>0</v>
      </c>
      <c r="O318" s="140">
        <f>'Anchor-LD'!S316</f>
        <v>0</v>
      </c>
      <c r="P318" s="140">
        <f>'Anchor-LD'!T316</f>
        <v>0</v>
      </c>
      <c r="Q318" s="140">
        <f>'Anchor-LD'!U316</f>
        <v>0</v>
      </c>
      <c r="R318" s="140">
        <f>'Anchor-LD'!V316</f>
        <v>0</v>
      </c>
      <c r="S318" s="140">
        <f>'Anchor-LD'!W316</f>
        <v>0</v>
      </c>
      <c r="T318" s="140">
        <f>'Anchor-LD'!X316</f>
        <v>0</v>
      </c>
      <c r="U318" s="140">
        <f>10*LOG10(1/((Summary!$C$75/10^(R318/10)+Summary!$C$76/10^(S318/10)+Summary!$C$77/10^(T318/10))/Summary!$C$78))</f>
        <v>0</v>
      </c>
      <c r="V318" s="140">
        <f>'Anchor-LD'!Y316</f>
        <v>0</v>
      </c>
      <c r="W318" s="140">
        <f>'Anchor-LD'!Z316</f>
        <v>0</v>
      </c>
      <c r="X318" s="141">
        <f t="shared" si="18"/>
        <v>0</v>
      </c>
      <c r="Y318" s="133"/>
      <c r="Z318" s="139">
        <f>'Test-LD'!L316</f>
        <v>0</v>
      </c>
      <c r="AA318" s="140">
        <f>'Test-LD'!M316</f>
        <v>0</v>
      </c>
      <c r="AB318" s="140">
        <f>'Test-LD'!N316</f>
        <v>0</v>
      </c>
      <c r="AC318" s="140">
        <f>'Test-LD'!O316</f>
        <v>0</v>
      </c>
      <c r="AD318" s="140">
        <f>(Summary!$C$58*AA318+Summary!$C$59*AB318+Summary!$C$60*AC318)/Summary!$C$61</f>
        <v>0</v>
      </c>
      <c r="AE318" s="140">
        <f>'Test-LD'!P316</f>
        <v>0</v>
      </c>
      <c r="AF318" s="140">
        <f>'Test-LD'!Q316</f>
        <v>0</v>
      </c>
      <c r="AG318" s="140">
        <f>'Test-LD'!R316</f>
        <v>0</v>
      </c>
      <c r="AH318" s="140">
        <f>'Test-LD'!S316</f>
        <v>0</v>
      </c>
      <c r="AI318" s="140">
        <f>'Test-LD'!T316</f>
        <v>0</v>
      </c>
      <c r="AJ318" s="140">
        <f>'Test-LD'!U316</f>
        <v>0</v>
      </c>
      <c r="AK318" s="140">
        <f>'Test-LD'!V316</f>
        <v>0</v>
      </c>
      <c r="AL318" s="140">
        <f>'Test-LD'!W316</f>
        <v>0</v>
      </c>
      <c r="AM318" s="140">
        <f>'Test-LD'!X316</f>
        <v>0</v>
      </c>
      <c r="AN318" s="140">
        <f>10*LOG10(1/((Summary!$C$75/10^(AK318/10)+Summary!$C$76/10^(AL318/10)+Summary!$C$77/10^(AM318/10))/Summary!$C$78))</f>
        <v>0</v>
      </c>
      <c r="AO318" s="140">
        <f>'Test-LD'!Y316</f>
        <v>0</v>
      </c>
      <c r="AP318" s="140">
        <f>'Test-LD'!Z316</f>
        <v>0</v>
      </c>
      <c r="AQ318" s="141">
        <f t="shared" si="19"/>
        <v>0</v>
      </c>
      <c r="AR318" s="142" t="e">
        <f t="shared" si="16"/>
        <v>#DIV/0!</v>
      </c>
      <c r="AS318" s="143" t="e">
        <f t="shared" si="17"/>
        <v>#DIV/0!</v>
      </c>
      <c r="AT318" s="136"/>
      <c r="AU318" s="136"/>
      <c r="AV318" s="577" t="s">
        <v>122</v>
      </c>
      <c r="AW318" s="480" t="e" cm="1">
        <f t="array" ref="AW318">bdRateExtend($G317:$G320,H317:H320,$Z317:$Z320,AA317:AA320)</f>
        <v>#VALUE!</v>
      </c>
      <c r="AX318" s="480"/>
      <c r="AY318" s="480"/>
      <c r="AZ318" s="480"/>
      <c r="BA318" s="480"/>
      <c r="BB318" s="480"/>
      <c r="BC318" s="480" t="e" cm="1">
        <f t="array" ref="BC318">bdRateExtend($G317:$G320,L317:L320,$Z317:$Z320,AE317:AE320)</f>
        <v>#VALUE!</v>
      </c>
      <c r="BD318" s="480"/>
      <c r="BE318" s="480" t="e" cm="1">
        <f t="array" ref="BE318">bdRateExtend($G317:$G320,M317:M320,$Z317:$Z320,AF317:AF320)</f>
        <v>#VALUE!</v>
      </c>
      <c r="BF318" s="480"/>
      <c r="BG318" s="469" t="e" cm="1">
        <f t="array" ref="BG318">bdRateExtend($G317:$G320,N317:N320,$Z317:$Z320,AG317:AG320,"None", FALSE,1)</f>
        <v>#VALUE!</v>
      </c>
      <c r="BH318" s="476"/>
      <c r="BI318" s="469" t="e" cm="1">
        <f t="array" ref="BI318">bdRateExtend($G317:$G320,O317:O320,$Z317:$Z320,AH317:AH320,"None", FALSE,1)</f>
        <v>#VALUE!</v>
      </c>
      <c r="BJ318" s="476"/>
      <c r="BK318" s="480" t="e" cm="1">
        <f t="array" ref="BK318">bdRateExtend($G317:$G320,P317:P320,$Z317:$Z320,AI317:AI320)</f>
        <v>#VALUE!</v>
      </c>
      <c r="BL318" s="480"/>
      <c r="BM318" s="480" t="e" cm="1">
        <f t="array" ref="BM318">bdRateExtend($G317:$G320,Q317:Q320,$Z317:$Z320,AJ317:AJ320)</f>
        <v>#VALUE!</v>
      </c>
      <c r="BN318" s="480"/>
      <c r="BO318" s="480" t="e" cm="1">
        <f t="array" ref="BO318">bdRateExtend($G317:$G320,R317:R320,$Z317:$Z320,AK317:AK320)</f>
        <v>#VALUE!</v>
      </c>
      <c r="BP318" s="468"/>
      <c r="BQ318" s="480"/>
      <c r="BR318" s="480"/>
      <c r="BS318" s="480"/>
      <c r="BT318" s="476"/>
      <c r="BU318" s="463" cm="1">
        <f t="array" ref="BU318">testVMAFRange($G317:$G320,N317:N320,$Z317:$Z320,AG317:AG320)</f>
        <v>0</v>
      </c>
      <c r="BV318" s="465"/>
      <c r="BW318" s="463" cm="1">
        <f t="array" ref="BW318">testVMAFRange($G317:$G320,O317:O320,$Z317:$Z320,AH317:AH320)</f>
        <v>0</v>
      </c>
      <c r="BX318" s="465"/>
    </row>
    <row r="319" spans="1:76" ht="17" customHeight="1" x14ac:dyDescent="0.35">
      <c r="A319" s="516"/>
      <c r="B319" s="483"/>
      <c r="C319" s="520"/>
      <c r="D319" s="490"/>
      <c r="E319" s="493"/>
      <c r="F319" s="138">
        <v>47</v>
      </c>
      <c r="G319" s="139">
        <f>'Anchor-LD'!L317</f>
        <v>0</v>
      </c>
      <c r="H319" s="140">
        <f>'Anchor-LD'!M317</f>
        <v>0</v>
      </c>
      <c r="I319" s="140">
        <f>'Anchor-LD'!N317</f>
        <v>0</v>
      </c>
      <c r="J319" s="140">
        <f>'Anchor-LD'!O317</f>
        <v>0</v>
      </c>
      <c r="K319" s="140">
        <f>(Summary!$C$58*H319+Summary!$C$59*I319+Summary!$C$60*J319)/Summary!$C$61</f>
        <v>0</v>
      </c>
      <c r="L319" s="140">
        <f>'Anchor-LD'!P317</f>
        <v>0</v>
      </c>
      <c r="M319" s="140">
        <f>'Anchor-LD'!Q317</f>
        <v>0</v>
      </c>
      <c r="N319" s="140">
        <f>'Anchor-LD'!R317</f>
        <v>0</v>
      </c>
      <c r="O319" s="140">
        <f>'Anchor-LD'!S317</f>
        <v>0</v>
      </c>
      <c r="P319" s="140">
        <f>'Anchor-LD'!T317</f>
        <v>0</v>
      </c>
      <c r="Q319" s="140">
        <f>'Anchor-LD'!U317</f>
        <v>0</v>
      </c>
      <c r="R319" s="140">
        <f>'Anchor-LD'!V317</f>
        <v>0</v>
      </c>
      <c r="S319" s="140">
        <f>'Anchor-LD'!W317</f>
        <v>0</v>
      </c>
      <c r="T319" s="140">
        <f>'Anchor-LD'!X317</f>
        <v>0</v>
      </c>
      <c r="U319" s="140">
        <f>10*LOG10(1/((Summary!$C$75/10^(R319/10)+Summary!$C$76/10^(S319/10)+Summary!$C$77/10^(T319/10))/Summary!$C$78))</f>
        <v>0</v>
      </c>
      <c r="V319" s="140">
        <f>'Anchor-LD'!Y317</f>
        <v>0</v>
      </c>
      <c r="W319" s="140">
        <f>'Anchor-LD'!Z317</f>
        <v>0</v>
      </c>
      <c r="X319" s="141">
        <f t="shared" si="18"/>
        <v>0</v>
      </c>
      <c r="Y319" s="133"/>
      <c r="Z319" s="139">
        <f>'Test-LD'!L317</f>
        <v>0</v>
      </c>
      <c r="AA319" s="140">
        <f>'Test-LD'!M317</f>
        <v>0</v>
      </c>
      <c r="AB319" s="140">
        <f>'Test-LD'!N317</f>
        <v>0</v>
      </c>
      <c r="AC319" s="140">
        <f>'Test-LD'!O317</f>
        <v>0</v>
      </c>
      <c r="AD319" s="140">
        <f>(Summary!$C$58*AA319+Summary!$C$59*AB319+Summary!$C$60*AC319)/Summary!$C$61</f>
        <v>0</v>
      </c>
      <c r="AE319" s="140">
        <f>'Test-LD'!P317</f>
        <v>0</v>
      </c>
      <c r="AF319" s="140">
        <f>'Test-LD'!Q317</f>
        <v>0</v>
      </c>
      <c r="AG319" s="140">
        <f>'Test-LD'!R317</f>
        <v>0</v>
      </c>
      <c r="AH319" s="140">
        <f>'Test-LD'!S317</f>
        <v>0</v>
      </c>
      <c r="AI319" s="140">
        <f>'Test-LD'!T317</f>
        <v>0</v>
      </c>
      <c r="AJ319" s="140">
        <f>'Test-LD'!U317</f>
        <v>0</v>
      </c>
      <c r="AK319" s="140">
        <f>'Test-LD'!V317</f>
        <v>0</v>
      </c>
      <c r="AL319" s="140">
        <f>'Test-LD'!W317</f>
        <v>0</v>
      </c>
      <c r="AM319" s="140">
        <f>'Test-LD'!X317</f>
        <v>0</v>
      </c>
      <c r="AN319" s="140">
        <f>10*LOG10(1/((Summary!$C$75/10^(AK319/10)+Summary!$C$76/10^(AL319/10)+Summary!$C$77/10^(AM319/10))/Summary!$C$78))</f>
        <v>0</v>
      </c>
      <c r="AO319" s="140">
        <f>'Test-LD'!Y317</f>
        <v>0</v>
      </c>
      <c r="AP319" s="140">
        <f>'Test-LD'!Z317</f>
        <v>0</v>
      </c>
      <c r="AQ319" s="141">
        <f t="shared" si="19"/>
        <v>0</v>
      </c>
      <c r="AR319" s="142" t="e">
        <f t="shared" si="16"/>
        <v>#DIV/0!</v>
      </c>
      <c r="AS319" s="143" t="e">
        <f t="shared" si="17"/>
        <v>#DIV/0!</v>
      </c>
      <c r="AT319" s="136"/>
      <c r="AU319" s="136"/>
      <c r="AV319" s="577"/>
      <c r="AW319" s="480"/>
      <c r="AX319" s="480"/>
      <c r="AY319" s="480"/>
      <c r="AZ319" s="480"/>
      <c r="BA319" s="480"/>
      <c r="BB319" s="480"/>
      <c r="BC319" s="480"/>
      <c r="BD319" s="480"/>
      <c r="BE319" s="480"/>
      <c r="BF319" s="480"/>
      <c r="BG319" s="469"/>
      <c r="BH319" s="476"/>
      <c r="BI319" s="469"/>
      <c r="BJ319" s="476"/>
      <c r="BK319" s="480"/>
      <c r="BL319" s="480"/>
      <c r="BM319" s="480"/>
      <c r="BN319" s="480"/>
      <c r="BO319" s="480"/>
      <c r="BP319" s="468"/>
      <c r="BQ319" s="480"/>
      <c r="BR319" s="480"/>
      <c r="BS319" s="480"/>
      <c r="BT319" s="476"/>
      <c r="BU319" s="463"/>
      <c r="BV319" s="465"/>
      <c r="BW319" s="463"/>
      <c r="BX319" s="465"/>
    </row>
    <row r="320" spans="1:76" ht="17" customHeight="1" x14ac:dyDescent="0.35">
      <c r="A320" s="516"/>
      <c r="B320" s="483"/>
      <c r="C320" s="520"/>
      <c r="D320" s="490"/>
      <c r="E320" s="493"/>
      <c r="F320" s="138">
        <v>55</v>
      </c>
      <c r="G320" s="139">
        <f>'Anchor-LD'!L318</f>
        <v>0</v>
      </c>
      <c r="H320" s="140">
        <f>'Anchor-LD'!M318</f>
        <v>0</v>
      </c>
      <c r="I320" s="140">
        <f>'Anchor-LD'!N318</f>
        <v>0</v>
      </c>
      <c r="J320" s="140">
        <f>'Anchor-LD'!O318</f>
        <v>0</v>
      </c>
      <c r="K320" s="140">
        <f>(Summary!$C$58*H320+Summary!$C$59*I320+Summary!$C$60*J320)/Summary!$C$61</f>
        <v>0</v>
      </c>
      <c r="L320" s="140">
        <f>'Anchor-LD'!P318</f>
        <v>0</v>
      </c>
      <c r="M320" s="140">
        <f>'Anchor-LD'!Q318</f>
        <v>0</v>
      </c>
      <c r="N320" s="140">
        <f>'Anchor-LD'!R318</f>
        <v>0</v>
      </c>
      <c r="O320" s="140">
        <f>'Anchor-LD'!S318</f>
        <v>0</v>
      </c>
      <c r="P320" s="140">
        <f>'Anchor-LD'!T318</f>
        <v>0</v>
      </c>
      <c r="Q320" s="140">
        <f>'Anchor-LD'!U318</f>
        <v>0</v>
      </c>
      <c r="R320" s="140">
        <f>'Anchor-LD'!V318</f>
        <v>0</v>
      </c>
      <c r="S320" s="140">
        <f>'Anchor-LD'!W318</f>
        <v>0</v>
      </c>
      <c r="T320" s="140">
        <f>'Anchor-LD'!X318</f>
        <v>0</v>
      </c>
      <c r="U320" s="140">
        <f>10*LOG10(1/((Summary!$C$75/10^(R320/10)+Summary!$C$76/10^(S320/10)+Summary!$C$77/10^(T320/10))/Summary!$C$78))</f>
        <v>0</v>
      </c>
      <c r="V320" s="140">
        <f>'Anchor-LD'!Y318</f>
        <v>0</v>
      </c>
      <c r="W320" s="140">
        <f>'Anchor-LD'!Z318</f>
        <v>0</v>
      </c>
      <c r="X320" s="141">
        <f t="shared" si="18"/>
        <v>0</v>
      </c>
      <c r="Y320" s="133"/>
      <c r="Z320" s="139">
        <f>'Test-LD'!L318</f>
        <v>0</v>
      </c>
      <c r="AA320" s="140">
        <f>'Test-LD'!M318</f>
        <v>0</v>
      </c>
      <c r="AB320" s="140">
        <f>'Test-LD'!N318</f>
        <v>0</v>
      </c>
      <c r="AC320" s="140">
        <f>'Test-LD'!O318</f>
        <v>0</v>
      </c>
      <c r="AD320" s="140">
        <f>(Summary!$C$58*AA320+Summary!$C$59*AB320+Summary!$C$60*AC320)/Summary!$C$61</f>
        <v>0</v>
      </c>
      <c r="AE320" s="140">
        <f>'Test-LD'!P318</f>
        <v>0</v>
      </c>
      <c r="AF320" s="140">
        <f>'Test-LD'!Q318</f>
        <v>0</v>
      </c>
      <c r="AG320" s="140">
        <f>'Test-LD'!R318</f>
        <v>0</v>
      </c>
      <c r="AH320" s="140">
        <f>'Test-LD'!S318</f>
        <v>0</v>
      </c>
      <c r="AI320" s="140">
        <f>'Test-LD'!T318</f>
        <v>0</v>
      </c>
      <c r="AJ320" s="140">
        <f>'Test-LD'!U318</f>
        <v>0</v>
      </c>
      <c r="AK320" s="140">
        <f>'Test-LD'!V318</f>
        <v>0</v>
      </c>
      <c r="AL320" s="140">
        <f>'Test-LD'!W318</f>
        <v>0</v>
      </c>
      <c r="AM320" s="140">
        <f>'Test-LD'!X318</f>
        <v>0</v>
      </c>
      <c r="AN320" s="140">
        <f>10*LOG10(1/((Summary!$C$75/10^(AK320/10)+Summary!$C$76/10^(AL320/10)+Summary!$C$77/10^(AM320/10))/Summary!$C$78))</f>
        <v>0</v>
      </c>
      <c r="AO320" s="140">
        <f>'Test-LD'!Y318</f>
        <v>0</v>
      </c>
      <c r="AP320" s="140">
        <f>'Test-LD'!Z318</f>
        <v>0</v>
      </c>
      <c r="AQ320" s="141">
        <f t="shared" si="19"/>
        <v>0</v>
      </c>
      <c r="AR320" s="142" t="e">
        <f t="shared" si="16"/>
        <v>#DIV/0!</v>
      </c>
      <c r="AS320" s="143" t="e">
        <f t="shared" si="17"/>
        <v>#DIV/0!</v>
      </c>
      <c r="AT320" s="136"/>
      <c r="AU320" s="136"/>
      <c r="AV320" s="577" t="s">
        <v>123</v>
      </c>
      <c r="AW320" s="480" t="e" cm="1">
        <f t="array" ref="AW320">bdRateExtend($G318:$G321,H318:H321,$Z318:$Z321,AA318:AA321)</f>
        <v>#VALUE!</v>
      </c>
      <c r="AX320" s="480"/>
      <c r="AY320" s="480"/>
      <c r="AZ320" s="480"/>
      <c r="BA320" s="480"/>
      <c r="BB320" s="480"/>
      <c r="BC320" s="480" t="e" cm="1">
        <f t="array" ref="BC320">bdRateExtend($G318:$G321,L318:L321,$Z318:$Z321,AE318:AE321)</f>
        <v>#VALUE!</v>
      </c>
      <c r="BD320" s="480"/>
      <c r="BE320" s="480" t="e" cm="1">
        <f t="array" ref="BE320">bdRateExtend($G318:$G321,M318:M321,$Z318:$Z321,AF318:AF321)</f>
        <v>#VALUE!</v>
      </c>
      <c r="BF320" s="480"/>
      <c r="BG320" s="469" t="e" cm="1">
        <f t="array" ref="BG320">bdRateExtend($G318:$G321,N318:N321,$Z318:$Z321,AG318:AG321,"None", FALSE,1)</f>
        <v>#VALUE!</v>
      </c>
      <c r="BH320" s="476"/>
      <c r="BI320" s="469" t="e" cm="1">
        <f t="array" ref="BI320">bdRateExtend($G318:$G321,O318:O321,$Z318:$Z321,AH318:AH321,"None", FALSE,1)</f>
        <v>#VALUE!</v>
      </c>
      <c r="BJ320" s="476"/>
      <c r="BK320" s="480" t="e" cm="1">
        <f t="array" ref="BK320">bdRateExtend($G318:$G321,P318:P321,$Z318:$Z321,AI318:AI321)</f>
        <v>#VALUE!</v>
      </c>
      <c r="BL320" s="480"/>
      <c r="BM320" s="480" t="e" cm="1">
        <f t="array" ref="BM320">bdRateExtend($G318:$G321,Q318:Q321,$Z318:$Z321,AJ318:AJ321)</f>
        <v>#VALUE!</v>
      </c>
      <c r="BN320" s="480"/>
      <c r="BO320" s="480" t="e" cm="1">
        <f t="array" ref="BO320">bdRateExtend($G318:$G321,R318:R321,$Z318:$Z321,AK318:AK321)</f>
        <v>#VALUE!</v>
      </c>
      <c r="BP320" s="468"/>
      <c r="BQ320" s="480"/>
      <c r="BR320" s="480"/>
      <c r="BS320" s="480"/>
      <c r="BT320" s="476"/>
      <c r="BU320" s="463" cm="1">
        <f t="array" ref="BU320">testVMAFRange($G318:$G321,N318:N321,$Z318:$Z321,AG318:AG321)</f>
        <v>0</v>
      </c>
      <c r="BV320" s="465"/>
      <c r="BW320" s="463" cm="1">
        <f t="array" ref="BW320">testVMAFRange($G318:$G321,O318:O321,$Z318:$Z321,AH318:AH321)</f>
        <v>0</v>
      </c>
      <c r="BX320" s="465"/>
    </row>
    <row r="321" spans="1:76" ht="17" customHeight="1" thickBot="1" x14ac:dyDescent="0.4">
      <c r="A321" s="516"/>
      <c r="B321" s="518"/>
      <c r="C321" s="521"/>
      <c r="D321" s="522"/>
      <c r="E321" s="523"/>
      <c r="F321" s="144">
        <v>63</v>
      </c>
      <c r="G321" s="145">
        <f>'Anchor-LD'!L319</f>
        <v>0</v>
      </c>
      <c r="H321" s="146">
        <f>'Anchor-LD'!M319</f>
        <v>0</v>
      </c>
      <c r="I321" s="146">
        <f>'Anchor-LD'!N319</f>
        <v>0</v>
      </c>
      <c r="J321" s="146">
        <f>'Anchor-LD'!O319</f>
        <v>0</v>
      </c>
      <c r="K321" s="146">
        <f>(Summary!$C$58*H321+Summary!$C$59*I321+Summary!$C$60*J321)/Summary!$C$61</f>
        <v>0</v>
      </c>
      <c r="L321" s="146">
        <f>'Anchor-LD'!P319</f>
        <v>0</v>
      </c>
      <c r="M321" s="146">
        <f>'Anchor-LD'!Q319</f>
        <v>0</v>
      </c>
      <c r="N321" s="146">
        <f>'Anchor-LD'!R319</f>
        <v>0</v>
      </c>
      <c r="O321" s="146">
        <f>'Anchor-LD'!S319</f>
        <v>0</v>
      </c>
      <c r="P321" s="146">
        <f>'Anchor-LD'!T319</f>
        <v>0</v>
      </c>
      <c r="Q321" s="146">
        <f>'Anchor-LD'!U319</f>
        <v>0</v>
      </c>
      <c r="R321" s="146">
        <f>'Anchor-LD'!V319</f>
        <v>0</v>
      </c>
      <c r="S321" s="146">
        <f>'Anchor-LD'!W319</f>
        <v>0</v>
      </c>
      <c r="T321" s="146">
        <f>'Anchor-LD'!X319</f>
        <v>0</v>
      </c>
      <c r="U321" s="146">
        <f>10*LOG10(1/((Summary!$C$75/10^(R321/10)+Summary!$C$76/10^(S321/10)+Summary!$C$77/10^(T321/10))/Summary!$C$78))</f>
        <v>0</v>
      </c>
      <c r="V321" s="146">
        <f>'Anchor-LD'!Y319</f>
        <v>0</v>
      </c>
      <c r="W321" s="146">
        <f>'Anchor-LD'!Z319</f>
        <v>0</v>
      </c>
      <c r="X321" s="147">
        <f t="shared" si="18"/>
        <v>0</v>
      </c>
      <c r="Y321" s="133"/>
      <c r="Z321" s="145">
        <f>'Test-LD'!L319</f>
        <v>0</v>
      </c>
      <c r="AA321" s="146">
        <f>'Test-LD'!M319</f>
        <v>0</v>
      </c>
      <c r="AB321" s="146">
        <f>'Test-LD'!N319</f>
        <v>0</v>
      </c>
      <c r="AC321" s="146">
        <f>'Test-LD'!O319</f>
        <v>0</v>
      </c>
      <c r="AD321" s="146">
        <f>(Summary!$C$58*AA321+Summary!$C$59*AB321+Summary!$C$60*AC321)/Summary!$C$61</f>
        <v>0</v>
      </c>
      <c r="AE321" s="146">
        <f>'Test-LD'!P319</f>
        <v>0</v>
      </c>
      <c r="AF321" s="146">
        <f>'Test-LD'!Q319</f>
        <v>0</v>
      </c>
      <c r="AG321" s="146">
        <f>'Test-LD'!R319</f>
        <v>0</v>
      </c>
      <c r="AH321" s="146">
        <f>'Test-LD'!S319</f>
        <v>0</v>
      </c>
      <c r="AI321" s="146">
        <f>'Test-LD'!T319</f>
        <v>0</v>
      </c>
      <c r="AJ321" s="146">
        <f>'Test-LD'!U319</f>
        <v>0</v>
      </c>
      <c r="AK321" s="146">
        <f>'Test-LD'!V319</f>
        <v>0</v>
      </c>
      <c r="AL321" s="146">
        <f>'Test-LD'!W319</f>
        <v>0</v>
      </c>
      <c r="AM321" s="146">
        <f>'Test-LD'!X319</f>
        <v>0</v>
      </c>
      <c r="AN321" s="146">
        <f>10*LOG10(1/((Summary!$C$75/10^(AK321/10)+Summary!$C$76/10^(AL321/10)+Summary!$C$77/10^(AM321/10))/Summary!$C$78))</f>
        <v>0</v>
      </c>
      <c r="AO321" s="146">
        <f>'Test-LD'!Y319</f>
        <v>0</v>
      </c>
      <c r="AP321" s="146">
        <f>'Test-LD'!Z319</f>
        <v>0</v>
      </c>
      <c r="AQ321" s="147">
        <f t="shared" si="19"/>
        <v>0</v>
      </c>
      <c r="AR321" s="148" t="e">
        <f t="shared" si="16"/>
        <v>#DIV/0!</v>
      </c>
      <c r="AS321" s="149" t="e">
        <f t="shared" si="17"/>
        <v>#DIV/0!</v>
      </c>
      <c r="AT321" s="136"/>
      <c r="AU321" s="136"/>
      <c r="AV321" s="577"/>
      <c r="AW321" s="480"/>
      <c r="AX321" s="480"/>
      <c r="AY321" s="480"/>
      <c r="AZ321" s="480"/>
      <c r="BA321" s="480"/>
      <c r="BB321" s="481"/>
      <c r="BC321" s="480"/>
      <c r="BD321" s="480"/>
      <c r="BE321" s="480"/>
      <c r="BF321" s="480"/>
      <c r="BG321" s="472"/>
      <c r="BH321" s="477"/>
      <c r="BI321" s="472"/>
      <c r="BJ321" s="477"/>
      <c r="BK321" s="480"/>
      <c r="BL321" s="480"/>
      <c r="BM321" s="480"/>
      <c r="BN321" s="480"/>
      <c r="BO321" s="480"/>
      <c r="BP321" s="471"/>
      <c r="BQ321" s="481"/>
      <c r="BR321" s="481"/>
      <c r="BS321" s="481"/>
      <c r="BT321" s="477"/>
      <c r="BU321" s="473"/>
      <c r="BV321" s="466"/>
      <c r="BW321" s="473"/>
      <c r="BX321" s="466"/>
    </row>
    <row r="322" spans="1:76" ht="17" customHeight="1" x14ac:dyDescent="0.35">
      <c r="A322" s="516"/>
      <c r="B322" s="482" t="s">
        <v>2</v>
      </c>
      <c r="C322" s="519" t="s">
        <v>75</v>
      </c>
      <c r="D322" s="489">
        <v>30</v>
      </c>
      <c r="E322" s="492">
        <v>8</v>
      </c>
      <c r="F322" s="129">
        <v>23</v>
      </c>
      <c r="G322" s="130">
        <f>'Anchor-LD'!L320</f>
        <v>0</v>
      </c>
      <c r="H322" s="131">
        <f>'Anchor-LD'!M320</f>
        <v>0</v>
      </c>
      <c r="I322" s="131">
        <f>'Anchor-LD'!N320</f>
        <v>0</v>
      </c>
      <c r="J322" s="131">
        <f>'Anchor-LD'!O320</f>
        <v>0</v>
      </c>
      <c r="K322" s="131">
        <f>(Summary!$C$58*H322+Summary!$C$59*I322+Summary!$C$60*J322)/Summary!$C$61</f>
        <v>0</v>
      </c>
      <c r="L322" s="131">
        <f>'Anchor-LD'!P320</f>
        <v>0</v>
      </c>
      <c r="M322" s="131">
        <f>'Anchor-LD'!Q320</f>
        <v>0</v>
      </c>
      <c r="N322" s="131">
        <f>'Anchor-LD'!R320</f>
        <v>0</v>
      </c>
      <c r="O322" s="131">
        <f>'Anchor-LD'!S320</f>
        <v>0</v>
      </c>
      <c r="P322" s="131">
        <f>'Anchor-LD'!T320</f>
        <v>0</v>
      </c>
      <c r="Q322" s="131">
        <f>'Anchor-LD'!U320</f>
        <v>0</v>
      </c>
      <c r="R322" s="131">
        <f>'Anchor-LD'!V320</f>
        <v>0</v>
      </c>
      <c r="S322" s="131">
        <f>'Anchor-LD'!W320</f>
        <v>0</v>
      </c>
      <c r="T322" s="131">
        <f>'Anchor-LD'!X320</f>
        <v>0</v>
      </c>
      <c r="U322" s="131">
        <f>10*LOG10(1/((Summary!$C$75/10^(R322/10)+Summary!$C$76/10^(S322/10)+Summary!$C$77/10^(T322/10))/Summary!$C$78))</f>
        <v>0</v>
      </c>
      <c r="V322" s="131">
        <f>'Anchor-LD'!Y320</f>
        <v>0</v>
      </c>
      <c r="W322" s="131">
        <f>'Anchor-LD'!Z320</f>
        <v>0</v>
      </c>
      <c r="X322" s="132">
        <f t="shared" si="18"/>
        <v>0</v>
      </c>
      <c r="Y322" s="133"/>
      <c r="Z322" s="130">
        <f>'Test-LD'!L320</f>
        <v>0</v>
      </c>
      <c r="AA322" s="131">
        <f>'Test-LD'!M320</f>
        <v>0</v>
      </c>
      <c r="AB322" s="131">
        <f>'Test-LD'!N320</f>
        <v>0</v>
      </c>
      <c r="AC322" s="131">
        <f>'Test-LD'!O320</f>
        <v>0</v>
      </c>
      <c r="AD322" s="131">
        <f>(Summary!$C$58*AA322+Summary!$C$59*AB322+Summary!$C$60*AC322)/Summary!$C$61</f>
        <v>0</v>
      </c>
      <c r="AE322" s="131">
        <f>'Test-LD'!P320</f>
        <v>0</v>
      </c>
      <c r="AF322" s="131">
        <f>'Test-LD'!Q320</f>
        <v>0</v>
      </c>
      <c r="AG322" s="131">
        <f>'Test-LD'!R320</f>
        <v>0</v>
      </c>
      <c r="AH322" s="131">
        <f>'Test-LD'!S320</f>
        <v>0</v>
      </c>
      <c r="AI322" s="131">
        <f>'Test-LD'!T320</f>
        <v>0</v>
      </c>
      <c r="AJ322" s="131">
        <f>'Test-LD'!U320</f>
        <v>0</v>
      </c>
      <c r="AK322" s="131">
        <f>'Test-LD'!V320</f>
        <v>0</v>
      </c>
      <c r="AL322" s="131">
        <f>'Test-LD'!W320</f>
        <v>0</v>
      </c>
      <c r="AM322" s="131">
        <f>'Test-LD'!X320</f>
        <v>0</v>
      </c>
      <c r="AN322" s="131">
        <f>10*LOG10(1/((Summary!$C$75/10^(AK322/10)+Summary!$C$76/10^(AL322/10)+Summary!$C$77/10^(AM322/10))/Summary!$C$78))</f>
        <v>0</v>
      </c>
      <c r="AO322" s="131">
        <f>'Test-LD'!Y320</f>
        <v>0</v>
      </c>
      <c r="AP322" s="131">
        <f>'Test-LD'!Z320</f>
        <v>0</v>
      </c>
      <c r="AQ322" s="132">
        <f t="shared" si="19"/>
        <v>0</v>
      </c>
      <c r="AR322" s="134" t="e">
        <f t="shared" si="16"/>
        <v>#DIV/0!</v>
      </c>
      <c r="AS322" s="135" t="e">
        <f t="shared" si="17"/>
        <v>#DIV/0!</v>
      </c>
      <c r="AT322" s="136"/>
      <c r="AU322" s="136"/>
      <c r="AV322" s="577" t="s">
        <v>121</v>
      </c>
      <c r="AW322" s="480" t="e" cm="1">
        <f t="array" ref="AW322">bdRateExtend($G322:$G325,H322:H325,$Z322:$Z325,AA322:AA325)</f>
        <v>#VALUE!</v>
      </c>
      <c r="AX322" s="480" t="e" cm="1">
        <f t="array" ref="AX322">bdRateExtend($G322:$G327,H322:H327,$Z322:$Z327,AA322:AA327)</f>
        <v>#VALUE!</v>
      </c>
      <c r="AY322" s="480" t="e" cm="1">
        <f t="array" ref="AY322">bdRateExtend($G322:$G327,I322:I327,$Z322:$Z327,AB322:AB327)</f>
        <v>#VALUE!</v>
      </c>
      <c r="AZ322" s="480" t="e" cm="1">
        <f t="array" ref="AZ322">bdRateExtend($G322:$G327,J322:J327,$Z322:$Z327,AC322:AC327)</f>
        <v>#VALUE!</v>
      </c>
      <c r="BA322" s="480" t="e" cm="1">
        <f t="array" ref="BA322">bdRateExtend($G322:$G327,K322:K327,$Z322:$Z327,AD322:AD327)</f>
        <v>#VALUE!</v>
      </c>
      <c r="BB322" s="479" t="e">
        <f>(Summary!$C$89*AX322+Summary!$C$90*AY322+Summary!$C$91*AZ322)/Summary!$C$92</f>
        <v>#VALUE!</v>
      </c>
      <c r="BC322" s="480" t="e" cm="1">
        <f t="array" ref="BC322">bdRateExtend($G322:$G325,L322:L325,$Z322:$Z325,AE322:AE325)</f>
        <v>#VALUE!</v>
      </c>
      <c r="BD322" s="480" t="e" cm="1">
        <f t="array" ref="BD322">bdRateExtend($G322:$G327,L322:L327,$Z322:$Z327,AE322:AE327)</f>
        <v>#VALUE!</v>
      </c>
      <c r="BE322" s="480" t="e" cm="1">
        <f t="array" ref="BE322">bdRateExtend($G322:$G325,M322:M325,$Z322:$Z325,AF322:AF325)</f>
        <v>#VALUE!</v>
      </c>
      <c r="BF322" s="480" t="e" cm="1">
        <f t="array" ref="BF322">bdRateExtend($G322:$G327,M322:M327,$Z322:$Z327,AF322:AF327)</f>
        <v>#VALUE!</v>
      </c>
      <c r="BG322" s="474" t="e" cm="1">
        <f t="array" ref="BG322">bdRateExtend($G322:$G325,N322:N325,$Z322:$Z325,AG322:AG325,"None", FALSE,1)</f>
        <v>#VALUE!</v>
      </c>
      <c r="BH322" s="475" t="e" cm="1">
        <f t="array" ref="BH322">bdRateExtend($G322:$G327,N322:N327,$Z322:$Z327,AG322:AG327,"None", FALSE,1)</f>
        <v>#VALUE!</v>
      </c>
      <c r="BI322" s="474" t="e" cm="1">
        <f t="array" ref="BI322">bdRateExtend($G322:$G325,O322:O325,$Z322:$Z325,AH322:AH325,"None", FALSE,1)</f>
        <v>#VALUE!</v>
      </c>
      <c r="BJ322" s="475" t="e" cm="1">
        <f t="array" ref="BJ322">bdRateExtend($G322:$G327,O322:O327,$Z322:$Z327,AH322:AH327,"None", FALSE,1)</f>
        <v>#VALUE!</v>
      </c>
      <c r="BK322" s="480" t="e" cm="1">
        <f t="array" ref="BK322">bdRateExtend($G322:$G325,P322:P325,$Z322:$Z325,AI322:AI325)</f>
        <v>#VALUE!</v>
      </c>
      <c r="BL322" s="480" t="e" cm="1">
        <f t="array" ref="BL322">bdRateExtend($G322:$G327,P322:P327,$Z322:$Z327,AI322:AI327)</f>
        <v>#VALUE!</v>
      </c>
      <c r="BM322" s="480" t="e" cm="1">
        <f t="array" ref="BM322">bdRateExtend($G322:$G325,Q322:Q325,$Z322:$Z325,AJ322:AJ325)</f>
        <v>#VALUE!</v>
      </c>
      <c r="BN322" s="480" t="e" cm="1">
        <f t="array" ref="BN322">bdRateExtend($G322:$G327,Q322:Q327,$Z322:$Z327,AJ322:AJ327)</f>
        <v>#VALUE!</v>
      </c>
      <c r="BO322" s="480" t="e" cm="1">
        <f t="array" ref="BO322">bdRateExtend($G322:$G325,R322:R325,$Z322:$Z325,AK322:AK325)</f>
        <v>#VALUE!</v>
      </c>
      <c r="BP322" s="575" t="e" cm="1">
        <f t="array" ref="BP322">bdRateExtend($G322:$G327,R322:R327,$Z322:$Z327,AK322:AK327)</f>
        <v>#VALUE!</v>
      </c>
      <c r="BQ322" s="574" t="e" cm="1">
        <f t="array" ref="BQ322">bdRateExtend($G322:$G327,S322:S327,$Z322:$Z327,AL322:AL327)</f>
        <v>#VALUE!</v>
      </c>
      <c r="BR322" s="574" t="e" cm="1">
        <f t="array" ref="BR322">bdRateExtend($G322:$G327,T322:T327,$Z322:$Z327,AM322:AM327)</f>
        <v>#VALUE!</v>
      </c>
      <c r="BS322" s="574" t="e" cm="1">
        <f t="array" ref="BS322">bdRateExtend($G322:$G327,U322:U327,$Z322:$Z327,AN322:AN327)</f>
        <v>#VALUE!</v>
      </c>
      <c r="BT322" s="576" t="e">
        <f>(Summary!$C$103*BP322+Summary!$C$104*BQ322+Summary!$C$105*BR322)/Summary!$C$106</f>
        <v>#VALUE!</v>
      </c>
      <c r="BU322" s="462" cm="1">
        <f t="array" ref="BU322">testVMAFRange($G322:$G325,N322:N325,$Z322:$Z325,AG322:AG325)</f>
        <v>0</v>
      </c>
      <c r="BV322" s="464" cm="1">
        <f t="array" ref="BV322">testVMAFRange($G322:$G327,N322:N327,$Z322:$Z327,AG322:AG327)</f>
        <v>0</v>
      </c>
      <c r="BW322" s="462" cm="1">
        <f t="array" ref="BW322">testVMAFRange($G322:$G325,O322:O325,$Z322:$Z325,AH322:AH325)</f>
        <v>0</v>
      </c>
      <c r="BX322" s="464" cm="1">
        <f t="array" ref="BX322">testVMAFRange($G322:$G327,O322:O327,$Z322:$Z327,AH322:AH327)</f>
        <v>0</v>
      </c>
    </row>
    <row r="323" spans="1:76" ht="17" customHeight="1" x14ac:dyDescent="0.35">
      <c r="A323" s="516"/>
      <c r="B323" s="483"/>
      <c r="C323" s="520"/>
      <c r="D323" s="490"/>
      <c r="E323" s="493"/>
      <c r="F323" s="138">
        <v>31</v>
      </c>
      <c r="G323" s="139">
        <f>'Anchor-LD'!L321</f>
        <v>0</v>
      </c>
      <c r="H323" s="140">
        <f>'Anchor-LD'!M321</f>
        <v>0</v>
      </c>
      <c r="I323" s="140">
        <f>'Anchor-LD'!N321</f>
        <v>0</v>
      </c>
      <c r="J323" s="140">
        <f>'Anchor-LD'!O321</f>
        <v>0</v>
      </c>
      <c r="K323" s="140">
        <f>(Summary!$C$58*H323+Summary!$C$59*I323+Summary!$C$60*J323)/Summary!$C$61</f>
        <v>0</v>
      </c>
      <c r="L323" s="140">
        <f>'Anchor-LD'!P321</f>
        <v>0</v>
      </c>
      <c r="M323" s="140">
        <f>'Anchor-LD'!Q321</f>
        <v>0</v>
      </c>
      <c r="N323" s="140">
        <f>'Anchor-LD'!R321</f>
        <v>0</v>
      </c>
      <c r="O323" s="140">
        <f>'Anchor-LD'!S321</f>
        <v>0</v>
      </c>
      <c r="P323" s="140">
        <f>'Anchor-LD'!T321</f>
        <v>0</v>
      </c>
      <c r="Q323" s="140">
        <f>'Anchor-LD'!U321</f>
        <v>0</v>
      </c>
      <c r="R323" s="140">
        <f>'Anchor-LD'!V321</f>
        <v>0</v>
      </c>
      <c r="S323" s="140">
        <f>'Anchor-LD'!W321</f>
        <v>0</v>
      </c>
      <c r="T323" s="140">
        <f>'Anchor-LD'!X321</f>
        <v>0</v>
      </c>
      <c r="U323" s="140">
        <f>10*LOG10(1/((Summary!$C$75/10^(R323/10)+Summary!$C$76/10^(S323/10)+Summary!$C$77/10^(T323/10))/Summary!$C$78))</f>
        <v>0</v>
      </c>
      <c r="V323" s="140">
        <f>'Anchor-LD'!Y321</f>
        <v>0</v>
      </c>
      <c r="W323" s="140">
        <f>'Anchor-LD'!Z321</f>
        <v>0</v>
      </c>
      <c r="X323" s="141">
        <f t="shared" si="18"/>
        <v>0</v>
      </c>
      <c r="Y323" s="133"/>
      <c r="Z323" s="139">
        <f>'Test-LD'!L321</f>
        <v>0</v>
      </c>
      <c r="AA323" s="140">
        <f>'Test-LD'!M321</f>
        <v>0</v>
      </c>
      <c r="AB323" s="140">
        <f>'Test-LD'!N321</f>
        <v>0</v>
      </c>
      <c r="AC323" s="140">
        <f>'Test-LD'!O321</f>
        <v>0</v>
      </c>
      <c r="AD323" s="140">
        <f>(Summary!$C$58*AA323+Summary!$C$59*AB323+Summary!$C$60*AC323)/Summary!$C$61</f>
        <v>0</v>
      </c>
      <c r="AE323" s="140">
        <f>'Test-LD'!P321</f>
        <v>0</v>
      </c>
      <c r="AF323" s="140">
        <f>'Test-LD'!Q321</f>
        <v>0</v>
      </c>
      <c r="AG323" s="140">
        <f>'Test-LD'!R321</f>
        <v>0</v>
      </c>
      <c r="AH323" s="140">
        <f>'Test-LD'!S321</f>
        <v>0</v>
      </c>
      <c r="AI323" s="140">
        <f>'Test-LD'!T321</f>
        <v>0</v>
      </c>
      <c r="AJ323" s="140">
        <f>'Test-LD'!U321</f>
        <v>0</v>
      </c>
      <c r="AK323" s="140">
        <f>'Test-LD'!V321</f>
        <v>0</v>
      </c>
      <c r="AL323" s="140">
        <f>'Test-LD'!W321</f>
        <v>0</v>
      </c>
      <c r="AM323" s="140">
        <f>'Test-LD'!X321</f>
        <v>0</v>
      </c>
      <c r="AN323" s="140">
        <f>10*LOG10(1/((Summary!$C$75/10^(AK323/10)+Summary!$C$76/10^(AL323/10)+Summary!$C$77/10^(AM323/10))/Summary!$C$78))</f>
        <v>0</v>
      </c>
      <c r="AO323" s="140">
        <f>'Test-LD'!Y321</f>
        <v>0</v>
      </c>
      <c r="AP323" s="140">
        <f>'Test-LD'!Z321</f>
        <v>0</v>
      </c>
      <c r="AQ323" s="141">
        <f t="shared" si="19"/>
        <v>0</v>
      </c>
      <c r="AR323" s="142" t="e">
        <f t="shared" si="16"/>
        <v>#DIV/0!</v>
      </c>
      <c r="AS323" s="143" t="e">
        <f t="shared" si="17"/>
        <v>#DIV/0!</v>
      </c>
      <c r="AT323" s="136"/>
      <c r="AU323" s="136"/>
      <c r="AV323" s="577"/>
      <c r="AW323" s="480"/>
      <c r="AX323" s="480"/>
      <c r="AY323" s="480"/>
      <c r="AZ323" s="480"/>
      <c r="BA323" s="480"/>
      <c r="BB323" s="480"/>
      <c r="BC323" s="480"/>
      <c r="BD323" s="480"/>
      <c r="BE323" s="480"/>
      <c r="BF323" s="480"/>
      <c r="BG323" s="469"/>
      <c r="BH323" s="476"/>
      <c r="BI323" s="469"/>
      <c r="BJ323" s="476"/>
      <c r="BK323" s="480"/>
      <c r="BL323" s="480"/>
      <c r="BM323" s="480"/>
      <c r="BN323" s="480"/>
      <c r="BO323" s="480"/>
      <c r="BP323" s="468"/>
      <c r="BQ323" s="480"/>
      <c r="BR323" s="480"/>
      <c r="BS323" s="480"/>
      <c r="BT323" s="476"/>
      <c r="BU323" s="463"/>
      <c r="BV323" s="465"/>
      <c r="BW323" s="463"/>
      <c r="BX323" s="465"/>
    </row>
    <row r="324" spans="1:76" ht="17" customHeight="1" x14ac:dyDescent="0.35">
      <c r="A324" s="516"/>
      <c r="B324" s="483"/>
      <c r="C324" s="520"/>
      <c r="D324" s="490"/>
      <c r="E324" s="493"/>
      <c r="F324" s="138">
        <v>39</v>
      </c>
      <c r="G324" s="139">
        <f>'Anchor-LD'!L322</f>
        <v>0</v>
      </c>
      <c r="H324" s="140">
        <f>'Anchor-LD'!M322</f>
        <v>0</v>
      </c>
      <c r="I324" s="140">
        <f>'Anchor-LD'!N322</f>
        <v>0</v>
      </c>
      <c r="J324" s="140">
        <f>'Anchor-LD'!O322</f>
        <v>0</v>
      </c>
      <c r="K324" s="140">
        <f>(Summary!$C$58*H324+Summary!$C$59*I324+Summary!$C$60*J324)/Summary!$C$61</f>
        <v>0</v>
      </c>
      <c r="L324" s="140">
        <f>'Anchor-LD'!P322</f>
        <v>0</v>
      </c>
      <c r="M324" s="140">
        <f>'Anchor-LD'!Q322</f>
        <v>0</v>
      </c>
      <c r="N324" s="140">
        <f>'Anchor-LD'!R322</f>
        <v>0</v>
      </c>
      <c r="O324" s="140">
        <f>'Anchor-LD'!S322</f>
        <v>0</v>
      </c>
      <c r="P324" s="140">
        <f>'Anchor-LD'!T322</f>
        <v>0</v>
      </c>
      <c r="Q324" s="140">
        <f>'Anchor-LD'!U322</f>
        <v>0</v>
      </c>
      <c r="R324" s="140">
        <f>'Anchor-LD'!V322</f>
        <v>0</v>
      </c>
      <c r="S324" s="140">
        <f>'Anchor-LD'!W322</f>
        <v>0</v>
      </c>
      <c r="T324" s="140">
        <f>'Anchor-LD'!X322</f>
        <v>0</v>
      </c>
      <c r="U324" s="140">
        <f>10*LOG10(1/((Summary!$C$75/10^(R324/10)+Summary!$C$76/10^(S324/10)+Summary!$C$77/10^(T324/10))/Summary!$C$78))</f>
        <v>0</v>
      </c>
      <c r="V324" s="140">
        <f>'Anchor-LD'!Y322</f>
        <v>0</v>
      </c>
      <c r="W324" s="140">
        <f>'Anchor-LD'!Z322</f>
        <v>0</v>
      </c>
      <c r="X324" s="141">
        <f t="shared" si="18"/>
        <v>0</v>
      </c>
      <c r="Y324" s="133"/>
      <c r="Z324" s="139">
        <f>'Test-LD'!L322</f>
        <v>0</v>
      </c>
      <c r="AA324" s="140">
        <f>'Test-LD'!M322</f>
        <v>0</v>
      </c>
      <c r="AB324" s="140">
        <f>'Test-LD'!N322</f>
        <v>0</v>
      </c>
      <c r="AC324" s="140">
        <f>'Test-LD'!O322</f>
        <v>0</v>
      </c>
      <c r="AD324" s="140">
        <f>(Summary!$C$58*AA324+Summary!$C$59*AB324+Summary!$C$60*AC324)/Summary!$C$61</f>
        <v>0</v>
      </c>
      <c r="AE324" s="140">
        <f>'Test-LD'!P322</f>
        <v>0</v>
      </c>
      <c r="AF324" s="140">
        <f>'Test-LD'!Q322</f>
        <v>0</v>
      </c>
      <c r="AG324" s="140">
        <f>'Test-LD'!R322</f>
        <v>0</v>
      </c>
      <c r="AH324" s="140">
        <f>'Test-LD'!S322</f>
        <v>0</v>
      </c>
      <c r="AI324" s="140">
        <f>'Test-LD'!T322</f>
        <v>0</v>
      </c>
      <c r="AJ324" s="140">
        <f>'Test-LD'!U322</f>
        <v>0</v>
      </c>
      <c r="AK324" s="140">
        <f>'Test-LD'!V322</f>
        <v>0</v>
      </c>
      <c r="AL324" s="140">
        <f>'Test-LD'!W322</f>
        <v>0</v>
      </c>
      <c r="AM324" s="140">
        <f>'Test-LD'!X322</f>
        <v>0</v>
      </c>
      <c r="AN324" s="140">
        <f>10*LOG10(1/((Summary!$C$75/10^(AK324/10)+Summary!$C$76/10^(AL324/10)+Summary!$C$77/10^(AM324/10))/Summary!$C$78))</f>
        <v>0</v>
      </c>
      <c r="AO324" s="140">
        <f>'Test-LD'!Y322</f>
        <v>0</v>
      </c>
      <c r="AP324" s="140">
        <f>'Test-LD'!Z322</f>
        <v>0</v>
      </c>
      <c r="AQ324" s="141">
        <f t="shared" si="19"/>
        <v>0</v>
      </c>
      <c r="AR324" s="142" t="e">
        <f t="shared" ref="AR324:AR387" si="20">AO324/V324</f>
        <v>#DIV/0!</v>
      </c>
      <c r="AS324" s="143" t="e">
        <f t="shared" ref="AS324:AS387" si="21">AP324/W324</f>
        <v>#DIV/0!</v>
      </c>
      <c r="AT324" s="136"/>
      <c r="AU324" s="136"/>
      <c r="AV324" s="577" t="s">
        <v>122</v>
      </c>
      <c r="AW324" s="480" t="e" cm="1">
        <f t="array" ref="AW324">bdRateExtend($G323:$G326,H323:H326,$Z323:$Z326,AA323:AA326)</f>
        <v>#VALUE!</v>
      </c>
      <c r="AX324" s="480"/>
      <c r="AY324" s="480"/>
      <c r="AZ324" s="480"/>
      <c r="BA324" s="480"/>
      <c r="BB324" s="480"/>
      <c r="BC324" s="480" t="e" cm="1">
        <f t="array" ref="BC324">bdRateExtend($G323:$G326,L323:L326,$Z323:$Z326,AE323:AE326)</f>
        <v>#VALUE!</v>
      </c>
      <c r="BD324" s="480"/>
      <c r="BE324" s="480" t="e" cm="1">
        <f t="array" ref="BE324">bdRateExtend($G323:$G326,M323:M326,$Z323:$Z326,AF323:AF326)</f>
        <v>#VALUE!</v>
      </c>
      <c r="BF324" s="480"/>
      <c r="BG324" s="469" t="e" cm="1">
        <f t="array" ref="BG324">bdRateExtend($G323:$G326,N323:N326,$Z323:$Z326,AG323:AG326,"None", FALSE,1)</f>
        <v>#VALUE!</v>
      </c>
      <c r="BH324" s="476"/>
      <c r="BI324" s="469" t="e" cm="1">
        <f t="array" ref="BI324">bdRateExtend($G323:$G326,O323:O326,$Z323:$Z326,AH323:AH326,"None", FALSE,1)</f>
        <v>#VALUE!</v>
      </c>
      <c r="BJ324" s="476"/>
      <c r="BK324" s="480" t="e" cm="1">
        <f t="array" ref="BK324">bdRateExtend($G323:$G326,P323:P326,$Z323:$Z326,AI323:AI326)</f>
        <v>#VALUE!</v>
      </c>
      <c r="BL324" s="480"/>
      <c r="BM324" s="480" t="e" cm="1">
        <f t="array" ref="BM324">bdRateExtend($G323:$G326,Q323:Q326,$Z323:$Z326,AJ323:AJ326)</f>
        <v>#VALUE!</v>
      </c>
      <c r="BN324" s="480"/>
      <c r="BO324" s="480" t="e" cm="1">
        <f t="array" ref="BO324">bdRateExtend($G323:$G326,R323:R326,$Z323:$Z326,AK323:AK326)</f>
        <v>#VALUE!</v>
      </c>
      <c r="BP324" s="468"/>
      <c r="BQ324" s="480"/>
      <c r="BR324" s="480"/>
      <c r="BS324" s="480"/>
      <c r="BT324" s="476"/>
      <c r="BU324" s="463" cm="1">
        <f t="array" ref="BU324">testVMAFRange($G323:$G326,N323:N326,$Z323:$Z326,AG323:AG326)</f>
        <v>0</v>
      </c>
      <c r="BV324" s="465"/>
      <c r="BW324" s="463" cm="1">
        <f t="array" ref="BW324">testVMAFRange($G323:$G326,O323:O326,$Z323:$Z326,AH323:AH326)</f>
        <v>0</v>
      </c>
      <c r="BX324" s="465"/>
    </row>
    <row r="325" spans="1:76" ht="17" customHeight="1" x14ac:dyDescent="0.35">
      <c r="A325" s="516"/>
      <c r="B325" s="483"/>
      <c r="C325" s="520"/>
      <c r="D325" s="490"/>
      <c r="E325" s="493"/>
      <c r="F325" s="138">
        <v>47</v>
      </c>
      <c r="G325" s="139">
        <f>'Anchor-LD'!L323</f>
        <v>0</v>
      </c>
      <c r="H325" s="140">
        <f>'Anchor-LD'!M323</f>
        <v>0</v>
      </c>
      <c r="I325" s="140">
        <f>'Anchor-LD'!N323</f>
        <v>0</v>
      </c>
      <c r="J325" s="140">
        <f>'Anchor-LD'!O323</f>
        <v>0</v>
      </c>
      <c r="K325" s="140">
        <f>(Summary!$C$58*H325+Summary!$C$59*I325+Summary!$C$60*J325)/Summary!$C$61</f>
        <v>0</v>
      </c>
      <c r="L325" s="140">
        <f>'Anchor-LD'!P323</f>
        <v>0</v>
      </c>
      <c r="M325" s="140">
        <f>'Anchor-LD'!Q323</f>
        <v>0</v>
      </c>
      <c r="N325" s="140">
        <f>'Anchor-LD'!R323</f>
        <v>0</v>
      </c>
      <c r="O325" s="140">
        <f>'Anchor-LD'!S323</f>
        <v>0</v>
      </c>
      <c r="P325" s="140">
        <f>'Anchor-LD'!T323</f>
        <v>0</v>
      </c>
      <c r="Q325" s="140">
        <f>'Anchor-LD'!U323</f>
        <v>0</v>
      </c>
      <c r="R325" s="140">
        <f>'Anchor-LD'!V323</f>
        <v>0</v>
      </c>
      <c r="S325" s="140">
        <f>'Anchor-LD'!W323</f>
        <v>0</v>
      </c>
      <c r="T325" s="140">
        <f>'Anchor-LD'!X323</f>
        <v>0</v>
      </c>
      <c r="U325" s="140">
        <f>10*LOG10(1/((Summary!$C$75/10^(R325/10)+Summary!$C$76/10^(S325/10)+Summary!$C$77/10^(T325/10))/Summary!$C$78))</f>
        <v>0</v>
      </c>
      <c r="V325" s="140">
        <f>'Anchor-LD'!Y323</f>
        <v>0</v>
      </c>
      <c r="W325" s="140">
        <f>'Anchor-LD'!Z323</f>
        <v>0</v>
      </c>
      <c r="X325" s="141">
        <f t="shared" si="18"/>
        <v>0</v>
      </c>
      <c r="Y325" s="133"/>
      <c r="Z325" s="139">
        <f>'Test-LD'!L323</f>
        <v>0</v>
      </c>
      <c r="AA325" s="140">
        <f>'Test-LD'!M323</f>
        <v>0</v>
      </c>
      <c r="AB325" s="140">
        <f>'Test-LD'!N323</f>
        <v>0</v>
      </c>
      <c r="AC325" s="140">
        <f>'Test-LD'!O323</f>
        <v>0</v>
      </c>
      <c r="AD325" s="140">
        <f>(Summary!$C$58*AA325+Summary!$C$59*AB325+Summary!$C$60*AC325)/Summary!$C$61</f>
        <v>0</v>
      </c>
      <c r="AE325" s="140">
        <f>'Test-LD'!P323</f>
        <v>0</v>
      </c>
      <c r="AF325" s="140">
        <f>'Test-LD'!Q323</f>
        <v>0</v>
      </c>
      <c r="AG325" s="140">
        <f>'Test-LD'!R323</f>
        <v>0</v>
      </c>
      <c r="AH325" s="140">
        <f>'Test-LD'!S323</f>
        <v>0</v>
      </c>
      <c r="AI325" s="140">
        <f>'Test-LD'!T323</f>
        <v>0</v>
      </c>
      <c r="AJ325" s="140">
        <f>'Test-LD'!U323</f>
        <v>0</v>
      </c>
      <c r="AK325" s="140">
        <f>'Test-LD'!V323</f>
        <v>0</v>
      </c>
      <c r="AL325" s="140">
        <f>'Test-LD'!W323</f>
        <v>0</v>
      </c>
      <c r="AM325" s="140">
        <f>'Test-LD'!X323</f>
        <v>0</v>
      </c>
      <c r="AN325" s="140">
        <f>10*LOG10(1/((Summary!$C$75/10^(AK325/10)+Summary!$C$76/10^(AL325/10)+Summary!$C$77/10^(AM325/10))/Summary!$C$78))</f>
        <v>0</v>
      </c>
      <c r="AO325" s="140">
        <f>'Test-LD'!Y323</f>
        <v>0</v>
      </c>
      <c r="AP325" s="140">
        <f>'Test-LD'!Z323</f>
        <v>0</v>
      </c>
      <c r="AQ325" s="141">
        <f t="shared" si="19"/>
        <v>0</v>
      </c>
      <c r="AR325" s="142" t="e">
        <f t="shared" si="20"/>
        <v>#DIV/0!</v>
      </c>
      <c r="AS325" s="143" t="e">
        <f t="shared" si="21"/>
        <v>#DIV/0!</v>
      </c>
      <c r="AT325" s="136"/>
      <c r="AU325" s="136"/>
      <c r="AV325" s="577"/>
      <c r="AW325" s="480"/>
      <c r="AX325" s="480"/>
      <c r="AY325" s="480"/>
      <c r="AZ325" s="480"/>
      <c r="BA325" s="480"/>
      <c r="BB325" s="480"/>
      <c r="BC325" s="480"/>
      <c r="BD325" s="480"/>
      <c r="BE325" s="480"/>
      <c r="BF325" s="480"/>
      <c r="BG325" s="469"/>
      <c r="BH325" s="476"/>
      <c r="BI325" s="469"/>
      <c r="BJ325" s="476"/>
      <c r="BK325" s="480"/>
      <c r="BL325" s="480"/>
      <c r="BM325" s="480"/>
      <c r="BN325" s="480"/>
      <c r="BO325" s="480"/>
      <c r="BP325" s="468"/>
      <c r="BQ325" s="480"/>
      <c r="BR325" s="480"/>
      <c r="BS325" s="480"/>
      <c r="BT325" s="476"/>
      <c r="BU325" s="463"/>
      <c r="BV325" s="465"/>
      <c r="BW325" s="463"/>
      <c r="BX325" s="465"/>
    </row>
    <row r="326" spans="1:76" ht="17" customHeight="1" x14ac:dyDescent="0.35">
      <c r="A326" s="516"/>
      <c r="B326" s="483"/>
      <c r="C326" s="520"/>
      <c r="D326" s="490"/>
      <c r="E326" s="493"/>
      <c r="F326" s="138">
        <v>55</v>
      </c>
      <c r="G326" s="139">
        <f>'Anchor-LD'!L324</f>
        <v>0</v>
      </c>
      <c r="H326" s="140">
        <f>'Anchor-LD'!M324</f>
        <v>0</v>
      </c>
      <c r="I326" s="140">
        <f>'Anchor-LD'!N324</f>
        <v>0</v>
      </c>
      <c r="J326" s="140">
        <f>'Anchor-LD'!O324</f>
        <v>0</v>
      </c>
      <c r="K326" s="140">
        <f>(Summary!$C$58*H326+Summary!$C$59*I326+Summary!$C$60*J326)/Summary!$C$61</f>
        <v>0</v>
      </c>
      <c r="L326" s="140">
        <f>'Anchor-LD'!P324</f>
        <v>0</v>
      </c>
      <c r="M326" s="140">
        <f>'Anchor-LD'!Q324</f>
        <v>0</v>
      </c>
      <c r="N326" s="140">
        <f>'Anchor-LD'!R324</f>
        <v>0</v>
      </c>
      <c r="O326" s="140">
        <f>'Anchor-LD'!S324</f>
        <v>0</v>
      </c>
      <c r="P326" s="140">
        <f>'Anchor-LD'!T324</f>
        <v>0</v>
      </c>
      <c r="Q326" s="140">
        <f>'Anchor-LD'!U324</f>
        <v>0</v>
      </c>
      <c r="R326" s="140">
        <f>'Anchor-LD'!V324</f>
        <v>0</v>
      </c>
      <c r="S326" s="140">
        <f>'Anchor-LD'!W324</f>
        <v>0</v>
      </c>
      <c r="T326" s="140">
        <f>'Anchor-LD'!X324</f>
        <v>0</v>
      </c>
      <c r="U326" s="140">
        <f>10*LOG10(1/((Summary!$C$75/10^(R326/10)+Summary!$C$76/10^(S326/10)+Summary!$C$77/10^(T326/10))/Summary!$C$78))</f>
        <v>0</v>
      </c>
      <c r="V326" s="140">
        <f>'Anchor-LD'!Y324</f>
        <v>0</v>
      </c>
      <c r="W326" s="140">
        <f>'Anchor-LD'!Z324</f>
        <v>0</v>
      </c>
      <c r="X326" s="141">
        <f t="shared" si="18"/>
        <v>0</v>
      </c>
      <c r="Y326" s="133"/>
      <c r="Z326" s="139">
        <f>'Test-LD'!L324</f>
        <v>0</v>
      </c>
      <c r="AA326" s="140">
        <f>'Test-LD'!M324</f>
        <v>0</v>
      </c>
      <c r="AB326" s="140">
        <f>'Test-LD'!N324</f>
        <v>0</v>
      </c>
      <c r="AC326" s="140">
        <f>'Test-LD'!O324</f>
        <v>0</v>
      </c>
      <c r="AD326" s="140">
        <f>(Summary!$C$58*AA326+Summary!$C$59*AB326+Summary!$C$60*AC326)/Summary!$C$61</f>
        <v>0</v>
      </c>
      <c r="AE326" s="140">
        <f>'Test-LD'!P324</f>
        <v>0</v>
      </c>
      <c r="AF326" s="140">
        <f>'Test-LD'!Q324</f>
        <v>0</v>
      </c>
      <c r="AG326" s="140">
        <f>'Test-LD'!R324</f>
        <v>0</v>
      </c>
      <c r="AH326" s="140">
        <f>'Test-LD'!S324</f>
        <v>0</v>
      </c>
      <c r="AI326" s="140">
        <f>'Test-LD'!T324</f>
        <v>0</v>
      </c>
      <c r="AJ326" s="140">
        <f>'Test-LD'!U324</f>
        <v>0</v>
      </c>
      <c r="AK326" s="140">
        <f>'Test-LD'!V324</f>
        <v>0</v>
      </c>
      <c r="AL326" s="140">
        <f>'Test-LD'!W324</f>
        <v>0</v>
      </c>
      <c r="AM326" s="140">
        <f>'Test-LD'!X324</f>
        <v>0</v>
      </c>
      <c r="AN326" s="140">
        <f>10*LOG10(1/((Summary!$C$75/10^(AK326/10)+Summary!$C$76/10^(AL326/10)+Summary!$C$77/10^(AM326/10))/Summary!$C$78))</f>
        <v>0</v>
      </c>
      <c r="AO326" s="140">
        <f>'Test-LD'!Y324</f>
        <v>0</v>
      </c>
      <c r="AP326" s="140">
        <f>'Test-LD'!Z324</f>
        <v>0</v>
      </c>
      <c r="AQ326" s="141">
        <f t="shared" si="19"/>
        <v>0</v>
      </c>
      <c r="AR326" s="142" t="e">
        <f t="shared" si="20"/>
        <v>#DIV/0!</v>
      </c>
      <c r="AS326" s="143" t="e">
        <f t="shared" si="21"/>
        <v>#DIV/0!</v>
      </c>
      <c r="AT326" s="136"/>
      <c r="AU326" s="136"/>
      <c r="AV326" s="577" t="s">
        <v>123</v>
      </c>
      <c r="AW326" s="480" t="e" cm="1">
        <f t="array" ref="AW326">bdRateExtend($G324:$G327,H324:H327,$Z324:$Z327,AA324:AA327)</f>
        <v>#VALUE!</v>
      </c>
      <c r="AX326" s="480"/>
      <c r="AY326" s="480"/>
      <c r="AZ326" s="480"/>
      <c r="BA326" s="480"/>
      <c r="BB326" s="480"/>
      <c r="BC326" s="480" t="e" cm="1">
        <f t="array" ref="BC326">bdRateExtend($G324:$G327,L324:L327,$Z324:$Z327,AE324:AE327)</f>
        <v>#VALUE!</v>
      </c>
      <c r="BD326" s="480"/>
      <c r="BE326" s="480" t="e" cm="1">
        <f t="array" ref="BE326">bdRateExtend($G324:$G327,M324:M327,$Z324:$Z327,AF324:AF327)</f>
        <v>#VALUE!</v>
      </c>
      <c r="BF326" s="480"/>
      <c r="BG326" s="469" t="e" cm="1">
        <f t="array" ref="BG326">bdRateExtend($G324:$G327,N324:N327,$Z324:$Z327,AG324:AG327,"None", FALSE,1)</f>
        <v>#VALUE!</v>
      </c>
      <c r="BH326" s="476"/>
      <c r="BI326" s="469" t="e" cm="1">
        <f t="array" ref="BI326">bdRateExtend($G324:$G327,O324:O327,$Z324:$Z327,AH324:AH327,"None", FALSE,1)</f>
        <v>#VALUE!</v>
      </c>
      <c r="BJ326" s="476"/>
      <c r="BK326" s="480" t="e" cm="1">
        <f t="array" ref="BK326">bdRateExtend($G324:$G327,P324:P327,$Z324:$Z327,AI324:AI327)</f>
        <v>#VALUE!</v>
      </c>
      <c r="BL326" s="480"/>
      <c r="BM326" s="480" t="e" cm="1">
        <f t="array" ref="BM326">bdRateExtend($G324:$G327,Q324:Q327,$Z324:$Z327,AJ324:AJ327)</f>
        <v>#VALUE!</v>
      </c>
      <c r="BN326" s="480"/>
      <c r="BO326" s="480" t="e" cm="1">
        <f t="array" ref="BO326">bdRateExtend($G324:$G327,R324:R327,$Z324:$Z327,AK324:AK327)</f>
        <v>#VALUE!</v>
      </c>
      <c r="BP326" s="468"/>
      <c r="BQ326" s="480"/>
      <c r="BR326" s="480"/>
      <c r="BS326" s="480"/>
      <c r="BT326" s="476"/>
      <c r="BU326" s="463" cm="1">
        <f t="array" ref="BU326">testVMAFRange($G324:$G327,N324:N327,$Z324:$Z327,AG324:AG327)</f>
        <v>0</v>
      </c>
      <c r="BV326" s="465"/>
      <c r="BW326" s="463" cm="1">
        <f t="array" ref="BW326">testVMAFRange($G324:$G327,O324:O327,$Z324:$Z327,AH324:AH327)</f>
        <v>0</v>
      </c>
      <c r="BX326" s="465"/>
    </row>
    <row r="327" spans="1:76" ht="17" customHeight="1" thickBot="1" x14ac:dyDescent="0.4">
      <c r="A327" s="516"/>
      <c r="B327" s="518"/>
      <c r="C327" s="521"/>
      <c r="D327" s="522"/>
      <c r="E327" s="523"/>
      <c r="F327" s="144">
        <v>63</v>
      </c>
      <c r="G327" s="145">
        <f>'Anchor-LD'!L325</f>
        <v>0</v>
      </c>
      <c r="H327" s="146">
        <f>'Anchor-LD'!M325</f>
        <v>0</v>
      </c>
      <c r="I327" s="146">
        <f>'Anchor-LD'!N325</f>
        <v>0</v>
      </c>
      <c r="J327" s="146">
        <f>'Anchor-LD'!O325</f>
        <v>0</v>
      </c>
      <c r="K327" s="146">
        <f>(Summary!$C$58*H327+Summary!$C$59*I327+Summary!$C$60*J327)/Summary!$C$61</f>
        <v>0</v>
      </c>
      <c r="L327" s="146">
        <f>'Anchor-LD'!P325</f>
        <v>0</v>
      </c>
      <c r="M327" s="146">
        <f>'Anchor-LD'!Q325</f>
        <v>0</v>
      </c>
      <c r="N327" s="146">
        <f>'Anchor-LD'!R325</f>
        <v>0</v>
      </c>
      <c r="O327" s="146">
        <f>'Anchor-LD'!S325</f>
        <v>0</v>
      </c>
      <c r="P327" s="146">
        <f>'Anchor-LD'!T325</f>
        <v>0</v>
      </c>
      <c r="Q327" s="146">
        <f>'Anchor-LD'!U325</f>
        <v>0</v>
      </c>
      <c r="R327" s="146">
        <f>'Anchor-LD'!V325</f>
        <v>0</v>
      </c>
      <c r="S327" s="146">
        <f>'Anchor-LD'!W325</f>
        <v>0</v>
      </c>
      <c r="T327" s="146">
        <f>'Anchor-LD'!X325</f>
        <v>0</v>
      </c>
      <c r="U327" s="146">
        <f>10*LOG10(1/((Summary!$C$75/10^(R327/10)+Summary!$C$76/10^(S327/10)+Summary!$C$77/10^(T327/10))/Summary!$C$78))</f>
        <v>0</v>
      </c>
      <c r="V327" s="146">
        <f>'Anchor-LD'!Y325</f>
        <v>0</v>
      </c>
      <c r="W327" s="146">
        <f>'Anchor-LD'!Z325</f>
        <v>0</v>
      </c>
      <c r="X327" s="147">
        <f t="shared" si="18"/>
        <v>0</v>
      </c>
      <c r="Y327" s="133"/>
      <c r="Z327" s="145">
        <f>'Test-LD'!L325</f>
        <v>0</v>
      </c>
      <c r="AA327" s="146">
        <f>'Test-LD'!M325</f>
        <v>0</v>
      </c>
      <c r="AB327" s="146">
        <f>'Test-LD'!N325</f>
        <v>0</v>
      </c>
      <c r="AC327" s="146">
        <f>'Test-LD'!O325</f>
        <v>0</v>
      </c>
      <c r="AD327" s="146">
        <f>(Summary!$C$58*AA327+Summary!$C$59*AB327+Summary!$C$60*AC327)/Summary!$C$61</f>
        <v>0</v>
      </c>
      <c r="AE327" s="146">
        <f>'Test-LD'!P325</f>
        <v>0</v>
      </c>
      <c r="AF327" s="146">
        <f>'Test-LD'!Q325</f>
        <v>0</v>
      </c>
      <c r="AG327" s="146">
        <f>'Test-LD'!R325</f>
        <v>0</v>
      </c>
      <c r="AH327" s="146">
        <f>'Test-LD'!S325</f>
        <v>0</v>
      </c>
      <c r="AI327" s="146">
        <f>'Test-LD'!T325</f>
        <v>0</v>
      </c>
      <c r="AJ327" s="146">
        <f>'Test-LD'!U325</f>
        <v>0</v>
      </c>
      <c r="AK327" s="146">
        <f>'Test-LD'!V325</f>
        <v>0</v>
      </c>
      <c r="AL327" s="146">
        <f>'Test-LD'!W325</f>
        <v>0</v>
      </c>
      <c r="AM327" s="146">
        <f>'Test-LD'!X325</f>
        <v>0</v>
      </c>
      <c r="AN327" s="146">
        <f>10*LOG10(1/((Summary!$C$75/10^(AK327/10)+Summary!$C$76/10^(AL327/10)+Summary!$C$77/10^(AM327/10))/Summary!$C$78))</f>
        <v>0</v>
      </c>
      <c r="AO327" s="146">
        <f>'Test-LD'!Y325</f>
        <v>0</v>
      </c>
      <c r="AP327" s="146">
        <f>'Test-LD'!Z325</f>
        <v>0</v>
      </c>
      <c r="AQ327" s="147">
        <f t="shared" si="19"/>
        <v>0</v>
      </c>
      <c r="AR327" s="148" t="e">
        <f t="shared" si="20"/>
        <v>#DIV/0!</v>
      </c>
      <c r="AS327" s="149" t="e">
        <f t="shared" si="21"/>
        <v>#DIV/0!</v>
      </c>
      <c r="AT327" s="136"/>
      <c r="AU327" s="136"/>
      <c r="AV327" s="577"/>
      <c r="AW327" s="480"/>
      <c r="AX327" s="480"/>
      <c r="AY327" s="480"/>
      <c r="AZ327" s="480"/>
      <c r="BA327" s="480"/>
      <c r="BB327" s="481"/>
      <c r="BC327" s="480"/>
      <c r="BD327" s="480"/>
      <c r="BE327" s="480"/>
      <c r="BF327" s="480"/>
      <c r="BG327" s="472"/>
      <c r="BH327" s="477"/>
      <c r="BI327" s="472"/>
      <c r="BJ327" s="477"/>
      <c r="BK327" s="480"/>
      <c r="BL327" s="480"/>
      <c r="BM327" s="480"/>
      <c r="BN327" s="480"/>
      <c r="BO327" s="480"/>
      <c r="BP327" s="471"/>
      <c r="BQ327" s="481"/>
      <c r="BR327" s="481"/>
      <c r="BS327" s="481"/>
      <c r="BT327" s="477"/>
      <c r="BU327" s="473"/>
      <c r="BV327" s="466"/>
      <c r="BW327" s="473"/>
      <c r="BX327" s="466"/>
    </row>
    <row r="328" spans="1:76" ht="17" customHeight="1" x14ac:dyDescent="0.35">
      <c r="A328" s="516"/>
      <c r="B328" s="482" t="s">
        <v>2</v>
      </c>
      <c r="C328" s="519" t="s">
        <v>25</v>
      </c>
      <c r="D328" s="489">
        <v>60</v>
      </c>
      <c r="E328" s="492">
        <v>8</v>
      </c>
      <c r="F328" s="129">
        <v>23</v>
      </c>
      <c r="G328" s="130">
        <f>'Anchor-LD'!L326</f>
        <v>0</v>
      </c>
      <c r="H328" s="131">
        <f>'Anchor-LD'!M326</f>
        <v>0</v>
      </c>
      <c r="I328" s="131">
        <f>'Anchor-LD'!N326</f>
        <v>0</v>
      </c>
      <c r="J328" s="131">
        <f>'Anchor-LD'!O326</f>
        <v>0</v>
      </c>
      <c r="K328" s="131">
        <f>(Summary!$C$58*H328+Summary!$C$59*I328+Summary!$C$60*J328)/Summary!$C$61</f>
        <v>0</v>
      </c>
      <c r="L328" s="131">
        <f>'Anchor-LD'!P326</f>
        <v>0</v>
      </c>
      <c r="M328" s="131">
        <f>'Anchor-LD'!Q326</f>
        <v>0</v>
      </c>
      <c r="N328" s="131">
        <f>'Anchor-LD'!R326</f>
        <v>0</v>
      </c>
      <c r="O328" s="131">
        <f>'Anchor-LD'!S326</f>
        <v>0</v>
      </c>
      <c r="P328" s="131">
        <f>'Anchor-LD'!T326</f>
        <v>0</v>
      </c>
      <c r="Q328" s="131">
        <f>'Anchor-LD'!U326</f>
        <v>0</v>
      </c>
      <c r="R328" s="131">
        <f>'Anchor-LD'!V326</f>
        <v>0</v>
      </c>
      <c r="S328" s="131">
        <f>'Anchor-LD'!W326</f>
        <v>0</v>
      </c>
      <c r="T328" s="131">
        <f>'Anchor-LD'!X326</f>
        <v>0</v>
      </c>
      <c r="U328" s="131">
        <f>10*LOG10(1/((Summary!$C$75/10^(R328/10)+Summary!$C$76/10^(S328/10)+Summary!$C$77/10^(T328/10))/Summary!$C$78))</f>
        <v>0</v>
      </c>
      <c r="V328" s="131">
        <f>'Anchor-LD'!Y326</f>
        <v>0</v>
      </c>
      <c r="W328" s="131">
        <f>'Anchor-LD'!Z326</f>
        <v>0</v>
      </c>
      <c r="X328" s="132">
        <f t="shared" si="18"/>
        <v>0</v>
      </c>
      <c r="Y328" s="133"/>
      <c r="Z328" s="130">
        <f>'Test-LD'!L326</f>
        <v>0</v>
      </c>
      <c r="AA328" s="131">
        <f>'Test-LD'!M326</f>
        <v>0</v>
      </c>
      <c r="AB328" s="131">
        <f>'Test-LD'!N326</f>
        <v>0</v>
      </c>
      <c r="AC328" s="131">
        <f>'Test-LD'!O326</f>
        <v>0</v>
      </c>
      <c r="AD328" s="131">
        <f>(Summary!$C$58*AA328+Summary!$C$59*AB328+Summary!$C$60*AC328)/Summary!$C$61</f>
        <v>0</v>
      </c>
      <c r="AE328" s="131">
        <f>'Test-LD'!P326</f>
        <v>0</v>
      </c>
      <c r="AF328" s="131">
        <f>'Test-LD'!Q326</f>
        <v>0</v>
      </c>
      <c r="AG328" s="131">
        <f>'Test-LD'!R326</f>
        <v>0</v>
      </c>
      <c r="AH328" s="131">
        <f>'Test-LD'!S326</f>
        <v>0</v>
      </c>
      <c r="AI328" s="131">
        <f>'Test-LD'!T326</f>
        <v>0</v>
      </c>
      <c r="AJ328" s="131">
        <f>'Test-LD'!U326</f>
        <v>0</v>
      </c>
      <c r="AK328" s="131">
        <f>'Test-LD'!V326</f>
        <v>0</v>
      </c>
      <c r="AL328" s="131">
        <f>'Test-LD'!W326</f>
        <v>0</v>
      </c>
      <c r="AM328" s="131">
        <f>'Test-LD'!X326</f>
        <v>0</v>
      </c>
      <c r="AN328" s="131">
        <f>10*LOG10(1/((Summary!$C$75/10^(AK328/10)+Summary!$C$76/10^(AL328/10)+Summary!$C$77/10^(AM328/10))/Summary!$C$78))</f>
        <v>0</v>
      </c>
      <c r="AO328" s="131">
        <f>'Test-LD'!Y326</f>
        <v>0</v>
      </c>
      <c r="AP328" s="131">
        <f>'Test-LD'!Z326</f>
        <v>0</v>
      </c>
      <c r="AQ328" s="132">
        <f t="shared" si="19"/>
        <v>0</v>
      </c>
      <c r="AR328" s="134" t="e">
        <f t="shared" si="20"/>
        <v>#DIV/0!</v>
      </c>
      <c r="AS328" s="135" t="e">
        <f t="shared" si="21"/>
        <v>#DIV/0!</v>
      </c>
      <c r="AT328" s="136"/>
      <c r="AU328" s="136"/>
      <c r="AV328" s="577" t="s">
        <v>121</v>
      </c>
      <c r="AW328" s="480" t="e" cm="1">
        <f t="array" ref="AW328">bdRateExtend($G328:$G331,H328:H331,$Z328:$Z331,AA328:AA331)</f>
        <v>#VALUE!</v>
      </c>
      <c r="AX328" s="480" t="e" cm="1">
        <f t="array" ref="AX328">bdRateExtend($G328:$G333,H328:H333,$Z328:$Z333,AA328:AA333)</f>
        <v>#VALUE!</v>
      </c>
      <c r="AY328" s="480" t="e" cm="1">
        <f t="array" ref="AY328">bdRateExtend($G328:$G333,I328:I333,$Z328:$Z333,AB328:AB333)</f>
        <v>#VALUE!</v>
      </c>
      <c r="AZ328" s="480" t="e" cm="1">
        <f t="array" ref="AZ328">bdRateExtend($G328:$G333,J328:J333,$Z328:$Z333,AC328:AC333)</f>
        <v>#VALUE!</v>
      </c>
      <c r="BA328" s="480" t="e" cm="1">
        <f t="array" ref="BA328">bdRateExtend($G328:$G333,K328:K333,$Z328:$Z333,AD328:AD333)</f>
        <v>#VALUE!</v>
      </c>
      <c r="BB328" s="479" t="e">
        <f>(Summary!$C$89*AX328+Summary!$C$90*AY328+Summary!$C$91*AZ328)/Summary!$C$92</f>
        <v>#VALUE!</v>
      </c>
      <c r="BC328" s="480" t="e" cm="1">
        <f t="array" ref="BC328">bdRateExtend($G328:$G331,L328:L331,$Z328:$Z331,AE328:AE331)</f>
        <v>#VALUE!</v>
      </c>
      <c r="BD328" s="480" t="e" cm="1">
        <f t="array" ref="BD328">bdRateExtend($G328:$G333,L328:L333,$Z328:$Z333,AE328:AE333)</f>
        <v>#VALUE!</v>
      </c>
      <c r="BE328" s="480" t="e" cm="1">
        <f t="array" ref="BE328">bdRateExtend($G328:$G331,M328:M331,$Z328:$Z331,AF328:AF331)</f>
        <v>#VALUE!</v>
      </c>
      <c r="BF328" s="480" t="e" cm="1">
        <f t="array" ref="BF328">bdRateExtend($G328:$G333,M328:M333,$Z328:$Z333,AF328:AF333)</f>
        <v>#VALUE!</v>
      </c>
      <c r="BG328" s="474" t="e" cm="1">
        <f t="array" ref="BG328">bdRateExtend($G328:$G331,N328:N331,$Z328:$Z331,AG328:AG331,"None", FALSE,1)</f>
        <v>#VALUE!</v>
      </c>
      <c r="BH328" s="475" t="e" cm="1">
        <f t="array" ref="BH328">bdRateExtend($G328:$G333,N328:N333,$Z328:$Z333,AG328:AG333,"None", FALSE,1)</f>
        <v>#VALUE!</v>
      </c>
      <c r="BI328" s="474" t="e" cm="1">
        <f t="array" ref="BI328">bdRateExtend($G328:$G331,O328:O331,$Z328:$Z331,AH328:AH331,"None", FALSE,1)</f>
        <v>#VALUE!</v>
      </c>
      <c r="BJ328" s="475" t="e" cm="1">
        <f t="array" ref="BJ328">bdRateExtend($G328:$G333,O328:O333,$Z328:$Z333,AH328:AH333,"None", FALSE,1)</f>
        <v>#VALUE!</v>
      </c>
      <c r="BK328" s="480" t="e" cm="1">
        <f t="array" ref="BK328">bdRateExtend($G328:$G331,P328:P331,$Z328:$Z331,AI328:AI331)</f>
        <v>#VALUE!</v>
      </c>
      <c r="BL328" s="480" t="e" cm="1">
        <f t="array" ref="BL328">bdRateExtend($G328:$G333,P328:P333,$Z328:$Z333,AI328:AI333)</f>
        <v>#VALUE!</v>
      </c>
      <c r="BM328" s="480" t="e" cm="1">
        <f t="array" ref="BM328">bdRateExtend($G328:$G331,Q328:Q331,$Z328:$Z331,AJ328:AJ331)</f>
        <v>#VALUE!</v>
      </c>
      <c r="BN328" s="480" t="e" cm="1">
        <f t="array" ref="BN328">bdRateExtend($G328:$G333,Q328:Q333,$Z328:$Z333,AJ328:AJ333)</f>
        <v>#VALUE!</v>
      </c>
      <c r="BO328" s="480" t="e" cm="1">
        <f t="array" ref="BO328">bdRateExtend($G328:$G331,R328:R331,$Z328:$Z331,AK328:AK331)</f>
        <v>#VALUE!</v>
      </c>
      <c r="BP328" s="575" t="e" cm="1">
        <f t="array" ref="BP328">bdRateExtend($G328:$G333,R328:R333,$Z328:$Z333,AK328:AK333)</f>
        <v>#VALUE!</v>
      </c>
      <c r="BQ328" s="574" t="e" cm="1">
        <f t="array" ref="BQ328">bdRateExtend($G328:$G333,S328:S333,$Z328:$Z333,AL328:AL333)</f>
        <v>#VALUE!</v>
      </c>
      <c r="BR328" s="574" t="e" cm="1">
        <f t="array" ref="BR328">bdRateExtend($G328:$G333,T328:T333,$Z328:$Z333,AM328:AM333)</f>
        <v>#VALUE!</v>
      </c>
      <c r="BS328" s="574" t="e" cm="1">
        <f t="array" ref="BS328">bdRateExtend($G328:$G333,U328:U333,$Z328:$Z333,AN328:AN333)</f>
        <v>#VALUE!</v>
      </c>
      <c r="BT328" s="576" t="e">
        <f>(Summary!$C$103*BP328+Summary!$C$104*BQ328+Summary!$C$105*BR328)/Summary!$C$106</f>
        <v>#VALUE!</v>
      </c>
      <c r="BU328" s="462" cm="1">
        <f t="array" ref="BU328">testVMAFRange($G328:$G331,N328:N331,$Z328:$Z331,AG328:AG331)</f>
        <v>0</v>
      </c>
      <c r="BV328" s="464" cm="1">
        <f t="array" ref="BV328">testVMAFRange($G328:$G333,N328:N333,$Z328:$Z333,AG328:AG333)</f>
        <v>0</v>
      </c>
      <c r="BW328" s="462" cm="1">
        <f t="array" ref="BW328">testVMAFRange($G328:$G331,O328:O331,$Z328:$Z331,AH328:AH331)</f>
        <v>0</v>
      </c>
      <c r="BX328" s="464" cm="1">
        <f t="array" ref="BX328">testVMAFRange($G328:$G333,O328:O333,$Z328:$Z333,AH328:AH333)</f>
        <v>0</v>
      </c>
    </row>
    <row r="329" spans="1:76" ht="17" customHeight="1" x14ac:dyDescent="0.35">
      <c r="A329" s="516"/>
      <c r="B329" s="483"/>
      <c r="C329" s="520"/>
      <c r="D329" s="490"/>
      <c r="E329" s="493"/>
      <c r="F329" s="138">
        <v>31</v>
      </c>
      <c r="G329" s="139">
        <f>'Anchor-LD'!L327</f>
        <v>0</v>
      </c>
      <c r="H329" s="140">
        <f>'Anchor-LD'!M327</f>
        <v>0</v>
      </c>
      <c r="I329" s="140">
        <f>'Anchor-LD'!N327</f>
        <v>0</v>
      </c>
      <c r="J329" s="140">
        <f>'Anchor-LD'!O327</f>
        <v>0</v>
      </c>
      <c r="K329" s="140">
        <f>(Summary!$C$58*H329+Summary!$C$59*I329+Summary!$C$60*J329)/Summary!$C$61</f>
        <v>0</v>
      </c>
      <c r="L329" s="140">
        <f>'Anchor-LD'!P327</f>
        <v>0</v>
      </c>
      <c r="M329" s="140">
        <f>'Anchor-LD'!Q327</f>
        <v>0</v>
      </c>
      <c r="N329" s="140">
        <f>'Anchor-LD'!R327</f>
        <v>0</v>
      </c>
      <c r="O329" s="140">
        <f>'Anchor-LD'!S327</f>
        <v>0</v>
      </c>
      <c r="P329" s="140">
        <f>'Anchor-LD'!T327</f>
        <v>0</v>
      </c>
      <c r="Q329" s="140">
        <f>'Anchor-LD'!U327</f>
        <v>0</v>
      </c>
      <c r="R329" s="140">
        <f>'Anchor-LD'!V327</f>
        <v>0</v>
      </c>
      <c r="S329" s="140">
        <f>'Anchor-LD'!W327</f>
        <v>0</v>
      </c>
      <c r="T329" s="140">
        <f>'Anchor-LD'!X327</f>
        <v>0</v>
      </c>
      <c r="U329" s="140">
        <f>10*LOG10(1/((Summary!$C$75/10^(R329/10)+Summary!$C$76/10^(S329/10)+Summary!$C$77/10^(T329/10))/Summary!$C$78))</f>
        <v>0</v>
      </c>
      <c r="V329" s="140">
        <f>'Anchor-LD'!Y327</f>
        <v>0</v>
      </c>
      <c r="W329" s="140">
        <f>'Anchor-LD'!Z327</f>
        <v>0</v>
      </c>
      <c r="X329" s="141">
        <f t="shared" si="18"/>
        <v>0</v>
      </c>
      <c r="Y329" s="133"/>
      <c r="Z329" s="139">
        <f>'Test-LD'!L327</f>
        <v>0</v>
      </c>
      <c r="AA329" s="140">
        <f>'Test-LD'!M327</f>
        <v>0</v>
      </c>
      <c r="AB329" s="140">
        <f>'Test-LD'!N327</f>
        <v>0</v>
      </c>
      <c r="AC329" s="140">
        <f>'Test-LD'!O327</f>
        <v>0</v>
      </c>
      <c r="AD329" s="140">
        <f>(Summary!$C$58*AA329+Summary!$C$59*AB329+Summary!$C$60*AC329)/Summary!$C$61</f>
        <v>0</v>
      </c>
      <c r="AE329" s="140">
        <f>'Test-LD'!P327</f>
        <v>0</v>
      </c>
      <c r="AF329" s="140">
        <f>'Test-LD'!Q327</f>
        <v>0</v>
      </c>
      <c r="AG329" s="140">
        <f>'Test-LD'!R327</f>
        <v>0</v>
      </c>
      <c r="AH329" s="140">
        <f>'Test-LD'!S327</f>
        <v>0</v>
      </c>
      <c r="AI329" s="140">
        <f>'Test-LD'!T327</f>
        <v>0</v>
      </c>
      <c r="AJ329" s="140">
        <f>'Test-LD'!U327</f>
        <v>0</v>
      </c>
      <c r="AK329" s="140">
        <f>'Test-LD'!V327</f>
        <v>0</v>
      </c>
      <c r="AL329" s="140">
        <f>'Test-LD'!W327</f>
        <v>0</v>
      </c>
      <c r="AM329" s="140">
        <f>'Test-LD'!X327</f>
        <v>0</v>
      </c>
      <c r="AN329" s="140">
        <f>10*LOG10(1/((Summary!$C$75/10^(AK329/10)+Summary!$C$76/10^(AL329/10)+Summary!$C$77/10^(AM329/10))/Summary!$C$78))</f>
        <v>0</v>
      </c>
      <c r="AO329" s="140">
        <f>'Test-LD'!Y327</f>
        <v>0</v>
      </c>
      <c r="AP329" s="140">
        <f>'Test-LD'!Z327</f>
        <v>0</v>
      </c>
      <c r="AQ329" s="141">
        <f t="shared" si="19"/>
        <v>0</v>
      </c>
      <c r="AR329" s="142" t="e">
        <f t="shared" si="20"/>
        <v>#DIV/0!</v>
      </c>
      <c r="AS329" s="143" t="e">
        <f t="shared" si="21"/>
        <v>#DIV/0!</v>
      </c>
      <c r="AT329" s="136"/>
      <c r="AU329" s="136"/>
      <c r="AV329" s="577"/>
      <c r="AW329" s="480"/>
      <c r="AX329" s="480"/>
      <c r="AY329" s="480"/>
      <c r="AZ329" s="480"/>
      <c r="BA329" s="480"/>
      <c r="BB329" s="480"/>
      <c r="BC329" s="480"/>
      <c r="BD329" s="480"/>
      <c r="BE329" s="480"/>
      <c r="BF329" s="480"/>
      <c r="BG329" s="469"/>
      <c r="BH329" s="476"/>
      <c r="BI329" s="469"/>
      <c r="BJ329" s="476"/>
      <c r="BK329" s="480"/>
      <c r="BL329" s="480"/>
      <c r="BM329" s="480"/>
      <c r="BN329" s="480"/>
      <c r="BO329" s="480"/>
      <c r="BP329" s="468"/>
      <c r="BQ329" s="480"/>
      <c r="BR329" s="480"/>
      <c r="BS329" s="480"/>
      <c r="BT329" s="476"/>
      <c r="BU329" s="463"/>
      <c r="BV329" s="465"/>
      <c r="BW329" s="463"/>
      <c r="BX329" s="465"/>
    </row>
    <row r="330" spans="1:76" ht="17" customHeight="1" x14ac:dyDescent="0.35">
      <c r="A330" s="516"/>
      <c r="B330" s="483"/>
      <c r="C330" s="520"/>
      <c r="D330" s="490"/>
      <c r="E330" s="493"/>
      <c r="F330" s="138">
        <v>39</v>
      </c>
      <c r="G330" s="139">
        <f>'Anchor-LD'!L328</f>
        <v>0</v>
      </c>
      <c r="H330" s="140">
        <f>'Anchor-LD'!M328</f>
        <v>0</v>
      </c>
      <c r="I330" s="140">
        <f>'Anchor-LD'!N328</f>
        <v>0</v>
      </c>
      <c r="J330" s="140">
        <f>'Anchor-LD'!O328</f>
        <v>0</v>
      </c>
      <c r="K330" s="140">
        <f>(Summary!$C$58*H330+Summary!$C$59*I330+Summary!$C$60*J330)/Summary!$C$61</f>
        <v>0</v>
      </c>
      <c r="L330" s="140">
        <f>'Anchor-LD'!P328</f>
        <v>0</v>
      </c>
      <c r="M330" s="140">
        <f>'Anchor-LD'!Q328</f>
        <v>0</v>
      </c>
      <c r="N330" s="140">
        <f>'Anchor-LD'!R328</f>
        <v>0</v>
      </c>
      <c r="O330" s="140">
        <f>'Anchor-LD'!S328</f>
        <v>0</v>
      </c>
      <c r="P330" s="140">
        <f>'Anchor-LD'!T328</f>
        <v>0</v>
      </c>
      <c r="Q330" s="140">
        <f>'Anchor-LD'!U328</f>
        <v>0</v>
      </c>
      <c r="R330" s="140">
        <f>'Anchor-LD'!V328</f>
        <v>0</v>
      </c>
      <c r="S330" s="140">
        <f>'Anchor-LD'!W328</f>
        <v>0</v>
      </c>
      <c r="T330" s="140">
        <f>'Anchor-LD'!X328</f>
        <v>0</v>
      </c>
      <c r="U330" s="140">
        <f>10*LOG10(1/((Summary!$C$75/10^(R330/10)+Summary!$C$76/10^(S330/10)+Summary!$C$77/10^(T330/10))/Summary!$C$78))</f>
        <v>0</v>
      </c>
      <c r="V330" s="140">
        <f>'Anchor-LD'!Y328</f>
        <v>0</v>
      </c>
      <c r="W330" s="140">
        <f>'Anchor-LD'!Z328</f>
        <v>0</v>
      </c>
      <c r="X330" s="141">
        <f t="shared" ref="X330:X393" si="22">V330/3600</f>
        <v>0</v>
      </c>
      <c r="Y330" s="133"/>
      <c r="Z330" s="139">
        <f>'Test-LD'!L328</f>
        <v>0</v>
      </c>
      <c r="AA330" s="140">
        <f>'Test-LD'!M328</f>
        <v>0</v>
      </c>
      <c r="AB330" s="140">
        <f>'Test-LD'!N328</f>
        <v>0</v>
      </c>
      <c r="AC330" s="140">
        <f>'Test-LD'!O328</f>
        <v>0</v>
      </c>
      <c r="AD330" s="140">
        <f>(Summary!$C$58*AA330+Summary!$C$59*AB330+Summary!$C$60*AC330)/Summary!$C$61</f>
        <v>0</v>
      </c>
      <c r="AE330" s="140">
        <f>'Test-LD'!P328</f>
        <v>0</v>
      </c>
      <c r="AF330" s="140">
        <f>'Test-LD'!Q328</f>
        <v>0</v>
      </c>
      <c r="AG330" s="140">
        <f>'Test-LD'!R328</f>
        <v>0</v>
      </c>
      <c r="AH330" s="140">
        <f>'Test-LD'!S328</f>
        <v>0</v>
      </c>
      <c r="AI330" s="140">
        <f>'Test-LD'!T328</f>
        <v>0</v>
      </c>
      <c r="AJ330" s="140">
        <f>'Test-LD'!U328</f>
        <v>0</v>
      </c>
      <c r="AK330" s="140">
        <f>'Test-LD'!V328</f>
        <v>0</v>
      </c>
      <c r="AL330" s="140">
        <f>'Test-LD'!W328</f>
        <v>0</v>
      </c>
      <c r="AM330" s="140">
        <f>'Test-LD'!X328</f>
        <v>0</v>
      </c>
      <c r="AN330" s="140">
        <f>10*LOG10(1/((Summary!$C$75/10^(AK330/10)+Summary!$C$76/10^(AL330/10)+Summary!$C$77/10^(AM330/10))/Summary!$C$78))</f>
        <v>0</v>
      </c>
      <c r="AO330" s="140">
        <f>'Test-LD'!Y328</f>
        <v>0</v>
      </c>
      <c r="AP330" s="140">
        <f>'Test-LD'!Z328</f>
        <v>0</v>
      </c>
      <c r="AQ330" s="141">
        <f t="shared" ref="AQ330:AQ393" si="23">AO330/3600</f>
        <v>0</v>
      </c>
      <c r="AR330" s="142" t="e">
        <f t="shared" si="20"/>
        <v>#DIV/0!</v>
      </c>
      <c r="AS330" s="143" t="e">
        <f t="shared" si="21"/>
        <v>#DIV/0!</v>
      </c>
      <c r="AT330" s="136"/>
      <c r="AU330" s="136"/>
      <c r="AV330" s="577" t="s">
        <v>122</v>
      </c>
      <c r="AW330" s="480" t="e" cm="1">
        <f t="array" ref="AW330">bdRateExtend($G329:$G332,H329:H332,$Z329:$Z332,AA329:AA332)</f>
        <v>#VALUE!</v>
      </c>
      <c r="AX330" s="480"/>
      <c r="AY330" s="480"/>
      <c r="AZ330" s="480"/>
      <c r="BA330" s="480"/>
      <c r="BB330" s="480"/>
      <c r="BC330" s="480" t="e" cm="1">
        <f t="array" ref="BC330">bdRateExtend($G329:$G332,L329:L332,$Z329:$Z332,AE329:AE332)</f>
        <v>#VALUE!</v>
      </c>
      <c r="BD330" s="480"/>
      <c r="BE330" s="480" t="e" cm="1">
        <f t="array" ref="BE330">bdRateExtend($G329:$G332,M329:M332,$Z329:$Z332,AF329:AF332)</f>
        <v>#VALUE!</v>
      </c>
      <c r="BF330" s="480"/>
      <c r="BG330" s="469" t="e" cm="1">
        <f t="array" ref="BG330">bdRateExtend($G329:$G332,N329:N332,$Z329:$Z332,AG329:AG332,"None", FALSE,1)</f>
        <v>#VALUE!</v>
      </c>
      <c r="BH330" s="476"/>
      <c r="BI330" s="469" t="e" cm="1">
        <f t="array" ref="BI330">bdRateExtend($G329:$G332,O329:O332,$Z329:$Z332,AH329:AH332,"None", FALSE,1)</f>
        <v>#VALUE!</v>
      </c>
      <c r="BJ330" s="476"/>
      <c r="BK330" s="480" t="e" cm="1">
        <f t="array" ref="BK330">bdRateExtend($G329:$G332,P329:P332,$Z329:$Z332,AI329:AI332)</f>
        <v>#VALUE!</v>
      </c>
      <c r="BL330" s="480"/>
      <c r="BM330" s="480" t="e" cm="1">
        <f t="array" ref="BM330">bdRateExtend($G329:$G332,Q329:Q332,$Z329:$Z332,AJ329:AJ332)</f>
        <v>#VALUE!</v>
      </c>
      <c r="BN330" s="480"/>
      <c r="BO330" s="480" t="e" cm="1">
        <f t="array" ref="BO330">bdRateExtend($G329:$G332,R329:R332,$Z329:$Z332,AK329:AK332)</f>
        <v>#VALUE!</v>
      </c>
      <c r="BP330" s="468"/>
      <c r="BQ330" s="480"/>
      <c r="BR330" s="480"/>
      <c r="BS330" s="480"/>
      <c r="BT330" s="476"/>
      <c r="BU330" s="463" cm="1">
        <f t="array" ref="BU330">testVMAFRange($G329:$G332,N329:N332,$Z329:$Z332,AG329:AG332)</f>
        <v>0</v>
      </c>
      <c r="BV330" s="465"/>
      <c r="BW330" s="463" cm="1">
        <f t="array" ref="BW330">testVMAFRange($G329:$G332,O329:O332,$Z329:$Z332,AH329:AH332)</f>
        <v>0</v>
      </c>
      <c r="BX330" s="465"/>
    </row>
    <row r="331" spans="1:76" ht="17" customHeight="1" x14ac:dyDescent="0.35">
      <c r="A331" s="516"/>
      <c r="B331" s="483"/>
      <c r="C331" s="520"/>
      <c r="D331" s="490"/>
      <c r="E331" s="493"/>
      <c r="F331" s="138">
        <v>47</v>
      </c>
      <c r="G331" s="139">
        <f>'Anchor-LD'!L329</f>
        <v>0</v>
      </c>
      <c r="H331" s="140">
        <f>'Anchor-LD'!M329</f>
        <v>0</v>
      </c>
      <c r="I331" s="140">
        <f>'Anchor-LD'!N329</f>
        <v>0</v>
      </c>
      <c r="J331" s="140">
        <f>'Anchor-LD'!O329</f>
        <v>0</v>
      </c>
      <c r="K331" s="140">
        <f>(Summary!$C$58*H331+Summary!$C$59*I331+Summary!$C$60*J331)/Summary!$C$61</f>
        <v>0</v>
      </c>
      <c r="L331" s="140">
        <f>'Anchor-LD'!P329</f>
        <v>0</v>
      </c>
      <c r="M331" s="140">
        <f>'Anchor-LD'!Q329</f>
        <v>0</v>
      </c>
      <c r="N331" s="140">
        <f>'Anchor-LD'!R329</f>
        <v>0</v>
      </c>
      <c r="O331" s="140">
        <f>'Anchor-LD'!S329</f>
        <v>0</v>
      </c>
      <c r="P331" s="140">
        <f>'Anchor-LD'!T329</f>
        <v>0</v>
      </c>
      <c r="Q331" s="140">
        <f>'Anchor-LD'!U329</f>
        <v>0</v>
      </c>
      <c r="R331" s="140">
        <f>'Anchor-LD'!V329</f>
        <v>0</v>
      </c>
      <c r="S331" s="140">
        <f>'Anchor-LD'!W329</f>
        <v>0</v>
      </c>
      <c r="T331" s="140">
        <f>'Anchor-LD'!X329</f>
        <v>0</v>
      </c>
      <c r="U331" s="140">
        <f>10*LOG10(1/((Summary!$C$75/10^(R331/10)+Summary!$C$76/10^(S331/10)+Summary!$C$77/10^(T331/10))/Summary!$C$78))</f>
        <v>0</v>
      </c>
      <c r="V331" s="140">
        <f>'Anchor-LD'!Y329</f>
        <v>0</v>
      </c>
      <c r="W331" s="140">
        <f>'Anchor-LD'!Z329</f>
        <v>0</v>
      </c>
      <c r="X331" s="141">
        <f t="shared" si="22"/>
        <v>0</v>
      </c>
      <c r="Y331" s="133"/>
      <c r="Z331" s="139">
        <f>'Test-LD'!L329</f>
        <v>0</v>
      </c>
      <c r="AA331" s="140">
        <f>'Test-LD'!M329</f>
        <v>0</v>
      </c>
      <c r="AB331" s="140">
        <f>'Test-LD'!N329</f>
        <v>0</v>
      </c>
      <c r="AC331" s="140">
        <f>'Test-LD'!O329</f>
        <v>0</v>
      </c>
      <c r="AD331" s="140">
        <f>(Summary!$C$58*AA331+Summary!$C$59*AB331+Summary!$C$60*AC331)/Summary!$C$61</f>
        <v>0</v>
      </c>
      <c r="AE331" s="140">
        <f>'Test-LD'!P329</f>
        <v>0</v>
      </c>
      <c r="AF331" s="140">
        <f>'Test-LD'!Q329</f>
        <v>0</v>
      </c>
      <c r="AG331" s="140">
        <f>'Test-LD'!R329</f>
        <v>0</v>
      </c>
      <c r="AH331" s="140">
        <f>'Test-LD'!S329</f>
        <v>0</v>
      </c>
      <c r="AI331" s="140">
        <f>'Test-LD'!T329</f>
        <v>0</v>
      </c>
      <c r="AJ331" s="140">
        <f>'Test-LD'!U329</f>
        <v>0</v>
      </c>
      <c r="AK331" s="140">
        <f>'Test-LD'!V329</f>
        <v>0</v>
      </c>
      <c r="AL331" s="140">
        <f>'Test-LD'!W329</f>
        <v>0</v>
      </c>
      <c r="AM331" s="140">
        <f>'Test-LD'!X329</f>
        <v>0</v>
      </c>
      <c r="AN331" s="140">
        <f>10*LOG10(1/((Summary!$C$75/10^(AK331/10)+Summary!$C$76/10^(AL331/10)+Summary!$C$77/10^(AM331/10))/Summary!$C$78))</f>
        <v>0</v>
      </c>
      <c r="AO331" s="140">
        <f>'Test-LD'!Y329</f>
        <v>0</v>
      </c>
      <c r="AP331" s="140">
        <f>'Test-LD'!Z329</f>
        <v>0</v>
      </c>
      <c r="AQ331" s="141">
        <f t="shared" si="23"/>
        <v>0</v>
      </c>
      <c r="AR331" s="142" t="e">
        <f t="shared" si="20"/>
        <v>#DIV/0!</v>
      </c>
      <c r="AS331" s="143" t="e">
        <f t="shared" si="21"/>
        <v>#DIV/0!</v>
      </c>
      <c r="AT331" s="136"/>
      <c r="AU331" s="136"/>
      <c r="AV331" s="577"/>
      <c r="AW331" s="480"/>
      <c r="AX331" s="480"/>
      <c r="AY331" s="480"/>
      <c r="AZ331" s="480"/>
      <c r="BA331" s="480"/>
      <c r="BB331" s="480"/>
      <c r="BC331" s="480"/>
      <c r="BD331" s="480"/>
      <c r="BE331" s="480"/>
      <c r="BF331" s="480"/>
      <c r="BG331" s="469"/>
      <c r="BH331" s="476"/>
      <c r="BI331" s="469"/>
      <c r="BJ331" s="476"/>
      <c r="BK331" s="480"/>
      <c r="BL331" s="480"/>
      <c r="BM331" s="480"/>
      <c r="BN331" s="480"/>
      <c r="BO331" s="480"/>
      <c r="BP331" s="468"/>
      <c r="BQ331" s="480"/>
      <c r="BR331" s="480"/>
      <c r="BS331" s="480"/>
      <c r="BT331" s="476"/>
      <c r="BU331" s="463"/>
      <c r="BV331" s="465"/>
      <c r="BW331" s="463"/>
      <c r="BX331" s="465"/>
    </row>
    <row r="332" spans="1:76" ht="17" customHeight="1" x14ac:dyDescent="0.35">
      <c r="A332" s="516"/>
      <c r="B332" s="483"/>
      <c r="C332" s="520"/>
      <c r="D332" s="490"/>
      <c r="E332" s="493"/>
      <c r="F332" s="138">
        <v>55</v>
      </c>
      <c r="G332" s="139">
        <f>'Anchor-LD'!L330</f>
        <v>0</v>
      </c>
      <c r="H332" s="140">
        <f>'Anchor-LD'!M330</f>
        <v>0</v>
      </c>
      <c r="I332" s="140">
        <f>'Anchor-LD'!N330</f>
        <v>0</v>
      </c>
      <c r="J332" s="140">
        <f>'Anchor-LD'!O330</f>
        <v>0</v>
      </c>
      <c r="K332" s="140">
        <f>(Summary!$C$58*H332+Summary!$C$59*I332+Summary!$C$60*J332)/Summary!$C$61</f>
        <v>0</v>
      </c>
      <c r="L332" s="140">
        <f>'Anchor-LD'!P330</f>
        <v>0</v>
      </c>
      <c r="M332" s="140">
        <f>'Anchor-LD'!Q330</f>
        <v>0</v>
      </c>
      <c r="N332" s="140">
        <f>'Anchor-LD'!R330</f>
        <v>0</v>
      </c>
      <c r="O332" s="140">
        <f>'Anchor-LD'!S330</f>
        <v>0</v>
      </c>
      <c r="P332" s="140">
        <f>'Anchor-LD'!T330</f>
        <v>0</v>
      </c>
      <c r="Q332" s="140">
        <f>'Anchor-LD'!U330</f>
        <v>0</v>
      </c>
      <c r="R332" s="140">
        <f>'Anchor-LD'!V330</f>
        <v>0</v>
      </c>
      <c r="S332" s="140">
        <f>'Anchor-LD'!W330</f>
        <v>0</v>
      </c>
      <c r="T332" s="140">
        <f>'Anchor-LD'!X330</f>
        <v>0</v>
      </c>
      <c r="U332" s="140">
        <f>10*LOG10(1/((Summary!$C$75/10^(R332/10)+Summary!$C$76/10^(S332/10)+Summary!$C$77/10^(T332/10))/Summary!$C$78))</f>
        <v>0</v>
      </c>
      <c r="V332" s="140">
        <f>'Anchor-LD'!Y330</f>
        <v>0</v>
      </c>
      <c r="W332" s="140">
        <f>'Anchor-LD'!Z330</f>
        <v>0</v>
      </c>
      <c r="X332" s="141">
        <f t="shared" si="22"/>
        <v>0</v>
      </c>
      <c r="Y332" s="133"/>
      <c r="Z332" s="139">
        <f>'Test-LD'!L330</f>
        <v>0</v>
      </c>
      <c r="AA332" s="140">
        <f>'Test-LD'!M330</f>
        <v>0</v>
      </c>
      <c r="AB332" s="140">
        <f>'Test-LD'!N330</f>
        <v>0</v>
      </c>
      <c r="AC332" s="140">
        <f>'Test-LD'!O330</f>
        <v>0</v>
      </c>
      <c r="AD332" s="140">
        <f>(Summary!$C$58*AA332+Summary!$C$59*AB332+Summary!$C$60*AC332)/Summary!$C$61</f>
        <v>0</v>
      </c>
      <c r="AE332" s="140">
        <f>'Test-LD'!P330</f>
        <v>0</v>
      </c>
      <c r="AF332" s="140">
        <f>'Test-LD'!Q330</f>
        <v>0</v>
      </c>
      <c r="AG332" s="140">
        <f>'Test-LD'!R330</f>
        <v>0</v>
      </c>
      <c r="AH332" s="140">
        <f>'Test-LD'!S330</f>
        <v>0</v>
      </c>
      <c r="AI332" s="140">
        <f>'Test-LD'!T330</f>
        <v>0</v>
      </c>
      <c r="AJ332" s="140">
        <f>'Test-LD'!U330</f>
        <v>0</v>
      </c>
      <c r="AK332" s="140">
        <f>'Test-LD'!V330</f>
        <v>0</v>
      </c>
      <c r="AL332" s="140">
        <f>'Test-LD'!W330</f>
        <v>0</v>
      </c>
      <c r="AM332" s="140">
        <f>'Test-LD'!X330</f>
        <v>0</v>
      </c>
      <c r="AN332" s="140">
        <f>10*LOG10(1/((Summary!$C$75/10^(AK332/10)+Summary!$C$76/10^(AL332/10)+Summary!$C$77/10^(AM332/10))/Summary!$C$78))</f>
        <v>0</v>
      </c>
      <c r="AO332" s="140">
        <f>'Test-LD'!Y330</f>
        <v>0</v>
      </c>
      <c r="AP332" s="140">
        <f>'Test-LD'!Z330</f>
        <v>0</v>
      </c>
      <c r="AQ332" s="141">
        <f t="shared" si="23"/>
        <v>0</v>
      </c>
      <c r="AR332" s="142" t="e">
        <f t="shared" si="20"/>
        <v>#DIV/0!</v>
      </c>
      <c r="AS332" s="143" t="e">
        <f t="shared" si="21"/>
        <v>#DIV/0!</v>
      </c>
      <c r="AT332" s="136"/>
      <c r="AU332" s="136"/>
      <c r="AV332" s="577" t="s">
        <v>123</v>
      </c>
      <c r="AW332" s="480" t="e" cm="1">
        <f t="array" ref="AW332">bdRateExtend($G330:$G333,H330:H333,$Z330:$Z333,AA330:AA333)</f>
        <v>#VALUE!</v>
      </c>
      <c r="AX332" s="480"/>
      <c r="AY332" s="480"/>
      <c r="AZ332" s="480"/>
      <c r="BA332" s="480"/>
      <c r="BB332" s="480"/>
      <c r="BC332" s="480" t="e" cm="1">
        <f t="array" ref="BC332">bdRateExtend($G330:$G333,L330:L333,$Z330:$Z333,AE330:AE333)</f>
        <v>#VALUE!</v>
      </c>
      <c r="BD332" s="480"/>
      <c r="BE332" s="480" t="e" cm="1">
        <f t="array" ref="BE332">bdRateExtend($G330:$G333,M330:M333,$Z330:$Z333,AF330:AF333)</f>
        <v>#VALUE!</v>
      </c>
      <c r="BF332" s="480"/>
      <c r="BG332" s="469" t="e" cm="1">
        <f t="array" ref="BG332">bdRateExtend($G330:$G333,N330:N333,$Z330:$Z333,AG330:AG333,"None", FALSE,1)</f>
        <v>#VALUE!</v>
      </c>
      <c r="BH332" s="476"/>
      <c r="BI332" s="469" t="e" cm="1">
        <f t="array" ref="BI332">bdRateExtend($G330:$G333,O330:O333,$Z330:$Z333,AH330:AH333,"None", FALSE,1)</f>
        <v>#VALUE!</v>
      </c>
      <c r="BJ332" s="476"/>
      <c r="BK332" s="480" t="e" cm="1">
        <f t="array" ref="BK332">bdRateExtend($G330:$G333,P330:P333,$Z330:$Z333,AI330:AI333)</f>
        <v>#VALUE!</v>
      </c>
      <c r="BL332" s="480"/>
      <c r="BM332" s="480" t="e" cm="1">
        <f t="array" ref="BM332">bdRateExtend($G330:$G333,Q330:Q333,$Z330:$Z333,AJ330:AJ333)</f>
        <v>#VALUE!</v>
      </c>
      <c r="BN332" s="480"/>
      <c r="BO332" s="480" t="e" cm="1">
        <f t="array" ref="BO332">bdRateExtend($G330:$G333,R330:R333,$Z330:$Z333,AK330:AK333)</f>
        <v>#VALUE!</v>
      </c>
      <c r="BP332" s="468"/>
      <c r="BQ332" s="480"/>
      <c r="BR332" s="480"/>
      <c r="BS332" s="480"/>
      <c r="BT332" s="476"/>
      <c r="BU332" s="463" cm="1">
        <f t="array" ref="BU332">testVMAFRange($G330:$G333,N330:N333,$Z330:$Z333,AG330:AG333)</f>
        <v>0</v>
      </c>
      <c r="BV332" s="465"/>
      <c r="BW332" s="463" cm="1">
        <f t="array" ref="BW332">testVMAFRange($G330:$G333,O330:O333,$Z330:$Z333,AH330:AH333)</f>
        <v>0</v>
      </c>
      <c r="BX332" s="465"/>
    </row>
    <row r="333" spans="1:76" ht="17" customHeight="1" thickBot="1" x14ac:dyDescent="0.4">
      <c r="A333" s="516"/>
      <c r="B333" s="518"/>
      <c r="C333" s="521"/>
      <c r="D333" s="522"/>
      <c r="E333" s="523"/>
      <c r="F333" s="144">
        <v>63</v>
      </c>
      <c r="G333" s="145">
        <f>'Anchor-LD'!L331</f>
        <v>0</v>
      </c>
      <c r="H333" s="146">
        <f>'Anchor-LD'!M331</f>
        <v>0</v>
      </c>
      <c r="I333" s="146">
        <f>'Anchor-LD'!N331</f>
        <v>0</v>
      </c>
      <c r="J333" s="146">
        <f>'Anchor-LD'!O331</f>
        <v>0</v>
      </c>
      <c r="K333" s="146">
        <f>(Summary!$C$58*H333+Summary!$C$59*I333+Summary!$C$60*J333)/Summary!$C$61</f>
        <v>0</v>
      </c>
      <c r="L333" s="146">
        <f>'Anchor-LD'!P331</f>
        <v>0</v>
      </c>
      <c r="M333" s="146">
        <f>'Anchor-LD'!Q331</f>
        <v>0</v>
      </c>
      <c r="N333" s="146">
        <f>'Anchor-LD'!R331</f>
        <v>0</v>
      </c>
      <c r="O333" s="146">
        <f>'Anchor-LD'!S331</f>
        <v>0</v>
      </c>
      <c r="P333" s="146">
        <f>'Anchor-LD'!T331</f>
        <v>0</v>
      </c>
      <c r="Q333" s="146">
        <f>'Anchor-LD'!U331</f>
        <v>0</v>
      </c>
      <c r="R333" s="146">
        <f>'Anchor-LD'!V331</f>
        <v>0</v>
      </c>
      <c r="S333" s="146">
        <f>'Anchor-LD'!W331</f>
        <v>0</v>
      </c>
      <c r="T333" s="146">
        <f>'Anchor-LD'!X331</f>
        <v>0</v>
      </c>
      <c r="U333" s="146">
        <f>10*LOG10(1/((Summary!$C$75/10^(R333/10)+Summary!$C$76/10^(S333/10)+Summary!$C$77/10^(T333/10))/Summary!$C$78))</f>
        <v>0</v>
      </c>
      <c r="V333" s="146">
        <f>'Anchor-LD'!Y331</f>
        <v>0</v>
      </c>
      <c r="W333" s="146">
        <f>'Anchor-LD'!Z331</f>
        <v>0</v>
      </c>
      <c r="X333" s="147">
        <f t="shared" si="22"/>
        <v>0</v>
      </c>
      <c r="Y333" s="133"/>
      <c r="Z333" s="145">
        <f>'Test-LD'!L331</f>
        <v>0</v>
      </c>
      <c r="AA333" s="146">
        <f>'Test-LD'!M331</f>
        <v>0</v>
      </c>
      <c r="AB333" s="146">
        <f>'Test-LD'!N331</f>
        <v>0</v>
      </c>
      <c r="AC333" s="146">
        <f>'Test-LD'!O331</f>
        <v>0</v>
      </c>
      <c r="AD333" s="146">
        <f>(Summary!$C$58*AA333+Summary!$C$59*AB333+Summary!$C$60*AC333)/Summary!$C$61</f>
        <v>0</v>
      </c>
      <c r="AE333" s="146">
        <f>'Test-LD'!P331</f>
        <v>0</v>
      </c>
      <c r="AF333" s="146">
        <f>'Test-LD'!Q331</f>
        <v>0</v>
      </c>
      <c r="AG333" s="146">
        <f>'Test-LD'!R331</f>
        <v>0</v>
      </c>
      <c r="AH333" s="146">
        <f>'Test-LD'!S331</f>
        <v>0</v>
      </c>
      <c r="AI333" s="146">
        <f>'Test-LD'!T331</f>
        <v>0</v>
      </c>
      <c r="AJ333" s="146">
        <f>'Test-LD'!U331</f>
        <v>0</v>
      </c>
      <c r="AK333" s="146">
        <f>'Test-LD'!V331</f>
        <v>0</v>
      </c>
      <c r="AL333" s="146">
        <f>'Test-LD'!W331</f>
        <v>0</v>
      </c>
      <c r="AM333" s="146">
        <f>'Test-LD'!X331</f>
        <v>0</v>
      </c>
      <c r="AN333" s="146">
        <f>10*LOG10(1/((Summary!$C$75/10^(AK333/10)+Summary!$C$76/10^(AL333/10)+Summary!$C$77/10^(AM333/10))/Summary!$C$78))</f>
        <v>0</v>
      </c>
      <c r="AO333" s="146">
        <f>'Test-LD'!Y331</f>
        <v>0</v>
      </c>
      <c r="AP333" s="146">
        <f>'Test-LD'!Z331</f>
        <v>0</v>
      </c>
      <c r="AQ333" s="147">
        <f t="shared" si="23"/>
        <v>0</v>
      </c>
      <c r="AR333" s="148" t="e">
        <f t="shared" si="20"/>
        <v>#DIV/0!</v>
      </c>
      <c r="AS333" s="149" t="e">
        <f t="shared" si="21"/>
        <v>#DIV/0!</v>
      </c>
      <c r="AT333" s="136"/>
      <c r="AU333" s="136"/>
      <c r="AV333" s="577"/>
      <c r="AW333" s="480"/>
      <c r="AX333" s="480"/>
      <c r="AY333" s="480"/>
      <c r="AZ333" s="480"/>
      <c r="BA333" s="480"/>
      <c r="BB333" s="481"/>
      <c r="BC333" s="480"/>
      <c r="BD333" s="480"/>
      <c r="BE333" s="480"/>
      <c r="BF333" s="480"/>
      <c r="BG333" s="472"/>
      <c r="BH333" s="477"/>
      <c r="BI333" s="472"/>
      <c r="BJ333" s="477"/>
      <c r="BK333" s="480"/>
      <c r="BL333" s="480"/>
      <c r="BM333" s="480"/>
      <c r="BN333" s="480"/>
      <c r="BO333" s="480"/>
      <c r="BP333" s="471"/>
      <c r="BQ333" s="481"/>
      <c r="BR333" s="481"/>
      <c r="BS333" s="481"/>
      <c r="BT333" s="477"/>
      <c r="BU333" s="473"/>
      <c r="BV333" s="466"/>
      <c r="BW333" s="473"/>
      <c r="BX333" s="466"/>
    </row>
    <row r="334" spans="1:76" ht="17" customHeight="1" x14ac:dyDescent="0.35">
      <c r="A334" s="516"/>
      <c r="B334" s="482" t="s">
        <v>2</v>
      </c>
      <c r="C334" s="519" t="s">
        <v>26</v>
      </c>
      <c r="D334" s="489">
        <v>60</v>
      </c>
      <c r="E334" s="492">
        <v>8</v>
      </c>
      <c r="F334" s="129">
        <v>23</v>
      </c>
      <c r="G334" s="130">
        <f>'Anchor-LD'!L332</f>
        <v>0</v>
      </c>
      <c r="H334" s="131">
        <f>'Anchor-LD'!M332</f>
        <v>0</v>
      </c>
      <c r="I334" s="131">
        <f>'Anchor-LD'!N332</f>
        <v>0</v>
      </c>
      <c r="J334" s="131">
        <f>'Anchor-LD'!O332</f>
        <v>0</v>
      </c>
      <c r="K334" s="131">
        <f>(Summary!$C$58*H334+Summary!$C$59*I334+Summary!$C$60*J334)/Summary!$C$61</f>
        <v>0</v>
      </c>
      <c r="L334" s="131">
        <f>'Anchor-LD'!P332</f>
        <v>0</v>
      </c>
      <c r="M334" s="131">
        <f>'Anchor-LD'!Q332</f>
        <v>0</v>
      </c>
      <c r="N334" s="131">
        <f>'Anchor-LD'!R332</f>
        <v>0</v>
      </c>
      <c r="O334" s="131">
        <f>'Anchor-LD'!S332</f>
        <v>0</v>
      </c>
      <c r="P334" s="131">
        <f>'Anchor-LD'!T332</f>
        <v>0</v>
      </c>
      <c r="Q334" s="131">
        <f>'Anchor-LD'!U332</f>
        <v>0</v>
      </c>
      <c r="R334" s="131">
        <f>'Anchor-LD'!V332</f>
        <v>0</v>
      </c>
      <c r="S334" s="131">
        <f>'Anchor-LD'!W332</f>
        <v>0</v>
      </c>
      <c r="T334" s="131">
        <f>'Anchor-LD'!X332</f>
        <v>0</v>
      </c>
      <c r="U334" s="131">
        <f>10*LOG10(1/((Summary!$C$75/10^(R334/10)+Summary!$C$76/10^(S334/10)+Summary!$C$77/10^(T334/10))/Summary!$C$78))</f>
        <v>0</v>
      </c>
      <c r="V334" s="131">
        <f>'Anchor-LD'!Y332</f>
        <v>0</v>
      </c>
      <c r="W334" s="131">
        <f>'Anchor-LD'!Z332</f>
        <v>0</v>
      </c>
      <c r="X334" s="132">
        <f t="shared" si="22"/>
        <v>0</v>
      </c>
      <c r="Y334" s="133"/>
      <c r="Z334" s="130">
        <f>'Test-LD'!L332</f>
        <v>0</v>
      </c>
      <c r="AA334" s="131">
        <f>'Test-LD'!M332</f>
        <v>0</v>
      </c>
      <c r="AB334" s="131">
        <f>'Test-LD'!N332</f>
        <v>0</v>
      </c>
      <c r="AC334" s="131">
        <f>'Test-LD'!O332</f>
        <v>0</v>
      </c>
      <c r="AD334" s="131">
        <f>(Summary!$C$58*AA334+Summary!$C$59*AB334+Summary!$C$60*AC334)/Summary!$C$61</f>
        <v>0</v>
      </c>
      <c r="AE334" s="131">
        <f>'Test-LD'!P332</f>
        <v>0</v>
      </c>
      <c r="AF334" s="131">
        <f>'Test-LD'!Q332</f>
        <v>0</v>
      </c>
      <c r="AG334" s="131">
        <f>'Test-LD'!R332</f>
        <v>0</v>
      </c>
      <c r="AH334" s="131">
        <f>'Test-LD'!S332</f>
        <v>0</v>
      </c>
      <c r="AI334" s="131">
        <f>'Test-LD'!T332</f>
        <v>0</v>
      </c>
      <c r="AJ334" s="131">
        <f>'Test-LD'!U332</f>
        <v>0</v>
      </c>
      <c r="AK334" s="131">
        <f>'Test-LD'!V332</f>
        <v>0</v>
      </c>
      <c r="AL334" s="131">
        <f>'Test-LD'!W332</f>
        <v>0</v>
      </c>
      <c r="AM334" s="131">
        <f>'Test-LD'!X332</f>
        <v>0</v>
      </c>
      <c r="AN334" s="131">
        <f>10*LOG10(1/((Summary!$C$75/10^(AK334/10)+Summary!$C$76/10^(AL334/10)+Summary!$C$77/10^(AM334/10))/Summary!$C$78))</f>
        <v>0</v>
      </c>
      <c r="AO334" s="131">
        <f>'Test-LD'!Y332</f>
        <v>0</v>
      </c>
      <c r="AP334" s="131">
        <f>'Test-LD'!Z332</f>
        <v>0</v>
      </c>
      <c r="AQ334" s="132">
        <f t="shared" si="23"/>
        <v>0</v>
      </c>
      <c r="AR334" s="134" t="e">
        <f t="shared" si="20"/>
        <v>#DIV/0!</v>
      </c>
      <c r="AS334" s="135" t="e">
        <f t="shared" si="21"/>
        <v>#DIV/0!</v>
      </c>
      <c r="AT334" s="136"/>
      <c r="AU334" s="136"/>
      <c r="AV334" s="577" t="s">
        <v>121</v>
      </c>
      <c r="AW334" s="480" t="e" cm="1">
        <f t="array" ref="AW334">bdRateExtend($G334:$G337,H334:H337,$Z334:$Z337,AA334:AA337)</f>
        <v>#VALUE!</v>
      </c>
      <c r="AX334" s="480" t="e" cm="1">
        <f t="array" ref="AX334">bdRateExtend($G334:$G339,H334:H339,$Z334:$Z339,AA334:AA339)</f>
        <v>#VALUE!</v>
      </c>
      <c r="AY334" s="480" t="e" cm="1">
        <f t="array" ref="AY334">bdRateExtend($G334:$G339,I334:I339,$Z334:$Z339,AB334:AB339)</f>
        <v>#VALUE!</v>
      </c>
      <c r="AZ334" s="480" t="e" cm="1">
        <f t="array" ref="AZ334">bdRateExtend($G334:$G339,J334:J339,$Z334:$Z339,AC334:AC339)</f>
        <v>#VALUE!</v>
      </c>
      <c r="BA334" s="480" t="e" cm="1">
        <f t="array" ref="BA334">bdRateExtend($G334:$G339,K334:K339,$Z334:$Z339,AD334:AD339)</f>
        <v>#VALUE!</v>
      </c>
      <c r="BB334" s="479" t="e">
        <f>(Summary!$C$89*AX334+Summary!$C$90*AY334+Summary!$C$91*AZ334)/Summary!$C$92</f>
        <v>#VALUE!</v>
      </c>
      <c r="BC334" s="480" t="e" cm="1">
        <f t="array" ref="BC334">bdRateExtend($G334:$G337,L334:L337,$Z334:$Z337,AE334:AE337)</f>
        <v>#VALUE!</v>
      </c>
      <c r="BD334" s="480" t="e" cm="1">
        <f t="array" ref="BD334">bdRateExtend($G334:$G339,L334:L339,$Z334:$Z339,AE334:AE339)</f>
        <v>#VALUE!</v>
      </c>
      <c r="BE334" s="480" t="e" cm="1">
        <f t="array" ref="BE334">bdRateExtend($G334:$G337,M334:M337,$Z334:$Z337,AF334:AF337)</f>
        <v>#VALUE!</v>
      </c>
      <c r="BF334" s="480" t="e" cm="1">
        <f t="array" ref="BF334">bdRateExtend($G334:$G339,M334:M339,$Z334:$Z339,AF334:AF339)</f>
        <v>#VALUE!</v>
      </c>
      <c r="BG334" s="474" t="e" cm="1">
        <f t="array" ref="BG334">bdRateExtend($G334:$G337,N334:N337,$Z334:$Z337,AG334:AG337,"None", FALSE,1)</f>
        <v>#VALUE!</v>
      </c>
      <c r="BH334" s="475" t="e" cm="1">
        <f t="array" ref="BH334">bdRateExtend($G334:$G339,N334:N339,$Z334:$Z339,AG334:AG339,"None", FALSE,1)</f>
        <v>#VALUE!</v>
      </c>
      <c r="BI334" s="474" t="e" cm="1">
        <f t="array" ref="BI334">bdRateExtend($G334:$G337,O334:O337,$Z334:$Z337,AH334:AH337,"None", FALSE,1)</f>
        <v>#VALUE!</v>
      </c>
      <c r="BJ334" s="475" t="e" cm="1">
        <f t="array" ref="BJ334">bdRateExtend($G334:$G339,O334:O339,$Z334:$Z339,AH334:AH339,"None", FALSE,1)</f>
        <v>#VALUE!</v>
      </c>
      <c r="BK334" s="480" t="e" cm="1">
        <f t="array" ref="BK334">bdRateExtend($G334:$G337,P334:P337,$Z334:$Z337,AI334:AI337)</f>
        <v>#VALUE!</v>
      </c>
      <c r="BL334" s="480" t="e" cm="1">
        <f t="array" ref="BL334">bdRateExtend($G334:$G339,P334:P339,$Z334:$Z339,AI334:AI339)</f>
        <v>#VALUE!</v>
      </c>
      <c r="BM334" s="480" t="e" cm="1">
        <f t="array" ref="BM334">bdRateExtend($G334:$G337,Q334:Q337,$Z334:$Z337,AJ334:AJ337)</f>
        <v>#VALUE!</v>
      </c>
      <c r="BN334" s="480" t="e" cm="1">
        <f t="array" ref="BN334">bdRateExtend($G334:$G339,Q334:Q339,$Z334:$Z339,AJ334:AJ339)</f>
        <v>#VALUE!</v>
      </c>
      <c r="BO334" s="480" t="e" cm="1">
        <f t="array" ref="BO334">bdRateExtend($G334:$G337,R334:R337,$Z334:$Z337,AK334:AK337)</f>
        <v>#VALUE!</v>
      </c>
      <c r="BP334" s="575" t="e" cm="1">
        <f t="array" ref="BP334">bdRateExtend($G334:$G339,R334:R339,$Z334:$Z339,AK334:AK339)</f>
        <v>#VALUE!</v>
      </c>
      <c r="BQ334" s="574" t="e" cm="1">
        <f t="array" ref="BQ334">bdRateExtend($G334:$G339,S334:S339,$Z334:$Z339,AL334:AL339)</f>
        <v>#VALUE!</v>
      </c>
      <c r="BR334" s="574" t="e" cm="1">
        <f t="array" ref="BR334">bdRateExtend($G334:$G339,T334:T339,$Z334:$Z339,AM334:AM339)</f>
        <v>#VALUE!</v>
      </c>
      <c r="BS334" s="574" t="e" cm="1">
        <f t="array" ref="BS334">bdRateExtend($G334:$G339,U334:U339,$Z334:$Z339,AN334:AN339)</f>
        <v>#VALUE!</v>
      </c>
      <c r="BT334" s="576" t="e">
        <f>(Summary!$C$103*BP334+Summary!$C$104*BQ334+Summary!$C$105*BR334)/Summary!$C$106</f>
        <v>#VALUE!</v>
      </c>
      <c r="BU334" s="462" cm="1">
        <f t="array" ref="BU334">testVMAFRange($G334:$G337,N334:N337,$Z334:$Z337,AG334:AG337)</f>
        <v>0</v>
      </c>
      <c r="BV334" s="464" cm="1">
        <f t="array" ref="BV334">testVMAFRange($G334:$G339,N334:N339,$Z334:$Z339,AG334:AG339)</f>
        <v>0</v>
      </c>
      <c r="BW334" s="462" cm="1">
        <f t="array" ref="BW334">testVMAFRange($G334:$G337,O334:O337,$Z334:$Z337,AH334:AH337)</f>
        <v>0</v>
      </c>
      <c r="BX334" s="464" cm="1">
        <f t="array" ref="BX334">testVMAFRange($G334:$G339,O334:O339,$Z334:$Z339,AH334:AH339)</f>
        <v>0</v>
      </c>
    </row>
    <row r="335" spans="1:76" ht="17" customHeight="1" x14ac:dyDescent="0.35">
      <c r="A335" s="516"/>
      <c r="B335" s="483"/>
      <c r="C335" s="520"/>
      <c r="D335" s="490"/>
      <c r="E335" s="493"/>
      <c r="F335" s="138">
        <v>31</v>
      </c>
      <c r="G335" s="139">
        <f>'Anchor-LD'!L333</f>
        <v>0</v>
      </c>
      <c r="H335" s="140">
        <f>'Anchor-LD'!M333</f>
        <v>0</v>
      </c>
      <c r="I335" s="140">
        <f>'Anchor-LD'!N333</f>
        <v>0</v>
      </c>
      <c r="J335" s="140">
        <f>'Anchor-LD'!O333</f>
        <v>0</v>
      </c>
      <c r="K335" s="140">
        <f>(Summary!$C$58*H335+Summary!$C$59*I335+Summary!$C$60*J335)/Summary!$C$61</f>
        <v>0</v>
      </c>
      <c r="L335" s="140">
        <f>'Anchor-LD'!P333</f>
        <v>0</v>
      </c>
      <c r="M335" s="140">
        <f>'Anchor-LD'!Q333</f>
        <v>0</v>
      </c>
      <c r="N335" s="140">
        <f>'Anchor-LD'!R333</f>
        <v>0</v>
      </c>
      <c r="O335" s="140">
        <f>'Anchor-LD'!S333</f>
        <v>0</v>
      </c>
      <c r="P335" s="140">
        <f>'Anchor-LD'!T333</f>
        <v>0</v>
      </c>
      <c r="Q335" s="140">
        <f>'Anchor-LD'!U333</f>
        <v>0</v>
      </c>
      <c r="R335" s="140">
        <f>'Anchor-LD'!V333</f>
        <v>0</v>
      </c>
      <c r="S335" s="140">
        <f>'Anchor-LD'!W333</f>
        <v>0</v>
      </c>
      <c r="T335" s="140">
        <f>'Anchor-LD'!X333</f>
        <v>0</v>
      </c>
      <c r="U335" s="140">
        <f>10*LOG10(1/((Summary!$C$75/10^(R335/10)+Summary!$C$76/10^(S335/10)+Summary!$C$77/10^(T335/10))/Summary!$C$78))</f>
        <v>0</v>
      </c>
      <c r="V335" s="140">
        <f>'Anchor-LD'!Y333</f>
        <v>0</v>
      </c>
      <c r="W335" s="140">
        <f>'Anchor-LD'!Z333</f>
        <v>0</v>
      </c>
      <c r="X335" s="141">
        <f t="shared" si="22"/>
        <v>0</v>
      </c>
      <c r="Y335" s="133"/>
      <c r="Z335" s="139">
        <f>'Test-LD'!L333</f>
        <v>0</v>
      </c>
      <c r="AA335" s="140">
        <f>'Test-LD'!M333</f>
        <v>0</v>
      </c>
      <c r="AB335" s="140">
        <f>'Test-LD'!N333</f>
        <v>0</v>
      </c>
      <c r="AC335" s="140">
        <f>'Test-LD'!O333</f>
        <v>0</v>
      </c>
      <c r="AD335" s="140">
        <f>(Summary!$C$58*AA335+Summary!$C$59*AB335+Summary!$C$60*AC335)/Summary!$C$61</f>
        <v>0</v>
      </c>
      <c r="AE335" s="140">
        <f>'Test-LD'!P333</f>
        <v>0</v>
      </c>
      <c r="AF335" s="140">
        <f>'Test-LD'!Q333</f>
        <v>0</v>
      </c>
      <c r="AG335" s="140">
        <f>'Test-LD'!R333</f>
        <v>0</v>
      </c>
      <c r="AH335" s="140">
        <f>'Test-LD'!S333</f>
        <v>0</v>
      </c>
      <c r="AI335" s="140">
        <f>'Test-LD'!T333</f>
        <v>0</v>
      </c>
      <c r="AJ335" s="140">
        <f>'Test-LD'!U333</f>
        <v>0</v>
      </c>
      <c r="AK335" s="140">
        <f>'Test-LD'!V333</f>
        <v>0</v>
      </c>
      <c r="AL335" s="140">
        <f>'Test-LD'!W333</f>
        <v>0</v>
      </c>
      <c r="AM335" s="140">
        <f>'Test-LD'!X333</f>
        <v>0</v>
      </c>
      <c r="AN335" s="140">
        <f>10*LOG10(1/((Summary!$C$75/10^(AK335/10)+Summary!$C$76/10^(AL335/10)+Summary!$C$77/10^(AM335/10))/Summary!$C$78))</f>
        <v>0</v>
      </c>
      <c r="AO335" s="140">
        <f>'Test-LD'!Y333</f>
        <v>0</v>
      </c>
      <c r="AP335" s="140">
        <f>'Test-LD'!Z333</f>
        <v>0</v>
      </c>
      <c r="AQ335" s="141">
        <f t="shared" si="23"/>
        <v>0</v>
      </c>
      <c r="AR335" s="142" t="e">
        <f t="shared" si="20"/>
        <v>#DIV/0!</v>
      </c>
      <c r="AS335" s="143" t="e">
        <f t="shared" si="21"/>
        <v>#DIV/0!</v>
      </c>
      <c r="AT335" s="136"/>
      <c r="AU335" s="136"/>
      <c r="AV335" s="577"/>
      <c r="AW335" s="480"/>
      <c r="AX335" s="480"/>
      <c r="AY335" s="480"/>
      <c r="AZ335" s="480"/>
      <c r="BA335" s="480"/>
      <c r="BB335" s="480"/>
      <c r="BC335" s="480"/>
      <c r="BD335" s="480"/>
      <c r="BE335" s="480"/>
      <c r="BF335" s="480"/>
      <c r="BG335" s="469"/>
      <c r="BH335" s="476"/>
      <c r="BI335" s="469"/>
      <c r="BJ335" s="476"/>
      <c r="BK335" s="480"/>
      <c r="BL335" s="480"/>
      <c r="BM335" s="480"/>
      <c r="BN335" s="480"/>
      <c r="BO335" s="480"/>
      <c r="BP335" s="468"/>
      <c r="BQ335" s="480"/>
      <c r="BR335" s="480"/>
      <c r="BS335" s="480"/>
      <c r="BT335" s="476"/>
      <c r="BU335" s="463"/>
      <c r="BV335" s="465"/>
      <c r="BW335" s="463"/>
      <c r="BX335" s="465"/>
    </row>
    <row r="336" spans="1:76" ht="17" customHeight="1" x14ac:dyDescent="0.35">
      <c r="A336" s="516"/>
      <c r="B336" s="483"/>
      <c r="C336" s="520"/>
      <c r="D336" s="490"/>
      <c r="E336" s="493"/>
      <c r="F336" s="138">
        <v>39</v>
      </c>
      <c r="G336" s="139">
        <f>'Anchor-LD'!L334</f>
        <v>0</v>
      </c>
      <c r="H336" s="140">
        <f>'Anchor-LD'!M334</f>
        <v>0</v>
      </c>
      <c r="I336" s="140">
        <f>'Anchor-LD'!N334</f>
        <v>0</v>
      </c>
      <c r="J336" s="140">
        <f>'Anchor-LD'!O334</f>
        <v>0</v>
      </c>
      <c r="K336" s="140">
        <f>(Summary!$C$58*H336+Summary!$C$59*I336+Summary!$C$60*J336)/Summary!$C$61</f>
        <v>0</v>
      </c>
      <c r="L336" s="140">
        <f>'Anchor-LD'!P334</f>
        <v>0</v>
      </c>
      <c r="M336" s="140">
        <f>'Anchor-LD'!Q334</f>
        <v>0</v>
      </c>
      <c r="N336" s="140">
        <f>'Anchor-LD'!R334</f>
        <v>0</v>
      </c>
      <c r="O336" s="140">
        <f>'Anchor-LD'!S334</f>
        <v>0</v>
      </c>
      <c r="P336" s="140">
        <f>'Anchor-LD'!T334</f>
        <v>0</v>
      </c>
      <c r="Q336" s="140">
        <f>'Anchor-LD'!U334</f>
        <v>0</v>
      </c>
      <c r="R336" s="140">
        <f>'Anchor-LD'!V334</f>
        <v>0</v>
      </c>
      <c r="S336" s="140">
        <f>'Anchor-LD'!W334</f>
        <v>0</v>
      </c>
      <c r="T336" s="140">
        <f>'Anchor-LD'!X334</f>
        <v>0</v>
      </c>
      <c r="U336" s="140">
        <f>10*LOG10(1/((Summary!$C$75/10^(R336/10)+Summary!$C$76/10^(S336/10)+Summary!$C$77/10^(T336/10))/Summary!$C$78))</f>
        <v>0</v>
      </c>
      <c r="V336" s="140">
        <f>'Anchor-LD'!Y334</f>
        <v>0</v>
      </c>
      <c r="W336" s="140">
        <f>'Anchor-LD'!Z334</f>
        <v>0</v>
      </c>
      <c r="X336" s="141">
        <f t="shared" si="22"/>
        <v>0</v>
      </c>
      <c r="Y336" s="133"/>
      <c r="Z336" s="139">
        <f>'Test-LD'!L334</f>
        <v>0</v>
      </c>
      <c r="AA336" s="140">
        <f>'Test-LD'!M334</f>
        <v>0</v>
      </c>
      <c r="AB336" s="140">
        <f>'Test-LD'!N334</f>
        <v>0</v>
      </c>
      <c r="AC336" s="140">
        <f>'Test-LD'!O334</f>
        <v>0</v>
      </c>
      <c r="AD336" s="140">
        <f>(Summary!$C$58*AA336+Summary!$C$59*AB336+Summary!$C$60*AC336)/Summary!$C$61</f>
        <v>0</v>
      </c>
      <c r="AE336" s="140">
        <f>'Test-LD'!P334</f>
        <v>0</v>
      </c>
      <c r="AF336" s="140">
        <f>'Test-LD'!Q334</f>
        <v>0</v>
      </c>
      <c r="AG336" s="140">
        <f>'Test-LD'!R334</f>
        <v>0</v>
      </c>
      <c r="AH336" s="140">
        <f>'Test-LD'!S334</f>
        <v>0</v>
      </c>
      <c r="AI336" s="140">
        <f>'Test-LD'!T334</f>
        <v>0</v>
      </c>
      <c r="AJ336" s="140">
        <f>'Test-LD'!U334</f>
        <v>0</v>
      </c>
      <c r="AK336" s="140">
        <f>'Test-LD'!V334</f>
        <v>0</v>
      </c>
      <c r="AL336" s="140">
        <f>'Test-LD'!W334</f>
        <v>0</v>
      </c>
      <c r="AM336" s="140">
        <f>'Test-LD'!X334</f>
        <v>0</v>
      </c>
      <c r="AN336" s="140">
        <f>10*LOG10(1/((Summary!$C$75/10^(AK336/10)+Summary!$C$76/10^(AL336/10)+Summary!$C$77/10^(AM336/10))/Summary!$C$78))</f>
        <v>0</v>
      </c>
      <c r="AO336" s="140">
        <f>'Test-LD'!Y334</f>
        <v>0</v>
      </c>
      <c r="AP336" s="140">
        <f>'Test-LD'!Z334</f>
        <v>0</v>
      </c>
      <c r="AQ336" s="141">
        <f t="shared" si="23"/>
        <v>0</v>
      </c>
      <c r="AR336" s="142" t="e">
        <f t="shared" si="20"/>
        <v>#DIV/0!</v>
      </c>
      <c r="AS336" s="143" t="e">
        <f t="shared" si="21"/>
        <v>#DIV/0!</v>
      </c>
      <c r="AT336" s="136"/>
      <c r="AU336" s="136"/>
      <c r="AV336" s="577" t="s">
        <v>122</v>
      </c>
      <c r="AW336" s="480" t="e" cm="1">
        <f t="array" ref="AW336">bdRateExtend($G335:$G338,H335:H338,$Z335:$Z338,AA335:AA338)</f>
        <v>#VALUE!</v>
      </c>
      <c r="AX336" s="480"/>
      <c r="AY336" s="480"/>
      <c r="AZ336" s="480"/>
      <c r="BA336" s="480"/>
      <c r="BB336" s="480"/>
      <c r="BC336" s="480" t="e" cm="1">
        <f t="array" ref="BC336">bdRateExtend($G335:$G338,L335:L338,$Z335:$Z338,AE335:AE338)</f>
        <v>#VALUE!</v>
      </c>
      <c r="BD336" s="480"/>
      <c r="BE336" s="480" t="e" cm="1">
        <f t="array" ref="BE336">bdRateExtend($G335:$G338,M335:M338,$Z335:$Z338,AF335:AF338)</f>
        <v>#VALUE!</v>
      </c>
      <c r="BF336" s="480"/>
      <c r="BG336" s="469" t="e" cm="1">
        <f t="array" ref="BG336">bdRateExtend($G335:$G338,N335:N338,$Z335:$Z338,AG335:AG338,"None", FALSE,1)</f>
        <v>#VALUE!</v>
      </c>
      <c r="BH336" s="476"/>
      <c r="BI336" s="469" t="e" cm="1">
        <f t="array" ref="BI336">bdRateExtend($G335:$G338,O335:O338,$Z335:$Z338,AH335:AH338,"None", FALSE,1)</f>
        <v>#VALUE!</v>
      </c>
      <c r="BJ336" s="476"/>
      <c r="BK336" s="480" t="e" cm="1">
        <f t="array" ref="BK336">bdRateExtend($G335:$G338,P335:P338,$Z335:$Z338,AI335:AI338)</f>
        <v>#VALUE!</v>
      </c>
      <c r="BL336" s="480"/>
      <c r="BM336" s="480" t="e" cm="1">
        <f t="array" ref="BM336">bdRateExtend($G335:$G338,Q335:Q338,$Z335:$Z338,AJ335:AJ338)</f>
        <v>#VALUE!</v>
      </c>
      <c r="BN336" s="480"/>
      <c r="BO336" s="480" t="e" cm="1">
        <f t="array" ref="BO336">bdRateExtend($G335:$G338,R335:R338,$Z335:$Z338,AK335:AK338)</f>
        <v>#VALUE!</v>
      </c>
      <c r="BP336" s="468"/>
      <c r="BQ336" s="480"/>
      <c r="BR336" s="480"/>
      <c r="BS336" s="480"/>
      <c r="BT336" s="476"/>
      <c r="BU336" s="463" cm="1">
        <f t="array" ref="BU336">testVMAFRange($G335:$G338,N335:N338,$Z335:$Z338,AG335:AG338)</f>
        <v>0</v>
      </c>
      <c r="BV336" s="465"/>
      <c r="BW336" s="463" cm="1">
        <f t="array" ref="BW336">testVMAFRange($G335:$G338,O335:O338,$Z335:$Z338,AH335:AH338)</f>
        <v>0</v>
      </c>
      <c r="BX336" s="465"/>
    </row>
    <row r="337" spans="1:76" ht="17" customHeight="1" x14ac:dyDescent="0.35">
      <c r="A337" s="516"/>
      <c r="B337" s="483"/>
      <c r="C337" s="520"/>
      <c r="D337" s="490"/>
      <c r="E337" s="493"/>
      <c r="F337" s="138">
        <v>47</v>
      </c>
      <c r="G337" s="139">
        <f>'Anchor-LD'!L335</f>
        <v>0</v>
      </c>
      <c r="H337" s="140">
        <f>'Anchor-LD'!M335</f>
        <v>0</v>
      </c>
      <c r="I337" s="140">
        <f>'Anchor-LD'!N335</f>
        <v>0</v>
      </c>
      <c r="J337" s="140">
        <f>'Anchor-LD'!O335</f>
        <v>0</v>
      </c>
      <c r="K337" s="140">
        <f>(Summary!$C$58*H337+Summary!$C$59*I337+Summary!$C$60*J337)/Summary!$C$61</f>
        <v>0</v>
      </c>
      <c r="L337" s="140">
        <f>'Anchor-LD'!P335</f>
        <v>0</v>
      </c>
      <c r="M337" s="140">
        <f>'Anchor-LD'!Q335</f>
        <v>0</v>
      </c>
      <c r="N337" s="140">
        <f>'Anchor-LD'!R335</f>
        <v>0</v>
      </c>
      <c r="O337" s="140">
        <f>'Anchor-LD'!S335</f>
        <v>0</v>
      </c>
      <c r="P337" s="140">
        <f>'Anchor-LD'!T335</f>
        <v>0</v>
      </c>
      <c r="Q337" s="140">
        <f>'Anchor-LD'!U335</f>
        <v>0</v>
      </c>
      <c r="R337" s="140">
        <f>'Anchor-LD'!V335</f>
        <v>0</v>
      </c>
      <c r="S337" s="140">
        <f>'Anchor-LD'!W335</f>
        <v>0</v>
      </c>
      <c r="T337" s="140">
        <f>'Anchor-LD'!X335</f>
        <v>0</v>
      </c>
      <c r="U337" s="140">
        <f>10*LOG10(1/((Summary!$C$75/10^(R337/10)+Summary!$C$76/10^(S337/10)+Summary!$C$77/10^(T337/10))/Summary!$C$78))</f>
        <v>0</v>
      </c>
      <c r="V337" s="140">
        <f>'Anchor-LD'!Y335</f>
        <v>0</v>
      </c>
      <c r="W337" s="140">
        <f>'Anchor-LD'!Z335</f>
        <v>0</v>
      </c>
      <c r="X337" s="141">
        <f t="shared" si="22"/>
        <v>0</v>
      </c>
      <c r="Y337" s="133"/>
      <c r="Z337" s="139">
        <f>'Test-LD'!L335</f>
        <v>0</v>
      </c>
      <c r="AA337" s="140">
        <f>'Test-LD'!M335</f>
        <v>0</v>
      </c>
      <c r="AB337" s="140">
        <f>'Test-LD'!N335</f>
        <v>0</v>
      </c>
      <c r="AC337" s="140">
        <f>'Test-LD'!O335</f>
        <v>0</v>
      </c>
      <c r="AD337" s="140">
        <f>(Summary!$C$58*AA337+Summary!$C$59*AB337+Summary!$C$60*AC337)/Summary!$C$61</f>
        <v>0</v>
      </c>
      <c r="AE337" s="140">
        <f>'Test-LD'!P335</f>
        <v>0</v>
      </c>
      <c r="AF337" s="140">
        <f>'Test-LD'!Q335</f>
        <v>0</v>
      </c>
      <c r="AG337" s="140">
        <f>'Test-LD'!R335</f>
        <v>0</v>
      </c>
      <c r="AH337" s="140">
        <f>'Test-LD'!S335</f>
        <v>0</v>
      </c>
      <c r="AI337" s="140">
        <f>'Test-LD'!T335</f>
        <v>0</v>
      </c>
      <c r="AJ337" s="140">
        <f>'Test-LD'!U335</f>
        <v>0</v>
      </c>
      <c r="AK337" s="140">
        <f>'Test-LD'!V335</f>
        <v>0</v>
      </c>
      <c r="AL337" s="140">
        <f>'Test-LD'!W335</f>
        <v>0</v>
      </c>
      <c r="AM337" s="140">
        <f>'Test-LD'!X335</f>
        <v>0</v>
      </c>
      <c r="AN337" s="140">
        <f>10*LOG10(1/((Summary!$C$75/10^(AK337/10)+Summary!$C$76/10^(AL337/10)+Summary!$C$77/10^(AM337/10))/Summary!$C$78))</f>
        <v>0</v>
      </c>
      <c r="AO337" s="140">
        <f>'Test-LD'!Y335</f>
        <v>0</v>
      </c>
      <c r="AP337" s="140">
        <f>'Test-LD'!Z335</f>
        <v>0</v>
      </c>
      <c r="AQ337" s="141">
        <f t="shared" si="23"/>
        <v>0</v>
      </c>
      <c r="AR337" s="142" t="e">
        <f t="shared" si="20"/>
        <v>#DIV/0!</v>
      </c>
      <c r="AS337" s="143" t="e">
        <f t="shared" si="21"/>
        <v>#DIV/0!</v>
      </c>
      <c r="AT337" s="136"/>
      <c r="AU337" s="136"/>
      <c r="AV337" s="577"/>
      <c r="AW337" s="480"/>
      <c r="AX337" s="480"/>
      <c r="AY337" s="480"/>
      <c r="AZ337" s="480"/>
      <c r="BA337" s="480"/>
      <c r="BB337" s="480"/>
      <c r="BC337" s="480"/>
      <c r="BD337" s="480"/>
      <c r="BE337" s="480"/>
      <c r="BF337" s="480"/>
      <c r="BG337" s="469"/>
      <c r="BH337" s="476"/>
      <c r="BI337" s="469"/>
      <c r="BJ337" s="476"/>
      <c r="BK337" s="480"/>
      <c r="BL337" s="480"/>
      <c r="BM337" s="480"/>
      <c r="BN337" s="480"/>
      <c r="BO337" s="480"/>
      <c r="BP337" s="468"/>
      <c r="BQ337" s="480"/>
      <c r="BR337" s="480"/>
      <c r="BS337" s="480"/>
      <c r="BT337" s="476"/>
      <c r="BU337" s="463"/>
      <c r="BV337" s="465"/>
      <c r="BW337" s="463"/>
      <c r="BX337" s="465"/>
    </row>
    <row r="338" spans="1:76" ht="17" customHeight="1" x14ac:dyDescent="0.35">
      <c r="A338" s="516"/>
      <c r="B338" s="483"/>
      <c r="C338" s="520"/>
      <c r="D338" s="490"/>
      <c r="E338" s="493"/>
      <c r="F338" s="138">
        <v>55</v>
      </c>
      <c r="G338" s="139">
        <f>'Anchor-LD'!L336</f>
        <v>0</v>
      </c>
      <c r="H338" s="140">
        <f>'Anchor-LD'!M336</f>
        <v>0</v>
      </c>
      <c r="I338" s="140">
        <f>'Anchor-LD'!N336</f>
        <v>0</v>
      </c>
      <c r="J338" s="140">
        <f>'Anchor-LD'!O336</f>
        <v>0</v>
      </c>
      <c r="K338" s="140">
        <f>(Summary!$C$58*H338+Summary!$C$59*I338+Summary!$C$60*J338)/Summary!$C$61</f>
        <v>0</v>
      </c>
      <c r="L338" s="140">
        <f>'Anchor-LD'!P336</f>
        <v>0</v>
      </c>
      <c r="M338" s="140">
        <f>'Anchor-LD'!Q336</f>
        <v>0</v>
      </c>
      <c r="N338" s="140">
        <f>'Anchor-LD'!R336</f>
        <v>0</v>
      </c>
      <c r="O338" s="140">
        <f>'Anchor-LD'!S336</f>
        <v>0</v>
      </c>
      <c r="P338" s="140">
        <f>'Anchor-LD'!T336</f>
        <v>0</v>
      </c>
      <c r="Q338" s="140">
        <f>'Anchor-LD'!U336</f>
        <v>0</v>
      </c>
      <c r="R338" s="140">
        <f>'Anchor-LD'!V336</f>
        <v>0</v>
      </c>
      <c r="S338" s="140">
        <f>'Anchor-LD'!W336</f>
        <v>0</v>
      </c>
      <c r="T338" s="140">
        <f>'Anchor-LD'!X336</f>
        <v>0</v>
      </c>
      <c r="U338" s="140">
        <f>10*LOG10(1/((Summary!$C$75/10^(R338/10)+Summary!$C$76/10^(S338/10)+Summary!$C$77/10^(T338/10))/Summary!$C$78))</f>
        <v>0</v>
      </c>
      <c r="V338" s="140">
        <f>'Anchor-LD'!Y336</f>
        <v>0</v>
      </c>
      <c r="W338" s="140">
        <f>'Anchor-LD'!Z336</f>
        <v>0</v>
      </c>
      <c r="X338" s="141">
        <f t="shared" si="22"/>
        <v>0</v>
      </c>
      <c r="Y338" s="133"/>
      <c r="Z338" s="139">
        <f>'Test-LD'!L336</f>
        <v>0</v>
      </c>
      <c r="AA338" s="140">
        <f>'Test-LD'!M336</f>
        <v>0</v>
      </c>
      <c r="AB338" s="140">
        <f>'Test-LD'!N336</f>
        <v>0</v>
      </c>
      <c r="AC338" s="140">
        <f>'Test-LD'!O336</f>
        <v>0</v>
      </c>
      <c r="AD338" s="140">
        <f>(Summary!$C$58*AA338+Summary!$C$59*AB338+Summary!$C$60*AC338)/Summary!$C$61</f>
        <v>0</v>
      </c>
      <c r="AE338" s="140">
        <f>'Test-LD'!P336</f>
        <v>0</v>
      </c>
      <c r="AF338" s="140">
        <f>'Test-LD'!Q336</f>
        <v>0</v>
      </c>
      <c r="AG338" s="140">
        <f>'Test-LD'!R336</f>
        <v>0</v>
      </c>
      <c r="AH338" s="140">
        <f>'Test-LD'!S336</f>
        <v>0</v>
      </c>
      <c r="AI338" s="140">
        <f>'Test-LD'!T336</f>
        <v>0</v>
      </c>
      <c r="AJ338" s="140">
        <f>'Test-LD'!U336</f>
        <v>0</v>
      </c>
      <c r="AK338" s="140">
        <f>'Test-LD'!V336</f>
        <v>0</v>
      </c>
      <c r="AL338" s="140">
        <f>'Test-LD'!W336</f>
        <v>0</v>
      </c>
      <c r="AM338" s="140">
        <f>'Test-LD'!X336</f>
        <v>0</v>
      </c>
      <c r="AN338" s="140">
        <f>10*LOG10(1/((Summary!$C$75/10^(AK338/10)+Summary!$C$76/10^(AL338/10)+Summary!$C$77/10^(AM338/10))/Summary!$C$78))</f>
        <v>0</v>
      </c>
      <c r="AO338" s="140">
        <f>'Test-LD'!Y336</f>
        <v>0</v>
      </c>
      <c r="AP338" s="140">
        <f>'Test-LD'!Z336</f>
        <v>0</v>
      </c>
      <c r="AQ338" s="141">
        <f t="shared" si="23"/>
        <v>0</v>
      </c>
      <c r="AR338" s="142" t="e">
        <f t="shared" si="20"/>
        <v>#DIV/0!</v>
      </c>
      <c r="AS338" s="143" t="e">
        <f t="shared" si="21"/>
        <v>#DIV/0!</v>
      </c>
      <c r="AT338" s="136"/>
      <c r="AU338" s="136"/>
      <c r="AV338" s="577" t="s">
        <v>123</v>
      </c>
      <c r="AW338" s="480" t="e" cm="1">
        <f t="array" ref="AW338">bdRateExtend($G336:$G339,H336:H339,$Z336:$Z339,AA336:AA339)</f>
        <v>#VALUE!</v>
      </c>
      <c r="AX338" s="480"/>
      <c r="AY338" s="480"/>
      <c r="AZ338" s="480"/>
      <c r="BA338" s="480"/>
      <c r="BB338" s="480"/>
      <c r="BC338" s="480" t="e" cm="1">
        <f t="array" ref="BC338">bdRateExtend($G336:$G339,L336:L339,$Z336:$Z339,AE336:AE339)</f>
        <v>#VALUE!</v>
      </c>
      <c r="BD338" s="480"/>
      <c r="BE338" s="480" t="e" cm="1">
        <f t="array" ref="BE338">bdRateExtend($G336:$G339,M336:M339,$Z336:$Z339,AF336:AF339)</f>
        <v>#VALUE!</v>
      </c>
      <c r="BF338" s="480"/>
      <c r="BG338" s="469" t="e" cm="1">
        <f t="array" ref="BG338">bdRateExtend($G336:$G339,N336:N339,$Z336:$Z339,AG336:AG339,"None", FALSE,1)</f>
        <v>#VALUE!</v>
      </c>
      <c r="BH338" s="476"/>
      <c r="BI338" s="469" t="e" cm="1">
        <f t="array" ref="BI338">bdRateExtend($G336:$G339,O336:O339,$Z336:$Z339,AH336:AH339,"None", FALSE,1)</f>
        <v>#VALUE!</v>
      </c>
      <c r="BJ338" s="476"/>
      <c r="BK338" s="480" t="e" cm="1">
        <f t="array" ref="BK338">bdRateExtend($G336:$G339,P336:P339,$Z336:$Z339,AI336:AI339)</f>
        <v>#VALUE!</v>
      </c>
      <c r="BL338" s="480"/>
      <c r="BM338" s="480" t="e" cm="1">
        <f t="array" ref="BM338">bdRateExtend($G336:$G339,Q336:Q339,$Z336:$Z339,AJ336:AJ339)</f>
        <v>#VALUE!</v>
      </c>
      <c r="BN338" s="480"/>
      <c r="BO338" s="480" t="e" cm="1">
        <f t="array" ref="BO338">bdRateExtend($G336:$G339,R336:R339,$Z336:$Z339,AK336:AK339)</f>
        <v>#VALUE!</v>
      </c>
      <c r="BP338" s="468"/>
      <c r="BQ338" s="480"/>
      <c r="BR338" s="480"/>
      <c r="BS338" s="480"/>
      <c r="BT338" s="476"/>
      <c r="BU338" s="463" cm="1">
        <f t="array" ref="BU338">testVMAFRange($G336:$G339,N336:N339,$Z336:$Z339,AG336:AG339)</f>
        <v>0</v>
      </c>
      <c r="BV338" s="465"/>
      <c r="BW338" s="463" cm="1">
        <f t="array" ref="BW338">testVMAFRange($G336:$G339,O336:O339,$Z336:$Z339,AH336:AH339)</f>
        <v>0</v>
      </c>
      <c r="BX338" s="465"/>
    </row>
    <row r="339" spans="1:76" ht="17" customHeight="1" thickBot="1" x14ac:dyDescent="0.4">
      <c r="A339" s="516"/>
      <c r="B339" s="518"/>
      <c r="C339" s="521"/>
      <c r="D339" s="522"/>
      <c r="E339" s="523"/>
      <c r="F339" s="144">
        <v>63</v>
      </c>
      <c r="G339" s="145">
        <f>'Anchor-LD'!L337</f>
        <v>0</v>
      </c>
      <c r="H339" s="146">
        <f>'Anchor-LD'!M337</f>
        <v>0</v>
      </c>
      <c r="I339" s="146">
        <f>'Anchor-LD'!N337</f>
        <v>0</v>
      </c>
      <c r="J339" s="146">
        <f>'Anchor-LD'!O337</f>
        <v>0</v>
      </c>
      <c r="K339" s="146">
        <f>(Summary!$C$58*H339+Summary!$C$59*I339+Summary!$C$60*J339)/Summary!$C$61</f>
        <v>0</v>
      </c>
      <c r="L339" s="146">
        <f>'Anchor-LD'!P337</f>
        <v>0</v>
      </c>
      <c r="M339" s="146">
        <f>'Anchor-LD'!Q337</f>
        <v>0</v>
      </c>
      <c r="N339" s="146">
        <f>'Anchor-LD'!R337</f>
        <v>0</v>
      </c>
      <c r="O339" s="146">
        <f>'Anchor-LD'!S337</f>
        <v>0</v>
      </c>
      <c r="P339" s="146">
        <f>'Anchor-LD'!T337</f>
        <v>0</v>
      </c>
      <c r="Q339" s="146">
        <f>'Anchor-LD'!U337</f>
        <v>0</v>
      </c>
      <c r="R339" s="146">
        <f>'Anchor-LD'!V337</f>
        <v>0</v>
      </c>
      <c r="S339" s="146">
        <f>'Anchor-LD'!W337</f>
        <v>0</v>
      </c>
      <c r="T339" s="146">
        <f>'Anchor-LD'!X337</f>
        <v>0</v>
      </c>
      <c r="U339" s="146">
        <f>10*LOG10(1/((Summary!$C$75/10^(R339/10)+Summary!$C$76/10^(S339/10)+Summary!$C$77/10^(T339/10))/Summary!$C$78))</f>
        <v>0</v>
      </c>
      <c r="V339" s="146">
        <f>'Anchor-LD'!Y337</f>
        <v>0</v>
      </c>
      <c r="W339" s="146">
        <f>'Anchor-LD'!Z337</f>
        <v>0</v>
      </c>
      <c r="X339" s="147">
        <f t="shared" si="22"/>
        <v>0</v>
      </c>
      <c r="Y339" s="133"/>
      <c r="Z339" s="145">
        <f>'Test-LD'!L337</f>
        <v>0</v>
      </c>
      <c r="AA339" s="146">
        <f>'Test-LD'!M337</f>
        <v>0</v>
      </c>
      <c r="AB339" s="146">
        <f>'Test-LD'!N337</f>
        <v>0</v>
      </c>
      <c r="AC339" s="146">
        <f>'Test-LD'!O337</f>
        <v>0</v>
      </c>
      <c r="AD339" s="146">
        <f>(Summary!$C$58*AA339+Summary!$C$59*AB339+Summary!$C$60*AC339)/Summary!$C$61</f>
        <v>0</v>
      </c>
      <c r="AE339" s="146">
        <f>'Test-LD'!P337</f>
        <v>0</v>
      </c>
      <c r="AF339" s="146">
        <f>'Test-LD'!Q337</f>
        <v>0</v>
      </c>
      <c r="AG339" s="146">
        <f>'Test-LD'!R337</f>
        <v>0</v>
      </c>
      <c r="AH339" s="146">
        <f>'Test-LD'!S337</f>
        <v>0</v>
      </c>
      <c r="AI339" s="146">
        <f>'Test-LD'!T337</f>
        <v>0</v>
      </c>
      <c r="AJ339" s="146">
        <f>'Test-LD'!U337</f>
        <v>0</v>
      </c>
      <c r="AK339" s="146">
        <f>'Test-LD'!V337</f>
        <v>0</v>
      </c>
      <c r="AL339" s="146">
        <f>'Test-LD'!W337</f>
        <v>0</v>
      </c>
      <c r="AM339" s="146">
        <f>'Test-LD'!X337</f>
        <v>0</v>
      </c>
      <c r="AN339" s="146">
        <f>10*LOG10(1/((Summary!$C$75/10^(AK339/10)+Summary!$C$76/10^(AL339/10)+Summary!$C$77/10^(AM339/10))/Summary!$C$78))</f>
        <v>0</v>
      </c>
      <c r="AO339" s="146">
        <f>'Test-LD'!Y337</f>
        <v>0</v>
      </c>
      <c r="AP339" s="146">
        <f>'Test-LD'!Z337</f>
        <v>0</v>
      </c>
      <c r="AQ339" s="147">
        <f t="shared" si="23"/>
        <v>0</v>
      </c>
      <c r="AR339" s="148" t="e">
        <f t="shared" si="20"/>
        <v>#DIV/0!</v>
      </c>
      <c r="AS339" s="149" t="e">
        <f t="shared" si="21"/>
        <v>#DIV/0!</v>
      </c>
      <c r="AT339" s="136"/>
      <c r="AU339" s="136"/>
      <c r="AV339" s="577"/>
      <c r="AW339" s="480"/>
      <c r="AX339" s="480"/>
      <c r="AY339" s="480"/>
      <c r="AZ339" s="480"/>
      <c r="BA339" s="480"/>
      <c r="BB339" s="481"/>
      <c r="BC339" s="480"/>
      <c r="BD339" s="480"/>
      <c r="BE339" s="480"/>
      <c r="BF339" s="480"/>
      <c r="BG339" s="472"/>
      <c r="BH339" s="477"/>
      <c r="BI339" s="472"/>
      <c r="BJ339" s="477"/>
      <c r="BK339" s="480"/>
      <c r="BL339" s="480"/>
      <c r="BM339" s="480"/>
      <c r="BN339" s="480"/>
      <c r="BO339" s="480"/>
      <c r="BP339" s="471"/>
      <c r="BQ339" s="481"/>
      <c r="BR339" s="481"/>
      <c r="BS339" s="481"/>
      <c r="BT339" s="477"/>
      <c r="BU339" s="473"/>
      <c r="BV339" s="466"/>
      <c r="BW339" s="473"/>
      <c r="BX339" s="466"/>
    </row>
    <row r="340" spans="1:76" ht="17" customHeight="1" x14ac:dyDescent="0.35">
      <c r="A340" s="516"/>
      <c r="B340" s="482" t="s">
        <v>2</v>
      </c>
      <c r="C340" s="519" t="s">
        <v>138</v>
      </c>
      <c r="D340" s="489">
        <v>30</v>
      </c>
      <c r="E340" s="492">
        <v>8</v>
      </c>
      <c r="F340" s="129">
        <v>23</v>
      </c>
      <c r="G340" s="130">
        <f>'Anchor-LD'!L338</f>
        <v>0</v>
      </c>
      <c r="H340" s="131">
        <f>'Anchor-LD'!M338</f>
        <v>0</v>
      </c>
      <c r="I340" s="131">
        <f>'Anchor-LD'!N338</f>
        <v>0</v>
      </c>
      <c r="J340" s="131">
        <f>'Anchor-LD'!O338</f>
        <v>0</v>
      </c>
      <c r="K340" s="131">
        <f>(Summary!$C$58*H340+Summary!$C$59*I340+Summary!$C$60*J340)/Summary!$C$61</f>
        <v>0</v>
      </c>
      <c r="L340" s="131">
        <f>'Anchor-LD'!P338</f>
        <v>0</v>
      </c>
      <c r="M340" s="131">
        <f>'Anchor-LD'!Q338</f>
        <v>0</v>
      </c>
      <c r="N340" s="131">
        <f>'Anchor-LD'!R338</f>
        <v>0</v>
      </c>
      <c r="O340" s="131">
        <f>'Anchor-LD'!S338</f>
        <v>0</v>
      </c>
      <c r="P340" s="131">
        <f>'Anchor-LD'!T338</f>
        <v>0</v>
      </c>
      <c r="Q340" s="131">
        <f>'Anchor-LD'!U338</f>
        <v>0</v>
      </c>
      <c r="R340" s="131">
        <f>'Anchor-LD'!V338</f>
        <v>0</v>
      </c>
      <c r="S340" s="131">
        <f>'Anchor-LD'!W338</f>
        <v>0</v>
      </c>
      <c r="T340" s="131">
        <f>'Anchor-LD'!X338</f>
        <v>0</v>
      </c>
      <c r="U340" s="131">
        <f>10*LOG10(1/((Summary!$C$75/10^(R340/10)+Summary!$C$76/10^(S340/10)+Summary!$C$77/10^(T340/10))/Summary!$C$78))</f>
        <v>0</v>
      </c>
      <c r="V340" s="131">
        <f>'Anchor-LD'!Y338</f>
        <v>0</v>
      </c>
      <c r="W340" s="131">
        <f>'Anchor-LD'!Z338</f>
        <v>0</v>
      </c>
      <c r="X340" s="132">
        <f t="shared" si="22"/>
        <v>0</v>
      </c>
      <c r="Y340" s="133"/>
      <c r="Z340" s="130">
        <f>'Test-LD'!L338</f>
        <v>0</v>
      </c>
      <c r="AA340" s="131">
        <f>'Test-LD'!M338</f>
        <v>0</v>
      </c>
      <c r="AB340" s="131">
        <f>'Test-LD'!N338</f>
        <v>0</v>
      </c>
      <c r="AC340" s="131">
        <f>'Test-LD'!O338</f>
        <v>0</v>
      </c>
      <c r="AD340" s="131">
        <f>(Summary!$C$58*AA340+Summary!$C$59*AB340+Summary!$C$60*AC340)/Summary!$C$61</f>
        <v>0</v>
      </c>
      <c r="AE340" s="131">
        <f>'Test-LD'!P338</f>
        <v>0</v>
      </c>
      <c r="AF340" s="131">
        <f>'Test-LD'!Q338</f>
        <v>0</v>
      </c>
      <c r="AG340" s="131">
        <f>'Test-LD'!R338</f>
        <v>0</v>
      </c>
      <c r="AH340" s="131">
        <f>'Test-LD'!S338</f>
        <v>0</v>
      </c>
      <c r="AI340" s="131">
        <f>'Test-LD'!T338</f>
        <v>0</v>
      </c>
      <c r="AJ340" s="131">
        <f>'Test-LD'!U338</f>
        <v>0</v>
      </c>
      <c r="AK340" s="131">
        <f>'Test-LD'!V338</f>
        <v>0</v>
      </c>
      <c r="AL340" s="131">
        <f>'Test-LD'!W338</f>
        <v>0</v>
      </c>
      <c r="AM340" s="131">
        <f>'Test-LD'!X338</f>
        <v>0</v>
      </c>
      <c r="AN340" s="131">
        <f>10*LOG10(1/((Summary!$C$75/10^(AK340/10)+Summary!$C$76/10^(AL340/10)+Summary!$C$77/10^(AM340/10))/Summary!$C$78))</f>
        <v>0</v>
      </c>
      <c r="AO340" s="131">
        <f>'Test-LD'!Y338</f>
        <v>0</v>
      </c>
      <c r="AP340" s="131">
        <f>'Test-LD'!Z338</f>
        <v>0</v>
      </c>
      <c r="AQ340" s="132">
        <f t="shared" si="23"/>
        <v>0</v>
      </c>
      <c r="AR340" s="134" t="e">
        <f t="shared" si="20"/>
        <v>#DIV/0!</v>
      </c>
      <c r="AS340" s="135" t="e">
        <f t="shared" si="21"/>
        <v>#DIV/0!</v>
      </c>
      <c r="AT340" s="136"/>
      <c r="AU340" s="136"/>
      <c r="AV340" s="577" t="s">
        <v>121</v>
      </c>
      <c r="AW340" s="480" t="e" cm="1">
        <f t="array" ref="AW340">bdRateExtend($G340:$G343,H340:H343,$Z340:$Z343,AA340:AA343)</f>
        <v>#VALUE!</v>
      </c>
      <c r="AX340" s="480" t="e" cm="1">
        <f t="array" ref="AX340">bdRateExtend($G340:$G345,H340:H345,$Z340:$Z345,AA340:AA345)</f>
        <v>#VALUE!</v>
      </c>
      <c r="AY340" s="480" t="e" cm="1">
        <f t="array" ref="AY340">bdRateExtend($G340:$G345,I340:I345,$Z340:$Z345,AB340:AB345)</f>
        <v>#VALUE!</v>
      </c>
      <c r="AZ340" s="480" t="e" cm="1">
        <f t="array" ref="AZ340">bdRateExtend($G340:$G345,J340:J345,$Z340:$Z345,AC340:AC345)</f>
        <v>#VALUE!</v>
      </c>
      <c r="BA340" s="480" t="e" cm="1">
        <f t="array" ref="BA340">bdRateExtend($G340:$G345,K340:K345,$Z340:$Z345,AD340:AD345)</f>
        <v>#VALUE!</v>
      </c>
      <c r="BB340" s="479" t="e">
        <f>(Summary!$C$89*AX340+Summary!$C$90*AY340+Summary!$C$91*AZ340)/Summary!$C$92</f>
        <v>#VALUE!</v>
      </c>
      <c r="BC340" s="480" t="e" cm="1">
        <f t="array" ref="BC340">bdRateExtend($G340:$G343,L340:L343,$Z340:$Z343,AE340:AE343)</f>
        <v>#VALUE!</v>
      </c>
      <c r="BD340" s="480" t="e" cm="1">
        <f t="array" ref="BD340">bdRateExtend($G340:$G345,L340:L345,$Z340:$Z345,AE340:AE345)</f>
        <v>#VALUE!</v>
      </c>
      <c r="BE340" s="480" t="e" cm="1">
        <f t="array" ref="BE340">bdRateExtend($G340:$G343,M340:M343,$Z340:$Z343,AF340:AF343)</f>
        <v>#VALUE!</v>
      </c>
      <c r="BF340" s="480" t="e" cm="1">
        <f t="array" ref="BF340">bdRateExtend($G340:$G345,M340:M345,$Z340:$Z345,AF340:AF345)</f>
        <v>#VALUE!</v>
      </c>
      <c r="BG340" s="474" t="e" cm="1">
        <f t="array" ref="BG340">bdRateExtend($G340:$G343,N340:N343,$Z340:$Z343,AG340:AG343,"None", FALSE,1)</f>
        <v>#VALUE!</v>
      </c>
      <c r="BH340" s="475" t="e" cm="1">
        <f t="array" ref="BH340">bdRateExtend($G340:$G345,N340:N345,$Z340:$Z345,AG340:AG345,"None", FALSE,1)</f>
        <v>#VALUE!</v>
      </c>
      <c r="BI340" s="474" t="e" cm="1">
        <f t="array" ref="BI340">bdRateExtend($G340:$G343,O340:O343,$Z340:$Z343,AH340:AH343,"None", FALSE,1)</f>
        <v>#VALUE!</v>
      </c>
      <c r="BJ340" s="475" t="e" cm="1">
        <f t="array" ref="BJ340">bdRateExtend($G340:$G345,O340:O345,$Z340:$Z345,AH340:AH345,"None", FALSE,1)</f>
        <v>#VALUE!</v>
      </c>
      <c r="BK340" s="480" t="e" cm="1">
        <f t="array" ref="BK340">bdRateExtend($G340:$G343,P340:P343,$Z340:$Z343,AI340:AI343)</f>
        <v>#VALUE!</v>
      </c>
      <c r="BL340" s="480" t="e" cm="1">
        <f t="array" ref="BL340">bdRateExtend($G340:$G345,P340:P345,$Z340:$Z345,AI340:AI345)</f>
        <v>#VALUE!</v>
      </c>
      <c r="BM340" s="480" t="e" cm="1">
        <f t="array" ref="BM340">bdRateExtend($G340:$G343,Q340:Q343,$Z340:$Z343,AJ340:AJ343)</f>
        <v>#VALUE!</v>
      </c>
      <c r="BN340" s="480" t="e" cm="1">
        <f t="array" ref="BN340">bdRateExtend($G340:$G345,Q340:Q345,$Z340:$Z345,AJ340:AJ345)</f>
        <v>#VALUE!</v>
      </c>
      <c r="BO340" s="480" t="e" cm="1">
        <f t="array" ref="BO340">bdRateExtend($G340:$G343,R340:R343,$Z340:$Z343,AK340:AK343)</f>
        <v>#VALUE!</v>
      </c>
      <c r="BP340" s="575" t="e" cm="1">
        <f t="array" ref="BP340">bdRateExtend($G340:$G345,R340:R345,$Z340:$Z345,AK340:AK345)</f>
        <v>#VALUE!</v>
      </c>
      <c r="BQ340" s="574" t="e" cm="1">
        <f t="array" ref="BQ340">bdRateExtend($G340:$G345,S340:S345,$Z340:$Z345,AL340:AL345)</f>
        <v>#VALUE!</v>
      </c>
      <c r="BR340" s="574" t="e" cm="1">
        <f t="array" ref="BR340">bdRateExtend($G340:$G345,T340:T345,$Z340:$Z345,AM340:AM345)</f>
        <v>#VALUE!</v>
      </c>
      <c r="BS340" s="574" t="e" cm="1">
        <f t="array" ref="BS340">bdRateExtend($G340:$G345,U340:U345,$Z340:$Z345,AN340:AN345)</f>
        <v>#VALUE!</v>
      </c>
      <c r="BT340" s="576" t="e">
        <f>(Summary!$C$103*BP340+Summary!$C$104*BQ340+Summary!$C$105*BR340)/Summary!$C$106</f>
        <v>#VALUE!</v>
      </c>
      <c r="BU340" s="462" cm="1">
        <f t="array" ref="BU340">testVMAFRange($G340:$G343,N340:N343,$Z340:$Z343,AG340:AG343)</f>
        <v>0</v>
      </c>
      <c r="BV340" s="464" cm="1">
        <f t="array" ref="BV340">testVMAFRange($G340:$G345,N340:N345,$Z340:$Z345,AG340:AG345)</f>
        <v>0</v>
      </c>
      <c r="BW340" s="462" cm="1">
        <f t="array" ref="BW340">testVMAFRange($G340:$G343,O340:O343,$Z340:$Z343,AH340:AH343)</f>
        <v>0</v>
      </c>
      <c r="BX340" s="464" cm="1">
        <f t="array" ref="BX340">testVMAFRange($G340:$G345,O340:O345,$Z340:$Z345,AH340:AH345)</f>
        <v>0</v>
      </c>
    </row>
    <row r="341" spans="1:76" ht="17" customHeight="1" x14ac:dyDescent="0.35">
      <c r="A341" s="516"/>
      <c r="B341" s="483"/>
      <c r="C341" s="520"/>
      <c r="D341" s="490"/>
      <c r="E341" s="493"/>
      <c r="F341" s="138">
        <v>31</v>
      </c>
      <c r="G341" s="139">
        <f>'Anchor-LD'!L339</f>
        <v>0</v>
      </c>
      <c r="H341" s="140">
        <f>'Anchor-LD'!M339</f>
        <v>0</v>
      </c>
      <c r="I341" s="140">
        <f>'Anchor-LD'!N339</f>
        <v>0</v>
      </c>
      <c r="J341" s="140">
        <f>'Anchor-LD'!O339</f>
        <v>0</v>
      </c>
      <c r="K341" s="140">
        <f>(Summary!$C$58*H341+Summary!$C$59*I341+Summary!$C$60*J341)/Summary!$C$61</f>
        <v>0</v>
      </c>
      <c r="L341" s="140">
        <f>'Anchor-LD'!P339</f>
        <v>0</v>
      </c>
      <c r="M341" s="140">
        <f>'Anchor-LD'!Q339</f>
        <v>0</v>
      </c>
      <c r="N341" s="140">
        <f>'Anchor-LD'!R339</f>
        <v>0</v>
      </c>
      <c r="O341" s="140">
        <f>'Anchor-LD'!S339</f>
        <v>0</v>
      </c>
      <c r="P341" s="140">
        <f>'Anchor-LD'!T339</f>
        <v>0</v>
      </c>
      <c r="Q341" s="140">
        <f>'Anchor-LD'!U339</f>
        <v>0</v>
      </c>
      <c r="R341" s="140">
        <f>'Anchor-LD'!V339</f>
        <v>0</v>
      </c>
      <c r="S341" s="140">
        <f>'Anchor-LD'!W339</f>
        <v>0</v>
      </c>
      <c r="T341" s="140">
        <f>'Anchor-LD'!X339</f>
        <v>0</v>
      </c>
      <c r="U341" s="140">
        <f>10*LOG10(1/((Summary!$C$75/10^(R341/10)+Summary!$C$76/10^(S341/10)+Summary!$C$77/10^(T341/10))/Summary!$C$78))</f>
        <v>0</v>
      </c>
      <c r="V341" s="140">
        <f>'Anchor-LD'!Y339</f>
        <v>0</v>
      </c>
      <c r="W341" s="140">
        <f>'Anchor-LD'!Z339</f>
        <v>0</v>
      </c>
      <c r="X341" s="141">
        <f t="shared" si="22"/>
        <v>0</v>
      </c>
      <c r="Y341" s="133"/>
      <c r="Z341" s="139">
        <f>'Test-LD'!L339</f>
        <v>0</v>
      </c>
      <c r="AA341" s="140">
        <f>'Test-LD'!M339</f>
        <v>0</v>
      </c>
      <c r="AB341" s="140">
        <f>'Test-LD'!N339</f>
        <v>0</v>
      </c>
      <c r="AC341" s="140">
        <f>'Test-LD'!O339</f>
        <v>0</v>
      </c>
      <c r="AD341" s="140">
        <f>(Summary!$C$58*AA341+Summary!$C$59*AB341+Summary!$C$60*AC341)/Summary!$C$61</f>
        <v>0</v>
      </c>
      <c r="AE341" s="140">
        <f>'Test-LD'!P339</f>
        <v>0</v>
      </c>
      <c r="AF341" s="140">
        <f>'Test-LD'!Q339</f>
        <v>0</v>
      </c>
      <c r="AG341" s="140">
        <f>'Test-LD'!R339</f>
        <v>0</v>
      </c>
      <c r="AH341" s="140">
        <f>'Test-LD'!S339</f>
        <v>0</v>
      </c>
      <c r="AI341" s="140">
        <f>'Test-LD'!T339</f>
        <v>0</v>
      </c>
      <c r="AJ341" s="140">
        <f>'Test-LD'!U339</f>
        <v>0</v>
      </c>
      <c r="AK341" s="140">
        <f>'Test-LD'!V339</f>
        <v>0</v>
      </c>
      <c r="AL341" s="140">
        <f>'Test-LD'!W339</f>
        <v>0</v>
      </c>
      <c r="AM341" s="140">
        <f>'Test-LD'!X339</f>
        <v>0</v>
      </c>
      <c r="AN341" s="140">
        <f>10*LOG10(1/((Summary!$C$75/10^(AK341/10)+Summary!$C$76/10^(AL341/10)+Summary!$C$77/10^(AM341/10))/Summary!$C$78))</f>
        <v>0</v>
      </c>
      <c r="AO341" s="140">
        <f>'Test-LD'!Y339</f>
        <v>0</v>
      </c>
      <c r="AP341" s="140">
        <f>'Test-LD'!Z339</f>
        <v>0</v>
      </c>
      <c r="AQ341" s="141">
        <f t="shared" si="23"/>
        <v>0</v>
      </c>
      <c r="AR341" s="142" t="e">
        <f t="shared" si="20"/>
        <v>#DIV/0!</v>
      </c>
      <c r="AS341" s="143" t="e">
        <f t="shared" si="21"/>
        <v>#DIV/0!</v>
      </c>
      <c r="AT341" s="136"/>
      <c r="AU341" s="136"/>
      <c r="AV341" s="577"/>
      <c r="AW341" s="480"/>
      <c r="AX341" s="480"/>
      <c r="AY341" s="480"/>
      <c r="AZ341" s="480"/>
      <c r="BA341" s="480"/>
      <c r="BB341" s="480"/>
      <c r="BC341" s="480"/>
      <c r="BD341" s="480"/>
      <c r="BE341" s="480"/>
      <c r="BF341" s="480"/>
      <c r="BG341" s="469"/>
      <c r="BH341" s="476"/>
      <c r="BI341" s="469"/>
      <c r="BJ341" s="476"/>
      <c r="BK341" s="480"/>
      <c r="BL341" s="480"/>
      <c r="BM341" s="480"/>
      <c r="BN341" s="480"/>
      <c r="BO341" s="480"/>
      <c r="BP341" s="468"/>
      <c r="BQ341" s="480"/>
      <c r="BR341" s="480"/>
      <c r="BS341" s="480"/>
      <c r="BT341" s="476"/>
      <c r="BU341" s="463"/>
      <c r="BV341" s="465"/>
      <c r="BW341" s="463"/>
      <c r="BX341" s="465"/>
    </row>
    <row r="342" spans="1:76" ht="17" customHeight="1" x14ac:dyDescent="0.35">
      <c r="A342" s="516"/>
      <c r="B342" s="483"/>
      <c r="C342" s="520"/>
      <c r="D342" s="490"/>
      <c r="E342" s="493"/>
      <c r="F342" s="138">
        <v>39</v>
      </c>
      <c r="G342" s="139">
        <f>'Anchor-LD'!L340</f>
        <v>0</v>
      </c>
      <c r="H342" s="140">
        <f>'Anchor-LD'!M340</f>
        <v>0</v>
      </c>
      <c r="I342" s="140">
        <f>'Anchor-LD'!N340</f>
        <v>0</v>
      </c>
      <c r="J342" s="140">
        <f>'Anchor-LD'!O340</f>
        <v>0</v>
      </c>
      <c r="K342" s="140">
        <f>(Summary!$C$58*H342+Summary!$C$59*I342+Summary!$C$60*J342)/Summary!$C$61</f>
        <v>0</v>
      </c>
      <c r="L342" s="140">
        <f>'Anchor-LD'!P340</f>
        <v>0</v>
      </c>
      <c r="M342" s="140">
        <f>'Anchor-LD'!Q340</f>
        <v>0</v>
      </c>
      <c r="N342" s="140">
        <f>'Anchor-LD'!R340</f>
        <v>0</v>
      </c>
      <c r="O342" s="140">
        <f>'Anchor-LD'!S340</f>
        <v>0</v>
      </c>
      <c r="P342" s="140">
        <f>'Anchor-LD'!T340</f>
        <v>0</v>
      </c>
      <c r="Q342" s="140">
        <f>'Anchor-LD'!U340</f>
        <v>0</v>
      </c>
      <c r="R342" s="140">
        <f>'Anchor-LD'!V340</f>
        <v>0</v>
      </c>
      <c r="S342" s="140">
        <f>'Anchor-LD'!W340</f>
        <v>0</v>
      </c>
      <c r="T342" s="140">
        <f>'Anchor-LD'!X340</f>
        <v>0</v>
      </c>
      <c r="U342" s="140">
        <f>10*LOG10(1/((Summary!$C$75/10^(R342/10)+Summary!$C$76/10^(S342/10)+Summary!$C$77/10^(T342/10))/Summary!$C$78))</f>
        <v>0</v>
      </c>
      <c r="V342" s="140">
        <f>'Anchor-LD'!Y340</f>
        <v>0</v>
      </c>
      <c r="W342" s="140">
        <f>'Anchor-LD'!Z340</f>
        <v>0</v>
      </c>
      <c r="X342" s="141">
        <f t="shared" si="22"/>
        <v>0</v>
      </c>
      <c r="Y342" s="133"/>
      <c r="Z342" s="139">
        <f>'Test-LD'!L340</f>
        <v>0</v>
      </c>
      <c r="AA342" s="140">
        <f>'Test-LD'!M340</f>
        <v>0</v>
      </c>
      <c r="AB342" s="140">
        <f>'Test-LD'!N340</f>
        <v>0</v>
      </c>
      <c r="AC342" s="140">
        <f>'Test-LD'!O340</f>
        <v>0</v>
      </c>
      <c r="AD342" s="140">
        <f>(Summary!$C$58*AA342+Summary!$C$59*AB342+Summary!$C$60*AC342)/Summary!$C$61</f>
        <v>0</v>
      </c>
      <c r="AE342" s="140">
        <f>'Test-LD'!P340</f>
        <v>0</v>
      </c>
      <c r="AF342" s="140">
        <f>'Test-LD'!Q340</f>
        <v>0</v>
      </c>
      <c r="AG342" s="140">
        <f>'Test-LD'!R340</f>
        <v>0</v>
      </c>
      <c r="AH342" s="140">
        <f>'Test-LD'!S340</f>
        <v>0</v>
      </c>
      <c r="AI342" s="140">
        <f>'Test-LD'!T340</f>
        <v>0</v>
      </c>
      <c r="AJ342" s="140">
        <f>'Test-LD'!U340</f>
        <v>0</v>
      </c>
      <c r="AK342" s="140">
        <f>'Test-LD'!V340</f>
        <v>0</v>
      </c>
      <c r="AL342" s="140">
        <f>'Test-LD'!W340</f>
        <v>0</v>
      </c>
      <c r="AM342" s="140">
        <f>'Test-LD'!X340</f>
        <v>0</v>
      </c>
      <c r="AN342" s="140">
        <f>10*LOG10(1/((Summary!$C$75/10^(AK342/10)+Summary!$C$76/10^(AL342/10)+Summary!$C$77/10^(AM342/10))/Summary!$C$78))</f>
        <v>0</v>
      </c>
      <c r="AO342" s="140">
        <f>'Test-LD'!Y340</f>
        <v>0</v>
      </c>
      <c r="AP342" s="140">
        <f>'Test-LD'!Z340</f>
        <v>0</v>
      </c>
      <c r="AQ342" s="141">
        <f t="shared" si="23"/>
        <v>0</v>
      </c>
      <c r="AR342" s="142" t="e">
        <f t="shared" si="20"/>
        <v>#DIV/0!</v>
      </c>
      <c r="AS342" s="143" t="e">
        <f t="shared" si="21"/>
        <v>#DIV/0!</v>
      </c>
      <c r="AT342" s="136"/>
      <c r="AU342" s="136"/>
      <c r="AV342" s="577" t="s">
        <v>122</v>
      </c>
      <c r="AW342" s="480" t="e" cm="1">
        <f t="array" ref="AW342">bdRateExtend($G341:$G344,H341:H344,$Z341:$Z344,AA341:AA344)</f>
        <v>#VALUE!</v>
      </c>
      <c r="AX342" s="480"/>
      <c r="AY342" s="480"/>
      <c r="AZ342" s="480"/>
      <c r="BA342" s="480"/>
      <c r="BB342" s="480"/>
      <c r="BC342" s="480" t="e" cm="1">
        <f t="array" ref="BC342">bdRateExtend($G341:$G344,L341:L344,$Z341:$Z344,AE341:AE344)</f>
        <v>#VALUE!</v>
      </c>
      <c r="BD342" s="480"/>
      <c r="BE342" s="480" t="e" cm="1">
        <f t="array" ref="BE342">bdRateExtend($G341:$G344,M341:M344,$Z341:$Z344,AF341:AF344)</f>
        <v>#VALUE!</v>
      </c>
      <c r="BF342" s="480"/>
      <c r="BG342" s="469" t="e" cm="1">
        <f t="array" ref="BG342">bdRateExtend($G341:$G344,N341:N344,$Z341:$Z344,AG341:AG344,"None", FALSE,1)</f>
        <v>#VALUE!</v>
      </c>
      <c r="BH342" s="476"/>
      <c r="BI342" s="469" t="e" cm="1">
        <f t="array" ref="BI342">bdRateExtend($G341:$G344,O341:O344,$Z341:$Z344,AH341:AH344,"None", FALSE,1)</f>
        <v>#VALUE!</v>
      </c>
      <c r="BJ342" s="476"/>
      <c r="BK342" s="480" t="e" cm="1">
        <f t="array" ref="BK342">bdRateExtend($G341:$G344,P341:P344,$Z341:$Z344,AI341:AI344)</f>
        <v>#VALUE!</v>
      </c>
      <c r="BL342" s="480"/>
      <c r="BM342" s="480" t="e" cm="1">
        <f t="array" ref="BM342">bdRateExtend($G341:$G344,Q341:Q344,$Z341:$Z344,AJ341:AJ344)</f>
        <v>#VALUE!</v>
      </c>
      <c r="BN342" s="480"/>
      <c r="BO342" s="480" t="e" cm="1">
        <f t="array" ref="BO342">bdRateExtend($G341:$G344,R341:R344,$Z341:$Z344,AK341:AK344)</f>
        <v>#VALUE!</v>
      </c>
      <c r="BP342" s="468"/>
      <c r="BQ342" s="480"/>
      <c r="BR342" s="480"/>
      <c r="BS342" s="480"/>
      <c r="BT342" s="476"/>
      <c r="BU342" s="463" cm="1">
        <f t="array" ref="BU342">testVMAFRange($G341:$G344,N341:N344,$Z341:$Z344,AG341:AG344)</f>
        <v>0</v>
      </c>
      <c r="BV342" s="465"/>
      <c r="BW342" s="463" cm="1">
        <f t="array" ref="BW342">testVMAFRange($G341:$G344,O341:O344,$Z341:$Z344,AH341:AH344)</f>
        <v>0</v>
      </c>
      <c r="BX342" s="465"/>
    </row>
    <row r="343" spans="1:76" ht="17" customHeight="1" x14ac:dyDescent="0.35">
      <c r="A343" s="516"/>
      <c r="B343" s="483"/>
      <c r="C343" s="520"/>
      <c r="D343" s="490"/>
      <c r="E343" s="493"/>
      <c r="F343" s="138">
        <v>47</v>
      </c>
      <c r="G343" s="139">
        <f>'Anchor-LD'!L341</f>
        <v>0</v>
      </c>
      <c r="H343" s="140">
        <f>'Anchor-LD'!M341</f>
        <v>0</v>
      </c>
      <c r="I343" s="140">
        <f>'Anchor-LD'!N341</f>
        <v>0</v>
      </c>
      <c r="J343" s="140">
        <f>'Anchor-LD'!O341</f>
        <v>0</v>
      </c>
      <c r="K343" s="140">
        <f>(Summary!$C$58*H343+Summary!$C$59*I343+Summary!$C$60*J343)/Summary!$C$61</f>
        <v>0</v>
      </c>
      <c r="L343" s="140">
        <f>'Anchor-LD'!P341</f>
        <v>0</v>
      </c>
      <c r="M343" s="140">
        <f>'Anchor-LD'!Q341</f>
        <v>0</v>
      </c>
      <c r="N343" s="140">
        <f>'Anchor-LD'!R341</f>
        <v>0</v>
      </c>
      <c r="O343" s="140">
        <f>'Anchor-LD'!S341</f>
        <v>0</v>
      </c>
      <c r="P343" s="140">
        <f>'Anchor-LD'!T341</f>
        <v>0</v>
      </c>
      <c r="Q343" s="140">
        <f>'Anchor-LD'!U341</f>
        <v>0</v>
      </c>
      <c r="R343" s="140">
        <f>'Anchor-LD'!V341</f>
        <v>0</v>
      </c>
      <c r="S343" s="140">
        <f>'Anchor-LD'!W341</f>
        <v>0</v>
      </c>
      <c r="T343" s="140">
        <f>'Anchor-LD'!X341</f>
        <v>0</v>
      </c>
      <c r="U343" s="140">
        <f>10*LOG10(1/((Summary!$C$75/10^(R343/10)+Summary!$C$76/10^(S343/10)+Summary!$C$77/10^(T343/10))/Summary!$C$78))</f>
        <v>0</v>
      </c>
      <c r="V343" s="140">
        <f>'Anchor-LD'!Y341</f>
        <v>0</v>
      </c>
      <c r="W343" s="140">
        <f>'Anchor-LD'!Z341</f>
        <v>0</v>
      </c>
      <c r="X343" s="141">
        <f t="shared" si="22"/>
        <v>0</v>
      </c>
      <c r="Y343" s="133"/>
      <c r="Z343" s="139">
        <f>'Test-LD'!L341</f>
        <v>0</v>
      </c>
      <c r="AA343" s="140">
        <f>'Test-LD'!M341</f>
        <v>0</v>
      </c>
      <c r="AB343" s="140">
        <f>'Test-LD'!N341</f>
        <v>0</v>
      </c>
      <c r="AC343" s="140">
        <f>'Test-LD'!O341</f>
        <v>0</v>
      </c>
      <c r="AD343" s="140">
        <f>(Summary!$C$58*AA343+Summary!$C$59*AB343+Summary!$C$60*AC343)/Summary!$C$61</f>
        <v>0</v>
      </c>
      <c r="AE343" s="140">
        <f>'Test-LD'!P341</f>
        <v>0</v>
      </c>
      <c r="AF343" s="140">
        <f>'Test-LD'!Q341</f>
        <v>0</v>
      </c>
      <c r="AG343" s="140">
        <f>'Test-LD'!R341</f>
        <v>0</v>
      </c>
      <c r="AH343" s="140">
        <f>'Test-LD'!S341</f>
        <v>0</v>
      </c>
      <c r="AI343" s="140">
        <f>'Test-LD'!T341</f>
        <v>0</v>
      </c>
      <c r="AJ343" s="140">
        <f>'Test-LD'!U341</f>
        <v>0</v>
      </c>
      <c r="AK343" s="140">
        <f>'Test-LD'!V341</f>
        <v>0</v>
      </c>
      <c r="AL343" s="140">
        <f>'Test-LD'!W341</f>
        <v>0</v>
      </c>
      <c r="AM343" s="140">
        <f>'Test-LD'!X341</f>
        <v>0</v>
      </c>
      <c r="AN343" s="140">
        <f>10*LOG10(1/((Summary!$C$75/10^(AK343/10)+Summary!$C$76/10^(AL343/10)+Summary!$C$77/10^(AM343/10))/Summary!$C$78))</f>
        <v>0</v>
      </c>
      <c r="AO343" s="140">
        <f>'Test-LD'!Y341</f>
        <v>0</v>
      </c>
      <c r="AP343" s="140">
        <f>'Test-LD'!Z341</f>
        <v>0</v>
      </c>
      <c r="AQ343" s="141">
        <f t="shared" si="23"/>
        <v>0</v>
      </c>
      <c r="AR343" s="142" t="e">
        <f t="shared" si="20"/>
        <v>#DIV/0!</v>
      </c>
      <c r="AS343" s="143" t="e">
        <f t="shared" si="21"/>
        <v>#DIV/0!</v>
      </c>
      <c r="AT343" s="136"/>
      <c r="AU343" s="136"/>
      <c r="AV343" s="577"/>
      <c r="AW343" s="480"/>
      <c r="AX343" s="480"/>
      <c r="AY343" s="480"/>
      <c r="AZ343" s="480"/>
      <c r="BA343" s="480"/>
      <c r="BB343" s="480"/>
      <c r="BC343" s="480"/>
      <c r="BD343" s="480"/>
      <c r="BE343" s="480"/>
      <c r="BF343" s="480"/>
      <c r="BG343" s="469"/>
      <c r="BH343" s="476"/>
      <c r="BI343" s="469"/>
      <c r="BJ343" s="476"/>
      <c r="BK343" s="480"/>
      <c r="BL343" s="480"/>
      <c r="BM343" s="480"/>
      <c r="BN343" s="480"/>
      <c r="BO343" s="480"/>
      <c r="BP343" s="468"/>
      <c r="BQ343" s="480"/>
      <c r="BR343" s="480"/>
      <c r="BS343" s="480"/>
      <c r="BT343" s="476"/>
      <c r="BU343" s="463"/>
      <c r="BV343" s="465"/>
      <c r="BW343" s="463"/>
      <c r="BX343" s="465"/>
    </row>
    <row r="344" spans="1:76" ht="17" customHeight="1" x14ac:dyDescent="0.35">
      <c r="A344" s="516"/>
      <c r="B344" s="483"/>
      <c r="C344" s="520"/>
      <c r="D344" s="490"/>
      <c r="E344" s="493"/>
      <c r="F344" s="138">
        <v>55</v>
      </c>
      <c r="G344" s="139">
        <f>'Anchor-LD'!L342</f>
        <v>0</v>
      </c>
      <c r="H344" s="140">
        <f>'Anchor-LD'!M342</f>
        <v>0</v>
      </c>
      <c r="I344" s="140">
        <f>'Anchor-LD'!N342</f>
        <v>0</v>
      </c>
      <c r="J344" s="140">
        <f>'Anchor-LD'!O342</f>
        <v>0</v>
      </c>
      <c r="K344" s="140">
        <f>(Summary!$C$58*H344+Summary!$C$59*I344+Summary!$C$60*J344)/Summary!$C$61</f>
        <v>0</v>
      </c>
      <c r="L344" s="140">
        <f>'Anchor-LD'!P342</f>
        <v>0</v>
      </c>
      <c r="M344" s="140">
        <f>'Anchor-LD'!Q342</f>
        <v>0</v>
      </c>
      <c r="N344" s="140">
        <f>'Anchor-LD'!R342</f>
        <v>0</v>
      </c>
      <c r="O344" s="140">
        <f>'Anchor-LD'!S342</f>
        <v>0</v>
      </c>
      <c r="P344" s="140">
        <f>'Anchor-LD'!T342</f>
        <v>0</v>
      </c>
      <c r="Q344" s="140">
        <f>'Anchor-LD'!U342</f>
        <v>0</v>
      </c>
      <c r="R344" s="140">
        <f>'Anchor-LD'!V342</f>
        <v>0</v>
      </c>
      <c r="S344" s="140">
        <f>'Anchor-LD'!W342</f>
        <v>0</v>
      </c>
      <c r="T344" s="140">
        <f>'Anchor-LD'!X342</f>
        <v>0</v>
      </c>
      <c r="U344" s="140">
        <f>10*LOG10(1/((Summary!$C$75/10^(R344/10)+Summary!$C$76/10^(S344/10)+Summary!$C$77/10^(T344/10))/Summary!$C$78))</f>
        <v>0</v>
      </c>
      <c r="V344" s="140">
        <f>'Anchor-LD'!Y342</f>
        <v>0</v>
      </c>
      <c r="W344" s="140">
        <f>'Anchor-LD'!Z342</f>
        <v>0</v>
      </c>
      <c r="X344" s="141">
        <f t="shared" si="22"/>
        <v>0</v>
      </c>
      <c r="Y344" s="133"/>
      <c r="Z344" s="139">
        <f>'Test-LD'!L342</f>
        <v>0</v>
      </c>
      <c r="AA344" s="140">
        <f>'Test-LD'!M342</f>
        <v>0</v>
      </c>
      <c r="AB344" s="140">
        <f>'Test-LD'!N342</f>
        <v>0</v>
      </c>
      <c r="AC344" s="140">
        <f>'Test-LD'!O342</f>
        <v>0</v>
      </c>
      <c r="AD344" s="140">
        <f>(Summary!$C$58*AA344+Summary!$C$59*AB344+Summary!$C$60*AC344)/Summary!$C$61</f>
        <v>0</v>
      </c>
      <c r="AE344" s="140">
        <f>'Test-LD'!P342</f>
        <v>0</v>
      </c>
      <c r="AF344" s="140">
        <f>'Test-LD'!Q342</f>
        <v>0</v>
      </c>
      <c r="AG344" s="140">
        <f>'Test-LD'!R342</f>
        <v>0</v>
      </c>
      <c r="AH344" s="140">
        <f>'Test-LD'!S342</f>
        <v>0</v>
      </c>
      <c r="AI344" s="140">
        <f>'Test-LD'!T342</f>
        <v>0</v>
      </c>
      <c r="AJ344" s="140">
        <f>'Test-LD'!U342</f>
        <v>0</v>
      </c>
      <c r="AK344" s="140">
        <f>'Test-LD'!V342</f>
        <v>0</v>
      </c>
      <c r="AL344" s="140">
        <f>'Test-LD'!W342</f>
        <v>0</v>
      </c>
      <c r="AM344" s="140">
        <f>'Test-LD'!X342</f>
        <v>0</v>
      </c>
      <c r="AN344" s="140">
        <f>10*LOG10(1/((Summary!$C$75/10^(AK344/10)+Summary!$C$76/10^(AL344/10)+Summary!$C$77/10^(AM344/10))/Summary!$C$78))</f>
        <v>0</v>
      </c>
      <c r="AO344" s="140">
        <f>'Test-LD'!Y342</f>
        <v>0</v>
      </c>
      <c r="AP344" s="140">
        <f>'Test-LD'!Z342</f>
        <v>0</v>
      </c>
      <c r="AQ344" s="141">
        <f t="shared" si="23"/>
        <v>0</v>
      </c>
      <c r="AR344" s="142" t="e">
        <f t="shared" si="20"/>
        <v>#DIV/0!</v>
      </c>
      <c r="AS344" s="143" t="e">
        <f t="shared" si="21"/>
        <v>#DIV/0!</v>
      </c>
      <c r="AT344" s="136"/>
      <c r="AU344" s="136"/>
      <c r="AV344" s="577" t="s">
        <v>123</v>
      </c>
      <c r="AW344" s="480" t="e" cm="1">
        <f t="array" ref="AW344">bdRateExtend($G342:$G345,H342:H345,$Z342:$Z345,AA342:AA345)</f>
        <v>#VALUE!</v>
      </c>
      <c r="AX344" s="480"/>
      <c r="AY344" s="480"/>
      <c r="AZ344" s="480"/>
      <c r="BA344" s="480"/>
      <c r="BB344" s="480"/>
      <c r="BC344" s="480" t="e" cm="1">
        <f t="array" ref="BC344">bdRateExtend($G342:$G345,L342:L345,$Z342:$Z345,AE342:AE345)</f>
        <v>#VALUE!</v>
      </c>
      <c r="BD344" s="480"/>
      <c r="BE344" s="480" t="e" cm="1">
        <f t="array" ref="BE344">bdRateExtend($G342:$G345,M342:M345,$Z342:$Z345,AF342:AF345)</f>
        <v>#VALUE!</v>
      </c>
      <c r="BF344" s="480"/>
      <c r="BG344" s="469" t="e" cm="1">
        <f t="array" ref="BG344">bdRateExtend($G342:$G345,N342:N345,$Z342:$Z345,AG342:AG345,"None", FALSE,1)</f>
        <v>#VALUE!</v>
      </c>
      <c r="BH344" s="476"/>
      <c r="BI344" s="469" t="e" cm="1">
        <f t="array" ref="BI344">bdRateExtend($G342:$G345,O342:O345,$Z342:$Z345,AH342:AH345,"None", FALSE,1)</f>
        <v>#VALUE!</v>
      </c>
      <c r="BJ344" s="476"/>
      <c r="BK344" s="480" t="e" cm="1">
        <f t="array" ref="BK344">bdRateExtend($G342:$G345,P342:P345,$Z342:$Z345,AI342:AI345)</f>
        <v>#VALUE!</v>
      </c>
      <c r="BL344" s="480"/>
      <c r="BM344" s="480" t="e" cm="1">
        <f t="array" ref="BM344">bdRateExtend($G342:$G345,Q342:Q345,$Z342:$Z345,AJ342:AJ345)</f>
        <v>#VALUE!</v>
      </c>
      <c r="BN344" s="480"/>
      <c r="BO344" s="480" t="e" cm="1">
        <f t="array" ref="BO344">bdRateExtend($G342:$G345,R342:R345,$Z342:$Z345,AK342:AK345)</f>
        <v>#VALUE!</v>
      </c>
      <c r="BP344" s="468"/>
      <c r="BQ344" s="480"/>
      <c r="BR344" s="480"/>
      <c r="BS344" s="480"/>
      <c r="BT344" s="476"/>
      <c r="BU344" s="463" cm="1">
        <f t="array" ref="BU344">testVMAFRange($G342:$G345,N342:N345,$Z342:$Z345,AG342:AG345)</f>
        <v>0</v>
      </c>
      <c r="BV344" s="465"/>
      <c r="BW344" s="463" cm="1">
        <f t="array" ref="BW344">testVMAFRange($G342:$G345,O342:O345,$Z342:$Z345,AH342:AH345)</f>
        <v>0</v>
      </c>
      <c r="BX344" s="465"/>
    </row>
    <row r="345" spans="1:76" ht="17" customHeight="1" thickBot="1" x14ac:dyDescent="0.4">
      <c r="A345" s="516"/>
      <c r="B345" s="518"/>
      <c r="C345" s="521"/>
      <c r="D345" s="522"/>
      <c r="E345" s="523"/>
      <c r="F345" s="144">
        <v>63</v>
      </c>
      <c r="G345" s="145">
        <f>'Anchor-LD'!L343</f>
        <v>0</v>
      </c>
      <c r="H345" s="146">
        <f>'Anchor-LD'!M343</f>
        <v>0</v>
      </c>
      <c r="I345" s="146">
        <f>'Anchor-LD'!N343</f>
        <v>0</v>
      </c>
      <c r="J345" s="146">
        <f>'Anchor-LD'!O343</f>
        <v>0</v>
      </c>
      <c r="K345" s="146">
        <f>(Summary!$C$58*H345+Summary!$C$59*I345+Summary!$C$60*J345)/Summary!$C$61</f>
        <v>0</v>
      </c>
      <c r="L345" s="146">
        <f>'Anchor-LD'!P343</f>
        <v>0</v>
      </c>
      <c r="M345" s="146">
        <f>'Anchor-LD'!Q343</f>
        <v>0</v>
      </c>
      <c r="N345" s="146">
        <f>'Anchor-LD'!R343</f>
        <v>0</v>
      </c>
      <c r="O345" s="146">
        <f>'Anchor-LD'!S343</f>
        <v>0</v>
      </c>
      <c r="P345" s="146">
        <f>'Anchor-LD'!T343</f>
        <v>0</v>
      </c>
      <c r="Q345" s="146">
        <f>'Anchor-LD'!U343</f>
        <v>0</v>
      </c>
      <c r="R345" s="146">
        <f>'Anchor-LD'!V343</f>
        <v>0</v>
      </c>
      <c r="S345" s="146">
        <f>'Anchor-LD'!W343</f>
        <v>0</v>
      </c>
      <c r="T345" s="146">
        <f>'Anchor-LD'!X343</f>
        <v>0</v>
      </c>
      <c r="U345" s="146">
        <f>10*LOG10(1/((Summary!$C$75/10^(R345/10)+Summary!$C$76/10^(S345/10)+Summary!$C$77/10^(T345/10))/Summary!$C$78))</f>
        <v>0</v>
      </c>
      <c r="V345" s="146">
        <f>'Anchor-LD'!Y343</f>
        <v>0</v>
      </c>
      <c r="W345" s="146">
        <f>'Anchor-LD'!Z343</f>
        <v>0</v>
      </c>
      <c r="X345" s="147">
        <f t="shared" si="22"/>
        <v>0</v>
      </c>
      <c r="Y345" s="133"/>
      <c r="Z345" s="145">
        <f>'Test-LD'!L343</f>
        <v>0</v>
      </c>
      <c r="AA345" s="146">
        <f>'Test-LD'!M343</f>
        <v>0</v>
      </c>
      <c r="AB345" s="146">
        <f>'Test-LD'!N343</f>
        <v>0</v>
      </c>
      <c r="AC345" s="146">
        <f>'Test-LD'!O343</f>
        <v>0</v>
      </c>
      <c r="AD345" s="146">
        <f>(Summary!$C$58*AA345+Summary!$C$59*AB345+Summary!$C$60*AC345)/Summary!$C$61</f>
        <v>0</v>
      </c>
      <c r="AE345" s="146">
        <f>'Test-LD'!P343</f>
        <v>0</v>
      </c>
      <c r="AF345" s="146">
        <f>'Test-LD'!Q343</f>
        <v>0</v>
      </c>
      <c r="AG345" s="146">
        <f>'Test-LD'!R343</f>
        <v>0</v>
      </c>
      <c r="AH345" s="146">
        <f>'Test-LD'!S343</f>
        <v>0</v>
      </c>
      <c r="AI345" s="146">
        <f>'Test-LD'!T343</f>
        <v>0</v>
      </c>
      <c r="AJ345" s="146">
        <f>'Test-LD'!U343</f>
        <v>0</v>
      </c>
      <c r="AK345" s="146">
        <f>'Test-LD'!V343</f>
        <v>0</v>
      </c>
      <c r="AL345" s="146">
        <f>'Test-LD'!W343</f>
        <v>0</v>
      </c>
      <c r="AM345" s="146">
        <f>'Test-LD'!X343</f>
        <v>0</v>
      </c>
      <c r="AN345" s="146">
        <f>10*LOG10(1/((Summary!$C$75/10^(AK345/10)+Summary!$C$76/10^(AL345/10)+Summary!$C$77/10^(AM345/10))/Summary!$C$78))</f>
        <v>0</v>
      </c>
      <c r="AO345" s="146">
        <f>'Test-LD'!Y343</f>
        <v>0</v>
      </c>
      <c r="AP345" s="146">
        <f>'Test-LD'!Z343</f>
        <v>0</v>
      </c>
      <c r="AQ345" s="147">
        <f t="shared" si="23"/>
        <v>0</v>
      </c>
      <c r="AR345" s="148" t="e">
        <f t="shared" si="20"/>
        <v>#DIV/0!</v>
      </c>
      <c r="AS345" s="149" t="e">
        <f t="shared" si="21"/>
        <v>#DIV/0!</v>
      </c>
      <c r="AT345" s="136"/>
      <c r="AU345" s="136"/>
      <c r="AV345" s="577"/>
      <c r="AW345" s="480"/>
      <c r="AX345" s="480"/>
      <c r="AY345" s="480"/>
      <c r="AZ345" s="480"/>
      <c r="BA345" s="480"/>
      <c r="BB345" s="481"/>
      <c r="BC345" s="480"/>
      <c r="BD345" s="480"/>
      <c r="BE345" s="480"/>
      <c r="BF345" s="480"/>
      <c r="BG345" s="472"/>
      <c r="BH345" s="477"/>
      <c r="BI345" s="472"/>
      <c r="BJ345" s="477"/>
      <c r="BK345" s="480"/>
      <c r="BL345" s="480"/>
      <c r="BM345" s="480"/>
      <c r="BN345" s="480"/>
      <c r="BO345" s="480"/>
      <c r="BP345" s="471"/>
      <c r="BQ345" s="481"/>
      <c r="BR345" s="481"/>
      <c r="BS345" s="481"/>
      <c r="BT345" s="477"/>
      <c r="BU345" s="473"/>
      <c r="BV345" s="466"/>
      <c r="BW345" s="473"/>
      <c r="BX345" s="466"/>
    </row>
    <row r="346" spans="1:76" ht="17" customHeight="1" x14ac:dyDescent="0.35">
      <c r="A346" s="516"/>
      <c r="B346" s="482" t="s">
        <v>2</v>
      </c>
      <c r="C346" s="519" t="s">
        <v>76</v>
      </c>
      <c r="D346" s="489">
        <v>24</v>
      </c>
      <c r="E346" s="492">
        <v>10</v>
      </c>
      <c r="F346" s="129">
        <v>23</v>
      </c>
      <c r="G346" s="130">
        <f>'Anchor-LD'!L344</f>
        <v>0</v>
      </c>
      <c r="H346" s="131">
        <f>'Anchor-LD'!M344</f>
        <v>0</v>
      </c>
      <c r="I346" s="131">
        <f>'Anchor-LD'!N344</f>
        <v>0</v>
      </c>
      <c r="J346" s="131">
        <f>'Anchor-LD'!O344</f>
        <v>0</v>
      </c>
      <c r="K346" s="131">
        <f>(Summary!$C$58*H346+Summary!$C$59*I346+Summary!$C$60*J346)/Summary!$C$61</f>
        <v>0</v>
      </c>
      <c r="L346" s="131">
        <f>'Anchor-LD'!P344</f>
        <v>0</v>
      </c>
      <c r="M346" s="131">
        <f>'Anchor-LD'!Q344</f>
        <v>0</v>
      </c>
      <c r="N346" s="131">
        <f>'Anchor-LD'!R344</f>
        <v>0</v>
      </c>
      <c r="O346" s="131">
        <f>'Anchor-LD'!S344</f>
        <v>0</v>
      </c>
      <c r="P346" s="131">
        <f>'Anchor-LD'!T344</f>
        <v>0</v>
      </c>
      <c r="Q346" s="131">
        <f>'Anchor-LD'!U344</f>
        <v>0</v>
      </c>
      <c r="R346" s="131">
        <f>'Anchor-LD'!V344</f>
        <v>0</v>
      </c>
      <c r="S346" s="131">
        <f>'Anchor-LD'!W344</f>
        <v>0</v>
      </c>
      <c r="T346" s="131">
        <f>'Anchor-LD'!X344</f>
        <v>0</v>
      </c>
      <c r="U346" s="131">
        <f>10*LOG10(1/((Summary!$C$75/10^(R346/10)+Summary!$C$76/10^(S346/10)+Summary!$C$77/10^(T346/10))/Summary!$C$78))</f>
        <v>0</v>
      </c>
      <c r="V346" s="131">
        <f>'Anchor-LD'!Y344</f>
        <v>0</v>
      </c>
      <c r="W346" s="131">
        <f>'Anchor-LD'!Z344</f>
        <v>0</v>
      </c>
      <c r="X346" s="132">
        <f t="shared" si="22"/>
        <v>0</v>
      </c>
      <c r="Y346" s="133"/>
      <c r="Z346" s="130">
        <f>'Test-LD'!L344</f>
        <v>0</v>
      </c>
      <c r="AA346" s="131">
        <f>'Test-LD'!M344</f>
        <v>0</v>
      </c>
      <c r="AB346" s="131">
        <f>'Test-LD'!N344</f>
        <v>0</v>
      </c>
      <c r="AC346" s="131">
        <f>'Test-LD'!O344</f>
        <v>0</v>
      </c>
      <c r="AD346" s="131">
        <f>(Summary!$C$58*AA346+Summary!$C$59*AB346+Summary!$C$60*AC346)/Summary!$C$61</f>
        <v>0</v>
      </c>
      <c r="AE346" s="131">
        <f>'Test-LD'!P344</f>
        <v>0</v>
      </c>
      <c r="AF346" s="131">
        <f>'Test-LD'!Q344</f>
        <v>0</v>
      </c>
      <c r="AG346" s="131">
        <f>'Test-LD'!R344</f>
        <v>0</v>
      </c>
      <c r="AH346" s="131">
        <f>'Test-LD'!S344</f>
        <v>0</v>
      </c>
      <c r="AI346" s="131">
        <f>'Test-LD'!T344</f>
        <v>0</v>
      </c>
      <c r="AJ346" s="131">
        <f>'Test-LD'!U344</f>
        <v>0</v>
      </c>
      <c r="AK346" s="131">
        <f>'Test-LD'!V344</f>
        <v>0</v>
      </c>
      <c r="AL346" s="131">
        <f>'Test-LD'!W344</f>
        <v>0</v>
      </c>
      <c r="AM346" s="131">
        <f>'Test-LD'!X344</f>
        <v>0</v>
      </c>
      <c r="AN346" s="131">
        <f>10*LOG10(1/((Summary!$C$75/10^(AK346/10)+Summary!$C$76/10^(AL346/10)+Summary!$C$77/10^(AM346/10))/Summary!$C$78))</f>
        <v>0</v>
      </c>
      <c r="AO346" s="131">
        <f>'Test-LD'!Y344</f>
        <v>0</v>
      </c>
      <c r="AP346" s="131">
        <f>'Test-LD'!Z344</f>
        <v>0</v>
      </c>
      <c r="AQ346" s="132">
        <f t="shared" si="23"/>
        <v>0</v>
      </c>
      <c r="AR346" s="134" t="e">
        <f t="shared" si="20"/>
        <v>#DIV/0!</v>
      </c>
      <c r="AS346" s="135" t="e">
        <f t="shared" si="21"/>
        <v>#DIV/0!</v>
      </c>
      <c r="AT346" s="136"/>
      <c r="AU346" s="136"/>
      <c r="AV346" s="577" t="s">
        <v>121</v>
      </c>
      <c r="AW346" s="480" t="e" cm="1">
        <f t="array" ref="AW346">bdRateExtend($G346:$G349,H346:H349,$Z346:$Z349,AA346:AA349)</f>
        <v>#VALUE!</v>
      </c>
      <c r="AX346" s="480" t="e" cm="1">
        <f t="array" ref="AX346">bdRateExtend($G346:$G351,H346:H351,$Z346:$Z351,AA346:AA351)</f>
        <v>#VALUE!</v>
      </c>
      <c r="AY346" s="480" t="e" cm="1">
        <f t="array" ref="AY346">bdRateExtend($G346:$G351,I346:I351,$Z346:$Z351,AB346:AB351)</f>
        <v>#VALUE!</v>
      </c>
      <c r="AZ346" s="480" t="e" cm="1">
        <f t="array" ref="AZ346">bdRateExtend($G346:$G351,J346:J351,$Z346:$Z351,AC346:AC351)</f>
        <v>#VALUE!</v>
      </c>
      <c r="BA346" s="480" t="e" cm="1">
        <f t="array" ref="BA346">bdRateExtend($G346:$G351,K346:K351,$Z346:$Z351,AD346:AD351)</f>
        <v>#VALUE!</v>
      </c>
      <c r="BB346" s="479" t="e">
        <f>(Summary!$C$89*AX346+Summary!$C$90*AY346+Summary!$C$91*AZ346)/Summary!$C$92</f>
        <v>#VALUE!</v>
      </c>
      <c r="BC346" s="480" t="e" cm="1">
        <f t="array" ref="BC346">bdRateExtend($G346:$G349,L346:L349,$Z346:$Z349,AE346:AE349)</f>
        <v>#VALUE!</v>
      </c>
      <c r="BD346" s="480" t="e" cm="1">
        <f t="array" ref="BD346">bdRateExtend($G346:$G351,L346:L351,$Z346:$Z351,AE346:AE351)</f>
        <v>#VALUE!</v>
      </c>
      <c r="BE346" s="480" t="e" cm="1">
        <f t="array" ref="BE346">bdRateExtend($G346:$G349,M346:M349,$Z346:$Z349,AF346:AF349)</f>
        <v>#VALUE!</v>
      </c>
      <c r="BF346" s="480" t="e" cm="1">
        <f t="array" ref="BF346">bdRateExtend($G346:$G351,M346:M351,$Z346:$Z351,AF346:AF351)</f>
        <v>#VALUE!</v>
      </c>
      <c r="BG346" s="474" t="e" cm="1">
        <f t="array" ref="BG346">bdRateExtend($G346:$G349,N346:N349,$Z346:$Z349,AG346:AG349,"None", FALSE,1)</f>
        <v>#VALUE!</v>
      </c>
      <c r="BH346" s="475" t="e" cm="1">
        <f t="array" ref="BH346">bdRateExtend($G346:$G351,N346:N351,$Z346:$Z351,AG346:AG351,"None", FALSE,1)</f>
        <v>#VALUE!</v>
      </c>
      <c r="BI346" s="474" t="e" cm="1">
        <f t="array" ref="BI346">bdRateExtend($G346:$G349,O346:O349,$Z346:$Z349,AH346:AH349,"None", FALSE,1)</f>
        <v>#VALUE!</v>
      </c>
      <c r="BJ346" s="475" t="e" cm="1">
        <f t="array" ref="BJ346">bdRateExtend($G346:$G351,O346:O351,$Z346:$Z351,AH346:AH351,"None", FALSE,1)</f>
        <v>#VALUE!</v>
      </c>
      <c r="BK346" s="480" t="e" cm="1">
        <f t="array" ref="BK346">bdRateExtend($G346:$G349,P346:P349,$Z346:$Z349,AI346:AI349)</f>
        <v>#VALUE!</v>
      </c>
      <c r="BL346" s="480" t="e" cm="1">
        <f t="array" ref="BL346">bdRateExtend($G346:$G351,P346:P351,$Z346:$Z351,AI346:AI351)</f>
        <v>#VALUE!</v>
      </c>
      <c r="BM346" s="480" t="e" cm="1">
        <f t="array" ref="BM346">bdRateExtend($G346:$G349,Q346:Q349,$Z346:$Z349,AJ346:AJ349)</f>
        <v>#VALUE!</v>
      </c>
      <c r="BN346" s="480" t="e" cm="1">
        <f t="array" ref="BN346">bdRateExtend($G346:$G351,Q346:Q351,$Z346:$Z351,AJ346:AJ351)</f>
        <v>#VALUE!</v>
      </c>
      <c r="BO346" s="480" t="e" cm="1">
        <f t="array" ref="BO346">bdRateExtend($G346:$G349,R346:R349,$Z346:$Z349,AK346:AK349)</f>
        <v>#VALUE!</v>
      </c>
      <c r="BP346" s="575" t="e" cm="1">
        <f t="array" ref="BP346">bdRateExtend($G346:$G351,R346:R351,$Z346:$Z351,AK346:AK351)</f>
        <v>#VALUE!</v>
      </c>
      <c r="BQ346" s="574" t="e" cm="1">
        <f t="array" ref="BQ346">bdRateExtend($G346:$G351,S346:S351,$Z346:$Z351,AL346:AL351)</f>
        <v>#VALUE!</v>
      </c>
      <c r="BR346" s="574" t="e" cm="1">
        <f t="array" ref="BR346">bdRateExtend($G346:$G351,T346:T351,$Z346:$Z351,AM346:AM351)</f>
        <v>#VALUE!</v>
      </c>
      <c r="BS346" s="574" t="e" cm="1">
        <f t="array" ref="BS346">bdRateExtend($G346:$G351,U346:U351,$Z346:$Z351,AN346:AN351)</f>
        <v>#VALUE!</v>
      </c>
      <c r="BT346" s="576" t="e">
        <f>(Summary!$C$103*BP346+Summary!$C$104*BQ346+Summary!$C$105*BR346)/Summary!$C$106</f>
        <v>#VALUE!</v>
      </c>
      <c r="BU346" s="462" cm="1">
        <f t="array" ref="BU346">testVMAFRange($G346:$G349,N346:N349,$Z346:$Z349,AG346:AG349)</f>
        <v>0</v>
      </c>
      <c r="BV346" s="464" cm="1">
        <f t="array" ref="BV346">testVMAFRange($G346:$G351,N346:N351,$Z346:$Z351,AG346:AG351)</f>
        <v>0</v>
      </c>
      <c r="BW346" s="462" cm="1">
        <f t="array" ref="BW346">testVMAFRange($G346:$G349,O346:O349,$Z346:$Z349,AH346:AH349)</f>
        <v>0</v>
      </c>
      <c r="BX346" s="464" cm="1">
        <f t="array" ref="BX346">testVMAFRange($G346:$G351,O346:O351,$Z346:$Z351,AH346:AH351)</f>
        <v>0</v>
      </c>
    </row>
    <row r="347" spans="1:76" ht="17" customHeight="1" x14ac:dyDescent="0.35">
      <c r="A347" s="516"/>
      <c r="B347" s="483"/>
      <c r="C347" s="520"/>
      <c r="D347" s="490"/>
      <c r="E347" s="493"/>
      <c r="F347" s="138">
        <v>31</v>
      </c>
      <c r="G347" s="139">
        <f>'Anchor-LD'!L345</f>
        <v>0</v>
      </c>
      <c r="H347" s="140">
        <f>'Anchor-LD'!M345</f>
        <v>0</v>
      </c>
      <c r="I347" s="140">
        <f>'Anchor-LD'!N345</f>
        <v>0</v>
      </c>
      <c r="J347" s="140">
        <f>'Anchor-LD'!O345</f>
        <v>0</v>
      </c>
      <c r="K347" s="140">
        <f>(Summary!$C$58*H347+Summary!$C$59*I347+Summary!$C$60*J347)/Summary!$C$61</f>
        <v>0</v>
      </c>
      <c r="L347" s="140">
        <f>'Anchor-LD'!P345</f>
        <v>0</v>
      </c>
      <c r="M347" s="140">
        <f>'Anchor-LD'!Q345</f>
        <v>0</v>
      </c>
      <c r="N347" s="140">
        <f>'Anchor-LD'!R345</f>
        <v>0</v>
      </c>
      <c r="O347" s="140">
        <f>'Anchor-LD'!S345</f>
        <v>0</v>
      </c>
      <c r="P347" s="140">
        <f>'Anchor-LD'!T345</f>
        <v>0</v>
      </c>
      <c r="Q347" s="140">
        <f>'Anchor-LD'!U345</f>
        <v>0</v>
      </c>
      <c r="R347" s="140">
        <f>'Anchor-LD'!V345</f>
        <v>0</v>
      </c>
      <c r="S347" s="140">
        <f>'Anchor-LD'!W345</f>
        <v>0</v>
      </c>
      <c r="T347" s="140">
        <f>'Anchor-LD'!X345</f>
        <v>0</v>
      </c>
      <c r="U347" s="140">
        <f>10*LOG10(1/((Summary!$C$75/10^(R347/10)+Summary!$C$76/10^(S347/10)+Summary!$C$77/10^(T347/10))/Summary!$C$78))</f>
        <v>0</v>
      </c>
      <c r="V347" s="140">
        <f>'Anchor-LD'!Y345</f>
        <v>0</v>
      </c>
      <c r="W347" s="140">
        <f>'Anchor-LD'!Z345</f>
        <v>0</v>
      </c>
      <c r="X347" s="141">
        <f t="shared" si="22"/>
        <v>0</v>
      </c>
      <c r="Y347" s="133"/>
      <c r="Z347" s="139">
        <f>'Test-LD'!L345</f>
        <v>0</v>
      </c>
      <c r="AA347" s="140">
        <f>'Test-LD'!M345</f>
        <v>0</v>
      </c>
      <c r="AB347" s="140">
        <f>'Test-LD'!N345</f>
        <v>0</v>
      </c>
      <c r="AC347" s="140">
        <f>'Test-LD'!O345</f>
        <v>0</v>
      </c>
      <c r="AD347" s="140">
        <f>(Summary!$C$58*AA347+Summary!$C$59*AB347+Summary!$C$60*AC347)/Summary!$C$61</f>
        <v>0</v>
      </c>
      <c r="AE347" s="140">
        <f>'Test-LD'!P345</f>
        <v>0</v>
      </c>
      <c r="AF347" s="140">
        <f>'Test-LD'!Q345</f>
        <v>0</v>
      </c>
      <c r="AG347" s="140">
        <f>'Test-LD'!R345</f>
        <v>0</v>
      </c>
      <c r="AH347" s="140">
        <f>'Test-LD'!S345</f>
        <v>0</v>
      </c>
      <c r="AI347" s="140">
        <f>'Test-LD'!T345</f>
        <v>0</v>
      </c>
      <c r="AJ347" s="140">
        <f>'Test-LD'!U345</f>
        <v>0</v>
      </c>
      <c r="AK347" s="140">
        <f>'Test-LD'!V345</f>
        <v>0</v>
      </c>
      <c r="AL347" s="140">
        <f>'Test-LD'!W345</f>
        <v>0</v>
      </c>
      <c r="AM347" s="140">
        <f>'Test-LD'!X345</f>
        <v>0</v>
      </c>
      <c r="AN347" s="140">
        <f>10*LOG10(1/((Summary!$C$75/10^(AK347/10)+Summary!$C$76/10^(AL347/10)+Summary!$C$77/10^(AM347/10))/Summary!$C$78))</f>
        <v>0</v>
      </c>
      <c r="AO347" s="140">
        <f>'Test-LD'!Y345</f>
        <v>0</v>
      </c>
      <c r="AP347" s="140">
        <f>'Test-LD'!Z345</f>
        <v>0</v>
      </c>
      <c r="AQ347" s="141">
        <f t="shared" si="23"/>
        <v>0</v>
      </c>
      <c r="AR347" s="142" t="e">
        <f t="shared" si="20"/>
        <v>#DIV/0!</v>
      </c>
      <c r="AS347" s="143" t="e">
        <f t="shared" si="21"/>
        <v>#DIV/0!</v>
      </c>
      <c r="AT347" s="136"/>
      <c r="AU347" s="136"/>
      <c r="AV347" s="577"/>
      <c r="AW347" s="480"/>
      <c r="AX347" s="480"/>
      <c r="AY347" s="480"/>
      <c r="AZ347" s="480"/>
      <c r="BA347" s="480"/>
      <c r="BB347" s="480"/>
      <c r="BC347" s="480"/>
      <c r="BD347" s="480"/>
      <c r="BE347" s="480"/>
      <c r="BF347" s="480"/>
      <c r="BG347" s="469"/>
      <c r="BH347" s="476"/>
      <c r="BI347" s="469"/>
      <c r="BJ347" s="476"/>
      <c r="BK347" s="480"/>
      <c r="BL347" s="480"/>
      <c r="BM347" s="480"/>
      <c r="BN347" s="480"/>
      <c r="BO347" s="480"/>
      <c r="BP347" s="468"/>
      <c r="BQ347" s="480"/>
      <c r="BR347" s="480"/>
      <c r="BS347" s="480"/>
      <c r="BT347" s="476"/>
      <c r="BU347" s="463"/>
      <c r="BV347" s="465"/>
      <c r="BW347" s="463"/>
      <c r="BX347" s="465"/>
    </row>
    <row r="348" spans="1:76" ht="17" customHeight="1" x14ac:dyDescent="0.35">
      <c r="A348" s="516"/>
      <c r="B348" s="483"/>
      <c r="C348" s="520"/>
      <c r="D348" s="490"/>
      <c r="E348" s="493"/>
      <c r="F348" s="138">
        <v>39</v>
      </c>
      <c r="G348" s="139">
        <f>'Anchor-LD'!L346</f>
        <v>0</v>
      </c>
      <c r="H348" s="140">
        <f>'Anchor-LD'!M346</f>
        <v>0</v>
      </c>
      <c r="I348" s="140">
        <f>'Anchor-LD'!N346</f>
        <v>0</v>
      </c>
      <c r="J348" s="140">
        <f>'Anchor-LD'!O346</f>
        <v>0</v>
      </c>
      <c r="K348" s="140">
        <f>(Summary!$C$58*H348+Summary!$C$59*I348+Summary!$C$60*J348)/Summary!$C$61</f>
        <v>0</v>
      </c>
      <c r="L348" s="140">
        <f>'Anchor-LD'!P346</f>
        <v>0</v>
      </c>
      <c r="M348" s="140">
        <f>'Anchor-LD'!Q346</f>
        <v>0</v>
      </c>
      <c r="N348" s="140">
        <f>'Anchor-LD'!R346</f>
        <v>0</v>
      </c>
      <c r="O348" s="140">
        <f>'Anchor-LD'!S346</f>
        <v>0</v>
      </c>
      <c r="P348" s="140">
        <f>'Anchor-LD'!T346</f>
        <v>0</v>
      </c>
      <c r="Q348" s="140">
        <f>'Anchor-LD'!U346</f>
        <v>0</v>
      </c>
      <c r="R348" s="140">
        <f>'Anchor-LD'!V346</f>
        <v>0</v>
      </c>
      <c r="S348" s="140">
        <f>'Anchor-LD'!W346</f>
        <v>0</v>
      </c>
      <c r="T348" s="140">
        <f>'Anchor-LD'!X346</f>
        <v>0</v>
      </c>
      <c r="U348" s="140">
        <f>10*LOG10(1/((Summary!$C$75/10^(R348/10)+Summary!$C$76/10^(S348/10)+Summary!$C$77/10^(T348/10))/Summary!$C$78))</f>
        <v>0</v>
      </c>
      <c r="V348" s="140">
        <f>'Anchor-LD'!Y346</f>
        <v>0</v>
      </c>
      <c r="W348" s="140">
        <f>'Anchor-LD'!Z346</f>
        <v>0</v>
      </c>
      <c r="X348" s="141">
        <f t="shared" si="22"/>
        <v>0</v>
      </c>
      <c r="Y348" s="133"/>
      <c r="Z348" s="139">
        <f>'Test-LD'!L346</f>
        <v>0</v>
      </c>
      <c r="AA348" s="140">
        <f>'Test-LD'!M346</f>
        <v>0</v>
      </c>
      <c r="AB348" s="140">
        <f>'Test-LD'!N346</f>
        <v>0</v>
      </c>
      <c r="AC348" s="140">
        <f>'Test-LD'!O346</f>
        <v>0</v>
      </c>
      <c r="AD348" s="140">
        <f>(Summary!$C$58*AA348+Summary!$C$59*AB348+Summary!$C$60*AC348)/Summary!$C$61</f>
        <v>0</v>
      </c>
      <c r="AE348" s="140">
        <f>'Test-LD'!P346</f>
        <v>0</v>
      </c>
      <c r="AF348" s="140">
        <f>'Test-LD'!Q346</f>
        <v>0</v>
      </c>
      <c r="AG348" s="140">
        <f>'Test-LD'!R346</f>
        <v>0</v>
      </c>
      <c r="AH348" s="140">
        <f>'Test-LD'!S346</f>
        <v>0</v>
      </c>
      <c r="AI348" s="140">
        <f>'Test-LD'!T346</f>
        <v>0</v>
      </c>
      <c r="AJ348" s="140">
        <f>'Test-LD'!U346</f>
        <v>0</v>
      </c>
      <c r="AK348" s="140">
        <f>'Test-LD'!V346</f>
        <v>0</v>
      </c>
      <c r="AL348" s="140">
        <f>'Test-LD'!W346</f>
        <v>0</v>
      </c>
      <c r="AM348" s="140">
        <f>'Test-LD'!X346</f>
        <v>0</v>
      </c>
      <c r="AN348" s="140">
        <f>10*LOG10(1/((Summary!$C$75/10^(AK348/10)+Summary!$C$76/10^(AL348/10)+Summary!$C$77/10^(AM348/10))/Summary!$C$78))</f>
        <v>0</v>
      </c>
      <c r="AO348" s="140">
        <f>'Test-LD'!Y346</f>
        <v>0</v>
      </c>
      <c r="AP348" s="140">
        <f>'Test-LD'!Z346</f>
        <v>0</v>
      </c>
      <c r="AQ348" s="141">
        <f t="shared" si="23"/>
        <v>0</v>
      </c>
      <c r="AR348" s="142" t="e">
        <f t="shared" si="20"/>
        <v>#DIV/0!</v>
      </c>
      <c r="AS348" s="143" t="e">
        <f t="shared" si="21"/>
        <v>#DIV/0!</v>
      </c>
      <c r="AT348" s="136"/>
      <c r="AU348" s="136"/>
      <c r="AV348" s="577" t="s">
        <v>122</v>
      </c>
      <c r="AW348" s="480" t="e" cm="1">
        <f t="array" ref="AW348">bdRateExtend($G347:$G350,H347:H350,$Z347:$Z350,AA347:AA350)</f>
        <v>#VALUE!</v>
      </c>
      <c r="AX348" s="480"/>
      <c r="AY348" s="480"/>
      <c r="AZ348" s="480"/>
      <c r="BA348" s="480"/>
      <c r="BB348" s="480"/>
      <c r="BC348" s="480" t="e" cm="1">
        <f t="array" ref="BC348">bdRateExtend($G347:$G350,L347:L350,$Z347:$Z350,AE347:AE350)</f>
        <v>#VALUE!</v>
      </c>
      <c r="BD348" s="480"/>
      <c r="BE348" s="480" t="e" cm="1">
        <f t="array" ref="BE348">bdRateExtend($G347:$G350,M347:M350,$Z347:$Z350,AF347:AF350)</f>
        <v>#VALUE!</v>
      </c>
      <c r="BF348" s="480"/>
      <c r="BG348" s="469" t="e" cm="1">
        <f t="array" ref="BG348">bdRateExtend($G347:$G350,N347:N350,$Z347:$Z350,AG347:AG350,"None", FALSE,1)</f>
        <v>#VALUE!</v>
      </c>
      <c r="BH348" s="476"/>
      <c r="BI348" s="469" t="e" cm="1">
        <f t="array" ref="BI348">bdRateExtend($G347:$G350,O347:O350,$Z347:$Z350,AH347:AH350,"None", FALSE,1)</f>
        <v>#VALUE!</v>
      </c>
      <c r="BJ348" s="476"/>
      <c r="BK348" s="480" t="e" cm="1">
        <f t="array" ref="BK348">bdRateExtend($G347:$G350,P347:P350,$Z347:$Z350,AI347:AI350)</f>
        <v>#VALUE!</v>
      </c>
      <c r="BL348" s="480"/>
      <c r="BM348" s="480" t="e" cm="1">
        <f t="array" ref="BM348">bdRateExtend($G347:$G350,Q347:Q350,$Z347:$Z350,AJ347:AJ350)</f>
        <v>#VALUE!</v>
      </c>
      <c r="BN348" s="480"/>
      <c r="BO348" s="480" t="e" cm="1">
        <f t="array" ref="BO348">bdRateExtend($G347:$G350,R347:R350,$Z347:$Z350,AK347:AK350)</f>
        <v>#VALUE!</v>
      </c>
      <c r="BP348" s="468"/>
      <c r="BQ348" s="480"/>
      <c r="BR348" s="480"/>
      <c r="BS348" s="480"/>
      <c r="BT348" s="476"/>
      <c r="BU348" s="463" cm="1">
        <f t="array" ref="BU348">testVMAFRange($G347:$G350,N347:N350,$Z347:$Z350,AG347:AG350)</f>
        <v>0</v>
      </c>
      <c r="BV348" s="465"/>
      <c r="BW348" s="463" cm="1">
        <f t="array" ref="BW348">testVMAFRange($G347:$G350,O347:O350,$Z347:$Z350,AH347:AH350)</f>
        <v>0</v>
      </c>
      <c r="BX348" s="465"/>
    </row>
    <row r="349" spans="1:76" ht="17" customHeight="1" x14ac:dyDescent="0.35">
      <c r="A349" s="516"/>
      <c r="B349" s="483"/>
      <c r="C349" s="520"/>
      <c r="D349" s="490"/>
      <c r="E349" s="493"/>
      <c r="F349" s="138">
        <v>47</v>
      </c>
      <c r="G349" s="139">
        <f>'Anchor-LD'!L347</f>
        <v>0</v>
      </c>
      <c r="H349" s="140">
        <f>'Anchor-LD'!M347</f>
        <v>0</v>
      </c>
      <c r="I349" s="140">
        <f>'Anchor-LD'!N347</f>
        <v>0</v>
      </c>
      <c r="J349" s="140">
        <f>'Anchor-LD'!O347</f>
        <v>0</v>
      </c>
      <c r="K349" s="140">
        <f>(Summary!$C$58*H349+Summary!$C$59*I349+Summary!$C$60*J349)/Summary!$C$61</f>
        <v>0</v>
      </c>
      <c r="L349" s="140">
        <f>'Anchor-LD'!P347</f>
        <v>0</v>
      </c>
      <c r="M349" s="140">
        <f>'Anchor-LD'!Q347</f>
        <v>0</v>
      </c>
      <c r="N349" s="140">
        <f>'Anchor-LD'!R347</f>
        <v>0</v>
      </c>
      <c r="O349" s="140">
        <f>'Anchor-LD'!S347</f>
        <v>0</v>
      </c>
      <c r="P349" s="140">
        <f>'Anchor-LD'!T347</f>
        <v>0</v>
      </c>
      <c r="Q349" s="140">
        <f>'Anchor-LD'!U347</f>
        <v>0</v>
      </c>
      <c r="R349" s="140">
        <f>'Anchor-LD'!V347</f>
        <v>0</v>
      </c>
      <c r="S349" s="140">
        <f>'Anchor-LD'!W347</f>
        <v>0</v>
      </c>
      <c r="T349" s="140">
        <f>'Anchor-LD'!X347</f>
        <v>0</v>
      </c>
      <c r="U349" s="140">
        <f>10*LOG10(1/((Summary!$C$75/10^(R349/10)+Summary!$C$76/10^(S349/10)+Summary!$C$77/10^(T349/10))/Summary!$C$78))</f>
        <v>0</v>
      </c>
      <c r="V349" s="140">
        <f>'Anchor-LD'!Y347</f>
        <v>0</v>
      </c>
      <c r="W349" s="140">
        <f>'Anchor-LD'!Z347</f>
        <v>0</v>
      </c>
      <c r="X349" s="141">
        <f t="shared" si="22"/>
        <v>0</v>
      </c>
      <c r="Y349" s="133"/>
      <c r="Z349" s="139">
        <f>'Test-LD'!L347</f>
        <v>0</v>
      </c>
      <c r="AA349" s="140">
        <f>'Test-LD'!M347</f>
        <v>0</v>
      </c>
      <c r="AB349" s="140">
        <f>'Test-LD'!N347</f>
        <v>0</v>
      </c>
      <c r="AC349" s="140">
        <f>'Test-LD'!O347</f>
        <v>0</v>
      </c>
      <c r="AD349" s="140">
        <f>(Summary!$C$58*AA349+Summary!$C$59*AB349+Summary!$C$60*AC349)/Summary!$C$61</f>
        <v>0</v>
      </c>
      <c r="AE349" s="140">
        <f>'Test-LD'!P347</f>
        <v>0</v>
      </c>
      <c r="AF349" s="140">
        <f>'Test-LD'!Q347</f>
        <v>0</v>
      </c>
      <c r="AG349" s="140">
        <f>'Test-LD'!R347</f>
        <v>0</v>
      </c>
      <c r="AH349" s="140">
        <f>'Test-LD'!S347</f>
        <v>0</v>
      </c>
      <c r="AI349" s="140">
        <f>'Test-LD'!T347</f>
        <v>0</v>
      </c>
      <c r="AJ349" s="140">
        <f>'Test-LD'!U347</f>
        <v>0</v>
      </c>
      <c r="AK349" s="140">
        <f>'Test-LD'!V347</f>
        <v>0</v>
      </c>
      <c r="AL349" s="140">
        <f>'Test-LD'!W347</f>
        <v>0</v>
      </c>
      <c r="AM349" s="140">
        <f>'Test-LD'!X347</f>
        <v>0</v>
      </c>
      <c r="AN349" s="140">
        <f>10*LOG10(1/((Summary!$C$75/10^(AK349/10)+Summary!$C$76/10^(AL349/10)+Summary!$C$77/10^(AM349/10))/Summary!$C$78))</f>
        <v>0</v>
      </c>
      <c r="AO349" s="140">
        <f>'Test-LD'!Y347</f>
        <v>0</v>
      </c>
      <c r="AP349" s="140">
        <f>'Test-LD'!Z347</f>
        <v>0</v>
      </c>
      <c r="AQ349" s="141">
        <f t="shared" si="23"/>
        <v>0</v>
      </c>
      <c r="AR349" s="142" t="e">
        <f t="shared" si="20"/>
        <v>#DIV/0!</v>
      </c>
      <c r="AS349" s="143" t="e">
        <f t="shared" si="21"/>
        <v>#DIV/0!</v>
      </c>
      <c r="AT349" s="136"/>
      <c r="AU349" s="136"/>
      <c r="AV349" s="577"/>
      <c r="AW349" s="480"/>
      <c r="AX349" s="480"/>
      <c r="AY349" s="480"/>
      <c r="AZ349" s="480"/>
      <c r="BA349" s="480"/>
      <c r="BB349" s="480"/>
      <c r="BC349" s="480"/>
      <c r="BD349" s="480"/>
      <c r="BE349" s="480"/>
      <c r="BF349" s="480"/>
      <c r="BG349" s="469"/>
      <c r="BH349" s="476"/>
      <c r="BI349" s="469"/>
      <c r="BJ349" s="476"/>
      <c r="BK349" s="480"/>
      <c r="BL349" s="480"/>
      <c r="BM349" s="480"/>
      <c r="BN349" s="480"/>
      <c r="BO349" s="480"/>
      <c r="BP349" s="468"/>
      <c r="BQ349" s="480"/>
      <c r="BR349" s="480"/>
      <c r="BS349" s="480"/>
      <c r="BT349" s="476"/>
      <c r="BU349" s="463"/>
      <c r="BV349" s="465"/>
      <c r="BW349" s="463"/>
      <c r="BX349" s="465"/>
    </row>
    <row r="350" spans="1:76" ht="17" customHeight="1" x14ac:dyDescent="0.35">
      <c r="A350" s="516"/>
      <c r="B350" s="483"/>
      <c r="C350" s="520"/>
      <c r="D350" s="490"/>
      <c r="E350" s="493"/>
      <c r="F350" s="138">
        <v>55</v>
      </c>
      <c r="G350" s="139">
        <f>'Anchor-LD'!L348</f>
        <v>0</v>
      </c>
      <c r="H350" s="140">
        <f>'Anchor-LD'!M348</f>
        <v>0</v>
      </c>
      <c r="I350" s="140">
        <f>'Anchor-LD'!N348</f>
        <v>0</v>
      </c>
      <c r="J350" s="140">
        <f>'Anchor-LD'!O348</f>
        <v>0</v>
      </c>
      <c r="K350" s="140">
        <f>(Summary!$C$58*H350+Summary!$C$59*I350+Summary!$C$60*J350)/Summary!$C$61</f>
        <v>0</v>
      </c>
      <c r="L350" s="140">
        <f>'Anchor-LD'!P348</f>
        <v>0</v>
      </c>
      <c r="M350" s="140">
        <f>'Anchor-LD'!Q348</f>
        <v>0</v>
      </c>
      <c r="N350" s="140">
        <f>'Anchor-LD'!R348</f>
        <v>0</v>
      </c>
      <c r="O350" s="140">
        <f>'Anchor-LD'!S348</f>
        <v>0</v>
      </c>
      <c r="P350" s="140">
        <f>'Anchor-LD'!T348</f>
        <v>0</v>
      </c>
      <c r="Q350" s="140">
        <f>'Anchor-LD'!U348</f>
        <v>0</v>
      </c>
      <c r="R350" s="140">
        <f>'Anchor-LD'!V348</f>
        <v>0</v>
      </c>
      <c r="S350" s="140">
        <f>'Anchor-LD'!W348</f>
        <v>0</v>
      </c>
      <c r="T350" s="140">
        <f>'Anchor-LD'!X348</f>
        <v>0</v>
      </c>
      <c r="U350" s="140">
        <f>10*LOG10(1/((Summary!$C$75/10^(R350/10)+Summary!$C$76/10^(S350/10)+Summary!$C$77/10^(T350/10))/Summary!$C$78))</f>
        <v>0</v>
      </c>
      <c r="V350" s="140">
        <f>'Anchor-LD'!Y348</f>
        <v>0</v>
      </c>
      <c r="W350" s="140">
        <f>'Anchor-LD'!Z348</f>
        <v>0</v>
      </c>
      <c r="X350" s="141">
        <f t="shared" si="22"/>
        <v>0</v>
      </c>
      <c r="Y350" s="133"/>
      <c r="Z350" s="139">
        <f>'Test-LD'!L348</f>
        <v>0</v>
      </c>
      <c r="AA350" s="140">
        <f>'Test-LD'!M348</f>
        <v>0</v>
      </c>
      <c r="AB350" s="140">
        <f>'Test-LD'!N348</f>
        <v>0</v>
      </c>
      <c r="AC350" s="140">
        <f>'Test-LD'!O348</f>
        <v>0</v>
      </c>
      <c r="AD350" s="140">
        <f>(Summary!$C$58*AA350+Summary!$C$59*AB350+Summary!$C$60*AC350)/Summary!$C$61</f>
        <v>0</v>
      </c>
      <c r="AE350" s="140">
        <f>'Test-LD'!P348</f>
        <v>0</v>
      </c>
      <c r="AF350" s="140">
        <f>'Test-LD'!Q348</f>
        <v>0</v>
      </c>
      <c r="AG350" s="140">
        <f>'Test-LD'!R348</f>
        <v>0</v>
      </c>
      <c r="AH350" s="140">
        <f>'Test-LD'!S348</f>
        <v>0</v>
      </c>
      <c r="AI350" s="140">
        <f>'Test-LD'!T348</f>
        <v>0</v>
      </c>
      <c r="AJ350" s="140">
        <f>'Test-LD'!U348</f>
        <v>0</v>
      </c>
      <c r="AK350" s="140">
        <f>'Test-LD'!V348</f>
        <v>0</v>
      </c>
      <c r="AL350" s="140">
        <f>'Test-LD'!W348</f>
        <v>0</v>
      </c>
      <c r="AM350" s="140">
        <f>'Test-LD'!X348</f>
        <v>0</v>
      </c>
      <c r="AN350" s="140">
        <f>10*LOG10(1/((Summary!$C$75/10^(AK350/10)+Summary!$C$76/10^(AL350/10)+Summary!$C$77/10^(AM350/10))/Summary!$C$78))</f>
        <v>0</v>
      </c>
      <c r="AO350" s="140">
        <f>'Test-LD'!Y348</f>
        <v>0</v>
      </c>
      <c r="AP350" s="140">
        <f>'Test-LD'!Z348</f>
        <v>0</v>
      </c>
      <c r="AQ350" s="141">
        <f t="shared" si="23"/>
        <v>0</v>
      </c>
      <c r="AR350" s="142" t="e">
        <f t="shared" si="20"/>
        <v>#DIV/0!</v>
      </c>
      <c r="AS350" s="143" t="e">
        <f t="shared" si="21"/>
        <v>#DIV/0!</v>
      </c>
      <c r="AT350" s="136"/>
      <c r="AU350" s="136"/>
      <c r="AV350" s="577" t="s">
        <v>123</v>
      </c>
      <c r="AW350" s="480" t="e" cm="1">
        <f t="array" ref="AW350">bdRateExtend($G348:$G351,H348:H351,$Z348:$Z351,AA348:AA351)</f>
        <v>#VALUE!</v>
      </c>
      <c r="AX350" s="480"/>
      <c r="AY350" s="480"/>
      <c r="AZ350" s="480"/>
      <c r="BA350" s="480"/>
      <c r="BB350" s="480"/>
      <c r="BC350" s="480" t="e" cm="1">
        <f t="array" ref="BC350">bdRateExtend($G348:$G351,L348:L351,$Z348:$Z351,AE348:AE351)</f>
        <v>#VALUE!</v>
      </c>
      <c r="BD350" s="480"/>
      <c r="BE350" s="480" t="e" cm="1">
        <f t="array" ref="BE350">bdRateExtend($G348:$G351,M348:M351,$Z348:$Z351,AF348:AF351)</f>
        <v>#VALUE!</v>
      </c>
      <c r="BF350" s="480"/>
      <c r="BG350" s="469" t="e" cm="1">
        <f t="array" ref="BG350">bdRateExtend($G348:$G351,N348:N351,$Z348:$Z351,AG348:AG351,"None", FALSE,1)</f>
        <v>#VALUE!</v>
      </c>
      <c r="BH350" s="476"/>
      <c r="BI350" s="469" t="e" cm="1">
        <f t="array" ref="BI350">bdRateExtend($G348:$G351,O348:O351,$Z348:$Z351,AH348:AH351,"None", FALSE,1)</f>
        <v>#VALUE!</v>
      </c>
      <c r="BJ350" s="476"/>
      <c r="BK350" s="480" t="e" cm="1">
        <f t="array" ref="BK350">bdRateExtend($G348:$G351,P348:P351,$Z348:$Z351,AI348:AI351)</f>
        <v>#VALUE!</v>
      </c>
      <c r="BL350" s="480"/>
      <c r="BM350" s="480" t="e" cm="1">
        <f t="array" ref="BM350">bdRateExtend($G348:$G351,Q348:Q351,$Z348:$Z351,AJ348:AJ351)</f>
        <v>#VALUE!</v>
      </c>
      <c r="BN350" s="480"/>
      <c r="BO350" s="480" t="e" cm="1">
        <f t="array" ref="BO350">bdRateExtend($G348:$G351,R348:R351,$Z348:$Z351,AK348:AK351)</f>
        <v>#VALUE!</v>
      </c>
      <c r="BP350" s="468"/>
      <c r="BQ350" s="480"/>
      <c r="BR350" s="480"/>
      <c r="BS350" s="480"/>
      <c r="BT350" s="476"/>
      <c r="BU350" s="463" cm="1">
        <f t="array" ref="BU350">testVMAFRange($G348:$G351,N348:N351,$Z348:$Z351,AG348:AG351)</f>
        <v>0</v>
      </c>
      <c r="BV350" s="465"/>
      <c r="BW350" s="463" cm="1">
        <f t="array" ref="BW350">testVMAFRange($G348:$G351,O348:O351,$Z348:$Z351,AH348:AH351)</f>
        <v>0</v>
      </c>
      <c r="BX350" s="465"/>
    </row>
    <row r="351" spans="1:76" ht="17" customHeight="1" thickBot="1" x14ac:dyDescent="0.4">
      <c r="A351" s="516"/>
      <c r="B351" s="518"/>
      <c r="C351" s="521"/>
      <c r="D351" s="522"/>
      <c r="E351" s="523"/>
      <c r="F351" s="144">
        <v>63</v>
      </c>
      <c r="G351" s="145">
        <f>'Anchor-LD'!L349</f>
        <v>0</v>
      </c>
      <c r="H351" s="146">
        <f>'Anchor-LD'!M349</f>
        <v>0</v>
      </c>
      <c r="I351" s="146">
        <f>'Anchor-LD'!N349</f>
        <v>0</v>
      </c>
      <c r="J351" s="146">
        <f>'Anchor-LD'!O349</f>
        <v>0</v>
      </c>
      <c r="K351" s="146">
        <f>(Summary!$C$58*H351+Summary!$C$59*I351+Summary!$C$60*J351)/Summary!$C$61</f>
        <v>0</v>
      </c>
      <c r="L351" s="146">
        <f>'Anchor-LD'!P349</f>
        <v>0</v>
      </c>
      <c r="M351" s="146">
        <f>'Anchor-LD'!Q349</f>
        <v>0</v>
      </c>
      <c r="N351" s="146">
        <f>'Anchor-LD'!R349</f>
        <v>0</v>
      </c>
      <c r="O351" s="146">
        <f>'Anchor-LD'!S349</f>
        <v>0</v>
      </c>
      <c r="P351" s="146">
        <f>'Anchor-LD'!T349</f>
        <v>0</v>
      </c>
      <c r="Q351" s="146">
        <f>'Anchor-LD'!U349</f>
        <v>0</v>
      </c>
      <c r="R351" s="146">
        <f>'Anchor-LD'!V349</f>
        <v>0</v>
      </c>
      <c r="S351" s="146">
        <f>'Anchor-LD'!W349</f>
        <v>0</v>
      </c>
      <c r="T351" s="146">
        <f>'Anchor-LD'!X349</f>
        <v>0</v>
      </c>
      <c r="U351" s="146">
        <f>10*LOG10(1/((Summary!$C$75/10^(R351/10)+Summary!$C$76/10^(S351/10)+Summary!$C$77/10^(T351/10))/Summary!$C$78))</f>
        <v>0</v>
      </c>
      <c r="V351" s="146">
        <f>'Anchor-LD'!Y349</f>
        <v>0</v>
      </c>
      <c r="W351" s="146">
        <f>'Anchor-LD'!Z349</f>
        <v>0</v>
      </c>
      <c r="X351" s="147">
        <f t="shared" si="22"/>
        <v>0</v>
      </c>
      <c r="Y351" s="133"/>
      <c r="Z351" s="145">
        <f>'Test-LD'!L349</f>
        <v>0</v>
      </c>
      <c r="AA351" s="146">
        <f>'Test-LD'!M349</f>
        <v>0</v>
      </c>
      <c r="AB351" s="146">
        <f>'Test-LD'!N349</f>
        <v>0</v>
      </c>
      <c r="AC351" s="146">
        <f>'Test-LD'!O349</f>
        <v>0</v>
      </c>
      <c r="AD351" s="146">
        <f>(Summary!$C$58*AA351+Summary!$C$59*AB351+Summary!$C$60*AC351)/Summary!$C$61</f>
        <v>0</v>
      </c>
      <c r="AE351" s="146">
        <f>'Test-LD'!P349</f>
        <v>0</v>
      </c>
      <c r="AF351" s="146">
        <f>'Test-LD'!Q349</f>
        <v>0</v>
      </c>
      <c r="AG351" s="146">
        <f>'Test-LD'!R349</f>
        <v>0</v>
      </c>
      <c r="AH351" s="146">
        <f>'Test-LD'!S349</f>
        <v>0</v>
      </c>
      <c r="AI351" s="146">
        <f>'Test-LD'!T349</f>
        <v>0</v>
      </c>
      <c r="AJ351" s="146">
        <f>'Test-LD'!U349</f>
        <v>0</v>
      </c>
      <c r="AK351" s="146">
        <f>'Test-LD'!V349</f>
        <v>0</v>
      </c>
      <c r="AL351" s="146">
        <f>'Test-LD'!W349</f>
        <v>0</v>
      </c>
      <c r="AM351" s="146">
        <f>'Test-LD'!X349</f>
        <v>0</v>
      </c>
      <c r="AN351" s="146">
        <f>10*LOG10(1/((Summary!$C$75/10^(AK351/10)+Summary!$C$76/10^(AL351/10)+Summary!$C$77/10^(AM351/10))/Summary!$C$78))</f>
        <v>0</v>
      </c>
      <c r="AO351" s="146">
        <f>'Test-LD'!Y349</f>
        <v>0</v>
      </c>
      <c r="AP351" s="146">
        <f>'Test-LD'!Z349</f>
        <v>0</v>
      </c>
      <c r="AQ351" s="147">
        <f t="shared" si="23"/>
        <v>0</v>
      </c>
      <c r="AR351" s="148" t="e">
        <f t="shared" si="20"/>
        <v>#DIV/0!</v>
      </c>
      <c r="AS351" s="149" t="e">
        <f t="shared" si="21"/>
        <v>#DIV/0!</v>
      </c>
      <c r="AT351" s="136"/>
      <c r="AU351" s="136"/>
      <c r="AV351" s="577"/>
      <c r="AW351" s="480"/>
      <c r="AX351" s="480"/>
      <c r="AY351" s="480"/>
      <c r="AZ351" s="480"/>
      <c r="BA351" s="480"/>
      <c r="BB351" s="481"/>
      <c r="BC351" s="480"/>
      <c r="BD351" s="480"/>
      <c r="BE351" s="480"/>
      <c r="BF351" s="480"/>
      <c r="BG351" s="472"/>
      <c r="BH351" s="477"/>
      <c r="BI351" s="472"/>
      <c r="BJ351" s="477"/>
      <c r="BK351" s="480"/>
      <c r="BL351" s="480"/>
      <c r="BM351" s="480"/>
      <c r="BN351" s="480"/>
      <c r="BO351" s="480"/>
      <c r="BP351" s="471"/>
      <c r="BQ351" s="481"/>
      <c r="BR351" s="481"/>
      <c r="BS351" s="481"/>
      <c r="BT351" s="477"/>
      <c r="BU351" s="473"/>
      <c r="BV351" s="466"/>
      <c r="BW351" s="473"/>
      <c r="BX351" s="466"/>
    </row>
    <row r="352" spans="1:76" ht="17" customHeight="1" x14ac:dyDescent="0.35">
      <c r="A352" s="516"/>
      <c r="B352" s="482" t="s">
        <v>2</v>
      </c>
      <c r="C352" s="519" t="s">
        <v>77</v>
      </c>
      <c r="D352" s="489">
        <v>24</v>
      </c>
      <c r="E352" s="492">
        <v>10</v>
      </c>
      <c r="F352" s="129">
        <v>23</v>
      </c>
      <c r="G352" s="130">
        <f>'Anchor-LD'!L350</f>
        <v>0</v>
      </c>
      <c r="H352" s="131">
        <f>'Anchor-LD'!M350</f>
        <v>0</v>
      </c>
      <c r="I352" s="131">
        <f>'Anchor-LD'!N350</f>
        <v>0</v>
      </c>
      <c r="J352" s="131">
        <f>'Anchor-LD'!O350</f>
        <v>0</v>
      </c>
      <c r="K352" s="131">
        <f>(Summary!$C$58*H352+Summary!$C$59*I352+Summary!$C$60*J352)/Summary!$C$61</f>
        <v>0</v>
      </c>
      <c r="L352" s="131">
        <f>'Anchor-LD'!P350</f>
        <v>0</v>
      </c>
      <c r="M352" s="131">
        <f>'Anchor-LD'!Q350</f>
        <v>0</v>
      </c>
      <c r="N352" s="131">
        <f>'Anchor-LD'!R350</f>
        <v>0</v>
      </c>
      <c r="O352" s="131">
        <f>'Anchor-LD'!S350</f>
        <v>0</v>
      </c>
      <c r="P352" s="131">
        <f>'Anchor-LD'!T350</f>
        <v>0</v>
      </c>
      <c r="Q352" s="131">
        <f>'Anchor-LD'!U350</f>
        <v>0</v>
      </c>
      <c r="R352" s="131">
        <f>'Anchor-LD'!V350</f>
        <v>0</v>
      </c>
      <c r="S352" s="131">
        <f>'Anchor-LD'!W350</f>
        <v>0</v>
      </c>
      <c r="T352" s="131">
        <f>'Anchor-LD'!X350</f>
        <v>0</v>
      </c>
      <c r="U352" s="131">
        <f>10*LOG10(1/((Summary!$C$75/10^(R352/10)+Summary!$C$76/10^(S352/10)+Summary!$C$77/10^(T352/10))/Summary!$C$78))</f>
        <v>0</v>
      </c>
      <c r="V352" s="131">
        <f>'Anchor-LD'!Y350</f>
        <v>0</v>
      </c>
      <c r="W352" s="131">
        <f>'Anchor-LD'!Z350</f>
        <v>0</v>
      </c>
      <c r="X352" s="132">
        <f t="shared" si="22"/>
        <v>0</v>
      </c>
      <c r="Y352" s="133"/>
      <c r="Z352" s="130">
        <f>'Test-LD'!L350</f>
        <v>0</v>
      </c>
      <c r="AA352" s="131">
        <f>'Test-LD'!M350</f>
        <v>0</v>
      </c>
      <c r="AB352" s="131">
        <f>'Test-LD'!N350</f>
        <v>0</v>
      </c>
      <c r="AC352" s="131">
        <f>'Test-LD'!O350</f>
        <v>0</v>
      </c>
      <c r="AD352" s="131">
        <f>(Summary!$C$58*AA352+Summary!$C$59*AB352+Summary!$C$60*AC352)/Summary!$C$61</f>
        <v>0</v>
      </c>
      <c r="AE352" s="131">
        <f>'Test-LD'!P350</f>
        <v>0</v>
      </c>
      <c r="AF352" s="131">
        <f>'Test-LD'!Q350</f>
        <v>0</v>
      </c>
      <c r="AG352" s="131">
        <f>'Test-LD'!R350</f>
        <v>0</v>
      </c>
      <c r="AH352" s="131">
        <f>'Test-LD'!S350</f>
        <v>0</v>
      </c>
      <c r="AI352" s="131">
        <f>'Test-LD'!T350</f>
        <v>0</v>
      </c>
      <c r="AJ352" s="131">
        <f>'Test-LD'!U350</f>
        <v>0</v>
      </c>
      <c r="AK352" s="131">
        <f>'Test-LD'!V350</f>
        <v>0</v>
      </c>
      <c r="AL352" s="131">
        <f>'Test-LD'!W350</f>
        <v>0</v>
      </c>
      <c r="AM352" s="131">
        <f>'Test-LD'!X350</f>
        <v>0</v>
      </c>
      <c r="AN352" s="131">
        <f>10*LOG10(1/((Summary!$C$75/10^(AK352/10)+Summary!$C$76/10^(AL352/10)+Summary!$C$77/10^(AM352/10))/Summary!$C$78))</f>
        <v>0</v>
      </c>
      <c r="AO352" s="131">
        <f>'Test-LD'!Y350</f>
        <v>0</v>
      </c>
      <c r="AP352" s="131">
        <f>'Test-LD'!Z350</f>
        <v>0</v>
      </c>
      <c r="AQ352" s="132">
        <f t="shared" si="23"/>
        <v>0</v>
      </c>
      <c r="AR352" s="134" t="e">
        <f t="shared" si="20"/>
        <v>#DIV/0!</v>
      </c>
      <c r="AS352" s="135" t="e">
        <f t="shared" si="21"/>
        <v>#DIV/0!</v>
      </c>
      <c r="AT352" s="136"/>
      <c r="AU352" s="136"/>
      <c r="AV352" s="577" t="s">
        <v>121</v>
      </c>
      <c r="AW352" s="480" t="e" cm="1">
        <f t="array" ref="AW352">bdRateExtend($G352:$G355,H352:H355,$Z352:$Z355,AA352:AA355)</f>
        <v>#VALUE!</v>
      </c>
      <c r="AX352" s="480" t="e" cm="1">
        <f t="array" ref="AX352">bdRateExtend($G352:$G357,H352:H357,$Z352:$Z357,AA352:AA357)</f>
        <v>#VALUE!</v>
      </c>
      <c r="AY352" s="480" t="e" cm="1">
        <f t="array" ref="AY352">bdRateExtend($G352:$G357,I352:I357,$Z352:$Z357,AB352:AB357)</f>
        <v>#VALUE!</v>
      </c>
      <c r="AZ352" s="480" t="e" cm="1">
        <f t="array" ref="AZ352">bdRateExtend($G352:$G357,J352:J357,$Z352:$Z357,AC352:AC357)</f>
        <v>#VALUE!</v>
      </c>
      <c r="BA352" s="480" t="e" cm="1">
        <f t="array" ref="BA352">bdRateExtend($G352:$G357,K352:K357,$Z352:$Z357,AD352:AD357)</f>
        <v>#VALUE!</v>
      </c>
      <c r="BB352" s="479" t="e">
        <f>(Summary!$C$89*AX352+Summary!$C$90*AY352+Summary!$C$91*AZ352)/Summary!$C$92</f>
        <v>#VALUE!</v>
      </c>
      <c r="BC352" s="480" t="e" cm="1">
        <f t="array" ref="BC352">bdRateExtend($G352:$G355,L352:L355,$Z352:$Z355,AE352:AE355)</f>
        <v>#VALUE!</v>
      </c>
      <c r="BD352" s="480" t="e" cm="1">
        <f t="array" ref="BD352">bdRateExtend($G352:$G357,L352:L357,$Z352:$Z357,AE352:AE357)</f>
        <v>#VALUE!</v>
      </c>
      <c r="BE352" s="480" t="e" cm="1">
        <f t="array" ref="BE352">bdRateExtend($G352:$G355,M352:M355,$Z352:$Z355,AF352:AF355)</f>
        <v>#VALUE!</v>
      </c>
      <c r="BF352" s="480" t="e" cm="1">
        <f t="array" ref="BF352">bdRateExtend($G352:$G357,M352:M357,$Z352:$Z357,AF352:AF357)</f>
        <v>#VALUE!</v>
      </c>
      <c r="BG352" s="474" t="e" cm="1">
        <f t="array" ref="BG352">bdRateExtend($G352:$G355,N352:N355,$Z352:$Z355,AG352:AG355,"None", FALSE,1)</f>
        <v>#VALUE!</v>
      </c>
      <c r="BH352" s="475" t="e" cm="1">
        <f t="array" ref="BH352">bdRateExtend($G352:$G357,N352:N357,$Z352:$Z357,AG352:AG357,"None", FALSE,1)</f>
        <v>#VALUE!</v>
      </c>
      <c r="BI352" s="474" t="e" cm="1">
        <f t="array" ref="BI352">bdRateExtend($G352:$G355,O352:O355,$Z352:$Z355,AH352:AH355,"None", FALSE,1)</f>
        <v>#VALUE!</v>
      </c>
      <c r="BJ352" s="475" t="e" cm="1">
        <f t="array" ref="BJ352">bdRateExtend($G352:$G357,O352:O357,$Z352:$Z357,AH352:AH357,"None", FALSE,1)</f>
        <v>#VALUE!</v>
      </c>
      <c r="BK352" s="480" t="e" cm="1">
        <f t="array" ref="BK352">bdRateExtend($G352:$G355,P352:P355,$Z352:$Z355,AI352:AI355)</f>
        <v>#VALUE!</v>
      </c>
      <c r="BL352" s="480" t="e" cm="1">
        <f t="array" ref="BL352">bdRateExtend($G352:$G357,P352:P357,$Z352:$Z357,AI352:AI357)</f>
        <v>#VALUE!</v>
      </c>
      <c r="BM352" s="480" t="e" cm="1">
        <f t="array" ref="BM352">bdRateExtend($G352:$G355,Q352:Q355,$Z352:$Z355,AJ352:AJ355)</f>
        <v>#VALUE!</v>
      </c>
      <c r="BN352" s="480" t="e" cm="1">
        <f t="array" ref="BN352">bdRateExtend($G352:$G357,Q352:Q357,$Z352:$Z357,AJ352:AJ357)</f>
        <v>#VALUE!</v>
      </c>
      <c r="BO352" s="480" t="e" cm="1">
        <f t="array" ref="BO352">bdRateExtend($G352:$G355,R352:R355,$Z352:$Z355,AK352:AK355)</f>
        <v>#VALUE!</v>
      </c>
      <c r="BP352" s="575" t="e" cm="1">
        <f t="array" ref="BP352">bdRateExtend($G352:$G357,R352:R357,$Z352:$Z357,AK352:AK357)</f>
        <v>#VALUE!</v>
      </c>
      <c r="BQ352" s="574" t="e" cm="1">
        <f t="array" ref="BQ352">bdRateExtend($G352:$G357,S352:S357,$Z352:$Z357,AL352:AL357)</f>
        <v>#VALUE!</v>
      </c>
      <c r="BR352" s="574" t="e" cm="1">
        <f t="array" ref="BR352">bdRateExtend($G352:$G357,T352:T357,$Z352:$Z357,AM352:AM357)</f>
        <v>#VALUE!</v>
      </c>
      <c r="BS352" s="574" t="e" cm="1">
        <f t="array" ref="BS352">bdRateExtend($G352:$G357,U352:U357,$Z352:$Z357,AN352:AN357)</f>
        <v>#VALUE!</v>
      </c>
      <c r="BT352" s="576" t="e">
        <f>(Summary!$C$103*BP352+Summary!$C$104*BQ352+Summary!$C$105*BR352)/Summary!$C$106</f>
        <v>#VALUE!</v>
      </c>
      <c r="BU352" s="462" cm="1">
        <f t="array" ref="BU352">testVMAFRange($G352:$G355,N352:N355,$Z352:$Z355,AG352:AG355)</f>
        <v>0</v>
      </c>
      <c r="BV352" s="464" cm="1">
        <f t="array" ref="BV352">testVMAFRange($G352:$G357,N352:N357,$Z352:$Z357,AG352:AG357)</f>
        <v>0</v>
      </c>
      <c r="BW352" s="462" cm="1">
        <f t="array" ref="BW352">testVMAFRange($G352:$G355,O352:O355,$Z352:$Z355,AH352:AH355)</f>
        <v>0</v>
      </c>
      <c r="BX352" s="464" cm="1">
        <f t="array" ref="BX352">testVMAFRange($G352:$G357,O352:O357,$Z352:$Z357,AH352:AH357)</f>
        <v>0</v>
      </c>
    </row>
    <row r="353" spans="1:76" ht="17" customHeight="1" x14ac:dyDescent="0.35">
      <c r="A353" s="516"/>
      <c r="B353" s="483"/>
      <c r="C353" s="520"/>
      <c r="D353" s="490"/>
      <c r="E353" s="493"/>
      <c r="F353" s="138">
        <v>31</v>
      </c>
      <c r="G353" s="139">
        <f>'Anchor-LD'!L351</f>
        <v>0</v>
      </c>
      <c r="H353" s="140">
        <f>'Anchor-LD'!M351</f>
        <v>0</v>
      </c>
      <c r="I353" s="140">
        <f>'Anchor-LD'!N351</f>
        <v>0</v>
      </c>
      <c r="J353" s="140">
        <f>'Anchor-LD'!O351</f>
        <v>0</v>
      </c>
      <c r="K353" s="140">
        <f>(Summary!$C$58*H353+Summary!$C$59*I353+Summary!$C$60*J353)/Summary!$C$61</f>
        <v>0</v>
      </c>
      <c r="L353" s="140">
        <f>'Anchor-LD'!P351</f>
        <v>0</v>
      </c>
      <c r="M353" s="140">
        <f>'Anchor-LD'!Q351</f>
        <v>0</v>
      </c>
      <c r="N353" s="140">
        <f>'Anchor-LD'!R351</f>
        <v>0</v>
      </c>
      <c r="O353" s="140">
        <f>'Anchor-LD'!S351</f>
        <v>0</v>
      </c>
      <c r="P353" s="140">
        <f>'Anchor-LD'!T351</f>
        <v>0</v>
      </c>
      <c r="Q353" s="140">
        <f>'Anchor-LD'!U351</f>
        <v>0</v>
      </c>
      <c r="R353" s="140">
        <f>'Anchor-LD'!V351</f>
        <v>0</v>
      </c>
      <c r="S353" s="140">
        <f>'Anchor-LD'!W351</f>
        <v>0</v>
      </c>
      <c r="T353" s="140">
        <f>'Anchor-LD'!X351</f>
        <v>0</v>
      </c>
      <c r="U353" s="140">
        <f>10*LOG10(1/((Summary!$C$75/10^(R353/10)+Summary!$C$76/10^(S353/10)+Summary!$C$77/10^(T353/10))/Summary!$C$78))</f>
        <v>0</v>
      </c>
      <c r="V353" s="140">
        <f>'Anchor-LD'!Y351</f>
        <v>0</v>
      </c>
      <c r="W353" s="140">
        <f>'Anchor-LD'!Z351</f>
        <v>0</v>
      </c>
      <c r="X353" s="141">
        <f t="shared" si="22"/>
        <v>0</v>
      </c>
      <c r="Y353" s="133"/>
      <c r="Z353" s="139">
        <f>'Test-LD'!L351</f>
        <v>0</v>
      </c>
      <c r="AA353" s="140">
        <f>'Test-LD'!M351</f>
        <v>0</v>
      </c>
      <c r="AB353" s="140">
        <f>'Test-LD'!N351</f>
        <v>0</v>
      </c>
      <c r="AC353" s="140">
        <f>'Test-LD'!O351</f>
        <v>0</v>
      </c>
      <c r="AD353" s="140">
        <f>(Summary!$C$58*AA353+Summary!$C$59*AB353+Summary!$C$60*AC353)/Summary!$C$61</f>
        <v>0</v>
      </c>
      <c r="AE353" s="140">
        <f>'Test-LD'!P351</f>
        <v>0</v>
      </c>
      <c r="AF353" s="140">
        <f>'Test-LD'!Q351</f>
        <v>0</v>
      </c>
      <c r="AG353" s="140">
        <f>'Test-LD'!R351</f>
        <v>0</v>
      </c>
      <c r="AH353" s="140">
        <f>'Test-LD'!S351</f>
        <v>0</v>
      </c>
      <c r="AI353" s="140">
        <f>'Test-LD'!T351</f>
        <v>0</v>
      </c>
      <c r="AJ353" s="140">
        <f>'Test-LD'!U351</f>
        <v>0</v>
      </c>
      <c r="AK353" s="140">
        <f>'Test-LD'!V351</f>
        <v>0</v>
      </c>
      <c r="AL353" s="140">
        <f>'Test-LD'!W351</f>
        <v>0</v>
      </c>
      <c r="AM353" s="140">
        <f>'Test-LD'!X351</f>
        <v>0</v>
      </c>
      <c r="AN353" s="140">
        <f>10*LOG10(1/((Summary!$C$75/10^(AK353/10)+Summary!$C$76/10^(AL353/10)+Summary!$C$77/10^(AM353/10))/Summary!$C$78))</f>
        <v>0</v>
      </c>
      <c r="AO353" s="140">
        <f>'Test-LD'!Y351</f>
        <v>0</v>
      </c>
      <c r="AP353" s="140">
        <f>'Test-LD'!Z351</f>
        <v>0</v>
      </c>
      <c r="AQ353" s="141">
        <f t="shared" si="23"/>
        <v>0</v>
      </c>
      <c r="AR353" s="142" t="e">
        <f t="shared" si="20"/>
        <v>#DIV/0!</v>
      </c>
      <c r="AS353" s="143" t="e">
        <f t="shared" si="21"/>
        <v>#DIV/0!</v>
      </c>
      <c r="AT353" s="136"/>
      <c r="AU353" s="136"/>
      <c r="AV353" s="577"/>
      <c r="AW353" s="480"/>
      <c r="AX353" s="480"/>
      <c r="AY353" s="480"/>
      <c r="AZ353" s="480"/>
      <c r="BA353" s="480"/>
      <c r="BB353" s="480"/>
      <c r="BC353" s="480"/>
      <c r="BD353" s="480"/>
      <c r="BE353" s="480"/>
      <c r="BF353" s="480"/>
      <c r="BG353" s="469"/>
      <c r="BH353" s="476"/>
      <c r="BI353" s="469"/>
      <c r="BJ353" s="476"/>
      <c r="BK353" s="480"/>
      <c r="BL353" s="480"/>
      <c r="BM353" s="480"/>
      <c r="BN353" s="480"/>
      <c r="BO353" s="480"/>
      <c r="BP353" s="468"/>
      <c r="BQ353" s="480"/>
      <c r="BR353" s="480"/>
      <c r="BS353" s="480"/>
      <c r="BT353" s="476"/>
      <c r="BU353" s="463"/>
      <c r="BV353" s="465"/>
      <c r="BW353" s="463"/>
      <c r="BX353" s="465"/>
    </row>
    <row r="354" spans="1:76" ht="17" customHeight="1" x14ac:dyDescent="0.35">
      <c r="A354" s="516"/>
      <c r="B354" s="483"/>
      <c r="C354" s="520"/>
      <c r="D354" s="490"/>
      <c r="E354" s="493"/>
      <c r="F354" s="138">
        <v>39</v>
      </c>
      <c r="G354" s="139">
        <f>'Anchor-LD'!L352</f>
        <v>0</v>
      </c>
      <c r="H354" s="140">
        <f>'Anchor-LD'!M352</f>
        <v>0</v>
      </c>
      <c r="I354" s="140">
        <f>'Anchor-LD'!N352</f>
        <v>0</v>
      </c>
      <c r="J354" s="140">
        <f>'Anchor-LD'!O352</f>
        <v>0</v>
      </c>
      <c r="K354" s="140">
        <f>(Summary!$C$58*H354+Summary!$C$59*I354+Summary!$C$60*J354)/Summary!$C$61</f>
        <v>0</v>
      </c>
      <c r="L354" s="140">
        <f>'Anchor-LD'!P352</f>
        <v>0</v>
      </c>
      <c r="M354" s="140">
        <f>'Anchor-LD'!Q352</f>
        <v>0</v>
      </c>
      <c r="N354" s="140">
        <f>'Anchor-LD'!R352</f>
        <v>0</v>
      </c>
      <c r="O354" s="140">
        <f>'Anchor-LD'!S352</f>
        <v>0</v>
      </c>
      <c r="P354" s="140">
        <f>'Anchor-LD'!T352</f>
        <v>0</v>
      </c>
      <c r="Q354" s="140">
        <f>'Anchor-LD'!U352</f>
        <v>0</v>
      </c>
      <c r="R354" s="140">
        <f>'Anchor-LD'!V352</f>
        <v>0</v>
      </c>
      <c r="S354" s="140">
        <f>'Anchor-LD'!W352</f>
        <v>0</v>
      </c>
      <c r="T354" s="140">
        <f>'Anchor-LD'!X352</f>
        <v>0</v>
      </c>
      <c r="U354" s="140">
        <f>10*LOG10(1/((Summary!$C$75/10^(R354/10)+Summary!$C$76/10^(S354/10)+Summary!$C$77/10^(T354/10))/Summary!$C$78))</f>
        <v>0</v>
      </c>
      <c r="V354" s="140">
        <f>'Anchor-LD'!Y352</f>
        <v>0</v>
      </c>
      <c r="W354" s="140">
        <f>'Anchor-LD'!Z352</f>
        <v>0</v>
      </c>
      <c r="X354" s="141">
        <f t="shared" si="22"/>
        <v>0</v>
      </c>
      <c r="Y354" s="133"/>
      <c r="Z354" s="139">
        <f>'Test-LD'!L352</f>
        <v>0</v>
      </c>
      <c r="AA354" s="140">
        <f>'Test-LD'!M352</f>
        <v>0</v>
      </c>
      <c r="AB354" s="140">
        <f>'Test-LD'!N352</f>
        <v>0</v>
      </c>
      <c r="AC354" s="140">
        <f>'Test-LD'!O352</f>
        <v>0</v>
      </c>
      <c r="AD354" s="140">
        <f>(Summary!$C$58*AA354+Summary!$C$59*AB354+Summary!$C$60*AC354)/Summary!$C$61</f>
        <v>0</v>
      </c>
      <c r="AE354" s="140">
        <f>'Test-LD'!P352</f>
        <v>0</v>
      </c>
      <c r="AF354" s="140">
        <f>'Test-LD'!Q352</f>
        <v>0</v>
      </c>
      <c r="AG354" s="140">
        <f>'Test-LD'!R352</f>
        <v>0</v>
      </c>
      <c r="AH354" s="140">
        <f>'Test-LD'!S352</f>
        <v>0</v>
      </c>
      <c r="AI354" s="140">
        <f>'Test-LD'!T352</f>
        <v>0</v>
      </c>
      <c r="AJ354" s="140">
        <f>'Test-LD'!U352</f>
        <v>0</v>
      </c>
      <c r="AK354" s="140">
        <f>'Test-LD'!V352</f>
        <v>0</v>
      </c>
      <c r="AL354" s="140">
        <f>'Test-LD'!W352</f>
        <v>0</v>
      </c>
      <c r="AM354" s="140">
        <f>'Test-LD'!X352</f>
        <v>0</v>
      </c>
      <c r="AN354" s="140">
        <f>10*LOG10(1/((Summary!$C$75/10^(AK354/10)+Summary!$C$76/10^(AL354/10)+Summary!$C$77/10^(AM354/10))/Summary!$C$78))</f>
        <v>0</v>
      </c>
      <c r="AO354" s="140">
        <f>'Test-LD'!Y352</f>
        <v>0</v>
      </c>
      <c r="AP354" s="140">
        <f>'Test-LD'!Z352</f>
        <v>0</v>
      </c>
      <c r="AQ354" s="141">
        <f t="shared" si="23"/>
        <v>0</v>
      </c>
      <c r="AR354" s="142" t="e">
        <f t="shared" si="20"/>
        <v>#DIV/0!</v>
      </c>
      <c r="AS354" s="143" t="e">
        <f t="shared" si="21"/>
        <v>#DIV/0!</v>
      </c>
      <c r="AT354" s="136"/>
      <c r="AU354" s="136"/>
      <c r="AV354" s="577" t="s">
        <v>122</v>
      </c>
      <c r="AW354" s="480" t="e" cm="1">
        <f t="array" ref="AW354">bdRateExtend($G353:$G356,H353:H356,$Z353:$Z356,AA353:AA356)</f>
        <v>#VALUE!</v>
      </c>
      <c r="AX354" s="480"/>
      <c r="AY354" s="480"/>
      <c r="AZ354" s="480"/>
      <c r="BA354" s="480"/>
      <c r="BB354" s="480"/>
      <c r="BC354" s="480" t="e" cm="1">
        <f t="array" ref="BC354">bdRateExtend($G353:$G356,L353:L356,$Z353:$Z356,AE353:AE356)</f>
        <v>#VALUE!</v>
      </c>
      <c r="BD354" s="480"/>
      <c r="BE354" s="480" t="e" cm="1">
        <f t="array" ref="BE354">bdRateExtend($G353:$G356,M353:M356,$Z353:$Z356,AF353:AF356)</f>
        <v>#VALUE!</v>
      </c>
      <c r="BF354" s="480"/>
      <c r="BG354" s="469" t="e" cm="1">
        <f t="array" ref="BG354">bdRateExtend($G353:$G356,N353:N356,$Z353:$Z356,AG353:AG356,"None", FALSE,1)</f>
        <v>#VALUE!</v>
      </c>
      <c r="BH354" s="476"/>
      <c r="BI354" s="469" t="e" cm="1">
        <f t="array" ref="BI354">bdRateExtend($G353:$G356,O353:O356,$Z353:$Z356,AH353:AH356,"None", FALSE,1)</f>
        <v>#VALUE!</v>
      </c>
      <c r="BJ354" s="476"/>
      <c r="BK354" s="480" t="e" cm="1">
        <f t="array" ref="BK354">bdRateExtend($G353:$G356,P353:P356,$Z353:$Z356,AI353:AI356)</f>
        <v>#VALUE!</v>
      </c>
      <c r="BL354" s="480"/>
      <c r="BM354" s="480" t="e" cm="1">
        <f t="array" ref="BM354">bdRateExtend($G353:$G356,Q353:Q356,$Z353:$Z356,AJ353:AJ356)</f>
        <v>#VALUE!</v>
      </c>
      <c r="BN354" s="480"/>
      <c r="BO354" s="480" t="e" cm="1">
        <f t="array" ref="BO354">bdRateExtend($G353:$G356,R353:R356,$Z353:$Z356,AK353:AK356)</f>
        <v>#VALUE!</v>
      </c>
      <c r="BP354" s="468"/>
      <c r="BQ354" s="480"/>
      <c r="BR354" s="480"/>
      <c r="BS354" s="480"/>
      <c r="BT354" s="476"/>
      <c r="BU354" s="463" cm="1">
        <f t="array" ref="BU354">testVMAFRange($G353:$G356,N353:N356,$Z353:$Z356,AG353:AG356)</f>
        <v>0</v>
      </c>
      <c r="BV354" s="465"/>
      <c r="BW354" s="463" cm="1">
        <f t="array" ref="BW354">testVMAFRange($G353:$G356,O353:O356,$Z353:$Z356,AH353:AH356)</f>
        <v>0</v>
      </c>
      <c r="BX354" s="465"/>
    </row>
    <row r="355" spans="1:76" ht="17" customHeight="1" x14ac:dyDescent="0.35">
      <c r="A355" s="516"/>
      <c r="B355" s="483"/>
      <c r="C355" s="520"/>
      <c r="D355" s="490"/>
      <c r="E355" s="493"/>
      <c r="F355" s="138">
        <v>47</v>
      </c>
      <c r="G355" s="139">
        <f>'Anchor-LD'!L353</f>
        <v>0</v>
      </c>
      <c r="H355" s="140">
        <f>'Anchor-LD'!M353</f>
        <v>0</v>
      </c>
      <c r="I355" s="140">
        <f>'Anchor-LD'!N353</f>
        <v>0</v>
      </c>
      <c r="J355" s="140">
        <f>'Anchor-LD'!O353</f>
        <v>0</v>
      </c>
      <c r="K355" s="140">
        <f>(Summary!$C$58*H355+Summary!$C$59*I355+Summary!$C$60*J355)/Summary!$C$61</f>
        <v>0</v>
      </c>
      <c r="L355" s="140">
        <f>'Anchor-LD'!P353</f>
        <v>0</v>
      </c>
      <c r="M355" s="140">
        <f>'Anchor-LD'!Q353</f>
        <v>0</v>
      </c>
      <c r="N355" s="140">
        <f>'Anchor-LD'!R353</f>
        <v>0</v>
      </c>
      <c r="O355" s="140">
        <f>'Anchor-LD'!S353</f>
        <v>0</v>
      </c>
      <c r="P355" s="140">
        <f>'Anchor-LD'!T353</f>
        <v>0</v>
      </c>
      <c r="Q355" s="140">
        <f>'Anchor-LD'!U353</f>
        <v>0</v>
      </c>
      <c r="R355" s="140">
        <f>'Anchor-LD'!V353</f>
        <v>0</v>
      </c>
      <c r="S355" s="140">
        <f>'Anchor-LD'!W353</f>
        <v>0</v>
      </c>
      <c r="T355" s="140">
        <f>'Anchor-LD'!X353</f>
        <v>0</v>
      </c>
      <c r="U355" s="140">
        <f>10*LOG10(1/((Summary!$C$75/10^(R355/10)+Summary!$C$76/10^(S355/10)+Summary!$C$77/10^(T355/10))/Summary!$C$78))</f>
        <v>0</v>
      </c>
      <c r="V355" s="140">
        <f>'Anchor-LD'!Y353</f>
        <v>0</v>
      </c>
      <c r="W355" s="140">
        <f>'Anchor-LD'!Z353</f>
        <v>0</v>
      </c>
      <c r="X355" s="141">
        <f t="shared" si="22"/>
        <v>0</v>
      </c>
      <c r="Y355" s="133"/>
      <c r="Z355" s="139">
        <f>'Test-LD'!L353</f>
        <v>0</v>
      </c>
      <c r="AA355" s="140">
        <f>'Test-LD'!M353</f>
        <v>0</v>
      </c>
      <c r="AB355" s="140">
        <f>'Test-LD'!N353</f>
        <v>0</v>
      </c>
      <c r="AC355" s="140">
        <f>'Test-LD'!O353</f>
        <v>0</v>
      </c>
      <c r="AD355" s="140">
        <f>(Summary!$C$58*AA355+Summary!$C$59*AB355+Summary!$C$60*AC355)/Summary!$C$61</f>
        <v>0</v>
      </c>
      <c r="AE355" s="140">
        <f>'Test-LD'!P353</f>
        <v>0</v>
      </c>
      <c r="AF355" s="140">
        <f>'Test-LD'!Q353</f>
        <v>0</v>
      </c>
      <c r="AG355" s="140">
        <f>'Test-LD'!R353</f>
        <v>0</v>
      </c>
      <c r="AH355" s="140">
        <f>'Test-LD'!S353</f>
        <v>0</v>
      </c>
      <c r="AI355" s="140">
        <f>'Test-LD'!T353</f>
        <v>0</v>
      </c>
      <c r="AJ355" s="140">
        <f>'Test-LD'!U353</f>
        <v>0</v>
      </c>
      <c r="AK355" s="140">
        <f>'Test-LD'!V353</f>
        <v>0</v>
      </c>
      <c r="AL355" s="140">
        <f>'Test-LD'!W353</f>
        <v>0</v>
      </c>
      <c r="AM355" s="140">
        <f>'Test-LD'!X353</f>
        <v>0</v>
      </c>
      <c r="AN355" s="140">
        <f>10*LOG10(1/((Summary!$C$75/10^(AK355/10)+Summary!$C$76/10^(AL355/10)+Summary!$C$77/10^(AM355/10))/Summary!$C$78))</f>
        <v>0</v>
      </c>
      <c r="AO355" s="140">
        <f>'Test-LD'!Y353</f>
        <v>0</v>
      </c>
      <c r="AP355" s="140">
        <f>'Test-LD'!Z353</f>
        <v>0</v>
      </c>
      <c r="AQ355" s="141">
        <f t="shared" si="23"/>
        <v>0</v>
      </c>
      <c r="AR355" s="142" t="e">
        <f t="shared" si="20"/>
        <v>#DIV/0!</v>
      </c>
      <c r="AS355" s="143" t="e">
        <f t="shared" si="21"/>
        <v>#DIV/0!</v>
      </c>
      <c r="AT355" s="136"/>
      <c r="AU355" s="136"/>
      <c r="AV355" s="577"/>
      <c r="AW355" s="480"/>
      <c r="AX355" s="480"/>
      <c r="AY355" s="480"/>
      <c r="AZ355" s="480"/>
      <c r="BA355" s="480"/>
      <c r="BB355" s="480"/>
      <c r="BC355" s="480"/>
      <c r="BD355" s="480"/>
      <c r="BE355" s="480"/>
      <c r="BF355" s="480"/>
      <c r="BG355" s="469"/>
      <c r="BH355" s="476"/>
      <c r="BI355" s="469"/>
      <c r="BJ355" s="476"/>
      <c r="BK355" s="480"/>
      <c r="BL355" s="480"/>
      <c r="BM355" s="480"/>
      <c r="BN355" s="480"/>
      <c r="BO355" s="480"/>
      <c r="BP355" s="468"/>
      <c r="BQ355" s="480"/>
      <c r="BR355" s="480"/>
      <c r="BS355" s="480"/>
      <c r="BT355" s="476"/>
      <c r="BU355" s="463"/>
      <c r="BV355" s="465"/>
      <c r="BW355" s="463"/>
      <c r="BX355" s="465"/>
    </row>
    <row r="356" spans="1:76" ht="17" customHeight="1" x14ac:dyDescent="0.35">
      <c r="A356" s="516"/>
      <c r="B356" s="483"/>
      <c r="C356" s="520"/>
      <c r="D356" s="490"/>
      <c r="E356" s="493"/>
      <c r="F356" s="138">
        <v>55</v>
      </c>
      <c r="G356" s="139">
        <f>'Anchor-LD'!L354</f>
        <v>0</v>
      </c>
      <c r="H356" s="140">
        <f>'Anchor-LD'!M354</f>
        <v>0</v>
      </c>
      <c r="I356" s="140">
        <f>'Anchor-LD'!N354</f>
        <v>0</v>
      </c>
      <c r="J356" s="140">
        <f>'Anchor-LD'!O354</f>
        <v>0</v>
      </c>
      <c r="K356" s="140">
        <f>(Summary!$C$58*H356+Summary!$C$59*I356+Summary!$C$60*J356)/Summary!$C$61</f>
        <v>0</v>
      </c>
      <c r="L356" s="140">
        <f>'Anchor-LD'!P354</f>
        <v>0</v>
      </c>
      <c r="M356" s="140">
        <f>'Anchor-LD'!Q354</f>
        <v>0</v>
      </c>
      <c r="N356" s="140">
        <f>'Anchor-LD'!R354</f>
        <v>0</v>
      </c>
      <c r="O356" s="140">
        <f>'Anchor-LD'!S354</f>
        <v>0</v>
      </c>
      <c r="P356" s="140">
        <f>'Anchor-LD'!T354</f>
        <v>0</v>
      </c>
      <c r="Q356" s="140">
        <f>'Anchor-LD'!U354</f>
        <v>0</v>
      </c>
      <c r="R356" s="140">
        <f>'Anchor-LD'!V354</f>
        <v>0</v>
      </c>
      <c r="S356" s="140">
        <f>'Anchor-LD'!W354</f>
        <v>0</v>
      </c>
      <c r="T356" s="140">
        <f>'Anchor-LD'!X354</f>
        <v>0</v>
      </c>
      <c r="U356" s="140">
        <f>10*LOG10(1/((Summary!$C$75/10^(R356/10)+Summary!$C$76/10^(S356/10)+Summary!$C$77/10^(T356/10))/Summary!$C$78))</f>
        <v>0</v>
      </c>
      <c r="V356" s="140">
        <f>'Anchor-LD'!Y354</f>
        <v>0</v>
      </c>
      <c r="W356" s="140">
        <f>'Anchor-LD'!Z354</f>
        <v>0</v>
      </c>
      <c r="X356" s="141">
        <f t="shared" si="22"/>
        <v>0</v>
      </c>
      <c r="Y356" s="133"/>
      <c r="Z356" s="139">
        <f>'Test-LD'!L354</f>
        <v>0</v>
      </c>
      <c r="AA356" s="140">
        <f>'Test-LD'!M354</f>
        <v>0</v>
      </c>
      <c r="AB356" s="140">
        <f>'Test-LD'!N354</f>
        <v>0</v>
      </c>
      <c r="AC356" s="140">
        <f>'Test-LD'!O354</f>
        <v>0</v>
      </c>
      <c r="AD356" s="140">
        <f>(Summary!$C$58*AA356+Summary!$C$59*AB356+Summary!$C$60*AC356)/Summary!$C$61</f>
        <v>0</v>
      </c>
      <c r="AE356" s="140">
        <f>'Test-LD'!P354</f>
        <v>0</v>
      </c>
      <c r="AF356" s="140">
        <f>'Test-LD'!Q354</f>
        <v>0</v>
      </c>
      <c r="AG356" s="140">
        <f>'Test-LD'!R354</f>
        <v>0</v>
      </c>
      <c r="AH356" s="140">
        <f>'Test-LD'!S354</f>
        <v>0</v>
      </c>
      <c r="AI356" s="140">
        <f>'Test-LD'!T354</f>
        <v>0</v>
      </c>
      <c r="AJ356" s="140">
        <f>'Test-LD'!U354</f>
        <v>0</v>
      </c>
      <c r="AK356" s="140">
        <f>'Test-LD'!V354</f>
        <v>0</v>
      </c>
      <c r="AL356" s="140">
        <f>'Test-LD'!W354</f>
        <v>0</v>
      </c>
      <c r="AM356" s="140">
        <f>'Test-LD'!X354</f>
        <v>0</v>
      </c>
      <c r="AN356" s="140">
        <f>10*LOG10(1/((Summary!$C$75/10^(AK356/10)+Summary!$C$76/10^(AL356/10)+Summary!$C$77/10^(AM356/10))/Summary!$C$78))</f>
        <v>0</v>
      </c>
      <c r="AO356" s="140">
        <f>'Test-LD'!Y354</f>
        <v>0</v>
      </c>
      <c r="AP356" s="140">
        <f>'Test-LD'!Z354</f>
        <v>0</v>
      </c>
      <c r="AQ356" s="141">
        <f t="shared" si="23"/>
        <v>0</v>
      </c>
      <c r="AR356" s="142" t="e">
        <f t="shared" si="20"/>
        <v>#DIV/0!</v>
      </c>
      <c r="AS356" s="143" t="e">
        <f t="shared" si="21"/>
        <v>#DIV/0!</v>
      </c>
      <c r="AT356" s="136"/>
      <c r="AU356" s="136"/>
      <c r="AV356" s="577" t="s">
        <v>123</v>
      </c>
      <c r="AW356" s="480" t="e" cm="1">
        <f t="array" ref="AW356">bdRateExtend($G354:$G357,H354:H357,$Z354:$Z357,AA354:AA357)</f>
        <v>#VALUE!</v>
      </c>
      <c r="AX356" s="480"/>
      <c r="AY356" s="480"/>
      <c r="AZ356" s="480"/>
      <c r="BA356" s="480"/>
      <c r="BB356" s="480"/>
      <c r="BC356" s="480" t="e" cm="1">
        <f t="array" ref="BC356">bdRateExtend($G354:$G357,L354:L357,$Z354:$Z357,AE354:AE357)</f>
        <v>#VALUE!</v>
      </c>
      <c r="BD356" s="480"/>
      <c r="BE356" s="480" t="e" cm="1">
        <f t="array" ref="BE356">bdRateExtend($G354:$G357,M354:M357,$Z354:$Z357,AF354:AF357)</f>
        <v>#VALUE!</v>
      </c>
      <c r="BF356" s="480"/>
      <c r="BG356" s="469" t="e" cm="1">
        <f t="array" ref="BG356">bdRateExtend($G354:$G357,N354:N357,$Z354:$Z357,AG354:AG357,"None", FALSE,1)</f>
        <v>#VALUE!</v>
      </c>
      <c r="BH356" s="476"/>
      <c r="BI356" s="469" t="e" cm="1">
        <f t="array" ref="BI356">bdRateExtend($G354:$G357,O354:O357,$Z354:$Z357,AH354:AH357,"None", FALSE,1)</f>
        <v>#VALUE!</v>
      </c>
      <c r="BJ356" s="476"/>
      <c r="BK356" s="480" t="e" cm="1">
        <f t="array" ref="BK356">bdRateExtend($G354:$G357,P354:P357,$Z354:$Z357,AI354:AI357)</f>
        <v>#VALUE!</v>
      </c>
      <c r="BL356" s="480"/>
      <c r="BM356" s="480" t="e" cm="1">
        <f t="array" ref="BM356">bdRateExtend($G354:$G357,Q354:Q357,$Z354:$Z357,AJ354:AJ357)</f>
        <v>#VALUE!</v>
      </c>
      <c r="BN356" s="480"/>
      <c r="BO356" s="480" t="e" cm="1">
        <f t="array" ref="BO356">bdRateExtend($G354:$G357,R354:R357,$Z354:$Z357,AK354:AK357)</f>
        <v>#VALUE!</v>
      </c>
      <c r="BP356" s="468"/>
      <c r="BQ356" s="480"/>
      <c r="BR356" s="480"/>
      <c r="BS356" s="480"/>
      <c r="BT356" s="476"/>
      <c r="BU356" s="463" cm="1">
        <f t="array" ref="BU356">testVMAFRange($G354:$G357,N354:N357,$Z354:$Z357,AG354:AG357)</f>
        <v>0</v>
      </c>
      <c r="BV356" s="465"/>
      <c r="BW356" s="463" cm="1">
        <f t="array" ref="BW356">testVMAFRange($G354:$G357,O354:O357,$Z354:$Z357,AH354:AH357)</f>
        <v>0</v>
      </c>
      <c r="BX356" s="465"/>
    </row>
    <row r="357" spans="1:76" ht="17" customHeight="1" thickBot="1" x14ac:dyDescent="0.4">
      <c r="A357" s="516"/>
      <c r="B357" s="518"/>
      <c r="C357" s="521"/>
      <c r="D357" s="522"/>
      <c r="E357" s="523"/>
      <c r="F357" s="144">
        <v>63</v>
      </c>
      <c r="G357" s="145">
        <f>'Anchor-LD'!L355</f>
        <v>0</v>
      </c>
      <c r="H357" s="146">
        <f>'Anchor-LD'!M355</f>
        <v>0</v>
      </c>
      <c r="I357" s="146">
        <f>'Anchor-LD'!N355</f>
        <v>0</v>
      </c>
      <c r="J357" s="146">
        <f>'Anchor-LD'!O355</f>
        <v>0</v>
      </c>
      <c r="K357" s="146">
        <f>(Summary!$C$58*H357+Summary!$C$59*I357+Summary!$C$60*J357)/Summary!$C$61</f>
        <v>0</v>
      </c>
      <c r="L357" s="146">
        <f>'Anchor-LD'!P355</f>
        <v>0</v>
      </c>
      <c r="M357" s="146">
        <f>'Anchor-LD'!Q355</f>
        <v>0</v>
      </c>
      <c r="N357" s="146">
        <f>'Anchor-LD'!R355</f>
        <v>0</v>
      </c>
      <c r="O357" s="146">
        <f>'Anchor-LD'!S355</f>
        <v>0</v>
      </c>
      <c r="P357" s="146">
        <f>'Anchor-LD'!T355</f>
        <v>0</v>
      </c>
      <c r="Q357" s="146">
        <f>'Anchor-LD'!U355</f>
        <v>0</v>
      </c>
      <c r="R357" s="146">
        <f>'Anchor-LD'!V355</f>
        <v>0</v>
      </c>
      <c r="S357" s="146">
        <f>'Anchor-LD'!W355</f>
        <v>0</v>
      </c>
      <c r="T357" s="146">
        <f>'Anchor-LD'!X355</f>
        <v>0</v>
      </c>
      <c r="U357" s="146">
        <f>10*LOG10(1/((Summary!$C$75/10^(R357/10)+Summary!$C$76/10^(S357/10)+Summary!$C$77/10^(T357/10))/Summary!$C$78))</f>
        <v>0</v>
      </c>
      <c r="V357" s="146">
        <f>'Anchor-LD'!Y355</f>
        <v>0</v>
      </c>
      <c r="W357" s="146">
        <f>'Anchor-LD'!Z355</f>
        <v>0</v>
      </c>
      <c r="X357" s="147">
        <f t="shared" si="22"/>
        <v>0</v>
      </c>
      <c r="Y357" s="133"/>
      <c r="Z357" s="145">
        <f>'Test-LD'!L355</f>
        <v>0</v>
      </c>
      <c r="AA357" s="146">
        <f>'Test-LD'!M355</f>
        <v>0</v>
      </c>
      <c r="AB357" s="146">
        <f>'Test-LD'!N355</f>
        <v>0</v>
      </c>
      <c r="AC357" s="146">
        <f>'Test-LD'!O355</f>
        <v>0</v>
      </c>
      <c r="AD357" s="146">
        <f>(Summary!$C$58*AA357+Summary!$C$59*AB357+Summary!$C$60*AC357)/Summary!$C$61</f>
        <v>0</v>
      </c>
      <c r="AE357" s="146">
        <f>'Test-LD'!P355</f>
        <v>0</v>
      </c>
      <c r="AF357" s="146">
        <f>'Test-LD'!Q355</f>
        <v>0</v>
      </c>
      <c r="AG357" s="146">
        <f>'Test-LD'!R355</f>
        <v>0</v>
      </c>
      <c r="AH357" s="146">
        <f>'Test-LD'!S355</f>
        <v>0</v>
      </c>
      <c r="AI357" s="146">
        <f>'Test-LD'!T355</f>
        <v>0</v>
      </c>
      <c r="AJ357" s="146">
        <f>'Test-LD'!U355</f>
        <v>0</v>
      </c>
      <c r="AK357" s="146">
        <f>'Test-LD'!V355</f>
        <v>0</v>
      </c>
      <c r="AL357" s="146">
        <f>'Test-LD'!W355</f>
        <v>0</v>
      </c>
      <c r="AM357" s="146">
        <f>'Test-LD'!X355</f>
        <v>0</v>
      </c>
      <c r="AN357" s="146">
        <f>10*LOG10(1/((Summary!$C$75/10^(AK357/10)+Summary!$C$76/10^(AL357/10)+Summary!$C$77/10^(AM357/10))/Summary!$C$78))</f>
        <v>0</v>
      </c>
      <c r="AO357" s="146">
        <f>'Test-LD'!Y355</f>
        <v>0</v>
      </c>
      <c r="AP357" s="146">
        <f>'Test-LD'!Z355</f>
        <v>0</v>
      </c>
      <c r="AQ357" s="147">
        <f t="shared" si="23"/>
        <v>0</v>
      </c>
      <c r="AR357" s="148" t="e">
        <f t="shared" si="20"/>
        <v>#DIV/0!</v>
      </c>
      <c r="AS357" s="149" t="e">
        <f t="shared" si="21"/>
        <v>#DIV/0!</v>
      </c>
      <c r="AT357" s="136"/>
      <c r="AU357" s="136"/>
      <c r="AV357" s="577"/>
      <c r="AW357" s="480"/>
      <c r="AX357" s="480"/>
      <c r="AY357" s="480"/>
      <c r="AZ357" s="480"/>
      <c r="BA357" s="480"/>
      <c r="BB357" s="481"/>
      <c r="BC357" s="480"/>
      <c r="BD357" s="480"/>
      <c r="BE357" s="480"/>
      <c r="BF357" s="480"/>
      <c r="BG357" s="472"/>
      <c r="BH357" s="477"/>
      <c r="BI357" s="472"/>
      <c r="BJ357" s="477"/>
      <c r="BK357" s="480"/>
      <c r="BL357" s="480"/>
      <c r="BM357" s="480"/>
      <c r="BN357" s="480"/>
      <c r="BO357" s="480"/>
      <c r="BP357" s="471"/>
      <c r="BQ357" s="481"/>
      <c r="BR357" s="481"/>
      <c r="BS357" s="481"/>
      <c r="BT357" s="477"/>
      <c r="BU357" s="473"/>
      <c r="BV357" s="466"/>
      <c r="BW357" s="473"/>
      <c r="BX357" s="466"/>
    </row>
    <row r="358" spans="1:76" ht="17" customHeight="1" x14ac:dyDescent="0.35">
      <c r="A358" s="516"/>
      <c r="B358" s="482" t="s">
        <v>2</v>
      </c>
      <c r="C358" s="519" t="s">
        <v>78</v>
      </c>
      <c r="D358" s="489">
        <v>30</v>
      </c>
      <c r="E358" s="492">
        <v>8</v>
      </c>
      <c r="F358" s="129">
        <v>23</v>
      </c>
      <c r="G358" s="130">
        <f>'Anchor-LD'!L356</f>
        <v>0</v>
      </c>
      <c r="H358" s="131">
        <f>'Anchor-LD'!M356</f>
        <v>0</v>
      </c>
      <c r="I358" s="131">
        <f>'Anchor-LD'!N356</f>
        <v>0</v>
      </c>
      <c r="J358" s="131">
        <f>'Anchor-LD'!O356</f>
        <v>0</v>
      </c>
      <c r="K358" s="131">
        <f>(Summary!$C$58*H358+Summary!$C$59*I358+Summary!$C$60*J358)/Summary!$C$61</f>
        <v>0</v>
      </c>
      <c r="L358" s="131">
        <f>'Anchor-LD'!P356</f>
        <v>0</v>
      </c>
      <c r="M358" s="131">
        <f>'Anchor-LD'!Q356</f>
        <v>0</v>
      </c>
      <c r="N358" s="131">
        <f>'Anchor-LD'!R356</f>
        <v>0</v>
      </c>
      <c r="O358" s="131">
        <f>'Anchor-LD'!S356</f>
        <v>0</v>
      </c>
      <c r="P358" s="131">
        <f>'Anchor-LD'!T356</f>
        <v>0</v>
      </c>
      <c r="Q358" s="131">
        <f>'Anchor-LD'!U356</f>
        <v>0</v>
      </c>
      <c r="R358" s="131">
        <f>'Anchor-LD'!V356</f>
        <v>0</v>
      </c>
      <c r="S358" s="131">
        <f>'Anchor-LD'!W356</f>
        <v>0</v>
      </c>
      <c r="T358" s="131">
        <f>'Anchor-LD'!X356</f>
        <v>0</v>
      </c>
      <c r="U358" s="131">
        <f>10*LOG10(1/((Summary!$C$75/10^(R358/10)+Summary!$C$76/10^(S358/10)+Summary!$C$77/10^(T358/10))/Summary!$C$78))</f>
        <v>0</v>
      </c>
      <c r="V358" s="131">
        <f>'Anchor-LD'!Y356</f>
        <v>0</v>
      </c>
      <c r="W358" s="131">
        <f>'Anchor-LD'!Z356</f>
        <v>0</v>
      </c>
      <c r="X358" s="132">
        <f t="shared" si="22"/>
        <v>0</v>
      </c>
      <c r="Y358" s="133"/>
      <c r="Z358" s="130">
        <f>'Test-LD'!L356</f>
        <v>0</v>
      </c>
      <c r="AA358" s="131">
        <f>'Test-LD'!M356</f>
        <v>0</v>
      </c>
      <c r="AB358" s="131">
        <f>'Test-LD'!N356</f>
        <v>0</v>
      </c>
      <c r="AC358" s="131">
        <f>'Test-LD'!O356</f>
        <v>0</v>
      </c>
      <c r="AD358" s="131">
        <f>(Summary!$C$58*AA358+Summary!$C$59*AB358+Summary!$C$60*AC358)/Summary!$C$61</f>
        <v>0</v>
      </c>
      <c r="AE358" s="131">
        <f>'Test-LD'!P356</f>
        <v>0</v>
      </c>
      <c r="AF358" s="131">
        <f>'Test-LD'!Q356</f>
        <v>0</v>
      </c>
      <c r="AG358" s="131">
        <f>'Test-LD'!R356</f>
        <v>0</v>
      </c>
      <c r="AH358" s="131">
        <f>'Test-LD'!S356</f>
        <v>0</v>
      </c>
      <c r="AI358" s="131">
        <f>'Test-LD'!T356</f>
        <v>0</v>
      </c>
      <c r="AJ358" s="131">
        <f>'Test-LD'!U356</f>
        <v>0</v>
      </c>
      <c r="AK358" s="131">
        <f>'Test-LD'!V356</f>
        <v>0</v>
      </c>
      <c r="AL358" s="131">
        <f>'Test-LD'!W356</f>
        <v>0</v>
      </c>
      <c r="AM358" s="131">
        <f>'Test-LD'!X356</f>
        <v>0</v>
      </c>
      <c r="AN358" s="131">
        <f>10*LOG10(1/((Summary!$C$75/10^(AK358/10)+Summary!$C$76/10^(AL358/10)+Summary!$C$77/10^(AM358/10))/Summary!$C$78))</f>
        <v>0</v>
      </c>
      <c r="AO358" s="131">
        <f>'Test-LD'!Y356</f>
        <v>0</v>
      </c>
      <c r="AP358" s="131">
        <f>'Test-LD'!Z356</f>
        <v>0</v>
      </c>
      <c r="AQ358" s="132">
        <f t="shared" si="23"/>
        <v>0</v>
      </c>
      <c r="AR358" s="134" t="e">
        <f t="shared" si="20"/>
        <v>#DIV/0!</v>
      </c>
      <c r="AS358" s="135" t="e">
        <f t="shared" si="21"/>
        <v>#DIV/0!</v>
      </c>
      <c r="AT358" s="136"/>
      <c r="AU358" s="136"/>
      <c r="AV358" s="577" t="s">
        <v>121</v>
      </c>
      <c r="AW358" s="480" t="e" cm="1">
        <f t="array" ref="AW358">bdRateExtend($G358:$G361,H358:H361,$Z358:$Z361,AA358:AA361)</f>
        <v>#VALUE!</v>
      </c>
      <c r="AX358" s="480" t="e" cm="1">
        <f t="array" ref="AX358">bdRateExtend($G358:$G363,H358:H363,$Z358:$Z363,AA358:AA363)</f>
        <v>#VALUE!</v>
      </c>
      <c r="AY358" s="480" t="e" cm="1">
        <f t="array" ref="AY358">bdRateExtend($G358:$G363,I358:I363,$Z358:$Z363,AB358:AB363)</f>
        <v>#VALUE!</v>
      </c>
      <c r="AZ358" s="480" t="e" cm="1">
        <f t="array" ref="AZ358">bdRateExtend($G358:$G363,J358:J363,$Z358:$Z363,AC358:AC363)</f>
        <v>#VALUE!</v>
      </c>
      <c r="BA358" s="480" t="e" cm="1">
        <f t="array" ref="BA358">bdRateExtend($G358:$G363,K358:K363,$Z358:$Z363,AD358:AD363)</f>
        <v>#VALUE!</v>
      </c>
      <c r="BB358" s="479" t="e">
        <f>(Summary!$C$89*AX358+Summary!$C$90*AY358+Summary!$C$91*AZ358)/Summary!$C$92</f>
        <v>#VALUE!</v>
      </c>
      <c r="BC358" s="480" t="e" cm="1">
        <f t="array" ref="BC358">bdRateExtend($G358:$G361,L358:L361,$Z358:$Z361,AE358:AE361)</f>
        <v>#VALUE!</v>
      </c>
      <c r="BD358" s="480" t="e" cm="1">
        <f t="array" ref="BD358">bdRateExtend($G358:$G363,L358:L363,$Z358:$Z363,AE358:AE363)</f>
        <v>#VALUE!</v>
      </c>
      <c r="BE358" s="480" t="e" cm="1">
        <f t="array" ref="BE358">bdRateExtend($G358:$G361,M358:M361,$Z358:$Z361,AF358:AF361)</f>
        <v>#VALUE!</v>
      </c>
      <c r="BF358" s="480" t="e" cm="1">
        <f t="array" ref="BF358">bdRateExtend($G358:$G363,M358:M363,$Z358:$Z363,AF358:AF363)</f>
        <v>#VALUE!</v>
      </c>
      <c r="BG358" s="474" t="e" cm="1">
        <f t="array" ref="BG358">bdRateExtend($G358:$G361,N358:N361,$Z358:$Z361,AG358:AG361,"None", FALSE,1)</f>
        <v>#VALUE!</v>
      </c>
      <c r="BH358" s="475" t="e" cm="1">
        <f t="array" ref="BH358">bdRateExtend($G358:$G363,N358:N363,$Z358:$Z363,AG358:AG363,"None", FALSE,1)</f>
        <v>#VALUE!</v>
      </c>
      <c r="BI358" s="474" t="e" cm="1">
        <f t="array" ref="BI358">bdRateExtend($G358:$G361,O358:O361,$Z358:$Z361,AH358:AH361,"None", FALSE,1)</f>
        <v>#VALUE!</v>
      </c>
      <c r="BJ358" s="475" t="e" cm="1">
        <f t="array" ref="BJ358">bdRateExtend($G358:$G363,O358:O363,$Z358:$Z363,AH358:AH363,"None", FALSE,1)</f>
        <v>#VALUE!</v>
      </c>
      <c r="BK358" s="480" t="e" cm="1">
        <f t="array" ref="BK358">bdRateExtend($G358:$G361,P358:P361,$Z358:$Z361,AI358:AI361)</f>
        <v>#VALUE!</v>
      </c>
      <c r="BL358" s="480" t="e" cm="1">
        <f t="array" ref="BL358">bdRateExtend($G358:$G363,P358:P363,$Z358:$Z363,AI358:AI363)</f>
        <v>#VALUE!</v>
      </c>
      <c r="BM358" s="480" t="e" cm="1">
        <f t="array" ref="BM358">bdRateExtend($G358:$G361,Q358:Q361,$Z358:$Z361,AJ358:AJ361)</f>
        <v>#VALUE!</v>
      </c>
      <c r="BN358" s="480" t="e" cm="1">
        <f t="array" ref="BN358">bdRateExtend($G358:$G363,Q358:Q363,$Z358:$Z363,AJ358:AJ363)</f>
        <v>#VALUE!</v>
      </c>
      <c r="BO358" s="480" t="e" cm="1">
        <f t="array" ref="BO358">bdRateExtend($G358:$G361,R358:R361,$Z358:$Z361,AK358:AK361)</f>
        <v>#VALUE!</v>
      </c>
      <c r="BP358" s="575" t="e" cm="1">
        <f t="array" ref="BP358">bdRateExtend($G358:$G363,R358:R363,$Z358:$Z363,AK358:AK363)</f>
        <v>#VALUE!</v>
      </c>
      <c r="BQ358" s="574" t="e" cm="1">
        <f t="array" ref="BQ358">bdRateExtend($G358:$G363,S358:S363,$Z358:$Z363,AL358:AL363)</f>
        <v>#VALUE!</v>
      </c>
      <c r="BR358" s="574" t="e" cm="1">
        <f t="array" ref="BR358">bdRateExtend($G358:$G363,T358:T363,$Z358:$Z363,AM358:AM363)</f>
        <v>#VALUE!</v>
      </c>
      <c r="BS358" s="574" t="e" cm="1">
        <f t="array" ref="BS358">bdRateExtend($G358:$G363,U358:U363,$Z358:$Z363,AN358:AN363)</f>
        <v>#VALUE!</v>
      </c>
      <c r="BT358" s="576" t="e">
        <f>(Summary!$C$103*BP358+Summary!$C$104*BQ358+Summary!$C$105*BR358)/Summary!$C$106</f>
        <v>#VALUE!</v>
      </c>
      <c r="BU358" s="462" cm="1">
        <f t="array" ref="BU358">testVMAFRange($G358:$G361,N358:N361,$Z358:$Z361,AG358:AG361)</f>
        <v>0</v>
      </c>
      <c r="BV358" s="464" cm="1">
        <f t="array" ref="BV358">testVMAFRange($G358:$G363,N358:N363,$Z358:$Z363,AG358:AG363)</f>
        <v>0</v>
      </c>
      <c r="BW358" s="462" cm="1">
        <f t="array" ref="BW358">testVMAFRange($G358:$G361,O358:O361,$Z358:$Z361,AH358:AH361)</f>
        <v>0</v>
      </c>
      <c r="BX358" s="464" cm="1">
        <f t="array" ref="BX358">testVMAFRange($G358:$G363,O358:O363,$Z358:$Z363,AH358:AH363)</f>
        <v>0</v>
      </c>
    </row>
    <row r="359" spans="1:76" ht="17" customHeight="1" x14ac:dyDescent="0.35">
      <c r="A359" s="516"/>
      <c r="B359" s="483"/>
      <c r="C359" s="520"/>
      <c r="D359" s="490"/>
      <c r="E359" s="493"/>
      <c r="F359" s="138">
        <v>31</v>
      </c>
      <c r="G359" s="139">
        <f>'Anchor-LD'!L357</f>
        <v>0</v>
      </c>
      <c r="H359" s="140">
        <f>'Anchor-LD'!M357</f>
        <v>0</v>
      </c>
      <c r="I359" s="140">
        <f>'Anchor-LD'!N357</f>
        <v>0</v>
      </c>
      <c r="J359" s="140">
        <f>'Anchor-LD'!O357</f>
        <v>0</v>
      </c>
      <c r="K359" s="140">
        <f>(Summary!$C$58*H359+Summary!$C$59*I359+Summary!$C$60*J359)/Summary!$C$61</f>
        <v>0</v>
      </c>
      <c r="L359" s="140">
        <f>'Anchor-LD'!P357</f>
        <v>0</v>
      </c>
      <c r="M359" s="140">
        <f>'Anchor-LD'!Q357</f>
        <v>0</v>
      </c>
      <c r="N359" s="140">
        <f>'Anchor-LD'!R357</f>
        <v>0</v>
      </c>
      <c r="O359" s="140">
        <f>'Anchor-LD'!S357</f>
        <v>0</v>
      </c>
      <c r="P359" s="140">
        <f>'Anchor-LD'!T357</f>
        <v>0</v>
      </c>
      <c r="Q359" s="140">
        <f>'Anchor-LD'!U357</f>
        <v>0</v>
      </c>
      <c r="R359" s="140">
        <f>'Anchor-LD'!V357</f>
        <v>0</v>
      </c>
      <c r="S359" s="140">
        <f>'Anchor-LD'!W357</f>
        <v>0</v>
      </c>
      <c r="T359" s="140">
        <f>'Anchor-LD'!X357</f>
        <v>0</v>
      </c>
      <c r="U359" s="140">
        <f>10*LOG10(1/((Summary!$C$75/10^(R359/10)+Summary!$C$76/10^(S359/10)+Summary!$C$77/10^(T359/10))/Summary!$C$78))</f>
        <v>0</v>
      </c>
      <c r="V359" s="140">
        <f>'Anchor-LD'!Y357</f>
        <v>0</v>
      </c>
      <c r="W359" s="140">
        <f>'Anchor-LD'!Z357</f>
        <v>0</v>
      </c>
      <c r="X359" s="141">
        <f t="shared" si="22"/>
        <v>0</v>
      </c>
      <c r="Y359" s="133"/>
      <c r="Z359" s="139">
        <f>'Test-LD'!L357</f>
        <v>0</v>
      </c>
      <c r="AA359" s="140">
        <f>'Test-LD'!M357</f>
        <v>0</v>
      </c>
      <c r="AB359" s="140">
        <f>'Test-LD'!N357</f>
        <v>0</v>
      </c>
      <c r="AC359" s="140">
        <f>'Test-LD'!O357</f>
        <v>0</v>
      </c>
      <c r="AD359" s="140">
        <f>(Summary!$C$58*AA359+Summary!$C$59*AB359+Summary!$C$60*AC359)/Summary!$C$61</f>
        <v>0</v>
      </c>
      <c r="AE359" s="140">
        <f>'Test-LD'!P357</f>
        <v>0</v>
      </c>
      <c r="AF359" s="140">
        <f>'Test-LD'!Q357</f>
        <v>0</v>
      </c>
      <c r="AG359" s="140">
        <f>'Test-LD'!R357</f>
        <v>0</v>
      </c>
      <c r="AH359" s="140">
        <f>'Test-LD'!S357</f>
        <v>0</v>
      </c>
      <c r="AI359" s="140">
        <f>'Test-LD'!T357</f>
        <v>0</v>
      </c>
      <c r="AJ359" s="140">
        <f>'Test-LD'!U357</f>
        <v>0</v>
      </c>
      <c r="AK359" s="140">
        <f>'Test-LD'!V357</f>
        <v>0</v>
      </c>
      <c r="AL359" s="140">
        <f>'Test-LD'!W357</f>
        <v>0</v>
      </c>
      <c r="AM359" s="140">
        <f>'Test-LD'!X357</f>
        <v>0</v>
      </c>
      <c r="AN359" s="140">
        <f>10*LOG10(1/((Summary!$C$75/10^(AK359/10)+Summary!$C$76/10^(AL359/10)+Summary!$C$77/10^(AM359/10))/Summary!$C$78))</f>
        <v>0</v>
      </c>
      <c r="AO359" s="140">
        <f>'Test-LD'!Y357</f>
        <v>0</v>
      </c>
      <c r="AP359" s="140">
        <f>'Test-LD'!Z357</f>
        <v>0</v>
      </c>
      <c r="AQ359" s="141">
        <f t="shared" si="23"/>
        <v>0</v>
      </c>
      <c r="AR359" s="142" t="e">
        <f t="shared" si="20"/>
        <v>#DIV/0!</v>
      </c>
      <c r="AS359" s="143" t="e">
        <f t="shared" si="21"/>
        <v>#DIV/0!</v>
      </c>
      <c r="AT359" s="136"/>
      <c r="AU359" s="136"/>
      <c r="AV359" s="577"/>
      <c r="AW359" s="480"/>
      <c r="AX359" s="480"/>
      <c r="AY359" s="480"/>
      <c r="AZ359" s="480"/>
      <c r="BA359" s="480"/>
      <c r="BB359" s="480"/>
      <c r="BC359" s="480"/>
      <c r="BD359" s="480"/>
      <c r="BE359" s="480"/>
      <c r="BF359" s="480"/>
      <c r="BG359" s="469"/>
      <c r="BH359" s="476"/>
      <c r="BI359" s="469"/>
      <c r="BJ359" s="476"/>
      <c r="BK359" s="480"/>
      <c r="BL359" s="480"/>
      <c r="BM359" s="480"/>
      <c r="BN359" s="480"/>
      <c r="BO359" s="480"/>
      <c r="BP359" s="468"/>
      <c r="BQ359" s="480"/>
      <c r="BR359" s="480"/>
      <c r="BS359" s="480"/>
      <c r="BT359" s="476"/>
      <c r="BU359" s="463"/>
      <c r="BV359" s="465"/>
      <c r="BW359" s="463"/>
      <c r="BX359" s="465"/>
    </row>
    <row r="360" spans="1:76" ht="17" customHeight="1" x14ac:dyDescent="0.35">
      <c r="A360" s="516"/>
      <c r="B360" s="483"/>
      <c r="C360" s="520"/>
      <c r="D360" s="490"/>
      <c r="E360" s="493"/>
      <c r="F360" s="138">
        <v>39</v>
      </c>
      <c r="G360" s="139">
        <f>'Anchor-LD'!L358</f>
        <v>0</v>
      </c>
      <c r="H360" s="140">
        <f>'Anchor-LD'!M358</f>
        <v>0</v>
      </c>
      <c r="I360" s="140">
        <f>'Anchor-LD'!N358</f>
        <v>0</v>
      </c>
      <c r="J360" s="140">
        <f>'Anchor-LD'!O358</f>
        <v>0</v>
      </c>
      <c r="K360" s="140">
        <f>(Summary!$C$58*H360+Summary!$C$59*I360+Summary!$C$60*J360)/Summary!$C$61</f>
        <v>0</v>
      </c>
      <c r="L360" s="140">
        <f>'Anchor-LD'!P358</f>
        <v>0</v>
      </c>
      <c r="M360" s="140">
        <f>'Anchor-LD'!Q358</f>
        <v>0</v>
      </c>
      <c r="N360" s="140">
        <f>'Anchor-LD'!R358</f>
        <v>0</v>
      </c>
      <c r="O360" s="140">
        <f>'Anchor-LD'!S358</f>
        <v>0</v>
      </c>
      <c r="P360" s="140">
        <f>'Anchor-LD'!T358</f>
        <v>0</v>
      </c>
      <c r="Q360" s="140">
        <f>'Anchor-LD'!U358</f>
        <v>0</v>
      </c>
      <c r="R360" s="140">
        <f>'Anchor-LD'!V358</f>
        <v>0</v>
      </c>
      <c r="S360" s="140">
        <f>'Anchor-LD'!W358</f>
        <v>0</v>
      </c>
      <c r="T360" s="140">
        <f>'Anchor-LD'!X358</f>
        <v>0</v>
      </c>
      <c r="U360" s="140">
        <f>10*LOG10(1/((Summary!$C$75/10^(R360/10)+Summary!$C$76/10^(S360/10)+Summary!$C$77/10^(T360/10))/Summary!$C$78))</f>
        <v>0</v>
      </c>
      <c r="V360" s="140">
        <f>'Anchor-LD'!Y358</f>
        <v>0</v>
      </c>
      <c r="W360" s="140">
        <f>'Anchor-LD'!Z358</f>
        <v>0</v>
      </c>
      <c r="X360" s="141">
        <f t="shared" si="22"/>
        <v>0</v>
      </c>
      <c r="Y360" s="133"/>
      <c r="Z360" s="139">
        <f>'Test-LD'!L358</f>
        <v>0</v>
      </c>
      <c r="AA360" s="140">
        <f>'Test-LD'!M358</f>
        <v>0</v>
      </c>
      <c r="AB360" s="140">
        <f>'Test-LD'!N358</f>
        <v>0</v>
      </c>
      <c r="AC360" s="140">
        <f>'Test-LD'!O358</f>
        <v>0</v>
      </c>
      <c r="AD360" s="140">
        <f>(Summary!$C$58*AA360+Summary!$C$59*AB360+Summary!$C$60*AC360)/Summary!$C$61</f>
        <v>0</v>
      </c>
      <c r="AE360" s="140">
        <f>'Test-LD'!P358</f>
        <v>0</v>
      </c>
      <c r="AF360" s="140">
        <f>'Test-LD'!Q358</f>
        <v>0</v>
      </c>
      <c r="AG360" s="140">
        <f>'Test-LD'!R358</f>
        <v>0</v>
      </c>
      <c r="AH360" s="140">
        <f>'Test-LD'!S358</f>
        <v>0</v>
      </c>
      <c r="AI360" s="140">
        <f>'Test-LD'!T358</f>
        <v>0</v>
      </c>
      <c r="AJ360" s="140">
        <f>'Test-LD'!U358</f>
        <v>0</v>
      </c>
      <c r="AK360" s="140">
        <f>'Test-LD'!V358</f>
        <v>0</v>
      </c>
      <c r="AL360" s="140">
        <f>'Test-LD'!W358</f>
        <v>0</v>
      </c>
      <c r="AM360" s="140">
        <f>'Test-LD'!X358</f>
        <v>0</v>
      </c>
      <c r="AN360" s="140">
        <f>10*LOG10(1/((Summary!$C$75/10^(AK360/10)+Summary!$C$76/10^(AL360/10)+Summary!$C$77/10^(AM360/10))/Summary!$C$78))</f>
        <v>0</v>
      </c>
      <c r="AO360" s="140">
        <f>'Test-LD'!Y358</f>
        <v>0</v>
      </c>
      <c r="AP360" s="140">
        <f>'Test-LD'!Z358</f>
        <v>0</v>
      </c>
      <c r="AQ360" s="141">
        <f t="shared" si="23"/>
        <v>0</v>
      </c>
      <c r="AR360" s="142" t="e">
        <f t="shared" si="20"/>
        <v>#DIV/0!</v>
      </c>
      <c r="AS360" s="143" t="e">
        <f t="shared" si="21"/>
        <v>#DIV/0!</v>
      </c>
      <c r="AT360" s="136"/>
      <c r="AU360" s="136"/>
      <c r="AV360" s="577" t="s">
        <v>122</v>
      </c>
      <c r="AW360" s="480" t="e" cm="1">
        <f t="array" ref="AW360">bdRateExtend($G359:$G362,H359:H362,$Z359:$Z362,AA359:AA362)</f>
        <v>#VALUE!</v>
      </c>
      <c r="AX360" s="480"/>
      <c r="AY360" s="480"/>
      <c r="AZ360" s="480"/>
      <c r="BA360" s="480"/>
      <c r="BB360" s="480"/>
      <c r="BC360" s="480" t="e" cm="1">
        <f t="array" ref="BC360">bdRateExtend($G359:$G362,L359:L362,$Z359:$Z362,AE359:AE362)</f>
        <v>#VALUE!</v>
      </c>
      <c r="BD360" s="480"/>
      <c r="BE360" s="480" t="e" cm="1">
        <f t="array" ref="BE360">bdRateExtend($G359:$G362,M359:M362,$Z359:$Z362,AF359:AF362)</f>
        <v>#VALUE!</v>
      </c>
      <c r="BF360" s="480"/>
      <c r="BG360" s="469" t="e" cm="1">
        <f t="array" ref="BG360">bdRateExtend($G359:$G362,N359:N362,$Z359:$Z362,AG359:AG362,"None", FALSE,1)</f>
        <v>#VALUE!</v>
      </c>
      <c r="BH360" s="476"/>
      <c r="BI360" s="469" t="e" cm="1">
        <f t="array" ref="BI360">bdRateExtend($G359:$G362,O359:O362,$Z359:$Z362,AH359:AH362,"None", FALSE,1)</f>
        <v>#VALUE!</v>
      </c>
      <c r="BJ360" s="476"/>
      <c r="BK360" s="480" t="e" cm="1">
        <f t="array" ref="BK360">bdRateExtend($G359:$G362,P359:P362,$Z359:$Z362,AI359:AI362)</f>
        <v>#VALUE!</v>
      </c>
      <c r="BL360" s="480"/>
      <c r="BM360" s="480" t="e" cm="1">
        <f t="array" ref="BM360">bdRateExtend($G359:$G362,Q359:Q362,$Z359:$Z362,AJ359:AJ362)</f>
        <v>#VALUE!</v>
      </c>
      <c r="BN360" s="480"/>
      <c r="BO360" s="480" t="e" cm="1">
        <f t="array" ref="BO360">bdRateExtend($G359:$G362,R359:R362,$Z359:$Z362,AK359:AK362)</f>
        <v>#VALUE!</v>
      </c>
      <c r="BP360" s="468"/>
      <c r="BQ360" s="480"/>
      <c r="BR360" s="480"/>
      <c r="BS360" s="480"/>
      <c r="BT360" s="476"/>
      <c r="BU360" s="463" cm="1">
        <f t="array" ref="BU360">testVMAFRange($G359:$G362,N359:N362,$Z359:$Z362,AG359:AG362)</f>
        <v>0</v>
      </c>
      <c r="BV360" s="465"/>
      <c r="BW360" s="463" cm="1">
        <f t="array" ref="BW360">testVMAFRange($G359:$G362,O359:O362,$Z359:$Z362,AH359:AH362)</f>
        <v>0</v>
      </c>
      <c r="BX360" s="465"/>
    </row>
    <row r="361" spans="1:76" ht="17" customHeight="1" x14ac:dyDescent="0.35">
      <c r="A361" s="516"/>
      <c r="B361" s="483"/>
      <c r="C361" s="520"/>
      <c r="D361" s="490"/>
      <c r="E361" s="493"/>
      <c r="F361" s="138">
        <v>47</v>
      </c>
      <c r="G361" s="139">
        <f>'Anchor-LD'!L359</f>
        <v>0</v>
      </c>
      <c r="H361" s="140">
        <f>'Anchor-LD'!M359</f>
        <v>0</v>
      </c>
      <c r="I361" s="140">
        <f>'Anchor-LD'!N359</f>
        <v>0</v>
      </c>
      <c r="J361" s="140">
        <f>'Anchor-LD'!O359</f>
        <v>0</v>
      </c>
      <c r="K361" s="140">
        <f>(Summary!$C$58*H361+Summary!$C$59*I361+Summary!$C$60*J361)/Summary!$C$61</f>
        <v>0</v>
      </c>
      <c r="L361" s="140">
        <f>'Anchor-LD'!P359</f>
        <v>0</v>
      </c>
      <c r="M361" s="140">
        <f>'Anchor-LD'!Q359</f>
        <v>0</v>
      </c>
      <c r="N361" s="140">
        <f>'Anchor-LD'!R359</f>
        <v>0</v>
      </c>
      <c r="O361" s="140">
        <f>'Anchor-LD'!S359</f>
        <v>0</v>
      </c>
      <c r="P361" s="140">
        <f>'Anchor-LD'!T359</f>
        <v>0</v>
      </c>
      <c r="Q361" s="140">
        <f>'Anchor-LD'!U359</f>
        <v>0</v>
      </c>
      <c r="R361" s="140">
        <f>'Anchor-LD'!V359</f>
        <v>0</v>
      </c>
      <c r="S361" s="140">
        <f>'Anchor-LD'!W359</f>
        <v>0</v>
      </c>
      <c r="T361" s="140">
        <f>'Anchor-LD'!X359</f>
        <v>0</v>
      </c>
      <c r="U361" s="140">
        <f>10*LOG10(1/((Summary!$C$75/10^(R361/10)+Summary!$C$76/10^(S361/10)+Summary!$C$77/10^(T361/10))/Summary!$C$78))</f>
        <v>0</v>
      </c>
      <c r="V361" s="140">
        <f>'Anchor-LD'!Y359</f>
        <v>0</v>
      </c>
      <c r="W361" s="140">
        <f>'Anchor-LD'!Z359</f>
        <v>0</v>
      </c>
      <c r="X361" s="141">
        <f t="shared" si="22"/>
        <v>0</v>
      </c>
      <c r="Y361" s="133"/>
      <c r="Z361" s="139">
        <f>'Test-LD'!L359</f>
        <v>0</v>
      </c>
      <c r="AA361" s="140">
        <f>'Test-LD'!M359</f>
        <v>0</v>
      </c>
      <c r="AB361" s="140">
        <f>'Test-LD'!N359</f>
        <v>0</v>
      </c>
      <c r="AC361" s="140">
        <f>'Test-LD'!O359</f>
        <v>0</v>
      </c>
      <c r="AD361" s="140">
        <f>(Summary!$C$58*AA361+Summary!$C$59*AB361+Summary!$C$60*AC361)/Summary!$C$61</f>
        <v>0</v>
      </c>
      <c r="AE361" s="140">
        <f>'Test-LD'!P359</f>
        <v>0</v>
      </c>
      <c r="AF361" s="140">
        <f>'Test-LD'!Q359</f>
        <v>0</v>
      </c>
      <c r="AG361" s="140">
        <f>'Test-LD'!R359</f>
        <v>0</v>
      </c>
      <c r="AH361" s="140">
        <f>'Test-LD'!S359</f>
        <v>0</v>
      </c>
      <c r="AI361" s="140">
        <f>'Test-LD'!T359</f>
        <v>0</v>
      </c>
      <c r="AJ361" s="140">
        <f>'Test-LD'!U359</f>
        <v>0</v>
      </c>
      <c r="AK361" s="140">
        <f>'Test-LD'!V359</f>
        <v>0</v>
      </c>
      <c r="AL361" s="140">
        <f>'Test-LD'!W359</f>
        <v>0</v>
      </c>
      <c r="AM361" s="140">
        <f>'Test-LD'!X359</f>
        <v>0</v>
      </c>
      <c r="AN361" s="140">
        <f>10*LOG10(1/((Summary!$C$75/10^(AK361/10)+Summary!$C$76/10^(AL361/10)+Summary!$C$77/10^(AM361/10))/Summary!$C$78))</f>
        <v>0</v>
      </c>
      <c r="AO361" s="140">
        <f>'Test-LD'!Y359</f>
        <v>0</v>
      </c>
      <c r="AP361" s="140">
        <f>'Test-LD'!Z359</f>
        <v>0</v>
      </c>
      <c r="AQ361" s="141">
        <f t="shared" si="23"/>
        <v>0</v>
      </c>
      <c r="AR361" s="142" t="e">
        <f t="shared" si="20"/>
        <v>#DIV/0!</v>
      </c>
      <c r="AS361" s="143" t="e">
        <f t="shared" si="21"/>
        <v>#DIV/0!</v>
      </c>
      <c r="AT361" s="136"/>
      <c r="AU361" s="136"/>
      <c r="AV361" s="577"/>
      <c r="AW361" s="480"/>
      <c r="AX361" s="480"/>
      <c r="AY361" s="480"/>
      <c r="AZ361" s="480"/>
      <c r="BA361" s="480"/>
      <c r="BB361" s="480"/>
      <c r="BC361" s="480"/>
      <c r="BD361" s="480"/>
      <c r="BE361" s="480"/>
      <c r="BF361" s="480"/>
      <c r="BG361" s="469"/>
      <c r="BH361" s="476"/>
      <c r="BI361" s="469"/>
      <c r="BJ361" s="476"/>
      <c r="BK361" s="480"/>
      <c r="BL361" s="480"/>
      <c r="BM361" s="480"/>
      <c r="BN361" s="480"/>
      <c r="BO361" s="480"/>
      <c r="BP361" s="468"/>
      <c r="BQ361" s="480"/>
      <c r="BR361" s="480"/>
      <c r="BS361" s="480"/>
      <c r="BT361" s="476"/>
      <c r="BU361" s="463"/>
      <c r="BV361" s="465"/>
      <c r="BW361" s="463"/>
      <c r="BX361" s="465"/>
    </row>
    <row r="362" spans="1:76" ht="17" customHeight="1" x14ac:dyDescent="0.35">
      <c r="A362" s="516"/>
      <c r="B362" s="483"/>
      <c r="C362" s="520"/>
      <c r="D362" s="490"/>
      <c r="E362" s="493"/>
      <c r="F362" s="138">
        <v>55</v>
      </c>
      <c r="G362" s="139">
        <f>'Anchor-LD'!L360</f>
        <v>0</v>
      </c>
      <c r="H362" s="140">
        <f>'Anchor-LD'!M360</f>
        <v>0</v>
      </c>
      <c r="I362" s="140">
        <f>'Anchor-LD'!N360</f>
        <v>0</v>
      </c>
      <c r="J362" s="140">
        <f>'Anchor-LD'!O360</f>
        <v>0</v>
      </c>
      <c r="K362" s="140">
        <f>(Summary!$C$58*H362+Summary!$C$59*I362+Summary!$C$60*J362)/Summary!$C$61</f>
        <v>0</v>
      </c>
      <c r="L362" s="140">
        <f>'Anchor-LD'!P360</f>
        <v>0</v>
      </c>
      <c r="M362" s="140">
        <f>'Anchor-LD'!Q360</f>
        <v>0</v>
      </c>
      <c r="N362" s="140">
        <f>'Anchor-LD'!R360</f>
        <v>0</v>
      </c>
      <c r="O362" s="140">
        <f>'Anchor-LD'!S360</f>
        <v>0</v>
      </c>
      <c r="P362" s="140">
        <f>'Anchor-LD'!T360</f>
        <v>0</v>
      </c>
      <c r="Q362" s="140">
        <f>'Anchor-LD'!U360</f>
        <v>0</v>
      </c>
      <c r="R362" s="140">
        <f>'Anchor-LD'!V360</f>
        <v>0</v>
      </c>
      <c r="S362" s="140">
        <f>'Anchor-LD'!W360</f>
        <v>0</v>
      </c>
      <c r="T362" s="140">
        <f>'Anchor-LD'!X360</f>
        <v>0</v>
      </c>
      <c r="U362" s="140">
        <f>10*LOG10(1/((Summary!$C$75/10^(R362/10)+Summary!$C$76/10^(S362/10)+Summary!$C$77/10^(T362/10))/Summary!$C$78))</f>
        <v>0</v>
      </c>
      <c r="V362" s="140">
        <f>'Anchor-LD'!Y360</f>
        <v>0</v>
      </c>
      <c r="W362" s="140">
        <f>'Anchor-LD'!Z360</f>
        <v>0</v>
      </c>
      <c r="X362" s="141">
        <f t="shared" si="22"/>
        <v>0</v>
      </c>
      <c r="Y362" s="133"/>
      <c r="Z362" s="139">
        <f>'Test-LD'!L360</f>
        <v>0</v>
      </c>
      <c r="AA362" s="140">
        <f>'Test-LD'!M360</f>
        <v>0</v>
      </c>
      <c r="AB362" s="140">
        <f>'Test-LD'!N360</f>
        <v>0</v>
      </c>
      <c r="AC362" s="140">
        <f>'Test-LD'!O360</f>
        <v>0</v>
      </c>
      <c r="AD362" s="140">
        <f>(Summary!$C$58*AA362+Summary!$C$59*AB362+Summary!$C$60*AC362)/Summary!$C$61</f>
        <v>0</v>
      </c>
      <c r="AE362" s="140">
        <f>'Test-LD'!P360</f>
        <v>0</v>
      </c>
      <c r="AF362" s="140">
        <f>'Test-LD'!Q360</f>
        <v>0</v>
      </c>
      <c r="AG362" s="140">
        <f>'Test-LD'!R360</f>
        <v>0</v>
      </c>
      <c r="AH362" s="140">
        <f>'Test-LD'!S360</f>
        <v>0</v>
      </c>
      <c r="AI362" s="140">
        <f>'Test-LD'!T360</f>
        <v>0</v>
      </c>
      <c r="AJ362" s="140">
        <f>'Test-LD'!U360</f>
        <v>0</v>
      </c>
      <c r="AK362" s="140">
        <f>'Test-LD'!V360</f>
        <v>0</v>
      </c>
      <c r="AL362" s="140">
        <f>'Test-LD'!W360</f>
        <v>0</v>
      </c>
      <c r="AM362" s="140">
        <f>'Test-LD'!X360</f>
        <v>0</v>
      </c>
      <c r="AN362" s="140">
        <f>10*LOG10(1/((Summary!$C$75/10^(AK362/10)+Summary!$C$76/10^(AL362/10)+Summary!$C$77/10^(AM362/10))/Summary!$C$78))</f>
        <v>0</v>
      </c>
      <c r="AO362" s="140">
        <f>'Test-LD'!Y360</f>
        <v>0</v>
      </c>
      <c r="AP362" s="140">
        <f>'Test-LD'!Z360</f>
        <v>0</v>
      </c>
      <c r="AQ362" s="141">
        <f t="shared" si="23"/>
        <v>0</v>
      </c>
      <c r="AR362" s="142" t="e">
        <f t="shared" si="20"/>
        <v>#DIV/0!</v>
      </c>
      <c r="AS362" s="143" t="e">
        <f t="shared" si="21"/>
        <v>#DIV/0!</v>
      </c>
      <c r="AT362" s="136"/>
      <c r="AU362" s="136"/>
      <c r="AV362" s="577" t="s">
        <v>123</v>
      </c>
      <c r="AW362" s="480" t="e" cm="1">
        <f t="array" ref="AW362">bdRateExtend($G360:$G363,H360:H363,$Z360:$Z363,AA360:AA363)</f>
        <v>#VALUE!</v>
      </c>
      <c r="AX362" s="480"/>
      <c r="AY362" s="480"/>
      <c r="AZ362" s="480"/>
      <c r="BA362" s="480"/>
      <c r="BB362" s="480"/>
      <c r="BC362" s="480" t="e" cm="1">
        <f t="array" ref="BC362">bdRateExtend($G360:$G363,L360:L363,$Z360:$Z363,AE360:AE363)</f>
        <v>#VALUE!</v>
      </c>
      <c r="BD362" s="480"/>
      <c r="BE362" s="480" t="e" cm="1">
        <f t="array" ref="BE362">bdRateExtend($G360:$G363,M360:M363,$Z360:$Z363,AF360:AF363)</f>
        <v>#VALUE!</v>
      </c>
      <c r="BF362" s="480"/>
      <c r="BG362" s="469" t="e" cm="1">
        <f t="array" ref="BG362">bdRateExtend($G360:$G363,N360:N363,$Z360:$Z363,AG360:AG363,"None", FALSE,1)</f>
        <v>#VALUE!</v>
      </c>
      <c r="BH362" s="476"/>
      <c r="BI362" s="469" t="e" cm="1">
        <f t="array" ref="BI362">bdRateExtend($G360:$G363,O360:O363,$Z360:$Z363,AH360:AH363,"None", FALSE,1)</f>
        <v>#VALUE!</v>
      </c>
      <c r="BJ362" s="476"/>
      <c r="BK362" s="480" t="e" cm="1">
        <f t="array" ref="BK362">bdRateExtend($G360:$G363,P360:P363,$Z360:$Z363,AI360:AI363)</f>
        <v>#VALUE!</v>
      </c>
      <c r="BL362" s="480"/>
      <c r="BM362" s="480" t="e" cm="1">
        <f t="array" ref="BM362">bdRateExtend($G360:$G363,Q360:Q363,$Z360:$Z363,AJ360:AJ363)</f>
        <v>#VALUE!</v>
      </c>
      <c r="BN362" s="480"/>
      <c r="BO362" s="480" t="e" cm="1">
        <f t="array" ref="BO362">bdRateExtend($G360:$G363,R360:R363,$Z360:$Z363,AK360:AK363)</f>
        <v>#VALUE!</v>
      </c>
      <c r="BP362" s="468"/>
      <c r="BQ362" s="480"/>
      <c r="BR362" s="480"/>
      <c r="BS362" s="480"/>
      <c r="BT362" s="476"/>
      <c r="BU362" s="463" cm="1">
        <f t="array" ref="BU362">testVMAFRange($G360:$G363,N360:N363,$Z360:$Z363,AG360:AG363)</f>
        <v>0</v>
      </c>
      <c r="BV362" s="465"/>
      <c r="BW362" s="463" cm="1">
        <f t="array" ref="BW362">testVMAFRange($G360:$G363,O360:O363,$Z360:$Z363,AH360:AH363)</f>
        <v>0</v>
      </c>
      <c r="BX362" s="465"/>
    </row>
    <row r="363" spans="1:76" ht="17" customHeight="1" thickBot="1" x14ac:dyDescent="0.4">
      <c r="A363" s="517"/>
      <c r="B363" s="518"/>
      <c r="C363" s="521"/>
      <c r="D363" s="522"/>
      <c r="E363" s="523"/>
      <c r="F363" s="144">
        <v>63</v>
      </c>
      <c r="G363" s="145">
        <f>'Anchor-LD'!L361</f>
        <v>0</v>
      </c>
      <c r="H363" s="146">
        <f>'Anchor-LD'!M361</f>
        <v>0</v>
      </c>
      <c r="I363" s="146">
        <f>'Anchor-LD'!N361</f>
        <v>0</v>
      </c>
      <c r="J363" s="146">
        <f>'Anchor-LD'!O361</f>
        <v>0</v>
      </c>
      <c r="K363" s="146">
        <f>(Summary!$C$58*H363+Summary!$C$59*I363+Summary!$C$60*J363)/Summary!$C$61</f>
        <v>0</v>
      </c>
      <c r="L363" s="146">
        <f>'Anchor-LD'!P361</f>
        <v>0</v>
      </c>
      <c r="M363" s="146">
        <f>'Anchor-LD'!Q361</f>
        <v>0</v>
      </c>
      <c r="N363" s="146">
        <f>'Anchor-LD'!R361</f>
        <v>0</v>
      </c>
      <c r="O363" s="146">
        <f>'Anchor-LD'!S361</f>
        <v>0</v>
      </c>
      <c r="P363" s="146">
        <f>'Anchor-LD'!T361</f>
        <v>0</v>
      </c>
      <c r="Q363" s="146">
        <f>'Anchor-LD'!U361</f>
        <v>0</v>
      </c>
      <c r="R363" s="146">
        <f>'Anchor-LD'!V361</f>
        <v>0</v>
      </c>
      <c r="S363" s="146">
        <f>'Anchor-LD'!W361</f>
        <v>0</v>
      </c>
      <c r="T363" s="146">
        <f>'Anchor-LD'!X361</f>
        <v>0</v>
      </c>
      <c r="U363" s="146">
        <f>10*LOG10(1/((Summary!$C$75/10^(R363/10)+Summary!$C$76/10^(S363/10)+Summary!$C$77/10^(T363/10))/Summary!$C$78))</f>
        <v>0</v>
      </c>
      <c r="V363" s="146">
        <f>'Anchor-LD'!Y361</f>
        <v>0</v>
      </c>
      <c r="W363" s="146">
        <f>'Anchor-LD'!Z361</f>
        <v>0</v>
      </c>
      <c r="X363" s="147">
        <f t="shared" si="22"/>
        <v>0</v>
      </c>
      <c r="Y363" s="133"/>
      <c r="Z363" s="145">
        <f>'Test-LD'!L361</f>
        <v>0</v>
      </c>
      <c r="AA363" s="146">
        <f>'Test-LD'!M361</f>
        <v>0</v>
      </c>
      <c r="AB363" s="146">
        <f>'Test-LD'!N361</f>
        <v>0</v>
      </c>
      <c r="AC363" s="146">
        <f>'Test-LD'!O361</f>
        <v>0</v>
      </c>
      <c r="AD363" s="146">
        <f>(Summary!$C$58*AA363+Summary!$C$59*AB363+Summary!$C$60*AC363)/Summary!$C$61</f>
        <v>0</v>
      </c>
      <c r="AE363" s="146">
        <f>'Test-LD'!P361</f>
        <v>0</v>
      </c>
      <c r="AF363" s="146">
        <f>'Test-LD'!Q361</f>
        <v>0</v>
      </c>
      <c r="AG363" s="146">
        <f>'Test-LD'!R361</f>
        <v>0</v>
      </c>
      <c r="AH363" s="146">
        <f>'Test-LD'!S361</f>
        <v>0</v>
      </c>
      <c r="AI363" s="146">
        <f>'Test-LD'!T361</f>
        <v>0</v>
      </c>
      <c r="AJ363" s="146">
        <f>'Test-LD'!U361</f>
        <v>0</v>
      </c>
      <c r="AK363" s="146">
        <f>'Test-LD'!V361</f>
        <v>0</v>
      </c>
      <c r="AL363" s="146">
        <f>'Test-LD'!W361</f>
        <v>0</v>
      </c>
      <c r="AM363" s="146">
        <f>'Test-LD'!X361</f>
        <v>0</v>
      </c>
      <c r="AN363" s="146">
        <f>10*LOG10(1/((Summary!$C$75/10^(AK363/10)+Summary!$C$76/10^(AL363/10)+Summary!$C$77/10^(AM363/10))/Summary!$C$78))</f>
        <v>0</v>
      </c>
      <c r="AO363" s="146">
        <f>'Test-LD'!Y361</f>
        <v>0</v>
      </c>
      <c r="AP363" s="146">
        <f>'Test-LD'!Z361</f>
        <v>0</v>
      </c>
      <c r="AQ363" s="147">
        <f t="shared" si="23"/>
        <v>0</v>
      </c>
      <c r="AR363" s="148" t="e">
        <f t="shared" si="20"/>
        <v>#DIV/0!</v>
      </c>
      <c r="AS363" s="149" t="e">
        <f t="shared" si="21"/>
        <v>#DIV/0!</v>
      </c>
      <c r="AT363" s="136"/>
      <c r="AU363" s="136"/>
      <c r="AV363" s="577"/>
      <c r="AW363" s="480"/>
      <c r="AX363" s="480"/>
      <c r="AY363" s="480"/>
      <c r="AZ363" s="480"/>
      <c r="BA363" s="480"/>
      <c r="BB363" s="481"/>
      <c r="BC363" s="480"/>
      <c r="BD363" s="480"/>
      <c r="BE363" s="480"/>
      <c r="BF363" s="480"/>
      <c r="BG363" s="472"/>
      <c r="BH363" s="477"/>
      <c r="BI363" s="472"/>
      <c r="BJ363" s="477"/>
      <c r="BK363" s="480"/>
      <c r="BL363" s="480"/>
      <c r="BM363" s="480"/>
      <c r="BN363" s="480"/>
      <c r="BO363" s="480"/>
      <c r="BP363" s="471"/>
      <c r="BQ363" s="481"/>
      <c r="BR363" s="481"/>
      <c r="BS363" s="481"/>
      <c r="BT363" s="477"/>
      <c r="BU363" s="473"/>
      <c r="BV363" s="466"/>
      <c r="BW363" s="473"/>
      <c r="BX363" s="466"/>
    </row>
    <row r="364" spans="1:76" ht="17" customHeight="1" x14ac:dyDescent="0.35">
      <c r="A364" s="488" t="s">
        <v>313</v>
      </c>
      <c r="B364" s="482" t="s">
        <v>18</v>
      </c>
      <c r="C364" s="519" t="s">
        <v>79</v>
      </c>
      <c r="D364" s="489">
        <v>59.94</v>
      </c>
      <c r="E364" s="492">
        <v>10</v>
      </c>
      <c r="F364" s="129">
        <v>23</v>
      </c>
      <c r="G364" s="130">
        <f>'Anchor-LD'!L362</f>
        <v>0</v>
      </c>
      <c r="H364" s="131">
        <f>'Anchor-LD'!M362</f>
        <v>0</v>
      </c>
      <c r="I364" s="131">
        <f>'Anchor-LD'!N362</f>
        <v>0</v>
      </c>
      <c r="J364" s="131">
        <f>'Anchor-LD'!O362</f>
        <v>0</v>
      </c>
      <c r="K364" s="131">
        <f>(Summary!$C$58*H364+Summary!$C$59*I364+Summary!$C$60*J364)/Summary!$C$61</f>
        <v>0</v>
      </c>
      <c r="L364" s="131">
        <f>'Anchor-LD'!P362</f>
        <v>0</v>
      </c>
      <c r="M364" s="131">
        <f>'Anchor-LD'!Q362</f>
        <v>0</v>
      </c>
      <c r="N364" s="131">
        <f>'Anchor-LD'!R362</f>
        <v>0</v>
      </c>
      <c r="O364" s="131">
        <f>'Anchor-LD'!S362</f>
        <v>0</v>
      </c>
      <c r="P364" s="131">
        <f>'Anchor-LD'!T362</f>
        <v>0</v>
      </c>
      <c r="Q364" s="131">
        <f>'Anchor-LD'!U362</f>
        <v>0</v>
      </c>
      <c r="R364" s="131">
        <f>'Anchor-LD'!V362</f>
        <v>0</v>
      </c>
      <c r="S364" s="131">
        <f>'Anchor-LD'!W362</f>
        <v>0</v>
      </c>
      <c r="T364" s="131">
        <f>'Anchor-LD'!X362</f>
        <v>0</v>
      </c>
      <c r="U364" s="131">
        <f>10*LOG10(1/((Summary!$C$75/10^(R364/10)+Summary!$C$76/10^(S364/10)+Summary!$C$77/10^(T364/10))/Summary!$C$78))</f>
        <v>0</v>
      </c>
      <c r="V364" s="131">
        <f>'Anchor-LD'!Y362</f>
        <v>0</v>
      </c>
      <c r="W364" s="131">
        <f>'Anchor-LD'!Z362</f>
        <v>0</v>
      </c>
      <c r="X364" s="132">
        <f t="shared" si="22"/>
        <v>0</v>
      </c>
      <c r="Y364" s="133"/>
      <c r="Z364" s="130">
        <f>'Test-LD'!L362</f>
        <v>0</v>
      </c>
      <c r="AA364" s="131">
        <f>'Test-LD'!M362</f>
        <v>0</v>
      </c>
      <c r="AB364" s="131">
        <f>'Test-LD'!N362</f>
        <v>0</v>
      </c>
      <c r="AC364" s="131">
        <f>'Test-LD'!O362</f>
        <v>0</v>
      </c>
      <c r="AD364" s="131">
        <f>(Summary!$C$58*AA364+Summary!$C$59*AB364+Summary!$C$60*AC364)/Summary!$C$61</f>
        <v>0</v>
      </c>
      <c r="AE364" s="131">
        <f>'Test-LD'!P362</f>
        <v>0</v>
      </c>
      <c r="AF364" s="131">
        <f>'Test-LD'!Q362</f>
        <v>0</v>
      </c>
      <c r="AG364" s="131">
        <f>'Test-LD'!R362</f>
        <v>0</v>
      </c>
      <c r="AH364" s="131">
        <f>'Test-LD'!S362</f>
        <v>0</v>
      </c>
      <c r="AI364" s="131">
        <f>'Test-LD'!T362</f>
        <v>0</v>
      </c>
      <c r="AJ364" s="131">
        <f>'Test-LD'!U362</f>
        <v>0</v>
      </c>
      <c r="AK364" s="131">
        <f>'Test-LD'!V362</f>
        <v>0</v>
      </c>
      <c r="AL364" s="131">
        <f>'Test-LD'!W362</f>
        <v>0</v>
      </c>
      <c r="AM364" s="131">
        <f>'Test-LD'!X362</f>
        <v>0</v>
      </c>
      <c r="AN364" s="131">
        <f>10*LOG10(1/((Summary!$C$75/10^(AK364/10)+Summary!$C$76/10^(AL364/10)+Summary!$C$77/10^(AM364/10))/Summary!$C$78))</f>
        <v>0</v>
      </c>
      <c r="AO364" s="131">
        <f>'Test-LD'!Y362</f>
        <v>0</v>
      </c>
      <c r="AP364" s="131">
        <f>'Test-LD'!Z362</f>
        <v>0</v>
      </c>
      <c r="AQ364" s="132">
        <f t="shared" si="23"/>
        <v>0</v>
      </c>
      <c r="AR364" s="134" t="e">
        <f t="shared" si="20"/>
        <v>#DIV/0!</v>
      </c>
      <c r="AS364" s="135" t="e">
        <f t="shared" si="21"/>
        <v>#DIV/0!</v>
      </c>
      <c r="AT364" s="136"/>
      <c r="AU364" s="136"/>
      <c r="AV364" s="577" t="s">
        <v>121</v>
      </c>
      <c r="AW364" s="480" t="e" cm="1">
        <f t="array" ref="AW364">bdRateExtend($G364:$G367,H364:H367,$Z364:$Z367,AA364:AA367)</f>
        <v>#VALUE!</v>
      </c>
      <c r="AX364" s="480" t="e" cm="1">
        <f t="array" ref="AX364">bdRateExtend($G364:$G369,H364:H369,$Z364:$Z369,AA364:AA369)</f>
        <v>#VALUE!</v>
      </c>
      <c r="AY364" s="480" t="e" cm="1">
        <f t="array" ref="AY364">bdRateExtend($G364:$G369,I364:I369,$Z364:$Z369,AB364:AB369)</f>
        <v>#VALUE!</v>
      </c>
      <c r="AZ364" s="480" t="e" cm="1">
        <f t="array" ref="AZ364">bdRateExtend($G364:$G369,J364:J369,$Z364:$Z369,AC364:AC369)</f>
        <v>#VALUE!</v>
      </c>
      <c r="BA364" s="480" t="e" cm="1">
        <f t="array" ref="BA364">bdRateExtend($G364:$G369,K364:K369,$Z364:$Z369,AD364:AD369)</f>
        <v>#VALUE!</v>
      </c>
      <c r="BB364" s="479" t="e">
        <f>(Summary!$C$89*AX364+Summary!$C$90*AY364+Summary!$C$91*AZ364)/Summary!$C$92</f>
        <v>#VALUE!</v>
      </c>
      <c r="BC364" s="480" t="e" cm="1">
        <f t="array" ref="BC364">bdRateExtend($G364:$G367,L364:L367,$Z364:$Z367,AE364:AE367)</f>
        <v>#VALUE!</v>
      </c>
      <c r="BD364" s="480" t="e" cm="1">
        <f t="array" ref="BD364">bdRateExtend($G364:$G369,L364:L369,$Z364:$Z369,AE364:AE369)</f>
        <v>#VALUE!</v>
      </c>
      <c r="BE364" s="480" t="e" cm="1">
        <f t="array" ref="BE364">bdRateExtend($G364:$G367,M364:M367,$Z364:$Z367,AF364:AF367)</f>
        <v>#VALUE!</v>
      </c>
      <c r="BF364" s="480" t="e" cm="1">
        <f t="array" ref="BF364">bdRateExtend($G364:$G369,M364:M369,$Z364:$Z369,AF364:AF369)</f>
        <v>#VALUE!</v>
      </c>
      <c r="BG364" s="474" t="e" cm="1">
        <f t="array" ref="BG364">bdRateExtend($G364:$G367,N364:N367,$Z364:$Z367,AG364:AG367,"None", FALSE,1)</f>
        <v>#VALUE!</v>
      </c>
      <c r="BH364" s="475" t="e" cm="1">
        <f t="array" ref="BH364">bdRateExtend($G364:$G369,N364:N369,$Z364:$Z369,AG364:AG369,"None", FALSE,1)</f>
        <v>#VALUE!</v>
      </c>
      <c r="BI364" s="474" t="e" cm="1">
        <f t="array" ref="BI364">bdRateExtend($G364:$G367,O364:O367,$Z364:$Z367,AH364:AH367,"None", FALSE,1)</f>
        <v>#VALUE!</v>
      </c>
      <c r="BJ364" s="475" t="e" cm="1">
        <f t="array" ref="BJ364">bdRateExtend($G364:$G369,O364:O369,$Z364:$Z369,AH364:AH369,"None", FALSE,1)</f>
        <v>#VALUE!</v>
      </c>
      <c r="BK364" s="480" t="e" cm="1">
        <f t="array" ref="BK364">bdRateExtend($G364:$G367,P364:P367,$Z364:$Z367,AI364:AI367)</f>
        <v>#VALUE!</v>
      </c>
      <c r="BL364" s="480" t="e" cm="1">
        <f t="array" ref="BL364">bdRateExtend($G364:$G369,P364:P369,$Z364:$Z369,AI364:AI369)</f>
        <v>#VALUE!</v>
      </c>
      <c r="BM364" s="480" t="e" cm="1">
        <f t="array" ref="BM364">bdRateExtend($G364:$G367,Q364:Q367,$Z364:$Z367,AJ364:AJ367)</f>
        <v>#VALUE!</v>
      </c>
      <c r="BN364" s="480" t="e" cm="1">
        <f t="array" ref="BN364">bdRateExtend($G364:$G369,Q364:Q369,$Z364:$Z369,AJ364:AJ369)</f>
        <v>#VALUE!</v>
      </c>
      <c r="BO364" s="480" t="e" cm="1">
        <f t="array" ref="BO364">bdRateExtend($G364:$G367,R364:R367,$Z364:$Z367,AK364:AK367)</f>
        <v>#VALUE!</v>
      </c>
      <c r="BP364" s="575" t="e" cm="1">
        <f t="array" ref="BP364">bdRateExtend($G364:$G369,R364:R369,$Z364:$Z369,AK364:AK369)</f>
        <v>#VALUE!</v>
      </c>
      <c r="BQ364" s="574" t="e" cm="1">
        <f t="array" ref="BQ364">bdRateExtend($G364:$G369,S364:S369,$Z364:$Z369,AL364:AL369)</f>
        <v>#VALUE!</v>
      </c>
      <c r="BR364" s="574" t="e" cm="1">
        <f t="array" ref="BR364">bdRateExtend($G364:$G369,T364:T369,$Z364:$Z369,AM364:AM369)</f>
        <v>#VALUE!</v>
      </c>
      <c r="BS364" s="574" t="e" cm="1">
        <f t="array" ref="BS364">bdRateExtend($G364:$G369,U364:U369,$Z364:$Z369,AN364:AN369)</f>
        <v>#VALUE!</v>
      </c>
      <c r="BT364" s="576" t="e">
        <f>(Summary!$C$103*BP364+Summary!$C$104*BQ364+Summary!$C$105*BR364)/Summary!$C$106</f>
        <v>#VALUE!</v>
      </c>
      <c r="BU364" s="462" cm="1">
        <f t="array" ref="BU364">testVMAFRange($G364:$G367,N364:N367,$Z364:$Z367,AG364:AG367)</f>
        <v>0</v>
      </c>
      <c r="BV364" s="464" cm="1">
        <f t="array" ref="BV364">testVMAFRange($G364:$G369,N364:N369,$Z364:$Z369,AG364:AG369)</f>
        <v>0</v>
      </c>
      <c r="BW364" s="462" cm="1">
        <f t="array" ref="BW364">testVMAFRange($G364:$G367,O364:O367,$Z364:$Z367,AH364:AH367)</f>
        <v>0</v>
      </c>
      <c r="BX364" s="464" cm="1">
        <f t="array" ref="BX364">testVMAFRange($G364:$G369,O364:O369,$Z364:$Z369,AH364:AH369)</f>
        <v>0</v>
      </c>
    </row>
    <row r="365" spans="1:76" ht="17" customHeight="1" x14ac:dyDescent="0.35">
      <c r="A365" s="516"/>
      <c r="B365" s="483"/>
      <c r="C365" s="520"/>
      <c r="D365" s="490"/>
      <c r="E365" s="493"/>
      <c r="F365" s="138">
        <v>31</v>
      </c>
      <c r="G365" s="139">
        <f>'Anchor-LD'!L363</f>
        <v>0</v>
      </c>
      <c r="H365" s="140">
        <f>'Anchor-LD'!M363</f>
        <v>0</v>
      </c>
      <c r="I365" s="140">
        <f>'Anchor-LD'!N363</f>
        <v>0</v>
      </c>
      <c r="J365" s="140">
        <f>'Anchor-LD'!O363</f>
        <v>0</v>
      </c>
      <c r="K365" s="140">
        <f>(Summary!$C$58*H365+Summary!$C$59*I365+Summary!$C$60*J365)/Summary!$C$61</f>
        <v>0</v>
      </c>
      <c r="L365" s="140">
        <f>'Anchor-LD'!P363</f>
        <v>0</v>
      </c>
      <c r="M365" s="140">
        <f>'Anchor-LD'!Q363</f>
        <v>0</v>
      </c>
      <c r="N365" s="140">
        <f>'Anchor-LD'!R363</f>
        <v>0</v>
      </c>
      <c r="O365" s="140">
        <f>'Anchor-LD'!S363</f>
        <v>0</v>
      </c>
      <c r="P365" s="140">
        <f>'Anchor-LD'!T363</f>
        <v>0</v>
      </c>
      <c r="Q365" s="140">
        <f>'Anchor-LD'!U363</f>
        <v>0</v>
      </c>
      <c r="R365" s="140">
        <f>'Anchor-LD'!V363</f>
        <v>0</v>
      </c>
      <c r="S365" s="140">
        <f>'Anchor-LD'!W363</f>
        <v>0</v>
      </c>
      <c r="T365" s="140">
        <f>'Anchor-LD'!X363</f>
        <v>0</v>
      </c>
      <c r="U365" s="140">
        <f>10*LOG10(1/((Summary!$C$75/10^(R365/10)+Summary!$C$76/10^(S365/10)+Summary!$C$77/10^(T365/10))/Summary!$C$78))</f>
        <v>0</v>
      </c>
      <c r="V365" s="140">
        <f>'Anchor-LD'!Y363</f>
        <v>0</v>
      </c>
      <c r="W365" s="140">
        <f>'Anchor-LD'!Z363</f>
        <v>0</v>
      </c>
      <c r="X365" s="141">
        <f t="shared" si="22"/>
        <v>0</v>
      </c>
      <c r="Y365" s="133"/>
      <c r="Z365" s="139">
        <f>'Test-LD'!L363</f>
        <v>0</v>
      </c>
      <c r="AA365" s="140">
        <f>'Test-LD'!M363</f>
        <v>0</v>
      </c>
      <c r="AB365" s="140">
        <f>'Test-LD'!N363</f>
        <v>0</v>
      </c>
      <c r="AC365" s="140">
        <f>'Test-LD'!O363</f>
        <v>0</v>
      </c>
      <c r="AD365" s="140">
        <f>(Summary!$C$58*AA365+Summary!$C$59*AB365+Summary!$C$60*AC365)/Summary!$C$61</f>
        <v>0</v>
      </c>
      <c r="AE365" s="140">
        <f>'Test-LD'!P363</f>
        <v>0</v>
      </c>
      <c r="AF365" s="140">
        <f>'Test-LD'!Q363</f>
        <v>0</v>
      </c>
      <c r="AG365" s="140">
        <f>'Test-LD'!R363</f>
        <v>0</v>
      </c>
      <c r="AH365" s="140">
        <f>'Test-LD'!S363</f>
        <v>0</v>
      </c>
      <c r="AI365" s="140">
        <f>'Test-LD'!T363</f>
        <v>0</v>
      </c>
      <c r="AJ365" s="140">
        <f>'Test-LD'!U363</f>
        <v>0</v>
      </c>
      <c r="AK365" s="140">
        <f>'Test-LD'!V363</f>
        <v>0</v>
      </c>
      <c r="AL365" s="140">
        <f>'Test-LD'!W363</f>
        <v>0</v>
      </c>
      <c r="AM365" s="140">
        <f>'Test-LD'!X363</f>
        <v>0</v>
      </c>
      <c r="AN365" s="140">
        <f>10*LOG10(1/((Summary!$C$75/10^(AK365/10)+Summary!$C$76/10^(AL365/10)+Summary!$C$77/10^(AM365/10))/Summary!$C$78))</f>
        <v>0</v>
      </c>
      <c r="AO365" s="140">
        <f>'Test-LD'!Y363</f>
        <v>0</v>
      </c>
      <c r="AP365" s="140">
        <f>'Test-LD'!Z363</f>
        <v>0</v>
      </c>
      <c r="AQ365" s="141">
        <f t="shared" si="23"/>
        <v>0</v>
      </c>
      <c r="AR365" s="142" t="e">
        <f t="shared" si="20"/>
        <v>#DIV/0!</v>
      </c>
      <c r="AS365" s="143" t="e">
        <f t="shared" si="21"/>
        <v>#DIV/0!</v>
      </c>
      <c r="AT365" s="136"/>
      <c r="AU365" s="136"/>
      <c r="AV365" s="577"/>
      <c r="AW365" s="480"/>
      <c r="AX365" s="480"/>
      <c r="AY365" s="480"/>
      <c r="AZ365" s="480"/>
      <c r="BA365" s="480"/>
      <c r="BB365" s="480"/>
      <c r="BC365" s="480"/>
      <c r="BD365" s="480"/>
      <c r="BE365" s="480"/>
      <c r="BF365" s="480"/>
      <c r="BG365" s="469"/>
      <c r="BH365" s="476"/>
      <c r="BI365" s="469"/>
      <c r="BJ365" s="476"/>
      <c r="BK365" s="480"/>
      <c r="BL365" s="480"/>
      <c r="BM365" s="480"/>
      <c r="BN365" s="480"/>
      <c r="BO365" s="480"/>
      <c r="BP365" s="468"/>
      <c r="BQ365" s="480"/>
      <c r="BR365" s="480"/>
      <c r="BS365" s="480"/>
      <c r="BT365" s="476"/>
      <c r="BU365" s="463"/>
      <c r="BV365" s="465"/>
      <c r="BW365" s="463"/>
      <c r="BX365" s="465"/>
    </row>
    <row r="366" spans="1:76" ht="17" customHeight="1" x14ac:dyDescent="0.35">
      <c r="A366" s="516"/>
      <c r="B366" s="483"/>
      <c r="C366" s="520"/>
      <c r="D366" s="490"/>
      <c r="E366" s="493"/>
      <c r="F366" s="138">
        <v>39</v>
      </c>
      <c r="G366" s="139">
        <f>'Anchor-LD'!L364</f>
        <v>0</v>
      </c>
      <c r="H366" s="140">
        <f>'Anchor-LD'!M364</f>
        <v>0</v>
      </c>
      <c r="I366" s="140">
        <f>'Anchor-LD'!N364</f>
        <v>0</v>
      </c>
      <c r="J366" s="140">
        <f>'Anchor-LD'!O364</f>
        <v>0</v>
      </c>
      <c r="K366" s="140">
        <f>(Summary!$C$58*H366+Summary!$C$59*I366+Summary!$C$60*J366)/Summary!$C$61</f>
        <v>0</v>
      </c>
      <c r="L366" s="140">
        <f>'Anchor-LD'!P364</f>
        <v>0</v>
      </c>
      <c r="M366" s="140">
        <f>'Anchor-LD'!Q364</f>
        <v>0</v>
      </c>
      <c r="N366" s="140">
        <f>'Anchor-LD'!R364</f>
        <v>0</v>
      </c>
      <c r="O366" s="140">
        <f>'Anchor-LD'!S364</f>
        <v>0</v>
      </c>
      <c r="P366" s="140">
        <f>'Anchor-LD'!T364</f>
        <v>0</v>
      </c>
      <c r="Q366" s="140">
        <f>'Anchor-LD'!U364</f>
        <v>0</v>
      </c>
      <c r="R366" s="140">
        <f>'Anchor-LD'!V364</f>
        <v>0</v>
      </c>
      <c r="S366" s="140">
        <f>'Anchor-LD'!W364</f>
        <v>0</v>
      </c>
      <c r="T366" s="140">
        <f>'Anchor-LD'!X364</f>
        <v>0</v>
      </c>
      <c r="U366" s="140">
        <f>10*LOG10(1/((Summary!$C$75/10^(R366/10)+Summary!$C$76/10^(S366/10)+Summary!$C$77/10^(T366/10))/Summary!$C$78))</f>
        <v>0</v>
      </c>
      <c r="V366" s="140">
        <f>'Anchor-LD'!Y364</f>
        <v>0</v>
      </c>
      <c r="W366" s="140">
        <f>'Anchor-LD'!Z364</f>
        <v>0</v>
      </c>
      <c r="X366" s="141">
        <f t="shared" si="22"/>
        <v>0</v>
      </c>
      <c r="Y366" s="133"/>
      <c r="Z366" s="139">
        <f>'Test-LD'!L364</f>
        <v>0</v>
      </c>
      <c r="AA366" s="140">
        <f>'Test-LD'!M364</f>
        <v>0</v>
      </c>
      <c r="AB366" s="140">
        <f>'Test-LD'!N364</f>
        <v>0</v>
      </c>
      <c r="AC366" s="140">
        <f>'Test-LD'!O364</f>
        <v>0</v>
      </c>
      <c r="AD366" s="140">
        <f>(Summary!$C$58*AA366+Summary!$C$59*AB366+Summary!$C$60*AC366)/Summary!$C$61</f>
        <v>0</v>
      </c>
      <c r="AE366" s="140">
        <f>'Test-LD'!P364</f>
        <v>0</v>
      </c>
      <c r="AF366" s="140">
        <f>'Test-LD'!Q364</f>
        <v>0</v>
      </c>
      <c r="AG366" s="140">
        <f>'Test-LD'!R364</f>
        <v>0</v>
      </c>
      <c r="AH366" s="140">
        <f>'Test-LD'!S364</f>
        <v>0</v>
      </c>
      <c r="AI366" s="140">
        <f>'Test-LD'!T364</f>
        <v>0</v>
      </c>
      <c r="AJ366" s="140">
        <f>'Test-LD'!U364</f>
        <v>0</v>
      </c>
      <c r="AK366" s="140">
        <f>'Test-LD'!V364</f>
        <v>0</v>
      </c>
      <c r="AL366" s="140">
        <f>'Test-LD'!W364</f>
        <v>0</v>
      </c>
      <c r="AM366" s="140">
        <f>'Test-LD'!X364</f>
        <v>0</v>
      </c>
      <c r="AN366" s="140">
        <f>10*LOG10(1/((Summary!$C$75/10^(AK366/10)+Summary!$C$76/10^(AL366/10)+Summary!$C$77/10^(AM366/10))/Summary!$C$78))</f>
        <v>0</v>
      </c>
      <c r="AO366" s="140">
        <f>'Test-LD'!Y364</f>
        <v>0</v>
      </c>
      <c r="AP366" s="140">
        <f>'Test-LD'!Z364</f>
        <v>0</v>
      </c>
      <c r="AQ366" s="141">
        <f t="shared" si="23"/>
        <v>0</v>
      </c>
      <c r="AR366" s="142" t="e">
        <f t="shared" si="20"/>
        <v>#DIV/0!</v>
      </c>
      <c r="AS366" s="143" t="e">
        <f t="shared" si="21"/>
        <v>#DIV/0!</v>
      </c>
      <c r="AT366" s="136"/>
      <c r="AU366" s="136"/>
      <c r="AV366" s="577" t="s">
        <v>122</v>
      </c>
      <c r="AW366" s="480" t="e" cm="1">
        <f t="array" ref="AW366">bdRateExtend($G365:$G368,H365:H368,$Z365:$Z368,AA365:AA368)</f>
        <v>#VALUE!</v>
      </c>
      <c r="AX366" s="480"/>
      <c r="AY366" s="480"/>
      <c r="AZ366" s="480"/>
      <c r="BA366" s="480"/>
      <c r="BB366" s="480"/>
      <c r="BC366" s="480" t="e" cm="1">
        <f t="array" ref="BC366">bdRateExtend($G365:$G368,L365:L368,$Z365:$Z368,AE365:AE368)</f>
        <v>#VALUE!</v>
      </c>
      <c r="BD366" s="480"/>
      <c r="BE366" s="480" t="e" cm="1">
        <f t="array" ref="BE366">bdRateExtend($G365:$G368,M365:M368,$Z365:$Z368,AF365:AF368)</f>
        <v>#VALUE!</v>
      </c>
      <c r="BF366" s="480"/>
      <c r="BG366" s="469" t="e" cm="1">
        <f t="array" ref="BG366">bdRateExtend($G365:$G368,N365:N368,$Z365:$Z368,AG365:AG368,"None", FALSE,1)</f>
        <v>#VALUE!</v>
      </c>
      <c r="BH366" s="476"/>
      <c r="BI366" s="469" t="e" cm="1">
        <f t="array" ref="BI366">bdRateExtend($G365:$G368,O365:O368,$Z365:$Z368,AH365:AH368,"None", FALSE,1)</f>
        <v>#VALUE!</v>
      </c>
      <c r="BJ366" s="476"/>
      <c r="BK366" s="480" t="e" cm="1">
        <f t="array" ref="BK366">bdRateExtend($G365:$G368,P365:P368,$Z365:$Z368,AI365:AI368)</f>
        <v>#VALUE!</v>
      </c>
      <c r="BL366" s="480"/>
      <c r="BM366" s="480" t="e" cm="1">
        <f t="array" ref="BM366">bdRateExtend($G365:$G368,Q365:Q368,$Z365:$Z368,AJ365:AJ368)</f>
        <v>#VALUE!</v>
      </c>
      <c r="BN366" s="480"/>
      <c r="BO366" s="480" t="e" cm="1">
        <f t="array" ref="BO366">bdRateExtend($G365:$G368,R365:R368,$Z365:$Z368,AK365:AK368)</f>
        <v>#VALUE!</v>
      </c>
      <c r="BP366" s="468"/>
      <c r="BQ366" s="480"/>
      <c r="BR366" s="480"/>
      <c r="BS366" s="480"/>
      <c r="BT366" s="476"/>
      <c r="BU366" s="463" cm="1">
        <f t="array" ref="BU366">testVMAFRange($G365:$G368,N365:N368,$Z365:$Z368,AG365:AG368)</f>
        <v>0</v>
      </c>
      <c r="BV366" s="465"/>
      <c r="BW366" s="463" cm="1">
        <f t="array" ref="BW366">testVMAFRange($G365:$G368,O365:O368,$Z365:$Z368,AH365:AH368)</f>
        <v>0</v>
      </c>
      <c r="BX366" s="465"/>
    </row>
    <row r="367" spans="1:76" ht="17" customHeight="1" x14ac:dyDescent="0.35">
      <c r="A367" s="516"/>
      <c r="B367" s="483"/>
      <c r="C367" s="520"/>
      <c r="D367" s="490"/>
      <c r="E367" s="493"/>
      <c r="F367" s="138">
        <v>47</v>
      </c>
      <c r="G367" s="139">
        <f>'Anchor-LD'!L365</f>
        <v>0</v>
      </c>
      <c r="H367" s="140">
        <f>'Anchor-LD'!M365</f>
        <v>0</v>
      </c>
      <c r="I367" s="140">
        <f>'Anchor-LD'!N365</f>
        <v>0</v>
      </c>
      <c r="J367" s="140">
        <f>'Anchor-LD'!O365</f>
        <v>0</v>
      </c>
      <c r="K367" s="140">
        <f>(Summary!$C$58*H367+Summary!$C$59*I367+Summary!$C$60*J367)/Summary!$C$61</f>
        <v>0</v>
      </c>
      <c r="L367" s="140">
        <f>'Anchor-LD'!P365</f>
        <v>0</v>
      </c>
      <c r="M367" s="140">
        <f>'Anchor-LD'!Q365</f>
        <v>0</v>
      </c>
      <c r="N367" s="140">
        <f>'Anchor-LD'!R365</f>
        <v>0</v>
      </c>
      <c r="O367" s="140">
        <f>'Anchor-LD'!S365</f>
        <v>0</v>
      </c>
      <c r="P367" s="140">
        <f>'Anchor-LD'!T365</f>
        <v>0</v>
      </c>
      <c r="Q367" s="140">
        <f>'Anchor-LD'!U365</f>
        <v>0</v>
      </c>
      <c r="R367" s="140">
        <f>'Anchor-LD'!V365</f>
        <v>0</v>
      </c>
      <c r="S367" s="140">
        <f>'Anchor-LD'!W365</f>
        <v>0</v>
      </c>
      <c r="T367" s="140">
        <f>'Anchor-LD'!X365</f>
        <v>0</v>
      </c>
      <c r="U367" s="140">
        <f>10*LOG10(1/((Summary!$C$75/10^(R367/10)+Summary!$C$76/10^(S367/10)+Summary!$C$77/10^(T367/10))/Summary!$C$78))</f>
        <v>0</v>
      </c>
      <c r="V367" s="140">
        <f>'Anchor-LD'!Y365</f>
        <v>0</v>
      </c>
      <c r="W367" s="140">
        <f>'Anchor-LD'!Z365</f>
        <v>0</v>
      </c>
      <c r="X367" s="141">
        <f t="shared" si="22"/>
        <v>0</v>
      </c>
      <c r="Y367" s="133"/>
      <c r="Z367" s="139">
        <f>'Test-LD'!L365</f>
        <v>0</v>
      </c>
      <c r="AA367" s="140">
        <f>'Test-LD'!M365</f>
        <v>0</v>
      </c>
      <c r="AB367" s="140">
        <f>'Test-LD'!N365</f>
        <v>0</v>
      </c>
      <c r="AC367" s="140">
        <f>'Test-LD'!O365</f>
        <v>0</v>
      </c>
      <c r="AD367" s="140">
        <f>(Summary!$C$58*AA367+Summary!$C$59*AB367+Summary!$C$60*AC367)/Summary!$C$61</f>
        <v>0</v>
      </c>
      <c r="AE367" s="140">
        <f>'Test-LD'!P365</f>
        <v>0</v>
      </c>
      <c r="AF367" s="140">
        <f>'Test-LD'!Q365</f>
        <v>0</v>
      </c>
      <c r="AG367" s="140">
        <f>'Test-LD'!R365</f>
        <v>0</v>
      </c>
      <c r="AH367" s="140">
        <f>'Test-LD'!S365</f>
        <v>0</v>
      </c>
      <c r="AI367" s="140">
        <f>'Test-LD'!T365</f>
        <v>0</v>
      </c>
      <c r="AJ367" s="140">
        <f>'Test-LD'!U365</f>
        <v>0</v>
      </c>
      <c r="AK367" s="140">
        <f>'Test-LD'!V365</f>
        <v>0</v>
      </c>
      <c r="AL367" s="140">
        <f>'Test-LD'!W365</f>
        <v>0</v>
      </c>
      <c r="AM367" s="140">
        <f>'Test-LD'!X365</f>
        <v>0</v>
      </c>
      <c r="AN367" s="140">
        <f>10*LOG10(1/((Summary!$C$75/10^(AK367/10)+Summary!$C$76/10^(AL367/10)+Summary!$C$77/10^(AM367/10))/Summary!$C$78))</f>
        <v>0</v>
      </c>
      <c r="AO367" s="140">
        <f>'Test-LD'!Y365</f>
        <v>0</v>
      </c>
      <c r="AP367" s="140">
        <f>'Test-LD'!Z365</f>
        <v>0</v>
      </c>
      <c r="AQ367" s="141">
        <f t="shared" si="23"/>
        <v>0</v>
      </c>
      <c r="AR367" s="142" t="e">
        <f t="shared" si="20"/>
        <v>#DIV/0!</v>
      </c>
      <c r="AS367" s="143" t="e">
        <f t="shared" si="21"/>
        <v>#DIV/0!</v>
      </c>
      <c r="AT367" s="136"/>
      <c r="AU367" s="136"/>
      <c r="AV367" s="577"/>
      <c r="AW367" s="480"/>
      <c r="AX367" s="480"/>
      <c r="AY367" s="480"/>
      <c r="AZ367" s="480"/>
      <c r="BA367" s="480"/>
      <c r="BB367" s="480"/>
      <c r="BC367" s="480"/>
      <c r="BD367" s="480"/>
      <c r="BE367" s="480"/>
      <c r="BF367" s="480"/>
      <c r="BG367" s="469"/>
      <c r="BH367" s="476"/>
      <c r="BI367" s="469"/>
      <c r="BJ367" s="476"/>
      <c r="BK367" s="480"/>
      <c r="BL367" s="480"/>
      <c r="BM367" s="480"/>
      <c r="BN367" s="480"/>
      <c r="BO367" s="480"/>
      <c r="BP367" s="468"/>
      <c r="BQ367" s="480"/>
      <c r="BR367" s="480"/>
      <c r="BS367" s="480"/>
      <c r="BT367" s="476"/>
      <c r="BU367" s="463"/>
      <c r="BV367" s="465"/>
      <c r="BW367" s="463"/>
      <c r="BX367" s="465"/>
    </row>
    <row r="368" spans="1:76" ht="17" customHeight="1" x14ac:dyDescent="0.35">
      <c r="A368" s="516"/>
      <c r="B368" s="483"/>
      <c r="C368" s="520"/>
      <c r="D368" s="490"/>
      <c r="E368" s="493"/>
      <c r="F368" s="138">
        <v>55</v>
      </c>
      <c r="G368" s="139">
        <f>'Anchor-LD'!L366</f>
        <v>0</v>
      </c>
      <c r="H368" s="140">
        <f>'Anchor-LD'!M366</f>
        <v>0</v>
      </c>
      <c r="I368" s="140">
        <f>'Anchor-LD'!N366</f>
        <v>0</v>
      </c>
      <c r="J368" s="140">
        <f>'Anchor-LD'!O366</f>
        <v>0</v>
      </c>
      <c r="K368" s="140">
        <f>(Summary!$C$58*H368+Summary!$C$59*I368+Summary!$C$60*J368)/Summary!$C$61</f>
        <v>0</v>
      </c>
      <c r="L368" s="140">
        <f>'Anchor-LD'!P366</f>
        <v>0</v>
      </c>
      <c r="M368" s="140">
        <f>'Anchor-LD'!Q366</f>
        <v>0</v>
      </c>
      <c r="N368" s="140">
        <f>'Anchor-LD'!R366</f>
        <v>0</v>
      </c>
      <c r="O368" s="140">
        <f>'Anchor-LD'!S366</f>
        <v>0</v>
      </c>
      <c r="P368" s="140">
        <f>'Anchor-LD'!T366</f>
        <v>0</v>
      </c>
      <c r="Q368" s="140">
        <f>'Anchor-LD'!U366</f>
        <v>0</v>
      </c>
      <c r="R368" s="140">
        <f>'Anchor-LD'!V366</f>
        <v>0</v>
      </c>
      <c r="S368" s="140">
        <f>'Anchor-LD'!W366</f>
        <v>0</v>
      </c>
      <c r="T368" s="140">
        <f>'Anchor-LD'!X366</f>
        <v>0</v>
      </c>
      <c r="U368" s="140">
        <f>10*LOG10(1/((Summary!$C$75/10^(R368/10)+Summary!$C$76/10^(S368/10)+Summary!$C$77/10^(T368/10))/Summary!$C$78))</f>
        <v>0</v>
      </c>
      <c r="V368" s="140">
        <f>'Anchor-LD'!Y366</f>
        <v>0</v>
      </c>
      <c r="W368" s="140">
        <f>'Anchor-LD'!Z366</f>
        <v>0</v>
      </c>
      <c r="X368" s="141">
        <f t="shared" si="22"/>
        <v>0</v>
      </c>
      <c r="Y368" s="133"/>
      <c r="Z368" s="139">
        <f>'Test-LD'!L366</f>
        <v>0</v>
      </c>
      <c r="AA368" s="140">
        <f>'Test-LD'!M366</f>
        <v>0</v>
      </c>
      <c r="AB368" s="140">
        <f>'Test-LD'!N366</f>
        <v>0</v>
      </c>
      <c r="AC368" s="140">
        <f>'Test-LD'!O366</f>
        <v>0</v>
      </c>
      <c r="AD368" s="140">
        <f>(Summary!$C$58*AA368+Summary!$C$59*AB368+Summary!$C$60*AC368)/Summary!$C$61</f>
        <v>0</v>
      </c>
      <c r="AE368" s="140">
        <f>'Test-LD'!P366</f>
        <v>0</v>
      </c>
      <c r="AF368" s="140">
        <f>'Test-LD'!Q366</f>
        <v>0</v>
      </c>
      <c r="AG368" s="140">
        <f>'Test-LD'!R366</f>
        <v>0</v>
      </c>
      <c r="AH368" s="140">
        <f>'Test-LD'!S366</f>
        <v>0</v>
      </c>
      <c r="AI368" s="140">
        <f>'Test-LD'!T366</f>
        <v>0</v>
      </c>
      <c r="AJ368" s="140">
        <f>'Test-LD'!U366</f>
        <v>0</v>
      </c>
      <c r="AK368" s="140">
        <f>'Test-LD'!V366</f>
        <v>0</v>
      </c>
      <c r="AL368" s="140">
        <f>'Test-LD'!W366</f>
        <v>0</v>
      </c>
      <c r="AM368" s="140">
        <f>'Test-LD'!X366</f>
        <v>0</v>
      </c>
      <c r="AN368" s="140">
        <f>10*LOG10(1/((Summary!$C$75/10^(AK368/10)+Summary!$C$76/10^(AL368/10)+Summary!$C$77/10^(AM368/10))/Summary!$C$78))</f>
        <v>0</v>
      </c>
      <c r="AO368" s="140">
        <f>'Test-LD'!Y366</f>
        <v>0</v>
      </c>
      <c r="AP368" s="140">
        <f>'Test-LD'!Z366</f>
        <v>0</v>
      </c>
      <c r="AQ368" s="141">
        <f t="shared" si="23"/>
        <v>0</v>
      </c>
      <c r="AR368" s="142" t="e">
        <f t="shared" si="20"/>
        <v>#DIV/0!</v>
      </c>
      <c r="AS368" s="143" t="e">
        <f t="shared" si="21"/>
        <v>#DIV/0!</v>
      </c>
      <c r="AT368" s="136"/>
      <c r="AU368" s="136"/>
      <c r="AV368" s="577" t="s">
        <v>123</v>
      </c>
      <c r="AW368" s="480" t="e" cm="1">
        <f t="array" ref="AW368">bdRateExtend($G366:$G369,H366:H369,$Z366:$Z369,AA366:AA369)</f>
        <v>#VALUE!</v>
      </c>
      <c r="AX368" s="480"/>
      <c r="AY368" s="480"/>
      <c r="AZ368" s="480"/>
      <c r="BA368" s="480"/>
      <c r="BB368" s="480"/>
      <c r="BC368" s="480" t="e" cm="1">
        <f t="array" ref="BC368">bdRateExtend($G366:$G369,L366:L369,$Z366:$Z369,AE366:AE369)</f>
        <v>#VALUE!</v>
      </c>
      <c r="BD368" s="480"/>
      <c r="BE368" s="480" t="e" cm="1">
        <f t="array" ref="BE368">bdRateExtend($G366:$G369,M366:M369,$Z366:$Z369,AF366:AF369)</f>
        <v>#VALUE!</v>
      </c>
      <c r="BF368" s="480"/>
      <c r="BG368" s="469" t="e" cm="1">
        <f t="array" ref="BG368">bdRateExtend($G366:$G369,N366:N369,$Z366:$Z369,AG366:AG369,"None", FALSE,1)</f>
        <v>#VALUE!</v>
      </c>
      <c r="BH368" s="476"/>
      <c r="BI368" s="469" t="e" cm="1">
        <f t="array" ref="BI368">bdRateExtend($G366:$G369,O366:O369,$Z366:$Z369,AH366:AH369,"None", FALSE,1)</f>
        <v>#VALUE!</v>
      </c>
      <c r="BJ368" s="476"/>
      <c r="BK368" s="480" t="e" cm="1">
        <f t="array" ref="BK368">bdRateExtend($G366:$G369,P366:P369,$Z366:$Z369,AI366:AI369)</f>
        <v>#VALUE!</v>
      </c>
      <c r="BL368" s="480"/>
      <c r="BM368" s="480" t="e" cm="1">
        <f t="array" ref="BM368">bdRateExtend($G366:$G369,Q366:Q369,$Z366:$Z369,AJ366:AJ369)</f>
        <v>#VALUE!</v>
      </c>
      <c r="BN368" s="480"/>
      <c r="BO368" s="480" t="e" cm="1">
        <f t="array" ref="BO368">bdRateExtend($G366:$G369,R366:R369,$Z366:$Z369,AK366:AK369)</f>
        <v>#VALUE!</v>
      </c>
      <c r="BP368" s="468"/>
      <c r="BQ368" s="480"/>
      <c r="BR368" s="480"/>
      <c r="BS368" s="480"/>
      <c r="BT368" s="476"/>
      <c r="BU368" s="463" cm="1">
        <f t="array" ref="BU368">testVMAFRange($G366:$G369,N366:N369,$Z366:$Z369,AG366:AG369)</f>
        <v>0</v>
      </c>
      <c r="BV368" s="465"/>
      <c r="BW368" s="463" cm="1">
        <f t="array" ref="BW368">testVMAFRange($G366:$G369,O366:O369,$Z366:$Z369,AH366:AH369)</f>
        <v>0</v>
      </c>
      <c r="BX368" s="465"/>
    </row>
    <row r="369" spans="1:76" ht="17" customHeight="1" thickBot="1" x14ac:dyDescent="0.4">
      <c r="A369" s="516"/>
      <c r="B369" s="518"/>
      <c r="C369" s="521"/>
      <c r="D369" s="522"/>
      <c r="E369" s="523"/>
      <c r="F369" s="144">
        <v>63</v>
      </c>
      <c r="G369" s="145">
        <f>'Anchor-LD'!L367</f>
        <v>0</v>
      </c>
      <c r="H369" s="146">
        <f>'Anchor-LD'!M367</f>
        <v>0</v>
      </c>
      <c r="I369" s="146">
        <f>'Anchor-LD'!N367</f>
        <v>0</v>
      </c>
      <c r="J369" s="146">
        <f>'Anchor-LD'!O367</f>
        <v>0</v>
      </c>
      <c r="K369" s="146">
        <f>(Summary!$C$58*H369+Summary!$C$59*I369+Summary!$C$60*J369)/Summary!$C$61</f>
        <v>0</v>
      </c>
      <c r="L369" s="146">
        <f>'Anchor-LD'!P367</f>
        <v>0</v>
      </c>
      <c r="M369" s="146">
        <f>'Anchor-LD'!Q367</f>
        <v>0</v>
      </c>
      <c r="N369" s="146">
        <f>'Anchor-LD'!R367</f>
        <v>0</v>
      </c>
      <c r="O369" s="146">
        <f>'Anchor-LD'!S367</f>
        <v>0</v>
      </c>
      <c r="P369" s="146">
        <f>'Anchor-LD'!T367</f>
        <v>0</v>
      </c>
      <c r="Q369" s="146">
        <f>'Anchor-LD'!U367</f>
        <v>0</v>
      </c>
      <c r="R369" s="146">
        <f>'Anchor-LD'!V367</f>
        <v>0</v>
      </c>
      <c r="S369" s="146">
        <f>'Anchor-LD'!W367</f>
        <v>0</v>
      </c>
      <c r="T369" s="146">
        <f>'Anchor-LD'!X367</f>
        <v>0</v>
      </c>
      <c r="U369" s="146">
        <f>10*LOG10(1/((Summary!$C$75/10^(R369/10)+Summary!$C$76/10^(S369/10)+Summary!$C$77/10^(T369/10))/Summary!$C$78))</f>
        <v>0</v>
      </c>
      <c r="V369" s="146">
        <f>'Anchor-LD'!Y367</f>
        <v>0</v>
      </c>
      <c r="W369" s="146">
        <f>'Anchor-LD'!Z367</f>
        <v>0</v>
      </c>
      <c r="X369" s="147">
        <f t="shared" si="22"/>
        <v>0</v>
      </c>
      <c r="Y369" s="133"/>
      <c r="Z369" s="145">
        <f>'Test-LD'!L367</f>
        <v>0</v>
      </c>
      <c r="AA369" s="146">
        <f>'Test-LD'!M367</f>
        <v>0</v>
      </c>
      <c r="AB369" s="146">
        <f>'Test-LD'!N367</f>
        <v>0</v>
      </c>
      <c r="AC369" s="146">
        <f>'Test-LD'!O367</f>
        <v>0</v>
      </c>
      <c r="AD369" s="146">
        <f>(Summary!$C$58*AA369+Summary!$C$59*AB369+Summary!$C$60*AC369)/Summary!$C$61</f>
        <v>0</v>
      </c>
      <c r="AE369" s="146">
        <f>'Test-LD'!P367</f>
        <v>0</v>
      </c>
      <c r="AF369" s="146">
        <f>'Test-LD'!Q367</f>
        <v>0</v>
      </c>
      <c r="AG369" s="146">
        <f>'Test-LD'!R367</f>
        <v>0</v>
      </c>
      <c r="AH369" s="146">
        <f>'Test-LD'!S367</f>
        <v>0</v>
      </c>
      <c r="AI369" s="146">
        <f>'Test-LD'!T367</f>
        <v>0</v>
      </c>
      <c r="AJ369" s="146">
        <f>'Test-LD'!U367</f>
        <v>0</v>
      </c>
      <c r="AK369" s="146">
        <f>'Test-LD'!V367</f>
        <v>0</v>
      </c>
      <c r="AL369" s="146">
        <f>'Test-LD'!W367</f>
        <v>0</v>
      </c>
      <c r="AM369" s="146">
        <f>'Test-LD'!X367</f>
        <v>0</v>
      </c>
      <c r="AN369" s="146">
        <f>10*LOG10(1/((Summary!$C$75/10^(AK369/10)+Summary!$C$76/10^(AL369/10)+Summary!$C$77/10^(AM369/10))/Summary!$C$78))</f>
        <v>0</v>
      </c>
      <c r="AO369" s="146">
        <f>'Test-LD'!Y367</f>
        <v>0</v>
      </c>
      <c r="AP369" s="146">
        <f>'Test-LD'!Z367</f>
        <v>0</v>
      </c>
      <c r="AQ369" s="147">
        <f t="shared" si="23"/>
        <v>0</v>
      </c>
      <c r="AR369" s="148" t="e">
        <f t="shared" si="20"/>
        <v>#DIV/0!</v>
      </c>
      <c r="AS369" s="149" t="e">
        <f t="shared" si="21"/>
        <v>#DIV/0!</v>
      </c>
      <c r="AT369" s="136"/>
      <c r="AU369" s="136"/>
      <c r="AV369" s="577"/>
      <c r="AW369" s="480"/>
      <c r="AX369" s="480"/>
      <c r="AY369" s="480"/>
      <c r="AZ369" s="480"/>
      <c r="BA369" s="480"/>
      <c r="BB369" s="481"/>
      <c r="BC369" s="480"/>
      <c r="BD369" s="480"/>
      <c r="BE369" s="480"/>
      <c r="BF369" s="480"/>
      <c r="BG369" s="472"/>
      <c r="BH369" s="477"/>
      <c r="BI369" s="472"/>
      <c r="BJ369" s="477"/>
      <c r="BK369" s="480"/>
      <c r="BL369" s="480"/>
      <c r="BM369" s="480"/>
      <c r="BN369" s="480"/>
      <c r="BO369" s="480"/>
      <c r="BP369" s="471"/>
      <c r="BQ369" s="481"/>
      <c r="BR369" s="481"/>
      <c r="BS369" s="481"/>
      <c r="BT369" s="477"/>
      <c r="BU369" s="473"/>
      <c r="BV369" s="466"/>
      <c r="BW369" s="473"/>
      <c r="BX369" s="466"/>
    </row>
    <row r="370" spans="1:76" ht="17" customHeight="1" x14ac:dyDescent="0.35">
      <c r="A370" s="516"/>
      <c r="B370" s="482" t="s">
        <v>18</v>
      </c>
      <c r="C370" s="519" t="s">
        <v>80</v>
      </c>
      <c r="D370" s="489">
        <v>60</v>
      </c>
      <c r="E370" s="492">
        <v>10</v>
      </c>
      <c r="F370" s="129">
        <v>23</v>
      </c>
      <c r="G370" s="130">
        <f>'Anchor-LD'!L368</f>
        <v>0</v>
      </c>
      <c r="H370" s="131">
        <f>'Anchor-LD'!M368</f>
        <v>0</v>
      </c>
      <c r="I370" s="131">
        <f>'Anchor-LD'!N368</f>
        <v>0</v>
      </c>
      <c r="J370" s="131">
        <f>'Anchor-LD'!O368</f>
        <v>0</v>
      </c>
      <c r="K370" s="131">
        <f>(Summary!$C$58*H370+Summary!$C$59*I370+Summary!$C$60*J370)/Summary!$C$61</f>
        <v>0</v>
      </c>
      <c r="L370" s="131">
        <f>'Anchor-LD'!P368</f>
        <v>0</v>
      </c>
      <c r="M370" s="131">
        <f>'Anchor-LD'!Q368</f>
        <v>0</v>
      </c>
      <c r="N370" s="131">
        <f>'Anchor-LD'!R368</f>
        <v>0</v>
      </c>
      <c r="O370" s="131">
        <f>'Anchor-LD'!S368</f>
        <v>0</v>
      </c>
      <c r="P370" s="131">
        <f>'Anchor-LD'!T368</f>
        <v>0</v>
      </c>
      <c r="Q370" s="131">
        <f>'Anchor-LD'!U368</f>
        <v>0</v>
      </c>
      <c r="R370" s="131">
        <f>'Anchor-LD'!V368</f>
        <v>0</v>
      </c>
      <c r="S370" s="131">
        <f>'Anchor-LD'!W368</f>
        <v>0</v>
      </c>
      <c r="T370" s="131">
        <f>'Anchor-LD'!X368</f>
        <v>0</v>
      </c>
      <c r="U370" s="131">
        <f>10*LOG10(1/((Summary!$C$75/10^(R370/10)+Summary!$C$76/10^(S370/10)+Summary!$C$77/10^(T370/10))/Summary!$C$78))</f>
        <v>0</v>
      </c>
      <c r="V370" s="131">
        <f>'Anchor-LD'!Y368</f>
        <v>0</v>
      </c>
      <c r="W370" s="131">
        <f>'Anchor-LD'!Z368</f>
        <v>0</v>
      </c>
      <c r="X370" s="132">
        <f t="shared" si="22"/>
        <v>0</v>
      </c>
      <c r="Y370" s="133"/>
      <c r="Z370" s="130">
        <f>'Test-LD'!L368</f>
        <v>0</v>
      </c>
      <c r="AA370" s="131">
        <f>'Test-LD'!M368</f>
        <v>0</v>
      </c>
      <c r="AB370" s="131">
        <f>'Test-LD'!N368</f>
        <v>0</v>
      </c>
      <c r="AC370" s="131">
        <f>'Test-LD'!O368</f>
        <v>0</v>
      </c>
      <c r="AD370" s="131">
        <f>(Summary!$C$58*AA370+Summary!$C$59*AB370+Summary!$C$60*AC370)/Summary!$C$61</f>
        <v>0</v>
      </c>
      <c r="AE370" s="131">
        <f>'Test-LD'!P368</f>
        <v>0</v>
      </c>
      <c r="AF370" s="131">
        <f>'Test-LD'!Q368</f>
        <v>0</v>
      </c>
      <c r="AG370" s="131">
        <f>'Test-LD'!R368</f>
        <v>0</v>
      </c>
      <c r="AH370" s="131">
        <f>'Test-LD'!S368</f>
        <v>0</v>
      </c>
      <c r="AI370" s="131">
        <f>'Test-LD'!T368</f>
        <v>0</v>
      </c>
      <c r="AJ370" s="131">
        <f>'Test-LD'!U368</f>
        <v>0</v>
      </c>
      <c r="AK370" s="131">
        <f>'Test-LD'!V368</f>
        <v>0</v>
      </c>
      <c r="AL370" s="131">
        <f>'Test-LD'!W368</f>
        <v>0</v>
      </c>
      <c r="AM370" s="131">
        <f>'Test-LD'!X368</f>
        <v>0</v>
      </c>
      <c r="AN370" s="131">
        <f>10*LOG10(1/((Summary!$C$75/10^(AK370/10)+Summary!$C$76/10^(AL370/10)+Summary!$C$77/10^(AM370/10))/Summary!$C$78))</f>
        <v>0</v>
      </c>
      <c r="AO370" s="131">
        <f>'Test-LD'!Y368</f>
        <v>0</v>
      </c>
      <c r="AP370" s="131">
        <f>'Test-LD'!Z368</f>
        <v>0</v>
      </c>
      <c r="AQ370" s="132">
        <f t="shared" si="23"/>
        <v>0</v>
      </c>
      <c r="AR370" s="134" t="e">
        <f t="shared" si="20"/>
        <v>#DIV/0!</v>
      </c>
      <c r="AS370" s="135" t="e">
        <f t="shared" si="21"/>
        <v>#DIV/0!</v>
      </c>
      <c r="AT370" s="136"/>
      <c r="AU370" s="136"/>
      <c r="AV370" s="577" t="s">
        <v>121</v>
      </c>
      <c r="AW370" s="480" t="e" cm="1">
        <f t="array" ref="AW370">bdRateExtend($G370:$G373,H370:H373,$Z370:$Z373,AA370:AA373)</f>
        <v>#VALUE!</v>
      </c>
      <c r="AX370" s="480" t="e" cm="1">
        <f t="array" ref="AX370">bdRateExtend($G370:$G375,H370:H375,$Z370:$Z375,AA370:AA375)</f>
        <v>#VALUE!</v>
      </c>
      <c r="AY370" s="480" t="e" cm="1">
        <f t="array" ref="AY370">bdRateExtend($G370:$G375,I370:I375,$Z370:$Z375,AB370:AB375)</f>
        <v>#VALUE!</v>
      </c>
      <c r="AZ370" s="480" t="e" cm="1">
        <f t="array" ref="AZ370">bdRateExtend($G370:$G375,J370:J375,$Z370:$Z375,AC370:AC375)</f>
        <v>#VALUE!</v>
      </c>
      <c r="BA370" s="480" t="e" cm="1">
        <f t="array" ref="BA370">bdRateExtend($G370:$G375,K370:K375,$Z370:$Z375,AD370:AD375)</f>
        <v>#VALUE!</v>
      </c>
      <c r="BB370" s="479" t="e">
        <f>(Summary!$C$89*AX370+Summary!$C$90*AY370+Summary!$C$91*AZ370)/Summary!$C$92</f>
        <v>#VALUE!</v>
      </c>
      <c r="BC370" s="480" t="e" cm="1">
        <f t="array" ref="BC370">bdRateExtend($G370:$G373,L370:L373,$Z370:$Z373,AE370:AE373)</f>
        <v>#VALUE!</v>
      </c>
      <c r="BD370" s="480" t="e" cm="1">
        <f t="array" ref="BD370">bdRateExtend($G370:$G375,L370:L375,$Z370:$Z375,AE370:AE375)</f>
        <v>#VALUE!</v>
      </c>
      <c r="BE370" s="480" t="e" cm="1">
        <f t="array" ref="BE370">bdRateExtend($G370:$G373,M370:M373,$Z370:$Z373,AF370:AF373)</f>
        <v>#VALUE!</v>
      </c>
      <c r="BF370" s="480" t="e" cm="1">
        <f t="array" ref="BF370">bdRateExtend($G370:$G375,M370:M375,$Z370:$Z375,AF370:AF375)</f>
        <v>#VALUE!</v>
      </c>
      <c r="BG370" s="474" t="e" cm="1">
        <f t="array" ref="BG370">bdRateExtend($G370:$G373,N370:N373,$Z370:$Z373,AG370:AG373,"None", FALSE,1)</f>
        <v>#VALUE!</v>
      </c>
      <c r="BH370" s="475" t="e" cm="1">
        <f t="array" ref="BH370">bdRateExtend($G370:$G375,N370:N375,$Z370:$Z375,AG370:AG375,"None", FALSE,1)</f>
        <v>#VALUE!</v>
      </c>
      <c r="BI370" s="474" t="e" cm="1">
        <f t="array" ref="BI370">bdRateExtend($G370:$G373,O370:O373,$Z370:$Z373,AH370:AH373,"None", FALSE,1)</f>
        <v>#VALUE!</v>
      </c>
      <c r="BJ370" s="475" t="e" cm="1">
        <f t="array" ref="BJ370">bdRateExtend($G370:$G375,O370:O375,$Z370:$Z375,AH370:AH375,"None", FALSE,1)</f>
        <v>#VALUE!</v>
      </c>
      <c r="BK370" s="480" t="e" cm="1">
        <f t="array" ref="BK370">bdRateExtend($G370:$G373,P370:P373,$Z370:$Z373,AI370:AI373)</f>
        <v>#VALUE!</v>
      </c>
      <c r="BL370" s="480" t="e" cm="1">
        <f t="array" ref="BL370">bdRateExtend($G370:$G375,P370:P375,$Z370:$Z375,AI370:AI375)</f>
        <v>#VALUE!</v>
      </c>
      <c r="BM370" s="480" t="e" cm="1">
        <f t="array" ref="BM370">bdRateExtend($G370:$G373,Q370:Q373,$Z370:$Z373,AJ370:AJ373)</f>
        <v>#VALUE!</v>
      </c>
      <c r="BN370" s="480" t="e" cm="1">
        <f t="array" ref="BN370">bdRateExtend($G370:$G375,Q370:Q375,$Z370:$Z375,AJ370:AJ375)</f>
        <v>#VALUE!</v>
      </c>
      <c r="BO370" s="480" t="e" cm="1">
        <f t="array" ref="BO370">bdRateExtend($G370:$G373,R370:R373,$Z370:$Z373,AK370:AK373)</f>
        <v>#VALUE!</v>
      </c>
      <c r="BP370" s="575" t="e" cm="1">
        <f t="array" ref="BP370">bdRateExtend($G370:$G375,R370:R375,$Z370:$Z375,AK370:AK375)</f>
        <v>#VALUE!</v>
      </c>
      <c r="BQ370" s="574" t="e" cm="1">
        <f t="array" ref="BQ370">bdRateExtend($G370:$G375,S370:S375,$Z370:$Z375,AL370:AL375)</f>
        <v>#VALUE!</v>
      </c>
      <c r="BR370" s="574" t="e" cm="1">
        <f t="array" ref="BR370">bdRateExtend($G370:$G375,T370:T375,$Z370:$Z375,AM370:AM375)</f>
        <v>#VALUE!</v>
      </c>
      <c r="BS370" s="574" t="e" cm="1">
        <f t="array" ref="BS370">bdRateExtend($G370:$G375,U370:U375,$Z370:$Z375,AN370:AN375)</f>
        <v>#VALUE!</v>
      </c>
      <c r="BT370" s="576" t="e">
        <f>(Summary!$C$103*BP370+Summary!$C$104*BQ370+Summary!$C$105*BR370)/Summary!$C$106</f>
        <v>#VALUE!</v>
      </c>
      <c r="BU370" s="462" cm="1">
        <f t="array" ref="BU370">testVMAFRange($G370:$G373,N370:N373,$Z370:$Z373,AG370:AG373)</f>
        <v>0</v>
      </c>
      <c r="BV370" s="464" cm="1">
        <f t="array" ref="BV370">testVMAFRange($G370:$G375,N370:N375,$Z370:$Z375,AG370:AG375)</f>
        <v>0</v>
      </c>
      <c r="BW370" s="462" cm="1">
        <f t="array" ref="BW370">testVMAFRange($G370:$G373,O370:O373,$Z370:$Z373,AH370:AH373)</f>
        <v>0</v>
      </c>
      <c r="BX370" s="464" cm="1">
        <f t="array" ref="BX370">testVMAFRange($G370:$G375,O370:O375,$Z370:$Z375,AH370:AH375)</f>
        <v>0</v>
      </c>
    </row>
    <row r="371" spans="1:76" ht="17" customHeight="1" x14ac:dyDescent="0.35">
      <c r="A371" s="516"/>
      <c r="B371" s="483"/>
      <c r="C371" s="520"/>
      <c r="D371" s="490"/>
      <c r="E371" s="493"/>
      <c r="F371" s="138">
        <v>31</v>
      </c>
      <c r="G371" s="139">
        <f>'Anchor-LD'!L369</f>
        <v>0</v>
      </c>
      <c r="H371" s="140">
        <f>'Anchor-LD'!M369</f>
        <v>0</v>
      </c>
      <c r="I371" s="140">
        <f>'Anchor-LD'!N369</f>
        <v>0</v>
      </c>
      <c r="J371" s="140">
        <f>'Anchor-LD'!O369</f>
        <v>0</v>
      </c>
      <c r="K371" s="140">
        <f>(Summary!$C$58*H371+Summary!$C$59*I371+Summary!$C$60*J371)/Summary!$C$61</f>
        <v>0</v>
      </c>
      <c r="L371" s="140">
        <f>'Anchor-LD'!P369</f>
        <v>0</v>
      </c>
      <c r="M371" s="140">
        <f>'Anchor-LD'!Q369</f>
        <v>0</v>
      </c>
      <c r="N371" s="140">
        <f>'Anchor-LD'!R369</f>
        <v>0</v>
      </c>
      <c r="O371" s="140">
        <f>'Anchor-LD'!S369</f>
        <v>0</v>
      </c>
      <c r="P371" s="140">
        <f>'Anchor-LD'!T369</f>
        <v>0</v>
      </c>
      <c r="Q371" s="140">
        <f>'Anchor-LD'!U369</f>
        <v>0</v>
      </c>
      <c r="R371" s="140">
        <f>'Anchor-LD'!V369</f>
        <v>0</v>
      </c>
      <c r="S371" s="140">
        <f>'Anchor-LD'!W369</f>
        <v>0</v>
      </c>
      <c r="T371" s="140">
        <f>'Anchor-LD'!X369</f>
        <v>0</v>
      </c>
      <c r="U371" s="140">
        <f>10*LOG10(1/((Summary!$C$75/10^(R371/10)+Summary!$C$76/10^(S371/10)+Summary!$C$77/10^(T371/10))/Summary!$C$78))</f>
        <v>0</v>
      </c>
      <c r="V371" s="140">
        <f>'Anchor-LD'!Y369</f>
        <v>0</v>
      </c>
      <c r="W371" s="140">
        <f>'Anchor-LD'!Z369</f>
        <v>0</v>
      </c>
      <c r="X371" s="141">
        <f t="shared" si="22"/>
        <v>0</v>
      </c>
      <c r="Y371" s="133"/>
      <c r="Z371" s="139">
        <f>'Test-LD'!L369</f>
        <v>0</v>
      </c>
      <c r="AA371" s="140">
        <f>'Test-LD'!M369</f>
        <v>0</v>
      </c>
      <c r="AB371" s="140">
        <f>'Test-LD'!N369</f>
        <v>0</v>
      </c>
      <c r="AC371" s="140">
        <f>'Test-LD'!O369</f>
        <v>0</v>
      </c>
      <c r="AD371" s="140">
        <f>(Summary!$C$58*AA371+Summary!$C$59*AB371+Summary!$C$60*AC371)/Summary!$C$61</f>
        <v>0</v>
      </c>
      <c r="AE371" s="140">
        <f>'Test-LD'!P369</f>
        <v>0</v>
      </c>
      <c r="AF371" s="140">
        <f>'Test-LD'!Q369</f>
        <v>0</v>
      </c>
      <c r="AG371" s="140">
        <f>'Test-LD'!R369</f>
        <v>0</v>
      </c>
      <c r="AH371" s="140">
        <f>'Test-LD'!S369</f>
        <v>0</v>
      </c>
      <c r="AI371" s="140">
        <f>'Test-LD'!T369</f>
        <v>0</v>
      </c>
      <c r="AJ371" s="140">
        <f>'Test-LD'!U369</f>
        <v>0</v>
      </c>
      <c r="AK371" s="140">
        <f>'Test-LD'!V369</f>
        <v>0</v>
      </c>
      <c r="AL371" s="140">
        <f>'Test-LD'!W369</f>
        <v>0</v>
      </c>
      <c r="AM371" s="140">
        <f>'Test-LD'!X369</f>
        <v>0</v>
      </c>
      <c r="AN371" s="140">
        <f>10*LOG10(1/((Summary!$C$75/10^(AK371/10)+Summary!$C$76/10^(AL371/10)+Summary!$C$77/10^(AM371/10))/Summary!$C$78))</f>
        <v>0</v>
      </c>
      <c r="AO371" s="140">
        <f>'Test-LD'!Y369</f>
        <v>0</v>
      </c>
      <c r="AP371" s="140">
        <f>'Test-LD'!Z369</f>
        <v>0</v>
      </c>
      <c r="AQ371" s="141">
        <f t="shared" si="23"/>
        <v>0</v>
      </c>
      <c r="AR371" s="142" t="e">
        <f t="shared" si="20"/>
        <v>#DIV/0!</v>
      </c>
      <c r="AS371" s="143" t="e">
        <f t="shared" si="21"/>
        <v>#DIV/0!</v>
      </c>
      <c r="AT371" s="136"/>
      <c r="AU371" s="136"/>
      <c r="AV371" s="577"/>
      <c r="AW371" s="480"/>
      <c r="AX371" s="480"/>
      <c r="AY371" s="480"/>
      <c r="AZ371" s="480"/>
      <c r="BA371" s="480"/>
      <c r="BB371" s="480"/>
      <c r="BC371" s="480"/>
      <c r="BD371" s="480"/>
      <c r="BE371" s="480"/>
      <c r="BF371" s="480"/>
      <c r="BG371" s="469"/>
      <c r="BH371" s="476"/>
      <c r="BI371" s="469"/>
      <c r="BJ371" s="476"/>
      <c r="BK371" s="480"/>
      <c r="BL371" s="480"/>
      <c r="BM371" s="480"/>
      <c r="BN371" s="480"/>
      <c r="BO371" s="480"/>
      <c r="BP371" s="468"/>
      <c r="BQ371" s="480"/>
      <c r="BR371" s="480"/>
      <c r="BS371" s="480"/>
      <c r="BT371" s="476"/>
      <c r="BU371" s="463"/>
      <c r="BV371" s="465"/>
      <c r="BW371" s="463"/>
      <c r="BX371" s="465"/>
    </row>
    <row r="372" spans="1:76" ht="17" customHeight="1" x14ac:dyDescent="0.35">
      <c r="A372" s="516"/>
      <c r="B372" s="483"/>
      <c r="C372" s="520"/>
      <c r="D372" s="490"/>
      <c r="E372" s="493"/>
      <c r="F372" s="138">
        <v>39</v>
      </c>
      <c r="G372" s="139">
        <f>'Anchor-LD'!L370</f>
        <v>0</v>
      </c>
      <c r="H372" s="140">
        <f>'Anchor-LD'!M370</f>
        <v>0</v>
      </c>
      <c r="I372" s="140">
        <f>'Anchor-LD'!N370</f>
        <v>0</v>
      </c>
      <c r="J372" s="140">
        <f>'Anchor-LD'!O370</f>
        <v>0</v>
      </c>
      <c r="K372" s="140">
        <f>(Summary!$C$58*H372+Summary!$C$59*I372+Summary!$C$60*J372)/Summary!$C$61</f>
        <v>0</v>
      </c>
      <c r="L372" s="140">
        <f>'Anchor-LD'!P370</f>
        <v>0</v>
      </c>
      <c r="M372" s="140">
        <f>'Anchor-LD'!Q370</f>
        <v>0</v>
      </c>
      <c r="N372" s="140">
        <f>'Anchor-LD'!R370</f>
        <v>0</v>
      </c>
      <c r="O372" s="140">
        <f>'Anchor-LD'!S370</f>
        <v>0</v>
      </c>
      <c r="P372" s="140">
        <f>'Anchor-LD'!T370</f>
        <v>0</v>
      </c>
      <c r="Q372" s="140">
        <f>'Anchor-LD'!U370</f>
        <v>0</v>
      </c>
      <c r="R372" s="140">
        <f>'Anchor-LD'!V370</f>
        <v>0</v>
      </c>
      <c r="S372" s="140">
        <f>'Anchor-LD'!W370</f>
        <v>0</v>
      </c>
      <c r="T372" s="140">
        <f>'Anchor-LD'!X370</f>
        <v>0</v>
      </c>
      <c r="U372" s="140">
        <f>10*LOG10(1/((Summary!$C$75/10^(R372/10)+Summary!$C$76/10^(S372/10)+Summary!$C$77/10^(T372/10))/Summary!$C$78))</f>
        <v>0</v>
      </c>
      <c r="V372" s="140">
        <f>'Anchor-LD'!Y370</f>
        <v>0</v>
      </c>
      <c r="W372" s="140">
        <f>'Anchor-LD'!Z370</f>
        <v>0</v>
      </c>
      <c r="X372" s="141">
        <f t="shared" si="22"/>
        <v>0</v>
      </c>
      <c r="Y372" s="133"/>
      <c r="Z372" s="139">
        <f>'Test-LD'!L370</f>
        <v>0</v>
      </c>
      <c r="AA372" s="140">
        <f>'Test-LD'!M370</f>
        <v>0</v>
      </c>
      <c r="AB372" s="140">
        <f>'Test-LD'!N370</f>
        <v>0</v>
      </c>
      <c r="AC372" s="140">
        <f>'Test-LD'!O370</f>
        <v>0</v>
      </c>
      <c r="AD372" s="140">
        <f>(Summary!$C$58*AA372+Summary!$C$59*AB372+Summary!$C$60*AC372)/Summary!$C$61</f>
        <v>0</v>
      </c>
      <c r="AE372" s="140">
        <f>'Test-LD'!P370</f>
        <v>0</v>
      </c>
      <c r="AF372" s="140">
        <f>'Test-LD'!Q370</f>
        <v>0</v>
      </c>
      <c r="AG372" s="140">
        <f>'Test-LD'!R370</f>
        <v>0</v>
      </c>
      <c r="AH372" s="140">
        <f>'Test-LD'!S370</f>
        <v>0</v>
      </c>
      <c r="AI372" s="140">
        <f>'Test-LD'!T370</f>
        <v>0</v>
      </c>
      <c r="AJ372" s="140">
        <f>'Test-LD'!U370</f>
        <v>0</v>
      </c>
      <c r="AK372" s="140">
        <f>'Test-LD'!V370</f>
        <v>0</v>
      </c>
      <c r="AL372" s="140">
        <f>'Test-LD'!W370</f>
        <v>0</v>
      </c>
      <c r="AM372" s="140">
        <f>'Test-LD'!X370</f>
        <v>0</v>
      </c>
      <c r="AN372" s="140">
        <f>10*LOG10(1/((Summary!$C$75/10^(AK372/10)+Summary!$C$76/10^(AL372/10)+Summary!$C$77/10^(AM372/10))/Summary!$C$78))</f>
        <v>0</v>
      </c>
      <c r="AO372" s="140">
        <f>'Test-LD'!Y370</f>
        <v>0</v>
      </c>
      <c r="AP372" s="140">
        <f>'Test-LD'!Z370</f>
        <v>0</v>
      </c>
      <c r="AQ372" s="141">
        <f t="shared" si="23"/>
        <v>0</v>
      </c>
      <c r="AR372" s="142" t="e">
        <f t="shared" si="20"/>
        <v>#DIV/0!</v>
      </c>
      <c r="AS372" s="143" t="e">
        <f t="shared" si="21"/>
        <v>#DIV/0!</v>
      </c>
      <c r="AT372" s="136"/>
      <c r="AU372" s="136"/>
      <c r="AV372" s="577" t="s">
        <v>122</v>
      </c>
      <c r="AW372" s="480" t="e" cm="1">
        <f t="array" ref="AW372">bdRateExtend($G371:$G374,H371:H374,$Z371:$Z374,AA371:AA374)</f>
        <v>#VALUE!</v>
      </c>
      <c r="AX372" s="480"/>
      <c r="AY372" s="480"/>
      <c r="AZ372" s="480"/>
      <c r="BA372" s="480"/>
      <c r="BB372" s="480"/>
      <c r="BC372" s="480" t="e" cm="1">
        <f t="array" ref="BC372">bdRateExtend($G371:$G374,L371:L374,$Z371:$Z374,AE371:AE374)</f>
        <v>#VALUE!</v>
      </c>
      <c r="BD372" s="480"/>
      <c r="BE372" s="480" t="e" cm="1">
        <f t="array" ref="BE372">bdRateExtend($G371:$G374,M371:M374,$Z371:$Z374,AF371:AF374)</f>
        <v>#VALUE!</v>
      </c>
      <c r="BF372" s="480"/>
      <c r="BG372" s="469" t="e" cm="1">
        <f t="array" ref="BG372">bdRateExtend($G371:$G374,N371:N374,$Z371:$Z374,AG371:AG374,"None", FALSE,1)</f>
        <v>#VALUE!</v>
      </c>
      <c r="BH372" s="476"/>
      <c r="BI372" s="469" t="e" cm="1">
        <f t="array" ref="BI372">bdRateExtend($G371:$G374,O371:O374,$Z371:$Z374,AH371:AH374,"None", FALSE,1)</f>
        <v>#VALUE!</v>
      </c>
      <c r="BJ372" s="476"/>
      <c r="BK372" s="480" t="e" cm="1">
        <f t="array" ref="BK372">bdRateExtend($G371:$G374,P371:P374,$Z371:$Z374,AI371:AI374)</f>
        <v>#VALUE!</v>
      </c>
      <c r="BL372" s="480"/>
      <c r="BM372" s="480" t="e" cm="1">
        <f t="array" ref="BM372">bdRateExtend($G371:$G374,Q371:Q374,$Z371:$Z374,AJ371:AJ374)</f>
        <v>#VALUE!</v>
      </c>
      <c r="BN372" s="480"/>
      <c r="BO372" s="480" t="e" cm="1">
        <f t="array" ref="BO372">bdRateExtend($G371:$G374,R371:R374,$Z371:$Z374,AK371:AK374)</f>
        <v>#VALUE!</v>
      </c>
      <c r="BP372" s="468"/>
      <c r="BQ372" s="480"/>
      <c r="BR372" s="480"/>
      <c r="BS372" s="480"/>
      <c r="BT372" s="476"/>
      <c r="BU372" s="463" cm="1">
        <f t="array" ref="BU372">testVMAFRange($G371:$G374,N371:N374,$Z371:$Z374,AG371:AG374)</f>
        <v>0</v>
      </c>
      <c r="BV372" s="465"/>
      <c r="BW372" s="463" cm="1">
        <f t="array" ref="BW372">testVMAFRange($G371:$G374,O371:O374,$Z371:$Z374,AH371:AH374)</f>
        <v>0</v>
      </c>
      <c r="BX372" s="465"/>
    </row>
    <row r="373" spans="1:76" ht="17" customHeight="1" x14ac:dyDescent="0.35">
      <c r="A373" s="516"/>
      <c r="B373" s="483"/>
      <c r="C373" s="520"/>
      <c r="D373" s="490"/>
      <c r="E373" s="493"/>
      <c r="F373" s="138">
        <v>47</v>
      </c>
      <c r="G373" s="139">
        <f>'Anchor-LD'!L371</f>
        <v>0</v>
      </c>
      <c r="H373" s="140">
        <f>'Anchor-LD'!M371</f>
        <v>0</v>
      </c>
      <c r="I373" s="140">
        <f>'Anchor-LD'!N371</f>
        <v>0</v>
      </c>
      <c r="J373" s="140">
        <f>'Anchor-LD'!O371</f>
        <v>0</v>
      </c>
      <c r="K373" s="140">
        <f>(Summary!$C$58*H373+Summary!$C$59*I373+Summary!$C$60*J373)/Summary!$C$61</f>
        <v>0</v>
      </c>
      <c r="L373" s="140">
        <f>'Anchor-LD'!P371</f>
        <v>0</v>
      </c>
      <c r="M373" s="140">
        <f>'Anchor-LD'!Q371</f>
        <v>0</v>
      </c>
      <c r="N373" s="140">
        <f>'Anchor-LD'!R371</f>
        <v>0</v>
      </c>
      <c r="O373" s="140">
        <f>'Anchor-LD'!S371</f>
        <v>0</v>
      </c>
      <c r="P373" s="140">
        <f>'Anchor-LD'!T371</f>
        <v>0</v>
      </c>
      <c r="Q373" s="140">
        <f>'Anchor-LD'!U371</f>
        <v>0</v>
      </c>
      <c r="R373" s="140">
        <f>'Anchor-LD'!V371</f>
        <v>0</v>
      </c>
      <c r="S373" s="140">
        <f>'Anchor-LD'!W371</f>
        <v>0</v>
      </c>
      <c r="T373" s="140">
        <f>'Anchor-LD'!X371</f>
        <v>0</v>
      </c>
      <c r="U373" s="140">
        <f>10*LOG10(1/((Summary!$C$75/10^(R373/10)+Summary!$C$76/10^(S373/10)+Summary!$C$77/10^(T373/10))/Summary!$C$78))</f>
        <v>0</v>
      </c>
      <c r="V373" s="140">
        <f>'Anchor-LD'!Y371</f>
        <v>0</v>
      </c>
      <c r="W373" s="140">
        <f>'Anchor-LD'!Z371</f>
        <v>0</v>
      </c>
      <c r="X373" s="141">
        <f t="shared" si="22"/>
        <v>0</v>
      </c>
      <c r="Y373" s="133"/>
      <c r="Z373" s="139">
        <f>'Test-LD'!L371</f>
        <v>0</v>
      </c>
      <c r="AA373" s="140">
        <f>'Test-LD'!M371</f>
        <v>0</v>
      </c>
      <c r="AB373" s="140">
        <f>'Test-LD'!N371</f>
        <v>0</v>
      </c>
      <c r="AC373" s="140">
        <f>'Test-LD'!O371</f>
        <v>0</v>
      </c>
      <c r="AD373" s="140">
        <f>(Summary!$C$58*AA373+Summary!$C$59*AB373+Summary!$C$60*AC373)/Summary!$C$61</f>
        <v>0</v>
      </c>
      <c r="AE373" s="140">
        <f>'Test-LD'!P371</f>
        <v>0</v>
      </c>
      <c r="AF373" s="140">
        <f>'Test-LD'!Q371</f>
        <v>0</v>
      </c>
      <c r="AG373" s="140">
        <f>'Test-LD'!R371</f>
        <v>0</v>
      </c>
      <c r="AH373" s="140">
        <f>'Test-LD'!S371</f>
        <v>0</v>
      </c>
      <c r="AI373" s="140">
        <f>'Test-LD'!T371</f>
        <v>0</v>
      </c>
      <c r="AJ373" s="140">
        <f>'Test-LD'!U371</f>
        <v>0</v>
      </c>
      <c r="AK373" s="140">
        <f>'Test-LD'!V371</f>
        <v>0</v>
      </c>
      <c r="AL373" s="140">
        <f>'Test-LD'!W371</f>
        <v>0</v>
      </c>
      <c r="AM373" s="140">
        <f>'Test-LD'!X371</f>
        <v>0</v>
      </c>
      <c r="AN373" s="140">
        <f>10*LOG10(1/((Summary!$C$75/10^(AK373/10)+Summary!$C$76/10^(AL373/10)+Summary!$C$77/10^(AM373/10))/Summary!$C$78))</f>
        <v>0</v>
      </c>
      <c r="AO373" s="140">
        <f>'Test-LD'!Y371</f>
        <v>0</v>
      </c>
      <c r="AP373" s="140">
        <f>'Test-LD'!Z371</f>
        <v>0</v>
      </c>
      <c r="AQ373" s="141">
        <f t="shared" si="23"/>
        <v>0</v>
      </c>
      <c r="AR373" s="142" t="e">
        <f t="shared" si="20"/>
        <v>#DIV/0!</v>
      </c>
      <c r="AS373" s="143" t="e">
        <f t="shared" si="21"/>
        <v>#DIV/0!</v>
      </c>
      <c r="AT373" s="136"/>
      <c r="AU373" s="136"/>
      <c r="AV373" s="577"/>
      <c r="AW373" s="480"/>
      <c r="AX373" s="480"/>
      <c r="AY373" s="480"/>
      <c r="AZ373" s="480"/>
      <c r="BA373" s="480"/>
      <c r="BB373" s="480"/>
      <c r="BC373" s="480"/>
      <c r="BD373" s="480"/>
      <c r="BE373" s="480"/>
      <c r="BF373" s="480"/>
      <c r="BG373" s="469"/>
      <c r="BH373" s="476"/>
      <c r="BI373" s="469"/>
      <c r="BJ373" s="476"/>
      <c r="BK373" s="480"/>
      <c r="BL373" s="480"/>
      <c r="BM373" s="480"/>
      <c r="BN373" s="480"/>
      <c r="BO373" s="480"/>
      <c r="BP373" s="468"/>
      <c r="BQ373" s="480"/>
      <c r="BR373" s="480"/>
      <c r="BS373" s="480"/>
      <c r="BT373" s="476"/>
      <c r="BU373" s="463"/>
      <c r="BV373" s="465"/>
      <c r="BW373" s="463"/>
      <c r="BX373" s="465"/>
    </row>
    <row r="374" spans="1:76" ht="17" customHeight="1" x14ac:dyDescent="0.35">
      <c r="A374" s="516"/>
      <c r="B374" s="483"/>
      <c r="C374" s="520"/>
      <c r="D374" s="490"/>
      <c r="E374" s="493"/>
      <c r="F374" s="138">
        <v>55</v>
      </c>
      <c r="G374" s="139">
        <f>'Anchor-LD'!L372</f>
        <v>0</v>
      </c>
      <c r="H374" s="140">
        <f>'Anchor-LD'!M372</f>
        <v>0</v>
      </c>
      <c r="I374" s="140">
        <f>'Anchor-LD'!N372</f>
        <v>0</v>
      </c>
      <c r="J374" s="140">
        <f>'Anchor-LD'!O372</f>
        <v>0</v>
      </c>
      <c r="K374" s="140">
        <f>(Summary!$C$58*H374+Summary!$C$59*I374+Summary!$C$60*J374)/Summary!$C$61</f>
        <v>0</v>
      </c>
      <c r="L374" s="140">
        <f>'Anchor-LD'!P372</f>
        <v>0</v>
      </c>
      <c r="M374" s="140">
        <f>'Anchor-LD'!Q372</f>
        <v>0</v>
      </c>
      <c r="N374" s="140">
        <f>'Anchor-LD'!R372</f>
        <v>0</v>
      </c>
      <c r="O374" s="140">
        <f>'Anchor-LD'!S372</f>
        <v>0</v>
      </c>
      <c r="P374" s="140">
        <f>'Anchor-LD'!T372</f>
        <v>0</v>
      </c>
      <c r="Q374" s="140">
        <f>'Anchor-LD'!U372</f>
        <v>0</v>
      </c>
      <c r="R374" s="140">
        <f>'Anchor-LD'!V372</f>
        <v>0</v>
      </c>
      <c r="S374" s="140">
        <f>'Anchor-LD'!W372</f>
        <v>0</v>
      </c>
      <c r="T374" s="140">
        <f>'Anchor-LD'!X372</f>
        <v>0</v>
      </c>
      <c r="U374" s="140">
        <f>10*LOG10(1/((Summary!$C$75/10^(R374/10)+Summary!$C$76/10^(S374/10)+Summary!$C$77/10^(T374/10))/Summary!$C$78))</f>
        <v>0</v>
      </c>
      <c r="V374" s="140">
        <f>'Anchor-LD'!Y372</f>
        <v>0</v>
      </c>
      <c r="W374" s="140">
        <f>'Anchor-LD'!Z372</f>
        <v>0</v>
      </c>
      <c r="X374" s="141">
        <f t="shared" si="22"/>
        <v>0</v>
      </c>
      <c r="Y374" s="133"/>
      <c r="Z374" s="139">
        <f>'Test-LD'!L372</f>
        <v>0</v>
      </c>
      <c r="AA374" s="140">
        <f>'Test-LD'!M372</f>
        <v>0</v>
      </c>
      <c r="AB374" s="140">
        <f>'Test-LD'!N372</f>
        <v>0</v>
      </c>
      <c r="AC374" s="140">
        <f>'Test-LD'!O372</f>
        <v>0</v>
      </c>
      <c r="AD374" s="140">
        <f>(Summary!$C$58*AA374+Summary!$C$59*AB374+Summary!$C$60*AC374)/Summary!$C$61</f>
        <v>0</v>
      </c>
      <c r="AE374" s="140">
        <f>'Test-LD'!P372</f>
        <v>0</v>
      </c>
      <c r="AF374" s="140">
        <f>'Test-LD'!Q372</f>
        <v>0</v>
      </c>
      <c r="AG374" s="140">
        <f>'Test-LD'!R372</f>
        <v>0</v>
      </c>
      <c r="AH374" s="140">
        <f>'Test-LD'!S372</f>
        <v>0</v>
      </c>
      <c r="AI374" s="140">
        <f>'Test-LD'!T372</f>
        <v>0</v>
      </c>
      <c r="AJ374" s="140">
        <f>'Test-LD'!U372</f>
        <v>0</v>
      </c>
      <c r="AK374" s="140">
        <f>'Test-LD'!V372</f>
        <v>0</v>
      </c>
      <c r="AL374" s="140">
        <f>'Test-LD'!W372</f>
        <v>0</v>
      </c>
      <c r="AM374" s="140">
        <f>'Test-LD'!X372</f>
        <v>0</v>
      </c>
      <c r="AN374" s="140">
        <f>10*LOG10(1/((Summary!$C$75/10^(AK374/10)+Summary!$C$76/10^(AL374/10)+Summary!$C$77/10^(AM374/10))/Summary!$C$78))</f>
        <v>0</v>
      </c>
      <c r="AO374" s="140">
        <f>'Test-LD'!Y372</f>
        <v>0</v>
      </c>
      <c r="AP374" s="140">
        <f>'Test-LD'!Z372</f>
        <v>0</v>
      </c>
      <c r="AQ374" s="141">
        <f t="shared" si="23"/>
        <v>0</v>
      </c>
      <c r="AR374" s="142" t="e">
        <f t="shared" si="20"/>
        <v>#DIV/0!</v>
      </c>
      <c r="AS374" s="143" t="e">
        <f t="shared" si="21"/>
        <v>#DIV/0!</v>
      </c>
      <c r="AT374" s="136"/>
      <c r="AU374" s="136"/>
      <c r="AV374" s="577" t="s">
        <v>123</v>
      </c>
      <c r="AW374" s="480" t="e" cm="1">
        <f t="array" ref="AW374">bdRateExtend($G372:$G375,H372:H375,$Z372:$Z375,AA372:AA375)</f>
        <v>#VALUE!</v>
      </c>
      <c r="AX374" s="480"/>
      <c r="AY374" s="480"/>
      <c r="AZ374" s="480"/>
      <c r="BA374" s="480"/>
      <c r="BB374" s="480"/>
      <c r="BC374" s="480" t="e" cm="1">
        <f t="array" ref="BC374">bdRateExtend($G372:$G375,L372:L375,$Z372:$Z375,AE372:AE375)</f>
        <v>#VALUE!</v>
      </c>
      <c r="BD374" s="480"/>
      <c r="BE374" s="480" t="e" cm="1">
        <f t="array" ref="BE374">bdRateExtend($G372:$G375,M372:M375,$Z372:$Z375,AF372:AF375)</f>
        <v>#VALUE!</v>
      </c>
      <c r="BF374" s="480"/>
      <c r="BG374" s="469" t="e" cm="1">
        <f t="array" ref="BG374">bdRateExtend($G372:$G375,N372:N375,$Z372:$Z375,AG372:AG375,"None", FALSE,1)</f>
        <v>#VALUE!</v>
      </c>
      <c r="BH374" s="476"/>
      <c r="BI374" s="469" t="e" cm="1">
        <f t="array" ref="BI374">bdRateExtend($G372:$G375,O372:O375,$Z372:$Z375,AH372:AH375,"None", FALSE,1)</f>
        <v>#VALUE!</v>
      </c>
      <c r="BJ374" s="476"/>
      <c r="BK374" s="480" t="e" cm="1">
        <f t="array" ref="BK374">bdRateExtend($G372:$G375,P372:P375,$Z372:$Z375,AI372:AI375)</f>
        <v>#VALUE!</v>
      </c>
      <c r="BL374" s="480"/>
      <c r="BM374" s="480" t="e" cm="1">
        <f t="array" ref="BM374">bdRateExtend($G372:$G375,Q372:Q375,$Z372:$Z375,AJ372:AJ375)</f>
        <v>#VALUE!</v>
      </c>
      <c r="BN374" s="480"/>
      <c r="BO374" s="480" t="e" cm="1">
        <f t="array" ref="BO374">bdRateExtend($G372:$G375,R372:R375,$Z372:$Z375,AK372:AK375)</f>
        <v>#VALUE!</v>
      </c>
      <c r="BP374" s="468"/>
      <c r="BQ374" s="480"/>
      <c r="BR374" s="480"/>
      <c r="BS374" s="480"/>
      <c r="BT374" s="476"/>
      <c r="BU374" s="463" cm="1">
        <f t="array" ref="BU374">testVMAFRange($G372:$G375,N372:N375,$Z372:$Z375,AG372:AG375)</f>
        <v>0</v>
      </c>
      <c r="BV374" s="465"/>
      <c r="BW374" s="463" cm="1">
        <f t="array" ref="BW374">testVMAFRange($G372:$G375,O372:O375,$Z372:$Z375,AH372:AH375)</f>
        <v>0</v>
      </c>
      <c r="BX374" s="465"/>
    </row>
    <row r="375" spans="1:76" ht="17" customHeight="1" thickBot="1" x14ac:dyDescent="0.4">
      <c r="A375" s="516"/>
      <c r="B375" s="518"/>
      <c r="C375" s="521"/>
      <c r="D375" s="522"/>
      <c r="E375" s="523"/>
      <c r="F375" s="144">
        <v>63</v>
      </c>
      <c r="G375" s="145">
        <f>'Anchor-LD'!L373</f>
        <v>0</v>
      </c>
      <c r="H375" s="146">
        <f>'Anchor-LD'!M373</f>
        <v>0</v>
      </c>
      <c r="I375" s="146">
        <f>'Anchor-LD'!N373</f>
        <v>0</v>
      </c>
      <c r="J375" s="146">
        <f>'Anchor-LD'!O373</f>
        <v>0</v>
      </c>
      <c r="K375" s="146">
        <f>(Summary!$C$58*H375+Summary!$C$59*I375+Summary!$C$60*J375)/Summary!$C$61</f>
        <v>0</v>
      </c>
      <c r="L375" s="146">
        <f>'Anchor-LD'!P373</f>
        <v>0</v>
      </c>
      <c r="M375" s="146">
        <f>'Anchor-LD'!Q373</f>
        <v>0</v>
      </c>
      <c r="N375" s="146">
        <f>'Anchor-LD'!R373</f>
        <v>0</v>
      </c>
      <c r="O375" s="146">
        <f>'Anchor-LD'!S373</f>
        <v>0</v>
      </c>
      <c r="P375" s="146">
        <f>'Anchor-LD'!T373</f>
        <v>0</v>
      </c>
      <c r="Q375" s="146">
        <f>'Anchor-LD'!U373</f>
        <v>0</v>
      </c>
      <c r="R375" s="146">
        <f>'Anchor-LD'!V373</f>
        <v>0</v>
      </c>
      <c r="S375" s="146">
        <f>'Anchor-LD'!W373</f>
        <v>0</v>
      </c>
      <c r="T375" s="146">
        <f>'Anchor-LD'!X373</f>
        <v>0</v>
      </c>
      <c r="U375" s="146">
        <f>10*LOG10(1/((Summary!$C$75/10^(R375/10)+Summary!$C$76/10^(S375/10)+Summary!$C$77/10^(T375/10))/Summary!$C$78))</f>
        <v>0</v>
      </c>
      <c r="V375" s="146">
        <f>'Anchor-LD'!Y373</f>
        <v>0</v>
      </c>
      <c r="W375" s="146">
        <f>'Anchor-LD'!Z373</f>
        <v>0</v>
      </c>
      <c r="X375" s="147">
        <f t="shared" si="22"/>
        <v>0</v>
      </c>
      <c r="Y375" s="133"/>
      <c r="Z375" s="145">
        <f>'Test-LD'!L373</f>
        <v>0</v>
      </c>
      <c r="AA375" s="146">
        <f>'Test-LD'!M373</f>
        <v>0</v>
      </c>
      <c r="AB375" s="146">
        <f>'Test-LD'!N373</f>
        <v>0</v>
      </c>
      <c r="AC375" s="146">
        <f>'Test-LD'!O373</f>
        <v>0</v>
      </c>
      <c r="AD375" s="146">
        <f>(Summary!$C$58*AA375+Summary!$C$59*AB375+Summary!$C$60*AC375)/Summary!$C$61</f>
        <v>0</v>
      </c>
      <c r="AE375" s="146">
        <f>'Test-LD'!P373</f>
        <v>0</v>
      </c>
      <c r="AF375" s="146">
        <f>'Test-LD'!Q373</f>
        <v>0</v>
      </c>
      <c r="AG375" s="146">
        <f>'Test-LD'!R373</f>
        <v>0</v>
      </c>
      <c r="AH375" s="146">
        <f>'Test-LD'!S373</f>
        <v>0</v>
      </c>
      <c r="AI375" s="146">
        <f>'Test-LD'!T373</f>
        <v>0</v>
      </c>
      <c r="AJ375" s="146">
        <f>'Test-LD'!U373</f>
        <v>0</v>
      </c>
      <c r="AK375" s="146">
        <f>'Test-LD'!V373</f>
        <v>0</v>
      </c>
      <c r="AL375" s="146">
        <f>'Test-LD'!W373</f>
        <v>0</v>
      </c>
      <c r="AM375" s="146">
        <f>'Test-LD'!X373</f>
        <v>0</v>
      </c>
      <c r="AN375" s="146">
        <f>10*LOG10(1/((Summary!$C$75/10^(AK375/10)+Summary!$C$76/10^(AL375/10)+Summary!$C$77/10^(AM375/10))/Summary!$C$78))</f>
        <v>0</v>
      </c>
      <c r="AO375" s="146">
        <f>'Test-LD'!Y373</f>
        <v>0</v>
      </c>
      <c r="AP375" s="146">
        <f>'Test-LD'!Z373</f>
        <v>0</v>
      </c>
      <c r="AQ375" s="147">
        <f t="shared" si="23"/>
        <v>0</v>
      </c>
      <c r="AR375" s="148" t="e">
        <f t="shared" si="20"/>
        <v>#DIV/0!</v>
      </c>
      <c r="AS375" s="149" t="e">
        <f t="shared" si="21"/>
        <v>#DIV/0!</v>
      </c>
      <c r="AT375" s="136"/>
      <c r="AU375" s="136"/>
      <c r="AV375" s="577"/>
      <c r="AW375" s="480"/>
      <c r="AX375" s="480"/>
      <c r="AY375" s="480"/>
      <c r="AZ375" s="480"/>
      <c r="BA375" s="480"/>
      <c r="BB375" s="481"/>
      <c r="BC375" s="480"/>
      <c r="BD375" s="480"/>
      <c r="BE375" s="480"/>
      <c r="BF375" s="480"/>
      <c r="BG375" s="472"/>
      <c r="BH375" s="477"/>
      <c r="BI375" s="472"/>
      <c r="BJ375" s="477"/>
      <c r="BK375" s="480"/>
      <c r="BL375" s="480"/>
      <c r="BM375" s="480"/>
      <c r="BN375" s="480"/>
      <c r="BO375" s="480"/>
      <c r="BP375" s="471"/>
      <c r="BQ375" s="481"/>
      <c r="BR375" s="481"/>
      <c r="BS375" s="481"/>
      <c r="BT375" s="477"/>
      <c r="BU375" s="473"/>
      <c r="BV375" s="466"/>
      <c r="BW375" s="473"/>
      <c r="BX375" s="466"/>
    </row>
    <row r="376" spans="1:76" ht="17" customHeight="1" x14ac:dyDescent="0.35">
      <c r="A376" s="516"/>
      <c r="B376" s="482" t="s">
        <v>18</v>
      </c>
      <c r="C376" s="519" t="s">
        <v>81</v>
      </c>
      <c r="D376" s="489">
        <v>60</v>
      </c>
      <c r="E376" s="492">
        <v>10</v>
      </c>
      <c r="F376" s="129">
        <v>23</v>
      </c>
      <c r="G376" s="130">
        <f>'Anchor-LD'!L374</f>
        <v>0</v>
      </c>
      <c r="H376" s="131">
        <f>'Anchor-LD'!M374</f>
        <v>0</v>
      </c>
      <c r="I376" s="131">
        <f>'Anchor-LD'!N374</f>
        <v>0</v>
      </c>
      <c r="J376" s="131">
        <f>'Anchor-LD'!O374</f>
        <v>0</v>
      </c>
      <c r="K376" s="131">
        <f>(Summary!$C$58*H376+Summary!$C$59*I376+Summary!$C$60*J376)/Summary!$C$61</f>
        <v>0</v>
      </c>
      <c r="L376" s="131">
        <f>'Anchor-LD'!P374</f>
        <v>0</v>
      </c>
      <c r="M376" s="131">
        <f>'Anchor-LD'!Q374</f>
        <v>0</v>
      </c>
      <c r="N376" s="131">
        <f>'Anchor-LD'!R374</f>
        <v>0</v>
      </c>
      <c r="O376" s="131">
        <f>'Anchor-LD'!S374</f>
        <v>0</v>
      </c>
      <c r="P376" s="131">
        <f>'Anchor-LD'!T374</f>
        <v>0</v>
      </c>
      <c r="Q376" s="131">
        <f>'Anchor-LD'!U374</f>
        <v>0</v>
      </c>
      <c r="R376" s="131">
        <f>'Anchor-LD'!V374</f>
        <v>0</v>
      </c>
      <c r="S376" s="131">
        <f>'Anchor-LD'!W374</f>
        <v>0</v>
      </c>
      <c r="T376" s="131">
        <f>'Anchor-LD'!X374</f>
        <v>0</v>
      </c>
      <c r="U376" s="131">
        <f>10*LOG10(1/((Summary!$C$75/10^(R376/10)+Summary!$C$76/10^(S376/10)+Summary!$C$77/10^(T376/10))/Summary!$C$78))</f>
        <v>0</v>
      </c>
      <c r="V376" s="131">
        <f>'Anchor-LD'!Y374</f>
        <v>0</v>
      </c>
      <c r="W376" s="131">
        <f>'Anchor-LD'!Z374</f>
        <v>0</v>
      </c>
      <c r="X376" s="132">
        <f t="shared" si="22"/>
        <v>0</v>
      </c>
      <c r="Y376" s="133"/>
      <c r="Z376" s="130">
        <f>'Test-LD'!L374</f>
        <v>0</v>
      </c>
      <c r="AA376" s="131">
        <f>'Test-LD'!M374</f>
        <v>0</v>
      </c>
      <c r="AB376" s="131">
        <f>'Test-LD'!N374</f>
        <v>0</v>
      </c>
      <c r="AC376" s="131">
        <f>'Test-LD'!O374</f>
        <v>0</v>
      </c>
      <c r="AD376" s="131">
        <f>(Summary!$C$58*AA376+Summary!$C$59*AB376+Summary!$C$60*AC376)/Summary!$C$61</f>
        <v>0</v>
      </c>
      <c r="AE376" s="131">
        <f>'Test-LD'!P374</f>
        <v>0</v>
      </c>
      <c r="AF376" s="131">
        <f>'Test-LD'!Q374</f>
        <v>0</v>
      </c>
      <c r="AG376" s="131">
        <f>'Test-LD'!R374</f>
        <v>0</v>
      </c>
      <c r="AH376" s="131">
        <f>'Test-LD'!S374</f>
        <v>0</v>
      </c>
      <c r="AI376" s="131">
        <f>'Test-LD'!T374</f>
        <v>0</v>
      </c>
      <c r="AJ376" s="131">
        <f>'Test-LD'!U374</f>
        <v>0</v>
      </c>
      <c r="AK376" s="131">
        <f>'Test-LD'!V374</f>
        <v>0</v>
      </c>
      <c r="AL376" s="131">
        <f>'Test-LD'!W374</f>
        <v>0</v>
      </c>
      <c r="AM376" s="131">
        <f>'Test-LD'!X374</f>
        <v>0</v>
      </c>
      <c r="AN376" s="131">
        <f>10*LOG10(1/((Summary!$C$75/10^(AK376/10)+Summary!$C$76/10^(AL376/10)+Summary!$C$77/10^(AM376/10))/Summary!$C$78))</f>
        <v>0</v>
      </c>
      <c r="AO376" s="131">
        <f>'Test-LD'!Y374</f>
        <v>0</v>
      </c>
      <c r="AP376" s="131">
        <f>'Test-LD'!Z374</f>
        <v>0</v>
      </c>
      <c r="AQ376" s="132">
        <f t="shared" si="23"/>
        <v>0</v>
      </c>
      <c r="AR376" s="134" t="e">
        <f t="shared" si="20"/>
        <v>#DIV/0!</v>
      </c>
      <c r="AS376" s="135" t="e">
        <f t="shared" si="21"/>
        <v>#DIV/0!</v>
      </c>
      <c r="AT376" s="136"/>
      <c r="AU376" s="136"/>
      <c r="AV376" s="577" t="s">
        <v>121</v>
      </c>
      <c r="AW376" s="480" t="e" cm="1">
        <f t="array" ref="AW376">bdRateExtend($G376:$G379,H376:H379,$Z376:$Z379,AA376:AA379)</f>
        <v>#VALUE!</v>
      </c>
      <c r="AX376" s="480" t="e" cm="1">
        <f t="array" ref="AX376">bdRateExtend($G376:$G381,H376:H381,$Z376:$Z381,AA376:AA381)</f>
        <v>#VALUE!</v>
      </c>
      <c r="AY376" s="480" t="e" cm="1">
        <f t="array" ref="AY376">bdRateExtend($G376:$G381,I376:I381,$Z376:$Z381,AB376:AB381)</f>
        <v>#VALUE!</v>
      </c>
      <c r="AZ376" s="480" t="e" cm="1">
        <f t="array" ref="AZ376">bdRateExtend($G376:$G381,J376:J381,$Z376:$Z381,AC376:AC381)</f>
        <v>#VALUE!</v>
      </c>
      <c r="BA376" s="480" t="e" cm="1">
        <f t="array" ref="BA376">bdRateExtend($G376:$G381,K376:K381,$Z376:$Z381,AD376:AD381)</f>
        <v>#VALUE!</v>
      </c>
      <c r="BB376" s="479" t="e">
        <f>(Summary!$C$89*AX376+Summary!$C$90*AY376+Summary!$C$91*AZ376)/Summary!$C$92</f>
        <v>#VALUE!</v>
      </c>
      <c r="BC376" s="480" t="e" cm="1">
        <f t="array" ref="BC376">bdRateExtend($G376:$G379,L376:L379,$Z376:$Z379,AE376:AE379)</f>
        <v>#VALUE!</v>
      </c>
      <c r="BD376" s="480" t="e" cm="1">
        <f t="array" ref="BD376">bdRateExtend($G376:$G381,L376:L381,$Z376:$Z381,AE376:AE381)</f>
        <v>#VALUE!</v>
      </c>
      <c r="BE376" s="480" t="e" cm="1">
        <f t="array" ref="BE376">bdRateExtend($G376:$G379,M376:M379,$Z376:$Z379,AF376:AF379)</f>
        <v>#VALUE!</v>
      </c>
      <c r="BF376" s="480" t="e" cm="1">
        <f t="array" ref="BF376">bdRateExtend($G376:$G381,M376:M381,$Z376:$Z381,AF376:AF381)</f>
        <v>#VALUE!</v>
      </c>
      <c r="BG376" s="474" t="e" cm="1">
        <f t="array" ref="BG376">bdRateExtend($G376:$G379,N376:N379,$Z376:$Z379,AG376:AG379,"None", FALSE,1)</f>
        <v>#VALUE!</v>
      </c>
      <c r="BH376" s="475" t="e" cm="1">
        <f t="array" ref="BH376">bdRateExtend($G376:$G381,N376:N381,$Z376:$Z381,AG376:AG381,"None", FALSE,1)</f>
        <v>#VALUE!</v>
      </c>
      <c r="BI376" s="474" t="e" cm="1">
        <f t="array" ref="BI376">bdRateExtend($G376:$G379,O376:O379,$Z376:$Z379,AH376:AH379,"None", FALSE,1)</f>
        <v>#VALUE!</v>
      </c>
      <c r="BJ376" s="475" t="e" cm="1">
        <f t="array" ref="BJ376">bdRateExtend($G376:$G381,O376:O381,$Z376:$Z381,AH376:AH381,"None", FALSE,1)</f>
        <v>#VALUE!</v>
      </c>
      <c r="BK376" s="480" t="e" cm="1">
        <f t="array" ref="BK376">bdRateExtend($G376:$G379,P376:P379,$Z376:$Z379,AI376:AI379)</f>
        <v>#VALUE!</v>
      </c>
      <c r="BL376" s="480" t="e" cm="1">
        <f t="array" ref="BL376">bdRateExtend($G376:$G381,P376:P381,$Z376:$Z381,AI376:AI381)</f>
        <v>#VALUE!</v>
      </c>
      <c r="BM376" s="480" t="e" cm="1">
        <f t="array" ref="BM376">bdRateExtend($G376:$G379,Q376:Q379,$Z376:$Z379,AJ376:AJ379)</f>
        <v>#VALUE!</v>
      </c>
      <c r="BN376" s="480" t="e" cm="1">
        <f t="array" ref="BN376">bdRateExtend($G376:$G381,Q376:Q381,$Z376:$Z381,AJ376:AJ381)</f>
        <v>#VALUE!</v>
      </c>
      <c r="BO376" s="480" t="e" cm="1">
        <f t="array" ref="BO376">bdRateExtend($G376:$G379,R376:R379,$Z376:$Z379,AK376:AK379)</f>
        <v>#VALUE!</v>
      </c>
      <c r="BP376" s="575" t="e" cm="1">
        <f t="array" ref="BP376">bdRateExtend($G376:$G381,R376:R381,$Z376:$Z381,AK376:AK381)</f>
        <v>#VALUE!</v>
      </c>
      <c r="BQ376" s="574" t="e" cm="1">
        <f t="array" ref="BQ376">bdRateExtend($G376:$G381,S376:S381,$Z376:$Z381,AL376:AL381)</f>
        <v>#VALUE!</v>
      </c>
      <c r="BR376" s="574" t="e" cm="1">
        <f t="array" ref="BR376">bdRateExtend($G376:$G381,T376:T381,$Z376:$Z381,AM376:AM381)</f>
        <v>#VALUE!</v>
      </c>
      <c r="BS376" s="574" t="e" cm="1">
        <f t="array" ref="BS376">bdRateExtend($G376:$G381,U376:U381,$Z376:$Z381,AN376:AN381)</f>
        <v>#VALUE!</v>
      </c>
      <c r="BT376" s="576" t="e">
        <f>(Summary!$C$103*BP376+Summary!$C$104*BQ376+Summary!$C$105*BR376)/Summary!$C$106</f>
        <v>#VALUE!</v>
      </c>
      <c r="BU376" s="462" cm="1">
        <f t="array" ref="BU376">testVMAFRange($G376:$G379,N376:N379,$Z376:$Z379,AG376:AG379)</f>
        <v>0</v>
      </c>
      <c r="BV376" s="464" cm="1">
        <f t="array" ref="BV376">testVMAFRange($G376:$G381,N376:N381,$Z376:$Z381,AG376:AG381)</f>
        <v>0</v>
      </c>
      <c r="BW376" s="462" cm="1">
        <f t="array" ref="BW376">testVMAFRange($G376:$G379,O376:O379,$Z376:$Z379,AH376:AH379)</f>
        <v>0</v>
      </c>
      <c r="BX376" s="464" cm="1">
        <f t="array" ref="BX376">testVMAFRange($G376:$G381,O376:O381,$Z376:$Z381,AH376:AH381)</f>
        <v>0</v>
      </c>
    </row>
    <row r="377" spans="1:76" ht="17" customHeight="1" x14ac:dyDescent="0.35">
      <c r="A377" s="516"/>
      <c r="B377" s="483"/>
      <c r="C377" s="520"/>
      <c r="D377" s="490"/>
      <c r="E377" s="493"/>
      <c r="F377" s="138">
        <v>31</v>
      </c>
      <c r="G377" s="139">
        <f>'Anchor-LD'!L375</f>
        <v>0</v>
      </c>
      <c r="H377" s="140">
        <f>'Anchor-LD'!M375</f>
        <v>0</v>
      </c>
      <c r="I377" s="140">
        <f>'Anchor-LD'!N375</f>
        <v>0</v>
      </c>
      <c r="J377" s="140">
        <f>'Anchor-LD'!O375</f>
        <v>0</v>
      </c>
      <c r="K377" s="140">
        <f>(Summary!$C$58*H377+Summary!$C$59*I377+Summary!$C$60*J377)/Summary!$C$61</f>
        <v>0</v>
      </c>
      <c r="L377" s="140">
        <f>'Anchor-LD'!P375</f>
        <v>0</v>
      </c>
      <c r="M377" s="140">
        <f>'Anchor-LD'!Q375</f>
        <v>0</v>
      </c>
      <c r="N377" s="140">
        <f>'Anchor-LD'!R375</f>
        <v>0</v>
      </c>
      <c r="O377" s="140">
        <f>'Anchor-LD'!S375</f>
        <v>0</v>
      </c>
      <c r="P377" s="140">
        <f>'Anchor-LD'!T375</f>
        <v>0</v>
      </c>
      <c r="Q377" s="140">
        <f>'Anchor-LD'!U375</f>
        <v>0</v>
      </c>
      <c r="R377" s="140">
        <f>'Anchor-LD'!V375</f>
        <v>0</v>
      </c>
      <c r="S377" s="140">
        <f>'Anchor-LD'!W375</f>
        <v>0</v>
      </c>
      <c r="T377" s="140">
        <f>'Anchor-LD'!X375</f>
        <v>0</v>
      </c>
      <c r="U377" s="140">
        <f>10*LOG10(1/((Summary!$C$75/10^(R377/10)+Summary!$C$76/10^(S377/10)+Summary!$C$77/10^(T377/10))/Summary!$C$78))</f>
        <v>0</v>
      </c>
      <c r="V377" s="140">
        <f>'Anchor-LD'!Y375</f>
        <v>0</v>
      </c>
      <c r="W377" s="140">
        <f>'Anchor-LD'!Z375</f>
        <v>0</v>
      </c>
      <c r="X377" s="141">
        <f t="shared" si="22"/>
        <v>0</v>
      </c>
      <c r="Y377" s="133"/>
      <c r="Z377" s="139">
        <f>'Test-LD'!L375</f>
        <v>0</v>
      </c>
      <c r="AA377" s="140">
        <f>'Test-LD'!M375</f>
        <v>0</v>
      </c>
      <c r="AB377" s="140">
        <f>'Test-LD'!N375</f>
        <v>0</v>
      </c>
      <c r="AC377" s="140">
        <f>'Test-LD'!O375</f>
        <v>0</v>
      </c>
      <c r="AD377" s="140">
        <f>(Summary!$C$58*AA377+Summary!$C$59*AB377+Summary!$C$60*AC377)/Summary!$C$61</f>
        <v>0</v>
      </c>
      <c r="AE377" s="140">
        <f>'Test-LD'!P375</f>
        <v>0</v>
      </c>
      <c r="AF377" s="140">
        <f>'Test-LD'!Q375</f>
        <v>0</v>
      </c>
      <c r="AG377" s="140">
        <f>'Test-LD'!R375</f>
        <v>0</v>
      </c>
      <c r="AH377" s="140">
        <f>'Test-LD'!S375</f>
        <v>0</v>
      </c>
      <c r="AI377" s="140">
        <f>'Test-LD'!T375</f>
        <v>0</v>
      </c>
      <c r="AJ377" s="140">
        <f>'Test-LD'!U375</f>
        <v>0</v>
      </c>
      <c r="AK377" s="140">
        <f>'Test-LD'!V375</f>
        <v>0</v>
      </c>
      <c r="AL377" s="140">
        <f>'Test-LD'!W375</f>
        <v>0</v>
      </c>
      <c r="AM377" s="140">
        <f>'Test-LD'!X375</f>
        <v>0</v>
      </c>
      <c r="AN377" s="140">
        <f>10*LOG10(1/((Summary!$C$75/10^(AK377/10)+Summary!$C$76/10^(AL377/10)+Summary!$C$77/10^(AM377/10))/Summary!$C$78))</f>
        <v>0</v>
      </c>
      <c r="AO377" s="140">
        <f>'Test-LD'!Y375</f>
        <v>0</v>
      </c>
      <c r="AP377" s="140">
        <f>'Test-LD'!Z375</f>
        <v>0</v>
      </c>
      <c r="AQ377" s="141">
        <f t="shared" si="23"/>
        <v>0</v>
      </c>
      <c r="AR377" s="142" t="e">
        <f t="shared" si="20"/>
        <v>#DIV/0!</v>
      </c>
      <c r="AS377" s="143" t="e">
        <f t="shared" si="21"/>
        <v>#DIV/0!</v>
      </c>
      <c r="AT377" s="136"/>
      <c r="AU377" s="136"/>
      <c r="AV377" s="577"/>
      <c r="AW377" s="480"/>
      <c r="AX377" s="480"/>
      <c r="AY377" s="480"/>
      <c r="AZ377" s="480"/>
      <c r="BA377" s="480"/>
      <c r="BB377" s="480"/>
      <c r="BC377" s="480"/>
      <c r="BD377" s="480"/>
      <c r="BE377" s="480"/>
      <c r="BF377" s="480"/>
      <c r="BG377" s="469"/>
      <c r="BH377" s="476"/>
      <c r="BI377" s="469"/>
      <c r="BJ377" s="476"/>
      <c r="BK377" s="480"/>
      <c r="BL377" s="480"/>
      <c r="BM377" s="480"/>
      <c r="BN377" s="480"/>
      <c r="BO377" s="480"/>
      <c r="BP377" s="468"/>
      <c r="BQ377" s="480"/>
      <c r="BR377" s="480"/>
      <c r="BS377" s="480"/>
      <c r="BT377" s="476"/>
      <c r="BU377" s="463"/>
      <c r="BV377" s="465"/>
      <c r="BW377" s="463"/>
      <c r="BX377" s="465"/>
    </row>
    <row r="378" spans="1:76" ht="17" customHeight="1" x14ac:dyDescent="0.35">
      <c r="A378" s="516"/>
      <c r="B378" s="483"/>
      <c r="C378" s="520"/>
      <c r="D378" s="490"/>
      <c r="E378" s="493"/>
      <c r="F378" s="138">
        <v>39</v>
      </c>
      <c r="G378" s="139">
        <f>'Anchor-LD'!L376</f>
        <v>0</v>
      </c>
      <c r="H378" s="140">
        <f>'Anchor-LD'!M376</f>
        <v>0</v>
      </c>
      <c r="I378" s="140">
        <f>'Anchor-LD'!N376</f>
        <v>0</v>
      </c>
      <c r="J378" s="140">
        <f>'Anchor-LD'!O376</f>
        <v>0</v>
      </c>
      <c r="K378" s="140">
        <f>(Summary!$C$58*H378+Summary!$C$59*I378+Summary!$C$60*J378)/Summary!$C$61</f>
        <v>0</v>
      </c>
      <c r="L378" s="140">
        <f>'Anchor-LD'!P376</f>
        <v>0</v>
      </c>
      <c r="M378" s="140">
        <f>'Anchor-LD'!Q376</f>
        <v>0</v>
      </c>
      <c r="N378" s="140">
        <f>'Anchor-LD'!R376</f>
        <v>0</v>
      </c>
      <c r="O378" s="140">
        <f>'Anchor-LD'!S376</f>
        <v>0</v>
      </c>
      <c r="P378" s="140">
        <f>'Anchor-LD'!T376</f>
        <v>0</v>
      </c>
      <c r="Q378" s="140">
        <f>'Anchor-LD'!U376</f>
        <v>0</v>
      </c>
      <c r="R378" s="140">
        <f>'Anchor-LD'!V376</f>
        <v>0</v>
      </c>
      <c r="S378" s="140">
        <f>'Anchor-LD'!W376</f>
        <v>0</v>
      </c>
      <c r="T378" s="140">
        <f>'Anchor-LD'!X376</f>
        <v>0</v>
      </c>
      <c r="U378" s="140">
        <f>10*LOG10(1/((Summary!$C$75/10^(R378/10)+Summary!$C$76/10^(S378/10)+Summary!$C$77/10^(T378/10))/Summary!$C$78))</f>
        <v>0</v>
      </c>
      <c r="V378" s="140">
        <f>'Anchor-LD'!Y376</f>
        <v>0</v>
      </c>
      <c r="W378" s="140">
        <f>'Anchor-LD'!Z376</f>
        <v>0</v>
      </c>
      <c r="X378" s="141">
        <f t="shared" si="22"/>
        <v>0</v>
      </c>
      <c r="Y378" s="133"/>
      <c r="Z378" s="139">
        <f>'Test-LD'!L376</f>
        <v>0</v>
      </c>
      <c r="AA378" s="140">
        <f>'Test-LD'!M376</f>
        <v>0</v>
      </c>
      <c r="AB378" s="140">
        <f>'Test-LD'!N376</f>
        <v>0</v>
      </c>
      <c r="AC378" s="140">
        <f>'Test-LD'!O376</f>
        <v>0</v>
      </c>
      <c r="AD378" s="140">
        <f>(Summary!$C$58*AA378+Summary!$C$59*AB378+Summary!$C$60*AC378)/Summary!$C$61</f>
        <v>0</v>
      </c>
      <c r="AE378" s="140">
        <f>'Test-LD'!P376</f>
        <v>0</v>
      </c>
      <c r="AF378" s="140">
        <f>'Test-LD'!Q376</f>
        <v>0</v>
      </c>
      <c r="AG378" s="140">
        <f>'Test-LD'!R376</f>
        <v>0</v>
      </c>
      <c r="AH378" s="140">
        <f>'Test-LD'!S376</f>
        <v>0</v>
      </c>
      <c r="AI378" s="140">
        <f>'Test-LD'!T376</f>
        <v>0</v>
      </c>
      <c r="AJ378" s="140">
        <f>'Test-LD'!U376</f>
        <v>0</v>
      </c>
      <c r="AK378" s="140">
        <f>'Test-LD'!V376</f>
        <v>0</v>
      </c>
      <c r="AL378" s="140">
        <f>'Test-LD'!W376</f>
        <v>0</v>
      </c>
      <c r="AM378" s="140">
        <f>'Test-LD'!X376</f>
        <v>0</v>
      </c>
      <c r="AN378" s="140">
        <f>10*LOG10(1/((Summary!$C$75/10^(AK378/10)+Summary!$C$76/10^(AL378/10)+Summary!$C$77/10^(AM378/10))/Summary!$C$78))</f>
        <v>0</v>
      </c>
      <c r="AO378" s="140">
        <f>'Test-LD'!Y376</f>
        <v>0</v>
      </c>
      <c r="AP378" s="140">
        <f>'Test-LD'!Z376</f>
        <v>0</v>
      </c>
      <c r="AQ378" s="141">
        <f t="shared" si="23"/>
        <v>0</v>
      </c>
      <c r="AR378" s="142" t="e">
        <f t="shared" si="20"/>
        <v>#DIV/0!</v>
      </c>
      <c r="AS378" s="143" t="e">
        <f t="shared" si="21"/>
        <v>#DIV/0!</v>
      </c>
      <c r="AT378" s="136"/>
      <c r="AU378" s="136"/>
      <c r="AV378" s="577" t="s">
        <v>122</v>
      </c>
      <c r="AW378" s="480" t="e" cm="1">
        <f t="array" ref="AW378">bdRateExtend($G377:$G380,H377:H380,$Z377:$Z380,AA377:AA380)</f>
        <v>#VALUE!</v>
      </c>
      <c r="AX378" s="480"/>
      <c r="AY378" s="480"/>
      <c r="AZ378" s="480"/>
      <c r="BA378" s="480"/>
      <c r="BB378" s="480"/>
      <c r="BC378" s="480" t="e" cm="1">
        <f t="array" ref="BC378">bdRateExtend($G377:$G380,L377:L380,$Z377:$Z380,AE377:AE380)</f>
        <v>#VALUE!</v>
      </c>
      <c r="BD378" s="480"/>
      <c r="BE378" s="480" t="e" cm="1">
        <f t="array" ref="BE378">bdRateExtend($G377:$G380,M377:M380,$Z377:$Z380,AF377:AF380)</f>
        <v>#VALUE!</v>
      </c>
      <c r="BF378" s="480"/>
      <c r="BG378" s="469" t="e" cm="1">
        <f t="array" ref="BG378">bdRateExtend($G377:$G380,N377:N380,$Z377:$Z380,AG377:AG380,"None", FALSE,1)</f>
        <v>#VALUE!</v>
      </c>
      <c r="BH378" s="476"/>
      <c r="BI378" s="469" t="e" cm="1">
        <f t="array" ref="BI378">bdRateExtend($G377:$G380,O377:O380,$Z377:$Z380,AH377:AH380,"None", FALSE,1)</f>
        <v>#VALUE!</v>
      </c>
      <c r="BJ378" s="476"/>
      <c r="BK378" s="480" t="e" cm="1">
        <f t="array" ref="BK378">bdRateExtend($G377:$G380,P377:P380,$Z377:$Z380,AI377:AI380)</f>
        <v>#VALUE!</v>
      </c>
      <c r="BL378" s="480"/>
      <c r="BM378" s="480" t="e" cm="1">
        <f t="array" ref="BM378">bdRateExtend($G377:$G380,Q377:Q380,$Z377:$Z380,AJ377:AJ380)</f>
        <v>#VALUE!</v>
      </c>
      <c r="BN378" s="480"/>
      <c r="BO378" s="480" t="e" cm="1">
        <f t="array" ref="BO378">bdRateExtend($G377:$G380,R377:R380,$Z377:$Z380,AK377:AK380)</f>
        <v>#VALUE!</v>
      </c>
      <c r="BP378" s="468"/>
      <c r="BQ378" s="480"/>
      <c r="BR378" s="480"/>
      <c r="BS378" s="480"/>
      <c r="BT378" s="476"/>
      <c r="BU378" s="463" cm="1">
        <f t="array" ref="BU378">testVMAFRange($G377:$G380,N377:N380,$Z377:$Z380,AG377:AG380)</f>
        <v>0</v>
      </c>
      <c r="BV378" s="465"/>
      <c r="BW378" s="463" cm="1">
        <f t="array" ref="BW378">testVMAFRange($G377:$G380,O377:O380,$Z377:$Z380,AH377:AH380)</f>
        <v>0</v>
      </c>
      <c r="BX378" s="465"/>
    </row>
    <row r="379" spans="1:76" ht="17" customHeight="1" x14ac:dyDescent="0.35">
      <c r="A379" s="516"/>
      <c r="B379" s="483"/>
      <c r="C379" s="520"/>
      <c r="D379" s="490"/>
      <c r="E379" s="493"/>
      <c r="F379" s="138">
        <v>47</v>
      </c>
      <c r="G379" s="139">
        <f>'Anchor-LD'!L377</f>
        <v>0</v>
      </c>
      <c r="H379" s="140">
        <f>'Anchor-LD'!M377</f>
        <v>0</v>
      </c>
      <c r="I379" s="140">
        <f>'Anchor-LD'!N377</f>
        <v>0</v>
      </c>
      <c r="J379" s="140">
        <f>'Anchor-LD'!O377</f>
        <v>0</v>
      </c>
      <c r="K379" s="140">
        <f>(Summary!$C$58*H379+Summary!$C$59*I379+Summary!$C$60*J379)/Summary!$C$61</f>
        <v>0</v>
      </c>
      <c r="L379" s="140">
        <f>'Anchor-LD'!P377</f>
        <v>0</v>
      </c>
      <c r="M379" s="140">
        <f>'Anchor-LD'!Q377</f>
        <v>0</v>
      </c>
      <c r="N379" s="140">
        <f>'Anchor-LD'!R377</f>
        <v>0</v>
      </c>
      <c r="O379" s="140">
        <f>'Anchor-LD'!S377</f>
        <v>0</v>
      </c>
      <c r="P379" s="140">
        <f>'Anchor-LD'!T377</f>
        <v>0</v>
      </c>
      <c r="Q379" s="140">
        <f>'Anchor-LD'!U377</f>
        <v>0</v>
      </c>
      <c r="R379" s="140">
        <f>'Anchor-LD'!V377</f>
        <v>0</v>
      </c>
      <c r="S379" s="140">
        <f>'Anchor-LD'!W377</f>
        <v>0</v>
      </c>
      <c r="T379" s="140">
        <f>'Anchor-LD'!X377</f>
        <v>0</v>
      </c>
      <c r="U379" s="140">
        <f>10*LOG10(1/((Summary!$C$75/10^(R379/10)+Summary!$C$76/10^(S379/10)+Summary!$C$77/10^(T379/10))/Summary!$C$78))</f>
        <v>0</v>
      </c>
      <c r="V379" s="140">
        <f>'Anchor-LD'!Y377</f>
        <v>0</v>
      </c>
      <c r="W379" s="140">
        <f>'Anchor-LD'!Z377</f>
        <v>0</v>
      </c>
      <c r="X379" s="141">
        <f t="shared" si="22"/>
        <v>0</v>
      </c>
      <c r="Y379" s="133"/>
      <c r="Z379" s="139">
        <f>'Test-LD'!L377</f>
        <v>0</v>
      </c>
      <c r="AA379" s="140">
        <f>'Test-LD'!M377</f>
        <v>0</v>
      </c>
      <c r="AB379" s="140">
        <f>'Test-LD'!N377</f>
        <v>0</v>
      </c>
      <c r="AC379" s="140">
        <f>'Test-LD'!O377</f>
        <v>0</v>
      </c>
      <c r="AD379" s="140">
        <f>(Summary!$C$58*AA379+Summary!$C$59*AB379+Summary!$C$60*AC379)/Summary!$C$61</f>
        <v>0</v>
      </c>
      <c r="AE379" s="140">
        <f>'Test-LD'!P377</f>
        <v>0</v>
      </c>
      <c r="AF379" s="140">
        <f>'Test-LD'!Q377</f>
        <v>0</v>
      </c>
      <c r="AG379" s="140">
        <f>'Test-LD'!R377</f>
        <v>0</v>
      </c>
      <c r="AH379" s="140">
        <f>'Test-LD'!S377</f>
        <v>0</v>
      </c>
      <c r="AI379" s="140">
        <f>'Test-LD'!T377</f>
        <v>0</v>
      </c>
      <c r="AJ379" s="140">
        <f>'Test-LD'!U377</f>
        <v>0</v>
      </c>
      <c r="AK379" s="140">
        <f>'Test-LD'!V377</f>
        <v>0</v>
      </c>
      <c r="AL379" s="140">
        <f>'Test-LD'!W377</f>
        <v>0</v>
      </c>
      <c r="AM379" s="140">
        <f>'Test-LD'!X377</f>
        <v>0</v>
      </c>
      <c r="AN379" s="140">
        <f>10*LOG10(1/((Summary!$C$75/10^(AK379/10)+Summary!$C$76/10^(AL379/10)+Summary!$C$77/10^(AM379/10))/Summary!$C$78))</f>
        <v>0</v>
      </c>
      <c r="AO379" s="140">
        <f>'Test-LD'!Y377</f>
        <v>0</v>
      </c>
      <c r="AP379" s="140">
        <f>'Test-LD'!Z377</f>
        <v>0</v>
      </c>
      <c r="AQ379" s="141">
        <f t="shared" si="23"/>
        <v>0</v>
      </c>
      <c r="AR379" s="142" t="e">
        <f t="shared" si="20"/>
        <v>#DIV/0!</v>
      </c>
      <c r="AS379" s="143" t="e">
        <f t="shared" si="21"/>
        <v>#DIV/0!</v>
      </c>
      <c r="AT379" s="136"/>
      <c r="AU379" s="136"/>
      <c r="AV379" s="577"/>
      <c r="AW379" s="480"/>
      <c r="AX379" s="480"/>
      <c r="AY379" s="480"/>
      <c r="AZ379" s="480"/>
      <c r="BA379" s="480"/>
      <c r="BB379" s="480"/>
      <c r="BC379" s="480"/>
      <c r="BD379" s="480"/>
      <c r="BE379" s="480"/>
      <c r="BF379" s="480"/>
      <c r="BG379" s="469"/>
      <c r="BH379" s="476"/>
      <c r="BI379" s="469"/>
      <c r="BJ379" s="476"/>
      <c r="BK379" s="480"/>
      <c r="BL379" s="480"/>
      <c r="BM379" s="480"/>
      <c r="BN379" s="480"/>
      <c r="BO379" s="480"/>
      <c r="BP379" s="468"/>
      <c r="BQ379" s="480"/>
      <c r="BR379" s="480"/>
      <c r="BS379" s="480"/>
      <c r="BT379" s="476"/>
      <c r="BU379" s="463"/>
      <c r="BV379" s="465"/>
      <c r="BW379" s="463"/>
      <c r="BX379" s="465"/>
    </row>
    <row r="380" spans="1:76" ht="17" customHeight="1" x14ac:dyDescent="0.35">
      <c r="A380" s="516"/>
      <c r="B380" s="483"/>
      <c r="C380" s="520"/>
      <c r="D380" s="490"/>
      <c r="E380" s="493"/>
      <c r="F380" s="138">
        <v>55</v>
      </c>
      <c r="G380" s="139">
        <f>'Anchor-LD'!L378</f>
        <v>0</v>
      </c>
      <c r="H380" s="140">
        <f>'Anchor-LD'!M378</f>
        <v>0</v>
      </c>
      <c r="I380" s="140">
        <f>'Anchor-LD'!N378</f>
        <v>0</v>
      </c>
      <c r="J380" s="140">
        <f>'Anchor-LD'!O378</f>
        <v>0</v>
      </c>
      <c r="K380" s="140">
        <f>(Summary!$C$58*H380+Summary!$C$59*I380+Summary!$C$60*J380)/Summary!$C$61</f>
        <v>0</v>
      </c>
      <c r="L380" s="140">
        <f>'Anchor-LD'!P378</f>
        <v>0</v>
      </c>
      <c r="M380" s="140">
        <f>'Anchor-LD'!Q378</f>
        <v>0</v>
      </c>
      <c r="N380" s="140">
        <f>'Anchor-LD'!R378</f>
        <v>0</v>
      </c>
      <c r="O380" s="140">
        <f>'Anchor-LD'!S378</f>
        <v>0</v>
      </c>
      <c r="P380" s="140">
        <f>'Anchor-LD'!T378</f>
        <v>0</v>
      </c>
      <c r="Q380" s="140">
        <f>'Anchor-LD'!U378</f>
        <v>0</v>
      </c>
      <c r="R380" s="140">
        <f>'Anchor-LD'!V378</f>
        <v>0</v>
      </c>
      <c r="S380" s="140">
        <f>'Anchor-LD'!W378</f>
        <v>0</v>
      </c>
      <c r="T380" s="140">
        <f>'Anchor-LD'!X378</f>
        <v>0</v>
      </c>
      <c r="U380" s="140">
        <f>10*LOG10(1/((Summary!$C$75/10^(R380/10)+Summary!$C$76/10^(S380/10)+Summary!$C$77/10^(T380/10))/Summary!$C$78))</f>
        <v>0</v>
      </c>
      <c r="V380" s="140">
        <f>'Anchor-LD'!Y378</f>
        <v>0</v>
      </c>
      <c r="W380" s="140">
        <f>'Anchor-LD'!Z378</f>
        <v>0</v>
      </c>
      <c r="X380" s="141">
        <f t="shared" si="22"/>
        <v>0</v>
      </c>
      <c r="Y380" s="133"/>
      <c r="Z380" s="139">
        <f>'Test-LD'!L378</f>
        <v>0</v>
      </c>
      <c r="AA380" s="140">
        <f>'Test-LD'!M378</f>
        <v>0</v>
      </c>
      <c r="AB380" s="140">
        <f>'Test-LD'!N378</f>
        <v>0</v>
      </c>
      <c r="AC380" s="140">
        <f>'Test-LD'!O378</f>
        <v>0</v>
      </c>
      <c r="AD380" s="140">
        <f>(Summary!$C$58*AA380+Summary!$C$59*AB380+Summary!$C$60*AC380)/Summary!$C$61</f>
        <v>0</v>
      </c>
      <c r="AE380" s="140">
        <f>'Test-LD'!P378</f>
        <v>0</v>
      </c>
      <c r="AF380" s="140">
        <f>'Test-LD'!Q378</f>
        <v>0</v>
      </c>
      <c r="AG380" s="140">
        <f>'Test-LD'!R378</f>
        <v>0</v>
      </c>
      <c r="AH380" s="140">
        <f>'Test-LD'!S378</f>
        <v>0</v>
      </c>
      <c r="AI380" s="140">
        <f>'Test-LD'!T378</f>
        <v>0</v>
      </c>
      <c r="AJ380" s="140">
        <f>'Test-LD'!U378</f>
        <v>0</v>
      </c>
      <c r="AK380" s="140">
        <f>'Test-LD'!V378</f>
        <v>0</v>
      </c>
      <c r="AL380" s="140">
        <f>'Test-LD'!W378</f>
        <v>0</v>
      </c>
      <c r="AM380" s="140">
        <f>'Test-LD'!X378</f>
        <v>0</v>
      </c>
      <c r="AN380" s="140">
        <f>10*LOG10(1/((Summary!$C$75/10^(AK380/10)+Summary!$C$76/10^(AL380/10)+Summary!$C$77/10^(AM380/10))/Summary!$C$78))</f>
        <v>0</v>
      </c>
      <c r="AO380" s="140">
        <f>'Test-LD'!Y378</f>
        <v>0</v>
      </c>
      <c r="AP380" s="140">
        <f>'Test-LD'!Z378</f>
        <v>0</v>
      </c>
      <c r="AQ380" s="141">
        <f t="shared" si="23"/>
        <v>0</v>
      </c>
      <c r="AR380" s="142" t="e">
        <f t="shared" si="20"/>
        <v>#DIV/0!</v>
      </c>
      <c r="AS380" s="143" t="e">
        <f t="shared" si="21"/>
        <v>#DIV/0!</v>
      </c>
      <c r="AT380" s="136"/>
      <c r="AU380" s="136"/>
      <c r="AV380" s="577" t="s">
        <v>123</v>
      </c>
      <c r="AW380" s="480" t="e" cm="1">
        <f t="array" ref="AW380">bdRateExtend($G378:$G381,H378:H381,$Z378:$Z381,AA378:AA381)</f>
        <v>#VALUE!</v>
      </c>
      <c r="AX380" s="480"/>
      <c r="AY380" s="480"/>
      <c r="AZ380" s="480"/>
      <c r="BA380" s="480"/>
      <c r="BB380" s="480"/>
      <c r="BC380" s="480" t="e" cm="1">
        <f t="array" ref="BC380">bdRateExtend($G378:$G381,L378:L381,$Z378:$Z381,AE378:AE381)</f>
        <v>#VALUE!</v>
      </c>
      <c r="BD380" s="480"/>
      <c r="BE380" s="480" t="e" cm="1">
        <f t="array" ref="BE380">bdRateExtend($G378:$G381,M378:M381,$Z378:$Z381,AF378:AF381)</f>
        <v>#VALUE!</v>
      </c>
      <c r="BF380" s="480"/>
      <c r="BG380" s="469" t="e" cm="1">
        <f t="array" ref="BG380">bdRateExtend($G378:$G381,N378:N381,$Z378:$Z381,AG378:AG381,"None", FALSE,1)</f>
        <v>#VALUE!</v>
      </c>
      <c r="BH380" s="476"/>
      <c r="BI380" s="469" t="e" cm="1">
        <f t="array" ref="BI380">bdRateExtend($G378:$G381,O378:O381,$Z378:$Z381,AH378:AH381,"None", FALSE,1)</f>
        <v>#VALUE!</v>
      </c>
      <c r="BJ380" s="476"/>
      <c r="BK380" s="480" t="e" cm="1">
        <f t="array" ref="BK380">bdRateExtend($G378:$G381,P378:P381,$Z378:$Z381,AI378:AI381)</f>
        <v>#VALUE!</v>
      </c>
      <c r="BL380" s="480"/>
      <c r="BM380" s="480" t="e" cm="1">
        <f t="array" ref="BM380">bdRateExtend($G378:$G381,Q378:Q381,$Z378:$Z381,AJ378:AJ381)</f>
        <v>#VALUE!</v>
      </c>
      <c r="BN380" s="480"/>
      <c r="BO380" s="480" t="e" cm="1">
        <f t="array" ref="BO380">bdRateExtend($G378:$G381,R378:R381,$Z378:$Z381,AK378:AK381)</f>
        <v>#VALUE!</v>
      </c>
      <c r="BP380" s="468"/>
      <c r="BQ380" s="480"/>
      <c r="BR380" s="480"/>
      <c r="BS380" s="480"/>
      <c r="BT380" s="476"/>
      <c r="BU380" s="463" cm="1">
        <f t="array" ref="BU380">testVMAFRange($G378:$G381,N378:N381,$Z378:$Z381,AG378:AG381)</f>
        <v>0</v>
      </c>
      <c r="BV380" s="465"/>
      <c r="BW380" s="463" cm="1">
        <f t="array" ref="BW380">testVMAFRange($G378:$G381,O378:O381,$Z378:$Z381,AH378:AH381)</f>
        <v>0</v>
      </c>
      <c r="BX380" s="465"/>
    </row>
    <row r="381" spans="1:76" ht="17" customHeight="1" thickBot="1" x14ac:dyDescent="0.4">
      <c r="A381" s="516"/>
      <c r="B381" s="518"/>
      <c r="C381" s="521"/>
      <c r="D381" s="522"/>
      <c r="E381" s="523"/>
      <c r="F381" s="144">
        <v>63</v>
      </c>
      <c r="G381" s="145">
        <f>'Anchor-LD'!L379</f>
        <v>0</v>
      </c>
      <c r="H381" s="146">
        <f>'Anchor-LD'!M379</f>
        <v>0</v>
      </c>
      <c r="I381" s="146">
        <f>'Anchor-LD'!N379</f>
        <v>0</v>
      </c>
      <c r="J381" s="146">
        <f>'Anchor-LD'!O379</f>
        <v>0</v>
      </c>
      <c r="K381" s="146">
        <f>(Summary!$C$58*H381+Summary!$C$59*I381+Summary!$C$60*J381)/Summary!$C$61</f>
        <v>0</v>
      </c>
      <c r="L381" s="146">
        <f>'Anchor-LD'!P379</f>
        <v>0</v>
      </c>
      <c r="M381" s="146">
        <f>'Anchor-LD'!Q379</f>
        <v>0</v>
      </c>
      <c r="N381" s="146">
        <f>'Anchor-LD'!R379</f>
        <v>0</v>
      </c>
      <c r="O381" s="146">
        <f>'Anchor-LD'!S379</f>
        <v>0</v>
      </c>
      <c r="P381" s="146">
        <f>'Anchor-LD'!T379</f>
        <v>0</v>
      </c>
      <c r="Q381" s="146">
        <f>'Anchor-LD'!U379</f>
        <v>0</v>
      </c>
      <c r="R381" s="146">
        <f>'Anchor-LD'!V379</f>
        <v>0</v>
      </c>
      <c r="S381" s="146">
        <f>'Anchor-LD'!W379</f>
        <v>0</v>
      </c>
      <c r="T381" s="146">
        <f>'Anchor-LD'!X379</f>
        <v>0</v>
      </c>
      <c r="U381" s="146">
        <f>10*LOG10(1/((Summary!$C$75/10^(R381/10)+Summary!$C$76/10^(S381/10)+Summary!$C$77/10^(T381/10))/Summary!$C$78))</f>
        <v>0</v>
      </c>
      <c r="V381" s="146">
        <f>'Anchor-LD'!Y379</f>
        <v>0</v>
      </c>
      <c r="W381" s="146">
        <f>'Anchor-LD'!Z379</f>
        <v>0</v>
      </c>
      <c r="X381" s="147">
        <f t="shared" si="22"/>
        <v>0</v>
      </c>
      <c r="Y381" s="133"/>
      <c r="Z381" s="145">
        <f>'Test-LD'!L379</f>
        <v>0</v>
      </c>
      <c r="AA381" s="146">
        <f>'Test-LD'!M379</f>
        <v>0</v>
      </c>
      <c r="AB381" s="146">
        <f>'Test-LD'!N379</f>
        <v>0</v>
      </c>
      <c r="AC381" s="146">
        <f>'Test-LD'!O379</f>
        <v>0</v>
      </c>
      <c r="AD381" s="146">
        <f>(Summary!$C$58*AA381+Summary!$C$59*AB381+Summary!$C$60*AC381)/Summary!$C$61</f>
        <v>0</v>
      </c>
      <c r="AE381" s="146">
        <f>'Test-LD'!P379</f>
        <v>0</v>
      </c>
      <c r="AF381" s="146">
        <f>'Test-LD'!Q379</f>
        <v>0</v>
      </c>
      <c r="AG381" s="146">
        <f>'Test-LD'!R379</f>
        <v>0</v>
      </c>
      <c r="AH381" s="146">
        <f>'Test-LD'!S379</f>
        <v>0</v>
      </c>
      <c r="AI381" s="146">
        <f>'Test-LD'!T379</f>
        <v>0</v>
      </c>
      <c r="AJ381" s="146">
        <f>'Test-LD'!U379</f>
        <v>0</v>
      </c>
      <c r="AK381" s="146">
        <f>'Test-LD'!V379</f>
        <v>0</v>
      </c>
      <c r="AL381" s="146">
        <f>'Test-LD'!W379</f>
        <v>0</v>
      </c>
      <c r="AM381" s="146">
        <f>'Test-LD'!X379</f>
        <v>0</v>
      </c>
      <c r="AN381" s="146">
        <f>10*LOG10(1/((Summary!$C$75/10^(AK381/10)+Summary!$C$76/10^(AL381/10)+Summary!$C$77/10^(AM381/10))/Summary!$C$78))</f>
        <v>0</v>
      </c>
      <c r="AO381" s="146">
        <f>'Test-LD'!Y379</f>
        <v>0</v>
      </c>
      <c r="AP381" s="146">
        <f>'Test-LD'!Z379</f>
        <v>0</v>
      </c>
      <c r="AQ381" s="147">
        <f t="shared" si="23"/>
        <v>0</v>
      </c>
      <c r="AR381" s="148" t="e">
        <f t="shared" si="20"/>
        <v>#DIV/0!</v>
      </c>
      <c r="AS381" s="149" t="e">
        <f t="shared" si="21"/>
        <v>#DIV/0!</v>
      </c>
      <c r="AT381" s="136"/>
      <c r="AU381" s="136"/>
      <c r="AV381" s="577"/>
      <c r="AW381" s="480"/>
      <c r="AX381" s="480"/>
      <c r="AY381" s="480"/>
      <c r="AZ381" s="480"/>
      <c r="BA381" s="480"/>
      <c r="BB381" s="481"/>
      <c r="BC381" s="480"/>
      <c r="BD381" s="480"/>
      <c r="BE381" s="480"/>
      <c r="BF381" s="480"/>
      <c r="BG381" s="472"/>
      <c r="BH381" s="477"/>
      <c r="BI381" s="472"/>
      <c r="BJ381" s="477"/>
      <c r="BK381" s="480"/>
      <c r="BL381" s="480"/>
      <c r="BM381" s="480"/>
      <c r="BN381" s="480"/>
      <c r="BO381" s="480"/>
      <c r="BP381" s="471"/>
      <c r="BQ381" s="481"/>
      <c r="BR381" s="481"/>
      <c r="BS381" s="481"/>
      <c r="BT381" s="477"/>
      <c r="BU381" s="473"/>
      <c r="BV381" s="466"/>
      <c r="BW381" s="473"/>
      <c r="BX381" s="466"/>
    </row>
    <row r="382" spans="1:76" ht="17" customHeight="1" x14ac:dyDescent="0.35">
      <c r="A382" s="516"/>
      <c r="B382" s="482" t="s">
        <v>94</v>
      </c>
      <c r="C382" s="519" t="s">
        <v>82</v>
      </c>
      <c r="D382" s="489">
        <v>59.94</v>
      </c>
      <c r="E382" s="492">
        <v>10</v>
      </c>
      <c r="F382" s="129">
        <v>23</v>
      </c>
      <c r="G382" s="130">
        <f>'Anchor-LD'!L380</f>
        <v>0</v>
      </c>
      <c r="H382" s="131">
        <f>'Anchor-LD'!M380</f>
        <v>0</v>
      </c>
      <c r="I382" s="131">
        <f>'Anchor-LD'!N380</f>
        <v>0</v>
      </c>
      <c r="J382" s="131">
        <f>'Anchor-LD'!O380</f>
        <v>0</v>
      </c>
      <c r="K382" s="131">
        <f>(Summary!$C$58*H382+Summary!$C$59*I382+Summary!$C$60*J382)/Summary!$C$61</f>
        <v>0</v>
      </c>
      <c r="L382" s="131">
        <f>'Anchor-LD'!P380</f>
        <v>0</v>
      </c>
      <c r="M382" s="131">
        <f>'Anchor-LD'!Q380</f>
        <v>0</v>
      </c>
      <c r="N382" s="131">
        <f>'Anchor-LD'!R380</f>
        <v>0</v>
      </c>
      <c r="O382" s="131">
        <f>'Anchor-LD'!S380</f>
        <v>0</v>
      </c>
      <c r="P382" s="131">
        <f>'Anchor-LD'!T380</f>
        <v>0</v>
      </c>
      <c r="Q382" s="131">
        <f>'Anchor-LD'!U380</f>
        <v>0</v>
      </c>
      <c r="R382" s="131">
        <f>'Anchor-LD'!V380</f>
        <v>0</v>
      </c>
      <c r="S382" s="131">
        <f>'Anchor-LD'!W380</f>
        <v>0</v>
      </c>
      <c r="T382" s="131">
        <f>'Anchor-LD'!X380</f>
        <v>0</v>
      </c>
      <c r="U382" s="131">
        <f>10*LOG10(1/((Summary!$C$75/10^(R382/10)+Summary!$C$76/10^(S382/10)+Summary!$C$77/10^(T382/10))/Summary!$C$78))</f>
        <v>0</v>
      </c>
      <c r="V382" s="131">
        <f>'Anchor-LD'!Y380</f>
        <v>0</v>
      </c>
      <c r="W382" s="131">
        <f>'Anchor-LD'!Z380</f>
        <v>0</v>
      </c>
      <c r="X382" s="132">
        <f t="shared" si="22"/>
        <v>0</v>
      </c>
      <c r="Y382" s="133"/>
      <c r="Z382" s="130">
        <f>'Test-LD'!L380</f>
        <v>0</v>
      </c>
      <c r="AA382" s="131">
        <f>'Test-LD'!M380</f>
        <v>0</v>
      </c>
      <c r="AB382" s="131">
        <f>'Test-LD'!N380</f>
        <v>0</v>
      </c>
      <c r="AC382" s="131">
        <f>'Test-LD'!O380</f>
        <v>0</v>
      </c>
      <c r="AD382" s="131">
        <f>(Summary!$C$58*AA382+Summary!$C$59*AB382+Summary!$C$60*AC382)/Summary!$C$61</f>
        <v>0</v>
      </c>
      <c r="AE382" s="131">
        <f>'Test-LD'!P380</f>
        <v>0</v>
      </c>
      <c r="AF382" s="131">
        <f>'Test-LD'!Q380</f>
        <v>0</v>
      </c>
      <c r="AG382" s="131">
        <f>'Test-LD'!R380</f>
        <v>0</v>
      </c>
      <c r="AH382" s="131">
        <f>'Test-LD'!S380</f>
        <v>0</v>
      </c>
      <c r="AI382" s="131">
        <f>'Test-LD'!T380</f>
        <v>0</v>
      </c>
      <c r="AJ382" s="131">
        <f>'Test-LD'!U380</f>
        <v>0</v>
      </c>
      <c r="AK382" s="131">
        <f>'Test-LD'!V380</f>
        <v>0</v>
      </c>
      <c r="AL382" s="131">
        <f>'Test-LD'!W380</f>
        <v>0</v>
      </c>
      <c r="AM382" s="131">
        <f>'Test-LD'!X380</f>
        <v>0</v>
      </c>
      <c r="AN382" s="131">
        <f>10*LOG10(1/((Summary!$C$75/10^(AK382/10)+Summary!$C$76/10^(AL382/10)+Summary!$C$77/10^(AM382/10))/Summary!$C$78))</f>
        <v>0</v>
      </c>
      <c r="AO382" s="131">
        <f>'Test-LD'!Y380</f>
        <v>0</v>
      </c>
      <c r="AP382" s="131">
        <f>'Test-LD'!Z380</f>
        <v>0</v>
      </c>
      <c r="AQ382" s="132">
        <f t="shared" si="23"/>
        <v>0</v>
      </c>
      <c r="AR382" s="134" t="e">
        <f t="shared" si="20"/>
        <v>#DIV/0!</v>
      </c>
      <c r="AS382" s="135" t="e">
        <f t="shared" si="21"/>
        <v>#DIV/0!</v>
      </c>
      <c r="AT382" s="136"/>
      <c r="AU382" s="136"/>
      <c r="AV382" s="577" t="s">
        <v>121</v>
      </c>
      <c r="AW382" s="480" t="e" cm="1">
        <f t="array" ref="AW382">bdRateExtend($G382:$G385,H382:H385,$Z382:$Z385,AA382:AA385)</f>
        <v>#VALUE!</v>
      </c>
      <c r="AX382" s="480" t="e" cm="1">
        <f t="array" ref="AX382">bdRateExtend($G382:$G387,H382:H387,$Z382:$Z387,AA382:AA387)</f>
        <v>#VALUE!</v>
      </c>
      <c r="AY382" s="480" t="e" cm="1">
        <f t="array" ref="AY382">bdRateExtend($G382:$G387,I382:I387,$Z382:$Z387,AB382:AB387)</f>
        <v>#VALUE!</v>
      </c>
      <c r="AZ382" s="480" t="e" cm="1">
        <f t="array" ref="AZ382">bdRateExtend($G382:$G387,J382:J387,$Z382:$Z387,AC382:AC387)</f>
        <v>#VALUE!</v>
      </c>
      <c r="BA382" s="480" t="e" cm="1">
        <f t="array" ref="BA382">bdRateExtend($G382:$G387,K382:K387,$Z382:$Z387,AD382:AD387)</f>
        <v>#VALUE!</v>
      </c>
      <c r="BB382" s="479" t="e">
        <f>(Summary!$C$89*AX382+Summary!$C$90*AY382+Summary!$C$91*AZ382)/Summary!$C$92</f>
        <v>#VALUE!</v>
      </c>
      <c r="BC382" s="480" t="e" cm="1">
        <f t="array" ref="BC382">bdRateExtend($G382:$G385,L382:L385,$Z382:$Z385,AE382:AE385)</f>
        <v>#VALUE!</v>
      </c>
      <c r="BD382" s="480" t="e" cm="1">
        <f t="array" ref="BD382">bdRateExtend($G382:$G387,L382:L387,$Z382:$Z387,AE382:AE387)</f>
        <v>#VALUE!</v>
      </c>
      <c r="BE382" s="480" t="e" cm="1">
        <f t="array" ref="BE382">bdRateExtend($G382:$G385,M382:M385,$Z382:$Z385,AF382:AF385)</f>
        <v>#VALUE!</v>
      </c>
      <c r="BF382" s="480" t="e" cm="1">
        <f t="array" ref="BF382">bdRateExtend($G382:$G387,M382:M387,$Z382:$Z387,AF382:AF387)</f>
        <v>#VALUE!</v>
      </c>
      <c r="BG382" s="474" t="e" cm="1">
        <f t="array" ref="BG382">bdRateExtend($G382:$G385,N382:N385,$Z382:$Z385,AG382:AG385,"None", FALSE,1)</f>
        <v>#VALUE!</v>
      </c>
      <c r="BH382" s="475" t="e" cm="1">
        <f t="array" ref="BH382">bdRateExtend($G382:$G387,N382:N387,$Z382:$Z387,AG382:AG387,"None", FALSE,1)</f>
        <v>#VALUE!</v>
      </c>
      <c r="BI382" s="474" t="e" cm="1">
        <f t="array" ref="BI382">bdRateExtend($G382:$G385,O382:O385,$Z382:$Z385,AH382:AH385,"None", FALSE,1)</f>
        <v>#VALUE!</v>
      </c>
      <c r="BJ382" s="475" t="e" cm="1">
        <f t="array" ref="BJ382">bdRateExtend($G382:$G387,O382:O387,$Z382:$Z387,AH382:AH387,"None", FALSE,1)</f>
        <v>#VALUE!</v>
      </c>
      <c r="BK382" s="480" t="e" cm="1">
        <f t="array" ref="BK382">bdRateExtend($G382:$G385,P382:P385,$Z382:$Z385,AI382:AI385)</f>
        <v>#VALUE!</v>
      </c>
      <c r="BL382" s="480" t="e" cm="1">
        <f t="array" ref="BL382">bdRateExtend($G382:$G387,P382:P387,$Z382:$Z387,AI382:AI387)</f>
        <v>#VALUE!</v>
      </c>
      <c r="BM382" s="480" t="e" cm="1">
        <f t="array" ref="BM382">bdRateExtend($G382:$G385,Q382:Q385,$Z382:$Z385,AJ382:AJ385)</f>
        <v>#VALUE!</v>
      </c>
      <c r="BN382" s="480" t="e" cm="1">
        <f t="array" ref="BN382">bdRateExtend($G382:$G387,Q382:Q387,$Z382:$Z387,AJ382:AJ387)</f>
        <v>#VALUE!</v>
      </c>
      <c r="BO382" s="480" t="e" cm="1">
        <f t="array" ref="BO382">bdRateExtend($G382:$G385,R382:R385,$Z382:$Z385,AK382:AK385)</f>
        <v>#VALUE!</v>
      </c>
      <c r="BP382" s="575" t="e" cm="1">
        <f t="array" ref="BP382">bdRateExtend($G382:$G387,R382:R387,$Z382:$Z387,AK382:AK387)</f>
        <v>#VALUE!</v>
      </c>
      <c r="BQ382" s="574" t="e" cm="1">
        <f t="array" ref="BQ382">bdRateExtend($G382:$G387,S382:S387,$Z382:$Z387,AL382:AL387)</f>
        <v>#VALUE!</v>
      </c>
      <c r="BR382" s="574" t="e" cm="1">
        <f t="array" ref="BR382">bdRateExtend($G382:$G387,T382:T387,$Z382:$Z387,AM382:AM387)</f>
        <v>#VALUE!</v>
      </c>
      <c r="BS382" s="574" t="e" cm="1">
        <f t="array" ref="BS382">bdRateExtend($G382:$G387,U382:U387,$Z382:$Z387,AN382:AN387)</f>
        <v>#VALUE!</v>
      </c>
      <c r="BT382" s="576" t="e">
        <f>(Summary!$C$103*BP382+Summary!$C$104*BQ382+Summary!$C$105*BR382)/Summary!$C$106</f>
        <v>#VALUE!</v>
      </c>
      <c r="BU382" s="462" cm="1">
        <f t="array" ref="BU382">testVMAFRange($G382:$G385,N382:N385,$Z382:$Z385,AG382:AG385)</f>
        <v>0</v>
      </c>
      <c r="BV382" s="464" cm="1">
        <f t="array" ref="BV382">testVMAFRange($G382:$G387,N382:N387,$Z382:$Z387,AG382:AG387)</f>
        <v>0</v>
      </c>
      <c r="BW382" s="462" cm="1">
        <f t="array" ref="BW382">testVMAFRange($G382:$G385,O382:O385,$Z382:$Z385,AH382:AH385)</f>
        <v>0</v>
      </c>
      <c r="BX382" s="464" cm="1">
        <f t="array" ref="BX382">testVMAFRange($G382:$G387,O382:O387,$Z382:$Z387,AH382:AH387)</f>
        <v>0</v>
      </c>
    </row>
    <row r="383" spans="1:76" ht="17" customHeight="1" x14ac:dyDescent="0.35">
      <c r="A383" s="516"/>
      <c r="B383" s="483"/>
      <c r="C383" s="520"/>
      <c r="D383" s="490"/>
      <c r="E383" s="493"/>
      <c r="F383" s="138">
        <v>31</v>
      </c>
      <c r="G383" s="139">
        <f>'Anchor-LD'!L381</f>
        <v>0</v>
      </c>
      <c r="H383" s="140">
        <f>'Anchor-LD'!M381</f>
        <v>0</v>
      </c>
      <c r="I383" s="140">
        <f>'Anchor-LD'!N381</f>
        <v>0</v>
      </c>
      <c r="J383" s="140">
        <f>'Anchor-LD'!O381</f>
        <v>0</v>
      </c>
      <c r="K383" s="140">
        <f>(Summary!$C$58*H383+Summary!$C$59*I383+Summary!$C$60*J383)/Summary!$C$61</f>
        <v>0</v>
      </c>
      <c r="L383" s="140">
        <f>'Anchor-LD'!P381</f>
        <v>0</v>
      </c>
      <c r="M383" s="140">
        <f>'Anchor-LD'!Q381</f>
        <v>0</v>
      </c>
      <c r="N383" s="140">
        <f>'Anchor-LD'!R381</f>
        <v>0</v>
      </c>
      <c r="O383" s="140">
        <f>'Anchor-LD'!S381</f>
        <v>0</v>
      </c>
      <c r="P383" s="140">
        <f>'Anchor-LD'!T381</f>
        <v>0</v>
      </c>
      <c r="Q383" s="140">
        <f>'Anchor-LD'!U381</f>
        <v>0</v>
      </c>
      <c r="R383" s="140">
        <f>'Anchor-LD'!V381</f>
        <v>0</v>
      </c>
      <c r="S383" s="140">
        <f>'Anchor-LD'!W381</f>
        <v>0</v>
      </c>
      <c r="T383" s="140">
        <f>'Anchor-LD'!X381</f>
        <v>0</v>
      </c>
      <c r="U383" s="140">
        <f>10*LOG10(1/((Summary!$C$75/10^(R383/10)+Summary!$C$76/10^(S383/10)+Summary!$C$77/10^(T383/10))/Summary!$C$78))</f>
        <v>0</v>
      </c>
      <c r="V383" s="140">
        <f>'Anchor-LD'!Y381</f>
        <v>0</v>
      </c>
      <c r="W383" s="140">
        <f>'Anchor-LD'!Z381</f>
        <v>0</v>
      </c>
      <c r="X383" s="141">
        <f t="shared" si="22"/>
        <v>0</v>
      </c>
      <c r="Y383" s="133"/>
      <c r="Z383" s="139">
        <f>'Test-LD'!L381</f>
        <v>0</v>
      </c>
      <c r="AA383" s="140">
        <f>'Test-LD'!M381</f>
        <v>0</v>
      </c>
      <c r="AB383" s="140">
        <f>'Test-LD'!N381</f>
        <v>0</v>
      </c>
      <c r="AC383" s="140">
        <f>'Test-LD'!O381</f>
        <v>0</v>
      </c>
      <c r="AD383" s="140">
        <f>(Summary!$C$58*AA383+Summary!$C$59*AB383+Summary!$C$60*AC383)/Summary!$C$61</f>
        <v>0</v>
      </c>
      <c r="AE383" s="140">
        <f>'Test-LD'!P381</f>
        <v>0</v>
      </c>
      <c r="AF383" s="140">
        <f>'Test-LD'!Q381</f>
        <v>0</v>
      </c>
      <c r="AG383" s="140">
        <f>'Test-LD'!R381</f>
        <v>0</v>
      </c>
      <c r="AH383" s="140">
        <f>'Test-LD'!S381</f>
        <v>0</v>
      </c>
      <c r="AI383" s="140">
        <f>'Test-LD'!T381</f>
        <v>0</v>
      </c>
      <c r="AJ383" s="140">
        <f>'Test-LD'!U381</f>
        <v>0</v>
      </c>
      <c r="AK383" s="140">
        <f>'Test-LD'!V381</f>
        <v>0</v>
      </c>
      <c r="AL383" s="140">
        <f>'Test-LD'!W381</f>
        <v>0</v>
      </c>
      <c r="AM383" s="140">
        <f>'Test-LD'!X381</f>
        <v>0</v>
      </c>
      <c r="AN383" s="140">
        <f>10*LOG10(1/((Summary!$C$75/10^(AK383/10)+Summary!$C$76/10^(AL383/10)+Summary!$C$77/10^(AM383/10))/Summary!$C$78))</f>
        <v>0</v>
      </c>
      <c r="AO383" s="140">
        <f>'Test-LD'!Y381</f>
        <v>0</v>
      </c>
      <c r="AP383" s="140">
        <f>'Test-LD'!Z381</f>
        <v>0</v>
      </c>
      <c r="AQ383" s="141">
        <f t="shared" si="23"/>
        <v>0</v>
      </c>
      <c r="AR383" s="142" t="e">
        <f t="shared" si="20"/>
        <v>#DIV/0!</v>
      </c>
      <c r="AS383" s="143" t="e">
        <f t="shared" si="21"/>
        <v>#DIV/0!</v>
      </c>
      <c r="AT383" s="136"/>
      <c r="AU383" s="136"/>
      <c r="AV383" s="577"/>
      <c r="AW383" s="480"/>
      <c r="AX383" s="480"/>
      <c r="AY383" s="480"/>
      <c r="AZ383" s="480"/>
      <c r="BA383" s="480"/>
      <c r="BB383" s="480"/>
      <c r="BC383" s="480"/>
      <c r="BD383" s="480"/>
      <c r="BE383" s="480"/>
      <c r="BF383" s="480"/>
      <c r="BG383" s="469"/>
      <c r="BH383" s="476"/>
      <c r="BI383" s="469"/>
      <c r="BJ383" s="476"/>
      <c r="BK383" s="480"/>
      <c r="BL383" s="480"/>
      <c r="BM383" s="480"/>
      <c r="BN383" s="480"/>
      <c r="BO383" s="480"/>
      <c r="BP383" s="468"/>
      <c r="BQ383" s="480"/>
      <c r="BR383" s="480"/>
      <c r="BS383" s="480"/>
      <c r="BT383" s="476"/>
      <c r="BU383" s="463"/>
      <c r="BV383" s="465"/>
      <c r="BW383" s="463"/>
      <c r="BX383" s="465"/>
    </row>
    <row r="384" spans="1:76" ht="17" customHeight="1" x14ac:dyDescent="0.35">
      <c r="A384" s="516"/>
      <c r="B384" s="483"/>
      <c r="C384" s="520"/>
      <c r="D384" s="490"/>
      <c r="E384" s="493"/>
      <c r="F384" s="138">
        <v>39</v>
      </c>
      <c r="G384" s="139">
        <f>'Anchor-LD'!L382</f>
        <v>0</v>
      </c>
      <c r="H384" s="140">
        <f>'Anchor-LD'!M382</f>
        <v>0</v>
      </c>
      <c r="I384" s="140">
        <f>'Anchor-LD'!N382</f>
        <v>0</v>
      </c>
      <c r="J384" s="140">
        <f>'Anchor-LD'!O382</f>
        <v>0</v>
      </c>
      <c r="K384" s="140">
        <f>(Summary!$C$58*H384+Summary!$C$59*I384+Summary!$C$60*J384)/Summary!$C$61</f>
        <v>0</v>
      </c>
      <c r="L384" s="140">
        <f>'Anchor-LD'!P382</f>
        <v>0</v>
      </c>
      <c r="M384" s="140">
        <f>'Anchor-LD'!Q382</f>
        <v>0</v>
      </c>
      <c r="N384" s="140">
        <f>'Anchor-LD'!R382</f>
        <v>0</v>
      </c>
      <c r="O384" s="140">
        <f>'Anchor-LD'!S382</f>
        <v>0</v>
      </c>
      <c r="P384" s="140">
        <f>'Anchor-LD'!T382</f>
        <v>0</v>
      </c>
      <c r="Q384" s="140">
        <f>'Anchor-LD'!U382</f>
        <v>0</v>
      </c>
      <c r="R384" s="140">
        <f>'Anchor-LD'!V382</f>
        <v>0</v>
      </c>
      <c r="S384" s="140">
        <f>'Anchor-LD'!W382</f>
        <v>0</v>
      </c>
      <c r="T384" s="140">
        <f>'Anchor-LD'!X382</f>
        <v>0</v>
      </c>
      <c r="U384" s="140">
        <f>10*LOG10(1/((Summary!$C$75/10^(R384/10)+Summary!$C$76/10^(S384/10)+Summary!$C$77/10^(T384/10))/Summary!$C$78))</f>
        <v>0</v>
      </c>
      <c r="V384" s="140">
        <f>'Anchor-LD'!Y382</f>
        <v>0</v>
      </c>
      <c r="W384" s="140">
        <f>'Anchor-LD'!Z382</f>
        <v>0</v>
      </c>
      <c r="X384" s="141">
        <f t="shared" si="22"/>
        <v>0</v>
      </c>
      <c r="Y384" s="133"/>
      <c r="Z384" s="139">
        <f>'Test-LD'!L382</f>
        <v>0</v>
      </c>
      <c r="AA384" s="140">
        <f>'Test-LD'!M382</f>
        <v>0</v>
      </c>
      <c r="AB384" s="140">
        <f>'Test-LD'!N382</f>
        <v>0</v>
      </c>
      <c r="AC384" s="140">
        <f>'Test-LD'!O382</f>
        <v>0</v>
      </c>
      <c r="AD384" s="140">
        <f>(Summary!$C$58*AA384+Summary!$C$59*AB384+Summary!$C$60*AC384)/Summary!$C$61</f>
        <v>0</v>
      </c>
      <c r="AE384" s="140">
        <f>'Test-LD'!P382</f>
        <v>0</v>
      </c>
      <c r="AF384" s="140">
        <f>'Test-LD'!Q382</f>
        <v>0</v>
      </c>
      <c r="AG384" s="140">
        <f>'Test-LD'!R382</f>
        <v>0</v>
      </c>
      <c r="AH384" s="140">
        <f>'Test-LD'!S382</f>
        <v>0</v>
      </c>
      <c r="AI384" s="140">
        <f>'Test-LD'!T382</f>
        <v>0</v>
      </c>
      <c r="AJ384" s="140">
        <f>'Test-LD'!U382</f>
        <v>0</v>
      </c>
      <c r="AK384" s="140">
        <f>'Test-LD'!V382</f>
        <v>0</v>
      </c>
      <c r="AL384" s="140">
        <f>'Test-LD'!W382</f>
        <v>0</v>
      </c>
      <c r="AM384" s="140">
        <f>'Test-LD'!X382</f>
        <v>0</v>
      </c>
      <c r="AN384" s="140">
        <f>10*LOG10(1/((Summary!$C$75/10^(AK384/10)+Summary!$C$76/10^(AL384/10)+Summary!$C$77/10^(AM384/10))/Summary!$C$78))</f>
        <v>0</v>
      </c>
      <c r="AO384" s="140">
        <f>'Test-LD'!Y382</f>
        <v>0</v>
      </c>
      <c r="AP384" s="140">
        <f>'Test-LD'!Z382</f>
        <v>0</v>
      </c>
      <c r="AQ384" s="141">
        <f t="shared" si="23"/>
        <v>0</v>
      </c>
      <c r="AR384" s="142" t="e">
        <f t="shared" si="20"/>
        <v>#DIV/0!</v>
      </c>
      <c r="AS384" s="143" t="e">
        <f t="shared" si="21"/>
        <v>#DIV/0!</v>
      </c>
      <c r="AT384" s="136"/>
      <c r="AU384" s="136"/>
      <c r="AV384" s="577" t="s">
        <v>122</v>
      </c>
      <c r="AW384" s="480" t="e" cm="1">
        <f t="array" ref="AW384">bdRateExtend($G383:$G386,H383:H386,$Z383:$Z386,AA383:AA386)</f>
        <v>#VALUE!</v>
      </c>
      <c r="AX384" s="480"/>
      <c r="AY384" s="480"/>
      <c r="AZ384" s="480"/>
      <c r="BA384" s="480"/>
      <c r="BB384" s="480"/>
      <c r="BC384" s="480" t="e" cm="1">
        <f t="array" ref="BC384">bdRateExtend($G383:$G386,L383:L386,$Z383:$Z386,AE383:AE386)</f>
        <v>#VALUE!</v>
      </c>
      <c r="BD384" s="480"/>
      <c r="BE384" s="480" t="e" cm="1">
        <f t="array" ref="BE384">bdRateExtend($G383:$G386,M383:M386,$Z383:$Z386,AF383:AF386)</f>
        <v>#VALUE!</v>
      </c>
      <c r="BF384" s="480"/>
      <c r="BG384" s="469" t="e" cm="1">
        <f t="array" ref="BG384">bdRateExtend($G383:$G386,N383:N386,$Z383:$Z386,AG383:AG386,"None", FALSE,1)</f>
        <v>#VALUE!</v>
      </c>
      <c r="BH384" s="476"/>
      <c r="BI384" s="469" t="e" cm="1">
        <f t="array" ref="BI384">bdRateExtend($G383:$G386,O383:O386,$Z383:$Z386,AH383:AH386,"None", FALSE,1)</f>
        <v>#VALUE!</v>
      </c>
      <c r="BJ384" s="476"/>
      <c r="BK384" s="480" t="e" cm="1">
        <f t="array" ref="BK384">bdRateExtend($G383:$G386,P383:P386,$Z383:$Z386,AI383:AI386)</f>
        <v>#VALUE!</v>
      </c>
      <c r="BL384" s="480"/>
      <c r="BM384" s="480" t="e" cm="1">
        <f t="array" ref="BM384">bdRateExtend($G383:$G386,Q383:Q386,$Z383:$Z386,AJ383:AJ386)</f>
        <v>#VALUE!</v>
      </c>
      <c r="BN384" s="480"/>
      <c r="BO384" s="480" t="e" cm="1">
        <f t="array" ref="BO384">bdRateExtend($G383:$G386,R383:R386,$Z383:$Z386,AK383:AK386)</f>
        <v>#VALUE!</v>
      </c>
      <c r="BP384" s="468"/>
      <c r="BQ384" s="480"/>
      <c r="BR384" s="480"/>
      <c r="BS384" s="480"/>
      <c r="BT384" s="476"/>
      <c r="BU384" s="463" cm="1">
        <f t="array" ref="BU384">testVMAFRange($G383:$G386,N383:N386,$Z383:$Z386,AG383:AG386)</f>
        <v>0</v>
      </c>
      <c r="BV384" s="465"/>
      <c r="BW384" s="463" cm="1">
        <f t="array" ref="BW384">testVMAFRange($G383:$G386,O383:O386,$Z383:$Z386,AH383:AH386)</f>
        <v>0</v>
      </c>
      <c r="BX384" s="465"/>
    </row>
    <row r="385" spans="1:76" ht="17" customHeight="1" x14ac:dyDescent="0.35">
      <c r="A385" s="516"/>
      <c r="B385" s="483"/>
      <c r="C385" s="520"/>
      <c r="D385" s="490"/>
      <c r="E385" s="493"/>
      <c r="F385" s="138">
        <v>47</v>
      </c>
      <c r="G385" s="139">
        <f>'Anchor-LD'!L383</f>
        <v>0</v>
      </c>
      <c r="H385" s="140">
        <f>'Anchor-LD'!M383</f>
        <v>0</v>
      </c>
      <c r="I385" s="140">
        <f>'Anchor-LD'!N383</f>
        <v>0</v>
      </c>
      <c r="J385" s="140">
        <f>'Anchor-LD'!O383</f>
        <v>0</v>
      </c>
      <c r="K385" s="140">
        <f>(Summary!$C$58*H385+Summary!$C$59*I385+Summary!$C$60*J385)/Summary!$C$61</f>
        <v>0</v>
      </c>
      <c r="L385" s="140">
        <f>'Anchor-LD'!P383</f>
        <v>0</v>
      </c>
      <c r="M385" s="140">
        <f>'Anchor-LD'!Q383</f>
        <v>0</v>
      </c>
      <c r="N385" s="140">
        <f>'Anchor-LD'!R383</f>
        <v>0</v>
      </c>
      <c r="O385" s="140">
        <f>'Anchor-LD'!S383</f>
        <v>0</v>
      </c>
      <c r="P385" s="140">
        <f>'Anchor-LD'!T383</f>
        <v>0</v>
      </c>
      <c r="Q385" s="140">
        <f>'Anchor-LD'!U383</f>
        <v>0</v>
      </c>
      <c r="R385" s="140">
        <f>'Anchor-LD'!V383</f>
        <v>0</v>
      </c>
      <c r="S385" s="140">
        <f>'Anchor-LD'!W383</f>
        <v>0</v>
      </c>
      <c r="T385" s="140">
        <f>'Anchor-LD'!X383</f>
        <v>0</v>
      </c>
      <c r="U385" s="140">
        <f>10*LOG10(1/((Summary!$C$75/10^(R385/10)+Summary!$C$76/10^(S385/10)+Summary!$C$77/10^(T385/10))/Summary!$C$78))</f>
        <v>0</v>
      </c>
      <c r="V385" s="140">
        <f>'Anchor-LD'!Y383</f>
        <v>0</v>
      </c>
      <c r="W385" s="140">
        <f>'Anchor-LD'!Z383</f>
        <v>0</v>
      </c>
      <c r="X385" s="141">
        <f t="shared" si="22"/>
        <v>0</v>
      </c>
      <c r="Y385" s="133"/>
      <c r="Z385" s="139">
        <f>'Test-LD'!L383</f>
        <v>0</v>
      </c>
      <c r="AA385" s="140">
        <f>'Test-LD'!M383</f>
        <v>0</v>
      </c>
      <c r="AB385" s="140">
        <f>'Test-LD'!N383</f>
        <v>0</v>
      </c>
      <c r="AC385" s="140">
        <f>'Test-LD'!O383</f>
        <v>0</v>
      </c>
      <c r="AD385" s="140">
        <f>(Summary!$C$58*AA385+Summary!$C$59*AB385+Summary!$C$60*AC385)/Summary!$C$61</f>
        <v>0</v>
      </c>
      <c r="AE385" s="140">
        <f>'Test-LD'!P383</f>
        <v>0</v>
      </c>
      <c r="AF385" s="140">
        <f>'Test-LD'!Q383</f>
        <v>0</v>
      </c>
      <c r="AG385" s="140">
        <f>'Test-LD'!R383</f>
        <v>0</v>
      </c>
      <c r="AH385" s="140">
        <f>'Test-LD'!S383</f>
        <v>0</v>
      </c>
      <c r="AI385" s="140">
        <f>'Test-LD'!T383</f>
        <v>0</v>
      </c>
      <c r="AJ385" s="140">
        <f>'Test-LD'!U383</f>
        <v>0</v>
      </c>
      <c r="AK385" s="140">
        <f>'Test-LD'!V383</f>
        <v>0</v>
      </c>
      <c r="AL385" s="140">
        <f>'Test-LD'!W383</f>
        <v>0</v>
      </c>
      <c r="AM385" s="140">
        <f>'Test-LD'!X383</f>
        <v>0</v>
      </c>
      <c r="AN385" s="140">
        <f>10*LOG10(1/((Summary!$C$75/10^(AK385/10)+Summary!$C$76/10^(AL385/10)+Summary!$C$77/10^(AM385/10))/Summary!$C$78))</f>
        <v>0</v>
      </c>
      <c r="AO385" s="140">
        <f>'Test-LD'!Y383</f>
        <v>0</v>
      </c>
      <c r="AP385" s="140">
        <f>'Test-LD'!Z383</f>
        <v>0</v>
      </c>
      <c r="AQ385" s="141">
        <f t="shared" si="23"/>
        <v>0</v>
      </c>
      <c r="AR385" s="142" t="e">
        <f t="shared" si="20"/>
        <v>#DIV/0!</v>
      </c>
      <c r="AS385" s="143" t="e">
        <f t="shared" si="21"/>
        <v>#DIV/0!</v>
      </c>
      <c r="AT385" s="136"/>
      <c r="AU385" s="136"/>
      <c r="AV385" s="577"/>
      <c r="AW385" s="480"/>
      <c r="AX385" s="480"/>
      <c r="AY385" s="480"/>
      <c r="AZ385" s="480"/>
      <c r="BA385" s="480"/>
      <c r="BB385" s="480"/>
      <c r="BC385" s="480"/>
      <c r="BD385" s="480"/>
      <c r="BE385" s="480"/>
      <c r="BF385" s="480"/>
      <c r="BG385" s="469"/>
      <c r="BH385" s="476"/>
      <c r="BI385" s="469"/>
      <c r="BJ385" s="476"/>
      <c r="BK385" s="480"/>
      <c r="BL385" s="480"/>
      <c r="BM385" s="480"/>
      <c r="BN385" s="480"/>
      <c r="BO385" s="480"/>
      <c r="BP385" s="468"/>
      <c r="BQ385" s="480"/>
      <c r="BR385" s="480"/>
      <c r="BS385" s="480"/>
      <c r="BT385" s="476"/>
      <c r="BU385" s="463"/>
      <c r="BV385" s="465"/>
      <c r="BW385" s="463"/>
      <c r="BX385" s="465"/>
    </row>
    <row r="386" spans="1:76" ht="17" customHeight="1" x14ac:dyDescent="0.35">
      <c r="A386" s="516"/>
      <c r="B386" s="483"/>
      <c r="C386" s="520"/>
      <c r="D386" s="490"/>
      <c r="E386" s="493"/>
      <c r="F386" s="138">
        <v>55</v>
      </c>
      <c r="G386" s="139">
        <f>'Anchor-LD'!L384</f>
        <v>0</v>
      </c>
      <c r="H386" s="140">
        <f>'Anchor-LD'!M384</f>
        <v>0</v>
      </c>
      <c r="I386" s="140">
        <f>'Anchor-LD'!N384</f>
        <v>0</v>
      </c>
      <c r="J386" s="140">
        <f>'Anchor-LD'!O384</f>
        <v>0</v>
      </c>
      <c r="K386" s="140">
        <f>(Summary!$C$58*H386+Summary!$C$59*I386+Summary!$C$60*J386)/Summary!$C$61</f>
        <v>0</v>
      </c>
      <c r="L386" s="140">
        <f>'Anchor-LD'!P384</f>
        <v>0</v>
      </c>
      <c r="M386" s="140">
        <f>'Anchor-LD'!Q384</f>
        <v>0</v>
      </c>
      <c r="N386" s="140">
        <f>'Anchor-LD'!R384</f>
        <v>0</v>
      </c>
      <c r="O386" s="140">
        <f>'Anchor-LD'!S384</f>
        <v>0</v>
      </c>
      <c r="P386" s="140">
        <f>'Anchor-LD'!T384</f>
        <v>0</v>
      </c>
      <c r="Q386" s="140">
        <f>'Anchor-LD'!U384</f>
        <v>0</v>
      </c>
      <c r="R386" s="140">
        <f>'Anchor-LD'!V384</f>
        <v>0</v>
      </c>
      <c r="S386" s="140">
        <f>'Anchor-LD'!W384</f>
        <v>0</v>
      </c>
      <c r="T386" s="140">
        <f>'Anchor-LD'!X384</f>
        <v>0</v>
      </c>
      <c r="U386" s="140">
        <f>10*LOG10(1/((Summary!$C$75/10^(R386/10)+Summary!$C$76/10^(S386/10)+Summary!$C$77/10^(T386/10))/Summary!$C$78))</f>
        <v>0</v>
      </c>
      <c r="V386" s="140">
        <f>'Anchor-LD'!Y384</f>
        <v>0</v>
      </c>
      <c r="W386" s="140">
        <f>'Anchor-LD'!Z384</f>
        <v>0</v>
      </c>
      <c r="X386" s="141">
        <f t="shared" si="22"/>
        <v>0</v>
      </c>
      <c r="Y386" s="133"/>
      <c r="Z386" s="139">
        <f>'Test-LD'!L384</f>
        <v>0</v>
      </c>
      <c r="AA386" s="140">
        <f>'Test-LD'!M384</f>
        <v>0</v>
      </c>
      <c r="AB386" s="140">
        <f>'Test-LD'!N384</f>
        <v>0</v>
      </c>
      <c r="AC386" s="140">
        <f>'Test-LD'!O384</f>
        <v>0</v>
      </c>
      <c r="AD386" s="140">
        <f>(Summary!$C$58*AA386+Summary!$C$59*AB386+Summary!$C$60*AC386)/Summary!$C$61</f>
        <v>0</v>
      </c>
      <c r="AE386" s="140">
        <f>'Test-LD'!P384</f>
        <v>0</v>
      </c>
      <c r="AF386" s="140">
        <f>'Test-LD'!Q384</f>
        <v>0</v>
      </c>
      <c r="AG386" s="140">
        <f>'Test-LD'!R384</f>
        <v>0</v>
      </c>
      <c r="AH386" s="140">
        <f>'Test-LD'!S384</f>
        <v>0</v>
      </c>
      <c r="AI386" s="140">
        <f>'Test-LD'!T384</f>
        <v>0</v>
      </c>
      <c r="AJ386" s="140">
        <f>'Test-LD'!U384</f>
        <v>0</v>
      </c>
      <c r="AK386" s="140">
        <f>'Test-LD'!V384</f>
        <v>0</v>
      </c>
      <c r="AL386" s="140">
        <f>'Test-LD'!W384</f>
        <v>0</v>
      </c>
      <c r="AM386" s="140">
        <f>'Test-LD'!X384</f>
        <v>0</v>
      </c>
      <c r="AN386" s="140">
        <f>10*LOG10(1/((Summary!$C$75/10^(AK386/10)+Summary!$C$76/10^(AL386/10)+Summary!$C$77/10^(AM386/10))/Summary!$C$78))</f>
        <v>0</v>
      </c>
      <c r="AO386" s="140">
        <f>'Test-LD'!Y384</f>
        <v>0</v>
      </c>
      <c r="AP386" s="140">
        <f>'Test-LD'!Z384</f>
        <v>0</v>
      </c>
      <c r="AQ386" s="141">
        <f t="shared" si="23"/>
        <v>0</v>
      </c>
      <c r="AR386" s="142" t="e">
        <f t="shared" si="20"/>
        <v>#DIV/0!</v>
      </c>
      <c r="AS386" s="143" t="e">
        <f t="shared" si="21"/>
        <v>#DIV/0!</v>
      </c>
      <c r="AT386" s="136"/>
      <c r="AU386" s="136"/>
      <c r="AV386" s="577" t="s">
        <v>123</v>
      </c>
      <c r="AW386" s="480" t="e" cm="1">
        <f t="array" ref="AW386">bdRateExtend($G384:$G387,H384:H387,$Z384:$Z387,AA384:AA387)</f>
        <v>#VALUE!</v>
      </c>
      <c r="AX386" s="480"/>
      <c r="AY386" s="480"/>
      <c r="AZ386" s="480"/>
      <c r="BA386" s="480"/>
      <c r="BB386" s="480"/>
      <c r="BC386" s="480" t="e" cm="1">
        <f t="array" ref="BC386">bdRateExtend($G384:$G387,L384:L387,$Z384:$Z387,AE384:AE387)</f>
        <v>#VALUE!</v>
      </c>
      <c r="BD386" s="480"/>
      <c r="BE386" s="480" t="e" cm="1">
        <f t="array" ref="BE386">bdRateExtend($G384:$G387,M384:M387,$Z384:$Z387,AF384:AF387)</f>
        <v>#VALUE!</v>
      </c>
      <c r="BF386" s="480"/>
      <c r="BG386" s="469" t="e" cm="1">
        <f t="array" ref="BG386">bdRateExtend($G384:$G387,N384:N387,$Z384:$Z387,AG384:AG387,"None", FALSE,1)</f>
        <v>#VALUE!</v>
      </c>
      <c r="BH386" s="476"/>
      <c r="BI386" s="469" t="e" cm="1">
        <f t="array" ref="BI386">bdRateExtend($G384:$G387,O384:O387,$Z384:$Z387,AH384:AH387,"None", FALSE,1)</f>
        <v>#VALUE!</v>
      </c>
      <c r="BJ386" s="476"/>
      <c r="BK386" s="480" t="e" cm="1">
        <f t="array" ref="BK386">bdRateExtend($G384:$G387,P384:P387,$Z384:$Z387,AI384:AI387)</f>
        <v>#VALUE!</v>
      </c>
      <c r="BL386" s="480"/>
      <c r="BM386" s="480" t="e" cm="1">
        <f t="array" ref="BM386">bdRateExtend($G384:$G387,Q384:Q387,$Z384:$Z387,AJ384:AJ387)</f>
        <v>#VALUE!</v>
      </c>
      <c r="BN386" s="480"/>
      <c r="BO386" s="480" t="e" cm="1">
        <f t="array" ref="BO386">bdRateExtend($G384:$G387,R384:R387,$Z384:$Z387,AK384:AK387)</f>
        <v>#VALUE!</v>
      </c>
      <c r="BP386" s="468"/>
      <c r="BQ386" s="480"/>
      <c r="BR386" s="480"/>
      <c r="BS386" s="480"/>
      <c r="BT386" s="476"/>
      <c r="BU386" s="463" cm="1">
        <f t="array" ref="BU386">testVMAFRange($G384:$G387,N384:N387,$Z384:$Z387,AG384:AG387)</f>
        <v>0</v>
      </c>
      <c r="BV386" s="465"/>
      <c r="BW386" s="463" cm="1">
        <f t="array" ref="BW386">testVMAFRange($G384:$G387,O384:O387,$Z384:$Z387,AH384:AH387)</f>
        <v>0</v>
      </c>
      <c r="BX386" s="465"/>
    </row>
    <row r="387" spans="1:76" ht="17" customHeight="1" thickBot="1" x14ac:dyDescent="0.4">
      <c r="A387" s="517"/>
      <c r="B387" s="518"/>
      <c r="C387" s="521"/>
      <c r="D387" s="522"/>
      <c r="E387" s="523"/>
      <c r="F387" s="144">
        <v>63</v>
      </c>
      <c r="G387" s="145">
        <f>'Anchor-LD'!L385</f>
        <v>0</v>
      </c>
      <c r="H387" s="146">
        <f>'Anchor-LD'!M385</f>
        <v>0</v>
      </c>
      <c r="I387" s="146">
        <f>'Anchor-LD'!N385</f>
        <v>0</v>
      </c>
      <c r="J387" s="146">
        <f>'Anchor-LD'!O385</f>
        <v>0</v>
      </c>
      <c r="K387" s="146">
        <f>(Summary!$C$58*H387+Summary!$C$59*I387+Summary!$C$60*J387)/Summary!$C$61</f>
        <v>0</v>
      </c>
      <c r="L387" s="146">
        <f>'Anchor-LD'!P385</f>
        <v>0</v>
      </c>
      <c r="M387" s="146">
        <f>'Anchor-LD'!Q385</f>
        <v>0</v>
      </c>
      <c r="N387" s="146">
        <f>'Anchor-LD'!R385</f>
        <v>0</v>
      </c>
      <c r="O387" s="146">
        <f>'Anchor-LD'!S385</f>
        <v>0</v>
      </c>
      <c r="P387" s="146">
        <f>'Anchor-LD'!T385</f>
        <v>0</v>
      </c>
      <c r="Q387" s="146">
        <f>'Anchor-LD'!U385</f>
        <v>0</v>
      </c>
      <c r="R387" s="146">
        <f>'Anchor-LD'!V385</f>
        <v>0</v>
      </c>
      <c r="S387" s="146">
        <f>'Anchor-LD'!W385</f>
        <v>0</v>
      </c>
      <c r="T387" s="146">
        <f>'Anchor-LD'!X385</f>
        <v>0</v>
      </c>
      <c r="U387" s="146">
        <f>10*LOG10(1/((Summary!$C$75/10^(R387/10)+Summary!$C$76/10^(S387/10)+Summary!$C$77/10^(T387/10))/Summary!$C$78))</f>
        <v>0</v>
      </c>
      <c r="V387" s="146">
        <f>'Anchor-LD'!Y385</f>
        <v>0</v>
      </c>
      <c r="W387" s="146">
        <f>'Anchor-LD'!Z385</f>
        <v>0</v>
      </c>
      <c r="X387" s="147">
        <f t="shared" si="22"/>
        <v>0</v>
      </c>
      <c r="Y387" s="133"/>
      <c r="Z387" s="145">
        <f>'Test-LD'!L385</f>
        <v>0</v>
      </c>
      <c r="AA387" s="146">
        <f>'Test-LD'!M385</f>
        <v>0</v>
      </c>
      <c r="AB387" s="146">
        <f>'Test-LD'!N385</f>
        <v>0</v>
      </c>
      <c r="AC387" s="146">
        <f>'Test-LD'!O385</f>
        <v>0</v>
      </c>
      <c r="AD387" s="146">
        <f>(Summary!$C$58*AA387+Summary!$C$59*AB387+Summary!$C$60*AC387)/Summary!$C$61</f>
        <v>0</v>
      </c>
      <c r="AE387" s="146">
        <f>'Test-LD'!P385</f>
        <v>0</v>
      </c>
      <c r="AF387" s="146">
        <f>'Test-LD'!Q385</f>
        <v>0</v>
      </c>
      <c r="AG387" s="146">
        <f>'Test-LD'!R385</f>
        <v>0</v>
      </c>
      <c r="AH387" s="146">
        <f>'Test-LD'!S385</f>
        <v>0</v>
      </c>
      <c r="AI387" s="146">
        <f>'Test-LD'!T385</f>
        <v>0</v>
      </c>
      <c r="AJ387" s="146">
        <f>'Test-LD'!U385</f>
        <v>0</v>
      </c>
      <c r="AK387" s="146">
        <f>'Test-LD'!V385</f>
        <v>0</v>
      </c>
      <c r="AL387" s="146">
        <f>'Test-LD'!W385</f>
        <v>0</v>
      </c>
      <c r="AM387" s="146">
        <f>'Test-LD'!X385</f>
        <v>0</v>
      </c>
      <c r="AN387" s="146">
        <f>10*LOG10(1/((Summary!$C$75/10^(AK387/10)+Summary!$C$76/10^(AL387/10)+Summary!$C$77/10^(AM387/10))/Summary!$C$78))</f>
        <v>0</v>
      </c>
      <c r="AO387" s="146">
        <f>'Test-LD'!Y385</f>
        <v>0</v>
      </c>
      <c r="AP387" s="146">
        <f>'Test-LD'!Z385</f>
        <v>0</v>
      </c>
      <c r="AQ387" s="147">
        <f t="shared" si="23"/>
        <v>0</v>
      </c>
      <c r="AR387" s="148" t="e">
        <f t="shared" si="20"/>
        <v>#DIV/0!</v>
      </c>
      <c r="AS387" s="149" t="e">
        <f t="shared" si="21"/>
        <v>#DIV/0!</v>
      </c>
      <c r="AT387" s="136"/>
      <c r="AU387" s="136"/>
      <c r="AV387" s="577"/>
      <c r="AW387" s="480"/>
      <c r="AX387" s="480"/>
      <c r="AY387" s="480"/>
      <c r="AZ387" s="480"/>
      <c r="BA387" s="480"/>
      <c r="BB387" s="481"/>
      <c r="BC387" s="480"/>
      <c r="BD387" s="480"/>
      <c r="BE387" s="480"/>
      <c r="BF387" s="480"/>
      <c r="BG387" s="472"/>
      <c r="BH387" s="477"/>
      <c r="BI387" s="472"/>
      <c r="BJ387" s="477"/>
      <c r="BK387" s="480"/>
      <c r="BL387" s="480"/>
      <c r="BM387" s="480"/>
      <c r="BN387" s="480"/>
      <c r="BO387" s="480"/>
      <c r="BP387" s="471"/>
      <c r="BQ387" s="481"/>
      <c r="BR387" s="481"/>
      <c r="BS387" s="481"/>
      <c r="BT387" s="477"/>
      <c r="BU387" s="473"/>
      <c r="BV387" s="466"/>
      <c r="BW387" s="473"/>
      <c r="BX387" s="466"/>
    </row>
    <row r="388" spans="1:76" ht="17" customHeight="1" x14ac:dyDescent="0.35">
      <c r="A388" s="488" t="s">
        <v>314</v>
      </c>
      <c r="B388" s="482" t="s">
        <v>90</v>
      </c>
      <c r="C388" s="519" t="s">
        <v>83</v>
      </c>
      <c r="D388" s="489">
        <v>24</v>
      </c>
      <c r="E388" s="492">
        <v>10</v>
      </c>
      <c r="F388" s="129">
        <v>23</v>
      </c>
      <c r="G388" s="130">
        <f>'Anchor-LD'!L386</f>
        <v>0</v>
      </c>
      <c r="H388" s="131">
        <f>'Anchor-LD'!M386</f>
        <v>0</v>
      </c>
      <c r="I388" s="131">
        <f>'Anchor-LD'!N386</f>
        <v>0</v>
      </c>
      <c r="J388" s="131">
        <f>'Anchor-LD'!O386</f>
        <v>0</v>
      </c>
      <c r="K388" s="131">
        <f>(Summary!$C$58*H388+Summary!$C$59*I388+Summary!$C$60*J388)/Summary!$C$61</f>
        <v>0</v>
      </c>
      <c r="L388" s="131">
        <f>'Anchor-LD'!P386</f>
        <v>0</v>
      </c>
      <c r="M388" s="131">
        <f>'Anchor-LD'!Q386</f>
        <v>0</v>
      </c>
      <c r="N388" s="131">
        <f>'Anchor-LD'!R386</f>
        <v>0</v>
      </c>
      <c r="O388" s="131">
        <f>'Anchor-LD'!S386</f>
        <v>0</v>
      </c>
      <c r="P388" s="131">
        <f>'Anchor-LD'!T386</f>
        <v>0</v>
      </c>
      <c r="Q388" s="131">
        <f>'Anchor-LD'!U386</f>
        <v>0</v>
      </c>
      <c r="R388" s="131">
        <f>'Anchor-LD'!V386</f>
        <v>0</v>
      </c>
      <c r="S388" s="131">
        <f>'Anchor-LD'!W386</f>
        <v>0</v>
      </c>
      <c r="T388" s="131">
        <f>'Anchor-LD'!X386</f>
        <v>0</v>
      </c>
      <c r="U388" s="131">
        <f>10*LOG10(1/((Summary!$C$75/10^(R388/10)+Summary!$C$76/10^(S388/10)+Summary!$C$77/10^(T388/10))/Summary!$C$78))</f>
        <v>0</v>
      </c>
      <c r="V388" s="131">
        <f>'Anchor-LD'!Y386</f>
        <v>0</v>
      </c>
      <c r="W388" s="131">
        <f>'Anchor-LD'!Z386</f>
        <v>0</v>
      </c>
      <c r="X388" s="132">
        <f t="shared" si="22"/>
        <v>0</v>
      </c>
      <c r="Y388" s="133"/>
      <c r="Z388" s="130">
        <f>'Test-LD'!L386</f>
        <v>0</v>
      </c>
      <c r="AA388" s="131">
        <f>'Test-LD'!M386</f>
        <v>0</v>
      </c>
      <c r="AB388" s="131">
        <f>'Test-LD'!N386</f>
        <v>0</v>
      </c>
      <c r="AC388" s="131">
        <f>'Test-LD'!O386</f>
        <v>0</v>
      </c>
      <c r="AD388" s="131">
        <f>(Summary!$C$58*AA388+Summary!$C$59*AB388+Summary!$C$60*AC388)/Summary!$C$61</f>
        <v>0</v>
      </c>
      <c r="AE388" s="131">
        <f>'Test-LD'!P386</f>
        <v>0</v>
      </c>
      <c r="AF388" s="131">
        <f>'Test-LD'!Q386</f>
        <v>0</v>
      </c>
      <c r="AG388" s="131">
        <f>'Test-LD'!R386</f>
        <v>0</v>
      </c>
      <c r="AH388" s="131">
        <f>'Test-LD'!S386</f>
        <v>0</v>
      </c>
      <c r="AI388" s="131">
        <f>'Test-LD'!T386</f>
        <v>0</v>
      </c>
      <c r="AJ388" s="131">
        <f>'Test-LD'!U386</f>
        <v>0</v>
      </c>
      <c r="AK388" s="131">
        <f>'Test-LD'!V386</f>
        <v>0</v>
      </c>
      <c r="AL388" s="131">
        <f>'Test-LD'!W386</f>
        <v>0</v>
      </c>
      <c r="AM388" s="131">
        <f>'Test-LD'!X386</f>
        <v>0</v>
      </c>
      <c r="AN388" s="131">
        <f>10*LOG10(1/((Summary!$C$75/10^(AK388/10)+Summary!$C$76/10^(AL388/10)+Summary!$C$77/10^(AM388/10))/Summary!$C$78))</f>
        <v>0</v>
      </c>
      <c r="AO388" s="131">
        <f>'Test-LD'!Y386</f>
        <v>0</v>
      </c>
      <c r="AP388" s="131">
        <f>'Test-LD'!Z386</f>
        <v>0</v>
      </c>
      <c r="AQ388" s="132">
        <f t="shared" si="23"/>
        <v>0</v>
      </c>
      <c r="AR388" s="134" t="e">
        <f t="shared" ref="AR388:AR429" si="24">AO388/V388</f>
        <v>#DIV/0!</v>
      </c>
      <c r="AS388" s="135" t="e">
        <f t="shared" ref="AS388:AS429" si="25">AP388/W388</f>
        <v>#DIV/0!</v>
      </c>
      <c r="AT388" s="136"/>
      <c r="AU388" s="136"/>
      <c r="AV388" s="577" t="s">
        <v>121</v>
      </c>
      <c r="AW388" s="480" t="e" cm="1">
        <f t="array" ref="AW388">bdRateExtend($G388:$G391,H388:H391,$Z388:$Z391,AA388:AA391)</f>
        <v>#VALUE!</v>
      </c>
      <c r="AX388" s="480" t="e" cm="1">
        <f t="array" ref="AX388">bdRateExtend($G388:$G393,H388:H393,$Z388:$Z393,AA388:AA393)</f>
        <v>#VALUE!</v>
      </c>
      <c r="AY388" s="480" t="e" cm="1">
        <f t="array" ref="AY388">bdRateExtend($G388:$G393,I388:I393,$Z388:$Z393,AB388:AB393)</f>
        <v>#VALUE!</v>
      </c>
      <c r="AZ388" s="480" t="e" cm="1">
        <f t="array" ref="AZ388">bdRateExtend($G388:$G393,J388:J393,$Z388:$Z393,AC388:AC393)</f>
        <v>#VALUE!</v>
      </c>
      <c r="BA388" s="480" t="e" cm="1">
        <f t="array" ref="BA388">bdRateExtend($G388:$G393,K388:K393,$Z388:$Z393,AD388:AD393)</f>
        <v>#VALUE!</v>
      </c>
      <c r="BB388" s="479" t="e">
        <f>(Summary!$C$89*AX388+Summary!$C$90*AY388+Summary!$C$91*AZ388)/Summary!$C$92</f>
        <v>#VALUE!</v>
      </c>
      <c r="BC388" s="480" t="e" cm="1">
        <f t="array" ref="BC388">bdRateExtend($G388:$G391,L388:L391,$Z388:$Z391,AE388:AE391)</f>
        <v>#VALUE!</v>
      </c>
      <c r="BD388" s="480" t="e" cm="1">
        <f t="array" ref="BD388">bdRateExtend($G388:$G393,L388:L393,$Z388:$Z393,AE388:AE393)</f>
        <v>#VALUE!</v>
      </c>
      <c r="BE388" s="480" t="e" cm="1">
        <f t="array" ref="BE388">bdRateExtend($G388:$G391,M388:M391,$Z388:$Z391,AF388:AF391)</f>
        <v>#VALUE!</v>
      </c>
      <c r="BF388" s="480" t="e" cm="1">
        <f t="array" ref="BF388">bdRateExtend($G388:$G393,M388:M393,$Z388:$Z393,AF388:AF393)</f>
        <v>#VALUE!</v>
      </c>
      <c r="BG388" s="474" t="e" cm="1">
        <f t="array" ref="BG388">bdRateExtend($G388:$G391,N388:N391,$Z388:$Z391,AG388:AG391,"None", FALSE,1)</f>
        <v>#VALUE!</v>
      </c>
      <c r="BH388" s="475" t="e" cm="1">
        <f t="array" ref="BH388">bdRateExtend($G388:$G393,N388:N393,$Z388:$Z393,AG388:AG393,"None", FALSE,1)</f>
        <v>#VALUE!</v>
      </c>
      <c r="BI388" s="474" t="e" cm="1">
        <f t="array" ref="BI388">bdRateExtend($G388:$G391,O388:O391,$Z388:$Z391,AH388:AH391,"None", FALSE,1)</f>
        <v>#VALUE!</v>
      </c>
      <c r="BJ388" s="475" t="e" cm="1">
        <f t="array" ref="BJ388">bdRateExtend($G388:$G393,O388:O393,$Z388:$Z393,AH388:AH393,"None", FALSE,1)</f>
        <v>#VALUE!</v>
      </c>
      <c r="BK388" s="480" t="e" cm="1">
        <f t="array" ref="BK388">bdRateExtend($G388:$G391,P388:P391,$Z388:$Z391,AI388:AI391)</f>
        <v>#VALUE!</v>
      </c>
      <c r="BL388" s="480" t="e" cm="1">
        <f t="array" ref="BL388">bdRateExtend($G388:$G393,P388:P393,$Z388:$Z393,AI388:AI393)</f>
        <v>#VALUE!</v>
      </c>
      <c r="BM388" s="480" t="e" cm="1">
        <f t="array" ref="BM388">bdRateExtend($G388:$G391,Q388:Q391,$Z388:$Z391,AJ388:AJ391)</f>
        <v>#VALUE!</v>
      </c>
      <c r="BN388" s="480" t="e" cm="1">
        <f t="array" ref="BN388">bdRateExtend($G388:$G393,Q388:Q393,$Z388:$Z393,AJ388:AJ393)</f>
        <v>#VALUE!</v>
      </c>
      <c r="BO388" s="480" t="e" cm="1">
        <f t="array" ref="BO388">bdRateExtend($G388:$G391,R388:R391,$Z388:$Z391,AK388:AK391)</f>
        <v>#VALUE!</v>
      </c>
      <c r="BP388" s="575" t="e" cm="1">
        <f t="array" ref="BP388">bdRateExtend($G388:$G393,R388:R393,$Z388:$Z393,AK388:AK393)</f>
        <v>#VALUE!</v>
      </c>
      <c r="BQ388" s="574" t="e" cm="1">
        <f t="array" ref="BQ388">bdRateExtend($G388:$G393,S388:S393,$Z388:$Z393,AL388:AL393)</f>
        <v>#VALUE!</v>
      </c>
      <c r="BR388" s="574" t="e" cm="1">
        <f t="array" ref="BR388">bdRateExtend($G388:$G393,T388:T393,$Z388:$Z393,AM388:AM393)</f>
        <v>#VALUE!</v>
      </c>
      <c r="BS388" s="574" t="e" cm="1">
        <f t="array" ref="BS388">bdRateExtend($G388:$G393,U388:U393,$Z388:$Z393,AN388:AN393)</f>
        <v>#VALUE!</v>
      </c>
      <c r="BT388" s="576" t="e">
        <f>(Summary!$C$103*BP388+Summary!$C$104*BQ388+Summary!$C$105*BR388)/Summary!$C$106</f>
        <v>#VALUE!</v>
      </c>
      <c r="BU388" s="462" cm="1">
        <f t="array" ref="BU388">testVMAFRange($G388:$G391,N388:N391,$Z388:$Z391,AG388:AG391)</f>
        <v>0</v>
      </c>
      <c r="BV388" s="464" cm="1">
        <f t="array" ref="BV388">testVMAFRange($G388:$G393,N388:N393,$Z388:$Z393,AG388:AG393)</f>
        <v>0</v>
      </c>
      <c r="BW388" s="462" cm="1">
        <f t="array" ref="BW388">testVMAFRange($G388:$G391,O388:O391,$Z388:$Z391,AH388:AH391)</f>
        <v>0</v>
      </c>
      <c r="BX388" s="464" cm="1">
        <f t="array" ref="BX388">testVMAFRange($G388:$G393,O388:O393,$Z388:$Z393,AH388:AH393)</f>
        <v>0</v>
      </c>
    </row>
    <row r="389" spans="1:76" ht="17" customHeight="1" x14ac:dyDescent="0.35">
      <c r="A389" s="516"/>
      <c r="B389" s="483"/>
      <c r="C389" s="520"/>
      <c r="D389" s="490"/>
      <c r="E389" s="493"/>
      <c r="F389" s="138">
        <v>31</v>
      </c>
      <c r="G389" s="139">
        <f>'Anchor-LD'!L387</f>
        <v>0</v>
      </c>
      <c r="H389" s="140">
        <f>'Anchor-LD'!M387</f>
        <v>0</v>
      </c>
      <c r="I389" s="140">
        <f>'Anchor-LD'!N387</f>
        <v>0</v>
      </c>
      <c r="J389" s="140">
        <f>'Anchor-LD'!O387</f>
        <v>0</v>
      </c>
      <c r="K389" s="140">
        <f>(Summary!$C$58*H389+Summary!$C$59*I389+Summary!$C$60*J389)/Summary!$C$61</f>
        <v>0</v>
      </c>
      <c r="L389" s="140">
        <f>'Anchor-LD'!P387</f>
        <v>0</v>
      </c>
      <c r="M389" s="140">
        <f>'Anchor-LD'!Q387</f>
        <v>0</v>
      </c>
      <c r="N389" s="140">
        <f>'Anchor-LD'!R387</f>
        <v>0</v>
      </c>
      <c r="O389" s="140">
        <f>'Anchor-LD'!S387</f>
        <v>0</v>
      </c>
      <c r="P389" s="140">
        <f>'Anchor-LD'!T387</f>
        <v>0</v>
      </c>
      <c r="Q389" s="140">
        <f>'Anchor-LD'!U387</f>
        <v>0</v>
      </c>
      <c r="R389" s="140">
        <f>'Anchor-LD'!V387</f>
        <v>0</v>
      </c>
      <c r="S389" s="140">
        <f>'Anchor-LD'!W387</f>
        <v>0</v>
      </c>
      <c r="T389" s="140">
        <f>'Anchor-LD'!X387</f>
        <v>0</v>
      </c>
      <c r="U389" s="140">
        <f>10*LOG10(1/((Summary!$C$75/10^(R389/10)+Summary!$C$76/10^(S389/10)+Summary!$C$77/10^(T389/10))/Summary!$C$78))</f>
        <v>0</v>
      </c>
      <c r="V389" s="140">
        <f>'Anchor-LD'!Y387</f>
        <v>0</v>
      </c>
      <c r="W389" s="140">
        <f>'Anchor-LD'!Z387</f>
        <v>0</v>
      </c>
      <c r="X389" s="141">
        <f t="shared" si="22"/>
        <v>0</v>
      </c>
      <c r="Y389" s="133"/>
      <c r="Z389" s="139">
        <f>'Test-LD'!L387</f>
        <v>0</v>
      </c>
      <c r="AA389" s="140">
        <f>'Test-LD'!M387</f>
        <v>0</v>
      </c>
      <c r="AB389" s="140">
        <f>'Test-LD'!N387</f>
        <v>0</v>
      </c>
      <c r="AC389" s="140">
        <f>'Test-LD'!O387</f>
        <v>0</v>
      </c>
      <c r="AD389" s="140">
        <f>(Summary!$C$58*AA389+Summary!$C$59*AB389+Summary!$C$60*AC389)/Summary!$C$61</f>
        <v>0</v>
      </c>
      <c r="AE389" s="140">
        <f>'Test-LD'!P387</f>
        <v>0</v>
      </c>
      <c r="AF389" s="140">
        <f>'Test-LD'!Q387</f>
        <v>0</v>
      </c>
      <c r="AG389" s="140">
        <f>'Test-LD'!R387</f>
        <v>0</v>
      </c>
      <c r="AH389" s="140">
        <f>'Test-LD'!S387</f>
        <v>0</v>
      </c>
      <c r="AI389" s="140">
        <f>'Test-LD'!T387</f>
        <v>0</v>
      </c>
      <c r="AJ389" s="140">
        <f>'Test-LD'!U387</f>
        <v>0</v>
      </c>
      <c r="AK389" s="140">
        <f>'Test-LD'!V387</f>
        <v>0</v>
      </c>
      <c r="AL389" s="140">
        <f>'Test-LD'!W387</f>
        <v>0</v>
      </c>
      <c r="AM389" s="140">
        <f>'Test-LD'!X387</f>
        <v>0</v>
      </c>
      <c r="AN389" s="140">
        <f>10*LOG10(1/((Summary!$C$75/10^(AK389/10)+Summary!$C$76/10^(AL389/10)+Summary!$C$77/10^(AM389/10))/Summary!$C$78))</f>
        <v>0</v>
      </c>
      <c r="AO389" s="140">
        <f>'Test-LD'!Y387</f>
        <v>0</v>
      </c>
      <c r="AP389" s="140">
        <f>'Test-LD'!Z387</f>
        <v>0</v>
      </c>
      <c r="AQ389" s="141">
        <f t="shared" si="23"/>
        <v>0</v>
      </c>
      <c r="AR389" s="142" t="e">
        <f t="shared" si="24"/>
        <v>#DIV/0!</v>
      </c>
      <c r="AS389" s="143" t="e">
        <f t="shared" si="25"/>
        <v>#DIV/0!</v>
      </c>
      <c r="AT389" s="136"/>
      <c r="AU389" s="136"/>
      <c r="AV389" s="577"/>
      <c r="AW389" s="480"/>
      <c r="AX389" s="480"/>
      <c r="AY389" s="480"/>
      <c r="AZ389" s="480"/>
      <c r="BA389" s="480"/>
      <c r="BB389" s="480"/>
      <c r="BC389" s="480"/>
      <c r="BD389" s="480"/>
      <c r="BE389" s="480"/>
      <c r="BF389" s="480"/>
      <c r="BG389" s="469"/>
      <c r="BH389" s="476"/>
      <c r="BI389" s="469"/>
      <c r="BJ389" s="476"/>
      <c r="BK389" s="480"/>
      <c r="BL389" s="480"/>
      <c r="BM389" s="480"/>
      <c r="BN389" s="480"/>
      <c r="BO389" s="480"/>
      <c r="BP389" s="468"/>
      <c r="BQ389" s="480"/>
      <c r="BR389" s="480"/>
      <c r="BS389" s="480"/>
      <c r="BT389" s="476"/>
      <c r="BU389" s="463"/>
      <c r="BV389" s="465"/>
      <c r="BW389" s="463"/>
      <c r="BX389" s="465"/>
    </row>
    <row r="390" spans="1:76" ht="17" customHeight="1" x14ac:dyDescent="0.35">
      <c r="A390" s="516"/>
      <c r="B390" s="483"/>
      <c r="C390" s="520"/>
      <c r="D390" s="490"/>
      <c r="E390" s="493"/>
      <c r="F390" s="138">
        <v>39</v>
      </c>
      <c r="G390" s="139">
        <f>'Anchor-LD'!L388</f>
        <v>0</v>
      </c>
      <c r="H390" s="140">
        <f>'Anchor-LD'!M388</f>
        <v>0</v>
      </c>
      <c r="I390" s="140">
        <f>'Anchor-LD'!N388</f>
        <v>0</v>
      </c>
      <c r="J390" s="140">
        <f>'Anchor-LD'!O388</f>
        <v>0</v>
      </c>
      <c r="K390" s="140">
        <f>(Summary!$C$58*H390+Summary!$C$59*I390+Summary!$C$60*J390)/Summary!$C$61</f>
        <v>0</v>
      </c>
      <c r="L390" s="140">
        <f>'Anchor-LD'!P388</f>
        <v>0</v>
      </c>
      <c r="M390" s="140">
        <f>'Anchor-LD'!Q388</f>
        <v>0</v>
      </c>
      <c r="N390" s="140">
        <f>'Anchor-LD'!R388</f>
        <v>0</v>
      </c>
      <c r="O390" s="140">
        <f>'Anchor-LD'!S388</f>
        <v>0</v>
      </c>
      <c r="P390" s="140">
        <f>'Anchor-LD'!T388</f>
        <v>0</v>
      </c>
      <c r="Q390" s="140">
        <f>'Anchor-LD'!U388</f>
        <v>0</v>
      </c>
      <c r="R390" s="140">
        <f>'Anchor-LD'!V388</f>
        <v>0</v>
      </c>
      <c r="S390" s="140">
        <f>'Anchor-LD'!W388</f>
        <v>0</v>
      </c>
      <c r="T390" s="140">
        <f>'Anchor-LD'!X388</f>
        <v>0</v>
      </c>
      <c r="U390" s="140">
        <f>10*LOG10(1/((Summary!$C$75/10^(R390/10)+Summary!$C$76/10^(S390/10)+Summary!$C$77/10^(T390/10))/Summary!$C$78))</f>
        <v>0</v>
      </c>
      <c r="V390" s="140">
        <f>'Anchor-LD'!Y388</f>
        <v>0</v>
      </c>
      <c r="W390" s="140">
        <f>'Anchor-LD'!Z388</f>
        <v>0</v>
      </c>
      <c r="X390" s="141">
        <f t="shared" si="22"/>
        <v>0</v>
      </c>
      <c r="Y390" s="133"/>
      <c r="Z390" s="139">
        <f>'Test-LD'!L388</f>
        <v>0</v>
      </c>
      <c r="AA390" s="140">
        <f>'Test-LD'!M388</f>
        <v>0</v>
      </c>
      <c r="AB390" s="140">
        <f>'Test-LD'!N388</f>
        <v>0</v>
      </c>
      <c r="AC390" s="140">
        <f>'Test-LD'!O388</f>
        <v>0</v>
      </c>
      <c r="AD390" s="140">
        <f>(Summary!$C$58*AA390+Summary!$C$59*AB390+Summary!$C$60*AC390)/Summary!$C$61</f>
        <v>0</v>
      </c>
      <c r="AE390" s="140">
        <f>'Test-LD'!P388</f>
        <v>0</v>
      </c>
      <c r="AF390" s="140">
        <f>'Test-LD'!Q388</f>
        <v>0</v>
      </c>
      <c r="AG390" s="140">
        <f>'Test-LD'!R388</f>
        <v>0</v>
      </c>
      <c r="AH390" s="140">
        <f>'Test-LD'!S388</f>
        <v>0</v>
      </c>
      <c r="AI390" s="140">
        <f>'Test-LD'!T388</f>
        <v>0</v>
      </c>
      <c r="AJ390" s="140">
        <f>'Test-LD'!U388</f>
        <v>0</v>
      </c>
      <c r="AK390" s="140">
        <f>'Test-LD'!V388</f>
        <v>0</v>
      </c>
      <c r="AL390" s="140">
        <f>'Test-LD'!W388</f>
        <v>0</v>
      </c>
      <c r="AM390" s="140">
        <f>'Test-LD'!X388</f>
        <v>0</v>
      </c>
      <c r="AN390" s="140">
        <f>10*LOG10(1/((Summary!$C$75/10^(AK390/10)+Summary!$C$76/10^(AL390/10)+Summary!$C$77/10^(AM390/10))/Summary!$C$78))</f>
        <v>0</v>
      </c>
      <c r="AO390" s="140">
        <f>'Test-LD'!Y388</f>
        <v>0</v>
      </c>
      <c r="AP390" s="140">
        <f>'Test-LD'!Z388</f>
        <v>0</v>
      </c>
      <c r="AQ390" s="141">
        <f t="shared" si="23"/>
        <v>0</v>
      </c>
      <c r="AR390" s="142" t="e">
        <f t="shared" si="24"/>
        <v>#DIV/0!</v>
      </c>
      <c r="AS390" s="143" t="e">
        <f t="shared" si="25"/>
        <v>#DIV/0!</v>
      </c>
      <c r="AT390" s="136"/>
      <c r="AU390" s="136"/>
      <c r="AV390" s="577" t="s">
        <v>122</v>
      </c>
      <c r="AW390" s="480" t="e" cm="1">
        <f t="array" ref="AW390">bdRateExtend($G389:$G392,H389:H392,$Z389:$Z392,AA389:AA392)</f>
        <v>#VALUE!</v>
      </c>
      <c r="AX390" s="480"/>
      <c r="AY390" s="480"/>
      <c r="AZ390" s="480"/>
      <c r="BA390" s="480"/>
      <c r="BB390" s="480"/>
      <c r="BC390" s="480" t="e" cm="1">
        <f t="array" ref="BC390">bdRateExtend($G389:$G392,L389:L392,$Z389:$Z392,AE389:AE392)</f>
        <v>#VALUE!</v>
      </c>
      <c r="BD390" s="480"/>
      <c r="BE390" s="480" t="e" cm="1">
        <f t="array" ref="BE390">bdRateExtend($G389:$G392,M389:M392,$Z389:$Z392,AF389:AF392)</f>
        <v>#VALUE!</v>
      </c>
      <c r="BF390" s="480"/>
      <c r="BG390" s="469" t="e" cm="1">
        <f t="array" ref="BG390">bdRateExtend($G389:$G392,N389:N392,$Z389:$Z392,AG389:AG392,"None", FALSE,1)</f>
        <v>#VALUE!</v>
      </c>
      <c r="BH390" s="476"/>
      <c r="BI390" s="469" t="e" cm="1">
        <f t="array" ref="BI390">bdRateExtend($G389:$G392,O389:O392,$Z389:$Z392,AH389:AH392,"None", FALSE,1)</f>
        <v>#VALUE!</v>
      </c>
      <c r="BJ390" s="476"/>
      <c r="BK390" s="480" t="e" cm="1">
        <f t="array" ref="BK390">bdRateExtend($G389:$G392,P389:P392,$Z389:$Z392,AI389:AI392)</f>
        <v>#VALUE!</v>
      </c>
      <c r="BL390" s="480"/>
      <c r="BM390" s="480" t="e" cm="1">
        <f t="array" ref="BM390">bdRateExtend($G389:$G392,Q389:Q392,$Z389:$Z392,AJ389:AJ392)</f>
        <v>#VALUE!</v>
      </c>
      <c r="BN390" s="480"/>
      <c r="BO390" s="480" t="e" cm="1">
        <f t="array" ref="BO390">bdRateExtend($G389:$G392,R389:R392,$Z389:$Z392,AK389:AK392)</f>
        <v>#VALUE!</v>
      </c>
      <c r="BP390" s="468"/>
      <c r="BQ390" s="480"/>
      <c r="BR390" s="480"/>
      <c r="BS390" s="480"/>
      <c r="BT390" s="476"/>
      <c r="BU390" s="463" cm="1">
        <f t="array" ref="BU390">testVMAFRange($G389:$G392,N389:N392,$Z389:$Z392,AG389:AG392)</f>
        <v>0</v>
      </c>
      <c r="BV390" s="465"/>
      <c r="BW390" s="463" cm="1">
        <f t="array" ref="BW390">testVMAFRange($G389:$G392,O389:O392,$Z389:$Z392,AH389:AH392)</f>
        <v>0</v>
      </c>
      <c r="BX390" s="465"/>
    </row>
    <row r="391" spans="1:76" ht="17" customHeight="1" x14ac:dyDescent="0.35">
      <c r="A391" s="516"/>
      <c r="B391" s="483"/>
      <c r="C391" s="520"/>
      <c r="D391" s="490"/>
      <c r="E391" s="493"/>
      <c r="F391" s="138">
        <v>47</v>
      </c>
      <c r="G391" s="139">
        <f>'Anchor-LD'!L389</f>
        <v>0</v>
      </c>
      <c r="H391" s="140">
        <f>'Anchor-LD'!M389</f>
        <v>0</v>
      </c>
      <c r="I391" s="140">
        <f>'Anchor-LD'!N389</f>
        <v>0</v>
      </c>
      <c r="J391" s="140">
        <f>'Anchor-LD'!O389</f>
        <v>0</v>
      </c>
      <c r="K391" s="140">
        <f>(Summary!$C$58*H391+Summary!$C$59*I391+Summary!$C$60*J391)/Summary!$C$61</f>
        <v>0</v>
      </c>
      <c r="L391" s="140">
        <f>'Anchor-LD'!P389</f>
        <v>0</v>
      </c>
      <c r="M391" s="140">
        <f>'Anchor-LD'!Q389</f>
        <v>0</v>
      </c>
      <c r="N391" s="140">
        <f>'Anchor-LD'!R389</f>
        <v>0</v>
      </c>
      <c r="O391" s="140">
        <f>'Anchor-LD'!S389</f>
        <v>0</v>
      </c>
      <c r="P391" s="140">
        <f>'Anchor-LD'!T389</f>
        <v>0</v>
      </c>
      <c r="Q391" s="140">
        <f>'Anchor-LD'!U389</f>
        <v>0</v>
      </c>
      <c r="R391" s="140">
        <f>'Anchor-LD'!V389</f>
        <v>0</v>
      </c>
      <c r="S391" s="140">
        <f>'Anchor-LD'!W389</f>
        <v>0</v>
      </c>
      <c r="T391" s="140">
        <f>'Anchor-LD'!X389</f>
        <v>0</v>
      </c>
      <c r="U391" s="140">
        <f>10*LOG10(1/((Summary!$C$75/10^(R391/10)+Summary!$C$76/10^(S391/10)+Summary!$C$77/10^(T391/10))/Summary!$C$78))</f>
        <v>0</v>
      </c>
      <c r="V391" s="140">
        <f>'Anchor-LD'!Y389</f>
        <v>0</v>
      </c>
      <c r="W391" s="140">
        <f>'Anchor-LD'!Z389</f>
        <v>0</v>
      </c>
      <c r="X391" s="141">
        <f t="shared" si="22"/>
        <v>0</v>
      </c>
      <c r="Y391" s="133"/>
      <c r="Z391" s="139">
        <f>'Test-LD'!L389</f>
        <v>0</v>
      </c>
      <c r="AA391" s="140">
        <f>'Test-LD'!M389</f>
        <v>0</v>
      </c>
      <c r="AB391" s="140">
        <f>'Test-LD'!N389</f>
        <v>0</v>
      </c>
      <c r="AC391" s="140">
        <f>'Test-LD'!O389</f>
        <v>0</v>
      </c>
      <c r="AD391" s="140">
        <f>(Summary!$C$58*AA391+Summary!$C$59*AB391+Summary!$C$60*AC391)/Summary!$C$61</f>
        <v>0</v>
      </c>
      <c r="AE391" s="140">
        <f>'Test-LD'!P389</f>
        <v>0</v>
      </c>
      <c r="AF391" s="140">
        <f>'Test-LD'!Q389</f>
        <v>0</v>
      </c>
      <c r="AG391" s="140">
        <f>'Test-LD'!R389</f>
        <v>0</v>
      </c>
      <c r="AH391" s="140">
        <f>'Test-LD'!S389</f>
        <v>0</v>
      </c>
      <c r="AI391" s="140">
        <f>'Test-LD'!T389</f>
        <v>0</v>
      </c>
      <c r="AJ391" s="140">
        <f>'Test-LD'!U389</f>
        <v>0</v>
      </c>
      <c r="AK391" s="140">
        <f>'Test-LD'!V389</f>
        <v>0</v>
      </c>
      <c r="AL391" s="140">
        <f>'Test-LD'!W389</f>
        <v>0</v>
      </c>
      <c r="AM391" s="140">
        <f>'Test-LD'!X389</f>
        <v>0</v>
      </c>
      <c r="AN391" s="140">
        <f>10*LOG10(1/((Summary!$C$75/10^(AK391/10)+Summary!$C$76/10^(AL391/10)+Summary!$C$77/10^(AM391/10))/Summary!$C$78))</f>
        <v>0</v>
      </c>
      <c r="AO391" s="140">
        <f>'Test-LD'!Y389</f>
        <v>0</v>
      </c>
      <c r="AP391" s="140">
        <f>'Test-LD'!Z389</f>
        <v>0</v>
      </c>
      <c r="AQ391" s="141">
        <f t="shared" si="23"/>
        <v>0</v>
      </c>
      <c r="AR391" s="142" t="e">
        <f t="shared" si="24"/>
        <v>#DIV/0!</v>
      </c>
      <c r="AS391" s="143" t="e">
        <f t="shared" si="25"/>
        <v>#DIV/0!</v>
      </c>
      <c r="AT391" s="136"/>
      <c r="AU391" s="136"/>
      <c r="AV391" s="577"/>
      <c r="AW391" s="480"/>
      <c r="AX391" s="480"/>
      <c r="AY391" s="480"/>
      <c r="AZ391" s="480"/>
      <c r="BA391" s="480"/>
      <c r="BB391" s="480"/>
      <c r="BC391" s="480"/>
      <c r="BD391" s="480"/>
      <c r="BE391" s="480"/>
      <c r="BF391" s="480"/>
      <c r="BG391" s="469"/>
      <c r="BH391" s="476"/>
      <c r="BI391" s="469"/>
      <c r="BJ391" s="476"/>
      <c r="BK391" s="480"/>
      <c r="BL391" s="480"/>
      <c r="BM391" s="480"/>
      <c r="BN391" s="480"/>
      <c r="BO391" s="480"/>
      <c r="BP391" s="468"/>
      <c r="BQ391" s="480"/>
      <c r="BR391" s="480"/>
      <c r="BS391" s="480"/>
      <c r="BT391" s="476"/>
      <c r="BU391" s="463"/>
      <c r="BV391" s="465"/>
      <c r="BW391" s="463"/>
      <c r="BX391" s="465"/>
    </row>
    <row r="392" spans="1:76" ht="17" customHeight="1" x14ac:dyDescent="0.35">
      <c r="A392" s="516"/>
      <c r="B392" s="483"/>
      <c r="C392" s="520"/>
      <c r="D392" s="490"/>
      <c r="E392" s="493"/>
      <c r="F392" s="138">
        <v>55</v>
      </c>
      <c r="G392" s="139">
        <f>'Anchor-LD'!L390</f>
        <v>0</v>
      </c>
      <c r="H392" s="140">
        <f>'Anchor-LD'!M390</f>
        <v>0</v>
      </c>
      <c r="I392" s="140">
        <f>'Anchor-LD'!N390</f>
        <v>0</v>
      </c>
      <c r="J392" s="140">
        <f>'Anchor-LD'!O390</f>
        <v>0</v>
      </c>
      <c r="K392" s="140">
        <f>(Summary!$C$58*H392+Summary!$C$59*I392+Summary!$C$60*J392)/Summary!$C$61</f>
        <v>0</v>
      </c>
      <c r="L392" s="140">
        <f>'Anchor-LD'!P390</f>
        <v>0</v>
      </c>
      <c r="M392" s="140">
        <f>'Anchor-LD'!Q390</f>
        <v>0</v>
      </c>
      <c r="N392" s="140">
        <f>'Anchor-LD'!R390</f>
        <v>0</v>
      </c>
      <c r="O392" s="140">
        <f>'Anchor-LD'!S390</f>
        <v>0</v>
      </c>
      <c r="P392" s="140">
        <f>'Anchor-LD'!T390</f>
        <v>0</v>
      </c>
      <c r="Q392" s="140">
        <f>'Anchor-LD'!U390</f>
        <v>0</v>
      </c>
      <c r="R392" s="140">
        <f>'Anchor-LD'!V390</f>
        <v>0</v>
      </c>
      <c r="S392" s="140">
        <f>'Anchor-LD'!W390</f>
        <v>0</v>
      </c>
      <c r="T392" s="140">
        <f>'Anchor-LD'!X390</f>
        <v>0</v>
      </c>
      <c r="U392" s="140">
        <f>10*LOG10(1/((Summary!$C$75/10^(R392/10)+Summary!$C$76/10^(S392/10)+Summary!$C$77/10^(T392/10))/Summary!$C$78))</f>
        <v>0</v>
      </c>
      <c r="V392" s="140">
        <f>'Anchor-LD'!Y390</f>
        <v>0</v>
      </c>
      <c r="W392" s="140">
        <f>'Anchor-LD'!Z390</f>
        <v>0</v>
      </c>
      <c r="X392" s="141">
        <f t="shared" si="22"/>
        <v>0</v>
      </c>
      <c r="Y392" s="133"/>
      <c r="Z392" s="139">
        <f>'Test-LD'!L390</f>
        <v>0</v>
      </c>
      <c r="AA392" s="140">
        <f>'Test-LD'!M390</f>
        <v>0</v>
      </c>
      <c r="AB392" s="140">
        <f>'Test-LD'!N390</f>
        <v>0</v>
      </c>
      <c r="AC392" s="140">
        <f>'Test-LD'!O390</f>
        <v>0</v>
      </c>
      <c r="AD392" s="140">
        <f>(Summary!$C$58*AA392+Summary!$C$59*AB392+Summary!$C$60*AC392)/Summary!$C$61</f>
        <v>0</v>
      </c>
      <c r="AE392" s="140">
        <f>'Test-LD'!P390</f>
        <v>0</v>
      </c>
      <c r="AF392" s="140">
        <f>'Test-LD'!Q390</f>
        <v>0</v>
      </c>
      <c r="AG392" s="140">
        <f>'Test-LD'!R390</f>
        <v>0</v>
      </c>
      <c r="AH392" s="140">
        <f>'Test-LD'!S390</f>
        <v>0</v>
      </c>
      <c r="AI392" s="140">
        <f>'Test-LD'!T390</f>
        <v>0</v>
      </c>
      <c r="AJ392" s="140">
        <f>'Test-LD'!U390</f>
        <v>0</v>
      </c>
      <c r="AK392" s="140">
        <f>'Test-LD'!V390</f>
        <v>0</v>
      </c>
      <c r="AL392" s="140">
        <f>'Test-LD'!W390</f>
        <v>0</v>
      </c>
      <c r="AM392" s="140">
        <f>'Test-LD'!X390</f>
        <v>0</v>
      </c>
      <c r="AN392" s="140">
        <f>10*LOG10(1/((Summary!$C$75/10^(AK392/10)+Summary!$C$76/10^(AL392/10)+Summary!$C$77/10^(AM392/10))/Summary!$C$78))</f>
        <v>0</v>
      </c>
      <c r="AO392" s="140">
        <f>'Test-LD'!Y390</f>
        <v>0</v>
      </c>
      <c r="AP392" s="140">
        <f>'Test-LD'!Z390</f>
        <v>0</v>
      </c>
      <c r="AQ392" s="141">
        <f t="shared" si="23"/>
        <v>0</v>
      </c>
      <c r="AR392" s="142" t="e">
        <f t="shared" si="24"/>
        <v>#DIV/0!</v>
      </c>
      <c r="AS392" s="143" t="e">
        <f t="shared" si="25"/>
        <v>#DIV/0!</v>
      </c>
      <c r="AT392" s="136"/>
      <c r="AU392" s="136"/>
      <c r="AV392" s="577" t="s">
        <v>123</v>
      </c>
      <c r="AW392" s="480" t="e" cm="1">
        <f t="array" ref="AW392">bdRateExtend($G390:$G393,H390:H393,$Z390:$Z393,AA390:AA393)</f>
        <v>#VALUE!</v>
      </c>
      <c r="AX392" s="480"/>
      <c r="AY392" s="480"/>
      <c r="AZ392" s="480"/>
      <c r="BA392" s="480"/>
      <c r="BB392" s="480"/>
      <c r="BC392" s="480" t="e" cm="1">
        <f t="array" ref="BC392">bdRateExtend($G390:$G393,L390:L393,$Z390:$Z393,AE390:AE393)</f>
        <v>#VALUE!</v>
      </c>
      <c r="BD392" s="480"/>
      <c r="BE392" s="480" t="e" cm="1">
        <f t="array" ref="BE392">bdRateExtend($G390:$G393,M390:M393,$Z390:$Z393,AF390:AF393)</f>
        <v>#VALUE!</v>
      </c>
      <c r="BF392" s="480"/>
      <c r="BG392" s="469" t="e" cm="1">
        <f t="array" ref="BG392">bdRateExtend($G390:$G393,N390:N393,$Z390:$Z393,AG390:AG393,"None", FALSE,1)</f>
        <v>#VALUE!</v>
      </c>
      <c r="BH392" s="476"/>
      <c r="BI392" s="469" t="e" cm="1">
        <f t="array" ref="BI392">bdRateExtend($G390:$G393,O390:O393,$Z390:$Z393,AH390:AH393,"None", FALSE,1)</f>
        <v>#VALUE!</v>
      </c>
      <c r="BJ392" s="476"/>
      <c r="BK392" s="480" t="e" cm="1">
        <f t="array" ref="BK392">bdRateExtend($G390:$G393,P390:P393,$Z390:$Z393,AI390:AI393)</f>
        <v>#VALUE!</v>
      </c>
      <c r="BL392" s="480"/>
      <c r="BM392" s="480" t="e" cm="1">
        <f t="array" ref="BM392">bdRateExtend($G390:$G393,Q390:Q393,$Z390:$Z393,AJ390:AJ393)</f>
        <v>#VALUE!</v>
      </c>
      <c r="BN392" s="480"/>
      <c r="BO392" s="480" t="e" cm="1">
        <f t="array" ref="BO392">bdRateExtend($G390:$G393,R390:R393,$Z390:$Z393,AK390:AK393)</f>
        <v>#VALUE!</v>
      </c>
      <c r="BP392" s="468"/>
      <c r="BQ392" s="480"/>
      <c r="BR392" s="480"/>
      <c r="BS392" s="480"/>
      <c r="BT392" s="476"/>
      <c r="BU392" s="463" cm="1">
        <f t="array" ref="BU392">testVMAFRange($G390:$G393,N390:N393,$Z390:$Z393,AG390:AG393)</f>
        <v>0</v>
      </c>
      <c r="BV392" s="465"/>
      <c r="BW392" s="463" cm="1">
        <f t="array" ref="BW392">testVMAFRange($G390:$G393,O390:O393,$Z390:$Z393,AH390:AH393)</f>
        <v>0</v>
      </c>
      <c r="BX392" s="465"/>
    </row>
    <row r="393" spans="1:76" ht="17" customHeight="1" thickBot="1" x14ac:dyDescent="0.4">
      <c r="A393" s="516"/>
      <c r="B393" s="518"/>
      <c r="C393" s="521"/>
      <c r="D393" s="522"/>
      <c r="E393" s="523"/>
      <c r="F393" s="144">
        <v>63</v>
      </c>
      <c r="G393" s="145">
        <f>'Anchor-LD'!L391</f>
        <v>0</v>
      </c>
      <c r="H393" s="146">
        <f>'Anchor-LD'!M391</f>
        <v>0</v>
      </c>
      <c r="I393" s="146">
        <f>'Anchor-LD'!N391</f>
        <v>0</v>
      </c>
      <c r="J393" s="146">
        <f>'Anchor-LD'!O391</f>
        <v>0</v>
      </c>
      <c r="K393" s="146">
        <f>(Summary!$C$58*H393+Summary!$C$59*I393+Summary!$C$60*J393)/Summary!$C$61</f>
        <v>0</v>
      </c>
      <c r="L393" s="146">
        <f>'Anchor-LD'!P391</f>
        <v>0</v>
      </c>
      <c r="M393" s="146">
        <f>'Anchor-LD'!Q391</f>
        <v>0</v>
      </c>
      <c r="N393" s="146">
        <f>'Anchor-LD'!R391</f>
        <v>0</v>
      </c>
      <c r="O393" s="146">
        <f>'Anchor-LD'!S391</f>
        <v>0</v>
      </c>
      <c r="P393" s="146">
        <f>'Anchor-LD'!T391</f>
        <v>0</v>
      </c>
      <c r="Q393" s="146">
        <f>'Anchor-LD'!U391</f>
        <v>0</v>
      </c>
      <c r="R393" s="146">
        <f>'Anchor-LD'!V391</f>
        <v>0</v>
      </c>
      <c r="S393" s="146">
        <f>'Anchor-LD'!W391</f>
        <v>0</v>
      </c>
      <c r="T393" s="146">
        <f>'Anchor-LD'!X391</f>
        <v>0</v>
      </c>
      <c r="U393" s="146">
        <f>10*LOG10(1/((Summary!$C$75/10^(R393/10)+Summary!$C$76/10^(S393/10)+Summary!$C$77/10^(T393/10))/Summary!$C$78))</f>
        <v>0</v>
      </c>
      <c r="V393" s="146">
        <f>'Anchor-LD'!Y391</f>
        <v>0</v>
      </c>
      <c r="W393" s="146">
        <f>'Anchor-LD'!Z391</f>
        <v>0</v>
      </c>
      <c r="X393" s="147">
        <f t="shared" si="22"/>
        <v>0</v>
      </c>
      <c r="Y393" s="133"/>
      <c r="Z393" s="145">
        <f>'Test-LD'!L391</f>
        <v>0</v>
      </c>
      <c r="AA393" s="146">
        <f>'Test-LD'!M391</f>
        <v>0</v>
      </c>
      <c r="AB393" s="146">
        <f>'Test-LD'!N391</f>
        <v>0</v>
      </c>
      <c r="AC393" s="146">
        <f>'Test-LD'!O391</f>
        <v>0</v>
      </c>
      <c r="AD393" s="146">
        <f>(Summary!$C$58*AA393+Summary!$C$59*AB393+Summary!$C$60*AC393)/Summary!$C$61</f>
        <v>0</v>
      </c>
      <c r="AE393" s="146">
        <f>'Test-LD'!P391</f>
        <v>0</v>
      </c>
      <c r="AF393" s="146">
        <f>'Test-LD'!Q391</f>
        <v>0</v>
      </c>
      <c r="AG393" s="146">
        <f>'Test-LD'!R391</f>
        <v>0</v>
      </c>
      <c r="AH393" s="146">
        <f>'Test-LD'!S391</f>
        <v>0</v>
      </c>
      <c r="AI393" s="146">
        <f>'Test-LD'!T391</f>
        <v>0</v>
      </c>
      <c r="AJ393" s="146">
        <f>'Test-LD'!U391</f>
        <v>0</v>
      </c>
      <c r="AK393" s="146">
        <f>'Test-LD'!V391</f>
        <v>0</v>
      </c>
      <c r="AL393" s="146">
        <f>'Test-LD'!W391</f>
        <v>0</v>
      </c>
      <c r="AM393" s="146">
        <f>'Test-LD'!X391</f>
        <v>0</v>
      </c>
      <c r="AN393" s="146">
        <f>10*LOG10(1/((Summary!$C$75/10^(AK393/10)+Summary!$C$76/10^(AL393/10)+Summary!$C$77/10^(AM393/10))/Summary!$C$78))</f>
        <v>0</v>
      </c>
      <c r="AO393" s="146">
        <f>'Test-LD'!Y391</f>
        <v>0</v>
      </c>
      <c r="AP393" s="146">
        <f>'Test-LD'!Z391</f>
        <v>0</v>
      </c>
      <c r="AQ393" s="147">
        <f t="shared" si="23"/>
        <v>0</v>
      </c>
      <c r="AR393" s="148" t="e">
        <f t="shared" si="24"/>
        <v>#DIV/0!</v>
      </c>
      <c r="AS393" s="149" t="e">
        <f t="shared" si="25"/>
        <v>#DIV/0!</v>
      </c>
      <c r="AT393" s="136"/>
      <c r="AU393" s="136"/>
      <c r="AV393" s="577"/>
      <c r="AW393" s="480"/>
      <c r="AX393" s="480"/>
      <c r="AY393" s="480"/>
      <c r="AZ393" s="480"/>
      <c r="BA393" s="480"/>
      <c r="BB393" s="481"/>
      <c r="BC393" s="480"/>
      <c r="BD393" s="480"/>
      <c r="BE393" s="480"/>
      <c r="BF393" s="480"/>
      <c r="BG393" s="472"/>
      <c r="BH393" s="477"/>
      <c r="BI393" s="472"/>
      <c r="BJ393" s="477"/>
      <c r="BK393" s="480"/>
      <c r="BL393" s="480"/>
      <c r="BM393" s="480"/>
      <c r="BN393" s="480"/>
      <c r="BO393" s="480"/>
      <c r="BP393" s="471"/>
      <c r="BQ393" s="481"/>
      <c r="BR393" s="481"/>
      <c r="BS393" s="481"/>
      <c r="BT393" s="477"/>
      <c r="BU393" s="473"/>
      <c r="BV393" s="466"/>
      <c r="BW393" s="473"/>
      <c r="BX393" s="466"/>
    </row>
    <row r="394" spans="1:76" ht="17" customHeight="1" x14ac:dyDescent="0.35">
      <c r="A394" s="516"/>
      <c r="B394" s="482" t="s">
        <v>90</v>
      </c>
      <c r="C394" s="519" t="s">
        <v>84</v>
      </c>
      <c r="D394" s="489">
        <v>24</v>
      </c>
      <c r="E394" s="492">
        <v>10</v>
      </c>
      <c r="F394" s="129">
        <v>23</v>
      </c>
      <c r="G394" s="130">
        <f>'Anchor-LD'!L392</f>
        <v>0</v>
      </c>
      <c r="H394" s="131">
        <f>'Anchor-LD'!M392</f>
        <v>0</v>
      </c>
      <c r="I394" s="131">
        <f>'Anchor-LD'!N392</f>
        <v>0</v>
      </c>
      <c r="J394" s="131">
        <f>'Anchor-LD'!O392</f>
        <v>0</v>
      </c>
      <c r="K394" s="131">
        <f>(Summary!$C$58*H394+Summary!$C$59*I394+Summary!$C$60*J394)/Summary!$C$61</f>
        <v>0</v>
      </c>
      <c r="L394" s="131">
        <f>'Anchor-LD'!P392</f>
        <v>0</v>
      </c>
      <c r="M394" s="131">
        <f>'Anchor-LD'!Q392</f>
        <v>0</v>
      </c>
      <c r="N394" s="131">
        <f>'Anchor-LD'!R392</f>
        <v>0</v>
      </c>
      <c r="O394" s="131">
        <f>'Anchor-LD'!S392</f>
        <v>0</v>
      </c>
      <c r="P394" s="131">
        <f>'Anchor-LD'!T392</f>
        <v>0</v>
      </c>
      <c r="Q394" s="131">
        <f>'Anchor-LD'!U392</f>
        <v>0</v>
      </c>
      <c r="R394" s="131">
        <f>'Anchor-LD'!V392</f>
        <v>0</v>
      </c>
      <c r="S394" s="131">
        <f>'Anchor-LD'!W392</f>
        <v>0</v>
      </c>
      <c r="T394" s="131">
        <f>'Anchor-LD'!X392</f>
        <v>0</v>
      </c>
      <c r="U394" s="131">
        <f>10*LOG10(1/((Summary!$C$75/10^(R394/10)+Summary!$C$76/10^(S394/10)+Summary!$C$77/10^(T394/10))/Summary!$C$78))</f>
        <v>0</v>
      </c>
      <c r="V394" s="131">
        <f>'Anchor-LD'!Y392</f>
        <v>0</v>
      </c>
      <c r="W394" s="131">
        <f>'Anchor-LD'!Z392</f>
        <v>0</v>
      </c>
      <c r="X394" s="132">
        <f t="shared" ref="X394:X429" si="26">V394/3600</f>
        <v>0</v>
      </c>
      <c r="Y394" s="133"/>
      <c r="Z394" s="130">
        <f>'Test-LD'!L392</f>
        <v>0</v>
      </c>
      <c r="AA394" s="131">
        <f>'Test-LD'!M392</f>
        <v>0</v>
      </c>
      <c r="AB394" s="131">
        <f>'Test-LD'!N392</f>
        <v>0</v>
      </c>
      <c r="AC394" s="131">
        <f>'Test-LD'!O392</f>
        <v>0</v>
      </c>
      <c r="AD394" s="131">
        <f>(Summary!$C$58*AA394+Summary!$C$59*AB394+Summary!$C$60*AC394)/Summary!$C$61</f>
        <v>0</v>
      </c>
      <c r="AE394" s="131">
        <f>'Test-LD'!P392</f>
        <v>0</v>
      </c>
      <c r="AF394" s="131">
        <f>'Test-LD'!Q392</f>
        <v>0</v>
      </c>
      <c r="AG394" s="131">
        <f>'Test-LD'!R392</f>
        <v>0</v>
      </c>
      <c r="AH394" s="131">
        <f>'Test-LD'!S392</f>
        <v>0</v>
      </c>
      <c r="AI394" s="131">
        <f>'Test-LD'!T392</f>
        <v>0</v>
      </c>
      <c r="AJ394" s="131">
        <f>'Test-LD'!U392</f>
        <v>0</v>
      </c>
      <c r="AK394" s="131">
        <f>'Test-LD'!V392</f>
        <v>0</v>
      </c>
      <c r="AL394" s="131">
        <f>'Test-LD'!W392</f>
        <v>0</v>
      </c>
      <c r="AM394" s="131">
        <f>'Test-LD'!X392</f>
        <v>0</v>
      </c>
      <c r="AN394" s="131">
        <f>10*LOG10(1/((Summary!$C$75/10^(AK394/10)+Summary!$C$76/10^(AL394/10)+Summary!$C$77/10^(AM394/10))/Summary!$C$78))</f>
        <v>0</v>
      </c>
      <c r="AO394" s="131">
        <f>'Test-LD'!Y392</f>
        <v>0</v>
      </c>
      <c r="AP394" s="131">
        <f>'Test-LD'!Z392</f>
        <v>0</v>
      </c>
      <c r="AQ394" s="132">
        <f t="shared" ref="AQ394:AQ429" si="27">AO394/3600</f>
        <v>0</v>
      </c>
      <c r="AR394" s="134" t="e">
        <f t="shared" si="24"/>
        <v>#DIV/0!</v>
      </c>
      <c r="AS394" s="135" t="e">
        <f t="shared" si="25"/>
        <v>#DIV/0!</v>
      </c>
      <c r="AT394" s="136"/>
      <c r="AU394" s="136"/>
      <c r="AV394" s="577" t="s">
        <v>121</v>
      </c>
      <c r="AW394" s="480" t="e" cm="1">
        <f t="array" ref="AW394">bdRateExtend($G394:$G397,H394:H397,$Z394:$Z397,AA394:AA397)</f>
        <v>#VALUE!</v>
      </c>
      <c r="AX394" s="480" t="e" cm="1">
        <f t="array" ref="AX394">bdRateExtend($G394:$G399,H394:H399,$Z394:$Z399,AA394:AA399)</f>
        <v>#VALUE!</v>
      </c>
      <c r="AY394" s="480" t="e" cm="1">
        <f t="array" ref="AY394">bdRateExtend($G394:$G399,I394:I399,$Z394:$Z399,AB394:AB399)</f>
        <v>#VALUE!</v>
      </c>
      <c r="AZ394" s="480" t="e" cm="1">
        <f t="array" ref="AZ394">bdRateExtend($G394:$G399,J394:J399,$Z394:$Z399,AC394:AC399)</f>
        <v>#VALUE!</v>
      </c>
      <c r="BA394" s="480" t="e" cm="1">
        <f t="array" ref="BA394">bdRateExtend($G394:$G399,K394:K399,$Z394:$Z399,AD394:AD399)</f>
        <v>#VALUE!</v>
      </c>
      <c r="BB394" s="479" t="e">
        <f>(Summary!$C$89*AX394+Summary!$C$90*AY394+Summary!$C$91*AZ394)/Summary!$C$92</f>
        <v>#VALUE!</v>
      </c>
      <c r="BC394" s="480" t="e" cm="1">
        <f t="array" ref="BC394">bdRateExtend($G394:$G397,L394:L397,$Z394:$Z397,AE394:AE397)</f>
        <v>#VALUE!</v>
      </c>
      <c r="BD394" s="480" t="e" cm="1">
        <f t="array" ref="BD394">bdRateExtend($G394:$G399,L394:L399,$Z394:$Z399,AE394:AE399)</f>
        <v>#VALUE!</v>
      </c>
      <c r="BE394" s="480" t="e" cm="1">
        <f t="array" ref="BE394">bdRateExtend($G394:$G397,M394:M397,$Z394:$Z397,AF394:AF397)</f>
        <v>#VALUE!</v>
      </c>
      <c r="BF394" s="480" t="e" cm="1">
        <f t="array" ref="BF394">bdRateExtend($G394:$G399,M394:M399,$Z394:$Z399,AF394:AF399)</f>
        <v>#VALUE!</v>
      </c>
      <c r="BG394" s="474" t="e" cm="1">
        <f t="array" ref="BG394">bdRateExtend($G394:$G397,N394:N397,$Z394:$Z397,AG394:AG397,"None", FALSE,1)</f>
        <v>#VALUE!</v>
      </c>
      <c r="BH394" s="475" t="e" cm="1">
        <f t="array" ref="BH394">bdRateExtend($G394:$G399,N394:N399,$Z394:$Z399,AG394:AG399,"None", FALSE,1)</f>
        <v>#VALUE!</v>
      </c>
      <c r="BI394" s="474" t="e" cm="1">
        <f t="array" ref="BI394">bdRateExtend($G394:$G397,O394:O397,$Z394:$Z397,AH394:AH397,"None", FALSE,1)</f>
        <v>#VALUE!</v>
      </c>
      <c r="BJ394" s="475" t="e" cm="1">
        <f t="array" ref="BJ394">bdRateExtend($G394:$G399,O394:O399,$Z394:$Z399,AH394:AH399,"None", FALSE,1)</f>
        <v>#VALUE!</v>
      </c>
      <c r="BK394" s="480" t="e" cm="1">
        <f t="array" ref="BK394">bdRateExtend($G394:$G397,P394:P397,$Z394:$Z397,AI394:AI397)</f>
        <v>#VALUE!</v>
      </c>
      <c r="BL394" s="480" t="e" cm="1">
        <f t="array" ref="BL394">bdRateExtend($G394:$G399,P394:P399,$Z394:$Z399,AI394:AI399)</f>
        <v>#VALUE!</v>
      </c>
      <c r="BM394" s="480" t="e" cm="1">
        <f t="array" ref="BM394">bdRateExtend($G394:$G397,Q394:Q397,$Z394:$Z397,AJ394:AJ397)</f>
        <v>#VALUE!</v>
      </c>
      <c r="BN394" s="480" t="e" cm="1">
        <f t="array" ref="BN394">bdRateExtend($G394:$G399,Q394:Q399,$Z394:$Z399,AJ394:AJ399)</f>
        <v>#VALUE!</v>
      </c>
      <c r="BO394" s="480" t="e" cm="1">
        <f t="array" ref="BO394">bdRateExtend($G394:$G397,R394:R397,$Z394:$Z397,AK394:AK397)</f>
        <v>#VALUE!</v>
      </c>
      <c r="BP394" s="575" t="e" cm="1">
        <f t="array" ref="BP394">bdRateExtend($G394:$G399,R394:R399,$Z394:$Z399,AK394:AK399)</f>
        <v>#VALUE!</v>
      </c>
      <c r="BQ394" s="574" t="e" cm="1">
        <f t="array" ref="BQ394">bdRateExtend($G394:$G399,S394:S399,$Z394:$Z399,AL394:AL399)</f>
        <v>#VALUE!</v>
      </c>
      <c r="BR394" s="574" t="e" cm="1">
        <f t="array" ref="BR394">bdRateExtend($G394:$G399,T394:T399,$Z394:$Z399,AM394:AM399)</f>
        <v>#VALUE!</v>
      </c>
      <c r="BS394" s="574" t="e" cm="1">
        <f t="array" ref="BS394">bdRateExtend($G394:$G399,U394:U399,$Z394:$Z399,AN394:AN399)</f>
        <v>#VALUE!</v>
      </c>
      <c r="BT394" s="576" t="e">
        <f>(Summary!$C$103*BP394+Summary!$C$104*BQ394+Summary!$C$105*BR394)/Summary!$C$106</f>
        <v>#VALUE!</v>
      </c>
      <c r="BU394" s="462" cm="1">
        <f t="array" ref="BU394">testVMAFRange($G394:$G397,N394:N397,$Z394:$Z397,AG394:AG397)</f>
        <v>0</v>
      </c>
      <c r="BV394" s="464" cm="1">
        <f t="array" ref="BV394">testVMAFRange($G394:$G399,N394:N399,$Z394:$Z399,AG394:AG399)</f>
        <v>0</v>
      </c>
      <c r="BW394" s="462" cm="1">
        <f t="array" ref="BW394">testVMAFRange($G394:$G397,O394:O397,$Z394:$Z397,AH394:AH397)</f>
        <v>0</v>
      </c>
      <c r="BX394" s="464" cm="1">
        <f t="array" ref="BX394">testVMAFRange($G394:$G399,O394:O399,$Z394:$Z399,AH394:AH399)</f>
        <v>0</v>
      </c>
    </row>
    <row r="395" spans="1:76" ht="17" customHeight="1" x14ac:dyDescent="0.35">
      <c r="A395" s="516"/>
      <c r="B395" s="483"/>
      <c r="C395" s="520"/>
      <c r="D395" s="490"/>
      <c r="E395" s="493"/>
      <c r="F395" s="138">
        <v>31</v>
      </c>
      <c r="G395" s="139">
        <f>'Anchor-LD'!L393</f>
        <v>0</v>
      </c>
      <c r="H395" s="140">
        <f>'Anchor-LD'!M393</f>
        <v>0</v>
      </c>
      <c r="I395" s="140">
        <f>'Anchor-LD'!N393</f>
        <v>0</v>
      </c>
      <c r="J395" s="140">
        <f>'Anchor-LD'!O393</f>
        <v>0</v>
      </c>
      <c r="K395" s="140">
        <f>(Summary!$C$58*H395+Summary!$C$59*I395+Summary!$C$60*J395)/Summary!$C$61</f>
        <v>0</v>
      </c>
      <c r="L395" s="140">
        <f>'Anchor-LD'!P393</f>
        <v>0</v>
      </c>
      <c r="M395" s="140">
        <f>'Anchor-LD'!Q393</f>
        <v>0</v>
      </c>
      <c r="N395" s="140">
        <f>'Anchor-LD'!R393</f>
        <v>0</v>
      </c>
      <c r="O395" s="140">
        <f>'Anchor-LD'!S393</f>
        <v>0</v>
      </c>
      <c r="P395" s="140">
        <f>'Anchor-LD'!T393</f>
        <v>0</v>
      </c>
      <c r="Q395" s="140">
        <f>'Anchor-LD'!U393</f>
        <v>0</v>
      </c>
      <c r="R395" s="140">
        <f>'Anchor-LD'!V393</f>
        <v>0</v>
      </c>
      <c r="S395" s="140">
        <f>'Anchor-LD'!W393</f>
        <v>0</v>
      </c>
      <c r="T395" s="140">
        <f>'Anchor-LD'!X393</f>
        <v>0</v>
      </c>
      <c r="U395" s="140">
        <f>10*LOG10(1/((Summary!$C$75/10^(R395/10)+Summary!$C$76/10^(S395/10)+Summary!$C$77/10^(T395/10))/Summary!$C$78))</f>
        <v>0</v>
      </c>
      <c r="V395" s="140">
        <f>'Anchor-LD'!Y393</f>
        <v>0</v>
      </c>
      <c r="W395" s="140">
        <f>'Anchor-LD'!Z393</f>
        <v>0</v>
      </c>
      <c r="X395" s="141">
        <f t="shared" si="26"/>
        <v>0</v>
      </c>
      <c r="Y395" s="133"/>
      <c r="Z395" s="139">
        <f>'Test-LD'!L393</f>
        <v>0</v>
      </c>
      <c r="AA395" s="140">
        <f>'Test-LD'!M393</f>
        <v>0</v>
      </c>
      <c r="AB395" s="140">
        <f>'Test-LD'!N393</f>
        <v>0</v>
      </c>
      <c r="AC395" s="140">
        <f>'Test-LD'!O393</f>
        <v>0</v>
      </c>
      <c r="AD395" s="140">
        <f>(Summary!$C$58*AA395+Summary!$C$59*AB395+Summary!$C$60*AC395)/Summary!$C$61</f>
        <v>0</v>
      </c>
      <c r="AE395" s="140">
        <f>'Test-LD'!P393</f>
        <v>0</v>
      </c>
      <c r="AF395" s="140">
        <f>'Test-LD'!Q393</f>
        <v>0</v>
      </c>
      <c r="AG395" s="140">
        <f>'Test-LD'!R393</f>
        <v>0</v>
      </c>
      <c r="AH395" s="140">
        <f>'Test-LD'!S393</f>
        <v>0</v>
      </c>
      <c r="AI395" s="140">
        <f>'Test-LD'!T393</f>
        <v>0</v>
      </c>
      <c r="AJ395" s="140">
        <f>'Test-LD'!U393</f>
        <v>0</v>
      </c>
      <c r="AK395" s="140">
        <f>'Test-LD'!V393</f>
        <v>0</v>
      </c>
      <c r="AL395" s="140">
        <f>'Test-LD'!W393</f>
        <v>0</v>
      </c>
      <c r="AM395" s="140">
        <f>'Test-LD'!X393</f>
        <v>0</v>
      </c>
      <c r="AN395" s="140">
        <f>10*LOG10(1/((Summary!$C$75/10^(AK395/10)+Summary!$C$76/10^(AL395/10)+Summary!$C$77/10^(AM395/10))/Summary!$C$78))</f>
        <v>0</v>
      </c>
      <c r="AO395" s="140">
        <f>'Test-LD'!Y393</f>
        <v>0</v>
      </c>
      <c r="AP395" s="140">
        <f>'Test-LD'!Z393</f>
        <v>0</v>
      </c>
      <c r="AQ395" s="141">
        <f t="shared" si="27"/>
        <v>0</v>
      </c>
      <c r="AR395" s="142" t="e">
        <f t="shared" si="24"/>
        <v>#DIV/0!</v>
      </c>
      <c r="AS395" s="143" t="e">
        <f t="shared" si="25"/>
        <v>#DIV/0!</v>
      </c>
      <c r="AT395" s="136"/>
      <c r="AU395" s="136"/>
      <c r="AV395" s="577"/>
      <c r="AW395" s="480"/>
      <c r="AX395" s="480"/>
      <c r="AY395" s="480"/>
      <c r="AZ395" s="480"/>
      <c r="BA395" s="480"/>
      <c r="BB395" s="480"/>
      <c r="BC395" s="480"/>
      <c r="BD395" s="480"/>
      <c r="BE395" s="480"/>
      <c r="BF395" s="480"/>
      <c r="BG395" s="469"/>
      <c r="BH395" s="476"/>
      <c r="BI395" s="469"/>
      <c r="BJ395" s="476"/>
      <c r="BK395" s="480"/>
      <c r="BL395" s="480"/>
      <c r="BM395" s="480"/>
      <c r="BN395" s="480"/>
      <c r="BO395" s="480"/>
      <c r="BP395" s="468"/>
      <c r="BQ395" s="480"/>
      <c r="BR395" s="480"/>
      <c r="BS395" s="480"/>
      <c r="BT395" s="476"/>
      <c r="BU395" s="463"/>
      <c r="BV395" s="465"/>
      <c r="BW395" s="463"/>
      <c r="BX395" s="465"/>
    </row>
    <row r="396" spans="1:76" ht="17" customHeight="1" x14ac:dyDescent="0.35">
      <c r="A396" s="516"/>
      <c r="B396" s="483"/>
      <c r="C396" s="520"/>
      <c r="D396" s="490"/>
      <c r="E396" s="493"/>
      <c r="F396" s="138">
        <v>39</v>
      </c>
      <c r="G396" s="139">
        <f>'Anchor-LD'!L394</f>
        <v>0</v>
      </c>
      <c r="H396" s="140">
        <f>'Anchor-LD'!M394</f>
        <v>0</v>
      </c>
      <c r="I396" s="140">
        <f>'Anchor-LD'!N394</f>
        <v>0</v>
      </c>
      <c r="J396" s="140">
        <f>'Anchor-LD'!O394</f>
        <v>0</v>
      </c>
      <c r="K396" s="140">
        <f>(Summary!$C$58*H396+Summary!$C$59*I396+Summary!$C$60*J396)/Summary!$C$61</f>
        <v>0</v>
      </c>
      <c r="L396" s="140">
        <f>'Anchor-LD'!P394</f>
        <v>0</v>
      </c>
      <c r="M396" s="140">
        <f>'Anchor-LD'!Q394</f>
        <v>0</v>
      </c>
      <c r="N396" s="140">
        <f>'Anchor-LD'!R394</f>
        <v>0</v>
      </c>
      <c r="O396" s="140">
        <f>'Anchor-LD'!S394</f>
        <v>0</v>
      </c>
      <c r="P396" s="140">
        <f>'Anchor-LD'!T394</f>
        <v>0</v>
      </c>
      <c r="Q396" s="140">
        <f>'Anchor-LD'!U394</f>
        <v>0</v>
      </c>
      <c r="R396" s="140">
        <f>'Anchor-LD'!V394</f>
        <v>0</v>
      </c>
      <c r="S396" s="140">
        <f>'Anchor-LD'!W394</f>
        <v>0</v>
      </c>
      <c r="T396" s="140">
        <f>'Anchor-LD'!X394</f>
        <v>0</v>
      </c>
      <c r="U396" s="140">
        <f>10*LOG10(1/((Summary!$C$75/10^(R396/10)+Summary!$C$76/10^(S396/10)+Summary!$C$77/10^(T396/10))/Summary!$C$78))</f>
        <v>0</v>
      </c>
      <c r="V396" s="140">
        <f>'Anchor-LD'!Y394</f>
        <v>0</v>
      </c>
      <c r="W396" s="140">
        <f>'Anchor-LD'!Z394</f>
        <v>0</v>
      </c>
      <c r="X396" s="141">
        <f t="shared" si="26"/>
        <v>0</v>
      </c>
      <c r="Y396" s="133"/>
      <c r="Z396" s="139">
        <f>'Test-LD'!L394</f>
        <v>0</v>
      </c>
      <c r="AA396" s="140">
        <f>'Test-LD'!M394</f>
        <v>0</v>
      </c>
      <c r="AB396" s="140">
        <f>'Test-LD'!N394</f>
        <v>0</v>
      </c>
      <c r="AC396" s="140">
        <f>'Test-LD'!O394</f>
        <v>0</v>
      </c>
      <c r="AD396" s="140">
        <f>(Summary!$C$58*AA396+Summary!$C$59*AB396+Summary!$C$60*AC396)/Summary!$C$61</f>
        <v>0</v>
      </c>
      <c r="AE396" s="140">
        <f>'Test-LD'!P394</f>
        <v>0</v>
      </c>
      <c r="AF396" s="140">
        <f>'Test-LD'!Q394</f>
        <v>0</v>
      </c>
      <c r="AG396" s="140">
        <f>'Test-LD'!R394</f>
        <v>0</v>
      </c>
      <c r="AH396" s="140">
        <f>'Test-LD'!S394</f>
        <v>0</v>
      </c>
      <c r="AI396" s="140">
        <f>'Test-LD'!T394</f>
        <v>0</v>
      </c>
      <c r="AJ396" s="140">
        <f>'Test-LD'!U394</f>
        <v>0</v>
      </c>
      <c r="AK396" s="140">
        <f>'Test-LD'!V394</f>
        <v>0</v>
      </c>
      <c r="AL396" s="140">
        <f>'Test-LD'!W394</f>
        <v>0</v>
      </c>
      <c r="AM396" s="140">
        <f>'Test-LD'!X394</f>
        <v>0</v>
      </c>
      <c r="AN396" s="140">
        <f>10*LOG10(1/((Summary!$C$75/10^(AK396/10)+Summary!$C$76/10^(AL396/10)+Summary!$C$77/10^(AM396/10))/Summary!$C$78))</f>
        <v>0</v>
      </c>
      <c r="AO396" s="140">
        <f>'Test-LD'!Y394</f>
        <v>0</v>
      </c>
      <c r="AP396" s="140">
        <f>'Test-LD'!Z394</f>
        <v>0</v>
      </c>
      <c r="AQ396" s="141">
        <f t="shared" si="27"/>
        <v>0</v>
      </c>
      <c r="AR396" s="142" t="e">
        <f t="shared" si="24"/>
        <v>#DIV/0!</v>
      </c>
      <c r="AS396" s="143" t="e">
        <f t="shared" si="25"/>
        <v>#DIV/0!</v>
      </c>
      <c r="AT396" s="136"/>
      <c r="AU396" s="136"/>
      <c r="AV396" s="577" t="s">
        <v>122</v>
      </c>
      <c r="AW396" s="480" t="e" cm="1">
        <f t="array" ref="AW396">bdRateExtend($G395:$G398,H395:H398,$Z395:$Z398,AA395:AA398)</f>
        <v>#VALUE!</v>
      </c>
      <c r="AX396" s="480"/>
      <c r="AY396" s="480"/>
      <c r="AZ396" s="480"/>
      <c r="BA396" s="480"/>
      <c r="BB396" s="480"/>
      <c r="BC396" s="480" t="e" cm="1">
        <f t="array" ref="BC396">bdRateExtend($G395:$G398,L395:L398,$Z395:$Z398,AE395:AE398)</f>
        <v>#VALUE!</v>
      </c>
      <c r="BD396" s="480"/>
      <c r="BE396" s="480" t="e" cm="1">
        <f t="array" ref="BE396">bdRateExtend($G395:$G398,M395:M398,$Z395:$Z398,AF395:AF398)</f>
        <v>#VALUE!</v>
      </c>
      <c r="BF396" s="480"/>
      <c r="BG396" s="469" t="e" cm="1">
        <f t="array" ref="BG396">bdRateExtend($G395:$G398,N395:N398,$Z395:$Z398,AG395:AG398,"None", FALSE,1)</f>
        <v>#VALUE!</v>
      </c>
      <c r="BH396" s="476"/>
      <c r="BI396" s="469" t="e" cm="1">
        <f t="array" ref="BI396">bdRateExtend($G395:$G398,O395:O398,$Z395:$Z398,AH395:AH398,"None", FALSE,1)</f>
        <v>#VALUE!</v>
      </c>
      <c r="BJ396" s="476"/>
      <c r="BK396" s="480" t="e" cm="1">
        <f t="array" ref="BK396">bdRateExtend($G395:$G398,P395:P398,$Z395:$Z398,AI395:AI398)</f>
        <v>#VALUE!</v>
      </c>
      <c r="BL396" s="480"/>
      <c r="BM396" s="480" t="e" cm="1">
        <f t="array" ref="BM396">bdRateExtend($G395:$G398,Q395:Q398,$Z395:$Z398,AJ395:AJ398)</f>
        <v>#VALUE!</v>
      </c>
      <c r="BN396" s="480"/>
      <c r="BO396" s="480" t="e" cm="1">
        <f t="array" ref="BO396">bdRateExtend($G395:$G398,R395:R398,$Z395:$Z398,AK395:AK398)</f>
        <v>#VALUE!</v>
      </c>
      <c r="BP396" s="468"/>
      <c r="BQ396" s="480"/>
      <c r="BR396" s="480"/>
      <c r="BS396" s="480"/>
      <c r="BT396" s="476"/>
      <c r="BU396" s="463" cm="1">
        <f t="array" ref="BU396">testVMAFRange($G395:$G398,N395:N398,$Z395:$Z398,AG395:AG398)</f>
        <v>0</v>
      </c>
      <c r="BV396" s="465"/>
      <c r="BW396" s="463" cm="1">
        <f t="array" ref="BW396">testVMAFRange($G395:$G398,O395:O398,$Z395:$Z398,AH395:AH398)</f>
        <v>0</v>
      </c>
      <c r="BX396" s="465"/>
    </row>
    <row r="397" spans="1:76" ht="17" customHeight="1" x14ac:dyDescent="0.35">
      <c r="A397" s="516"/>
      <c r="B397" s="483"/>
      <c r="C397" s="520"/>
      <c r="D397" s="490"/>
      <c r="E397" s="493"/>
      <c r="F397" s="138">
        <v>47</v>
      </c>
      <c r="G397" s="139">
        <f>'Anchor-LD'!L395</f>
        <v>0</v>
      </c>
      <c r="H397" s="140">
        <f>'Anchor-LD'!M395</f>
        <v>0</v>
      </c>
      <c r="I397" s="140">
        <f>'Anchor-LD'!N395</f>
        <v>0</v>
      </c>
      <c r="J397" s="140">
        <f>'Anchor-LD'!O395</f>
        <v>0</v>
      </c>
      <c r="K397" s="140">
        <f>(Summary!$C$58*H397+Summary!$C$59*I397+Summary!$C$60*J397)/Summary!$C$61</f>
        <v>0</v>
      </c>
      <c r="L397" s="140">
        <f>'Anchor-LD'!P395</f>
        <v>0</v>
      </c>
      <c r="M397" s="140">
        <f>'Anchor-LD'!Q395</f>
        <v>0</v>
      </c>
      <c r="N397" s="140">
        <f>'Anchor-LD'!R395</f>
        <v>0</v>
      </c>
      <c r="O397" s="140">
        <f>'Anchor-LD'!S395</f>
        <v>0</v>
      </c>
      <c r="P397" s="140">
        <f>'Anchor-LD'!T395</f>
        <v>0</v>
      </c>
      <c r="Q397" s="140">
        <f>'Anchor-LD'!U395</f>
        <v>0</v>
      </c>
      <c r="R397" s="140">
        <f>'Anchor-LD'!V395</f>
        <v>0</v>
      </c>
      <c r="S397" s="140">
        <f>'Anchor-LD'!W395</f>
        <v>0</v>
      </c>
      <c r="T397" s="140">
        <f>'Anchor-LD'!X395</f>
        <v>0</v>
      </c>
      <c r="U397" s="140">
        <f>10*LOG10(1/((Summary!$C$75/10^(R397/10)+Summary!$C$76/10^(S397/10)+Summary!$C$77/10^(T397/10))/Summary!$C$78))</f>
        <v>0</v>
      </c>
      <c r="V397" s="140">
        <f>'Anchor-LD'!Y395</f>
        <v>0</v>
      </c>
      <c r="W397" s="140">
        <f>'Anchor-LD'!Z395</f>
        <v>0</v>
      </c>
      <c r="X397" s="141">
        <f t="shared" si="26"/>
        <v>0</v>
      </c>
      <c r="Y397" s="133"/>
      <c r="Z397" s="139">
        <f>'Test-LD'!L395</f>
        <v>0</v>
      </c>
      <c r="AA397" s="140">
        <f>'Test-LD'!M395</f>
        <v>0</v>
      </c>
      <c r="AB397" s="140">
        <f>'Test-LD'!N395</f>
        <v>0</v>
      </c>
      <c r="AC397" s="140">
        <f>'Test-LD'!O395</f>
        <v>0</v>
      </c>
      <c r="AD397" s="140">
        <f>(Summary!$C$58*AA397+Summary!$C$59*AB397+Summary!$C$60*AC397)/Summary!$C$61</f>
        <v>0</v>
      </c>
      <c r="AE397" s="140">
        <f>'Test-LD'!P395</f>
        <v>0</v>
      </c>
      <c r="AF397" s="140">
        <f>'Test-LD'!Q395</f>
        <v>0</v>
      </c>
      <c r="AG397" s="140">
        <f>'Test-LD'!R395</f>
        <v>0</v>
      </c>
      <c r="AH397" s="140">
        <f>'Test-LD'!S395</f>
        <v>0</v>
      </c>
      <c r="AI397" s="140">
        <f>'Test-LD'!T395</f>
        <v>0</v>
      </c>
      <c r="AJ397" s="140">
        <f>'Test-LD'!U395</f>
        <v>0</v>
      </c>
      <c r="AK397" s="140">
        <f>'Test-LD'!V395</f>
        <v>0</v>
      </c>
      <c r="AL397" s="140">
        <f>'Test-LD'!W395</f>
        <v>0</v>
      </c>
      <c r="AM397" s="140">
        <f>'Test-LD'!X395</f>
        <v>0</v>
      </c>
      <c r="AN397" s="140">
        <f>10*LOG10(1/((Summary!$C$75/10^(AK397/10)+Summary!$C$76/10^(AL397/10)+Summary!$C$77/10^(AM397/10))/Summary!$C$78))</f>
        <v>0</v>
      </c>
      <c r="AO397" s="140">
        <f>'Test-LD'!Y395</f>
        <v>0</v>
      </c>
      <c r="AP397" s="140">
        <f>'Test-LD'!Z395</f>
        <v>0</v>
      </c>
      <c r="AQ397" s="141">
        <f t="shared" si="27"/>
        <v>0</v>
      </c>
      <c r="AR397" s="142" t="e">
        <f t="shared" si="24"/>
        <v>#DIV/0!</v>
      </c>
      <c r="AS397" s="143" t="e">
        <f t="shared" si="25"/>
        <v>#DIV/0!</v>
      </c>
      <c r="AT397" s="136"/>
      <c r="AU397" s="136"/>
      <c r="AV397" s="577"/>
      <c r="AW397" s="480"/>
      <c r="AX397" s="480"/>
      <c r="AY397" s="480"/>
      <c r="AZ397" s="480"/>
      <c r="BA397" s="480"/>
      <c r="BB397" s="480"/>
      <c r="BC397" s="480"/>
      <c r="BD397" s="480"/>
      <c r="BE397" s="480"/>
      <c r="BF397" s="480"/>
      <c r="BG397" s="469"/>
      <c r="BH397" s="476"/>
      <c r="BI397" s="469"/>
      <c r="BJ397" s="476"/>
      <c r="BK397" s="480"/>
      <c r="BL397" s="480"/>
      <c r="BM397" s="480"/>
      <c r="BN397" s="480"/>
      <c r="BO397" s="480"/>
      <c r="BP397" s="468"/>
      <c r="BQ397" s="480"/>
      <c r="BR397" s="480"/>
      <c r="BS397" s="480"/>
      <c r="BT397" s="476"/>
      <c r="BU397" s="463"/>
      <c r="BV397" s="465"/>
      <c r="BW397" s="463"/>
      <c r="BX397" s="465"/>
    </row>
    <row r="398" spans="1:76" ht="17" customHeight="1" x14ac:dyDescent="0.35">
      <c r="A398" s="516"/>
      <c r="B398" s="483"/>
      <c r="C398" s="520"/>
      <c r="D398" s="490"/>
      <c r="E398" s="493"/>
      <c r="F398" s="138">
        <v>55</v>
      </c>
      <c r="G398" s="139">
        <f>'Anchor-LD'!L396</f>
        <v>0</v>
      </c>
      <c r="H398" s="140">
        <f>'Anchor-LD'!M396</f>
        <v>0</v>
      </c>
      <c r="I398" s="140">
        <f>'Anchor-LD'!N396</f>
        <v>0</v>
      </c>
      <c r="J398" s="140">
        <f>'Anchor-LD'!O396</f>
        <v>0</v>
      </c>
      <c r="K398" s="140">
        <f>(Summary!$C$58*H398+Summary!$C$59*I398+Summary!$C$60*J398)/Summary!$C$61</f>
        <v>0</v>
      </c>
      <c r="L398" s="140">
        <f>'Anchor-LD'!P396</f>
        <v>0</v>
      </c>
      <c r="M398" s="140">
        <f>'Anchor-LD'!Q396</f>
        <v>0</v>
      </c>
      <c r="N398" s="140">
        <f>'Anchor-LD'!R396</f>
        <v>0</v>
      </c>
      <c r="O398" s="140">
        <f>'Anchor-LD'!S396</f>
        <v>0</v>
      </c>
      <c r="P398" s="140">
        <f>'Anchor-LD'!T396</f>
        <v>0</v>
      </c>
      <c r="Q398" s="140">
        <f>'Anchor-LD'!U396</f>
        <v>0</v>
      </c>
      <c r="R398" s="140">
        <f>'Anchor-LD'!V396</f>
        <v>0</v>
      </c>
      <c r="S398" s="140">
        <f>'Anchor-LD'!W396</f>
        <v>0</v>
      </c>
      <c r="T398" s="140">
        <f>'Anchor-LD'!X396</f>
        <v>0</v>
      </c>
      <c r="U398" s="140">
        <f>10*LOG10(1/((Summary!$C$75/10^(R398/10)+Summary!$C$76/10^(S398/10)+Summary!$C$77/10^(T398/10))/Summary!$C$78))</f>
        <v>0</v>
      </c>
      <c r="V398" s="140">
        <f>'Anchor-LD'!Y396</f>
        <v>0</v>
      </c>
      <c r="W398" s="140">
        <f>'Anchor-LD'!Z396</f>
        <v>0</v>
      </c>
      <c r="X398" s="141">
        <f t="shared" si="26"/>
        <v>0</v>
      </c>
      <c r="Y398" s="133"/>
      <c r="Z398" s="139">
        <f>'Test-LD'!L396</f>
        <v>0</v>
      </c>
      <c r="AA398" s="140">
        <f>'Test-LD'!M396</f>
        <v>0</v>
      </c>
      <c r="AB398" s="140">
        <f>'Test-LD'!N396</f>
        <v>0</v>
      </c>
      <c r="AC398" s="140">
        <f>'Test-LD'!O396</f>
        <v>0</v>
      </c>
      <c r="AD398" s="140">
        <f>(Summary!$C$58*AA398+Summary!$C$59*AB398+Summary!$C$60*AC398)/Summary!$C$61</f>
        <v>0</v>
      </c>
      <c r="AE398" s="140">
        <f>'Test-LD'!P396</f>
        <v>0</v>
      </c>
      <c r="AF398" s="140">
        <f>'Test-LD'!Q396</f>
        <v>0</v>
      </c>
      <c r="AG398" s="140">
        <f>'Test-LD'!R396</f>
        <v>0</v>
      </c>
      <c r="AH398" s="140">
        <f>'Test-LD'!S396</f>
        <v>0</v>
      </c>
      <c r="AI398" s="140">
        <f>'Test-LD'!T396</f>
        <v>0</v>
      </c>
      <c r="AJ398" s="140">
        <f>'Test-LD'!U396</f>
        <v>0</v>
      </c>
      <c r="AK398" s="140">
        <f>'Test-LD'!V396</f>
        <v>0</v>
      </c>
      <c r="AL398" s="140">
        <f>'Test-LD'!W396</f>
        <v>0</v>
      </c>
      <c r="AM398" s="140">
        <f>'Test-LD'!X396</f>
        <v>0</v>
      </c>
      <c r="AN398" s="140">
        <f>10*LOG10(1/((Summary!$C$75/10^(AK398/10)+Summary!$C$76/10^(AL398/10)+Summary!$C$77/10^(AM398/10))/Summary!$C$78))</f>
        <v>0</v>
      </c>
      <c r="AO398" s="140">
        <f>'Test-LD'!Y396</f>
        <v>0</v>
      </c>
      <c r="AP398" s="140">
        <f>'Test-LD'!Z396</f>
        <v>0</v>
      </c>
      <c r="AQ398" s="141">
        <f t="shared" si="27"/>
        <v>0</v>
      </c>
      <c r="AR398" s="142" t="e">
        <f t="shared" si="24"/>
        <v>#DIV/0!</v>
      </c>
      <c r="AS398" s="143" t="e">
        <f t="shared" si="25"/>
        <v>#DIV/0!</v>
      </c>
      <c r="AT398" s="136"/>
      <c r="AU398" s="136"/>
      <c r="AV398" s="577" t="s">
        <v>123</v>
      </c>
      <c r="AW398" s="480" t="e" cm="1">
        <f t="array" ref="AW398">bdRateExtend($G396:$G399,H396:H399,$Z396:$Z399,AA396:AA399)</f>
        <v>#VALUE!</v>
      </c>
      <c r="AX398" s="480"/>
      <c r="AY398" s="480"/>
      <c r="AZ398" s="480"/>
      <c r="BA398" s="480"/>
      <c r="BB398" s="480"/>
      <c r="BC398" s="480" t="e" cm="1">
        <f t="array" ref="BC398">bdRateExtend($G396:$G399,L396:L399,$Z396:$Z399,AE396:AE399)</f>
        <v>#VALUE!</v>
      </c>
      <c r="BD398" s="480"/>
      <c r="BE398" s="480" t="e" cm="1">
        <f t="array" ref="BE398">bdRateExtend($G396:$G399,M396:M399,$Z396:$Z399,AF396:AF399)</f>
        <v>#VALUE!</v>
      </c>
      <c r="BF398" s="480"/>
      <c r="BG398" s="469" t="e" cm="1">
        <f t="array" ref="BG398">bdRateExtend($G396:$G399,N396:N399,$Z396:$Z399,AG396:AG399,"None", FALSE,1)</f>
        <v>#VALUE!</v>
      </c>
      <c r="BH398" s="476"/>
      <c r="BI398" s="469" t="e" cm="1">
        <f t="array" ref="BI398">bdRateExtend($G396:$G399,O396:O399,$Z396:$Z399,AH396:AH399,"None", FALSE,1)</f>
        <v>#VALUE!</v>
      </c>
      <c r="BJ398" s="476"/>
      <c r="BK398" s="480" t="e" cm="1">
        <f t="array" ref="BK398">bdRateExtend($G396:$G399,P396:P399,$Z396:$Z399,AI396:AI399)</f>
        <v>#VALUE!</v>
      </c>
      <c r="BL398" s="480"/>
      <c r="BM398" s="480" t="e" cm="1">
        <f t="array" ref="BM398">bdRateExtend($G396:$G399,Q396:Q399,$Z396:$Z399,AJ396:AJ399)</f>
        <v>#VALUE!</v>
      </c>
      <c r="BN398" s="480"/>
      <c r="BO398" s="480" t="e" cm="1">
        <f t="array" ref="BO398">bdRateExtend($G396:$G399,R396:R399,$Z396:$Z399,AK396:AK399)</f>
        <v>#VALUE!</v>
      </c>
      <c r="BP398" s="468"/>
      <c r="BQ398" s="480"/>
      <c r="BR398" s="480"/>
      <c r="BS398" s="480"/>
      <c r="BT398" s="476"/>
      <c r="BU398" s="463" cm="1">
        <f t="array" ref="BU398">testVMAFRange($G396:$G399,N396:N399,$Z396:$Z399,AG396:AG399)</f>
        <v>0</v>
      </c>
      <c r="BV398" s="465"/>
      <c r="BW398" s="463" cm="1">
        <f t="array" ref="BW398">testVMAFRange($G396:$G399,O396:O399,$Z396:$Z399,AH396:AH399)</f>
        <v>0</v>
      </c>
      <c r="BX398" s="465"/>
    </row>
    <row r="399" spans="1:76" ht="17" customHeight="1" thickBot="1" x14ac:dyDescent="0.4">
      <c r="A399" s="516"/>
      <c r="B399" s="518"/>
      <c r="C399" s="521"/>
      <c r="D399" s="522"/>
      <c r="E399" s="523"/>
      <c r="F399" s="144">
        <v>63</v>
      </c>
      <c r="G399" s="145">
        <f>'Anchor-LD'!L397</f>
        <v>0</v>
      </c>
      <c r="H399" s="146">
        <f>'Anchor-LD'!M397</f>
        <v>0</v>
      </c>
      <c r="I399" s="146">
        <f>'Anchor-LD'!N397</f>
        <v>0</v>
      </c>
      <c r="J399" s="146">
        <f>'Anchor-LD'!O397</f>
        <v>0</v>
      </c>
      <c r="K399" s="146">
        <f>(Summary!$C$58*H399+Summary!$C$59*I399+Summary!$C$60*J399)/Summary!$C$61</f>
        <v>0</v>
      </c>
      <c r="L399" s="146">
        <f>'Anchor-LD'!P397</f>
        <v>0</v>
      </c>
      <c r="M399" s="146">
        <f>'Anchor-LD'!Q397</f>
        <v>0</v>
      </c>
      <c r="N399" s="146">
        <f>'Anchor-LD'!R397</f>
        <v>0</v>
      </c>
      <c r="O399" s="146">
        <f>'Anchor-LD'!S397</f>
        <v>0</v>
      </c>
      <c r="P399" s="146">
        <f>'Anchor-LD'!T397</f>
        <v>0</v>
      </c>
      <c r="Q399" s="146">
        <f>'Anchor-LD'!U397</f>
        <v>0</v>
      </c>
      <c r="R399" s="146">
        <f>'Anchor-LD'!V397</f>
        <v>0</v>
      </c>
      <c r="S399" s="146">
        <f>'Anchor-LD'!W397</f>
        <v>0</v>
      </c>
      <c r="T399" s="146">
        <f>'Anchor-LD'!X397</f>
        <v>0</v>
      </c>
      <c r="U399" s="146">
        <f>10*LOG10(1/((Summary!$C$75/10^(R399/10)+Summary!$C$76/10^(S399/10)+Summary!$C$77/10^(T399/10))/Summary!$C$78))</f>
        <v>0</v>
      </c>
      <c r="V399" s="146">
        <f>'Anchor-LD'!Y397</f>
        <v>0</v>
      </c>
      <c r="W399" s="146">
        <f>'Anchor-LD'!Z397</f>
        <v>0</v>
      </c>
      <c r="X399" s="147">
        <f t="shared" si="26"/>
        <v>0</v>
      </c>
      <c r="Y399" s="133"/>
      <c r="Z399" s="145">
        <f>'Test-LD'!L397</f>
        <v>0</v>
      </c>
      <c r="AA399" s="146">
        <f>'Test-LD'!M397</f>
        <v>0</v>
      </c>
      <c r="AB399" s="146">
        <f>'Test-LD'!N397</f>
        <v>0</v>
      </c>
      <c r="AC399" s="146">
        <f>'Test-LD'!O397</f>
        <v>0</v>
      </c>
      <c r="AD399" s="146">
        <f>(Summary!$C$58*AA399+Summary!$C$59*AB399+Summary!$C$60*AC399)/Summary!$C$61</f>
        <v>0</v>
      </c>
      <c r="AE399" s="146">
        <f>'Test-LD'!P397</f>
        <v>0</v>
      </c>
      <c r="AF399" s="146">
        <f>'Test-LD'!Q397</f>
        <v>0</v>
      </c>
      <c r="AG399" s="146">
        <f>'Test-LD'!R397</f>
        <v>0</v>
      </c>
      <c r="AH399" s="146">
        <f>'Test-LD'!S397</f>
        <v>0</v>
      </c>
      <c r="AI399" s="146">
        <f>'Test-LD'!T397</f>
        <v>0</v>
      </c>
      <c r="AJ399" s="146">
        <f>'Test-LD'!U397</f>
        <v>0</v>
      </c>
      <c r="AK399" s="146">
        <f>'Test-LD'!V397</f>
        <v>0</v>
      </c>
      <c r="AL399" s="146">
        <f>'Test-LD'!W397</f>
        <v>0</v>
      </c>
      <c r="AM399" s="146">
        <f>'Test-LD'!X397</f>
        <v>0</v>
      </c>
      <c r="AN399" s="146">
        <f>10*LOG10(1/((Summary!$C$75/10^(AK399/10)+Summary!$C$76/10^(AL399/10)+Summary!$C$77/10^(AM399/10))/Summary!$C$78))</f>
        <v>0</v>
      </c>
      <c r="AO399" s="146">
        <f>'Test-LD'!Y397</f>
        <v>0</v>
      </c>
      <c r="AP399" s="146">
        <f>'Test-LD'!Z397</f>
        <v>0</v>
      </c>
      <c r="AQ399" s="147">
        <f t="shared" si="27"/>
        <v>0</v>
      </c>
      <c r="AR399" s="148" t="e">
        <f t="shared" si="24"/>
        <v>#DIV/0!</v>
      </c>
      <c r="AS399" s="149" t="e">
        <f t="shared" si="25"/>
        <v>#DIV/0!</v>
      </c>
      <c r="AT399" s="136"/>
      <c r="AU399" s="136"/>
      <c r="AV399" s="577"/>
      <c r="AW399" s="480"/>
      <c r="AX399" s="480"/>
      <c r="AY399" s="480"/>
      <c r="AZ399" s="480"/>
      <c r="BA399" s="480"/>
      <c r="BB399" s="481"/>
      <c r="BC399" s="480"/>
      <c r="BD399" s="480"/>
      <c r="BE399" s="480"/>
      <c r="BF399" s="480"/>
      <c r="BG399" s="472"/>
      <c r="BH399" s="477"/>
      <c r="BI399" s="472"/>
      <c r="BJ399" s="477"/>
      <c r="BK399" s="480"/>
      <c r="BL399" s="480"/>
      <c r="BM399" s="480"/>
      <c r="BN399" s="480"/>
      <c r="BO399" s="480"/>
      <c r="BP399" s="471"/>
      <c r="BQ399" s="481"/>
      <c r="BR399" s="481"/>
      <c r="BS399" s="481"/>
      <c r="BT399" s="477"/>
      <c r="BU399" s="473"/>
      <c r="BV399" s="466"/>
      <c r="BW399" s="473"/>
      <c r="BX399" s="466"/>
    </row>
    <row r="400" spans="1:76" ht="17" customHeight="1" x14ac:dyDescent="0.35">
      <c r="A400" s="516"/>
      <c r="B400" s="482" t="s">
        <v>2</v>
      </c>
      <c r="C400" s="519" t="s">
        <v>85</v>
      </c>
      <c r="D400" s="489">
        <v>59.94</v>
      </c>
      <c r="E400" s="492">
        <v>10</v>
      </c>
      <c r="F400" s="129">
        <v>23</v>
      </c>
      <c r="G400" s="130">
        <f>'Anchor-LD'!L398</f>
        <v>0</v>
      </c>
      <c r="H400" s="131">
        <f>'Anchor-LD'!M398</f>
        <v>0</v>
      </c>
      <c r="I400" s="131">
        <f>'Anchor-LD'!N398</f>
        <v>0</v>
      </c>
      <c r="J400" s="131">
        <f>'Anchor-LD'!O398</f>
        <v>0</v>
      </c>
      <c r="K400" s="131">
        <f>(Summary!$C$58*H400+Summary!$C$59*I400+Summary!$C$60*J400)/Summary!$C$61</f>
        <v>0</v>
      </c>
      <c r="L400" s="131">
        <f>'Anchor-LD'!P398</f>
        <v>0</v>
      </c>
      <c r="M400" s="131">
        <f>'Anchor-LD'!Q398</f>
        <v>0</v>
      </c>
      <c r="N400" s="131">
        <f>'Anchor-LD'!R398</f>
        <v>0</v>
      </c>
      <c r="O400" s="131">
        <f>'Anchor-LD'!S398</f>
        <v>0</v>
      </c>
      <c r="P400" s="131">
        <f>'Anchor-LD'!T398</f>
        <v>0</v>
      </c>
      <c r="Q400" s="131">
        <f>'Anchor-LD'!U398</f>
        <v>0</v>
      </c>
      <c r="R400" s="131">
        <f>'Anchor-LD'!V398</f>
        <v>0</v>
      </c>
      <c r="S400" s="131">
        <f>'Anchor-LD'!W398</f>
        <v>0</v>
      </c>
      <c r="T400" s="131">
        <f>'Anchor-LD'!X398</f>
        <v>0</v>
      </c>
      <c r="U400" s="131">
        <f>10*LOG10(1/((Summary!$C$75/10^(R400/10)+Summary!$C$76/10^(S400/10)+Summary!$C$77/10^(T400/10))/Summary!$C$78))</f>
        <v>0</v>
      </c>
      <c r="V400" s="131">
        <f>'Anchor-LD'!Y398</f>
        <v>0</v>
      </c>
      <c r="W400" s="131">
        <f>'Anchor-LD'!Z398</f>
        <v>0</v>
      </c>
      <c r="X400" s="132">
        <f t="shared" si="26"/>
        <v>0</v>
      </c>
      <c r="Y400" s="133"/>
      <c r="Z400" s="130">
        <f>'Test-LD'!L398</f>
        <v>0</v>
      </c>
      <c r="AA400" s="131">
        <f>'Test-LD'!M398</f>
        <v>0</v>
      </c>
      <c r="AB400" s="131">
        <f>'Test-LD'!N398</f>
        <v>0</v>
      </c>
      <c r="AC400" s="131">
        <f>'Test-LD'!O398</f>
        <v>0</v>
      </c>
      <c r="AD400" s="131">
        <f>(Summary!$C$58*AA400+Summary!$C$59*AB400+Summary!$C$60*AC400)/Summary!$C$61</f>
        <v>0</v>
      </c>
      <c r="AE400" s="131">
        <f>'Test-LD'!P398</f>
        <v>0</v>
      </c>
      <c r="AF400" s="131">
        <f>'Test-LD'!Q398</f>
        <v>0</v>
      </c>
      <c r="AG400" s="131">
        <f>'Test-LD'!R398</f>
        <v>0</v>
      </c>
      <c r="AH400" s="131">
        <f>'Test-LD'!S398</f>
        <v>0</v>
      </c>
      <c r="AI400" s="131">
        <f>'Test-LD'!T398</f>
        <v>0</v>
      </c>
      <c r="AJ400" s="131">
        <f>'Test-LD'!U398</f>
        <v>0</v>
      </c>
      <c r="AK400" s="131">
        <f>'Test-LD'!V398</f>
        <v>0</v>
      </c>
      <c r="AL400" s="131">
        <f>'Test-LD'!W398</f>
        <v>0</v>
      </c>
      <c r="AM400" s="131">
        <f>'Test-LD'!X398</f>
        <v>0</v>
      </c>
      <c r="AN400" s="131">
        <f>10*LOG10(1/((Summary!$C$75/10^(AK400/10)+Summary!$C$76/10^(AL400/10)+Summary!$C$77/10^(AM400/10))/Summary!$C$78))</f>
        <v>0</v>
      </c>
      <c r="AO400" s="131">
        <f>'Test-LD'!Y398</f>
        <v>0</v>
      </c>
      <c r="AP400" s="131">
        <f>'Test-LD'!Z398</f>
        <v>0</v>
      </c>
      <c r="AQ400" s="132">
        <f t="shared" si="27"/>
        <v>0</v>
      </c>
      <c r="AR400" s="134" t="e">
        <f t="shared" si="24"/>
        <v>#DIV/0!</v>
      </c>
      <c r="AS400" s="135" t="e">
        <f t="shared" si="25"/>
        <v>#DIV/0!</v>
      </c>
      <c r="AT400" s="136"/>
      <c r="AU400" s="136"/>
      <c r="AV400" s="577" t="s">
        <v>121</v>
      </c>
      <c r="AW400" s="480" t="e" cm="1">
        <f t="array" ref="AW400">bdRateExtend($G400:$G403,H400:H403,$Z400:$Z403,AA400:AA403)</f>
        <v>#VALUE!</v>
      </c>
      <c r="AX400" s="480" t="e" cm="1">
        <f t="array" ref="AX400">bdRateExtend($G400:$G405,H400:H405,$Z400:$Z405,AA400:AA405)</f>
        <v>#VALUE!</v>
      </c>
      <c r="AY400" s="480" t="e" cm="1">
        <f t="array" ref="AY400">bdRateExtend($G400:$G405,I400:I405,$Z400:$Z405,AB400:AB405)</f>
        <v>#VALUE!</v>
      </c>
      <c r="AZ400" s="480" t="e" cm="1">
        <f t="array" ref="AZ400">bdRateExtend($G400:$G405,J400:J405,$Z400:$Z405,AC400:AC405)</f>
        <v>#VALUE!</v>
      </c>
      <c r="BA400" s="480" t="e" cm="1">
        <f t="array" ref="BA400">bdRateExtend($G400:$G405,K400:K405,$Z400:$Z405,AD400:AD405)</f>
        <v>#VALUE!</v>
      </c>
      <c r="BB400" s="479" t="e">
        <f>(Summary!$C$89*AX400+Summary!$C$90*AY400+Summary!$C$91*AZ400)/Summary!$C$92</f>
        <v>#VALUE!</v>
      </c>
      <c r="BC400" s="480" t="e" cm="1">
        <f t="array" ref="BC400">bdRateExtend($G400:$G403,L400:L403,$Z400:$Z403,AE400:AE403)</f>
        <v>#VALUE!</v>
      </c>
      <c r="BD400" s="480" t="e" cm="1">
        <f t="array" ref="BD400">bdRateExtend($G400:$G405,L400:L405,$Z400:$Z405,AE400:AE405)</f>
        <v>#VALUE!</v>
      </c>
      <c r="BE400" s="480" t="e" cm="1">
        <f t="array" ref="BE400">bdRateExtend($G400:$G403,M400:M403,$Z400:$Z403,AF400:AF403)</f>
        <v>#VALUE!</v>
      </c>
      <c r="BF400" s="480" t="e" cm="1">
        <f t="array" ref="BF400">bdRateExtend($G400:$G405,M400:M405,$Z400:$Z405,AF400:AF405)</f>
        <v>#VALUE!</v>
      </c>
      <c r="BG400" s="474" t="e" cm="1">
        <f t="array" ref="BG400">bdRateExtend($G400:$G403,N400:N403,$Z400:$Z403,AG400:AG403,"None", FALSE,1)</f>
        <v>#VALUE!</v>
      </c>
      <c r="BH400" s="475" t="e" cm="1">
        <f t="array" ref="BH400">bdRateExtend($G400:$G405,N400:N405,$Z400:$Z405,AG400:AG405,"None", FALSE,1)</f>
        <v>#VALUE!</v>
      </c>
      <c r="BI400" s="474" t="e" cm="1">
        <f t="array" ref="BI400">bdRateExtend($G400:$G403,O400:O403,$Z400:$Z403,AH400:AH403,"None", FALSE,1)</f>
        <v>#VALUE!</v>
      </c>
      <c r="BJ400" s="475" t="e" cm="1">
        <f t="array" ref="BJ400">bdRateExtend($G400:$G405,O400:O405,$Z400:$Z405,AH400:AH405,"None", FALSE,1)</f>
        <v>#VALUE!</v>
      </c>
      <c r="BK400" s="480" t="e" cm="1">
        <f t="array" ref="BK400">bdRateExtend($G400:$G403,P400:P403,$Z400:$Z403,AI400:AI403)</f>
        <v>#VALUE!</v>
      </c>
      <c r="BL400" s="480" t="e" cm="1">
        <f t="array" ref="BL400">bdRateExtend($G400:$G405,P400:P405,$Z400:$Z405,AI400:AI405)</f>
        <v>#VALUE!</v>
      </c>
      <c r="BM400" s="480" t="e" cm="1">
        <f t="array" ref="BM400">bdRateExtend($G400:$G403,Q400:Q403,$Z400:$Z403,AJ400:AJ403)</f>
        <v>#VALUE!</v>
      </c>
      <c r="BN400" s="480" t="e" cm="1">
        <f t="array" ref="BN400">bdRateExtend($G400:$G405,Q400:Q405,$Z400:$Z405,AJ400:AJ405)</f>
        <v>#VALUE!</v>
      </c>
      <c r="BO400" s="480" t="e" cm="1">
        <f t="array" ref="BO400">bdRateExtend($G400:$G403,R400:R403,$Z400:$Z403,AK400:AK403)</f>
        <v>#VALUE!</v>
      </c>
      <c r="BP400" s="575" t="e" cm="1">
        <f t="array" ref="BP400">bdRateExtend($G400:$G405,R400:R405,$Z400:$Z405,AK400:AK405)</f>
        <v>#VALUE!</v>
      </c>
      <c r="BQ400" s="574" t="e" cm="1">
        <f t="array" ref="BQ400">bdRateExtend($G400:$G405,S400:S405,$Z400:$Z405,AL400:AL405)</f>
        <v>#VALUE!</v>
      </c>
      <c r="BR400" s="574" t="e" cm="1">
        <f t="array" ref="BR400">bdRateExtend($G400:$G405,T400:T405,$Z400:$Z405,AM400:AM405)</f>
        <v>#VALUE!</v>
      </c>
      <c r="BS400" s="574" t="e" cm="1">
        <f t="array" ref="BS400">bdRateExtend($G400:$G405,U400:U405,$Z400:$Z405,AN400:AN405)</f>
        <v>#VALUE!</v>
      </c>
      <c r="BT400" s="576" t="e">
        <f>(Summary!$C$103*BP400+Summary!$C$104*BQ400+Summary!$C$105*BR400)/Summary!$C$106</f>
        <v>#VALUE!</v>
      </c>
      <c r="BU400" s="462" cm="1">
        <f t="array" ref="BU400">testVMAFRange($G400:$G403,N400:N403,$Z400:$Z403,AG400:AG403)</f>
        <v>0</v>
      </c>
      <c r="BV400" s="464" cm="1">
        <f t="array" ref="BV400">testVMAFRange($G400:$G405,N400:N405,$Z400:$Z405,AG400:AG405)</f>
        <v>0</v>
      </c>
      <c r="BW400" s="462" cm="1">
        <f t="array" ref="BW400">testVMAFRange($G400:$G403,O400:O403,$Z400:$Z403,AH400:AH403)</f>
        <v>0</v>
      </c>
      <c r="BX400" s="464" cm="1">
        <f t="array" ref="BX400">testVMAFRange($G400:$G405,O400:O405,$Z400:$Z405,AH400:AH405)</f>
        <v>0</v>
      </c>
    </row>
    <row r="401" spans="1:76" ht="17" customHeight="1" x14ac:dyDescent="0.35">
      <c r="A401" s="516"/>
      <c r="B401" s="483"/>
      <c r="C401" s="520"/>
      <c r="D401" s="490"/>
      <c r="E401" s="493"/>
      <c r="F401" s="138">
        <v>31</v>
      </c>
      <c r="G401" s="139">
        <f>'Anchor-LD'!L399</f>
        <v>0</v>
      </c>
      <c r="H401" s="140">
        <f>'Anchor-LD'!M399</f>
        <v>0</v>
      </c>
      <c r="I401" s="140">
        <f>'Anchor-LD'!N399</f>
        <v>0</v>
      </c>
      <c r="J401" s="140">
        <f>'Anchor-LD'!O399</f>
        <v>0</v>
      </c>
      <c r="K401" s="140">
        <f>(Summary!$C$58*H401+Summary!$C$59*I401+Summary!$C$60*J401)/Summary!$C$61</f>
        <v>0</v>
      </c>
      <c r="L401" s="140">
        <f>'Anchor-LD'!P399</f>
        <v>0</v>
      </c>
      <c r="M401" s="140">
        <f>'Anchor-LD'!Q399</f>
        <v>0</v>
      </c>
      <c r="N401" s="140">
        <f>'Anchor-LD'!R399</f>
        <v>0</v>
      </c>
      <c r="O401" s="140">
        <f>'Anchor-LD'!S399</f>
        <v>0</v>
      </c>
      <c r="P401" s="140">
        <f>'Anchor-LD'!T399</f>
        <v>0</v>
      </c>
      <c r="Q401" s="140">
        <f>'Anchor-LD'!U399</f>
        <v>0</v>
      </c>
      <c r="R401" s="140">
        <f>'Anchor-LD'!V399</f>
        <v>0</v>
      </c>
      <c r="S401" s="140">
        <f>'Anchor-LD'!W399</f>
        <v>0</v>
      </c>
      <c r="T401" s="140">
        <f>'Anchor-LD'!X399</f>
        <v>0</v>
      </c>
      <c r="U401" s="140">
        <f>10*LOG10(1/((Summary!$C$75/10^(R401/10)+Summary!$C$76/10^(S401/10)+Summary!$C$77/10^(T401/10))/Summary!$C$78))</f>
        <v>0</v>
      </c>
      <c r="V401" s="140">
        <f>'Anchor-LD'!Y399</f>
        <v>0</v>
      </c>
      <c r="W401" s="140">
        <f>'Anchor-LD'!Z399</f>
        <v>0</v>
      </c>
      <c r="X401" s="141">
        <f t="shared" si="26"/>
        <v>0</v>
      </c>
      <c r="Y401" s="133"/>
      <c r="Z401" s="139">
        <f>'Test-LD'!L399</f>
        <v>0</v>
      </c>
      <c r="AA401" s="140">
        <f>'Test-LD'!M399</f>
        <v>0</v>
      </c>
      <c r="AB401" s="140">
        <f>'Test-LD'!N399</f>
        <v>0</v>
      </c>
      <c r="AC401" s="140">
        <f>'Test-LD'!O399</f>
        <v>0</v>
      </c>
      <c r="AD401" s="140">
        <f>(Summary!$C$58*AA401+Summary!$C$59*AB401+Summary!$C$60*AC401)/Summary!$C$61</f>
        <v>0</v>
      </c>
      <c r="AE401" s="140">
        <f>'Test-LD'!P399</f>
        <v>0</v>
      </c>
      <c r="AF401" s="140">
        <f>'Test-LD'!Q399</f>
        <v>0</v>
      </c>
      <c r="AG401" s="140">
        <f>'Test-LD'!R399</f>
        <v>0</v>
      </c>
      <c r="AH401" s="140">
        <f>'Test-LD'!S399</f>
        <v>0</v>
      </c>
      <c r="AI401" s="140">
        <f>'Test-LD'!T399</f>
        <v>0</v>
      </c>
      <c r="AJ401" s="140">
        <f>'Test-LD'!U399</f>
        <v>0</v>
      </c>
      <c r="AK401" s="140">
        <f>'Test-LD'!V399</f>
        <v>0</v>
      </c>
      <c r="AL401" s="140">
        <f>'Test-LD'!W399</f>
        <v>0</v>
      </c>
      <c r="AM401" s="140">
        <f>'Test-LD'!X399</f>
        <v>0</v>
      </c>
      <c r="AN401" s="140">
        <f>10*LOG10(1/((Summary!$C$75/10^(AK401/10)+Summary!$C$76/10^(AL401/10)+Summary!$C$77/10^(AM401/10))/Summary!$C$78))</f>
        <v>0</v>
      </c>
      <c r="AO401" s="140">
        <f>'Test-LD'!Y399</f>
        <v>0</v>
      </c>
      <c r="AP401" s="140">
        <f>'Test-LD'!Z399</f>
        <v>0</v>
      </c>
      <c r="AQ401" s="141">
        <f t="shared" si="27"/>
        <v>0</v>
      </c>
      <c r="AR401" s="142" t="e">
        <f t="shared" si="24"/>
        <v>#DIV/0!</v>
      </c>
      <c r="AS401" s="143" t="e">
        <f t="shared" si="25"/>
        <v>#DIV/0!</v>
      </c>
      <c r="AT401" s="136"/>
      <c r="AU401" s="136"/>
      <c r="AV401" s="577"/>
      <c r="AW401" s="480"/>
      <c r="AX401" s="480"/>
      <c r="AY401" s="480"/>
      <c r="AZ401" s="480"/>
      <c r="BA401" s="480"/>
      <c r="BB401" s="480"/>
      <c r="BC401" s="480"/>
      <c r="BD401" s="480"/>
      <c r="BE401" s="480"/>
      <c r="BF401" s="480"/>
      <c r="BG401" s="469"/>
      <c r="BH401" s="476"/>
      <c r="BI401" s="469"/>
      <c r="BJ401" s="476"/>
      <c r="BK401" s="480"/>
      <c r="BL401" s="480"/>
      <c r="BM401" s="480"/>
      <c r="BN401" s="480"/>
      <c r="BO401" s="480"/>
      <c r="BP401" s="468"/>
      <c r="BQ401" s="480"/>
      <c r="BR401" s="480"/>
      <c r="BS401" s="480"/>
      <c r="BT401" s="476"/>
      <c r="BU401" s="463"/>
      <c r="BV401" s="465"/>
      <c r="BW401" s="463"/>
      <c r="BX401" s="465"/>
    </row>
    <row r="402" spans="1:76" ht="17" customHeight="1" x14ac:dyDescent="0.35">
      <c r="A402" s="516"/>
      <c r="B402" s="483"/>
      <c r="C402" s="520"/>
      <c r="D402" s="490"/>
      <c r="E402" s="493"/>
      <c r="F402" s="138">
        <v>39</v>
      </c>
      <c r="G402" s="139">
        <f>'Anchor-LD'!L400</f>
        <v>0</v>
      </c>
      <c r="H402" s="140">
        <f>'Anchor-LD'!M400</f>
        <v>0</v>
      </c>
      <c r="I402" s="140">
        <f>'Anchor-LD'!N400</f>
        <v>0</v>
      </c>
      <c r="J402" s="140">
        <f>'Anchor-LD'!O400</f>
        <v>0</v>
      </c>
      <c r="K402" s="140">
        <f>(Summary!$C$58*H402+Summary!$C$59*I402+Summary!$C$60*J402)/Summary!$C$61</f>
        <v>0</v>
      </c>
      <c r="L402" s="140">
        <f>'Anchor-LD'!P400</f>
        <v>0</v>
      </c>
      <c r="M402" s="140">
        <f>'Anchor-LD'!Q400</f>
        <v>0</v>
      </c>
      <c r="N402" s="140">
        <f>'Anchor-LD'!R400</f>
        <v>0</v>
      </c>
      <c r="O402" s="140">
        <f>'Anchor-LD'!S400</f>
        <v>0</v>
      </c>
      <c r="P402" s="140">
        <f>'Anchor-LD'!T400</f>
        <v>0</v>
      </c>
      <c r="Q402" s="140">
        <f>'Anchor-LD'!U400</f>
        <v>0</v>
      </c>
      <c r="R402" s="140">
        <f>'Anchor-LD'!V400</f>
        <v>0</v>
      </c>
      <c r="S402" s="140">
        <f>'Anchor-LD'!W400</f>
        <v>0</v>
      </c>
      <c r="T402" s="140">
        <f>'Anchor-LD'!X400</f>
        <v>0</v>
      </c>
      <c r="U402" s="140">
        <f>10*LOG10(1/((Summary!$C$75/10^(R402/10)+Summary!$C$76/10^(S402/10)+Summary!$C$77/10^(T402/10))/Summary!$C$78))</f>
        <v>0</v>
      </c>
      <c r="V402" s="140">
        <f>'Anchor-LD'!Y400</f>
        <v>0</v>
      </c>
      <c r="W402" s="140">
        <f>'Anchor-LD'!Z400</f>
        <v>0</v>
      </c>
      <c r="X402" s="141">
        <f t="shared" si="26"/>
        <v>0</v>
      </c>
      <c r="Y402" s="133"/>
      <c r="Z402" s="139">
        <f>'Test-LD'!L400</f>
        <v>0</v>
      </c>
      <c r="AA402" s="140">
        <f>'Test-LD'!M400</f>
        <v>0</v>
      </c>
      <c r="AB402" s="140">
        <f>'Test-LD'!N400</f>
        <v>0</v>
      </c>
      <c r="AC402" s="140">
        <f>'Test-LD'!O400</f>
        <v>0</v>
      </c>
      <c r="AD402" s="140">
        <f>(Summary!$C$58*AA402+Summary!$C$59*AB402+Summary!$C$60*AC402)/Summary!$C$61</f>
        <v>0</v>
      </c>
      <c r="AE402" s="140">
        <f>'Test-LD'!P400</f>
        <v>0</v>
      </c>
      <c r="AF402" s="140">
        <f>'Test-LD'!Q400</f>
        <v>0</v>
      </c>
      <c r="AG402" s="140">
        <f>'Test-LD'!R400</f>
        <v>0</v>
      </c>
      <c r="AH402" s="140">
        <f>'Test-LD'!S400</f>
        <v>0</v>
      </c>
      <c r="AI402" s="140">
        <f>'Test-LD'!T400</f>
        <v>0</v>
      </c>
      <c r="AJ402" s="140">
        <f>'Test-LD'!U400</f>
        <v>0</v>
      </c>
      <c r="AK402" s="140">
        <f>'Test-LD'!V400</f>
        <v>0</v>
      </c>
      <c r="AL402" s="140">
        <f>'Test-LD'!W400</f>
        <v>0</v>
      </c>
      <c r="AM402" s="140">
        <f>'Test-LD'!X400</f>
        <v>0</v>
      </c>
      <c r="AN402" s="140">
        <f>10*LOG10(1/((Summary!$C$75/10^(AK402/10)+Summary!$C$76/10^(AL402/10)+Summary!$C$77/10^(AM402/10))/Summary!$C$78))</f>
        <v>0</v>
      </c>
      <c r="AO402" s="140">
        <f>'Test-LD'!Y400</f>
        <v>0</v>
      </c>
      <c r="AP402" s="140">
        <f>'Test-LD'!Z400</f>
        <v>0</v>
      </c>
      <c r="AQ402" s="141">
        <f t="shared" si="27"/>
        <v>0</v>
      </c>
      <c r="AR402" s="142" t="e">
        <f t="shared" si="24"/>
        <v>#DIV/0!</v>
      </c>
      <c r="AS402" s="143" t="e">
        <f t="shared" si="25"/>
        <v>#DIV/0!</v>
      </c>
      <c r="AT402" s="136"/>
      <c r="AU402" s="136"/>
      <c r="AV402" s="577" t="s">
        <v>122</v>
      </c>
      <c r="AW402" s="480" t="e" cm="1">
        <f t="array" ref="AW402">bdRateExtend($G401:$G404,H401:H404,$Z401:$Z404,AA401:AA404)</f>
        <v>#VALUE!</v>
      </c>
      <c r="AX402" s="480"/>
      <c r="AY402" s="480"/>
      <c r="AZ402" s="480"/>
      <c r="BA402" s="480"/>
      <c r="BB402" s="480"/>
      <c r="BC402" s="480" t="e" cm="1">
        <f t="array" ref="BC402">bdRateExtend($G401:$G404,L401:L404,$Z401:$Z404,AE401:AE404)</f>
        <v>#VALUE!</v>
      </c>
      <c r="BD402" s="480"/>
      <c r="BE402" s="480" t="e" cm="1">
        <f t="array" ref="BE402">bdRateExtend($G401:$G404,M401:M404,$Z401:$Z404,AF401:AF404)</f>
        <v>#VALUE!</v>
      </c>
      <c r="BF402" s="480"/>
      <c r="BG402" s="469" t="e" cm="1">
        <f t="array" ref="BG402">bdRateExtend($G401:$G404,N401:N404,$Z401:$Z404,AG401:AG404,"None", FALSE,1)</f>
        <v>#VALUE!</v>
      </c>
      <c r="BH402" s="476"/>
      <c r="BI402" s="469" t="e" cm="1">
        <f t="array" ref="BI402">bdRateExtend($G401:$G404,O401:O404,$Z401:$Z404,AH401:AH404,"None", FALSE,1)</f>
        <v>#VALUE!</v>
      </c>
      <c r="BJ402" s="476"/>
      <c r="BK402" s="480" t="e" cm="1">
        <f t="array" ref="BK402">bdRateExtend($G401:$G404,P401:P404,$Z401:$Z404,AI401:AI404)</f>
        <v>#VALUE!</v>
      </c>
      <c r="BL402" s="480"/>
      <c r="BM402" s="480" t="e" cm="1">
        <f t="array" ref="BM402">bdRateExtend($G401:$G404,Q401:Q404,$Z401:$Z404,AJ401:AJ404)</f>
        <v>#VALUE!</v>
      </c>
      <c r="BN402" s="480"/>
      <c r="BO402" s="480" t="e" cm="1">
        <f t="array" ref="BO402">bdRateExtend($G401:$G404,R401:R404,$Z401:$Z404,AK401:AK404)</f>
        <v>#VALUE!</v>
      </c>
      <c r="BP402" s="468"/>
      <c r="BQ402" s="480"/>
      <c r="BR402" s="480"/>
      <c r="BS402" s="480"/>
      <c r="BT402" s="476"/>
      <c r="BU402" s="463" cm="1">
        <f t="array" ref="BU402">testVMAFRange($G401:$G404,N401:N404,$Z401:$Z404,AG401:AG404)</f>
        <v>0</v>
      </c>
      <c r="BV402" s="465"/>
      <c r="BW402" s="463" cm="1">
        <f t="array" ref="BW402">testVMAFRange($G401:$G404,O401:O404,$Z401:$Z404,AH401:AH404)</f>
        <v>0</v>
      </c>
      <c r="BX402" s="465"/>
    </row>
    <row r="403" spans="1:76" ht="17" customHeight="1" x14ac:dyDescent="0.35">
      <c r="A403" s="516"/>
      <c r="B403" s="483"/>
      <c r="C403" s="520"/>
      <c r="D403" s="490"/>
      <c r="E403" s="493"/>
      <c r="F403" s="138">
        <v>47</v>
      </c>
      <c r="G403" s="139">
        <f>'Anchor-LD'!L401</f>
        <v>0</v>
      </c>
      <c r="H403" s="140">
        <f>'Anchor-LD'!M401</f>
        <v>0</v>
      </c>
      <c r="I403" s="140">
        <f>'Anchor-LD'!N401</f>
        <v>0</v>
      </c>
      <c r="J403" s="140">
        <f>'Anchor-LD'!O401</f>
        <v>0</v>
      </c>
      <c r="K403" s="140">
        <f>(Summary!$C$58*H403+Summary!$C$59*I403+Summary!$C$60*J403)/Summary!$C$61</f>
        <v>0</v>
      </c>
      <c r="L403" s="140">
        <f>'Anchor-LD'!P401</f>
        <v>0</v>
      </c>
      <c r="M403" s="140">
        <f>'Anchor-LD'!Q401</f>
        <v>0</v>
      </c>
      <c r="N403" s="140">
        <f>'Anchor-LD'!R401</f>
        <v>0</v>
      </c>
      <c r="O403" s="140">
        <f>'Anchor-LD'!S401</f>
        <v>0</v>
      </c>
      <c r="P403" s="140">
        <f>'Anchor-LD'!T401</f>
        <v>0</v>
      </c>
      <c r="Q403" s="140">
        <f>'Anchor-LD'!U401</f>
        <v>0</v>
      </c>
      <c r="R403" s="140">
        <f>'Anchor-LD'!V401</f>
        <v>0</v>
      </c>
      <c r="S403" s="140">
        <f>'Anchor-LD'!W401</f>
        <v>0</v>
      </c>
      <c r="T403" s="140">
        <f>'Anchor-LD'!X401</f>
        <v>0</v>
      </c>
      <c r="U403" s="140">
        <f>10*LOG10(1/((Summary!$C$75/10^(R403/10)+Summary!$C$76/10^(S403/10)+Summary!$C$77/10^(T403/10))/Summary!$C$78))</f>
        <v>0</v>
      </c>
      <c r="V403" s="140">
        <f>'Anchor-LD'!Y401</f>
        <v>0</v>
      </c>
      <c r="W403" s="140">
        <f>'Anchor-LD'!Z401</f>
        <v>0</v>
      </c>
      <c r="X403" s="141">
        <f t="shared" si="26"/>
        <v>0</v>
      </c>
      <c r="Y403" s="133"/>
      <c r="Z403" s="139">
        <f>'Test-LD'!L401</f>
        <v>0</v>
      </c>
      <c r="AA403" s="140">
        <f>'Test-LD'!M401</f>
        <v>0</v>
      </c>
      <c r="AB403" s="140">
        <f>'Test-LD'!N401</f>
        <v>0</v>
      </c>
      <c r="AC403" s="140">
        <f>'Test-LD'!O401</f>
        <v>0</v>
      </c>
      <c r="AD403" s="140">
        <f>(Summary!$C$58*AA403+Summary!$C$59*AB403+Summary!$C$60*AC403)/Summary!$C$61</f>
        <v>0</v>
      </c>
      <c r="AE403" s="140">
        <f>'Test-LD'!P401</f>
        <v>0</v>
      </c>
      <c r="AF403" s="140">
        <f>'Test-LD'!Q401</f>
        <v>0</v>
      </c>
      <c r="AG403" s="140">
        <f>'Test-LD'!R401</f>
        <v>0</v>
      </c>
      <c r="AH403" s="140">
        <f>'Test-LD'!S401</f>
        <v>0</v>
      </c>
      <c r="AI403" s="140">
        <f>'Test-LD'!T401</f>
        <v>0</v>
      </c>
      <c r="AJ403" s="140">
        <f>'Test-LD'!U401</f>
        <v>0</v>
      </c>
      <c r="AK403" s="140">
        <f>'Test-LD'!V401</f>
        <v>0</v>
      </c>
      <c r="AL403" s="140">
        <f>'Test-LD'!W401</f>
        <v>0</v>
      </c>
      <c r="AM403" s="140">
        <f>'Test-LD'!X401</f>
        <v>0</v>
      </c>
      <c r="AN403" s="140">
        <f>10*LOG10(1/((Summary!$C$75/10^(AK403/10)+Summary!$C$76/10^(AL403/10)+Summary!$C$77/10^(AM403/10))/Summary!$C$78))</f>
        <v>0</v>
      </c>
      <c r="AO403" s="140">
        <f>'Test-LD'!Y401</f>
        <v>0</v>
      </c>
      <c r="AP403" s="140">
        <f>'Test-LD'!Z401</f>
        <v>0</v>
      </c>
      <c r="AQ403" s="141">
        <f t="shared" si="27"/>
        <v>0</v>
      </c>
      <c r="AR403" s="142" t="e">
        <f t="shared" si="24"/>
        <v>#DIV/0!</v>
      </c>
      <c r="AS403" s="143" t="e">
        <f t="shared" si="25"/>
        <v>#DIV/0!</v>
      </c>
      <c r="AT403" s="136"/>
      <c r="AU403" s="136"/>
      <c r="AV403" s="577"/>
      <c r="AW403" s="480"/>
      <c r="AX403" s="480"/>
      <c r="AY403" s="480"/>
      <c r="AZ403" s="480"/>
      <c r="BA403" s="480"/>
      <c r="BB403" s="480"/>
      <c r="BC403" s="480"/>
      <c r="BD403" s="480"/>
      <c r="BE403" s="480"/>
      <c r="BF403" s="480"/>
      <c r="BG403" s="469"/>
      <c r="BH403" s="476"/>
      <c r="BI403" s="469"/>
      <c r="BJ403" s="476"/>
      <c r="BK403" s="480"/>
      <c r="BL403" s="480"/>
      <c r="BM403" s="480"/>
      <c r="BN403" s="480"/>
      <c r="BO403" s="480"/>
      <c r="BP403" s="468"/>
      <c r="BQ403" s="480"/>
      <c r="BR403" s="480"/>
      <c r="BS403" s="480"/>
      <c r="BT403" s="476"/>
      <c r="BU403" s="463"/>
      <c r="BV403" s="465"/>
      <c r="BW403" s="463"/>
      <c r="BX403" s="465"/>
    </row>
    <row r="404" spans="1:76" ht="17" customHeight="1" x14ac:dyDescent="0.35">
      <c r="A404" s="516"/>
      <c r="B404" s="483"/>
      <c r="C404" s="520"/>
      <c r="D404" s="490"/>
      <c r="E404" s="493"/>
      <c r="F404" s="138">
        <v>55</v>
      </c>
      <c r="G404" s="139">
        <f>'Anchor-LD'!L402</f>
        <v>0</v>
      </c>
      <c r="H404" s="140">
        <f>'Anchor-LD'!M402</f>
        <v>0</v>
      </c>
      <c r="I404" s="140">
        <f>'Anchor-LD'!N402</f>
        <v>0</v>
      </c>
      <c r="J404" s="140">
        <f>'Anchor-LD'!O402</f>
        <v>0</v>
      </c>
      <c r="K404" s="140">
        <f>(Summary!$C$58*H404+Summary!$C$59*I404+Summary!$C$60*J404)/Summary!$C$61</f>
        <v>0</v>
      </c>
      <c r="L404" s="140">
        <f>'Anchor-LD'!P402</f>
        <v>0</v>
      </c>
      <c r="M404" s="140">
        <f>'Anchor-LD'!Q402</f>
        <v>0</v>
      </c>
      <c r="N404" s="140">
        <f>'Anchor-LD'!R402</f>
        <v>0</v>
      </c>
      <c r="O404" s="140">
        <f>'Anchor-LD'!S402</f>
        <v>0</v>
      </c>
      <c r="P404" s="140">
        <f>'Anchor-LD'!T402</f>
        <v>0</v>
      </c>
      <c r="Q404" s="140">
        <f>'Anchor-LD'!U402</f>
        <v>0</v>
      </c>
      <c r="R404" s="140">
        <f>'Anchor-LD'!V402</f>
        <v>0</v>
      </c>
      <c r="S404" s="140">
        <f>'Anchor-LD'!W402</f>
        <v>0</v>
      </c>
      <c r="T404" s="140">
        <f>'Anchor-LD'!X402</f>
        <v>0</v>
      </c>
      <c r="U404" s="140">
        <f>10*LOG10(1/((Summary!$C$75/10^(R404/10)+Summary!$C$76/10^(S404/10)+Summary!$C$77/10^(T404/10))/Summary!$C$78))</f>
        <v>0</v>
      </c>
      <c r="V404" s="140">
        <f>'Anchor-LD'!Y402</f>
        <v>0</v>
      </c>
      <c r="W404" s="140">
        <f>'Anchor-LD'!Z402</f>
        <v>0</v>
      </c>
      <c r="X404" s="141">
        <f t="shared" si="26"/>
        <v>0</v>
      </c>
      <c r="Y404" s="133"/>
      <c r="Z404" s="139">
        <f>'Test-LD'!L402</f>
        <v>0</v>
      </c>
      <c r="AA404" s="140">
        <f>'Test-LD'!M402</f>
        <v>0</v>
      </c>
      <c r="AB404" s="140">
        <f>'Test-LD'!N402</f>
        <v>0</v>
      </c>
      <c r="AC404" s="140">
        <f>'Test-LD'!O402</f>
        <v>0</v>
      </c>
      <c r="AD404" s="140">
        <f>(Summary!$C$58*AA404+Summary!$C$59*AB404+Summary!$C$60*AC404)/Summary!$C$61</f>
        <v>0</v>
      </c>
      <c r="AE404" s="140">
        <f>'Test-LD'!P402</f>
        <v>0</v>
      </c>
      <c r="AF404" s="140">
        <f>'Test-LD'!Q402</f>
        <v>0</v>
      </c>
      <c r="AG404" s="140">
        <f>'Test-LD'!R402</f>
        <v>0</v>
      </c>
      <c r="AH404" s="140">
        <f>'Test-LD'!S402</f>
        <v>0</v>
      </c>
      <c r="AI404" s="140">
        <f>'Test-LD'!T402</f>
        <v>0</v>
      </c>
      <c r="AJ404" s="140">
        <f>'Test-LD'!U402</f>
        <v>0</v>
      </c>
      <c r="AK404" s="140">
        <f>'Test-LD'!V402</f>
        <v>0</v>
      </c>
      <c r="AL404" s="140">
        <f>'Test-LD'!W402</f>
        <v>0</v>
      </c>
      <c r="AM404" s="140">
        <f>'Test-LD'!X402</f>
        <v>0</v>
      </c>
      <c r="AN404" s="140">
        <f>10*LOG10(1/((Summary!$C$75/10^(AK404/10)+Summary!$C$76/10^(AL404/10)+Summary!$C$77/10^(AM404/10))/Summary!$C$78))</f>
        <v>0</v>
      </c>
      <c r="AO404" s="140">
        <f>'Test-LD'!Y402</f>
        <v>0</v>
      </c>
      <c r="AP404" s="140">
        <f>'Test-LD'!Z402</f>
        <v>0</v>
      </c>
      <c r="AQ404" s="141">
        <f t="shared" si="27"/>
        <v>0</v>
      </c>
      <c r="AR404" s="142" t="e">
        <f t="shared" si="24"/>
        <v>#DIV/0!</v>
      </c>
      <c r="AS404" s="143" t="e">
        <f t="shared" si="25"/>
        <v>#DIV/0!</v>
      </c>
      <c r="AT404" s="136"/>
      <c r="AU404" s="136"/>
      <c r="AV404" s="577" t="s">
        <v>123</v>
      </c>
      <c r="AW404" s="480" t="e" cm="1">
        <f t="array" ref="AW404">bdRateExtend($G402:$G405,H402:H405,$Z402:$Z405,AA402:AA405)</f>
        <v>#VALUE!</v>
      </c>
      <c r="AX404" s="480"/>
      <c r="AY404" s="480"/>
      <c r="AZ404" s="480"/>
      <c r="BA404" s="480"/>
      <c r="BB404" s="480"/>
      <c r="BC404" s="480" t="e" cm="1">
        <f t="array" ref="BC404">bdRateExtend($G402:$G405,L402:L405,$Z402:$Z405,AE402:AE405)</f>
        <v>#VALUE!</v>
      </c>
      <c r="BD404" s="480"/>
      <c r="BE404" s="480" t="e" cm="1">
        <f t="array" ref="BE404">bdRateExtend($G402:$G405,M402:M405,$Z402:$Z405,AF402:AF405)</f>
        <v>#VALUE!</v>
      </c>
      <c r="BF404" s="480"/>
      <c r="BG404" s="469" t="e" cm="1">
        <f t="array" ref="BG404">bdRateExtend($G402:$G405,N402:N405,$Z402:$Z405,AG402:AG405,"None", FALSE,1)</f>
        <v>#VALUE!</v>
      </c>
      <c r="BH404" s="476"/>
      <c r="BI404" s="469" t="e" cm="1">
        <f t="array" ref="BI404">bdRateExtend($G402:$G405,O402:O405,$Z402:$Z405,AH402:AH405,"None", FALSE,1)</f>
        <v>#VALUE!</v>
      </c>
      <c r="BJ404" s="476"/>
      <c r="BK404" s="480" t="e" cm="1">
        <f t="array" ref="BK404">bdRateExtend($G402:$G405,P402:P405,$Z402:$Z405,AI402:AI405)</f>
        <v>#VALUE!</v>
      </c>
      <c r="BL404" s="480"/>
      <c r="BM404" s="480" t="e" cm="1">
        <f t="array" ref="BM404">bdRateExtend($G402:$G405,Q402:Q405,$Z402:$Z405,AJ402:AJ405)</f>
        <v>#VALUE!</v>
      </c>
      <c r="BN404" s="480"/>
      <c r="BO404" s="480" t="e" cm="1">
        <f t="array" ref="BO404">bdRateExtend($G402:$G405,R402:R405,$Z402:$Z405,AK402:AK405)</f>
        <v>#VALUE!</v>
      </c>
      <c r="BP404" s="468"/>
      <c r="BQ404" s="480"/>
      <c r="BR404" s="480"/>
      <c r="BS404" s="480"/>
      <c r="BT404" s="476"/>
      <c r="BU404" s="463" cm="1">
        <f t="array" ref="BU404">testVMAFRange($G402:$G405,N402:N405,$Z402:$Z405,AG402:AG405)</f>
        <v>0</v>
      </c>
      <c r="BV404" s="465"/>
      <c r="BW404" s="463" cm="1">
        <f t="array" ref="BW404">testVMAFRange($G402:$G405,O402:O405,$Z402:$Z405,AH402:AH405)</f>
        <v>0</v>
      </c>
      <c r="BX404" s="465"/>
    </row>
    <row r="405" spans="1:76" ht="17" customHeight="1" thickBot="1" x14ac:dyDescent="0.4">
      <c r="A405" s="516"/>
      <c r="B405" s="518"/>
      <c r="C405" s="521"/>
      <c r="D405" s="522"/>
      <c r="E405" s="523"/>
      <c r="F405" s="144">
        <v>63</v>
      </c>
      <c r="G405" s="145">
        <f>'Anchor-LD'!L403</f>
        <v>0</v>
      </c>
      <c r="H405" s="146">
        <f>'Anchor-LD'!M403</f>
        <v>0</v>
      </c>
      <c r="I405" s="146">
        <f>'Anchor-LD'!N403</f>
        <v>0</v>
      </c>
      <c r="J405" s="146">
        <f>'Anchor-LD'!O403</f>
        <v>0</v>
      </c>
      <c r="K405" s="146">
        <f>(Summary!$C$58*H405+Summary!$C$59*I405+Summary!$C$60*J405)/Summary!$C$61</f>
        <v>0</v>
      </c>
      <c r="L405" s="146">
        <f>'Anchor-LD'!P403</f>
        <v>0</v>
      </c>
      <c r="M405" s="146">
        <f>'Anchor-LD'!Q403</f>
        <v>0</v>
      </c>
      <c r="N405" s="146">
        <f>'Anchor-LD'!R403</f>
        <v>0</v>
      </c>
      <c r="O405" s="146">
        <f>'Anchor-LD'!S403</f>
        <v>0</v>
      </c>
      <c r="P405" s="146">
        <f>'Anchor-LD'!T403</f>
        <v>0</v>
      </c>
      <c r="Q405" s="146">
        <f>'Anchor-LD'!U403</f>
        <v>0</v>
      </c>
      <c r="R405" s="146">
        <f>'Anchor-LD'!V403</f>
        <v>0</v>
      </c>
      <c r="S405" s="146">
        <f>'Anchor-LD'!W403</f>
        <v>0</v>
      </c>
      <c r="T405" s="146">
        <f>'Anchor-LD'!X403</f>
        <v>0</v>
      </c>
      <c r="U405" s="146">
        <f>10*LOG10(1/((Summary!$C$75/10^(R405/10)+Summary!$C$76/10^(S405/10)+Summary!$C$77/10^(T405/10))/Summary!$C$78))</f>
        <v>0</v>
      </c>
      <c r="V405" s="146">
        <f>'Anchor-LD'!Y403</f>
        <v>0</v>
      </c>
      <c r="W405" s="146">
        <f>'Anchor-LD'!Z403</f>
        <v>0</v>
      </c>
      <c r="X405" s="147">
        <f t="shared" si="26"/>
        <v>0</v>
      </c>
      <c r="Y405" s="133"/>
      <c r="Z405" s="145">
        <f>'Test-LD'!L403</f>
        <v>0</v>
      </c>
      <c r="AA405" s="146">
        <f>'Test-LD'!M403</f>
        <v>0</v>
      </c>
      <c r="AB405" s="146">
        <f>'Test-LD'!N403</f>
        <v>0</v>
      </c>
      <c r="AC405" s="146">
        <f>'Test-LD'!O403</f>
        <v>0</v>
      </c>
      <c r="AD405" s="146">
        <f>(Summary!$C$58*AA405+Summary!$C$59*AB405+Summary!$C$60*AC405)/Summary!$C$61</f>
        <v>0</v>
      </c>
      <c r="AE405" s="146">
        <f>'Test-LD'!P403</f>
        <v>0</v>
      </c>
      <c r="AF405" s="146">
        <f>'Test-LD'!Q403</f>
        <v>0</v>
      </c>
      <c r="AG405" s="146">
        <f>'Test-LD'!R403</f>
        <v>0</v>
      </c>
      <c r="AH405" s="146">
        <f>'Test-LD'!S403</f>
        <v>0</v>
      </c>
      <c r="AI405" s="146">
        <f>'Test-LD'!T403</f>
        <v>0</v>
      </c>
      <c r="AJ405" s="146">
        <f>'Test-LD'!U403</f>
        <v>0</v>
      </c>
      <c r="AK405" s="146">
        <f>'Test-LD'!V403</f>
        <v>0</v>
      </c>
      <c r="AL405" s="146">
        <f>'Test-LD'!W403</f>
        <v>0</v>
      </c>
      <c r="AM405" s="146">
        <f>'Test-LD'!X403</f>
        <v>0</v>
      </c>
      <c r="AN405" s="146">
        <f>10*LOG10(1/((Summary!$C$75/10^(AK405/10)+Summary!$C$76/10^(AL405/10)+Summary!$C$77/10^(AM405/10))/Summary!$C$78))</f>
        <v>0</v>
      </c>
      <c r="AO405" s="146">
        <f>'Test-LD'!Y403</f>
        <v>0</v>
      </c>
      <c r="AP405" s="146">
        <f>'Test-LD'!Z403</f>
        <v>0</v>
      </c>
      <c r="AQ405" s="147">
        <f t="shared" si="27"/>
        <v>0</v>
      </c>
      <c r="AR405" s="148" t="e">
        <f t="shared" si="24"/>
        <v>#DIV/0!</v>
      </c>
      <c r="AS405" s="149" t="e">
        <f t="shared" si="25"/>
        <v>#DIV/0!</v>
      </c>
      <c r="AT405" s="136"/>
      <c r="AU405" s="136"/>
      <c r="AV405" s="577"/>
      <c r="AW405" s="480"/>
      <c r="AX405" s="480"/>
      <c r="AY405" s="480"/>
      <c r="AZ405" s="480"/>
      <c r="BA405" s="480"/>
      <c r="BB405" s="481"/>
      <c r="BC405" s="480"/>
      <c r="BD405" s="480"/>
      <c r="BE405" s="480"/>
      <c r="BF405" s="480"/>
      <c r="BG405" s="472"/>
      <c r="BH405" s="477"/>
      <c r="BI405" s="472"/>
      <c r="BJ405" s="477"/>
      <c r="BK405" s="480"/>
      <c r="BL405" s="480"/>
      <c r="BM405" s="480"/>
      <c r="BN405" s="480"/>
      <c r="BO405" s="480"/>
      <c r="BP405" s="471"/>
      <c r="BQ405" s="481"/>
      <c r="BR405" s="481"/>
      <c r="BS405" s="481"/>
      <c r="BT405" s="477"/>
      <c r="BU405" s="473"/>
      <c r="BV405" s="466"/>
      <c r="BW405" s="473"/>
      <c r="BX405" s="466"/>
    </row>
    <row r="406" spans="1:76" ht="17" customHeight="1" x14ac:dyDescent="0.35">
      <c r="A406" s="516"/>
      <c r="B406" s="482" t="s">
        <v>2</v>
      </c>
      <c r="C406" s="519" t="s">
        <v>86</v>
      </c>
      <c r="D406" s="489">
        <v>59.94</v>
      </c>
      <c r="E406" s="492">
        <v>10</v>
      </c>
      <c r="F406" s="129">
        <v>23</v>
      </c>
      <c r="G406" s="130">
        <f>'Anchor-LD'!L404</f>
        <v>0</v>
      </c>
      <c r="H406" s="131">
        <f>'Anchor-LD'!M404</f>
        <v>0</v>
      </c>
      <c r="I406" s="131">
        <f>'Anchor-LD'!N404</f>
        <v>0</v>
      </c>
      <c r="J406" s="131">
        <f>'Anchor-LD'!O404</f>
        <v>0</v>
      </c>
      <c r="K406" s="131">
        <f>(Summary!$C$58*H406+Summary!$C$59*I406+Summary!$C$60*J406)/Summary!$C$61</f>
        <v>0</v>
      </c>
      <c r="L406" s="131">
        <f>'Anchor-LD'!P404</f>
        <v>0</v>
      </c>
      <c r="M406" s="131">
        <f>'Anchor-LD'!Q404</f>
        <v>0</v>
      </c>
      <c r="N406" s="131">
        <f>'Anchor-LD'!R404</f>
        <v>0</v>
      </c>
      <c r="O406" s="131">
        <f>'Anchor-LD'!S404</f>
        <v>0</v>
      </c>
      <c r="P406" s="131">
        <f>'Anchor-LD'!T404</f>
        <v>0</v>
      </c>
      <c r="Q406" s="131">
        <f>'Anchor-LD'!U404</f>
        <v>0</v>
      </c>
      <c r="R406" s="131">
        <f>'Anchor-LD'!V404</f>
        <v>0</v>
      </c>
      <c r="S406" s="131">
        <f>'Anchor-LD'!W404</f>
        <v>0</v>
      </c>
      <c r="T406" s="131">
        <f>'Anchor-LD'!X404</f>
        <v>0</v>
      </c>
      <c r="U406" s="131">
        <f>10*LOG10(1/((Summary!$C$75/10^(R406/10)+Summary!$C$76/10^(S406/10)+Summary!$C$77/10^(T406/10))/Summary!$C$78))</f>
        <v>0</v>
      </c>
      <c r="V406" s="131">
        <f>'Anchor-LD'!Y404</f>
        <v>0</v>
      </c>
      <c r="W406" s="131">
        <f>'Anchor-LD'!Z404</f>
        <v>0</v>
      </c>
      <c r="X406" s="132">
        <f t="shared" si="26"/>
        <v>0</v>
      </c>
      <c r="Y406" s="133"/>
      <c r="Z406" s="130">
        <f>'Test-LD'!L404</f>
        <v>0</v>
      </c>
      <c r="AA406" s="131">
        <f>'Test-LD'!M404</f>
        <v>0</v>
      </c>
      <c r="AB406" s="131">
        <f>'Test-LD'!N404</f>
        <v>0</v>
      </c>
      <c r="AC406" s="131">
        <f>'Test-LD'!O404</f>
        <v>0</v>
      </c>
      <c r="AD406" s="131">
        <f>(Summary!$C$58*AA406+Summary!$C$59*AB406+Summary!$C$60*AC406)/Summary!$C$61</f>
        <v>0</v>
      </c>
      <c r="AE406" s="131">
        <f>'Test-LD'!P404</f>
        <v>0</v>
      </c>
      <c r="AF406" s="131">
        <f>'Test-LD'!Q404</f>
        <v>0</v>
      </c>
      <c r="AG406" s="131">
        <f>'Test-LD'!R404</f>
        <v>0</v>
      </c>
      <c r="AH406" s="131">
        <f>'Test-LD'!S404</f>
        <v>0</v>
      </c>
      <c r="AI406" s="131">
        <f>'Test-LD'!T404</f>
        <v>0</v>
      </c>
      <c r="AJ406" s="131">
        <f>'Test-LD'!U404</f>
        <v>0</v>
      </c>
      <c r="AK406" s="131">
        <f>'Test-LD'!V404</f>
        <v>0</v>
      </c>
      <c r="AL406" s="131">
        <f>'Test-LD'!W404</f>
        <v>0</v>
      </c>
      <c r="AM406" s="131">
        <f>'Test-LD'!X404</f>
        <v>0</v>
      </c>
      <c r="AN406" s="131">
        <f>10*LOG10(1/((Summary!$C$75/10^(AK406/10)+Summary!$C$76/10^(AL406/10)+Summary!$C$77/10^(AM406/10))/Summary!$C$78))</f>
        <v>0</v>
      </c>
      <c r="AO406" s="131">
        <f>'Test-LD'!Y404</f>
        <v>0</v>
      </c>
      <c r="AP406" s="131">
        <f>'Test-LD'!Z404</f>
        <v>0</v>
      </c>
      <c r="AQ406" s="132">
        <f t="shared" si="27"/>
        <v>0</v>
      </c>
      <c r="AR406" s="134" t="e">
        <f t="shared" si="24"/>
        <v>#DIV/0!</v>
      </c>
      <c r="AS406" s="135" t="e">
        <f t="shared" si="25"/>
        <v>#DIV/0!</v>
      </c>
      <c r="AT406" s="136"/>
      <c r="AU406" s="136"/>
      <c r="AV406" s="577" t="s">
        <v>121</v>
      </c>
      <c r="AW406" s="480" t="e" cm="1">
        <f t="array" ref="AW406">bdRateExtend($G406:$G409,H406:H409,$Z406:$Z409,AA406:AA409)</f>
        <v>#VALUE!</v>
      </c>
      <c r="AX406" s="480" t="e" cm="1">
        <f t="array" ref="AX406">bdRateExtend($G406:$G411,H406:H411,$Z406:$Z411,AA406:AA411)</f>
        <v>#VALUE!</v>
      </c>
      <c r="AY406" s="480" t="e" cm="1">
        <f t="array" ref="AY406">bdRateExtend($G406:$G411,I406:I411,$Z406:$Z411,AB406:AB411)</f>
        <v>#VALUE!</v>
      </c>
      <c r="AZ406" s="480" t="e" cm="1">
        <f t="array" ref="AZ406">bdRateExtend($G406:$G411,J406:J411,$Z406:$Z411,AC406:AC411)</f>
        <v>#VALUE!</v>
      </c>
      <c r="BA406" s="480" t="e" cm="1">
        <f t="array" ref="BA406">bdRateExtend($G406:$G411,K406:K411,$Z406:$Z411,AD406:AD411)</f>
        <v>#VALUE!</v>
      </c>
      <c r="BB406" s="479" t="e">
        <f>(Summary!$C$89*AX406+Summary!$C$90*AY406+Summary!$C$91*AZ406)/Summary!$C$92</f>
        <v>#VALUE!</v>
      </c>
      <c r="BC406" s="480" t="e" cm="1">
        <f t="array" ref="BC406">bdRateExtend($G406:$G409,L406:L409,$Z406:$Z409,AE406:AE409)</f>
        <v>#VALUE!</v>
      </c>
      <c r="BD406" s="480" t="e" cm="1">
        <f t="array" ref="BD406">bdRateExtend($G406:$G411,L406:L411,$Z406:$Z411,AE406:AE411)</f>
        <v>#VALUE!</v>
      </c>
      <c r="BE406" s="480" t="e" cm="1">
        <f t="array" ref="BE406">bdRateExtend($G406:$G409,M406:M409,$Z406:$Z409,AF406:AF409)</f>
        <v>#VALUE!</v>
      </c>
      <c r="BF406" s="480" t="e" cm="1">
        <f t="array" ref="BF406">bdRateExtend($G406:$G411,M406:M411,$Z406:$Z411,AF406:AF411)</f>
        <v>#VALUE!</v>
      </c>
      <c r="BG406" s="474" t="e" cm="1">
        <f t="array" ref="BG406">bdRateExtend($G406:$G409,N406:N409,$Z406:$Z409,AG406:AG409,"None", FALSE,1)</f>
        <v>#VALUE!</v>
      </c>
      <c r="BH406" s="475" t="e" cm="1">
        <f t="array" ref="BH406">bdRateExtend($G406:$G411,N406:N411,$Z406:$Z411,AG406:AG411,"None", FALSE,1)</f>
        <v>#VALUE!</v>
      </c>
      <c r="BI406" s="474" t="e" cm="1">
        <f t="array" ref="BI406">bdRateExtend($G406:$G409,O406:O409,$Z406:$Z409,AH406:AH409,"None", FALSE,1)</f>
        <v>#VALUE!</v>
      </c>
      <c r="BJ406" s="475" t="e" cm="1">
        <f t="array" ref="BJ406">bdRateExtend($G406:$G411,O406:O411,$Z406:$Z411,AH406:AH411,"None", FALSE,1)</f>
        <v>#VALUE!</v>
      </c>
      <c r="BK406" s="480" t="e" cm="1">
        <f t="array" ref="BK406">bdRateExtend($G406:$G409,P406:P409,$Z406:$Z409,AI406:AI409)</f>
        <v>#VALUE!</v>
      </c>
      <c r="BL406" s="480" t="e" cm="1">
        <f t="array" ref="BL406">bdRateExtend($G406:$G411,P406:P411,$Z406:$Z411,AI406:AI411)</f>
        <v>#VALUE!</v>
      </c>
      <c r="BM406" s="480" t="e" cm="1">
        <f t="array" ref="BM406">bdRateExtend($G406:$G409,Q406:Q409,$Z406:$Z409,AJ406:AJ409)</f>
        <v>#VALUE!</v>
      </c>
      <c r="BN406" s="480" t="e" cm="1">
        <f t="array" ref="BN406">bdRateExtend($G406:$G411,Q406:Q411,$Z406:$Z411,AJ406:AJ411)</f>
        <v>#VALUE!</v>
      </c>
      <c r="BO406" s="480" t="e" cm="1">
        <f t="array" ref="BO406">bdRateExtend($G406:$G409,R406:R409,$Z406:$Z409,AK406:AK409)</f>
        <v>#VALUE!</v>
      </c>
      <c r="BP406" s="575" t="e" cm="1">
        <f t="array" ref="BP406">bdRateExtend($G406:$G411,R406:R411,$Z406:$Z411,AK406:AK411)</f>
        <v>#VALUE!</v>
      </c>
      <c r="BQ406" s="574" t="e" cm="1">
        <f t="array" ref="BQ406">bdRateExtend($G406:$G411,S406:S411,$Z406:$Z411,AL406:AL411)</f>
        <v>#VALUE!</v>
      </c>
      <c r="BR406" s="574" t="e" cm="1">
        <f t="array" ref="BR406">bdRateExtend($G406:$G411,T406:T411,$Z406:$Z411,AM406:AM411)</f>
        <v>#VALUE!</v>
      </c>
      <c r="BS406" s="574" t="e" cm="1">
        <f t="array" ref="BS406">bdRateExtend($G406:$G411,U406:U411,$Z406:$Z411,AN406:AN411)</f>
        <v>#VALUE!</v>
      </c>
      <c r="BT406" s="576" t="e">
        <f>(Summary!$C$103*BP406+Summary!$C$104*BQ406+Summary!$C$105*BR406)/Summary!$C$106</f>
        <v>#VALUE!</v>
      </c>
      <c r="BU406" s="462" cm="1">
        <f t="array" ref="BU406">testVMAFRange($G406:$G409,N406:N409,$Z406:$Z409,AG406:AG409)</f>
        <v>0</v>
      </c>
      <c r="BV406" s="464" cm="1">
        <f t="array" ref="BV406">testVMAFRange($G406:$G411,N406:N411,$Z406:$Z411,AG406:AG411)</f>
        <v>0</v>
      </c>
      <c r="BW406" s="462" cm="1">
        <f t="array" ref="BW406">testVMAFRange($G406:$G409,O406:O409,$Z406:$Z409,AH406:AH409)</f>
        <v>0</v>
      </c>
      <c r="BX406" s="464" cm="1">
        <f t="array" ref="BX406">testVMAFRange($G406:$G411,O406:O411,$Z406:$Z411,AH406:AH411)</f>
        <v>0</v>
      </c>
    </row>
    <row r="407" spans="1:76" ht="17" customHeight="1" x14ac:dyDescent="0.35">
      <c r="A407" s="516"/>
      <c r="B407" s="483"/>
      <c r="C407" s="520"/>
      <c r="D407" s="490"/>
      <c r="E407" s="493"/>
      <c r="F407" s="138">
        <v>31</v>
      </c>
      <c r="G407" s="139">
        <f>'Anchor-LD'!L405</f>
        <v>0</v>
      </c>
      <c r="H407" s="140">
        <f>'Anchor-LD'!M405</f>
        <v>0</v>
      </c>
      <c r="I407" s="140">
        <f>'Anchor-LD'!N405</f>
        <v>0</v>
      </c>
      <c r="J407" s="140">
        <f>'Anchor-LD'!O405</f>
        <v>0</v>
      </c>
      <c r="K407" s="140">
        <f>(Summary!$C$58*H407+Summary!$C$59*I407+Summary!$C$60*J407)/Summary!$C$61</f>
        <v>0</v>
      </c>
      <c r="L407" s="140">
        <f>'Anchor-LD'!P405</f>
        <v>0</v>
      </c>
      <c r="M407" s="140">
        <f>'Anchor-LD'!Q405</f>
        <v>0</v>
      </c>
      <c r="N407" s="140">
        <f>'Anchor-LD'!R405</f>
        <v>0</v>
      </c>
      <c r="O407" s="140">
        <f>'Anchor-LD'!S405</f>
        <v>0</v>
      </c>
      <c r="P407" s="140">
        <f>'Anchor-LD'!T405</f>
        <v>0</v>
      </c>
      <c r="Q407" s="140">
        <f>'Anchor-LD'!U405</f>
        <v>0</v>
      </c>
      <c r="R407" s="140">
        <f>'Anchor-LD'!V405</f>
        <v>0</v>
      </c>
      <c r="S407" s="140">
        <f>'Anchor-LD'!W405</f>
        <v>0</v>
      </c>
      <c r="T407" s="140">
        <f>'Anchor-LD'!X405</f>
        <v>0</v>
      </c>
      <c r="U407" s="140">
        <f>10*LOG10(1/((Summary!$C$75/10^(R407/10)+Summary!$C$76/10^(S407/10)+Summary!$C$77/10^(T407/10))/Summary!$C$78))</f>
        <v>0</v>
      </c>
      <c r="V407" s="140">
        <f>'Anchor-LD'!Y405</f>
        <v>0</v>
      </c>
      <c r="W407" s="140">
        <f>'Anchor-LD'!Z405</f>
        <v>0</v>
      </c>
      <c r="X407" s="141">
        <f t="shared" si="26"/>
        <v>0</v>
      </c>
      <c r="Y407" s="133"/>
      <c r="Z407" s="139">
        <f>'Test-LD'!L405</f>
        <v>0</v>
      </c>
      <c r="AA407" s="140">
        <f>'Test-LD'!M405</f>
        <v>0</v>
      </c>
      <c r="AB407" s="140">
        <f>'Test-LD'!N405</f>
        <v>0</v>
      </c>
      <c r="AC407" s="140">
        <f>'Test-LD'!O405</f>
        <v>0</v>
      </c>
      <c r="AD407" s="140">
        <f>(Summary!$C$58*AA407+Summary!$C$59*AB407+Summary!$C$60*AC407)/Summary!$C$61</f>
        <v>0</v>
      </c>
      <c r="AE407" s="140">
        <f>'Test-LD'!P405</f>
        <v>0</v>
      </c>
      <c r="AF407" s="140">
        <f>'Test-LD'!Q405</f>
        <v>0</v>
      </c>
      <c r="AG407" s="140">
        <f>'Test-LD'!R405</f>
        <v>0</v>
      </c>
      <c r="AH407" s="140">
        <f>'Test-LD'!S405</f>
        <v>0</v>
      </c>
      <c r="AI407" s="140">
        <f>'Test-LD'!T405</f>
        <v>0</v>
      </c>
      <c r="AJ407" s="140">
        <f>'Test-LD'!U405</f>
        <v>0</v>
      </c>
      <c r="AK407" s="140">
        <f>'Test-LD'!V405</f>
        <v>0</v>
      </c>
      <c r="AL407" s="140">
        <f>'Test-LD'!W405</f>
        <v>0</v>
      </c>
      <c r="AM407" s="140">
        <f>'Test-LD'!X405</f>
        <v>0</v>
      </c>
      <c r="AN407" s="140">
        <f>10*LOG10(1/((Summary!$C$75/10^(AK407/10)+Summary!$C$76/10^(AL407/10)+Summary!$C$77/10^(AM407/10))/Summary!$C$78))</f>
        <v>0</v>
      </c>
      <c r="AO407" s="140">
        <f>'Test-LD'!Y405</f>
        <v>0</v>
      </c>
      <c r="AP407" s="140">
        <f>'Test-LD'!Z405</f>
        <v>0</v>
      </c>
      <c r="AQ407" s="141">
        <f t="shared" si="27"/>
        <v>0</v>
      </c>
      <c r="AR407" s="142" t="e">
        <f t="shared" si="24"/>
        <v>#DIV/0!</v>
      </c>
      <c r="AS407" s="143" t="e">
        <f t="shared" si="25"/>
        <v>#DIV/0!</v>
      </c>
      <c r="AT407" s="136"/>
      <c r="AU407" s="136"/>
      <c r="AV407" s="577"/>
      <c r="AW407" s="480"/>
      <c r="AX407" s="480"/>
      <c r="AY407" s="480"/>
      <c r="AZ407" s="480"/>
      <c r="BA407" s="480"/>
      <c r="BB407" s="480"/>
      <c r="BC407" s="480"/>
      <c r="BD407" s="480"/>
      <c r="BE407" s="480"/>
      <c r="BF407" s="480"/>
      <c r="BG407" s="469"/>
      <c r="BH407" s="476"/>
      <c r="BI407" s="469"/>
      <c r="BJ407" s="476"/>
      <c r="BK407" s="480"/>
      <c r="BL407" s="480"/>
      <c r="BM407" s="480"/>
      <c r="BN407" s="480"/>
      <c r="BO407" s="480"/>
      <c r="BP407" s="468"/>
      <c r="BQ407" s="480"/>
      <c r="BR407" s="480"/>
      <c r="BS407" s="480"/>
      <c r="BT407" s="476"/>
      <c r="BU407" s="463"/>
      <c r="BV407" s="465"/>
      <c r="BW407" s="463"/>
      <c r="BX407" s="465"/>
    </row>
    <row r="408" spans="1:76" ht="17" customHeight="1" x14ac:dyDescent="0.35">
      <c r="A408" s="516"/>
      <c r="B408" s="483"/>
      <c r="C408" s="520"/>
      <c r="D408" s="490"/>
      <c r="E408" s="493"/>
      <c r="F408" s="138">
        <v>39</v>
      </c>
      <c r="G408" s="139">
        <f>'Anchor-LD'!L406</f>
        <v>0</v>
      </c>
      <c r="H408" s="140">
        <f>'Anchor-LD'!M406</f>
        <v>0</v>
      </c>
      <c r="I408" s="140">
        <f>'Anchor-LD'!N406</f>
        <v>0</v>
      </c>
      <c r="J408" s="140">
        <f>'Anchor-LD'!O406</f>
        <v>0</v>
      </c>
      <c r="K408" s="140">
        <f>(Summary!$C$58*H408+Summary!$C$59*I408+Summary!$C$60*J408)/Summary!$C$61</f>
        <v>0</v>
      </c>
      <c r="L408" s="140">
        <f>'Anchor-LD'!P406</f>
        <v>0</v>
      </c>
      <c r="M408" s="140">
        <f>'Anchor-LD'!Q406</f>
        <v>0</v>
      </c>
      <c r="N408" s="140">
        <f>'Anchor-LD'!R406</f>
        <v>0</v>
      </c>
      <c r="O408" s="140">
        <f>'Anchor-LD'!S406</f>
        <v>0</v>
      </c>
      <c r="P408" s="140">
        <f>'Anchor-LD'!T406</f>
        <v>0</v>
      </c>
      <c r="Q408" s="140">
        <f>'Anchor-LD'!U406</f>
        <v>0</v>
      </c>
      <c r="R408" s="140">
        <f>'Anchor-LD'!V406</f>
        <v>0</v>
      </c>
      <c r="S408" s="140">
        <f>'Anchor-LD'!W406</f>
        <v>0</v>
      </c>
      <c r="T408" s="140">
        <f>'Anchor-LD'!X406</f>
        <v>0</v>
      </c>
      <c r="U408" s="140">
        <f>10*LOG10(1/((Summary!$C$75/10^(R408/10)+Summary!$C$76/10^(S408/10)+Summary!$C$77/10^(T408/10))/Summary!$C$78))</f>
        <v>0</v>
      </c>
      <c r="V408" s="140">
        <f>'Anchor-LD'!Y406</f>
        <v>0</v>
      </c>
      <c r="W408" s="140">
        <f>'Anchor-LD'!Z406</f>
        <v>0</v>
      </c>
      <c r="X408" s="141">
        <f t="shared" si="26"/>
        <v>0</v>
      </c>
      <c r="Y408" s="133"/>
      <c r="Z408" s="139">
        <f>'Test-LD'!L406</f>
        <v>0</v>
      </c>
      <c r="AA408" s="140">
        <f>'Test-LD'!M406</f>
        <v>0</v>
      </c>
      <c r="AB408" s="140">
        <f>'Test-LD'!N406</f>
        <v>0</v>
      </c>
      <c r="AC408" s="140">
        <f>'Test-LD'!O406</f>
        <v>0</v>
      </c>
      <c r="AD408" s="140">
        <f>(Summary!$C$58*AA408+Summary!$C$59*AB408+Summary!$C$60*AC408)/Summary!$C$61</f>
        <v>0</v>
      </c>
      <c r="AE408" s="140">
        <f>'Test-LD'!P406</f>
        <v>0</v>
      </c>
      <c r="AF408" s="140">
        <f>'Test-LD'!Q406</f>
        <v>0</v>
      </c>
      <c r="AG408" s="140">
        <f>'Test-LD'!R406</f>
        <v>0</v>
      </c>
      <c r="AH408" s="140">
        <f>'Test-LD'!S406</f>
        <v>0</v>
      </c>
      <c r="AI408" s="140">
        <f>'Test-LD'!T406</f>
        <v>0</v>
      </c>
      <c r="AJ408" s="140">
        <f>'Test-LD'!U406</f>
        <v>0</v>
      </c>
      <c r="AK408" s="140">
        <f>'Test-LD'!V406</f>
        <v>0</v>
      </c>
      <c r="AL408" s="140">
        <f>'Test-LD'!W406</f>
        <v>0</v>
      </c>
      <c r="AM408" s="140">
        <f>'Test-LD'!X406</f>
        <v>0</v>
      </c>
      <c r="AN408" s="140">
        <f>10*LOG10(1/((Summary!$C$75/10^(AK408/10)+Summary!$C$76/10^(AL408/10)+Summary!$C$77/10^(AM408/10))/Summary!$C$78))</f>
        <v>0</v>
      </c>
      <c r="AO408" s="140">
        <f>'Test-LD'!Y406</f>
        <v>0</v>
      </c>
      <c r="AP408" s="140">
        <f>'Test-LD'!Z406</f>
        <v>0</v>
      </c>
      <c r="AQ408" s="141">
        <f t="shared" si="27"/>
        <v>0</v>
      </c>
      <c r="AR408" s="142" t="e">
        <f t="shared" si="24"/>
        <v>#DIV/0!</v>
      </c>
      <c r="AS408" s="143" t="e">
        <f t="shared" si="25"/>
        <v>#DIV/0!</v>
      </c>
      <c r="AT408" s="136"/>
      <c r="AU408" s="136"/>
      <c r="AV408" s="577" t="s">
        <v>122</v>
      </c>
      <c r="AW408" s="480" t="e" cm="1">
        <f t="array" ref="AW408">bdRateExtend($G407:$G410,H407:H410,$Z407:$Z410,AA407:AA410)</f>
        <v>#VALUE!</v>
      </c>
      <c r="AX408" s="480"/>
      <c r="AY408" s="480"/>
      <c r="AZ408" s="480"/>
      <c r="BA408" s="480"/>
      <c r="BB408" s="480"/>
      <c r="BC408" s="480" t="e" cm="1">
        <f t="array" ref="BC408">bdRateExtend($G407:$G410,L407:L410,$Z407:$Z410,AE407:AE410)</f>
        <v>#VALUE!</v>
      </c>
      <c r="BD408" s="480"/>
      <c r="BE408" s="480" t="e" cm="1">
        <f t="array" ref="BE408">bdRateExtend($G407:$G410,M407:M410,$Z407:$Z410,AF407:AF410)</f>
        <v>#VALUE!</v>
      </c>
      <c r="BF408" s="480"/>
      <c r="BG408" s="469" t="e" cm="1">
        <f t="array" ref="BG408">bdRateExtend($G407:$G410,N407:N410,$Z407:$Z410,AG407:AG410,"None", FALSE,1)</f>
        <v>#VALUE!</v>
      </c>
      <c r="BH408" s="476"/>
      <c r="BI408" s="469" t="e" cm="1">
        <f t="array" ref="BI408">bdRateExtend($G407:$G410,O407:O410,$Z407:$Z410,AH407:AH410,"None", FALSE,1)</f>
        <v>#VALUE!</v>
      </c>
      <c r="BJ408" s="476"/>
      <c r="BK408" s="480" t="e" cm="1">
        <f t="array" ref="BK408">bdRateExtend($G407:$G410,P407:P410,$Z407:$Z410,AI407:AI410)</f>
        <v>#VALUE!</v>
      </c>
      <c r="BL408" s="480"/>
      <c r="BM408" s="480" t="e" cm="1">
        <f t="array" ref="BM408">bdRateExtend($G407:$G410,Q407:Q410,$Z407:$Z410,AJ407:AJ410)</f>
        <v>#VALUE!</v>
      </c>
      <c r="BN408" s="480"/>
      <c r="BO408" s="480" t="e" cm="1">
        <f t="array" ref="BO408">bdRateExtend($G407:$G410,R407:R410,$Z407:$Z410,AK407:AK410)</f>
        <v>#VALUE!</v>
      </c>
      <c r="BP408" s="468"/>
      <c r="BQ408" s="480"/>
      <c r="BR408" s="480"/>
      <c r="BS408" s="480"/>
      <c r="BT408" s="476"/>
      <c r="BU408" s="463" cm="1">
        <f t="array" ref="BU408">testVMAFRange($G407:$G410,N407:N410,$Z407:$Z410,AG407:AG410)</f>
        <v>0</v>
      </c>
      <c r="BV408" s="465"/>
      <c r="BW408" s="463" cm="1">
        <f t="array" ref="BW408">testVMAFRange($G407:$G410,O407:O410,$Z407:$Z410,AH407:AH410)</f>
        <v>0</v>
      </c>
      <c r="BX408" s="465"/>
    </row>
    <row r="409" spans="1:76" ht="17" customHeight="1" x14ac:dyDescent="0.35">
      <c r="A409" s="516"/>
      <c r="B409" s="483"/>
      <c r="C409" s="520"/>
      <c r="D409" s="490"/>
      <c r="E409" s="493"/>
      <c r="F409" s="138">
        <v>47</v>
      </c>
      <c r="G409" s="139">
        <f>'Anchor-LD'!L407</f>
        <v>0</v>
      </c>
      <c r="H409" s="140">
        <f>'Anchor-LD'!M407</f>
        <v>0</v>
      </c>
      <c r="I409" s="140">
        <f>'Anchor-LD'!N407</f>
        <v>0</v>
      </c>
      <c r="J409" s="140">
        <f>'Anchor-LD'!O407</f>
        <v>0</v>
      </c>
      <c r="K409" s="140">
        <f>(Summary!$C$58*H409+Summary!$C$59*I409+Summary!$C$60*J409)/Summary!$C$61</f>
        <v>0</v>
      </c>
      <c r="L409" s="140">
        <f>'Anchor-LD'!P407</f>
        <v>0</v>
      </c>
      <c r="M409" s="140">
        <f>'Anchor-LD'!Q407</f>
        <v>0</v>
      </c>
      <c r="N409" s="140">
        <f>'Anchor-LD'!R407</f>
        <v>0</v>
      </c>
      <c r="O409" s="140">
        <f>'Anchor-LD'!S407</f>
        <v>0</v>
      </c>
      <c r="P409" s="140">
        <f>'Anchor-LD'!T407</f>
        <v>0</v>
      </c>
      <c r="Q409" s="140">
        <f>'Anchor-LD'!U407</f>
        <v>0</v>
      </c>
      <c r="R409" s="140">
        <f>'Anchor-LD'!V407</f>
        <v>0</v>
      </c>
      <c r="S409" s="140">
        <f>'Anchor-LD'!W407</f>
        <v>0</v>
      </c>
      <c r="T409" s="140">
        <f>'Anchor-LD'!X407</f>
        <v>0</v>
      </c>
      <c r="U409" s="140">
        <f>10*LOG10(1/((Summary!$C$75/10^(R409/10)+Summary!$C$76/10^(S409/10)+Summary!$C$77/10^(T409/10))/Summary!$C$78))</f>
        <v>0</v>
      </c>
      <c r="V409" s="140">
        <f>'Anchor-LD'!Y407</f>
        <v>0</v>
      </c>
      <c r="W409" s="140">
        <f>'Anchor-LD'!Z407</f>
        <v>0</v>
      </c>
      <c r="X409" s="141">
        <f t="shared" si="26"/>
        <v>0</v>
      </c>
      <c r="Y409" s="133"/>
      <c r="Z409" s="139">
        <f>'Test-LD'!L407</f>
        <v>0</v>
      </c>
      <c r="AA409" s="140">
        <f>'Test-LD'!M407</f>
        <v>0</v>
      </c>
      <c r="AB409" s="140">
        <f>'Test-LD'!N407</f>
        <v>0</v>
      </c>
      <c r="AC409" s="140">
        <f>'Test-LD'!O407</f>
        <v>0</v>
      </c>
      <c r="AD409" s="140">
        <f>(Summary!$C$58*AA409+Summary!$C$59*AB409+Summary!$C$60*AC409)/Summary!$C$61</f>
        <v>0</v>
      </c>
      <c r="AE409" s="140">
        <f>'Test-LD'!P407</f>
        <v>0</v>
      </c>
      <c r="AF409" s="140">
        <f>'Test-LD'!Q407</f>
        <v>0</v>
      </c>
      <c r="AG409" s="140">
        <f>'Test-LD'!R407</f>
        <v>0</v>
      </c>
      <c r="AH409" s="140">
        <f>'Test-LD'!S407</f>
        <v>0</v>
      </c>
      <c r="AI409" s="140">
        <f>'Test-LD'!T407</f>
        <v>0</v>
      </c>
      <c r="AJ409" s="140">
        <f>'Test-LD'!U407</f>
        <v>0</v>
      </c>
      <c r="AK409" s="140">
        <f>'Test-LD'!V407</f>
        <v>0</v>
      </c>
      <c r="AL409" s="140">
        <f>'Test-LD'!W407</f>
        <v>0</v>
      </c>
      <c r="AM409" s="140">
        <f>'Test-LD'!X407</f>
        <v>0</v>
      </c>
      <c r="AN409" s="140">
        <f>10*LOG10(1/((Summary!$C$75/10^(AK409/10)+Summary!$C$76/10^(AL409/10)+Summary!$C$77/10^(AM409/10))/Summary!$C$78))</f>
        <v>0</v>
      </c>
      <c r="AO409" s="140">
        <f>'Test-LD'!Y407</f>
        <v>0</v>
      </c>
      <c r="AP409" s="140">
        <f>'Test-LD'!Z407</f>
        <v>0</v>
      </c>
      <c r="AQ409" s="141">
        <f t="shared" si="27"/>
        <v>0</v>
      </c>
      <c r="AR409" s="142" t="e">
        <f t="shared" si="24"/>
        <v>#DIV/0!</v>
      </c>
      <c r="AS409" s="143" t="e">
        <f t="shared" si="25"/>
        <v>#DIV/0!</v>
      </c>
      <c r="AT409" s="136"/>
      <c r="AU409" s="136"/>
      <c r="AV409" s="577"/>
      <c r="AW409" s="480"/>
      <c r="AX409" s="480"/>
      <c r="AY409" s="480"/>
      <c r="AZ409" s="480"/>
      <c r="BA409" s="480"/>
      <c r="BB409" s="480"/>
      <c r="BC409" s="480"/>
      <c r="BD409" s="480"/>
      <c r="BE409" s="480"/>
      <c r="BF409" s="480"/>
      <c r="BG409" s="469"/>
      <c r="BH409" s="476"/>
      <c r="BI409" s="469"/>
      <c r="BJ409" s="476"/>
      <c r="BK409" s="480"/>
      <c r="BL409" s="480"/>
      <c r="BM409" s="480"/>
      <c r="BN409" s="480"/>
      <c r="BO409" s="480"/>
      <c r="BP409" s="468"/>
      <c r="BQ409" s="480"/>
      <c r="BR409" s="480"/>
      <c r="BS409" s="480"/>
      <c r="BT409" s="476"/>
      <c r="BU409" s="463"/>
      <c r="BV409" s="465"/>
      <c r="BW409" s="463"/>
      <c r="BX409" s="465"/>
    </row>
    <row r="410" spans="1:76" ht="17" customHeight="1" x14ac:dyDescent="0.35">
      <c r="A410" s="516"/>
      <c r="B410" s="483"/>
      <c r="C410" s="520"/>
      <c r="D410" s="490"/>
      <c r="E410" s="493"/>
      <c r="F410" s="138">
        <v>55</v>
      </c>
      <c r="G410" s="139">
        <f>'Anchor-LD'!L408</f>
        <v>0</v>
      </c>
      <c r="H410" s="140">
        <f>'Anchor-LD'!M408</f>
        <v>0</v>
      </c>
      <c r="I410" s="140">
        <f>'Anchor-LD'!N408</f>
        <v>0</v>
      </c>
      <c r="J410" s="140">
        <f>'Anchor-LD'!O408</f>
        <v>0</v>
      </c>
      <c r="K410" s="140">
        <f>(Summary!$C$58*H410+Summary!$C$59*I410+Summary!$C$60*J410)/Summary!$C$61</f>
        <v>0</v>
      </c>
      <c r="L410" s="140">
        <f>'Anchor-LD'!P408</f>
        <v>0</v>
      </c>
      <c r="M410" s="140">
        <f>'Anchor-LD'!Q408</f>
        <v>0</v>
      </c>
      <c r="N410" s="140">
        <f>'Anchor-LD'!R408</f>
        <v>0</v>
      </c>
      <c r="O410" s="140">
        <f>'Anchor-LD'!S408</f>
        <v>0</v>
      </c>
      <c r="P410" s="140">
        <f>'Anchor-LD'!T408</f>
        <v>0</v>
      </c>
      <c r="Q410" s="140">
        <f>'Anchor-LD'!U408</f>
        <v>0</v>
      </c>
      <c r="R410" s="140">
        <f>'Anchor-LD'!V408</f>
        <v>0</v>
      </c>
      <c r="S410" s="140">
        <f>'Anchor-LD'!W408</f>
        <v>0</v>
      </c>
      <c r="T410" s="140">
        <f>'Anchor-LD'!X408</f>
        <v>0</v>
      </c>
      <c r="U410" s="140">
        <f>10*LOG10(1/((Summary!$C$75/10^(R410/10)+Summary!$C$76/10^(S410/10)+Summary!$C$77/10^(T410/10))/Summary!$C$78))</f>
        <v>0</v>
      </c>
      <c r="V410" s="140">
        <f>'Anchor-LD'!Y408</f>
        <v>0</v>
      </c>
      <c r="W410" s="140">
        <f>'Anchor-LD'!Z408</f>
        <v>0</v>
      </c>
      <c r="X410" s="141">
        <f t="shared" si="26"/>
        <v>0</v>
      </c>
      <c r="Y410" s="133"/>
      <c r="Z410" s="139">
        <f>'Test-LD'!L408</f>
        <v>0</v>
      </c>
      <c r="AA410" s="140">
        <f>'Test-LD'!M408</f>
        <v>0</v>
      </c>
      <c r="AB410" s="140">
        <f>'Test-LD'!N408</f>
        <v>0</v>
      </c>
      <c r="AC410" s="140">
        <f>'Test-LD'!O408</f>
        <v>0</v>
      </c>
      <c r="AD410" s="140">
        <f>(Summary!$C$58*AA410+Summary!$C$59*AB410+Summary!$C$60*AC410)/Summary!$C$61</f>
        <v>0</v>
      </c>
      <c r="AE410" s="140">
        <f>'Test-LD'!P408</f>
        <v>0</v>
      </c>
      <c r="AF410" s="140">
        <f>'Test-LD'!Q408</f>
        <v>0</v>
      </c>
      <c r="AG410" s="140">
        <f>'Test-LD'!R408</f>
        <v>0</v>
      </c>
      <c r="AH410" s="140">
        <f>'Test-LD'!S408</f>
        <v>0</v>
      </c>
      <c r="AI410" s="140">
        <f>'Test-LD'!T408</f>
        <v>0</v>
      </c>
      <c r="AJ410" s="140">
        <f>'Test-LD'!U408</f>
        <v>0</v>
      </c>
      <c r="AK410" s="140">
        <f>'Test-LD'!V408</f>
        <v>0</v>
      </c>
      <c r="AL410" s="140">
        <f>'Test-LD'!W408</f>
        <v>0</v>
      </c>
      <c r="AM410" s="140">
        <f>'Test-LD'!X408</f>
        <v>0</v>
      </c>
      <c r="AN410" s="140">
        <f>10*LOG10(1/((Summary!$C$75/10^(AK410/10)+Summary!$C$76/10^(AL410/10)+Summary!$C$77/10^(AM410/10))/Summary!$C$78))</f>
        <v>0</v>
      </c>
      <c r="AO410" s="140">
        <f>'Test-LD'!Y408</f>
        <v>0</v>
      </c>
      <c r="AP410" s="140">
        <f>'Test-LD'!Z408</f>
        <v>0</v>
      </c>
      <c r="AQ410" s="141">
        <f t="shared" si="27"/>
        <v>0</v>
      </c>
      <c r="AR410" s="142" t="e">
        <f t="shared" si="24"/>
        <v>#DIV/0!</v>
      </c>
      <c r="AS410" s="143" t="e">
        <f t="shared" si="25"/>
        <v>#DIV/0!</v>
      </c>
      <c r="AT410" s="136"/>
      <c r="AU410" s="136"/>
      <c r="AV410" s="577" t="s">
        <v>123</v>
      </c>
      <c r="AW410" s="480" t="e" cm="1">
        <f t="array" ref="AW410">bdRateExtend($G408:$G411,H408:H411,$Z408:$Z411,AA408:AA411)</f>
        <v>#VALUE!</v>
      </c>
      <c r="AX410" s="480"/>
      <c r="AY410" s="480"/>
      <c r="AZ410" s="480"/>
      <c r="BA410" s="480"/>
      <c r="BB410" s="480"/>
      <c r="BC410" s="480" t="e" cm="1">
        <f t="array" ref="BC410">bdRateExtend($G408:$G411,L408:L411,$Z408:$Z411,AE408:AE411)</f>
        <v>#VALUE!</v>
      </c>
      <c r="BD410" s="480"/>
      <c r="BE410" s="480" t="e" cm="1">
        <f t="array" ref="BE410">bdRateExtend($G408:$G411,M408:M411,$Z408:$Z411,AF408:AF411)</f>
        <v>#VALUE!</v>
      </c>
      <c r="BF410" s="480"/>
      <c r="BG410" s="469" t="e" cm="1">
        <f t="array" ref="BG410">bdRateExtend($G408:$G411,N408:N411,$Z408:$Z411,AG408:AG411,"None", FALSE,1)</f>
        <v>#VALUE!</v>
      </c>
      <c r="BH410" s="476"/>
      <c r="BI410" s="469" t="e" cm="1">
        <f t="array" ref="BI410">bdRateExtend($G408:$G411,O408:O411,$Z408:$Z411,AH408:AH411,"None", FALSE,1)</f>
        <v>#VALUE!</v>
      </c>
      <c r="BJ410" s="476"/>
      <c r="BK410" s="480" t="e" cm="1">
        <f t="array" ref="BK410">bdRateExtend($G408:$G411,P408:P411,$Z408:$Z411,AI408:AI411)</f>
        <v>#VALUE!</v>
      </c>
      <c r="BL410" s="480"/>
      <c r="BM410" s="480" t="e" cm="1">
        <f t="array" ref="BM410">bdRateExtend($G408:$G411,Q408:Q411,$Z408:$Z411,AJ408:AJ411)</f>
        <v>#VALUE!</v>
      </c>
      <c r="BN410" s="480"/>
      <c r="BO410" s="480" t="e" cm="1">
        <f t="array" ref="BO410">bdRateExtend($G408:$G411,R408:R411,$Z408:$Z411,AK408:AK411)</f>
        <v>#VALUE!</v>
      </c>
      <c r="BP410" s="468"/>
      <c r="BQ410" s="480"/>
      <c r="BR410" s="480"/>
      <c r="BS410" s="480"/>
      <c r="BT410" s="476"/>
      <c r="BU410" s="463" cm="1">
        <f t="array" ref="BU410">testVMAFRange($G408:$G411,N408:N411,$Z408:$Z411,AG408:AG411)</f>
        <v>0</v>
      </c>
      <c r="BV410" s="465"/>
      <c r="BW410" s="463" cm="1">
        <f t="array" ref="BW410">testVMAFRange($G408:$G411,O408:O411,$Z408:$Z411,AH408:AH411)</f>
        <v>0</v>
      </c>
      <c r="BX410" s="465"/>
    </row>
    <row r="411" spans="1:76" ht="17" customHeight="1" thickBot="1" x14ac:dyDescent="0.4">
      <c r="A411" s="516"/>
      <c r="B411" s="518"/>
      <c r="C411" s="521"/>
      <c r="D411" s="522"/>
      <c r="E411" s="523"/>
      <c r="F411" s="144">
        <v>63</v>
      </c>
      <c r="G411" s="145">
        <f>'Anchor-LD'!L409</f>
        <v>0</v>
      </c>
      <c r="H411" s="146">
        <f>'Anchor-LD'!M409</f>
        <v>0</v>
      </c>
      <c r="I411" s="146">
        <f>'Anchor-LD'!N409</f>
        <v>0</v>
      </c>
      <c r="J411" s="146">
        <f>'Anchor-LD'!O409</f>
        <v>0</v>
      </c>
      <c r="K411" s="146">
        <f>(Summary!$C$58*H411+Summary!$C$59*I411+Summary!$C$60*J411)/Summary!$C$61</f>
        <v>0</v>
      </c>
      <c r="L411" s="146">
        <f>'Anchor-LD'!P409</f>
        <v>0</v>
      </c>
      <c r="M411" s="146">
        <f>'Anchor-LD'!Q409</f>
        <v>0</v>
      </c>
      <c r="N411" s="146">
        <f>'Anchor-LD'!R409</f>
        <v>0</v>
      </c>
      <c r="O411" s="146">
        <f>'Anchor-LD'!S409</f>
        <v>0</v>
      </c>
      <c r="P411" s="146">
        <f>'Anchor-LD'!T409</f>
        <v>0</v>
      </c>
      <c r="Q411" s="146">
        <f>'Anchor-LD'!U409</f>
        <v>0</v>
      </c>
      <c r="R411" s="146">
        <f>'Anchor-LD'!V409</f>
        <v>0</v>
      </c>
      <c r="S411" s="146">
        <f>'Anchor-LD'!W409</f>
        <v>0</v>
      </c>
      <c r="T411" s="146">
        <f>'Anchor-LD'!X409</f>
        <v>0</v>
      </c>
      <c r="U411" s="146">
        <f>10*LOG10(1/((Summary!$C$75/10^(R411/10)+Summary!$C$76/10^(S411/10)+Summary!$C$77/10^(T411/10))/Summary!$C$78))</f>
        <v>0</v>
      </c>
      <c r="V411" s="146">
        <f>'Anchor-LD'!Y409</f>
        <v>0</v>
      </c>
      <c r="W411" s="146">
        <f>'Anchor-LD'!Z409</f>
        <v>0</v>
      </c>
      <c r="X411" s="147">
        <f t="shared" si="26"/>
        <v>0</v>
      </c>
      <c r="Y411" s="133"/>
      <c r="Z411" s="145">
        <f>'Test-LD'!L409</f>
        <v>0</v>
      </c>
      <c r="AA411" s="146">
        <f>'Test-LD'!M409</f>
        <v>0</v>
      </c>
      <c r="AB411" s="146">
        <f>'Test-LD'!N409</f>
        <v>0</v>
      </c>
      <c r="AC411" s="146">
        <f>'Test-LD'!O409</f>
        <v>0</v>
      </c>
      <c r="AD411" s="146">
        <f>(Summary!$C$58*AA411+Summary!$C$59*AB411+Summary!$C$60*AC411)/Summary!$C$61</f>
        <v>0</v>
      </c>
      <c r="AE411" s="146">
        <f>'Test-LD'!P409</f>
        <v>0</v>
      </c>
      <c r="AF411" s="146">
        <f>'Test-LD'!Q409</f>
        <v>0</v>
      </c>
      <c r="AG411" s="146">
        <f>'Test-LD'!R409</f>
        <v>0</v>
      </c>
      <c r="AH411" s="146">
        <f>'Test-LD'!S409</f>
        <v>0</v>
      </c>
      <c r="AI411" s="146">
        <f>'Test-LD'!T409</f>
        <v>0</v>
      </c>
      <c r="AJ411" s="146">
        <f>'Test-LD'!U409</f>
        <v>0</v>
      </c>
      <c r="AK411" s="146">
        <f>'Test-LD'!V409</f>
        <v>0</v>
      </c>
      <c r="AL411" s="146">
        <f>'Test-LD'!W409</f>
        <v>0</v>
      </c>
      <c r="AM411" s="146">
        <f>'Test-LD'!X409</f>
        <v>0</v>
      </c>
      <c r="AN411" s="146">
        <f>10*LOG10(1/((Summary!$C$75/10^(AK411/10)+Summary!$C$76/10^(AL411/10)+Summary!$C$77/10^(AM411/10))/Summary!$C$78))</f>
        <v>0</v>
      </c>
      <c r="AO411" s="146">
        <f>'Test-LD'!Y409</f>
        <v>0</v>
      </c>
      <c r="AP411" s="146">
        <f>'Test-LD'!Z409</f>
        <v>0</v>
      </c>
      <c r="AQ411" s="147">
        <f t="shared" si="27"/>
        <v>0</v>
      </c>
      <c r="AR411" s="148" t="e">
        <f t="shared" si="24"/>
        <v>#DIV/0!</v>
      </c>
      <c r="AS411" s="149" t="e">
        <f t="shared" si="25"/>
        <v>#DIV/0!</v>
      </c>
      <c r="AT411" s="136"/>
      <c r="AU411" s="136"/>
      <c r="AV411" s="577"/>
      <c r="AW411" s="480"/>
      <c r="AX411" s="480"/>
      <c r="AY411" s="480"/>
      <c r="AZ411" s="480"/>
      <c r="BA411" s="480"/>
      <c r="BB411" s="481"/>
      <c r="BC411" s="480"/>
      <c r="BD411" s="480"/>
      <c r="BE411" s="480"/>
      <c r="BF411" s="480"/>
      <c r="BG411" s="472"/>
      <c r="BH411" s="477"/>
      <c r="BI411" s="472"/>
      <c r="BJ411" s="477"/>
      <c r="BK411" s="480"/>
      <c r="BL411" s="480"/>
      <c r="BM411" s="480"/>
      <c r="BN411" s="480"/>
      <c r="BO411" s="480"/>
      <c r="BP411" s="471"/>
      <c r="BQ411" s="481"/>
      <c r="BR411" s="481"/>
      <c r="BS411" s="481"/>
      <c r="BT411" s="477"/>
      <c r="BU411" s="473"/>
      <c r="BV411" s="466"/>
      <c r="BW411" s="473"/>
      <c r="BX411" s="466"/>
    </row>
    <row r="412" spans="1:76" ht="17" customHeight="1" x14ac:dyDescent="0.35">
      <c r="A412" s="516"/>
      <c r="B412" s="482" t="s">
        <v>2</v>
      </c>
      <c r="C412" s="519" t="s">
        <v>87</v>
      </c>
      <c r="D412" s="489">
        <v>24</v>
      </c>
      <c r="E412" s="492">
        <v>10</v>
      </c>
      <c r="F412" s="129">
        <v>23</v>
      </c>
      <c r="G412" s="130">
        <f>'Anchor-LD'!L410</f>
        <v>0</v>
      </c>
      <c r="H412" s="131">
        <f>'Anchor-LD'!M410</f>
        <v>0</v>
      </c>
      <c r="I412" s="131">
        <f>'Anchor-LD'!N410</f>
        <v>0</v>
      </c>
      <c r="J412" s="131">
        <f>'Anchor-LD'!O410</f>
        <v>0</v>
      </c>
      <c r="K412" s="131">
        <f>(Summary!$C$58*H412+Summary!$C$59*I412+Summary!$C$60*J412)/Summary!$C$61</f>
        <v>0</v>
      </c>
      <c r="L412" s="131">
        <f>'Anchor-LD'!P410</f>
        <v>0</v>
      </c>
      <c r="M412" s="131">
        <f>'Anchor-LD'!Q410</f>
        <v>0</v>
      </c>
      <c r="N412" s="131">
        <f>'Anchor-LD'!R410</f>
        <v>0</v>
      </c>
      <c r="O412" s="131">
        <f>'Anchor-LD'!S410</f>
        <v>0</v>
      </c>
      <c r="P412" s="131">
        <f>'Anchor-LD'!T410</f>
        <v>0</v>
      </c>
      <c r="Q412" s="131">
        <f>'Anchor-LD'!U410</f>
        <v>0</v>
      </c>
      <c r="R412" s="131">
        <f>'Anchor-LD'!V410</f>
        <v>0</v>
      </c>
      <c r="S412" s="131">
        <f>'Anchor-LD'!W410</f>
        <v>0</v>
      </c>
      <c r="T412" s="131">
        <f>'Anchor-LD'!X410</f>
        <v>0</v>
      </c>
      <c r="U412" s="131">
        <f>10*LOG10(1/((Summary!$C$75/10^(R412/10)+Summary!$C$76/10^(S412/10)+Summary!$C$77/10^(T412/10))/Summary!$C$78))</f>
        <v>0</v>
      </c>
      <c r="V412" s="131">
        <f>'Anchor-LD'!Y410</f>
        <v>0</v>
      </c>
      <c r="W412" s="131">
        <f>'Anchor-LD'!Z410</f>
        <v>0</v>
      </c>
      <c r="X412" s="132">
        <f t="shared" si="26"/>
        <v>0</v>
      </c>
      <c r="Y412" s="133"/>
      <c r="Z412" s="130">
        <f>'Test-LD'!L410</f>
        <v>0</v>
      </c>
      <c r="AA412" s="131">
        <f>'Test-LD'!M410</f>
        <v>0</v>
      </c>
      <c r="AB412" s="131">
        <f>'Test-LD'!N410</f>
        <v>0</v>
      </c>
      <c r="AC412" s="131">
        <f>'Test-LD'!O410</f>
        <v>0</v>
      </c>
      <c r="AD412" s="131">
        <f>(Summary!$C$58*AA412+Summary!$C$59*AB412+Summary!$C$60*AC412)/Summary!$C$61</f>
        <v>0</v>
      </c>
      <c r="AE412" s="131">
        <f>'Test-LD'!P410</f>
        <v>0</v>
      </c>
      <c r="AF412" s="131">
        <f>'Test-LD'!Q410</f>
        <v>0</v>
      </c>
      <c r="AG412" s="131">
        <f>'Test-LD'!R410</f>
        <v>0</v>
      </c>
      <c r="AH412" s="131">
        <f>'Test-LD'!S410</f>
        <v>0</v>
      </c>
      <c r="AI412" s="131">
        <f>'Test-LD'!T410</f>
        <v>0</v>
      </c>
      <c r="AJ412" s="131">
        <f>'Test-LD'!U410</f>
        <v>0</v>
      </c>
      <c r="AK412" s="131">
        <f>'Test-LD'!V410</f>
        <v>0</v>
      </c>
      <c r="AL412" s="131">
        <f>'Test-LD'!W410</f>
        <v>0</v>
      </c>
      <c r="AM412" s="131">
        <f>'Test-LD'!X410</f>
        <v>0</v>
      </c>
      <c r="AN412" s="131">
        <f>10*LOG10(1/((Summary!$C$75/10^(AK412/10)+Summary!$C$76/10^(AL412/10)+Summary!$C$77/10^(AM412/10))/Summary!$C$78))</f>
        <v>0</v>
      </c>
      <c r="AO412" s="131">
        <f>'Test-LD'!Y410</f>
        <v>0</v>
      </c>
      <c r="AP412" s="131">
        <f>'Test-LD'!Z410</f>
        <v>0</v>
      </c>
      <c r="AQ412" s="132">
        <f t="shared" si="27"/>
        <v>0</v>
      </c>
      <c r="AR412" s="134" t="e">
        <f t="shared" si="24"/>
        <v>#DIV/0!</v>
      </c>
      <c r="AS412" s="135" t="e">
        <f t="shared" si="25"/>
        <v>#DIV/0!</v>
      </c>
      <c r="AT412" s="136"/>
      <c r="AU412" s="136"/>
      <c r="AV412" s="577" t="s">
        <v>121</v>
      </c>
      <c r="AW412" s="480" t="e" cm="1">
        <f t="array" ref="AW412">bdRateExtend($G412:$G415,H412:H415,$Z412:$Z415,AA412:AA415)</f>
        <v>#VALUE!</v>
      </c>
      <c r="AX412" s="480" t="e" cm="1">
        <f t="array" ref="AX412">bdRateExtend($G412:$G417,H412:H417,$Z412:$Z417,AA412:AA417)</f>
        <v>#VALUE!</v>
      </c>
      <c r="AY412" s="480" t="e" cm="1">
        <f t="array" ref="AY412">bdRateExtend($G412:$G417,I412:I417,$Z412:$Z417,AB412:AB417)</f>
        <v>#VALUE!</v>
      </c>
      <c r="AZ412" s="480" t="e" cm="1">
        <f t="array" ref="AZ412">bdRateExtend($G412:$G417,J412:J417,$Z412:$Z417,AC412:AC417)</f>
        <v>#VALUE!</v>
      </c>
      <c r="BA412" s="480" t="e" cm="1">
        <f t="array" ref="BA412">bdRateExtend($G412:$G417,K412:K417,$Z412:$Z417,AD412:AD417)</f>
        <v>#VALUE!</v>
      </c>
      <c r="BB412" s="479" t="e">
        <f>(Summary!$C$89*AX412+Summary!$C$90*AY412+Summary!$C$91*AZ412)/Summary!$C$92</f>
        <v>#VALUE!</v>
      </c>
      <c r="BC412" s="480" t="e" cm="1">
        <f t="array" ref="BC412">bdRateExtend($G412:$G415,L412:L415,$Z412:$Z415,AE412:AE415)</f>
        <v>#VALUE!</v>
      </c>
      <c r="BD412" s="480" t="e" cm="1">
        <f t="array" ref="BD412">bdRateExtend($G412:$G417,L412:L417,$Z412:$Z417,AE412:AE417)</f>
        <v>#VALUE!</v>
      </c>
      <c r="BE412" s="480" t="e" cm="1">
        <f t="array" ref="BE412">bdRateExtend($G412:$G415,M412:M415,$Z412:$Z415,AF412:AF415)</f>
        <v>#VALUE!</v>
      </c>
      <c r="BF412" s="480" t="e" cm="1">
        <f t="array" ref="BF412">bdRateExtend($G412:$G417,M412:M417,$Z412:$Z417,AF412:AF417)</f>
        <v>#VALUE!</v>
      </c>
      <c r="BG412" s="474" t="e" cm="1">
        <f t="array" ref="BG412">bdRateExtend($G412:$G415,N412:N415,$Z412:$Z415,AG412:AG415,"None", FALSE,1)</f>
        <v>#VALUE!</v>
      </c>
      <c r="BH412" s="475" t="e" cm="1">
        <f t="array" ref="BH412">bdRateExtend($G412:$G417,N412:N417,$Z412:$Z417,AG412:AG417,"None", FALSE,1)</f>
        <v>#VALUE!</v>
      </c>
      <c r="BI412" s="474" t="e" cm="1">
        <f t="array" ref="BI412">bdRateExtend($G412:$G415,O412:O415,$Z412:$Z415,AH412:AH415,"None", FALSE,1)</f>
        <v>#VALUE!</v>
      </c>
      <c r="BJ412" s="475" t="e" cm="1">
        <f t="array" ref="BJ412">bdRateExtend($G412:$G417,O412:O417,$Z412:$Z417,AH412:AH417,"None", FALSE,1)</f>
        <v>#VALUE!</v>
      </c>
      <c r="BK412" s="480" t="e" cm="1">
        <f t="array" ref="BK412">bdRateExtend($G412:$G415,P412:P415,$Z412:$Z415,AI412:AI415)</f>
        <v>#VALUE!</v>
      </c>
      <c r="BL412" s="480" t="e" cm="1">
        <f t="array" ref="BL412">bdRateExtend($G412:$G417,P412:P417,$Z412:$Z417,AI412:AI417)</f>
        <v>#VALUE!</v>
      </c>
      <c r="BM412" s="480" t="e" cm="1">
        <f t="array" ref="BM412">bdRateExtend($G412:$G415,Q412:Q415,$Z412:$Z415,AJ412:AJ415)</f>
        <v>#VALUE!</v>
      </c>
      <c r="BN412" s="480" t="e" cm="1">
        <f t="array" ref="BN412">bdRateExtend($G412:$G417,Q412:Q417,$Z412:$Z417,AJ412:AJ417)</f>
        <v>#VALUE!</v>
      </c>
      <c r="BO412" s="480" t="e" cm="1">
        <f t="array" ref="BO412">bdRateExtend($G412:$G415,R412:R415,$Z412:$Z415,AK412:AK415)</f>
        <v>#VALUE!</v>
      </c>
      <c r="BP412" s="575" t="e" cm="1">
        <f t="array" ref="BP412">bdRateExtend($G412:$G417,R412:R417,$Z412:$Z417,AK412:AK417)</f>
        <v>#VALUE!</v>
      </c>
      <c r="BQ412" s="574" t="e" cm="1">
        <f t="array" ref="BQ412">bdRateExtend($G412:$G417,S412:S417,$Z412:$Z417,AL412:AL417)</f>
        <v>#VALUE!</v>
      </c>
      <c r="BR412" s="574" t="e" cm="1">
        <f t="array" ref="BR412">bdRateExtend($G412:$G417,T412:T417,$Z412:$Z417,AM412:AM417)</f>
        <v>#VALUE!</v>
      </c>
      <c r="BS412" s="574" t="e" cm="1">
        <f t="array" ref="BS412">bdRateExtend($G412:$G417,U412:U417,$Z412:$Z417,AN412:AN417)</f>
        <v>#VALUE!</v>
      </c>
      <c r="BT412" s="576" t="e">
        <f>(Summary!$C$103*BP412+Summary!$C$104*BQ412+Summary!$C$105*BR412)/Summary!$C$106</f>
        <v>#VALUE!</v>
      </c>
      <c r="BU412" s="462" cm="1">
        <f t="array" ref="BU412">testVMAFRange($G412:$G415,N412:N415,$Z412:$Z415,AG412:AG415)</f>
        <v>0</v>
      </c>
      <c r="BV412" s="464" cm="1">
        <f t="array" ref="BV412">testVMAFRange($G412:$G417,N412:N417,$Z412:$Z417,AG412:AG417)</f>
        <v>0</v>
      </c>
      <c r="BW412" s="462" cm="1">
        <f t="array" ref="BW412">testVMAFRange($G412:$G415,O412:O415,$Z412:$Z415,AH412:AH415)</f>
        <v>0</v>
      </c>
      <c r="BX412" s="464" cm="1">
        <f t="array" ref="BX412">testVMAFRange($G412:$G417,O412:O417,$Z412:$Z417,AH412:AH417)</f>
        <v>0</v>
      </c>
    </row>
    <row r="413" spans="1:76" ht="17" customHeight="1" x14ac:dyDescent="0.35">
      <c r="A413" s="516"/>
      <c r="B413" s="483"/>
      <c r="C413" s="520"/>
      <c r="D413" s="490"/>
      <c r="E413" s="493"/>
      <c r="F413" s="138">
        <v>31</v>
      </c>
      <c r="G413" s="139">
        <f>'Anchor-LD'!L411</f>
        <v>0</v>
      </c>
      <c r="H413" s="140">
        <f>'Anchor-LD'!M411</f>
        <v>0</v>
      </c>
      <c r="I413" s="140">
        <f>'Anchor-LD'!N411</f>
        <v>0</v>
      </c>
      <c r="J413" s="140">
        <f>'Anchor-LD'!O411</f>
        <v>0</v>
      </c>
      <c r="K413" s="140">
        <f>(Summary!$C$58*H413+Summary!$C$59*I413+Summary!$C$60*J413)/Summary!$C$61</f>
        <v>0</v>
      </c>
      <c r="L413" s="140">
        <f>'Anchor-LD'!P411</f>
        <v>0</v>
      </c>
      <c r="M413" s="140">
        <f>'Anchor-LD'!Q411</f>
        <v>0</v>
      </c>
      <c r="N413" s="140">
        <f>'Anchor-LD'!R411</f>
        <v>0</v>
      </c>
      <c r="O413" s="140">
        <f>'Anchor-LD'!S411</f>
        <v>0</v>
      </c>
      <c r="P413" s="140">
        <f>'Anchor-LD'!T411</f>
        <v>0</v>
      </c>
      <c r="Q413" s="140">
        <f>'Anchor-LD'!U411</f>
        <v>0</v>
      </c>
      <c r="R413" s="140">
        <f>'Anchor-LD'!V411</f>
        <v>0</v>
      </c>
      <c r="S413" s="140">
        <f>'Anchor-LD'!W411</f>
        <v>0</v>
      </c>
      <c r="T413" s="140">
        <f>'Anchor-LD'!X411</f>
        <v>0</v>
      </c>
      <c r="U413" s="140">
        <f>10*LOG10(1/((Summary!$C$75/10^(R413/10)+Summary!$C$76/10^(S413/10)+Summary!$C$77/10^(T413/10))/Summary!$C$78))</f>
        <v>0</v>
      </c>
      <c r="V413" s="140">
        <f>'Anchor-LD'!Y411</f>
        <v>0</v>
      </c>
      <c r="W413" s="140">
        <f>'Anchor-LD'!Z411</f>
        <v>0</v>
      </c>
      <c r="X413" s="141">
        <f t="shared" si="26"/>
        <v>0</v>
      </c>
      <c r="Y413" s="133"/>
      <c r="Z413" s="139">
        <f>'Test-LD'!L411</f>
        <v>0</v>
      </c>
      <c r="AA413" s="140">
        <f>'Test-LD'!M411</f>
        <v>0</v>
      </c>
      <c r="AB413" s="140">
        <f>'Test-LD'!N411</f>
        <v>0</v>
      </c>
      <c r="AC413" s="140">
        <f>'Test-LD'!O411</f>
        <v>0</v>
      </c>
      <c r="AD413" s="140">
        <f>(Summary!$C$58*AA413+Summary!$C$59*AB413+Summary!$C$60*AC413)/Summary!$C$61</f>
        <v>0</v>
      </c>
      <c r="AE413" s="140">
        <f>'Test-LD'!P411</f>
        <v>0</v>
      </c>
      <c r="AF413" s="140">
        <f>'Test-LD'!Q411</f>
        <v>0</v>
      </c>
      <c r="AG413" s="140">
        <f>'Test-LD'!R411</f>
        <v>0</v>
      </c>
      <c r="AH413" s="140">
        <f>'Test-LD'!S411</f>
        <v>0</v>
      </c>
      <c r="AI413" s="140">
        <f>'Test-LD'!T411</f>
        <v>0</v>
      </c>
      <c r="AJ413" s="140">
        <f>'Test-LD'!U411</f>
        <v>0</v>
      </c>
      <c r="AK413" s="140">
        <f>'Test-LD'!V411</f>
        <v>0</v>
      </c>
      <c r="AL413" s="140">
        <f>'Test-LD'!W411</f>
        <v>0</v>
      </c>
      <c r="AM413" s="140">
        <f>'Test-LD'!X411</f>
        <v>0</v>
      </c>
      <c r="AN413" s="140">
        <f>10*LOG10(1/((Summary!$C$75/10^(AK413/10)+Summary!$C$76/10^(AL413/10)+Summary!$C$77/10^(AM413/10))/Summary!$C$78))</f>
        <v>0</v>
      </c>
      <c r="AO413" s="140">
        <f>'Test-LD'!Y411</f>
        <v>0</v>
      </c>
      <c r="AP413" s="140">
        <f>'Test-LD'!Z411</f>
        <v>0</v>
      </c>
      <c r="AQ413" s="141">
        <f t="shared" si="27"/>
        <v>0</v>
      </c>
      <c r="AR413" s="142" t="e">
        <f t="shared" si="24"/>
        <v>#DIV/0!</v>
      </c>
      <c r="AS413" s="143" t="e">
        <f t="shared" si="25"/>
        <v>#DIV/0!</v>
      </c>
      <c r="AT413" s="136"/>
      <c r="AU413" s="136"/>
      <c r="AV413" s="577"/>
      <c r="AW413" s="480"/>
      <c r="AX413" s="480"/>
      <c r="AY413" s="480"/>
      <c r="AZ413" s="480"/>
      <c r="BA413" s="480"/>
      <c r="BB413" s="480"/>
      <c r="BC413" s="480"/>
      <c r="BD413" s="480"/>
      <c r="BE413" s="480"/>
      <c r="BF413" s="480"/>
      <c r="BG413" s="469"/>
      <c r="BH413" s="476"/>
      <c r="BI413" s="469"/>
      <c r="BJ413" s="476"/>
      <c r="BK413" s="480"/>
      <c r="BL413" s="480"/>
      <c r="BM413" s="480"/>
      <c r="BN413" s="480"/>
      <c r="BO413" s="480"/>
      <c r="BP413" s="468"/>
      <c r="BQ413" s="480"/>
      <c r="BR413" s="480"/>
      <c r="BS413" s="480"/>
      <c r="BT413" s="476"/>
      <c r="BU413" s="463"/>
      <c r="BV413" s="465"/>
      <c r="BW413" s="463"/>
      <c r="BX413" s="465"/>
    </row>
    <row r="414" spans="1:76" ht="17" customHeight="1" x14ac:dyDescent="0.35">
      <c r="A414" s="516"/>
      <c r="B414" s="483"/>
      <c r="C414" s="520"/>
      <c r="D414" s="490"/>
      <c r="E414" s="493"/>
      <c r="F414" s="138">
        <v>39</v>
      </c>
      <c r="G414" s="139">
        <f>'Anchor-LD'!L412</f>
        <v>0</v>
      </c>
      <c r="H414" s="140">
        <f>'Anchor-LD'!M412</f>
        <v>0</v>
      </c>
      <c r="I414" s="140">
        <f>'Anchor-LD'!N412</f>
        <v>0</v>
      </c>
      <c r="J414" s="140">
        <f>'Anchor-LD'!O412</f>
        <v>0</v>
      </c>
      <c r="K414" s="140">
        <f>(Summary!$C$58*H414+Summary!$C$59*I414+Summary!$C$60*J414)/Summary!$C$61</f>
        <v>0</v>
      </c>
      <c r="L414" s="140">
        <f>'Anchor-LD'!P412</f>
        <v>0</v>
      </c>
      <c r="M414" s="140">
        <f>'Anchor-LD'!Q412</f>
        <v>0</v>
      </c>
      <c r="N414" s="140">
        <f>'Anchor-LD'!R412</f>
        <v>0</v>
      </c>
      <c r="O414" s="140">
        <f>'Anchor-LD'!S412</f>
        <v>0</v>
      </c>
      <c r="P414" s="140">
        <f>'Anchor-LD'!T412</f>
        <v>0</v>
      </c>
      <c r="Q414" s="140">
        <f>'Anchor-LD'!U412</f>
        <v>0</v>
      </c>
      <c r="R414" s="140">
        <f>'Anchor-LD'!V412</f>
        <v>0</v>
      </c>
      <c r="S414" s="140">
        <f>'Anchor-LD'!W412</f>
        <v>0</v>
      </c>
      <c r="T414" s="140">
        <f>'Anchor-LD'!X412</f>
        <v>0</v>
      </c>
      <c r="U414" s="140">
        <f>10*LOG10(1/((Summary!$C$75/10^(R414/10)+Summary!$C$76/10^(S414/10)+Summary!$C$77/10^(T414/10))/Summary!$C$78))</f>
        <v>0</v>
      </c>
      <c r="V414" s="140">
        <f>'Anchor-LD'!Y412</f>
        <v>0</v>
      </c>
      <c r="W414" s="140">
        <f>'Anchor-LD'!Z412</f>
        <v>0</v>
      </c>
      <c r="X414" s="141">
        <f t="shared" si="26"/>
        <v>0</v>
      </c>
      <c r="Y414" s="133"/>
      <c r="Z414" s="139">
        <f>'Test-LD'!L412</f>
        <v>0</v>
      </c>
      <c r="AA414" s="140">
        <f>'Test-LD'!M412</f>
        <v>0</v>
      </c>
      <c r="AB414" s="140">
        <f>'Test-LD'!N412</f>
        <v>0</v>
      </c>
      <c r="AC414" s="140">
        <f>'Test-LD'!O412</f>
        <v>0</v>
      </c>
      <c r="AD414" s="140">
        <f>(Summary!$C$58*AA414+Summary!$C$59*AB414+Summary!$C$60*AC414)/Summary!$C$61</f>
        <v>0</v>
      </c>
      <c r="AE414" s="140">
        <f>'Test-LD'!P412</f>
        <v>0</v>
      </c>
      <c r="AF414" s="140">
        <f>'Test-LD'!Q412</f>
        <v>0</v>
      </c>
      <c r="AG414" s="140">
        <f>'Test-LD'!R412</f>
        <v>0</v>
      </c>
      <c r="AH414" s="140">
        <f>'Test-LD'!S412</f>
        <v>0</v>
      </c>
      <c r="AI414" s="140">
        <f>'Test-LD'!T412</f>
        <v>0</v>
      </c>
      <c r="AJ414" s="140">
        <f>'Test-LD'!U412</f>
        <v>0</v>
      </c>
      <c r="AK414" s="140">
        <f>'Test-LD'!V412</f>
        <v>0</v>
      </c>
      <c r="AL414" s="140">
        <f>'Test-LD'!W412</f>
        <v>0</v>
      </c>
      <c r="AM414" s="140">
        <f>'Test-LD'!X412</f>
        <v>0</v>
      </c>
      <c r="AN414" s="140">
        <f>10*LOG10(1/((Summary!$C$75/10^(AK414/10)+Summary!$C$76/10^(AL414/10)+Summary!$C$77/10^(AM414/10))/Summary!$C$78))</f>
        <v>0</v>
      </c>
      <c r="AO414" s="140">
        <f>'Test-LD'!Y412</f>
        <v>0</v>
      </c>
      <c r="AP414" s="140">
        <f>'Test-LD'!Z412</f>
        <v>0</v>
      </c>
      <c r="AQ414" s="141">
        <f t="shared" si="27"/>
        <v>0</v>
      </c>
      <c r="AR414" s="142" t="e">
        <f t="shared" si="24"/>
        <v>#DIV/0!</v>
      </c>
      <c r="AS414" s="143" t="e">
        <f t="shared" si="25"/>
        <v>#DIV/0!</v>
      </c>
      <c r="AT414" s="136"/>
      <c r="AU414" s="136"/>
      <c r="AV414" s="577" t="s">
        <v>122</v>
      </c>
      <c r="AW414" s="480" t="e" cm="1">
        <f t="array" ref="AW414">bdRateExtend($G413:$G416,H413:H416,$Z413:$Z416,AA413:AA416)</f>
        <v>#VALUE!</v>
      </c>
      <c r="AX414" s="480"/>
      <c r="AY414" s="480"/>
      <c r="AZ414" s="480"/>
      <c r="BA414" s="480"/>
      <c r="BB414" s="480"/>
      <c r="BC414" s="480" t="e" cm="1">
        <f t="array" ref="BC414">bdRateExtend($G413:$G416,L413:L416,$Z413:$Z416,AE413:AE416)</f>
        <v>#VALUE!</v>
      </c>
      <c r="BD414" s="480"/>
      <c r="BE414" s="480" t="e" cm="1">
        <f t="array" ref="BE414">bdRateExtend($G413:$G416,M413:M416,$Z413:$Z416,AF413:AF416)</f>
        <v>#VALUE!</v>
      </c>
      <c r="BF414" s="480"/>
      <c r="BG414" s="469" t="e" cm="1">
        <f t="array" ref="BG414">bdRateExtend($G413:$G416,N413:N416,$Z413:$Z416,AG413:AG416,"None", FALSE,1)</f>
        <v>#VALUE!</v>
      </c>
      <c r="BH414" s="476"/>
      <c r="BI414" s="469" t="e" cm="1">
        <f t="array" ref="BI414">bdRateExtend($G413:$G416,O413:O416,$Z413:$Z416,AH413:AH416,"None", FALSE,1)</f>
        <v>#VALUE!</v>
      </c>
      <c r="BJ414" s="476"/>
      <c r="BK414" s="480" t="e" cm="1">
        <f t="array" ref="BK414">bdRateExtend($G413:$G416,P413:P416,$Z413:$Z416,AI413:AI416)</f>
        <v>#VALUE!</v>
      </c>
      <c r="BL414" s="480"/>
      <c r="BM414" s="480" t="e" cm="1">
        <f t="array" ref="BM414">bdRateExtend($G413:$G416,Q413:Q416,$Z413:$Z416,AJ413:AJ416)</f>
        <v>#VALUE!</v>
      </c>
      <c r="BN414" s="480"/>
      <c r="BO414" s="480" t="e" cm="1">
        <f t="array" ref="BO414">bdRateExtend($G413:$G416,R413:R416,$Z413:$Z416,AK413:AK416)</f>
        <v>#VALUE!</v>
      </c>
      <c r="BP414" s="468"/>
      <c r="BQ414" s="480"/>
      <c r="BR414" s="480"/>
      <c r="BS414" s="480"/>
      <c r="BT414" s="476"/>
      <c r="BU414" s="463" cm="1">
        <f t="array" ref="BU414">testVMAFRange($G413:$G416,N413:N416,$Z413:$Z416,AG413:AG416)</f>
        <v>0</v>
      </c>
      <c r="BV414" s="465"/>
      <c r="BW414" s="463" cm="1">
        <f t="array" ref="BW414">testVMAFRange($G413:$G416,O413:O416,$Z413:$Z416,AH413:AH416)</f>
        <v>0</v>
      </c>
      <c r="BX414" s="465"/>
    </row>
    <row r="415" spans="1:76" ht="17" customHeight="1" x14ac:dyDescent="0.35">
      <c r="A415" s="516"/>
      <c r="B415" s="483"/>
      <c r="C415" s="520"/>
      <c r="D415" s="490"/>
      <c r="E415" s="493"/>
      <c r="F415" s="138">
        <v>47</v>
      </c>
      <c r="G415" s="139">
        <f>'Anchor-LD'!L413</f>
        <v>0</v>
      </c>
      <c r="H415" s="140">
        <f>'Anchor-LD'!M413</f>
        <v>0</v>
      </c>
      <c r="I415" s="140">
        <f>'Anchor-LD'!N413</f>
        <v>0</v>
      </c>
      <c r="J415" s="140">
        <f>'Anchor-LD'!O413</f>
        <v>0</v>
      </c>
      <c r="K415" s="140">
        <f>(Summary!$C$58*H415+Summary!$C$59*I415+Summary!$C$60*J415)/Summary!$C$61</f>
        <v>0</v>
      </c>
      <c r="L415" s="140">
        <f>'Anchor-LD'!P413</f>
        <v>0</v>
      </c>
      <c r="M415" s="140">
        <f>'Anchor-LD'!Q413</f>
        <v>0</v>
      </c>
      <c r="N415" s="140">
        <f>'Anchor-LD'!R413</f>
        <v>0</v>
      </c>
      <c r="O415" s="140">
        <f>'Anchor-LD'!S413</f>
        <v>0</v>
      </c>
      <c r="P415" s="140">
        <f>'Anchor-LD'!T413</f>
        <v>0</v>
      </c>
      <c r="Q415" s="140">
        <f>'Anchor-LD'!U413</f>
        <v>0</v>
      </c>
      <c r="R415" s="140">
        <f>'Anchor-LD'!V413</f>
        <v>0</v>
      </c>
      <c r="S415" s="140">
        <f>'Anchor-LD'!W413</f>
        <v>0</v>
      </c>
      <c r="T415" s="140">
        <f>'Anchor-LD'!X413</f>
        <v>0</v>
      </c>
      <c r="U415" s="140">
        <f>10*LOG10(1/((Summary!$C$75/10^(R415/10)+Summary!$C$76/10^(S415/10)+Summary!$C$77/10^(T415/10))/Summary!$C$78))</f>
        <v>0</v>
      </c>
      <c r="V415" s="140">
        <f>'Anchor-LD'!Y413</f>
        <v>0</v>
      </c>
      <c r="W415" s="140">
        <f>'Anchor-LD'!Z413</f>
        <v>0</v>
      </c>
      <c r="X415" s="141">
        <f t="shared" si="26"/>
        <v>0</v>
      </c>
      <c r="Y415" s="133"/>
      <c r="Z415" s="139">
        <f>'Test-LD'!L413</f>
        <v>0</v>
      </c>
      <c r="AA415" s="140">
        <f>'Test-LD'!M413</f>
        <v>0</v>
      </c>
      <c r="AB415" s="140">
        <f>'Test-LD'!N413</f>
        <v>0</v>
      </c>
      <c r="AC415" s="140">
        <f>'Test-LD'!O413</f>
        <v>0</v>
      </c>
      <c r="AD415" s="140">
        <f>(Summary!$C$58*AA415+Summary!$C$59*AB415+Summary!$C$60*AC415)/Summary!$C$61</f>
        <v>0</v>
      </c>
      <c r="AE415" s="140">
        <f>'Test-LD'!P413</f>
        <v>0</v>
      </c>
      <c r="AF415" s="140">
        <f>'Test-LD'!Q413</f>
        <v>0</v>
      </c>
      <c r="AG415" s="140">
        <f>'Test-LD'!R413</f>
        <v>0</v>
      </c>
      <c r="AH415" s="140">
        <f>'Test-LD'!S413</f>
        <v>0</v>
      </c>
      <c r="AI415" s="140">
        <f>'Test-LD'!T413</f>
        <v>0</v>
      </c>
      <c r="AJ415" s="140">
        <f>'Test-LD'!U413</f>
        <v>0</v>
      </c>
      <c r="AK415" s="140">
        <f>'Test-LD'!V413</f>
        <v>0</v>
      </c>
      <c r="AL415" s="140">
        <f>'Test-LD'!W413</f>
        <v>0</v>
      </c>
      <c r="AM415" s="140">
        <f>'Test-LD'!X413</f>
        <v>0</v>
      </c>
      <c r="AN415" s="140">
        <f>10*LOG10(1/((Summary!$C$75/10^(AK415/10)+Summary!$C$76/10^(AL415/10)+Summary!$C$77/10^(AM415/10))/Summary!$C$78))</f>
        <v>0</v>
      </c>
      <c r="AO415" s="140">
        <f>'Test-LD'!Y413</f>
        <v>0</v>
      </c>
      <c r="AP415" s="140">
        <f>'Test-LD'!Z413</f>
        <v>0</v>
      </c>
      <c r="AQ415" s="141">
        <f t="shared" si="27"/>
        <v>0</v>
      </c>
      <c r="AR415" s="142" t="e">
        <f t="shared" si="24"/>
        <v>#DIV/0!</v>
      </c>
      <c r="AS415" s="143" t="e">
        <f t="shared" si="25"/>
        <v>#DIV/0!</v>
      </c>
      <c r="AT415" s="136"/>
      <c r="AU415" s="136"/>
      <c r="AV415" s="577"/>
      <c r="AW415" s="480"/>
      <c r="AX415" s="480"/>
      <c r="AY415" s="480"/>
      <c r="AZ415" s="480"/>
      <c r="BA415" s="480"/>
      <c r="BB415" s="480"/>
      <c r="BC415" s="480"/>
      <c r="BD415" s="480"/>
      <c r="BE415" s="480"/>
      <c r="BF415" s="480"/>
      <c r="BG415" s="469"/>
      <c r="BH415" s="476"/>
      <c r="BI415" s="469"/>
      <c r="BJ415" s="476"/>
      <c r="BK415" s="480"/>
      <c r="BL415" s="480"/>
      <c r="BM415" s="480"/>
      <c r="BN415" s="480"/>
      <c r="BO415" s="480"/>
      <c r="BP415" s="468"/>
      <c r="BQ415" s="480"/>
      <c r="BR415" s="480"/>
      <c r="BS415" s="480"/>
      <c r="BT415" s="476"/>
      <c r="BU415" s="463"/>
      <c r="BV415" s="465"/>
      <c r="BW415" s="463"/>
      <c r="BX415" s="465"/>
    </row>
    <row r="416" spans="1:76" ht="17" customHeight="1" x14ac:dyDescent="0.35">
      <c r="A416" s="516"/>
      <c r="B416" s="483"/>
      <c r="C416" s="520"/>
      <c r="D416" s="490"/>
      <c r="E416" s="493"/>
      <c r="F416" s="138">
        <v>55</v>
      </c>
      <c r="G416" s="139">
        <f>'Anchor-LD'!L414</f>
        <v>0</v>
      </c>
      <c r="H416" s="140">
        <f>'Anchor-LD'!M414</f>
        <v>0</v>
      </c>
      <c r="I416" s="140">
        <f>'Anchor-LD'!N414</f>
        <v>0</v>
      </c>
      <c r="J416" s="140">
        <f>'Anchor-LD'!O414</f>
        <v>0</v>
      </c>
      <c r="K416" s="140">
        <f>(Summary!$C$58*H416+Summary!$C$59*I416+Summary!$C$60*J416)/Summary!$C$61</f>
        <v>0</v>
      </c>
      <c r="L416" s="140">
        <f>'Anchor-LD'!P414</f>
        <v>0</v>
      </c>
      <c r="M416" s="140">
        <f>'Anchor-LD'!Q414</f>
        <v>0</v>
      </c>
      <c r="N416" s="140">
        <f>'Anchor-LD'!R414</f>
        <v>0</v>
      </c>
      <c r="O416" s="140">
        <f>'Anchor-LD'!S414</f>
        <v>0</v>
      </c>
      <c r="P416" s="140">
        <f>'Anchor-LD'!T414</f>
        <v>0</v>
      </c>
      <c r="Q416" s="140">
        <f>'Anchor-LD'!U414</f>
        <v>0</v>
      </c>
      <c r="R416" s="140">
        <f>'Anchor-LD'!V414</f>
        <v>0</v>
      </c>
      <c r="S416" s="140">
        <f>'Anchor-LD'!W414</f>
        <v>0</v>
      </c>
      <c r="T416" s="140">
        <f>'Anchor-LD'!X414</f>
        <v>0</v>
      </c>
      <c r="U416" s="140">
        <f>10*LOG10(1/((Summary!$C$75/10^(R416/10)+Summary!$C$76/10^(S416/10)+Summary!$C$77/10^(T416/10))/Summary!$C$78))</f>
        <v>0</v>
      </c>
      <c r="V416" s="140">
        <f>'Anchor-LD'!Y414</f>
        <v>0</v>
      </c>
      <c r="W416" s="140">
        <f>'Anchor-LD'!Z414</f>
        <v>0</v>
      </c>
      <c r="X416" s="141">
        <f t="shared" si="26"/>
        <v>0</v>
      </c>
      <c r="Y416" s="133"/>
      <c r="Z416" s="139">
        <f>'Test-LD'!L414</f>
        <v>0</v>
      </c>
      <c r="AA416" s="140">
        <f>'Test-LD'!M414</f>
        <v>0</v>
      </c>
      <c r="AB416" s="140">
        <f>'Test-LD'!N414</f>
        <v>0</v>
      </c>
      <c r="AC416" s="140">
        <f>'Test-LD'!O414</f>
        <v>0</v>
      </c>
      <c r="AD416" s="140">
        <f>(Summary!$C$58*AA416+Summary!$C$59*AB416+Summary!$C$60*AC416)/Summary!$C$61</f>
        <v>0</v>
      </c>
      <c r="AE416" s="140">
        <f>'Test-LD'!P414</f>
        <v>0</v>
      </c>
      <c r="AF416" s="140">
        <f>'Test-LD'!Q414</f>
        <v>0</v>
      </c>
      <c r="AG416" s="140">
        <f>'Test-LD'!R414</f>
        <v>0</v>
      </c>
      <c r="AH416" s="140">
        <f>'Test-LD'!S414</f>
        <v>0</v>
      </c>
      <c r="AI416" s="140">
        <f>'Test-LD'!T414</f>
        <v>0</v>
      </c>
      <c r="AJ416" s="140">
        <f>'Test-LD'!U414</f>
        <v>0</v>
      </c>
      <c r="AK416" s="140">
        <f>'Test-LD'!V414</f>
        <v>0</v>
      </c>
      <c r="AL416" s="140">
        <f>'Test-LD'!W414</f>
        <v>0</v>
      </c>
      <c r="AM416" s="140">
        <f>'Test-LD'!X414</f>
        <v>0</v>
      </c>
      <c r="AN416" s="140">
        <f>10*LOG10(1/((Summary!$C$75/10^(AK416/10)+Summary!$C$76/10^(AL416/10)+Summary!$C$77/10^(AM416/10))/Summary!$C$78))</f>
        <v>0</v>
      </c>
      <c r="AO416" s="140">
        <f>'Test-LD'!Y414</f>
        <v>0</v>
      </c>
      <c r="AP416" s="140">
        <f>'Test-LD'!Z414</f>
        <v>0</v>
      </c>
      <c r="AQ416" s="141">
        <f t="shared" si="27"/>
        <v>0</v>
      </c>
      <c r="AR416" s="142" t="e">
        <f t="shared" si="24"/>
        <v>#DIV/0!</v>
      </c>
      <c r="AS416" s="143" t="e">
        <f t="shared" si="25"/>
        <v>#DIV/0!</v>
      </c>
      <c r="AT416" s="136"/>
      <c r="AU416" s="136"/>
      <c r="AV416" s="577" t="s">
        <v>123</v>
      </c>
      <c r="AW416" s="480" t="e" cm="1">
        <f t="array" ref="AW416">bdRateExtend($G414:$G417,H414:H417,$Z414:$Z417,AA414:AA417)</f>
        <v>#VALUE!</v>
      </c>
      <c r="AX416" s="480"/>
      <c r="AY416" s="480"/>
      <c r="AZ416" s="480"/>
      <c r="BA416" s="480"/>
      <c r="BB416" s="480"/>
      <c r="BC416" s="480" t="e" cm="1">
        <f t="array" ref="BC416">bdRateExtend($G414:$G417,L414:L417,$Z414:$Z417,AE414:AE417)</f>
        <v>#VALUE!</v>
      </c>
      <c r="BD416" s="480"/>
      <c r="BE416" s="480" t="e" cm="1">
        <f t="array" ref="BE416">bdRateExtend($G414:$G417,M414:M417,$Z414:$Z417,AF414:AF417)</f>
        <v>#VALUE!</v>
      </c>
      <c r="BF416" s="480"/>
      <c r="BG416" s="469" t="e" cm="1">
        <f t="array" ref="BG416">bdRateExtend($G414:$G417,N414:N417,$Z414:$Z417,AG414:AG417,"None", FALSE,1)</f>
        <v>#VALUE!</v>
      </c>
      <c r="BH416" s="476"/>
      <c r="BI416" s="469" t="e" cm="1">
        <f t="array" ref="BI416">bdRateExtend($G414:$G417,O414:O417,$Z414:$Z417,AH414:AH417,"None", FALSE,1)</f>
        <v>#VALUE!</v>
      </c>
      <c r="BJ416" s="476"/>
      <c r="BK416" s="480" t="e" cm="1">
        <f t="array" ref="BK416">bdRateExtend($G414:$G417,P414:P417,$Z414:$Z417,AI414:AI417)</f>
        <v>#VALUE!</v>
      </c>
      <c r="BL416" s="480"/>
      <c r="BM416" s="480" t="e" cm="1">
        <f t="array" ref="BM416">bdRateExtend($G414:$G417,Q414:Q417,$Z414:$Z417,AJ414:AJ417)</f>
        <v>#VALUE!</v>
      </c>
      <c r="BN416" s="480"/>
      <c r="BO416" s="480" t="e" cm="1">
        <f t="array" ref="BO416">bdRateExtend($G414:$G417,R414:R417,$Z414:$Z417,AK414:AK417)</f>
        <v>#VALUE!</v>
      </c>
      <c r="BP416" s="468"/>
      <c r="BQ416" s="480"/>
      <c r="BR416" s="480"/>
      <c r="BS416" s="480"/>
      <c r="BT416" s="476"/>
      <c r="BU416" s="463" cm="1">
        <f t="array" ref="BU416">testVMAFRange($G414:$G417,N414:N417,$Z414:$Z417,AG414:AG417)</f>
        <v>0</v>
      </c>
      <c r="BV416" s="465"/>
      <c r="BW416" s="463" cm="1">
        <f t="array" ref="BW416">testVMAFRange($G414:$G417,O414:O417,$Z414:$Z417,AH414:AH417)</f>
        <v>0</v>
      </c>
      <c r="BX416" s="465"/>
    </row>
    <row r="417" spans="1:76" ht="17" customHeight="1" thickBot="1" x14ac:dyDescent="0.4">
      <c r="A417" s="516"/>
      <c r="B417" s="518"/>
      <c r="C417" s="521"/>
      <c r="D417" s="522"/>
      <c r="E417" s="523"/>
      <c r="F417" s="144">
        <v>63</v>
      </c>
      <c r="G417" s="145">
        <f>'Anchor-LD'!L415</f>
        <v>0</v>
      </c>
      <c r="H417" s="146">
        <f>'Anchor-LD'!M415</f>
        <v>0</v>
      </c>
      <c r="I417" s="146">
        <f>'Anchor-LD'!N415</f>
        <v>0</v>
      </c>
      <c r="J417" s="146">
        <f>'Anchor-LD'!O415</f>
        <v>0</v>
      </c>
      <c r="K417" s="146">
        <f>(Summary!$C$58*H417+Summary!$C$59*I417+Summary!$C$60*J417)/Summary!$C$61</f>
        <v>0</v>
      </c>
      <c r="L417" s="146">
        <f>'Anchor-LD'!P415</f>
        <v>0</v>
      </c>
      <c r="M417" s="146">
        <f>'Anchor-LD'!Q415</f>
        <v>0</v>
      </c>
      <c r="N417" s="146">
        <f>'Anchor-LD'!R415</f>
        <v>0</v>
      </c>
      <c r="O417" s="146">
        <f>'Anchor-LD'!S415</f>
        <v>0</v>
      </c>
      <c r="P417" s="146">
        <f>'Anchor-LD'!T415</f>
        <v>0</v>
      </c>
      <c r="Q417" s="146">
        <f>'Anchor-LD'!U415</f>
        <v>0</v>
      </c>
      <c r="R417" s="146">
        <f>'Anchor-LD'!V415</f>
        <v>0</v>
      </c>
      <c r="S417" s="146">
        <f>'Anchor-LD'!W415</f>
        <v>0</v>
      </c>
      <c r="T417" s="146">
        <f>'Anchor-LD'!X415</f>
        <v>0</v>
      </c>
      <c r="U417" s="146">
        <f>10*LOG10(1/((Summary!$C$75/10^(R417/10)+Summary!$C$76/10^(S417/10)+Summary!$C$77/10^(T417/10))/Summary!$C$78))</f>
        <v>0</v>
      </c>
      <c r="V417" s="146">
        <f>'Anchor-LD'!Y415</f>
        <v>0</v>
      </c>
      <c r="W417" s="146">
        <f>'Anchor-LD'!Z415</f>
        <v>0</v>
      </c>
      <c r="X417" s="147">
        <f t="shared" si="26"/>
        <v>0</v>
      </c>
      <c r="Y417" s="133"/>
      <c r="Z417" s="145">
        <f>'Test-LD'!L415</f>
        <v>0</v>
      </c>
      <c r="AA417" s="146">
        <f>'Test-LD'!M415</f>
        <v>0</v>
      </c>
      <c r="AB417" s="146">
        <f>'Test-LD'!N415</f>
        <v>0</v>
      </c>
      <c r="AC417" s="146">
        <f>'Test-LD'!O415</f>
        <v>0</v>
      </c>
      <c r="AD417" s="146">
        <f>(Summary!$C$58*AA417+Summary!$C$59*AB417+Summary!$C$60*AC417)/Summary!$C$61</f>
        <v>0</v>
      </c>
      <c r="AE417" s="146">
        <f>'Test-LD'!P415</f>
        <v>0</v>
      </c>
      <c r="AF417" s="146">
        <f>'Test-LD'!Q415</f>
        <v>0</v>
      </c>
      <c r="AG417" s="146">
        <f>'Test-LD'!R415</f>
        <v>0</v>
      </c>
      <c r="AH417" s="146">
        <f>'Test-LD'!S415</f>
        <v>0</v>
      </c>
      <c r="AI417" s="146">
        <f>'Test-LD'!T415</f>
        <v>0</v>
      </c>
      <c r="AJ417" s="146">
        <f>'Test-LD'!U415</f>
        <v>0</v>
      </c>
      <c r="AK417" s="146">
        <f>'Test-LD'!V415</f>
        <v>0</v>
      </c>
      <c r="AL417" s="146">
        <f>'Test-LD'!W415</f>
        <v>0</v>
      </c>
      <c r="AM417" s="146">
        <f>'Test-LD'!X415</f>
        <v>0</v>
      </c>
      <c r="AN417" s="146">
        <f>10*LOG10(1/((Summary!$C$75/10^(AK417/10)+Summary!$C$76/10^(AL417/10)+Summary!$C$77/10^(AM417/10))/Summary!$C$78))</f>
        <v>0</v>
      </c>
      <c r="AO417" s="146">
        <f>'Test-LD'!Y415</f>
        <v>0</v>
      </c>
      <c r="AP417" s="146">
        <f>'Test-LD'!Z415</f>
        <v>0</v>
      </c>
      <c r="AQ417" s="147">
        <f t="shared" si="27"/>
        <v>0</v>
      </c>
      <c r="AR417" s="148" t="e">
        <f t="shared" si="24"/>
        <v>#DIV/0!</v>
      </c>
      <c r="AS417" s="149" t="e">
        <f t="shared" si="25"/>
        <v>#DIV/0!</v>
      </c>
      <c r="AT417" s="136"/>
      <c r="AU417" s="136"/>
      <c r="AV417" s="577"/>
      <c r="AW417" s="480"/>
      <c r="AX417" s="480"/>
      <c r="AY417" s="480"/>
      <c r="AZ417" s="480"/>
      <c r="BA417" s="480"/>
      <c r="BB417" s="481"/>
      <c r="BC417" s="480"/>
      <c r="BD417" s="480"/>
      <c r="BE417" s="480"/>
      <c r="BF417" s="480"/>
      <c r="BG417" s="472"/>
      <c r="BH417" s="477"/>
      <c r="BI417" s="472"/>
      <c r="BJ417" s="477"/>
      <c r="BK417" s="480"/>
      <c r="BL417" s="480"/>
      <c r="BM417" s="480"/>
      <c r="BN417" s="480"/>
      <c r="BO417" s="480"/>
      <c r="BP417" s="471"/>
      <c r="BQ417" s="481"/>
      <c r="BR417" s="481"/>
      <c r="BS417" s="481"/>
      <c r="BT417" s="477"/>
      <c r="BU417" s="473"/>
      <c r="BV417" s="466"/>
      <c r="BW417" s="473"/>
      <c r="BX417" s="466"/>
    </row>
    <row r="418" spans="1:76" ht="17" customHeight="1" x14ac:dyDescent="0.35">
      <c r="A418" s="516"/>
      <c r="B418" s="482" t="s">
        <v>2</v>
      </c>
      <c r="C418" s="519" t="s">
        <v>88</v>
      </c>
      <c r="D418" s="489">
        <v>24</v>
      </c>
      <c r="E418" s="492">
        <v>10</v>
      </c>
      <c r="F418" s="129">
        <v>23</v>
      </c>
      <c r="G418" s="130">
        <f>'Anchor-LD'!L416</f>
        <v>0</v>
      </c>
      <c r="H418" s="131">
        <f>'Anchor-LD'!M416</f>
        <v>0</v>
      </c>
      <c r="I418" s="131">
        <f>'Anchor-LD'!N416</f>
        <v>0</v>
      </c>
      <c r="J418" s="131">
        <f>'Anchor-LD'!O416</f>
        <v>0</v>
      </c>
      <c r="K418" s="131">
        <f>(Summary!$C$58*H418+Summary!$C$59*I418+Summary!$C$60*J418)/Summary!$C$61</f>
        <v>0</v>
      </c>
      <c r="L418" s="131">
        <f>'Anchor-LD'!P416</f>
        <v>0</v>
      </c>
      <c r="M418" s="131">
        <f>'Anchor-LD'!Q416</f>
        <v>0</v>
      </c>
      <c r="N418" s="131">
        <f>'Anchor-LD'!R416</f>
        <v>0</v>
      </c>
      <c r="O418" s="131">
        <f>'Anchor-LD'!S416</f>
        <v>0</v>
      </c>
      <c r="P418" s="131">
        <f>'Anchor-LD'!T416</f>
        <v>0</v>
      </c>
      <c r="Q418" s="131">
        <f>'Anchor-LD'!U416</f>
        <v>0</v>
      </c>
      <c r="R418" s="131">
        <f>'Anchor-LD'!V416</f>
        <v>0</v>
      </c>
      <c r="S418" s="131">
        <f>'Anchor-LD'!W416</f>
        <v>0</v>
      </c>
      <c r="T418" s="131">
        <f>'Anchor-LD'!X416</f>
        <v>0</v>
      </c>
      <c r="U418" s="131">
        <f>10*LOG10(1/((Summary!$C$75/10^(R418/10)+Summary!$C$76/10^(S418/10)+Summary!$C$77/10^(T418/10))/Summary!$C$78))</f>
        <v>0</v>
      </c>
      <c r="V418" s="131">
        <f>'Anchor-LD'!Y416</f>
        <v>0</v>
      </c>
      <c r="W418" s="131">
        <f>'Anchor-LD'!Z416</f>
        <v>0</v>
      </c>
      <c r="X418" s="132">
        <f t="shared" si="26"/>
        <v>0</v>
      </c>
      <c r="Y418" s="133"/>
      <c r="Z418" s="130">
        <f>'Test-LD'!L416</f>
        <v>0</v>
      </c>
      <c r="AA418" s="131">
        <f>'Test-LD'!M416</f>
        <v>0</v>
      </c>
      <c r="AB418" s="131">
        <f>'Test-LD'!N416</f>
        <v>0</v>
      </c>
      <c r="AC418" s="131">
        <f>'Test-LD'!O416</f>
        <v>0</v>
      </c>
      <c r="AD418" s="131">
        <f>(Summary!$C$58*AA418+Summary!$C$59*AB418+Summary!$C$60*AC418)/Summary!$C$61</f>
        <v>0</v>
      </c>
      <c r="AE418" s="131">
        <f>'Test-LD'!P416</f>
        <v>0</v>
      </c>
      <c r="AF418" s="131">
        <f>'Test-LD'!Q416</f>
        <v>0</v>
      </c>
      <c r="AG418" s="131">
        <f>'Test-LD'!R416</f>
        <v>0</v>
      </c>
      <c r="AH418" s="131">
        <f>'Test-LD'!S416</f>
        <v>0</v>
      </c>
      <c r="AI418" s="131">
        <f>'Test-LD'!T416</f>
        <v>0</v>
      </c>
      <c r="AJ418" s="131">
        <f>'Test-LD'!U416</f>
        <v>0</v>
      </c>
      <c r="AK418" s="131">
        <f>'Test-LD'!V416</f>
        <v>0</v>
      </c>
      <c r="AL418" s="131">
        <f>'Test-LD'!W416</f>
        <v>0</v>
      </c>
      <c r="AM418" s="131">
        <f>'Test-LD'!X416</f>
        <v>0</v>
      </c>
      <c r="AN418" s="131">
        <f>10*LOG10(1/((Summary!$C$75/10^(AK418/10)+Summary!$C$76/10^(AL418/10)+Summary!$C$77/10^(AM418/10))/Summary!$C$78))</f>
        <v>0</v>
      </c>
      <c r="AO418" s="131">
        <f>'Test-LD'!Y416</f>
        <v>0</v>
      </c>
      <c r="AP418" s="131">
        <f>'Test-LD'!Z416</f>
        <v>0</v>
      </c>
      <c r="AQ418" s="132">
        <f t="shared" si="27"/>
        <v>0</v>
      </c>
      <c r="AR418" s="134" t="e">
        <f t="shared" si="24"/>
        <v>#DIV/0!</v>
      </c>
      <c r="AS418" s="135" t="e">
        <f t="shared" si="25"/>
        <v>#DIV/0!</v>
      </c>
      <c r="AT418" s="136"/>
      <c r="AU418" s="136"/>
      <c r="AV418" s="577" t="s">
        <v>121</v>
      </c>
      <c r="AW418" s="480" t="e" cm="1">
        <f t="array" ref="AW418">bdRateExtend($G418:$G421,H418:H421,$Z418:$Z421,AA418:AA421)</f>
        <v>#VALUE!</v>
      </c>
      <c r="AX418" s="480" t="e" cm="1">
        <f t="array" ref="AX418">bdRateExtend($G418:$G423,H418:H423,$Z418:$Z423,AA418:AA423)</f>
        <v>#VALUE!</v>
      </c>
      <c r="AY418" s="480" t="e" cm="1">
        <f t="array" ref="AY418">bdRateExtend($G418:$G423,I418:I423,$Z418:$Z423,AB418:AB423)</f>
        <v>#VALUE!</v>
      </c>
      <c r="AZ418" s="480" t="e" cm="1">
        <f t="array" ref="AZ418">bdRateExtend($G418:$G423,J418:J423,$Z418:$Z423,AC418:AC423)</f>
        <v>#VALUE!</v>
      </c>
      <c r="BA418" s="480" t="e" cm="1">
        <f t="array" ref="BA418">bdRateExtend($G418:$G423,K418:K423,$Z418:$Z423,AD418:AD423)</f>
        <v>#VALUE!</v>
      </c>
      <c r="BB418" s="479" t="e">
        <f>(Summary!$C$89*AX418+Summary!$C$90*AY418+Summary!$C$91*AZ418)/Summary!$C$92</f>
        <v>#VALUE!</v>
      </c>
      <c r="BC418" s="480" t="e" cm="1">
        <f t="array" ref="BC418">bdRateExtend($G418:$G421,L418:L421,$Z418:$Z421,AE418:AE421)</f>
        <v>#VALUE!</v>
      </c>
      <c r="BD418" s="480" t="e" cm="1">
        <f t="array" ref="BD418">bdRateExtend($G418:$G423,L418:L423,$Z418:$Z423,AE418:AE423)</f>
        <v>#VALUE!</v>
      </c>
      <c r="BE418" s="480" t="e" cm="1">
        <f t="array" ref="BE418">bdRateExtend($G418:$G421,M418:M421,$Z418:$Z421,AF418:AF421)</f>
        <v>#VALUE!</v>
      </c>
      <c r="BF418" s="480" t="e" cm="1">
        <f t="array" ref="BF418">bdRateExtend($G418:$G423,M418:M423,$Z418:$Z423,AF418:AF423)</f>
        <v>#VALUE!</v>
      </c>
      <c r="BG418" s="474" t="e" cm="1">
        <f t="array" ref="BG418">bdRateExtend($G418:$G421,N418:N421,$Z418:$Z421,AG418:AG421,"None", FALSE,1)</f>
        <v>#VALUE!</v>
      </c>
      <c r="BH418" s="475" t="e" cm="1">
        <f t="array" ref="BH418">bdRateExtend($G418:$G423,N418:N423,$Z418:$Z423,AG418:AG423,"None", FALSE,1)</f>
        <v>#VALUE!</v>
      </c>
      <c r="BI418" s="474" t="e" cm="1">
        <f t="array" ref="BI418">bdRateExtend($G418:$G421,O418:O421,$Z418:$Z421,AH418:AH421,"None", FALSE,1)</f>
        <v>#VALUE!</v>
      </c>
      <c r="BJ418" s="475" t="e" cm="1">
        <f t="array" ref="BJ418">bdRateExtend($G418:$G423,O418:O423,$Z418:$Z423,AH418:AH423,"None", FALSE,1)</f>
        <v>#VALUE!</v>
      </c>
      <c r="BK418" s="480" t="e" cm="1">
        <f t="array" ref="BK418">bdRateExtend($G418:$G421,P418:P421,$Z418:$Z421,AI418:AI421)</f>
        <v>#VALUE!</v>
      </c>
      <c r="BL418" s="480" t="e" cm="1">
        <f t="array" ref="BL418">bdRateExtend($G418:$G423,P418:P423,$Z418:$Z423,AI418:AI423)</f>
        <v>#VALUE!</v>
      </c>
      <c r="BM418" s="480" t="e" cm="1">
        <f t="array" ref="BM418">bdRateExtend($G418:$G421,Q418:Q421,$Z418:$Z421,AJ418:AJ421)</f>
        <v>#VALUE!</v>
      </c>
      <c r="BN418" s="480" t="e" cm="1">
        <f t="array" ref="BN418">bdRateExtend($G418:$G423,Q418:Q423,$Z418:$Z423,AJ418:AJ423)</f>
        <v>#VALUE!</v>
      </c>
      <c r="BO418" s="480" t="e" cm="1">
        <f t="array" ref="BO418">bdRateExtend($G418:$G421,R418:R421,$Z418:$Z421,AK418:AK421)</f>
        <v>#VALUE!</v>
      </c>
      <c r="BP418" s="575" t="e" cm="1">
        <f t="array" ref="BP418">bdRateExtend($G418:$G423,R418:R423,$Z418:$Z423,AK418:AK423)</f>
        <v>#VALUE!</v>
      </c>
      <c r="BQ418" s="574" t="e" cm="1">
        <f t="array" ref="BQ418">bdRateExtend($G418:$G423,S418:S423,$Z418:$Z423,AL418:AL423)</f>
        <v>#VALUE!</v>
      </c>
      <c r="BR418" s="574" t="e" cm="1">
        <f t="array" ref="BR418">bdRateExtend($G418:$G423,T418:T423,$Z418:$Z423,AM418:AM423)</f>
        <v>#VALUE!</v>
      </c>
      <c r="BS418" s="574" t="e" cm="1">
        <f t="array" ref="BS418">bdRateExtend($G418:$G423,U418:U423,$Z418:$Z423,AN418:AN423)</f>
        <v>#VALUE!</v>
      </c>
      <c r="BT418" s="576" t="e">
        <f>(Summary!$C$103*BP418+Summary!$C$104*BQ418+Summary!$C$105*BR418)/Summary!$C$106</f>
        <v>#VALUE!</v>
      </c>
      <c r="BU418" s="462" cm="1">
        <f t="array" ref="BU418">testVMAFRange($G418:$G421,N418:N421,$Z418:$Z421,AG418:AG421)</f>
        <v>0</v>
      </c>
      <c r="BV418" s="464" cm="1">
        <f t="array" ref="BV418">testVMAFRange($G418:$G423,N418:N423,$Z418:$Z423,AG418:AG423)</f>
        <v>0</v>
      </c>
      <c r="BW418" s="462" cm="1">
        <f t="array" ref="BW418">testVMAFRange($G418:$G421,O418:O421,$Z418:$Z421,AH418:AH421)</f>
        <v>0</v>
      </c>
      <c r="BX418" s="464" cm="1">
        <f t="array" ref="BX418">testVMAFRange($G418:$G423,O418:O423,$Z418:$Z423,AH418:AH423)</f>
        <v>0</v>
      </c>
    </row>
    <row r="419" spans="1:76" ht="17" customHeight="1" x14ac:dyDescent="0.35">
      <c r="A419" s="516"/>
      <c r="B419" s="483"/>
      <c r="C419" s="520"/>
      <c r="D419" s="490"/>
      <c r="E419" s="493"/>
      <c r="F419" s="138">
        <v>31</v>
      </c>
      <c r="G419" s="139">
        <f>'Anchor-LD'!L417</f>
        <v>0</v>
      </c>
      <c r="H419" s="140">
        <f>'Anchor-LD'!M417</f>
        <v>0</v>
      </c>
      <c r="I419" s="140">
        <f>'Anchor-LD'!N417</f>
        <v>0</v>
      </c>
      <c r="J419" s="140">
        <f>'Anchor-LD'!O417</f>
        <v>0</v>
      </c>
      <c r="K419" s="140">
        <f>(Summary!$C$58*H419+Summary!$C$59*I419+Summary!$C$60*J419)/Summary!$C$61</f>
        <v>0</v>
      </c>
      <c r="L419" s="140">
        <f>'Anchor-LD'!P417</f>
        <v>0</v>
      </c>
      <c r="M419" s="140">
        <f>'Anchor-LD'!Q417</f>
        <v>0</v>
      </c>
      <c r="N419" s="140">
        <f>'Anchor-LD'!R417</f>
        <v>0</v>
      </c>
      <c r="O419" s="140">
        <f>'Anchor-LD'!S417</f>
        <v>0</v>
      </c>
      <c r="P419" s="140">
        <f>'Anchor-LD'!T417</f>
        <v>0</v>
      </c>
      <c r="Q419" s="140">
        <f>'Anchor-LD'!U417</f>
        <v>0</v>
      </c>
      <c r="R419" s="140">
        <f>'Anchor-LD'!V417</f>
        <v>0</v>
      </c>
      <c r="S419" s="140">
        <f>'Anchor-LD'!W417</f>
        <v>0</v>
      </c>
      <c r="T419" s="140">
        <f>'Anchor-LD'!X417</f>
        <v>0</v>
      </c>
      <c r="U419" s="140">
        <f>10*LOG10(1/((Summary!$C$75/10^(R419/10)+Summary!$C$76/10^(S419/10)+Summary!$C$77/10^(T419/10))/Summary!$C$78))</f>
        <v>0</v>
      </c>
      <c r="V419" s="140">
        <f>'Anchor-LD'!Y417</f>
        <v>0</v>
      </c>
      <c r="W419" s="140">
        <f>'Anchor-LD'!Z417</f>
        <v>0</v>
      </c>
      <c r="X419" s="141">
        <f t="shared" si="26"/>
        <v>0</v>
      </c>
      <c r="Y419" s="133"/>
      <c r="Z419" s="139">
        <f>'Test-LD'!L417</f>
        <v>0</v>
      </c>
      <c r="AA419" s="140">
        <f>'Test-LD'!M417</f>
        <v>0</v>
      </c>
      <c r="AB419" s="140">
        <f>'Test-LD'!N417</f>
        <v>0</v>
      </c>
      <c r="AC419" s="140">
        <f>'Test-LD'!O417</f>
        <v>0</v>
      </c>
      <c r="AD419" s="140">
        <f>(Summary!$C$58*AA419+Summary!$C$59*AB419+Summary!$C$60*AC419)/Summary!$C$61</f>
        <v>0</v>
      </c>
      <c r="AE419" s="140">
        <f>'Test-LD'!P417</f>
        <v>0</v>
      </c>
      <c r="AF419" s="140">
        <f>'Test-LD'!Q417</f>
        <v>0</v>
      </c>
      <c r="AG419" s="140">
        <f>'Test-LD'!R417</f>
        <v>0</v>
      </c>
      <c r="AH419" s="140">
        <f>'Test-LD'!S417</f>
        <v>0</v>
      </c>
      <c r="AI419" s="140">
        <f>'Test-LD'!T417</f>
        <v>0</v>
      </c>
      <c r="AJ419" s="140">
        <f>'Test-LD'!U417</f>
        <v>0</v>
      </c>
      <c r="AK419" s="140">
        <f>'Test-LD'!V417</f>
        <v>0</v>
      </c>
      <c r="AL419" s="140">
        <f>'Test-LD'!W417</f>
        <v>0</v>
      </c>
      <c r="AM419" s="140">
        <f>'Test-LD'!X417</f>
        <v>0</v>
      </c>
      <c r="AN419" s="140">
        <f>10*LOG10(1/((Summary!$C$75/10^(AK419/10)+Summary!$C$76/10^(AL419/10)+Summary!$C$77/10^(AM419/10))/Summary!$C$78))</f>
        <v>0</v>
      </c>
      <c r="AO419" s="140">
        <f>'Test-LD'!Y417</f>
        <v>0</v>
      </c>
      <c r="AP419" s="140">
        <f>'Test-LD'!Z417</f>
        <v>0</v>
      </c>
      <c r="AQ419" s="141">
        <f t="shared" si="27"/>
        <v>0</v>
      </c>
      <c r="AR419" s="142" t="e">
        <f t="shared" si="24"/>
        <v>#DIV/0!</v>
      </c>
      <c r="AS419" s="143" t="e">
        <f t="shared" si="25"/>
        <v>#DIV/0!</v>
      </c>
      <c r="AT419" s="136"/>
      <c r="AU419" s="136"/>
      <c r="AV419" s="577"/>
      <c r="AW419" s="480"/>
      <c r="AX419" s="480"/>
      <c r="AY419" s="480"/>
      <c r="AZ419" s="480"/>
      <c r="BA419" s="480"/>
      <c r="BB419" s="480"/>
      <c r="BC419" s="480"/>
      <c r="BD419" s="480"/>
      <c r="BE419" s="480"/>
      <c r="BF419" s="480"/>
      <c r="BG419" s="469"/>
      <c r="BH419" s="476"/>
      <c r="BI419" s="469"/>
      <c r="BJ419" s="476"/>
      <c r="BK419" s="480"/>
      <c r="BL419" s="480"/>
      <c r="BM419" s="480"/>
      <c r="BN419" s="480"/>
      <c r="BO419" s="480"/>
      <c r="BP419" s="468"/>
      <c r="BQ419" s="480"/>
      <c r="BR419" s="480"/>
      <c r="BS419" s="480"/>
      <c r="BT419" s="476"/>
      <c r="BU419" s="463"/>
      <c r="BV419" s="465"/>
      <c r="BW419" s="463"/>
      <c r="BX419" s="465"/>
    </row>
    <row r="420" spans="1:76" ht="17" customHeight="1" x14ac:dyDescent="0.35">
      <c r="A420" s="516"/>
      <c r="B420" s="483"/>
      <c r="C420" s="520"/>
      <c r="D420" s="490"/>
      <c r="E420" s="493"/>
      <c r="F420" s="138">
        <v>39</v>
      </c>
      <c r="G420" s="139">
        <f>'Anchor-LD'!L418</f>
        <v>0</v>
      </c>
      <c r="H420" s="140">
        <f>'Anchor-LD'!M418</f>
        <v>0</v>
      </c>
      <c r="I420" s="140">
        <f>'Anchor-LD'!N418</f>
        <v>0</v>
      </c>
      <c r="J420" s="140">
        <f>'Anchor-LD'!O418</f>
        <v>0</v>
      </c>
      <c r="K420" s="140">
        <f>(Summary!$C$58*H420+Summary!$C$59*I420+Summary!$C$60*J420)/Summary!$C$61</f>
        <v>0</v>
      </c>
      <c r="L420" s="140">
        <f>'Anchor-LD'!P418</f>
        <v>0</v>
      </c>
      <c r="M420" s="140">
        <f>'Anchor-LD'!Q418</f>
        <v>0</v>
      </c>
      <c r="N420" s="140">
        <f>'Anchor-LD'!R418</f>
        <v>0</v>
      </c>
      <c r="O420" s="140">
        <f>'Anchor-LD'!S418</f>
        <v>0</v>
      </c>
      <c r="P420" s="140">
        <f>'Anchor-LD'!T418</f>
        <v>0</v>
      </c>
      <c r="Q420" s="140">
        <f>'Anchor-LD'!U418</f>
        <v>0</v>
      </c>
      <c r="R420" s="140">
        <f>'Anchor-LD'!V418</f>
        <v>0</v>
      </c>
      <c r="S420" s="140">
        <f>'Anchor-LD'!W418</f>
        <v>0</v>
      </c>
      <c r="T420" s="140">
        <f>'Anchor-LD'!X418</f>
        <v>0</v>
      </c>
      <c r="U420" s="140">
        <f>10*LOG10(1/((Summary!$C$75/10^(R420/10)+Summary!$C$76/10^(S420/10)+Summary!$C$77/10^(T420/10))/Summary!$C$78))</f>
        <v>0</v>
      </c>
      <c r="V420" s="140">
        <f>'Anchor-LD'!Y418</f>
        <v>0</v>
      </c>
      <c r="W420" s="140">
        <f>'Anchor-LD'!Z418</f>
        <v>0</v>
      </c>
      <c r="X420" s="141">
        <f t="shared" si="26"/>
        <v>0</v>
      </c>
      <c r="Y420" s="133"/>
      <c r="Z420" s="139">
        <f>'Test-LD'!L418</f>
        <v>0</v>
      </c>
      <c r="AA420" s="140">
        <f>'Test-LD'!M418</f>
        <v>0</v>
      </c>
      <c r="AB420" s="140">
        <f>'Test-LD'!N418</f>
        <v>0</v>
      </c>
      <c r="AC420" s="140">
        <f>'Test-LD'!O418</f>
        <v>0</v>
      </c>
      <c r="AD420" s="140">
        <f>(Summary!$C$58*AA420+Summary!$C$59*AB420+Summary!$C$60*AC420)/Summary!$C$61</f>
        <v>0</v>
      </c>
      <c r="AE420" s="140">
        <f>'Test-LD'!P418</f>
        <v>0</v>
      </c>
      <c r="AF420" s="140">
        <f>'Test-LD'!Q418</f>
        <v>0</v>
      </c>
      <c r="AG420" s="140">
        <f>'Test-LD'!R418</f>
        <v>0</v>
      </c>
      <c r="AH420" s="140">
        <f>'Test-LD'!S418</f>
        <v>0</v>
      </c>
      <c r="AI420" s="140">
        <f>'Test-LD'!T418</f>
        <v>0</v>
      </c>
      <c r="AJ420" s="140">
        <f>'Test-LD'!U418</f>
        <v>0</v>
      </c>
      <c r="AK420" s="140">
        <f>'Test-LD'!V418</f>
        <v>0</v>
      </c>
      <c r="AL420" s="140">
        <f>'Test-LD'!W418</f>
        <v>0</v>
      </c>
      <c r="AM420" s="140">
        <f>'Test-LD'!X418</f>
        <v>0</v>
      </c>
      <c r="AN420" s="140">
        <f>10*LOG10(1/((Summary!$C$75/10^(AK420/10)+Summary!$C$76/10^(AL420/10)+Summary!$C$77/10^(AM420/10))/Summary!$C$78))</f>
        <v>0</v>
      </c>
      <c r="AO420" s="140">
        <f>'Test-LD'!Y418</f>
        <v>0</v>
      </c>
      <c r="AP420" s="140">
        <f>'Test-LD'!Z418</f>
        <v>0</v>
      </c>
      <c r="AQ420" s="141">
        <f t="shared" si="27"/>
        <v>0</v>
      </c>
      <c r="AR420" s="142" t="e">
        <f t="shared" si="24"/>
        <v>#DIV/0!</v>
      </c>
      <c r="AS420" s="143" t="e">
        <f t="shared" si="25"/>
        <v>#DIV/0!</v>
      </c>
      <c r="AT420" s="136"/>
      <c r="AU420" s="136"/>
      <c r="AV420" s="577" t="s">
        <v>122</v>
      </c>
      <c r="AW420" s="480" t="e" cm="1">
        <f t="array" ref="AW420">bdRateExtend($G419:$G422,H419:H422,$Z419:$Z422,AA419:AA422)</f>
        <v>#VALUE!</v>
      </c>
      <c r="AX420" s="480"/>
      <c r="AY420" s="480"/>
      <c r="AZ420" s="480"/>
      <c r="BA420" s="480"/>
      <c r="BB420" s="480"/>
      <c r="BC420" s="480" t="e" cm="1">
        <f t="array" ref="BC420">bdRateExtend($G419:$G422,L419:L422,$Z419:$Z422,AE419:AE422)</f>
        <v>#VALUE!</v>
      </c>
      <c r="BD420" s="480"/>
      <c r="BE420" s="480" t="e" cm="1">
        <f t="array" ref="BE420">bdRateExtend($G419:$G422,M419:M422,$Z419:$Z422,AF419:AF422)</f>
        <v>#VALUE!</v>
      </c>
      <c r="BF420" s="480"/>
      <c r="BG420" s="469" t="e" cm="1">
        <f t="array" ref="BG420">bdRateExtend($G419:$G422,N419:N422,$Z419:$Z422,AG419:AG422,"None", FALSE,1)</f>
        <v>#VALUE!</v>
      </c>
      <c r="BH420" s="476"/>
      <c r="BI420" s="469" t="e" cm="1">
        <f t="array" ref="BI420">bdRateExtend($G419:$G422,O419:O422,$Z419:$Z422,AH419:AH422,"None", FALSE,1)</f>
        <v>#VALUE!</v>
      </c>
      <c r="BJ420" s="476"/>
      <c r="BK420" s="480" t="e" cm="1">
        <f t="array" ref="BK420">bdRateExtend($G419:$G422,P419:P422,$Z419:$Z422,AI419:AI422)</f>
        <v>#VALUE!</v>
      </c>
      <c r="BL420" s="480"/>
      <c r="BM420" s="480" t="e" cm="1">
        <f t="array" ref="BM420">bdRateExtend($G419:$G422,Q419:Q422,$Z419:$Z422,AJ419:AJ422)</f>
        <v>#VALUE!</v>
      </c>
      <c r="BN420" s="480"/>
      <c r="BO420" s="480" t="e" cm="1">
        <f t="array" ref="BO420">bdRateExtend($G419:$G422,R419:R422,$Z419:$Z422,AK419:AK422)</f>
        <v>#VALUE!</v>
      </c>
      <c r="BP420" s="468"/>
      <c r="BQ420" s="480"/>
      <c r="BR420" s="480"/>
      <c r="BS420" s="480"/>
      <c r="BT420" s="476"/>
      <c r="BU420" s="463" cm="1">
        <f t="array" ref="BU420">testVMAFRange($G419:$G422,N419:N422,$Z419:$Z422,AG419:AG422)</f>
        <v>0</v>
      </c>
      <c r="BV420" s="465"/>
      <c r="BW420" s="463" cm="1">
        <f t="array" ref="BW420">testVMAFRange($G419:$G422,O419:O422,$Z419:$Z422,AH419:AH422)</f>
        <v>0</v>
      </c>
      <c r="BX420" s="465"/>
    </row>
    <row r="421" spans="1:76" ht="17" customHeight="1" x14ac:dyDescent="0.35">
      <c r="A421" s="516"/>
      <c r="B421" s="483"/>
      <c r="C421" s="520"/>
      <c r="D421" s="490"/>
      <c r="E421" s="493"/>
      <c r="F421" s="138">
        <v>47</v>
      </c>
      <c r="G421" s="139">
        <f>'Anchor-LD'!L419</f>
        <v>0</v>
      </c>
      <c r="H421" s="140">
        <f>'Anchor-LD'!M419</f>
        <v>0</v>
      </c>
      <c r="I421" s="140">
        <f>'Anchor-LD'!N419</f>
        <v>0</v>
      </c>
      <c r="J421" s="140">
        <f>'Anchor-LD'!O419</f>
        <v>0</v>
      </c>
      <c r="K421" s="140">
        <f>(Summary!$C$58*H421+Summary!$C$59*I421+Summary!$C$60*J421)/Summary!$C$61</f>
        <v>0</v>
      </c>
      <c r="L421" s="140">
        <f>'Anchor-LD'!P419</f>
        <v>0</v>
      </c>
      <c r="M421" s="140">
        <f>'Anchor-LD'!Q419</f>
        <v>0</v>
      </c>
      <c r="N421" s="140">
        <f>'Anchor-LD'!R419</f>
        <v>0</v>
      </c>
      <c r="O421" s="140">
        <f>'Anchor-LD'!S419</f>
        <v>0</v>
      </c>
      <c r="P421" s="140">
        <f>'Anchor-LD'!T419</f>
        <v>0</v>
      </c>
      <c r="Q421" s="140">
        <f>'Anchor-LD'!U419</f>
        <v>0</v>
      </c>
      <c r="R421" s="140">
        <f>'Anchor-LD'!V419</f>
        <v>0</v>
      </c>
      <c r="S421" s="140">
        <f>'Anchor-LD'!W419</f>
        <v>0</v>
      </c>
      <c r="T421" s="140">
        <f>'Anchor-LD'!X419</f>
        <v>0</v>
      </c>
      <c r="U421" s="140">
        <f>10*LOG10(1/((Summary!$C$75/10^(R421/10)+Summary!$C$76/10^(S421/10)+Summary!$C$77/10^(T421/10))/Summary!$C$78))</f>
        <v>0</v>
      </c>
      <c r="V421" s="140">
        <f>'Anchor-LD'!Y419</f>
        <v>0</v>
      </c>
      <c r="W421" s="140">
        <f>'Anchor-LD'!Z419</f>
        <v>0</v>
      </c>
      <c r="X421" s="141">
        <f t="shared" si="26"/>
        <v>0</v>
      </c>
      <c r="Y421" s="133"/>
      <c r="Z421" s="139">
        <f>'Test-LD'!L419</f>
        <v>0</v>
      </c>
      <c r="AA421" s="140">
        <f>'Test-LD'!M419</f>
        <v>0</v>
      </c>
      <c r="AB421" s="140">
        <f>'Test-LD'!N419</f>
        <v>0</v>
      </c>
      <c r="AC421" s="140">
        <f>'Test-LD'!O419</f>
        <v>0</v>
      </c>
      <c r="AD421" s="140">
        <f>(Summary!$C$58*AA421+Summary!$C$59*AB421+Summary!$C$60*AC421)/Summary!$C$61</f>
        <v>0</v>
      </c>
      <c r="AE421" s="140">
        <f>'Test-LD'!P419</f>
        <v>0</v>
      </c>
      <c r="AF421" s="140">
        <f>'Test-LD'!Q419</f>
        <v>0</v>
      </c>
      <c r="AG421" s="140">
        <f>'Test-LD'!R419</f>
        <v>0</v>
      </c>
      <c r="AH421" s="140">
        <f>'Test-LD'!S419</f>
        <v>0</v>
      </c>
      <c r="AI421" s="140">
        <f>'Test-LD'!T419</f>
        <v>0</v>
      </c>
      <c r="AJ421" s="140">
        <f>'Test-LD'!U419</f>
        <v>0</v>
      </c>
      <c r="AK421" s="140">
        <f>'Test-LD'!V419</f>
        <v>0</v>
      </c>
      <c r="AL421" s="140">
        <f>'Test-LD'!W419</f>
        <v>0</v>
      </c>
      <c r="AM421" s="140">
        <f>'Test-LD'!X419</f>
        <v>0</v>
      </c>
      <c r="AN421" s="140">
        <f>10*LOG10(1/((Summary!$C$75/10^(AK421/10)+Summary!$C$76/10^(AL421/10)+Summary!$C$77/10^(AM421/10))/Summary!$C$78))</f>
        <v>0</v>
      </c>
      <c r="AO421" s="140">
        <f>'Test-LD'!Y419</f>
        <v>0</v>
      </c>
      <c r="AP421" s="140">
        <f>'Test-LD'!Z419</f>
        <v>0</v>
      </c>
      <c r="AQ421" s="141">
        <f t="shared" si="27"/>
        <v>0</v>
      </c>
      <c r="AR421" s="142" t="e">
        <f t="shared" si="24"/>
        <v>#DIV/0!</v>
      </c>
      <c r="AS421" s="143" t="e">
        <f t="shared" si="25"/>
        <v>#DIV/0!</v>
      </c>
      <c r="AT421" s="136"/>
      <c r="AU421" s="136"/>
      <c r="AV421" s="577"/>
      <c r="AW421" s="480"/>
      <c r="AX421" s="480"/>
      <c r="AY421" s="480"/>
      <c r="AZ421" s="480"/>
      <c r="BA421" s="480"/>
      <c r="BB421" s="480"/>
      <c r="BC421" s="480"/>
      <c r="BD421" s="480"/>
      <c r="BE421" s="480"/>
      <c r="BF421" s="480"/>
      <c r="BG421" s="469"/>
      <c r="BH421" s="476"/>
      <c r="BI421" s="469"/>
      <c r="BJ421" s="476"/>
      <c r="BK421" s="480"/>
      <c r="BL421" s="480"/>
      <c r="BM421" s="480"/>
      <c r="BN421" s="480"/>
      <c r="BO421" s="480"/>
      <c r="BP421" s="468"/>
      <c r="BQ421" s="480"/>
      <c r="BR421" s="480"/>
      <c r="BS421" s="480"/>
      <c r="BT421" s="476"/>
      <c r="BU421" s="463"/>
      <c r="BV421" s="465"/>
      <c r="BW421" s="463"/>
      <c r="BX421" s="465"/>
    </row>
    <row r="422" spans="1:76" ht="17" customHeight="1" x14ac:dyDescent="0.35">
      <c r="A422" s="516"/>
      <c r="B422" s="483"/>
      <c r="C422" s="520"/>
      <c r="D422" s="490"/>
      <c r="E422" s="493"/>
      <c r="F422" s="138">
        <v>55</v>
      </c>
      <c r="G422" s="139">
        <f>'Anchor-LD'!L420</f>
        <v>0</v>
      </c>
      <c r="H422" s="140">
        <f>'Anchor-LD'!M420</f>
        <v>0</v>
      </c>
      <c r="I422" s="140">
        <f>'Anchor-LD'!N420</f>
        <v>0</v>
      </c>
      <c r="J422" s="140">
        <f>'Anchor-LD'!O420</f>
        <v>0</v>
      </c>
      <c r="K422" s="140">
        <f>(Summary!$C$58*H422+Summary!$C$59*I422+Summary!$C$60*J422)/Summary!$C$61</f>
        <v>0</v>
      </c>
      <c r="L422" s="140">
        <f>'Anchor-LD'!P420</f>
        <v>0</v>
      </c>
      <c r="M422" s="140">
        <f>'Anchor-LD'!Q420</f>
        <v>0</v>
      </c>
      <c r="N422" s="140">
        <f>'Anchor-LD'!R420</f>
        <v>0</v>
      </c>
      <c r="O422" s="140">
        <f>'Anchor-LD'!S420</f>
        <v>0</v>
      </c>
      <c r="P422" s="140">
        <f>'Anchor-LD'!T420</f>
        <v>0</v>
      </c>
      <c r="Q422" s="140">
        <f>'Anchor-LD'!U420</f>
        <v>0</v>
      </c>
      <c r="R422" s="140">
        <f>'Anchor-LD'!V420</f>
        <v>0</v>
      </c>
      <c r="S422" s="140">
        <f>'Anchor-LD'!W420</f>
        <v>0</v>
      </c>
      <c r="T422" s="140">
        <f>'Anchor-LD'!X420</f>
        <v>0</v>
      </c>
      <c r="U422" s="140">
        <f>10*LOG10(1/((Summary!$C$75/10^(R422/10)+Summary!$C$76/10^(S422/10)+Summary!$C$77/10^(T422/10))/Summary!$C$78))</f>
        <v>0</v>
      </c>
      <c r="V422" s="140">
        <f>'Anchor-LD'!Y420</f>
        <v>0</v>
      </c>
      <c r="W422" s="140">
        <f>'Anchor-LD'!Z420</f>
        <v>0</v>
      </c>
      <c r="X422" s="141">
        <f t="shared" si="26"/>
        <v>0</v>
      </c>
      <c r="Y422" s="133"/>
      <c r="Z422" s="139">
        <f>'Test-LD'!L420</f>
        <v>0</v>
      </c>
      <c r="AA422" s="140">
        <f>'Test-LD'!M420</f>
        <v>0</v>
      </c>
      <c r="AB422" s="140">
        <f>'Test-LD'!N420</f>
        <v>0</v>
      </c>
      <c r="AC422" s="140">
        <f>'Test-LD'!O420</f>
        <v>0</v>
      </c>
      <c r="AD422" s="140">
        <f>(Summary!$C$58*AA422+Summary!$C$59*AB422+Summary!$C$60*AC422)/Summary!$C$61</f>
        <v>0</v>
      </c>
      <c r="AE422" s="140">
        <f>'Test-LD'!P420</f>
        <v>0</v>
      </c>
      <c r="AF422" s="140">
        <f>'Test-LD'!Q420</f>
        <v>0</v>
      </c>
      <c r="AG422" s="140">
        <f>'Test-LD'!R420</f>
        <v>0</v>
      </c>
      <c r="AH422" s="140">
        <f>'Test-LD'!S420</f>
        <v>0</v>
      </c>
      <c r="AI422" s="140">
        <f>'Test-LD'!T420</f>
        <v>0</v>
      </c>
      <c r="AJ422" s="140">
        <f>'Test-LD'!U420</f>
        <v>0</v>
      </c>
      <c r="AK422" s="140">
        <f>'Test-LD'!V420</f>
        <v>0</v>
      </c>
      <c r="AL422" s="140">
        <f>'Test-LD'!W420</f>
        <v>0</v>
      </c>
      <c r="AM422" s="140">
        <f>'Test-LD'!X420</f>
        <v>0</v>
      </c>
      <c r="AN422" s="140">
        <f>10*LOG10(1/((Summary!$C$75/10^(AK422/10)+Summary!$C$76/10^(AL422/10)+Summary!$C$77/10^(AM422/10))/Summary!$C$78))</f>
        <v>0</v>
      </c>
      <c r="AO422" s="140">
        <f>'Test-LD'!Y420</f>
        <v>0</v>
      </c>
      <c r="AP422" s="140">
        <f>'Test-LD'!Z420</f>
        <v>0</v>
      </c>
      <c r="AQ422" s="141">
        <f t="shared" si="27"/>
        <v>0</v>
      </c>
      <c r="AR422" s="142" t="e">
        <f t="shared" si="24"/>
        <v>#DIV/0!</v>
      </c>
      <c r="AS422" s="143" t="e">
        <f t="shared" si="25"/>
        <v>#DIV/0!</v>
      </c>
      <c r="AT422" s="136"/>
      <c r="AU422" s="136"/>
      <c r="AV422" s="577" t="s">
        <v>123</v>
      </c>
      <c r="AW422" s="480" t="e" cm="1">
        <f t="array" ref="AW422">bdRateExtend($G420:$G423,H420:H423,$Z420:$Z423,AA420:AA423)</f>
        <v>#VALUE!</v>
      </c>
      <c r="AX422" s="480"/>
      <c r="AY422" s="480"/>
      <c r="AZ422" s="480"/>
      <c r="BA422" s="480"/>
      <c r="BB422" s="480"/>
      <c r="BC422" s="480" t="e" cm="1">
        <f t="array" ref="BC422">bdRateExtend($G420:$G423,L420:L423,$Z420:$Z423,AE420:AE423)</f>
        <v>#VALUE!</v>
      </c>
      <c r="BD422" s="480"/>
      <c r="BE422" s="480" t="e" cm="1">
        <f t="array" ref="BE422">bdRateExtend($G420:$G423,M420:M423,$Z420:$Z423,AF420:AF423)</f>
        <v>#VALUE!</v>
      </c>
      <c r="BF422" s="480"/>
      <c r="BG422" s="469" t="e" cm="1">
        <f t="array" ref="BG422">bdRateExtend($G420:$G423,N420:N423,$Z420:$Z423,AG420:AG423,"None", FALSE,1)</f>
        <v>#VALUE!</v>
      </c>
      <c r="BH422" s="476"/>
      <c r="BI422" s="469" t="e" cm="1">
        <f t="array" ref="BI422">bdRateExtend($G420:$G423,O420:O423,$Z420:$Z423,AH420:AH423,"None", FALSE,1)</f>
        <v>#VALUE!</v>
      </c>
      <c r="BJ422" s="476"/>
      <c r="BK422" s="480" t="e" cm="1">
        <f t="array" ref="BK422">bdRateExtend($G420:$G423,P420:P423,$Z420:$Z423,AI420:AI423)</f>
        <v>#VALUE!</v>
      </c>
      <c r="BL422" s="480"/>
      <c r="BM422" s="480" t="e" cm="1">
        <f t="array" ref="BM422">bdRateExtend($G420:$G423,Q420:Q423,$Z420:$Z423,AJ420:AJ423)</f>
        <v>#VALUE!</v>
      </c>
      <c r="BN422" s="480"/>
      <c r="BO422" s="480" t="e" cm="1">
        <f t="array" ref="BO422">bdRateExtend($G420:$G423,R420:R423,$Z420:$Z423,AK420:AK423)</f>
        <v>#VALUE!</v>
      </c>
      <c r="BP422" s="468"/>
      <c r="BQ422" s="480"/>
      <c r="BR422" s="480"/>
      <c r="BS422" s="480"/>
      <c r="BT422" s="476"/>
      <c r="BU422" s="463" cm="1">
        <f t="array" ref="BU422">testVMAFRange($G420:$G423,N420:N423,$Z420:$Z423,AG420:AG423)</f>
        <v>0</v>
      </c>
      <c r="BV422" s="465"/>
      <c r="BW422" s="463" cm="1">
        <f t="array" ref="BW422">testVMAFRange($G420:$G423,O420:O423,$Z420:$Z423,AH420:AH423)</f>
        <v>0</v>
      </c>
      <c r="BX422" s="465"/>
    </row>
    <row r="423" spans="1:76" ht="17" customHeight="1" thickBot="1" x14ac:dyDescent="0.4">
      <c r="A423" s="516"/>
      <c r="B423" s="518"/>
      <c r="C423" s="521"/>
      <c r="D423" s="522"/>
      <c r="E423" s="523"/>
      <c r="F423" s="144">
        <v>63</v>
      </c>
      <c r="G423" s="145">
        <f>'Anchor-LD'!L421</f>
        <v>0</v>
      </c>
      <c r="H423" s="146">
        <f>'Anchor-LD'!M421</f>
        <v>0</v>
      </c>
      <c r="I423" s="146">
        <f>'Anchor-LD'!N421</f>
        <v>0</v>
      </c>
      <c r="J423" s="146">
        <f>'Anchor-LD'!O421</f>
        <v>0</v>
      </c>
      <c r="K423" s="146">
        <f>(Summary!$C$58*H423+Summary!$C$59*I423+Summary!$C$60*J423)/Summary!$C$61</f>
        <v>0</v>
      </c>
      <c r="L423" s="146">
        <f>'Anchor-LD'!P421</f>
        <v>0</v>
      </c>
      <c r="M423" s="146">
        <f>'Anchor-LD'!Q421</f>
        <v>0</v>
      </c>
      <c r="N423" s="146">
        <f>'Anchor-LD'!R421</f>
        <v>0</v>
      </c>
      <c r="O423" s="146">
        <f>'Anchor-LD'!S421</f>
        <v>0</v>
      </c>
      <c r="P423" s="146">
        <f>'Anchor-LD'!T421</f>
        <v>0</v>
      </c>
      <c r="Q423" s="146">
        <f>'Anchor-LD'!U421</f>
        <v>0</v>
      </c>
      <c r="R423" s="146">
        <f>'Anchor-LD'!V421</f>
        <v>0</v>
      </c>
      <c r="S423" s="146">
        <f>'Anchor-LD'!W421</f>
        <v>0</v>
      </c>
      <c r="T423" s="146">
        <f>'Anchor-LD'!X421</f>
        <v>0</v>
      </c>
      <c r="U423" s="146">
        <f>10*LOG10(1/((Summary!$C$75/10^(R423/10)+Summary!$C$76/10^(S423/10)+Summary!$C$77/10^(T423/10))/Summary!$C$78))</f>
        <v>0</v>
      </c>
      <c r="V423" s="146">
        <f>'Anchor-LD'!Y421</f>
        <v>0</v>
      </c>
      <c r="W423" s="146">
        <f>'Anchor-LD'!Z421</f>
        <v>0</v>
      </c>
      <c r="X423" s="147">
        <f t="shared" si="26"/>
        <v>0</v>
      </c>
      <c r="Y423" s="133"/>
      <c r="Z423" s="145">
        <f>'Test-LD'!L421</f>
        <v>0</v>
      </c>
      <c r="AA423" s="146">
        <f>'Test-LD'!M421</f>
        <v>0</v>
      </c>
      <c r="AB423" s="146">
        <f>'Test-LD'!N421</f>
        <v>0</v>
      </c>
      <c r="AC423" s="146">
        <f>'Test-LD'!O421</f>
        <v>0</v>
      </c>
      <c r="AD423" s="146">
        <f>(Summary!$C$58*AA423+Summary!$C$59*AB423+Summary!$C$60*AC423)/Summary!$C$61</f>
        <v>0</v>
      </c>
      <c r="AE423" s="146">
        <f>'Test-LD'!P421</f>
        <v>0</v>
      </c>
      <c r="AF423" s="146">
        <f>'Test-LD'!Q421</f>
        <v>0</v>
      </c>
      <c r="AG423" s="146">
        <f>'Test-LD'!R421</f>
        <v>0</v>
      </c>
      <c r="AH423" s="146">
        <f>'Test-LD'!S421</f>
        <v>0</v>
      </c>
      <c r="AI423" s="146">
        <f>'Test-LD'!T421</f>
        <v>0</v>
      </c>
      <c r="AJ423" s="146">
        <f>'Test-LD'!U421</f>
        <v>0</v>
      </c>
      <c r="AK423" s="146">
        <f>'Test-LD'!V421</f>
        <v>0</v>
      </c>
      <c r="AL423" s="146">
        <f>'Test-LD'!W421</f>
        <v>0</v>
      </c>
      <c r="AM423" s="146">
        <f>'Test-LD'!X421</f>
        <v>0</v>
      </c>
      <c r="AN423" s="146">
        <f>10*LOG10(1/((Summary!$C$75/10^(AK423/10)+Summary!$C$76/10^(AL423/10)+Summary!$C$77/10^(AM423/10))/Summary!$C$78))</f>
        <v>0</v>
      </c>
      <c r="AO423" s="146">
        <f>'Test-LD'!Y421</f>
        <v>0</v>
      </c>
      <c r="AP423" s="146">
        <f>'Test-LD'!Z421</f>
        <v>0</v>
      </c>
      <c r="AQ423" s="147">
        <f t="shared" si="27"/>
        <v>0</v>
      </c>
      <c r="AR423" s="148" t="e">
        <f t="shared" si="24"/>
        <v>#DIV/0!</v>
      </c>
      <c r="AS423" s="149" t="e">
        <f t="shared" si="25"/>
        <v>#DIV/0!</v>
      </c>
      <c r="AT423" s="136"/>
      <c r="AU423" s="136"/>
      <c r="AV423" s="577"/>
      <c r="AW423" s="480"/>
      <c r="AX423" s="480"/>
      <c r="AY423" s="480"/>
      <c r="AZ423" s="480"/>
      <c r="BA423" s="480"/>
      <c r="BB423" s="481"/>
      <c r="BC423" s="480"/>
      <c r="BD423" s="480"/>
      <c r="BE423" s="480"/>
      <c r="BF423" s="480"/>
      <c r="BG423" s="472"/>
      <c r="BH423" s="477"/>
      <c r="BI423" s="472"/>
      <c r="BJ423" s="477"/>
      <c r="BK423" s="480"/>
      <c r="BL423" s="480"/>
      <c r="BM423" s="480"/>
      <c r="BN423" s="480"/>
      <c r="BO423" s="480"/>
      <c r="BP423" s="471"/>
      <c r="BQ423" s="481"/>
      <c r="BR423" s="481"/>
      <c r="BS423" s="481"/>
      <c r="BT423" s="477"/>
      <c r="BU423" s="473"/>
      <c r="BV423" s="466"/>
      <c r="BW423" s="473"/>
      <c r="BX423" s="466"/>
    </row>
    <row r="424" spans="1:76" ht="17" customHeight="1" x14ac:dyDescent="0.35">
      <c r="A424" s="516"/>
      <c r="B424" s="482" t="s">
        <v>93</v>
      </c>
      <c r="C424" s="519" t="s">
        <v>89</v>
      </c>
      <c r="D424" s="489">
        <v>59.94</v>
      </c>
      <c r="E424" s="492">
        <v>10</v>
      </c>
      <c r="F424" s="129">
        <v>23</v>
      </c>
      <c r="G424" s="130">
        <f>'Anchor-LD'!L422</f>
        <v>0</v>
      </c>
      <c r="H424" s="131">
        <f>'Anchor-LD'!M422</f>
        <v>0</v>
      </c>
      <c r="I424" s="131">
        <f>'Anchor-LD'!N422</f>
        <v>0</v>
      </c>
      <c r="J424" s="131">
        <f>'Anchor-LD'!O422</f>
        <v>0</v>
      </c>
      <c r="K424" s="131">
        <f>(Summary!$C$58*H424+Summary!$C$59*I424+Summary!$C$60*J424)/Summary!$C$61</f>
        <v>0</v>
      </c>
      <c r="L424" s="131">
        <f>'Anchor-LD'!P422</f>
        <v>0</v>
      </c>
      <c r="M424" s="131">
        <f>'Anchor-LD'!Q422</f>
        <v>0</v>
      </c>
      <c r="N424" s="131">
        <f>'Anchor-LD'!R422</f>
        <v>0</v>
      </c>
      <c r="O424" s="131">
        <f>'Anchor-LD'!S422</f>
        <v>0</v>
      </c>
      <c r="P424" s="131">
        <f>'Anchor-LD'!T422</f>
        <v>0</v>
      </c>
      <c r="Q424" s="131">
        <f>'Anchor-LD'!U422</f>
        <v>0</v>
      </c>
      <c r="R424" s="131">
        <f>'Anchor-LD'!V422</f>
        <v>0</v>
      </c>
      <c r="S424" s="131">
        <f>'Anchor-LD'!W422</f>
        <v>0</v>
      </c>
      <c r="T424" s="131">
        <f>'Anchor-LD'!X422</f>
        <v>0</v>
      </c>
      <c r="U424" s="131">
        <f>10*LOG10(1/((Summary!$C$75/10^(R424/10)+Summary!$C$76/10^(S424/10)+Summary!$C$77/10^(T424/10))/Summary!$C$78))</f>
        <v>0</v>
      </c>
      <c r="V424" s="131">
        <f>'Anchor-LD'!Y422</f>
        <v>0</v>
      </c>
      <c r="W424" s="131">
        <f>'Anchor-LD'!Z422</f>
        <v>0</v>
      </c>
      <c r="X424" s="132">
        <f t="shared" si="26"/>
        <v>0</v>
      </c>
      <c r="Y424" s="133"/>
      <c r="Z424" s="130">
        <f>'Test-LD'!L422</f>
        <v>0</v>
      </c>
      <c r="AA424" s="131">
        <f>'Test-LD'!M422</f>
        <v>0</v>
      </c>
      <c r="AB424" s="131">
        <f>'Test-LD'!N422</f>
        <v>0</v>
      </c>
      <c r="AC424" s="131">
        <f>'Test-LD'!O422</f>
        <v>0</v>
      </c>
      <c r="AD424" s="131">
        <f>(Summary!$C$58*AA424+Summary!$C$59*AB424+Summary!$C$60*AC424)/Summary!$C$61</f>
        <v>0</v>
      </c>
      <c r="AE424" s="131">
        <f>'Test-LD'!P422</f>
        <v>0</v>
      </c>
      <c r="AF424" s="131">
        <f>'Test-LD'!Q422</f>
        <v>0</v>
      </c>
      <c r="AG424" s="131">
        <f>'Test-LD'!R422</f>
        <v>0</v>
      </c>
      <c r="AH424" s="131">
        <f>'Test-LD'!S422</f>
        <v>0</v>
      </c>
      <c r="AI424" s="131">
        <f>'Test-LD'!T422</f>
        <v>0</v>
      </c>
      <c r="AJ424" s="131">
        <f>'Test-LD'!U422</f>
        <v>0</v>
      </c>
      <c r="AK424" s="131">
        <f>'Test-LD'!V422</f>
        <v>0</v>
      </c>
      <c r="AL424" s="131">
        <f>'Test-LD'!W422</f>
        <v>0</v>
      </c>
      <c r="AM424" s="131">
        <f>'Test-LD'!X422</f>
        <v>0</v>
      </c>
      <c r="AN424" s="131">
        <f>10*LOG10(1/((Summary!$C$75/10^(AK424/10)+Summary!$C$76/10^(AL424/10)+Summary!$C$77/10^(AM424/10))/Summary!$C$78))</f>
        <v>0</v>
      </c>
      <c r="AO424" s="131">
        <f>'Test-LD'!Y422</f>
        <v>0</v>
      </c>
      <c r="AP424" s="131">
        <f>'Test-LD'!Z422</f>
        <v>0</v>
      </c>
      <c r="AQ424" s="132">
        <f t="shared" si="27"/>
        <v>0</v>
      </c>
      <c r="AR424" s="134" t="e">
        <f t="shared" si="24"/>
        <v>#DIV/0!</v>
      </c>
      <c r="AS424" s="135" t="e">
        <f t="shared" si="25"/>
        <v>#DIV/0!</v>
      </c>
      <c r="AT424" s="136"/>
      <c r="AU424" s="136"/>
      <c r="AV424" s="577" t="s">
        <v>121</v>
      </c>
      <c r="AW424" s="480" t="e" cm="1">
        <f t="array" ref="AW424">bdRateExtend($G424:$G427,H424:H427,$Z424:$Z427,AA424:AA427)</f>
        <v>#VALUE!</v>
      </c>
      <c r="AX424" s="480" t="e" cm="1">
        <f t="array" ref="AX424">bdRateExtend($G424:$G429,H424:H429,$Z424:$Z429,AA424:AA429)</f>
        <v>#VALUE!</v>
      </c>
      <c r="AY424" s="480" t="e" cm="1">
        <f t="array" ref="AY424">bdRateExtend($G424:$G429,I424:I429,$Z424:$Z429,AB424:AB429)</f>
        <v>#VALUE!</v>
      </c>
      <c r="AZ424" s="480" t="e" cm="1">
        <f t="array" ref="AZ424">bdRateExtend($G424:$G429,J424:J429,$Z424:$Z429,AC424:AC429)</f>
        <v>#VALUE!</v>
      </c>
      <c r="BA424" s="480" t="e" cm="1">
        <f t="array" ref="BA424">bdRateExtend($G424:$G429,K424:K429,$Z424:$Z429,AD424:AD429)</f>
        <v>#VALUE!</v>
      </c>
      <c r="BB424" s="479" t="e">
        <f>(Summary!$C$89*AX424+Summary!$C$90*AY424+Summary!$C$91*AZ424)/Summary!$C$92</f>
        <v>#VALUE!</v>
      </c>
      <c r="BC424" s="480" t="e" cm="1">
        <f t="array" ref="BC424">bdRateExtend($G424:$G427,L424:L427,$Z424:$Z427,AE424:AE427)</f>
        <v>#VALUE!</v>
      </c>
      <c r="BD424" s="480" t="e" cm="1">
        <f t="array" ref="BD424">bdRateExtend($G424:$G429,L424:L429,$Z424:$Z429,AE424:AE429)</f>
        <v>#VALUE!</v>
      </c>
      <c r="BE424" s="480" t="e" cm="1">
        <f t="array" ref="BE424">bdRateExtend($G424:$G427,M424:M427,$Z424:$Z427,AF424:AF427)</f>
        <v>#VALUE!</v>
      </c>
      <c r="BF424" s="480" t="e" cm="1">
        <f t="array" ref="BF424">bdRateExtend($G424:$G429,M424:M429,$Z424:$Z429,AF424:AF429)</f>
        <v>#VALUE!</v>
      </c>
      <c r="BG424" s="474" t="e" cm="1">
        <f t="array" ref="BG424">bdRateExtend($G424:$G427,N424:N427,$Z424:$Z427,AG424:AG427,"None", FALSE,1)</f>
        <v>#VALUE!</v>
      </c>
      <c r="BH424" s="475" t="e" cm="1">
        <f t="array" ref="BH424">bdRateExtend($G424:$G429,N424:N429,$Z424:$Z429,AG424:AG429,"None", FALSE,1)</f>
        <v>#VALUE!</v>
      </c>
      <c r="BI424" s="474" t="e" cm="1">
        <f t="array" ref="BI424">bdRateExtend($G424:$G427,O424:O427,$Z424:$Z427,AH424:AH427,"None", FALSE,1)</f>
        <v>#VALUE!</v>
      </c>
      <c r="BJ424" s="475" t="e" cm="1">
        <f t="array" ref="BJ424">bdRateExtend($G424:$G429,O424:O429,$Z424:$Z429,AH424:AH429,"None", FALSE,1)</f>
        <v>#VALUE!</v>
      </c>
      <c r="BK424" s="480" t="e" cm="1">
        <f t="array" ref="BK424">bdRateExtend($G424:$G427,P424:P427,$Z424:$Z427,AI424:AI427)</f>
        <v>#VALUE!</v>
      </c>
      <c r="BL424" s="480" t="e" cm="1">
        <f t="array" ref="BL424">bdRateExtend($G424:$G429,P424:P429,$Z424:$Z429,AI424:AI429)</f>
        <v>#VALUE!</v>
      </c>
      <c r="BM424" s="480" t="e" cm="1">
        <f t="array" ref="BM424">bdRateExtend($G424:$G427,Q424:Q427,$Z424:$Z427,AJ424:AJ427)</f>
        <v>#VALUE!</v>
      </c>
      <c r="BN424" s="480" t="e" cm="1">
        <f t="array" ref="BN424">bdRateExtend($G424:$G429,Q424:Q429,$Z424:$Z429,AJ424:AJ429)</f>
        <v>#VALUE!</v>
      </c>
      <c r="BO424" s="480" t="e" cm="1">
        <f t="array" ref="BO424">bdRateExtend($G424:$G427,R424:R427,$Z424:$Z427,AK424:AK427)</f>
        <v>#VALUE!</v>
      </c>
      <c r="BP424" s="575" t="e" cm="1">
        <f t="array" ref="BP424">bdRateExtend($G424:$G429,R424:R429,$Z424:$Z429,AK424:AK429)</f>
        <v>#VALUE!</v>
      </c>
      <c r="BQ424" s="574" t="e" cm="1">
        <f t="array" ref="BQ424">bdRateExtend($G424:$G429,S424:S429,$Z424:$Z429,AL424:AL429)</f>
        <v>#VALUE!</v>
      </c>
      <c r="BR424" s="574" t="e" cm="1">
        <f t="array" ref="BR424">bdRateExtend($G424:$G429,T424:T429,$Z424:$Z429,AM424:AM429)</f>
        <v>#VALUE!</v>
      </c>
      <c r="BS424" s="574" t="e" cm="1">
        <f t="array" ref="BS424">bdRateExtend($G424:$G429,U424:U429,$Z424:$Z429,AN424:AN429)</f>
        <v>#VALUE!</v>
      </c>
      <c r="BT424" s="576" t="e">
        <f>(Summary!$C$103*BP424+Summary!$C$104*BQ424+Summary!$C$105*BR424)/Summary!$C$106</f>
        <v>#VALUE!</v>
      </c>
      <c r="BU424" s="462" cm="1">
        <f t="array" ref="BU424">testVMAFRange($G424:$G427,N424:N427,$Z424:$Z427,AG424:AG427)</f>
        <v>0</v>
      </c>
      <c r="BV424" s="464" cm="1">
        <f t="array" ref="BV424">testVMAFRange($G424:$G429,N424:N429,$Z424:$Z429,AG424:AG429)</f>
        <v>0</v>
      </c>
      <c r="BW424" s="462" cm="1">
        <f t="array" ref="BW424">testVMAFRange($G424:$G427,O424:O427,$Z424:$Z427,AH424:AH427)</f>
        <v>0</v>
      </c>
      <c r="BX424" s="464" cm="1">
        <f t="array" ref="BX424">testVMAFRange($G424:$G429,O424:O429,$Z424:$Z429,AH424:AH429)</f>
        <v>0</v>
      </c>
    </row>
    <row r="425" spans="1:76" ht="17" customHeight="1" x14ac:dyDescent="0.35">
      <c r="A425" s="516"/>
      <c r="B425" s="483"/>
      <c r="C425" s="520"/>
      <c r="D425" s="490"/>
      <c r="E425" s="493"/>
      <c r="F425" s="138">
        <v>31</v>
      </c>
      <c r="G425" s="139">
        <f>'Anchor-LD'!L423</f>
        <v>0</v>
      </c>
      <c r="H425" s="140">
        <f>'Anchor-LD'!M423</f>
        <v>0</v>
      </c>
      <c r="I425" s="140">
        <f>'Anchor-LD'!N423</f>
        <v>0</v>
      </c>
      <c r="J425" s="140">
        <f>'Anchor-LD'!O423</f>
        <v>0</v>
      </c>
      <c r="K425" s="140">
        <f>(Summary!$C$58*H425+Summary!$C$59*I425+Summary!$C$60*J425)/Summary!$C$61</f>
        <v>0</v>
      </c>
      <c r="L425" s="140">
        <f>'Anchor-LD'!P423</f>
        <v>0</v>
      </c>
      <c r="M425" s="140">
        <f>'Anchor-LD'!Q423</f>
        <v>0</v>
      </c>
      <c r="N425" s="140">
        <f>'Anchor-LD'!R423</f>
        <v>0</v>
      </c>
      <c r="O425" s="140">
        <f>'Anchor-LD'!S423</f>
        <v>0</v>
      </c>
      <c r="P425" s="140">
        <f>'Anchor-LD'!T423</f>
        <v>0</v>
      </c>
      <c r="Q425" s="140">
        <f>'Anchor-LD'!U423</f>
        <v>0</v>
      </c>
      <c r="R425" s="140">
        <f>'Anchor-LD'!V423</f>
        <v>0</v>
      </c>
      <c r="S425" s="140">
        <f>'Anchor-LD'!W423</f>
        <v>0</v>
      </c>
      <c r="T425" s="140">
        <f>'Anchor-LD'!X423</f>
        <v>0</v>
      </c>
      <c r="U425" s="140">
        <f>10*LOG10(1/((Summary!$C$75/10^(R425/10)+Summary!$C$76/10^(S425/10)+Summary!$C$77/10^(T425/10))/Summary!$C$78))</f>
        <v>0</v>
      </c>
      <c r="V425" s="140">
        <f>'Anchor-LD'!Y423</f>
        <v>0</v>
      </c>
      <c r="W425" s="140">
        <f>'Anchor-LD'!Z423</f>
        <v>0</v>
      </c>
      <c r="X425" s="141">
        <f t="shared" si="26"/>
        <v>0</v>
      </c>
      <c r="Y425" s="133"/>
      <c r="Z425" s="139">
        <f>'Test-LD'!L423</f>
        <v>0</v>
      </c>
      <c r="AA425" s="140">
        <f>'Test-LD'!M423</f>
        <v>0</v>
      </c>
      <c r="AB425" s="140">
        <f>'Test-LD'!N423</f>
        <v>0</v>
      </c>
      <c r="AC425" s="140">
        <f>'Test-LD'!O423</f>
        <v>0</v>
      </c>
      <c r="AD425" s="140">
        <f>(Summary!$C$58*AA425+Summary!$C$59*AB425+Summary!$C$60*AC425)/Summary!$C$61</f>
        <v>0</v>
      </c>
      <c r="AE425" s="140">
        <f>'Test-LD'!P423</f>
        <v>0</v>
      </c>
      <c r="AF425" s="140">
        <f>'Test-LD'!Q423</f>
        <v>0</v>
      </c>
      <c r="AG425" s="140">
        <f>'Test-LD'!R423</f>
        <v>0</v>
      </c>
      <c r="AH425" s="140">
        <f>'Test-LD'!S423</f>
        <v>0</v>
      </c>
      <c r="AI425" s="140">
        <f>'Test-LD'!T423</f>
        <v>0</v>
      </c>
      <c r="AJ425" s="140">
        <f>'Test-LD'!U423</f>
        <v>0</v>
      </c>
      <c r="AK425" s="140">
        <f>'Test-LD'!V423</f>
        <v>0</v>
      </c>
      <c r="AL425" s="140">
        <f>'Test-LD'!W423</f>
        <v>0</v>
      </c>
      <c r="AM425" s="140">
        <f>'Test-LD'!X423</f>
        <v>0</v>
      </c>
      <c r="AN425" s="140">
        <f>10*LOG10(1/((Summary!$C$75/10^(AK425/10)+Summary!$C$76/10^(AL425/10)+Summary!$C$77/10^(AM425/10))/Summary!$C$78))</f>
        <v>0</v>
      </c>
      <c r="AO425" s="140">
        <f>'Test-LD'!Y423</f>
        <v>0</v>
      </c>
      <c r="AP425" s="140">
        <f>'Test-LD'!Z423</f>
        <v>0</v>
      </c>
      <c r="AQ425" s="141">
        <f t="shared" si="27"/>
        <v>0</v>
      </c>
      <c r="AR425" s="142" t="e">
        <f t="shared" si="24"/>
        <v>#DIV/0!</v>
      </c>
      <c r="AS425" s="143" t="e">
        <f t="shared" si="25"/>
        <v>#DIV/0!</v>
      </c>
      <c r="AT425" s="136"/>
      <c r="AU425" s="136"/>
      <c r="AV425" s="577"/>
      <c r="AW425" s="480"/>
      <c r="AX425" s="480"/>
      <c r="AY425" s="480"/>
      <c r="AZ425" s="480"/>
      <c r="BA425" s="480"/>
      <c r="BB425" s="480"/>
      <c r="BC425" s="480"/>
      <c r="BD425" s="480"/>
      <c r="BE425" s="480"/>
      <c r="BF425" s="480"/>
      <c r="BG425" s="469"/>
      <c r="BH425" s="476"/>
      <c r="BI425" s="469"/>
      <c r="BJ425" s="476"/>
      <c r="BK425" s="480"/>
      <c r="BL425" s="480"/>
      <c r="BM425" s="480"/>
      <c r="BN425" s="480"/>
      <c r="BO425" s="480"/>
      <c r="BP425" s="468"/>
      <c r="BQ425" s="480"/>
      <c r="BR425" s="480"/>
      <c r="BS425" s="480"/>
      <c r="BT425" s="476"/>
      <c r="BU425" s="463"/>
      <c r="BV425" s="465"/>
      <c r="BW425" s="463"/>
      <c r="BX425" s="465"/>
    </row>
    <row r="426" spans="1:76" ht="17" customHeight="1" x14ac:dyDescent="0.35">
      <c r="A426" s="516"/>
      <c r="B426" s="483"/>
      <c r="C426" s="520"/>
      <c r="D426" s="490"/>
      <c r="E426" s="493"/>
      <c r="F426" s="138">
        <v>39</v>
      </c>
      <c r="G426" s="139">
        <f>'Anchor-LD'!L424</f>
        <v>0</v>
      </c>
      <c r="H426" s="140">
        <f>'Anchor-LD'!M424</f>
        <v>0</v>
      </c>
      <c r="I426" s="140">
        <f>'Anchor-LD'!N424</f>
        <v>0</v>
      </c>
      <c r="J426" s="140">
        <f>'Anchor-LD'!O424</f>
        <v>0</v>
      </c>
      <c r="K426" s="140">
        <f>(Summary!$C$58*H426+Summary!$C$59*I426+Summary!$C$60*J426)/Summary!$C$61</f>
        <v>0</v>
      </c>
      <c r="L426" s="140">
        <f>'Anchor-LD'!P424</f>
        <v>0</v>
      </c>
      <c r="M426" s="140">
        <f>'Anchor-LD'!Q424</f>
        <v>0</v>
      </c>
      <c r="N426" s="140">
        <f>'Anchor-LD'!R424</f>
        <v>0</v>
      </c>
      <c r="O426" s="140">
        <f>'Anchor-LD'!S424</f>
        <v>0</v>
      </c>
      <c r="P426" s="140">
        <f>'Anchor-LD'!T424</f>
        <v>0</v>
      </c>
      <c r="Q426" s="140">
        <f>'Anchor-LD'!U424</f>
        <v>0</v>
      </c>
      <c r="R426" s="140">
        <f>'Anchor-LD'!V424</f>
        <v>0</v>
      </c>
      <c r="S426" s="140">
        <f>'Anchor-LD'!W424</f>
        <v>0</v>
      </c>
      <c r="T426" s="140">
        <f>'Anchor-LD'!X424</f>
        <v>0</v>
      </c>
      <c r="U426" s="140">
        <f>10*LOG10(1/((Summary!$C$75/10^(R426/10)+Summary!$C$76/10^(S426/10)+Summary!$C$77/10^(T426/10))/Summary!$C$78))</f>
        <v>0</v>
      </c>
      <c r="V426" s="140">
        <f>'Anchor-LD'!Y424</f>
        <v>0</v>
      </c>
      <c r="W426" s="140">
        <f>'Anchor-LD'!Z424</f>
        <v>0</v>
      </c>
      <c r="X426" s="141">
        <f t="shared" si="26"/>
        <v>0</v>
      </c>
      <c r="Y426" s="133"/>
      <c r="Z426" s="139">
        <f>'Test-LD'!L424</f>
        <v>0</v>
      </c>
      <c r="AA426" s="140">
        <f>'Test-LD'!M424</f>
        <v>0</v>
      </c>
      <c r="AB426" s="140">
        <f>'Test-LD'!N424</f>
        <v>0</v>
      </c>
      <c r="AC426" s="140">
        <f>'Test-LD'!O424</f>
        <v>0</v>
      </c>
      <c r="AD426" s="140">
        <f>(Summary!$C$58*AA426+Summary!$C$59*AB426+Summary!$C$60*AC426)/Summary!$C$61</f>
        <v>0</v>
      </c>
      <c r="AE426" s="140">
        <f>'Test-LD'!P424</f>
        <v>0</v>
      </c>
      <c r="AF426" s="140">
        <f>'Test-LD'!Q424</f>
        <v>0</v>
      </c>
      <c r="AG426" s="140">
        <f>'Test-LD'!R424</f>
        <v>0</v>
      </c>
      <c r="AH426" s="140">
        <f>'Test-LD'!S424</f>
        <v>0</v>
      </c>
      <c r="AI426" s="140">
        <f>'Test-LD'!T424</f>
        <v>0</v>
      </c>
      <c r="AJ426" s="140">
        <f>'Test-LD'!U424</f>
        <v>0</v>
      </c>
      <c r="AK426" s="140">
        <f>'Test-LD'!V424</f>
        <v>0</v>
      </c>
      <c r="AL426" s="140">
        <f>'Test-LD'!W424</f>
        <v>0</v>
      </c>
      <c r="AM426" s="140">
        <f>'Test-LD'!X424</f>
        <v>0</v>
      </c>
      <c r="AN426" s="140">
        <f>10*LOG10(1/((Summary!$C$75/10^(AK426/10)+Summary!$C$76/10^(AL426/10)+Summary!$C$77/10^(AM426/10))/Summary!$C$78))</f>
        <v>0</v>
      </c>
      <c r="AO426" s="140">
        <f>'Test-LD'!Y424</f>
        <v>0</v>
      </c>
      <c r="AP426" s="140">
        <f>'Test-LD'!Z424</f>
        <v>0</v>
      </c>
      <c r="AQ426" s="141">
        <f t="shared" si="27"/>
        <v>0</v>
      </c>
      <c r="AR426" s="142" t="e">
        <f t="shared" si="24"/>
        <v>#DIV/0!</v>
      </c>
      <c r="AS426" s="143" t="e">
        <f t="shared" si="25"/>
        <v>#DIV/0!</v>
      </c>
      <c r="AT426" s="136"/>
      <c r="AU426" s="136"/>
      <c r="AV426" s="577" t="s">
        <v>122</v>
      </c>
      <c r="AW426" s="480" t="e" cm="1">
        <f t="array" ref="AW426">bdRateExtend($G425:$G428,H425:H428,$Z425:$Z428,AA425:AA428)</f>
        <v>#VALUE!</v>
      </c>
      <c r="AX426" s="480"/>
      <c r="AY426" s="480"/>
      <c r="AZ426" s="480"/>
      <c r="BA426" s="480"/>
      <c r="BB426" s="480"/>
      <c r="BC426" s="480" t="e" cm="1">
        <f t="array" ref="BC426">bdRateExtend($G425:$G428,L425:L428,$Z425:$Z428,AE425:AE428)</f>
        <v>#VALUE!</v>
      </c>
      <c r="BD426" s="480"/>
      <c r="BE426" s="480" t="e" cm="1">
        <f t="array" ref="BE426">bdRateExtend($G425:$G428,M425:M428,$Z425:$Z428,AF425:AF428)</f>
        <v>#VALUE!</v>
      </c>
      <c r="BF426" s="480"/>
      <c r="BG426" s="469" t="e" cm="1">
        <f t="array" ref="BG426">bdRateExtend($G425:$G428,N425:N428,$Z425:$Z428,AG425:AG428,"None", FALSE,1)</f>
        <v>#VALUE!</v>
      </c>
      <c r="BH426" s="476"/>
      <c r="BI426" s="469" t="e" cm="1">
        <f t="array" ref="BI426">bdRateExtend($G425:$G428,O425:O428,$Z425:$Z428,AH425:AH428,"None", FALSE,1)</f>
        <v>#VALUE!</v>
      </c>
      <c r="BJ426" s="476"/>
      <c r="BK426" s="480" t="e" cm="1">
        <f t="array" ref="BK426">bdRateExtend($G425:$G428,P425:P428,$Z425:$Z428,AI425:AI428)</f>
        <v>#VALUE!</v>
      </c>
      <c r="BL426" s="480"/>
      <c r="BM426" s="480" t="e" cm="1">
        <f t="array" ref="BM426">bdRateExtend($G425:$G428,Q425:Q428,$Z425:$Z428,AJ425:AJ428)</f>
        <v>#VALUE!</v>
      </c>
      <c r="BN426" s="480"/>
      <c r="BO426" s="480" t="e" cm="1">
        <f t="array" ref="BO426">bdRateExtend($G425:$G428,R425:R428,$Z425:$Z428,AK425:AK428)</f>
        <v>#VALUE!</v>
      </c>
      <c r="BP426" s="468"/>
      <c r="BQ426" s="480"/>
      <c r="BR426" s="480"/>
      <c r="BS426" s="480"/>
      <c r="BT426" s="476"/>
      <c r="BU426" s="463" cm="1">
        <f t="array" ref="BU426">testVMAFRange($G425:$G428,N425:N428,$Z425:$Z428,AG425:AG428)</f>
        <v>0</v>
      </c>
      <c r="BV426" s="465"/>
      <c r="BW426" s="463" cm="1">
        <f t="array" ref="BW426">testVMAFRange($G425:$G428,O425:O428,$Z425:$Z428,AH425:AH428)</f>
        <v>0</v>
      </c>
      <c r="BX426" s="465"/>
    </row>
    <row r="427" spans="1:76" ht="17" customHeight="1" x14ac:dyDescent="0.35">
      <c r="A427" s="516"/>
      <c r="B427" s="483"/>
      <c r="C427" s="520"/>
      <c r="D427" s="490"/>
      <c r="E427" s="493"/>
      <c r="F427" s="138">
        <v>47</v>
      </c>
      <c r="G427" s="139">
        <f>'Anchor-LD'!L425</f>
        <v>0</v>
      </c>
      <c r="H427" s="140">
        <f>'Anchor-LD'!M425</f>
        <v>0</v>
      </c>
      <c r="I427" s="140">
        <f>'Anchor-LD'!N425</f>
        <v>0</v>
      </c>
      <c r="J427" s="140">
        <f>'Anchor-LD'!O425</f>
        <v>0</v>
      </c>
      <c r="K427" s="140">
        <f>(Summary!$C$58*H427+Summary!$C$59*I427+Summary!$C$60*J427)/Summary!$C$61</f>
        <v>0</v>
      </c>
      <c r="L427" s="140">
        <f>'Anchor-LD'!P425</f>
        <v>0</v>
      </c>
      <c r="M427" s="140">
        <f>'Anchor-LD'!Q425</f>
        <v>0</v>
      </c>
      <c r="N427" s="140">
        <f>'Anchor-LD'!R425</f>
        <v>0</v>
      </c>
      <c r="O427" s="140">
        <f>'Anchor-LD'!S425</f>
        <v>0</v>
      </c>
      <c r="P427" s="140">
        <f>'Anchor-LD'!T425</f>
        <v>0</v>
      </c>
      <c r="Q427" s="140">
        <f>'Anchor-LD'!U425</f>
        <v>0</v>
      </c>
      <c r="R427" s="140">
        <f>'Anchor-LD'!V425</f>
        <v>0</v>
      </c>
      <c r="S427" s="140">
        <f>'Anchor-LD'!W425</f>
        <v>0</v>
      </c>
      <c r="T427" s="140">
        <f>'Anchor-LD'!X425</f>
        <v>0</v>
      </c>
      <c r="U427" s="140">
        <f>10*LOG10(1/((Summary!$C$75/10^(R427/10)+Summary!$C$76/10^(S427/10)+Summary!$C$77/10^(T427/10))/Summary!$C$78))</f>
        <v>0</v>
      </c>
      <c r="V427" s="140">
        <f>'Anchor-LD'!Y425</f>
        <v>0</v>
      </c>
      <c r="W427" s="140">
        <f>'Anchor-LD'!Z425</f>
        <v>0</v>
      </c>
      <c r="X427" s="141">
        <f t="shared" si="26"/>
        <v>0</v>
      </c>
      <c r="Y427" s="133"/>
      <c r="Z427" s="139">
        <f>'Test-LD'!L425</f>
        <v>0</v>
      </c>
      <c r="AA427" s="140">
        <f>'Test-LD'!M425</f>
        <v>0</v>
      </c>
      <c r="AB427" s="140">
        <f>'Test-LD'!N425</f>
        <v>0</v>
      </c>
      <c r="AC427" s="140">
        <f>'Test-LD'!O425</f>
        <v>0</v>
      </c>
      <c r="AD427" s="140">
        <f>(Summary!$C$58*AA427+Summary!$C$59*AB427+Summary!$C$60*AC427)/Summary!$C$61</f>
        <v>0</v>
      </c>
      <c r="AE427" s="140">
        <f>'Test-LD'!P425</f>
        <v>0</v>
      </c>
      <c r="AF427" s="140">
        <f>'Test-LD'!Q425</f>
        <v>0</v>
      </c>
      <c r="AG427" s="140">
        <f>'Test-LD'!R425</f>
        <v>0</v>
      </c>
      <c r="AH427" s="140">
        <f>'Test-LD'!S425</f>
        <v>0</v>
      </c>
      <c r="AI427" s="140">
        <f>'Test-LD'!T425</f>
        <v>0</v>
      </c>
      <c r="AJ427" s="140">
        <f>'Test-LD'!U425</f>
        <v>0</v>
      </c>
      <c r="AK427" s="140">
        <f>'Test-LD'!V425</f>
        <v>0</v>
      </c>
      <c r="AL427" s="140">
        <f>'Test-LD'!W425</f>
        <v>0</v>
      </c>
      <c r="AM427" s="140">
        <f>'Test-LD'!X425</f>
        <v>0</v>
      </c>
      <c r="AN427" s="140">
        <f>10*LOG10(1/((Summary!$C$75/10^(AK427/10)+Summary!$C$76/10^(AL427/10)+Summary!$C$77/10^(AM427/10))/Summary!$C$78))</f>
        <v>0</v>
      </c>
      <c r="AO427" s="140">
        <f>'Test-LD'!Y425</f>
        <v>0</v>
      </c>
      <c r="AP427" s="140">
        <f>'Test-LD'!Z425</f>
        <v>0</v>
      </c>
      <c r="AQ427" s="141">
        <f t="shared" si="27"/>
        <v>0</v>
      </c>
      <c r="AR427" s="142" t="e">
        <f t="shared" si="24"/>
        <v>#DIV/0!</v>
      </c>
      <c r="AS427" s="143" t="e">
        <f t="shared" si="25"/>
        <v>#DIV/0!</v>
      </c>
      <c r="AT427" s="136"/>
      <c r="AU427" s="136"/>
      <c r="AV427" s="577"/>
      <c r="AW427" s="480"/>
      <c r="AX427" s="480"/>
      <c r="AY427" s="480"/>
      <c r="AZ427" s="480"/>
      <c r="BA427" s="480"/>
      <c r="BB427" s="480"/>
      <c r="BC427" s="480"/>
      <c r="BD427" s="480"/>
      <c r="BE427" s="480"/>
      <c r="BF427" s="480"/>
      <c r="BG427" s="469"/>
      <c r="BH427" s="476"/>
      <c r="BI427" s="469"/>
      <c r="BJ427" s="476"/>
      <c r="BK427" s="480"/>
      <c r="BL427" s="480"/>
      <c r="BM427" s="480"/>
      <c r="BN427" s="480"/>
      <c r="BO427" s="480"/>
      <c r="BP427" s="468"/>
      <c r="BQ427" s="480"/>
      <c r="BR427" s="480"/>
      <c r="BS427" s="480"/>
      <c r="BT427" s="476"/>
      <c r="BU427" s="463"/>
      <c r="BV427" s="465"/>
      <c r="BW427" s="463"/>
      <c r="BX427" s="465"/>
    </row>
    <row r="428" spans="1:76" ht="17" customHeight="1" x14ac:dyDescent="0.35">
      <c r="A428" s="516"/>
      <c r="B428" s="483"/>
      <c r="C428" s="520"/>
      <c r="D428" s="490"/>
      <c r="E428" s="493"/>
      <c r="F428" s="138">
        <v>55</v>
      </c>
      <c r="G428" s="139">
        <f>'Anchor-LD'!L426</f>
        <v>0</v>
      </c>
      <c r="H428" s="140">
        <f>'Anchor-LD'!M426</f>
        <v>0</v>
      </c>
      <c r="I428" s="140">
        <f>'Anchor-LD'!N426</f>
        <v>0</v>
      </c>
      <c r="J428" s="140">
        <f>'Anchor-LD'!O426</f>
        <v>0</v>
      </c>
      <c r="K428" s="140">
        <f>(Summary!$C$58*H428+Summary!$C$59*I428+Summary!$C$60*J428)/Summary!$C$61</f>
        <v>0</v>
      </c>
      <c r="L428" s="140">
        <f>'Anchor-LD'!P426</f>
        <v>0</v>
      </c>
      <c r="M428" s="140">
        <f>'Anchor-LD'!Q426</f>
        <v>0</v>
      </c>
      <c r="N428" s="140">
        <f>'Anchor-LD'!R426</f>
        <v>0</v>
      </c>
      <c r="O428" s="140">
        <f>'Anchor-LD'!S426</f>
        <v>0</v>
      </c>
      <c r="P428" s="140">
        <f>'Anchor-LD'!T426</f>
        <v>0</v>
      </c>
      <c r="Q428" s="140">
        <f>'Anchor-LD'!U426</f>
        <v>0</v>
      </c>
      <c r="R428" s="140">
        <f>'Anchor-LD'!V426</f>
        <v>0</v>
      </c>
      <c r="S428" s="140">
        <f>'Anchor-LD'!W426</f>
        <v>0</v>
      </c>
      <c r="T428" s="140">
        <f>'Anchor-LD'!X426</f>
        <v>0</v>
      </c>
      <c r="U428" s="140">
        <f>10*LOG10(1/((Summary!$C$75/10^(R428/10)+Summary!$C$76/10^(S428/10)+Summary!$C$77/10^(T428/10))/Summary!$C$78))</f>
        <v>0</v>
      </c>
      <c r="V428" s="140">
        <f>'Anchor-LD'!Y426</f>
        <v>0</v>
      </c>
      <c r="W428" s="140">
        <f>'Anchor-LD'!Z426</f>
        <v>0</v>
      </c>
      <c r="X428" s="141">
        <f t="shared" si="26"/>
        <v>0</v>
      </c>
      <c r="Y428" s="133"/>
      <c r="Z428" s="139">
        <f>'Test-LD'!L426</f>
        <v>0</v>
      </c>
      <c r="AA428" s="140">
        <f>'Test-LD'!M426</f>
        <v>0</v>
      </c>
      <c r="AB428" s="140">
        <f>'Test-LD'!N426</f>
        <v>0</v>
      </c>
      <c r="AC428" s="140">
        <f>'Test-LD'!O426</f>
        <v>0</v>
      </c>
      <c r="AD428" s="140">
        <f>(Summary!$C$58*AA428+Summary!$C$59*AB428+Summary!$C$60*AC428)/Summary!$C$61</f>
        <v>0</v>
      </c>
      <c r="AE428" s="140">
        <f>'Test-LD'!P426</f>
        <v>0</v>
      </c>
      <c r="AF428" s="140">
        <f>'Test-LD'!Q426</f>
        <v>0</v>
      </c>
      <c r="AG428" s="140">
        <f>'Test-LD'!R426</f>
        <v>0</v>
      </c>
      <c r="AH428" s="140">
        <f>'Test-LD'!S426</f>
        <v>0</v>
      </c>
      <c r="AI428" s="140">
        <f>'Test-LD'!T426</f>
        <v>0</v>
      </c>
      <c r="AJ428" s="140">
        <f>'Test-LD'!U426</f>
        <v>0</v>
      </c>
      <c r="AK428" s="140">
        <f>'Test-LD'!V426</f>
        <v>0</v>
      </c>
      <c r="AL428" s="140">
        <f>'Test-LD'!W426</f>
        <v>0</v>
      </c>
      <c r="AM428" s="140">
        <f>'Test-LD'!X426</f>
        <v>0</v>
      </c>
      <c r="AN428" s="140">
        <f>10*LOG10(1/((Summary!$C$75/10^(AK428/10)+Summary!$C$76/10^(AL428/10)+Summary!$C$77/10^(AM428/10))/Summary!$C$78))</f>
        <v>0</v>
      </c>
      <c r="AO428" s="140">
        <f>'Test-LD'!Y426</f>
        <v>0</v>
      </c>
      <c r="AP428" s="140">
        <f>'Test-LD'!Z426</f>
        <v>0</v>
      </c>
      <c r="AQ428" s="141">
        <f t="shared" si="27"/>
        <v>0</v>
      </c>
      <c r="AR428" s="142" t="e">
        <f t="shared" si="24"/>
        <v>#DIV/0!</v>
      </c>
      <c r="AS428" s="143" t="e">
        <f t="shared" si="25"/>
        <v>#DIV/0!</v>
      </c>
      <c r="AT428" s="136"/>
      <c r="AU428" s="136"/>
      <c r="AV428" s="577" t="s">
        <v>123</v>
      </c>
      <c r="AW428" s="480" t="e" cm="1">
        <f t="array" ref="AW428">bdRateExtend($G426:$G429,H426:H429,$Z426:$Z429,AA426:AA429)</f>
        <v>#VALUE!</v>
      </c>
      <c r="AX428" s="480"/>
      <c r="AY428" s="480"/>
      <c r="AZ428" s="480"/>
      <c r="BA428" s="480"/>
      <c r="BB428" s="480"/>
      <c r="BC428" s="480" t="e" cm="1">
        <f t="array" ref="BC428">bdRateExtend($G426:$G429,L426:L429,$Z426:$Z429,AE426:AE429)</f>
        <v>#VALUE!</v>
      </c>
      <c r="BD428" s="480"/>
      <c r="BE428" s="480" t="e" cm="1">
        <f t="array" ref="BE428">bdRateExtend($G426:$G429,M426:M429,$Z426:$Z429,AF426:AF429)</f>
        <v>#VALUE!</v>
      </c>
      <c r="BF428" s="480"/>
      <c r="BG428" s="469" t="e" cm="1">
        <f t="array" ref="BG428">bdRateExtend($G426:$G429,N426:N429,$Z426:$Z429,AG426:AG429,"None", FALSE,1)</f>
        <v>#VALUE!</v>
      </c>
      <c r="BH428" s="476"/>
      <c r="BI428" s="469" t="e" cm="1">
        <f t="array" ref="BI428">bdRateExtend($G426:$G429,O426:O429,$Z426:$Z429,AH426:AH429,"None", FALSE,1)</f>
        <v>#VALUE!</v>
      </c>
      <c r="BJ428" s="476"/>
      <c r="BK428" s="480" t="e" cm="1">
        <f t="array" ref="BK428">bdRateExtend($G426:$G429,P426:P429,$Z426:$Z429,AI426:AI429)</f>
        <v>#VALUE!</v>
      </c>
      <c r="BL428" s="480"/>
      <c r="BM428" s="480" t="e" cm="1">
        <f t="array" ref="BM428">bdRateExtend($G426:$G429,Q426:Q429,$Z426:$Z429,AJ426:AJ429)</f>
        <v>#VALUE!</v>
      </c>
      <c r="BN428" s="480"/>
      <c r="BO428" s="480" t="e" cm="1">
        <f t="array" ref="BO428">bdRateExtend($G426:$G429,R426:R429,$Z426:$Z429,AK426:AK429)</f>
        <v>#VALUE!</v>
      </c>
      <c r="BP428" s="468"/>
      <c r="BQ428" s="480"/>
      <c r="BR428" s="480"/>
      <c r="BS428" s="480"/>
      <c r="BT428" s="476"/>
      <c r="BU428" s="463" cm="1">
        <f t="array" ref="BU428">testVMAFRange($G426:$G429,N426:N429,$Z426:$Z429,AG426:AG429)</f>
        <v>0</v>
      </c>
      <c r="BV428" s="465"/>
      <c r="BW428" s="463" cm="1">
        <f t="array" ref="BW428">testVMAFRange($G426:$G429,O426:O429,$Z426:$Z429,AH426:AH429)</f>
        <v>0</v>
      </c>
      <c r="BX428" s="465"/>
    </row>
    <row r="429" spans="1:76" ht="17" customHeight="1" thickBot="1" x14ac:dyDescent="0.4">
      <c r="A429" s="517"/>
      <c r="B429" s="484"/>
      <c r="C429" s="521"/>
      <c r="D429" s="491"/>
      <c r="E429" s="494"/>
      <c r="F429" s="217">
        <v>63</v>
      </c>
      <c r="G429" s="145">
        <f>'Anchor-LD'!L427</f>
        <v>0</v>
      </c>
      <c r="H429" s="146">
        <f>'Anchor-LD'!M427</f>
        <v>0</v>
      </c>
      <c r="I429" s="146">
        <f>'Anchor-LD'!N427</f>
        <v>0</v>
      </c>
      <c r="J429" s="146">
        <f>'Anchor-LD'!O427</f>
        <v>0</v>
      </c>
      <c r="K429" s="146">
        <f>(Summary!$C$58*H429+Summary!$C$59*I429+Summary!$C$60*J429)/Summary!$C$61</f>
        <v>0</v>
      </c>
      <c r="L429" s="146">
        <f>'Anchor-LD'!P427</f>
        <v>0</v>
      </c>
      <c r="M429" s="146">
        <f>'Anchor-LD'!Q427</f>
        <v>0</v>
      </c>
      <c r="N429" s="146">
        <f>'Anchor-LD'!R427</f>
        <v>0</v>
      </c>
      <c r="O429" s="146">
        <f>'Anchor-LD'!S427</f>
        <v>0</v>
      </c>
      <c r="P429" s="146">
        <f>'Anchor-LD'!T427</f>
        <v>0</v>
      </c>
      <c r="Q429" s="146">
        <f>'Anchor-LD'!U427</f>
        <v>0</v>
      </c>
      <c r="R429" s="146">
        <f>'Anchor-LD'!V427</f>
        <v>0</v>
      </c>
      <c r="S429" s="146">
        <f>'Anchor-LD'!W427</f>
        <v>0</v>
      </c>
      <c r="T429" s="146">
        <f>'Anchor-LD'!X427</f>
        <v>0</v>
      </c>
      <c r="U429" s="146">
        <f>10*LOG10(1/((Summary!$C$75/10^(R429/10)+Summary!$C$76/10^(S429/10)+Summary!$C$77/10^(T429/10))/Summary!$C$78))</f>
        <v>0</v>
      </c>
      <c r="V429" s="146">
        <f>'Anchor-LD'!Y427</f>
        <v>0</v>
      </c>
      <c r="W429" s="146">
        <f>'Anchor-LD'!Z427</f>
        <v>0</v>
      </c>
      <c r="X429" s="147">
        <f t="shared" si="26"/>
        <v>0</v>
      </c>
      <c r="Y429" s="151"/>
      <c r="Z429" s="145">
        <f>'Test-LD'!L427</f>
        <v>0</v>
      </c>
      <c r="AA429" s="146">
        <f>'Test-LD'!M427</f>
        <v>0</v>
      </c>
      <c r="AB429" s="146">
        <f>'Test-LD'!N427</f>
        <v>0</v>
      </c>
      <c r="AC429" s="146">
        <f>'Test-LD'!O427</f>
        <v>0</v>
      </c>
      <c r="AD429" s="146">
        <f>(Summary!$C$58*AA429+Summary!$C$59*AB429+Summary!$C$60*AC429)/Summary!$C$61</f>
        <v>0</v>
      </c>
      <c r="AE429" s="146">
        <f>'Test-LD'!P427</f>
        <v>0</v>
      </c>
      <c r="AF429" s="146">
        <f>'Test-LD'!Q427</f>
        <v>0</v>
      </c>
      <c r="AG429" s="146">
        <f>'Test-LD'!R427</f>
        <v>0</v>
      </c>
      <c r="AH429" s="146">
        <f>'Test-LD'!S427</f>
        <v>0</v>
      </c>
      <c r="AI429" s="146">
        <f>'Test-LD'!T427</f>
        <v>0</v>
      </c>
      <c r="AJ429" s="146">
        <f>'Test-LD'!U427</f>
        <v>0</v>
      </c>
      <c r="AK429" s="146">
        <f>'Test-LD'!V427</f>
        <v>0</v>
      </c>
      <c r="AL429" s="146">
        <f>'Test-LD'!W427</f>
        <v>0</v>
      </c>
      <c r="AM429" s="146">
        <f>'Test-LD'!X427</f>
        <v>0</v>
      </c>
      <c r="AN429" s="146">
        <f>10*LOG10(1/((Summary!$C$75/10^(AK429/10)+Summary!$C$76/10^(AL429/10)+Summary!$C$77/10^(AM429/10))/Summary!$C$78))</f>
        <v>0</v>
      </c>
      <c r="AO429" s="146">
        <f>'Test-LD'!Y427</f>
        <v>0</v>
      </c>
      <c r="AP429" s="146">
        <f>'Test-LD'!Z427</f>
        <v>0</v>
      </c>
      <c r="AQ429" s="147">
        <f t="shared" si="27"/>
        <v>0</v>
      </c>
      <c r="AR429" s="148" t="e">
        <f t="shared" si="24"/>
        <v>#DIV/0!</v>
      </c>
      <c r="AS429" s="149" t="e">
        <f t="shared" si="25"/>
        <v>#DIV/0!</v>
      </c>
      <c r="AT429" s="136"/>
      <c r="AU429" s="136"/>
      <c r="AV429" s="578"/>
      <c r="AW429" s="481"/>
      <c r="AX429" s="481"/>
      <c r="AY429" s="481"/>
      <c r="AZ429" s="481"/>
      <c r="BA429" s="481"/>
      <c r="BB429" s="481"/>
      <c r="BC429" s="481"/>
      <c r="BD429" s="481"/>
      <c r="BE429" s="481"/>
      <c r="BF429" s="481"/>
      <c r="BG429" s="472"/>
      <c r="BH429" s="477"/>
      <c r="BI429" s="472"/>
      <c r="BJ429" s="477"/>
      <c r="BK429" s="481"/>
      <c r="BL429" s="481"/>
      <c r="BM429" s="481"/>
      <c r="BN429" s="481"/>
      <c r="BO429" s="481"/>
      <c r="BP429" s="471"/>
      <c r="BQ429" s="481"/>
      <c r="BR429" s="481"/>
      <c r="BS429" s="481"/>
      <c r="BT429" s="477"/>
      <c r="BU429" s="473"/>
      <c r="BV429" s="466"/>
      <c r="BW429" s="473"/>
      <c r="BX429" s="466"/>
    </row>
    <row r="430" spans="1:76" ht="17" customHeight="1" x14ac:dyDescent="0.35">
      <c r="A430" s="488" t="s">
        <v>312</v>
      </c>
      <c r="B430" s="482" t="s">
        <v>18</v>
      </c>
      <c r="C430" s="485" t="s">
        <v>299</v>
      </c>
      <c r="D430" s="489">
        <v>59.94</v>
      </c>
      <c r="E430" s="492">
        <v>8</v>
      </c>
      <c r="F430" s="345">
        <v>23</v>
      </c>
      <c r="G430" s="130">
        <f>'Anchor-LD'!L428</f>
        <v>0</v>
      </c>
      <c r="H430" s="131">
        <f>'Anchor-LD'!M428</f>
        <v>0</v>
      </c>
      <c r="I430" s="131">
        <f>'Anchor-LD'!N428</f>
        <v>0</v>
      </c>
      <c r="J430" s="131">
        <f>'Anchor-LD'!O428</f>
        <v>0</v>
      </c>
      <c r="K430" s="131">
        <f>(Summary!$C$58*H430+Summary!$C$59*I430+Summary!$C$60*J430)/Summary!$C$61</f>
        <v>0</v>
      </c>
      <c r="L430" s="131">
        <f>'Anchor-LD'!P428</f>
        <v>0</v>
      </c>
      <c r="M430" s="131">
        <f>'Anchor-LD'!Q428</f>
        <v>0</v>
      </c>
      <c r="N430" s="131">
        <f>'Anchor-LD'!R428</f>
        <v>0</v>
      </c>
      <c r="O430" s="131">
        <f>'Anchor-LD'!S428</f>
        <v>0</v>
      </c>
      <c r="P430" s="131">
        <f>'Anchor-LD'!T428</f>
        <v>0</v>
      </c>
      <c r="Q430" s="131">
        <f>'Anchor-LD'!U428</f>
        <v>0</v>
      </c>
      <c r="R430" s="131">
        <f>'Anchor-LD'!V428</f>
        <v>0</v>
      </c>
      <c r="S430" s="131">
        <f>'Anchor-LD'!W428</f>
        <v>0</v>
      </c>
      <c r="T430" s="131">
        <f>'Anchor-LD'!X428</f>
        <v>0</v>
      </c>
      <c r="U430" s="131">
        <f>10*LOG10(1/((Summary!$C$75/10^(R430/10)+Summary!$C$76/10^(S430/10)+Summary!$C$77/10^(T430/10))/Summary!$C$78))</f>
        <v>0</v>
      </c>
      <c r="V430" s="131">
        <f>'Anchor-LD'!Y428</f>
        <v>0</v>
      </c>
      <c r="W430" s="131">
        <f>'Anchor-LD'!Z428</f>
        <v>0</v>
      </c>
      <c r="X430" s="132">
        <f t="shared" ref="X430:X493" si="28">V430/3600</f>
        <v>0</v>
      </c>
      <c r="Y430" s="133"/>
      <c r="Z430" s="130">
        <f>'Test-LD'!L428</f>
        <v>0</v>
      </c>
      <c r="AA430" s="131">
        <f>'Test-LD'!M428</f>
        <v>0</v>
      </c>
      <c r="AB430" s="131">
        <f>'Test-LD'!N428</f>
        <v>0</v>
      </c>
      <c r="AC430" s="131">
        <f>'Test-LD'!O428</f>
        <v>0</v>
      </c>
      <c r="AD430" s="131">
        <f>(Summary!$C$58*AA430+Summary!$C$59*AB430+Summary!$C$60*AC430)/Summary!$C$61</f>
        <v>0</v>
      </c>
      <c r="AE430" s="131">
        <f>'Test-LD'!P428</f>
        <v>0</v>
      </c>
      <c r="AF430" s="131">
        <f>'Test-LD'!Q428</f>
        <v>0</v>
      </c>
      <c r="AG430" s="131">
        <f>'Test-LD'!R428</f>
        <v>0</v>
      </c>
      <c r="AH430" s="131">
        <f>'Test-LD'!S428</f>
        <v>0</v>
      </c>
      <c r="AI430" s="131">
        <f>'Test-LD'!T428</f>
        <v>0</v>
      </c>
      <c r="AJ430" s="131">
        <f>'Test-LD'!U428</f>
        <v>0</v>
      </c>
      <c r="AK430" s="131">
        <f>'Test-LD'!V428</f>
        <v>0</v>
      </c>
      <c r="AL430" s="131">
        <f>'Test-LD'!W428</f>
        <v>0</v>
      </c>
      <c r="AM430" s="131">
        <f>'Test-LD'!X428</f>
        <v>0</v>
      </c>
      <c r="AN430" s="131">
        <f>10*LOG10(1/((Summary!$C$75/10^(AK430/10)+Summary!$C$76/10^(AL430/10)+Summary!$C$77/10^(AM430/10))/Summary!$C$78))</f>
        <v>0</v>
      </c>
      <c r="AO430" s="131">
        <f>'Test-LD'!Y428</f>
        <v>0</v>
      </c>
      <c r="AP430" s="131">
        <f>'Test-LD'!Z428</f>
        <v>0</v>
      </c>
      <c r="AQ430" s="132">
        <f t="shared" ref="AQ430:AQ493" si="29">AO430/3600</f>
        <v>0</v>
      </c>
      <c r="AR430" s="134" t="e">
        <f t="shared" ref="AR430:AR493" si="30">AO430/V430</f>
        <v>#DIV/0!</v>
      </c>
      <c r="AS430" s="135" t="e">
        <f t="shared" ref="AS430:AS493" si="31">AP430/W430</f>
        <v>#DIV/0!</v>
      </c>
      <c r="AT430" s="136"/>
      <c r="AU430" s="136"/>
      <c r="AV430" s="577" t="s">
        <v>121</v>
      </c>
      <c r="AW430" s="480" t="e" cm="1">
        <f t="array" ref="AW430">bdRateExtend($G430:$G433,H430:H433,$Z430:$Z433,AA430:AA433)</f>
        <v>#VALUE!</v>
      </c>
      <c r="AX430" s="480" t="e" cm="1">
        <f t="array" ref="AX430">bdRateExtend($G430:$G435,H430:H435,$Z430:$Z435,AA430:AA435)</f>
        <v>#VALUE!</v>
      </c>
      <c r="AY430" s="480" t="e" cm="1">
        <f t="array" ref="AY430">bdRateExtend($G430:$G435,I430:I435,$Z430:$Z435,AB430:AB435)</f>
        <v>#VALUE!</v>
      </c>
      <c r="AZ430" s="480" t="e" cm="1">
        <f t="array" ref="AZ430">bdRateExtend($G430:$G435,J430:J435,$Z430:$Z435,AC430:AC435)</f>
        <v>#VALUE!</v>
      </c>
      <c r="BA430" s="480" t="e" cm="1">
        <f t="array" ref="BA430">bdRateExtend($G430:$G435,K430:K435,$Z430:$Z435,AD430:AD435)</f>
        <v>#VALUE!</v>
      </c>
      <c r="BB430" s="479" t="e">
        <f>(Summary!$C$89*AX430+Summary!$C$90*AY430+Summary!$C$91*AZ430)/Summary!$C$92</f>
        <v>#VALUE!</v>
      </c>
      <c r="BC430" s="480" t="e" cm="1">
        <f t="array" ref="BC430">bdRateExtend($G430:$G433,L430:L433,$Z430:$Z433,AE430:AE433)</f>
        <v>#VALUE!</v>
      </c>
      <c r="BD430" s="480" t="e" cm="1">
        <f t="array" ref="BD430">bdRateExtend($G430:$G435,L430:L435,$Z430:$Z435,AE430:AE435)</f>
        <v>#VALUE!</v>
      </c>
      <c r="BE430" s="480" t="e" cm="1">
        <f t="array" ref="BE430">bdRateExtend($G430:$G433,M430:M433,$Z430:$Z433,AF430:AF433)</f>
        <v>#VALUE!</v>
      </c>
      <c r="BF430" s="480" t="e" cm="1">
        <f t="array" ref="BF430">bdRateExtend($G430:$G435,M430:M435,$Z430:$Z435,AF430:AF435)</f>
        <v>#VALUE!</v>
      </c>
      <c r="BG430" s="474" t="e" cm="1">
        <f t="array" ref="BG430">bdRateExtend($G430:$G433,N430:N433,$Z430:$Z433,AG430:AG433,"None", FALSE,1)</f>
        <v>#VALUE!</v>
      </c>
      <c r="BH430" s="475" t="e" cm="1">
        <f t="array" ref="BH430">bdRateExtend($G430:$G435,N430:N435,$Z430:$Z435,AG430:AG435,"None", FALSE,1)</f>
        <v>#VALUE!</v>
      </c>
      <c r="BI430" s="474" t="e" cm="1">
        <f t="array" ref="BI430">bdRateExtend($G430:$G433,O430:O433,$Z430:$Z433,AH430:AH433,"None", FALSE,1)</f>
        <v>#VALUE!</v>
      </c>
      <c r="BJ430" s="475" t="e" cm="1">
        <f t="array" ref="BJ430">bdRateExtend($G430:$G435,O430:O435,$Z430:$Z435,AH430:AH435,"None", FALSE,1)</f>
        <v>#VALUE!</v>
      </c>
      <c r="BK430" s="480" t="e" cm="1">
        <f t="array" ref="BK430">bdRateExtend($G430:$G433,P430:P433,$Z430:$Z433,AI430:AI433)</f>
        <v>#VALUE!</v>
      </c>
      <c r="BL430" s="480" t="e" cm="1">
        <f t="array" ref="BL430">bdRateExtend($G430:$G435,P430:P435,$Z430:$Z435,AI430:AI435)</f>
        <v>#VALUE!</v>
      </c>
      <c r="BM430" s="480" t="e" cm="1">
        <f t="array" ref="BM430">bdRateExtend($G430:$G433,Q430:Q433,$Z430:$Z433,AJ430:AJ433)</f>
        <v>#VALUE!</v>
      </c>
      <c r="BN430" s="480" t="e" cm="1">
        <f t="array" ref="BN430">bdRateExtend($G430:$G435,Q430:Q435,$Z430:$Z435,AJ430:AJ435)</f>
        <v>#VALUE!</v>
      </c>
      <c r="BO430" s="480" t="e" cm="1">
        <f t="array" ref="BO430">bdRateExtend($G430:$G433,R430:R433,$Z430:$Z433,AK430:AK433)</f>
        <v>#VALUE!</v>
      </c>
      <c r="BP430" s="575" t="e" cm="1">
        <f t="array" ref="BP430">bdRateExtend($G430:$G435,R430:R435,$Z430:$Z435,AK430:AK435)</f>
        <v>#VALUE!</v>
      </c>
      <c r="BQ430" s="574" t="e" cm="1">
        <f t="array" ref="BQ430">bdRateExtend($G430:$G435,S430:S435,$Z430:$Z435,AL430:AL435)</f>
        <v>#VALUE!</v>
      </c>
      <c r="BR430" s="574" t="e" cm="1">
        <f t="array" ref="BR430">bdRateExtend($G430:$G435,T430:T435,$Z430:$Z435,AM430:AM435)</f>
        <v>#VALUE!</v>
      </c>
      <c r="BS430" s="574" t="e" cm="1">
        <f t="array" ref="BS430">bdRateExtend($G430:$G435,U430:U435,$Z430:$Z435,AN430:AN435)</f>
        <v>#VALUE!</v>
      </c>
      <c r="BT430" s="576" t="e">
        <f>(Summary!$C$103*BP430+Summary!$C$104*BQ430+Summary!$C$105*BR430)/Summary!$C$106</f>
        <v>#VALUE!</v>
      </c>
      <c r="BU430" s="462" cm="1">
        <f t="array" ref="BU430">testVMAFRange($G430:$G433,N430:N433,$Z430:$Z433,AG430:AG433)</f>
        <v>0</v>
      </c>
      <c r="BV430" s="464" cm="1">
        <f t="array" ref="BV430">testVMAFRange($G430:$G435,N430:N435,$Z430:$Z435,AG430:AG435)</f>
        <v>0</v>
      </c>
      <c r="BW430" s="462" cm="1">
        <f t="array" ref="BW430">testVMAFRange($G430:$G433,O430:O433,$Z430:$Z433,AH430:AH433)</f>
        <v>0</v>
      </c>
      <c r="BX430" s="464" cm="1">
        <f t="array" ref="BX430">testVMAFRange($G430:$G435,O430:O435,$Z430:$Z435,AH430:AH435)</f>
        <v>0</v>
      </c>
    </row>
    <row r="431" spans="1:76" ht="17" customHeight="1" x14ac:dyDescent="0.35">
      <c r="A431" s="419"/>
      <c r="B431" s="483"/>
      <c r="C431" s="486"/>
      <c r="D431" s="490"/>
      <c r="E431" s="493"/>
      <c r="F431" s="346">
        <v>31</v>
      </c>
      <c r="G431" s="139">
        <f>'Anchor-LD'!L429</f>
        <v>0</v>
      </c>
      <c r="H431" s="140">
        <f>'Anchor-LD'!M429</f>
        <v>0</v>
      </c>
      <c r="I431" s="140">
        <f>'Anchor-LD'!N429</f>
        <v>0</v>
      </c>
      <c r="J431" s="140">
        <f>'Anchor-LD'!O429</f>
        <v>0</v>
      </c>
      <c r="K431" s="140">
        <f>(Summary!$C$58*H431+Summary!$C$59*I431+Summary!$C$60*J431)/Summary!$C$61</f>
        <v>0</v>
      </c>
      <c r="L431" s="140">
        <f>'Anchor-LD'!P429</f>
        <v>0</v>
      </c>
      <c r="M431" s="140">
        <f>'Anchor-LD'!Q429</f>
        <v>0</v>
      </c>
      <c r="N431" s="140">
        <f>'Anchor-LD'!R429</f>
        <v>0</v>
      </c>
      <c r="O431" s="140">
        <f>'Anchor-LD'!S429</f>
        <v>0</v>
      </c>
      <c r="P431" s="140">
        <f>'Anchor-LD'!T429</f>
        <v>0</v>
      </c>
      <c r="Q431" s="140">
        <f>'Anchor-LD'!U429</f>
        <v>0</v>
      </c>
      <c r="R431" s="140">
        <f>'Anchor-LD'!V429</f>
        <v>0</v>
      </c>
      <c r="S431" s="140">
        <f>'Anchor-LD'!W429</f>
        <v>0</v>
      </c>
      <c r="T431" s="140">
        <f>'Anchor-LD'!X429</f>
        <v>0</v>
      </c>
      <c r="U431" s="140">
        <f>10*LOG10(1/((Summary!$C$75/10^(R431/10)+Summary!$C$76/10^(S431/10)+Summary!$C$77/10^(T431/10))/Summary!$C$78))</f>
        <v>0</v>
      </c>
      <c r="V431" s="140">
        <f>'Anchor-LD'!Y429</f>
        <v>0</v>
      </c>
      <c r="W431" s="140">
        <f>'Anchor-LD'!Z429</f>
        <v>0</v>
      </c>
      <c r="X431" s="141">
        <f t="shared" si="28"/>
        <v>0</v>
      </c>
      <c r="Y431" s="133"/>
      <c r="Z431" s="139">
        <f>'Test-LD'!L429</f>
        <v>0</v>
      </c>
      <c r="AA431" s="140">
        <f>'Test-LD'!M429</f>
        <v>0</v>
      </c>
      <c r="AB431" s="140">
        <f>'Test-LD'!N429</f>
        <v>0</v>
      </c>
      <c r="AC431" s="140">
        <f>'Test-LD'!O429</f>
        <v>0</v>
      </c>
      <c r="AD431" s="140">
        <f>(Summary!$C$58*AA431+Summary!$C$59*AB431+Summary!$C$60*AC431)/Summary!$C$61</f>
        <v>0</v>
      </c>
      <c r="AE431" s="140">
        <f>'Test-LD'!P429</f>
        <v>0</v>
      </c>
      <c r="AF431" s="140">
        <f>'Test-LD'!Q429</f>
        <v>0</v>
      </c>
      <c r="AG431" s="140">
        <f>'Test-LD'!R429</f>
        <v>0</v>
      </c>
      <c r="AH431" s="140">
        <f>'Test-LD'!S429</f>
        <v>0</v>
      </c>
      <c r="AI431" s="140">
        <f>'Test-LD'!T429</f>
        <v>0</v>
      </c>
      <c r="AJ431" s="140">
        <f>'Test-LD'!U429</f>
        <v>0</v>
      </c>
      <c r="AK431" s="140">
        <f>'Test-LD'!V429</f>
        <v>0</v>
      </c>
      <c r="AL431" s="140">
        <f>'Test-LD'!W429</f>
        <v>0</v>
      </c>
      <c r="AM431" s="140">
        <f>'Test-LD'!X429</f>
        <v>0</v>
      </c>
      <c r="AN431" s="140">
        <f>10*LOG10(1/((Summary!$C$75/10^(AK431/10)+Summary!$C$76/10^(AL431/10)+Summary!$C$77/10^(AM431/10))/Summary!$C$78))</f>
        <v>0</v>
      </c>
      <c r="AO431" s="140">
        <f>'Test-LD'!Y429</f>
        <v>0</v>
      </c>
      <c r="AP431" s="140">
        <f>'Test-LD'!Z429</f>
        <v>0</v>
      </c>
      <c r="AQ431" s="141">
        <f t="shared" si="29"/>
        <v>0</v>
      </c>
      <c r="AR431" s="142" t="e">
        <f t="shared" si="30"/>
        <v>#DIV/0!</v>
      </c>
      <c r="AS431" s="143" t="e">
        <f t="shared" si="31"/>
        <v>#DIV/0!</v>
      </c>
      <c r="AT431" s="136"/>
      <c r="AU431" s="136"/>
      <c r="AV431" s="577"/>
      <c r="AW431" s="480"/>
      <c r="AX431" s="480"/>
      <c r="AY431" s="480"/>
      <c r="AZ431" s="480"/>
      <c r="BA431" s="480"/>
      <c r="BB431" s="480"/>
      <c r="BC431" s="480"/>
      <c r="BD431" s="480"/>
      <c r="BE431" s="480"/>
      <c r="BF431" s="480"/>
      <c r="BG431" s="469"/>
      <c r="BH431" s="476"/>
      <c r="BI431" s="469"/>
      <c r="BJ431" s="476"/>
      <c r="BK431" s="480"/>
      <c r="BL431" s="480"/>
      <c r="BM431" s="480"/>
      <c r="BN431" s="480"/>
      <c r="BO431" s="480"/>
      <c r="BP431" s="468"/>
      <c r="BQ431" s="480"/>
      <c r="BR431" s="480"/>
      <c r="BS431" s="480"/>
      <c r="BT431" s="476"/>
      <c r="BU431" s="463"/>
      <c r="BV431" s="465"/>
      <c r="BW431" s="463"/>
      <c r="BX431" s="465"/>
    </row>
    <row r="432" spans="1:76" ht="17" customHeight="1" x14ac:dyDescent="0.35">
      <c r="A432" s="419"/>
      <c r="B432" s="483"/>
      <c r="C432" s="486"/>
      <c r="D432" s="490"/>
      <c r="E432" s="493"/>
      <c r="F432" s="346">
        <v>39</v>
      </c>
      <c r="G432" s="139">
        <f>'Anchor-LD'!L430</f>
        <v>0</v>
      </c>
      <c r="H432" s="140">
        <f>'Anchor-LD'!M430</f>
        <v>0</v>
      </c>
      <c r="I432" s="140">
        <f>'Anchor-LD'!N430</f>
        <v>0</v>
      </c>
      <c r="J432" s="140">
        <f>'Anchor-LD'!O430</f>
        <v>0</v>
      </c>
      <c r="K432" s="140">
        <f>(Summary!$C$58*H432+Summary!$C$59*I432+Summary!$C$60*J432)/Summary!$C$61</f>
        <v>0</v>
      </c>
      <c r="L432" s="140">
        <f>'Anchor-LD'!P430</f>
        <v>0</v>
      </c>
      <c r="M432" s="140">
        <f>'Anchor-LD'!Q430</f>
        <v>0</v>
      </c>
      <c r="N432" s="140">
        <f>'Anchor-LD'!R430</f>
        <v>0</v>
      </c>
      <c r="O432" s="140">
        <f>'Anchor-LD'!S430</f>
        <v>0</v>
      </c>
      <c r="P432" s="140">
        <f>'Anchor-LD'!T430</f>
        <v>0</v>
      </c>
      <c r="Q432" s="140">
        <f>'Anchor-LD'!U430</f>
        <v>0</v>
      </c>
      <c r="R432" s="140">
        <f>'Anchor-LD'!V430</f>
        <v>0</v>
      </c>
      <c r="S432" s="140">
        <f>'Anchor-LD'!W430</f>
        <v>0</v>
      </c>
      <c r="T432" s="140">
        <f>'Anchor-LD'!X430</f>
        <v>0</v>
      </c>
      <c r="U432" s="140">
        <f>10*LOG10(1/((Summary!$C$75/10^(R432/10)+Summary!$C$76/10^(S432/10)+Summary!$C$77/10^(T432/10))/Summary!$C$78))</f>
        <v>0</v>
      </c>
      <c r="V432" s="140">
        <f>'Anchor-LD'!Y430</f>
        <v>0</v>
      </c>
      <c r="W432" s="140">
        <f>'Anchor-LD'!Z430</f>
        <v>0</v>
      </c>
      <c r="X432" s="141">
        <f t="shared" si="28"/>
        <v>0</v>
      </c>
      <c r="Y432" s="133"/>
      <c r="Z432" s="139">
        <f>'Test-LD'!L430</f>
        <v>0</v>
      </c>
      <c r="AA432" s="140">
        <f>'Test-LD'!M430</f>
        <v>0</v>
      </c>
      <c r="AB432" s="140">
        <f>'Test-LD'!N430</f>
        <v>0</v>
      </c>
      <c r="AC432" s="140">
        <f>'Test-LD'!O430</f>
        <v>0</v>
      </c>
      <c r="AD432" s="140">
        <f>(Summary!$C$58*AA432+Summary!$C$59*AB432+Summary!$C$60*AC432)/Summary!$C$61</f>
        <v>0</v>
      </c>
      <c r="AE432" s="140">
        <f>'Test-LD'!P430</f>
        <v>0</v>
      </c>
      <c r="AF432" s="140">
        <f>'Test-LD'!Q430</f>
        <v>0</v>
      </c>
      <c r="AG432" s="140">
        <f>'Test-LD'!R430</f>
        <v>0</v>
      </c>
      <c r="AH432" s="140">
        <f>'Test-LD'!S430</f>
        <v>0</v>
      </c>
      <c r="AI432" s="140">
        <f>'Test-LD'!T430</f>
        <v>0</v>
      </c>
      <c r="AJ432" s="140">
        <f>'Test-LD'!U430</f>
        <v>0</v>
      </c>
      <c r="AK432" s="140">
        <f>'Test-LD'!V430</f>
        <v>0</v>
      </c>
      <c r="AL432" s="140">
        <f>'Test-LD'!W430</f>
        <v>0</v>
      </c>
      <c r="AM432" s="140">
        <f>'Test-LD'!X430</f>
        <v>0</v>
      </c>
      <c r="AN432" s="140">
        <f>10*LOG10(1/((Summary!$C$75/10^(AK432/10)+Summary!$C$76/10^(AL432/10)+Summary!$C$77/10^(AM432/10))/Summary!$C$78))</f>
        <v>0</v>
      </c>
      <c r="AO432" s="140">
        <f>'Test-LD'!Y430</f>
        <v>0</v>
      </c>
      <c r="AP432" s="140">
        <f>'Test-LD'!Z430</f>
        <v>0</v>
      </c>
      <c r="AQ432" s="141">
        <f t="shared" si="29"/>
        <v>0</v>
      </c>
      <c r="AR432" s="142" t="e">
        <f t="shared" si="30"/>
        <v>#DIV/0!</v>
      </c>
      <c r="AS432" s="143" t="e">
        <f t="shared" si="31"/>
        <v>#DIV/0!</v>
      </c>
      <c r="AT432" s="136"/>
      <c r="AU432" s="136"/>
      <c r="AV432" s="577" t="s">
        <v>122</v>
      </c>
      <c r="AW432" s="480" t="e" cm="1">
        <f t="array" ref="AW432">bdRateExtend($G431:$G434,H431:H434,$Z431:$Z434,AA431:AA434)</f>
        <v>#VALUE!</v>
      </c>
      <c r="AX432" s="480"/>
      <c r="AY432" s="480"/>
      <c r="AZ432" s="480"/>
      <c r="BA432" s="480"/>
      <c r="BB432" s="480"/>
      <c r="BC432" s="480" t="e" cm="1">
        <f t="array" ref="BC432">bdRateExtend($G431:$G434,L431:L434,$Z431:$Z434,AE431:AE434)</f>
        <v>#VALUE!</v>
      </c>
      <c r="BD432" s="480"/>
      <c r="BE432" s="480" t="e" cm="1">
        <f t="array" ref="BE432">bdRateExtend($G431:$G434,M431:M434,$Z431:$Z434,AF431:AF434)</f>
        <v>#VALUE!</v>
      </c>
      <c r="BF432" s="480"/>
      <c r="BG432" s="469" t="e" cm="1">
        <f t="array" ref="BG432">bdRateExtend($G431:$G434,N431:N434,$Z431:$Z434,AG431:AG434,"None", FALSE,1)</f>
        <v>#VALUE!</v>
      </c>
      <c r="BH432" s="476"/>
      <c r="BI432" s="469" t="e" cm="1">
        <f t="array" ref="BI432">bdRateExtend($G431:$G434,O431:O434,$Z431:$Z434,AH431:AH434,"None", FALSE,1)</f>
        <v>#VALUE!</v>
      </c>
      <c r="BJ432" s="476"/>
      <c r="BK432" s="480" t="e" cm="1">
        <f t="array" ref="BK432">bdRateExtend($G431:$G434,P431:P434,$Z431:$Z434,AI431:AI434)</f>
        <v>#VALUE!</v>
      </c>
      <c r="BL432" s="480"/>
      <c r="BM432" s="480" t="e" cm="1">
        <f t="array" ref="BM432">bdRateExtend($G431:$G434,Q431:Q434,$Z431:$Z434,AJ431:AJ434)</f>
        <v>#VALUE!</v>
      </c>
      <c r="BN432" s="480"/>
      <c r="BO432" s="480" t="e" cm="1">
        <f t="array" ref="BO432">bdRateExtend($G431:$G434,R431:R434,$Z431:$Z434,AK431:AK434)</f>
        <v>#VALUE!</v>
      </c>
      <c r="BP432" s="468"/>
      <c r="BQ432" s="480"/>
      <c r="BR432" s="480"/>
      <c r="BS432" s="480"/>
      <c r="BT432" s="476"/>
      <c r="BU432" s="463" cm="1">
        <f t="array" ref="BU432">testVMAFRange($G431:$G434,N431:N434,$Z431:$Z434,AG431:AG434)</f>
        <v>0</v>
      </c>
      <c r="BV432" s="465"/>
      <c r="BW432" s="463" cm="1">
        <f t="array" ref="BW432">testVMAFRange($G431:$G434,O431:O434,$Z431:$Z434,AH431:AH434)</f>
        <v>0</v>
      </c>
      <c r="BX432" s="465"/>
    </row>
    <row r="433" spans="1:76" ht="17" customHeight="1" x14ac:dyDescent="0.35">
      <c r="A433" s="419"/>
      <c r="B433" s="483"/>
      <c r="C433" s="486"/>
      <c r="D433" s="490"/>
      <c r="E433" s="493"/>
      <c r="F433" s="346">
        <v>47</v>
      </c>
      <c r="G433" s="139">
        <f>'Anchor-LD'!L431</f>
        <v>0</v>
      </c>
      <c r="H433" s="140">
        <f>'Anchor-LD'!M431</f>
        <v>0</v>
      </c>
      <c r="I433" s="140">
        <f>'Anchor-LD'!N431</f>
        <v>0</v>
      </c>
      <c r="J433" s="140">
        <f>'Anchor-LD'!O431</f>
        <v>0</v>
      </c>
      <c r="K433" s="140">
        <f>(Summary!$C$58*H433+Summary!$C$59*I433+Summary!$C$60*J433)/Summary!$C$61</f>
        <v>0</v>
      </c>
      <c r="L433" s="140">
        <f>'Anchor-LD'!P431</f>
        <v>0</v>
      </c>
      <c r="M433" s="140">
        <f>'Anchor-LD'!Q431</f>
        <v>0</v>
      </c>
      <c r="N433" s="140">
        <f>'Anchor-LD'!R431</f>
        <v>0</v>
      </c>
      <c r="O433" s="140">
        <f>'Anchor-LD'!S431</f>
        <v>0</v>
      </c>
      <c r="P433" s="140">
        <f>'Anchor-LD'!T431</f>
        <v>0</v>
      </c>
      <c r="Q433" s="140">
        <f>'Anchor-LD'!U431</f>
        <v>0</v>
      </c>
      <c r="R433" s="140">
        <f>'Anchor-LD'!V431</f>
        <v>0</v>
      </c>
      <c r="S433" s="140">
        <f>'Anchor-LD'!W431</f>
        <v>0</v>
      </c>
      <c r="T433" s="140">
        <f>'Anchor-LD'!X431</f>
        <v>0</v>
      </c>
      <c r="U433" s="140">
        <f>10*LOG10(1/((Summary!$C$75/10^(R433/10)+Summary!$C$76/10^(S433/10)+Summary!$C$77/10^(T433/10))/Summary!$C$78))</f>
        <v>0</v>
      </c>
      <c r="V433" s="140">
        <f>'Anchor-LD'!Y431</f>
        <v>0</v>
      </c>
      <c r="W433" s="140">
        <f>'Anchor-LD'!Z431</f>
        <v>0</v>
      </c>
      <c r="X433" s="141">
        <f t="shared" si="28"/>
        <v>0</v>
      </c>
      <c r="Y433" s="133"/>
      <c r="Z433" s="139">
        <f>'Test-LD'!L431</f>
        <v>0</v>
      </c>
      <c r="AA433" s="140">
        <f>'Test-LD'!M431</f>
        <v>0</v>
      </c>
      <c r="AB433" s="140">
        <f>'Test-LD'!N431</f>
        <v>0</v>
      </c>
      <c r="AC433" s="140">
        <f>'Test-LD'!O431</f>
        <v>0</v>
      </c>
      <c r="AD433" s="140">
        <f>(Summary!$C$58*AA433+Summary!$C$59*AB433+Summary!$C$60*AC433)/Summary!$C$61</f>
        <v>0</v>
      </c>
      <c r="AE433" s="140">
        <f>'Test-LD'!P431</f>
        <v>0</v>
      </c>
      <c r="AF433" s="140">
        <f>'Test-LD'!Q431</f>
        <v>0</v>
      </c>
      <c r="AG433" s="140">
        <f>'Test-LD'!R431</f>
        <v>0</v>
      </c>
      <c r="AH433" s="140">
        <f>'Test-LD'!S431</f>
        <v>0</v>
      </c>
      <c r="AI433" s="140">
        <f>'Test-LD'!T431</f>
        <v>0</v>
      </c>
      <c r="AJ433" s="140">
        <f>'Test-LD'!U431</f>
        <v>0</v>
      </c>
      <c r="AK433" s="140">
        <f>'Test-LD'!V431</f>
        <v>0</v>
      </c>
      <c r="AL433" s="140">
        <f>'Test-LD'!W431</f>
        <v>0</v>
      </c>
      <c r="AM433" s="140">
        <f>'Test-LD'!X431</f>
        <v>0</v>
      </c>
      <c r="AN433" s="140">
        <f>10*LOG10(1/((Summary!$C$75/10^(AK433/10)+Summary!$C$76/10^(AL433/10)+Summary!$C$77/10^(AM433/10))/Summary!$C$78))</f>
        <v>0</v>
      </c>
      <c r="AO433" s="140">
        <f>'Test-LD'!Y431</f>
        <v>0</v>
      </c>
      <c r="AP433" s="140">
        <f>'Test-LD'!Z431</f>
        <v>0</v>
      </c>
      <c r="AQ433" s="141">
        <f t="shared" si="29"/>
        <v>0</v>
      </c>
      <c r="AR433" s="142" t="e">
        <f t="shared" si="30"/>
        <v>#DIV/0!</v>
      </c>
      <c r="AS433" s="143" t="e">
        <f t="shared" si="31"/>
        <v>#DIV/0!</v>
      </c>
      <c r="AT433" s="136"/>
      <c r="AU433" s="136"/>
      <c r="AV433" s="577"/>
      <c r="AW433" s="480"/>
      <c r="AX433" s="480"/>
      <c r="AY433" s="480"/>
      <c r="AZ433" s="480"/>
      <c r="BA433" s="480"/>
      <c r="BB433" s="480"/>
      <c r="BC433" s="480"/>
      <c r="BD433" s="480"/>
      <c r="BE433" s="480"/>
      <c r="BF433" s="480"/>
      <c r="BG433" s="469"/>
      <c r="BH433" s="476"/>
      <c r="BI433" s="469"/>
      <c r="BJ433" s="476"/>
      <c r="BK433" s="480"/>
      <c r="BL433" s="480"/>
      <c r="BM433" s="480"/>
      <c r="BN433" s="480"/>
      <c r="BO433" s="480"/>
      <c r="BP433" s="468"/>
      <c r="BQ433" s="480"/>
      <c r="BR433" s="480"/>
      <c r="BS433" s="480"/>
      <c r="BT433" s="476"/>
      <c r="BU433" s="463"/>
      <c r="BV433" s="465"/>
      <c r="BW433" s="463"/>
      <c r="BX433" s="465"/>
    </row>
    <row r="434" spans="1:76" ht="17" customHeight="1" x14ac:dyDescent="0.35">
      <c r="A434" s="419"/>
      <c r="B434" s="483"/>
      <c r="C434" s="486"/>
      <c r="D434" s="490"/>
      <c r="E434" s="493"/>
      <c r="F434" s="346">
        <v>55</v>
      </c>
      <c r="G434" s="139">
        <f>'Anchor-LD'!L432</f>
        <v>0</v>
      </c>
      <c r="H434" s="140">
        <f>'Anchor-LD'!M432</f>
        <v>0</v>
      </c>
      <c r="I434" s="140">
        <f>'Anchor-LD'!N432</f>
        <v>0</v>
      </c>
      <c r="J434" s="140">
        <f>'Anchor-LD'!O432</f>
        <v>0</v>
      </c>
      <c r="K434" s="140">
        <f>(Summary!$C$58*H434+Summary!$C$59*I434+Summary!$C$60*J434)/Summary!$C$61</f>
        <v>0</v>
      </c>
      <c r="L434" s="140">
        <f>'Anchor-LD'!P432</f>
        <v>0</v>
      </c>
      <c r="M434" s="140">
        <f>'Anchor-LD'!Q432</f>
        <v>0</v>
      </c>
      <c r="N434" s="140">
        <f>'Anchor-LD'!R432</f>
        <v>0</v>
      </c>
      <c r="O434" s="140">
        <f>'Anchor-LD'!S432</f>
        <v>0</v>
      </c>
      <c r="P434" s="140">
        <f>'Anchor-LD'!T432</f>
        <v>0</v>
      </c>
      <c r="Q434" s="140">
        <f>'Anchor-LD'!U432</f>
        <v>0</v>
      </c>
      <c r="R434" s="140">
        <f>'Anchor-LD'!V432</f>
        <v>0</v>
      </c>
      <c r="S434" s="140">
        <f>'Anchor-LD'!W432</f>
        <v>0</v>
      </c>
      <c r="T434" s="140">
        <f>'Anchor-LD'!X432</f>
        <v>0</v>
      </c>
      <c r="U434" s="140">
        <f>10*LOG10(1/((Summary!$C$75/10^(R434/10)+Summary!$C$76/10^(S434/10)+Summary!$C$77/10^(T434/10))/Summary!$C$78))</f>
        <v>0</v>
      </c>
      <c r="V434" s="140">
        <f>'Anchor-LD'!Y432</f>
        <v>0</v>
      </c>
      <c r="W434" s="140">
        <f>'Anchor-LD'!Z432</f>
        <v>0</v>
      </c>
      <c r="X434" s="141">
        <f t="shared" si="28"/>
        <v>0</v>
      </c>
      <c r="Y434" s="133"/>
      <c r="Z434" s="139">
        <f>'Test-LD'!L432</f>
        <v>0</v>
      </c>
      <c r="AA434" s="140">
        <f>'Test-LD'!M432</f>
        <v>0</v>
      </c>
      <c r="AB434" s="140">
        <f>'Test-LD'!N432</f>
        <v>0</v>
      </c>
      <c r="AC434" s="140">
        <f>'Test-LD'!O432</f>
        <v>0</v>
      </c>
      <c r="AD434" s="140">
        <f>(Summary!$C$58*AA434+Summary!$C$59*AB434+Summary!$C$60*AC434)/Summary!$C$61</f>
        <v>0</v>
      </c>
      <c r="AE434" s="140">
        <f>'Test-LD'!P432</f>
        <v>0</v>
      </c>
      <c r="AF434" s="140">
        <f>'Test-LD'!Q432</f>
        <v>0</v>
      </c>
      <c r="AG434" s="140">
        <f>'Test-LD'!R432</f>
        <v>0</v>
      </c>
      <c r="AH434" s="140">
        <f>'Test-LD'!S432</f>
        <v>0</v>
      </c>
      <c r="AI434" s="140">
        <f>'Test-LD'!T432</f>
        <v>0</v>
      </c>
      <c r="AJ434" s="140">
        <f>'Test-LD'!U432</f>
        <v>0</v>
      </c>
      <c r="AK434" s="140">
        <f>'Test-LD'!V432</f>
        <v>0</v>
      </c>
      <c r="AL434" s="140">
        <f>'Test-LD'!W432</f>
        <v>0</v>
      </c>
      <c r="AM434" s="140">
        <f>'Test-LD'!X432</f>
        <v>0</v>
      </c>
      <c r="AN434" s="140">
        <f>10*LOG10(1/((Summary!$C$75/10^(AK434/10)+Summary!$C$76/10^(AL434/10)+Summary!$C$77/10^(AM434/10))/Summary!$C$78))</f>
        <v>0</v>
      </c>
      <c r="AO434" s="140">
        <f>'Test-LD'!Y432</f>
        <v>0</v>
      </c>
      <c r="AP434" s="140">
        <f>'Test-LD'!Z432</f>
        <v>0</v>
      </c>
      <c r="AQ434" s="141">
        <f t="shared" si="29"/>
        <v>0</v>
      </c>
      <c r="AR434" s="142" t="e">
        <f t="shared" si="30"/>
        <v>#DIV/0!</v>
      </c>
      <c r="AS434" s="143" t="e">
        <f t="shared" si="31"/>
        <v>#DIV/0!</v>
      </c>
      <c r="AT434" s="136"/>
      <c r="AU434" s="136"/>
      <c r="AV434" s="577" t="s">
        <v>123</v>
      </c>
      <c r="AW434" s="480" t="e" cm="1">
        <f t="array" ref="AW434">bdRateExtend($G432:$G435,H432:H435,$Z432:$Z435,AA432:AA435)</f>
        <v>#VALUE!</v>
      </c>
      <c r="AX434" s="480"/>
      <c r="AY434" s="480"/>
      <c r="AZ434" s="480"/>
      <c r="BA434" s="480"/>
      <c r="BB434" s="480"/>
      <c r="BC434" s="480" t="e" cm="1">
        <f t="array" ref="BC434">bdRateExtend($G432:$G435,L432:L435,$Z432:$Z435,AE432:AE435)</f>
        <v>#VALUE!</v>
      </c>
      <c r="BD434" s="480"/>
      <c r="BE434" s="480" t="e" cm="1">
        <f t="array" ref="BE434">bdRateExtend($G432:$G435,M432:M435,$Z432:$Z435,AF432:AF435)</f>
        <v>#VALUE!</v>
      </c>
      <c r="BF434" s="480"/>
      <c r="BG434" s="469" t="e" cm="1">
        <f t="array" ref="BG434">bdRateExtend($G432:$G435,N432:N435,$Z432:$Z435,AG432:AG435,"None", FALSE,1)</f>
        <v>#VALUE!</v>
      </c>
      <c r="BH434" s="476"/>
      <c r="BI434" s="469" t="e" cm="1">
        <f t="array" ref="BI434">bdRateExtend($G432:$G435,O432:O435,$Z432:$Z435,AH432:AH435,"None", FALSE,1)</f>
        <v>#VALUE!</v>
      </c>
      <c r="BJ434" s="476"/>
      <c r="BK434" s="480" t="e" cm="1">
        <f t="array" ref="BK434">bdRateExtend($G432:$G435,P432:P435,$Z432:$Z435,AI432:AI435)</f>
        <v>#VALUE!</v>
      </c>
      <c r="BL434" s="480"/>
      <c r="BM434" s="480" t="e" cm="1">
        <f t="array" ref="BM434">bdRateExtend($G432:$G435,Q432:Q435,$Z432:$Z435,AJ432:AJ435)</f>
        <v>#VALUE!</v>
      </c>
      <c r="BN434" s="480"/>
      <c r="BO434" s="480" t="e" cm="1">
        <f t="array" ref="BO434">bdRateExtend($G432:$G435,R432:R435,$Z432:$Z435,AK432:AK435)</f>
        <v>#VALUE!</v>
      </c>
      <c r="BP434" s="468"/>
      <c r="BQ434" s="480"/>
      <c r="BR434" s="480"/>
      <c r="BS434" s="480"/>
      <c r="BT434" s="476"/>
      <c r="BU434" s="463" cm="1">
        <f t="array" ref="BU434">testVMAFRange($G432:$G435,N432:N435,$Z432:$Z435,AG432:AG435)</f>
        <v>0</v>
      </c>
      <c r="BV434" s="465"/>
      <c r="BW434" s="463" cm="1">
        <f t="array" ref="BW434">testVMAFRange($G432:$G435,O432:O435,$Z432:$Z435,AH432:AH435)</f>
        <v>0</v>
      </c>
      <c r="BX434" s="465"/>
    </row>
    <row r="435" spans="1:76" ht="17" customHeight="1" thickBot="1" x14ac:dyDescent="0.4">
      <c r="A435" s="419"/>
      <c r="B435" s="484"/>
      <c r="C435" s="487"/>
      <c r="D435" s="491"/>
      <c r="E435" s="494"/>
      <c r="F435" s="347">
        <v>63</v>
      </c>
      <c r="G435" s="145">
        <f>'Anchor-LD'!L433</f>
        <v>0</v>
      </c>
      <c r="H435" s="146">
        <f>'Anchor-LD'!M433</f>
        <v>0</v>
      </c>
      <c r="I435" s="146">
        <f>'Anchor-LD'!N433</f>
        <v>0</v>
      </c>
      <c r="J435" s="146">
        <f>'Anchor-LD'!O433</f>
        <v>0</v>
      </c>
      <c r="K435" s="146">
        <f>(Summary!$C$58*H435+Summary!$C$59*I435+Summary!$C$60*J435)/Summary!$C$61</f>
        <v>0</v>
      </c>
      <c r="L435" s="146">
        <f>'Anchor-LD'!P433</f>
        <v>0</v>
      </c>
      <c r="M435" s="146">
        <f>'Anchor-LD'!Q433</f>
        <v>0</v>
      </c>
      <c r="N435" s="146">
        <f>'Anchor-LD'!R433</f>
        <v>0</v>
      </c>
      <c r="O435" s="146">
        <f>'Anchor-LD'!S433</f>
        <v>0</v>
      </c>
      <c r="P435" s="146">
        <f>'Anchor-LD'!T433</f>
        <v>0</v>
      </c>
      <c r="Q435" s="146">
        <f>'Anchor-LD'!U433</f>
        <v>0</v>
      </c>
      <c r="R435" s="146">
        <f>'Anchor-LD'!V433</f>
        <v>0</v>
      </c>
      <c r="S435" s="146">
        <f>'Anchor-LD'!W433</f>
        <v>0</v>
      </c>
      <c r="T435" s="146">
        <f>'Anchor-LD'!X433</f>
        <v>0</v>
      </c>
      <c r="U435" s="146">
        <f>10*LOG10(1/((Summary!$C$75/10^(R435/10)+Summary!$C$76/10^(S435/10)+Summary!$C$77/10^(T435/10))/Summary!$C$78))</f>
        <v>0</v>
      </c>
      <c r="V435" s="146">
        <f>'Anchor-LD'!Y433</f>
        <v>0</v>
      </c>
      <c r="W435" s="146">
        <f>'Anchor-LD'!Z433</f>
        <v>0</v>
      </c>
      <c r="X435" s="147">
        <f t="shared" si="28"/>
        <v>0</v>
      </c>
      <c r="Y435" s="151"/>
      <c r="Z435" s="145">
        <f>'Test-LD'!L433</f>
        <v>0</v>
      </c>
      <c r="AA435" s="146">
        <f>'Test-LD'!M433</f>
        <v>0</v>
      </c>
      <c r="AB435" s="146">
        <f>'Test-LD'!N433</f>
        <v>0</v>
      </c>
      <c r="AC435" s="146">
        <f>'Test-LD'!O433</f>
        <v>0</v>
      </c>
      <c r="AD435" s="146">
        <f>(Summary!$C$58*AA435+Summary!$C$59*AB435+Summary!$C$60*AC435)/Summary!$C$61</f>
        <v>0</v>
      </c>
      <c r="AE435" s="146">
        <f>'Test-LD'!P433</f>
        <v>0</v>
      </c>
      <c r="AF435" s="146">
        <f>'Test-LD'!Q433</f>
        <v>0</v>
      </c>
      <c r="AG435" s="146">
        <f>'Test-LD'!R433</f>
        <v>0</v>
      </c>
      <c r="AH435" s="146">
        <f>'Test-LD'!S433</f>
        <v>0</v>
      </c>
      <c r="AI435" s="146">
        <f>'Test-LD'!T433</f>
        <v>0</v>
      </c>
      <c r="AJ435" s="146">
        <f>'Test-LD'!U433</f>
        <v>0</v>
      </c>
      <c r="AK435" s="146">
        <f>'Test-LD'!V433</f>
        <v>0</v>
      </c>
      <c r="AL435" s="146">
        <f>'Test-LD'!W433</f>
        <v>0</v>
      </c>
      <c r="AM435" s="146">
        <f>'Test-LD'!X433</f>
        <v>0</v>
      </c>
      <c r="AN435" s="146">
        <f>10*LOG10(1/((Summary!$C$75/10^(AK435/10)+Summary!$C$76/10^(AL435/10)+Summary!$C$77/10^(AM435/10))/Summary!$C$78))</f>
        <v>0</v>
      </c>
      <c r="AO435" s="146">
        <f>'Test-LD'!Y433</f>
        <v>0</v>
      </c>
      <c r="AP435" s="146">
        <f>'Test-LD'!Z433</f>
        <v>0</v>
      </c>
      <c r="AQ435" s="147">
        <f t="shared" si="29"/>
        <v>0</v>
      </c>
      <c r="AR435" s="148" t="e">
        <f t="shared" si="30"/>
        <v>#DIV/0!</v>
      </c>
      <c r="AS435" s="149" t="e">
        <f t="shared" si="31"/>
        <v>#DIV/0!</v>
      </c>
      <c r="AT435" s="136"/>
      <c r="AU435" s="136"/>
      <c r="AV435" s="578"/>
      <c r="AW435" s="481"/>
      <c r="AX435" s="481"/>
      <c r="AY435" s="481"/>
      <c r="AZ435" s="481"/>
      <c r="BA435" s="481"/>
      <c r="BB435" s="481"/>
      <c r="BC435" s="481"/>
      <c r="BD435" s="481"/>
      <c r="BE435" s="481"/>
      <c r="BF435" s="481"/>
      <c r="BG435" s="472"/>
      <c r="BH435" s="477"/>
      <c r="BI435" s="472"/>
      <c r="BJ435" s="477"/>
      <c r="BK435" s="481"/>
      <c r="BL435" s="481"/>
      <c r="BM435" s="481"/>
      <c r="BN435" s="481"/>
      <c r="BO435" s="481"/>
      <c r="BP435" s="471"/>
      <c r="BQ435" s="481"/>
      <c r="BR435" s="481"/>
      <c r="BS435" s="481"/>
      <c r="BT435" s="477"/>
      <c r="BU435" s="473"/>
      <c r="BV435" s="466"/>
      <c r="BW435" s="473"/>
      <c r="BX435" s="466"/>
    </row>
    <row r="436" spans="1:76" ht="17" customHeight="1" x14ac:dyDescent="0.35">
      <c r="A436" s="419"/>
      <c r="B436" s="482" t="s">
        <v>18</v>
      </c>
      <c r="C436" s="485" t="s">
        <v>300</v>
      </c>
      <c r="D436" s="489">
        <v>29.97</v>
      </c>
      <c r="E436" s="492">
        <v>8</v>
      </c>
      <c r="F436" s="345">
        <v>23</v>
      </c>
      <c r="G436" s="130">
        <f>'Anchor-LD'!L434</f>
        <v>0</v>
      </c>
      <c r="H436" s="131">
        <f>'Anchor-LD'!M434</f>
        <v>0</v>
      </c>
      <c r="I436" s="131">
        <f>'Anchor-LD'!N434</f>
        <v>0</v>
      </c>
      <c r="J436" s="131">
        <f>'Anchor-LD'!O434</f>
        <v>0</v>
      </c>
      <c r="K436" s="131">
        <f>(Summary!$C$58*H436+Summary!$C$59*I436+Summary!$C$60*J436)/Summary!$C$61</f>
        <v>0</v>
      </c>
      <c r="L436" s="131">
        <f>'Anchor-LD'!P434</f>
        <v>0</v>
      </c>
      <c r="M436" s="131">
        <f>'Anchor-LD'!Q434</f>
        <v>0</v>
      </c>
      <c r="N436" s="131">
        <f>'Anchor-LD'!R434</f>
        <v>0</v>
      </c>
      <c r="O436" s="131">
        <f>'Anchor-LD'!S434</f>
        <v>0</v>
      </c>
      <c r="P436" s="131">
        <f>'Anchor-LD'!T434</f>
        <v>0</v>
      </c>
      <c r="Q436" s="131">
        <f>'Anchor-LD'!U434</f>
        <v>0</v>
      </c>
      <c r="R436" s="131">
        <f>'Anchor-LD'!V434</f>
        <v>0</v>
      </c>
      <c r="S436" s="131">
        <f>'Anchor-LD'!W434</f>
        <v>0</v>
      </c>
      <c r="T436" s="131">
        <f>'Anchor-LD'!X434</f>
        <v>0</v>
      </c>
      <c r="U436" s="131">
        <f>10*LOG10(1/((Summary!$C$75/10^(R436/10)+Summary!$C$76/10^(S436/10)+Summary!$C$77/10^(T436/10))/Summary!$C$78))</f>
        <v>0</v>
      </c>
      <c r="V436" s="131">
        <f>'Anchor-LD'!Y434</f>
        <v>0</v>
      </c>
      <c r="W436" s="131">
        <f>'Anchor-LD'!Z434</f>
        <v>0</v>
      </c>
      <c r="X436" s="132">
        <f t="shared" si="28"/>
        <v>0</v>
      </c>
      <c r="Y436" s="133"/>
      <c r="Z436" s="130">
        <f>'Test-LD'!L434</f>
        <v>0</v>
      </c>
      <c r="AA436" s="131">
        <f>'Test-LD'!M434</f>
        <v>0</v>
      </c>
      <c r="AB436" s="131">
        <f>'Test-LD'!N434</f>
        <v>0</v>
      </c>
      <c r="AC436" s="131">
        <f>'Test-LD'!O434</f>
        <v>0</v>
      </c>
      <c r="AD436" s="131">
        <f>(Summary!$C$58*AA436+Summary!$C$59*AB436+Summary!$C$60*AC436)/Summary!$C$61</f>
        <v>0</v>
      </c>
      <c r="AE436" s="131">
        <f>'Test-LD'!P434</f>
        <v>0</v>
      </c>
      <c r="AF436" s="131">
        <f>'Test-LD'!Q434</f>
        <v>0</v>
      </c>
      <c r="AG436" s="131">
        <f>'Test-LD'!R434</f>
        <v>0</v>
      </c>
      <c r="AH436" s="131">
        <f>'Test-LD'!S434</f>
        <v>0</v>
      </c>
      <c r="AI436" s="131">
        <f>'Test-LD'!T434</f>
        <v>0</v>
      </c>
      <c r="AJ436" s="131">
        <f>'Test-LD'!U434</f>
        <v>0</v>
      </c>
      <c r="AK436" s="131">
        <f>'Test-LD'!V434</f>
        <v>0</v>
      </c>
      <c r="AL436" s="131">
        <f>'Test-LD'!W434</f>
        <v>0</v>
      </c>
      <c r="AM436" s="131">
        <f>'Test-LD'!X434</f>
        <v>0</v>
      </c>
      <c r="AN436" s="131">
        <f>10*LOG10(1/((Summary!$C$75/10^(AK436/10)+Summary!$C$76/10^(AL436/10)+Summary!$C$77/10^(AM436/10))/Summary!$C$78))</f>
        <v>0</v>
      </c>
      <c r="AO436" s="131">
        <f>'Test-LD'!Y434</f>
        <v>0</v>
      </c>
      <c r="AP436" s="131">
        <f>'Test-LD'!Z434</f>
        <v>0</v>
      </c>
      <c r="AQ436" s="132">
        <f t="shared" si="29"/>
        <v>0</v>
      </c>
      <c r="AR436" s="134" t="e">
        <f t="shared" si="30"/>
        <v>#DIV/0!</v>
      </c>
      <c r="AS436" s="135" t="e">
        <f t="shared" si="31"/>
        <v>#DIV/0!</v>
      </c>
      <c r="AT436" s="136"/>
      <c r="AU436" s="136"/>
      <c r="AV436" s="577" t="s">
        <v>121</v>
      </c>
      <c r="AW436" s="480" t="e" cm="1">
        <f t="array" ref="AW436">bdRateExtend($G436:$G439,H436:H439,$Z436:$Z439,AA436:AA439)</f>
        <v>#VALUE!</v>
      </c>
      <c r="AX436" s="480" t="e" cm="1">
        <f t="array" ref="AX436">bdRateExtend($G436:$G441,H436:H441,$Z436:$Z441,AA436:AA441)</f>
        <v>#VALUE!</v>
      </c>
      <c r="AY436" s="480" t="e" cm="1">
        <f t="array" ref="AY436">bdRateExtend($G436:$G441,I436:I441,$Z436:$Z441,AB436:AB441)</f>
        <v>#VALUE!</v>
      </c>
      <c r="AZ436" s="480" t="e" cm="1">
        <f t="array" ref="AZ436">bdRateExtend($G436:$G441,J436:J441,$Z436:$Z441,AC436:AC441)</f>
        <v>#VALUE!</v>
      </c>
      <c r="BA436" s="480" t="e" cm="1">
        <f t="array" ref="BA436">bdRateExtend($G436:$G441,K436:K441,$Z436:$Z441,AD436:AD441)</f>
        <v>#VALUE!</v>
      </c>
      <c r="BB436" s="479" t="e">
        <f>(Summary!$C$89*AX436+Summary!$C$90*AY436+Summary!$C$91*AZ436)/Summary!$C$92</f>
        <v>#VALUE!</v>
      </c>
      <c r="BC436" s="480" t="e" cm="1">
        <f t="array" ref="BC436">bdRateExtend($G436:$G439,L436:L439,$Z436:$Z439,AE436:AE439)</f>
        <v>#VALUE!</v>
      </c>
      <c r="BD436" s="480" t="e" cm="1">
        <f t="array" ref="BD436">bdRateExtend($G436:$G441,L436:L441,$Z436:$Z441,AE436:AE441)</f>
        <v>#VALUE!</v>
      </c>
      <c r="BE436" s="480" t="e" cm="1">
        <f t="array" ref="BE436">bdRateExtend($G436:$G439,M436:M439,$Z436:$Z439,AF436:AF439)</f>
        <v>#VALUE!</v>
      </c>
      <c r="BF436" s="480" t="e" cm="1">
        <f t="array" ref="BF436">bdRateExtend($G436:$G441,M436:M441,$Z436:$Z441,AF436:AF441)</f>
        <v>#VALUE!</v>
      </c>
      <c r="BG436" s="474" t="e" cm="1">
        <f t="array" ref="BG436">bdRateExtend($G436:$G439,N436:N439,$Z436:$Z439,AG436:AG439,"None", FALSE,1)</f>
        <v>#VALUE!</v>
      </c>
      <c r="BH436" s="475" t="e" cm="1">
        <f t="array" ref="BH436">bdRateExtend($G436:$G441,N436:N441,$Z436:$Z441,AG436:AG441,"None", FALSE,1)</f>
        <v>#VALUE!</v>
      </c>
      <c r="BI436" s="474" t="e" cm="1">
        <f t="array" ref="BI436">bdRateExtend($G436:$G439,O436:O439,$Z436:$Z439,AH436:AH439,"None", FALSE,1)</f>
        <v>#VALUE!</v>
      </c>
      <c r="BJ436" s="475" t="e" cm="1">
        <f t="array" ref="BJ436">bdRateExtend($G436:$G441,O436:O441,$Z436:$Z441,AH436:AH441,"None", FALSE,1)</f>
        <v>#VALUE!</v>
      </c>
      <c r="BK436" s="480" t="e" cm="1">
        <f t="array" ref="BK436">bdRateExtend($G436:$G439,P436:P439,$Z436:$Z439,AI436:AI439)</f>
        <v>#VALUE!</v>
      </c>
      <c r="BL436" s="480" t="e" cm="1">
        <f t="array" ref="BL436">bdRateExtend($G436:$G441,P436:P441,$Z436:$Z441,AI436:AI441)</f>
        <v>#VALUE!</v>
      </c>
      <c r="BM436" s="480" t="e" cm="1">
        <f t="array" ref="BM436">bdRateExtend($G436:$G439,Q436:Q439,$Z436:$Z439,AJ436:AJ439)</f>
        <v>#VALUE!</v>
      </c>
      <c r="BN436" s="480" t="e" cm="1">
        <f t="array" ref="BN436">bdRateExtend($G436:$G441,Q436:Q441,$Z436:$Z441,AJ436:AJ441)</f>
        <v>#VALUE!</v>
      </c>
      <c r="BO436" s="480" t="e" cm="1">
        <f t="array" ref="BO436">bdRateExtend($G436:$G439,R436:R439,$Z436:$Z439,AK436:AK439)</f>
        <v>#VALUE!</v>
      </c>
      <c r="BP436" s="575" t="e" cm="1">
        <f t="array" ref="BP436">bdRateExtend($G436:$G441,R436:R441,$Z436:$Z441,AK436:AK441)</f>
        <v>#VALUE!</v>
      </c>
      <c r="BQ436" s="574" t="e" cm="1">
        <f t="array" ref="BQ436">bdRateExtend($G436:$G441,S436:S441,$Z436:$Z441,AL436:AL441)</f>
        <v>#VALUE!</v>
      </c>
      <c r="BR436" s="574" t="e" cm="1">
        <f t="array" ref="BR436">bdRateExtend($G436:$G441,T436:T441,$Z436:$Z441,AM436:AM441)</f>
        <v>#VALUE!</v>
      </c>
      <c r="BS436" s="574" t="e" cm="1">
        <f t="array" ref="BS436">bdRateExtend($G436:$G441,U436:U441,$Z436:$Z441,AN436:AN441)</f>
        <v>#VALUE!</v>
      </c>
      <c r="BT436" s="576" t="e">
        <f>(Summary!$C$103*BP436+Summary!$C$104*BQ436+Summary!$C$105*BR436)/Summary!$C$106</f>
        <v>#VALUE!</v>
      </c>
      <c r="BU436" s="462" cm="1">
        <f t="array" ref="BU436">testVMAFRange($G436:$G439,N436:N439,$Z436:$Z439,AG436:AG439)</f>
        <v>0</v>
      </c>
      <c r="BV436" s="464" cm="1">
        <f t="array" ref="BV436">testVMAFRange($G436:$G441,N436:N441,$Z436:$Z441,AG436:AG441)</f>
        <v>0</v>
      </c>
      <c r="BW436" s="462" cm="1">
        <f t="array" ref="BW436">testVMAFRange($G436:$G439,O436:O439,$Z436:$Z439,AH436:AH439)</f>
        <v>0</v>
      </c>
      <c r="BX436" s="464" cm="1">
        <f t="array" ref="BX436">testVMAFRange($G436:$G441,O436:O441,$Z436:$Z441,AH436:AH441)</f>
        <v>0</v>
      </c>
    </row>
    <row r="437" spans="1:76" ht="17" customHeight="1" x14ac:dyDescent="0.35">
      <c r="A437" s="419"/>
      <c r="B437" s="483"/>
      <c r="C437" s="486"/>
      <c r="D437" s="490"/>
      <c r="E437" s="493"/>
      <c r="F437" s="346">
        <v>31</v>
      </c>
      <c r="G437" s="139">
        <f>'Anchor-LD'!L435</f>
        <v>0</v>
      </c>
      <c r="H437" s="140">
        <f>'Anchor-LD'!M435</f>
        <v>0</v>
      </c>
      <c r="I437" s="140">
        <f>'Anchor-LD'!N435</f>
        <v>0</v>
      </c>
      <c r="J437" s="140">
        <f>'Anchor-LD'!O435</f>
        <v>0</v>
      </c>
      <c r="K437" s="140">
        <f>(Summary!$C$58*H437+Summary!$C$59*I437+Summary!$C$60*J437)/Summary!$C$61</f>
        <v>0</v>
      </c>
      <c r="L437" s="140">
        <f>'Anchor-LD'!P435</f>
        <v>0</v>
      </c>
      <c r="M437" s="140">
        <f>'Anchor-LD'!Q435</f>
        <v>0</v>
      </c>
      <c r="N437" s="140">
        <f>'Anchor-LD'!R435</f>
        <v>0</v>
      </c>
      <c r="O437" s="140">
        <f>'Anchor-LD'!S435</f>
        <v>0</v>
      </c>
      <c r="P437" s="140">
        <f>'Anchor-LD'!T435</f>
        <v>0</v>
      </c>
      <c r="Q437" s="140">
        <f>'Anchor-LD'!U435</f>
        <v>0</v>
      </c>
      <c r="R437" s="140">
        <f>'Anchor-LD'!V435</f>
        <v>0</v>
      </c>
      <c r="S437" s="140">
        <f>'Anchor-LD'!W435</f>
        <v>0</v>
      </c>
      <c r="T437" s="140">
        <f>'Anchor-LD'!X435</f>
        <v>0</v>
      </c>
      <c r="U437" s="140">
        <f>10*LOG10(1/((Summary!$C$75/10^(R437/10)+Summary!$C$76/10^(S437/10)+Summary!$C$77/10^(T437/10))/Summary!$C$78))</f>
        <v>0</v>
      </c>
      <c r="V437" s="140">
        <f>'Anchor-LD'!Y435</f>
        <v>0</v>
      </c>
      <c r="W437" s="140">
        <f>'Anchor-LD'!Z435</f>
        <v>0</v>
      </c>
      <c r="X437" s="141">
        <f t="shared" si="28"/>
        <v>0</v>
      </c>
      <c r="Y437" s="133"/>
      <c r="Z437" s="139">
        <f>'Test-LD'!L435</f>
        <v>0</v>
      </c>
      <c r="AA437" s="140">
        <f>'Test-LD'!M435</f>
        <v>0</v>
      </c>
      <c r="AB437" s="140">
        <f>'Test-LD'!N435</f>
        <v>0</v>
      </c>
      <c r="AC437" s="140">
        <f>'Test-LD'!O435</f>
        <v>0</v>
      </c>
      <c r="AD437" s="140">
        <f>(Summary!$C$58*AA437+Summary!$C$59*AB437+Summary!$C$60*AC437)/Summary!$C$61</f>
        <v>0</v>
      </c>
      <c r="AE437" s="140">
        <f>'Test-LD'!P435</f>
        <v>0</v>
      </c>
      <c r="AF437" s="140">
        <f>'Test-LD'!Q435</f>
        <v>0</v>
      </c>
      <c r="AG437" s="140">
        <f>'Test-LD'!R435</f>
        <v>0</v>
      </c>
      <c r="AH437" s="140">
        <f>'Test-LD'!S435</f>
        <v>0</v>
      </c>
      <c r="AI437" s="140">
        <f>'Test-LD'!T435</f>
        <v>0</v>
      </c>
      <c r="AJ437" s="140">
        <f>'Test-LD'!U435</f>
        <v>0</v>
      </c>
      <c r="AK437" s="140">
        <f>'Test-LD'!V435</f>
        <v>0</v>
      </c>
      <c r="AL437" s="140">
        <f>'Test-LD'!W435</f>
        <v>0</v>
      </c>
      <c r="AM437" s="140">
        <f>'Test-LD'!X435</f>
        <v>0</v>
      </c>
      <c r="AN437" s="140">
        <f>10*LOG10(1/((Summary!$C$75/10^(AK437/10)+Summary!$C$76/10^(AL437/10)+Summary!$C$77/10^(AM437/10))/Summary!$C$78))</f>
        <v>0</v>
      </c>
      <c r="AO437" s="140">
        <f>'Test-LD'!Y435</f>
        <v>0</v>
      </c>
      <c r="AP437" s="140">
        <f>'Test-LD'!Z435</f>
        <v>0</v>
      </c>
      <c r="AQ437" s="141">
        <f t="shared" si="29"/>
        <v>0</v>
      </c>
      <c r="AR437" s="142" t="e">
        <f t="shared" si="30"/>
        <v>#DIV/0!</v>
      </c>
      <c r="AS437" s="143" t="e">
        <f t="shared" si="31"/>
        <v>#DIV/0!</v>
      </c>
      <c r="AT437" s="136"/>
      <c r="AU437" s="136"/>
      <c r="AV437" s="577"/>
      <c r="AW437" s="480"/>
      <c r="AX437" s="480"/>
      <c r="AY437" s="480"/>
      <c r="AZ437" s="480"/>
      <c r="BA437" s="480"/>
      <c r="BB437" s="480"/>
      <c r="BC437" s="480"/>
      <c r="BD437" s="480"/>
      <c r="BE437" s="480"/>
      <c r="BF437" s="480"/>
      <c r="BG437" s="469"/>
      <c r="BH437" s="476"/>
      <c r="BI437" s="469"/>
      <c r="BJ437" s="476"/>
      <c r="BK437" s="480"/>
      <c r="BL437" s="480"/>
      <c r="BM437" s="480"/>
      <c r="BN437" s="480"/>
      <c r="BO437" s="480"/>
      <c r="BP437" s="468"/>
      <c r="BQ437" s="480"/>
      <c r="BR437" s="480"/>
      <c r="BS437" s="480"/>
      <c r="BT437" s="476"/>
      <c r="BU437" s="463"/>
      <c r="BV437" s="465"/>
      <c r="BW437" s="463"/>
      <c r="BX437" s="465"/>
    </row>
    <row r="438" spans="1:76" ht="17" customHeight="1" x14ac:dyDescent="0.35">
      <c r="A438" s="419"/>
      <c r="B438" s="483"/>
      <c r="C438" s="486"/>
      <c r="D438" s="490"/>
      <c r="E438" s="493"/>
      <c r="F438" s="346">
        <v>39</v>
      </c>
      <c r="G438" s="139">
        <f>'Anchor-LD'!L436</f>
        <v>0</v>
      </c>
      <c r="H438" s="140">
        <f>'Anchor-LD'!M436</f>
        <v>0</v>
      </c>
      <c r="I438" s="140">
        <f>'Anchor-LD'!N436</f>
        <v>0</v>
      </c>
      <c r="J438" s="140">
        <f>'Anchor-LD'!O436</f>
        <v>0</v>
      </c>
      <c r="K438" s="140">
        <f>(Summary!$C$58*H438+Summary!$C$59*I438+Summary!$C$60*J438)/Summary!$C$61</f>
        <v>0</v>
      </c>
      <c r="L438" s="140">
        <f>'Anchor-LD'!P436</f>
        <v>0</v>
      </c>
      <c r="M438" s="140">
        <f>'Anchor-LD'!Q436</f>
        <v>0</v>
      </c>
      <c r="N438" s="140">
        <f>'Anchor-LD'!R436</f>
        <v>0</v>
      </c>
      <c r="O438" s="140">
        <f>'Anchor-LD'!S436</f>
        <v>0</v>
      </c>
      <c r="P438" s="140">
        <f>'Anchor-LD'!T436</f>
        <v>0</v>
      </c>
      <c r="Q438" s="140">
        <f>'Anchor-LD'!U436</f>
        <v>0</v>
      </c>
      <c r="R438" s="140">
        <f>'Anchor-LD'!V436</f>
        <v>0</v>
      </c>
      <c r="S438" s="140">
        <f>'Anchor-LD'!W436</f>
        <v>0</v>
      </c>
      <c r="T438" s="140">
        <f>'Anchor-LD'!X436</f>
        <v>0</v>
      </c>
      <c r="U438" s="140">
        <f>10*LOG10(1/((Summary!$C$75/10^(R438/10)+Summary!$C$76/10^(S438/10)+Summary!$C$77/10^(T438/10))/Summary!$C$78))</f>
        <v>0</v>
      </c>
      <c r="V438" s="140">
        <f>'Anchor-LD'!Y436</f>
        <v>0</v>
      </c>
      <c r="W438" s="140">
        <f>'Anchor-LD'!Z436</f>
        <v>0</v>
      </c>
      <c r="X438" s="141">
        <f t="shared" si="28"/>
        <v>0</v>
      </c>
      <c r="Y438" s="133"/>
      <c r="Z438" s="139">
        <f>'Test-LD'!L436</f>
        <v>0</v>
      </c>
      <c r="AA438" s="140">
        <f>'Test-LD'!M436</f>
        <v>0</v>
      </c>
      <c r="AB438" s="140">
        <f>'Test-LD'!N436</f>
        <v>0</v>
      </c>
      <c r="AC438" s="140">
        <f>'Test-LD'!O436</f>
        <v>0</v>
      </c>
      <c r="AD438" s="140">
        <f>(Summary!$C$58*AA438+Summary!$C$59*AB438+Summary!$C$60*AC438)/Summary!$C$61</f>
        <v>0</v>
      </c>
      <c r="AE438" s="140">
        <f>'Test-LD'!P436</f>
        <v>0</v>
      </c>
      <c r="AF438" s="140">
        <f>'Test-LD'!Q436</f>
        <v>0</v>
      </c>
      <c r="AG438" s="140">
        <f>'Test-LD'!R436</f>
        <v>0</v>
      </c>
      <c r="AH438" s="140">
        <f>'Test-LD'!S436</f>
        <v>0</v>
      </c>
      <c r="AI438" s="140">
        <f>'Test-LD'!T436</f>
        <v>0</v>
      </c>
      <c r="AJ438" s="140">
        <f>'Test-LD'!U436</f>
        <v>0</v>
      </c>
      <c r="AK438" s="140">
        <f>'Test-LD'!V436</f>
        <v>0</v>
      </c>
      <c r="AL438" s="140">
        <f>'Test-LD'!W436</f>
        <v>0</v>
      </c>
      <c r="AM438" s="140">
        <f>'Test-LD'!X436</f>
        <v>0</v>
      </c>
      <c r="AN438" s="140">
        <f>10*LOG10(1/((Summary!$C$75/10^(AK438/10)+Summary!$C$76/10^(AL438/10)+Summary!$C$77/10^(AM438/10))/Summary!$C$78))</f>
        <v>0</v>
      </c>
      <c r="AO438" s="140">
        <f>'Test-LD'!Y436</f>
        <v>0</v>
      </c>
      <c r="AP438" s="140">
        <f>'Test-LD'!Z436</f>
        <v>0</v>
      </c>
      <c r="AQ438" s="141">
        <f t="shared" si="29"/>
        <v>0</v>
      </c>
      <c r="AR438" s="142" t="e">
        <f t="shared" si="30"/>
        <v>#DIV/0!</v>
      </c>
      <c r="AS438" s="143" t="e">
        <f t="shared" si="31"/>
        <v>#DIV/0!</v>
      </c>
      <c r="AT438" s="136"/>
      <c r="AU438" s="136"/>
      <c r="AV438" s="577" t="s">
        <v>122</v>
      </c>
      <c r="AW438" s="480" t="e" cm="1">
        <f t="array" ref="AW438">bdRateExtend($G437:$G440,H437:H440,$Z437:$Z440,AA437:AA440)</f>
        <v>#VALUE!</v>
      </c>
      <c r="AX438" s="480"/>
      <c r="AY438" s="480"/>
      <c r="AZ438" s="480"/>
      <c r="BA438" s="480"/>
      <c r="BB438" s="480"/>
      <c r="BC438" s="480" t="e" cm="1">
        <f t="array" ref="BC438">bdRateExtend($G437:$G440,L437:L440,$Z437:$Z440,AE437:AE440)</f>
        <v>#VALUE!</v>
      </c>
      <c r="BD438" s="480"/>
      <c r="BE438" s="480" t="e" cm="1">
        <f t="array" ref="BE438">bdRateExtend($G437:$G440,M437:M440,$Z437:$Z440,AF437:AF440)</f>
        <v>#VALUE!</v>
      </c>
      <c r="BF438" s="480"/>
      <c r="BG438" s="469" t="e" cm="1">
        <f t="array" ref="BG438">bdRateExtend($G437:$G440,N437:N440,$Z437:$Z440,AG437:AG440,"None", FALSE,1)</f>
        <v>#VALUE!</v>
      </c>
      <c r="BH438" s="476"/>
      <c r="BI438" s="469" t="e" cm="1">
        <f t="array" ref="BI438">bdRateExtend($G437:$G440,O437:O440,$Z437:$Z440,AH437:AH440,"None", FALSE,1)</f>
        <v>#VALUE!</v>
      </c>
      <c r="BJ438" s="476"/>
      <c r="BK438" s="480" t="e" cm="1">
        <f t="array" ref="BK438">bdRateExtend($G437:$G440,P437:P440,$Z437:$Z440,AI437:AI440)</f>
        <v>#VALUE!</v>
      </c>
      <c r="BL438" s="480"/>
      <c r="BM438" s="480" t="e" cm="1">
        <f t="array" ref="BM438">bdRateExtend($G437:$G440,Q437:Q440,$Z437:$Z440,AJ437:AJ440)</f>
        <v>#VALUE!</v>
      </c>
      <c r="BN438" s="480"/>
      <c r="BO438" s="480" t="e" cm="1">
        <f t="array" ref="BO438">bdRateExtend($G437:$G440,R437:R440,$Z437:$Z440,AK437:AK440)</f>
        <v>#VALUE!</v>
      </c>
      <c r="BP438" s="468"/>
      <c r="BQ438" s="480"/>
      <c r="BR438" s="480"/>
      <c r="BS438" s="480"/>
      <c r="BT438" s="476"/>
      <c r="BU438" s="463" cm="1">
        <f t="array" ref="BU438">testVMAFRange($G437:$G440,N437:N440,$Z437:$Z440,AG437:AG440)</f>
        <v>0</v>
      </c>
      <c r="BV438" s="465"/>
      <c r="BW438" s="463" cm="1">
        <f t="array" ref="BW438">testVMAFRange($G437:$G440,O437:O440,$Z437:$Z440,AH437:AH440)</f>
        <v>0</v>
      </c>
      <c r="BX438" s="465"/>
    </row>
    <row r="439" spans="1:76" ht="17" customHeight="1" x14ac:dyDescent="0.35">
      <c r="A439" s="419"/>
      <c r="B439" s="483"/>
      <c r="C439" s="486"/>
      <c r="D439" s="490"/>
      <c r="E439" s="493"/>
      <c r="F439" s="346">
        <v>47</v>
      </c>
      <c r="G439" s="139">
        <f>'Anchor-LD'!L437</f>
        <v>0</v>
      </c>
      <c r="H439" s="140">
        <f>'Anchor-LD'!M437</f>
        <v>0</v>
      </c>
      <c r="I439" s="140">
        <f>'Anchor-LD'!N437</f>
        <v>0</v>
      </c>
      <c r="J439" s="140">
        <f>'Anchor-LD'!O437</f>
        <v>0</v>
      </c>
      <c r="K439" s="140">
        <f>(Summary!$C$58*H439+Summary!$C$59*I439+Summary!$C$60*J439)/Summary!$C$61</f>
        <v>0</v>
      </c>
      <c r="L439" s="140">
        <f>'Anchor-LD'!P437</f>
        <v>0</v>
      </c>
      <c r="M439" s="140">
        <f>'Anchor-LD'!Q437</f>
        <v>0</v>
      </c>
      <c r="N439" s="140">
        <f>'Anchor-LD'!R437</f>
        <v>0</v>
      </c>
      <c r="O439" s="140">
        <f>'Anchor-LD'!S437</f>
        <v>0</v>
      </c>
      <c r="P439" s="140">
        <f>'Anchor-LD'!T437</f>
        <v>0</v>
      </c>
      <c r="Q439" s="140">
        <f>'Anchor-LD'!U437</f>
        <v>0</v>
      </c>
      <c r="R439" s="140">
        <f>'Anchor-LD'!V437</f>
        <v>0</v>
      </c>
      <c r="S439" s="140">
        <f>'Anchor-LD'!W437</f>
        <v>0</v>
      </c>
      <c r="T439" s="140">
        <f>'Anchor-LD'!X437</f>
        <v>0</v>
      </c>
      <c r="U439" s="140">
        <f>10*LOG10(1/((Summary!$C$75/10^(R439/10)+Summary!$C$76/10^(S439/10)+Summary!$C$77/10^(T439/10))/Summary!$C$78))</f>
        <v>0</v>
      </c>
      <c r="V439" s="140">
        <f>'Anchor-LD'!Y437</f>
        <v>0</v>
      </c>
      <c r="W439" s="140">
        <f>'Anchor-LD'!Z437</f>
        <v>0</v>
      </c>
      <c r="X439" s="141">
        <f t="shared" si="28"/>
        <v>0</v>
      </c>
      <c r="Y439" s="133"/>
      <c r="Z439" s="139">
        <f>'Test-LD'!L437</f>
        <v>0</v>
      </c>
      <c r="AA439" s="140">
        <f>'Test-LD'!M437</f>
        <v>0</v>
      </c>
      <c r="AB439" s="140">
        <f>'Test-LD'!N437</f>
        <v>0</v>
      </c>
      <c r="AC439" s="140">
        <f>'Test-LD'!O437</f>
        <v>0</v>
      </c>
      <c r="AD439" s="140">
        <f>(Summary!$C$58*AA439+Summary!$C$59*AB439+Summary!$C$60*AC439)/Summary!$C$61</f>
        <v>0</v>
      </c>
      <c r="AE439" s="140">
        <f>'Test-LD'!P437</f>
        <v>0</v>
      </c>
      <c r="AF439" s="140">
        <f>'Test-LD'!Q437</f>
        <v>0</v>
      </c>
      <c r="AG439" s="140">
        <f>'Test-LD'!R437</f>
        <v>0</v>
      </c>
      <c r="AH439" s="140">
        <f>'Test-LD'!S437</f>
        <v>0</v>
      </c>
      <c r="AI439" s="140">
        <f>'Test-LD'!T437</f>
        <v>0</v>
      </c>
      <c r="AJ439" s="140">
        <f>'Test-LD'!U437</f>
        <v>0</v>
      </c>
      <c r="AK439" s="140">
        <f>'Test-LD'!V437</f>
        <v>0</v>
      </c>
      <c r="AL439" s="140">
        <f>'Test-LD'!W437</f>
        <v>0</v>
      </c>
      <c r="AM439" s="140">
        <f>'Test-LD'!X437</f>
        <v>0</v>
      </c>
      <c r="AN439" s="140">
        <f>10*LOG10(1/((Summary!$C$75/10^(AK439/10)+Summary!$C$76/10^(AL439/10)+Summary!$C$77/10^(AM439/10))/Summary!$C$78))</f>
        <v>0</v>
      </c>
      <c r="AO439" s="140">
        <f>'Test-LD'!Y437</f>
        <v>0</v>
      </c>
      <c r="AP439" s="140">
        <f>'Test-LD'!Z437</f>
        <v>0</v>
      </c>
      <c r="AQ439" s="141">
        <f t="shared" si="29"/>
        <v>0</v>
      </c>
      <c r="AR439" s="142" t="e">
        <f t="shared" si="30"/>
        <v>#DIV/0!</v>
      </c>
      <c r="AS439" s="143" t="e">
        <f t="shared" si="31"/>
        <v>#DIV/0!</v>
      </c>
      <c r="AT439" s="136"/>
      <c r="AU439" s="136"/>
      <c r="AV439" s="577"/>
      <c r="AW439" s="480"/>
      <c r="AX439" s="480"/>
      <c r="AY439" s="480"/>
      <c r="AZ439" s="480"/>
      <c r="BA439" s="480"/>
      <c r="BB439" s="480"/>
      <c r="BC439" s="480"/>
      <c r="BD439" s="480"/>
      <c r="BE439" s="480"/>
      <c r="BF439" s="480"/>
      <c r="BG439" s="469"/>
      <c r="BH439" s="476"/>
      <c r="BI439" s="469"/>
      <c r="BJ439" s="476"/>
      <c r="BK439" s="480"/>
      <c r="BL439" s="480"/>
      <c r="BM439" s="480"/>
      <c r="BN439" s="480"/>
      <c r="BO439" s="480"/>
      <c r="BP439" s="468"/>
      <c r="BQ439" s="480"/>
      <c r="BR439" s="480"/>
      <c r="BS439" s="480"/>
      <c r="BT439" s="476"/>
      <c r="BU439" s="463"/>
      <c r="BV439" s="465"/>
      <c r="BW439" s="463"/>
      <c r="BX439" s="465"/>
    </row>
    <row r="440" spans="1:76" ht="17" customHeight="1" x14ac:dyDescent="0.35">
      <c r="A440" s="419"/>
      <c r="B440" s="483"/>
      <c r="C440" s="486"/>
      <c r="D440" s="490"/>
      <c r="E440" s="493"/>
      <c r="F440" s="346">
        <v>55</v>
      </c>
      <c r="G440" s="139">
        <f>'Anchor-LD'!L438</f>
        <v>0</v>
      </c>
      <c r="H440" s="140">
        <f>'Anchor-LD'!M438</f>
        <v>0</v>
      </c>
      <c r="I440" s="140">
        <f>'Anchor-LD'!N438</f>
        <v>0</v>
      </c>
      <c r="J440" s="140">
        <f>'Anchor-LD'!O438</f>
        <v>0</v>
      </c>
      <c r="K440" s="140">
        <f>(Summary!$C$58*H440+Summary!$C$59*I440+Summary!$C$60*J440)/Summary!$C$61</f>
        <v>0</v>
      </c>
      <c r="L440" s="140">
        <f>'Anchor-LD'!P438</f>
        <v>0</v>
      </c>
      <c r="M440" s="140">
        <f>'Anchor-LD'!Q438</f>
        <v>0</v>
      </c>
      <c r="N440" s="140">
        <f>'Anchor-LD'!R438</f>
        <v>0</v>
      </c>
      <c r="O440" s="140">
        <f>'Anchor-LD'!S438</f>
        <v>0</v>
      </c>
      <c r="P440" s="140">
        <f>'Anchor-LD'!T438</f>
        <v>0</v>
      </c>
      <c r="Q440" s="140">
        <f>'Anchor-LD'!U438</f>
        <v>0</v>
      </c>
      <c r="R440" s="140">
        <f>'Anchor-LD'!V438</f>
        <v>0</v>
      </c>
      <c r="S440" s="140">
        <f>'Anchor-LD'!W438</f>
        <v>0</v>
      </c>
      <c r="T440" s="140">
        <f>'Anchor-LD'!X438</f>
        <v>0</v>
      </c>
      <c r="U440" s="140">
        <f>10*LOG10(1/((Summary!$C$75/10^(R440/10)+Summary!$C$76/10^(S440/10)+Summary!$C$77/10^(T440/10))/Summary!$C$78))</f>
        <v>0</v>
      </c>
      <c r="V440" s="140">
        <f>'Anchor-LD'!Y438</f>
        <v>0</v>
      </c>
      <c r="W440" s="140">
        <f>'Anchor-LD'!Z438</f>
        <v>0</v>
      </c>
      <c r="X440" s="141">
        <f t="shared" si="28"/>
        <v>0</v>
      </c>
      <c r="Y440" s="133"/>
      <c r="Z440" s="139">
        <f>'Test-LD'!L438</f>
        <v>0</v>
      </c>
      <c r="AA440" s="140">
        <f>'Test-LD'!M438</f>
        <v>0</v>
      </c>
      <c r="AB440" s="140">
        <f>'Test-LD'!N438</f>
        <v>0</v>
      </c>
      <c r="AC440" s="140">
        <f>'Test-LD'!O438</f>
        <v>0</v>
      </c>
      <c r="AD440" s="140">
        <f>(Summary!$C$58*AA440+Summary!$C$59*AB440+Summary!$C$60*AC440)/Summary!$C$61</f>
        <v>0</v>
      </c>
      <c r="AE440" s="140">
        <f>'Test-LD'!P438</f>
        <v>0</v>
      </c>
      <c r="AF440" s="140">
        <f>'Test-LD'!Q438</f>
        <v>0</v>
      </c>
      <c r="AG440" s="140">
        <f>'Test-LD'!R438</f>
        <v>0</v>
      </c>
      <c r="AH440" s="140">
        <f>'Test-LD'!S438</f>
        <v>0</v>
      </c>
      <c r="AI440" s="140">
        <f>'Test-LD'!T438</f>
        <v>0</v>
      </c>
      <c r="AJ440" s="140">
        <f>'Test-LD'!U438</f>
        <v>0</v>
      </c>
      <c r="AK440" s="140">
        <f>'Test-LD'!V438</f>
        <v>0</v>
      </c>
      <c r="AL440" s="140">
        <f>'Test-LD'!W438</f>
        <v>0</v>
      </c>
      <c r="AM440" s="140">
        <f>'Test-LD'!X438</f>
        <v>0</v>
      </c>
      <c r="AN440" s="140">
        <f>10*LOG10(1/((Summary!$C$75/10^(AK440/10)+Summary!$C$76/10^(AL440/10)+Summary!$C$77/10^(AM440/10))/Summary!$C$78))</f>
        <v>0</v>
      </c>
      <c r="AO440" s="140">
        <f>'Test-LD'!Y438</f>
        <v>0</v>
      </c>
      <c r="AP440" s="140">
        <f>'Test-LD'!Z438</f>
        <v>0</v>
      </c>
      <c r="AQ440" s="141">
        <f t="shared" si="29"/>
        <v>0</v>
      </c>
      <c r="AR440" s="142" t="e">
        <f t="shared" si="30"/>
        <v>#DIV/0!</v>
      </c>
      <c r="AS440" s="143" t="e">
        <f t="shared" si="31"/>
        <v>#DIV/0!</v>
      </c>
      <c r="AT440" s="136"/>
      <c r="AU440" s="136"/>
      <c r="AV440" s="577" t="s">
        <v>123</v>
      </c>
      <c r="AW440" s="480" t="e" cm="1">
        <f t="array" ref="AW440">bdRateExtend($G438:$G441,H438:H441,$Z438:$Z441,AA438:AA441)</f>
        <v>#VALUE!</v>
      </c>
      <c r="AX440" s="480"/>
      <c r="AY440" s="480"/>
      <c r="AZ440" s="480"/>
      <c r="BA440" s="480"/>
      <c r="BB440" s="480"/>
      <c r="BC440" s="480" t="e" cm="1">
        <f t="array" ref="BC440">bdRateExtend($G438:$G441,L438:L441,$Z438:$Z441,AE438:AE441)</f>
        <v>#VALUE!</v>
      </c>
      <c r="BD440" s="480"/>
      <c r="BE440" s="480" t="e" cm="1">
        <f t="array" ref="BE440">bdRateExtend($G438:$G441,M438:M441,$Z438:$Z441,AF438:AF441)</f>
        <v>#VALUE!</v>
      </c>
      <c r="BF440" s="480"/>
      <c r="BG440" s="469" t="e" cm="1">
        <f t="array" ref="BG440">bdRateExtend($G438:$G441,N438:N441,$Z438:$Z441,AG438:AG441,"None", FALSE,1)</f>
        <v>#VALUE!</v>
      </c>
      <c r="BH440" s="476"/>
      <c r="BI440" s="469" t="e" cm="1">
        <f t="array" ref="BI440">bdRateExtend($G438:$G441,O438:O441,$Z438:$Z441,AH438:AH441,"None", FALSE,1)</f>
        <v>#VALUE!</v>
      </c>
      <c r="BJ440" s="476"/>
      <c r="BK440" s="480" t="e" cm="1">
        <f t="array" ref="BK440">bdRateExtend($G438:$G441,P438:P441,$Z438:$Z441,AI438:AI441)</f>
        <v>#VALUE!</v>
      </c>
      <c r="BL440" s="480"/>
      <c r="BM440" s="480" t="e" cm="1">
        <f t="array" ref="BM440">bdRateExtend($G438:$G441,Q438:Q441,$Z438:$Z441,AJ438:AJ441)</f>
        <v>#VALUE!</v>
      </c>
      <c r="BN440" s="480"/>
      <c r="BO440" s="480" t="e" cm="1">
        <f t="array" ref="BO440">bdRateExtend($G438:$G441,R438:R441,$Z438:$Z441,AK438:AK441)</f>
        <v>#VALUE!</v>
      </c>
      <c r="BP440" s="468"/>
      <c r="BQ440" s="480"/>
      <c r="BR440" s="480"/>
      <c r="BS440" s="480"/>
      <c r="BT440" s="476"/>
      <c r="BU440" s="463" cm="1">
        <f t="array" ref="BU440">testVMAFRange($G438:$G441,N438:N441,$Z438:$Z441,AG438:AG441)</f>
        <v>0</v>
      </c>
      <c r="BV440" s="465"/>
      <c r="BW440" s="463" cm="1">
        <f t="array" ref="BW440">testVMAFRange($G438:$G441,O438:O441,$Z438:$Z441,AH438:AH441)</f>
        <v>0</v>
      </c>
      <c r="BX440" s="465"/>
    </row>
    <row r="441" spans="1:76" ht="17" customHeight="1" thickBot="1" x14ac:dyDescent="0.4">
      <c r="A441" s="419"/>
      <c r="B441" s="484"/>
      <c r="C441" s="487"/>
      <c r="D441" s="491"/>
      <c r="E441" s="494"/>
      <c r="F441" s="347">
        <v>63</v>
      </c>
      <c r="G441" s="145">
        <f>'Anchor-LD'!L439</f>
        <v>0</v>
      </c>
      <c r="H441" s="146">
        <f>'Anchor-LD'!M439</f>
        <v>0</v>
      </c>
      <c r="I441" s="146">
        <f>'Anchor-LD'!N439</f>
        <v>0</v>
      </c>
      <c r="J441" s="146">
        <f>'Anchor-LD'!O439</f>
        <v>0</v>
      </c>
      <c r="K441" s="146">
        <f>(Summary!$C$58*H441+Summary!$C$59*I441+Summary!$C$60*J441)/Summary!$C$61</f>
        <v>0</v>
      </c>
      <c r="L441" s="146">
        <f>'Anchor-LD'!P439</f>
        <v>0</v>
      </c>
      <c r="M441" s="146">
        <f>'Anchor-LD'!Q439</f>
        <v>0</v>
      </c>
      <c r="N441" s="146">
        <f>'Anchor-LD'!R439</f>
        <v>0</v>
      </c>
      <c r="O441" s="146">
        <f>'Anchor-LD'!S439</f>
        <v>0</v>
      </c>
      <c r="P441" s="146">
        <f>'Anchor-LD'!T439</f>
        <v>0</v>
      </c>
      <c r="Q441" s="146">
        <f>'Anchor-LD'!U439</f>
        <v>0</v>
      </c>
      <c r="R441" s="146">
        <f>'Anchor-LD'!V439</f>
        <v>0</v>
      </c>
      <c r="S441" s="146">
        <f>'Anchor-LD'!W439</f>
        <v>0</v>
      </c>
      <c r="T441" s="146">
        <f>'Anchor-LD'!X439</f>
        <v>0</v>
      </c>
      <c r="U441" s="146">
        <f>10*LOG10(1/((Summary!$C$75/10^(R441/10)+Summary!$C$76/10^(S441/10)+Summary!$C$77/10^(T441/10))/Summary!$C$78))</f>
        <v>0</v>
      </c>
      <c r="V441" s="146">
        <f>'Anchor-LD'!Y439</f>
        <v>0</v>
      </c>
      <c r="W441" s="146">
        <f>'Anchor-LD'!Z439</f>
        <v>0</v>
      </c>
      <c r="X441" s="147">
        <f t="shared" si="28"/>
        <v>0</v>
      </c>
      <c r="Y441" s="151"/>
      <c r="Z441" s="145">
        <f>'Test-LD'!L439</f>
        <v>0</v>
      </c>
      <c r="AA441" s="146">
        <f>'Test-LD'!M439</f>
        <v>0</v>
      </c>
      <c r="AB441" s="146">
        <f>'Test-LD'!N439</f>
        <v>0</v>
      </c>
      <c r="AC441" s="146">
        <f>'Test-LD'!O439</f>
        <v>0</v>
      </c>
      <c r="AD441" s="146">
        <f>(Summary!$C$58*AA441+Summary!$C$59*AB441+Summary!$C$60*AC441)/Summary!$C$61</f>
        <v>0</v>
      </c>
      <c r="AE441" s="146">
        <f>'Test-LD'!P439</f>
        <v>0</v>
      </c>
      <c r="AF441" s="146">
        <f>'Test-LD'!Q439</f>
        <v>0</v>
      </c>
      <c r="AG441" s="146">
        <f>'Test-LD'!R439</f>
        <v>0</v>
      </c>
      <c r="AH441" s="146">
        <f>'Test-LD'!S439</f>
        <v>0</v>
      </c>
      <c r="AI441" s="146">
        <f>'Test-LD'!T439</f>
        <v>0</v>
      </c>
      <c r="AJ441" s="146">
        <f>'Test-LD'!U439</f>
        <v>0</v>
      </c>
      <c r="AK441" s="146">
        <f>'Test-LD'!V439</f>
        <v>0</v>
      </c>
      <c r="AL441" s="146">
        <f>'Test-LD'!W439</f>
        <v>0</v>
      </c>
      <c r="AM441" s="146">
        <f>'Test-LD'!X439</f>
        <v>0</v>
      </c>
      <c r="AN441" s="146">
        <f>10*LOG10(1/((Summary!$C$75/10^(AK441/10)+Summary!$C$76/10^(AL441/10)+Summary!$C$77/10^(AM441/10))/Summary!$C$78))</f>
        <v>0</v>
      </c>
      <c r="AO441" s="146">
        <f>'Test-LD'!Y439</f>
        <v>0</v>
      </c>
      <c r="AP441" s="146">
        <f>'Test-LD'!Z439</f>
        <v>0</v>
      </c>
      <c r="AQ441" s="147">
        <f t="shared" si="29"/>
        <v>0</v>
      </c>
      <c r="AR441" s="148" t="e">
        <f t="shared" si="30"/>
        <v>#DIV/0!</v>
      </c>
      <c r="AS441" s="149" t="e">
        <f t="shared" si="31"/>
        <v>#DIV/0!</v>
      </c>
      <c r="AT441" s="136"/>
      <c r="AU441" s="136"/>
      <c r="AV441" s="578"/>
      <c r="AW441" s="481"/>
      <c r="AX441" s="481"/>
      <c r="AY441" s="481"/>
      <c r="AZ441" s="481"/>
      <c r="BA441" s="481"/>
      <c r="BB441" s="481"/>
      <c r="BC441" s="481"/>
      <c r="BD441" s="481"/>
      <c r="BE441" s="481"/>
      <c r="BF441" s="481"/>
      <c r="BG441" s="472"/>
      <c r="BH441" s="477"/>
      <c r="BI441" s="472"/>
      <c r="BJ441" s="477"/>
      <c r="BK441" s="481"/>
      <c r="BL441" s="481"/>
      <c r="BM441" s="481"/>
      <c r="BN441" s="481"/>
      <c r="BO441" s="481"/>
      <c r="BP441" s="471"/>
      <c r="BQ441" s="481"/>
      <c r="BR441" s="481"/>
      <c r="BS441" s="481"/>
      <c r="BT441" s="477"/>
      <c r="BU441" s="473"/>
      <c r="BV441" s="466"/>
      <c r="BW441" s="473"/>
      <c r="BX441" s="466"/>
    </row>
    <row r="442" spans="1:76" ht="17" customHeight="1" x14ac:dyDescent="0.35">
      <c r="A442" s="419"/>
      <c r="B442" s="482" t="s">
        <v>2</v>
      </c>
      <c r="C442" s="485" t="s">
        <v>301</v>
      </c>
      <c r="D442" s="489">
        <v>25</v>
      </c>
      <c r="E442" s="492">
        <v>8</v>
      </c>
      <c r="F442" s="345">
        <v>23</v>
      </c>
      <c r="G442" s="130">
        <f>'Anchor-LD'!L440</f>
        <v>0</v>
      </c>
      <c r="H442" s="131">
        <f>'Anchor-LD'!M440</f>
        <v>0</v>
      </c>
      <c r="I442" s="131">
        <f>'Anchor-LD'!N440</f>
        <v>0</v>
      </c>
      <c r="J442" s="131">
        <f>'Anchor-LD'!O440</f>
        <v>0</v>
      </c>
      <c r="K442" s="131">
        <f>(Summary!$C$58*H442+Summary!$C$59*I442+Summary!$C$60*J442)/Summary!$C$61</f>
        <v>0</v>
      </c>
      <c r="L442" s="131">
        <f>'Anchor-LD'!P440</f>
        <v>0</v>
      </c>
      <c r="M442" s="131">
        <f>'Anchor-LD'!Q440</f>
        <v>0</v>
      </c>
      <c r="N442" s="131">
        <f>'Anchor-LD'!R440</f>
        <v>0</v>
      </c>
      <c r="O442" s="131">
        <f>'Anchor-LD'!S440</f>
        <v>0</v>
      </c>
      <c r="P442" s="131">
        <f>'Anchor-LD'!T440</f>
        <v>0</v>
      </c>
      <c r="Q442" s="131">
        <f>'Anchor-LD'!U440</f>
        <v>0</v>
      </c>
      <c r="R442" s="131">
        <f>'Anchor-LD'!V440</f>
        <v>0</v>
      </c>
      <c r="S442" s="131">
        <f>'Anchor-LD'!W440</f>
        <v>0</v>
      </c>
      <c r="T442" s="131">
        <f>'Anchor-LD'!X440</f>
        <v>0</v>
      </c>
      <c r="U442" s="131">
        <f>10*LOG10(1/((Summary!$C$75/10^(R442/10)+Summary!$C$76/10^(S442/10)+Summary!$C$77/10^(T442/10))/Summary!$C$78))</f>
        <v>0</v>
      </c>
      <c r="V442" s="131">
        <f>'Anchor-LD'!Y440</f>
        <v>0</v>
      </c>
      <c r="W442" s="131">
        <f>'Anchor-LD'!Z440</f>
        <v>0</v>
      </c>
      <c r="X442" s="132">
        <f t="shared" si="28"/>
        <v>0</v>
      </c>
      <c r="Y442" s="133"/>
      <c r="Z442" s="130">
        <f>'Test-LD'!L440</f>
        <v>0</v>
      </c>
      <c r="AA442" s="131">
        <f>'Test-LD'!M440</f>
        <v>0</v>
      </c>
      <c r="AB442" s="131">
        <f>'Test-LD'!N440</f>
        <v>0</v>
      </c>
      <c r="AC442" s="131">
        <f>'Test-LD'!O440</f>
        <v>0</v>
      </c>
      <c r="AD442" s="131">
        <f>(Summary!$C$58*AA442+Summary!$C$59*AB442+Summary!$C$60*AC442)/Summary!$C$61</f>
        <v>0</v>
      </c>
      <c r="AE442" s="131">
        <f>'Test-LD'!P440</f>
        <v>0</v>
      </c>
      <c r="AF442" s="131">
        <f>'Test-LD'!Q440</f>
        <v>0</v>
      </c>
      <c r="AG442" s="131">
        <f>'Test-LD'!R440</f>
        <v>0</v>
      </c>
      <c r="AH442" s="131">
        <f>'Test-LD'!S440</f>
        <v>0</v>
      </c>
      <c r="AI442" s="131">
        <f>'Test-LD'!T440</f>
        <v>0</v>
      </c>
      <c r="AJ442" s="131">
        <f>'Test-LD'!U440</f>
        <v>0</v>
      </c>
      <c r="AK442" s="131">
        <f>'Test-LD'!V440</f>
        <v>0</v>
      </c>
      <c r="AL442" s="131">
        <f>'Test-LD'!W440</f>
        <v>0</v>
      </c>
      <c r="AM442" s="131">
        <f>'Test-LD'!X440</f>
        <v>0</v>
      </c>
      <c r="AN442" s="131">
        <f>10*LOG10(1/((Summary!$C$75/10^(AK442/10)+Summary!$C$76/10^(AL442/10)+Summary!$C$77/10^(AM442/10))/Summary!$C$78))</f>
        <v>0</v>
      </c>
      <c r="AO442" s="131">
        <f>'Test-LD'!Y440</f>
        <v>0</v>
      </c>
      <c r="AP442" s="131">
        <f>'Test-LD'!Z440</f>
        <v>0</v>
      </c>
      <c r="AQ442" s="132">
        <f t="shared" si="29"/>
        <v>0</v>
      </c>
      <c r="AR442" s="134" t="e">
        <f t="shared" si="30"/>
        <v>#DIV/0!</v>
      </c>
      <c r="AS442" s="135" t="e">
        <f t="shared" si="31"/>
        <v>#DIV/0!</v>
      </c>
      <c r="AT442" s="136"/>
      <c r="AU442" s="136"/>
      <c r="AV442" s="577" t="s">
        <v>121</v>
      </c>
      <c r="AW442" s="480" t="e" cm="1">
        <f t="array" ref="AW442">bdRateExtend($G442:$G445,H442:H445,$Z442:$Z445,AA442:AA445)</f>
        <v>#VALUE!</v>
      </c>
      <c r="AX442" s="480" t="e" cm="1">
        <f t="array" ref="AX442">bdRateExtend($G442:$G447,H442:H447,$Z442:$Z447,AA442:AA447)</f>
        <v>#VALUE!</v>
      </c>
      <c r="AY442" s="480" t="e" cm="1">
        <f t="array" ref="AY442">bdRateExtend($G442:$G447,I442:I447,$Z442:$Z447,AB442:AB447)</f>
        <v>#VALUE!</v>
      </c>
      <c r="AZ442" s="480" t="e" cm="1">
        <f t="array" ref="AZ442">bdRateExtend($G442:$G447,J442:J447,$Z442:$Z447,AC442:AC447)</f>
        <v>#VALUE!</v>
      </c>
      <c r="BA442" s="480" t="e" cm="1">
        <f t="array" ref="BA442">bdRateExtend($G442:$G447,K442:K447,$Z442:$Z447,AD442:AD447)</f>
        <v>#VALUE!</v>
      </c>
      <c r="BB442" s="479" t="e">
        <f>(Summary!$C$89*AX442+Summary!$C$90*AY442+Summary!$C$91*AZ442)/Summary!$C$92</f>
        <v>#VALUE!</v>
      </c>
      <c r="BC442" s="480" t="e" cm="1">
        <f t="array" ref="BC442">bdRateExtend($G442:$G445,L442:L445,$Z442:$Z445,AE442:AE445)</f>
        <v>#VALUE!</v>
      </c>
      <c r="BD442" s="480" t="e" cm="1">
        <f t="array" ref="BD442">bdRateExtend($G442:$G447,L442:L447,$Z442:$Z447,AE442:AE447)</f>
        <v>#VALUE!</v>
      </c>
      <c r="BE442" s="480" t="e" cm="1">
        <f t="array" ref="BE442">bdRateExtend($G442:$G445,M442:M445,$Z442:$Z445,AF442:AF445)</f>
        <v>#VALUE!</v>
      </c>
      <c r="BF442" s="480" t="e" cm="1">
        <f t="array" ref="BF442">bdRateExtend($G442:$G447,M442:M447,$Z442:$Z447,AF442:AF447)</f>
        <v>#VALUE!</v>
      </c>
      <c r="BG442" s="474" t="e" cm="1">
        <f t="array" ref="BG442">bdRateExtend($G442:$G445,N442:N445,$Z442:$Z445,AG442:AG445,"None", FALSE,1)</f>
        <v>#VALUE!</v>
      </c>
      <c r="BH442" s="475" t="e" cm="1">
        <f t="array" ref="BH442">bdRateExtend($G442:$G447,N442:N447,$Z442:$Z447,AG442:AG447,"None", FALSE,1)</f>
        <v>#VALUE!</v>
      </c>
      <c r="BI442" s="474" t="e" cm="1">
        <f t="array" ref="BI442">bdRateExtend($G442:$G445,O442:O445,$Z442:$Z445,AH442:AH445,"None", FALSE,1)</f>
        <v>#VALUE!</v>
      </c>
      <c r="BJ442" s="475" t="e" cm="1">
        <f t="array" ref="BJ442">bdRateExtend($G442:$G447,O442:O447,$Z442:$Z447,AH442:AH447,"None", FALSE,1)</f>
        <v>#VALUE!</v>
      </c>
      <c r="BK442" s="480" t="e" cm="1">
        <f t="array" ref="BK442">bdRateExtend($G442:$G445,P442:P445,$Z442:$Z445,AI442:AI445)</f>
        <v>#VALUE!</v>
      </c>
      <c r="BL442" s="480" t="e" cm="1">
        <f t="array" ref="BL442">bdRateExtend($G442:$G447,P442:P447,$Z442:$Z447,AI442:AI447)</f>
        <v>#VALUE!</v>
      </c>
      <c r="BM442" s="480" t="e" cm="1">
        <f t="array" ref="BM442">bdRateExtend($G442:$G445,Q442:Q445,$Z442:$Z445,AJ442:AJ445)</f>
        <v>#VALUE!</v>
      </c>
      <c r="BN442" s="480" t="e" cm="1">
        <f t="array" ref="BN442">bdRateExtend($G442:$G447,Q442:Q447,$Z442:$Z447,AJ442:AJ447)</f>
        <v>#VALUE!</v>
      </c>
      <c r="BO442" s="480" t="e" cm="1">
        <f t="array" ref="BO442">bdRateExtend($G442:$G445,R442:R445,$Z442:$Z445,AK442:AK445)</f>
        <v>#VALUE!</v>
      </c>
      <c r="BP442" s="575" t="e" cm="1">
        <f t="array" ref="BP442">bdRateExtend($G442:$G447,R442:R447,$Z442:$Z447,AK442:AK447)</f>
        <v>#VALUE!</v>
      </c>
      <c r="BQ442" s="574" t="e" cm="1">
        <f t="array" ref="BQ442">bdRateExtend($G442:$G447,S442:S447,$Z442:$Z447,AL442:AL447)</f>
        <v>#VALUE!</v>
      </c>
      <c r="BR442" s="574" t="e" cm="1">
        <f t="array" ref="BR442">bdRateExtend($G442:$G447,T442:T447,$Z442:$Z447,AM442:AM447)</f>
        <v>#VALUE!</v>
      </c>
      <c r="BS442" s="574" t="e" cm="1">
        <f t="array" ref="BS442">bdRateExtend($G442:$G447,U442:U447,$Z442:$Z447,AN442:AN447)</f>
        <v>#VALUE!</v>
      </c>
      <c r="BT442" s="576" t="e">
        <f>(Summary!$C$103*BP442+Summary!$C$104*BQ442+Summary!$C$105*BR442)/Summary!$C$106</f>
        <v>#VALUE!</v>
      </c>
      <c r="BU442" s="462" cm="1">
        <f t="array" ref="BU442">testVMAFRange($G442:$G445,N442:N445,$Z442:$Z445,AG442:AG445)</f>
        <v>0</v>
      </c>
      <c r="BV442" s="464" cm="1">
        <f t="array" ref="BV442">testVMAFRange($G442:$G447,N442:N447,$Z442:$Z447,AG442:AG447)</f>
        <v>0</v>
      </c>
      <c r="BW442" s="462" cm="1">
        <f t="array" ref="BW442">testVMAFRange($G442:$G445,O442:O445,$Z442:$Z445,AH442:AH445)</f>
        <v>0</v>
      </c>
      <c r="BX442" s="464" cm="1">
        <f t="array" ref="BX442">testVMAFRange($G442:$G447,O442:O447,$Z442:$Z447,AH442:AH447)</f>
        <v>0</v>
      </c>
    </row>
    <row r="443" spans="1:76" ht="17" customHeight="1" x14ac:dyDescent="0.35">
      <c r="A443" s="419"/>
      <c r="B443" s="483"/>
      <c r="C443" s="486"/>
      <c r="D443" s="490"/>
      <c r="E443" s="493"/>
      <c r="F443" s="346">
        <v>31</v>
      </c>
      <c r="G443" s="139">
        <f>'Anchor-LD'!L441</f>
        <v>0</v>
      </c>
      <c r="H443" s="140">
        <f>'Anchor-LD'!M441</f>
        <v>0</v>
      </c>
      <c r="I443" s="140">
        <f>'Anchor-LD'!N441</f>
        <v>0</v>
      </c>
      <c r="J443" s="140">
        <f>'Anchor-LD'!O441</f>
        <v>0</v>
      </c>
      <c r="K443" s="140">
        <f>(Summary!$C$58*H443+Summary!$C$59*I443+Summary!$C$60*J443)/Summary!$C$61</f>
        <v>0</v>
      </c>
      <c r="L443" s="140">
        <f>'Anchor-LD'!P441</f>
        <v>0</v>
      </c>
      <c r="M443" s="140">
        <f>'Anchor-LD'!Q441</f>
        <v>0</v>
      </c>
      <c r="N443" s="140">
        <f>'Anchor-LD'!R441</f>
        <v>0</v>
      </c>
      <c r="O443" s="140">
        <f>'Anchor-LD'!S441</f>
        <v>0</v>
      </c>
      <c r="P443" s="140">
        <f>'Anchor-LD'!T441</f>
        <v>0</v>
      </c>
      <c r="Q443" s="140">
        <f>'Anchor-LD'!U441</f>
        <v>0</v>
      </c>
      <c r="R443" s="140">
        <f>'Anchor-LD'!V441</f>
        <v>0</v>
      </c>
      <c r="S443" s="140">
        <f>'Anchor-LD'!W441</f>
        <v>0</v>
      </c>
      <c r="T443" s="140">
        <f>'Anchor-LD'!X441</f>
        <v>0</v>
      </c>
      <c r="U443" s="140">
        <f>10*LOG10(1/((Summary!$C$75/10^(R443/10)+Summary!$C$76/10^(S443/10)+Summary!$C$77/10^(T443/10))/Summary!$C$78))</f>
        <v>0</v>
      </c>
      <c r="V443" s="140">
        <f>'Anchor-LD'!Y441</f>
        <v>0</v>
      </c>
      <c r="W443" s="140">
        <f>'Anchor-LD'!Z441</f>
        <v>0</v>
      </c>
      <c r="X443" s="141">
        <f t="shared" si="28"/>
        <v>0</v>
      </c>
      <c r="Y443" s="133"/>
      <c r="Z443" s="139">
        <f>'Test-LD'!L441</f>
        <v>0</v>
      </c>
      <c r="AA443" s="140">
        <f>'Test-LD'!M441</f>
        <v>0</v>
      </c>
      <c r="AB443" s="140">
        <f>'Test-LD'!N441</f>
        <v>0</v>
      </c>
      <c r="AC443" s="140">
        <f>'Test-LD'!O441</f>
        <v>0</v>
      </c>
      <c r="AD443" s="140">
        <f>(Summary!$C$58*AA443+Summary!$C$59*AB443+Summary!$C$60*AC443)/Summary!$C$61</f>
        <v>0</v>
      </c>
      <c r="AE443" s="140">
        <f>'Test-LD'!P441</f>
        <v>0</v>
      </c>
      <c r="AF443" s="140">
        <f>'Test-LD'!Q441</f>
        <v>0</v>
      </c>
      <c r="AG443" s="140">
        <f>'Test-LD'!R441</f>
        <v>0</v>
      </c>
      <c r="AH443" s="140">
        <f>'Test-LD'!S441</f>
        <v>0</v>
      </c>
      <c r="AI443" s="140">
        <f>'Test-LD'!T441</f>
        <v>0</v>
      </c>
      <c r="AJ443" s="140">
        <f>'Test-LD'!U441</f>
        <v>0</v>
      </c>
      <c r="AK443" s="140">
        <f>'Test-LD'!V441</f>
        <v>0</v>
      </c>
      <c r="AL443" s="140">
        <f>'Test-LD'!W441</f>
        <v>0</v>
      </c>
      <c r="AM443" s="140">
        <f>'Test-LD'!X441</f>
        <v>0</v>
      </c>
      <c r="AN443" s="140">
        <f>10*LOG10(1/((Summary!$C$75/10^(AK443/10)+Summary!$C$76/10^(AL443/10)+Summary!$C$77/10^(AM443/10))/Summary!$C$78))</f>
        <v>0</v>
      </c>
      <c r="AO443" s="140">
        <f>'Test-LD'!Y441</f>
        <v>0</v>
      </c>
      <c r="AP443" s="140">
        <f>'Test-LD'!Z441</f>
        <v>0</v>
      </c>
      <c r="AQ443" s="141">
        <f t="shared" si="29"/>
        <v>0</v>
      </c>
      <c r="AR443" s="142" t="e">
        <f t="shared" si="30"/>
        <v>#DIV/0!</v>
      </c>
      <c r="AS443" s="143" t="e">
        <f t="shared" si="31"/>
        <v>#DIV/0!</v>
      </c>
      <c r="AT443" s="136"/>
      <c r="AU443" s="136"/>
      <c r="AV443" s="577"/>
      <c r="AW443" s="480"/>
      <c r="AX443" s="480"/>
      <c r="AY443" s="480"/>
      <c r="AZ443" s="480"/>
      <c r="BA443" s="480"/>
      <c r="BB443" s="480"/>
      <c r="BC443" s="480"/>
      <c r="BD443" s="480"/>
      <c r="BE443" s="480"/>
      <c r="BF443" s="480"/>
      <c r="BG443" s="469"/>
      <c r="BH443" s="476"/>
      <c r="BI443" s="469"/>
      <c r="BJ443" s="476"/>
      <c r="BK443" s="480"/>
      <c r="BL443" s="480"/>
      <c r="BM443" s="480"/>
      <c r="BN443" s="480"/>
      <c r="BO443" s="480"/>
      <c r="BP443" s="468"/>
      <c r="BQ443" s="480"/>
      <c r="BR443" s="480"/>
      <c r="BS443" s="480"/>
      <c r="BT443" s="476"/>
      <c r="BU443" s="463"/>
      <c r="BV443" s="465"/>
      <c r="BW443" s="463"/>
      <c r="BX443" s="465"/>
    </row>
    <row r="444" spans="1:76" ht="17" customHeight="1" x14ac:dyDescent="0.35">
      <c r="A444" s="419"/>
      <c r="B444" s="483"/>
      <c r="C444" s="486"/>
      <c r="D444" s="490"/>
      <c r="E444" s="493"/>
      <c r="F444" s="346">
        <v>39</v>
      </c>
      <c r="G444" s="139">
        <f>'Anchor-LD'!L442</f>
        <v>0</v>
      </c>
      <c r="H444" s="140">
        <f>'Anchor-LD'!M442</f>
        <v>0</v>
      </c>
      <c r="I444" s="140">
        <f>'Anchor-LD'!N442</f>
        <v>0</v>
      </c>
      <c r="J444" s="140">
        <f>'Anchor-LD'!O442</f>
        <v>0</v>
      </c>
      <c r="K444" s="140">
        <f>(Summary!$C$58*H444+Summary!$C$59*I444+Summary!$C$60*J444)/Summary!$C$61</f>
        <v>0</v>
      </c>
      <c r="L444" s="140">
        <f>'Anchor-LD'!P442</f>
        <v>0</v>
      </c>
      <c r="M444" s="140">
        <f>'Anchor-LD'!Q442</f>
        <v>0</v>
      </c>
      <c r="N444" s="140">
        <f>'Anchor-LD'!R442</f>
        <v>0</v>
      </c>
      <c r="O444" s="140">
        <f>'Anchor-LD'!S442</f>
        <v>0</v>
      </c>
      <c r="P444" s="140">
        <f>'Anchor-LD'!T442</f>
        <v>0</v>
      </c>
      <c r="Q444" s="140">
        <f>'Anchor-LD'!U442</f>
        <v>0</v>
      </c>
      <c r="R444" s="140">
        <f>'Anchor-LD'!V442</f>
        <v>0</v>
      </c>
      <c r="S444" s="140">
        <f>'Anchor-LD'!W442</f>
        <v>0</v>
      </c>
      <c r="T444" s="140">
        <f>'Anchor-LD'!X442</f>
        <v>0</v>
      </c>
      <c r="U444" s="140">
        <f>10*LOG10(1/((Summary!$C$75/10^(R444/10)+Summary!$C$76/10^(S444/10)+Summary!$C$77/10^(T444/10))/Summary!$C$78))</f>
        <v>0</v>
      </c>
      <c r="V444" s="140">
        <f>'Anchor-LD'!Y442</f>
        <v>0</v>
      </c>
      <c r="W444" s="140">
        <f>'Anchor-LD'!Z442</f>
        <v>0</v>
      </c>
      <c r="X444" s="141">
        <f t="shared" si="28"/>
        <v>0</v>
      </c>
      <c r="Y444" s="133"/>
      <c r="Z444" s="139">
        <f>'Test-LD'!L442</f>
        <v>0</v>
      </c>
      <c r="AA444" s="140">
        <f>'Test-LD'!M442</f>
        <v>0</v>
      </c>
      <c r="AB444" s="140">
        <f>'Test-LD'!N442</f>
        <v>0</v>
      </c>
      <c r="AC444" s="140">
        <f>'Test-LD'!O442</f>
        <v>0</v>
      </c>
      <c r="AD444" s="140">
        <f>(Summary!$C$58*AA444+Summary!$C$59*AB444+Summary!$C$60*AC444)/Summary!$C$61</f>
        <v>0</v>
      </c>
      <c r="AE444" s="140">
        <f>'Test-LD'!P442</f>
        <v>0</v>
      </c>
      <c r="AF444" s="140">
        <f>'Test-LD'!Q442</f>
        <v>0</v>
      </c>
      <c r="AG444" s="140">
        <f>'Test-LD'!R442</f>
        <v>0</v>
      </c>
      <c r="AH444" s="140">
        <f>'Test-LD'!S442</f>
        <v>0</v>
      </c>
      <c r="AI444" s="140">
        <f>'Test-LD'!T442</f>
        <v>0</v>
      </c>
      <c r="AJ444" s="140">
        <f>'Test-LD'!U442</f>
        <v>0</v>
      </c>
      <c r="AK444" s="140">
        <f>'Test-LD'!V442</f>
        <v>0</v>
      </c>
      <c r="AL444" s="140">
        <f>'Test-LD'!W442</f>
        <v>0</v>
      </c>
      <c r="AM444" s="140">
        <f>'Test-LD'!X442</f>
        <v>0</v>
      </c>
      <c r="AN444" s="140">
        <f>10*LOG10(1/((Summary!$C$75/10^(AK444/10)+Summary!$C$76/10^(AL444/10)+Summary!$C$77/10^(AM444/10))/Summary!$C$78))</f>
        <v>0</v>
      </c>
      <c r="AO444" s="140">
        <f>'Test-LD'!Y442</f>
        <v>0</v>
      </c>
      <c r="AP444" s="140">
        <f>'Test-LD'!Z442</f>
        <v>0</v>
      </c>
      <c r="AQ444" s="141">
        <f t="shared" si="29"/>
        <v>0</v>
      </c>
      <c r="AR444" s="142" t="e">
        <f t="shared" si="30"/>
        <v>#DIV/0!</v>
      </c>
      <c r="AS444" s="143" t="e">
        <f t="shared" si="31"/>
        <v>#DIV/0!</v>
      </c>
      <c r="AT444" s="136"/>
      <c r="AU444" s="136"/>
      <c r="AV444" s="577" t="s">
        <v>122</v>
      </c>
      <c r="AW444" s="480" t="e" cm="1">
        <f t="array" ref="AW444">bdRateExtend($G443:$G446,H443:H446,$Z443:$Z446,AA443:AA446)</f>
        <v>#VALUE!</v>
      </c>
      <c r="AX444" s="480"/>
      <c r="AY444" s="480"/>
      <c r="AZ444" s="480"/>
      <c r="BA444" s="480"/>
      <c r="BB444" s="480"/>
      <c r="BC444" s="480" t="e" cm="1">
        <f t="array" ref="BC444">bdRateExtend($G443:$G446,L443:L446,$Z443:$Z446,AE443:AE446)</f>
        <v>#VALUE!</v>
      </c>
      <c r="BD444" s="480"/>
      <c r="BE444" s="480" t="e" cm="1">
        <f t="array" ref="BE444">bdRateExtend($G443:$G446,M443:M446,$Z443:$Z446,AF443:AF446)</f>
        <v>#VALUE!</v>
      </c>
      <c r="BF444" s="480"/>
      <c r="BG444" s="469" t="e" cm="1">
        <f t="array" ref="BG444">bdRateExtend($G443:$G446,N443:N446,$Z443:$Z446,AG443:AG446,"None", FALSE,1)</f>
        <v>#VALUE!</v>
      </c>
      <c r="BH444" s="476"/>
      <c r="BI444" s="469" t="e" cm="1">
        <f t="array" ref="BI444">bdRateExtend($G443:$G446,O443:O446,$Z443:$Z446,AH443:AH446,"None", FALSE,1)</f>
        <v>#VALUE!</v>
      </c>
      <c r="BJ444" s="476"/>
      <c r="BK444" s="480" t="e" cm="1">
        <f t="array" ref="BK444">bdRateExtend($G443:$G446,P443:P446,$Z443:$Z446,AI443:AI446)</f>
        <v>#VALUE!</v>
      </c>
      <c r="BL444" s="480"/>
      <c r="BM444" s="480" t="e" cm="1">
        <f t="array" ref="BM444">bdRateExtend($G443:$G446,Q443:Q446,$Z443:$Z446,AJ443:AJ446)</f>
        <v>#VALUE!</v>
      </c>
      <c r="BN444" s="480"/>
      <c r="BO444" s="480" t="e" cm="1">
        <f t="array" ref="BO444">bdRateExtend($G443:$G446,R443:R446,$Z443:$Z446,AK443:AK446)</f>
        <v>#VALUE!</v>
      </c>
      <c r="BP444" s="468"/>
      <c r="BQ444" s="480"/>
      <c r="BR444" s="480"/>
      <c r="BS444" s="480"/>
      <c r="BT444" s="476"/>
      <c r="BU444" s="463" cm="1">
        <f t="array" ref="BU444">testVMAFRange($G443:$G446,N443:N446,$Z443:$Z446,AG443:AG446)</f>
        <v>0</v>
      </c>
      <c r="BV444" s="465"/>
      <c r="BW444" s="463" cm="1">
        <f t="array" ref="BW444">testVMAFRange($G443:$G446,O443:O446,$Z443:$Z446,AH443:AH446)</f>
        <v>0</v>
      </c>
      <c r="BX444" s="465"/>
    </row>
    <row r="445" spans="1:76" ht="17" customHeight="1" x14ac:dyDescent="0.35">
      <c r="A445" s="419"/>
      <c r="B445" s="483"/>
      <c r="C445" s="486"/>
      <c r="D445" s="490"/>
      <c r="E445" s="493"/>
      <c r="F445" s="346">
        <v>47</v>
      </c>
      <c r="G445" s="139">
        <f>'Anchor-LD'!L443</f>
        <v>0</v>
      </c>
      <c r="H445" s="140">
        <f>'Anchor-LD'!M443</f>
        <v>0</v>
      </c>
      <c r="I445" s="140">
        <f>'Anchor-LD'!N443</f>
        <v>0</v>
      </c>
      <c r="J445" s="140">
        <f>'Anchor-LD'!O443</f>
        <v>0</v>
      </c>
      <c r="K445" s="140">
        <f>(Summary!$C$58*H445+Summary!$C$59*I445+Summary!$C$60*J445)/Summary!$C$61</f>
        <v>0</v>
      </c>
      <c r="L445" s="140">
        <f>'Anchor-LD'!P443</f>
        <v>0</v>
      </c>
      <c r="M445" s="140">
        <f>'Anchor-LD'!Q443</f>
        <v>0</v>
      </c>
      <c r="N445" s="140">
        <f>'Anchor-LD'!R443</f>
        <v>0</v>
      </c>
      <c r="O445" s="140">
        <f>'Anchor-LD'!S443</f>
        <v>0</v>
      </c>
      <c r="P445" s="140">
        <f>'Anchor-LD'!T443</f>
        <v>0</v>
      </c>
      <c r="Q445" s="140">
        <f>'Anchor-LD'!U443</f>
        <v>0</v>
      </c>
      <c r="R445" s="140">
        <f>'Anchor-LD'!V443</f>
        <v>0</v>
      </c>
      <c r="S445" s="140">
        <f>'Anchor-LD'!W443</f>
        <v>0</v>
      </c>
      <c r="T445" s="140">
        <f>'Anchor-LD'!X443</f>
        <v>0</v>
      </c>
      <c r="U445" s="140">
        <f>10*LOG10(1/((Summary!$C$75/10^(R445/10)+Summary!$C$76/10^(S445/10)+Summary!$C$77/10^(T445/10))/Summary!$C$78))</f>
        <v>0</v>
      </c>
      <c r="V445" s="140">
        <f>'Anchor-LD'!Y443</f>
        <v>0</v>
      </c>
      <c r="W445" s="140">
        <f>'Anchor-LD'!Z443</f>
        <v>0</v>
      </c>
      <c r="X445" s="141">
        <f t="shared" si="28"/>
        <v>0</v>
      </c>
      <c r="Y445" s="133"/>
      <c r="Z445" s="139">
        <f>'Test-LD'!L443</f>
        <v>0</v>
      </c>
      <c r="AA445" s="140">
        <f>'Test-LD'!M443</f>
        <v>0</v>
      </c>
      <c r="AB445" s="140">
        <f>'Test-LD'!N443</f>
        <v>0</v>
      </c>
      <c r="AC445" s="140">
        <f>'Test-LD'!O443</f>
        <v>0</v>
      </c>
      <c r="AD445" s="140">
        <f>(Summary!$C$58*AA445+Summary!$C$59*AB445+Summary!$C$60*AC445)/Summary!$C$61</f>
        <v>0</v>
      </c>
      <c r="AE445" s="140">
        <f>'Test-LD'!P443</f>
        <v>0</v>
      </c>
      <c r="AF445" s="140">
        <f>'Test-LD'!Q443</f>
        <v>0</v>
      </c>
      <c r="AG445" s="140">
        <f>'Test-LD'!R443</f>
        <v>0</v>
      </c>
      <c r="AH445" s="140">
        <f>'Test-LD'!S443</f>
        <v>0</v>
      </c>
      <c r="AI445" s="140">
        <f>'Test-LD'!T443</f>
        <v>0</v>
      </c>
      <c r="AJ445" s="140">
        <f>'Test-LD'!U443</f>
        <v>0</v>
      </c>
      <c r="AK445" s="140">
        <f>'Test-LD'!V443</f>
        <v>0</v>
      </c>
      <c r="AL445" s="140">
        <f>'Test-LD'!W443</f>
        <v>0</v>
      </c>
      <c r="AM445" s="140">
        <f>'Test-LD'!X443</f>
        <v>0</v>
      </c>
      <c r="AN445" s="140">
        <f>10*LOG10(1/((Summary!$C$75/10^(AK445/10)+Summary!$C$76/10^(AL445/10)+Summary!$C$77/10^(AM445/10))/Summary!$C$78))</f>
        <v>0</v>
      </c>
      <c r="AO445" s="140">
        <f>'Test-LD'!Y443</f>
        <v>0</v>
      </c>
      <c r="AP445" s="140">
        <f>'Test-LD'!Z443</f>
        <v>0</v>
      </c>
      <c r="AQ445" s="141">
        <f t="shared" si="29"/>
        <v>0</v>
      </c>
      <c r="AR445" s="142" t="e">
        <f t="shared" si="30"/>
        <v>#DIV/0!</v>
      </c>
      <c r="AS445" s="143" t="e">
        <f t="shared" si="31"/>
        <v>#DIV/0!</v>
      </c>
      <c r="AT445" s="136"/>
      <c r="AU445" s="136"/>
      <c r="AV445" s="577"/>
      <c r="AW445" s="480"/>
      <c r="AX445" s="480"/>
      <c r="AY445" s="480"/>
      <c r="AZ445" s="480"/>
      <c r="BA445" s="480"/>
      <c r="BB445" s="480"/>
      <c r="BC445" s="480"/>
      <c r="BD445" s="480"/>
      <c r="BE445" s="480"/>
      <c r="BF445" s="480"/>
      <c r="BG445" s="469"/>
      <c r="BH445" s="476"/>
      <c r="BI445" s="469"/>
      <c r="BJ445" s="476"/>
      <c r="BK445" s="480"/>
      <c r="BL445" s="480"/>
      <c r="BM445" s="480"/>
      <c r="BN445" s="480"/>
      <c r="BO445" s="480"/>
      <c r="BP445" s="468"/>
      <c r="BQ445" s="480"/>
      <c r="BR445" s="480"/>
      <c r="BS445" s="480"/>
      <c r="BT445" s="476"/>
      <c r="BU445" s="463"/>
      <c r="BV445" s="465"/>
      <c r="BW445" s="463"/>
      <c r="BX445" s="465"/>
    </row>
    <row r="446" spans="1:76" ht="17" customHeight="1" x14ac:dyDescent="0.35">
      <c r="A446" s="419"/>
      <c r="B446" s="483"/>
      <c r="C446" s="486"/>
      <c r="D446" s="490"/>
      <c r="E446" s="493"/>
      <c r="F446" s="346">
        <v>55</v>
      </c>
      <c r="G446" s="139">
        <f>'Anchor-LD'!L444</f>
        <v>0</v>
      </c>
      <c r="H446" s="140">
        <f>'Anchor-LD'!M444</f>
        <v>0</v>
      </c>
      <c r="I446" s="140">
        <f>'Anchor-LD'!N444</f>
        <v>0</v>
      </c>
      <c r="J446" s="140">
        <f>'Anchor-LD'!O444</f>
        <v>0</v>
      </c>
      <c r="K446" s="140">
        <f>(Summary!$C$58*H446+Summary!$C$59*I446+Summary!$C$60*J446)/Summary!$C$61</f>
        <v>0</v>
      </c>
      <c r="L446" s="140">
        <f>'Anchor-LD'!P444</f>
        <v>0</v>
      </c>
      <c r="M446" s="140">
        <f>'Anchor-LD'!Q444</f>
        <v>0</v>
      </c>
      <c r="N446" s="140">
        <f>'Anchor-LD'!R444</f>
        <v>0</v>
      </c>
      <c r="O446" s="140">
        <f>'Anchor-LD'!S444</f>
        <v>0</v>
      </c>
      <c r="P446" s="140">
        <f>'Anchor-LD'!T444</f>
        <v>0</v>
      </c>
      <c r="Q446" s="140">
        <f>'Anchor-LD'!U444</f>
        <v>0</v>
      </c>
      <c r="R446" s="140">
        <f>'Anchor-LD'!V444</f>
        <v>0</v>
      </c>
      <c r="S446" s="140">
        <f>'Anchor-LD'!W444</f>
        <v>0</v>
      </c>
      <c r="T446" s="140">
        <f>'Anchor-LD'!X444</f>
        <v>0</v>
      </c>
      <c r="U446" s="140">
        <f>10*LOG10(1/((Summary!$C$75/10^(R446/10)+Summary!$C$76/10^(S446/10)+Summary!$C$77/10^(T446/10))/Summary!$C$78))</f>
        <v>0</v>
      </c>
      <c r="V446" s="140">
        <f>'Anchor-LD'!Y444</f>
        <v>0</v>
      </c>
      <c r="W446" s="140">
        <f>'Anchor-LD'!Z444</f>
        <v>0</v>
      </c>
      <c r="X446" s="141">
        <f t="shared" si="28"/>
        <v>0</v>
      </c>
      <c r="Y446" s="133"/>
      <c r="Z446" s="139">
        <f>'Test-LD'!L444</f>
        <v>0</v>
      </c>
      <c r="AA446" s="140">
        <f>'Test-LD'!M444</f>
        <v>0</v>
      </c>
      <c r="AB446" s="140">
        <f>'Test-LD'!N444</f>
        <v>0</v>
      </c>
      <c r="AC446" s="140">
        <f>'Test-LD'!O444</f>
        <v>0</v>
      </c>
      <c r="AD446" s="140">
        <f>(Summary!$C$58*AA446+Summary!$C$59*AB446+Summary!$C$60*AC446)/Summary!$C$61</f>
        <v>0</v>
      </c>
      <c r="AE446" s="140">
        <f>'Test-LD'!P444</f>
        <v>0</v>
      </c>
      <c r="AF446" s="140">
        <f>'Test-LD'!Q444</f>
        <v>0</v>
      </c>
      <c r="AG446" s="140">
        <f>'Test-LD'!R444</f>
        <v>0</v>
      </c>
      <c r="AH446" s="140">
        <f>'Test-LD'!S444</f>
        <v>0</v>
      </c>
      <c r="AI446" s="140">
        <f>'Test-LD'!T444</f>
        <v>0</v>
      </c>
      <c r="AJ446" s="140">
        <f>'Test-LD'!U444</f>
        <v>0</v>
      </c>
      <c r="AK446" s="140">
        <f>'Test-LD'!V444</f>
        <v>0</v>
      </c>
      <c r="AL446" s="140">
        <f>'Test-LD'!W444</f>
        <v>0</v>
      </c>
      <c r="AM446" s="140">
        <f>'Test-LD'!X444</f>
        <v>0</v>
      </c>
      <c r="AN446" s="140">
        <f>10*LOG10(1/((Summary!$C$75/10^(AK446/10)+Summary!$C$76/10^(AL446/10)+Summary!$C$77/10^(AM446/10))/Summary!$C$78))</f>
        <v>0</v>
      </c>
      <c r="AO446" s="140">
        <f>'Test-LD'!Y444</f>
        <v>0</v>
      </c>
      <c r="AP446" s="140">
        <f>'Test-LD'!Z444</f>
        <v>0</v>
      </c>
      <c r="AQ446" s="141">
        <f t="shared" si="29"/>
        <v>0</v>
      </c>
      <c r="AR446" s="142" t="e">
        <f t="shared" si="30"/>
        <v>#DIV/0!</v>
      </c>
      <c r="AS446" s="143" t="e">
        <f t="shared" si="31"/>
        <v>#DIV/0!</v>
      </c>
      <c r="AT446" s="136"/>
      <c r="AU446" s="136"/>
      <c r="AV446" s="577" t="s">
        <v>123</v>
      </c>
      <c r="AW446" s="480" t="e" cm="1">
        <f t="array" ref="AW446">bdRateExtend($G444:$G447,H444:H447,$Z444:$Z447,AA444:AA447)</f>
        <v>#VALUE!</v>
      </c>
      <c r="AX446" s="480"/>
      <c r="AY446" s="480"/>
      <c r="AZ446" s="480"/>
      <c r="BA446" s="480"/>
      <c r="BB446" s="480"/>
      <c r="BC446" s="480" t="e" cm="1">
        <f t="array" ref="BC446">bdRateExtend($G444:$G447,L444:L447,$Z444:$Z447,AE444:AE447)</f>
        <v>#VALUE!</v>
      </c>
      <c r="BD446" s="480"/>
      <c r="BE446" s="480" t="e" cm="1">
        <f t="array" ref="BE446">bdRateExtend($G444:$G447,M444:M447,$Z444:$Z447,AF444:AF447)</f>
        <v>#VALUE!</v>
      </c>
      <c r="BF446" s="480"/>
      <c r="BG446" s="469" t="e" cm="1">
        <f t="array" ref="BG446">bdRateExtend($G444:$G447,N444:N447,$Z444:$Z447,AG444:AG447,"None", FALSE,1)</f>
        <v>#VALUE!</v>
      </c>
      <c r="BH446" s="476"/>
      <c r="BI446" s="469" t="e" cm="1">
        <f t="array" ref="BI446">bdRateExtend($G444:$G447,O444:O447,$Z444:$Z447,AH444:AH447,"None", FALSE,1)</f>
        <v>#VALUE!</v>
      </c>
      <c r="BJ446" s="476"/>
      <c r="BK446" s="480" t="e" cm="1">
        <f t="array" ref="BK446">bdRateExtend($G444:$G447,P444:P447,$Z444:$Z447,AI444:AI447)</f>
        <v>#VALUE!</v>
      </c>
      <c r="BL446" s="480"/>
      <c r="BM446" s="480" t="e" cm="1">
        <f t="array" ref="BM446">bdRateExtend($G444:$G447,Q444:Q447,$Z444:$Z447,AJ444:AJ447)</f>
        <v>#VALUE!</v>
      </c>
      <c r="BN446" s="480"/>
      <c r="BO446" s="480" t="e" cm="1">
        <f t="array" ref="BO446">bdRateExtend($G444:$G447,R444:R447,$Z444:$Z447,AK444:AK447)</f>
        <v>#VALUE!</v>
      </c>
      <c r="BP446" s="468"/>
      <c r="BQ446" s="480"/>
      <c r="BR446" s="480"/>
      <c r="BS446" s="480"/>
      <c r="BT446" s="476"/>
      <c r="BU446" s="463" cm="1">
        <f t="array" ref="BU446">testVMAFRange($G444:$G447,N444:N447,$Z444:$Z447,AG444:AG447)</f>
        <v>0</v>
      </c>
      <c r="BV446" s="465"/>
      <c r="BW446" s="463" cm="1">
        <f t="array" ref="BW446">testVMAFRange($G444:$G447,O444:O447,$Z444:$Z447,AH444:AH447)</f>
        <v>0</v>
      </c>
      <c r="BX446" s="465"/>
    </row>
    <row r="447" spans="1:76" ht="17" customHeight="1" thickBot="1" x14ac:dyDescent="0.4">
      <c r="A447" s="419"/>
      <c r="B447" s="484"/>
      <c r="C447" s="487"/>
      <c r="D447" s="491"/>
      <c r="E447" s="494"/>
      <c r="F447" s="347">
        <v>63</v>
      </c>
      <c r="G447" s="145">
        <f>'Anchor-LD'!L445</f>
        <v>0</v>
      </c>
      <c r="H447" s="146">
        <f>'Anchor-LD'!M445</f>
        <v>0</v>
      </c>
      <c r="I447" s="146">
        <f>'Anchor-LD'!N445</f>
        <v>0</v>
      </c>
      <c r="J447" s="146">
        <f>'Anchor-LD'!O445</f>
        <v>0</v>
      </c>
      <c r="K447" s="146">
        <f>(Summary!$C$58*H447+Summary!$C$59*I447+Summary!$C$60*J447)/Summary!$C$61</f>
        <v>0</v>
      </c>
      <c r="L447" s="146">
        <f>'Anchor-LD'!P445</f>
        <v>0</v>
      </c>
      <c r="M447" s="146">
        <f>'Anchor-LD'!Q445</f>
        <v>0</v>
      </c>
      <c r="N447" s="146">
        <f>'Anchor-LD'!R445</f>
        <v>0</v>
      </c>
      <c r="O447" s="146">
        <f>'Anchor-LD'!S445</f>
        <v>0</v>
      </c>
      <c r="P447" s="146">
        <f>'Anchor-LD'!T445</f>
        <v>0</v>
      </c>
      <c r="Q447" s="146">
        <f>'Anchor-LD'!U445</f>
        <v>0</v>
      </c>
      <c r="R447" s="146">
        <f>'Anchor-LD'!V445</f>
        <v>0</v>
      </c>
      <c r="S447" s="146">
        <f>'Anchor-LD'!W445</f>
        <v>0</v>
      </c>
      <c r="T447" s="146">
        <f>'Anchor-LD'!X445</f>
        <v>0</v>
      </c>
      <c r="U447" s="146">
        <f>10*LOG10(1/((Summary!$C$75/10^(R447/10)+Summary!$C$76/10^(S447/10)+Summary!$C$77/10^(T447/10))/Summary!$C$78))</f>
        <v>0</v>
      </c>
      <c r="V447" s="146">
        <f>'Anchor-LD'!Y445</f>
        <v>0</v>
      </c>
      <c r="W447" s="146">
        <f>'Anchor-LD'!Z445</f>
        <v>0</v>
      </c>
      <c r="X447" s="147">
        <f t="shared" si="28"/>
        <v>0</v>
      </c>
      <c r="Y447" s="151"/>
      <c r="Z447" s="145">
        <f>'Test-LD'!L445</f>
        <v>0</v>
      </c>
      <c r="AA447" s="146">
        <f>'Test-LD'!M445</f>
        <v>0</v>
      </c>
      <c r="AB447" s="146">
        <f>'Test-LD'!N445</f>
        <v>0</v>
      </c>
      <c r="AC447" s="146">
        <f>'Test-LD'!O445</f>
        <v>0</v>
      </c>
      <c r="AD447" s="146">
        <f>(Summary!$C$58*AA447+Summary!$C$59*AB447+Summary!$C$60*AC447)/Summary!$C$61</f>
        <v>0</v>
      </c>
      <c r="AE447" s="146">
        <f>'Test-LD'!P445</f>
        <v>0</v>
      </c>
      <c r="AF447" s="146">
        <f>'Test-LD'!Q445</f>
        <v>0</v>
      </c>
      <c r="AG447" s="146">
        <f>'Test-LD'!R445</f>
        <v>0</v>
      </c>
      <c r="AH447" s="146">
        <f>'Test-LD'!S445</f>
        <v>0</v>
      </c>
      <c r="AI447" s="146">
        <f>'Test-LD'!T445</f>
        <v>0</v>
      </c>
      <c r="AJ447" s="146">
        <f>'Test-LD'!U445</f>
        <v>0</v>
      </c>
      <c r="AK447" s="146">
        <f>'Test-LD'!V445</f>
        <v>0</v>
      </c>
      <c r="AL447" s="146">
        <f>'Test-LD'!W445</f>
        <v>0</v>
      </c>
      <c r="AM447" s="146">
        <f>'Test-LD'!X445</f>
        <v>0</v>
      </c>
      <c r="AN447" s="146">
        <f>10*LOG10(1/((Summary!$C$75/10^(AK447/10)+Summary!$C$76/10^(AL447/10)+Summary!$C$77/10^(AM447/10))/Summary!$C$78))</f>
        <v>0</v>
      </c>
      <c r="AO447" s="146">
        <f>'Test-LD'!Y445</f>
        <v>0</v>
      </c>
      <c r="AP447" s="146">
        <f>'Test-LD'!Z445</f>
        <v>0</v>
      </c>
      <c r="AQ447" s="147">
        <f t="shared" si="29"/>
        <v>0</v>
      </c>
      <c r="AR447" s="148" t="e">
        <f t="shared" si="30"/>
        <v>#DIV/0!</v>
      </c>
      <c r="AS447" s="149" t="e">
        <f t="shared" si="31"/>
        <v>#DIV/0!</v>
      </c>
      <c r="AT447" s="136"/>
      <c r="AU447" s="136"/>
      <c r="AV447" s="578"/>
      <c r="AW447" s="481"/>
      <c r="AX447" s="481"/>
      <c r="AY447" s="481"/>
      <c r="AZ447" s="481"/>
      <c r="BA447" s="481"/>
      <c r="BB447" s="481"/>
      <c r="BC447" s="481"/>
      <c r="BD447" s="481"/>
      <c r="BE447" s="481"/>
      <c r="BF447" s="481"/>
      <c r="BG447" s="472"/>
      <c r="BH447" s="477"/>
      <c r="BI447" s="472"/>
      <c r="BJ447" s="477"/>
      <c r="BK447" s="481"/>
      <c r="BL447" s="481"/>
      <c r="BM447" s="481"/>
      <c r="BN447" s="481"/>
      <c r="BO447" s="481"/>
      <c r="BP447" s="471"/>
      <c r="BQ447" s="481"/>
      <c r="BR447" s="481"/>
      <c r="BS447" s="481"/>
      <c r="BT447" s="477"/>
      <c r="BU447" s="473"/>
      <c r="BV447" s="466"/>
      <c r="BW447" s="473"/>
      <c r="BX447" s="466"/>
    </row>
    <row r="448" spans="1:76" ht="17" customHeight="1" x14ac:dyDescent="0.35">
      <c r="A448" s="419"/>
      <c r="B448" s="482" t="s">
        <v>2</v>
      </c>
      <c r="C448" s="485" t="s">
        <v>302</v>
      </c>
      <c r="D448" s="489">
        <v>29.97</v>
      </c>
      <c r="E448" s="492">
        <v>8</v>
      </c>
      <c r="F448" s="345">
        <v>23</v>
      </c>
      <c r="G448" s="130">
        <f>'Anchor-LD'!L446</f>
        <v>0</v>
      </c>
      <c r="H448" s="131">
        <f>'Anchor-LD'!M446</f>
        <v>0</v>
      </c>
      <c r="I448" s="131">
        <f>'Anchor-LD'!N446</f>
        <v>0</v>
      </c>
      <c r="J448" s="131">
        <f>'Anchor-LD'!O446</f>
        <v>0</v>
      </c>
      <c r="K448" s="131">
        <f>(Summary!$C$58*H448+Summary!$C$59*I448+Summary!$C$60*J448)/Summary!$C$61</f>
        <v>0</v>
      </c>
      <c r="L448" s="131">
        <f>'Anchor-LD'!P446</f>
        <v>0</v>
      </c>
      <c r="M448" s="131">
        <f>'Anchor-LD'!Q446</f>
        <v>0</v>
      </c>
      <c r="N448" s="131">
        <f>'Anchor-LD'!R446</f>
        <v>0</v>
      </c>
      <c r="O448" s="131">
        <f>'Anchor-LD'!S446</f>
        <v>0</v>
      </c>
      <c r="P448" s="131">
        <f>'Anchor-LD'!T446</f>
        <v>0</v>
      </c>
      <c r="Q448" s="131">
        <f>'Anchor-LD'!U446</f>
        <v>0</v>
      </c>
      <c r="R448" s="131">
        <f>'Anchor-LD'!V446</f>
        <v>0</v>
      </c>
      <c r="S448" s="131">
        <f>'Anchor-LD'!W446</f>
        <v>0</v>
      </c>
      <c r="T448" s="131">
        <f>'Anchor-LD'!X446</f>
        <v>0</v>
      </c>
      <c r="U448" s="131">
        <f>10*LOG10(1/((Summary!$C$75/10^(R448/10)+Summary!$C$76/10^(S448/10)+Summary!$C$77/10^(T448/10))/Summary!$C$78))</f>
        <v>0</v>
      </c>
      <c r="V448" s="131">
        <f>'Anchor-LD'!Y446</f>
        <v>0</v>
      </c>
      <c r="W448" s="131">
        <f>'Anchor-LD'!Z446</f>
        <v>0</v>
      </c>
      <c r="X448" s="132">
        <f t="shared" si="28"/>
        <v>0</v>
      </c>
      <c r="Y448" s="133"/>
      <c r="Z448" s="130">
        <f>'Test-LD'!L446</f>
        <v>0</v>
      </c>
      <c r="AA448" s="131">
        <f>'Test-LD'!M446</f>
        <v>0</v>
      </c>
      <c r="AB448" s="131">
        <f>'Test-LD'!N446</f>
        <v>0</v>
      </c>
      <c r="AC448" s="131">
        <f>'Test-LD'!O446</f>
        <v>0</v>
      </c>
      <c r="AD448" s="131">
        <f>(Summary!$C$58*AA448+Summary!$C$59*AB448+Summary!$C$60*AC448)/Summary!$C$61</f>
        <v>0</v>
      </c>
      <c r="AE448" s="131">
        <f>'Test-LD'!P446</f>
        <v>0</v>
      </c>
      <c r="AF448" s="131">
        <f>'Test-LD'!Q446</f>
        <v>0</v>
      </c>
      <c r="AG448" s="131">
        <f>'Test-LD'!R446</f>
        <v>0</v>
      </c>
      <c r="AH448" s="131">
        <f>'Test-LD'!S446</f>
        <v>0</v>
      </c>
      <c r="AI448" s="131">
        <f>'Test-LD'!T446</f>
        <v>0</v>
      </c>
      <c r="AJ448" s="131">
        <f>'Test-LD'!U446</f>
        <v>0</v>
      </c>
      <c r="AK448" s="131">
        <f>'Test-LD'!V446</f>
        <v>0</v>
      </c>
      <c r="AL448" s="131">
        <f>'Test-LD'!W446</f>
        <v>0</v>
      </c>
      <c r="AM448" s="131">
        <f>'Test-LD'!X446</f>
        <v>0</v>
      </c>
      <c r="AN448" s="131">
        <f>10*LOG10(1/((Summary!$C$75/10^(AK448/10)+Summary!$C$76/10^(AL448/10)+Summary!$C$77/10^(AM448/10))/Summary!$C$78))</f>
        <v>0</v>
      </c>
      <c r="AO448" s="131">
        <f>'Test-LD'!Y446</f>
        <v>0</v>
      </c>
      <c r="AP448" s="131">
        <f>'Test-LD'!Z446</f>
        <v>0</v>
      </c>
      <c r="AQ448" s="132">
        <f t="shared" si="29"/>
        <v>0</v>
      </c>
      <c r="AR448" s="134" t="e">
        <f t="shared" si="30"/>
        <v>#DIV/0!</v>
      </c>
      <c r="AS448" s="135" t="e">
        <f t="shared" si="31"/>
        <v>#DIV/0!</v>
      </c>
      <c r="AT448" s="136"/>
      <c r="AU448" s="136"/>
      <c r="AV448" s="577" t="s">
        <v>121</v>
      </c>
      <c r="AW448" s="480" t="e" cm="1">
        <f t="array" ref="AW448">bdRateExtend($G448:$G451,H448:H451,$Z448:$Z451,AA448:AA451)</f>
        <v>#VALUE!</v>
      </c>
      <c r="AX448" s="480" t="e" cm="1">
        <f t="array" ref="AX448">bdRateExtend($G448:$G453,H448:H453,$Z448:$Z453,AA448:AA453)</f>
        <v>#VALUE!</v>
      </c>
      <c r="AY448" s="480" t="e" cm="1">
        <f t="array" ref="AY448">bdRateExtend($G448:$G453,I448:I453,$Z448:$Z453,AB448:AB453)</f>
        <v>#VALUE!</v>
      </c>
      <c r="AZ448" s="480" t="e" cm="1">
        <f t="array" ref="AZ448">bdRateExtend($G448:$G453,J448:J453,$Z448:$Z453,AC448:AC453)</f>
        <v>#VALUE!</v>
      </c>
      <c r="BA448" s="480" t="e" cm="1">
        <f t="array" ref="BA448">bdRateExtend($G448:$G453,K448:K453,$Z448:$Z453,AD448:AD453)</f>
        <v>#VALUE!</v>
      </c>
      <c r="BB448" s="479" t="e">
        <f>(Summary!$C$89*AX448+Summary!$C$90*AY448+Summary!$C$91*AZ448)/Summary!$C$92</f>
        <v>#VALUE!</v>
      </c>
      <c r="BC448" s="480" t="e" cm="1">
        <f t="array" ref="BC448">bdRateExtend($G448:$G451,L448:L451,$Z448:$Z451,AE448:AE451)</f>
        <v>#VALUE!</v>
      </c>
      <c r="BD448" s="480" t="e" cm="1">
        <f t="array" ref="BD448">bdRateExtend($G448:$G453,L448:L453,$Z448:$Z453,AE448:AE453)</f>
        <v>#VALUE!</v>
      </c>
      <c r="BE448" s="480" t="e" cm="1">
        <f t="array" ref="BE448">bdRateExtend($G448:$G451,M448:M451,$Z448:$Z451,AF448:AF451)</f>
        <v>#VALUE!</v>
      </c>
      <c r="BF448" s="480" t="e" cm="1">
        <f t="array" ref="BF448">bdRateExtend($G448:$G453,M448:M453,$Z448:$Z453,AF448:AF453)</f>
        <v>#VALUE!</v>
      </c>
      <c r="BG448" s="474" t="e" cm="1">
        <f t="array" ref="BG448">bdRateExtend($G448:$G451,N448:N451,$Z448:$Z451,AG448:AG451,"None", FALSE,1)</f>
        <v>#VALUE!</v>
      </c>
      <c r="BH448" s="475" t="e" cm="1">
        <f t="array" ref="BH448">bdRateExtend($G448:$G453,N448:N453,$Z448:$Z453,AG448:AG453,"None", FALSE,1)</f>
        <v>#VALUE!</v>
      </c>
      <c r="BI448" s="474" t="e" cm="1">
        <f t="array" ref="BI448">bdRateExtend($G448:$G451,O448:O451,$Z448:$Z451,AH448:AH451,"None", FALSE,1)</f>
        <v>#VALUE!</v>
      </c>
      <c r="BJ448" s="475" t="e" cm="1">
        <f t="array" ref="BJ448">bdRateExtend($G448:$G453,O448:O453,$Z448:$Z453,AH448:AH453,"None", FALSE,1)</f>
        <v>#VALUE!</v>
      </c>
      <c r="BK448" s="480" t="e" cm="1">
        <f t="array" ref="BK448">bdRateExtend($G448:$G451,P448:P451,$Z448:$Z451,AI448:AI451)</f>
        <v>#VALUE!</v>
      </c>
      <c r="BL448" s="480" t="e" cm="1">
        <f t="array" ref="BL448">bdRateExtend($G448:$G453,P448:P453,$Z448:$Z453,AI448:AI453)</f>
        <v>#VALUE!</v>
      </c>
      <c r="BM448" s="480" t="e" cm="1">
        <f t="array" ref="BM448">bdRateExtend($G448:$G451,Q448:Q451,$Z448:$Z451,AJ448:AJ451)</f>
        <v>#VALUE!</v>
      </c>
      <c r="BN448" s="480" t="e" cm="1">
        <f t="array" ref="BN448">bdRateExtend($G448:$G453,Q448:Q453,$Z448:$Z453,AJ448:AJ453)</f>
        <v>#VALUE!</v>
      </c>
      <c r="BO448" s="480" t="e" cm="1">
        <f t="array" ref="BO448">bdRateExtend($G448:$G451,R448:R451,$Z448:$Z451,AK448:AK451)</f>
        <v>#VALUE!</v>
      </c>
      <c r="BP448" s="575" t="e" cm="1">
        <f t="array" ref="BP448">bdRateExtend($G448:$G453,R448:R453,$Z448:$Z453,AK448:AK453)</f>
        <v>#VALUE!</v>
      </c>
      <c r="BQ448" s="574" t="e" cm="1">
        <f t="array" ref="BQ448">bdRateExtend($G448:$G453,S448:S453,$Z448:$Z453,AL448:AL453)</f>
        <v>#VALUE!</v>
      </c>
      <c r="BR448" s="574" t="e" cm="1">
        <f t="array" ref="BR448">bdRateExtend($G448:$G453,T448:T453,$Z448:$Z453,AM448:AM453)</f>
        <v>#VALUE!</v>
      </c>
      <c r="BS448" s="574" t="e" cm="1">
        <f t="array" ref="BS448">bdRateExtend($G448:$G453,U448:U453,$Z448:$Z453,AN448:AN453)</f>
        <v>#VALUE!</v>
      </c>
      <c r="BT448" s="576" t="e">
        <f>(Summary!$C$103*BP448+Summary!$C$104*BQ448+Summary!$C$105*BR448)/Summary!$C$106</f>
        <v>#VALUE!</v>
      </c>
      <c r="BU448" s="462" cm="1">
        <f t="array" ref="BU448">testVMAFRange($G448:$G451,N448:N451,$Z448:$Z451,AG448:AG451)</f>
        <v>0</v>
      </c>
      <c r="BV448" s="464" cm="1">
        <f t="array" ref="BV448">testVMAFRange($G448:$G453,N448:N453,$Z448:$Z453,AG448:AG453)</f>
        <v>0</v>
      </c>
      <c r="BW448" s="462" cm="1">
        <f t="array" ref="BW448">testVMAFRange($G448:$G451,O448:O451,$Z448:$Z451,AH448:AH451)</f>
        <v>0</v>
      </c>
      <c r="BX448" s="464" cm="1">
        <f t="array" ref="BX448">testVMAFRange($G448:$G453,O448:O453,$Z448:$Z453,AH448:AH453)</f>
        <v>0</v>
      </c>
    </row>
    <row r="449" spans="1:76" ht="17" customHeight="1" x14ac:dyDescent="0.35">
      <c r="A449" s="419"/>
      <c r="B449" s="483"/>
      <c r="C449" s="486"/>
      <c r="D449" s="490"/>
      <c r="E449" s="493"/>
      <c r="F449" s="346">
        <v>31</v>
      </c>
      <c r="G449" s="139">
        <f>'Anchor-LD'!L447</f>
        <v>0</v>
      </c>
      <c r="H449" s="140">
        <f>'Anchor-LD'!M447</f>
        <v>0</v>
      </c>
      <c r="I449" s="140">
        <f>'Anchor-LD'!N447</f>
        <v>0</v>
      </c>
      <c r="J449" s="140">
        <f>'Anchor-LD'!O447</f>
        <v>0</v>
      </c>
      <c r="K449" s="140">
        <f>(Summary!$C$58*H449+Summary!$C$59*I449+Summary!$C$60*J449)/Summary!$C$61</f>
        <v>0</v>
      </c>
      <c r="L449" s="140">
        <f>'Anchor-LD'!P447</f>
        <v>0</v>
      </c>
      <c r="M449" s="140">
        <f>'Anchor-LD'!Q447</f>
        <v>0</v>
      </c>
      <c r="N449" s="140">
        <f>'Anchor-LD'!R447</f>
        <v>0</v>
      </c>
      <c r="O449" s="140">
        <f>'Anchor-LD'!S447</f>
        <v>0</v>
      </c>
      <c r="P449" s="140">
        <f>'Anchor-LD'!T447</f>
        <v>0</v>
      </c>
      <c r="Q449" s="140">
        <f>'Anchor-LD'!U447</f>
        <v>0</v>
      </c>
      <c r="R449" s="140">
        <f>'Anchor-LD'!V447</f>
        <v>0</v>
      </c>
      <c r="S449" s="140">
        <f>'Anchor-LD'!W447</f>
        <v>0</v>
      </c>
      <c r="T449" s="140">
        <f>'Anchor-LD'!X447</f>
        <v>0</v>
      </c>
      <c r="U449" s="140">
        <f>10*LOG10(1/((Summary!$C$75/10^(R449/10)+Summary!$C$76/10^(S449/10)+Summary!$C$77/10^(T449/10))/Summary!$C$78))</f>
        <v>0</v>
      </c>
      <c r="V449" s="140">
        <f>'Anchor-LD'!Y447</f>
        <v>0</v>
      </c>
      <c r="W449" s="140">
        <f>'Anchor-LD'!Z447</f>
        <v>0</v>
      </c>
      <c r="X449" s="141">
        <f t="shared" si="28"/>
        <v>0</v>
      </c>
      <c r="Y449" s="133"/>
      <c r="Z449" s="139">
        <f>'Test-LD'!L447</f>
        <v>0</v>
      </c>
      <c r="AA449" s="140">
        <f>'Test-LD'!M447</f>
        <v>0</v>
      </c>
      <c r="AB449" s="140">
        <f>'Test-LD'!N447</f>
        <v>0</v>
      </c>
      <c r="AC449" s="140">
        <f>'Test-LD'!O447</f>
        <v>0</v>
      </c>
      <c r="AD449" s="140">
        <f>(Summary!$C$58*AA449+Summary!$C$59*AB449+Summary!$C$60*AC449)/Summary!$C$61</f>
        <v>0</v>
      </c>
      <c r="AE449" s="140">
        <f>'Test-LD'!P447</f>
        <v>0</v>
      </c>
      <c r="AF449" s="140">
        <f>'Test-LD'!Q447</f>
        <v>0</v>
      </c>
      <c r="AG449" s="140">
        <f>'Test-LD'!R447</f>
        <v>0</v>
      </c>
      <c r="AH449" s="140">
        <f>'Test-LD'!S447</f>
        <v>0</v>
      </c>
      <c r="AI449" s="140">
        <f>'Test-LD'!T447</f>
        <v>0</v>
      </c>
      <c r="AJ449" s="140">
        <f>'Test-LD'!U447</f>
        <v>0</v>
      </c>
      <c r="AK449" s="140">
        <f>'Test-LD'!V447</f>
        <v>0</v>
      </c>
      <c r="AL449" s="140">
        <f>'Test-LD'!W447</f>
        <v>0</v>
      </c>
      <c r="AM449" s="140">
        <f>'Test-LD'!X447</f>
        <v>0</v>
      </c>
      <c r="AN449" s="140">
        <f>10*LOG10(1/((Summary!$C$75/10^(AK449/10)+Summary!$C$76/10^(AL449/10)+Summary!$C$77/10^(AM449/10))/Summary!$C$78))</f>
        <v>0</v>
      </c>
      <c r="AO449" s="140">
        <f>'Test-LD'!Y447</f>
        <v>0</v>
      </c>
      <c r="AP449" s="140">
        <f>'Test-LD'!Z447</f>
        <v>0</v>
      </c>
      <c r="AQ449" s="141">
        <f t="shared" si="29"/>
        <v>0</v>
      </c>
      <c r="AR449" s="142" t="e">
        <f t="shared" si="30"/>
        <v>#DIV/0!</v>
      </c>
      <c r="AS449" s="143" t="e">
        <f t="shared" si="31"/>
        <v>#DIV/0!</v>
      </c>
      <c r="AT449" s="136"/>
      <c r="AU449" s="136"/>
      <c r="AV449" s="577"/>
      <c r="AW449" s="480"/>
      <c r="AX449" s="480"/>
      <c r="AY449" s="480"/>
      <c r="AZ449" s="480"/>
      <c r="BA449" s="480"/>
      <c r="BB449" s="480"/>
      <c r="BC449" s="480"/>
      <c r="BD449" s="480"/>
      <c r="BE449" s="480"/>
      <c r="BF449" s="480"/>
      <c r="BG449" s="469"/>
      <c r="BH449" s="476"/>
      <c r="BI449" s="469"/>
      <c r="BJ449" s="476"/>
      <c r="BK449" s="480"/>
      <c r="BL449" s="480"/>
      <c r="BM449" s="480"/>
      <c r="BN449" s="480"/>
      <c r="BO449" s="480"/>
      <c r="BP449" s="468"/>
      <c r="BQ449" s="480"/>
      <c r="BR449" s="480"/>
      <c r="BS449" s="480"/>
      <c r="BT449" s="476"/>
      <c r="BU449" s="463"/>
      <c r="BV449" s="465"/>
      <c r="BW449" s="463"/>
      <c r="BX449" s="465"/>
    </row>
    <row r="450" spans="1:76" ht="17" customHeight="1" x14ac:dyDescent="0.35">
      <c r="A450" s="419"/>
      <c r="B450" s="483"/>
      <c r="C450" s="486"/>
      <c r="D450" s="490"/>
      <c r="E450" s="493"/>
      <c r="F450" s="346">
        <v>39</v>
      </c>
      <c r="G450" s="139">
        <f>'Anchor-LD'!L448</f>
        <v>0</v>
      </c>
      <c r="H450" s="140">
        <f>'Anchor-LD'!M448</f>
        <v>0</v>
      </c>
      <c r="I450" s="140">
        <f>'Anchor-LD'!N448</f>
        <v>0</v>
      </c>
      <c r="J450" s="140">
        <f>'Anchor-LD'!O448</f>
        <v>0</v>
      </c>
      <c r="K450" s="140">
        <f>(Summary!$C$58*H450+Summary!$C$59*I450+Summary!$C$60*J450)/Summary!$C$61</f>
        <v>0</v>
      </c>
      <c r="L450" s="140">
        <f>'Anchor-LD'!P448</f>
        <v>0</v>
      </c>
      <c r="M450" s="140">
        <f>'Anchor-LD'!Q448</f>
        <v>0</v>
      </c>
      <c r="N450" s="140">
        <f>'Anchor-LD'!R448</f>
        <v>0</v>
      </c>
      <c r="O450" s="140">
        <f>'Anchor-LD'!S448</f>
        <v>0</v>
      </c>
      <c r="P450" s="140">
        <f>'Anchor-LD'!T448</f>
        <v>0</v>
      </c>
      <c r="Q450" s="140">
        <f>'Anchor-LD'!U448</f>
        <v>0</v>
      </c>
      <c r="R450" s="140">
        <f>'Anchor-LD'!V448</f>
        <v>0</v>
      </c>
      <c r="S450" s="140">
        <f>'Anchor-LD'!W448</f>
        <v>0</v>
      </c>
      <c r="T450" s="140">
        <f>'Anchor-LD'!X448</f>
        <v>0</v>
      </c>
      <c r="U450" s="140">
        <f>10*LOG10(1/((Summary!$C$75/10^(R450/10)+Summary!$C$76/10^(S450/10)+Summary!$C$77/10^(T450/10))/Summary!$C$78))</f>
        <v>0</v>
      </c>
      <c r="V450" s="140">
        <f>'Anchor-LD'!Y448</f>
        <v>0</v>
      </c>
      <c r="W450" s="140">
        <f>'Anchor-LD'!Z448</f>
        <v>0</v>
      </c>
      <c r="X450" s="141">
        <f t="shared" si="28"/>
        <v>0</v>
      </c>
      <c r="Y450" s="133"/>
      <c r="Z450" s="139">
        <f>'Test-LD'!L448</f>
        <v>0</v>
      </c>
      <c r="AA450" s="140">
        <f>'Test-LD'!M448</f>
        <v>0</v>
      </c>
      <c r="AB450" s="140">
        <f>'Test-LD'!N448</f>
        <v>0</v>
      </c>
      <c r="AC450" s="140">
        <f>'Test-LD'!O448</f>
        <v>0</v>
      </c>
      <c r="AD450" s="140">
        <f>(Summary!$C$58*AA450+Summary!$C$59*AB450+Summary!$C$60*AC450)/Summary!$C$61</f>
        <v>0</v>
      </c>
      <c r="AE450" s="140">
        <f>'Test-LD'!P448</f>
        <v>0</v>
      </c>
      <c r="AF450" s="140">
        <f>'Test-LD'!Q448</f>
        <v>0</v>
      </c>
      <c r="AG450" s="140">
        <f>'Test-LD'!R448</f>
        <v>0</v>
      </c>
      <c r="AH450" s="140">
        <f>'Test-LD'!S448</f>
        <v>0</v>
      </c>
      <c r="AI450" s="140">
        <f>'Test-LD'!T448</f>
        <v>0</v>
      </c>
      <c r="AJ450" s="140">
        <f>'Test-LD'!U448</f>
        <v>0</v>
      </c>
      <c r="AK450" s="140">
        <f>'Test-LD'!V448</f>
        <v>0</v>
      </c>
      <c r="AL450" s="140">
        <f>'Test-LD'!W448</f>
        <v>0</v>
      </c>
      <c r="AM450" s="140">
        <f>'Test-LD'!X448</f>
        <v>0</v>
      </c>
      <c r="AN450" s="140">
        <f>10*LOG10(1/((Summary!$C$75/10^(AK450/10)+Summary!$C$76/10^(AL450/10)+Summary!$C$77/10^(AM450/10))/Summary!$C$78))</f>
        <v>0</v>
      </c>
      <c r="AO450" s="140">
        <f>'Test-LD'!Y448</f>
        <v>0</v>
      </c>
      <c r="AP450" s="140">
        <f>'Test-LD'!Z448</f>
        <v>0</v>
      </c>
      <c r="AQ450" s="141">
        <f t="shared" si="29"/>
        <v>0</v>
      </c>
      <c r="AR450" s="142" t="e">
        <f t="shared" si="30"/>
        <v>#DIV/0!</v>
      </c>
      <c r="AS450" s="143" t="e">
        <f t="shared" si="31"/>
        <v>#DIV/0!</v>
      </c>
      <c r="AT450" s="136"/>
      <c r="AU450" s="136"/>
      <c r="AV450" s="577" t="s">
        <v>122</v>
      </c>
      <c r="AW450" s="480" t="e" cm="1">
        <f t="array" ref="AW450">bdRateExtend($G449:$G452,H449:H452,$Z449:$Z452,AA449:AA452)</f>
        <v>#VALUE!</v>
      </c>
      <c r="AX450" s="480"/>
      <c r="AY450" s="480"/>
      <c r="AZ450" s="480"/>
      <c r="BA450" s="480"/>
      <c r="BB450" s="480"/>
      <c r="BC450" s="480" t="e" cm="1">
        <f t="array" ref="BC450">bdRateExtend($G449:$G452,L449:L452,$Z449:$Z452,AE449:AE452)</f>
        <v>#VALUE!</v>
      </c>
      <c r="BD450" s="480"/>
      <c r="BE450" s="480" t="e" cm="1">
        <f t="array" ref="BE450">bdRateExtend($G449:$G452,M449:M452,$Z449:$Z452,AF449:AF452)</f>
        <v>#VALUE!</v>
      </c>
      <c r="BF450" s="480"/>
      <c r="BG450" s="469" t="e" cm="1">
        <f t="array" ref="BG450">bdRateExtend($G449:$G452,N449:N452,$Z449:$Z452,AG449:AG452,"None", FALSE,1)</f>
        <v>#VALUE!</v>
      </c>
      <c r="BH450" s="476"/>
      <c r="BI450" s="469" t="e" cm="1">
        <f t="array" ref="BI450">bdRateExtend($G449:$G452,O449:O452,$Z449:$Z452,AH449:AH452,"None", FALSE,1)</f>
        <v>#VALUE!</v>
      </c>
      <c r="BJ450" s="476"/>
      <c r="BK450" s="480" t="e" cm="1">
        <f t="array" ref="BK450">bdRateExtend($G449:$G452,P449:P452,$Z449:$Z452,AI449:AI452)</f>
        <v>#VALUE!</v>
      </c>
      <c r="BL450" s="480"/>
      <c r="BM450" s="480" t="e" cm="1">
        <f t="array" ref="BM450">bdRateExtend($G449:$G452,Q449:Q452,$Z449:$Z452,AJ449:AJ452)</f>
        <v>#VALUE!</v>
      </c>
      <c r="BN450" s="480"/>
      <c r="BO450" s="480" t="e" cm="1">
        <f t="array" ref="BO450">bdRateExtend($G449:$G452,R449:R452,$Z449:$Z452,AK449:AK452)</f>
        <v>#VALUE!</v>
      </c>
      <c r="BP450" s="468"/>
      <c r="BQ450" s="480"/>
      <c r="BR450" s="480"/>
      <c r="BS450" s="480"/>
      <c r="BT450" s="476"/>
      <c r="BU450" s="463" cm="1">
        <f t="array" ref="BU450">testVMAFRange($G449:$G452,N449:N452,$Z449:$Z452,AG449:AG452)</f>
        <v>0</v>
      </c>
      <c r="BV450" s="465"/>
      <c r="BW450" s="463" cm="1">
        <f t="array" ref="BW450">testVMAFRange($G449:$G452,O449:O452,$Z449:$Z452,AH449:AH452)</f>
        <v>0</v>
      </c>
      <c r="BX450" s="465"/>
    </row>
    <row r="451" spans="1:76" ht="17" customHeight="1" x14ac:dyDescent="0.35">
      <c r="A451" s="419"/>
      <c r="B451" s="483"/>
      <c r="C451" s="486"/>
      <c r="D451" s="490"/>
      <c r="E451" s="493"/>
      <c r="F451" s="346">
        <v>47</v>
      </c>
      <c r="G451" s="139">
        <f>'Anchor-LD'!L449</f>
        <v>0</v>
      </c>
      <c r="H451" s="140">
        <f>'Anchor-LD'!M449</f>
        <v>0</v>
      </c>
      <c r="I451" s="140">
        <f>'Anchor-LD'!N449</f>
        <v>0</v>
      </c>
      <c r="J451" s="140">
        <f>'Anchor-LD'!O449</f>
        <v>0</v>
      </c>
      <c r="K451" s="140">
        <f>(Summary!$C$58*H451+Summary!$C$59*I451+Summary!$C$60*J451)/Summary!$C$61</f>
        <v>0</v>
      </c>
      <c r="L451" s="140">
        <f>'Anchor-LD'!P449</f>
        <v>0</v>
      </c>
      <c r="M451" s="140">
        <f>'Anchor-LD'!Q449</f>
        <v>0</v>
      </c>
      <c r="N451" s="140">
        <f>'Anchor-LD'!R449</f>
        <v>0</v>
      </c>
      <c r="O451" s="140">
        <f>'Anchor-LD'!S449</f>
        <v>0</v>
      </c>
      <c r="P451" s="140">
        <f>'Anchor-LD'!T449</f>
        <v>0</v>
      </c>
      <c r="Q451" s="140">
        <f>'Anchor-LD'!U449</f>
        <v>0</v>
      </c>
      <c r="R451" s="140">
        <f>'Anchor-LD'!V449</f>
        <v>0</v>
      </c>
      <c r="S451" s="140">
        <f>'Anchor-LD'!W449</f>
        <v>0</v>
      </c>
      <c r="T451" s="140">
        <f>'Anchor-LD'!X449</f>
        <v>0</v>
      </c>
      <c r="U451" s="140">
        <f>10*LOG10(1/((Summary!$C$75/10^(R451/10)+Summary!$C$76/10^(S451/10)+Summary!$C$77/10^(T451/10))/Summary!$C$78))</f>
        <v>0</v>
      </c>
      <c r="V451" s="140">
        <f>'Anchor-LD'!Y449</f>
        <v>0</v>
      </c>
      <c r="W451" s="140">
        <f>'Anchor-LD'!Z449</f>
        <v>0</v>
      </c>
      <c r="X451" s="141">
        <f t="shared" si="28"/>
        <v>0</v>
      </c>
      <c r="Y451" s="133"/>
      <c r="Z451" s="139">
        <f>'Test-LD'!L449</f>
        <v>0</v>
      </c>
      <c r="AA451" s="140">
        <f>'Test-LD'!M449</f>
        <v>0</v>
      </c>
      <c r="AB451" s="140">
        <f>'Test-LD'!N449</f>
        <v>0</v>
      </c>
      <c r="AC451" s="140">
        <f>'Test-LD'!O449</f>
        <v>0</v>
      </c>
      <c r="AD451" s="140">
        <f>(Summary!$C$58*AA451+Summary!$C$59*AB451+Summary!$C$60*AC451)/Summary!$C$61</f>
        <v>0</v>
      </c>
      <c r="AE451" s="140">
        <f>'Test-LD'!P449</f>
        <v>0</v>
      </c>
      <c r="AF451" s="140">
        <f>'Test-LD'!Q449</f>
        <v>0</v>
      </c>
      <c r="AG451" s="140">
        <f>'Test-LD'!R449</f>
        <v>0</v>
      </c>
      <c r="AH451" s="140">
        <f>'Test-LD'!S449</f>
        <v>0</v>
      </c>
      <c r="AI451" s="140">
        <f>'Test-LD'!T449</f>
        <v>0</v>
      </c>
      <c r="AJ451" s="140">
        <f>'Test-LD'!U449</f>
        <v>0</v>
      </c>
      <c r="AK451" s="140">
        <f>'Test-LD'!V449</f>
        <v>0</v>
      </c>
      <c r="AL451" s="140">
        <f>'Test-LD'!W449</f>
        <v>0</v>
      </c>
      <c r="AM451" s="140">
        <f>'Test-LD'!X449</f>
        <v>0</v>
      </c>
      <c r="AN451" s="140">
        <f>10*LOG10(1/((Summary!$C$75/10^(AK451/10)+Summary!$C$76/10^(AL451/10)+Summary!$C$77/10^(AM451/10))/Summary!$C$78))</f>
        <v>0</v>
      </c>
      <c r="AO451" s="140">
        <f>'Test-LD'!Y449</f>
        <v>0</v>
      </c>
      <c r="AP451" s="140">
        <f>'Test-LD'!Z449</f>
        <v>0</v>
      </c>
      <c r="AQ451" s="141">
        <f t="shared" si="29"/>
        <v>0</v>
      </c>
      <c r="AR451" s="142" t="e">
        <f t="shared" si="30"/>
        <v>#DIV/0!</v>
      </c>
      <c r="AS451" s="143" t="e">
        <f t="shared" si="31"/>
        <v>#DIV/0!</v>
      </c>
      <c r="AT451" s="136"/>
      <c r="AU451" s="136"/>
      <c r="AV451" s="577"/>
      <c r="AW451" s="480"/>
      <c r="AX451" s="480"/>
      <c r="AY451" s="480"/>
      <c r="AZ451" s="480"/>
      <c r="BA451" s="480"/>
      <c r="BB451" s="480"/>
      <c r="BC451" s="480"/>
      <c r="BD451" s="480"/>
      <c r="BE451" s="480"/>
      <c r="BF451" s="480"/>
      <c r="BG451" s="469"/>
      <c r="BH451" s="476"/>
      <c r="BI451" s="469"/>
      <c r="BJ451" s="476"/>
      <c r="BK451" s="480"/>
      <c r="BL451" s="480"/>
      <c r="BM451" s="480"/>
      <c r="BN451" s="480"/>
      <c r="BO451" s="480"/>
      <c r="BP451" s="468"/>
      <c r="BQ451" s="480"/>
      <c r="BR451" s="480"/>
      <c r="BS451" s="480"/>
      <c r="BT451" s="476"/>
      <c r="BU451" s="463"/>
      <c r="BV451" s="465"/>
      <c r="BW451" s="463"/>
      <c r="BX451" s="465"/>
    </row>
    <row r="452" spans="1:76" ht="17" customHeight="1" x14ac:dyDescent="0.35">
      <c r="A452" s="419"/>
      <c r="B452" s="483"/>
      <c r="C452" s="486"/>
      <c r="D452" s="490"/>
      <c r="E452" s="493"/>
      <c r="F452" s="346">
        <v>55</v>
      </c>
      <c r="G452" s="139">
        <f>'Anchor-LD'!L450</f>
        <v>0</v>
      </c>
      <c r="H452" s="140">
        <f>'Anchor-LD'!M450</f>
        <v>0</v>
      </c>
      <c r="I452" s="140">
        <f>'Anchor-LD'!N450</f>
        <v>0</v>
      </c>
      <c r="J452" s="140">
        <f>'Anchor-LD'!O450</f>
        <v>0</v>
      </c>
      <c r="K452" s="140">
        <f>(Summary!$C$58*H452+Summary!$C$59*I452+Summary!$C$60*J452)/Summary!$C$61</f>
        <v>0</v>
      </c>
      <c r="L452" s="140">
        <f>'Anchor-LD'!P450</f>
        <v>0</v>
      </c>
      <c r="M452" s="140">
        <f>'Anchor-LD'!Q450</f>
        <v>0</v>
      </c>
      <c r="N452" s="140">
        <f>'Anchor-LD'!R450</f>
        <v>0</v>
      </c>
      <c r="O452" s="140">
        <f>'Anchor-LD'!S450</f>
        <v>0</v>
      </c>
      <c r="P452" s="140">
        <f>'Anchor-LD'!T450</f>
        <v>0</v>
      </c>
      <c r="Q452" s="140">
        <f>'Anchor-LD'!U450</f>
        <v>0</v>
      </c>
      <c r="R452" s="140">
        <f>'Anchor-LD'!V450</f>
        <v>0</v>
      </c>
      <c r="S452" s="140">
        <f>'Anchor-LD'!W450</f>
        <v>0</v>
      </c>
      <c r="T452" s="140">
        <f>'Anchor-LD'!X450</f>
        <v>0</v>
      </c>
      <c r="U452" s="140">
        <f>10*LOG10(1/((Summary!$C$75/10^(R452/10)+Summary!$C$76/10^(S452/10)+Summary!$C$77/10^(T452/10))/Summary!$C$78))</f>
        <v>0</v>
      </c>
      <c r="V452" s="140">
        <f>'Anchor-LD'!Y450</f>
        <v>0</v>
      </c>
      <c r="W452" s="140">
        <f>'Anchor-LD'!Z450</f>
        <v>0</v>
      </c>
      <c r="X452" s="141">
        <f t="shared" si="28"/>
        <v>0</v>
      </c>
      <c r="Y452" s="133"/>
      <c r="Z452" s="139">
        <f>'Test-LD'!L450</f>
        <v>0</v>
      </c>
      <c r="AA452" s="140">
        <f>'Test-LD'!M450</f>
        <v>0</v>
      </c>
      <c r="AB452" s="140">
        <f>'Test-LD'!N450</f>
        <v>0</v>
      </c>
      <c r="AC452" s="140">
        <f>'Test-LD'!O450</f>
        <v>0</v>
      </c>
      <c r="AD452" s="140">
        <f>(Summary!$C$58*AA452+Summary!$C$59*AB452+Summary!$C$60*AC452)/Summary!$C$61</f>
        <v>0</v>
      </c>
      <c r="AE452" s="140">
        <f>'Test-LD'!P450</f>
        <v>0</v>
      </c>
      <c r="AF452" s="140">
        <f>'Test-LD'!Q450</f>
        <v>0</v>
      </c>
      <c r="AG452" s="140">
        <f>'Test-LD'!R450</f>
        <v>0</v>
      </c>
      <c r="AH452" s="140">
        <f>'Test-LD'!S450</f>
        <v>0</v>
      </c>
      <c r="AI452" s="140">
        <f>'Test-LD'!T450</f>
        <v>0</v>
      </c>
      <c r="AJ452" s="140">
        <f>'Test-LD'!U450</f>
        <v>0</v>
      </c>
      <c r="AK452" s="140">
        <f>'Test-LD'!V450</f>
        <v>0</v>
      </c>
      <c r="AL452" s="140">
        <f>'Test-LD'!W450</f>
        <v>0</v>
      </c>
      <c r="AM452" s="140">
        <f>'Test-LD'!X450</f>
        <v>0</v>
      </c>
      <c r="AN452" s="140">
        <f>10*LOG10(1/((Summary!$C$75/10^(AK452/10)+Summary!$C$76/10^(AL452/10)+Summary!$C$77/10^(AM452/10))/Summary!$C$78))</f>
        <v>0</v>
      </c>
      <c r="AO452" s="140">
        <f>'Test-LD'!Y450</f>
        <v>0</v>
      </c>
      <c r="AP452" s="140">
        <f>'Test-LD'!Z450</f>
        <v>0</v>
      </c>
      <c r="AQ452" s="141">
        <f t="shared" si="29"/>
        <v>0</v>
      </c>
      <c r="AR452" s="142" t="e">
        <f t="shared" si="30"/>
        <v>#DIV/0!</v>
      </c>
      <c r="AS452" s="143" t="e">
        <f t="shared" si="31"/>
        <v>#DIV/0!</v>
      </c>
      <c r="AT452" s="136"/>
      <c r="AU452" s="136"/>
      <c r="AV452" s="577" t="s">
        <v>123</v>
      </c>
      <c r="AW452" s="480" t="e" cm="1">
        <f t="array" ref="AW452">bdRateExtend($G450:$G453,H450:H453,$Z450:$Z453,AA450:AA453)</f>
        <v>#VALUE!</v>
      </c>
      <c r="AX452" s="480"/>
      <c r="AY452" s="480"/>
      <c r="AZ452" s="480"/>
      <c r="BA452" s="480"/>
      <c r="BB452" s="480"/>
      <c r="BC452" s="480" t="e" cm="1">
        <f t="array" ref="BC452">bdRateExtend($G450:$G453,L450:L453,$Z450:$Z453,AE450:AE453)</f>
        <v>#VALUE!</v>
      </c>
      <c r="BD452" s="480"/>
      <c r="BE452" s="480" t="e" cm="1">
        <f t="array" ref="BE452">bdRateExtend($G450:$G453,M450:M453,$Z450:$Z453,AF450:AF453)</f>
        <v>#VALUE!</v>
      </c>
      <c r="BF452" s="480"/>
      <c r="BG452" s="469" t="e" cm="1">
        <f t="array" ref="BG452">bdRateExtend($G450:$G453,N450:N453,$Z450:$Z453,AG450:AG453,"None", FALSE,1)</f>
        <v>#VALUE!</v>
      </c>
      <c r="BH452" s="476"/>
      <c r="BI452" s="469" t="e" cm="1">
        <f t="array" ref="BI452">bdRateExtend($G450:$G453,O450:O453,$Z450:$Z453,AH450:AH453,"None", FALSE,1)</f>
        <v>#VALUE!</v>
      </c>
      <c r="BJ452" s="476"/>
      <c r="BK452" s="480" t="e" cm="1">
        <f t="array" ref="BK452">bdRateExtend($G450:$G453,P450:P453,$Z450:$Z453,AI450:AI453)</f>
        <v>#VALUE!</v>
      </c>
      <c r="BL452" s="480"/>
      <c r="BM452" s="480" t="e" cm="1">
        <f t="array" ref="BM452">bdRateExtend($G450:$G453,Q450:Q453,$Z450:$Z453,AJ450:AJ453)</f>
        <v>#VALUE!</v>
      </c>
      <c r="BN452" s="480"/>
      <c r="BO452" s="480" t="e" cm="1">
        <f t="array" ref="BO452">bdRateExtend($G450:$G453,R450:R453,$Z450:$Z453,AK450:AK453)</f>
        <v>#VALUE!</v>
      </c>
      <c r="BP452" s="468"/>
      <c r="BQ452" s="480"/>
      <c r="BR452" s="480"/>
      <c r="BS452" s="480"/>
      <c r="BT452" s="476"/>
      <c r="BU452" s="463" cm="1">
        <f t="array" ref="BU452">testVMAFRange($G450:$G453,N450:N453,$Z450:$Z453,AG450:AG453)</f>
        <v>0</v>
      </c>
      <c r="BV452" s="465"/>
      <c r="BW452" s="463" cm="1">
        <f t="array" ref="BW452">testVMAFRange($G450:$G453,O450:O453,$Z450:$Z453,AH450:AH453)</f>
        <v>0</v>
      </c>
      <c r="BX452" s="465"/>
    </row>
    <row r="453" spans="1:76" ht="17" customHeight="1" thickBot="1" x14ac:dyDescent="0.4">
      <c r="A453" s="419"/>
      <c r="B453" s="484"/>
      <c r="C453" s="487"/>
      <c r="D453" s="491"/>
      <c r="E453" s="494"/>
      <c r="F453" s="347">
        <v>63</v>
      </c>
      <c r="G453" s="145">
        <f>'Anchor-LD'!L451</f>
        <v>0</v>
      </c>
      <c r="H453" s="146">
        <f>'Anchor-LD'!M451</f>
        <v>0</v>
      </c>
      <c r="I453" s="146">
        <f>'Anchor-LD'!N451</f>
        <v>0</v>
      </c>
      <c r="J453" s="146">
        <f>'Anchor-LD'!O451</f>
        <v>0</v>
      </c>
      <c r="K453" s="146">
        <f>(Summary!$C$58*H453+Summary!$C$59*I453+Summary!$C$60*J453)/Summary!$C$61</f>
        <v>0</v>
      </c>
      <c r="L453" s="146">
        <f>'Anchor-LD'!P451</f>
        <v>0</v>
      </c>
      <c r="M453" s="146">
        <f>'Anchor-LD'!Q451</f>
        <v>0</v>
      </c>
      <c r="N453" s="146">
        <f>'Anchor-LD'!R451</f>
        <v>0</v>
      </c>
      <c r="O453" s="146">
        <f>'Anchor-LD'!S451</f>
        <v>0</v>
      </c>
      <c r="P453" s="146">
        <f>'Anchor-LD'!T451</f>
        <v>0</v>
      </c>
      <c r="Q453" s="146">
        <f>'Anchor-LD'!U451</f>
        <v>0</v>
      </c>
      <c r="R453" s="146">
        <f>'Anchor-LD'!V451</f>
        <v>0</v>
      </c>
      <c r="S453" s="146">
        <f>'Anchor-LD'!W451</f>
        <v>0</v>
      </c>
      <c r="T453" s="146">
        <f>'Anchor-LD'!X451</f>
        <v>0</v>
      </c>
      <c r="U453" s="146">
        <f>10*LOG10(1/((Summary!$C$75/10^(R453/10)+Summary!$C$76/10^(S453/10)+Summary!$C$77/10^(T453/10))/Summary!$C$78))</f>
        <v>0</v>
      </c>
      <c r="V453" s="146">
        <f>'Anchor-LD'!Y451</f>
        <v>0</v>
      </c>
      <c r="W453" s="146">
        <f>'Anchor-LD'!Z451</f>
        <v>0</v>
      </c>
      <c r="X453" s="147">
        <f t="shared" si="28"/>
        <v>0</v>
      </c>
      <c r="Y453" s="151"/>
      <c r="Z453" s="145">
        <f>'Test-LD'!L451</f>
        <v>0</v>
      </c>
      <c r="AA453" s="146">
        <f>'Test-LD'!M451</f>
        <v>0</v>
      </c>
      <c r="AB453" s="146">
        <f>'Test-LD'!N451</f>
        <v>0</v>
      </c>
      <c r="AC453" s="146">
        <f>'Test-LD'!O451</f>
        <v>0</v>
      </c>
      <c r="AD453" s="146">
        <f>(Summary!$C$58*AA453+Summary!$C$59*AB453+Summary!$C$60*AC453)/Summary!$C$61</f>
        <v>0</v>
      </c>
      <c r="AE453" s="146">
        <f>'Test-LD'!P451</f>
        <v>0</v>
      </c>
      <c r="AF453" s="146">
        <f>'Test-LD'!Q451</f>
        <v>0</v>
      </c>
      <c r="AG453" s="146">
        <f>'Test-LD'!R451</f>
        <v>0</v>
      </c>
      <c r="AH453" s="146">
        <f>'Test-LD'!S451</f>
        <v>0</v>
      </c>
      <c r="AI453" s="146">
        <f>'Test-LD'!T451</f>
        <v>0</v>
      </c>
      <c r="AJ453" s="146">
        <f>'Test-LD'!U451</f>
        <v>0</v>
      </c>
      <c r="AK453" s="146">
        <f>'Test-LD'!V451</f>
        <v>0</v>
      </c>
      <c r="AL453" s="146">
        <f>'Test-LD'!W451</f>
        <v>0</v>
      </c>
      <c r="AM453" s="146">
        <f>'Test-LD'!X451</f>
        <v>0</v>
      </c>
      <c r="AN453" s="146">
        <f>10*LOG10(1/((Summary!$C$75/10^(AK453/10)+Summary!$C$76/10^(AL453/10)+Summary!$C$77/10^(AM453/10))/Summary!$C$78))</f>
        <v>0</v>
      </c>
      <c r="AO453" s="146">
        <f>'Test-LD'!Y451</f>
        <v>0</v>
      </c>
      <c r="AP453" s="146">
        <f>'Test-LD'!Z451</f>
        <v>0</v>
      </c>
      <c r="AQ453" s="147">
        <f t="shared" si="29"/>
        <v>0</v>
      </c>
      <c r="AR453" s="148" t="e">
        <f t="shared" si="30"/>
        <v>#DIV/0!</v>
      </c>
      <c r="AS453" s="149" t="e">
        <f t="shared" si="31"/>
        <v>#DIV/0!</v>
      </c>
      <c r="AT453" s="136"/>
      <c r="AU453" s="136"/>
      <c r="AV453" s="578"/>
      <c r="AW453" s="481"/>
      <c r="AX453" s="481"/>
      <c r="AY453" s="481"/>
      <c r="AZ453" s="481"/>
      <c r="BA453" s="481"/>
      <c r="BB453" s="481"/>
      <c r="BC453" s="481"/>
      <c r="BD453" s="481"/>
      <c r="BE453" s="481"/>
      <c r="BF453" s="481"/>
      <c r="BG453" s="472"/>
      <c r="BH453" s="477"/>
      <c r="BI453" s="472"/>
      <c r="BJ453" s="477"/>
      <c r="BK453" s="481"/>
      <c r="BL453" s="481"/>
      <c r="BM453" s="481"/>
      <c r="BN453" s="481"/>
      <c r="BO453" s="481"/>
      <c r="BP453" s="471"/>
      <c r="BQ453" s="481"/>
      <c r="BR453" s="481"/>
      <c r="BS453" s="481"/>
      <c r="BT453" s="477"/>
      <c r="BU453" s="473"/>
      <c r="BV453" s="466"/>
      <c r="BW453" s="473"/>
      <c r="BX453" s="466"/>
    </row>
    <row r="454" spans="1:76" ht="17" customHeight="1" x14ac:dyDescent="0.35">
      <c r="A454" s="419"/>
      <c r="B454" s="482" t="s">
        <v>22</v>
      </c>
      <c r="C454" s="485" t="s">
        <v>303</v>
      </c>
      <c r="D454" s="489">
        <v>29.97</v>
      </c>
      <c r="E454" s="492">
        <v>8</v>
      </c>
      <c r="F454" s="345">
        <v>23</v>
      </c>
      <c r="G454" s="130">
        <f>'Anchor-LD'!L452</f>
        <v>0</v>
      </c>
      <c r="H454" s="131">
        <f>'Anchor-LD'!M452</f>
        <v>0</v>
      </c>
      <c r="I454" s="131">
        <f>'Anchor-LD'!N452</f>
        <v>0</v>
      </c>
      <c r="J454" s="131">
        <f>'Anchor-LD'!O452</f>
        <v>0</v>
      </c>
      <c r="K454" s="131">
        <f>(Summary!$C$58*H454+Summary!$C$59*I454+Summary!$C$60*J454)/Summary!$C$61</f>
        <v>0</v>
      </c>
      <c r="L454" s="131">
        <f>'Anchor-LD'!P452</f>
        <v>0</v>
      </c>
      <c r="M454" s="131">
        <f>'Anchor-LD'!Q452</f>
        <v>0</v>
      </c>
      <c r="N454" s="131">
        <f>'Anchor-LD'!R452</f>
        <v>0</v>
      </c>
      <c r="O454" s="131">
        <f>'Anchor-LD'!S452</f>
        <v>0</v>
      </c>
      <c r="P454" s="131">
        <f>'Anchor-LD'!T452</f>
        <v>0</v>
      </c>
      <c r="Q454" s="131">
        <f>'Anchor-LD'!U452</f>
        <v>0</v>
      </c>
      <c r="R454" s="131">
        <f>'Anchor-LD'!V452</f>
        <v>0</v>
      </c>
      <c r="S454" s="131">
        <f>'Anchor-LD'!W452</f>
        <v>0</v>
      </c>
      <c r="T454" s="131">
        <f>'Anchor-LD'!X452</f>
        <v>0</v>
      </c>
      <c r="U454" s="131">
        <f>10*LOG10(1/((Summary!$C$75/10^(R454/10)+Summary!$C$76/10^(S454/10)+Summary!$C$77/10^(T454/10))/Summary!$C$78))</f>
        <v>0</v>
      </c>
      <c r="V454" s="131">
        <f>'Anchor-LD'!Y452</f>
        <v>0</v>
      </c>
      <c r="W454" s="131">
        <f>'Anchor-LD'!Z452</f>
        <v>0</v>
      </c>
      <c r="X454" s="132">
        <f t="shared" si="28"/>
        <v>0</v>
      </c>
      <c r="Y454" s="133"/>
      <c r="Z454" s="130">
        <f>'Test-LD'!L452</f>
        <v>0</v>
      </c>
      <c r="AA454" s="131">
        <f>'Test-LD'!M452</f>
        <v>0</v>
      </c>
      <c r="AB454" s="131">
        <f>'Test-LD'!N452</f>
        <v>0</v>
      </c>
      <c r="AC454" s="131">
        <f>'Test-LD'!O452</f>
        <v>0</v>
      </c>
      <c r="AD454" s="131">
        <f>(Summary!$C$58*AA454+Summary!$C$59*AB454+Summary!$C$60*AC454)/Summary!$C$61</f>
        <v>0</v>
      </c>
      <c r="AE454" s="131">
        <f>'Test-LD'!P452</f>
        <v>0</v>
      </c>
      <c r="AF454" s="131">
        <f>'Test-LD'!Q452</f>
        <v>0</v>
      </c>
      <c r="AG454" s="131">
        <f>'Test-LD'!R452</f>
        <v>0</v>
      </c>
      <c r="AH454" s="131">
        <f>'Test-LD'!S452</f>
        <v>0</v>
      </c>
      <c r="AI454" s="131">
        <f>'Test-LD'!T452</f>
        <v>0</v>
      </c>
      <c r="AJ454" s="131">
        <f>'Test-LD'!U452</f>
        <v>0</v>
      </c>
      <c r="AK454" s="131">
        <f>'Test-LD'!V452</f>
        <v>0</v>
      </c>
      <c r="AL454" s="131">
        <f>'Test-LD'!W452</f>
        <v>0</v>
      </c>
      <c r="AM454" s="131">
        <f>'Test-LD'!X452</f>
        <v>0</v>
      </c>
      <c r="AN454" s="131">
        <f>10*LOG10(1/((Summary!$C$75/10^(AK454/10)+Summary!$C$76/10^(AL454/10)+Summary!$C$77/10^(AM454/10))/Summary!$C$78))</f>
        <v>0</v>
      </c>
      <c r="AO454" s="131">
        <f>'Test-LD'!Y452</f>
        <v>0</v>
      </c>
      <c r="AP454" s="131">
        <f>'Test-LD'!Z452</f>
        <v>0</v>
      </c>
      <c r="AQ454" s="132">
        <f t="shared" si="29"/>
        <v>0</v>
      </c>
      <c r="AR454" s="134" t="e">
        <f t="shared" si="30"/>
        <v>#DIV/0!</v>
      </c>
      <c r="AS454" s="135" t="e">
        <f t="shared" si="31"/>
        <v>#DIV/0!</v>
      </c>
      <c r="AT454" s="136"/>
      <c r="AU454" s="136"/>
      <c r="AV454" s="577" t="s">
        <v>121</v>
      </c>
      <c r="AW454" s="480" t="e" cm="1">
        <f t="array" ref="AW454">bdRateExtend($G454:$G457,H454:H457,$Z454:$Z457,AA454:AA457)</f>
        <v>#VALUE!</v>
      </c>
      <c r="AX454" s="480" t="e" cm="1">
        <f t="array" ref="AX454">bdRateExtend($G454:$G459,H454:H459,$Z454:$Z459,AA454:AA459)</f>
        <v>#VALUE!</v>
      </c>
      <c r="AY454" s="480" t="e" cm="1">
        <f t="array" ref="AY454">bdRateExtend($G454:$G459,I454:I459,$Z454:$Z459,AB454:AB459)</f>
        <v>#VALUE!</v>
      </c>
      <c r="AZ454" s="480" t="e" cm="1">
        <f t="array" ref="AZ454">bdRateExtend($G454:$G459,J454:J459,$Z454:$Z459,AC454:AC459)</f>
        <v>#VALUE!</v>
      </c>
      <c r="BA454" s="480" t="e" cm="1">
        <f t="array" ref="BA454">bdRateExtend($G454:$G459,K454:K459,$Z454:$Z459,AD454:AD459)</f>
        <v>#VALUE!</v>
      </c>
      <c r="BB454" s="479" t="e">
        <f>(Summary!$C$89*AX454+Summary!$C$90*AY454+Summary!$C$91*AZ454)/Summary!$C$92</f>
        <v>#VALUE!</v>
      </c>
      <c r="BC454" s="480" t="e" cm="1">
        <f t="array" ref="BC454">bdRateExtend($G454:$G457,L454:L457,$Z454:$Z457,AE454:AE457)</f>
        <v>#VALUE!</v>
      </c>
      <c r="BD454" s="480" t="e" cm="1">
        <f t="array" ref="BD454">bdRateExtend($G454:$G459,L454:L459,$Z454:$Z459,AE454:AE459)</f>
        <v>#VALUE!</v>
      </c>
      <c r="BE454" s="480" t="e" cm="1">
        <f t="array" ref="BE454">bdRateExtend($G454:$G457,M454:M457,$Z454:$Z457,AF454:AF457)</f>
        <v>#VALUE!</v>
      </c>
      <c r="BF454" s="480" t="e" cm="1">
        <f t="array" ref="BF454">bdRateExtend($G454:$G459,M454:M459,$Z454:$Z459,AF454:AF459)</f>
        <v>#VALUE!</v>
      </c>
      <c r="BG454" s="474" t="e" cm="1">
        <f t="array" ref="BG454">bdRateExtend($G454:$G457,N454:N457,$Z454:$Z457,AG454:AG457,"None", FALSE,1)</f>
        <v>#VALUE!</v>
      </c>
      <c r="BH454" s="475" t="e" cm="1">
        <f t="array" ref="BH454">bdRateExtend($G454:$G459,N454:N459,$Z454:$Z459,AG454:AG459,"None", FALSE,1)</f>
        <v>#VALUE!</v>
      </c>
      <c r="BI454" s="474" t="e" cm="1">
        <f t="array" ref="BI454">bdRateExtend($G454:$G457,O454:O457,$Z454:$Z457,AH454:AH457,"None", FALSE,1)</f>
        <v>#VALUE!</v>
      </c>
      <c r="BJ454" s="475" t="e" cm="1">
        <f t="array" ref="BJ454">bdRateExtend($G454:$G459,O454:O459,$Z454:$Z459,AH454:AH459,"None", FALSE,1)</f>
        <v>#VALUE!</v>
      </c>
      <c r="BK454" s="480" t="e" cm="1">
        <f t="array" ref="BK454">bdRateExtend($G454:$G457,P454:P457,$Z454:$Z457,AI454:AI457)</f>
        <v>#VALUE!</v>
      </c>
      <c r="BL454" s="480" t="e" cm="1">
        <f t="array" ref="BL454">bdRateExtend($G454:$G459,P454:P459,$Z454:$Z459,AI454:AI459)</f>
        <v>#VALUE!</v>
      </c>
      <c r="BM454" s="480" t="e" cm="1">
        <f t="array" ref="BM454">bdRateExtend($G454:$G457,Q454:Q457,$Z454:$Z457,AJ454:AJ457)</f>
        <v>#VALUE!</v>
      </c>
      <c r="BN454" s="480" t="e" cm="1">
        <f t="array" ref="BN454">bdRateExtend($G454:$G459,Q454:Q459,$Z454:$Z459,AJ454:AJ459)</f>
        <v>#VALUE!</v>
      </c>
      <c r="BO454" s="480" t="e" cm="1">
        <f t="array" ref="BO454">bdRateExtend($G454:$G457,R454:R457,$Z454:$Z457,AK454:AK457)</f>
        <v>#VALUE!</v>
      </c>
      <c r="BP454" s="575" t="e" cm="1">
        <f t="array" ref="BP454">bdRateExtend($G454:$G459,R454:R459,$Z454:$Z459,AK454:AK459)</f>
        <v>#VALUE!</v>
      </c>
      <c r="BQ454" s="574" t="e" cm="1">
        <f t="array" ref="BQ454">bdRateExtend($G454:$G459,S454:S459,$Z454:$Z459,AL454:AL459)</f>
        <v>#VALUE!</v>
      </c>
      <c r="BR454" s="574" t="e" cm="1">
        <f t="array" ref="BR454">bdRateExtend($G454:$G459,T454:T459,$Z454:$Z459,AM454:AM459)</f>
        <v>#VALUE!</v>
      </c>
      <c r="BS454" s="574" t="e" cm="1">
        <f t="array" ref="BS454">bdRateExtend($G454:$G459,U454:U459,$Z454:$Z459,AN454:AN459)</f>
        <v>#VALUE!</v>
      </c>
      <c r="BT454" s="576" t="e">
        <f>(Summary!$C$103*BP454+Summary!$C$104*BQ454+Summary!$C$105*BR454)/Summary!$C$106</f>
        <v>#VALUE!</v>
      </c>
      <c r="BU454" s="462" cm="1">
        <f t="array" ref="BU454">testVMAFRange($G454:$G457,N454:N457,$Z454:$Z457,AG454:AG457)</f>
        <v>0</v>
      </c>
      <c r="BV454" s="464" cm="1">
        <f t="array" ref="BV454">testVMAFRange($G454:$G459,N454:N459,$Z454:$Z459,AG454:AG459)</f>
        <v>0</v>
      </c>
      <c r="BW454" s="462" cm="1">
        <f t="array" ref="BW454">testVMAFRange($G454:$G457,O454:O457,$Z454:$Z457,AH454:AH457)</f>
        <v>0</v>
      </c>
      <c r="BX454" s="464" cm="1">
        <f t="array" ref="BX454">testVMAFRange($G454:$G459,O454:O459,$Z454:$Z459,AH454:AH459)</f>
        <v>0</v>
      </c>
    </row>
    <row r="455" spans="1:76" ht="17" customHeight="1" x14ac:dyDescent="0.35">
      <c r="A455" s="419"/>
      <c r="B455" s="483"/>
      <c r="C455" s="486"/>
      <c r="D455" s="490"/>
      <c r="E455" s="493"/>
      <c r="F455" s="346">
        <v>31</v>
      </c>
      <c r="G455" s="139">
        <f>'Anchor-LD'!L453</f>
        <v>0</v>
      </c>
      <c r="H455" s="140">
        <f>'Anchor-LD'!M453</f>
        <v>0</v>
      </c>
      <c r="I455" s="140">
        <f>'Anchor-LD'!N453</f>
        <v>0</v>
      </c>
      <c r="J455" s="140">
        <f>'Anchor-LD'!O453</f>
        <v>0</v>
      </c>
      <c r="K455" s="140">
        <f>(Summary!$C$58*H455+Summary!$C$59*I455+Summary!$C$60*J455)/Summary!$C$61</f>
        <v>0</v>
      </c>
      <c r="L455" s="140">
        <f>'Anchor-LD'!P453</f>
        <v>0</v>
      </c>
      <c r="M455" s="140">
        <f>'Anchor-LD'!Q453</f>
        <v>0</v>
      </c>
      <c r="N455" s="140">
        <f>'Anchor-LD'!R453</f>
        <v>0</v>
      </c>
      <c r="O455" s="140">
        <f>'Anchor-LD'!S453</f>
        <v>0</v>
      </c>
      <c r="P455" s="140">
        <f>'Anchor-LD'!T453</f>
        <v>0</v>
      </c>
      <c r="Q455" s="140">
        <f>'Anchor-LD'!U453</f>
        <v>0</v>
      </c>
      <c r="R455" s="140">
        <f>'Anchor-LD'!V453</f>
        <v>0</v>
      </c>
      <c r="S455" s="140">
        <f>'Anchor-LD'!W453</f>
        <v>0</v>
      </c>
      <c r="T455" s="140">
        <f>'Anchor-LD'!X453</f>
        <v>0</v>
      </c>
      <c r="U455" s="140">
        <f>10*LOG10(1/((Summary!$C$75/10^(R455/10)+Summary!$C$76/10^(S455/10)+Summary!$C$77/10^(T455/10))/Summary!$C$78))</f>
        <v>0</v>
      </c>
      <c r="V455" s="140">
        <f>'Anchor-LD'!Y453</f>
        <v>0</v>
      </c>
      <c r="W455" s="140">
        <f>'Anchor-LD'!Z453</f>
        <v>0</v>
      </c>
      <c r="X455" s="141">
        <f t="shared" si="28"/>
        <v>0</v>
      </c>
      <c r="Y455" s="133"/>
      <c r="Z455" s="139">
        <f>'Test-LD'!L453</f>
        <v>0</v>
      </c>
      <c r="AA455" s="140">
        <f>'Test-LD'!M453</f>
        <v>0</v>
      </c>
      <c r="AB455" s="140">
        <f>'Test-LD'!N453</f>
        <v>0</v>
      </c>
      <c r="AC455" s="140">
        <f>'Test-LD'!O453</f>
        <v>0</v>
      </c>
      <c r="AD455" s="140">
        <f>(Summary!$C$58*AA455+Summary!$C$59*AB455+Summary!$C$60*AC455)/Summary!$C$61</f>
        <v>0</v>
      </c>
      <c r="AE455" s="140">
        <f>'Test-LD'!P453</f>
        <v>0</v>
      </c>
      <c r="AF455" s="140">
        <f>'Test-LD'!Q453</f>
        <v>0</v>
      </c>
      <c r="AG455" s="140">
        <f>'Test-LD'!R453</f>
        <v>0</v>
      </c>
      <c r="AH455" s="140">
        <f>'Test-LD'!S453</f>
        <v>0</v>
      </c>
      <c r="AI455" s="140">
        <f>'Test-LD'!T453</f>
        <v>0</v>
      </c>
      <c r="AJ455" s="140">
        <f>'Test-LD'!U453</f>
        <v>0</v>
      </c>
      <c r="AK455" s="140">
        <f>'Test-LD'!V453</f>
        <v>0</v>
      </c>
      <c r="AL455" s="140">
        <f>'Test-LD'!W453</f>
        <v>0</v>
      </c>
      <c r="AM455" s="140">
        <f>'Test-LD'!X453</f>
        <v>0</v>
      </c>
      <c r="AN455" s="140">
        <f>10*LOG10(1/((Summary!$C$75/10^(AK455/10)+Summary!$C$76/10^(AL455/10)+Summary!$C$77/10^(AM455/10))/Summary!$C$78))</f>
        <v>0</v>
      </c>
      <c r="AO455" s="140">
        <f>'Test-LD'!Y453</f>
        <v>0</v>
      </c>
      <c r="AP455" s="140">
        <f>'Test-LD'!Z453</f>
        <v>0</v>
      </c>
      <c r="AQ455" s="141">
        <f t="shared" si="29"/>
        <v>0</v>
      </c>
      <c r="AR455" s="142" t="e">
        <f t="shared" si="30"/>
        <v>#DIV/0!</v>
      </c>
      <c r="AS455" s="143" t="e">
        <f t="shared" si="31"/>
        <v>#DIV/0!</v>
      </c>
      <c r="AT455" s="136"/>
      <c r="AU455" s="136"/>
      <c r="AV455" s="577"/>
      <c r="AW455" s="480"/>
      <c r="AX455" s="480"/>
      <c r="AY455" s="480"/>
      <c r="AZ455" s="480"/>
      <c r="BA455" s="480"/>
      <c r="BB455" s="480"/>
      <c r="BC455" s="480"/>
      <c r="BD455" s="480"/>
      <c r="BE455" s="480"/>
      <c r="BF455" s="480"/>
      <c r="BG455" s="469"/>
      <c r="BH455" s="476"/>
      <c r="BI455" s="469"/>
      <c r="BJ455" s="476"/>
      <c r="BK455" s="480"/>
      <c r="BL455" s="480"/>
      <c r="BM455" s="480"/>
      <c r="BN455" s="480"/>
      <c r="BO455" s="480"/>
      <c r="BP455" s="468"/>
      <c r="BQ455" s="480"/>
      <c r="BR455" s="480"/>
      <c r="BS455" s="480"/>
      <c r="BT455" s="476"/>
      <c r="BU455" s="463"/>
      <c r="BV455" s="465"/>
      <c r="BW455" s="463"/>
      <c r="BX455" s="465"/>
    </row>
    <row r="456" spans="1:76" ht="17" customHeight="1" x14ac:dyDescent="0.35">
      <c r="A456" s="419"/>
      <c r="B456" s="483"/>
      <c r="C456" s="486"/>
      <c r="D456" s="490"/>
      <c r="E456" s="493"/>
      <c r="F456" s="346">
        <v>39</v>
      </c>
      <c r="G456" s="139">
        <f>'Anchor-LD'!L454</f>
        <v>0</v>
      </c>
      <c r="H456" s="140">
        <f>'Anchor-LD'!M454</f>
        <v>0</v>
      </c>
      <c r="I456" s="140">
        <f>'Anchor-LD'!N454</f>
        <v>0</v>
      </c>
      <c r="J456" s="140">
        <f>'Anchor-LD'!O454</f>
        <v>0</v>
      </c>
      <c r="K456" s="140">
        <f>(Summary!$C$58*H456+Summary!$C$59*I456+Summary!$C$60*J456)/Summary!$C$61</f>
        <v>0</v>
      </c>
      <c r="L456" s="140">
        <f>'Anchor-LD'!P454</f>
        <v>0</v>
      </c>
      <c r="M456" s="140">
        <f>'Anchor-LD'!Q454</f>
        <v>0</v>
      </c>
      <c r="N456" s="140">
        <f>'Anchor-LD'!R454</f>
        <v>0</v>
      </c>
      <c r="O456" s="140">
        <f>'Anchor-LD'!S454</f>
        <v>0</v>
      </c>
      <c r="P456" s="140">
        <f>'Anchor-LD'!T454</f>
        <v>0</v>
      </c>
      <c r="Q456" s="140">
        <f>'Anchor-LD'!U454</f>
        <v>0</v>
      </c>
      <c r="R456" s="140">
        <f>'Anchor-LD'!V454</f>
        <v>0</v>
      </c>
      <c r="S456" s="140">
        <f>'Anchor-LD'!W454</f>
        <v>0</v>
      </c>
      <c r="T456" s="140">
        <f>'Anchor-LD'!X454</f>
        <v>0</v>
      </c>
      <c r="U456" s="140">
        <f>10*LOG10(1/((Summary!$C$75/10^(R456/10)+Summary!$C$76/10^(S456/10)+Summary!$C$77/10^(T456/10))/Summary!$C$78))</f>
        <v>0</v>
      </c>
      <c r="V456" s="140">
        <f>'Anchor-LD'!Y454</f>
        <v>0</v>
      </c>
      <c r="W456" s="140">
        <f>'Anchor-LD'!Z454</f>
        <v>0</v>
      </c>
      <c r="X456" s="141">
        <f t="shared" si="28"/>
        <v>0</v>
      </c>
      <c r="Y456" s="133"/>
      <c r="Z456" s="139">
        <f>'Test-LD'!L454</f>
        <v>0</v>
      </c>
      <c r="AA456" s="140">
        <f>'Test-LD'!M454</f>
        <v>0</v>
      </c>
      <c r="AB456" s="140">
        <f>'Test-LD'!N454</f>
        <v>0</v>
      </c>
      <c r="AC456" s="140">
        <f>'Test-LD'!O454</f>
        <v>0</v>
      </c>
      <c r="AD456" s="140">
        <f>(Summary!$C$58*AA456+Summary!$C$59*AB456+Summary!$C$60*AC456)/Summary!$C$61</f>
        <v>0</v>
      </c>
      <c r="AE456" s="140">
        <f>'Test-LD'!P454</f>
        <v>0</v>
      </c>
      <c r="AF456" s="140">
        <f>'Test-LD'!Q454</f>
        <v>0</v>
      </c>
      <c r="AG456" s="140">
        <f>'Test-LD'!R454</f>
        <v>0</v>
      </c>
      <c r="AH456" s="140">
        <f>'Test-LD'!S454</f>
        <v>0</v>
      </c>
      <c r="AI456" s="140">
        <f>'Test-LD'!T454</f>
        <v>0</v>
      </c>
      <c r="AJ456" s="140">
        <f>'Test-LD'!U454</f>
        <v>0</v>
      </c>
      <c r="AK456" s="140">
        <f>'Test-LD'!V454</f>
        <v>0</v>
      </c>
      <c r="AL456" s="140">
        <f>'Test-LD'!W454</f>
        <v>0</v>
      </c>
      <c r="AM456" s="140">
        <f>'Test-LD'!X454</f>
        <v>0</v>
      </c>
      <c r="AN456" s="140">
        <f>10*LOG10(1/((Summary!$C$75/10^(AK456/10)+Summary!$C$76/10^(AL456/10)+Summary!$C$77/10^(AM456/10))/Summary!$C$78))</f>
        <v>0</v>
      </c>
      <c r="AO456" s="140">
        <f>'Test-LD'!Y454</f>
        <v>0</v>
      </c>
      <c r="AP456" s="140">
        <f>'Test-LD'!Z454</f>
        <v>0</v>
      </c>
      <c r="AQ456" s="141">
        <f t="shared" si="29"/>
        <v>0</v>
      </c>
      <c r="AR456" s="142" t="e">
        <f t="shared" si="30"/>
        <v>#DIV/0!</v>
      </c>
      <c r="AS456" s="143" t="e">
        <f t="shared" si="31"/>
        <v>#DIV/0!</v>
      </c>
      <c r="AT456" s="136"/>
      <c r="AU456" s="136"/>
      <c r="AV456" s="577" t="s">
        <v>122</v>
      </c>
      <c r="AW456" s="480" t="e" cm="1">
        <f t="array" ref="AW456">bdRateExtend($G455:$G458,H455:H458,$Z455:$Z458,AA455:AA458)</f>
        <v>#VALUE!</v>
      </c>
      <c r="AX456" s="480"/>
      <c r="AY456" s="480"/>
      <c r="AZ456" s="480"/>
      <c r="BA456" s="480"/>
      <c r="BB456" s="480"/>
      <c r="BC456" s="480" t="e" cm="1">
        <f t="array" ref="BC456">bdRateExtend($G455:$G458,L455:L458,$Z455:$Z458,AE455:AE458)</f>
        <v>#VALUE!</v>
      </c>
      <c r="BD456" s="480"/>
      <c r="BE456" s="480" t="e" cm="1">
        <f t="array" ref="BE456">bdRateExtend($G455:$G458,M455:M458,$Z455:$Z458,AF455:AF458)</f>
        <v>#VALUE!</v>
      </c>
      <c r="BF456" s="480"/>
      <c r="BG456" s="469" t="e" cm="1">
        <f t="array" ref="BG456">bdRateExtend($G455:$G458,N455:N458,$Z455:$Z458,AG455:AG458,"None", FALSE,1)</f>
        <v>#VALUE!</v>
      </c>
      <c r="BH456" s="476"/>
      <c r="BI456" s="469" t="e" cm="1">
        <f t="array" ref="BI456">bdRateExtend($G455:$G458,O455:O458,$Z455:$Z458,AH455:AH458,"None", FALSE,1)</f>
        <v>#VALUE!</v>
      </c>
      <c r="BJ456" s="476"/>
      <c r="BK456" s="480" t="e" cm="1">
        <f t="array" ref="BK456">bdRateExtend($G455:$G458,P455:P458,$Z455:$Z458,AI455:AI458)</f>
        <v>#VALUE!</v>
      </c>
      <c r="BL456" s="480"/>
      <c r="BM456" s="480" t="e" cm="1">
        <f t="array" ref="BM456">bdRateExtend($G455:$G458,Q455:Q458,$Z455:$Z458,AJ455:AJ458)</f>
        <v>#VALUE!</v>
      </c>
      <c r="BN456" s="480"/>
      <c r="BO456" s="480" t="e" cm="1">
        <f t="array" ref="BO456">bdRateExtend($G455:$G458,R455:R458,$Z455:$Z458,AK455:AK458)</f>
        <v>#VALUE!</v>
      </c>
      <c r="BP456" s="468"/>
      <c r="BQ456" s="480"/>
      <c r="BR456" s="480"/>
      <c r="BS456" s="480"/>
      <c r="BT456" s="476"/>
      <c r="BU456" s="463" cm="1">
        <f t="array" ref="BU456">testVMAFRange($G455:$G458,N455:N458,$Z455:$Z458,AG455:AG458)</f>
        <v>0</v>
      </c>
      <c r="BV456" s="465"/>
      <c r="BW456" s="463" cm="1">
        <f t="array" ref="BW456">testVMAFRange($G455:$G458,O455:O458,$Z455:$Z458,AH455:AH458)</f>
        <v>0</v>
      </c>
      <c r="BX456" s="465"/>
    </row>
    <row r="457" spans="1:76" ht="17" customHeight="1" x14ac:dyDescent="0.35">
      <c r="A457" s="419"/>
      <c r="B457" s="483"/>
      <c r="C457" s="486"/>
      <c r="D457" s="490"/>
      <c r="E457" s="493"/>
      <c r="F457" s="346">
        <v>47</v>
      </c>
      <c r="G457" s="139">
        <f>'Anchor-LD'!L455</f>
        <v>0</v>
      </c>
      <c r="H457" s="140">
        <f>'Anchor-LD'!M455</f>
        <v>0</v>
      </c>
      <c r="I457" s="140">
        <f>'Anchor-LD'!N455</f>
        <v>0</v>
      </c>
      <c r="J457" s="140">
        <f>'Anchor-LD'!O455</f>
        <v>0</v>
      </c>
      <c r="K457" s="140">
        <f>(Summary!$C$58*H457+Summary!$C$59*I457+Summary!$C$60*J457)/Summary!$C$61</f>
        <v>0</v>
      </c>
      <c r="L457" s="140">
        <f>'Anchor-LD'!P455</f>
        <v>0</v>
      </c>
      <c r="M457" s="140">
        <f>'Anchor-LD'!Q455</f>
        <v>0</v>
      </c>
      <c r="N457" s="140">
        <f>'Anchor-LD'!R455</f>
        <v>0</v>
      </c>
      <c r="O457" s="140">
        <f>'Anchor-LD'!S455</f>
        <v>0</v>
      </c>
      <c r="P457" s="140">
        <f>'Anchor-LD'!T455</f>
        <v>0</v>
      </c>
      <c r="Q457" s="140">
        <f>'Anchor-LD'!U455</f>
        <v>0</v>
      </c>
      <c r="R457" s="140">
        <f>'Anchor-LD'!V455</f>
        <v>0</v>
      </c>
      <c r="S457" s="140">
        <f>'Anchor-LD'!W455</f>
        <v>0</v>
      </c>
      <c r="T457" s="140">
        <f>'Anchor-LD'!X455</f>
        <v>0</v>
      </c>
      <c r="U457" s="140">
        <f>10*LOG10(1/((Summary!$C$75/10^(R457/10)+Summary!$C$76/10^(S457/10)+Summary!$C$77/10^(T457/10))/Summary!$C$78))</f>
        <v>0</v>
      </c>
      <c r="V457" s="140">
        <f>'Anchor-LD'!Y455</f>
        <v>0</v>
      </c>
      <c r="W457" s="140">
        <f>'Anchor-LD'!Z455</f>
        <v>0</v>
      </c>
      <c r="X457" s="141">
        <f t="shared" si="28"/>
        <v>0</v>
      </c>
      <c r="Y457" s="133"/>
      <c r="Z457" s="139">
        <f>'Test-LD'!L455</f>
        <v>0</v>
      </c>
      <c r="AA457" s="140">
        <f>'Test-LD'!M455</f>
        <v>0</v>
      </c>
      <c r="AB457" s="140">
        <f>'Test-LD'!N455</f>
        <v>0</v>
      </c>
      <c r="AC457" s="140">
        <f>'Test-LD'!O455</f>
        <v>0</v>
      </c>
      <c r="AD457" s="140">
        <f>(Summary!$C$58*AA457+Summary!$C$59*AB457+Summary!$C$60*AC457)/Summary!$C$61</f>
        <v>0</v>
      </c>
      <c r="AE457" s="140">
        <f>'Test-LD'!P455</f>
        <v>0</v>
      </c>
      <c r="AF457" s="140">
        <f>'Test-LD'!Q455</f>
        <v>0</v>
      </c>
      <c r="AG457" s="140">
        <f>'Test-LD'!R455</f>
        <v>0</v>
      </c>
      <c r="AH457" s="140">
        <f>'Test-LD'!S455</f>
        <v>0</v>
      </c>
      <c r="AI457" s="140">
        <f>'Test-LD'!T455</f>
        <v>0</v>
      </c>
      <c r="AJ457" s="140">
        <f>'Test-LD'!U455</f>
        <v>0</v>
      </c>
      <c r="AK457" s="140">
        <f>'Test-LD'!V455</f>
        <v>0</v>
      </c>
      <c r="AL457" s="140">
        <f>'Test-LD'!W455</f>
        <v>0</v>
      </c>
      <c r="AM457" s="140">
        <f>'Test-LD'!X455</f>
        <v>0</v>
      </c>
      <c r="AN457" s="140">
        <f>10*LOG10(1/((Summary!$C$75/10^(AK457/10)+Summary!$C$76/10^(AL457/10)+Summary!$C$77/10^(AM457/10))/Summary!$C$78))</f>
        <v>0</v>
      </c>
      <c r="AO457" s="140">
        <f>'Test-LD'!Y455</f>
        <v>0</v>
      </c>
      <c r="AP457" s="140">
        <f>'Test-LD'!Z455</f>
        <v>0</v>
      </c>
      <c r="AQ457" s="141">
        <f t="shared" si="29"/>
        <v>0</v>
      </c>
      <c r="AR457" s="142" t="e">
        <f t="shared" si="30"/>
        <v>#DIV/0!</v>
      </c>
      <c r="AS457" s="143" t="e">
        <f t="shared" si="31"/>
        <v>#DIV/0!</v>
      </c>
      <c r="AT457" s="136"/>
      <c r="AU457" s="136"/>
      <c r="AV457" s="577"/>
      <c r="AW457" s="480"/>
      <c r="AX457" s="480"/>
      <c r="AY457" s="480"/>
      <c r="AZ457" s="480"/>
      <c r="BA457" s="480"/>
      <c r="BB457" s="480"/>
      <c r="BC457" s="480"/>
      <c r="BD457" s="480"/>
      <c r="BE457" s="480"/>
      <c r="BF457" s="480"/>
      <c r="BG457" s="469"/>
      <c r="BH457" s="476"/>
      <c r="BI457" s="469"/>
      <c r="BJ457" s="476"/>
      <c r="BK457" s="480"/>
      <c r="BL457" s="480"/>
      <c r="BM457" s="480"/>
      <c r="BN457" s="480"/>
      <c r="BO457" s="480"/>
      <c r="BP457" s="468"/>
      <c r="BQ457" s="480"/>
      <c r="BR457" s="480"/>
      <c r="BS457" s="480"/>
      <c r="BT457" s="476"/>
      <c r="BU457" s="463"/>
      <c r="BV457" s="465"/>
      <c r="BW457" s="463"/>
      <c r="BX457" s="465"/>
    </row>
    <row r="458" spans="1:76" ht="17" customHeight="1" x14ac:dyDescent="0.35">
      <c r="A458" s="419"/>
      <c r="B458" s="483"/>
      <c r="C458" s="486"/>
      <c r="D458" s="490"/>
      <c r="E458" s="493"/>
      <c r="F458" s="346">
        <v>55</v>
      </c>
      <c r="G458" s="139">
        <f>'Anchor-LD'!L456</f>
        <v>0</v>
      </c>
      <c r="H458" s="140">
        <f>'Anchor-LD'!M456</f>
        <v>0</v>
      </c>
      <c r="I458" s="140">
        <f>'Anchor-LD'!N456</f>
        <v>0</v>
      </c>
      <c r="J458" s="140">
        <f>'Anchor-LD'!O456</f>
        <v>0</v>
      </c>
      <c r="K458" s="140">
        <f>(Summary!$C$58*H458+Summary!$C$59*I458+Summary!$C$60*J458)/Summary!$C$61</f>
        <v>0</v>
      </c>
      <c r="L458" s="140">
        <f>'Anchor-LD'!P456</f>
        <v>0</v>
      </c>
      <c r="M458" s="140">
        <f>'Anchor-LD'!Q456</f>
        <v>0</v>
      </c>
      <c r="N458" s="140">
        <f>'Anchor-LD'!R456</f>
        <v>0</v>
      </c>
      <c r="O458" s="140">
        <f>'Anchor-LD'!S456</f>
        <v>0</v>
      </c>
      <c r="P458" s="140">
        <f>'Anchor-LD'!T456</f>
        <v>0</v>
      </c>
      <c r="Q458" s="140">
        <f>'Anchor-LD'!U456</f>
        <v>0</v>
      </c>
      <c r="R458" s="140">
        <f>'Anchor-LD'!V456</f>
        <v>0</v>
      </c>
      <c r="S458" s="140">
        <f>'Anchor-LD'!W456</f>
        <v>0</v>
      </c>
      <c r="T458" s="140">
        <f>'Anchor-LD'!X456</f>
        <v>0</v>
      </c>
      <c r="U458" s="140">
        <f>10*LOG10(1/((Summary!$C$75/10^(R458/10)+Summary!$C$76/10^(S458/10)+Summary!$C$77/10^(T458/10))/Summary!$C$78))</f>
        <v>0</v>
      </c>
      <c r="V458" s="140">
        <f>'Anchor-LD'!Y456</f>
        <v>0</v>
      </c>
      <c r="W458" s="140">
        <f>'Anchor-LD'!Z456</f>
        <v>0</v>
      </c>
      <c r="X458" s="141">
        <f t="shared" si="28"/>
        <v>0</v>
      </c>
      <c r="Y458" s="133"/>
      <c r="Z458" s="139">
        <f>'Test-LD'!L456</f>
        <v>0</v>
      </c>
      <c r="AA458" s="140">
        <f>'Test-LD'!M456</f>
        <v>0</v>
      </c>
      <c r="AB458" s="140">
        <f>'Test-LD'!N456</f>
        <v>0</v>
      </c>
      <c r="AC458" s="140">
        <f>'Test-LD'!O456</f>
        <v>0</v>
      </c>
      <c r="AD458" s="140">
        <f>(Summary!$C$58*AA458+Summary!$C$59*AB458+Summary!$C$60*AC458)/Summary!$C$61</f>
        <v>0</v>
      </c>
      <c r="AE458" s="140">
        <f>'Test-LD'!P456</f>
        <v>0</v>
      </c>
      <c r="AF458" s="140">
        <f>'Test-LD'!Q456</f>
        <v>0</v>
      </c>
      <c r="AG458" s="140">
        <f>'Test-LD'!R456</f>
        <v>0</v>
      </c>
      <c r="AH458" s="140">
        <f>'Test-LD'!S456</f>
        <v>0</v>
      </c>
      <c r="AI458" s="140">
        <f>'Test-LD'!T456</f>
        <v>0</v>
      </c>
      <c r="AJ458" s="140">
        <f>'Test-LD'!U456</f>
        <v>0</v>
      </c>
      <c r="AK458" s="140">
        <f>'Test-LD'!V456</f>
        <v>0</v>
      </c>
      <c r="AL458" s="140">
        <f>'Test-LD'!W456</f>
        <v>0</v>
      </c>
      <c r="AM458" s="140">
        <f>'Test-LD'!X456</f>
        <v>0</v>
      </c>
      <c r="AN458" s="140">
        <f>10*LOG10(1/((Summary!$C$75/10^(AK458/10)+Summary!$C$76/10^(AL458/10)+Summary!$C$77/10^(AM458/10))/Summary!$C$78))</f>
        <v>0</v>
      </c>
      <c r="AO458" s="140">
        <f>'Test-LD'!Y456</f>
        <v>0</v>
      </c>
      <c r="AP458" s="140">
        <f>'Test-LD'!Z456</f>
        <v>0</v>
      </c>
      <c r="AQ458" s="141">
        <f t="shared" si="29"/>
        <v>0</v>
      </c>
      <c r="AR458" s="142" t="e">
        <f t="shared" si="30"/>
        <v>#DIV/0!</v>
      </c>
      <c r="AS458" s="143" t="e">
        <f t="shared" si="31"/>
        <v>#DIV/0!</v>
      </c>
      <c r="AT458" s="136"/>
      <c r="AU458" s="136"/>
      <c r="AV458" s="577" t="s">
        <v>123</v>
      </c>
      <c r="AW458" s="480" t="e" cm="1">
        <f t="array" ref="AW458">bdRateExtend($G456:$G459,H456:H459,$Z456:$Z459,AA456:AA459)</f>
        <v>#VALUE!</v>
      </c>
      <c r="AX458" s="480"/>
      <c r="AY458" s="480"/>
      <c r="AZ458" s="480"/>
      <c r="BA458" s="480"/>
      <c r="BB458" s="480"/>
      <c r="BC458" s="480" t="e" cm="1">
        <f t="array" ref="BC458">bdRateExtend($G456:$G459,L456:L459,$Z456:$Z459,AE456:AE459)</f>
        <v>#VALUE!</v>
      </c>
      <c r="BD458" s="480"/>
      <c r="BE458" s="480" t="e" cm="1">
        <f t="array" ref="BE458">bdRateExtend($G456:$G459,M456:M459,$Z456:$Z459,AF456:AF459)</f>
        <v>#VALUE!</v>
      </c>
      <c r="BF458" s="480"/>
      <c r="BG458" s="469" t="e" cm="1">
        <f t="array" ref="BG458">bdRateExtend($G456:$G459,N456:N459,$Z456:$Z459,AG456:AG459,"None", FALSE,1)</f>
        <v>#VALUE!</v>
      </c>
      <c r="BH458" s="476"/>
      <c r="BI458" s="469" t="e" cm="1">
        <f t="array" ref="BI458">bdRateExtend($G456:$G459,O456:O459,$Z456:$Z459,AH456:AH459,"None", FALSE,1)</f>
        <v>#VALUE!</v>
      </c>
      <c r="BJ458" s="476"/>
      <c r="BK458" s="480" t="e" cm="1">
        <f t="array" ref="BK458">bdRateExtend($G456:$G459,P456:P459,$Z456:$Z459,AI456:AI459)</f>
        <v>#VALUE!</v>
      </c>
      <c r="BL458" s="480"/>
      <c r="BM458" s="480" t="e" cm="1">
        <f t="array" ref="BM458">bdRateExtend($G456:$G459,Q456:Q459,$Z456:$Z459,AJ456:AJ459)</f>
        <v>#VALUE!</v>
      </c>
      <c r="BN458" s="480"/>
      <c r="BO458" s="480" t="e" cm="1">
        <f t="array" ref="BO458">bdRateExtend($G456:$G459,R456:R459,$Z456:$Z459,AK456:AK459)</f>
        <v>#VALUE!</v>
      </c>
      <c r="BP458" s="468"/>
      <c r="BQ458" s="480"/>
      <c r="BR458" s="480"/>
      <c r="BS458" s="480"/>
      <c r="BT458" s="476"/>
      <c r="BU458" s="463" cm="1">
        <f t="array" ref="BU458">testVMAFRange($G456:$G459,N456:N459,$Z456:$Z459,AG456:AG459)</f>
        <v>0</v>
      </c>
      <c r="BV458" s="465"/>
      <c r="BW458" s="463" cm="1">
        <f t="array" ref="BW458">testVMAFRange($G456:$G459,O456:O459,$Z456:$Z459,AH456:AH459)</f>
        <v>0</v>
      </c>
      <c r="BX458" s="465"/>
    </row>
    <row r="459" spans="1:76" ht="17" customHeight="1" thickBot="1" x14ac:dyDescent="0.4">
      <c r="A459" s="419"/>
      <c r="B459" s="484"/>
      <c r="C459" s="487"/>
      <c r="D459" s="491"/>
      <c r="E459" s="494"/>
      <c r="F459" s="347">
        <v>63</v>
      </c>
      <c r="G459" s="145">
        <f>'Anchor-LD'!L457</f>
        <v>0</v>
      </c>
      <c r="H459" s="146">
        <f>'Anchor-LD'!M457</f>
        <v>0</v>
      </c>
      <c r="I459" s="146">
        <f>'Anchor-LD'!N457</f>
        <v>0</v>
      </c>
      <c r="J459" s="146">
        <f>'Anchor-LD'!O457</f>
        <v>0</v>
      </c>
      <c r="K459" s="146">
        <f>(Summary!$C$58*H459+Summary!$C$59*I459+Summary!$C$60*J459)/Summary!$C$61</f>
        <v>0</v>
      </c>
      <c r="L459" s="146">
        <f>'Anchor-LD'!P457</f>
        <v>0</v>
      </c>
      <c r="M459" s="146">
        <f>'Anchor-LD'!Q457</f>
        <v>0</v>
      </c>
      <c r="N459" s="146">
        <f>'Anchor-LD'!R457</f>
        <v>0</v>
      </c>
      <c r="O459" s="146">
        <f>'Anchor-LD'!S457</f>
        <v>0</v>
      </c>
      <c r="P459" s="146">
        <f>'Anchor-LD'!T457</f>
        <v>0</v>
      </c>
      <c r="Q459" s="146">
        <f>'Anchor-LD'!U457</f>
        <v>0</v>
      </c>
      <c r="R459" s="146">
        <f>'Anchor-LD'!V457</f>
        <v>0</v>
      </c>
      <c r="S459" s="146">
        <f>'Anchor-LD'!W457</f>
        <v>0</v>
      </c>
      <c r="T459" s="146">
        <f>'Anchor-LD'!X457</f>
        <v>0</v>
      </c>
      <c r="U459" s="146">
        <f>10*LOG10(1/((Summary!$C$75/10^(R459/10)+Summary!$C$76/10^(S459/10)+Summary!$C$77/10^(T459/10))/Summary!$C$78))</f>
        <v>0</v>
      </c>
      <c r="V459" s="146">
        <f>'Anchor-LD'!Y457</f>
        <v>0</v>
      </c>
      <c r="W459" s="146">
        <f>'Anchor-LD'!Z457</f>
        <v>0</v>
      </c>
      <c r="X459" s="147">
        <f t="shared" si="28"/>
        <v>0</v>
      </c>
      <c r="Y459" s="151"/>
      <c r="Z459" s="145">
        <f>'Test-LD'!L457</f>
        <v>0</v>
      </c>
      <c r="AA459" s="146">
        <f>'Test-LD'!M457</f>
        <v>0</v>
      </c>
      <c r="AB459" s="146">
        <f>'Test-LD'!N457</f>
        <v>0</v>
      </c>
      <c r="AC459" s="146">
        <f>'Test-LD'!O457</f>
        <v>0</v>
      </c>
      <c r="AD459" s="146">
        <f>(Summary!$C$58*AA459+Summary!$C$59*AB459+Summary!$C$60*AC459)/Summary!$C$61</f>
        <v>0</v>
      </c>
      <c r="AE459" s="146">
        <f>'Test-LD'!P457</f>
        <v>0</v>
      </c>
      <c r="AF459" s="146">
        <f>'Test-LD'!Q457</f>
        <v>0</v>
      </c>
      <c r="AG459" s="146">
        <f>'Test-LD'!R457</f>
        <v>0</v>
      </c>
      <c r="AH459" s="146">
        <f>'Test-LD'!S457</f>
        <v>0</v>
      </c>
      <c r="AI459" s="146">
        <f>'Test-LD'!T457</f>
        <v>0</v>
      </c>
      <c r="AJ459" s="146">
        <f>'Test-LD'!U457</f>
        <v>0</v>
      </c>
      <c r="AK459" s="146">
        <f>'Test-LD'!V457</f>
        <v>0</v>
      </c>
      <c r="AL459" s="146">
        <f>'Test-LD'!W457</f>
        <v>0</v>
      </c>
      <c r="AM459" s="146">
        <f>'Test-LD'!X457</f>
        <v>0</v>
      </c>
      <c r="AN459" s="146">
        <f>10*LOG10(1/((Summary!$C$75/10^(AK459/10)+Summary!$C$76/10^(AL459/10)+Summary!$C$77/10^(AM459/10))/Summary!$C$78))</f>
        <v>0</v>
      </c>
      <c r="AO459" s="146">
        <f>'Test-LD'!Y457</f>
        <v>0</v>
      </c>
      <c r="AP459" s="146">
        <f>'Test-LD'!Z457</f>
        <v>0</v>
      </c>
      <c r="AQ459" s="147">
        <f t="shared" si="29"/>
        <v>0</v>
      </c>
      <c r="AR459" s="148" t="e">
        <f t="shared" si="30"/>
        <v>#DIV/0!</v>
      </c>
      <c r="AS459" s="149" t="e">
        <f t="shared" si="31"/>
        <v>#DIV/0!</v>
      </c>
      <c r="AT459" s="136"/>
      <c r="AU459" s="136"/>
      <c r="AV459" s="578"/>
      <c r="AW459" s="481"/>
      <c r="AX459" s="481"/>
      <c r="AY459" s="481"/>
      <c r="AZ459" s="481"/>
      <c r="BA459" s="481"/>
      <c r="BB459" s="481"/>
      <c r="BC459" s="481"/>
      <c r="BD459" s="481"/>
      <c r="BE459" s="481"/>
      <c r="BF459" s="481"/>
      <c r="BG459" s="472"/>
      <c r="BH459" s="477"/>
      <c r="BI459" s="472"/>
      <c r="BJ459" s="477"/>
      <c r="BK459" s="481"/>
      <c r="BL459" s="481"/>
      <c r="BM459" s="481"/>
      <c r="BN459" s="481"/>
      <c r="BO459" s="481"/>
      <c r="BP459" s="471"/>
      <c r="BQ459" s="481"/>
      <c r="BR459" s="481"/>
      <c r="BS459" s="481"/>
      <c r="BT459" s="477"/>
      <c r="BU459" s="473"/>
      <c r="BV459" s="466"/>
      <c r="BW459" s="473"/>
      <c r="BX459" s="466"/>
    </row>
    <row r="460" spans="1:76" ht="17" customHeight="1" x14ac:dyDescent="0.35">
      <c r="A460" s="419"/>
      <c r="B460" s="482" t="s">
        <v>22</v>
      </c>
      <c r="C460" s="485" t="s">
        <v>304</v>
      </c>
      <c r="D460" s="489">
        <v>29.97</v>
      </c>
      <c r="E460" s="492">
        <v>8</v>
      </c>
      <c r="F460" s="345">
        <v>23</v>
      </c>
      <c r="G460" s="130">
        <f>'Anchor-LD'!L458</f>
        <v>0</v>
      </c>
      <c r="H460" s="131">
        <f>'Anchor-LD'!M458</f>
        <v>0</v>
      </c>
      <c r="I460" s="131">
        <f>'Anchor-LD'!N458</f>
        <v>0</v>
      </c>
      <c r="J460" s="131">
        <f>'Anchor-LD'!O458</f>
        <v>0</v>
      </c>
      <c r="K460" s="131">
        <f>(Summary!$C$58*H460+Summary!$C$59*I460+Summary!$C$60*J460)/Summary!$C$61</f>
        <v>0</v>
      </c>
      <c r="L460" s="131">
        <f>'Anchor-LD'!P458</f>
        <v>0</v>
      </c>
      <c r="M460" s="131">
        <f>'Anchor-LD'!Q458</f>
        <v>0</v>
      </c>
      <c r="N460" s="131">
        <f>'Anchor-LD'!R458</f>
        <v>0</v>
      </c>
      <c r="O460" s="131">
        <f>'Anchor-LD'!S458</f>
        <v>0</v>
      </c>
      <c r="P460" s="131">
        <f>'Anchor-LD'!T458</f>
        <v>0</v>
      </c>
      <c r="Q460" s="131">
        <f>'Anchor-LD'!U458</f>
        <v>0</v>
      </c>
      <c r="R460" s="131">
        <f>'Anchor-LD'!V458</f>
        <v>0</v>
      </c>
      <c r="S460" s="131">
        <f>'Anchor-LD'!W458</f>
        <v>0</v>
      </c>
      <c r="T460" s="131">
        <f>'Anchor-LD'!X458</f>
        <v>0</v>
      </c>
      <c r="U460" s="131">
        <f>10*LOG10(1/((Summary!$C$75/10^(R460/10)+Summary!$C$76/10^(S460/10)+Summary!$C$77/10^(T460/10))/Summary!$C$78))</f>
        <v>0</v>
      </c>
      <c r="V460" s="131">
        <f>'Anchor-LD'!Y458</f>
        <v>0</v>
      </c>
      <c r="W460" s="131">
        <f>'Anchor-LD'!Z458</f>
        <v>0</v>
      </c>
      <c r="X460" s="132">
        <f t="shared" si="28"/>
        <v>0</v>
      </c>
      <c r="Y460" s="133"/>
      <c r="Z460" s="130">
        <f>'Test-LD'!L458</f>
        <v>0</v>
      </c>
      <c r="AA460" s="131">
        <f>'Test-LD'!M458</f>
        <v>0</v>
      </c>
      <c r="AB460" s="131">
        <f>'Test-LD'!N458</f>
        <v>0</v>
      </c>
      <c r="AC460" s="131">
        <f>'Test-LD'!O458</f>
        <v>0</v>
      </c>
      <c r="AD460" s="131">
        <f>(Summary!$C$58*AA460+Summary!$C$59*AB460+Summary!$C$60*AC460)/Summary!$C$61</f>
        <v>0</v>
      </c>
      <c r="AE460" s="131">
        <f>'Test-LD'!P458</f>
        <v>0</v>
      </c>
      <c r="AF460" s="131">
        <f>'Test-LD'!Q458</f>
        <v>0</v>
      </c>
      <c r="AG460" s="131">
        <f>'Test-LD'!R458</f>
        <v>0</v>
      </c>
      <c r="AH460" s="131">
        <f>'Test-LD'!S458</f>
        <v>0</v>
      </c>
      <c r="AI460" s="131">
        <f>'Test-LD'!T458</f>
        <v>0</v>
      </c>
      <c r="AJ460" s="131">
        <f>'Test-LD'!U458</f>
        <v>0</v>
      </c>
      <c r="AK460" s="131">
        <f>'Test-LD'!V458</f>
        <v>0</v>
      </c>
      <c r="AL460" s="131">
        <f>'Test-LD'!W458</f>
        <v>0</v>
      </c>
      <c r="AM460" s="131">
        <f>'Test-LD'!X458</f>
        <v>0</v>
      </c>
      <c r="AN460" s="131">
        <f>10*LOG10(1/((Summary!$C$75/10^(AK460/10)+Summary!$C$76/10^(AL460/10)+Summary!$C$77/10^(AM460/10))/Summary!$C$78))</f>
        <v>0</v>
      </c>
      <c r="AO460" s="131">
        <f>'Test-LD'!Y458</f>
        <v>0</v>
      </c>
      <c r="AP460" s="131">
        <f>'Test-LD'!Z458</f>
        <v>0</v>
      </c>
      <c r="AQ460" s="132">
        <f t="shared" si="29"/>
        <v>0</v>
      </c>
      <c r="AR460" s="134" t="e">
        <f t="shared" si="30"/>
        <v>#DIV/0!</v>
      </c>
      <c r="AS460" s="135" t="e">
        <f t="shared" si="31"/>
        <v>#DIV/0!</v>
      </c>
      <c r="AT460" s="136"/>
      <c r="AU460" s="136"/>
      <c r="AV460" s="577" t="s">
        <v>121</v>
      </c>
      <c r="AW460" s="480" t="e" cm="1">
        <f t="array" ref="AW460">bdRateExtend($G460:$G463,H460:H463,$Z460:$Z463,AA460:AA463)</f>
        <v>#VALUE!</v>
      </c>
      <c r="AX460" s="480" t="e" cm="1">
        <f t="array" ref="AX460">bdRateExtend($G460:$G465,H460:H465,$Z460:$Z465,AA460:AA465)</f>
        <v>#VALUE!</v>
      </c>
      <c r="AY460" s="480" t="e" cm="1">
        <f t="array" ref="AY460">bdRateExtend($G460:$G465,I460:I465,$Z460:$Z465,AB460:AB465)</f>
        <v>#VALUE!</v>
      </c>
      <c r="AZ460" s="480" t="e" cm="1">
        <f t="array" ref="AZ460">bdRateExtend($G460:$G465,J460:J465,$Z460:$Z465,AC460:AC465)</f>
        <v>#VALUE!</v>
      </c>
      <c r="BA460" s="480" t="e" cm="1">
        <f t="array" ref="BA460">bdRateExtend($G460:$G465,K460:K465,$Z460:$Z465,AD460:AD465)</f>
        <v>#VALUE!</v>
      </c>
      <c r="BB460" s="479" t="e">
        <f>(Summary!$C$89*AX460+Summary!$C$90*AY460+Summary!$C$91*AZ460)/Summary!$C$92</f>
        <v>#VALUE!</v>
      </c>
      <c r="BC460" s="480" t="e" cm="1">
        <f t="array" ref="BC460">bdRateExtend($G460:$G463,L460:L463,$Z460:$Z463,AE460:AE463)</f>
        <v>#VALUE!</v>
      </c>
      <c r="BD460" s="480" t="e" cm="1">
        <f t="array" ref="BD460">bdRateExtend($G460:$G465,L460:L465,$Z460:$Z465,AE460:AE465)</f>
        <v>#VALUE!</v>
      </c>
      <c r="BE460" s="480" t="e" cm="1">
        <f t="array" ref="BE460">bdRateExtend($G460:$G463,M460:M463,$Z460:$Z463,AF460:AF463)</f>
        <v>#VALUE!</v>
      </c>
      <c r="BF460" s="480" t="e" cm="1">
        <f t="array" ref="BF460">bdRateExtend($G460:$G465,M460:M465,$Z460:$Z465,AF460:AF465)</f>
        <v>#VALUE!</v>
      </c>
      <c r="BG460" s="474" t="e" cm="1">
        <f t="array" ref="BG460">bdRateExtend($G460:$G463,N460:N463,$Z460:$Z463,AG460:AG463,"None", FALSE,1)</f>
        <v>#VALUE!</v>
      </c>
      <c r="BH460" s="475" t="e" cm="1">
        <f t="array" ref="BH460">bdRateExtend($G460:$G465,N460:N465,$Z460:$Z465,AG460:AG465,"None", FALSE,1)</f>
        <v>#VALUE!</v>
      </c>
      <c r="BI460" s="474" t="e" cm="1">
        <f t="array" ref="BI460">bdRateExtend($G460:$G463,O460:O463,$Z460:$Z463,AH460:AH463,"None", FALSE,1)</f>
        <v>#VALUE!</v>
      </c>
      <c r="BJ460" s="475" t="e" cm="1">
        <f t="array" ref="BJ460">bdRateExtend($G460:$G465,O460:O465,$Z460:$Z465,AH460:AH465,"None", FALSE,1)</f>
        <v>#VALUE!</v>
      </c>
      <c r="BK460" s="480" t="e" cm="1">
        <f t="array" ref="BK460">bdRateExtend($G460:$G463,P460:P463,$Z460:$Z463,AI460:AI463)</f>
        <v>#VALUE!</v>
      </c>
      <c r="BL460" s="480" t="e" cm="1">
        <f t="array" ref="BL460">bdRateExtend($G460:$G465,P460:P465,$Z460:$Z465,AI460:AI465)</f>
        <v>#VALUE!</v>
      </c>
      <c r="BM460" s="480" t="e" cm="1">
        <f t="array" ref="BM460">bdRateExtend($G460:$G463,Q460:Q463,$Z460:$Z463,AJ460:AJ463)</f>
        <v>#VALUE!</v>
      </c>
      <c r="BN460" s="480" t="e" cm="1">
        <f t="array" ref="BN460">bdRateExtend($G460:$G465,Q460:Q465,$Z460:$Z465,AJ460:AJ465)</f>
        <v>#VALUE!</v>
      </c>
      <c r="BO460" s="480" t="e" cm="1">
        <f t="array" ref="BO460">bdRateExtend($G460:$G463,R460:R463,$Z460:$Z463,AK460:AK463)</f>
        <v>#VALUE!</v>
      </c>
      <c r="BP460" s="575" t="e" cm="1">
        <f t="array" ref="BP460">bdRateExtend($G460:$G465,R460:R465,$Z460:$Z465,AK460:AK465)</f>
        <v>#VALUE!</v>
      </c>
      <c r="BQ460" s="574" t="e" cm="1">
        <f t="array" ref="BQ460">bdRateExtend($G460:$G465,S460:S465,$Z460:$Z465,AL460:AL465)</f>
        <v>#VALUE!</v>
      </c>
      <c r="BR460" s="574" t="e" cm="1">
        <f t="array" ref="BR460">bdRateExtend($G460:$G465,T460:T465,$Z460:$Z465,AM460:AM465)</f>
        <v>#VALUE!</v>
      </c>
      <c r="BS460" s="574" t="e" cm="1">
        <f t="array" ref="BS460">bdRateExtend($G460:$G465,U460:U465,$Z460:$Z465,AN460:AN465)</f>
        <v>#VALUE!</v>
      </c>
      <c r="BT460" s="576" t="e">
        <f>(Summary!$C$103*BP460+Summary!$C$104*BQ460+Summary!$C$105*BR460)/Summary!$C$106</f>
        <v>#VALUE!</v>
      </c>
      <c r="BU460" s="462" cm="1">
        <f t="array" ref="BU460">testVMAFRange($G460:$G463,N460:N463,$Z460:$Z463,AG460:AG463)</f>
        <v>0</v>
      </c>
      <c r="BV460" s="464" cm="1">
        <f t="array" ref="BV460">testVMAFRange($G460:$G465,N460:N465,$Z460:$Z465,AG460:AG465)</f>
        <v>0</v>
      </c>
      <c r="BW460" s="462" cm="1">
        <f t="array" ref="BW460">testVMAFRange($G460:$G463,O460:O463,$Z460:$Z463,AH460:AH463)</f>
        <v>0</v>
      </c>
      <c r="BX460" s="464" cm="1">
        <f t="array" ref="BX460">testVMAFRange($G460:$G465,O460:O465,$Z460:$Z465,AH460:AH465)</f>
        <v>0</v>
      </c>
    </row>
    <row r="461" spans="1:76" ht="17" customHeight="1" x14ac:dyDescent="0.35">
      <c r="A461" s="419"/>
      <c r="B461" s="483"/>
      <c r="C461" s="486"/>
      <c r="D461" s="490"/>
      <c r="E461" s="493"/>
      <c r="F461" s="346">
        <v>31</v>
      </c>
      <c r="G461" s="139">
        <f>'Anchor-LD'!L459</f>
        <v>0</v>
      </c>
      <c r="H461" s="140">
        <f>'Anchor-LD'!M459</f>
        <v>0</v>
      </c>
      <c r="I461" s="140">
        <f>'Anchor-LD'!N459</f>
        <v>0</v>
      </c>
      <c r="J461" s="140">
        <f>'Anchor-LD'!O459</f>
        <v>0</v>
      </c>
      <c r="K461" s="140">
        <f>(Summary!$C$58*H461+Summary!$C$59*I461+Summary!$C$60*J461)/Summary!$C$61</f>
        <v>0</v>
      </c>
      <c r="L461" s="140">
        <f>'Anchor-LD'!P459</f>
        <v>0</v>
      </c>
      <c r="M461" s="140">
        <f>'Anchor-LD'!Q459</f>
        <v>0</v>
      </c>
      <c r="N461" s="140">
        <f>'Anchor-LD'!R459</f>
        <v>0</v>
      </c>
      <c r="O461" s="140">
        <f>'Anchor-LD'!S459</f>
        <v>0</v>
      </c>
      <c r="P461" s="140">
        <f>'Anchor-LD'!T459</f>
        <v>0</v>
      </c>
      <c r="Q461" s="140">
        <f>'Anchor-LD'!U459</f>
        <v>0</v>
      </c>
      <c r="R461" s="140">
        <f>'Anchor-LD'!V459</f>
        <v>0</v>
      </c>
      <c r="S461" s="140">
        <f>'Anchor-LD'!W459</f>
        <v>0</v>
      </c>
      <c r="T461" s="140">
        <f>'Anchor-LD'!X459</f>
        <v>0</v>
      </c>
      <c r="U461" s="140">
        <f>10*LOG10(1/((Summary!$C$75/10^(R461/10)+Summary!$C$76/10^(S461/10)+Summary!$C$77/10^(T461/10))/Summary!$C$78))</f>
        <v>0</v>
      </c>
      <c r="V461" s="140">
        <f>'Anchor-LD'!Y459</f>
        <v>0</v>
      </c>
      <c r="W461" s="140">
        <f>'Anchor-LD'!Z459</f>
        <v>0</v>
      </c>
      <c r="X461" s="141">
        <f t="shared" si="28"/>
        <v>0</v>
      </c>
      <c r="Y461" s="133"/>
      <c r="Z461" s="139">
        <f>'Test-LD'!L459</f>
        <v>0</v>
      </c>
      <c r="AA461" s="140">
        <f>'Test-LD'!M459</f>
        <v>0</v>
      </c>
      <c r="AB461" s="140">
        <f>'Test-LD'!N459</f>
        <v>0</v>
      </c>
      <c r="AC461" s="140">
        <f>'Test-LD'!O459</f>
        <v>0</v>
      </c>
      <c r="AD461" s="140">
        <f>(Summary!$C$58*AA461+Summary!$C$59*AB461+Summary!$C$60*AC461)/Summary!$C$61</f>
        <v>0</v>
      </c>
      <c r="AE461" s="140">
        <f>'Test-LD'!P459</f>
        <v>0</v>
      </c>
      <c r="AF461" s="140">
        <f>'Test-LD'!Q459</f>
        <v>0</v>
      </c>
      <c r="AG461" s="140">
        <f>'Test-LD'!R459</f>
        <v>0</v>
      </c>
      <c r="AH461" s="140">
        <f>'Test-LD'!S459</f>
        <v>0</v>
      </c>
      <c r="AI461" s="140">
        <f>'Test-LD'!T459</f>
        <v>0</v>
      </c>
      <c r="AJ461" s="140">
        <f>'Test-LD'!U459</f>
        <v>0</v>
      </c>
      <c r="AK461" s="140">
        <f>'Test-LD'!V459</f>
        <v>0</v>
      </c>
      <c r="AL461" s="140">
        <f>'Test-LD'!W459</f>
        <v>0</v>
      </c>
      <c r="AM461" s="140">
        <f>'Test-LD'!X459</f>
        <v>0</v>
      </c>
      <c r="AN461" s="140">
        <f>10*LOG10(1/((Summary!$C$75/10^(AK461/10)+Summary!$C$76/10^(AL461/10)+Summary!$C$77/10^(AM461/10))/Summary!$C$78))</f>
        <v>0</v>
      </c>
      <c r="AO461" s="140">
        <f>'Test-LD'!Y459</f>
        <v>0</v>
      </c>
      <c r="AP461" s="140">
        <f>'Test-LD'!Z459</f>
        <v>0</v>
      </c>
      <c r="AQ461" s="141">
        <f t="shared" si="29"/>
        <v>0</v>
      </c>
      <c r="AR461" s="142" t="e">
        <f t="shared" si="30"/>
        <v>#DIV/0!</v>
      </c>
      <c r="AS461" s="143" t="e">
        <f t="shared" si="31"/>
        <v>#DIV/0!</v>
      </c>
      <c r="AT461" s="136"/>
      <c r="AU461" s="136"/>
      <c r="AV461" s="577"/>
      <c r="AW461" s="480"/>
      <c r="AX461" s="480"/>
      <c r="AY461" s="480"/>
      <c r="AZ461" s="480"/>
      <c r="BA461" s="480"/>
      <c r="BB461" s="480"/>
      <c r="BC461" s="480"/>
      <c r="BD461" s="480"/>
      <c r="BE461" s="480"/>
      <c r="BF461" s="480"/>
      <c r="BG461" s="469"/>
      <c r="BH461" s="476"/>
      <c r="BI461" s="469"/>
      <c r="BJ461" s="476"/>
      <c r="BK461" s="480"/>
      <c r="BL461" s="480"/>
      <c r="BM461" s="480"/>
      <c r="BN461" s="480"/>
      <c r="BO461" s="480"/>
      <c r="BP461" s="468"/>
      <c r="BQ461" s="480"/>
      <c r="BR461" s="480"/>
      <c r="BS461" s="480"/>
      <c r="BT461" s="476"/>
      <c r="BU461" s="463"/>
      <c r="BV461" s="465"/>
      <c r="BW461" s="463"/>
      <c r="BX461" s="465"/>
    </row>
    <row r="462" spans="1:76" ht="17" customHeight="1" x14ac:dyDescent="0.35">
      <c r="A462" s="419"/>
      <c r="B462" s="483"/>
      <c r="C462" s="486"/>
      <c r="D462" s="490"/>
      <c r="E462" s="493"/>
      <c r="F462" s="346">
        <v>39</v>
      </c>
      <c r="G462" s="139">
        <f>'Anchor-LD'!L460</f>
        <v>0</v>
      </c>
      <c r="H462" s="140">
        <f>'Anchor-LD'!M460</f>
        <v>0</v>
      </c>
      <c r="I462" s="140">
        <f>'Anchor-LD'!N460</f>
        <v>0</v>
      </c>
      <c r="J462" s="140">
        <f>'Anchor-LD'!O460</f>
        <v>0</v>
      </c>
      <c r="K462" s="140">
        <f>(Summary!$C$58*H462+Summary!$C$59*I462+Summary!$C$60*J462)/Summary!$C$61</f>
        <v>0</v>
      </c>
      <c r="L462" s="140">
        <f>'Anchor-LD'!P460</f>
        <v>0</v>
      </c>
      <c r="M462" s="140">
        <f>'Anchor-LD'!Q460</f>
        <v>0</v>
      </c>
      <c r="N462" s="140">
        <f>'Anchor-LD'!R460</f>
        <v>0</v>
      </c>
      <c r="O462" s="140">
        <f>'Anchor-LD'!S460</f>
        <v>0</v>
      </c>
      <c r="P462" s="140">
        <f>'Anchor-LD'!T460</f>
        <v>0</v>
      </c>
      <c r="Q462" s="140">
        <f>'Anchor-LD'!U460</f>
        <v>0</v>
      </c>
      <c r="R462" s="140">
        <f>'Anchor-LD'!V460</f>
        <v>0</v>
      </c>
      <c r="S462" s="140">
        <f>'Anchor-LD'!W460</f>
        <v>0</v>
      </c>
      <c r="T462" s="140">
        <f>'Anchor-LD'!X460</f>
        <v>0</v>
      </c>
      <c r="U462" s="140">
        <f>10*LOG10(1/((Summary!$C$75/10^(R462/10)+Summary!$C$76/10^(S462/10)+Summary!$C$77/10^(T462/10))/Summary!$C$78))</f>
        <v>0</v>
      </c>
      <c r="V462" s="140">
        <f>'Anchor-LD'!Y460</f>
        <v>0</v>
      </c>
      <c r="W462" s="140">
        <f>'Anchor-LD'!Z460</f>
        <v>0</v>
      </c>
      <c r="X462" s="141">
        <f t="shared" si="28"/>
        <v>0</v>
      </c>
      <c r="Y462" s="133"/>
      <c r="Z462" s="139">
        <f>'Test-LD'!L460</f>
        <v>0</v>
      </c>
      <c r="AA462" s="140">
        <f>'Test-LD'!M460</f>
        <v>0</v>
      </c>
      <c r="AB462" s="140">
        <f>'Test-LD'!N460</f>
        <v>0</v>
      </c>
      <c r="AC462" s="140">
        <f>'Test-LD'!O460</f>
        <v>0</v>
      </c>
      <c r="AD462" s="140">
        <f>(Summary!$C$58*AA462+Summary!$C$59*AB462+Summary!$C$60*AC462)/Summary!$C$61</f>
        <v>0</v>
      </c>
      <c r="AE462" s="140">
        <f>'Test-LD'!P460</f>
        <v>0</v>
      </c>
      <c r="AF462" s="140">
        <f>'Test-LD'!Q460</f>
        <v>0</v>
      </c>
      <c r="AG462" s="140">
        <f>'Test-LD'!R460</f>
        <v>0</v>
      </c>
      <c r="AH462" s="140">
        <f>'Test-LD'!S460</f>
        <v>0</v>
      </c>
      <c r="AI462" s="140">
        <f>'Test-LD'!T460</f>
        <v>0</v>
      </c>
      <c r="AJ462" s="140">
        <f>'Test-LD'!U460</f>
        <v>0</v>
      </c>
      <c r="AK462" s="140">
        <f>'Test-LD'!V460</f>
        <v>0</v>
      </c>
      <c r="AL462" s="140">
        <f>'Test-LD'!W460</f>
        <v>0</v>
      </c>
      <c r="AM462" s="140">
        <f>'Test-LD'!X460</f>
        <v>0</v>
      </c>
      <c r="AN462" s="140">
        <f>10*LOG10(1/((Summary!$C$75/10^(AK462/10)+Summary!$C$76/10^(AL462/10)+Summary!$C$77/10^(AM462/10))/Summary!$C$78))</f>
        <v>0</v>
      </c>
      <c r="AO462" s="140">
        <f>'Test-LD'!Y460</f>
        <v>0</v>
      </c>
      <c r="AP462" s="140">
        <f>'Test-LD'!Z460</f>
        <v>0</v>
      </c>
      <c r="AQ462" s="141">
        <f t="shared" si="29"/>
        <v>0</v>
      </c>
      <c r="AR462" s="142" t="e">
        <f t="shared" si="30"/>
        <v>#DIV/0!</v>
      </c>
      <c r="AS462" s="143" t="e">
        <f t="shared" si="31"/>
        <v>#DIV/0!</v>
      </c>
      <c r="AT462" s="136"/>
      <c r="AU462" s="136"/>
      <c r="AV462" s="577" t="s">
        <v>122</v>
      </c>
      <c r="AW462" s="480" t="e" cm="1">
        <f t="array" ref="AW462">bdRateExtend($G461:$G464,H461:H464,$Z461:$Z464,AA461:AA464)</f>
        <v>#VALUE!</v>
      </c>
      <c r="AX462" s="480"/>
      <c r="AY462" s="480"/>
      <c r="AZ462" s="480"/>
      <c r="BA462" s="480"/>
      <c r="BB462" s="480"/>
      <c r="BC462" s="480" t="e" cm="1">
        <f t="array" ref="BC462">bdRateExtend($G461:$G464,L461:L464,$Z461:$Z464,AE461:AE464)</f>
        <v>#VALUE!</v>
      </c>
      <c r="BD462" s="480"/>
      <c r="BE462" s="480" t="e" cm="1">
        <f t="array" ref="BE462">bdRateExtend($G461:$G464,M461:M464,$Z461:$Z464,AF461:AF464)</f>
        <v>#VALUE!</v>
      </c>
      <c r="BF462" s="480"/>
      <c r="BG462" s="469" t="e" cm="1">
        <f t="array" ref="BG462">bdRateExtend($G461:$G464,N461:N464,$Z461:$Z464,AG461:AG464,"None", FALSE,1)</f>
        <v>#VALUE!</v>
      </c>
      <c r="BH462" s="476"/>
      <c r="BI462" s="469" t="e" cm="1">
        <f t="array" ref="BI462">bdRateExtend($G461:$G464,O461:O464,$Z461:$Z464,AH461:AH464,"None", FALSE,1)</f>
        <v>#VALUE!</v>
      </c>
      <c r="BJ462" s="476"/>
      <c r="BK462" s="480" t="e" cm="1">
        <f t="array" ref="BK462">bdRateExtend($G461:$G464,P461:P464,$Z461:$Z464,AI461:AI464)</f>
        <v>#VALUE!</v>
      </c>
      <c r="BL462" s="480"/>
      <c r="BM462" s="480" t="e" cm="1">
        <f t="array" ref="BM462">bdRateExtend($G461:$G464,Q461:Q464,$Z461:$Z464,AJ461:AJ464)</f>
        <v>#VALUE!</v>
      </c>
      <c r="BN462" s="480"/>
      <c r="BO462" s="480" t="e" cm="1">
        <f t="array" ref="BO462">bdRateExtend($G461:$G464,R461:R464,$Z461:$Z464,AK461:AK464)</f>
        <v>#VALUE!</v>
      </c>
      <c r="BP462" s="468"/>
      <c r="BQ462" s="480"/>
      <c r="BR462" s="480"/>
      <c r="BS462" s="480"/>
      <c r="BT462" s="476"/>
      <c r="BU462" s="463" cm="1">
        <f t="array" ref="BU462">testVMAFRange($G461:$G464,N461:N464,$Z461:$Z464,AG461:AG464)</f>
        <v>0</v>
      </c>
      <c r="BV462" s="465"/>
      <c r="BW462" s="463" cm="1">
        <f t="array" ref="BW462">testVMAFRange($G461:$G464,O461:O464,$Z461:$Z464,AH461:AH464)</f>
        <v>0</v>
      </c>
      <c r="BX462" s="465"/>
    </row>
    <row r="463" spans="1:76" ht="17" customHeight="1" x14ac:dyDescent="0.35">
      <c r="A463" s="419"/>
      <c r="B463" s="483"/>
      <c r="C463" s="486"/>
      <c r="D463" s="490"/>
      <c r="E463" s="493"/>
      <c r="F463" s="346">
        <v>47</v>
      </c>
      <c r="G463" s="139">
        <f>'Anchor-LD'!L461</f>
        <v>0</v>
      </c>
      <c r="H463" s="140">
        <f>'Anchor-LD'!M461</f>
        <v>0</v>
      </c>
      <c r="I463" s="140">
        <f>'Anchor-LD'!N461</f>
        <v>0</v>
      </c>
      <c r="J463" s="140">
        <f>'Anchor-LD'!O461</f>
        <v>0</v>
      </c>
      <c r="K463" s="140">
        <f>(Summary!$C$58*H463+Summary!$C$59*I463+Summary!$C$60*J463)/Summary!$C$61</f>
        <v>0</v>
      </c>
      <c r="L463" s="140">
        <f>'Anchor-LD'!P461</f>
        <v>0</v>
      </c>
      <c r="M463" s="140">
        <f>'Anchor-LD'!Q461</f>
        <v>0</v>
      </c>
      <c r="N463" s="140">
        <f>'Anchor-LD'!R461</f>
        <v>0</v>
      </c>
      <c r="O463" s="140">
        <f>'Anchor-LD'!S461</f>
        <v>0</v>
      </c>
      <c r="P463" s="140">
        <f>'Anchor-LD'!T461</f>
        <v>0</v>
      </c>
      <c r="Q463" s="140">
        <f>'Anchor-LD'!U461</f>
        <v>0</v>
      </c>
      <c r="R463" s="140">
        <f>'Anchor-LD'!V461</f>
        <v>0</v>
      </c>
      <c r="S463" s="140">
        <f>'Anchor-LD'!W461</f>
        <v>0</v>
      </c>
      <c r="T463" s="140">
        <f>'Anchor-LD'!X461</f>
        <v>0</v>
      </c>
      <c r="U463" s="140">
        <f>10*LOG10(1/((Summary!$C$75/10^(R463/10)+Summary!$C$76/10^(S463/10)+Summary!$C$77/10^(T463/10))/Summary!$C$78))</f>
        <v>0</v>
      </c>
      <c r="V463" s="140">
        <f>'Anchor-LD'!Y461</f>
        <v>0</v>
      </c>
      <c r="W463" s="140">
        <f>'Anchor-LD'!Z461</f>
        <v>0</v>
      </c>
      <c r="X463" s="141">
        <f t="shared" si="28"/>
        <v>0</v>
      </c>
      <c r="Y463" s="133"/>
      <c r="Z463" s="139">
        <f>'Test-LD'!L461</f>
        <v>0</v>
      </c>
      <c r="AA463" s="140">
        <f>'Test-LD'!M461</f>
        <v>0</v>
      </c>
      <c r="AB463" s="140">
        <f>'Test-LD'!N461</f>
        <v>0</v>
      </c>
      <c r="AC463" s="140">
        <f>'Test-LD'!O461</f>
        <v>0</v>
      </c>
      <c r="AD463" s="140">
        <f>(Summary!$C$58*AA463+Summary!$C$59*AB463+Summary!$C$60*AC463)/Summary!$C$61</f>
        <v>0</v>
      </c>
      <c r="AE463" s="140">
        <f>'Test-LD'!P461</f>
        <v>0</v>
      </c>
      <c r="AF463" s="140">
        <f>'Test-LD'!Q461</f>
        <v>0</v>
      </c>
      <c r="AG463" s="140">
        <f>'Test-LD'!R461</f>
        <v>0</v>
      </c>
      <c r="AH463" s="140">
        <f>'Test-LD'!S461</f>
        <v>0</v>
      </c>
      <c r="AI463" s="140">
        <f>'Test-LD'!T461</f>
        <v>0</v>
      </c>
      <c r="AJ463" s="140">
        <f>'Test-LD'!U461</f>
        <v>0</v>
      </c>
      <c r="AK463" s="140">
        <f>'Test-LD'!V461</f>
        <v>0</v>
      </c>
      <c r="AL463" s="140">
        <f>'Test-LD'!W461</f>
        <v>0</v>
      </c>
      <c r="AM463" s="140">
        <f>'Test-LD'!X461</f>
        <v>0</v>
      </c>
      <c r="AN463" s="140">
        <f>10*LOG10(1/((Summary!$C$75/10^(AK463/10)+Summary!$C$76/10^(AL463/10)+Summary!$C$77/10^(AM463/10))/Summary!$C$78))</f>
        <v>0</v>
      </c>
      <c r="AO463" s="140">
        <f>'Test-LD'!Y461</f>
        <v>0</v>
      </c>
      <c r="AP463" s="140">
        <f>'Test-LD'!Z461</f>
        <v>0</v>
      </c>
      <c r="AQ463" s="141">
        <f t="shared" si="29"/>
        <v>0</v>
      </c>
      <c r="AR463" s="142" t="e">
        <f t="shared" si="30"/>
        <v>#DIV/0!</v>
      </c>
      <c r="AS463" s="143" t="e">
        <f t="shared" si="31"/>
        <v>#DIV/0!</v>
      </c>
      <c r="AT463" s="136"/>
      <c r="AU463" s="136"/>
      <c r="AV463" s="577"/>
      <c r="AW463" s="480"/>
      <c r="AX463" s="480"/>
      <c r="AY463" s="480"/>
      <c r="AZ463" s="480"/>
      <c r="BA463" s="480"/>
      <c r="BB463" s="480"/>
      <c r="BC463" s="480"/>
      <c r="BD463" s="480"/>
      <c r="BE463" s="480"/>
      <c r="BF463" s="480"/>
      <c r="BG463" s="469"/>
      <c r="BH463" s="476"/>
      <c r="BI463" s="469"/>
      <c r="BJ463" s="476"/>
      <c r="BK463" s="480"/>
      <c r="BL463" s="480"/>
      <c r="BM463" s="480"/>
      <c r="BN463" s="480"/>
      <c r="BO463" s="480"/>
      <c r="BP463" s="468"/>
      <c r="BQ463" s="480"/>
      <c r="BR463" s="480"/>
      <c r="BS463" s="480"/>
      <c r="BT463" s="476"/>
      <c r="BU463" s="463"/>
      <c r="BV463" s="465"/>
      <c r="BW463" s="463"/>
      <c r="BX463" s="465"/>
    </row>
    <row r="464" spans="1:76" ht="17" customHeight="1" x14ac:dyDescent="0.35">
      <c r="A464" s="419"/>
      <c r="B464" s="483"/>
      <c r="C464" s="486"/>
      <c r="D464" s="490"/>
      <c r="E464" s="493"/>
      <c r="F464" s="346">
        <v>55</v>
      </c>
      <c r="G464" s="139">
        <f>'Anchor-LD'!L462</f>
        <v>0</v>
      </c>
      <c r="H464" s="140">
        <f>'Anchor-LD'!M462</f>
        <v>0</v>
      </c>
      <c r="I464" s="140">
        <f>'Anchor-LD'!N462</f>
        <v>0</v>
      </c>
      <c r="J464" s="140">
        <f>'Anchor-LD'!O462</f>
        <v>0</v>
      </c>
      <c r="K464" s="140">
        <f>(Summary!$C$58*H464+Summary!$C$59*I464+Summary!$C$60*J464)/Summary!$C$61</f>
        <v>0</v>
      </c>
      <c r="L464" s="140">
        <f>'Anchor-LD'!P462</f>
        <v>0</v>
      </c>
      <c r="M464" s="140">
        <f>'Anchor-LD'!Q462</f>
        <v>0</v>
      </c>
      <c r="N464" s="140">
        <f>'Anchor-LD'!R462</f>
        <v>0</v>
      </c>
      <c r="O464" s="140">
        <f>'Anchor-LD'!S462</f>
        <v>0</v>
      </c>
      <c r="P464" s="140">
        <f>'Anchor-LD'!T462</f>
        <v>0</v>
      </c>
      <c r="Q464" s="140">
        <f>'Anchor-LD'!U462</f>
        <v>0</v>
      </c>
      <c r="R464" s="140">
        <f>'Anchor-LD'!V462</f>
        <v>0</v>
      </c>
      <c r="S464" s="140">
        <f>'Anchor-LD'!W462</f>
        <v>0</v>
      </c>
      <c r="T464" s="140">
        <f>'Anchor-LD'!X462</f>
        <v>0</v>
      </c>
      <c r="U464" s="140">
        <f>10*LOG10(1/((Summary!$C$75/10^(R464/10)+Summary!$C$76/10^(S464/10)+Summary!$C$77/10^(T464/10))/Summary!$C$78))</f>
        <v>0</v>
      </c>
      <c r="V464" s="140">
        <f>'Anchor-LD'!Y462</f>
        <v>0</v>
      </c>
      <c r="W464" s="140">
        <f>'Anchor-LD'!Z462</f>
        <v>0</v>
      </c>
      <c r="X464" s="141">
        <f t="shared" si="28"/>
        <v>0</v>
      </c>
      <c r="Y464" s="133"/>
      <c r="Z464" s="139">
        <f>'Test-LD'!L462</f>
        <v>0</v>
      </c>
      <c r="AA464" s="140">
        <f>'Test-LD'!M462</f>
        <v>0</v>
      </c>
      <c r="AB464" s="140">
        <f>'Test-LD'!N462</f>
        <v>0</v>
      </c>
      <c r="AC464" s="140">
        <f>'Test-LD'!O462</f>
        <v>0</v>
      </c>
      <c r="AD464" s="140">
        <f>(Summary!$C$58*AA464+Summary!$C$59*AB464+Summary!$C$60*AC464)/Summary!$C$61</f>
        <v>0</v>
      </c>
      <c r="AE464" s="140">
        <f>'Test-LD'!P462</f>
        <v>0</v>
      </c>
      <c r="AF464" s="140">
        <f>'Test-LD'!Q462</f>
        <v>0</v>
      </c>
      <c r="AG464" s="140">
        <f>'Test-LD'!R462</f>
        <v>0</v>
      </c>
      <c r="AH464" s="140">
        <f>'Test-LD'!S462</f>
        <v>0</v>
      </c>
      <c r="AI464" s="140">
        <f>'Test-LD'!T462</f>
        <v>0</v>
      </c>
      <c r="AJ464" s="140">
        <f>'Test-LD'!U462</f>
        <v>0</v>
      </c>
      <c r="AK464" s="140">
        <f>'Test-LD'!V462</f>
        <v>0</v>
      </c>
      <c r="AL464" s="140">
        <f>'Test-LD'!W462</f>
        <v>0</v>
      </c>
      <c r="AM464" s="140">
        <f>'Test-LD'!X462</f>
        <v>0</v>
      </c>
      <c r="AN464" s="140">
        <f>10*LOG10(1/((Summary!$C$75/10^(AK464/10)+Summary!$C$76/10^(AL464/10)+Summary!$C$77/10^(AM464/10))/Summary!$C$78))</f>
        <v>0</v>
      </c>
      <c r="AO464" s="140">
        <f>'Test-LD'!Y462</f>
        <v>0</v>
      </c>
      <c r="AP464" s="140">
        <f>'Test-LD'!Z462</f>
        <v>0</v>
      </c>
      <c r="AQ464" s="141">
        <f t="shared" si="29"/>
        <v>0</v>
      </c>
      <c r="AR464" s="142" t="e">
        <f t="shared" si="30"/>
        <v>#DIV/0!</v>
      </c>
      <c r="AS464" s="143" t="e">
        <f t="shared" si="31"/>
        <v>#DIV/0!</v>
      </c>
      <c r="AT464" s="136"/>
      <c r="AU464" s="136"/>
      <c r="AV464" s="577" t="s">
        <v>123</v>
      </c>
      <c r="AW464" s="480" t="e" cm="1">
        <f t="array" ref="AW464">bdRateExtend($G462:$G465,H462:H465,$Z462:$Z465,AA462:AA465)</f>
        <v>#VALUE!</v>
      </c>
      <c r="AX464" s="480"/>
      <c r="AY464" s="480"/>
      <c r="AZ464" s="480"/>
      <c r="BA464" s="480"/>
      <c r="BB464" s="480"/>
      <c r="BC464" s="480" t="e" cm="1">
        <f t="array" ref="BC464">bdRateExtend($G462:$G465,L462:L465,$Z462:$Z465,AE462:AE465)</f>
        <v>#VALUE!</v>
      </c>
      <c r="BD464" s="480"/>
      <c r="BE464" s="480" t="e" cm="1">
        <f t="array" ref="BE464">bdRateExtend($G462:$G465,M462:M465,$Z462:$Z465,AF462:AF465)</f>
        <v>#VALUE!</v>
      </c>
      <c r="BF464" s="480"/>
      <c r="BG464" s="469" t="e" cm="1">
        <f t="array" ref="BG464">bdRateExtend($G462:$G465,N462:N465,$Z462:$Z465,AG462:AG465,"None", FALSE,1)</f>
        <v>#VALUE!</v>
      </c>
      <c r="BH464" s="476"/>
      <c r="BI464" s="469" t="e" cm="1">
        <f t="array" ref="BI464">bdRateExtend($G462:$G465,O462:O465,$Z462:$Z465,AH462:AH465,"None", FALSE,1)</f>
        <v>#VALUE!</v>
      </c>
      <c r="BJ464" s="476"/>
      <c r="BK464" s="480" t="e" cm="1">
        <f t="array" ref="BK464">bdRateExtend($G462:$G465,P462:P465,$Z462:$Z465,AI462:AI465)</f>
        <v>#VALUE!</v>
      </c>
      <c r="BL464" s="480"/>
      <c r="BM464" s="480" t="e" cm="1">
        <f t="array" ref="BM464">bdRateExtend($G462:$G465,Q462:Q465,$Z462:$Z465,AJ462:AJ465)</f>
        <v>#VALUE!</v>
      </c>
      <c r="BN464" s="480"/>
      <c r="BO464" s="480" t="e" cm="1">
        <f t="array" ref="BO464">bdRateExtend($G462:$G465,R462:R465,$Z462:$Z465,AK462:AK465)</f>
        <v>#VALUE!</v>
      </c>
      <c r="BP464" s="468"/>
      <c r="BQ464" s="480"/>
      <c r="BR464" s="480"/>
      <c r="BS464" s="480"/>
      <c r="BT464" s="476"/>
      <c r="BU464" s="463" cm="1">
        <f t="array" ref="BU464">testVMAFRange($G462:$G465,N462:N465,$Z462:$Z465,AG462:AG465)</f>
        <v>0</v>
      </c>
      <c r="BV464" s="465"/>
      <c r="BW464" s="463" cm="1">
        <f t="array" ref="BW464">testVMAFRange($G462:$G465,O462:O465,$Z462:$Z465,AH462:AH465)</f>
        <v>0</v>
      </c>
      <c r="BX464" s="465"/>
    </row>
    <row r="465" spans="1:76" ht="17" customHeight="1" thickBot="1" x14ac:dyDescent="0.4">
      <c r="A465" s="419"/>
      <c r="B465" s="484"/>
      <c r="C465" s="487"/>
      <c r="D465" s="491"/>
      <c r="E465" s="494"/>
      <c r="F465" s="347">
        <v>63</v>
      </c>
      <c r="G465" s="145">
        <f>'Anchor-LD'!L463</f>
        <v>0</v>
      </c>
      <c r="H465" s="146">
        <f>'Anchor-LD'!M463</f>
        <v>0</v>
      </c>
      <c r="I465" s="146">
        <f>'Anchor-LD'!N463</f>
        <v>0</v>
      </c>
      <c r="J465" s="146">
        <f>'Anchor-LD'!O463</f>
        <v>0</v>
      </c>
      <c r="K465" s="146">
        <f>(Summary!$C$58*H465+Summary!$C$59*I465+Summary!$C$60*J465)/Summary!$C$61</f>
        <v>0</v>
      </c>
      <c r="L465" s="146">
        <f>'Anchor-LD'!P463</f>
        <v>0</v>
      </c>
      <c r="M465" s="146">
        <f>'Anchor-LD'!Q463</f>
        <v>0</v>
      </c>
      <c r="N465" s="146">
        <f>'Anchor-LD'!R463</f>
        <v>0</v>
      </c>
      <c r="O465" s="146">
        <f>'Anchor-LD'!S463</f>
        <v>0</v>
      </c>
      <c r="P465" s="146">
        <f>'Anchor-LD'!T463</f>
        <v>0</v>
      </c>
      <c r="Q465" s="146">
        <f>'Anchor-LD'!U463</f>
        <v>0</v>
      </c>
      <c r="R465" s="146">
        <f>'Anchor-LD'!V463</f>
        <v>0</v>
      </c>
      <c r="S465" s="146">
        <f>'Anchor-LD'!W463</f>
        <v>0</v>
      </c>
      <c r="T465" s="146">
        <f>'Anchor-LD'!X463</f>
        <v>0</v>
      </c>
      <c r="U465" s="146">
        <f>10*LOG10(1/((Summary!$C$75/10^(R465/10)+Summary!$C$76/10^(S465/10)+Summary!$C$77/10^(T465/10))/Summary!$C$78))</f>
        <v>0</v>
      </c>
      <c r="V465" s="146">
        <f>'Anchor-LD'!Y463</f>
        <v>0</v>
      </c>
      <c r="W465" s="146">
        <f>'Anchor-LD'!Z463</f>
        <v>0</v>
      </c>
      <c r="X465" s="147">
        <f t="shared" si="28"/>
        <v>0</v>
      </c>
      <c r="Y465" s="151"/>
      <c r="Z465" s="145">
        <f>'Test-LD'!L463</f>
        <v>0</v>
      </c>
      <c r="AA465" s="146">
        <f>'Test-LD'!M463</f>
        <v>0</v>
      </c>
      <c r="AB465" s="146">
        <f>'Test-LD'!N463</f>
        <v>0</v>
      </c>
      <c r="AC465" s="146">
        <f>'Test-LD'!O463</f>
        <v>0</v>
      </c>
      <c r="AD465" s="146">
        <f>(Summary!$C$58*AA465+Summary!$C$59*AB465+Summary!$C$60*AC465)/Summary!$C$61</f>
        <v>0</v>
      </c>
      <c r="AE465" s="146">
        <f>'Test-LD'!P463</f>
        <v>0</v>
      </c>
      <c r="AF465" s="146">
        <f>'Test-LD'!Q463</f>
        <v>0</v>
      </c>
      <c r="AG465" s="146">
        <f>'Test-LD'!R463</f>
        <v>0</v>
      </c>
      <c r="AH465" s="146">
        <f>'Test-LD'!S463</f>
        <v>0</v>
      </c>
      <c r="AI465" s="146">
        <f>'Test-LD'!T463</f>
        <v>0</v>
      </c>
      <c r="AJ465" s="146">
        <f>'Test-LD'!U463</f>
        <v>0</v>
      </c>
      <c r="AK465" s="146">
        <f>'Test-LD'!V463</f>
        <v>0</v>
      </c>
      <c r="AL465" s="146">
        <f>'Test-LD'!W463</f>
        <v>0</v>
      </c>
      <c r="AM465" s="146">
        <f>'Test-LD'!X463</f>
        <v>0</v>
      </c>
      <c r="AN465" s="146">
        <f>10*LOG10(1/((Summary!$C$75/10^(AK465/10)+Summary!$C$76/10^(AL465/10)+Summary!$C$77/10^(AM465/10))/Summary!$C$78))</f>
        <v>0</v>
      </c>
      <c r="AO465" s="146">
        <f>'Test-LD'!Y463</f>
        <v>0</v>
      </c>
      <c r="AP465" s="146">
        <f>'Test-LD'!Z463</f>
        <v>0</v>
      </c>
      <c r="AQ465" s="147">
        <f t="shared" si="29"/>
        <v>0</v>
      </c>
      <c r="AR465" s="148" t="e">
        <f t="shared" si="30"/>
        <v>#DIV/0!</v>
      </c>
      <c r="AS465" s="149" t="e">
        <f t="shared" si="31"/>
        <v>#DIV/0!</v>
      </c>
      <c r="AT465" s="136"/>
      <c r="AU465" s="136"/>
      <c r="AV465" s="578"/>
      <c r="AW465" s="481"/>
      <c r="AX465" s="481"/>
      <c r="AY465" s="481"/>
      <c r="AZ465" s="481"/>
      <c r="BA465" s="481"/>
      <c r="BB465" s="481"/>
      <c r="BC465" s="481"/>
      <c r="BD465" s="481"/>
      <c r="BE465" s="481"/>
      <c r="BF465" s="481"/>
      <c r="BG465" s="472"/>
      <c r="BH465" s="477"/>
      <c r="BI465" s="472"/>
      <c r="BJ465" s="477"/>
      <c r="BK465" s="481"/>
      <c r="BL465" s="481"/>
      <c r="BM465" s="481"/>
      <c r="BN465" s="481"/>
      <c r="BO465" s="481"/>
      <c r="BP465" s="471"/>
      <c r="BQ465" s="481"/>
      <c r="BR465" s="481"/>
      <c r="BS465" s="481"/>
      <c r="BT465" s="477"/>
      <c r="BU465" s="473"/>
      <c r="BV465" s="466"/>
      <c r="BW465" s="473"/>
      <c r="BX465" s="466"/>
    </row>
    <row r="466" spans="1:76" ht="17" customHeight="1" x14ac:dyDescent="0.35">
      <c r="A466" s="419"/>
      <c r="B466" s="482" t="s">
        <v>2</v>
      </c>
      <c r="C466" s="485" t="s">
        <v>305</v>
      </c>
      <c r="D466" s="489">
        <v>23.98</v>
      </c>
      <c r="E466" s="492">
        <v>8</v>
      </c>
      <c r="F466" s="345">
        <v>23</v>
      </c>
      <c r="G466" s="130">
        <f>'Anchor-LD'!L464</f>
        <v>0</v>
      </c>
      <c r="H466" s="131">
        <f>'Anchor-LD'!M464</f>
        <v>0</v>
      </c>
      <c r="I466" s="131">
        <f>'Anchor-LD'!N464</f>
        <v>0</v>
      </c>
      <c r="J466" s="131">
        <f>'Anchor-LD'!O464</f>
        <v>0</v>
      </c>
      <c r="K466" s="131">
        <f>(Summary!$C$58*H466+Summary!$C$59*I466+Summary!$C$60*J466)/Summary!$C$61</f>
        <v>0</v>
      </c>
      <c r="L466" s="131">
        <f>'Anchor-LD'!P464</f>
        <v>0</v>
      </c>
      <c r="M466" s="131">
        <f>'Anchor-LD'!Q464</f>
        <v>0</v>
      </c>
      <c r="N466" s="131">
        <f>'Anchor-LD'!R464</f>
        <v>0</v>
      </c>
      <c r="O466" s="131">
        <f>'Anchor-LD'!S464</f>
        <v>0</v>
      </c>
      <c r="P466" s="131">
        <f>'Anchor-LD'!T464</f>
        <v>0</v>
      </c>
      <c r="Q466" s="131">
        <f>'Anchor-LD'!U464</f>
        <v>0</v>
      </c>
      <c r="R466" s="131">
        <f>'Anchor-LD'!V464</f>
        <v>0</v>
      </c>
      <c r="S466" s="131">
        <f>'Anchor-LD'!W464</f>
        <v>0</v>
      </c>
      <c r="T466" s="131">
        <f>'Anchor-LD'!X464</f>
        <v>0</v>
      </c>
      <c r="U466" s="131">
        <f>10*LOG10(1/((Summary!$C$75/10^(R466/10)+Summary!$C$76/10^(S466/10)+Summary!$C$77/10^(T466/10))/Summary!$C$78))</f>
        <v>0</v>
      </c>
      <c r="V466" s="131">
        <f>'Anchor-LD'!Y464</f>
        <v>0</v>
      </c>
      <c r="W466" s="131">
        <f>'Anchor-LD'!Z464</f>
        <v>0</v>
      </c>
      <c r="X466" s="132">
        <f t="shared" si="28"/>
        <v>0</v>
      </c>
      <c r="Y466" s="133"/>
      <c r="Z466" s="130">
        <f>'Test-LD'!L464</f>
        <v>0</v>
      </c>
      <c r="AA466" s="131">
        <f>'Test-LD'!M464</f>
        <v>0</v>
      </c>
      <c r="AB466" s="131">
        <f>'Test-LD'!N464</f>
        <v>0</v>
      </c>
      <c r="AC466" s="131">
        <f>'Test-LD'!O464</f>
        <v>0</v>
      </c>
      <c r="AD466" s="131">
        <f>(Summary!$C$58*AA466+Summary!$C$59*AB466+Summary!$C$60*AC466)/Summary!$C$61</f>
        <v>0</v>
      </c>
      <c r="AE466" s="131">
        <f>'Test-LD'!P464</f>
        <v>0</v>
      </c>
      <c r="AF466" s="131">
        <f>'Test-LD'!Q464</f>
        <v>0</v>
      </c>
      <c r="AG466" s="131">
        <f>'Test-LD'!R464</f>
        <v>0</v>
      </c>
      <c r="AH466" s="131">
        <f>'Test-LD'!S464</f>
        <v>0</v>
      </c>
      <c r="AI466" s="131">
        <f>'Test-LD'!T464</f>
        <v>0</v>
      </c>
      <c r="AJ466" s="131">
        <f>'Test-LD'!U464</f>
        <v>0</v>
      </c>
      <c r="AK466" s="131">
        <f>'Test-LD'!V464</f>
        <v>0</v>
      </c>
      <c r="AL466" s="131">
        <f>'Test-LD'!W464</f>
        <v>0</v>
      </c>
      <c r="AM466" s="131">
        <f>'Test-LD'!X464</f>
        <v>0</v>
      </c>
      <c r="AN466" s="131">
        <f>10*LOG10(1/((Summary!$C$75/10^(AK466/10)+Summary!$C$76/10^(AL466/10)+Summary!$C$77/10^(AM466/10))/Summary!$C$78))</f>
        <v>0</v>
      </c>
      <c r="AO466" s="131">
        <f>'Test-LD'!Y464</f>
        <v>0</v>
      </c>
      <c r="AP466" s="131">
        <f>'Test-LD'!Z464</f>
        <v>0</v>
      </c>
      <c r="AQ466" s="132">
        <f t="shared" si="29"/>
        <v>0</v>
      </c>
      <c r="AR466" s="134" t="e">
        <f t="shared" si="30"/>
        <v>#DIV/0!</v>
      </c>
      <c r="AS466" s="135" t="e">
        <f t="shared" si="31"/>
        <v>#DIV/0!</v>
      </c>
      <c r="AT466" s="136"/>
      <c r="AU466" s="136"/>
      <c r="AV466" s="577" t="s">
        <v>121</v>
      </c>
      <c r="AW466" s="480" t="e" cm="1">
        <f t="array" ref="AW466">bdRateExtend($G466:$G469,H466:H469,$Z466:$Z469,AA466:AA469)</f>
        <v>#VALUE!</v>
      </c>
      <c r="AX466" s="480" t="e" cm="1">
        <f t="array" ref="AX466">bdRateExtend($G466:$G471,H466:H471,$Z466:$Z471,AA466:AA471)</f>
        <v>#VALUE!</v>
      </c>
      <c r="AY466" s="480" t="e" cm="1">
        <f t="array" ref="AY466">bdRateExtend($G466:$G471,I466:I471,$Z466:$Z471,AB466:AB471)</f>
        <v>#VALUE!</v>
      </c>
      <c r="AZ466" s="480" t="e" cm="1">
        <f t="array" ref="AZ466">bdRateExtend($G466:$G471,J466:J471,$Z466:$Z471,AC466:AC471)</f>
        <v>#VALUE!</v>
      </c>
      <c r="BA466" s="480" t="e" cm="1">
        <f t="array" ref="BA466">bdRateExtend($G466:$G471,K466:K471,$Z466:$Z471,AD466:AD471)</f>
        <v>#VALUE!</v>
      </c>
      <c r="BB466" s="479" t="e">
        <f>(Summary!$C$89*AX466+Summary!$C$90*AY466+Summary!$C$91*AZ466)/Summary!$C$92</f>
        <v>#VALUE!</v>
      </c>
      <c r="BC466" s="480" t="e" cm="1">
        <f t="array" ref="BC466">bdRateExtend($G466:$G469,L466:L469,$Z466:$Z469,AE466:AE469)</f>
        <v>#VALUE!</v>
      </c>
      <c r="BD466" s="480" t="e" cm="1">
        <f t="array" ref="BD466">bdRateExtend($G466:$G471,L466:L471,$Z466:$Z471,AE466:AE471)</f>
        <v>#VALUE!</v>
      </c>
      <c r="BE466" s="480" t="e" cm="1">
        <f t="array" ref="BE466">bdRateExtend($G466:$G469,M466:M469,$Z466:$Z469,AF466:AF469)</f>
        <v>#VALUE!</v>
      </c>
      <c r="BF466" s="480" t="e" cm="1">
        <f t="array" ref="BF466">bdRateExtend($G466:$G471,M466:M471,$Z466:$Z471,AF466:AF471)</f>
        <v>#VALUE!</v>
      </c>
      <c r="BG466" s="474" t="e" cm="1">
        <f t="array" ref="BG466">bdRateExtend($G466:$G469,N466:N469,$Z466:$Z469,AG466:AG469,"None", FALSE,1)</f>
        <v>#VALUE!</v>
      </c>
      <c r="BH466" s="475" t="e" cm="1">
        <f t="array" ref="BH466">bdRateExtend($G466:$G471,N466:N471,$Z466:$Z471,AG466:AG471,"None", FALSE,1)</f>
        <v>#VALUE!</v>
      </c>
      <c r="BI466" s="474" t="e" cm="1">
        <f t="array" ref="BI466">bdRateExtend($G466:$G469,O466:O469,$Z466:$Z469,AH466:AH469,"None", FALSE,1)</f>
        <v>#VALUE!</v>
      </c>
      <c r="BJ466" s="475" t="e" cm="1">
        <f t="array" ref="BJ466">bdRateExtend($G466:$G471,O466:O471,$Z466:$Z471,AH466:AH471,"None", FALSE,1)</f>
        <v>#VALUE!</v>
      </c>
      <c r="BK466" s="480" t="e" cm="1">
        <f t="array" ref="BK466">bdRateExtend($G466:$G469,P466:P469,$Z466:$Z469,AI466:AI469)</f>
        <v>#VALUE!</v>
      </c>
      <c r="BL466" s="480" t="e" cm="1">
        <f t="array" ref="BL466">bdRateExtend($G466:$G471,P466:P471,$Z466:$Z471,AI466:AI471)</f>
        <v>#VALUE!</v>
      </c>
      <c r="BM466" s="480" t="e" cm="1">
        <f t="array" ref="BM466">bdRateExtend($G466:$G469,Q466:Q469,$Z466:$Z469,AJ466:AJ469)</f>
        <v>#VALUE!</v>
      </c>
      <c r="BN466" s="480" t="e" cm="1">
        <f t="array" ref="BN466">bdRateExtend($G466:$G471,Q466:Q471,$Z466:$Z471,AJ466:AJ471)</f>
        <v>#VALUE!</v>
      </c>
      <c r="BO466" s="480" t="e" cm="1">
        <f t="array" ref="BO466">bdRateExtend($G466:$G469,R466:R469,$Z466:$Z469,AK466:AK469)</f>
        <v>#VALUE!</v>
      </c>
      <c r="BP466" s="575" t="e" cm="1">
        <f t="array" ref="BP466">bdRateExtend($G466:$G471,R466:R471,$Z466:$Z471,AK466:AK471)</f>
        <v>#VALUE!</v>
      </c>
      <c r="BQ466" s="574" t="e" cm="1">
        <f t="array" ref="BQ466">bdRateExtend($G466:$G471,S466:S471,$Z466:$Z471,AL466:AL471)</f>
        <v>#VALUE!</v>
      </c>
      <c r="BR466" s="574" t="e" cm="1">
        <f t="array" ref="BR466">bdRateExtend($G466:$G471,T466:T471,$Z466:$Z471,AM466:AM471)</f>
        <v>#VALUE!</v>
      </c>
      <c r="BS466" s="574" t="e" cm="1">
        <f t="array" ref="BS466">bdRateExtend($G466:$G471,U466:U471,$Z466:$Z471,AN466:AN471)</f>
        <v>#VALUE!</v>
      </c>
      <c r="BT466" s="576" t="e">
        <f>(Summary!$C$103*BP466+Summary!$C$104*BQ466+Summary!$C$105*BR466)/Summary!$C$106</f>
        <v>#VALUE!</v>
      </c>
      <c r="BU466" s="462" cm="1">
        <f t="array" ref="BU466">testVMAFRange($G466:$G469,N466:N469,$Z466:$Z469,AG466:AG469)</f>
        <v>0</v>
      </c>
      <c r="BV466" s="464" cm="1">
        <f t="array" ref="BV466">testVMAFRange($G466:$G471,N466:N471,$Z466:$Z471,AG466:AG471)</f>
        <v>0</v>
      </c>
      <c r="BW466" s="462" cm="1">
        <f t="array" ref="BW466">testVMAFRange($G466:$G469,O466:O469,$Z466:$Z469,AH466:AH469)</f>
        <v>0</v>
      </c>
      <c r="BX466" s="464" cm="1">
        <f t="array" ref="BX466">testVMAFRange($G466:$G471,O466:O471,$Z466:$Z471,AH466:AH471)</f>
        <v>0</v>
      </c>
    </row>
    <row r="467" spans="1:76" ht="17" customHeight="1" x14ac:dyDescent="0.35">
      <c r="A467" s="419"/>
      <c r="B467" s="483"/>
      <c r="C467" s="486"/>
      <c r="D467" s="490"/>
      <c r="E467" s="493"/>
      <c r="F467" s="346">
        <v>31</v>
      </c>
      <c r="G467" s="139">
        <f>'Anchor-LD'!L465</f>
        <v>0</v>
      </c>
      <c r="H467" s="140">
        <f>'Anchor-LD'!M465</f>
        <v>0</v>
      </c>
      <c r="I467" s="140">
        <f>'Anchor-LD'!N465</f>
        <v>0</v>
      </c>
      <c r="J467" s="140">
        <f>'Anchor-LD'!O465</f>
        <v>0</v>
      </c>
      <c r="K467" s="140">
        <f>(Summary!$C$58*H467+Summary!$C$59*I467+Summary!$C$60*J467)/Summary!$C$61</f>
        <v>0</v>
      </c>
      <c r="L467" s="140">
        <f>'Anchor-LD'!P465</f>
        <v>0</v>
      </c>
      <c r="M467" s="140">
        <f>'Anchor-LD'!Q465</f>
        <v>0</v>
      </c>
      <c r="N467" s="140">
        <f>'Anchor-LD'!R465</f>
        <v>0</v>
      </c>
      <c r="O467" s="140">
        <f>'Anchor-LD'!S465</f>
        <v>0</v>
      </c>
      <c r="P467" s="140">
        <f>'Anchor-LD'!T465</f>
        <v>0</v>
      </c>
      <c r="Q467" s="140">
        <f>'Anchor-LD'!U465</f>
        <v>0</v>
      </c>
      <c r="R467" s="140">
        <f>'Anchor-LD'!V465</f>
        <v>0</v>
      </c>
      <c r="S467" s="140">
        <f>'Anchor-LD'!W465</f>
        <v>0</v>
      </c>
      <c r="T467" s="140">
        <f>'Anchor-LD'!X465</f>
        <v>0</v>
      </c>
      <c r="U467" s="140">
        <f>10*LOG10(1/((Summary!$C$75/10^(R467/10)+Summary!$C$76/10^(S467/10)+Summary!$C$77/10^(T467/10))/Summary!$C$78))</f>
        <v>0</v>
      </c>
      <c r="V467" s="140">
        <f>'Anchor-LD'!Y465</f>
        <v>0</v>
      </c>
      <c r="W467" s="140">
        <f>'Anchor-LD'!Z465</f>
        <v>0</v>
      </c>
      <c r="X467" s="141">
        <f t="shared" si="28"/>
        <v>0</v>
      </c>
      <c r="Y467" s="133"/>
      <c r="Z467" s="139">
        <f>'Test-LD'!L465</f>
        <v>0</v>
      </c>
      <c r="AA467" s="140">
        <f>'Test-LD'!M465</f>
        <v>0</v>
      </c>
      <c r="AB467" s="140">
        <f>'Test-LD'!N465</f>
        <v>0</v>
      </c>
      <c r="AC467" s="140">
        <f>'Test-LD'!O465</f>
        <v>0</v>
      </c>
      <c r="AD467" s="140">
        <f>(Summary!$C$58*AA467+Summary!$C$59*AB467+Summary!$C$60*AC467)/Summary!$C$61</f>
        <v>0</v>
      </c>
      <c r="AE467" s="140">
        <f>'Test-LD'!P465</f>
        <v>0</v>
      </c>
      <c r="AF467" s="140">
        <f>'Test-LD'!Q465</f>
        <v>0</v>
      </c>
      <c r="AG467" s="140">
        <f>'Test-LD'!R465</f>
        <v>0</v>
      </c>
      <c r="AH467" s="140">
        <f>'Test-LD'!S465</f>
        <v>0</v>
      </c>
      <c r="AI467" s="140">
        <f>'Test-LD'!T465</f>
        <v>0</v>
      </c>
      <c r="AJ467" s="140">
        <f>'Test-LD'!U465</f>
        <v>0</v>
      </c>
      <c r="AK467" s="140">
        <f>'Test-LD'!V465</f>
        <v>0</v>
      </c>
      <c r="AL467" s="140">
        <f>'Test-LD'!W465</f>
        <v>0</v>
      </c>
      <c r="AM467" s="140">
        <f>'Test-LD'!X465</f>
        <v>0</v>
      </c>
      <c r="AN467" s="140">
        <f>10*LOG10(1/((Summary!$C$75/10^(AK467/10)+Summary!$C$76/10^(AL467/10)+Summary!$C$77/10^(AM467/10))/Summary!$C$78))</f>
        <v>0</v>
      </c>
      <c r="AO467" s="140">
        <f>'Test-LD'!Y465</f>
        <v>0</v>
      </c>
      <c r="AP467" s="140">
        <f>'Test-LD'!Z465</f>
        <v>0</v>
      </c>
      <c r="AQ467" s="141">
        <f t="shared" si="29"/>
        <v>0</v>
      </c>
      <c r="AR467" s="142" t="e">
        <f t="shared" si="30"/>
        <v>#DIV/0!</v>
      </c>
      <c r="AS467" s="143" t="e">
        <f t="shared" si="31"/>
        <v>#DIV/0!</v>
      </c>
      <c r="AT467" s="136"/>
      <c r="AU467" s="136"/>
      <c r="AV467" s="577"/>
      <c r="AW467" s="480"/>
      <c r="AX467" s="480"/>
      <c r="AY467" s="480"/>
      <c r="AZ467" s="480"/>
      <c r="BA467" s="480"/>
      <c r="BB467" s="480"/>
      <c r="BC467" s="480"/>
      <c r="BD467" s="480"/>
      <c r="BE467" s="480"/>
      <c r="BF467" s="480"/>
      <c r="BG467" s="469"/>
      <c r="BH467" s="476"/>
      <c r="BI467" s="469"/>
      <c r="BJ467" s="476"/>
      <c r="BK467" s="480"/>
      <c r="BL467" s="480"/>
      <c r="BM467" s="480"/>
      <c r="BN467" s="480"/>
      <c r="BO467" s="480"/>
      <c r="BP467" s="468"/>
      <c r="BQ467" s="480"/>
      <c r="BR467" s="480"/>
      <c r="BS467" s="480"/>
      <c r="BT467" s="476"/>
      <c r="BU467" s="463"/>
      <c r="BV467" s="465"/>
      <c r="BW467" s="463"/>
      <c r="BX467" s="465"/>
    </row>
    <row r="468" spans="1:76" ht="17" customHeight="1" x14ac:dyDescent="0.35">
      <c r="A468" s="419"/>
      <c r="B468" s="483"/>
      <c r="C468" s="486"/>
      <c r="D468" s="490"/>
      <c r="E468" s="493"/>
      <c r="F468" s="346">
        <v>39</v>
      </c>
      <c r="G468" s="139">
        <f>'Anchor-LD'!L466</f>
        <v>0</v>
      </c>
      <c r="H468" s="140">
        <f>'Anchor-LD'!M466</f>
        <v>0</v>
      </c>
      <c r="I468" s="140">
        <f>'Anchor-LD'!N466</f>
        <v>0</v>
      </c>
      <c r="J468" s="140">
        <f>'Anchor-LD'!O466</f>
        <v>0</v>
      </c>
      <c r="K468" s="140">
        <f>(Summary!$C$58*H468+Summary!$C$59*I468+Summary!$C$60*J468)/Summary!$C$61</f>
        <v>0</v>
      </c>
      <c r="L468" s="140">
        <f>'Anchor-LD'!P466</f>
        <v>0</v>
      </c>
      <c r="M468" s="140">
        <f>'Anchor-LD'!Q466</f>
        <v>0</v>
      </c>
      <c r="N468" s="140">
        <f>'Anchor-LD'!R466</f>
        <v>0</v>
      </c>
      <c r="O468" s="140">
        <f>'Anchor-LD'!S466</f>
        <v>0</v>
      </c>
      <c r="P468" s="140">
        <f>'Anchor-LD'!T466</f>
        <v>0</v>
      </c>
      <c r="Q468" s="140">
        <f>'Anchor-LD'!U466</f>
        <v>0</v>
      </c>
      <c r="R468" s="140">
        <f>'Anchor-LD'!V466</f>
        <v>0</v>
      </c>
      <c r="S468" s="140">
        <f>'Anchor-LD'!W466</f>
        <v>0</v>
      </c>
      <c r="T468" s="140">
        <f>'Anchor-LD'!X466</f>
        <v>0</v>
      </c>
      <c r="U468" s="140">
        <f>10*LOG10(1/((Summary!$C$75/10^(R468/10)+Summary!$C$76/10^(S468/10)+Summary!$C$77/10^(T468/10))/Summary!$C$78))</f>
        <v>0</v>
      </c>
      <c r="V468" s="140">
        <f>'Anchor-LD'!Y466</f>
        <v>0</v>
      </c>
      <c r="W468" s="140">
        <f>'Anchor-LD'!Z466</f>
        <v>0</v>
      </c>
      <c r="X468" s="141">
        <f t="shared" si="28"/>
        <v>0</v>
      </c>
      <c r="Y468" s="133"/>
      <c r="Z468" s="139">
        <f>'Test-LD'!L466</f>
        <v>0</v>
      </c>
      <c r="AA468" s="140">
        <f>'Test-LD'!M466</f>
        <v>0</v>
      </c>
      <c r="AB468" s="140">
        <f>'Test-LD'!N466</f>
        <v>0</v>
      </c>
      <c r="AC468" s="140">
        <f>'Test-LD'!O466</f>
        <v>0</v>
      </c>
      <c r="AD468" s="140">
        <f>(Summary!$C$58*AA468+Summary!$C$59*AB468+Summary!$C$60*AC468)/Summary!$C$61</f>
        <v>0</v>
      </c>
      <c r="AE468" s="140">
        <f>'Test-LD'!P466</f>
        <v>0</v>
      </c>
      <c r="AF468" s="140">
        <f>'Test-LD'!Q466</f>
        <v>0</v>
      </c>
      <c r="AG468" s="140">
        <f>'Test-LD'!R466</f>
        <v>0</v>
      </c>
      <c r="AH468" s="140">
        <f>'Test-LD'!S466</f>
        <v>0</v>
      </c>
      <c r="AI468" s="140">
        <f>'Test-LD'!T466</f>
        <v>0</v>
      </c>
      <c r="AJ468" s="140">
        <f>'Test-LD'!U466</f>
        <v>0</v>
      </c>
      <c r="AK468" s="140">
        <f>'Test-LD'!V466</f>
        <v>0</v>
      </c>
      <c r="AL468" s="140">
        <f>'Test-LD'!W466</f>
        <v>0</v>
      </c>
      <c r="AM468" s="140">
        <f>'Test-LD'!X466</f>
        <v>0</v>
      </c>
      <c r="AN468" s="140">
        <f>10*LOG10(1/((Summary!$C$75/10^(AK468/10)+Summary!$C$76/10^(AL468/10)+Summary!$C$77/10^(AM468/10))/Summary!$C$78))</f>
        <v>0</v>
      </c>
      <c r="AO468" s="140">
        <f>'Test-LD'!Y466</f>
        <v>0</v>
      </c>
      <c r="AP468" s="140">
        <f>'Test-LD'!Z466</f>
        <v>0</v>
      </c>
      <c r="AQ468" s="141">
        <f t="shared" si="29"/>
        <v>0</v>
      </c>
      <c r="AR468" s="142" t="e">
        <f t="shared" si="30"/>
        <v>#DIV/0!</v>
      </c>
      <c r="AS468" s="143" t="e">
        <f t="shared" si="31"/>
        <v>#DIV/0!</v>
      </c>
      <c r="AT468" s="136"/>
      <c r="AU468" s="136"/>
      <c r="AV468" s="577" t="s">
        <v>122</v>
      </c>
      <c r="AW468" s="480" t="e" cm="1">
        <f t="array" ref="AW468">bdRateExtend($G467:$G470,H467:H470,$Z467:$Z470,AA467:AA470)</f>
        <v>#VALUE!</v>
      </c>
      <c r="AX468" s="480"/>
      <c r="AY468" s="480"/>
      <c r="AZ468" s="480"/>
      <c r="BA468" s="480"/>
      <c r="BB468" s="480"/>
      <c r="BC468" s="480" t="e" cm="1">
        <f t="array" ref="BC468">bdRateExtend($G467:$G470,L467:L470,$Z467:$Z470,AE467:AE470)</f>
        <v>#VALUE!</v>
      </c>
      <c r="BD468" s="480"/>
      <c r="BE468" s="480" t="e" cm="1">
        <f t="array" ref="BE468">bdRateExtend($G467:$G470,M467:M470,$Z467:$Z470,AF467:AF470)</f>
        <v>#VALUE!</v>
      </c>
      <c r="BF468" s="480"/>
      <c r="BG468" s="469" t="e" cm="1">
        <f t="array" ref="BG468">bdRateExtend($G467:$G470,N467:N470,$Z467:$Z470,AG467:AG470,"None", FALSE,1)</f>
        <v>#VALUE!</v>
      </c>
      <c r="BH468" s="476"/>
      <c r="BI468" s="469" t="e" cm="1">
        <f t="array" ref="BI468">bdRateExtend($G467:$G470,O467:O470,$Z467:$Z470,AH467:AH470,"None", FALSE,1)</f>
        <v>#VALUE!</v>
      </c>
      <c r="BJ468" s="476"/>
      <c r="BK468" s="480" t="e" cm="1">
        <f t="array" ref="BK468">bdRateExtend($G467:$G470,P467:P470,$Z467:$Z470,AI467:AI470)</f>
        <v>#VALUE!</v>
      </c>
      <c r="BL468" s="480"/>
      <c r="BM468" s="480" t="e" cm="1">
        <f t="array" ref="BM468">bdRateExtend($G467:$G470,Q467:Q470,$Z467:$Z470,AJ467:AJ470)</f>
        <v>#VALUE!</v>
      </c>
      <c r="BN468" s="480"/>
      <c r="BO468" s="480" t="e" cm="1">
        <f t="array" ref="BO468">bdRateExtend($G467:$G470,R467:R470,$Z467:$Z470,AK467:AK470)</f>
        <v>#VALUE!</v>
      </c>
      <c r="BP468" s="468"/>
      <c r="BQ468" s="480"/>
      <c r="BR468" s="480"/>
      <c r="BS468" s="480"/>
      <c r="BT468" s="476"/>
      <c r="BU468" s="463" cm="1">
        <f t="array" ref="BU468">testVMAFRange($G467:$G470,N467:N470,$Z467:$Z470,AG467:AG470)</f>
        <v>0</v>
      </c>
      <c r="BV468" s="465"/>
      <c r="BW468" s="463" cm="1">
        <f t="array" ref="BW468">testVMAFRange($G467:$G470,O467:O470,$Z467:$Z470,AH467:AH470)</f>
        <v>0</v>
      </c>
      <c r="BX468" s="465"/>
    </row>
    <row r="469" spans="1:76" ht="17" customHeight="1" x14ac:dyDescent="0.35">
      <c r="A469" s="419"/>
      <c r="B469" s="483"/>
      <c r="C469" s="486"/>
      <c r="D469" s="490"/>
      <c r="E469" s="493"/>
      <c r="F469" s="346">
        <v>47</v>
      </c>
      <c r="G469" s="139">
        <f>'Anchor-LD'!L467</f>
        <v>0</v>
      </c>
      <c r="H469" s="140">
        <f>'Anchor-LD'!M467</f>
        <v>0</v>
      </c>
      <c r="I469" s="140">
        <f>'Anchor-LD'!N467</f>
        <v>0</v>
      </c>
      <c r="J469" s="140">
        <f>'Anchor-LD'!O467</f>
        <v>0</v>
      </c>
      <c r="K469" s="140">
        <f>(Summary!$C$58*H469+Summary!$C$59*I469+Summary!$C$60*J469)/Summary!$C$61</f>
        <v>0</v>
      </c>
      <c r="L469" s="140">
        <f>'Anchor-LD'!P467</f>
        <v>0</v>
      </c>
      <c r="M469" s="140">
        <f>'Anchor-LD'!Q467</f>
        <v>0</v>
      </c>
      <c r="N469" s="140">
        <f>'Anchor-LD'!R467</f>
        <v>0</v>
      </c>
      <c r="O469" s="140">
        <f>'Anchor-LD'!S467</f>
        <v>0</v>
      </c>
      <c r="P469" s="140">
        <f>'Anchor-LD'!T467</f>
        <v>0</v>
      </c>
      <c r="Q469" s="140">
        <f>'Anchor-LD'!U467</f>
        <v>0</v>
      </c>
      <c r="R469" s="140">
        <f>'Anchor-LD'!V467</f>
        <v>0</v>
      </c>
      <c r="S469" s="140">
        <f>'Anchor-LD'!W467</f>
        <v>0</v>
      </c>
      <c r="T469" s="140">
        <f>'Anchor-LD'!X467</f>
        <v>0</v>
      </c>
      <c r="U469" s="140">
        <f>10*LOG10(1/((Summary!$C$75/10^(R469/10)+Summary!$C$76/10^(S469/10)+Summary!$C$77/10^(T469/10))/Summary!$C$78))</f>
        <v>0</v>
      </c>
      <c r="V469" s="140">
        <f>'Anchor-LD'!Y467</f>
        <v>0</v>
      </c>
      <c r="W469" s="140">
        <f>'Anchor-LD'!Z467</f>
        <v>0</v>
      </c>
      <c r="X469" s="141">
        <f t="shared" si="28"/>
        <v>0</v>
      </c>
      <c r="Y469" s="133"/>
      <c r="Z469" s="139">
        <f>'Test-LD'!L467</f>
        <v>0</v>
      </c>
      <c r="AA469" s="140">
        <f>'Test-LD'!M467</f>
        <v>0</v>
      </c>
      <c r="AB469" s="140">
        <f>'Test-LD'!N467</f>
        <v>0</v>
      </c>
      <c r="AC469" s="140">
        <f>'Test-LD'!O467</f>
        <v>0</v>
      </c>
      <c r="AD469" s="140">
        <f>(Summary!$C$58*AA469+Summary!$C$59*AB469+Summary!$C$60*AC469)/Summary!$C$61</f>
        <v>0</v>
      </c>
      <c r="AE469" s="140">
        <f>'Test-LD'!P467</f>
        <v>0</v>
      </c>
      <c r="AF469" s="140">
        <f>'Test-LD'!Q467</f>
        <v>0</v>
      </c>
      <c r="AG469" s="140">
        <f>'Test-LD'!R467</f>
        <v>0</v>
      </c>
      <c r="AH469" s="140">
        <f>'Test-LD'!S467</f>
        <v>0</v>
      </c>
      <c r="AI469" s="140">
        <f>'Test-LD'!T467</f>
        <v>0</v>
      </c>
      <c r="AJ469" s="140">
        <f>'Test-LD'!U467</f>
        <v>0</v>
      </c>
      <c r="AK469" s="140">
        <f>'Test-LD'!V467</f>
        <v>0</v>
      </c>
      <c r="AL469" s="140">
        <f>'Test-LD'!W467</f>
        <v>0</v>
      </c>
      <c r="AM469" s="140">
        <f>'Test-LD'!X467</f>
        <v>0</v>
      </c>
      <c r="AN469" s="140">
        <f>10*LOG10(1/((Summary!$C$75/10^(AK469/10)+Summary!$C$76/10^(AL469/10)+Summary!$C$77/10^(AM469/10))/Summary!$C$78))</f>
        <v>0</v>
      </c>
      <c r="AO469" s="140">
        <f>'Test-LD'!Y467</f>
        <v>0</v>
      </c>
      <c r="AP469" s="140">
        <f>'Test-LD'!Z467</f>
        <v>0</v>
      </c>
      <c r="AQ469" s="141">
        <f t="shared" si="29"/>
        <v>0</v>
      </c>
      <c r="AR469" s="142" t="e">
        <f t="shared" si="30"/>
        <v>#DIV/0!</v>
      </c>
      <c r="AS469" s="143" t="e">
        <f t="shared" si="31"/>
        <v>#DIV/0!</v>
      </c>
      <c r="AT469" s="136"/>
      <c r="AU469" s="136"/>
      <c r="AV469" s="577"/>
      <c r="AW469" s="480"/>
      <c r="AX469" s="480"/>
      <c r="AY469" s="480"/>
      <c r="AZ469" s="480"/>
      <c r="BA469" s="480"/>
      <c r="BB469" s="480"/>
      <c r="BC469" s="480"/>
      <c r="BD469" s="480"/>
      <c r="BE469" s="480"/>
      <c r="BF469" s="480"/>
      <c r="BG469" s="469"/>
      <c r="BH469" s="476"/>
      <c r="BI469" s="469"/>
      <c r="BJ469" s="476"/>
      <c r="BK469" s="480"/>
      <c r="BL469" s="480"/>
      <c r="BM469" s="480"/>
      <c r="BN469" s="480"/>
      <c r="BO469" s="480"/>
      <c r="BP469" s="468"/>
      <c r="BQ469" s="480"/>
      <c r="BR469" s="480"/>
      <c r="BS469" s="480"/>
      <c r="BT469" s="476"/>
      <c r="BU469" s="463"/>
      <c r="BV469" s="465"/>
      <c r="BW469" s="463"/>
      <c r="BX469" s="465"/>
    </row>
    <row r="470" spans="1:76" ht="17" customHeight="1" x14ac:dyDescent="0.35">
      <c r="A470" s="419"/>
      <c r="B470" s="483"/>
      <c r="C470" s="486"/>
      <c r="D470" s="490"/>
      <c r="E470" s="493"/>
      <c r="F470" s="346">
        <v>55</v>
      </c>
      <c r="G470" s="139">
        <f>'Anchor-LD'!L468</f>
        <v>0</v>
      </c>
      <c r="H470" s="140">
        <f>'Anchor-LD'!M468</f>
        <v>0</v>
      </c>
      <c r="I470" s="140">
        <f>'Anchor-LD'!N468</f>
        <v>0</v>
      </c>
      <c r="J470" s="140">
        <f>'Anchor-LD'!O468</f>
        <v>0</v>
      </c>
      <c r="K470" s="140">
        <f>(Summary!$C$58*H470+Summary!$C$59*I470+Summary!$C$60*J470)/Summary!$C$61</f>
        <v>0</v>
      </c>
      <c r="L470" s="140">
        <f>'Anchor-LD'!P468</f>
        <v>0</v>
      </c>
      <c r="M470" s="140">
        <f>'Anchor-LD'!Q468</f>
        <v>0</v>
      </c>
      <c r="N470" s="140">
        <f>'Anchor-LD'!R468</f>
        <v>0</v>
      </c>
      <c r="O470" s="140">
        <f>'Anchor-LD'!S468</f>
        <v>0</v>
      </c>
      <c r="P470" s="140">
        <f>'Anchor-LD'!T468</f>
        <v>0</v>
      </c>
      <c r="Q470" s="140">
        <f>'Anchor-LD'!U468</f>
        <v>0</v>
      </c>
      <c r="R470" s="140">
        <f>'Anchor-LD'!V468</f>
        <v>0</v>
      </c>
      <c r="S470" s="140">
        <f>'Anchor-LD'!W468</f>
        <v>0</v>
      </c>
      <c r="T470" s="140">
        <f>'Anchor-LD'!X468</f>
        <v>0</v>
      </c>
      <c r="U470" s="140">
        <f>10*LOG10(1/((Summary!$C$75/10^(R470/10)+Summary!$C$76/10^(S470/10)+Summary!$C$77/10^(T470/10))/Summary!$C$78))</f>
        <v>0</v>
      </c>
      <c r="V470" s="140">
        <f>'Anchor-LD'!Y468</f>
        <v>0</v>
      </c>
      <c r="W470" s="140">
        <f>'Anchor-LD'!Z468</f>
        <v>0</v>
      </c>
      <c r="X470" s="141">
        <f t="shared" si="28"/>
        <v>0</v>
      </c>
      <c r="Y470" s="133"/>
      <c r="Z470" s="139">
        <f>'Test-LD'!L468</f>
        <v>0</v>
      </c>
      <c r="AA470" s="140">
        <f>'Test-LD'!M468</f>
        <v>0</v>
      </c>
      <c r="AB470" s="140">
        <f>'Test-LD'!N468</f>
        <v>0</v>
      </c>
      <c r="AC470" s="140">
        <f>'Test-LD'!O468</f>
        <v>0</v>
      </c>
      <c r="AD470" s="140">
        <f>(Summary!$C$58*AA470+Summary!$C$59*AB470+Summary!$C$60*AC470)/Summary!$C$61</f>
        <v>0</v>
      </c>
      <c r="AE470" s="140">
        <f>'Test-LD'!P468</f>
        <v>0</v>
      </c>
      <c r="AF470" s="140">
        <f>'Test-LD'!Q468</f>
        <v>0</v>
      </c>
      <c r="AG470" s="140">
        <f>'Test-LD'!R468</f>
        <v>0</v>
      </c>
      <c r="AH470" s="140">
        <f>'Test-LD'!S468</f>
        <v>0</v>
      </c>
      <c r="AI470" s="140">
        <f>'Test-LD'!T468</f>
        <v>0</v>
      </c>
      <c r="AJ470" s="140">
        <f>'Test-LD'!U468</f>
        <v>0</v>
      </c>
      <c r="AK470" s="140">
        <f>'Test-LD'!V468</f>
        <v>0</v>
      </c>
      <c r="AL470" s="140">
        <f>'Test-LD'!W468</f>
        <v>0</v>
      </c>
      <c r="AM470" s="140">
        <f>'Test-LD'!X468</f>
        <v>0</v>
      </c>
      <c r="AN470" s="140">
        <f>10*LOG10(1/((Summary!$C$75/10^(AK470/10)+Summary!$C$76/10^(AL470/10)+Summary!$C$77/10^(AM470/10))/Summary!$C$78))</f>
        <v>0</v>
      </c>
      <c r="AO470" s="140">
        <f>'Test-LD'!Y468</f>
        <v>0</v>
      </c>
      <c r="AP470" s="140">
        <f>'Test-LD'!Z468</f>
        <v>0</v>
      </c>
      <c r="AQ470" s="141">
        <f t="shared" si="29"/>
        <v>0</v>
      </c>
      <c r="AR470" s="142" t="e">
        <f t="shared" si="30"/>
        <v>#DIV/0!</v>
      </c>
      <c r="AS470" s="143" t="e">
        <f t="shared" si="31"/>
        <v>#DIV/0!</v>
      </c>
      <c r="AT470" s="136"/>
      <c r="AU470" s="136"/>
      <c r="AV470" s="577" t="s">
        <v>123</v>
      </c>
      <c r="AW470" s="480" t="e" cm="1">
        <f t="array" ref="AW470">bdRateExtend($G468:$G471,H468:H471,$Z468:$Z471,AA468:AA471)</f>
        <v>#VALUE!</v>
      </c>
      <c r="AX470" s="480"/>
      <c r="AY470" s="480"/>
      <c r="AZ470" s="480"/>
      <c r="BA470" s="480"/>
      <c r="BB470" s="480"/>
      <c r="BC470" s="480" t="e" cm="1">
        <f t="array" ref="BC470">bdRateExtend($G468:$G471,L468:L471,$Z468:$Z471,AE468:AE471)</f>
        <v>#VALUE!</v>
      </c>
      <c r="BD470" s="480"/>
      <c r="BE470" s="480" t="e" cm="1">
        <f t="array" ref="BE470">bdRateExtend($G468:$G471,M468:M471,$Z468:$Z471,AF468:AF471)</f>
        <v>#VALUE!</v>
      </c>
      <c r="BF470" s="480"/>
      <c r="BG470" s="469" t="e" cm="1">
        <f t="array" ref="BG470">bdRateExtend($G468:$G471,N468:N471,$Z468:$Z471,AG468:AG471,"None", FALSE,1)</f>
        <v>#VALUE!</v>
      </c>
      <c r="BH470" s="476"/>
      <c r="BI470" s="469" t="e" cm="1">
        <f t="array" ref="BI470">bdRateExtend($G468:$G471,O468:O471,$Z468:$Z471,AH468:AH471,"None", FALSE,1)</f>
        <v>#VALUE!</v>
      </c>
      <c r="BJ470" s="476"/>
      <c r="BK470" s="480" t="e" cm="1">
        <f t="array" ref="BK470">bdRateExtend($G468:$G471,P468:P471,$Z468:$Z471,AI468:AI471)</f>
        <v>#VALUE!</v>
      </c>
      <c r="BL470" s="480"/>
      <c r="BM470" s="480" t="e" cm="1">
        <f t="array" ref="BM470">bdRateExtend($G468:$G471,Q468:Q471,$Z468:$Z471,AJ468:AJ471)</f>
        <v>#VALUE!</v>
      </c>
      <c r="BN470" s="480"/>
      <c r="BO470" s="480" t="e" cm="1">
        <f t="array" ref="BO470">bdRateExtend($G468:$G471,R468:R471,$Z468:$Z471,AK468:AK471)</f>
        <v>#VALUE!</v>
      </c>
      <c r="BP470" s="468"/>
      <c r="BQ470" s="480"/>
      <c r="BR470" s="480"/>
      <c r="BS470" s="480"/>
      <c r="BT470" s="476"/>
      <c r="BU470" s="463" cm="1">
        <f t="array" ref="BU470">testVMAFRange($G468:$G471,N468:N471,$Z468:$Z471,AG468:AG471)</f>
        <v>0</v>
      </c>
      <c r="BV470" s="465"/>
      <c r="BW470" s="463" cm="1">
        <f t="array" ref="BW470">testVMAFRange($G468:$G471,O468:O471,$Z468:$Z471,AH468:AH471)</f>
        <v>0</v>
      </c>
      <c r="BX470" s="465"/>
    </row>
    <row r="471" spans="1:76" ht="17" customHeight="1" thickBot="1" x14ac:dyDescent="0.4">
      <c r="A471" s="419"/>
      <c r="B471" s="484"/>
      <c r="C471" s="487"/>
      <c r="D471" s="491"/>
      <c r="E471" s="494"/>
      <c r="F471" s="347">
        <v>63</v>
      </c>
      <c r="G471" s="145">
        <f>'Anchor-LD'!L469</f>
        <v>0</v>
      </c>
      <c r="H471" s="146">
        <f>'Anchor-LD'!M469</f>
        <v>0</v>
      </c>
      <c r="I471" s="146">
        <f>'Anchor-LD'!N469</f>
        <v>0</v>
      </c>
      <c r="J471" s="146">
        <f>'Anchor-LD'!O469</f>
        <v>0</v>
      </c>
      <c r="K471" s="146">
        <f>(Summary!$C$58*H471+Summary!$C$59*I471+Summary!$C$60*J471)/Summary!$C$61</f>
        <v>0</v>
      </c>
      <c r="L471" s="146">
        <f>'Anchor-LD'!P469</f>
        <v>0</v>
      </c>
      <c r="M471" s="146">
        <f>'Anchor-LD'!Q469</f>
        <v>0</v>
      </c>
      <c r="N471" s="146">
        <f>'Anchor-LD'!R469</f>
        <v>0</v>
      </c>
      <c r="O471" s="146">
        <f>'Anchor-LD'!S469</f>
        <v>0</v>
      </c>
      <c r="P471" s="146">
        <f>'Anchor-LD'!T469</f>
        <v>0</v>
      </c>
      <c r="Q471" s="146">
        <f>'Anchor-LD'!U469</f>
        <v>0</v>
      </c>
      <c r="R471" s="146">
        <f>'Anchor-LD'!V469</f>
        <v>0</v>
      </c>
      <c r="S471" s="146">
        <f>'Anchor-LD'!W469</f>
        <v>0</v>
      </c>
      <c r="T471" s="146">
        <f>'Anchor-LD'!X469</f>
        <v>0</v>
      </c>
      <c r="U471" s="146">
        <f>10*LOG10(1/((Summary!$C$75/10^(R471/10)+Summary!$C$76/10^(S471/10)+Summary!$C$77/10^(T471/10))/Summary!$C$78))</f>
        <v>0</v>
      </c>
      <c r="V471" s="146">
        <f>'Anchor-LD'!Y469</f>
        <v>0</v>
      </c>
      <c r="W471" s="146">
        <f>'Anchor-LD'!Z469</f>
        <v>0</v>
      </c>
      <c r="X471" s="147">
        <f t="shared" si="28"/>
        <v>0</v>
      </c>
      <c r="Y471" s="151"/>
      <c r="Z471" s="145">
        <f>'Test-LD'!L469</f>
        <v>0</v>
      </c>
      <c r="AA471" s="146">
        <f>'Test-LD'!M469</f>
        <v>0</v>
      </c>
      <c r="AB471" s="146">
        <f>'Test-LD'!N469</f>
        <v>0</v>
      </c>
      <c r="AC471" s="146">
        <f>'Test-LD'!O469</f>
        <v>0</v>
      </c>
      <c r="AD471" s="146">
        <f>(Summary!$C$58*AA471+Summary!$C$59*AB471+Summary!$C$60*AC471)/Summary!$C$61</f>
        <v>0</v>
      </c>
      <c r="AE471" s="146">
        <f>'Test-LD'!P469</f>
        <v>0</v>
      </c>
      <c r="AF471" s="146">
        <f>'Test-LD'!Q469</f>
        <v>0</v>
      </c>
      <c r="AG471" s="146">
        <f>'Test-LD'!R469</f>
        <v>0</v>
      </c>
      <c r="AH471" s="146">
        <f>'Test-LD'!S469</f>
        <v>0</v>
      </c>
      <c r="AI471" s="146">
        <f>'Test-LD'!T469</f>
        <v>0</v>
      </c>
      <c r="AJ471" s="146">
        <f>'Test-LD'!U469</f>
        <v>0</v>
      </c>
      <c r="AK471" s="146">
        <f>'Test-LD'!V469</f>
        <v>0</v>
      </c>
      <c r="AL471" s="146">
        <f>'Test-LD'!W469</f>
        <v>0</v>
      </c>
      <c r="AM471" s="146">
        <f>'Test-LD'!X469</f>
        <v>0</v>
      </c>
      <c r="AN471" s="146">
        <f>10*LOG10(1/((Summary!$C$75/10^(AK471/10)+Summary!$C$76/10^(AL471/10)+Summary!$C$77/10^(AM471/10))/Summary!$C$78))</f>
        <v>0</v>
      </c>
      <c r="AO471" s="146">
        <f>'Test-LD'!Y469</f>
        <v>0</v>
      </c>
      <c r="AP471" s="146">
        <f>'Test-LD'!Z469</f>
        <v>0</v>
      </c>
      <c r="AQ471" s="147">
        <f t="shared" si="29"/>
        <v>0</v>
      </c>
      <c r="AR471" s="148" t="e">
        <f t="shared" si="30"/>
        <v>#DIV/0!</v>
      </c>
      <c r="AS471" s="149" t="e">
        <f t="shared" si="31"/>
        <v>#DIV/0!</v>
      </c>
      <c r="AT471" s="136"/>
      <c r="AU471" s="136"/>
      <c r="AV471" s="578"/>
      <c r="AW471" s="481"/>
      <c r="AX471" s="481"/>
      <c r="AY471" s="481"/>
      <c r="AZ471" s="481"/>
      <c r="BA471" s="481"/>
      <c r="BB471" s="481"/>
      <c r="BC471" s="481"/>
      <c r="BD471" s="481"/>
      <c r="BE471" s="481"/>
      <c r="BF471" s="481"/>
      <c r="BG471" s="472"/>
      <c r="BH471" s="477"/>
      <c r="BI471" s="472"/>
      <c r="BJ471" s="477"/>
      <c r="BK471" s="481"/>
      <c r="BL471" s="481"/>
      <c r="BM471" s="481"/>
      <c r="BN471" s="481"/>
      <c r="BO471" s="481"/>
      <c r="BP471" s="471"/>
      <c r="BQ471" s="481"/>
      <c r="BR471" s="481"/>
      <c r="BS471" s="481"/>
      <c r="BT471" s="477"/>
      <c r="BU471" s="473"/>
      <c r="BV471" s="466"/>
      <c r="BW471" s="473"/>
      <c r="BX471" s="466"/>
    </row>
    <row r="472" spans="1:76" ht="17" customHeight="1" x14ac:dyDescent="0.35">
      <c r="A472" s="419"/>
      <c r="B472" s="482" t="s">
        <v>22</v>
      </c>
      <c r="C472" s="485" t="s">
        <v>306</v>
      </c>
      <c r="D472" s="489">
        <v>23.98</v>
      </c>
      <c r="E472" s="492">
        <v>8</v>
      </c>
      <c r="F472" s="345">
        <v>23</v>
      </c>
      <c r="G472" s="130">
        <f>'Anchor-LD'!L470</f>
        <v>0</v>
      </c>
      <c r="H472" s="131">
        <f>'Anchor-LD'!M470</f>
        <v>0</v>
      </c>
      <c r="I472" s="131">
        <f>'Anchor-LD'!N470</f>
        <v>0</v>
      </c>
      <c r="J472" s="131">
        <f>'Anchor-LD'!O470</f>
        <v>0</v>
      </c>
      <c r="K472" s="131">
        <f>(Summary!$C$58*H472+Summary!$C$59*I472+Summary!$C$60*J472)/Summary!$C$61</f>
        <v>0</v>
      </c>
      <c r="L472" s="131">
        <f>'Anchor-LD'!P470</f>
        <v>0</v>
      </c>
      <c r="M472" s="131">
        <f>'Anchor-LD'!Q470</f>
        <v>0</v>
      </c>
      <c r="N472" s="131">
        <f>'Anchor-LD'!R470</f>
        <v>0</v>
      </c>
      <c r="O472" s="131">
        <f>'Anchor-LD'!S470</f>
        <v>0</v>
      </c>
      <c r="P472" s="131">
        <f>'Anchor-LD'!T470</f>
        <v>0</v>
      </c>
      <c r="Q472" s="131">
        <f>'Anchor-LD'!U470</f>
        <v>0</v>
      </c>
      <c r="R472" s="131">
        <f>'Anchor-LD'!V470</f>
        <v>0</v>
      </c>
      <c r="S472" s="131">
        <f>'Anchor-LD'!W470</f>
        <v>0</v>
      </c>
      <c r="T472" s="131">
        <f>'Anchor-LD'!X470</f>
        <v>0</v>
      </c>
      <c r="U472" s="131">
        <f>10*LOG10(1/((Summary!$C$75/10^(R472/10)+Summary!$C$76/10^(S472/10)+Summary!$C$77/10^(T472/10))/Summary!$C$78))</f>
        <v>0</v>
      </c>
      <c r="V472" s="131">
        <f>'Anchor-LD'!Y470</f>
        <v>0</v>
      </c>
      <c r="W472" s="131">
        <f>'Anchor-LD'!Z470</f>
        <v>0</v>
      </c>
      <c r="X472" s="132">
        <f t="shared" si="28"/>
        <v>0</v>
      </c>
      <c r="Y472" s="133"/>
      <c r="Z472" s="130">
        <f>'Test-LD'!L470</f>
        <v>0</v>
      </c>
      <c r="AA472" s="131">
        <f>'Test-LD'!M470</f>
        <v>0</v>
      </c>
      <c r="AB472" s="131">
        <f>'Test-LD'!N470</f>
        <v>0</v>
      </c>
      <c r="AC472" s="131">
        <f>'Test-LD'!O470</f>
        <v>0</v>
      </c>
      <c r="AD472" s="131">
        <f>(Summary!$C$58*AA472+Summary!$C$59*AB472+Summary!$C$60*AC472)/Summary!$C$61</f>
        <v>0</v>
      </c>
      <c r="AE472" s="131">
        <f>'Test-LD'!P470</f>
        <v>0</v>
      </c>
      <c r="AF472" s="131">
        <f>'Test-LD'!Q470</f>
        <v>0</v>
      </c>
      <c r="AG472" s="131">
        <f>'Test-LD'!R470</f>
        <v>0</v>
      </c>
      <c r="AH472" s="131">
        <f>'Test-LD'!S470</f>
        <v>0</v>
      </c>
      <c r="AI472" s="131">
        <f>'Test-LD'!T470</f>
        <v>0</v>
      </c>
      <c r="AJ472" s="131">
        <f>'Test-LD'!U470</f>
        <v>0</v>
      </c>
      <c r="AK472" s="131">
        <f>'Test-LD'!V470</f>
        <v>0</v>
      </c>
      <c r="AL472" s="131">
        <f>'Test-LD'!W470</f>
        <v>0</v>
      </c>
      <c r="AM472" s="131">
        <f>'Test-LD'!X470</f>
        <v>0</v>
      </c>
      <c r="AN472" s="131">
        <f>10*LOG10(1/((Summary!$C$75/10^(AK472/10)+Summary!$C$76/10^(AL472/10)+Summary!$C$77/10^(AM472/10))/Summary!$C$78))</f>
        <v>0</v>
      </c>
      <c r="AO472" s="131">
        <f>'Test-LD'!Y470</f>
        <v>0</v>
      </c>
      <c r="AP472" s="131">
        <f>'Test-LD'!Z470</f>
        <v>0</v>
      </c>
      <c r="AQ472" s="132">
        <f t="shared" si="29"/>
        <v>0</v>
      </c>
      <c r="AR472" s="134" t="e">
        <f t="shared" si="30"/>
        <v>#DIV/0!</v>
      </c>
      <c r="AS472" s="135" t="e">
        <f t="shared" si="31"/>
        <v>#DIV/0!</v>
      </c>
      <c r="AT472" s="136"/>
      <c r="AU472" s="136"/>
      <c r="AV472" s="577" t="s">
        <v>121</v>
      </c>
      <c r="AW472" s="480" t="e" cm="1">
        <f t="array" ref="AW472">bdRateExtend($G472:$G475,H472:H475,$Z472:$Z475,AA472:AA475)</f>
        <v>#VALUE!</v>
      </c>
      <c r="AX472" s="480" t="e" cm="1">
        <f t="array" ref="AX472">bdRateExtend($G472:$G477,H472:H477,$Z472:$Z477,AA472:AA477)</f>
        <v>#VALUE!</v>
      </c>
      <c r="AY472" s="480" t="e" cm="1">
        <f t="array" ref="AY472">bdRateExtend($G472:$G477,I472:I477,$Z472:$Z477,AB472:AB477)</f>
        <v>#VALUE!</v>
      </c>
      <c r="AZ472" s="480" t="e" cm="1">
        <f t="array" ref="AZ472">bdRateExtend($G472:$G477,J472:J477,$Z472:$Z477,AC472:AC477)</f>
        <v>#VALUE!</v>
      </c>
      <c r="BA472" s="480" t="e" cm="1">
        <f t="array" ref="BA472">bdRateExtend($G472:$G477,K472:K477,$Z472:$Z477,AD472:AD477)</f>
        <v>#VALUE!</v>
      </c>
      <c r="BB472" s="479" t="e">
        <f>(Summary!$C$89*AX472+Summary!$C$90*AY472+Summary!$C$91*AZ472)/Summary!$C$92</f>
        <v>#VALUE!</v>
      </c>
      <c r="BC472" s="480" t="e" cm="1">
        <f t="array" ref="BC472">bdRateExtend($G472:$G475,L472:L475,$Z472:$Z475,AE472:AE475)</f>
        <v>#VALUE!</v>
      </c>
      <c r="BD472" s="480" t="e" cm="1">
        <f t="array" ref="BD472">bdRateExtend($G472:$G477,L472:L477,$Z472:$Z477,AE472:AE477)</f>
        <v>#VALUE!</v>
      </c>
      <c r="BE472" s="480" t="e" cm="1">
        <f t="array" ref="BE472">bdRateExtend($G472:$G475,M472:M475,$Z472:$Z475,AF472:AF475)</f>
        <v>#VALUE!</v>
      </c>
      <c r="BF472" s="480" t="e" cm="1">
        <f t="array" ref="BF472">bdRateExtend($G472:$G477,M472:M477,$Z472:$Z477,AF472:AF477)</f>
        <v>#VALUE!</v>
      </c>
      <c r="BG472" s="474" t="e" cm="1">
        <f t="array" ref="BG472">bdRateExtend($G472:$G475,N472:N475,$Z472:$Z475,AG472:AG475,"None", FALSE,1)</f>
        <v>#VALUE!</v>
      </c>
      <c r="BH472" s="475" t="e" cm="1">
        <f t="array" ref="BH472">bdRateExtend($G472:$G477,N472:N477,$Z472:$Z477,AG472:AG477,"None", FALSE,1)</f>
        <v>#VALUE!</v>
      </c>
      <c r="BI472" s="474" t="e" cm="1">
        <f t="array" ref="BI472">bdRateExtend($G472:$G475,O472:O475,$Z472:$Z475,AH472:AH475,"None", FALSE,1)</f>
        <v>#VALUE!</v>
      </c>
      <c r="BJ472" s="475" t="e" cm="1">
        <f t="array" ref="BJ472">bdRateExtend($G472:$G477,O472:O477,$Z472:$Z477,AH472:AH477,"None", FALSE,1)</f>
        <v>#VALUE!</v>
      </c>
      <c r="BK472" s="480" t="e" cm="1">
        <f t="array" ref="BK472">bdRateExtend($G472:$G475,P472:P475,$Z472:$Z475,AI472:AI475)</f>
        <v>#VALUE!</v>
      </c>
      <c r="BL472" s="480" t="e" cm="1">
        <f t="array" ref="BL472">bdRateExtend($G472:$G477,P472:P477,$Z472:$Z477,AI472:AI477)</f>
        <v>#VALUE!</v>
      </c>
      <c r="BM472" s="480" t="e" cm="1">
        <f t="array" ref="BM472">bdRateExtend($G472:$G475,Q472:Q475,$Z472:$Z475,AJ472:AJ475)</f>
        <v>#VALUE!</v>
      </c>
      <c r="BN472" s="480" t="e" cm="1">
        <f t="array" ref="BN472">bdRateExtend($G472:$G477,Q472:Q477,$Z472:$Z477,AJ472:AJ477)</f>
        <v>#VALUE!</v>
      </c>
      <c r="BO472" s="480" t="e" cm="1">
        <f t="array" ref="BO472">bdRateExtend($G472:$G475,R472:R475,$Z472:$Z475,AK472:AK475)</f>
        <v>#VALUE!</v>
      </c>
      <c r="BP472" s="575" t="e" cm="1">
        <f t="array" ref="BP472">bdRateExtend($G472:$G477,R472:R477,$Z472:$Z477,AK472:AK477)</f>
        <v>#VALUE!</v>
      </c>
      <c r="BQ472" s="574" t="e" cm="1">
        <f t="array" ref="BQ472">bdRateExtend($G472:$G477,S472:S477,$Z472:$Z477,AL472:AL477)</f>
        <v>#VALUE!</v>
      </c>
      <c r="BR472" s="574" t="e" cm="1">
        <f t="array" ref="BR472">bdRateExtend($G472:$G477,T472:T477,$Z472:$Z477,AM472:AM477)</f>
        <v>#VALUE!</v>
      </c>
      <c r="BS472" s="574" t="e" cm="1">
        <f t="array" ref="BS472">bdRateExtend($G472:$G477,U472:U477,$Z472:$Z477,AN472:AN477)</f>
        <v>#VALUE!</v>
      </c>
      <c r="BT472" s="576" t="e">
        <f>(Summary!$C$103*BP472+Summary!$C$104*BQ472+Summary!$C$105*BR472)/Summary!$C$106</f>
        <v>#VALUE!</v>
      </c>
      <c r="BU472" s="462" cm="1">
        <f t="array" ref="BU472">testVMAFRange($G472:$G475,N472:N475,$Z472:$Z475,AG472:AG475)</f>
        <v>0</v>
      </c>
      <c r="BV472" s="464" cm="1">
        <f t="array" ref="BV472">testVMAFRange($G472:$G477,N472:N477,$Z472:$Z477,AG472:AG477)</f>
        <v>0</v>
      </c>
      <c r="BW472" s="462" cm="1">
        <f t="array" ref="BW472">testVMAFRange($G472:$G475,O472:O475,$Z472:$Z475,AH472:AH475)</f>
        <v>0</v>
      </c>
      <c r="BX472" s="464" cm="1">
        <f t="array" ref="BX472">testVMAFRange($G472:$G477,O472:O477,$Z472:$Z477,AH472:AH477)</f>
        <v>0</v>
      </c>
    </row>
    <row r="473" spans="1:76" ht="17" customHeight="1" x14ac:dyDescent="0.35">
      <c r="A473" s="419"/>
      <c r="B473" s="483"/>
      <c r="C473" s="486"/>
      <c r="D473" s="490"/>
      <c r="E473" s="493"/>
      <c r="F473" s="346">
        <v>31</v>
      </c>
      <c r="G473" s="139">
        <f>'Anchor-LD'!L471</f>
        <v>0</v>
      </c>
      <c r="H473" s="140">
        <f>'Anchor-LD'!M471</f>
        <v>0</v>
      </c>
      <c r="I473" s="140">
        <f>'Anchor-LD'!N471</f>
        <v>0</v>
      </c>
      <c r="J473" s="140">
        <f>'Anchor-LD'!O471</f>
        <v>0</v>
      </c>
      <c r="K473" s="140">
        <f>(Summary!$C$58*H473+Summary!$C$59*I473+Summary!$C$60*J473)/Summary!$C$61</f>
        <v>0</v>
      </c>
      <c r="L473" s="140">
        <f>'Anchor-LD'!P471</f>
        <v>0</v>
      </c>
      <c r="M473" s="140">
        <f>'Anchor-LD'!Q471</f>
        <v>0</v>
      </c>
      <c r="N473" s="140">
        <f>'Anchor-LD'!R471</f>
        <v>0</v>
      </c>
      <c r="O473" s="140">
        <f>'Anchor-LD'!S471</f>
        <v>0</v>
      </c>
      <c r="P473" s="140">
        <f>'Anchor-LD'!T471</f>
        <v>0</v>
      </c>
      <c r="Q473" s="140">
        <f>'Anchor-LD'!U471</f>
        <v>0</v>
      </c>
      <c r="R473" s="140">
        <f>'Anchor-LD'!V471</f>
        <v>0</v>
      </c>
      <c r="S473" s="140">
        <f>'Anchor-LD'!W471</f>
        <v>0</v>
      </c>
      <c r="T473" s="140">
        <f>'Anchor-LD'!X471</f>
        <v>0</v>
      </c>
      <c r="U473" s="140">
        <f>10*LOG10(1/((Summary!$C$75/10^(R473/10)+Summary!$C$76/10^(S473/10)+Summary!$C$77/10^(T473/10))/Summary!$C$78))</f>
        <v>0</v>
      </c>
      <c r="V473" s="140">
        <f>'Anchor-LD'!Y471</f>
        <v>0</v>
      </c>
      <c r="W473" s="140">
        <f>'Anchor-LD'!Z471</f>
        <v>0</v>
      </c>
      <c r="X473" s="141">
        <f t="shared" si="28"/>
        <v>0</v>
      </c>
      <c r="Y473" s="133"/>
      <c r="Z473" s="139">
        <f>'Test-LD'!L471</f>
        <v>0</v>
      </c>
      <c r="AA473" s="140">
        <f>'Test-LD'!M471</f>
        <v>0</v>
      </c>
      <c r="AB473" s="140">
        <f>'Test-LD'!N471</f>
        <v>0</v>
      </c>
      <c r="AC473" s="140">
        <f>'Test-LD'!O471</f>
        <v>0</v>
      </c>
      <c r="AD473" s="140">
        <f>(Summary!$C$58*AA473+Summary!$C$59*AB473+Summary!$C$60*AC473)/Summary!$C$61</f>
        <v>0</v>
      </c>
      <c r="AE473" s="140">
        <f>'Test-LD'!P471</f>
        <v>0</v>
      </c>
      <c r="AF473" s="140">
        <f>'Test-LD'!Q471</f>
        <v>0</v>
      </c>
      <c r="AG473" s="140">
        <f>'Test-LD'!R471</f>
        <v>0</v>
      </c>
      <c r="AH473" s="140">
        <f>'Test-LD'!S471</f>
        <v>0</v>
      </c>
      <c r="AI473" s="140">
        <f>'Test-LD'!T471</f>
        <v>0</v>
      </c>
      <c r="AJ473" s="140">
        <f>'Test-LD'!U471</f>
        <v>0</v>
      </c>
      <c r="AK473" s="140">
        <f>'Test-LD'!V471</f>
        <v>0</v>
      </c>
      <c r="AL473" s="140">
        <f>'Test-LD'!W471</f>
        <v>0</v>
      </c>
      <c r="AM473" s="140">
        <f>'Test-LD'!X471</f>
        <v>0</v>
      </c>
      <c r="AN473" s="140">
        <f>10*LOG10(1/((Summary!$C$75/10^(AK473/10)+Summary!$C$76/10^(AL473/10)+Summary!$C$77/10^(AM473/10))/Summary!$C$78))</f>
        <v>0</v>
      </c>
      <c r="AO473" s="140">
        <f>'Test-LD'!Y471</f>
        <v>0</v>
      </c>
      <c r="AP473" s="140">
        <f>'Test-LD'!Z471</f>
        <v>0</v>
      </c>
      <c r="AQ473" s="141">
        <f t="shared" si="29"/>
        <v>0</v>
      </c>
      <c r="AR473" s="142" t="e">
        <f t="shared" si="30"/>
        <v>#DIV/0!</v>
      </c>
      <c r="AS473" s="143" t="e">
        <f t="shared" si="31"/>
        <v>#DIV/0!</v>
      </c>
      <c r="AT473" s="136"/>
      <c r="AU473" s="136"/>
      <c r="AV473" s="577"/>
      <c r="AW473" s="480"/>
      <c r="AX473" s="480"/>
      <c r="AY473" s="480"/>
      <c r="AZ473" s="480"/>
      <c r="BA473" s="480"/>
      <c r="BB473" s="480"/>
      <c r="BC473" s="480"/>
      <c r="BD473" s="480"/>
      <c r="BE473" s="480"/>
      <c r="BF473" s="480"/>
      <c r="BG473" s="469"/>
      <c r="BH473" s="476"/>
      <c r="BI473" s="469"/>
      <c r="BJ473" s="476"/>
      <c r="BK473" s="480"/>
      <c r="BL473" s="480"/>
      <c r="BM473" s="480"/>
      <c r="BN473" s="480"/>
      <c r="BO473" s="480"/>
      <c r="BP473" s="468"/>
      <c r="BQ473" s="480"/>
      <c r="BR473" s="480"/>
      <c r="BS473" s="480"/>
      <c r="BT473" s="476"/>
      <c r="BU473" s="463"/>
      <c r="BV473" s="465"/>
      <c r="BW473" s="463"/>
      <c r="BX473" s="465"/>
    </row>
    <row r="474" spans="1:76" ht="17" customHeight="1" x14ac:dyDescent="0.35">
      <c r="A474" s="419"/>
      <c r="B474" s="483"/>
      <c r="C474" s="486"/>
      <c r="D474" s="490"/>
      <c r="E474" s="493"/>
      <c r="F474" s="346">
        <v>39</v>
      </c>
      <c r="G474" s="139">
        <f>'Anchor-LD'!L472</f>
        <v>0</v>
      </c>
      <c r="H474" s="140">
        <f>'Anchor-LD'!M472</f>
        <v>0</v>
      </c>
      <c r="I474" s="140">
        <f>'Anchor-LD'!N472</f>
        <v>0</v>
      </c>
      <c r="J474" s="140">
        <f>'Anchor-LD'!O472</f>
        <v>0</v>
      </c>
      <c r="K474" s="140">
        <f>(Summary!$C$58*H474+Summary!$C$59*I474+Summary!$C$60*J474)/Summary!$C$61</f>
        <v>0</v>
      </c>
      <c r="L474" s="140">
        <f>'Anchor-LD'!P472</f>
        <v>0</v>
      </c>
      <c r="M474" s="140">
        <f>'Anchor-LD'!Q472</f>
        <v>0</v>
      </c>
      <c r="N474" s="140">
        <f>'Anchor-LD'!R472</f>
        <v>0</v>
      </c>
      <c r="O474" s="140">
        <f>'Anchor-LD'!S472</f>
        <v>0</v>
      </c>
      <c r="P474" s="140">
        <f>'Anchor-LD'!T472</f>
        <v>0</v>
      </c>
      <c r="Q474" s="140">
        <f>'Anchor-LD'!U472</f>
        <v>0</v>
      </c>
      <c r="R474" s="140">
        <f>'Anchor-LD'!V472</f>
        <v>0</v>
      </c>
      <c r="S474" s="140">
        <f>'Anchor-LD'!W472</f>
        <v>0</v>
      </c>
      <c r="T474" s="140">
        <f>'Anchor-LD'!X472</f>
        <v>0</v>
      </c>
      <c r="U474" s="140">
        <f>10*LOG10(1/((Summary!$C$75/10^(R474/10)+Summary!$C$76/10^(S474/10)+Summary!$C$77/10^(T474/10))/Summary!$C$78))</f>
        <v>0</v>
      </c>
      <c r="V474" s="140">
        <f>'Anchor-LD'!Y472</f>
        <v>0</v>
      </c>
      <c r="W474" s="140">
        <f>'Anchor-LD'!Z472</f>
        <v>0</v>
      </c>
      <c r="X474" s="141">
        <f t="shared" si="28"/>
        <v>0</v>
      </c>
      <c r="Y474" s="133"/>
      <c r="Z474" s="139">
        <f>'Test-LD'!L472</f>
        <v>0</v>
      </c>
      <c r="AA474" s="140">
        <f>'Test-LD'!M472</f>
        <v>0</v>
      </c>
      <c r="AB474" s="140">
        <f>'Test-LD'!N472</f>
        <v>0</v>
      </c>
      <c r="AC474" s="140">
        <f>'Test-LD'!O472</f>
        <v>0</v>
      </c>
      <c r="AD474" s="140">
        <f>(Summary!$C$58*AA474+Summary!$C$59*AB474+Summary!$C$60*AC474)/Summary!$C$61</f>
        <v>0</v>
      </c>
      <c r="AE474" s="140">
        <f>'Test-LD'!P472</f>
        <v>0</v>
      </c>
      <c r="AF474" s="140">
        <f>'Test-LD'!Q472</f>
        <v>0</v>
      </c>
      <c r="AG474" s="140">
        <f>'Test-LD'!R472</f>
        <v>0</v>
      </c>
      <c r="AH474" s="140">
        <f>'Test-LD'!S472</f>
        <v>0</v>
      </c>
      <c r="AI474" s="140">
        <f>'Test-LD'!T472</f>
        <v>0</v>
      </c>
      <c r="AJ474" s="140">
        <f>'Test-LD'!U472</f>
        <v>0</v>
      </c>
      <c r="AK474" s="140">
        <f>'Test-LD'!V472</f>
        <v>0</v>
      </c>
      <c r="AL474" s="140">
        <f>'Test-LD'!W472</f>
        <v>0</v>
      </c>
      <c r="AM474" s="140">
        <f>'Test-LD'!X472</f>
        <v>0</v>
      </c>
      <c r="AN474" s="140">
        <f>10*LOG10(1/((Summary!$C$75/10^(AK474/10)+Summary!$C$76/10^(AL474/10)+Summary!$C$77/10^(AM474/10))/Summary!$C$78))</f>
        <v>0</v>
      </c>
      <c r="AO474" s="140">
        <f>'Test-LD'!Y472</f>
        <v>0</v>
      </c>
      <c r="AP474" s="140">
        <f>'Test-LD'!Z472</f>
        <v>0</v>
      </c>
      <c r="AQ474" s="141">
        <f t="shared" si="29"/>
        <v>0</v>
      </c>
      <c r="AR474" s="142" t="e">
        <f t="shared" si="30"/>
        <v>#DIV/0!</v>
      </c>
      <c r="AS474" s="143" t="e">
        <f t="shared" si="31"/>
        <v>#DIV/0!</v>
      </c>
      <c r="AT474" s="136"/>
      <c r="AU474" s="136"/>
      <c r="AV474" s="577" t="s">
        <v>122</v>
      </c>
      <c r="AW474" s="480" t="e" cm="1">
        <f t="array" ref="AW474">bdRateExtend($G473:$G476,H473:H476,$Z473:$Z476,AA473:AA476)</f>
        <v>#VALUE!</v>
      </c>
      <c r="AX474" s="480"/>
      <c r="AY474" s="480"/>
      <c r="AZ474" s="480"/>
      <c r="BA474" s="480"/>
      <c r="BB474" s="480"/>
      <c r="BC474" s="480" t="e" cm="1">
        <f t="array" ref="BC474">bdRateExtend($G473:$G476,L473:L476,$Z473:$Z476,AE473:AE476)</f>
        <v>#VALUE!</v>
      </c>
      <c r="BD474" s="480"/>
      <c r="BE474" s="480" t="e" cm="1">
        <f t="array" ref="BE474">bdRateExtend($G473:$G476,M473:M476,$Z473:$Z476,AF473:AF476)</f>
        <v>#VALUE!</v>
      </c>
      <c r="BF474" s="480"/>
      <c r="BG474" s="469" t="e" cm="1">
        <f t="array" ref="BG474">bdRateExtend($G473:$G476,N473:N476,$Z473:$Z476,AG473:AG476,"None", FALSE,1)</f>
        <v>#VALUE!</v>
      </c>
      <c r="BH474" s="476"/>
      <c r="BI474" s="469" t="e" cm="1">
        <f t="array" ref="BI474">bdRateExtend($G473:$G476,O473:O476,$Z473:$Z476,AH473:AH476,"None", FALSE,1)</f>
        <v>#VALUE!</v>
      </c>
      <c r="BJ474" s="476"/>
      <c r="BK474" s="480" t="e" cm="1">
        <f t="array" ref="BK474">bdRateExtend($G473:$G476,P473:P476,$Z473:$Z476,AI473:AI476)</f>
        <v>#VALUE!</v>
      </c>
      <c r="BL474" s="480"/>
      <c r="BM474" s="480" t="e" cm="1">
        <f t="array" ref="BM474">bdRateExtend($G473:$G476,Q473:Q476,$Z473:$Z476,AJ473:AJ476)</f>
        <v>#VALUE!</v>
      </c>
      <c r="BN474" s="480"/>
      <c r="BO474" s="480" t="e" cm="1">
        <f t="array" ref="BO474">bdRateExtend($G473:$G476,R473:R476,$Z473:$Z476,AK473:AK476)</f>
        <v>#VALUE!</v>
      </c>
      <c r="BP474" s="468"/>
      <c r="BQ474" s="480"/>
      <c r="BR474" s="480"/>
      <c r="BS474" s="480"/>
      <c r="BT474" s="476"/>
      <c r="BU474" s="463" cm="1">
        <f t="array" ref="BU474">testVMAFRange($G473:$G476,N473:N476,$Z473:$Z476,AG473:AG476)</f>
        <v>0</v>
      </c>
      <c r="BV474" s="465"/>
      <c r="BW474" s="463" cm="1">
        <f t="array" ref="BW474">testVMAFRange($G473:$G476,O473:O476,$Z473:$Z476,AH473:AH476)</f>
        <v>0</v>
      </c>
      <c r="BX474" s="465"/>
    </row>
    <row r="475" spans="1:76" ht="17" customHeight="1" x14ac:dyDescent="0.35">
      <c r="A475" s="419"/>
      <c r="B475" s="483"/>
      <c r="C475" s="486"/>
      <c r="D475" s="490"/>
      <c r="E475" s="493"/>
      <c r="F475" s="346">
        <v>47</v>
      </c>
      <c r="G475" s="139">
        <f>'Anchor-LD'!L473</f>
        <v>0</v>
      </c>
      <c r="H475" s="140">
        <f>'Anchor-LD'!M473</f>
        <v>0</v>
      </c>
      <c r="I475" s="140">
        <f>'Anchor-LD'!N473</f>
        <v>0</v>
      </c>
      <c r="J475" s="140">
        <f>'Anchor-LD'!O473</f>
        <v>0</v>
      </c>
      <c r="K475" s="140">
        <f>(Summary!$C$58*H475+Summary!$C$59*I475+Summary!$C$60*J475)/Summary!$C$61</f>
        <v>0</v>
      </c>
      <c r="L475" s="140">
        <f>'Anchor-LD'!P473</f>
        <v>0</v>
      </c>
      <c r="M475" s="140">
        <f>'Anchor-LD'!Q473</f>
        <v>0</v>
      </c>
      <c r="N475" s="140">
        <f>'Anchor-LD'!R473</f>
        <v>0</v>
      </c>
      <c r="O475" s="140">
        <f>'Anchor-LD'!S473</f>
        <v>0</v>
      </c>
      <c r="P475" s="140">
        <f>'Anchor-LD'!T473</f>
        <v>0</v>
      </c>
      <c r="Q475" s="140">
        <f>'Anchor-LD'!U473</f>
        <v>0</v>
      </c>
      <c r="R475" s="140">
        <f>'Anchor-LD'!V473</f>
        <v>0</v>
      </c>
      <c r="S475" s="140">
        <f>'Anchor-LD'!W473</f>
        <v>0</v>
      </c>
      <c r="T475" s="140">
        <f>'Anchor-LD'!X473</f>
        <v>0</v>
      </c>
      <c r="U475" s="140">
        <f>10*LOG10(1/((Summary!$C$75/10^(R475/10)+Summary!$C$76/10^(S475/10)+Summary!$C$77/10^(T475/10))/Summary!$C$78))</f>
        <v>0</v>
      </c>
      <c r="V475" s="140">
        <f>'Anchor-LD'!Y473</f>
        <v>0</v>
      </c>
      <c r="W475" s="140">
        <f>'Anchor-LD'!Z473</f>
        <v>0</v>
      </c>
      <c r="X475" s="141">
        <f t="shared" si="28"/>
        <v>0</v>
      </c>
      <c r="Y475" s="133"/>
      <c r="Z475" s="139">
        <f>'Test-LD'!L473</f>
        <v>0</v>
      </c>
      <c r="AA475" s="140">
        <f>'Test-LD'!M473</f>
        <v>0</v>
      </c>
      <c r="AB475" s="140">
        <f>'Test-LD'!N473</f>
        <v>0</v>
      </c>
      <c r="AC475" s="140">
        <f>'Test-LD'!O473</f>
        <v>0</v>
      </c>
      <c r="AD475" s="140">
        <f>(Summary!$C$58*AA475+Summary!$C$59*AB475+Summary!$C$60*AC475)/Summary!$C$61</f>
        <v>0</v>
      </c>
      <c r="AE475" s="140">
        <f>'Test-LD'!P473</f>
        <v>0</v>
      </c>
      <c r="AF475" s="140">
        <f>'Test-LD'!Q473</f>
        <v>0</v>
      </c>
      <c r="AG475" s="140">
        <f>'Test-LD'!R473</f>
        <v>0</v>
      </c>
      <c r="AH475" s="140">
        <f>'Test-LD'!S473</f>
        <v>0</v>
      </c>
      <c r="AI475" s="140">
        <f>'Test-LD'!T473</f>
        <v>0</v>
      </c>
      <c r="AJ475" s="140">
        <f>'Test-LD'!U473</f>
        <v>0</v>
      </c>
      <c r="AK475" s="140">
        <f>'Test-LD'!V473</f>
        <v>0</v>
      </c>
      <c r="AL475" s="140">
        <f>'Test-LD'!W473</f>
        <v>0</v>
      </c>
      <c r="AM475" s="140">
        <f>'Test-LD'!X473</f>
        <v>0</v>
      </c>
      <c r="AN475" s="140">
        <f>10*LOG10(1/((Summary!$C$75/10^(AK475/10)+Summary!$C$76/10^(AL475/10)+Summary!$C$77/10^(AM475/10))/Summary!$C$78))</f>
        <v>0</v>
      </c>
      <c r="AO475" s="140">
        <f>'Test-LD'!Y473</f>
        <v>0</v>
      </c>
      <c r="AP475" s="140">
        <f>'Test-LD'!Z473</f>
        <v>0</v>
      </c>
      <c r="AQ475" s="141">
        <f t="shared" si="29"/>
        <v>0</v>
      </c>
      <c r="AR475" s="142" t="e">
        <f t="shared" si="30"/>
        <v>#DIV/0!</v>
      </c>
      <c r="AS475" s="143" t="e">
        <f t="shared" si="31"/>
        <v>#DIV/0!</v>
      </c>
      <c r="AT475" s="136"/>
      <c r="AU475" s="136"/>
      <c r="AV475" s="577"/>
      <c r="AW475" s="480"/>
      <c r="AX475" s="480"/>
      <c r="AY475" s="480"/>
      <c r="AZ475" s="480"/>
      <c r="BA475" s="480"/>
      <c r="BB475" s="480"/>
      <c r="BC475" s="480"/>
      <c r="BD475" s="480"/>
      <c r="BE475" s="480"/>
      <c r="BF475" s="480"/>
      <c r="BG475" s="469"/>
      <c r="BH475" s="476"/>
      <c r="BI475" s="469"/>
      <c r="BJ475" s="476"/>
      <c r="BK475" s="480"/>
      <c r="BL475" s="480"/>
      <c r="BM475" s="480"/>
      <c r="BN475" s="480"/>
      <c r="BO475" s="480"/>
      <c r="BP475" s="468"/>
      <c r="BQ475" s="480"/>
      <c r="BR475" s="480"/>
      <c r="BS475" s="480"/>
      <c r="BT475" s="476"/>
      <c r="BU475" s="463"/>
      <c r="BV475" s="465"/>
      <c r="BW475" s="463"/>
      <c r="BX475" s="465"/>
    </row>
    <row r="476" spans="1:76" ht="17" customHeight="1" x14ac:dyDescent="0.35">
      <c r="A476" s="419"/>
      <c r="B476" s="483"/>
      <c r="C476" s="486"/>
      <c r="D476" s="490"/>
      <c r="E476" s="493"/>
      <c r="F476" s="346">
        <v>55</v>
      </c>
      <c r="G476" s="139">
        <f>'Anchor-LD'!L474</f>
        <v>0</v>
      </c>
      <c r="H476" s="140">
        <f>'Anchor-LD'!M474</f>
        <v>0</v>
      </c>
      <c r="I476" s="140">
        <f>'Anchor-LD'!N474</f>
        <v>0</v>
      </c>
      <c r="J476" s="140">
        <f>'Anchor-LD'!O474</f>
        <v>0</v>
      </c>
      <c r="K476" s="140">
        <f>(Summary!$C$58*H476+Summary!$C$59*I476+Summary!$C$60*J476)/Summary!$C$61</f>
        <v>0</v>
      </c>
      <c r="L476" s="140">
        <f>'Anchor-LD'!P474</f>
        <v>0</v>
      </c>
      <c r="M476" s="140">
        <f>'Anchor-LD'!Q474</f>
        <v>0</v>
      </c>
      <c r="N476" s="140">
        <f>'Anchor-LD'!R474</f>
        <v>0</v>
      </c>
      <c r="O476" s="140">
        <f>'Anchor-LD'!S474</f>
        <v>0</v>
      </c>
      <c r="P476" s="140">
        <f>'Anchor-LD'!T474</f>
        <v>0</v>
      </c>
      <c r="Q476" s="140">
        <f>'Anchor-LD'!U474</f>
        <v>0</v>
      </c>
      <c r="R476" s="140">
        <f>'Anchor-LD'!V474</f>
        <v>0</v>
      </c>
      <c r="S476" s="140">
        <f>'Anchor-LD'!W474</f>
        <v>0</v>
      </c>
      <c r="T476" s="140">
        <f>'Anchor-LD'!X474</f>
        <v>0</v>
      </c>
      <c r="U476" s="140">
        <f>10*LOG10(1/((Summary!$C$75/10^(R476/10)+Summary!$C$76/10^(S476/10)+Summary!$C$77/10^(T476/10))/Summary!$C$78))</f>
        <v>0</v>
      </c>
      <c r="V476" s="140">
        <f>'Anchor-LD'!Y474</f>
        <v>0</v>
      </c>
      <c r="W476" s="140">
        <f>'Anchor-LD'!Z474</f>
        <v>0</v>
      </c>
      <c r="X476" s="141">
        <f t="shared" si="28"/>
        <v>0</v>
      </c>
      <c r="Y476" s="133"/>
      <c r="Z476" s="139">
        <f>'Test-LD'!L474</f>
        <v>0</v>
      </c>
      <c r="AA476" s="140">
        <f>'Test-LD'!M474</f>
        <v>0</v>
      </c>
      <c r="AB476" s="140">
        <f>'Test-LD'!N474</f>
        <v>0</v>
      </c>
      <c r="AC476" s="140">
        <f>'Test-LD'!O474</f>
        <v>0</v>
      </c>
      <c r="AD476" s="140">
        <f>(Summary!$C$58*AA476+Summary!$C$59*AB476+Summary!$C$60*AC476)/Summary!$C$61</f>
        <v>0</v>
      </c>
      <c r="AE476" s="140">
        <f>'Test-LD'!P474</f>
        <v>0</v>
      </c>
      <c r="AF476" s="140">
        <f>'Test-LD'!Q474</f>
        <v>0</v>
      </c>
      <c r="AG476" s="140">
        <f>'Test-LD'!R474</f>
        <v>0</v>
      </c>
      <c r="AH476" s="140">
        <f>'Test-LD'!S474</f>
        <v>0</v>
      </c>
      <c r="AI476" s="140">
        <f>'Test-LD'!T474</f>
        <v>0</v>
      </c>
      <c r="AJ476" s="140">
        <f>'Test-LD'!U474</f>
        <v>0</v>
      </c>
      <c r="AK476" s="140">
        <f>'Test-LD'!V474</f>
        <v>0</v>
      </c>
      <c r="AL476" s="140">
        <f>'Test-LD'!W474</f>
        <v>0</v>
      </c>
      <c r="AM476" s="140">
        <f>'Test-LD'!X474</f>
        <v>0</v>
      </c>
      <c r="AN476" s="140">
        <f>10*LOG10(1/((Summary!$C$75/10^(AK476/10)+Summary!$C$76/10^(AL476/10)+Summary!$C$77/10^(AM476/10))/Summary!$C$78))</f>
        <v>0</v>
      </c>
      <c r="AO476" s="140">
        <f>'Test-LD'!Y474</f>
        <v>0</v>
      </c>
      <c r="AP476" s="140">
        <f>'Test-LD'!Z474</f>
        <v>0</v>
      </c>
      <c r="AQ476" s="141">
        <f t="shared" si="29"/>
        <v>0</v>
      </c>
      <c r="AR476" s="142" t="e">
        <f t="shared" si="30"/>
        <v>#DIV/0!</v>
      </c>
      <c r="AS476" s="143" t="e">
        <f t="shared" si="31"/>
        <v>#DIV/0!</v>
      </c>
      <c r="AT476" s="136"/>
      <c r="AU476" s="136"/>
      <c r="AV476" s="577" t="s">
        <v>123</v>
      </c>
      <c r="AW476" s="480" t="e" cm="1">
        <f t="array" ref="AW476">bdRateExtend($G474:$G477,H474:H477,$Z474:$Z477,AA474:AA477)</f>
        <v>#VALUE!</v>
      </c>
      <c r="AX476" s="480"/>
      <c r="AY476" s="480"/>
      <c r="AZ476" s="480"/>
      <c r="BA476" s="480"/>
      <c r="BB476" s="480"/>
      <c r="BC476" s="480" t="e" cm="1">
        <f t="array" ref="BC476">bdRateExtend($G474:$G477,L474:L477,$Z474:$Z477,AE474:AE477)</f>
        <v>#VALUE!</v>
      </c>
      <c r="BD476" s="480"/>
      <c r="BE476" s="480" t="e" cm="1">
        <f t="array" ref="BE476">bdRateExtend($G474:$G477,M474:M477,$Z474:$Z477,AF474:AF477)</f>
        <v>#VALUE!</v>
      </c>
      <c r="BF476" s="480"/>
      <c r="BG476" s="469" t="e" cm="1">
        <f t="array" ref="BG476">bdRateExtend($G474:$G477,N474:N477,$Z474:$Z477,AG474:AG477,"None", FALSE,1)</f>
        <v>#VALUE!</v>
      </c>
      <c r="BH476" s="476"/>
      <c r="BI476" s="469" t="e" cm="1">
        <f t="array" ref="BI476">bdRateExtend($G474:$G477,O474:O477,$Z474:$Z477,AH474:AH477,"None", FALSE,1)</f>
        <v>#VALUE!</v>
      </c>
      <c r="BJ476" s="476"/>
      <c r="BK476" s="480" t="e" cm="1">
        <f t="array" ref="BK476">bdRateExtend($G474:$G477,P474:P477,$Z474:$Z477,AI474:AI477)</f>
        <v>#VALUE!</v>
      </c>
      <c r="BL476" s="480"/>
      <c r="BM476" s="480" t="e" cm="1">
        <f t="array" ref="BM476">bdRateExtend($G474:$G477,Q474:Q477,$Z474:$Z477,AJ474:AJ477)</f>
        <v>#VALUE!</v>
      </c>
      <c r="BN476" s="480"/>
      <c r="BO476" s="480" t="e" cm="1">
        <f t="array" ref="BO476">bdRateExtend($G474:$G477,R474:R477,$Z474:$Z477,AK474:AK477)</f>
        <v>#VALUE!</v>
      </c>
      <c r="BP476" s="468"/>
      <c r="BQ476" s="480"/>
      <c r="BR476" s="480"/>
      <c r="BS476" s="480"/>
      <c r="BT476" s="476"/>
      <c r="BU476" s="463" cm="1">
        <f t="array" ref="BU476">testVMAFRange($G474:$G477,N474:N477,$Z474:$Z477,AG474:AG477)</f>
        <v>0</v>
      </c>
      <c r="BV476" s="465"/>
      <c r="BW476" s="463" cm="1">
        <f t="array" ref="BW476">testVMAFRange($G474:$G477,O474:O477,$Z474:$Z477,AH474:AH477)</f>
        <v>0</v>
      </c>
      <c r="BX476" s="465"/>
    </row>
    <row r="477" spans="1:76" ht="17" customHeight="1" thickBot="1" x14ac:dyDescent="0.4">
      <c r="A477" s="419"/>
      <c r="B477" s="484"/>
      <c r="C477" s="487"/>
      <c r="D477" s="491"/>
      <c r="E477" s="494"/>
      <c r="F477" s="347">
        <v>63</v>
      </c>
      <c r="G477" s="145">
        <f>'Anchor-LD'!L475</f>
        <v>0</v>
      </c>
      <c r="H477" s="146">
        <f>'Anchor-LD'!M475</f>
        <v>0</v>
      </c>
      <c r="I477" s="146">
        <f>'Anchor-LD'!N475</f>
        <v>0</v>
      </c>
      <c r="J477" s="146">
        <f>'Anchor-LD'!O475</f>
        <v>0</v>
      </c>
      <c r="K477" s="146">
        <f>(Summary!$C$58*H477+Summary!$C$59*I477+Summary!$C$60*J477)/Summary!$C$61</f>
        <v>0</v>
      </c>
      <c r="L477" s="146">
        <f>'Anchor-LD'!P475</f>
        <v>0</v>
      </c>
      <c r="M477" s="146">
        <f>'Anchor-LD'!Q475</f>
        <v>0</v>
      </c>
      <c r="N477" s="146">
        <f>'Anchor-LD'!R475</f>
        <v>0</v>
      </c>
      <c r="O477" s="146">
        <f>'Anchor-LD'!S475</f>
        <v>0</v>
      </c>
      <c r="P477" s="146">
        <f>'Anchor-LD'!T475</f>
        <v>0</v>
      </c>
      <c r="Q477" s="146">
        <f>'Anchor-LD'!U475</f>
        <v>0</v>
      </c>
      <c r="R477" s="146">
        <f>'Anchor-LD'!V475</f>
        <v>0</v>
      </c>
      <c r="S477" s="146">
        <f>'Anchor-LD'!W475</f>
        <v>0</v>
      </c>
      <c r="T477" s="146">
        <f>'Anchor-LD'!X475</f>
        <v>0</v>
      </c>
      <c r="U477" s="146">
        <f>10*LOG10(1/((Summary!$C$75/10^(R477/10)+Summary!$C$76/10^(S477/10)+Summary!$C$77/10^(T477/10))/Summary!$C$78))</f>
        <v>0</v>
      </c>
      <c r="V477" s="146">
        <f>'Anchor-LD'!Y475</f>
        <v>0</v>
      </c>
      <c r="W477" s="146">
        <f>'Anchor-LD'!Z475</f>
        <v>0</v>
      </c>
      <c r="X477" s="147">
        <f t="shared" si="28"/>
        <v>0</v>
      </c>
      <c r="Y477" s="151"/>
      <c r="Z477" s="145">
        <f>'Test-LD'!L475</f>
        <v>0</v>
      </c>
      <c r="AA477" s="146">
        <f>'Test-LD'!M475</f>
        <v>0</v>
      </c>
      <c r="AB477" s="146">
        <f>'Test-LD'!N475</f>
        <v>0</v>
      </c>
      <c r="AC477" s="146">
        <f>'Test-LD'!O475</f>
        <v>0</v>
      </c>
      <c r="AD477" s="146">
        <f>(Summary!$C$58*AA477+Summary!$C$59*AB477+Summary!$C$60*AC477)/Summary!$C$61</f>
        <v>0</v>
      </c>
      <c r="AE477" s="146">
        <f>'Test-LD'!P475</f>
        <v>0</v>
      </c>
      <c r="AF477" s="146">
        <f>'Test-LD'!Q475</f>
        <v>0</v>
      </c>
      <c r="AG477" s="146">
        <f>'Test-LD'!R475</f>
        <v>0</v>
      </c>
      <c r="AH477" s="146">
        <f>'Test-LD'!S475</f>
        <v>0</v>
      </c>
      <c r="AI477" s="146">
        <f>'Test-LD'!T475</f>
        <v>0</v>
      </c>
      <c r="AJ477" s="146">
        <f>'Test-LD'!U475</f>
        <v>0</v>
      </c>
      <c r="AK477" s="146">
        <f>'Test-LD'!V475</f>
        <v>0</v>
      </c>
      <c r="AL477" s="146">
        <f>'Test-LD'!W475</f>
        <v>0</v>
      </c>
      <c r="AM477" s="146">
        <f>'Test-LD'!X475</f>
        <v>0</v>
      </c>
      <c r="AN477" s="146">
        <f>10*LOG10(1/((Summary!$C$75/10^(AK477/10)+Summary!$C$76/10^(AL477/10)+Summary!$C$77/10^(AM477/10))/Summary!$C$78))</f>
        <v>0</v>
      </c>
      <c r="AO477" s="146">
        <f>'Test-LD'!Y475</f>
        <v>0</v>
      </c>
      <c r="AP477" s="146">
        <f>'Test-LD'!Z475</f>
        <v>0</v>
      </c>
      <c r="AQ477" s="147">
        <f t="shared" si="29"/>
        <v>0</v>
      </c>
      <c r="AR477" s="148" t="e">
        <f t="shared" si="30"/>
        <v>#DIV/0!</v>
      </c>
      <c r="AS477" s="149" t="e">
        <f t="shared" si="31"/>
        <v>#DIV/0!</v>
      </c>
      <c r="AT477" s="136"/>
      <c r="AU477" s="136"/>
      <c r="AV477" s="578"/>
      <c r="AW477" s="481"/>
      <c r="AX477" s="481"/>
      <c r="AY477" s="481"/>
      <c r="AZ477" s="481"/>
      <c r="BA477" s="481"/>
      <c r="BB477" s="481"/>
      <c r="BC477" s="481"/>
      <c r="BD477" s="481"/>
      <c r="BE477" s="481"/>
      <c r="BF477" s="481"/>
      <c r="BG477" s="472"/>
      <c r="BH477" s="477"/>
      <c r="BI477" s="472"/>
      <c r="BJ477" s="477"/>
      <c r="BK477" s="481"/>
      <c r="BL477" s="481"/>
      <c r="BM477" s="481"/>
      <c r="BN477" s="481"/>
      <c r="BO477" s="481"/>
      <c r="BP477" s="471"/>
      <c r="BQ477" s="481"/>
      <c r="BR477" s="481"/>
      <c r="BS477" s="481"/>
      <c r="BT477" s="477"/>
      <c r="BU477" s="473"/>
      <c r="BV477" s="466"/>
      <c r="BW477" s="473"/>
      <c r="BX477" s="466"/>
    </row>
    <row r="478" spans="1:76" ht="17" customHeight="1" x14ac:dyDescent="0.35">
      <c r="A478" s="419"/>
      <c r="B478" s="482" t="s">
        <v>2</v>
      </c>
      <c r="C478" s="485" t="s">
        <v>307</v>
      </c>
      <c r="D478" s="489">
        <v>60</v>
      </c>
      <c r="E478" s="492">
        <v>8</v>
      </c>
      <c r="F478" s="345">
        <v>23</v>
      </c>
      <c r="G478" s="130">
        <f>'Anchor-LD'!L476</f>
        <v>0</v>
      </c>
      <c r="H478" s="131">
        <f>'Anchor-LD'!M476</f>
        <v>0</v>
      </c>
      <c r="I478" s="131">
        <f>'Anchor-LD'!N476</f>
        <v>0</v>
      </c>
      <c r="J478" s="131">
        <f>'Anchor-LD'!O476</f>
        <v>0</v>
      </c>
      <c r="K478" s="131">
        <f>(Summary!$C$58*H478+Summary!$C$59*I478+Summary!$C$60*J478)/Summary!$C$61</f>
        <v>0</v>
      </c>
      <c r="L478" s="131">
        <f>'Anchor-LD'!P476</f>
        <v>0</v>
      </c>
      <c r="M478" s="131">
        <f>'Anchor-LD'!Q476</f>
        <v>0</v>
      </c>
      <c r="N478" s="131">
        <f>'Anchor-LD'!R476</f>
        <v>0</v>
      </c>
      <c r="O478" s="131">
        <f>'Anchor-LD'!S476</f>
        <v>0</v>
      </c>
      <c r="P478" s="131">
        <f>'Anchor-LD'!T476</f>
        <v>0</v>
      </c>
      <c r="Q478" s="131">
        <f>'Anchor-LD'!U476</f>
        <v>0</v>
      </c>
      <c r="R478" s="131">
        <f>'Anchor-LD'!V476</f>
        <v>0</v>
      </c>
      <c r="S478" s="131">
        <f>'Anchor-LD'!W476</f>
        <v>0</v>
      </c>
      <c r="T478" s="131">
        <f>'Anchor-LD'!X476</f>
        <v>0</v>
      </c>
      <c r="U478" s="131">
        <f>10*LOG10(1/((Summary!$C$75/10^(R478/10)+Summary!$C$76/10^(S478/10)+Summary!$C$77/10^(T478/10))/Summary!$C$78))</f>
        <v>0</v>
      </c>
      <c r="V478" s="131">
        <f>'Anchor-LD'!Y476</f>
        <v>0</v>
      </c>
      <c r="W478" s="131">
        <f>'Anchor-LD'!Z476</f>
        <v>0</v>
      </c>
      <c r="X478" s="132">
        <f t="shared" si="28"/>
        <v>0</v>
      </c>
      <c r="Y478" s="133"/>
      <c r="Z478" s="130">
        <f>'Test-LD'!L476</f>
        <v>0</v>
      </c>
      <c r="AA478" s="131">
        <f>'Test-LD'!M476</f>
        <v>0</v>
      </c>
      <c r="AB478" s="131">
        <f>'Test-LD'!N476</f>
        <v>0</v>
      </c>
      <c r="AC478" s="131">
        <f>'Test-LD'!O476</f>
        <v>0</v>
      </c>
      <c r="AD478" s="131">
        <f>(Summary!$C$58*AA478+Summary!$C$59*AB478+Summary!$C$60*AC478)/Summary!$C$61</f>
        <v>0</v>
      </c>
      <c r="AE478" s="131">
        <f>'Test-LD'!P476</f>
        <v>0</v>
      </c>
      <c r="AF478" s="131">
        <f>'Test-LD'!Q476</f>
        <v>0</v>
      </c>
      <c r="AG478" s="131">
        <f>'Test-LD'!R476</f>
        <v>0</v>
      </c>
      <c r="AH478" s="131">
        <f>'Test-LD'!S476</f>
        <v>0</v>
      </c>
      <c r="AI478" s="131">
        <f>'Test-LD'!T476</f>
        <v>0</v>
      </c>
      <c r="AJ478" s="131">
        <f>'Test-LD'!U476</f>
        <v>0</v>
      </c>
      <c r="AK478" s="131">
        <f>'Test-LD'!V476</f>
        <v>0</v>
      </c>
      <c r="AL478" s="131">
        <f>'Test-LD'!W476</f>
        <v>0</v>
      </c>
      <c r="AM478" s="131">
        <f>'Test-LD'!X476</f>
        <v>0</v>
      </c>
      <c r="AN478" s="131">
        <f>10*LOG10(1/((Summary!$C$75/10^(AK478/10)+Summary!$C$76/10^(AL478/10)+Summary!$C$77/10^(AM478/10))/Summary!$C$78))</f>
        <v>0</v>
      </c>
      <c r="AO478" s="131">
        <f>'Test-LD'!Y476</f>
        <v>0</v>
      </c>
      <c r="AP478" s="131">
        <f>'Test-LD'!Z476</f>
        <v>0</v>
      </c>
      <c r="AQ478" s="132">
        <f t="shared" si="29"/>
        <v>0</v>
      </c>
      <c r="AR478" s="134" t="e">
        <f t="shared" si="30"/>
        <v>#DIV/0!</v>
      </c>
      <c r="AS478" s="135" t="e">
        <f t="shared" si="31"/>
        <v>#DIV/0!</v>
      </c>
      <c r="AT478" s="136"/>
      <c r="AU478" s="136"/>
      <c r="AV478" s="577" t="s">
        <v>121</v>
      </c>
      <c r="AW478" s="480" t="e" cm="1">
        <f t="array" ref="AW478">bdRateExtend($G478:$G481,H478:H481,$Z478:$Z481,AA478:AA481)</f>
        <v>#VALUE!</v>
      </c>
      <c r="AX478" s="480" t="e" cm="1">
        <f t="array" ref="AX478">bdRateExtend($G478:$G483,H478:H483,$Z478:$Z483,AA478:AA483)</f>
        <v>#VALUE!</v>
      </c>
      <c r="AY478" s="480" t="e" cm="1">
        <f t="array" ref="AY478">bdRateExtend($G478:$G483,I478:I483,$Z478:$Z483,AB478:AB483)</f>
        <v>#VALUE!</v>
      </c>
      <c r="AZ478" s="480" t="e" cm="1">
        <f t="array" ref="AZ478">bdRateExtend($G478:$G483,J478:J483,$Z478:$Z483,AC478:AC483)</f>
        <v>#VALUE!</v>
      </c>
      <c r="BA478" s="480" t="e" cm="1">
        <f t="array" ref="BA478">bdRateExtend($G478:$G483,K478:K483,$Z478:$Z483,AD478:AD483)</f>
        <v>#VALUE!</v>
      </c>
      <c r="BB478" s="479" t="e">
        <f>(Summary!$C$89*AX478+Summary!$C$90*AY478+Summary!$C$91*AZ478)/Summary!$C$92</f>
        <v>#VALUE!</v>
      </c>
      <c r="BC478" s="480" t="e" cm="1">
        <f t="array" ref="BC478">bdRateExtend($G478:$G481,L478:L481,$Z478:$Z481,AE478:AE481)</f>
        <v>#VALUE!</v>
      </c>
      <c r="BD478" s="480" t="e" cm="1">
        <f t="array" ref="BD478">bdRateExtend($G478:$G483,L478:L483,$Z478:$Z483,AE478:AE483)</f>
        <v>#VALUE!</v>
      </c>
      <c r="BE478" s="480" t="e" cm="1">
        <f t="array" ref="BE478">bdRateExtend($G478:$G481,M478:M481,$Z478:$Z481,AF478:AF481)</f>
        <v>#VALUE!</v>
      </c>
      <c r="BF478" s="480" t="e" cm="1">
        <f t="array" ref="BF478">bdRateExtend($G478:$G483,M478:M483,$Z478:$Z483,AF478:AF483)</f>
        <v>#VALUE!</v>
      </c>
      <c r="BG478" s="474" t="e" cm="1">
        <f t="array" ref="BG478">bdRateExtend($G478:$G481,N478:N481,$Z478:$Z481,AG478:AG481,"None", FALSE,1)</f>
        <v>#VALUE!</v>
      </c>
      <c r="BH478" s="475" t="e" cm="1">
        <f t="array" ref="BH478">bdRateExtend($G478:$G483,N478:N483,$Z478:$Z483,AG478:AG483,"None", FALSE,1)</f>
        <v>#VALUE!</v>
      </c>
      <c r="BI478" s="474" t="e" cm="1">
        <f t="array" ref="BI478">bdRateExtend($G478:$G481,O478:O481,$Z478:$Z481,AH478:AH481,"None", FALSE,1)</f>
        <v>#VALUE!</v>
      </c>
      <c r="BJ478" s="475" t="e" cm="1">
        <f t="array" ref="BJ478">bdRateExtend($G478:$G483,O478:O483,$Z478:$Z483,AH478:AH483,"None", FALSE,1)</f>
        <v>#VALUE!</v>
      </c>
      <c r="BK478" s="480" t="e" cm="1">
        <f t="array" ref="BK478">bdRateExtend($G478:$G481,P478:P481,$Z478:$Z481,AI478:AI481)</f>
        <v>#VALUE!</v>
      </c>
      <c r="BL478" s="480" t="e" cm="1">
        <f t="array" ref="BL478">bdRateExtend($G478:$G483,P478:P483,$Z478:$Z483,AI478:AI483)</f>
        <v>#VALUE!</v>
      </c>
      <c r="BM478" s="480" t="e" cm="1">
        <f t="array" ref="BM478">bdRateExtend($G478:$G481,Q478:Q481,$Z478:$Z481,AJ478:AJ481)</f>
        <v>#VALUE!</v>
      </c>
      <c r="BN478" s="480" t="e" cm="1">
        <f t="array" ref="BN478">bdRateExtend($G478:$G483,Q478:Q483,$Z478:$Z483,AJ478:AJ483)</f>
        <v>#VALUE!</v>
      </c>
      <c r="BO478" s="480" t="e" cm="1">
        <f t="array" ref="BO478">bdRateExtend($G478:$G481,R478:R481,$Z478:$Z481,AK478:AK481)</f>
        <v>#VALUE!</v>
      </c>
      <c r="BP478" s="575" t="e" cm="1">
        <f t="array" ref="BP478">bdRateExtend($G478:$G483,R478:R483,$Z478:$Z483,AK478:AK483)</f>
        <v>#VALUE!</v>
      </c>
      <c r="BQ478" s="574" t="e" cm="1">
        <f t="array" ref="BQ478">bdRateExtend($G478:$G483,S478:S483,$Z478:$Z483,AL478:AL483)</f>
        <v>#VALUE!</v>
      </c>
      <c r="BR478" s="574" t="e" cm="1">
        <f t="array" ref="BR478">bdRateExtend($G478:$G483,T478:T483,$Z478:$Z483,AM478:AM483)</f>
        <v>#VALUE!</v>
      </c>
      <c r="BS478" s="574" t="e" cm="1">
        <f t="array" ref="BS478">bdRateExtend($G478:$G483,U478:U483,$Z478:$Z483,AN478:AN483)</f>
        <v>#VALUE!</v>
      </c>
      <c r="BT478" s="576" t="e">
        <f>(Summary!$C$103*BP478+Summary!$C$104*BQ478+Summary!$C$105*BR478)/Summary!$C$106</f>
        <v>#VALUE!</v>
      </c>
      <c r="BU478" s="462" cm="1">
        <f t="array" ref="BU478">testVMAFRange($G478:$G481,N478:N481,$Z478:$Z481,AG478:AG481)</f>
        <v>0</v>
      </c>
      <c r="BV478" s="464" cm="1">
        <f t="array" ref="BV478">testVMAFRange($G478:$G483,N478:N483,$Z478:$Z483,AG478:AG483)</f>
        <v>0</v>
      </c>
      <c r="BW478" s="462" cm="1">
        <f t="array" ref="BW478">testVMAFRange($G478:$G481,O478:O481,$Z478:$Z481,AH478:AH481)</f>
        <v>0</v>
      </c>
      <c r="BX478" s="464" cm="1">
        <f t="array" ref="BX478">testVMAFRange($G478:$G483,O478:O483,$Z478:$Z483,AH478:AH483)</f>
        <v>0</v>
      </c>
    </row>
    <row r="479" spans="1:76" ht="17" customHeight="1" x14ac:dyDescent="0.35">
      <c r="A479" s="419"/>
      <c r="B479" s="483"/>
      <c r="C479" s="486"/>
      <c r="D479" s="490"/>
      <c r="E479" s="493"/>
      <c r="F479" s="346">
        <v>31</v>
      </c>
      <c r="G479" s="139">
        <f>'Anchor-LD'!L477</f>
        <v>0</v>
      </c>
      <c r="H479" s="140">
        <f>'Anchor-LD'!M477</f>
        <v>0</v>
      </c>
      <c r="I479" s="140">
        <f>'Anchor-LD'!N477</f>
        <v>0</v>
      </c>
      <c r="J479" s="140">
        <f>'Anchor-LD'!O477</f>
        <v>0</v>
      </c>
      <c r="K479" s="140">
        <f>(Summary!$C$58*H479+Summary!$C$59*I479+Summary!$C$60*J479)/Summary!$C$61</f>
        <v>0</v>
      </c>
      <c r="L479" s="140">
        <f>'Anchor-LD'!P477</f>
        <v>0</v>
      </c>
      <c r="M479" s="140">
        <f>'Anchor-LD'!Q477</f>
        <v>0</v>
      </c>
      <c r="N479" s="140">
        <f>'Anchor-LD'!R477</f>
        <v>0</v>
      </c>
      <c r="O479" s="140">
        <f>'Anchor-LD'!S477</f>
        <v>0</v>
      </c>
      <c r="P479" s="140">
        <f>'Anchor-LD'!T477</f>
        <v>0</v>
      </c>
      <c r="Q479" s="140">
        <f>'Anchor-LD'!U477</f>
        <v>0</v>
      </c>
      <c r="R479" s="140">
        <f>'Anchor-LD'!V477</f>
        <v>0</v>
      </c>
      <c r="S479" s="140">
        <f>'Anchor-LD'!W477</f>
        <v>0</v>
      </c>
      <c r="T479" s="140">
        <f>'Anchor-LD'!X477</f>
        <v>0</v>
      </c>
      <c r="U479" s="140">
        <f>10*LOG10(1/((Summary!$C$75/10^(R479/10)+Summary!$C$76/10^(S479/10)+Summary!$C$77/10^(T479/10))/Summary!$C$78))</f>
        <v>0</v>
      </c>
      <c r="V479" s="140">
        <f>'Anchor-LD'!Y477</f>
        <v>0</v>
      </c>
      <c r="W479" s="140">
        <f>'Anchor-LD'!Z477</f>
        <v>0</v>
      </c>
      <c r="X479" s="141">
        <f t="shared" si="28"/>
        <v>0</v>
      </c>
      <c r="Y479" s="133"/>
      <c r="Z479" s="139">
        <f>'Test-LD'!L477</f>
        <v>0</v>
      </c>
      <c r="AA479" s="140">
        <f>'Test-LD'!M477</f>
        <v>0</v>
      </c>
      <c r="AB479" s="140">
        <f>'Test-LD'!N477</f>
        <v>0</v>
      </c>
      <c r="AC479" s="140">
        <f>'Test-LD'!O477</f>
        <v>0</v>
      </c>
      <c r="AD479" s="140">
        <f>(Summary!$C$58*AA479+Summary!$C$59*AB479+Summary!$C$60*AC479)/Summary!$C$61</f>
        <v>0</v>
      </c>
      <c r="AE479" s="140">
        <f>'Test-LD'!P477</f>
        <v>0</v>
      </c>
      <c r="AF479" s="140">
        <f>'Test-LD'!Q477</f>
        <v>0</v>
      </c>
      <c r="AG479" s="140">
        <f>'Test-LD'!R477</f>
        <v>0</v>
      </c>
      <c r="AH479" s="140">
        <f>'Test-LD'!S477</f>
        <v>0</v>
      </c>
      <c r="AI479" s="140">
        <f>'Test-LD'!T477</f>
        <v>0</v>
      </c>
      <c r="AJ479" s="140">
        <f>'Test-LD'!U477</f>
        <v>0</v>
      </c>
      <c r="AK479" s="140">
        <f>'Test-LD'!V477</f>
        <v>0</v>
      </c>
      <c r="AL479" s="140">
        <f>'Test-LD'!W477</f>
        <v>0</v>
      </c>
      <c r="AM479" s="140">
        <f>'Test-LD'!X477</f>
        <v>0</v>
      </c>
      <c r="AN479" s="140">
        <f>10*LOG10(1/((Summary!$C$75/10^(AK479/10)+Summary!$C$76/10^(AL479/10)+Summary!$C$77/10^(AM479/10))/Summary!$C$78))</f>
        <v>0</v>
      </c>
      <c r="AO479" s="140">
        <f>'Test-LD'!Y477</f>
        <v>0</v>
      </c>
      <c r="AP479" s="140">
        <f>'Test-LD'!Z477</f>
        <v>0</v>
      </c>
      <c r="AQ479" s="141">
        <f t="shared" si="29"/>
        <v>0</v>
      </c>
      <c r="AR479" s="142" t="e">
        <f t="shared" si="30"/>
        <v>#DIV/0!</v>
      </c>
      <c r="AS479" s="143" t="e">
        <f t="shared" si="31"/>
        <v>#DIV/0!</v>
      </c>
      <c r="AT479" s="136"/>
      <c r="AU479" s="136"/>
      <c r="AV479" s="577"/>
      <c r="AW479" s="480"/>
      <c r="AX479" s="480"/>
      <c r="AY479" s="480"/>
      <c r="AZ479" s="480"/>
      <c r="BA479" s="480"/>
      <c r="BB479" s="480"/>
      <c r="BC479" s="480"/>
      <c r="BD479" s="480"/>
      <c r="BE479" s="480"/>
      <c r="BF479" s="480"/>
      <c r="BG479" s="469"/>
      <c r="BH479" s="476"/>
      <c r="BI479" s="469"/>
      <c r="BJ479" s="476"/>
      <c r="BK479" s="480"/>
      <c r="BL479" s="480"/>
      <c r="BM479" s="480"/>
      <c r="BN479" s="480"/>
      <c r="BO479" s="480"/>
      <c r="BP479" s="468"/>
      <c r="BQ479" s="480"/>
      <c r="BR479" s="480"/>
      <c r="BS479" s="480"/>
      <c r="BT479" s="476"/>
      <c r="BU479" s="463"/>
      <c r="BV479" s="465"/>
      <c r="BW479" s="463"/>
      <c r="BX479" s="465"/>
    </row>
    <row r="480" spans="1:76" ht="17" customHeight="1" x14ac:dyDescent="0.35">
      <c r="A480" s="419"/>
      <c r="B480" s="483"/>
      <c r="C480" s="486"/>
      <c r="D480" s="490"/>
      <c r="E480" s="493"/>
      <c r="F480" s="346">
        <v>39</v>
      </c>
      <c r="G480" s="139">
        <f>'Anchor-LD'!L478</f>
        <v>0</v>
      </c>
      <c r="H480" s="140">
        <f>'Anchor-LD'!M478</f>
        <v>0</v>
      </c>
      <c r="I480" s="140">
        <f>'Anchor-LD'!N478</f>
        <v>0</v>
      </c>
      <c r="J480" s="140">
        <f>'Anchor-LD'!O478</f>
        <v>0</v>
      </c>
      <c r="K480" s="140">
        <f>(Summary!$C$58*H480+Summary!$C$59*I480+Summary!$C$60*J480)/Summary!$C$61</f>
        <v>0</v>
      </c>
      <c r="L480" s="140">
        <f>'Anchor-LD'!P478</f>
        <v>0</v>
      </c>
      <c r="M480" s="140">
        <f>'Anchor-LD'!Q478</f>
        <v>0</v>
      </c>
      <c r="N480" s="140">
        <f>'Anchor-LD'!R478</f>
        <v>0</v>
      </c>
      <c r="O480" s="140">
        <f>'Anchor-LD'!S478</f>
        <v>0</v>
      </c>
      <c r="P480" s="140">
        <f>'Anchor-LD'!T478</f>
        <v>0</v>
      </c>
      <c r="Q480" s="140">
        <f>'Anchor-LD'!U478</f>
        <v>0</v>
      </c>
      <c r="R480" s="140">
        <f>'Anchor-LD'!V478</f>
        <v>0</v>
      </c>
      <c r="S480" s="140">
        <f>'Anchor-LD'!W478</f>
        <v>0</v>
      </c>
      <c r="T480" s="140">
        <f>'Anchor-LD'!X478</f>
        <v>0</v>
      </c>
      <c r="U480" s="140">
        <f>10*LOG10(1/((Summary!$C$75/10^(R480/10)+Summary!$C$76/10^(S480/10)+Summary!$C$77/10^(T480/10))/Summary!$C$78))</f>
        <v>0</v>
      </c>
      <c r="V480" s="140">
        <f>'Anchor-LD'!Y478</f>
        <v>0</v>
      </c>
      <c r="W480" s="140">
        <f>'Anchor-LD'!Z478</f>
        <v>0</v>
      </c>
      <c r="X480" s="141">
        <f t="shared" si="28"/>
        <v>0</v>
      </c>
      <c r="Y480" s="133"/>
      <c r="Z480" s="139">
        <f>'Test-LD'!L478</f>
        <v>0</v>
      </c>
      <c r="AA480" s="140">
        <f>'Test-LD'!M478</f>
        <v>0</v>
      </c>
      <c r="AB480" s="140">
        <f>'Test-LD'!N478</f>
        <v>0</v>
      </c>
      <c r="AC480" s="140">
        <f>'Test-LD'!O478</f>
        <v>0</v>
      </c>
      <c r="AD480" s="140">
        <f>(Summary!$C$58*AA480+Summary!$C$59*AB480+Summary!$C$60*AC480)/Summary!$C$61</f>
        <v>0</v>
      </c>
      <c r="AE480" s="140">
        <f>'Test-LD'!P478</f>
        <v>0</v>
      </c>
      <c r="AF480" s="140">
        <f>'Test-LD'!Q478</f>
        <v>0</v>
      </c>
      <c r="AG480" s="140">
        <f>'Test-LD'!R478</f>
        <v>0</v>
      </c>
      <c r="AH480" s="140">
        <f>'Test-LD'!S478</f>
        <v>0</v>
      </c>
      <c r="AI480" s="140">
        <f>'Test-LD'!T478</f>
        <v>0</v>
      </c>
      <c r="AJ480" s="140">
        <f>'Test-LD'!U478</f>
        <v>0</v>
      </c>
      <c r="AK480" s="140">
        <f>'Test-LD'!V478</f>
        <v>0</v>
      </c>
      <c r="AL480" s="140">
        <f>'Test-LD'!W478</f>
        <v>0</v>
      </c>
      <c r="AM480" s="140">
        <f>'Test-LD'!X478</f>
        <v>0</v>
      </c>
      <c r="AN480" s="140">
        <f>10*LOG10(1/((Summary!$C$75/10^(AK480/10)+Summary!$C$76/10^(AL480/10)+Summary!$C$77/10^(AM480/10))/Summary!$C$78))</f>
        <v>0</v>
      </c>
      <c r="AO480" s="140">
        <f>'Test-LD'!Y478</f>
        <v>0</v>
      </c>
      <c r="AP480" s="140">
        <f>'Test-LD'!Z478</f>
        <v>0</v>
      </c>
      <c r="AQ480" s="141">
        <f t="shared" si="29"/>
        <v>0</v>
      </c>
      <c r="AR480" s="142" t="e">
        <f t="shared" si="30"/>
        <v>#DIV/0!</v>
      </c>
      <c r="AS480" s="143" t="e">
        <f t="shared" si="31"/>
        <v>#DIV/0!</v>
      </c>
      <c r="AT480" s="136"/>
      <c r="AU480" s="136"/>
      <c r="AV480" s="577" t="s">
        <v>122</v>
      </c>
      <c r="AW480" s="480" t="e" cm="1">
        <f t="array" ref="AW480">bdRateExtend($G479:$G482,H479:H482,$Z479:$Z482,AA479:AA482)</f>
        <v>#VALUE!</v>
      </c>
      <c r="AX480" s="480"/>
      <c r="AY480" s="480"/>
      <c r="AZ480" s="480"/>
      <c r="BA480" s="480"/>
      <c r="BB480" s="480"/>
      <c r="BC480" s="480" t="e" cm="1">
        <f t="array" ref="BC480">bdRateExtend($G479:$G482,L479:L482,$Z479:$Z482,AE479:AE482)</f>
        <v>#VALUE!</v>
      </c>
      <c r="BD480" s="480"/>
      <c r="BE480" s="480" t="e" cm="1">
        <f t="array" ref="BE480">bdRateExtend($G479:$G482,M479:M482,$Z479:$Z482,AF479:AF482)</f>
        <v>#VALUE!</v>
      </c>
      <c r="BF480" s="480"/>
      <c r="BG480" s="469" t="e" cm="1">
        <f t="array" ref="BG480">bdRateExtend($G479:$G482,N479:N482,$Z479:$Z482,AG479:AG482,"None", FALSE,1)</f>
        <v>#VALUE!</v>
      </c>
      <c r="BH480" s="476"/>
      <c r="BI480" s="469" t="e" cm="1">
        <f t="array" ref="BI480">bdRateExtend($G479:$G482,O479:O482,$Z479:$Z482,AH479:AH482,"None", FALSE,1)</f>
        <v>#VALUE!</v>
      </c>
      <c r="BJ480" s="476"/>
      <c r="BK480" s="480" t="e" cm="1">
        <f t="array" ref="BK480">bdRateExtend($G479:$G482,P479:P482,$Z479:$Z482,AI479:AI482)</f>
        <v>#VALUE!</v>
      </c>
      <c r="BL480" s="480"/>
      <c r="BM480" s="480" t="e" cm="1">
        <f t="array" ref="BM480">bdRateExtend($G479:$G482,Q479:Q482,$Z479:$Z482,AJ479:AJ482)</f>
        <v>#VALUE!</v>
      </c>
      <c r="BN480" s="480"/>
      <c r="BO480" s="480" t="e" cm="1">
        <f t="array" ref="BO480">bdRateExtend($G479:$G482,R479:R482,$Z479:$Z482,AK479:AK482)</f>
        <v>#VALUE!</v>
      </c>
      <c r="BP480" s="468"/>
      <c r="BQ480" s="480"/>
      <c r="BR480" s="480"/>
      <c r="BS480" s="480"/>
      <c r="BT480" s="476"/>
      <c r="BU480" s="463" cm="1">
        <f t="array" ref="BU480">testVMAFRange($G479:$G482,N479:N482,$Z479:$Z482,AG479:AG482)</f>
        <v>0</v>
      </c>
      <c r="BV480" s="465"/>
      <c r="BW480" s="463" cm="1">
        <f t="array" ref="BW480">testVMAFRange($G479:$G482,O479:O482,$Z479:$Z482,AH479:AH482)</f>
        <v>0</v>
      </c>
      <c r="BX480" s="465"/>
    </row>
    <row r="481" spans="1:76" ht="17" customHeight="1" x14ac:dyDescent="0.35">
      <c r="A481" s="419"/>
      <c r="B481" s="483"/>
      <c r="C481" s="486"/>
      <c r="D481" s="490"/>
      <c r="E481" s="493"/>
      <c r="F481" s="346">
        <v>47</v>
      </c>
      <c r="G481" s="139">
        <f>'Anchor-LD'!L479</f>
        <v>0</v>
      </c>
      <c r="H481" s="140">
        <f>'Anchor-LD'!M479</f>
        <v>0</v>
      </c>
      <c r="I481" s="140">
        <f>'Anchor-LD'!N479</f>
        <v>0</v>
      </c>
      <c r="J481" s="140">
        <f>'Anchor-LD'!O479</f>
        <v>0</v>
      </c>
      <c r="K481" s="140">
        <f>(Summary!$C$58*H481+Summary!$C$59*I481+Summary!$C$60*J481)/Summary!$C$61</f>
        <v>0</v>
      </c>
      <c r="L481" s="140">
        <f>'Anchor-LD'!P479</f>
        <v>0</v>
      </c>
      <c r="M481" s="140">
        <f>'Anchor-LD'!Q479</f>
        <v>0</v>
      </c>
      <c r="N481" s="140">
        <f>'Anchor-LD'!R479</f>
        <v>0</v>
      </c>
      <c r="O481" s="140">
        <f>'Anchor-LD'!S479</f>
        <v>0</v>
      </c>
      <c r="P481" s="140">
        <f>'Anchor-LD'!T479</f>
        <v>0</v>
      </c>
      <c r="Q481" s="140">
        <f>'Anchor-LD'!U479</f>
        <v>0</v>
      </c>
      <c r="R481" s="140">
        <f>'Anchor-LD'!V479</f>
        <v>0</v>
      </c>
      <c r="S481" s="140">
        <f>'Anchor-LD'!W479</f>
        <v>0</v>
      </c>
      <c r="T481" s="140">
        <f>'Anchor-LD'!X479</f>
        <v>0</v>
      </c>
      <c r="U481" s="140">
        <f>10*LOG10(1/((Summary!$C$75/10^(R481/10)+Summary!$C$76/10^(S481/10)+Summary!$C$77/10^(T481/10))/Summary!$C$78))</f>
        <v>0</v>
      </c>
      <c r="V481" s="140">
        <f>'Anchor-LD'!Y479</f>
        <v>0</v>
      </c>
      <c r="W481" s="140">
        <f>'Anchor-LD'!Z479</f>
        <v>0</v>
      </c>
      <c r="X481" s="141">
        <f t="shared" si="28"/>
        <v>0</v>
      </c>
      <c r="Y481" s="133"/>
      <c r="Z481" s="139">
        <f>'Test-LD'!L479</f>
        <v>0</v>
      </c>
      <c r="AA481" s="140">
        <f>'Test-LD'!M479</f>
        <v>0</v>
      </c>
      <c r="AB481" s="140">
        <f>'Test-LD'!N479</f>
        <v>0</v>
      </c>
      <c r="AC481" s="140">
        <f>'Test-LD'!O479</f>
        <v>0</v>
      </c>
      <c r="AD481" s="140">
        <f>(Summary!$C$58*AA481+Summary!$C$59*AB481+Summary!$C$60*AC481)/Summary!$C$61</f>
        <v>0</v>
      </c>
      <c r="AE481" s="140">
        <f>'Test-LD'!P479</f>
        <v>0</v>
      </c>
      <c r="AF481" s="140">
        <f>'Test-LD'!Q479</f>
        <v>0</v>
      </c>
      <c r="AG481" s="140">
        <f>'Test-LD'!R479</f>
        <v>0</v>
      </c>
      <c r="AH481" s="140">
        <f>'Test-LD'!S479</f>
        <v>0</v>
      </c>
      <c r="AI481" s="140">
        <f>'Test-LD'!T479</f>
        <v>0</v>
      </c>
      <c r="AJ481" s="140">
        <f>'Test-LD'!U479</f>
        <v>0</v>
      </c>
      <c r="AK481" s="140">
        <f>'Test-LD'!V479</f>
        <v>0</v>
      </c>
      <c r="AL481" s="140">
        <f>'Test-LD'!W479</f>
        <v>0</v>
      </c>
      <c r="AM481" s="140">
        <f>'Test-LD'!X479</f>
        <v>0</v>
      </c>
      <c r="AN481" s="140">
        <f>10*LOG10(1/((Summary!$C$75/10^(AK481/10)+Summary!$C$76/10^(AL481/10)+Summary!$C$77/10^(AM481/10))/Summary!$C$78))</f>
        <v>0</v>
      </c>
      <c r="AO481" s="140">
        <f>'Test-LD'!Y479</f>
        <v>0</v>
      </c>
      <c r="AP481" s="140">
        <f>'Test-LD'!Z479</f>
        <v>0</v>
      </c>
      <c r="AQ481" s="141">
        <f t="shared" si="29"/>
        <v>0</v>
      </c>
      <c r="AR481" s="142" t="e">
        <f t="shared" si="30"/>
        <v>#DIV/0!</v>
      </c>
      <c r="AS481" s="143" t="e">
        <f t="shared" si="31"/>
        <v>#DIV/0!</v>
      </c>
      <c r="AT481" s="136"/>
      <c r="AU481" s="136"/>
      <c r="AV481" s="577"/>
      <c r="AW481" s="480"/>
      <c r="AX481" s="480"/>
      <c r="AY481" s="480"/>
      <c r="AZ481" s="480"/>
      <c r="BA481" s="480"/>
      <c r="BB481" s="480"/>
      <c r="BC481" s="480"/>
      <c r="BD481" s="480"/>
      <c r="BE481" s="480"/>
      <c r="BF481" s="480"/>
      <c r="BG481" s="469"/>
      <c r="BH481" s="476"/>
      <c r="BI481" s="469"/>
      <c r="BJ481" s="476"/>
      <c r="BK481" s="480"/>
      <c r="BL481" s="480"/>
      <c r="BM481" s="480"/>
      <c r="BN481" s="480"/>
      <c r="BO481" s="480"/>
      <c r="BP481" s="468"/>
      <c r="BQ481" s="480"/>
      <c r="BR481" s="480"/>
      <c r="BS481" s="480"/>
      <c r="BT481" s="476"/>
      <c r="BU481" s="463"/>
      <c r="BV481" s="465"/>
      <c r="BW481" s="463"/>
      <c r="BX481" s="465"/>
    </row>
    <row r="482" spans="1:76" ht="17" customHeight="1" x14ac:dyDescent="0.35">
      <c r="A482" s="419"/>
      <c r="B482" s="483"/>
      <c r="C482" s="486"/>
      <c r="D482" s="490"/>
      <c r="E482" s="493"/>
      <c r="F482" s="346">
        <v>55</v>
      </c>
      <c r="G482" s="139">
        <f>'Anchor-LD'!L480</f>
        <v>0</v>
      </c>
      <c r="H482" s="140">
        <f>'Anchor-LD'!M480</f>
        <v>0</v>
      </c>
      <c r="I482" s="140">
        <f>'Anchor-LD'!N480</f>
        <v>0</v>
      </c>
      <c r="J482" s="140">
        <f>'Anchor-LD'!O480</f>
        <v>0</v>
      </c>
      <c r="K482" s="140">
        <f>(Summary!$C$58*H482+Summary!$C$59*I482+Summary!$C$60*J482)/Summary!$C$61</f>
        <v>0</v>
      </c>
      <c r="L482" s="140">
        <f>'Anchor-LD'!P480</f>
        <v>0</v>
      </c>
      <c r="M482" s="140">
        <f>'Anchor-LD'!Q480</f>
        <v>0</v>
      </c>
      <c r="N482" s="140">
        <f>'Anchor-LD'!R480</f>
        <v>0</v>
      </c>
      <c r="O482" s="140">
        <f>'Anchor-LD'!S480</f>
        <v>0</v>
      </c>
      <c r="P482" s="140">
        <f>'Anchor-LD'!T480</f>
        <v>0</v>
      </c>
      <c r="Q482" s="140">
        <f>'Anchor-LD'!U480</f>
        <v>0</v>
      </c>
      <c r="R482" s="140">
        <f>'Anchor-LD'!V480</f>
        <v>0</v>
      </c>
      <c r="S482" s="140">
        <f>'Anchor-LD'!W480</f>
        <v>0</v>
      </c>
      <c r="T482" s="140">
        <f>'Anchor-LD'!X480</f>
        <v>0</v>
      </c>
      <c r="U482" s="140">
        <f>10*LOG10(1/((Summary!$C$75/10^(R482/10)+Summary!$C$76/10^(S482/10)+Summary!$C$77/10^(T482/10))/Summary!$C$78))</f>
        <v>0</v>
      </c>
      <c r="V482" s="140">
        <f>'Anchor-LD'!Y480</f>
        <v>0</v>
      </c>
      <c r="W482" s="140">
        <f>'Anchor-LD'!Z480</f>
        <v>0</v>
      </c>
      <c r="X482" s="141">
        <f t="shared" si="28"/>
        <v>0</v>
      </c>
      <c r="Y482" s="133"/>
      <c r="Z482" s="139">
        <f>'Test-LD'!L480</f>
        <v>0</v>
      </c>
      <c r="AA482" s="140">
        <f>'Test-LD'!M480</f>
        <v>0</v>
      </c>
      <c r="AB482" s="140">
        <f>'Test-LD'!N480</f>
        <v>0</v>
      </c>
      <c r="AC482" s="140">
        <f>'Test-LD'!O480</f>
        <v>0</v>
      </c>
      <c r="AD482" s="140">
        <f>(Summary!$C$58*AA482+Summary!$C$59*AB482+Summary!$C$60*AC482)/Summary!$C$61</f>
        <v>0</v>
      </c>
      <c r="AE482" s="140">
        <f>'Test-LD'!P480</f>
        <v>0</v>
      </c>
      <c r="AF482" s="140">
        <f>'Test-LD'!Q480</f>
        <v>0</v>
      </c>
      <c r="AG482" s="140">
        <f>'Test-LD'!R480</f>
        <v>0</v>
      </c>
      <c r="AH482" s="140">
        <f>'Test-LD'!S480</f>
        <v>0</v>
      </c>
      <c r="AI482" s="140">
        <f>'Test-LD'!T480</f>
        <v>0</v>
      </c>
      <c r="AJ482" s="140">
        <f>'Test-LD'!U480</f>
        <v>0</v>
      </c>
      <c r="AK482" s="140">
        <f>'Test-LD'!V480</f>
        <v>0</v>
      </c>
      <c r="AL482" s="140">
        <f>'Test-LD'!W480</f>
        <v>0</v>
      </c>
      <c r="AM482" s="140">
        <f>'Test-LD'!X480</f>
        <v>0</v>
      </c>
      <c r="AN482" s="140">
        <f>10*LOG10(1/((Summary!$C$75/10^(AK482/10)+Summary!$C$76/10^(AL482/10)+Summary!$C$77/10^(AM482/10))/Summary!$C$78))</f>
        <v>0</v>
      </c>
      <c r="AO482" s="140">
        <f>'Test-LD'!Y480</f>
        <v>0</v>
      </c>
      <c r="AP482" s="140">
        <f>'Test-LD'!Z480</f>
        <v>0</v>
      </c>
      <c r="AQ482" s="141">
        <f t="shared" si="29"/>
        <v>0</v>
      </c>
      <c r="AR482" s="142" t="e">
        <f t="shared" si="30"/>
        <v>#DIV/0!</v>
      </c>
      <c r="AS482" s="143" t="e">
        <f t="shared" si="31"/>
        <v>#DIV/0!</v>
      </c>
      <c r="AT482" s="136"/>
      <c r="AU482" s="136"/>
      <c r="AV482" s="577" t="s">
        <v>123</v>
      </c>
      <c r="AW482" s="480" t="e" cm="1">
        <f t="array" ref="AW482">bdRateExtend($G480:$G483,H480:H483,$Z480:$Z483,AA480:AA483)</f>
        <v>#VALUE!</v>
      </c>
      <c r="AX482" s="480"/>
      <c r="AY482" s="480"/>
      <c r="AZ482" s="480"/>
      <c r="BA482" s="480"/>
      <c r="BB482" s="480"/>
      <c r="BC482" s="480" t="e" cm="1">
        <f t="array" ref="BC482">bdRateExtend($G480:$G483,L480:L483,$Z480:$Z483,AE480:AE483)</f>
        <v>#VALUE!</v>
      </c>
      <c r="BD482" s="480"/>
      <c r="BE482" s="480" t="e" cm="1">
        <f t="array" ref="BE482">bdRateExtend($G480:$G483,M480:M483,$Z480:$Z483,AF480:AF483)</f>
        <v>#VALUE!</v>
      </c>
      <c r="BF482" s="480"/>
      <c r="BG482" s="469" t="e" cm="1">
        <f t="array" ref="BG482">bdRateExtend($G480:$G483,N480:N483,$Z480:$Z483,AG480:AG483,"None", FALSE,1)</f>
        <v>#VALUE!</v>
      </c>
      <c r="BH482" s="476"/>
      <c r="BI482" s="469" t="e" cm="1">
        <f t="array" ref="BI482">bdRateExtend($G480:$G483,O480:O483,$Z480:$Z483,AH480:AH483,"None", FALSE,1)</f>
        <v>#VALUE!</v>
      </c>
      <c r="BJ482" s="476"/>
      <c r="BK482" s="480" t="e" cm="1">
        <f t="array" ref="BK482">bdRateExtend($G480:$G483,P480:P483,$Z480:$Z483,AI480:AI483)</f>
        <v>#VALUE!</v>
      </c>
      <c r="BL482" s="480"/>
      <c r="BM482" s="480" t="e" cm="1">
        <f t="array" ref="BM482">bdRateExtend($G480:$G483,Q480:Q483,$Z480:$Z483,AJ480:AJ483)</f>
        <v>#VALUE!</v>
      </c>
      <c r="BN482" s="480"/>
      <c r="BO482" s="480" t="e" cm="1">
        <f t="array" ref="BO482">bdRateExtend($G480:$G483,R480:R483,$Z480:$Z483,AK480:AK483)</f>
        <v>#VALUE!</v>
      </c>
      <c r="BP482" s="468"/>
      <c r="BQ482" s="480"/>
      <c r="BR482" s="480"/>
      <c r="BS482" s="480"/>
      <c r="BT482" s="476"/>
      <c r="BU482" s="463" cm="1">
        <f t="array" ref="BU482">testVMAFRange($G480:$G483,N480:N483,$Z480:$Z483,AG480:AG483)</f>
        <v>0</v>
      </c>
      <c r="BV482" s="465"/>
      <c r="BW482" s="463" cm="1">
        <f t="array" ref="BW482">testVMAFRange($G480:$G483,O480:O483,$Z480:$Z483,AH480:AH483)</f>
        <v>0</v>
      </c>
      <c r="BX482" s="465"/>
    </row>
    <row r="483" spans="1:76" ht="17" customHeight="1" thickBot="1" x14ac:dyDescent="0.4">
      <c r="A483" s="419"/>
      <c r="B483" s="484"/>
      <c r="C483" s="487"/>
      <c r="D483" s="491"/>
      <c r="E483" s="494"/>
      <c r="F483" s="347">
        <v>63</v>
      </c>
      <c r="G483" s="145">
        <f>'Anchor-LD'!L481</f>
        <v>0</v>
      </c>
      <c r="H483" s="146">
        <f>'Anchor-LD'!M481</f>
        <v>0</v>
      </c>
      <c r="I483" s="146">
        <f>'Anchor-LD'!N481</f>
        <v>0</v>
      </c>
      <c r="J483" s="146">
        <f>'Anchor-LD'!O481</f>
        <v>0</v>
      </c>
      <c r="K483" s="146">
        <f>(Summary!$C$58*H483+Summary!$C$59*I483+Summary!$C$60*J483)/Summary!$C$61</f>
        <v>0</v>
      </c>
      <c r="L483" s="146">
        <f>'Anchor-LD'!P481</f>
        <v>0</v>
      </c>
      <c r="M483" s="146">
        <f>'Anchor-LD'!Q481</f>
        <v>0</v>
      </c>
      <c r="N483" s="146">
        <f>'Anchor-LD'!R481</f>
        <v>0</v>
      </c>
      <c r="O483" s="146">
        <f>'Anchor-LD'!S481</f>
        <v>0</v>
      </c>
      <c r="P483" s="146">
        <f>'Anchor-LD'!T481</f>
        <v>0</v>
      </c>
      <c r="Q483" s="146">
        <f>'Anchor-LD'!U481</f>
        <v>0</v>
      </c>
      <c r="R483" s="146">
        <f>'Anchor-LD'!V481</f>
        <v>0</v>
      </c>
      <c r="S483" s="146">
        <f>'Anchor-LD'!W481</f>
        <v>0</v>
      </c>
      <c r="T483" s="146">
        <f>'Anchor-LD'!X481</f>
        <v>0</v>
      </c>
      <c r="U483" s="146">
        <f>10*LOG10(1/((Summary!$C$75/10^(R483/10)+Summary!$C$76/10^(S483/10)+Summary!$C$77/10^(T483/10))/Summary!$C$78))</f>
        <v>0</v>
      </c>
      <c r="V483" s="146">
        <f>'Anchor-LD'!Y481</f>
        <v>0</v>
      </c>
      <c r="W483" s="146">
        <f>'Anchor-LD'!Z481</f>
        <v>0</v>
      </c>
      <c r="X483" s="147">
        <f t="shared" si="28"/>
        <v>0</v>
      </c>
      <c r="Y483" s="151"/>
      <c r="Z483" s="145">
        <f>'Test-LD'!L481</f>
        <v>0</v>
      </c>
      <c r="AA483" s="146">
        <f>'Test-LD'!M481</f>
        <v>0</v>
      </c>
      <c r="AB483" s="146">
        <f>'Test-LD'!N481</f>
        <v>0</v>
      </c>
      <c r="AC483" s="146">
        <f>'Test-LD'!O481</f>
        <v>0</v>
      </c>
      <c r="AD483" s="146">
        <f>(Summary!$C$58*AA483+Summary!$C$59*AB483+Summary!$C$60*AC483)/Summary!$C$61</f>
        <v>0</v>
      </c>
      <c r="AE483" s="146">
        <f>'Test-LD'!P481</f>
        <v>0</v>
      </c>
      <c r="AF483" s="146">
        <f>'Test-LD'!Q481</f>
        <v>0</v>
      </c>
      <c r="AG483" s="146">
        <f>'Test-LD'!R481</f>
        <v>0</v>
      </c>
      <c r="AH483" s="146">
        <f>'Test-LD'!S481</f>
        <v>0</v>
      </c>
      <c r="AI483" s="146">
        <f>'Test-LD'!T481</f>
        <v>0</v>
      </c>
      <c r="AJ483" s="146">
        <f>'Test-LD'!U481</f>
        <v>0</v>
      </c>
      <c r="AK483" s="146">
        <f>'Test-LD'!V481</f>
        <v>0</v>
      </c>
      <c r="AL483" s="146">
        <f>'Test-LD'!W481</f>
        <v>0</v>
      </c>
      <c r="AM483" s="146">
        <f>'Test-LD'!X481</f>
        <v>0</v>
      </c>
      <c r="AN483" s="146">
        <f>10*LOG10(1/((Summary!$C$75/10^(AK483/10)+Summary!$C$76/10^(AL483/10)+Summary!$C$77/10^(AM483/10))/Summary!$C$78))</f>
        <v>0</v>
      </c>
      <c r="AO483" s="146">
        <f>'Test-LD'!Y481</f>
        <v>0</v>
      </c>
      <c r="AP483" s="146">
        <f>'Test-LD'!Z481</f>
        <v>0</v>
      </c>
      <c r="AQ483" s="147">
        <f t="shared" si="29"/>
        <v>0</v>
      </c>
      <c r="AR483" s="148" t="e">
        <f t="shared" si="30"/>
        <v>#DIV/0!</v>
      </c>
      <c r="AS483" s="149" t="e">
        <f t="shared" si="31"/>
        <v>#DIV/0!</v>
      </c>
      <c r="AT483" s="136"/>
      <c r="AU483" s="136"/>
      <c r="AV483" s="578"/>
      <c r="AW483" s="481"/>
      <c r="AX483" s="481"/>
      <c r="AY483" s="481"/>
      <c r="AZ483" s="481"/>
      <c r="BA483" s="481"/>
      <c r="BB483" s="481"/>
      <c r="BC483" s="481"/>
      <c r="BD483" s="481"/>
      <c r="BE483" s="481"/>
      <c r="BF483" s="481"/>
      <c r="BG483" s="472"/>
      <c r="BH483" s="477"/>
      <c r="BI483" s="472"/>
      <c r="BJ483" s="477"/>
      <c r="BK483" s="481"/>
      <c r="BL483" s="481"/>
      <c r="BM483" s="481"/>
      <c r="BN483" s="481"/>
      <c r="BO483" s="481"/>
      <c r="BP483" s="471"/>
      <c r="BQ483" s="481"/>
      <c r="BR483" s="481"/>
      <c r="BS483" s="481"/>
      <c r="BT483" s="477"/>
      <c r="BU483" s="473"/>
      <c r="BV483" s="466"/>
      <c r="BW483" s="473"/>
      <c r="BX483" s="466"/>
    </row>
    <row r="484" spans="1:76" ht="17" customHeight="1" x14ac:dyDescent="0.35">
      <c r="A484" s="419"/>
      <c r="B484" s="482" t="s">
        <v>2</v>
      </c>
      <c r="C484" s="485" t="s">
        <v>308</v>
      </c>
      <c r="D484" s="489">
        <v>50</v>
      </c>
      <c r="E484" s="492">
        <v>8</v>
      </c>
      <c r="F484" s="345">
        <v>23</v>
      </c>
      <c r="G484" s="130">
        <f>'Anchor-LD'!L482</f>
        <v>0</v>
      </c>
      <c r="H484" s="131">
        <f>'Anchor-LD'!M482</f>
        <v>0</v>
      </c>
      <c r="I484" s="131">
        <f>'Anchor-LD'!N482</f>
        <v>0</v>
      </c>
      <c r="J484" s="131">
        <f>'Anchor-LD'!O482</f>
        <v>0</v>
      </c>
      <c r="K484" s="131">
        <f>(Summary!$C$58*H484+Summary!$C$59*I484+Summary!$C$60*J484)/Summary!$C$61</f>
        <v>0</v>
      </c>
      <c r="L484" s="131">
        <f>'Anchor-LD'!P482</f>
        <v>0</v>
      </c>
      <c r="M484" s="131">
        <f>'Anchor-LD'!Q482</f>
        <v>0</v>
      </c>
      <c r="N484" s="131">
        <f>'Anchor-LD'!R482</f>
        <v>0</v>
      </c>
      <c r="O484" s="131">
        <f>'Anchor-LD'!S482</f>
        <v>0</v>
      </c>
      <c r="P484" s="131">
        <f>'Anchor-LD'!T482</f>
        <v>0</v>
      </c>
      <c r="Q484" s="131">
        <f>'Anchor-LD'!U482</f>
        <v>0</v>
      </c>
      <c r="R484" s="131">
        <f>'Anchor-LD'!V482</f>
        <v>0</v>
      </c>
      <c r="S484" s="131">
        <f>'Anchor-LD'!W482</f>
        <v>0</v>
      </c>
      <c r="T484" s="131">
        <f>'Anchor-LD'!X482</f>
        <v>0</v>
      </c>
      <c r="U484" s="131">
        <f>10*LOG10(1/((Summary!$C$75/10^(R484/10)+Summary!$C$76/10^(S484/10)+Summary!$C$77/10^(T484/10))/Summary!$C$78))</f>
        <v>0</v>
      </c>
      <c r="V484" s="131">
        <f>'Anchor-LD'!Y482</f>
        <v>0</v>
      </c>
      <c r="W484" s="131">
        <f>'Anchor-LD'!Z482</f>
        <v>0</v>
      </c>
      <c r="X484" s="132">
        <f t="shared" si="28"/>
        <v>0</v>
      </c>
      <c r="Y484" s="133"/>
      <c r="Z484" s="130">
        <f>'Test-LD'!L482</f>
        <v>0</v>
      </c>
      <c r="AA484" s="131">
        <f>'Test-LD'!M482</f>
        <v>0</v>
      </c>
      <c r="AB484" s="131">
        <f>'Test-LD'!N482</f>
        <v>0</v>
      </c>
      <c r="AC484" s="131">
        <f>'Test-LD'!O482</f>
        <v>0</v>
      </c>
      <c r="AD484" s="131">
        <f>(Summary!$C$58*AA484+Summary!$C$59*AB484+Summary!$C$60*AC484)/Summary!$C$61</f>
        <v>0</v>
      </c>
      <c r="AE484" s="131">
        <f>'Test-LD'!P482</f>
        <v>0</v>
      </c>
      <c r="AF484" s="131">
        <f>'Test-LD'!Q482</f>
        <v>0</v>
      </c>
      <c r="AG484" s="131">
        <f>'Test-LD'!R482</f>
        <v>0</v>
      </c>
      <c r="AH484" s="131">
        <f>'Test-LD'!S482</f>
        <v>0</v>
      </c>
      <c r="AI484" s="131">
        <f>'Test-LD'!T482</f>
        <v>0</v>
      </c>
      <c r="AJ484" s="131">
        <f>'Test-LD'!U482</f>
        <v>0</v>
      </c>
      <c r="AK484" s="131">
        <f>'Test-LD'!V482</f>
        <v>0</v>
      </c>
      <c r="AL484" s="131">
        <f>'Test-LD'!W482</f>
        <v>0</v>
      </c>
      <c r="AM484" s="131">
        <f>'Test-LD'!X482</f>
        <v>0</v>
      </c>
      <c r="AN484" s="131">
        <f>10*LOG10(1/((Summary!$C$75/10^(AK484/10)+Summary!$C$76/10^(AL484/10)+Summary!$C$77/10^(AM484/10))/Summary!$C$78))</f>
        <v>0</v>
      </c>
      <c r="AO484" s="131">
        <f>'Test-LD'!Y482</f>
        <v>0</v>
      </c>
      <c r="AP484" s="131">
        <f>'Test-LD'!Z482</f>
        <v>0</v>
      </c>
      <c r="AQ484" s="132">
        <f t="shared" si="29"/>
        <v>0</v>
      </c>
      <c r="AR484" s="134" t="e">
        <f t="shared" si="30"/>
        <v>#DIV/0!</v>
      </c>
      <c r="AS484" s="135" t="e">
        <f t="shared" si="31"/>
        <v>#DIV/0!</v>
      </c>
      <c r="AT484" s="136"/>
      <c r="AU484" s="136"/>
      <c r="AV484" s="577" t="s">
        <v>121</v>
      </c>
      <c r="AW484" s="480" t="e" cm="1">
        <f t="array" ref="AW484">bdRateExtend($G484:$G487,H484:H487,$Z484:$Z487,AA484:AA487)</f>
        <v>#VALUE!</v>
      </c>
      <c r="AX484" s="480" t="e" cm="1">
        <f t="array" ref="AX484">bdRateExtend($G484:$G489,H484:H489,$Z484:$Z489,AA484:AA489)</f>
        <v>#VALUE!</v>
      </c>
      <c r="AY484" s="480" t="e" cm="1">
        <f t="array" ref="AY484">bdRateExtend($G484:$G489,I484:I489,$Z484:$Z489,AB484:AB489)</f>
        <v>#VALUE!</v>
      </c>
      <c r="AZ484" s="480" t="e" cm="1">
        <f t="array" ref="AZ484">bdRateExtend($G484:$G489,J484:J489,$Z484:$Z489,AC484:AC489)</f>
        <v>#VALUE!</v>
      </c>
      <c r="BA484" s="480" t="e" cm="1">
        <f t="array" ref="BA484">bdRateExtend($G484:$G489,K484:K489,$Z484:$Z489,AD484:AD489)</f>
        <v>#VALUE!</v>
      </c>
      <c r="BB484" s="479" t="e">
        <f>(Summary!$C$89*AX484+Summary!$C$90*AY484+Summary!$C$91*AZ484)/Summary!$C$92</f>
        <v>#VALUE!</v>
      </c>
      <c r="BC484" s="480" t="e" cm="1">
        <f t="array" ref="BC484">bdRateExtend($G484:$G487,L484:L487,$Z484:$Z487,AE484:AE487)</f>
        <v>#VALUE!</v>
      </c>
      <c r="BD484" s="480" t="e" cm="1">
        <f t="array" ref="BD484">bdRateExtend($G484:$G489,L484:L489,$Z484:$Z489,AE484:AE489)</f>
        <v>#VALUE!</v>
      </c>
      <c r="BE484" s="480" t="e" cm="1">
        <f t="array" ref="BE484">bdRateExtend($G484:$G487,M484:M487,$Z484:$Z487,AF484:AF487)</f>
        <v>#VALUE!</v>
      </c>
      <c r="BF484" s="480" t="e" cm="1">
        <f t="array" ref="BF484">bdRateExtend($G484:$G489,M484:M489,$Z484:$Z489,AF484:AF489)</f>
        <v>#VALUE!</v>
      </c>
      <c r="BG484" s="474" t="e" cm="1">
        <f t="array" ref="BG484">bdRateExtend($G484:$G487,N484:N487,$Z484:$Z487,AG484:AG487,"None", FALSE,1)</f>
        <v>#VALUE!</v>
      </c>
      <c r="BH484" s="475" t="e" cm="1">
        <f t="array" ref="BH484">bdRateExtend($G484:$G489,N484:N489,$Z484:$Z489,AG484:AG489,"None", FALSE,1)</f>
        <v>#VALUE!</v>
      </c>
      <c r="BI484" s="474" t="e" cm="1">
        <f t="array" ref="BI484">bdRateExtend($G484:$G487,O484:O487,$Z484:$Z487,AH484:AH487,"None", FALSE,1)</f>
        <v>#VALUE!</v>
      </c>
      <c r="BJ484" s="475" t="e" cm="1">
        <f t="array" ref="BJ484">bdRateExtend($G484:$G489,O484:O489,$Z484:$Z489,AH484:AH489,"None", FALSE,1)</f>
        <v>#VALUE!</v>
      </c>
      <c r="BK484" s="480" t="e" cm="1">
        <f t="array" ref="BK484">bdRateExtend($G484:$G487,P484:P487,$Z484:$Z487,AI484:AI487)</f>
        <v>#VALUE!</v>
      </c>
      <c r="BL484" s="480" t="e" cm="1">
        <f t="array" ref="BL484">bdRateExtend($G484:$G489,P484:P489,$Z484:$Z489,AI484:AI489)</f>
        <v>#VALUE!</v>
      </c>
      <c r="BM484" s="480" t="e" cm="1">
        <f t="array" ref="BM484">bdRateExtend($G484:$G487,Q484:Q487,$Z484:$Z487,AJ484:AJ487)</f>
        <v>#VALUE!</v>
      </c>
      <c r="BN484" s="480" t="e" cm="1">
        <f t="array" ref="BN484">bdRateExtend($G484:$G489,Q484:Q489,$Z484:$Z489,AJ484:AJ489)</f>
        <v>#VALUE!</v>
      </c>
      <c r="BO484" s="480" t="e" cm="1">
        <f t="array" ref="BO484">bdRateExtend($G484:$G487,R484:R487,$Z484:$Z487,AK484:AK487)</f>
        <v>#VALUE!</v>
      </c>
      <c r="BP484" s="575" t="e" cm="1">
        <f t="array" ref="BP484">bdRateExtend($G484:$G489,R484:R489,$Z484:$Z489,AK484:AK489)</f>
        <v>#VALUE!</v>
      </c>
      <c r="BQ484" s="574" t="e" cm="1">
        <f t="array" ref="BQ484">bdRateExtend($G484:$G489,S484:S489,$Z484:$Z489,AL484:AL489)</f>
        <v>#VALUE!</v>
      </c>
      <c r="BR484" s="574" t="e" cm="1">
        <f t="array" ref="BR484">bdRateExtend($G484:$G489,T484:T489,$Z484:$Z489,AM484:AM489)</f>
        <v>#VALUE!</v>
      </c>
      <c r="BS484" s="574" t="e" cm="1">
        <f t="array" ref="BS484">bdRateExtend($G484:$G489,U484:U489,$Z484:$Z489,AN484:AN489)</f>
        <v>#VALUE!</v>
      </c>
      <c r="BT484" s="576" t="e">
        <f>(Summary!$C$103*BP484+Summary!$C$104*BQ484+Summary!$C$105*BR484)/Summary!$C$106</f>
        <v>#VALUE!</v>
      </c>
      <c r="BU484" s="462" cm="1">
        <f t="array" ref="BU484">testVMAFRange($G484:$G487,N484:N487,$Z484:$Z487,AG484:AG487)</f>
        <v>0</v>
      </c>
      <c r="BV484" s="464" cm="1">
        <f t="array" ref="BV484">testVMAFRange($G484:$G489,N484:N489,$Z484:$Z489,AG484:AG489)</f>
        <v>0</v>
      </c>
      <c r="BW484" s="462" cm="1">
        <f t="array" ref="BW484">testVMAFRange($G484:$G487,O484:O487,$Z484:$Z487,AH484:AH487)</f>
        <v>0</v>
      </c>
      <c r="BX484" s="464" cm="1">
        <f t="array" ref="BX484">testVMAFRange($G484:$G489,O484:O489,$Z484:$Z489,AH484:AH489)</f>
        <v>0</v>
      </c>
    </row>
    <row r="485" spans="1:76" ht="17" customHeight="1" x14ac:dyDescent="0.35">
      <c r="A485" s="419"/>
      <c r="B485" s="483"/>
      <c r="C485" s="486"/>
      <c r="D485" s="490"/>
      <c r="E485" s="493"/>
      <c r="F485" s="346">
        <v>31</v>
      </c>
      <c r="G485" s="139">
        <f>'Anchor-LD'!L483</f>
        <v>0</v>
      </c>
      <c r="H485" s="140">
        <f>'Anchor-LD'!M483</f>
        <v>0</v>
      </c>
      <c r="I485" s="140">
        <f>'Anchor-LD'!N483</f>
        <v>0</v>
      </c>
      <c r="J485" s="140">
        <f>'Anchor-LD'!O483</f>
        <v>0</v>
      </c>
      <c r="K485" s="140">
        <f>(Summary!$C$58*H485+Summary!$C$59*I485+Summary!$C$60*J485)/Summary!$C$61</f>
        <v>0</v>
      </c>
      <c r="L485" s="140">
        <f>'Anchor-LD'!P483</f>
        <v>0</v>
      </c>
      <c r="M485" s="140">
        <f>'Anchor-LD'!Q483</f>
        <v>0</v>
      </c>
      <c r="N485" s="140">
        <f>'Anchor-LD'!R483</f>
        <v>0</v>
      </c>
      <c r="O485" s="140">
        <f>'Anchor-LD'!S483</f>
        <v>0</v>
      </c>
      <c r="P485" s="140">
        <f>'Anchor-LD'!T483</f>
        <v>0</v>
      </c>
      <c r="Q485" s="140">
        <f>'Anchor-LD'!U483</f>
        <v>0</v>
      </c>
      <c r="R485" s="140">
        <f>'Anchor-LD'!V483</f>
        <v>0</v>
      </c>
      <c r="S485" s="140">
        <f>'Anchor-LD'!W483</f>
        <v>0</v>
      </c>
      <c r="T485" s="140">
        <f>'Anchor-LD'!X483</f>
        <v>0</v>
      </c>
      <c r="U485" s="140">
        <f>10*LOG10(1/((Summary!$C$75/10^(R485/10)+Summary!$C$76/10^(S485/10)+Summary!$C$77/10^(T485/10))/Summary!$C$78))</f>
        <v>0</v>
      </c>
      <c r="V485" s="140">
        <f>'Anchor-LD'!Y483</f>
        <v>0</v>
      </c>
      <c r="W485" s="140">
        <f>'Anchor-LD'!Z483</f>
        <v>0</v>
      </c>
      <c r="X485" s="141">
        <f t="shared" si="28"/>
        <v>0</v>
      </c>
      <c r="Y485" s="133"/>
      <c r="Z485" s="139">
        <f>'Test-LD'!L483</f>
        <v>0</v>
      </c>
      <c r="AA485" s="140">
        <f>'Test-LD'!M483</f>
        <v>0</v>
      </c>
      <c r="AB485" s="140">
        <f>'Test-LD'!N483</f>
        <v>0</v>
      </c>
      <c r="AC485" s="140">
        <f>'Test-LD'!O483</f>
        <v>0</v>
      </c>
      <c r="AD485" s="140">
        <f>(Summary!$C$58*AA485+Summary!$C$59*AB485+Summary!$C$60*AC485)/Summary!$C$61</f>
        <v>0</v>
      </c>
      <c r="AE485" s="140">
        <f>'Test-LD'!P483</f>
        <v>0</v>
      </c>
      <c r="AF485" s="140">
        <f>'Test-LD'!Q483</f>
        <v>0</v>
      </c>
      <c r="AG485" s="140">
        <f>'Test-LD'!R483</f>
        <v>0</v>
      </c>
      <c r="AH485" s="140">
        <f>'Test-LD'!S483</f>
        <v>0</v>
      </c>
      <c r="AI485" s="140">
        <f>'Test-LD'!T483</f>
        <v>0</v>
      </c>
      <c r="AJ485" s="140">
        <f>'Test-LD'!U483</f>
        <v>0</v>
      </c>
      <c r="AK485" s="140">
        <f>'Test-LD'!V483</f>
        <v>0</v>
      </c>
      <c r="AL485" s="140">
        <f>'Test-LD'!W483</f>
        <v>0</v>
      </c>
      <c r="AM485" s="140">
        <f>'Test-LD'!X483</f>
        <v>0</v>
      </c>
      <c r="AN485" s="140">
        <f>10*LOG10(1/((Summary!$C$75/10^(AK485/10)+Summary!$C$76/10^(AL485/10)+Summary!$C$77/10^(AM485/10))/Summary!$C$78))</f>
        <v>0</v>
      </c>
      <c r="AO485" s="140">
        <f>'Test-LD'!Y483</f>
        <v>0</v>
      </c>
      <c r="AP485" s="140">
        <f>'Test-LD'!Z483</f>
        <v>0</v>
      </c>
      <c r="AQ485" s="141">
        <f t="shared" si="29"/>
        <v>0</v>
      </c>
      <c r="AR485" s="142" t="e">
        <f t="shared" si="30"/>
        <v>#DIV/0!</v>
      </c>
      <c r="AS485" s="143" t="e">
        <f t="shared" si="31"/>
        <v>#DIV/0!</v>
      </c>
      <c r="AT485" s="136"/>
      <c r="AU485" s="136"/>
      <c r="AV485" s="577"/>
      <c r="AW485" s="480"/>
      <c r="AX485" s="480"/>
      <c r="AY485" s="480"/>
      <c r="AZ485" s="480"/>
      <c r="BA485" s="480"/>
      <c r="BB485" s="480"/>
      <c r="BC485" s="480"/>
      <c r="BD485" s="480"/>
      <c r="BE485" s="480"/>
      <c r="BF485" s="480"/>
      <c r="BG485" s="469"/>
      <c r="BH485" s="476"/>
      <c r="BI485" s="469"/>
      <c r="BJ485" s="476"/>
      <c r="BK485" s="480"/>
      <c r="BL485" s="480"/>
      <c r="BM485" s="480"/>
      <c r="BN485" s="480"/>
      <c r="BO485" s="480"/>
      <c r="BP485" s="468"/>
      <c r="BQ485" s="480"/>
      <c r="BR485" s="480"/>
      <c r="BS485" s="480"/>
      <c r="BT485" s="476"/>
      <c r="BU485" s="463"/>
      <c r="BV485" s="465"/>
      <c r="BW485" s="463"/>
      <c r="BX485" s="465"/>
    </row>
    <row r="486" spans="1:76" ht="17" customHeight="1" x14ac:dyDescent="0.35">
      <c r="A486" s="419"/>
      <c r="B486" s="483"/>
      <c r="C486" s="486"/>
      <c r="D486" s="490"/>
      <c r="E486" s="493"/>
      <c r="F486" s="346">
        <v>39</v>
      </c>
      <c r="G486" s="139">
        <f>'Anchor-LD'!L484</f>
        <v>0</v>
      </c>
      <c r="H486" s="140">
        <f>'Anchor-LD'!M484</f>
        <v>0</v>
      </c>
      <c r="I486" s="140">
        <f>'Anchor-LD'!N484</f>
        <v>0</v>
      </c>
      <c r="J486" s="140">
        <f>'Anchor-LD'!O484</f>
        <v>0</v>
      </c>
      <c r="K486" s="140">
        <f>(Summary!$C$58*H486+Summary!$C$59*I486+Summary!$C$60*J486)/Summary!$C$61</f>
        <v>0</v>
      </c>
      <c r="L486" s="140">
        <f>'Anchor-LD'!P484</f>
        <v>0</v>
      </c>
      <c r="M486" s="140">
        <f>'Anchor-LD'!Q484</f>
        <v>0</v>
      </c>
      <c r="N486" s="140">
        <f>'Anchor-LD'!R484</f>
        <v>0</v>
      </c>
      <c r="O486" s="140">
        <f>'Anchor-LD'!S484</f>
        <v>0</v>
      </c>
      <c r="P486" s="140">
        <f>'Anchor-LD'!T484</f>
        <v>0</v>
      </c>
      <c r="Q486" s="140">
        <f>'Anchor-LD'!U484</f>
        <v>0</v>
      </c>
      <c r="R486" s="140">
        <f>'Anchor-LD'!V484</f>
        <v>0</v>
      </c>
      <c r="S486" s="140">
        <f>'Anchor-LD'!W484</f>
        <v>0</v>
      </c>
      <c r="T486" s="140">
        <f>'Anchor-LD'!X484</f>
        <v>0</v>
      </c>
      <c r="U486" s="140">
        <f>10*LOG10(1/((Summary!$C$75/10^(R486/10)+Summary!$C$76/10^(S486/10)+Summary!$C$77/10^(T486/10))/Summary!$C$78))</f>
        <v>0</v>
      </c>
      <c r="V486" s="140">
        <f>'Anchor-LD'!Y484</f>
        <v>0</v>
      </c>
      <c r="W486" s="140">
        <f>'Anchor-LD'!Z484</f>
        <v>0</v>
      </c>
      <c r="X486" s="141">
        <f t="shared" si="28"/>
        <v>0</v>
      </c>
      <c r="Y486" s="133"/>
      <c r="Z486" s="139">
        <f>'Test-LD'!L484</f>
        <v>0</v>
      </c>
      <c r="AA486" s="140">
        <f>'Test-LD'!M484</f>
        <v>0</v>
      </c>
      <c r="AB486" s="140">
        <f>'Test-LD'!N484</f>
        <v>0</v>
      </c>
      <c r="AC486" s="140">
        <f>'Test-LD'!O484</f>
        <v>0</v>
      </c>
      <c r="AD486" s="140">
        <f>(Summary!$C$58*AA486+Summary!$C$59*AB486+Summary!$C$60*AC486)/Summary!$C$61</f>
        <v>0</v>
      </c>
      <c r="AE486" s="140">
        <f>'Test-LD'!P484</f>
        <v>0</v>
      </c>
      <c r="AF486" s="140">
        <f>'Test-LD'!Q484</f>
        <v>0</v>
      </c>
      <c r="AG486" s="140">
        <f>'Test-LD'!R484</f>
        <v>0</v>
      </c>
      <c r="AH486" s="140">
        <f>'Test-LD'!S484</f>
        <v>0</v>
      </c>
      <c r="AI486" s="140">
        <f>'Test-LD'!T484</f>
        <v>0</v>
      </c>
      <c r="AJ486" s="140">
        <f>'Test-LD'!U484</f>
        <v>0</v>
      </c>
      <c r="AK486" s="140">
        <f>'Test-LD'!V484</f>
        <v>0</v>
      </c>
      <c r="AL486" s="140">
        <f>'Test-LD'!W484</f>
        <v>0</v>
      </c>
      <c r="AM486" s="140">
        <f>'Test-LD'!X484</f>
        <v>0</v>
      </c>
      <c r="AN486" s="140">
        <f>10*LOG10(1/((Summary!$C$75/10^(AK486/10)+Summary!$C$76/10^(AL486/10)+Summary!$C$77/10^(AM486/10))/Summary!$C$78))</f>
        <v>0</v>
      </c>
      <c r="AO486" s="140">
        <f>'Test-LD'!Y484</f>
        <v>0</v>
      </c>
      <c r="AP486" s="140">
        <f>'Test-LD'!Z484</f>
        <v>0</v>
      </c>
      <c r="AQ486" s="141">
        <f t="shared" si="29"/>
        <v>0</v>
      </c>
      <c r="AR486" s="142" t="e">
        <f t="shared" si="30"/>
        <v>#DIV/0!</v>
      </c>
      <c r="AS486" s="143" t="e">
        <f t="shared" si="31"/>
        <v>#DIV/0!</v>
      </c>
      <c r="AT486" s="136"/>
      <c r="AU486" s="136"/>
      <c r="AV486" s="577" t="s">
        <v>122</v>
      </c>
      <c r="AW486" s="480" t="e" cm="1">
        <f t="array" ref="AW486">bdRateExtend($G485:$G488,H485:H488,$Z485:$Z488,AA485:AA488)</f>
        <v>#VALUE!</v>
      </c>
      <c r="AX486" s="480"/>
      <c r="AY486" s="480"/>
      <c r="AZ486" s="480"/>
      <c r="BA486" s="480"/>
      <c r="BB486" s="480"/>
      <c r="BC486" s="480" t="e" cm="1">
        <f t="array" ref="BC486">bdRateExtend($G485:$G488,L485:L488,$Z485:$Z488,AE485:AE488)</f>
        <v>#VALUE!</v>
      </c>
      <c r="BD486" s="480"/>
      <c r="BE486" s="480" t="e" cm="1">
        <f t="array" ref="BE486">bdRateExtend($G485:$G488,M485:M488,$Z485:$Z488,AF485:AF488)</f>
        <v>#VALUE!</v>
      </c>
      <c r="BF486" s="480"/>
      <c r="BG486" s="469" t="e" cm="1">
        <f t="array" ref="BG486">bdRateExtend($G485:$G488,N485:N488,$Z485:$Z488,AG485:AG488,"None", FALSE,1)</f>
        <v>#VALUE!</v>
      </c>
      <c r="BH486" s="476"/>
      <c r="BI486" s="469" t="e" cm="1">
        <f t="array" ref="BI486">bdRateExtend($G485:$G488,O485:O488,$Z485:$Z488,AH485:AH488,"None", FALSE,1)</f>
        <v>#VALUE!</v>
      </c>
      <c r="BJ486" s="476"/>
      <c r="BK486" s="480" t="e" cm="1">
        <f t="array" ref="BK486">bdRateExtend($G485:$G488,P485:P488,$Z485:$Z488,AI485:AI488)</f>
        <v>#VALUE!</v>
      </c>
      <c r="BL486" s="480"/>
      <c r="BM486" s="480" t="e" cm="1">
        <f t="array" ref="BM486">bdRateExtend($G485:$G488,Q485:Q488,$Z485:$Z488,AJ485:AJ488)</f>
        <v>#VALUE!</v>
      </c>
      <c r="BN486" s="480"/>
      <c r="BO486" s="480" t="e" cm="1">
        <f t="array" ref="BO486">bdRateExtend($G485:$G488,R485:R488,$Z485:$Z488,AK485:AK488)</f>
        <v>#VALUE!</v>
      </c>
      <c r="BP486" s="468"/>
      <c r="BQ486" s="480"/>
      <c r="BR486" s="480"/>
      <c r="BS486" s="480"/>
      <c r="BT486" s="476"/>
      <c r="BU486" s="463" cm="1">
        <f t="array" ref="BU486">testVMAFRange($G485:$G488,N485:N488,$Z485:$Z488,AG485:AG488)</f>
        <v>0</v>
      </c>
      <c r="BV486" s="465"/>
      <c r="BW486" s="463" cm="1">
        <f t="array" ref="BW486">testVMAFRange($G485:$G488,O485:O488,$Z485:$Z488,AH485:AH488)</f>
        <v>0</v>
      </c>
      <c r="BX486" s="465"/>
    </row>
    <row r="487" spans="1:76" ht="17" customHeight="1" x14ac:dyDescent="0.35">
      <c r="A487" s="419"/>
      <c r="B487" s="483"/>
      <c r="C487" s="486"/>
      <c r="D487" s="490"/>
      <c r="E487" s="493"/>
      <c r="F487" s="346">
        <v>47</v>
      </c>
      <c r="G487" s="139">
        <f>'Anchor-LD'!L485</f>
        <v>0</v>
      </c>
      <c r="H487" s="140">
        <f>'Anchor-LD'!M485</f>
        <v>0</v>
      </c>
      <c r="I487" s="140">
        <f>'Anchor-LD'!N485</f>
        <v>0</v>
      </c>
      <c r="J487" s="140">
        <f>'Anchor-LD'!O485</f>
        <v>0</v>
      </c>
      <c r="K487" s="140">
        <f>(Summary!$C$58*H487+Summary!$C$59*I487+Summary!$C$60*J487)/Summary!$C$61</f>
        <v>0</v>
      </c>
      <c r="L487" s="140">
        <f>'Anchor-LD'!P485</f>
        <v>0</v>
      </c>
      <c r="M487" s="140">
        <f>'Anchor-LD'!Q485</f>
        <v>0</v>
      </c>
      <c r="N487" s="140">
        <f>'Anchor-LD'!R485</f>
        <v>0</v>
      </c>
      <c r="O487" s="140">
        <f>'Anchor-LD'!S485</f>
        <v>0</v>
      </c>
      <c r="P487" s="140">
        <f>'Anchor-LD'!T485</f>
        <v>0</v>
      </c>
      <c r="Q487" s="140">
        <f>'Anchor-LD'!U485</f>
        <v>0</v>
      </c>
      <c r="R487" s="140">
        <f>'Anchor-LD'!V485</f>
        <v>0</v>
      </c>
      <c r="S487" s="140">
        <f>'Anchor-LD'!W485</f>
        <v>0</v>
      </c>
      <c r="T487" s="140">
        <f>'Anchor-LD'!X485</f>
        <v>0</v>
      </c>
      <c r="U487" s="140">
        <f>10*LOG10(1/((Summary!$C$75/10^(R487/10)+Summary!$C$76/10^(S487/10)+Summary!$C$77/10^(T487/10))/Summary!$C$78))</f>
        <v>0</v>
      </c>
      <c r="V487" s="140">
        <f>'Anchor-LD'!Y485</f>
        <v>0</v>
      </c>
      <c r="W487" s="140">
        <f>'Anchor-LD'!Z485</f>
        <v>0</v>
      </c>
      <c r="X487" s="141">
        <f t="shared" si="28"/>
        <v>0</v>
      </c>
      <c r="Y487" s="133"/>
      <c r="Z487" s="139">
        <f>'Test-LD'!L485</f>
        <v>0</v>
      </c>
      <c r="AA487" s="140">
        <f>'Test-LD'!M485</f>
        <v>0</v>
      </c>
      <c r="AB487" s="140">
        <f>'Test-LD'!N485</f>
        <v>0</v>
      </c>
      <c r="AC487" s="140">
        <f>'Test-LD'!O485</f>
        <v>0</v>
      </c>
      <c r="AD487" s="140">
        <f>(Summary!$C$58*AA487+Summary!$C$59*AB487+Summary!$C$60*AC487)/Summary!$C$61</f>
        <v>0</v>
      </c>
      <c r="AE487" s="140">
        <f>'Test-LD'!P485</f>
        <v>0</v>
      </c>
      <c r="AF487" s="140">
        <f>'Test-LD'!Q485</f>
        <v>0</v>
      </c>
      <c r="AG487" s="140">
        <f>'Test-LD'!R485</f>
        <v>0</v>
      </c>
      <c r="AH487" s="140">
        <f>'Test-LD'!S485</f>
        <v>0</v>
      </c>
      <c r="AI487" s="140">
        <f>'Test-LD'!T485</f>
        <v>0</v>
      </c>
      <c r="AJ487" s="140">
        <f>'Test-LD'!U485</f>
        <v>0</v>
      </c>
      <c r="AK487" s="140">
        <f>'Test-LD'!V485</f>
        <v>0</v>
      </c>
      <c r="AL487" s="140">
        <f>'Test-LD'!W485</f>
        <v>0</v>
      </c>
      <c r="AM487" s="140">
        <f>'Test-LD'!X485</f>
        <v>0</v>
      </c>
      <c r="AN487" s="140">
        <f>10*LOG10(1/((Summary!$C$75/10^(AK487/10)+Summary!$C$76/10^(AL487/10)+Summary!$C$77/10^(AM487/10))/Summary!$C$78))</f>
        <v>0</v>
      </c>
      <c r="AO487" s="140">
        <f>'Test-LD'!Y485</f>
        <v>0</v>
      </c>
      <c r="AP487" s="140">
        <f>'Test-LD'!Z485</f>
        <v>0</v>
      </c>
      <c r="AQ487" s="141">
        <f t="shared" si="29"/>
        <v>0</v>
      </c>
      <c r="AR487" s="142" t="e">
        <f t="shared" si="30"/>
        <v>#DIV/0!</v>
      </c>
      <c r="AS487" s="143" t="e">
        <f t="shared" si="31"/>
        <v>#DIV/0!</v>
      </c>
      <c r="AT487" s="136"/>
      <c r="AU487" s="136"/>
      <c r="AV487" s="577"/>
      <c r="AW487" s="480"/>
      <c r="AX487" s="480"/>
      <c r="AY487" s="480"/>
      <c r="AZ487" s="480"/>
      <c r="BA487" s="480"/>
      <c r="BB487" s="480"/>
      <c r="BC487" s="480"/>
      <c r="BD487" s="480"/>
      <c r="BE487" s="480"/>
      <c r="BF487" s="480"/>
      <c r="BG487" s="469"/>
      <c r="BH487" s="476"/>
      <c r="BI487" s="469"/>
      <c r="BJ487" s="476"/>
      <c r="BK487" s="480"/>
      <c r="BL487" s="480"/>
      <c r="BM487" s="480"/>
      <c r="BN487" s="480"/>
      <c r="BO487" s="480"/>
      <c r="BP487" s="468"/>
      <c r="BQ487" s="480"/>
      <c r="BR487" s="480"/>
      <c r="BS487" s="480"/>
      <c r="BT487" s="476"/>
      <c r="BU487" s="463"/>
      <c r="BV487" s="465"/>
      <c r="BW487" s="463"/>
      <c r="BX487" s="465"/>
    </row>
    <row r="488" spans="1:76" ht="17" customHeight="1" x14ac:dyDescent="0.35">
      <c r="A488" s="419"/>
      <c r="B488" s="483"/>
      <c r="C488" s="486"/>
      <c r="D488" s="490"/>
      <c r="E488" s="493"/>
      <c r="F488" s="346">
        <v>55</v>
      </c>
      <c r="G488" s="139">
        <f>'Anchor-LD'!L486</f>
        <v>0</v>
      </c>
      <c r="H488" s="140">
        <f>'Anchor-LD'!M486</f>
        <v>0</v>
      </c>
      <c r="I488" s="140">
        <f>'Anchor-LD'!N486</f>
        <v>0</v>
      </c>
      <c r="J488" s="140">
        <f>'Anchor-LD'!O486</f>
        <v>0</v>
      </c>
      <c r="K488" s="140">
        <f>(Summary!$C$58*H488+Summary!$C$59*I488+Summary!$C$60*J488)/Summary!$C$61</f>
        <v>0</v>
      </c>
      <c r="L488" s="140">
        <f>'Anchor-LD'!P486</f>
        <v>0</v>
      </c>
      <c r="M488" s="140">
        <f>'Anchor-LD'!Q486</f>
        <v>0</v>
      </c>
      <c r="N488" s="140">
        <f>'Anchor-LD'!R486</f>
        <v>0</v>
      </c>
      <c r="O488" s="140">
        <f>'Anchor-LD'!S486</f>
        <v>0</v>
      </c>
      <c r="P488" s="140">
        <f>'Anchor-LD'!T486</f>
        <v>0</v>
      </c>
      <c r="Q488" s="140">
        <f>'Anchor-LD'!U486</f>
        <v>0</v>
      </c>
      <c r="R488" s="140">
        <f>'Anchor-LD'!V486</f>
        <v>0</v>
      </c>
      <c r="S488" s="140">
        <f>'Anchor-LD'!W486</f>
        <v>0</v>
      </c>
      <c r="T488" s="140">
        <f>'Anchor-LD'!X486</f>
        <v>0</v>
      </c>
      <c r="U488" s="140">
        <f>10*LOG10(1/((Summary!$C$75/10^(R488/10)+Summary!$C$76/10^(S488/10)+Summary!$C$77/10^(T488/10))/Summary!$C$78))</f>
        <v>0</v>
      </c>
      <c r="V488" s="140">
        <f>'Anchor-LD'!Y486</f>
        <v>0</v>
      </c>
      <c r="W488" s="140">
        <f>'Anchor-LD'!Z486</f>
        <v>0</v>
      </c>
      <c r="X488" s="141">
        <f t="shared" si="28"/>
        <v>0</v>
      </c>
      <c r="Y488" s="133"/>
      <c r="Z488" s="139">
        <f>'Test-LD'!L486</f>
        <v>0</v>
      </c>
      <c r="AA488" s="140">
        <f>'Test-LD'!M486</f>
        <v>0</v>
      </c>
      <c r="AB488" s="140">
        <f>'Test-LD'!N486</f>
        <v>0</v>
      </c>
      <c r="AC488" s="140">
        <f>'Test-LD'!O486</f>
        <v>0</v>
      </c>
      <c r="AD488" s="140">
        <f>(Summary!$C$58*AA488+Summary!$C$59*AB488+Summary!$C$60*AC488)/Summary!$C$61</f>
        <v>0</v>
      </c>
      <c r="AE488" s="140">
        <f>'Test-LD'!P486</f>
        <v>0</v>
      </c>
      <c r="AF488" s="140">
        <f>'Test-LD'!Q486</f>
        <v>0</v>
      </c>
      <c r="AG488" s="140">
        <f>'Test-LD'!R486</f>
        <v>0</v>
      </c>
      <c r="AH488" s="140">
        <f>'Test-LD'!S486</f>
        <v>0</v>
      </c>
      <c r="AI488" s="140">
        <f>'Test-LD'!T486</f>
        <v>0</v>
      </c>
      <c r="AJ488" s="140">
        <f>'Test-LD'!U486</f>
        <v>0</v>
      </c>
      <c r="AK488" s="140">
        <f>'Test-LD'!V486</f>
        <v>0</v>
      </c>
      <c r="AL488" s="140">
        <f>'Test-LD'!W486</f>
        <v>0</v>
      </c>
      <c r="AM488" s="140">
        <f>'Test-LD'!X486</f>
        <v>0</v>
      </c>
      <c r="AN488" s="140">
        <f>10*LOG10(1/((Summary!$C$75/10^(AK488/10)+Summary!$C$76/10^(AL488/10)+Summary!$C$77/10^(AM488/10))/Summary!$C$78))</f>
        <v>0</v>
      </c>
      <c r="AO488" s="140">
        <f>'Test-LD'!Y486</f>
        <v>0</v>
      </c>
      <c r="AP488" s="140">
        <f>'Test-LD'!Z486</f>
        <v>0</v>
      </c>
      <c r="AQ488" s="141">
        <f t="shared" si="29"/>
        <v>0</v>
      </c>
      <c r="AR488" s="142" t="e">
        <f t="shared" si="30"/>
        <v>#DIV/0!</v>
      </c>
      <c r="AS488" s="143" t="e">
        <f t="shared" si="31"/>
        <v>#DIV/0!</v>
      </c>
      <c r="AT488" s="136"/>
      <c r="AU488" s="136"/>
      <c r="AV488" s="577" t="s">
        <v>123</v>
      </c>
      <c r="AW488" s="480" t="e" cm="1">
        <f t="array" ref="AW488">bdRateExtend($G486:$G489,H486:H489,$Z486:$Z489,AA486:AA489)</f>
        <v>#VALUE!</v>
      </c>
      <c r="AX488" s="480"/>
      <c r="AY488" s="480"/>
      <c r="AZ488" s="480"/>
      <c r="BA488" s="480"/>
      <c r="BB488" s="480"/>
      <c r="BC488" s="480" t="e" cm="1">
        <f t="array" ref="BC488">bdRateExtend($G486:$G489,L486:L489,$Z486:$Z489,AE486:AE489)</f>
        <v>#VALUE!</v>
      </c>
      <c r="BD488" s="480"/>
      <c r="BE488" s="480" t="e" cm="1">
        <f t="array" ref="BE488">bdRateExtend($G486:$G489,M486:M489,$Z486:$Z489,AF486:AF489)</f>
        <v>#VALUE!</v>
      </c>
      <c r="BF488" s="480"/>
      <c r="BG488" s="469" t="e" cm="1">
        <f t="array" ref="BG488">bdRateExtend($G486:$G489,N486:N489,$Z486:$Z489,AG486:AG489,"None", FALSE,1)</f>
        <v>#VALUE!</v>
      </c>
      <c r="BH488" s="476"/>
      <c r="BI488" s="469" t="e" cm="1">
        <f t="array" ref="BI488">bdRateExtend($G486:$G489,O486:O489,$Z486:$Z489,AH486:AH489,"None", FALSE,1)</f>
        <v>#VALUE!</v>
      </c>
      <c r="BJ488" s="476"/>
      <c r="BK488" s="480" t="e" cm="1">
        <f t="array" ref="BK488">bdRateExtend($G486:$G489,P486:P489,$Z486:$Z489,AI486:AI489)</f>
        <v>#VALUE!</v>
      </c>
      <c r="BL488" s="480"/>
      <c r="BM488" s="480" t="e" cm="1">
        <f t="array" ref="BM488">bdRateExtend($G486:$G489,Q486:Q489,$Z486:$Z489,AJ486:AJ489)</f>
        <v>#VALUE!</v>
      </c>
      <c r="BN488" s="480"/>
      <c r="BO488" s="480" t="e" cm="1">
        <f t="array" ref="BO488">bdRateExtend($G486:$G489,R486:R489,$Z486:$Z489,AK486:AK489)</f>
        <v>#VALUE!</v>
      </c>
      <c r="BP488" s="468"/>
      <c r="BQ488" s="480"/>
      <c r="BR488" s="480"/>
      <c r="BS488" s="480"/>
      <c r="BT488" s="476"/>
      <c r="BU488" s="463" cm="1">
        <f t="array" ref="BU488">testVMAFRange($G486:$G489,N486:N489,$Z486:$Z489,AG486:AG489)</f>
        <v>0</v>
      </c>
      <c r="BV488" s="465"/>
      <c r="BW488" s="463" cm="1">
        <f t="array" ref="BW488">testVMAFRange($G486:$G489,O486:O489,$Z486:$Z489,AH486:AH489)</f>
        <v>0</v>
      </c>
      <c r="BX488" s="465"/>
    </row>
    <row r="489" spans="1:76" ht="17" customHeight="1" thickBot="1" x14ac:dyDescent="0.4">
      <c r="A489" s="419"/>
      <c r="B489" s="484"/>
      <c r="C489" s="487"/>
      <c r="D489" s="491"/>
      <c r="E489" s="494"/>
      <c r="F489" s="347">
        <v>63</v>
      </c>
      <c r="G489" s="145">
        <f>'Anchor-LD'!L487</f>
        <v>0</v>
      </c>
      <c r="H489" s="146">
        <f>'Anchor-LD'!M487</f>
        <v>0</v>
      </c>
      <c r="I489" s="146">
        <f>'Anchor-LD'!N487</f>
        <v>0</v>
      </c>
      <c r="J489" s="146">
        <f>'Anchor-LD'!O487</f>
        <v>0</v>
      </c>
      <c r="K489" s="146">
        <f>(Summary!$C$58*H489+Summary!$C$59*I489+Summary!$C$60*J489)/Summary!$C$61</f>
        <v>0</v>
      </c>
      <c r="L489" s="146">
        <f>'Anchor-LD'!P487</f>
        <v>0</v>
      </c>
      <c r="M489" s="146">
        <f>'Anchor-LD'!Q487</f>
        <v>0</v>
      </c>
      <c r="N489" s="146">
        <f>'Anchor-LD'!R487</f>
        <v>0</v>
      </c>
      <c r="O489" s="146">
        <f>'Anchor-LD'!S487</f>
        <v>0</v>
      </c>
      <c r="P489" s="146">
        <f>'Anchor-LD'!T487</f>
        <v>0</v>
      </c>
      <c r="Q489" s="146">
        <f>'Anchor-LD'!U487</f>
        <v>0</v>
      </c>
      <c r="R489" s="146">
        <f>'Anchor-LD'!V487</f>
        <v>0</v>
      </c>
      <c r="S489" s="146">
        <f>'Anchor-LD'!W487</f>
        <v>0</v>
      </c>
      <c r="T489" s="146">
        <f>'Anchor-LD'!X487</f>
        <v>0</v>
      </c>
      <c r="U489" s="146">
        <f>10*LOG10(1/((Summary!$C$75/10^(R489/10)+Summary!$C$76/10^(S489/10)+Summary!$C$77/10^(T489/10))/Summary!$C$78))</f>
        <v>0</v>
      </c>
      <c r="V489" s="146">
        <f>'Anchor-LD'!Y487</f>
        <v>0</v>
      </c>
      <c r="W489" s="146">
        <f>'Anchor-LD'!Z487</f>
        <v>0</v>
      </c>
      <c r="X489" s="147">
        <f t="shared" si="28"/>
        <v>0</v>
      </c>
      <c r="Y489" s="151"/>
      <c r="Z489" s="145">
        <f>'Test-LD'!L487</f>
        <v>0</v>
      </c>
      <c r="AA489" s="146">
        <f>'Test-LD'!M487</f>
        <v>0</v>
      </c>
      <c r="AB489" s="146">
        <f>'Test-LD'!N487</f>
        <v>0</v>
      </c>
      <c r="AC489" s="146">
        <f>'Test-LD'!O487</f>
        <v>0</v>
      </c>
      <c r="AD489" s="146">
        <f>(Summary!$C$58*AA489+Summary!$C$59*AB489+Summary!$C$60*AC489)/Summary!$C$61</f>
        <v>0</v>
      </c>
      <c r="AE489" s="146">
        <f>'Test-LD'!P487</f>
        <v>0</v>
      </c>
      <c r="AF489" s="146">
        <f>'Test-LD'!Q487</f>
        <v>0</v>
      </c>
      <c r="AG489" s="146">
        <f>'Test-LD'!R487</f>
        <v>0</v>
      </c>
      <c r="AH489" s="146">
        <f>'Test-LD'!S487</f>
        <v>0</v>
      </c>
      <c r="AI489" s="146">
        <f>'Test-LD'!T487</f>
        <v>0</v>
      </c>
      <c r="AJ489" s="146">
        <f>'Test-LD'!U487</f>
        <v>0</v>
      </c>
      <c r="AK489" s="146">
        <f>'Test-LD'!V487</f>
        <v>0</v>
      </c>
      <c r="AL489" s="146">
        <f>'Test-LD'!W487</f>
        <v>0</v>
      </c>
      <c r="AM489" s="146">
        <f>'Test-LD'!X487</f>
        <v>0</v>
      </c>
      <c r="AN489" s="146">
        <f>10*LOG10(1/((Summary!$C$75/10^(AK489/10)+Summary!$C$76/10^(AL489/10)+Summary!$C$77/10^(AM489/10))/Summary!$C$78))</f>
        <v>0</v>
      </c>
      <c r="AO489" s="146">
        <f>'Test-LD'!Y487</f>
        <v>0</v>
      </c>
      <c r="AP489" s="146">
        <f>'Test-LD'!Z487</f>
        <v>0</v>
      </c>
      <c r="AQ489" s="147">
        <f t="shared" si="29"/>
        <v>0</v>
      </c>
      <c r="AR489" s="148" t="e">
        <f t="shared" si="30"/>
        <v>#DIV/0!</v>
      </c>
      <c r="AS489" s="149" t="e">
        <f t="shared" si="31"/>
        <v>#DIV/0!</v>
      </c>
      <c r="AT489" s="136"/>
      <c r="AU489" s="136"/>
      <c r="AV489" s="578"/>
      <c r="AW489" s="481"/>
      <c r="AX489" s="481"/>
      <c r="AY489" s="481"/>
      <c r="AZ489" s="481"/>
      <c r="BA489" s="481"/>
      <c r="BB489" s="481"/>
      <c r="BC489" s="481"/>
      <c r="BD489" s="481"/>
      <c r="BE489" s="481"/>
      <c r="BF489" s="481"/>
      <c r="BG489" s="472"/>
      <c r="BH489" s="477"/>
      <c r="BI489" s="472"/>
      <c r="BJ489" s="477"/>
      <c r="BK489" s="481"/>
      <c r="BL489" s="481"/>
      <c r="BM489" s="481"/>
      <c r="BN489" s="481"/>
      <c r="BO489" s="481"/>
      <c r="BP489" s="471"/>
      <c r="BQ489" s="481"/>
      <c r="BR489" s="481"/>
      <c r="BS489" s="481"/>
      <c r="BT489" s="477"/>
      <c r="BU489" s="473"/>
      <c r="BV489" s="466"/>
      <c r="BW489" s="473"/>
      <c r="BX489" s="466"/>
    </row>
    <row r="490" spans="1:76" ht="17" customHeight="1" x14ac:dyDescent="0.35">
      <c r="A490" s="419"/>
      <c r="B490" s="482" t="s">
        <v>2</v>
      </c>
      <c r="C490" s="485" t="s">
        <v>309</v>
      </c>
      <c r="D490" s="489">
        <v>30</v>
      </c>
      <c r="E490" s="492">
        <v>8</v>
      </c>
      <c r="F490" s="345">
        <v>23</v>
      </c>
      <c r="G490" s="130">
        <f>'Anchor-LD'!L488</f>
        <v>0</v>
      </c>
      <c r="H490" s="131">
        <f>'Anchor-LD'!M488</f>
        <v>0</v>
      </c>
      <c r="I490" s="131">
        <f>'Anchor-LD'!N488</f>
        <v>0</v>
      </c>
      <c r="J490" s="131">
        <f>'Anchor-LD'!O488</f>
        <v>0</v>
      </c>
      <c r="K490" s="131">
        <f>(Summary!$C$58*H490+Summary!$C$59*I490+Summary!$C$60*J490)/Summary!$C$61</f>
        <v>0</v>
      </c>
      <c r="L490" s="131">
        <f>'Anchor-LD'!P488</f>
        <v>0</v>
      </c>
      <c r="M490" s="131">
        <f>'Anchor-LD'!Q488</f>
        <v>0</v>
      </c>
      <c r="N490" s="131">
        <f>'Anchor-LD'!R488</f>
        <v>0</v>
      </c>
      <c r="O490" s="131">
        <f>'Anchor-LD'!S488</f>
        <v>0</v>
      </c>
      <c r="P490" s="131">
        <f>'Anchor-LD'!T488</f>
        <v>0</v>
      </c>
      <c r="Q490" s="131">
        <f>'Anchor-LD'!U488</f>
        <v>0</v>
      </c>
      <c r="R490" s="131">
        <f>'Anchor-LD'!V488</f>
        <v>0</v>
      </c>
      <c r="S490" s="131">
        <f>'Anchor-LD'!W488</f>
        <v>0</v>
      </c>
      <c r="T490" s="131">
        <f>'Anchor-LD'!X488</f>
        <v>0</v>
      </c>
      <c r="U490" s="131">
        <f>10*LOG10(1/((Summary!$C$75/10^(R490/10)+Summary!$C$76/10^(S490/10)+Summary!$C$77/10^(T490/10))/Summary!$C$78))</f>
        <v>0</v>
      </c>
      <c r="V490" s="131">
        <f>'Anchor-LD'!Y488</f>
        <v>0</v>
      </c>
      <c r="W490" s="131">
        <f>'Anchor-LD'!Z488</f>
        <v>0</v>
      </c>
      <c r="X490" s="132">
        <f t="shared" si="28"/>
        <v>0</v>
      </c>
      <c r="Y490" s="133"/>
      <c r="Z490" s="130">
        <f>'Test-LD'!L488</f>
        <v>0</v>
      </c>
      <c r="AA490" s="131">
        <f>'Test-LD'!M488</f>
        <v>0</v>
      </c>
      <c r="AB490" s="131">
        <f>'Test-LD'!N488</f>
        <v>0</v>
      </c>
      <c r="AC490" s="131">
        <f>'Test-LD'!O488</f>
        <v>0</v>
      </c>
      <c r="AD490" s="131">
        <f>(Summary!$C$58*AA490+Summary!$C$59*AB490+Summary!$C$60*AC490)/Summary!$C$61</f>
        <v>0</v>
      </c>
      <c r="AE490" s="131">
        <f>'Test-LD'!P488</f>
        <v>0</v>
      </c>
      <c r="AF490" s="131">
        <f>'Test-LD'!Q488</f>
        <v>0</v>
      </c>
      <c r="AG490" s="131">
        <f>'Test-LD'!R488</f>
        <v>0</v>
      </c>
      <c r="AH490" s="131">
        <f>'Test-LD'!S488</f>
        <v>0</v>
      </c>
      <c r="AI490" s="131">
        <f>'Test-LD'!T488</f>
        <v>0</v>
      </c>
      <c r="AJ490" s="131">
        <f>'Test-LD'!U488</f>
        <v>0</v>
      </c>
      <c r="AK490" s="131">
        <f>'Test-LD'!V488</f>
        <v>0</v>
      </c>
      <c r="AL490" s="131">
        <f>'Test-LD'!W488</f>
        <v>0</v>
      </c>
      <c r="AM490" s="131">
        <f>'Test-LD'!X488</f>
        <v>0</v>
      </c>
      <c r="AN490" s="131">
        <f>10*LOG10(1/((Summary!$C$75/10^(AK490/10)+Summary!$C$76/10^(AL490/10)+Summary!$C$77/10^(AM490/10))/Summary!$C$78))</f>
        <v>0</v>
      </c>
      <c r="AO490" s="131">
        <f>'Test-LD'!Y488</f>
        <v>0</v>
      </c>
      <c r="AP490" s="131">
        <f>'Test-LD'!Z488</f>
        <v>0</v>
      </c>
      <c r="AQ490" s="132">
        <f t="shared" si="29"/>
        <v>0</v>
      </c>
      <c r="AR490" s="134" t="e">
        <f t="shared" si="30"/>
        <v>#DIV/0!</v>
      </c>
      <c r="AS490" s="135" t="e">
        <f t="shared" si="31"/>
        <v>#DIV/0!</v>
      </c>
      <c r="AT490" s="136"/>
      <c r="AU490" s="136"/>
      <c r="AV490" s="577" t="s">
        <v>121</v>
      </c>
      <c r="AW490" s="480" t="e" cm="1">
        <f t="array" ref="AW490">bdRateExtend($G490:$G493,H490:H493,$Z490:$Z493,AA490:AA493)</f>
        <v>#VALUE!</v>
      </c>
      <c r="AX490" s="480" t="e" cm="1">
        <f t="array" ref="AX490">bdRateExtend($G490:$G495,H490:H495,$Z490:$Z495,AA490:AA495)</f>
        <v>#VALUE!</v>
      </c>
      <c r="AY490" s="480" t="e" cm="1">
        <f t="array" ref="AY490">bdRateExtend($G490:$G495,I490:I495,$Z490:$Z495,AB490:AB495)</f>
        <v>#VALUE!</v>
      </c>
      <c r="AZ490" s="480" t="e" cm="1">
        <f t="array" ref="AZ490">bdRateExtend($G490:$G495,J490:J495,$Z490:$Z495,AC490:AC495)</f>
        <v>#VALUE!</v>
      </c>
      <c r="BA490" s="480" t="e" cm="1">
        <f t="array" ref="BA490">bdRateExtend($G490:$G495,K490:K495,$Z490:$Z495,AD490:AD495)</f>
        <v>#VALUE!</v>
      </c>
      <c r="BB490" s="479" t="e">
        <f>(Summary!$C$89*AX490+Summary!$C$90*AY490+Summary!$C$91*AZ490)/Summary!$C$92</f>
        <v>#VALUE!</v>
      </c>
      <c r="BC490" s="480" t="e" cm="1">
        <f t="array" ref="BC490">bdRateExtend($G490:$G493,L490:L493,$Z490:$Z493,AE490:AE493)</f>
        <v>#VALUE!</v>
      </c>
      <c r="BD490" s="480" t="e" cm="1">
        <f t="array" ref="BD490">bdRateExtend($G490:$G495,L490:L495,$Z490:$Z495,AE490:AE495)</f>
        <v>#VALUE!</v>
      </c>
      <c r="BE490" s="480" t="e" cm="1">
        <f t="array" ref="BE490">bdRateExtend($G490:$G493,M490:M493,$Z490:$Z493,AF490:AF493)</f>
        <v>#VALUE!</v>
      </c>
      <c r="BF490" s="480" t="e" cm="1">
        <f t="array" ref="BF490">bdRateExtend($G490:$G495,M490:M495,$Z490:$Z495,AF490:AF495)</f>
        <v>#VALUE!</v>
      </c>
      <c r="BG490" s="474" t="e" cm="1">
        <f t="array" ref="BG490">bdRateExtend($G490:$G493,N490:N493,$Z490:$Z493,AG490:AG493,"None", FALSE,1)</f>
        <v>#VALUE!</v>
      </c>
      <c r="BH490" s="475" t="e" cm="1">
        <f t="array" ref="BH490">bdRateExtend($G490:$G495,N490:N495,$Z490:$Z495,AG490:AG495,"None", FALSE,1)</f>
        <v>#VALUE!</v>
      </c>
      <c r="BI490" s="474" t="e" cm="1">
        <f t="array" ref="BI490">bdRateExtend($G490:$G493,O490:O493,$Z490:$Z493,AH490:AH493,"None", FALSE,1)</f>
        <v>#VALUE!</v>
      </c>
      <c r="BJ490" s="475" t="e" cm="1">
        <f t="array" ref="BJ490">bdRateExtend($G490:$G495,O490:O495,$Z490:$Z495,AH490:AH495,"None", FALSE,1)</f>
        <v>#VALUE!</v>
      </c>
      <c r="BK490" s="480" t="e" cm="1">
        <f t="array" ref="BK490">bdRateExtend($G490:$G493,P490:P493,$Z490:$Z493,AI490:AI493)</f>
        <v>#VALUE!</v>
      </c>
      <c r="BL490" s="480" t="e" cm="1">
        <f t="array" ref="BL490">bdRateExtend($G490:$G495,P490:P495,$Z490:$Z495,AI490:AI495)</f>
        <v>#VALUE!</v>
      </c>
      <c r="BM490" s="480" t="e" cm="1">
        <f t="array" ref="BM490">bdRateExtend($G490:$G493,Q490:Q493,$Z490:$Z493,AJ490:AJ493)</f>
        <v>#VALUE!</v>
      </c>
      <c r="BN490" s="480" t="e" cm="1">
        <f t="array" ref="BN490">bdRateExtend($G490:$G495,Q490:Q495,$Z490:$Z495,AJ490:AJ495)</f>
        <v>#VALUE!</v>
      </c>
      <c r="BO490" s="480" t="e" cm="1">
        <f t="array" ref="BO490">bdRateExtend($G490:$G493,R490:R493,$Z490:$Z493,AK490:AK493)</f>
        <v>#VALUE!</v>
      </c>
      <c r="BP490" s="575" t="e" cm="1">
        <f t="array" ref="BP490">bdRateExtend($G490:$G495,R490:R495,$Z490:$Z495,AK490:AK495)</f>
        <v>#VALUE!</v>
      </c>
      <c r="BQ490" s="574" t="e" cm="1">
        <f t="array" ref="BQ490">bdRateExtend($G490:$G495,S490:S495,$Z490:$Z495,AL490:AL495)</f>
        <v>#VALUE!</v>
      </c>
      <c r="BR490" s="574" t="e" cm="1">
        <f t="array" ref="BR490">bdRateExtend($G490:$G495,T490:T495,$Z490:$Z495,AM490:AM495)</f>
        <v>#VALUE!</v>
      </c>
      <c r="BS490" s="574" t="e" cm="1">
        <f t="array" ref="BS490">bdRateExtend($G490:$G495,U490:U495,$Z490:$Z495,AN490:AN495)</f>
        <v>#VALUE!</v>
      </c>
      <c r="BT490" s="576" t="e">
        <f>(Summary!$C$103*BP490+Summary!$C$104*BQ490+Summary!$C$105*BR490)/Summary!$C$106</f>
        <v>#VALUE!</v>
      </c>
      <c r="BU490" s="462" cm="1">
        <f t="array" ref="BU490">testVMAFRange($G490:$G493,N490:N493,$Z490:$Z493,AG490:AG493)</f>
        <v>0</v>
      </c>
      <c r="BV490" s="464" cm="1">
        <f t="array" ref="BV490">testVMAFRange($G490:$G495,N490:N495,$Z490:$Z495,AG490:AG495)</f>
        <v>0</v>
      </c>
      <c r="BW490" s="462" cm="1">
        <f t="array" ref="BW490">testVMAFRange($G490:$G493,O490:O493,$Z490:$Z493,AH490:AH493)</f>
        <v>0</v>
      </c>
      <c r="BX490" s="464" cm="1">
        <f t="array" ref="BX490">testVMAFRange($G490:$G495,O490:O495,$Z490:$Z495,AH490:AH495)</f>
        <v>0</v>
      </c>
    </row>
    <row r="491" spans="1:76" ht="17" customHeight="1" x14ac:dyDescent="0.35">
      <c r="A491" s="419"/>
      <c r="B491" s="483"/>
      <c r="C491" s="486"/>
      <c r="D491" s="490"/>
      <c r="E491" s="493"/>
      <c r="F491" s="346">
        <v>31</v>
      </c>
      <c r="G491" s="139">
        <f>'Anchor-LD'!L489</f>
        <v>0</v>
      </c>
      <c r="H491" s="140">
        <f>'Anchor-LD'!M489</f>
        <v>0</v>
      </c>
      <c r="I491" s="140">
        <f>'Anchor-LD'!N489</f>
        <v>0</v>
      </c>
      <c r="J491" s="140">
        <f>'Anchor-LD'!O489</f>
        <v>0</v>
      </c>
      <c r="K491" s="140">
        <f>(Summary!$C$58*H491+Summary!$C$59*I491+Summary!$C$60*J491)/Summary!$C$61</f>
        <v>0</v>
      </c>
      <c r="L491" s="140">
        <f>'Anchor-LD'!P489</f>
        <v>0</v>
      </c>
      <c r="M491" s="140">
        <f>'Anchor-LD'!Q489</f>
        <v>0</v>
      </c>
      <c r="N491" s="140">
        <f>'Anchor-LD'!R489</f>
        <v>0</v>
      </c>
      <c r="O491" s="140">
        <f>'Anchor-LD'!S489</f>
        <v>0</v>
      </c>
      <c r="P491" s="140">
        <f>'Anchor-LD'!T489</f>
        <v>0</v>
      </c>
      <c r="Q491" s="140">
        <f>'Anchor-LD'!U489</f>
        <v>0</v>
      </c>
      <c r="R491" s="140">
        <f>'Anchor-LD'!V489</f>
        <v>0</v>
      </c>
      <c r="S491" s="140">
        <f>'Anchor-LD'!W489</f>
        <v>0</v>
      </c>
      <c r="T491" s="140">
        <f>'Anchor-LD'!X489</f>
        <v>0</v>
      </c>
      <c r="U491" s="140">
        <f>10*LOG10(1/((Summary!$C$75/10^(R491/10)+Summary!$C$76/10^(S491/10)+Summary!$C$77/10^(T491/10))/Summary!$C$78))</f>
        <v>0</v>
      </c>
      <c r="V491" s="140">
        <f>'Anchor-LD'!Y489</f>
        <v>0</v>
      </c>
      <c r="W491" s="140">
        <f>'Anchor-LD'!Z489</f>
        <v>0</v>
      </c>
      <c r="X491" s="141">
        <f t="shared" si="28"/>
        <v>0</v>
      </c>
      <c r="Y491" s="133"/>
      <c r="Z491" s="139">
        <f>'Test-LD'!L489</f>
        <v>0</v>
      </c>
      <c r="AA491" s="140">
        <f>'Test-LD'!M489</f>
        <v>0</v>
      </c>
      <c r="AB491" s="140">
        <f>'Test-LD'!N489</f>
        <v>0</v>
      </c>
      <c r="AC491" s="140">
        <f>'Test-LD'!O489</f>
        <v>0</v>
      </c>
      <c r="AD491" s="140">
        <f>(Summary!$C$58*AA491+Summary!$C$59*AB491+Summary!$C$60*AC491)/Summary!$C$61</f>
        <v>0</v>
      </c>
      <c r="AE491" s="140">
        <f>'Test-LD'!P489</f>
        <v>0</v>
      </c>
      <c r="AF491" s="140">
        <f>'Test-LD'!Q489</f>
        <v>0</v>
      </c>
      <c r="AG491" s="140">
        <f>'Test-LD'!R489</f>
        <v>0</v>
      </c>
      <c r="AH491" s="140">
        <f>'Test-LD'!S489</f>
        <v>0</v>
      </c>
      <c r="AI491" s="140">
        <f>'Test-LD'!T489</f>
        <v>0</v>
      </c>
      <c r="AJ491" s="140">
        <f>'Test-LD'!U489</f>
        <v>0</v>
      </c>
      <c r="AK491" s="140">
        <f>'Test-LD'!V489</f>
        <v>0</v>
      </c>
      <c r="AL491" s="140">
        <f>'Test-LD'!W489</f>
        <v>0</v>
      </c>
      <c r="AM491" s="140">
        <f>'Test-LD'!X489</f>
        <v>0</v>
      </c>
      <c r="AN491" s="140">
        <f>10*LOG10(1/((Summary!$C$75/10^(AK491/10)+Summary!$C$76/10^(AL491/10)+Summary!$C$77/10^(AM491/10))/Summary!$C$78))</f>
        <v>0</v>
      </c>
      <c r="AO491" s="140">
        <f>'Test-LD'!Y489</f>
        <v>0</v>
      </c>
      <c r="AP491" s="140">
        <f>'Test-LD'!Z489</f>
        <v>0</v>
      </c>
      <c r="AQ491" s="141">
        <f t="shared" si="29"/>
        <v>0</v>
      </c>
      <c r="AR491" s="142" t="e">
        <f t="shared" si="30"/>
        <v>#DIV/0!</v>
      </c>
      <c r="AS491" s="143" t="e">
        <f t="shared" si="31"/>
        <v>#DIV/0!</v>
      </c>
      <c r="AT491" s="136"/>
      <c r="AU491" s="136"/>
      <c r="AV491" s="577"/>
      <c r="AW491" s="480"/>
      <c r="AX491" s="480"/>
      <c r="AY491" s="480"/>
      <c r="AZ491" s="480"/>
      <c r="BA491" s="480"/>
      <c r="BB491" s="480"/>
      <c r="BC491" s="480"/>
      <c r="BD491" s="480"/>
      <c r="BE491" s="480"/>
      <c r="BF491" s="480"/>
      <c r="BG491" s="469"/>
      <c r="BH491" s="476"/>
      <c r="BI491" s="469"/>
      <c r="BJ491" s="476"/>
      <c r="BK491" s="480"/>
      <c r="BL491" s="480"/>
      <c r="BM491" s="480"/>
      <c r="BN491" s="480"/>
      <c r="BO491" s="480"/>
      <c r="BP491" s="468"/>
      <c r="BQ491" s="480"/>
      <c r="BR491" s="480"/>
      <c r="BS491" s="480"/>
      <c r="BT491" s="476"/>
      <c r="BU491" s="463"/>
      <c r="BV491" s="465"/>
      <c r="BW491" s="463"/>
      <c r="BX491" s="465"/>
    </row>
    <row r="492" spans="1:76" ht="17" customHeight="1" x14ac:dyDescent="0.35">
      <c r="A492" s="419"/>
      <c r="B492" s="483"/>
      <c r="C492" s="486"/>
      <c r="D492" s="490"/>
      <c r="E492" s="493"/>
      <c r="F492" s="346">
        <v>39</v>
      </c>
      <c r="G492" s="139">
        <f>'Anchor-LD'!L490</f>
        <v>0</v>
      </c>
      <c r="H492" s="140">
        <f>'Anchor-LD'!M490</f>
        <v>0</v>
      </c>
      <c r="I492" s="140">
        <f>'Anchor-LD'!N490</f>
        <v>0</v>
      </c>
      <c r="J492" s="140">
        <f>'Anchor-LD'!O490</f>
        <v>0</v>
      </c>
      <c r="K492" s="140">
        <f>(Summary!$C$58*H492+Summary!$C$59*I492+Summary!$C$60*J492)/Summary!$C$61</f>
        <v>0</v>
      </c>
      <c r="L492" s="140">
        <f>'Anchor-LD'!P490</f>
        <v>0</v>
      </c>
      <c r="M492" s="140">
        <f>'Anchor-LD'!Q490</f>
        <v>0</v>
      </c>
      <c r="N492" s="140">
        <f>'Anchor-LD'!R490</f>
        <v>0</v>
      </c>
      <c r="O492" s="140">
        <f>'Anchor-LD'!S490</f>
        <v>0</v>
      </c>
      <c r="P492" s="140">
        <f>'Anchor-LD'!T490</f>
        <v>0</v>
      </c>
      <c r="Q492" s="140">
        <f>'Anchor-LD'!U490</f>
        <v>0</v>
      </c>
      <c r="R492" s="140">
        <f>'Anchor-LD'!V490</f>
        <v>0</v>
      </c>
      <c r="S492" s="140">
        <f>'Anchor-LD'!W490</f>
        <v>0</v>
      </c>
      <c r="T492" s="140">
        <f>'Anchor-LD'!X490</f>
        <v>0</v>
      </c>
      <c r="U492" s="140">
        <f>10*LOG10(1/((Summary!$C$75/10^(R492/10)+Summary!$C$76/10^(S492/10)+Summary!$C$77/10^(T492/10))/Summary!$C$78))</f>
        <v>0</v>
      </c>
      <c r="V492" s="140">
        <f>'Anchor-LD'!Y490</f>
        <v>0</v>
      </c>
      <c r="W492" s="140">
        <f>'Anchor-LD'!Z490</f>
        <v>0</v>
      </c>
      <c r="X492" s="141">
        <f t="shared" si="28"/>
        <v>0</v>
      </c>
      <c r="Y492" s="133"/>
      <c r="Z492" s="139">
        <f>'Test-LD'!L490</f>
        <v>0</v>
      </c>
      <c r="AA492" s="140">
        <f>'Test-LD'!M490</f>
        <v>0</v>
      </c>
      <c r="AB492" s="140">
        <f>'Test-LD'!N490</f>
        <v>0</v>
      </c>
      <c r="AC492" s="140">
        <f>'Test-LD'!O490</f>
        <v>0</v>
      </c>
      <c r="AD492" s="140">
        <f>(Summary!$C$58*AA492+Summary!$C$59*AB492+Summary!$C$60*AC492)/Summary!$C$61</f>
        <v>0</v>
      </c>
      <c r="AE492" s="140">
        <f>'Test-LD'!P490</f>
        <v>0</v>
      </c>
      <c r="AF492" s="140">
        <f>'Test-LD'!Q490</f>
        <v>0</v>
      </c>
      <c r="AG492" s="140">
        <f>'Test-LD'!R490</f>
        <v>0</v>
      </c>
      <c r="AH492" s="140">
        <f>'Test-LD'!S490</f>
        <v>0</v>
      </c>
      <c r="AI492" s="140">
        <f>'Test-LD'!T490</f>
        <v>0</v>
      </c>
      <c r="AJ492" s="140">
        <f>'Test-LD'!U490</f>
        <v>0</v>
      </c>
      <c r="AK492" s="140">
        <f>'Test-LD'!V490</f>
        <v>0</v>
      </c>
      <c r="AL492" s="140">
        <f>'Test-LD'!W490</f>
        <v>0</v>
      </c>
      <c r="AM492" s="140">
        <f>'Test-LD'!X490</f>
        <v>0</v>
      </c>
      <c r="AN492" s="140">
        <f>10*LOG10(1/((Summary!$C$75/10^(AK492/10)+Summary!$C$76/10^(AL492/10)+Summary!$C$77/10^(AM492/10))/Summary!$C$78))</f>
        <v>0</v>
      </c>
      <c r="AO492" s="140">
        <f>'Test-LD'!Y490</f>
        <v>0</v>
      </c>
      <c r="AP492" s="140">
        <f>'Test-LD'!Z490</f>
        <v>0</v>
      </c>
      <c r="AQ492" s="141">
        <f t="shared" si="29"/>
        <v>0</v>
      </c>
      <c r="AR492" s="142" t="e">
        <f t="shared" si="30"/>
        <v>#DIV/0!</v>
      </c>
      <c r="AS492" s="143" t="e">
        <f t="shared" si="31"/>
        <v>#DIV/0!</v>
      </c>
      <c r="AT492" s="136"/>
      <c r="AU492" s="136"/>
      <c r="AV492" s="577" t="s">
        <v>122</v>
      </c>
      <c r="AW492" s="480" t="e" cm="1">
        <f t="array" ref="AW492">bdRateExtend($G491:$G494,H491:H494,$Z491:$Z494,AA491:AA494)</f>
        <v>#VALUE!</v>
      </c>
      <c r="AX492" s="480"/>
      <c r="AY492" s="480"/>
      <c r="AZ492" s="480"/>
      <c r="BA492" s="480"/>
      <c r="BB492" s="480"/>
      <c r="BC492" s="480" t="e" cm="1">
        <f t="array" ref="BC492">bdRateExtend($G491:$G494,L491:L494,$Z491:$Z494,AE491:AE494)</f>
        <v>#VALUE!</v>
      </c>
      <c r="BD492" s="480"/>
      <c r="BE492" s="480" t="e" cm="1">
        <f t="array" ref="BE492">bdRateExtend($G491:$G494,M491:M494,$Z491:$Z494,AF491:AF494)</f>
        <v>#VALUE!</v>
      </c>
      <c r="BF492" s="480"/>
      <c r="BG492" s="469" t="e" cm="1">
        <f t="array" ref="BG492">bdRateExtend($G491:$G494,N491:N494,$Z491:$Z494,AG491:AG494,"None", FALSE,1)</f>
        <v>#VALUE!</v>
      </c>
      <c r="BH492" s="476"/>
      <c r="BI492" s="469" t="e" cm="1">
        <f t="array" ref="BI492">bdRateExtend($G491:$G494,O491:O494,$Z491:$Z494,AH491:AH494,"None", FALSE,1)</f>
        <v>#VALUE!</v>
      </c>
      <c r="BJ492" s="476"/>
      <c r="BK492" s="480" t="e" cm="1">
        <f t="array" ref="BK492">bdRateExtend($G491:$G494,P491:P494,$Z491:$Z494,AI491:AI494)</f>
        <v>#VALUE!</v>
      </c>
      <c r="BL492" s="480"/>
      <c r="BM492" s="480" t="e" cm="1">
        <f t="array" ref="BM492">bdRateExtend($G491:$G494,Q491:Q494,$Z491:$Z494,AJ491:AJ494)</f>
        <v>#VALUE!</v>
      </c>
      <c r="BN492" s="480"/>
      <c r="BO492" s="480" t="e" cm="1">
        <f t="array" ref="BO492">bdRateExtend($G491:$G494,R491:R494,$Z491:$Z494,AK491:AK494)</f>
        <v>#VALUE!</v>
      </c>
      <c r="BP492" s="468"/>
      <c r="BQ492" s="480"/>
      <c r="BR492" s="480"/>
      <c r="BS492" s="480"/>
      <c r="BT492" s="476"/>
      <c r="BU492" s="463" cm="1">
        <f t="array" ref="BU492">testVMAFRange($G491:$G494,N491:N494,$Z491:$Z494,AG491:AG494)</f>
        <v>0</v>
      </c>
      <c r="BV492" s="465"/>
      <c r="BW492" s="463" cm="1">
        <f t="array" ref="BW492">testVMAFRange($G491:$G494,O491:O494,$Z491:$Z494,AH491:AH494)</f>
        <v>0</v>
      </c>
      <c r="BX492" s="465"/>
    </row>
    <row r="493" spans="1:76" ht="17" customHeight="1" x14ac:dyDescent="0.35">
      <c r="A493" s="419"/>
      <c r="B493" s="483"/>
      <c r="C493" s="486"/>
      <c r="D493" s="490"/>
      <c r="E493" s="493"/>
      <c r="F493" s="346">
        <v>47</v>
      </c>
      <c r="G493" s="139">
        <f>'Anchor-LD'!L491</f>
        <v>0</v>
      </c>
      <c r="H493" s="140">
        <f>'Anchor-LD'!M491</f>
        <v>0</v>
      </c>
      <c r="I493" s="140">
        <f>'Anchor-LD'!N491</f>
        <v>0</v>
      </c>
      <c r="J493" s="140">
        <f>'Anchor-LD'!O491</f>
        <v>0</v>
      </c>
      <c r="K493" s="140">
        <f>(Summary!$C$58*H493+Summary!$C$59*I493+Summary!$C$60*J493)/Summary!$C$61</f>
        <v>0</v>
      </c>
      <c r="L493" s="140">
        <f>'Anchor-LD'!P491</f>
        <v>0</v>
      </c>
      <c r="M493" s="140">
        <f>'Anchor-LD'!Q491</f>
        <v>0</v>
      </c>
      <c r="N493" s="140">
        <f>'Anchor-LD'!R491</f>
        <v>0</v>
      </c>
      <c r="O493" s="140">
        <f>'Anchor-LD'!S491</f>
        <v>0</v>
      </c>
      <c r="P493" s="140">
        <f>'Anchor-LD'!T491</f>
        <v>0</v>
      </c>
      <c r="Q493" s="140">
        <f>'Anchor-LD'!U491</f>
        <v>0</v>
      </c>
      <c r="R493" s="140">
        <f>'Anchor-LD'!V491</f>
        <v>0</v>
      </c>
      <c r="S493" s="140">
        <f>'Anchor-LD'!W491</f>
        <v>0</v>
      </c>
      <c r="T493" s="140">
        <f>'Anchor-LD'!X491</f>
        <v>0</v>
      </c>
      <c r="U493" s="140">
        <f>10*LOG10(1/((Summary!$C$75/10^(R493/10)+Summary!$C$76/10^(S493/10)+Summary!$C$77/10^(T493/10))/Summary!$C$78))</f>
        <v>0</v>
      </c>
      <c r="V493" s="140">
        <f>'Anchor-LD'!Y491</f>
        <v>0</v>
      </c>
      <c r="W493" s="140">
        <f>'Anchor-LD'!Z491</f>
        <v>0</v>
      </c>
      <c r="X493" s="141">
        <f t="shared" si="28"/>
        <v>0</v>
      </c>
      <c r="Y493" s="133"/>
      <c r="Z493" s="139">
        <f>'Test-LD'!L491</f>
        <v>0</v>
      </c>
      <c r="AA493" s="140">
        <f>'Test-LD'!M491</f>
        <v>0</v>
      </c>
      <c r="AB493" s="140">
        <f>'Test-LD'!N491</f>
        <v>0</v>
      </c>
      <c r="AC493" s="140">
        <f>'Test-LD'!O491</f>
        <v>0</v>
      </c>
      <c r="AD493" s="140">
        <f>(Summary!$C$58*AA493+Summary!$C$59*AB493+Summary!$C$60*AC493)/Summary!$C$61</f>
        <v>0</v>
      </c>
      <c r="AE493" s="140">
        <f>'Test-LD'!P491</f>
        <v>0</v>
      </c>
      <c r="AF493" s="140">
        <f>'Test-LD'!Q491</f>
        <v>0</v>
      </c>
      <c r="AG493" s="140">
        <f>'Test-LD'!R491</f>
        <v>0</v>
      </c>
      <c r="AH493" s="140">
        <f>'Test-LD'!S491</f>
        <v>0</v>
      </c>
      <c r="AI493" s="140">
        <f>'Test-LD'!T491</f>
        <v>0</v>
      </c>
      <c r="AJ493" s="140">
        <f>'Test-LD'!U491</f>
        <v>0</v>
      </c>
      <c r="AK493" s="140">
        <f>'Test-LD'!V491</f>
        <v>0</v>
      </c>
      <c r="AL493" s="140">
        <f>'Test-LD'!W491</f>
        <v>0</v>
      </c>
      <c r="AM493" s="140">
        <f>'Test-LD'!X491</f>
        <v>0</v>
      </c>
      <c r="AN493" s="140">
        <f>10*LOG10(1/((Summary!$C$75/10^(AK493/10)+Summary!$C$76/10^(AL493/10)+Summary!$C$77/10^(AM493/10))/Summary!$C$78))</f>
        <v>0</v>
      </c>
      <c r="AO493" s="140">
        <f>'Test-LD'!Y491</f>
        <v>0</v>
      </c>
      <c r="AP493" s="140">
        <f>'Test-LD'!Z491</f>
        <v>0</v>
      </c>
      <c r="AQ493" s="141">
        <f t="shared" si="29"/>
        <v>0</v>
      </c>
      <c r="AR493" s="142" t="e">
        <f t="shared" si="30"/>
        <v>#DIV/0!</v>
      </c>
      <c r="AS493" s="143" t="e">
        <f t="shared" si="31"/>
        <v>#DIV/0!</v>
      </c>
      <c r="AT493" s="136"/>
      <c r="AU493" s="136"/>
      <c r="AV493" s="577"/>
      <c r="AW493" s="480"/>
      <c r="AX493" s="480"/>
      <c r="AY493" s="480"/>
      <c r="AZ493" s="480"/>
      <c r="BA493" s="480"/>
      <c r="BB493" s="480"/>
      <c r="BC493" s="480"/>
      <c r="BD493" s="480"/>
      <c r="BE493" s="480"/>
      <c r="BF493" s="480"/>
      <c r="BG493" s="469"/>
      <c r="BH493" s="476"/>
      <c r="BI493" s="469"/>
      <c r="BJ493" s="476"/>
      <c r="BK493" s="480"/>
      <c r="BL493" s="480"/>
      <c r="BM493" s="480"/>
      <c r="BN493" s="480"/>
      <c r="BO493" s="480"/>
      <c r="BP493" s="468"/>
      <c r="BQ493" s="480"/>
      <c r="BR493" s="480"/>
      <c r="BS493" s="480"/>
      <c r="BT493" s="476"/>
      <c r="BU493" s="463"/>
      <c r="BV493" s="465"/>
      <c r="BW493" s="463"/>
      <c r="BX493" s="465"/>
    </row>
    <row r="494" spans="1:76" ht="17" customHeight="1" x14ac:dyDescent="0.35">
      <c r="A494" s="419"/>
      <c r="B494" s="483"/>
      <c r="C494" s="486"/>
      <c r="D494" s="490"/>
      <c r="E494" s="493"/>
      <c r="F494" s="346">
        <v>55</v>
      </c>
      <c r="G494" s="139">
        <f>'Anchor-LD'!L492</f>
        <v>0</v>
      </c>
      <c r="H494" s="140">
        <f>'Anchor-LD'!M492</f>
        <v>0</v>
      </c>
      <c r="I494" s="140">
        <f>'Anchor-LD'!N492</f>
        <v>0</v>
      </c>
      <c r="J494" s="140">
        <f>'Anchor-LD'!O492</f>
        <v>0</v>
      </c>
      <c r="K494" s="140">
        <f>(Summary!$C$58*H494+Summary!$C$59*I494+Summary!$C$60*J494)/Summary!$C$61</f>
        <v>0</v>
      </c>
      <c r="L494" s="140">
        <f>'Anchor-LD'!P492</f>
        <v>0</v>
      </c>
      <c r="M494" s="140">
        <f>'Anchor-LD'!Q492</f>
        <v>0</v>
      </c>
      <c r="N494" s="140">
        <f>'Anchor-LD'!R492</f>
        <v>0</v>
      </c>
      <c r="O494" s="140">
        <f>'Anchor-LD'!S492</f>
        <v>0</v>
      </c>
      <c r="P494" s="140">
        <f>'Anchor-LD'!T492</f>
        <v>0</v>
      </c>
      <c r="Q494" s="140">
        <f>'Anchor-LD'!U492</f>
        <v>0</v>
      </c>
      <c r="R494" s="140">
        <f>'Anchor-LD'!V492</f>
        <v>0</v>
      </c>
      <c r="S494" s="140">
        <f>'Anchor-LD'!W492</f>
        <v>0</v>
      </c>
      <c r="T494" s="140">
        <f>'Anchor-LD'!X492</f>
        <v>0</v>
      </c>
      <c r="U494" s="140">
        <f>10*LOG10(1/((Summary!$C$75/10^(R494/10)+Summary!$C$76/10^(S494/10)+Summary!$C$77/10^(T494/10))/Summary!$C$78))</f>
        <v>0</v>
      </c>
      <c r="V494" s="140">
        <f>'Anchor-LD'!Y492</f>
        <v>0</v>
      </c>
      <c r="W494" s="140">
        <f>'Anchor-LD'!Z492</f>
        <v>0</v>
      </c>
      <c r="X494" s="141">
        <f t="shared" ref="X494:X501" si="32">V494/3600</f>
        <v>0</v>
      </c>
      <c r="Y494" s="133"/>
      <c r="Z494" s="139">
        <f>'Test-LD'!L492</f>
        <v>0</v>
      </c>
      <c r="AA494" s="140">
        <f>'Test-LD'!M492</f>
        <v>0</v>
      </c>
      <c r="AB494" s="140">
        <f>'Test-LD'!N492</f>
        <v>0</v>
      </c>
      <c r="AC494" s="140">
        <f>'Test-LD'!O492</f>
        <v>0</v>
      </c>
      <c r="AD494" s="140">
        <f>(Summary!$C$58*AA494+Summary!$C$59*AB494+Summary!$C$60*AC494)/Summary!$C$61</f>
        <v>0</v>
      </c>
      <c r="AE494" s="140">
        <f>'Test-LD'!P492</f>
        <v>0</v>
      </c>
      <c r="AF494" s="140">
        <f>'Test-LD'!Q492</f>
        <v>0</v>
      </c>
      <c r="AG494" s="140">
        <f>'Test-LD'!R492</f>
        <v>0</v>
      </c>
      <c r="AH494" s="140">
        <f>'Test-LD'!S492</f>
        <v>0</v>
      </c>
      <c r="AI494" s="140">
        <f>'Test-LD'!T492</f>
        <v>0</v>
      </c>
      <c r="AJ494" s="140">
        <f>'Test-LD'!U492</f>
        <v>0</v>
      </c>
      <c r="AK494" s="140">
        <f>'Test-LD'!V492</f>
        <v>0</v>
      </c>
      <c r="AL494" s="140">
        <f>'Test-LD'!W492</f>
        <v>0</v>
      </c>
      <c r="AM494" s="140">
        <f>'Test-LD'!X492</f>
        <v>0</v>
      </c>
      <c r="AN494" s="140">
        <f>10*LOG10(1/((Summary!$C$75/10^(AK494/10)+Summary!$C$76/10^(AL494/10)+Summary!$C$77/10^(AM494/10))/Summary!$C$78))</f>
        <v>0</v>
      </c>
      <c r="AO494" s="140">
        <f>'Test-LD'!Y492</f>
        <v>0</v>
      </c>
      <c r="AP494" s="140">
        <f>'Test-LD'!Z492</f>
        <v>0</v>
      </c>
      <c r="AQ494" s="141">
        <f t="shared" ref="AQ494:AQ501" si="33">AO494/3600</f>
        <v>0</v>
      </c>
      <c r="AR494" s="142" t="e">
        <f t="shared" ref="AR494:AR501" si="34">AO494/V494</f>
        <v>#DIV/0!</v>
      </c>
      <c r="AS494" s="143" t="e">
        <f t="shared" ref="AS494:AS501" si="35">AP494/W494</f>
        <v>#DIV/0!</v>
      </c>
      <c r="AT494" s="136"/>
      <c r="AU494" s="136"/>
      <c r="AV494" s="577" t="s">
        <v>123</v>
      </c>
      <c r="AW494" s="480" t="e" cm="1">
        <f t="array" ref="AW494">bdRateExtend($G492:$G495,H492:H495,$Z492:$Z495,AA492:AA495)</f>
        <v>#VALUE!</v>
      </c>
      <c r="AX494" s="480"/>
      <c r="AY494" s="480"/>
      <c r="AZ494" s="480"/>
      <c r="BA494" s="480"/>
      <c r="BB494" s="480"/>
      <c r="BC494" s="480" t="e" cm="1">
        <f t="array" ref="BC494">bdRateExtend($G492:$G495,L492:L495,$Z492:$Z495,AE492:AE495)</f>
        <v>#VALUE!</v>
      </c>
      <c r="BD494" s="480"/>
      <c r="BE494" s="480" t="e" cm="1">
        <f t="array" ref="BE494">bdRateExtend($G492:$G495,M492:M495,$Z492:$Z495,AF492:AF495)</f>
        <v>#VALUE!</v>
      </c>
      <c r="BF494" s="480"/>
      <c r="BG494" s="469" t="e" cm="1">
        <f t="array" ref="BG494">bdRateExtend($G492:$G495,N492:N495,$Z492:$Z495,AG492:AG495,"None", FALSE,1)</f>
        <v>#VALUE!</v>
      </c>
      <c r="BH494" s="476"/>
      <c r="BI494" s="469" t="e" cm="1">
        <f t="array" ref="BI494">bdRateExtend($G492:$G495,O492:O495,$Z492:$Z495,AH492:AH495,"None", FALSE,1)</f>
        <v>#VALUE!</v>
      </c>
      <c r="BJ494" s="476"/>
      <c r="BK494" s="480" t="e" cm="1">
        <f t="array" ref="BK494">bdRateExtend($G492:$G495,P492:P495,$Z492:$Z495,AI492:AI495)</f>
        <v>#VALUE!</v>
      </c>
      <c r="BL494" s="480"/>
      <c r="BM494" s="480" t="e" cm="1">
        <f t="array" ref="BM494">bdRateExtend($G492:$G495,Q492:Q495,$Z492:$Z495,AJ492:AJ495)</f>
        <v>#VALUE!</v>
      </c>
      <c r="BN494" s="480"/>
      <c r="BO494" s="480" t="e" cm="1">
        <f t="array" ref="BO494">bdRateExtend($G492:$G495,R492:R495,$Z492:$Z495,AK492:AK495)</f>
        <v>#VALUE!</v>
      </c>
      <c r="BP494" s="468"/>
      <c r="BQ494" s="480"/>
      <c r="BR494" s="480"/>
      <c r="BS494" s="480"/>
      <c r="BT494" s="476"/>
      <c r="BU494" s="463" cm="1">
        <f t="array" ref="BU494">testVMAFRange($G492:$G495,N492:N495,$Z492:$Z495,AG492:AG495)</f>
        <v>0</v>
      </c>
      <c r="BV494" s="465"/>
      <c r="BW494" s="463" cm="1">
        <f t="array" ref="BW494">testVMAFRange($G492:$G495,O492:O495,$Z492:$Z495,AH492:AH495)</f>
        <v>0</v>
      </c>
      <c r="BX494" s="465"/>
    </row>
    <row r="495" spans="1:76" ht="17" customHeight="1" thickBot="1" x14ac:dyDescent="0.4">
      <c r="A495" s="419"/>
      <c r="B495" s="484"/>
      <c r="C495" s="487"/>
      <c r="D495" s="491"/>
      <c r="E495" s="494"/>
      <c r="F495" s="347">
        <v>63</v>
      </c>
      <c r="G495" s="145">
        <f>'Anchor-LD'!L493</f>
        <v>0</v>
      </c>
      <c r="H495" s="146">
        <f>'Anchor-LD'!M493</f>
        <v>0</v>
      </c>
      <c r="I495" s="146">
        <f>'Anchor-LD'!N493</f>
        <v>0</v>
      </c>
      <c r="J495" s="146">
        <f>'Anchor-LD'!O493</f>
        <v>0</v>
      </c>
      <c r="K495" s="146">
        <f>(Summary!$C$58*H495+Summary!$C$59*I495+Summary!$C$60*J495)/Summary!$C$61</f>
        <v>0</v>
      </c>
      <c r="L495" s="146">
        <f>'Anchor-LD'!P493</f>
        <v>0</v>
      </c>
      <c r="M495" s="146">
        <f>'Anchor-LD'!Q493</f>
        <v>0</v>
      </c>
      <c r="N495" s="146">
        <f>'Anchor-LD'!R493</f>
        <v>0</v>
      </c>
      <c r="O495" s="146">
        <f>'Anchor-LD'!S493</f>
        <v>0</v>
      </c>
      <c r="P495" s="146">
        <f>'Anchor-LD'!T493</f>
        <v>0</v>
      </c>
      <c r="Q495" s="146">
        <f>'Anchor-LD'!U493</f>
        <v>0</v>
      </c>
      <c r="R495" s="146">
        <f>'Anchor-LD'!V493</f>
        <v>0</v>
      </c>
      <c r="S495" s="146">
        <f>'Anchor-LD'!W493</f>
        <v>0</v>
      </c>
      <c r="T495" s="146">
        <f>'Anchor-LD'!X493</f>
        <v>0</v>
      </c>
      <c r="U495" s="146">
        <f>10*LOG10(1/((Summary!$C$75/10^(R495/10)+Summary!$C$76/10^(S495/10)+Summary!$C$77/10^(T495/10))/Summary!$C$78))</f>
        <v>0</v>
      </c>
      <c r="V495" s="146">
        <f>'Anchor-LD'!Y493</f>
        <v>0</v>
      </c>
      <c r="W495" s="146">
        <f>'Anchor-LD'!Z493</f>
        <v>0</v>
      </c>
      <c r="X495" s="147">
        <f t="shared" si="32"/>
        <v>0</v>
      </c>
      <c r="Y495" s="151"/>
      <c r="Z495" s="145">
        <f>'Test-LD'!L493</f>
        <v>0</v>
      </c>
      <c r="AA495" s="146">
        <f>'Test-LD'!M493</f>
        <v>0</v>
      </c>
      <c r="AB495" s="146">
        <f>'Test-LD'!N493</f>
        <v>0</v>
      </c>
      <c r="AC495" s="146">
        <f>'Test-LD'!O493</f>
        <v>0</v>
      </c>
      <c r="AD495" s="146">
        <f>(Summary!$C$58*AA495+Summary!$C$59*AB495+Summary!$C$60*AC495)/Summary!$C$61</f>
        <v>0</v>
      </c>
      <c r="AE495" s="146">
        <f>'Test-LD'!P493</f>
        <v>0</v>
      </c>
      <c r="AF495" s="146">
        <f>'Test-LD'!Q493</f>
        <v>0</v>
      </c>
      <c r="AG495" s="146">
        <f>'Test-LD'!R493</f>
        <v>0</v>
      </c>
      <c r="AH495" s="146">
        <f>'Test-LD'!S493</f>
        <v>0</v>
      </c>
      <c r="AI495" s="146">
        <f>'Test-LD'!T493</f>
        <v>0</v>
      </c>
      <c r="AJ495" s="146">
        <f>'Test-LD'!U493</f>
        <v>0</v>
      </c>
      <c r="AK495" s="146">
        <f>'Test-LD'!V493</f>
        <v>0</v>
      </c>
      <c r="AL495" s="146">
        <f>'Test-LD'!W493</f>
        <v>0</v>
      </c>
      <c r="AM495" s="146">
        <f>'Test-LD'!X493</f>
        <v>0</v>
      </c>
      <c r="AN495" s="146">
        <f>10*LOG10(1/((Summary!$C$75/10^(AK495/10)+Summary!$C$76/10^(AL495/10)+Summary!$C$77/10^(AM495/10))/Summary!$C$78))</f>
        <v>0</v>
      </c>
      <c r="AO495" s="146">
        <f>'Test-LD'!Y493</f>
        <v>0</v>
      </c>
      <c r="AP495" s="146">
        <f>'Test-LD'!Z493</f>
        <v>0</v>
      </c>
      <c r="AQ495" s="147">
        <f t="shared" si="33"/>
        <v>0</v>
      </c>
      <c r="AR495" s="148" t="e">
        <f t="shared" si="34"/>
        <v>#DIV/0!</v>
      </c>
      <c r="AS495" s="149" t="e">
        <f t="shared" si="35"/>
        <v>#DIV/0!</v>
      </c>
      <c r="AT495" s="136"/>
      <c r="AU495" s="136"/>
      <c r="AV495" s="578"/>
      <c r="AW495" s="481"/>
      <c r="AX495" s="481"/>
      <c r="AY495" s="481"/>
      <c r="AZ495" s="481"/>
      <c r="BA495" s="481"/>
      <c r="BB495" s="481"/>
      <c r="BC495" s="481"/>
      <c r="BD495" s="481"/>
      <c r="BE495" s="481"/>
      <c r="BF495" s="481"/>
      <c r="BG495" s="472"/>
      <c r="BH495" s="477"/>
      <c r="BI495" s="472"/>
      <c r="BJ495" s="477"/>
      <c r="BK495" s="481"/>
      <c r="BL495" s="481"/>
      <c r="BM495" s="481"/>
      <c r="BN495" s="481"/>
      <c r="BO495" s="481"/>
      <c r="BP495" s="471"/>
      <c r="BQ495" s="481"/>
      <c r="BR495" s="481"/>
      <c r="BS495" s="481"/>
      <c r="BT495" s="477"/>
      <c r="BU495" s="473"/>
      <c r="BV495" s="466"/>
      <c r="BW495" s="473"/>
      <c r="BX495" s="466"/>
    </row>
    <row r="496" spans="1:76" ht="17" customHeight="1" x14ac:dyDescent="0.35">
      <c r="A496" s="419"/>
      <c r="B496" s="482" t="s">
        <v>2</v>
      </c>
      <c r="C496" s="485" t="s">
        <v>310</v>
      </c>
      <c r="D496" s="489">
        <v>25</v>
      </c>
      <c r="E496" s="492">
        <v>8</v>
      </c>
      <c r="F496" s="345">
        <v>23</v>
      </c>
      <c r="G496" s="130">
        <f>'Anchor-LD'!L494</f>
        <v>0</v>
      </c>
      <c r="H496" s="131">
        <f>'Anchor-LD'!M494</f>
        <v>0</v>
      </c>
      <c r="I496" s="131">
        <f>'Anchor-LD'!N494</f>
        <v>0</v>
      </c>
      <c r="J496" s="131">
        <f>'Anchor-LD'!O494</f>
        <v>0</v>
      </c>
      <c r="K496" s="131">
        <f>(Summary!$C$58*H496+Summary!$C$59*I496+Summary!$C$60*J496)/Summary!$C$61</f>
        <v>0</v>
      </c>
      <c r="L496" s="131">
        <f>'Anchor-LD'!P494</f>
        <v>0</v>
      </c>
      <c r="M496" s="131">
        <f>'Anchor-LD'!Q494</f>
        <v>0</v>
      </c>
      <c r="N496" s="131">
        <f>'Anchor-LD'!R494</f>
        <v>0</v>
      </c>
      <c r="O496" s="131">
        <f>'Anchor-LD'!S494</f>
        <v>0</v>
      </c>
      <c r="P496" s="131">
        <f>'Anchor-LD'!T494</f>
        <v>0</v>
      </c>
      <c r="Q496" s="131">
        <f>'Anchor-LD'!U494</f>
        <v>0</v>
      </c>
      <c r="R496" s="131">
        <f>'Anchor-LD'!V494</f>
        <v>0</v>
      </c>
      <c r="S496" s="131">
        <f>'Anchor-LD'!W494</f>
        <v>0</v>
      </c>
      <c r="T496" s="131">
        <f>'Anchor-LD'!X494</f>
        <v>0</v>
      </c>
      <c r="U496" s="131">
        <f>10*LOG10(1/((Summary!$C$75/10^(R496/10)+Summary!$C$76/10^(S496/10)+Summary!$C$77/10^(T496/10))/Summary!$C$78))</f>
        <v>0</v>
      </c>
      <c r="V496" s="131">
        <f>'Anchor-LD'!Y494</f>
        <v>0</v>
      </c>
      <c r="W496" s="131">
        <f>'Anchor-LD'!Z494</f>
        <v>0</v>
      </c>
      <c r="X496" s="132">
        <f t="shared" si="32"/>
        <v>0</v>
      </c>
      <c r="Y496" s="133"/>
      <c r="Z496" s="130">
        <f>'Test-LD'!L494</f>
        <v>0</v>
      </c>
      <c r="AA496" s="131">
        <f>'Test-LD'!M494</f>
        <v>0</v>
      </c>
      <c r="AB496" s="131">
        <f>'Test-LD'!N494</f>
        <v>0</v>
      </c>
      <c r="AC496" s="131">
        <f>'Test-LD'!O494</f>
        <v>0</v>
      </c>
      <c r="AD496" s="131">
        <f>(Summary!$C$58*AA496+Summary!$C$59*AB496+Summary!$C$60*AC496)/Summary!$C$61</f>
        <v>0</v>
      </c>
      <c r="AE496" s="131">
        <f>'Test-LD'!P494</f>
        <v>0</v>
      </c>
      <c r="AF496" s="131">
        <f>'Test-LD'!Q494</f>
        <v>0</v>
      </c>
      <c r="AG496" s="131">
        <f>'Test-LD'!R494</f>
        <v>0</v>
      </c>
      <c r="AH496" s="131">
        <f>'Test-LD'!S494</f>
        <v>0</v>
      </c>
      <c r="AI496" s="131">
        <f>'Test-LD'!T494</f>
        <v>0</v>
      </c>
      <c r="AJ496" s="131">
        <f>'Test-LD'!U494</f>
        <v>0</v>
      </c>
      <c r="AK496" s="131">
        <f>'Test-LD'!V494</f>
        <v>0</v>
      </c>
      <c r="AL496" s="131">
        <f>'Test-LD'!W494</f>
        <v>0</v>
      </c>
      <c r="AM496" s="131">
        <f>'Test-LD'!X494</f>
        <v>0</v>
      </c>
      <c r="AN496" s="131">
        <f>10*LOG10(1/((Summary!$C$75/10^(AK496/10)+Summary!$C$76/10^(AL496/10)+Summary!$C$77/10^(AM496/10))/Summary!$C$78))</f>
        <v>0</v>
      </c>
      <c r="AO496" s="131">
        <f>'Test-LD'!Y494</f>
        <v>0</v>
      </c>
      <c r="AP496" s="131">
        <f>'Test-LD'!Z494</f>
        <v>0</v>
      </c>
      <c r="AQ496" s="132">
        <f t="shared" si="33"/>
        <v>0</v>
      </c>
      <c r="AR496" s="134" t="e">
        <f t="shared" si="34"/>
        <v>#DIV/0!</v>
      </c>
      <c r="AS496" s="135" t="e">
        <f t="shared" si="35"/>
        <v>#DIV/0!</v>
      </c>
      <c r="AT496" s="136"/>
      <c r="AU496" s="136"/>
      <c r="AV496" s="577" t="s">
        <v>121</v>
      </c>
      <c r="AW496" s="480" t="e" cm="1">
        <f t="array" ref="AW496">bdRateExtend($G496:$G499,H496:H499,$Z496:$Z499,AA496:AA499)</f>
        <v>#VALUE!</v>
      </c>
      <c r="AX496" s="480" t="e" cm="1">
        <f t="array" ref="AX496">bdRateExtend($G496:$G501,H496:H501,$Z496:$Z501,AA496:AA501)</f>
        <v>#VALUE!</v>
      </c>
      <c r="AY496" s="480" t="e" cm="1">
        <f t="array" ref="AY496">bdRateExtend($G496:$G501,I496:I501,$Z496:$Z501,AB496:AB501)</f>
        <v>#VALUE!</v>
      </c>
      <c r="AZ496" s="480" t="e" cm="1">
        <f t="array" ref="AZ496">bdRateExtend($G496:$G501,J496:J501,$Z496:$Z501,AC496:AC501)</f>
        <v>#VALUE!</v>
      </c>
      <c r="BA496" s="480" t="e" cm="1">
        <f t="array" ref="BA496">bdRateExtend($G496:$G501,K496:K501,$Z496:$Z501,AD496:AD501)</f>
        <v>#VALUE!</v>
      </c>
      <c r="BB496" s="479" t="e">
        <f>(Summary!$C$89*AX496+Summary!$C$90*AY496+Summary!$C$91*AZ496)/Summary!$C$92</f>
        <v>#VALUE!</v>
      </c>
      <c r="BC496" s="480" t="e" cm="1">
        <f t="array" ref="BC496">bdRateExtend($G496:$G499,L496:L499,$Z496:$Z499,AE496:AE499)</f>
        <v>#VALUE!</v>
      </c>
      <c r="BD496" s="480" t="e" cm="1">
        <f t="array" ref="BD496">bdRateExtend($G496:$G501,L496:L501,$Z496:$Z501,AE496:AE501)</f>
        <v>#VALUE!</v>
      </c>
      <c r="BE496" s="480" t="e" cm="1">
        <f t="array" ref="BE496">bdRateExtend($G496:$G499,M496:M499,$Z496:$Z499,AF496:AF499)</f>
        <v>#VALUE!</v>
      </c>
      <c r="BF496" s="480" t="e" cm="1">
        <f t="array" ref="BF496">bdRateExtend($G496:$G501,M496:M501,$Z496:$Z501,AF496:AF501)</f>
        <v>#VALUE!</v>
      </c>
      <c r="BG496" s="474" t="e" cm="1">
        <f t="array" ref="BG496">bdRateExtend($G496:$G499,N496:N499,$Z496:$Z499,AG496:AG499,"None", FALSE,1)</f>
        <v>#VALUE!</v>
      </c>
      <c r="BH496" s="475" t="e" cm="1">
        <f t="array" ref="BH496">bdRateExtend($G496:$G501,N496:N501,$Z496:$Z501,AG496:AG501,"None", FALSE,1)</f>
        <v>#VALUE!</v>
      </c>
      <c r="BI496" s="474" t="e" cm="1">
        <f t="array" ref="BI496">bdRateExtend($G496:$G499,O496:O499,$Z496:$Z499,AH496:AH499,"None", FALSE,1)</f>
        <v>#VALUE!</v>
      </c>
      <c r="BJ496" s="475" t="e" cm="1">
        <f t="array" ref="BJ496">bdRateExtend($G496:$G501,O496:O501,$Z496:$Z501,AH496:AH501,"None", FALSE,1)</f>
        <v>#VALUE!</v>
      </c>
      <c r="BK496" s="480" t="e" cm="1">
        <f t="array" ref="BK496">bdRateExtend($G496:$G499,P496:P499,$Z496:$Z499,AI496:AI499)</f>
        <v>#VALUE!</v>
      </c>
      <c r="BL496" s="480" t="e" cm="1">
        <f t="array" ref="BL496">bdRateExtend($G496:$G501,P496:P501,$Z496:$Z501,AI496:AI501)</f>
        <v>#VALUE!</v>
      </c>
      <c r="BM496" s="480" t="e" cm="1">
        <f t="array" ref="BM496">bdRateExtend($G496:$G499,Q496:Q499,$Z496:$Z499,AJ496:AJ499)</f>
        <v>#VALUE!</v>
      </c>
      <c r="BN496" s="480" t="e" cm="1">
        <f t="array" ref="BN496">bdRateExtend($G496:$G501,Q496:Q501,$Z496:$Z501,AJ496:AJ501)</f>
        <v>#VALUE!</v>
      </c>
      <c r="BO496" s="480" t="e" cm="1">
        <f t="array" ref="BO496">bdRateExtend($G496:$G499,R496:R499,$Z496:$Z499,AK496:AK499)</f>
        <v>#VALUE!</v>
      </c>
      <c r="BP496" s="575" t="e" cm="1">
        <f t="array" ref="BP496">bdRateExtend($G496:$G501,R496:R501,$Z496:$Z501,AK496:AK501)</f>
        <v>#VALUE!</v>
      </c>
      <c r="BQ496" s="574" t="e" cm="1">
        <f t="array" ref="BQ496">bdRateExtend($G496:$G501,S496:S501,$Z496:$Z501,AL496:AL501)</f>
        <v>#VALUE!</v>
      </c>
      <c r="BR496" s="574" t="e" cm="1">
        <f t="array" ref="BR496">bdRateExtend($G496:$G501,T496:T501,$Z496:$Z501,AM496:AM501)</f>
        <v>#VALUE!</v>
      </c>
      <c r="BS496" s="574" t="e" cm="1">
        <f t="array" ref="BS496">bdRateExtend($G496:$G501,U496:U501,$Z496:$Z501,AN496:AN501)</f>
        <v>#VALUE!</v>
      </c>
      <c r="BT496" s="576" t="e">
        <f>(Summary!$C$103*BP496+Summary!$C$104*BQ496+Summary!$C$105*BR496)/Summary!$C$106</f>
        <v>#VALUE!</v>
      </c>
      <c r="BU496" s="462" cm="1">
        <f t="array" ref="BU496">testVMAFRange($G496:$G499,N496:N499,$Z496:$Z499,AG496:AG499)</f>
        <v>0</v>
      </c>
      <c r="BV496" s="464" cm="1">
        <f t="array" ref="BV496">testVMAFRange($G496:$G501,N496:N501,$Z496:$Z501,AG496:AG501)</f>
        <v>0</v>
      </c>
      <c r="BW496" s="462" cm="1">
        <f t="array" ref="BW496">testVMAFRange($G496:$G499,O496:O499,$Z496:$Z499,AH496:AH499)</f>
        <v>0</v>
      </c>
      <c r="BX496" s="464" cm="1">
        <f t="array" ref="BX496">testVMAFRange($G496:$G501,O496:O501,$Z496:$Z501,AH496:AH501)</f>
        <v>0</v>
      </c>
    </row>
    <row r="497" spans="1:76" ht="17" customHeight="1" x14ac:dyDescent="0.35">
      <c r="A497" s="419"/>
      <c r="B497" s="483"/>
      <c r="C497" s="486"/>
      <c r="D497" s="490"/>
      <c r="E497" s="493"/>
      <c r="F497" s="346">
        <v>31</v>
      </c>
      <c r="G497" s="139">
        <f>'Anchor-LD'!L495</f>
        <v>0</v>
      </c>
      <c r="H497" s="140">
        <f>'Anchor-LD'!M495</f>
        <v>0</v>
      </c>
      <c r="I497" s="140">
        <f>'Anchor-LD'!N495</f>
        <v>0</v>
      </c>
      <c r="J497" s="140">
        <f>'Anchor-LD'!O495</f>
        <v>0</v>
      </c>
      <c r="K497" s="140">
        <f>(Summary!$C$58*H497+Summary!$C$59*I497+Summary!$C$60*J497)/Summary!$C$61</f>
        <v>0</v>
      </c>
      <c r="L497" s="140">
        <f>'Anchor-LD'!P495</f>
        <v>0</v>
      </c>
      <c r="M497" s="140">
        <f>'Anchor-LD'!Q495</f>
        <v>0</v>
      </c>
      <c r="N497" s="140">
        <f>'Anchor-LD'!R495</f>
        <v>0</v>
      </c>
      <c r="O497" s="140">
        <f>'Anchor-LD'!S495</f>
        <v>0</v>
      </c>
      <c r="P497" s="140">
        <f>'Anchor-LD'!T495</f>
        <v>0</v>
      </c>
      <c r="Q497" s="140">
        <f>'Anchor-LD'!U495</f>
        <v>0</v>
      </c>
      <c r="R497" s="140">
        <f>'Anchor-LD'!V495</f>
        <v>0</v>
      </c>
      <c r="S497" s="140">
        <f>'Anchor-LD'!W495</f>
        <v>0</v>
      </c>
      <c r="T497" s="140">
        <f>'Anchor-LD'!X495</f>
        <v>0</v>
      </c>
      <c r="U497" s="140">
        <f>10*LOG10(1/((Summary!$C$75/10^(R497/10)+Summary!$C$76/10^(S497/10)+Summary!$C$77/10^(T497/10))/Summary!$C$78))</f>
        <v>0</v>
      </c>
      <c r="V497" s="140">
        <f>'Anchor-LD'!Y495</f>
        <v>0</v>
      </c>
      <c r="W497" s="140">
        <f>'Anchor-LD'!Z495</f>
        <v>0</v>
      </c>
      <c r="X497" s="141">
        <f t="shared" si="32"/>
        <v>0</v>
      </c>
      <c r="Y497" s="133"/>
      <c r="Z497" s="139">
        <f>'Test-LD'!L495</f>
        <v>0</v>
      </c>
      <c r="AA497" s="140">
        <f>'Test-LD'!M495</f>
        <v>0</v>
      </c>
      <c r="AB497" s="140">
        <f>'Test-LD'!N495</f>
        <v>0</v>
      </c>
      <c r="AC497" s="140">
        <f>'Test-LD'!O495</f>
        <v>0</v>
      </c>
      <c r="AD497" s="140">
        <f>(Summary!$C$58*AA497+Summary!$C$59*AB497+Summary!$C$60*AC497)/Summary!$C$61</f>
        <v>0</v>
      </c>
      <c r="AE497" s="140">
        <f>'Test-LD'!P495</f>
        <v>0</v>
      </c>
      <c r="AF497" s="140">
        <f>'Test-LD'!Q495</f>
        <v>0</v>
      </c>
      <c r="AG497" s="140">
        <f>'Test-LD'!R495</f>
        <v>0</v>
      </c>
      <c r="AH497" s="140">
        <f>'Test-LD'!S495</f>
        <v>0</v>
      </c>
      <c r="AI497" s="140">
        <f>'Test-LD'!T495</f>
        <v>0</v>
      </c>
      <c r="AJ497" s="140">
        <f>'Test-LD'!U495</f>
        <v>0</v>
      </c>
      <c r="AK497" s="140">
        <f>'Test-LD'!V495</f>
        <v>0</v>
      </c>
      <c r="AL497" s="140">
        <f>'Test-LD'!W495</f>
        <v>0</v>
      </c>
      <c r="AM497" s="140">
        <f>'Test-LD'!X495</f>
        <v>0</v>
      </c>
      <c r="AN497" s="140">
        <f>10*LOG10(1/((Summary!$C$75/10^(AK497/10)+Summary!$C$76/10^(AL497/10)+Summary!$C$77/10^(AM497/10))/Summary!$C$78))</f>
        <v>0</v>
      </c>
      <c r="AO497" s="140">
        <f>'Test-LD'!Y495</f>
        <v>0</v>
      </c>
      <c r="AP497" s="140">
        <f>'Test-LD'!Z495</f>
        <v>0</v>
      </c>
      <c r="AQ497" s="141">
        <f t="shared" si="33"/>
        <v>0</v>
      </c>
      <c r="AR497" s="142" t="e">
        <f t="shared" si="34"/>
        <v>#DIV/0!</v>
      </c>
      <c r="AS497" s="143" t="e">
        <f t="shared" si="35"/>
        <v>#DIV/0!</v>
      </c>
      <c r="AT497" s="136"/>
      <c r="AU497" s="136"/>
      <c r="AV497" s="577"/>
      <c r="AW497" s="480"/>
      <c r="AX497" s="480"/>
      <c r="AY497" s="480"/>
      <c r="AZ497" s="480"/>
      <c r="BA497" s="480"/>
      <c r="BB497" s="480"/>
      <c r="BC497" s="480"/>
      <c r="BD497" s="480"/>
      <c r="BE497" s="480"/>
      <c r="BF497" s="480"/>
      <c r="BG497" s="469"/>
      <c r="BH497" s="476"/>
      <c r="BI497" s="469"/>
      <c r="BJ497" s="476"/>
      <c r="BK497" s="480"/>
      <c r="BL497" s="480"/>
      <c r="BM497" s="480"/>
      <c r="BN497" s="480"/>
      <c r="BO497" s="480"/>
      <c r="BP497" s="468"/>
      <c r="BQ497" s="480"/>
      <c r="BR497" s="480"/>
      <c r="BS497" s="480"/>
      <c r="BT497" s="476"/>
      <c r="BU497" s="463"/>
      <c r="BV497" s="465"/>
      <c r="BW497" s="463"/>
      <c r="BX497" s="465"/>
    </row>
    <row r="498" spans="1:76" ht="17" customHeight="1" x14ac:dyDescent="0.35">
      <c r="A498" s="419"/>
      <c r="B498" s="483"/>
      <c r="C498" s="486"/>
      <c r="D498" s="490"/>
      <c r="E498" s="493"/>
      <c r="F498" s="346">
        <v>39</v>
      </c>
      <c r="G498" s="139">
        <f>'Anchor-LD'!L496</f>
        <v>0</v>
      </c>
      <c r="H498" s="140">
        <f>'Anchor-LD'!M496</f>
        <v>0</v>
      </c>
      <c r="I498" s="140">
        <f>'Anchor-LD'!N496</f>
        <v>0</v>
      </c>
      <c r="J498" s="140">
        <f>'Anchor-LD'!O496</f>
        <v>0</v>
      </c>
      <c r="K498" s="140">
        <f>(Summary!$C$58*H498+Summary!$C$59*I498+Summary!$C$60*J498)/Summary!$C$61</f>
        <v>0</v>
      </c>
      <c r="L498" s="140">
        <f>'Anchor-LD'!P496</f>
        <v>0</v>
      </c>
      <c r="M498" s="140">
        <f>'Anchor-LD'!Q496</f>
        <v>0</v>
      </c>
      <c r="N498" s="140">
        <f>'Anchor-LD'!R496</f>
        <v>0</v>
      </c>
      <c r="O498" s="140">
        <f>'Anchor-LD'!S496</f>
        <v>0</v>
      </c>
      <c r="P498" s="140">
        <f>'Anchor-LD'!T496</f>
        <v>0</v>
      </c>
      <c r="Q498" s="140">
        <f>'Anchor-LD'!U496</f>
        <v>0</v>
      </c>
      <c r="R498" s="140">
        <f>'Anchor-LD'!V496</f>
        <v>0</v>
      </c>
      <c r="S498" s="140">
        <f>'Anchor-LD'!W496</f>
        <v>0</v>
      </c>
      <c r="T498" s="140">
        <f>'Anchor-LD'!X496</f>
        <v>0</v>
      </c>
      <c r="U498" s="140">
        <f>10*LOG10(1/((Summary!$C$75/10^(R498/10)+Summary!$C$76/10^(S498/10)+Summary!$C$77/10^(T498/10))/Summary!$C$78))</f>
        <v>0</v>
      </c>
      <c r="V498" s="140">
        <f>'Anchor-LD'!Y496</f>
        <v>0</v>
      </c>
      <c r="W498" s="140">
        <f>'Anchor-LD'!Z496</f>
        <v>0</v>
      </c>
      <c r="X498" s="141">
        <f t="shared" si="32"/>
        <v>0</v>
      </c>
      <c r="Y498" s="133"/>
      <c r="Z498" s="139">
        <f>'Test-LD'!L496</f>
        <v>0</v>
      </c>
      <c r="AA498" s="140">
        <f>'Test-LD'!M496</f>
        <v>0</v>
      </c>
      <c r="AB498" s="140">
        <f>'Test-LD'!N496</f>
        <v>0</v>
      </c>
      <c r="AC498" s="140">
        <f>'Test-LD'!O496</f>
        <v>0</v>
      </c>
      <c r="AD498" s="140">
        <f>(Summary!$C$58*AA498+Summary!$C$59*AB498+Summary!$C$60*AC498)/Summary!$C$61</f>
        <v>0</v>
      </c>
      <c r="AE498" s="140">
        <f>'Test-LD'!P496</f>
        <v>0</v>
      </c>
      <c r="AF498" s="140">
        <f>'Test-LD'!Q496</f>
        <v>0</v>
      </c>
      <c r="AG498" s="140">
        <f>'Test-LD'!R496</f>
        <v>0</v>
      </c>
      <c r="AH498" s="140">
        <f>'Test-LD'!S496</f>
        <v>0</v>
      </c>
      <c r="AI498" s="140">
        <f>'Test-LD'!T496</f>
        <v>0</v>
      </c>
      <c r="AJ498" s="140">
        <f>'Test-LD'!U496</f>
        <v>0</v>
      </c>
      <c r="AK498" s="140">
        <f>'Test-LD'!V496</f>
        <v>0</v>
      </c>
      <c r="AL498" s="140">
        <f>'Test-LD'!W496</f>
        <v>0</v>
      </c>
      <c r="AM498" s="140">
        <f>'Test-LD'!X496</f>
        <v>0</v>
      </c>
      <c r="AN498" s="140">
        <f>10*LOG10(1/((Summary!$C$75/10^(AK498/10)+Summary!$C$76/10^(AL498/10)+Summary!$C$77/10^(AM498/10))/Summary!$C$78))</f>
        <v>0</v>
      </c>
      <c r="AO498" s="140">
        <f>'Test-LD'!Y496</f>
        <v>0</v>
      </c>
      <c r="AP498" s="140">
        <f>'Test-LD'!Z496</f>
        <v>0</v>
      </c>
      <c r="AQ498" s="141">
        <f t="shared" si="33"/>
        <v>0</v>
      </c>
      <c r="AR498" s="142" t="e">
        <f t="shared" si="34"/>
        <v>#DIV/0!</v>
      </c>
      <c r="AS498" s="143" t="e">
        <f t="shared" si="35"/>
        <v>#DIV/0!</v>
      </c>
      <c r="AT498" s="136"/>
      <c r="AU498" s="136"/>
      <c r="AV498" s="577" t="s">
        <v>122</v>
      </c>
      <c r="AW498" s="480" t="e" cm="1">
        <f t="array" ref="AW498">bdRateExtend($G497:$G500,H497:H500,$Z497:$Z500,AA497:AA500)</f>
        <v>#VALUE!</v>
      </c>
      <c r="AX498" s="480"/>
      <c r="AY498" s="480"/>
      <c r="AZ498" s="480"/>
      <c r="BA498" s="480"/>
      <c r="BB498" s="480"/>
      <c r="BC498" s="480" t="e" cm="1">
        <f t="array" ref="BC498">bdRateExtend($G497:$G500,L497:L500,$Z497:$Z500,AE497:AE500)</f>
        <v>#VALUE!</v>
      </c>
      <c r="BD498" s="480"/>
      <c r="BE498" s="480" t="e" cm="1">
        <f t="array" ref="BE498">bdRateExtend($G497:$G500,M497:M500,$Z497:$Z500,AF497:AF500)</f>
        <v>#VALUE!</v>
      </c>
      <c r="BF498" s="480"/>
      <c r="BG498" s="469" t="e" cm="1">
        <f t="array" ref="BG498">bdRateExtend($G497:$G500,N497:N500,$Z497:$Z500,AG497:AG500,"None", FALSE,1)</f>
        <v>#VALUE!</v>
      </c>
      <c r="BH498" s="476"/>
      <c r="BI498" s="469" t="e" cm="1">
        <f t="array" ref="BI498">bdRateExtend($G497:$G500,O497:O500,$Z497:$Z500,AH497:AH500,"None", FALSE,1)</f>
        <v>#VALUE!</v>
      </c>
      <c r="BJ498" s="476"/>
      <c r="BK498" s="480" t="e" cm="1">
        <f t="array" ref="BK498">bdRateExtend($G497:$G500,P497:P500,$Z497:$Z500,AI497:AI500)</f>
        <v>#VALUE!</v>
      </c>
      <c r="BL498" s="480"/>
      <c r="BM498" s="480" t="e" cm="1">
        <f t="array" ref="BM498">bdRateExtend($G497:$G500,Q497:Q500,$Z497:$Z500,AJ497:AJ500)</f>
        <v>#VALUE!</v>
      </c>
      <c r="BN498" s="480"/>
      <c r="BO498" s="480" t="e" cm="1">
        <f t="array" ref="BO498">bdRateExtend($G497:$G500,R497:R500,$Z497:$Z500,AK497:AK500)</f>
        <v>#VALUE!</v>
      </c>
      <c r="BP498" s="468"/>
      <c r="BQ498" s="480"/>
      <c r="BR498" s="480"/>
      <c r="BS498" s="480"/>
      <c r="BT498" s="476"/>
      <c r="BU498" s="463" cm="1">
        <f t="array" ref="BU498">testVMAFRange($G497:$G500,N497:N500,$Z497:$Z500,AG497:AG500)</f>
        <v>0</v>
      </c>
      <c r="BV498" s="465"/>
      <c r="BW498" s="463" cm="1">
        <f t="array" ref="BW498">testVMAFRange($G497:$G500,O497:O500,$Z497:$Z500,AH497:AH500)</f>
        <v>0</v>
      </c>
      <c r="BX498" s="465"/>
    </row>
    <row r="499" spans="1:76" ht="17" customHeight="1" x14ac:dyDescent="0.35">
      <c r="A499" s="419"/>
      <c r="B499" s="483"/>
      <c r="C499" s="486"/>
      <c r="D499" s="490"/>
      <c r="E499" s="493"/>
      <c r="F499" s="346">
        <v>47</v>
      </c>
      <c r="G499" s="139">
        <f>'Anchor-LD'!L497</f>
        <v>0</v>
      </c>
      <c r="H499" s="140">
        <f>'Anchor-LD'!M497</f>
        <v>0</v>
      </c>
      <c r="I499" s="140">
        <f>'Anchor-LD'!N497</f>
        <v>0</v>
      </c>
      <c r="J499" s="140">
        <f>'Anchor-LD'!O497</f>
        <v>0</v>
      </c>
      <c r="K499" s="140">
        <f>(Summary!$C$58*H499+Summary!$C$59*I499+Summary!$C$60*J499)/Summary!$C$61</f>
        <v>0</v>
      </c>
      <c r="L499" s="140">
        <f>'Anchor-LD'!P497</f>
        <v>0</v>
      </c>
      <c r="M499" s="140">
        <f>'Anchor-LD'!Q497</f>
        <v>0</v>
      </c>
      <c r="N499" s="140">
        <f>'Anchor-LD'!R497</f>
        <v>0</v>
      </c>
      <c r="O499" s="140">
        <f>'Anchor-LD'!S497</f>
        <v>0</v>
      </c>
      <c r="P499" s="140">
        <f>'Anchor-LD'!T497</f>
        <v>0</v>
      </c>
      <c r="Q499" s="140">
        <f>'Anchor-LD'!U497</f>
        <v>0</v>
      </c>
      <c r="R499" s="140">
        <f>'Anchor-LD'!V497</f>
        <v>0</v>
      </c>
      <c r="S499" s="140">
        <f>'Anchor-LD'!W497</f>
        <v>0</v>
      </c>
      <c r="T499" s="140">
        <f>'Anchor-LD'!X497</f>
        <v>0</v>
      </c>
      <c r="U499" s="140">
        <f>10*LOG10(1/((Summary!$C$75/10^(R499/10)+Summary!$C$76/10^(S499/10)+Summary!$C$77/10^(T499/10))/Summary!$C$78))</f>
        <v>0</v>
      </c>
      <c r="V499" s="140">
        <f>'Anchor-LD'!Y497</f>
        <v>0</v>
      </c>
      <c r="W499" s="140">
        <f>'Anchor-LD'!Z497</f>
        <v>0</v>
      </c>
      <c r="X499" s="141">
        <f t="shared" si="32"/>
        <v>0</v>
      </c>
      <c r="Y499" s="133"/>
      <c r="Z499" s="139">
        <f>'Test-LD'!L497</f>
        <v>0</v>
      </c>
      <c r="AA499" s="140">
        <f>'Test-LD'!M497</f>
        <v>0</v>
      </c>
      <c r="AB499" s="140">
        <f>'Test-LD'!N497</f>
        <v>0</v>
      </c>
      <c r="AC499" s="140">
        <f>'Test-LD'!O497</f>
        <v>0</v>
      </c>
      <c r="AD499" s="140">
        <f>(Summary!$C$58*AA499+Summary!$C$59*AB499+Summary!$C$60*AC499)/Summary!$C$61</f>
        <v>0</v>
      </c>
      <c r="AE499" s="140">
        <f>'Test-LD'!P497</f>
        <v>0</v>
      </c>
      <c r="AF499" s="140">
        <f>'Test-LD'!Q497</f>
        <v>0</v>
      </c>
      <c r="AG499" s="140">
        <f>'Test-LD'!R497</f>
        <v>0</v>
      </c>
      <c r="AH499" s="140">
        <f>'Test-LD'!S497</f>
        <v>0</v>
      </c>
      <c r="AI499" s="140">
        <f>'Test-LD'!T497</f>
        <v>0</v>
      </c>
      <c r="AJ499" s="140">
        <f>'Test-LD'!U497</f>
        <v>0</v>
      </c>
      <c r="AK499" s="140">
        <f>'Test-LD'!V497</f>
        <v>0</v>
      </c>
      <c r="AL499" s="140">
        <f>'Test-LD'!W497</f>
        <v>0</v>
      </c>
      <c r="AM499" s="140">
        <f>'Test-LD'!X497</f>
        <v>0</v>
      </c>
      <c r="AN499" s="140">
        <f>10*LOG10(1/((Summary!$C$75/10^(AK499/10)+Summary!$C$76/10^(AL499/10)+Summary!$C$77/10^(AM499/10))/Summary!$C$78))</f>
        <v>0</v>
      </c>
      <c r="AO499" s="140">
        <f>'Test-LD'!Y497</f>
        <v>0</v>
      </c>
      <c r="AP499" s="140">
        <f>'Test-LD'!Z497</f>
        <v>0</v>
      </c>
      <c r="AQ499" s="141">
        <f t="shared" si="33"/>
        <v>0</v>
      </c>
      <c r="AR499" s="142" t="e">
        <f t="shared" si="34"/>
        <v>#DIV/0!</v>
      </c>
      <c r="AS499" s="143" t="e">
        <f t="shared" si="35"/>
        <v>#DIV/0!</v>
      </c>
      <c r="AT499" s="136"/>
      <c r="AU499" s="136"/>
      <c r="AV499" s="577"/>
      <c r="AW499" s="480"/>
      <c r="AX499" s="480"/>
      <c r="AY499" s="480"/>
      <c r="AZ499" s="480"/>
      <c r="BA499" s="480"/>
      <c r="BB499" s="480"/>
      <c r="BC499" s="480"/>
      <c r="BD499" s="480"/>
      <c r="BE499" s="480"/>
      <c r="BF499" s="480"/>
      <c r="BG499" s="469"/>
      <c r="BH499" s="476"/>
      <c r="BI499" s="469"/>
      <c r="BJ499" s="476"/>
      <c r="BK499" s="480"/>
      <c r="BL499" s="480"/>
      <c r="BM499" s="480"/>
      <c r="BN499" s="480"/>
      <c r="BO499" s="480"/>
      <c r="BP499" s="468"/>
      <c r="BQ499" s="480"/>
      <c r="BR499" s="480"/>
      <c r="BS499" s="480"/>
      <c r="BT499" s="476"/>
      <c r="BU499" s="463"/>
      <c r="BV499" s="465"/>
      <c r="BW499" s="463"/>
      <c r="BX499" s="465"/>
    </row>
    <row r="500" spans="1:76" ht="17" customHeight="1" x14ac:dyDescent="0.35">
      <c r="A500" s="419"/>
      <c r="B500" s="483"/>
      <c r="C500" s="486"/>
      <c r="D500" s="490"/>
      <c r="E500" s="493"/>
      <c r="F500" s="346">
        <v>55</v>
      </c>
      <c r="G500" s="139">
        <f>'Anchor-LD'!L498</f>
        <v>0</v>
      </c>
      <c r="H500" s="140">
        <f>'Anchor-LD'!M498</f>
        <v>0</v>
      </c>
      <c r="I500" s="140">
        <f>'Anchor-LD'!N498</f>
        <v>0</v>
      </c>
      <c r="J500" s="140">
        <f>'Anchor-LD'!O498</f>
        <v>0</v>
      </c>
      <c r="K500" s="140">
        <f>(Summary!$C$58*H500+Summary!$C$59*I500+Summary!$C$60*J500)/Summary!$C$61</f>
        <v>0</v>
      </c>
      <c r="L500" s="140">
        <f>'Anchor-LD'!P498</f>
        <v>0</v>
      </c>
      <c r="M500" s="140">
        <f>'Anchor-LD'!Q498</f>
        <v>0</v>
      </c>
      <c r="N500" s="140">
        <f>'Anchor-LD'!R498</f>
        <v>0</v>
      </c>
      <c r="O500" s="140">
        <f>'Anchor-LD'!S498</f>
        <v>0</v>
      </c>
      <c r="P500" s="140">
        <f>'Anchor-LD'!T498</f>
        <v>0</v>
      </c>
      <c r="Q500" s="140">
        <f>'Anchor-LD'!U498</f>
        <v>0</v>
      </c>
      <c r="R500" s="140">
        <f>'Anchor-LD'!V498</f>
        <v>0</v>
      </c>
      <c r="S500" s="140">
        <f>'Anchor-LD'!W498</f>
        <v>0</v>
      </c>
      <c r="T500" s="140">
        <f>'Anchor-LD'!X498</f>
        <v>0</v>
      </c>
      <c r="U500" s="140">
        <f>10*LOG10(1/((Summary!$C$75/10^(R500/10)+Summary!$C$76/10^(S500/10)+Summary!$C$77/10^(T500/10))/Summary!$C$78))</f>
        <v>0</v>
      </c>
      <c r="V500" s="140">
        <f>'Anchor-LD'!Y498</f>
        <v>0</v>
      </c>
      <c r="W500" s="140">
        <f>'Anchor-LD'!Z498</f>
        <v>0</v>
      </c>
      <c r="X500" s="141">
        <f t="shared" si="32"/>
        <v>0</v>
      </c>
      <c r="Y500" s="133"/>
      <c r="Z500" s="139">
        <f>'Test-LD'!L498</f>
        <v>0</v>
      </c>
      <c r="AA500" s="140">
        <f>'Test-LD'!M498</f>
        <v>0</v>
      </c>
      <c r="AB500" s="140">
        <f>'Test-LD'!N498</f>
        <v>0</v>
      </c>
      <c r="AC500" s="140">
        <f>'Test-LD'!O498</f>
        <v>0</v>
      </c>
      <c r="AD500" s="140">
        <f>(Summary!$C$58*AA500+Summary!$C$59*AB500+Summary!$C$60*AC500)/Summary!$C$61</f>
        <v>0</v>
      </c>
      <c r="AE500" s="140">
        <f>'Test-LD'!P498</f>
        <v>0</v>
      </c>
      <c r="AF500" s="140">
        <f>'Test-LD'!Q498</f>
        <v>0</v>
      </c>
      <c r="AG500" s="140">
        <f>'Test-LD'!R498</f>
        <v>0</v>
      </c>
      <c r="AH500" s="140">
        <f>'Test-LD'!S498</f>
        <v>0</v>
      </c>
      <c r="AI500" s="140">
        <f>'Test-LD'!T498</f>
        <v>0</v>
      </c>
      <c r="AJ500" s="140">
        <f>'Test-LD'!U498</f>
        <v>0</v>
      </c>
      <c r="AK500" s="140">
        <f>'Test-LD'!V498</f>
        <v>0</v>
      </c>
      <c r="AL500" s="140">
        <f>'Test-LD'!W498</f>
        <v>0</v>
      </c>
      <c r="AM500" s="140">
        <f>'Test-LD'!X498</f>
        <v>0</v>
      </c>
      <c r="AN500" s="140">
        <f>10*LOG10(1/((Summary!$C$75/10^(AK500/10)+Summary!$C$76/10^(AL500/10)+Summary!$C$77/10^(AM500/10))/Summary!$C$78))</f>
        <v>0</v>
      </c>
      <c r="AO500" s="140">
        <f>'Test-LD'!Y498</f>
        <v>0</v>
      </c>
      <c r="AP500" s="140">
        <f>'Test-LD'!Z498</f>
        <v>0</v>
      </c>
      <c r="AQ500" s="141">
        <f t="shared" si="33"/>
        <v>0</v>
      </c>
      <c r="AR500" s="142" t="e">
        <f t="shared" si="34"/>
        <v>#DIV/0!</v>
      </c>
      <c r="AS500" s="143" t="e">
        <f t="shared" si="35"/>
        <v>#DIV/0!</v>
      </c>
      <c r="AT500" s="136"/>
      <c r="AU500" s="136"/>
      <c r="AV500" s="577" t="s">
        <v>123</v>
      </c>
      <c r="AW500" s="480" t="e" cm="1">
        <f t="array" ref="AW500">bdRateExtend($G498:$G501,H498:H501,$Z498:$Z501,AA498:AA501)</f>
        <v>#VALUE!</v>
      </c>
      <c r="AX500" s="480"/>
      <c r="AY500" s="480"/>
      <c r="AZ500" s="480"/>
      <c r="BA500" s="480"/>
      <c r="BB500" s="480"/>
      <c r="BC500" s="480" t="e" cm="1">
        <f t="array" ref="BC500">bdRateExtend($G498:$G501,L498:L501,$Z498:$Z501,AE498:AE501)</f>
        <v>#VALUE!</v>
      </c>
      <c r="BD500" s="480"/>
      <c r="BE500" s="480" t="e" cm="1">
        <f t="array" ref="BE500">bdRateExtend($G498:$G501,M498:M501,$Z498:$Z501,AF498:AF501)</f>
        <v>#VALUE!</v>
      </c>
      <c r="BF500" s="480"/>
      <c r="BG500" s="469" t="e" cm="1">
        <f t="array" ref="BG500">bdRateExtend($G498:$G501,N498:N501,$Z498:$Z501,AG498:AG501,"None", FALSE,1)</f>
        <v>#VALUE!</v>
      </c>
      <c r="BH500" s="476"/>
      <c r="BI500" s="469" t="e" cm="1">
        <f t="array" ref="BI500">bdRateExtend($G498:$G501,O498:O501,$Z498:$Z501,AH498:AH501,"None", FALSE,1)</f>
        <v>#VALUE!</v>
      </c>
      <c r="BJ500" s="476"/>
      <c r="BK500" s="480" t="e" cm="1">
        <f t="array" ref="BK500">bdRateExtend($G498:$G501,P498:P501,$Z498:$Z501,AI498:AI501)</f>
        <v>#VALUE!</v>
      </c>
      <c r="BL500" s="480"/>
      <c r="BM500" s="480" t="e" cm="1">
        <f t="array" ref="BM500">bdRateExtend($G498:$G501,Q498:Q501,$Z498:$Z501,AJ498:AJ501)</f>
        <v>#VALUE!</v>
      </c>
      <c r="BN500" s="480"/>
      <c r="BO500" s="480" t="e" cm="1">
        <f t="array" ref="BO500">bdRateExtend($G498:$G501,R498:R501,$Z498:$Z501,AK498:AK501)</f>
        <v>#VALUE!</v>
      </c>
      <c r="BP500" s="468"/>
      <c r="BQ500" s="480"/>
      <c r="BR500" s="480"/>
      <c r="BS500" s="480"/>
      <c r="BT500" s="476"/>
      <c r="BU500" s="463" cm="1">
        <f t="array" ref="BU500">testVMAFRange($G498:$G501,N498:N501,$Z498:$Z501,AG498:AG501)</f>
        <v>0</v>
      </c>
      <c r="BV500" s="465"/>
      <c r="BW500" s="463" cm="1">
        <f t="array" ref="BW500">testVMAFRange($G498:$G501,O498:O501,$Z498:$Z501,AH498:AH501)</f>
        <v>0</v>
      </c>
      <c r="BX500" s="465"/>
    </row>
    <row r="501" spans="1:76" ht="17" customHeight="1" thickBot="1" x14ac:dyDescent="0.4">
      <c r="A501" s="420"/>
      <c r="B501" s="484"/>
      <c r="C501" s="487"/>
      <c r="D501" s="491"/>
      <c r="E501" s="494"/>
      <c r="F501" s="347">
        <v>63</v>
      </c>
      <c r="G501" s="145">
        <f>'Anchor-LD'!L499</f>
        <v>0</v>
      </c>
      <c r="H501" s="146">
        <f>'Anchor-LD'!M499</f>
        <v>0</v>
      </c>
      <c r="I501" s="146">
        <f>'Anchor-LD'!N499</f>
        <v>0</v>
      </c>
      <c r="J501" s="146">
        <f>'Anchor-LD'!O499</f>
        <v>0</v>
      </c>
      <c r="K501" s="146">
        <f>(Summary!$C$58*H501+Summary!$C$59*I501+Summary!$C$60*J501)/Summary!$C$61</f>
        <v>0</v>
      </c>
      <c r="L501" s="146">
        <f>'Anchor-LD'!P499</f>
        <v>0</v>
      </c>
      <c r="M501" s="146">
        <f>'Anchor-LD'!Q499</f>
        <v>0</v>
      </c>
      <c r="N501" s="146">
        <f>'Anchor-LD'!R499</f>
        <v>0</v>
      </c>
      <c r="O501" s="146">
        <f>'Anchor-LD'!S499</f>
        <v>0</v>
      </c>
      <c r="P501" s="146">
        <f>'Anchor-LD'!T499</f>
        <v>0</v>
      </c>
      <c r="Q501" s="146">
        <f>'Anchor-LD'!U499</f>
        <v>0</v>
      </c>
      <c r="R501" s="146">
        <f>'Anchor-LD'!V499</f>
        <v>0</v>
      </c>
      <c r="S501" s="146">
        <f>'Anchor-LD'!W499</f>
        <v>0</v>
      </c>
      <c r="T501" s="146">
        <f>'Anchor-LD'!X499</f>
        <v>0</v>
      </c>
      <c r="U501" s="146">
        <f>10*LOG10(1/((Summary!$C$75/10^(R501/10)+Summary!$C$76/10^(S501/10)+Summary!$C$77/10^(T501/10))/Summary!$C$78))</f>
        <v>0</v>
      </c>
      <c r="V501" s="146">
        <f>'Anchor-LD'!Y499</f>
        <v>0</v>
      </c>
      <c r="W501" s="146">
        <f>'Anchor-LD'!Z499</f>
        <v>0</v>
      </c>
      <c r="X501" s="147">
        <f t="shared" si="32"/>
        <v>0</v>
      </c>
      <c r="Y501" s="151"/>
      <c r="Z501" s="145">
        <f>'Test-LD'!L499</f>
        <v>0</v>
      </c>
      <c r="AA501" s="146">
        <f>'Test-LD'!M499</f>
        <v>0</v>
      </c>
      <c r="AB501" s="146">
        <f>'Test-LD'!N499</f>
        <v>0</v>
      </c>
      <c r="AC501" s="146">
        <f>'Test-LD'!O499</f>
        <v>0</v>
      </c>
      <c r="AD501" s="146">
        <f>(Summary!$C$58*AA501+Summary!$C$59*AB501+Summary!$C$60*AC501)/Summary!$C$61</f>
        <v>0</v>
      </c>
      <c r="AE501" s="146">
        <f>'Test-LD'!P499</f>
        <v>0</v>
      </c>
      <c r="AF501" s="146">
        <f>'Test-LD'!Q499</f>
        <v>0</v>
      </c>
      <c r="AG501" s="146">
        <f>'Test-LD'!R499</f>
        <v>0</v>
      </c>
      <c r="AH501" s="146">
        <f>'Test-LD'!S499</f>
        <v>0</v>
      </c>
      <c r="AI501" s="146">
        <f>'Test-LD'!T499</f>
        <v>0</v>
      </c>
      <c r="AJ501" s="146">
        <f>'Test-LD'!U499</f>
        <v>0</v>
      </c>
      <c r="AK501" s="146">
        <f>'Test-LD'!V499</f>
        <v>0</v>
      </c>
      <c r="AL501" s="146">
        <f>'Test-LD'!W499</f>
        <v>0</v>
      </c>
      <c r="AM501" s="146">
        <f>'Test-LD'!X499</f>
        <v>0</v>
      </c>
      <c r="AN501" s="146">
        <f>10*LOG10(1/((Summary!$C$75/10^(AK501/10)+Summary!$C$76/10^(AL501/10)+Summary!$C$77/10^(AM501/10))/Summary!$C$78))</f>
        <v>0</v>
      </c>
      <c r="AO501" s="146">
        <f>'Test-LD'!Y499</f>
        <v>0</v>
      </c>
      <c r="AP501" s="146">
        <f>'Test-LD'!Z499</f>
        <v>0</v>
      </c>
      <c r="AQ501" s="147">
        <f t="shared" si="33"/>
        <v>0</v>
      </c>
      <c r="AR501" s="148" t="e">
        <f t="shared" si="34"/>
        <v>#DIV/0!</v>
      </c>
      <c r="AS501" s="149" t="e">
        <f t="shared" si="35"/>
        <v>#DIV/0!</v>
      </c>
      <c r="AT501" s="136"/>
      <c r="AU501" s="136"/>
      <c r="AV501" s="578"/>
      <c r="AW501" s="481"/>
      <c r="AX501" s="481"/>
      <c r="AY501" s="481"/>
      <c r="AZ501" s="481"/>
      <c r="BA501" s="481"/>
      <c r="BB501" s="481"/>
      <c r="BC501" s="481"/>
      <c r="BD501" s="481"/>
      <c r="BE501" s="481"/>
      <c r="BF501" s="481"/>
      <c r="BG501" s="472"/>
      <c r="BH501" s="477"/>
      <c r="BI501" s="472"/>
      <c r="BJ501" s="477"/>
      <c r="BK501" s="481"/>
      <c r="BL501" s="481"/>
      <c r="BM501" s="481"/>
      <c r="BN501" s="481"/>
      <c r="BO501" s="481"/>
      <c r="BP501" s="471"/>
      <c r="BQ501" s="481"/>
      <c r="BR501" s="481"/>
      <c r="BS501" s="481"/>
      <c r="BT501" s="477"/>
      <c r="BU501" s="473"/>
      <c r="BV501" s="466"/>
      <c r="BW501" s="473"/>
      <c r="BX501" s="466"/>
    </row>
    <row r="502" spans="1:76" ht="17" customHeight="1" thickBot="1" x14ac:dyDescent="0.4">
      <c r="A502" s="152"/>
      <c r="B502" s="153"/>
      <c r="C502" s="154"/>
      <c r="D502" s="153"/>
      <c r="E502" s="153"/>
      <c r="F502" s="153"/>
      <c r="G502" s="155"/>
      <c r="H502" s="155"/>
      <c r="I502" s="155"/>
      <c r="J502" s="155"/>
      <c r="K502" s="155"/>
      <c r="L502" s="155"/>
      <c r="M502" s="155"/>
      <c r="N502" s="155"/>
      <c r="O502" s="155"/>
      <c r="P502" s="155"/>
      <c r="Q502" s="155"/>
      <c r="R502" s="155"/>
      <c r="S502" s="155"/>
      <c r="T502" s="155"/>
      <c r="U502" s="155"/>
      <c r="V502" s="155"/>
      <c r="W502" s="155"/>
      <c r="X502" s="155">
        <f>SUM(X4:X501)</f>
        <v>0</v>
      </c>
      <c r="Y502" s="156"/>
      <c r="Z502" s="155"/>
      <c r="AA502" s="155"/>
      <c r="AB502" s="155"/>
      <c r="AC502" s="155"/>
      <c r="AD502" s="155"/>
      <c r="AE502" s="155"/>
      <c r="AF502" s="155"/>
      <c r="AG502" s="155"/>
      <c r="AH502" s="155"/>
      <c r="AI502" s="155"/>
      <c r="AJ502" s="155"/>
      <c r="AK502" s="155"/>
      <c r="AL502" s="155"/>
      <c r="AM502" s="155"/>
      <c r="AN502" s="155"/>
      <c r="AO502" s="155"/>
      <c r="AP502" s="155"/>
      <c r="AQ502" s="155"/>
      <c r="AR502" s="157"/>
      <c r="AS502" s="157"/>
      <c r="AT502" s="136"/>
      <c r="AU502" s="136"/>
      <c r="AV502" s="136"/>
      <c r="AW502" s="107"/>
      <c r="AX502" s="107"/>
      <c r="AY502" s="107"/>
      <c r="AZ502" s="107"/>
      <c r="BA502" s="107"/>
      <c r="BB502" s="107"/>
      <c r="BC502" s="107"/>
      <c r="BD502" s="107"/>
      <c r="BE502" s="107"/>
      <c r="BF502" s="107"/>
      <c r="BG502" s="107"/>
      <c r="BH502" s="107"/>
      <c r="BI502" s="107"/>
      <c r="BJ502" s="107"/>
      <c r="BK502" s="107"/>
      <c r="BL502" s="107"/>
      <c r="BM502" s="107"/>
      <c r="BN502" s="107"/>
      <c r="BO502" s="107"/>
      <c r="BP502" s="107"/>
      <c r="BQ502" s="107"/>
      <c r="BR502" s="107"/>
      <c r="BS502" s="107"/>
      <c r="BT502" s="107"/>
      <c r="BU502" s="292"/>
      <c r="BV502" s="292"/>
      <c r="BW502" s="292"/>
      <c r="BX502" s="292"/>
    </row>
    <row r="503" spans="1:76" ht="17" customHeight="1" x14ac:dyDescent="0.35">
      <c r="A503" s="152"/>
      <c r="B503" s="153"/>
      <c r="C503" s="154"/>
      <c r="D503" s="153"/>
      <c r="E503" s="153"/>
      <c r="F503" s="153"/>
      <c r="G503" s="155"/>
      <c r="H503" s="155"/>
      <c r="I503" s="155"/>
      <c r="J503" s="155"/>
      <c r="K503" s="155"/>
      <c r="L503" s="155"/>
      <c r="M503" s="155"/>
      <c r="N503" s="155"/>
      <c r="O503" s="155"/>
      <c r="P503" s="155"/>
      <c r="Q503" s="155"/>
      <c r="R503" s="155"/>
      <c r="S503" s="155"/>
      <c r="T503" s="155"/>
      <c r="U503" s="155"/>
      <c r="V503" s="155"/>
      <c r="W503" s="547" t="s">
        <v>116</v>
      </c>
      <c r="X503" s="547"/>
      <c r="Y503" s="158"/>
      <c r="Z503" s="374"/>
      <c r="AA503" s="374"/>
      <c r="AB503" s="374"/>
      <c r="AC503" s="374"/>
      <c r="AD503" s="155"/>
      <c r="AE503" s="374"/>
      <c r="AF503" s="374"/>
      <c r="AG503" s="374"/>
      <c r="AH503" s="374"/>
      <c r="AI503" s="374"/>
      <c r="AJ503" s="374"/>
      <c r="AK503" s="374"/>
      <c r="AL503" s="374"/>
      <c r="AM503" s="374"/>
      <c r="AN503" s="374"/>
      <c r="AO503" s="374"/>
      <c r="AP503" s="547" t="s">
        <v>116</v>
      </c>
      <c r="AQ503" s="547"/>
      <c r="AR503" s="160"/>
      <c r="AS503" s="157"/>
      <c r="AT503" s="161"/>
      <c r="AU503" s="162"/>
      <c r="AV503" s="163"/>
      <c r="AW503" s="545" t="s">
        <v>3</v>
      </c>
      <c r="AX503" s="545"/>
      <c r="AY503" s="545"/>
      <c r="AZ503" s="545"/>
      <c r="BA503" s="545"/>
      <c r="BB503" s="545"/>
      <c r="BC503" s="545" t="s">
        <v>1</v>
      </c>
      <c r="BD503" s="545"/>
      <c r="BE503" s="545" t="s">
        <v>111</v>
      </c>
      <c r="BF503" s="545"/>
      <c r="BG503" s="545" t="str">
        <f>BG2</f>
        <v>VMAF</v>
      </c>
      <c r="BH503" s="546"/>
      <c r="BI503" s="545" t="str">
        <f>BI2</f>
        <v>nVMAF</v>
      </c>
      <c r="BJ503" s="546"/>
      <c r="BK503" s="545" t="str">
        <f>BK2</f>
        <v>PSNR-HVS</v>
      </c>
      <c r="BL503" s="546"/>
      <c r="BM503" s="545" t="str">
        <f>BM2</f>
        <v>DE-2K</v>
      </c>
      <c r="BN503" s="546"/>
      <c r="BO503" s="515" t="str">
        <f>BO2</f>
        <v>APSNR</v>
      </c>
      <c r="BP503" s="515"/>
      <c r="BQ503" s="515"/>
      <c r="BR503" s="515"/>
      <c r="BS503" s="515"/>
      <c r="BT503" s="515"/>
      <c r="BU503" s="569" t="str">
        <f>BU2</f>
        <v>VMAF</v>
      </c>
      <c r="BV503" s="570"/>
      <c r="BW503" s="569" t="str">
        <f>BW2</f>
        <v>nVMAF</v>
      </c>
      <c r="BX503" s="570"/>
    </row>
    <row r="504" spans="1:76" ht="17" customHeight="1" thickBot="1" x14ac:dyDescent="0.4">
      <c r="A504" s="152"/>
      <c r="B504" s="153"/>
      <c r="C504" s="154"/>
      <c r="D504" s="153"/>
      <c r="E504" s="153"/>
      <c r="F504" s="155">
        <f>COUNTIFS(F4:F51, "&lt;&gt;",F4:F51, "&lt;&gt;0")</f>
        <v>0</v>
      </c>
      <c r="G504" s="155">
        <f>COUNTIFS(G4:G51, "&lt;&gt;",G4:G51, "&lt;&gt;0")</f>
        <v>0</v>
      </c>
      <c r="H504" s="155"/>
      <c r="I504" s="155"/>
      <c r="J504" s="155"/>
      <c r="K504" s="155"/>
      <c r="L504" s="155"/>
      <c r="M504" s="155"/>
      <c r="N504" s="155"/>
      <c r="O504" s="155"/>
      <c r="P504" s="155"/>
      <c r="Q504" s="155"/>
      <c r="R504" s="155"/>
      <c r="S504" s="155"/>
      <c r="T504" s="155"/>
      <c r="U504" s="155"/>
      <c r="V504" s="155"/>
      <c r="W504" s="114" t="s">
        <v>124</v>
      </c>
      <c r="X504" s="114" t="s">
        <v>125</v>
      </c>
      <c r="Z504" s="155">
        <f>COUNTIFS(Z4:Z51, "&lt;&gt;",Z4:Z51, "&lt;&gt;0")</f>
        <v>0</v>
      </c>
      <c r="AD504" s="155"/>
      <c r="AP504" s="114" t="s">
        <v>124</v>
      </c>
      <c r="AQ504" s="114" t="s">
        <v>125</v>
      </c>
      <c r="AR504" s="112" t="e">
        <f>Z504/F504</f>
        <v>#DIV/0!</v>
      </c>
      <c r="AS504" s="157"/>
      <c r="AT504" s="165"/>
      <c r="AU504" s="166"/>
      <c r="AV504" s="515" t="s">
        <v>95</v>
      </c>
      <c r="AW504" s="515"/>
      <c r="AX504" s="375" t="s">
        <v>15</v>
      </c>
      <c r="AY504" s="375" t="s">
        <v>16</v>
      </c>
      <c r="AZ504" s="375" t="s">
        <v>17</v>
      </c>
      <c r="BA504" s="375" t="s">
        <v>157</v>
      </c>
      <c r="BB504" s="375" t="str">
        <f>BB3</f>
        <v>wAverage</v>
      </c>
      <c r="BC504" s="375" t="s">
        <v>95</v>
      </c>
      <c r="BD504" s="375" t="s">
        <v>15</v>
      </c>
      <c r="BE504" s="375" t="s">
        <v>95</v>
      </c>
      <c r="BF504" s="375" t="s">
        <v>15</v>
      </c>
      <c r="BG504" s="375" t="s">
        <v>95</v>
      </c>
      <c r="BH504" s="168" t="s">
        <v>15</v>
      </c>
      <c r="BI504" s="375" t="s">
        <v>95</v>
      </c>
      <c r="BJ504" s="168" t="s">
        <v>15</v>
      </c>
      <c r="BK504" s="375" t="s">
        <v>95</v>
      </c>
      <c r="BL504" s="375" t="s">
        <v>15</v>
      </c>
      <c r="BM504" s="375" t="s">
        <v>95</v>
      </c>
      <c r="BN504" s="375" t="s">
        <v>15</v>
      </c>
      <c r="BO504" s="375" t="s">
        <v>95</v>
      </c>
      <c r="BP504" s="375" t="s">
        <v>15</v>
      </c>
      <c r="BQ504" s="375" t="s">
        <v>16</v>
      </c>
      <c r="BR504" s="375" t="s">
        <v>17</v>
      </c>
      <c r="BS504" s="375" t="s">
        <v>157</v>
      </c>
      <c r="BT504" s="375" t="str">
        <f>BT3</f>
        <v>wAverage</v>
      </c>
      <c r="BU504" s="293" t="s">
        <v>95</v>
      </c>
      <c r="BV504" s="294" t="s">
        <v>15</v>
      </c>
      <c r="BW504" s="293" t="s">
        <v>95</v>
      </c>
      <c r="BX504" s="294" t="s">
        <v>15</v>
      </c>
    </row>
    <row r="505" spans="1:76" ht="17" customHeight="1" x14ac:dyDescent="0.35">
      <c r="C505" s="112" t="s">
        <v>96</v>
      </c>
      <c r="K505" s="155"/>
      <c r="V505" s="113" t="s">
        <v>127</v>
      </c>
      <c r="W505" s="169" t="e">
        <f>GEOMEAN(W4:W51)</f>
        <v>#NUM!</v>
      </c>
      <c r="X505" s="169" t="e">
        <f>GEOMEAN(X4:X51)</f>
        <v>#NUM!</v>
      </c>
      <c r="Z505" s="113"/>
      <c r="AD505" s="155"/>
      <c r="AP505" s="169" t="e">
        <f>GEOMEAN(AP4:AP51)</f>
        <v>#NUM!</v>
      </c>
      <c r="AQ505" s="169" t="e">
        <f>GEOMEAN(AQ4:AQ51)</f>
        <v>#NUM!</v>
      </c>
      <c r="AR505" s="169" t="e">
        <f>GEOMEAN(AR4:AR51)</f>
        <v>#DIV/0!</v>
      </c>
      <c r="AS505" s="169" t="e">
        <f>GEOMEAN(AS4:AS51)</f>
        <v>#DIV/0!</v>
      </c>
      <c r="AT505" s="535" t="str">
        <f>C505</f>
        <v>Class A1_4K</v>
      </c>
      <c r="AU505" s="170" t="s">
        <v>118</v>
      </c>
      <c r="AV505" s="536" t="s">
        <v>121</v>
      </c>
      <c r="AW505" s="171" t="e">
        <f>AVERAGE(AW4,AW10,AW16,AW22,AW28,AW34,AW40,AW46)</f>
        <v>#VALUE!</v>
      </c>
      <c r="AX505" s="172" t="e">
        <f>AVERAGE(AX4:AX51)</f>
        <v>#VALUE!</v>
      </c>
      <c r="AY505" s="172" t="e">
        <f>AVERAGE(AY4:AY51)</f>
        <v>#VALUE!</v>
      </c>
      <c r="AZ505" s="173" t="e">
        <f>AVERAGE(AZ4:AZ51)</f>
        <v>#VALUE!</v>
      </c>
      <c r="BA505" s="173" t="e">
        <f>AVERAGE(BA4:BA51)</f>
        <v>#VALUE!</v>
      </c>
      <c r="BB505" s="173" t="e">
        <f>AVERAGE(BB4:BB51)</f>
        <v>#VALUE!</v>
      </c>
      <c r="BC505" s="171" t="e">
        <f>AVERAGE(BC4,BC10,BC16,BC22,BC28,BC34,BC40,BC46)</f>
        <v>#VALUE!</v>
      </c>
      <c r="BD505" s="173" t="e">
        <f>AVERAGE(BD4:BD51)</f>
        <v>#VALUE!</v>
      </c>
      <c r="BE505" s="171" t="e">
        <f>AVERAGE(BE4,BE10,BE16,BE22,BE28,BE34,BE40,BE46)</f>
        <v>#VALUE!</v>
      </c>
      <c r="BF505" s="173" t="e">
        <f>AVERAGE(BF4:BF51)</f>
        <v>#VALUE!</v>
      </c>
      <c r="BG505" s="171" t="e">
        <f>AVERAGE(BG4,BG10,BG16,BG22,BG28,BG34,BG40,BG46)</f>
        <v>#VALUE!</v>
      </c>
      <c r="BH505" s="173" t="e">
        <f>AVERAGE(BH4:BH51)</f>
        <v>#VALUE!</v>
      </c>
      <c r="BI505" s="171" t="e">
        <f>AVERAGE(BI4,BI10,BI16,BI22,BI28,BI34,BI40,BI46)</f>
        <v>#VALUE!</v>
      </c>
      <c r="BJ505" s="173" t="e">
        <f>AVERAGE(BJ4:BJ51)</f>
        <v>#VALUE!</v>
      </c>
      <c r="BK505" s="171" t="e">
        <f>AVERAGE(BK4,BK10,BK16,BK22,BK28,BK34,BK40,BK46)</f>
        <v>#VALUE!</v>
      </c>
      <c r="BL505" s="173" t="e">
        <f>AVERAGE(BL4:BL51)</f>
        <v>#VALUE!</v>
      </c>
      <c r="BM505" s="171" t="e">
        <f>AVERAGE(BM4,BM10,BM16,BM22,BM28,BM34,BM40,BM46)</f>
        <v>#VALUE!</v>
      </c>
      <c r="BN505" s="173" t="e">
        <f>AVERAGE(BN4:BN51)</f>
        <v>#VALUE!</v>
      </c>
      <c r="BO505" s="174" t="e">
        <f>AVERAGE(BO4,BO10,BO16,BO22,BO28,BO34,BO40,BO46)</f>
        <v>#VALUE!</v>
      </c>
      <c r="BP505" s="379" t="e">
        <f>AVERAGE(BP4:BP51)</f>
        <v>#VALUE!</v>
      </c>
      <c r="BQ505" s="378" t="e">
        <f>AVERAGE(BQ4:BQ51)</f>
        <v>#VALUE!</v>
      </c>
      <c r="BR505" s="378" t="e">
        <f>AVERAGE(BR4:BR51)</f>
        <v>#VALUE!</v>
      </c>
      <c r="BS505" s="377" t="e">
        <f>AVERAGE(BS4:BS51)</f>
        <v>#VALUE!</v>
      </c>
      <c r="BT505" s="377" t="e">
        <f>AVERAGE(BT4:BT51)</f>
        <v>#VALUE!</v>
      </c>
      <c r="BU505" s="295">
        <f>SUM(BU4,BU10,BU16,BU22,BU28,BU34,BU40,BU46)</f>
        <v>0</v>
      </c>
      <c r="BV505" s="296">
        <f>SUM(BV4:BV51)</f>
        <v>0</v>
      </c>
      <c r="BW505" s="295">
        <f>SUM(BW4,BW10,BW16,BW22,BW28,BW34,BW40,BW46)</f>
        <v>0</v>
      </c>
      <c r="BX505" s="296">
        <f>SUM(BX4:BX51)</f>
        <v>0</v>
      </c>
    </row>
    <row r="506" spans="1:76" ht="17" customHeight="1" x14ac:dyDescent="0.35">
      <c r="K506" s="155"/>
      <c r="V506" s="113" t="s">
        <v>128</v>
      </c>
      <c r="W506" s="169">
        <f>SUM(W4:W51)</f>
        <v>0</v>
      </c>
      <c r="X506" s="169">
        <f>SUM(X4:X51)</f>
        <v>0</v>
      </c>
      <c r="Z506" s="113"/>
      <c r="AD506" s="155"/>
      <c r="AP506" s="169">
        <f>SUM(AP4:AP51)</f>
        <v>0</v>
      </c>
      <c r="AQ506" s="169">
        <f>SUM(AQ4:AQ51)</f>
        <v>0</v>
      </c>
      <c r="AR506" s="169" t="e">
        <f>SUM(AR4:AR51)</f>
        <v>#DIV/0!</v>
      </c>
      <c r="AS506" s="169" t="e">
        <f>SUM(AS4:AS51)</f>
        <v>#DIV/0!</v>
      </c>
      <c r="AT506" s="535"/>
      <c r="AU506" s="178" t="s">
        <v>119</v>
      </c>
      <c r="AV506" s="537"/>
      <c r="AW506" s="372" t="e">
        <f>MIN(AW4,AW10,AW16,AW22,AW28,AW34,AW40,AW46)</f>
        <v>#VALUE!</v>
      </c>
      <c r="AX506" s="361" t="e">
        <f>MIN(AX4:AX51)</f>
        <v>#VALUE!</v>
      </c>
      <c r="AY506" s="361" t="e">
        <f>MIN(AY4:AY51)</f>
        <v>#VALUE!</v>
      </c>
      <c r="AZ506" s="369" t="e">
        <f>MIN(AZ4:AZ51)</f>
        <v>#VALUE!</v>
      </c>
      <c r="BA506" s="369" t="e">
        <f>MIN(BA4:BA51)</f>
        <v>#VALUE!</v>
      </c>
      <c r="BB506" s="369" t="e">
        <f>MIN(BB4:BB51)</f>
        <v>#VALUE!</v>
      </c>
      <c r="BC506" s="372" t="e">
        <f>MIN(BC4,BC10,BC16,BC22,BC28,BC34,BC40,BC46)</f>
        <v>#VALUE!</v>
      </c>
      <c r="BD506" s="369" t="e">
        <f>MIN(BD4:BD51)</f>
        <v>#VALUE!</v>
      </c>
      <c r="BE506" s="372" t="e">
        <f>MIN(BE4,BE10,BE16,BE22,BE28,BE34,BE40,BE46)</f>
        <v>#VALUE!</v>
      </c>
      <c r="BF506" s="369" t="e">
        <f>MIN(BF4:BF51)</f>
        <v>#VALUE!</v>
      </c>
      <c r="BG506" s="372" t="e">
        <f>MIN(BG4,BG10,BG16,BG22,BG28,BG34,BG40,BG46)</f>
        <v>#VALUE!</v>
      </c>
      <c r="BH506" s="369" t="e">
        <f>MIN(BH4:BH51)</f>
        <v>#VALUE!</v>
      </c>
      <c r="BI506" s="372" t="e">
        <f>MIN(BI4,BI10,BI16,BI22,BI28,BI34,BI40,BI46)</f>
        <v>#VALUE!</v>
      </c>
      <c r="BJ506" s="369" t="e">
        <f>MIN(BJ4:BJ51)</f>
        <v>#VALUE!</v>
      </c>
      <c r="BK506" s="372" t="e">
        <f>MIN(BK4,BK10,BK16,BK22,BK28,BK34,BK40,BK46)</f>
        <v>#VALUE!</v>
      </c>
      <c r="BL506" s="369" t="e">
        <f>MIN(BL4:BL51)</f>
        <v>#VALUE!</v>
      </c>
      <c r="BM506" s="372" t="e">
        <f>MIN(BM4,BM10,BM16,BM22,BM28,BM34,BM40,BM46)</f>
        <v>#VALUE!</v>
      </c>
      <c r="BN506" s="369" t="e">
        <f>MIN(BN4:BN51)</f>
        <v>#VALUE!</v>
      </c>
      <c r="BO506" s="180" t="e">
        <f>MIN(BO4,BO10,BO16,BO22,BO28,BO34,BO40,BO46)</f>
        <v>#VALUE!</v>
      </c>
      <c r="BP506" s="372" t="e">
        <f>MIN(BP4:BP51)</f>
        <v>#VALUE!</v>
      </c>
      <c r="BQ506" s="361" t="e">
        <f>MIN(BQ4:BQ51)</f>
        <v>#VALUE!</v>
      </c>
      <c r="BR506" s="361" t="e">
        <f>MIN(BR4:BR51)</f>
        <v>#VALUE!</v>
      </c>
      <c r="BS506" s="369" t="e">
        <f>MIN(BS4:BS51)</f>
        <v>#VALUE!</v>
      </c>
      <c r="BT506" s="369" t="e">
        <f>MIN(BT4:BT51)</f>
        <v>#VALUE!</v>
      </c>
      <c r="BU506" s="297">
        <f>MIN(BU4,BU10,BU16,BU22,BU28,BU34,BU40,BU46)</f>
        <v>0</v>
      </c>
      <c r="BV506" s="359">
        <f>MIN(BV4:BV51)</f>
        <v>0</v>
      </c>
      <c r="BW506" s="297">
        <f>MIN(BW4,BW10,BW16,BW22,BW28,BW34,BW40,BW46)</f>
        <v>0</v>
      </c>
      <c r="BX506" s="359">
        <f>MIN(BX4:BX51)</f>
        <v>0</v>
      </c>
    </row>
    <row r="507" spans="1:76" ht="17" customHeight="1" thickBot="1" x14ac:dyDescent="0.4">
      <c r="K507" s="155"/>
      <c r="V507" s="113" t="s">
        <v>120</v>
      </c>
      <c r="W507" s="169">
        <f>MAX(W4:W51)</f>
        <v>0</v>
      </c>
      <c r="X507" s="169">
        <f>MAX(X4:X51)</f>
        <v>0</v>
      </c>
      <c r="Z507" s="113"/>
      <c r="AD507" s="155"/>
      <c r="AP507" s="169">
        <f>MAX(AP4:AP51)</f>
        <v>0</v>
      </c>
      <c r="AQ507" s="169">
        <f>MAX(AQ4:AQ51)</f>
        <v>0</v>
      </c>
      <c r="AR507" s="169" t="e">
        <f>MAX(AR4:AR51)</f>
        <v>#DIV/0!</v>
      </c>
      <c r="AS507" s="169" t="e">
        <f>MAX(AS4:AS51)</f>
        <v>#DIV/0!</v>
      </c>
      <c r="AT507" s="535"/>
      <c r="AU507" s="178" t="s">
        <v>120</v>
      </c>
      <c r="AV507" s="538"/>
      <c r="AW507" s="373" t="e">
        <f>MAX(AW4,AW10,AW16,AW22,AW28,AW34,AW40,AW46)</f>
        <v>#VALUE!</v>
      </c>
      <c r="AX507" s="362" t="e">
        <f>MAX(AX4:AX51)</f>
        <v>#VALUE!</v>
      </c>
      <c r="AY507" s="362" t="e">
        <f>MAX(AY4:AY51)</f>
        <v>#VALUE!</v>
      </c>
      <c r="AZ507" s="370" t="e">
        <f>MAX(AZ4:AZ51)</f>
        <v>#VALUE!</v>
      </c>
      <c r="BA507" s="370" t="e">
        <f>MAX(BA4:BA51)</f>
        <v>#VALUE!</v>
      </c>
      <c r="BB507" s="370" t="e">
        <f>MAX(BB4:BB51)</f>
        <v>#VALUE!</v>
      </c>
      <c r="BC507" s="373" t="e">
        <f>MAX(BC4,BC10,BC16,BC22,BC28,BC34,BC40,BC46)</f>
        <v>#VALUE!</v>
      </c>
      <c r="BD507" s="370" t="e">
        <f>MAX(BD4:BD51)</f>
        <v>#VALUE!</v>
      </c>
      <c r="BE507" s="373" t="e">
        <f>MAX(BE4,BE10,BE16,BE22,BE28,BE34,BE40,BE46)</f>
        <v>#VALUE!</v>
      </c>
      <c r="BF507" s="370" t="e">
        <f>MAX(BF4:BF51)</f>
        <v>#VALUE!</v>
      </c>
      <c r="BG507" s="373" t="e">
        <f>MAX(BG4,BG10,BG16,BG22,BG28,BG34,BG40,BG46)</f>
        <v>#VALUE!</v>
      </c>
      <c r="BH507" s="370" t="e">
        <f>MAX(BH4:BH51)</f>
        <v>#VALUE!</v>
      </c>
      <c r="BI507" s="373" t="e">
        <f>MAX(BI4,BI10,BI16,BI22,BI28,BI34,BI40,BI46)</f>
        <v>#VALUE!</v>
      </c>
      <c r="BJ507" s="370" t="e">
        <f>MAX(BJ4:BJ51)</f>
        <v>#VALUE!</v>
      </c>
      <c r="BK507" s="373" t="e">
        <f>MAX(BK4,BK10,BK16,BK22,BK28,BK34,BK40,BK46)</f>
        <v>#VALUE!</v>
      </c>
      <c r="BL507" s="370" t="e">
        <f>MAX(BL4:BL51)</f>
        <v>#VALUE!</v>
      </c>
      <c r="BM507" s="373" t="e">
        <f>MAX(BM4,BM10,BM16,BM22,BM28,BM34,BM40,BM46)</f>
        <v>#VALUE!</v>
      </c>
      <c r="BN507" s="370" t="e">
        <f>MAX(BN4:BN51)</f>
        <v>#VALUE!</v>
      </c>
      <c r="BO507" s="182" t="e">
        <f>MAX(BO4,BO10,BO16,BO22,BO28,BO34,BO40,BO46)</f>
        <v>#VALUE!</v>
      </c>
      <c r="BP507" s="373" t="e">
        <f>MAX(BP4:BP51)</f>
        <v>#VALUE!</v>
      </c>
      <c r="BQ507" s="362" t="e">
        <f>MAX(BQ4:BQ51)</f>
        <v>#VALUE!</v>
      </c>
      <c r="BR507" s="362" t="e">
        <f>MAX(BR4:BR51)</f>
        <v>#VALUE!</v>
      </c>
      <c r="BS507" s="370" t="e">
        <f>MAX(BS4:BS51)</f>
        <v>#VALUE!</v>
      </c>
      <c r="BT507" s="370" t="e">
        <f>MAX(BT4:BT51)</f>
        <v>#VALUE!</v>
      </c>
      <c r="BU507" s="299">
        <f>MAX(BU4,BU10,BU16,BU22,BU28,BU34,BU40,BU46)</f>
        <v>0</v>
      </c>
      <c r="BV507" s="360">
        <f>MAX(BV4:BV51)</f>
        <v>0</v>
      </c>
      <c r="BW507" s="299">
        <f>MAX(BW4,BW10,BW16,BW22,BW28,BW34,BW40,BW46)</f>
        <v>0</v>
      </c>
      <c r="BX507" s="360">
        <f>MAX(BX4:BX51)</f>
        <v>0</v>
      </c>
    </row>
    <row r="508" spans="1:76" ht="17" customHeight="1" x14ac:dyDescent="0.35">
      <c r="K508" s="155"/>
      <c r="V508" s="113" t="s">
        <v>119</v>
      </c>
      <c r="W508" s="169">
        <f>MIN(W4:W51)</f>
        <v>0</v>
      </c>
      <c r="X508" s="169">
        <f>MIN(X4:X51)</f>
        <v>0</v>
      </c>
      <c r="Z508" s="113"/>
      <c r="AD508" s="155"/>
      <c r="AP508" s="169">
        <f>MIN(AP4:AP51)</f>
        <v>0</v>
      </c>
      <c r="AQ508" s="169">
        <f>MIN(AQ4:AQ51)</f>
        <v>0</v>
      </c>
      <c r="AR508" s="169" t="e">
        <f>MIN(AR4:AR51)</f>
        <v>#DIV/0!</v>
      </c>
      <c r="AS508" s="169" t="e">
        <f>MIN(AS4:AS51)</f>
        <v>#DIV/0!</v>
      </c>
      <c r="AT508" s="535"/>
      <c r="AU508" s="178" t="s">
        <v>118</v>
      </c>
      <c r="AV508" s="539" t="s">
        <v>122</v>
      </c>
      <c r="AW508" s="171" t="e">
        <f>AVERAGE(AW6,AW12,AW18,AW24,AW30,AW36,AW42,AW48)</f>
        <v>#VALUE!</v>
      </c>
      <c r="AX508" s="558"/>
      <c r="AY508" s="500"/>
      <c r="AZ508" s="500"/>
      <c r="BA508" s="500"/>
      <c r="BB508" s="364"/>
      <c r="BC508" s="171" t="e">
        <f>AVERAGE(BC6,BC12,BC18,BC24,BC30,BC36,BC42,BC48)</f>
        <v>#VALUE!</v>
      </c>
      <c r="BD508" s="548"/>
      <c r="BE508" s="171" t="e">
        <f>AVERAGE(BE6,BE12,BE18,BE24,BE30,BE36,BE42,BE48)</f>
        <v>#VALUE!</v>
      </c>
      <c r="BF508" s="548"/>
      <c r="BG508" s="171" t="e">
        <f>AVERAGE(BG6,BG12,BG18,BG24,BG30,BG36,BG42,BG48)</f>
        <v>#VALUE!</v>
      </c>
      <c r="BH508" s="548"/>
      <c r="BI508" s="171" t="e">
        <f>AVERAGE(BI6,BI12,BI18,BI24,BI30,BI36,BI42,BI48)</f>
        <v>#VALUE!</v>
      </c>
      <c r="BJ508" s="548"/>
      <c r="BK508" s="171" t="e">
        <f>AVERAGE(BK6,BK12,BK18,BK24,BK30,BK36,BK42,BK48)</f>
        <v>#VALUE!</v>
      </c>
      <c r="BL508" s="548"/>
      <c r="BM508" s="171" t="e">
        <f>AVERAGE(BM6,BM12,BM18,BM24,BM30,BM36,BM42,BM48)</f>
        <v>#VALUE!</v>
      </c>
      <c r="BN508" s="548"/>
      <c r="BO508" s="174" t="e">
        <f>AVERAGE(BO6,BO12,BO18,BO24,BO30,BO36,BO42,BO48)</f>
        <v>#VALUE!</v>
      </c>
      <c r="BP508" s="499"/>
      <c r="BQ508" s="500"/>
      <c r="BR508" s="500"/>
      <c r="BS508" s="500"/>
      <c r="BT508" s="500"/>
      <c r="BU508" s="295">
        <f>SUM(BU6,BU12,BU18,BU24,BU30,BU36,BU42,BU48)</f>
        <v>0</v>
      </c>
      <c r="BV508" s="566"/>
      <c r="BW508" s="295">
        <f>SUM(BW6,BW12,BW18,BW24,BW30,BW36,BW42,BW48)</f>
        <v>0</v>
      </c>
      <c r="BX508" s="566"/>
    </row>
    <row r="509" spans="1:76" ht="17" customHeight="1" x14ac:dyDescent="0.35">
      <c r="K509" s="155"/>
      <c r="V509" s="113" t="s">
        <v>129</v>
      </c>
      <c r="W509" s="169"/>
      <c r="X509" s="169"/>
      <c r="Z509" s="113"/>
      <c r="AD509" s="155"/>
      <c r="AP509" s="184" t="e">
        <f>AP505/W505</f>
        <v>#NUM!</v>
      </c>
      <c r="AQ509" s="184" t="e">
        <f>AQ505/X505</f>
        <v>#NUM!</v>
      </c>
      <c r="AR509" s="169"/>
      <c r="AS509" s="169"/>
      <c r="AT509" s="535"/>
      <c r="AU509" s="178" t="s">
        <v>119</v>
      </c>
      <c r="AV509" s="540"/>
      <c r="AW509" s="372" t="e">
        <f>MIN(AW6,AW12,AW18,AW24,AW30,AW36,AW42,AW48)</f>
        <v>#VALUE!</v>
      </c>
      <c r="AX509" s="559"/>
      <c r="AY509" s="502"/>
      <c r="AZ509" s="502"/>
      <c r="BA509" s="502"/>
      <c r="BB509" s="366"/>
      <c r="BC509" s="372" t="e">
        <f>MIN(BC6,BC12,BC18,BC24,BC30,BC36,BC42,BC48)</f>
        <v>#VALUE!</v>
      </c>
      <c r="BD509" s="549"/>
      <c r="BE509" s="372" t="e">
        <f>MIN(BE6,BE12,BE18,BE24,BE30,BE36,BE42,BE48)</f>
        <v>#VALUE!</v>
      </c>
      <c r="BF509" s="549"/>
      <c r="BG509" s="372" t="e">
        <f>MIN(BG6,BG12,BG18,BG24,BG30,BG36,BG42,BG48)</f>
        <v>#VALUE!</v>
      </c>
      <c r="BH509" s="549"/>
      <c r="BI509" s="372" t="e">
        <f>MIN(BI6,BI12,BI18,BI24,BI30,BI36,BI42,BI48)</f>
        <v>#VALUE!</v>
      </c>
      <c r="BJ509" s="549"/>
      <c r="BK509" s="372" t="e">
        <f>MIN(BK6,BK12,BK18,BK24,BK30,BK36,BK42,BK48)</f>
        <v>#VALUE!</v>
      </c>
      <c r="BL509" s="549"/>
      <c r="BM509" s="372" t="e">
        <f>MIN(BM6,BM12,BM18,BM24,BM30,BM36,BM42,BM48)</f>
        <v>#VALUE!</v>
      </c>
      <c r="BN509" s="549"/>
      <c r="BO509" s="180" t="e">
        <f>MIN(BO6,BO12,BO18,BO24,BO30,BO36,BO42,BO48)</f>
        <v>#VALUE!</v>
      </c>
      <c r="BP509" s="501"/>
      <c r="BQ509" s="502"/>
      <c r="BR509" s="502"/>
      <c r="BS509" s="502"/>
      <c r="BT509" s="502"/>
      <c r="BU509" s="297">
        <f>MIN(BU6,BU12,BU18,BU24,BU30,BU36,BU42,BU48)</f>
        <v>0</v>
      </c>
      <c r="BV509" s="567"/>
      <c r="BW509" s="297">
        <f>MIN(BW6,BW12,BW18,BW24,BW30,BW36,BW42,BW48)</f>
        <v>0</v>
      </c>
      <c r="BX509" s="567"/>
    </row>
    <row r="510" spans="1:76" ht="17" customHeight="1" thickBot="1" x14ac:dyDescent="0.4">
      <c r="W510" s="169"/>
      <c r="X510" s="169"/>
      <c r="Z510" s="113"/>
      <c r="AP510" s="169"/>
      <c r="AQ510" s="169"/>
      <c r="AR510" s="169"/>
      <c r="AS510" s="169"/>
      <c r="AT510" s="535"/>
      <c r="AU510" s="178" t="s">
        <v>120</v>
      </c>
      <c r="AV510" s="541"/>
      <c r="AW510" s="373" t="e">
        <f>MAX(AW6,AW12,AW18,AW24,AW30,AW36,AW42,AW48)</f>
        <v>#VALUE!</v>
      </c>
      <c r="AX510" s="559"/>
      <c r="AY510" s="502"/>
      <c r="AZ510" s="502"/>
      <c r="BA510" s="502"/>
      <c r="BB510" s="366"/>
      <c r="BC510" s="373" t="e">
        <f>MAX(BC6,BC12,BC18,BC24,BC30,BC36,BC42,BC48)</f>
        <v>#VALUE!</v>
      </c>
      <c r="BD510" s="549"/>
      <c r="BE510" s="373" t="e">
        <f>MAX(BE6,BE12,BE18,BE24,BE30,BE36,BE42,BE48)</f>
        <v>#VALUE!</v>
      </c>
      <c r="BF510" s="549"/>
      <c r="BG510" s="373" t="e">
        <f>MAX(BG6,BG12,BG18,BG24,BG30,BG36,BG42,BG48)</f>
        <v>#VALUE!</v>
      </c>
      <c r="BH510" s="549"/>
      <c r="BI510" s="373" t="e">
        <f>MAX(BI6,BI12,BI18,BI24,BI30,BI36,BI42,BI48)</f>
        <v>#VALUE!</v>
      </c>
      <c r="BJ510" s="549"/>
      <c r="BK510" s="373" t="e">
        <f>MAX(BK6,BK12,BK18,BK24,BK30,BK36,BK42,BK48)</f>
        <v>#VALUE!</v>
      </c>
      <c r="BL510" s="549"/>
      <c r="BM510" s="373" t="e">
        <f>MAX(BM6,BM12,BM18,BM24,BM30,BM36,BM42,BM48)</f>
        <v>#VALUE!</v>
      </c>
      <c r="BN510" s="549"/>
      <c r="BO510" s="182" t="e">
        <f>MAX(BO6,BO12,BO18,BO24,BO30,BO36,BO42,BO48)</f>
        <v>#VALUE!</v>
      </c>
      <c r="BP510" s="501"/>
      <c r="BQ510" s="502"/>
      <c r="BR510" s="502"/>
      <c r="BS510" s="502"/>
      <c r="BT510" s="502"/>
      <c r="BU510" s="299">
        <f>MAX(BU6,BU12,BU18,BU24,BU30,BU36,BU42,BU48)</f>
        <v>0</v>
      </c>
      <c r="BV510" s="567"/>
      <c r="BW510" s="299">
        <f>MAX(BW6,BW12,BW18,BW24,BW30,BW36,BW42,BW48)</f>
        <v>0</v>
      </c>
      <c r="BX510" s="567"/>
    </row>
    <row r="511" spans="1:76" ht="17" customHeight="1" x14ac:dyDescent="0.35">
      <c r="W511" s="169"/>
      <c r="X511" s="169"/>
      <c r="Z511" s="113"/>
      <c r="AP511" s="169"/>
      <c r="AQ511" s="169"/>
      <c r="AR511" s="169"/>
      <c r="AS511" s="169"/>
      <c r="AT511" s="535"/>
      <c r="AU511" s="186" t="s">
        <v>118</v>
      </c>
      <c r="AV511" s="542" t="s">
        <v>123</v>
      </c>
      <c r="AW511" s="371" t="e">
        <f>AVERAGE(AW8,AW14,AW20,AW26,AW32,AW38,AW44,AW50)</f>
        <v>#VALUE!</v>
      </c>
      <c r="AX511" s="559"/>
      <c r="AY511" s="502"/>
      <c r="AZ511" s="502"/>
      <c r="BA511" s="502"/>
      <c r="BB511" s="366"/>
      <c r="BC511" s="371" t="e">
        <f>AVERAGE(BC8,BC14,BC20,BC26,BC32,BC38,BC44,BC50)</f>
        <v>#VALUE!</v>
      </c>
      <c r="BD511" s="549"/>
      <c r="BE511" s="371" t="e">
        <f>AVERAGE(BE8,BE14,BE20,BE26,BE32,BE38,BE44,BE50)</f>
        <v>#VALUE!</v>
      </c>
      <c r="BF511" s="549"/>
      <c r="BG511" s="371" t="e">
        <f>AVERAGE(BG8,BG14,BG20,BG26,BG32,BG38,BG44,BG50)</f>
        <v>#VALUE!</v>
      </c>
      <c r="BH511" s="549"/>
      <c r="BI511" s="371" t="e">
        <f>AVERAGE(BI8,BI14,BI20,BI26,BI32,BI38,BI44,BI50)</f>
        <v>#VALUE!</v>
      </c>
      <c r="BJ511" s="549"/>
      <c r="BK511" s="371" t="e">
        <f>AVERAGE(BK8,BK14,BK20,BK26,BK32,BK38,BK44,BK50)</f>
        <v>#VALUE!</v>
      </c>
      <c r="BL511" s="549"/>
      <c r="BM511" s="371" t="e">
        <f>AVERAGE(BM8,BM14,BM20,BM26,BM32,BM38,BM44,BM50)</f>
        <v>#VALUE!</v>
      </c>
      <c r="BN511" s="549"/>
      <c r="BO511" s="188" t="e">
        <f>AVERAGE(BO8,BO14,BO20,BO26,BO32,BO38,BO44,BO50)</f>
        <v>#VALUE!</v>
      </c>
      <c r="BP511" s="501"/>
      <c r="BQ511" s="502"/>
      <c r="BR511" s="502"/>
      <c r="BS511" s="502"/>
      <c r="BT511" s="502"/>
      <c r="BU511" s="301">
        <f>SUM(BU8,BU14,BU20,BU26,BU32,BU38,BU44,BU50)</f>
        <v>0</v>
      </c>
      <c r="BV511" s="567"/>
      <c r="BW511" s="301">
        <f>SUM(BW8,BW14,BW20,BW26,BW32,BW38,BW44,BW50)</f>
        <v>0</v>
      </c>
      <c r="BX511" s="567"/>
    </row>
    <row r="512" spans="1:76" ht="17" customHeight="1" x14ac:dyDescent="0.35">
      <c r="W512" s="169"/>
      <c r="X512" s="169"/>
      <c r="Z512" s="113"/>
      <c r="AP512" s="169"/>
      <c r="AQ512" s="169"/>
      <c r="AR512" s="169"/>
      <c r="AS512" s="169"/>
      <c r="AT512" s="535"/>
      <c r="AU512" s="186" t="s">
        <v>119</v>
      </c>
      <c r="AV512" s="543"/>
      <c r="AW512" s="372" t="e">
        <f>MIN(AW8,AW14,AW20,AW26,AW32,AW38,AW44,AW50)</f>
        <v>#VALUE!</v>
      </c>
      <c r="AX512" s="559"/>
      <c r="AY512" s="502"/>
      <c r="AZ512" s="502"/>
      <c r="BA512" s="502"/>
      <c r="BB512" s="366"/>
      <c r="BC512" s="372" t="e">
        <f>MIN(BC8,BC14,BC20,BC26,BC32,BC38,BC44,BC50)</f>
        <v>#VALUE!</v>
      </c>
      <c r="BD512" s="549"/>
      <c r="BE512" s="372" t="e">
        <f>MIN(BE8,BE14,BE20,BE26,BE32,BE38,BE44,BE50)</f>
        <v>#VALUE!</v>
      </c>
      <c r="BF512" s="549"/>
      <c r="BG512" s="372" t="e">
        <f>MIN(BG8,BG14,BG20,BG26,BG32,BG38,BG44,BG50)</f>
        <v>#VALUE!</v>
      </c>
      <c r="BH512" s="549"/>
      <c r="BI512" s="372" t="e">
        <f>MIN(BI8,BI14,BI20,BI26,BI32,BI38,BI44,BI50)</f>
        <v>#VALUE!</v>
      </c>
      <c r="BJ512" s="549"/>
      <c r="BK512" s="372" t="e">
        <f>MIN(BK8,BK14,BK20,BK26,BK32,BK38,BK44,BK50)</f>
        <v>#VALUE!</v>
      </c>
      <c r="BL512" s="549"/>
      <c r="BM512" s="372" t="e">
        <f>MIN(BM8,BM14,BM20,BM26,BM32,BM38,BM44,BM50)</f>
        <v>#VALUE!</v>
      </c>
      <c r="BN512" s="549"/>
      <c r="BO512" s="180" t="e">
        <f>MIN(BO8,BO14,BO20,BO26,BO32,BO38,BO44,BO50)</f>
        <v>#VALUE!</v>
      </c>
      <c r="BP512" s="501"/>
      <c r="BQ512" s="502"/>
      <c r="BR512" s="502"/>
      <c r="BS512" s="502"/>
      <c r="BT512" s="502"/>
      <c r="BU512" s="297">
        <f>MIN(BU8,BU14,BU20,BU26,BU32,BU38,BU44,BU50)</f>
        <v>0</v>
      </c>
      <c r="BV512" s="567"/>
      <c r="BW512" s="297">
        <f>MIN(BW8,BW14,BW20,BW26,BW32,BW38,BW44,BW50)</f>
        <v>0</v>
      </c>
      <c r="BX512" s="567"/>
    </row>
    <row r="513" spans="3:76" ht="17" customHeight="1" thickBot="1" x14ac:dyDescent="0.4">
      <c r="F513" s="169">
        <f>COUNTIFS(F52:F183,"&lt;&gt;",F52:F183,"&lt;&gt;0")</f>
        <v>132</v>
      </c>
      <c r="G513" s="169">
        <f>COUNTIFS(G52:G183,"&lt;&gt;",G52:G183,"&lt;&gt;0")</f>
        <v>0</v>
      </c>
      <c r="W513" s="169"/>
      <c r="X513" s="169"/>
      <c r="Z513" s="169">
        <f>COUNTIFS(Z52:Z183,"&lt;&gt;",Z52:Z183,"&lt;&gt;0")</f>
        <v>0</v>
      </c>
      <c r="AP513" s="169"/>
      <c r="AQ513" s="169"/>
      <c r="AR513" s="112">
        <f>Z513/F513</f>
        <v>0</v>
      </c>
      <c r="AS513" s="169"/>
      <c r="AT513" s="535"/>
      <c r="AU513" s="189" t="s">
        <v>120</v>
      </c>
      <c r="AV513" s="544"/>
      <c r="AW513" s="373" t="e">
        <f>MAX(AW6,AW12,AW18,AW24,AW30,AW36,AW42,AW48)</f>
        <v>#VALUE!</v>
      </c>
      <c r="AX513" s="560"/>
      <c r="AY513" s="504"/>
      <c r="AZ513" s="504"/>
      <c r="BA513" s="504"/>
      <c r="BB513" s="368"/>
      <c r="BC513" s="373" t="e">
        <f>MAX(BC6,BC12,BC18,BC24,BC30,BC36,BC42,BC48)</f>
        <v>#VALUE!</v>
      </c>
      <c r="BD513" s="550"/>
      <c r="BE513" s="373" t="e">
        <f>MAX(BE6,BE12,BE18,BE24,BE30,BE36,BE42,BE48)</f>
        <v>#VALUE!</v>
      </c>
      <c r="BF513" s="550"/>
      <c r="BG513" s="373" t="e">
        <f>MAX(BG6,BG12,BG18,BG24,BG30,BG36,BG42,BG48)</f>
        <v>#VALUE!</v>
      </c>
      <c r="BH513" s="550"/>
      <c r="BI513" s="373" t="e">
        <f>MAX(BI6,BI12,BI18,BI24,BI30,BI36,BI42,BI48)</f>
        <v>#VALUE!</v>
      </c>
      <c r="BJ513" s="550"/>
      <c r="BK513" s="373" t="e">
        <f>MAX(BK6,BK12,BK18,BK24,BK30,BK36,BK42,BK48)</f>
        <v>#VALUE!</v>
      </c>
      <c r="BL513" s="550"/>
      <c r="BM513" s="373" t="e">
        <f>MAX(BM6,BM12,BM18,BM24,BM30,BM36,BM42,BM48)</f>
        <v>#VALUE!</v>
      </c>
      <c r="BN513" s="550"/>
      <c r="BO513" s="182" t="e">
        <f>MAX(BO6,BO12,BO18,BO24,BO30,BO36,BO42,BO48)</f>
        <v>#VALUE!</v>
      </c>
      <c r="BP513" s="503"/>
      <c r="BQ513" s="504"/>
      <c r="BR513" s="504"/>
      <c r="BS513" s="504"/>
      <c r="BT513" s="504"/>
      <c r="BU513" s="299">
        <f>MAX(BU6,BU12,BU18,BU24,BU30,BU36,BU42,BU48)</f>
        <v>0</v>
      </c>
      <c r="BV513" s="568"/>
      <c r="BW513" s="299">
        <f>MAX(BW6,BW12,BW18,BW24,BW30,BW36,BW42,BW48)</f>
        <v>0</v>
      </c>
      <c r="BX513" s="568"/>
    </row>
    <row r="514" spans="3:76" ht="17" customHeight="1" x14ac:dyDescent="0.35">
      <c r="C514" s="112" t="s">
        <v>97</v>
      </c>
      <c r="V514" s="113" t="s">
        <v>127</v>
      </c>
      <c r="W514" s="169" t="e">
        <f>GEOMEAN(W52:W183)</f>
        <v>#NUM!</v>
      </c>
      <c r="X514" s="169" t="e">
        <f>GEOMEAN(X52:X183)</f>
        <v>#NUM!</v>
      </c>
      <c r="Z514" s="113"/>
      <c r="AP514" s="169" t="e">
        <f>GEOMEAN(AP52:AP183)</f>
        <v>#NUM!</v>
      </c>
      <c r="AQ514" s="169" t="e">
        <f>GEOMEAN(AQ52:AQ183)</f>
        <v>#NUM!</v>
      </c>
      <c r="AR514" s="169" t="e">
        <f>GEOMEAN(AR52:AR183)</f>
        <v>#DIV/0!</v>
      </c>
      <c r="AS514" s="169" t="e">
        <f>GEOMEAN(AS52:AS183)</f>
        <v>#DIV/0!</v>
      </c>
      <c r="AT514" s="535" t="str">
        <f>C514</f>
        <v>Class A1_2K</v>
      </c>
      <c r="AU514" s="170" t="s">
        <v>118</v>
      </c>
      <c r="AV514" s="536" t="s">
        <v>121</v>
      </c>
      <c r="AW514" s="171" t="e">
        <f>AVERAGE(AW52,AW58,AW64,AW70,AW76,AW82,AW88,AW94,AW100,AW106,AW112,AW118,AW124,AW130,AW136,AW142,AW148,AW154,AW160,AW166,AW172,AW178)</f>
        <v>#VALUE!</v>
      </c>
      <c r="AX514" s="172" t="e">
        <f>AVERAGE(AX52:AX183)</f>
        <v>#VALUE!</v>
      </c>
      <c r="AY514" s="172" t="e">
        <f>AVERAGE(AY52:AY183)</f>
        <v>#VALUE!</v>
      </c>
      <c r="AZ514" s="172" t="e">
        <f>AVERAGE(AZ52:AZ183)</f>
        <v>#VALUE!</v>
      </c>
      <c r="BA514" s="172" t="e">
        <f>AVERAGE(BA52:BA183)</f>
        <v>#VALUE!</v>
      </c>
      <c r="BB514" s="172" t="e">
        <f>AVERAGE(BB52:BB183)</f>
        <v>#VALUE!</v>
      </c>
      <c r="BC514" s="171" t="e">
        <f>AVERAGE(BC52,BC58,BC64,BC70,BC76,BC82,BC88,BC94,BC100,BC106,BC112,BC118,BC124,BC130,BC136,BC142,BC148,BC154,BC160)</f>
        <v>#VALUE!</v>
      </c>
      <c r="BD514" s="172" t="e">
        <f>AVERAGE(BD52:BD183)</f>
        <v>#VALUE!</v>
      </c>
      <c r="BE514" s="171" t="e">
        <f>AVERAGE(BE52,BE58,BE64,BE70,BE76,BE82,BE88,BE94,BE100,BE106,BE112,BE118,BE124,BE130,BE136,BE142,BE148,BE154,BE160,BE166,BE172,BE178)</f>
        <v>#VALUE!</v>
      </c>
      <c r="BF514" s="172" t="e">
        <f>AVERAGE(BF52:BF183)</f>
        <v>#VALUE!</v>
      </c>
      <c r="BG514" s="171" t="e">
        <f>AVERAGE(BG52,BG58,BG64,BG70,BG76,BG82,BG88,BG94,BG100,BG106,BG112,BG118,BG124,BG130,BG136,BG142,BG148,BG154,BG160,BG166,BG172,BG178)</f>
        <v>#VALUE!</v>
      </c>
      <c r="BH514" s="172" t="e">
        <f>AVERAGE(BH52:BH183)</f>
        <v>#VALUE!</v>
      </c>
      <c r="BI514" s="171" t="e">
        <f>AVERAGE(BI52,BI58,BI64,BI70,BI76,BI82,BI88,BI94,BI100,BI106,BI112,BI118,BI124,BI130,BI136,BI142,BI148,BI154,BI160,BI166,BI172,BI178)</f>
        <v>#VALUE!</v>
      </c>
      <c r="BJ514" s="172" t="e">
        <f>AVERAGE(BJ52:BJ183)</f>
        <v>#VALUE!</v>
      </c>
      <c r="BK514" s="171" t="e">
        <f>AVERAGE(BK52,BK58,BK64,BK70,BK76,BK82,BK88,BK94,BK100,BK106,BK112,BK118,BK124,BK130,BK136,BK142,BK148,BK154,BK160,BK166,BK172,BK178)</f>
        <v>#VALUE!</v>
      </c>
      <c r="BL514" s="172" t="e">
        <f>AVERAGE(BL52:BL183)</f>
        <v>#VALUE!</v>
      </c>
      <c r="BM514" s="171" t="e">
        <f>AVERAGE(BM52,BM58,BM64,BM70,BM76,BM82,BM88,BM94,BM100,BM106,BM112,BM118,BM124,BM130,BM136,BM142,BM148,BM154,BM160,BM166,BM172,BM178)</f>
        <v>#VALUE!</v>
      </c>
      <c r="BN514" s="172" t="e">
        <f>AVERAGE(BN52:BN183)</f>
        <v>#VALUE!</v>
      </c>
      <c r="BO514" s="174" t="e">
        <f>AVERAGE(BO52,BO58,BO64,BO70,BO76,BO82,BO88,BO94,BO100,BO106,BO112,BO118,BO124,BO130,BO136,BO142,BO148,BO154,BO160,BO166,BO172,BO178)</f>
        <v>#VALUE!</v>
      </c>
      <c r="BP514" s="172" t="e">
        <f>AVERAGE(BP52:BP183)</f>
        <v>#VALUE!</v>
      </c>
      <c r="BQ514" s="172" t="e">
        <f>AVERAGE(BQ52:BQ183)</f>
        <v>#VALUE!</v>
      </c>
      <c r="BR514" s="172" t="e">
        <f>AVERAGE(BR52:BR183)</f>
        <v>#VALUE!</v>
      </c>
      <c r="BS514" s="172" t="e">
        <f>AVERAGE(BS52:BS183)</f>
        <v>#VALUE!</v>
      </c>
      <c r="BT514" s="172" t="e">
        <f>AVERAGE(BT52:BT183)</f>
        <v>#VALUE!</v>
      </c>
      <c r="BU514" s="295">
        <f>SUM(BU52,BU58,BU64,BU70,BU76,BU82,BU88,BU94,BU100,BU106,BU112,BU118,BU124,BU130,BU136,BU142,BU148,BU154,BU160,BU166,BU172,BU178)</f>
        <v>0</v>
      </c>
      <c r="BV514" s="302">
        <f>SUM(BV52:BV183)</f>
        <v>0</v>
      </c>
      <c r="BW514" s="295">
        <f>SUM(BW52,BW58,BW64,BW70,BW76,BW82,BW88,BW94,BW100,BW106,BW112,BW118,BW124,BW130,BW136,BW142,BW148,BW154,BW160,BW166,BW172,BW178)</f>
        <v>0</v>
      </c>
      <c r="BX514" s="302">
        <f>SUM(BX52:BX183)</f>
        <v>0</v>
      </c>
    </row>
    <row r="515" spans="3:76" ht="17" customHeight="1" x14ac:dyDescent="0.35">
      <c r="V515" s="113" t="s">
        <v>128</v>
      </c>
      <c r="W515" s="169">
        <f>SUM(W52:W183)</f>
        <v>0</v>
      </c>
      <c r="X515" s="169">
        <f>SUM(X52:X183)</f>
        <v>0</v>
      </c>
      <c r="Z515" s="113"/>
      <c r="AP515" s="169">
        <f>SUM(AP52:AP183)</f>
        <v>0</v>
      </c>
      <c r="AQ515" s="169">
        <f>SUM(AQ52:AQ183)</f>
        <v>0</v>
      </c>
      <c r="AR515" s="169" t="e">
        <f>SUM(AR52:AR183)</f>
        <v>#DIV/0!</v>
      </c>
      <c r="AS515" s="169" t="e">
        <f>SUM(AS52:AS183)</f>
        <v>#DIV/0!</v>
      </c>
      <c r="AT515" s="535"/>
      <c r="AU515" s="178" t="s">
        <v>119</v>
      </c>
      <c r="AV515" s="537"/>
      <c r="AW515" s="372" t="e">
        <f>MIN(AW52,AW58,AW64,AW70,AW76,AW82,AW88,AW94,AW100,AW106,AW112,AW118,AW124,AW130,AW136,AW142,AW148,AW154,AW160,AW166,AW172,AW178)</f>
        <v>#VALUE!</v>
      </c>
      <c r="AX515" s="361" t="e">
        <f>MIN(AX52:AX183)</f>
        <v>#VALUE!</v>
      </c>
      <c r="AY515" s="361" t="e">
        <f>MIN(AY52:AY183)</f>
        <v>#VALUE!</v>
      </c>
      <c r="AZ515" s="361" t="e">
        <f>MIN(AZ52:AZ183)</f>
        <v>#VALUE!</v>
      </c>
      <c r="BA515" s="361" t="e">
        <f>MIN(BA52:BA183)</f>
        <v>#VALUE!</v>
      </c>
      <c r="BB515" s="361" t="e">
        <f>MIN(BB52:BB183)</f>
        <v>#VALUE!</v>
      </c>
      <c r="BC515" s="372" t="e">
        <f>MIN(BC52,BC58,BC64,BC70,BC76,BC82,BC88,BC94,BC100,BC106,BC112,BC118,BC124,BC130,BC136,BC142,BC148,BC154,BC160)</f>
        <v>#VALUE!</v>
      </c>
      <c r="BD515" s="361" t="e">
        <f>MIN(BD52:BD183)</f>
        <v>#VALUE!</v>
      </c>
      <c r="BE515" s="372" t="e">
        <f>MIN(BE52,BE58,BE64,BE70,BE76,BE82,BE88,BE94,BE100,BE106,BE112,BE118,BE124,BE130,BE136,BE142,BE148,BE154,BE160,BE166,BE172,BE178)</f>
        <v>#VALUE!</v>
      </c>
      <c r="BF515" s="361" t="e">
        <f>MIN(BF52:BF183)</f>
        <v>#VALUE!</v>
      </c>
      <c r="BG515" s="372" t="e">
        <f>MIN(BG52,BG58,BG64,BG70,BG76,BG82,BG88,BG94,BG100,BG106,BG112,BG118,BG124,BG130,BG136,BG142,BG148,BG154,BG160,BG166,BG172,BG178)</f>
        <v>#VALUE!</v>
      </c>
      <c r="BH515" s="361" t="e">
        <f>MIN(BH52:BH183)</f>
        <v>#VALUE!</v>
      </c>
      <c r="BI515" s="372" t="e">
        <f>MIN(BI52,BI58,BI64,BI70,BI76,BI82,BI88,BI94,BI100,BI106,BI112,BI118,BI124,BI130,BI136,BI142,BI148,BI154,BI160,BI166,BI172,BI178)</f>
        <v>#VALUE!</v>
      </c>
      <c r="BJ515" s="361" t="e">
        <f>MIN(BJ52:BJ183)</f>
        <v>#VALUE!</v>
      </c>
      <c r="BK515" s="372" t="e">
        <f>MIN(BK52,BK58,BK64,BK70,BK76,BK82,BK88,BK94,BK100,BK106,BK112,BK118,BK124,BK130,BK136,BK142,BK148,BK154,BK160,BK166,BK172,BK178)</f>
        <v>#VALUE!</v>
      </c>
      <c r="BL515" s="361" t="e">
        <f>MIN(BL52:BL183)</f>
        <v>#VALUE!</v>
      </c>
      <c r="BM515" s="372" t="e">
        <f>MIN(BM52,BM58,BM64,BM70,BM76,BM82,BM88,BM94,BM100,BM106,BM112,BM118,BM124,BM130,BM136,BM142,BM148,BM154,BM160,BM166,BM172,BM178)</f>
        <v>#VALUE!</v>
      </c>
      <c r="BN515" s="361" t="e">
        <f>MIN(BN52:BN183)</f>
        <v>#VALUE!</v>
      </c>
      <c r="BO515" s="180" t="e">
        <f>MIN(BO52,BO58,BO64,BO70,BO76,BO82,BO88,BO94,BO100,BO106,BO112,BO118,BO124,BO130,BO136,BO142,BO148,BO154,BO160,BO166,BO172,BO178)</f>
        <v>#VALUE!</v>
      </c>
      <c r="BP515" s="361" t="e">
        <f>MIN(BP52:BP183)</f>
        <v>#VALUE!</v>
      </c>
      <c r="BQ515" s="361" t="e">
        <f>MIN(BQ52:BQ183)</f>
        <v>#VALUE!</v>
      </c>
      <c r="BR515" s="361" t="e">
        <f>MIN(BR52:BR183)</f>
        <v>#VALUE!</v>
      </c>
      <c r="BS515" s="361" t="e">
        <f>MIN(BS52:BS183)</f>
        <v>#VALUE!</v>
      </c>
      <c r="BT515" s="361" t="e">
        <f>MIN(BT52:BT183)</f>
        <v>#VALUE!</v>
      </c>
      <c r="BU515" s="297">
        <f>MIN(BU52,BU58,BU64,BU70,BU76,BU82,BU88,BU94,BU100,BU106,BU112,BU118,BU124,BU130,BU136,BU142,BU148,BU154,BU160,BU166,BU172,BU178)</f>
        <v>0</v>
      </c>
      <c r="BV515" s="303">
        <f>MIN(BV52:BV183)</f>
        <v>0</v>
      </c>
      <c r="BW515" s="297">
        <f>MIN(BW52,BW58,BW64,BW70,BW76,BW82,BW88,BW94,BW100,BW106,BW112,BW118,BW124,BW130,BW136,BW142,BW148,BW154,BW160,BW166,BW172,BW178)</f>
        <v>0</v>
      </c>
      <c r="BX515" s="303">
        <f>MIN(BX52:BX183)</f>
        <v>0</v>
      </c>
    </row>
    <row r="516" spans="3:76" ht="17" customHeight="1" thickBot="1" x14ac:dyDescent="0.4">
      <c r="V516" s="113" t="s">
        <v>120</v>
      </c>
      <c r="W516" s="169">
        <f>MAX(W52:W183)</f>
        <v>0</v>
      </c>
      <c r="X516" s="169">
        <f>MAX(X52:X183)</f>
        <v>0</v>
      </c>
      <c r="Z516" s="113"/>
      <c r="AP516" s="169">
        <f>MAX(AP52:AP183)</f>
        <v>0</v>
      </c>
      <c r="AQ516" s="169">
        <f>MAX(AQ52:AQ183)</f>
        <v>0</v>
      </c>
      <c r="AR516" s="169" t="e">
        <f>MAX(AR52:AR183)</f>
        <v>#DIV/0!</v>
      </c>
      <c r="AS516" s="169" t="e">
        <f>MAX(AS52:AS183)</f>
        <v>#DIV/0!</v>
      </c>
      <c r="AT516" s="535"/>
      <c r="AU516" s="178" t="s">
        <v>120</v>
      </c>
      <c r="AV516" s="538"/>
      <c r="AW516" s="373" t="e">
        <f>MAX(AW52,AW58,AW64,AW70,AW76,AW82,AW88,AW94,AW100,AW106,AW112,AW118,AW124,AW130,AW136,AW142,AW148,AW154,AW160,AW166,AW172,AW178)</f>
        <v>#VALUE!</v>
      </c>
      <c r="AX516" s="362" t="e">
        <f>MAX(AX52:AX183)</f>
        <v>#VALUE!</v>
      </c>
      <c r="AY516" s="362" t="e">
        <f>MAX(AY52:AY183)</f>
        <v>#VALUE!</v>
      </c>
      <c r="AZ516" s="362" t="e">
        <f>MAX(AZ52:AZ183)</f>
        <v>#VALUE!</v>
      </c>
      <c r="BA516" s="362" t="e">
        <f>MAX(BA52:BA183)</f>
        <v>#VALUE!</v>
      </c>
      <c r="BB516" s="362" t="e">
        <f>MAX(BB52:BB183)</f>
        <v>#VALUE!</v>
      </c>
      <c r="BC516" s="373" t="e">
        <f>MAX(BC52,BC58,BC64,BC70,BC76,BC82,BC88,BC94,BC100,BC106,BC112,BC118,BC124,BC130,BC136,BC142,BC148,BC154,BC160)</f>
        <v>#VALUE!</v>
      </c>
      <c r="BD516" s="362" t="e">
        <f>MAX(BD52:BD183)</f>
        <v>#VALUE!</v>
      </c>
      <c r="BE516" s="373" t="e">
        <f>MAX(BE52,BE58,BE64,BE70,BE76,BE82,BE88,BE94,BE100,BE106,BE112,BE118,BE124,BE130,BE136,BE142,BE148,BE154,BE160,BE166,BE172,BE178)</f>
        <v>#VALUE!</v>
      </c>
      <c r="BF516" s="362" t="e">
        <f>MAX(BF52:BF183)</f>
        <v>#VALUE!</v>
      </c>
      <c r="BG516" s="373" t="e">
        <f>MAX(BG52,BG58,BG64,BG70,BG76,BG82,BG88,BG94,BG100,BG106,BG112,BG118,BG124,BG130,BG136,BG142,BG148,BG154,BG160,BG166,BG172,BG178)</f>
        <v>#VALUE!</v>
      </c>
      <c r="BH516" s="362" t="e">
        <f>MAX(BH52:BH183)</f>
        <v>#VALUE!</v>
      </c>
      <c r="BI516" s="373" t="e">
        <f>MAX(BI52,BI58,BI64,BI70,BI76,BI82,BI88,BI94,BI100,BI106,BI112,BI118,BI124,BI130,BI136,BI142,BI148,BI154,BI160,BI166,BI172,BI178)</f>
        <v>#VALUE!</v>
      </c>
      <c r="BJ516" s="362" t="e">
        <f>MAX(BJ52:BJ183)</f>
        <v>#VALUE!</v>
      </c>
      <c r="BK516" s="373" t="e">
        <f>MAX(BK52,BK58,BK64,BK70,BK76,BK82,BK88,BK94,BK100,BK106,BK112,BK118,BK124,BK130,BK136,BK142,BK148,BK154,BK160,BK166,BK172,BK178)</f>
        <v>#VALUE!</v>
      </c>
      <c r="BL516" s="362" t="e">
        <f>MAX(BL52:BL183)</f>
        <v>#VALUE!</v>
      </c>
      <c r="BM516" s="373" t="e">
        <f>MAX(BM52,BM58,BM64,BM70,BM76,BM82,BM88,BM94,BM100,BM106,BM112,BM118,BM124,BM130,BM136,BM142,BM148,BM154,BM160,BM166,BM172,BM178)</f>
        <v>#VALUE!</v>
      </c>
      <c r="BN516" s="362" t="e">
        <f>MAX(BN52:BN183)</f>
        <v>#VALUE!</v>
      </c>
      <c r="BO516" s="182" t="e">
        <f>MAX(BO52,BO58,BO64,BO70,BO76,BO82,BO88,BO94,BO100,BO106,BO112,BO118,BO124,BO130,BO136,BO142,BO148,BO154,BO160,BO166,BO172,BO178)</f>
        <v>#VALUE!</v>
      </c>
      <c r="BP516" s="362" t="e">
        <f>MAX(BP52:BP183)</f>
        <v>#VALUE!</v>
      </c>
      <c r="BQ516" s="362" t="e">
        <f>MAX(BQ52:BQ183)</f>
        <v>#VALUE!</v>
      </c>
      <c r="BR516" s="362" t="e">
        <f>MAX(BR52:BR183)</f>
        <v>#VALUE!</v>
      </c>
      <c r="BS516" s="362" t="e">
        <f>MAX(BS52:BS183)</f>
        <v>#VALUE!</v>
      </c>
      <c r="BT516" s="362" t="e">
        <f>MAX(BT52:BT183)</f>
        <v>#VALUE!</v>
      </c>
      <c r="BU516" s="299">
        <f>MAX(BU52,BU58,BU64,BU70,BU76,BU82,BU88,BU94,BU100,BU106,BU112,BU118,BU124,BU130,BU136,BU142,BU148,BU154,BU160,BU166,BU172,BU178)</f>
        <v>0</v>
      </c>
      <c r="BV516" s="304">
        <f>MAX(BV52:BV183)</f>
        <v>0</v>
      </c>
      <c r="BW516" s="299">
        <f>MAX(BW52,BW58,BW64,BW70,BW76,BW82,BW88,BW94,BW100,BW106,BW112,BW118,BW124,BW130,BW136,BW142,BW148,BW154,BW160,BW166,BW172,BW178)</f>
        <v>0</v>
      </c>
      <c r="BX516" s="304">
        <f>MAX(BX52:BX183)</f>
        <v>0</v>
      </c>
    </row>
    <row r="517" spans="3:76" ht="17" customHeight="1" x14ac:dyDescent="0.35">
      <c r="V517" s="113" t="s">
        <v>119</v>
      </c>
      <c r="W517" s="169">
        <f>MIN(W52:W183)</f>
        <v>0</v>
      </c>
      <c r="X517" s="169">
        <f>MIN(X52:X183)</f>
        <v>0</v>
      </c>
      <c r="Z517" s="113"/>
      <c r="AP517" s="169">
        <f>MIN(AP52:AP183)</f>
        <v>0</v>
      </c>
      <c r="AQ517" s="169">
        <f>MIN(AQ52:AQ183)</f>
        <v>0</v>
      </c>
      <c r="AR517" s="169" t="e">
        <f>MIN(AR52:AR183)</f>
        <v>#DIV/0!</v>
      </c>
      <c r="AS517" s="169" t="e">
        <f>MIN(AS52:AS183)</f>
        <v>#DIV/0!</v>
      </c>
      <c r="AT517" s="535"/>
      <c r="AU517" s="178" t="s">
        <v>118</v>
      </c>
      <c r="AV517" s="539" t="s">
        <v>122</v>
      </c>
      <c r="AW517" s="171" t="e">
        <f>AVERAGE(AW54,AW60,AW66,AW72,AW78,AW84,AW90,AW96,AW102,AW108,AW114,AW120,AW126,AW132,AW138,AW144,AW150,AW156,AW162,AW168,AW174,AW180)</f>
        <v>#VALUE!</v>
      </c>
      <c r="AX517" s="558"/>
      <c r="AY517" s="500"/>
      <c r="AZ517" s="500"/>
      <c r="BA517" s="500"/>
      <c r="BB517" s="364"/>
      <c r="BC517" s="171" t="e">
        <f>AVERAGE(BC54,BC60,BC66,BC72,BC78,BC84,BC90,BC96,BC102,BC108,BC114,BC120,BC126,BC132,BC138,BC144,BC150,BC156,BC162,BC168,BC174,BC180)</f>
        <v>#VALUE!</v>
      </c>
      <c r="BD517" s="548"/>
      <c r="BE517" s="171" t="e">
        <f>AVERAGE(BE54,BE60,BE66,BE72,BE78,BE84,BE90,BE96,BE102,BE108,BE114,BE120,BE126,BE132,BE138,BE144,BE150,BE156,BE162)</f>
        <v>#VALUE!</v>
      </c>
      <c r="BF517" s="548"/>
      <c r="BG517" s="171" t="e">
        <f>AVERAGE(BG54,BG60,BG66,BG72,BG78,BG84,BG90,BG96,BG102,BG108,BG114,BG120,BG126,BG132,BG138,BG144,BG150,BG156,BG162, BG168,BG174,BG180)</f>
        <v>#VALUE!</v>
      </c>
      <c r="BH517" s="548"/>
      <c r="BI517" s="171" t="e">
        <f>AVERAGE(BI54,BI60,BI66,BI72,BI78,BI84,BI90,BI96,BI102,BI108,BI114,BI120,BI126,BI132,BI138,BI144,BI150,BI156,BI162, BI168,BI174,BI180)</f>
        <v>#VALUE!</v>
      </c>
      <c r="BJ517" s="548"/>
      <c r="BK517" s="171" t="e">
        <f>AVERAGE(BK54,BK60,BK66,BK72,BK78,BK84,BK90,BK96,BK102,BK108,BK114,BK120,BK126,BK132,BK138,BK144,BK150,BK156,BK162)</f>
        <v>#VALUE!</v>
      </c>
      <c r="BL517" s="548"/>
      <c r="BM517" s="171" t="e">
        <f>AVERAGE(BM54,BM60,BM66,BM72,BM78,BM84,BM90,BM96,BM102,BM108,BM114,BM120,BM126,BM132,BM138,BM144,BM150,BM156,BM162)</f>
        <v>#VALUE!</v>
      </c>
      <c r="BN517" s="548"/>
      <c r="BO517" s="174" t="e">
        <f>AVERAGE(BO54,BO60,BO66,BO72,BO78,BO84,BO90,BO96,BO102,BO108,BO114,BO120,BO126,BO132,BO138,BO144,BO150,BO156,BO162,BO168,BO174,BO180)</f>
        <v>#VALUE!</v>
      </c>
      <c r="BP517" s="499"/>
      <c r="BQ517" s="500"/>
      <c r="BR517" s="500"/>
      <c r="BS517" s="500"/>
      <c r="BT517" s="500"/>
      <c r="BU517" s="295">
        <f>SUM(BU54,BU60,BU66,BU72,BU78,BU84,BU90,BU96,BU102,BU108,BU114,BU120,BU126,BU132,BU138,BU144,BU150,BU156,BU162, BU168,BU174,BU180)</f>
        <v>0</v>
      </c>
      <c r="BV517" s="566"/>
      <c r="BW517" s="295">
        <f>SUM(BW54,BW60,BW66,BW72,BW78,BW84,BW90,BW96,BW102,BW108,BW114,BW120,BW126,BW132,BW138,BW144,BW150,BW156,BW162, BW168,BW174,BW180)</f>
        <v>0</v>
      </c>
      <c r="BX517" s="566"/>
    </row>
    <row r="518" spans="3:76" ht="17" customHeight="1" x14ac:dyDescent="0.35">
      <c r="V518" s="113" t="s">
        <v>129</v>
      </c>
      <c r="W518" s="169"/>
      <c r="X518" s="169"/>
      <c r="Z518" s="113"/>
      <c r="AP518" s="184" t="e">
        <f>AP514/W514</f>
        <v>#NUM!</v>
      </c>
      <c r="AQ518" s="184" t="e">
        <f>AQ514/X514</f>
        <v>#NUM!</v>
      </c>
      <c r="AR518" s="169"/>
      <c r="AS518" s="169"/>
      <c r="AT518" s="535"/>
      <c r="AU518" s="178" t="s">
        <v>119</v>
      </c>
      <c r="AV518" s="540"/>
      <c r="AW518" s="372" t="e">
        <f>MIN(AW54,AW60,AW66,AW72,AW78,AW84,AW90,AW96,AW102,AW108,AW114,AW120,AW126,AW132,AW138,AW144,AW150,AW156,AW162,AW168,AW174,AW180)</f>
        <v>#VALUE!</v>
      </c>
      <c r="AX518" s="559"/>
      <c r="AY518" s="502"/>
      <c r="AZ518" s="502"/>
      <c r="BA518" s="502"/>
      <c r="BB518" s="366"/>
      <c r="BC518" s="372" t="e">
        <f>MIN(BC54,BC60,BC66,BC72,BC78,BC84,BC90,BC96,BC102,BC108,BC114,BC120,BC126,BC132,BC138,BC144,BC150,BC156,BC162,BC168,BC174,BC180)</f>
        <v>#VALUE!</v>
      </c>
      <c r="BD518" s="549"/>
      <c r="BE518" s="372" t="e">
        <f>MIN(BE54,BE60,BE66,BE72,BE78,BE84,BE90,BE96,BE102,BE108,BE114,BE120,BE126,BE132,BE138,BE144,BE150,BE156,BE162)</f>
        <v>#VALUE!</v>
      </c>
      <c r="BF518" s="549"/>
      <c r="BG518" s="372" t="e">
        <f>MIN(BG54,BG60,BG66,BG72,BG78,BG84,BG90,BG96,BG102,BG108,BG114,BG120,BG126,BG132,BG138,BG144,BG150,BG156,BG162, BG168,BG174,BG180)</f>
        <v>#VALUE!</v>
      </c>
      <c r="BH518" s="549"/>
      <c r="BI518" s="372" t="e">
        <f>MIN(BI54,BI60,BI66,BI72,BI78,BI84,BI90,BI96,BI102,BI108,BI114,BI120,BI126,BI132,BI138,BI144,BI150,BI156,BI162, BI168,BI174,BI180)</f>
        <v>#VALUE!</v>
      </c>
      <c r="BJ518" s="549"/>
      <c r="BK518" s="372" t="e">
        <f>MIN(BK54,BK60,BK66,BK72,BK78,BK84,BK90,BK96,BK102,BK108,BK114,BK120,BK126,BK132,BK138,BK144,BK150,BK156,BK162)</f>
        <v>#VALUE!</v>
      </c>
      <c r="BL518" s="549"/>
      <c r="BM518" s="372" t="e">
        <f>MIN(BM54,BM60,BM66,BM72,BM78,BM84,BM90,BM96,BM102,BM108,BM114,BM120,BM126,BM132,BM138,BM144,BM150,BM156,BM162)</f>
        <v>#VALUE!</v>
      </c>
      <c r="BN518" s="549"/>
      <c r="BO518" s="180" t="e">
        <f>MIN(BO54,BO60,BO66,BO72,BO78,BO84,BO90,BO96,BO102,BO108,BO114,BO120,BO126,BO132,BO138,BO144,BO150,BO156,BO162,BO168,BO174,BO180)</f>
        <v>#VALUE!</v>
      </c>
      <c r="BP518" s="501"/>
      <c r="BQ518" s="502"/>
      <c r="BR518" s="502"/>
      <c r="BS518" s="502"/>
      <c r="BT518" s="502"/>
      <c r="BU518" s="297">
        <f>MIN(BU54,BU60,BU66,BU72,BU78,BU84,BU90,BU96,BU102,BU108,BU114,BU120,BU126,BU132,BU138,BU144,BU150,BU156,BU162, BU168,BU174,BU180)</f>
        <v>0</v>
      </c>
      <c r="BV518" s="567"/>
      <c r="BW518" s="297">
        <f>MIN(BW54,BW60,BW66,BW72,BW78,BW84,BW90,BW96,BW102,BW108,BW114,BW120,BW126,BW132,BW138,BW144,BW150,BW156,BW162, BW168,BW174,BW180)</f>
        <v>0</v>
      </c>
      <c r="BX518" s="567"/>
    </row>
    <row r="519" spans="3:76" ht="17" customHeight="1" thickBot="1" x14ac:dyDescent="0.4">
      <c r="W519" s="169"/>
      <c r="X519" s="169"/>
      <c r="Z519" s="113"/>
      <c r="AP519" s="169"/>
      <c r="AQ519" s="169"/>
      <c r="AR519" s="169"/>
      <c r="AS519" s="169"/>
      <c r="AT519" s="535"/>
      <c r="AU519" s="178" t="s">
        <v>120</v>
      </c>
      <c r="AV519" s="541"/>
      <c r="AW519" s="373" t="e">
        <f>MAX(AW54,AW60,AW66,AW72,AW78,AW84,AW90,AW96,AW102,AW108,AW114,AW120,AW126,AW132,AW138,AW144,AW150,AW156,AW162,AW168,AW174,AW180)</f>
        <v>#VALUE!</v>
      </c>
      <c r="AX519" s="559"/>
      <c r="AY519" s="502"/>
      <c r="AZ519" s="502"/>
      <c r="BA519" s="502"/>
      <c r="BB519" s="366"/>
      <c r="BC519" s="373" t="e">
        <f>MAX(BC54,BC60,BC66,BC72,BC78,BC84,BC90,BC96,BC102,BC108,BC114,BC120,BC126,BC132,BC138,BC144,BC150,BC156,BC162,BC168,BC174,BC180)</f>
        <v>#VALUE!</v>
      </c>
      <c r="BD519" s="549"/>
      <c r="BE519" s="373" t="e">
        <f>MAX(BE54,BE60,BE66,BE72,BE78,BE84,BE90,BE96,BE102,BE108,BE114,BE120,BE126,BE132,BE138,BE144,BE150,BE156,BE162)</f>
        <v>#VALUE!</v>
      </c>
      <c r="BF519" s="549"/>
      <c r="BG519" s="373" t="e">
        <f>MAX(BG54,BG60,BG66,BG72,BG78,BG84,BG90,BG96,BG102,BG108,BG114,BG120,BG126,BG132,BG138,BG144,BG150,BG156,BG162, BG168,BG174,BG180)</f>
        <v>#VALUE!</v>
      </c>
      <c r="BH519" s="549"/>
      <c r="BI519" s="373" t="e">
        <f>MAX(BI54,BI60,BI66,BI72,BI78,BI84,BI90,BI96,BI102,BI108,BI114,BI120,BI126,BI132,BI138,BI144,BI150,BI156,BI162, BI168,BI174,BI180)</f>
        <v>#VALUE!</v>
      </c>
      <c r="BJ519" s="549"/>
      <c r="BK519" s="373" t="e">
        <f>MAX(BK54,BK60,BK66,BK72,BK78,BK84,BK90,BK96,BK102,BK108,BK114,BK120,BK126,BK132,BK138,BK144,BK150,BK156,BK162)</f>
        <v>#VALUE!</v>
      </c>
      <c r="BL519" s="549"/>
      <c r="BM519" s="373" t="e">
        <f>MAX(BM54,BM60,BM66,BM72,BM78,BM84,BM90,BM96,BM102,BM108,BM114,BM120,BM126,BM132,BM138,BM144,BM150,BM156,BM162)</f>
        <v>#VALUE!</v>
      </c>
      <c r="BN519" s="549"/>
      <c r="BO519" s="182" t="e">
        <f>MAX(BO54,BO60,BO66,BO72,BO78,BO84,BO90,BO96,BO102,BO108,BO114,BO120,BO126,BO132,BO138,BO144,BO150,BO156,BO162,BO168,BO174,BO180)</f>
        <v>#VALUE!</v>
      </c>
      <c r="BP519" s="501"/>
      <c r="BQ519" s="502"/>
      <c r="BR519" s="502"/>
      <c r="BS519" s="502"/>
      <c r="BT519" s="502"/>
      <c r="BU519" s="299">
        <f>MAX(BU54,BU60,BU66,BU72,BU78,BU84,BU90,BU96,BU102,BU108,BU114,BU120,BU126,BU132,BU138,BU144,BU150,BU156,BU162, BU168,BU174,BU180)</f>
        <v>0</v>
      </c>
      <c r="BV519" s="567"/>
      <c r="BW519" s="299">
        <f>MAX(BW54,BW60,BW66,BW72,BW78,BW84,BW90,BW96,BW102,BW108,BW114,BW120,BW126,BW132,BW138,BW144,BW150,BW156,BW162, BW168,BW174,BW180)</f>
        <v>0</v>
      </c>
      <c r="BX519" s="567"/>
    </row>
    <row r="520" spans="3:76" ht="17" customHeight="1" x14ac:dyDescent="0.35">
      <c r="W520" s="169"/>
      <c r="X520" s="169"/>
      <c r="Z520" s="113"/>
      <c r="AP520" s="169"/>
      <c r="AQ520" s="169"/>
      <c r="AR520" s="169"/>
      <c r="AS520" s="169"/>
      <c r="AT520" s="535"/>
      <c r="AU520" s="186" t="s">
        <v>118</v>
      </c>
      <c r="AV520" s="542" t="s">
        <v>123</v>
      </c>
      <c r="AW520" s="371" t="e">
        <f>AVERAGE(AW56,AW62,AW68,AW74,AW80,AW86,AW92,AW98,AW104,AW110,AW116,AW122,AW128,AW134,AW140,AW146,AW152,AW158,AW164,AW170,AW176,AW182)</f>
        <v>#VALUE!</v>
      </c>
      <c r="AX520" s="559"/>
      <c r="AY520" s="502"/>
      <c r="AZ520" s="502"/>
      <c r="BA520" s="502"/>
      <c r="BB520" s="366"/>
      <c r="BC520" s="371" t="e">
        <f>AVERAGE(BC56,BC62,BC68,BC74,BC80,BC86,BC92,BC98,BC104,BC110,BC116,BC122,BC128,BC134,BC140,BC146,BC152,BC158,BC164,BC170,BC176,BC182)</f>
        <v>#VALUE!</v>
      </c>
      <c r="BD520" s="549"/>
      <c r="BE520" s="371" t="e">
        <f>AVERAGE(BE56,BE62,BE68,BE74,BE80,BE86,BE92,BE98,BE104,BE110,BE116,BE122,BE128,BE134,BE140,BE146,BE152,BE158,BE164,BE170,BE176,BE182)</f>
        <v>#VALUE!</v>
      </c>
      <c r="BF520" s="549"/>
      <c r="BG520" s="371" t="e">
        <f>AVERAGE(BG56,BG62,BG68,BG74,BG80,BG86,BG92,BG98,BG104,BG110,BG116,BG122,BG128,BG134,BG140,BG146,BG152,BG158,BG164,BG170,BG176,BG182)</f>
        <v>#VALUE!</v>
      </c>
      <c r="BH520" s="549"/>
      <c r="BI520" s="371" t="e">
        <f>AVERAGE(BI56,BI62,BI68,BI74,BI80,BI86,BI92,BI98,BI104,BI110,BI116,BI122,BI128,BI134,BI140,BI146,BI152,BI158,BI164,BI170,BI176,BI182)</f>
        <v>#VALUE!</v>
      </c>
      <c r="BJ520" s="549"/>
      <c r="BK520" s="371" t="e">
        <f>AVERAGE(BK56,BK62,BK68,BK74,BK80,BK86,BK92,BK98,BK104,BK110,BK116,BK122,BK128,BK134,BK140,BK146,BK152,BK158,BK164,BK170,BK176,BK182)</f>
        <v>#VALUE!</v>
      </c>
      <c r="BL520" s="549"/>
      <c r="BM520" s="371" t="e">
        <f>AVERAGE(BM56,BM62,BM68,BM74,BM80,BM86,BM92,BM98,BM104,BM110,BM116,BM122,BM128,BM134,BM140,BM146,BM152,BM158,BM164,BM170,BM176,BM182)</f>
        <v>#VALUE!</v>
      </c>
      <c r="BN520" s="549"/>
      <c r="BO520" s="188" t="e">
        <f>AVERAGE(BO56,BO62,BO68,BO74,BO80,BO86,BO92,BO98,BO104,BO110,BO116,BO122,BO128,BO134,BO140,BO146,BO152,BO158,BO164,BO170,BO176,BO182)</f>
        <v>#VALUE!</v>
      </c>
      <c r="BP520" s="501"/>
      <c r="BQ520" s="502"/>
      <c r="BR520" s="502"/>
      <c r="BS520" s="502"/>
      <c r="BT520" s="502"/>
      <c r="BU520" s="301">
        <f>SUM(BU56,BU62,BU68,BU74,BU80,BU86,BU92,BU98,BU104,BU110,BU116,BU122,BU128,BU134,BU140,BU146,BU152,BU158,BU164,BU170,BU176,BU182)</f>
        <v>0</v>
      </c>
      <c r="BV520" s="567"/>
      <c r="BW520" s="301">
        <f>SUM(BW56,BW62,BW68,BW74,BW80,BW86,BW92,BW98,BW104,BW110,BW116,BW122,BW128,BW134,BW140,BW146,BW152,BW158,BW164,BW170,BW176,BW182)</f>
        <v>0</v>
      </c>
      <c r="BX520" s="567"/>
    </row>
    <row r="521" spans="3:76" ht="17" customHeight="1" x14ac:dyDescent="0.35">
      <c r="W521" s="169"/>
      <c r="X521" s="169"/>
      <c r="Z521" s="113"/>
      <c r="AP521" s="169"/>
      <c r="AQ521" s="169"/>
      <c r="AR521" s="169"/>
      <c r="AS521" s="169"/>
      <c r="AT521" s="535"/>
      <c r="AU521" s="186" t="s">
        <v>119</v>
      </c>
      <c r="AV521" s="543"/>
      <c r="AW521" s="372" t="e">
        <f>MIN(AW56,AW62,AW68,AW74,AW80,AW86,AW92,AW98,AW104,AW110,AW116,AW122,AW128,AW134,AW140,AW146,AW152,AW158,AW164,AW170,AW176,AW182)</f>
        <v>#VALUE!</v>
      </c>
      <c r="AX521" s="559"/>
      <c r="AY521" s="502"/>
      <c r="AZ521" s="502"/>
      <c r="BA521" s="502"/>
      <c r="BB521" s="366"/>
      <c r="BC521" s="372" t="e">
        <f>MIN(BC56,BC62,BC68,BC74,BC80,BC86,BC92,BC98,BC104,BC110,BC116,BC122,BC128,BC134,BC140,BC146,BC152,BC158,BC164,BC170,BC176,BC182)</f>
        <v>#VALUE!</v>
      </c>
      <c r="BD521" s="549"/>
      <c r="BE521" s="372" t="e">
        <f>MIN(BE56,BE62,BE68,BE74,BE80,BE86,BE92,BE98,BE104,BE110,BE116,BE122,BE128,BE134,BE140,BE146,BE152,BE158,BE164,BE170,BE176,BE182)</f>
        <v>#VALUE!</v>
      </c>
      <c r="BF521" s="549"/>
      <c r="BG521" s="372" t="e">
        <f>MIN(BG56,BG62,BG68,BG74,BG80,BG86,BG92,BG98,BG104,BG110,BG116,BG122,BG128,BG134,BG140,BG146,BG152,BG158,BG164,BG170,BG176,BG182)</f>
        <v>#VALUE!</v>
      </c>
      <c r="BH521" s="549"/>
      <c r="BI521" s="372" t="e">
        <f>MIN(BI56,BI62,BI68,BI74,BI80,BI86,BI92,BI98,BI104,BI110,BI116,BI122,BI128,BI134,BI140,BI146,BI152,BI158,BI164,BI170,BI176,BI182)</f>
        <v>#VALUE!</v>
      </c>
      <c r="BJ521" s="549"/>
      <c r="BK521" s="372" t="e">
        <f>MIN(BK56,BK62,BK68,BK74,BK80,BK86,BK92,BK98,BK104,BK110,BK116,BK122,BK128,BK134,BK140,BK146,BK152,BK158,BK164,BK170,BK176,BK182)</f>
        <v>#VALUE!</v>
      </c>
      <c r="BL521" s="549"/>
      <c r="BM521" s="372" t="e">
        <f>MIN(BM56,BM62,BM68,BM74,BM80,BM86,BM92,BM98,BM104,BM110,BM116,BM122,BM128,BM134,BM140,BM146,BM152,BM158,BM164,BM170,BM176,BM182)</f>
        <v>#VALUE!</v>
      </c>
      <c r="BN521" s="549"/>
      <c r="BO521" s="180" t="e">
        <f>MIN(BO56,BO62,BO68,BO74,BO80,BO86,BO92,BO98,BO104,BO110,BO116,BO122,BO128,BO134,BO140,BO146,BO152,BO158,BO164,BO170,BO176,BO182)</f>
        <v>#VALUE!</v>
      </c>
      <c r="BP521" s="501"/>
      <c r="BQ521" s="502"/>
      <c r="BR521" s="502"/>
      <c r="BS521" s="502"/>
      <c r="BT521" s="502"/>
      <c r="BU521" s="297">
        <f>MIN(BU56,BU62,BU68,BU74,BU80,BU86,BU92,BU98,BU104,BU110,BU116,BU122,BU128,BU134,BU140,BU146,BU152,BU158,BU164,BU170,BU176,BU182)</f>
        <v>0</v>
      </c>
      <c r="BV521" s="567"/>
      <c r="BW521" s="297">
        <f>MIN(BW56,BW62,BW68,BW74,BW80,BW86,BW92,BW98,BW104,BW110,BW116,BW122,BW128,BW134,BW140,BW146,BW152,BW158,BW164,BW170,BW176,BW182)</f>
        <v>0</v>
      </c>
      <c r="BX521" s="567"/>
    </row>
    <row r="522" spans="3:76" ht="17" customHeight="1" thickBot="1" x14ac:dyDescent="0.4">
      <c r="F522" s="169">
        <f>COUNTIFS(F184:F231,"&lt;&gt;",F184:F231,"&lt;&gt;0")</f>
        <v>48</v>
      </c>
      <c r="G522" s="169">
        <f>COUNTIFS(G184:G231,"&lt;&gt;",G184:G231,"&lt;&gt;0")</f>
        <v>0</v>
      </c>
      <c r="W522" s="169"/>
      <c r="X522" s="169"/>
      <c r="Z522" s="169">
        <f>COUNTIFS(Z184:Z231,"&lt;&gt;",Z184:Z231,"&lt;&gt;0")</f>
        <v>0</v>
      </c>
      <c r="AP522" s="169"/>
      <c r="AQ522" s="169"/>
      <c r="AR522" s="112">
        <f>Z522/F522</f>
        <v>0</v>
      </c>
      <c r="AS522" s="169"/>
      <c r="AT522" s="535"/>
      <c r="AU522" s="189" t="s">
        <v>120</v>
      </c>
      <c r="AV522" s="544"/>
      <c r="AW522" s="373" t="e">
        <f>MAX(AW56,AW62,AW68,AW74,AW80,AW86,AW92,AW98,AW104,AW110,AW116,AW122,AW128,AW134,AW140,AW146,AW152,AW158,AW164,AW170,AW176,AW182)</f>
        <v>#VALUE!</v>
      </c>
      <c r="AX522" s="560"/>
      <c r="AY522" s="504"/>
      <c r="AZ522" s="504"/>
      <c r="BA522" s="504"/>
      <c r="BB522" s="368"/>
      <c r="BC522" s="373" t="e">
        <f>MAX(BC56,BC62,BC68,BC74,BC80,BC86,BC92,BC98,BC104,BC110,BC116,BC122,BC128,BC134,BC140,BC146,BC152,BC158,BC164,BC170,BC176,BC182)</f>
        <v>#VALUE!</v>
      </c>
      <c r="BD522" s="550"/>
      <c r="BE522" s="373" t="e">
        <f>MAX(BE56,BE62,BE68,BE74,BE80,BE86,BE92,BE98,BE104,BE110,BE116,BE122,BE128,BE134,BE140,BE146,BE152,BE158,BE164,BE170,BE176,BE182)</f>
        <v>#VALUE!</v>
      </c>
      <c r="BF522" s="550"/>
      <c r="BG522" s="373" t="e">
        <f>MAX(BG56,BG62,BG68,BG74,BG80,BG86,BG92,BG98,BG104,BG110,BG116,BG122,BG128,BG134,BG140,BG146,BG152,BG158,BG164,BG170,BG176,BG182)</f>
        <v>#VALUE!</v>
      </c>
      <c r="BH522" s="550"/>
      <c r="BI522" s="373" t="e">
        <f>MAX(BI56,BI62,BI68,BI74,BI80,BI86,BI92,BI98,BI104,BI110,BI116,BI122,BI128,BI134,BI140,BI146,BI152,BI158,BI164,BI170,BI176,BI182)</f>
        <v>#VALUE!</v>
      </c>
      <c r="BJ522" s="550"/>
      <c r="BK522" s="373" t="e">
        <f>MAX(BK56,BK62,BK68,BK74,BK80,BK86,BK92,BK98,BK104,BK110,BK116,BK122,BK128,BK134,BK140,BK146,BK152,BK158,BK164,BK170,BK176,BK182)</f>
        <v>#VALUE!</v>
      </c>
      <c r="BL522" s="550"/>
      <c r="BM522" s="373" t="e">
        <f>MAX(BM56,BM62,BM68,BM74,BM80,BM86,BM92,BM98,BM104,BM110,BM116,BM122,BM128,BM134,BM140,BM146,BM152,BM158,BM164,BM170,BM176,BM182)</f>
        <v>#VALUE!</v>
      </c>
      <c r="BN522" s="550"/>
      <c r="BO522" s="182" t="e">
        <f>MAX(BO56,BO62,BO68,BO74,BO80,BO86,BO92,BO98,BO104,BO110,BO116,BO122,BO128,BO134,BO140,BO146,BO152,BO158,BO164,BO170,BO176,BO182)</f>
        <v>#VALUE!</v>
      </c>
      <c r="BP522" s="503"/>
      <c r="BQ522" s="504"/>
      <c r="BR522" s="504"/>
      <c r="BS522" s="504"/>
      <c r="BT522" s="504"/>
      <c r="BU522" s="299">
        <f>MAX(BU56,BU62,BU68,BU74,BU80,BU86,BU92,BU98,BU104,BU110,BU116,BU122,BU128,BU134,BU140,BU146,BU152,BU158,BU164,BU170,BU176,BU182)</f>
        <v>0</v>
      </c>
      <c r="BV522" s="568"/>
      <c r="BW522" s="299">
        <f>MAX(BW56,BW62,BW68,BW74,BW80,BW86,BW92,BW98,BW104,BW110,BW116,BW122,BW128,BW134,BW140,BW146,BW152,BW158,BW164,BW170,BW176,BW182)</f>
        <v>0</v>
      </c>
      <c r="BX522" s="568"/>
    </row>
    <row r="523" spans="3:76" ht="17" customHeight="1" x14ac:dyDescent="0.35">
      <c r="C523" s="112" t="s">
        <v>98</v>
      </c>
      <c r="V523" s="113" t="s">
        <v>127</v>
      </c>
      <c r="W523" s="169" t="e">
        <f>GEOMEAN(W184:W231)</f>
        <v>#NUM!</v>
      </c>
      <c r="X523" s="169" t="e">
        <f>GEOMEAN(X184:X231)</f>
        <v>#NUM!</v>
      </c>
      <c r="Z523" s="113"/>
      <c r="AP523" s="169" t="e">
        <f>GEOMEAN(AP184:AP231)</f>
        <v>#NUM!</v>
      </c>
      <c r="AQ523" s="169" t="e">
        <f>GEOMEAN(AQ184:AQ231)</f>
        <v>#NUM!</v>
      </c>
      <c r="AR523" s="169" t="e">
        <f>GEOMEAN(AR184:AR231)</f>
        <v>#DIV/0!</v>
      </c>
      <c r="AS523" s="169" t="e">
        <f>GEOMEAN(AS184:AS231)</f>
        <v>#DIV/0!</v>
      </c>
      <c r="AT523" s="535" t="str">
        <f>C523</f>
        <v>Class A3_720p</v>
      </c>
      <c r="AU523" s="170" t="s">
        <v>118</v>
      </c>
      <c r="AV523" s="536" t="s">
        <v>121</v>
      </c>
      <c r="AW523" s="171" t="e">
        <f>AVERAGE(AW184,AW190,AW196,AW202,AW208,AW214,AW220,AW226)</f>
        <v>#VALUE!</v>
      </c>
      <c r="AX523" s="172" t="e">
        <f>AVERAGE(AX184:AX231)</f>
        <v>#VALUE!</v>
      </c>
      <c r="AY523" s="172" t="e">
        <f>AVERAGE(AY184:AY231)</f>
        <v>#VALUE!</v>
      </c>
      <c r="AZ523" s="172" t="e">
        <f>AVERAGE(AZ184:AZ231)</f>
        <v>#VALUE!</v>
      </c>
      <c r="BA523" s="172" t="e">
        <f>AVERAGE(BA184:BA231)</f>
        <v>#VALUE!</v>
      </c>
      <c r="BB523" s="172" t="e">
        <f>AVERAGE(BB184:BB231)</f>
        <v>#VALUE!</v>
      </c>
      <c r="BC523" s="171" t="e">
        <f>AVERAGE(BC184,BC190,BC196,BC202,BC208,BC214,BC220,BC226)</f>
        <v>#VALUE!</v>
      </c>
      <c r="BD523" s="172" t="e">
        <f>AVERAGE(BD184:BD231)</f>
        <v>#VALUE!</v>
      </c>
      <c r="BE523" s="171" t="e">
        <f>AVERAGE(BE184,BE190,BE196,BE202,BE208,BE214,BE220,BE226)</f>
        <v>#VALUE!</v>
      </c>
      <c r="BF523" s="172" t="e">
        <f>AVERAGE(BF184:BF231)</f>
        <v>#VALUE!</v>
      </c>
      <c r="BG523" s="171" t="e">
        <f>AVERAGE(BG184,BG190,BG196,BG202,BG208,BG214,BG220,BG226)</f>
        <v>#VALUE!</v>
      </c>
      <c r="BH523" s="173" t="e">
        <f>AVERAGE(BH184:BH231)</f>
        <v>#VALUE!</v>
      </c>
      <c r="BI523" s="171" t="e">
        <f>AVERAGE(BI184,BI190,BI196,BI202,BI208,BI214,BI220,BI226)</f>
        <v>#VALUE!</v>
      </c>
      <c r="BJ523" s="173" t="e">
        <f>AVERAGE(BJ184:BJ231)</f>
        <v>#VALUE!</v>
      </c>
      <c r="BK523" s="171" t="e">
        <f>AVERAGE(BK184,BK190,BK196,BK202,BK208,BK214,BK220,BK226)</f>
        <v>#VALUE!</v>
      </c>
      <c r="BL523" s="172" t="e">
        <f>AVERAGE(BL184:BL231)</f>
        <v>#VALUE!</v>
      </c>
      <c r="BM523" s="171" t="e">
        <f>AVERAGE(BM184,BM190,BM196,BM202,BM208,BM214,BM220,BM226)</f>
        <v>#VALUE!</v>
      </c>
      <c r="BN523" s="172" t="e">
        <f>AVERAGE(BN184:BN231)</f>
        <v>#VALUE!</v>
      </c>
      <c r="BO523" s="174" t="e">
        <f>AVERAGE(BO184,BO190,BO196,BO202,BO208,BO214,BO220,BO226)</f>
        <v>#VALUE!</v>
      </c>
      <c r="BP523" s="379" t="e">
        <f>AVERAGE(BP184:BP231)</f>
        <v>#VALUE!</v>
      </c>
      <c r="BQ523" s="378" t="e">
        <f>AVERAGE(BQ184:BQ231)</f>
        <v>#VALUE!</v>
      </c>
      <c r="BR523" s="378" t="e">
        <f>AVERAGE(BR184:BR231)</f>
        <v>#VALUE!</v>
      </c>
      <c r="BS523" s="377" t="e">
        <f>AVERAGE(BS184:BS231)</f>
        <v>#VALUE!</v>
      </c>
      <c r="BT523" s="377" t="e">
        <f>AVERAGE(BT184:BT231)</f>
        <v>#VALUE!</v>
      </c>
      <c r="BU523" s="295">
        <f>SUM(BU184,BU190,BU196,BU202,BU208,BU214,BU220,BU226)</f>
        <v>0</v>
      </c>
      <c r="BV523" s="296">
        <f>SUM(BV184:BV231)</f>
        <v>0</v>
      </c>
      <c r="BW523" s="295">
        <f>SUM(BW184,BW190,BW196,BW202,BW208,BW214,BW220,BW226)</f>
        <v>0</v>
      </c>
      <c r="BX523" s="296">
        <f>SUM(BX184:BX231)</f>
        <v>0</v>
      </c>
    </row>
    <row r="524" spans="3:76" ht="17" customHeight="1" x14ac:dyDescent="0.35">
      <c r="V524" s="113" t="s">
        <v>128</v>
      </c>
      <c r="W524" s="169">
        <f>SUM(W184:W231)</f>
        <v>0</v>
      </c>
      <c r="X524" s="169">
        <f>SUM(X184:X231)</f>
        <v>0</v>
      </c>
      <c r="Z524" s="113"/>
      <c r="AP524" s="169">
        <f>SUM(AP184:AP231)</f>
        <v>0</v>
      </c>
      <c r="AQ524" s="169">
        <f>SUM(AQ184:AQ231)</f>
        <v>0</v>
      </c>
      <c r="AR524" s="169" t="e">
        <f>SUM(AR184:AR231)</f>
        <v>#DIV/0!</v>
      </c>
      <c r="AS524" s="169" t="e">
        <f>SUM(AS184:AS231)</f>
        <v>#DIV/0!</v>
      </c>
      <c r="AT524" s="535"/>
      <c r="AU524" s="178" t="s">
        <v>119</v>
      </c>
      <c r="AV524" s="537"/>
      <c r="AW524" s="372" t="e">
        <f>MIN(AW184,AW190,AW196,AW202,AW208,AW214,AW220,AW226)</f>
        <v>#VALUE!</v>
      </c>
      <c r="AX524" s="361" t="e">
        <f>MIN(AX184:AX231)</f>
        <v>#VALUE!</v>
      </c>
      <c r="AY524" s="361" t="e">
        <f>MIN(AY184:AY231)</f>
        <v>#VALUE!</v>
      </c>
      <c r="AZ524" s="361" t="e">
        <f>MIN(AZ184:AZ231)</f>
        <v>#VALUE!</v>
      </c>
      <c r="BA524" s="361" t="e">
        <f>MIN(BA184:BA231)</f>
        <v>#VALUE!</v>
      </c>
      <c r="BB524" s="361" t="e">
        <f>MIN(BB184:BB231)</f>
        <v>#VALUE!</v>
      </c>
      <c r="BC524" s="372" t="e">
        <f>MIN(BC184,BC190,BC196,BC202,BC208,BC214,BC220,BC226)</f>
        <v>#VALUE!</v>
      </c>
      <c r="BD524" s="361" t="e">
        <f>MIN(BD184:BD231)</f>
        <v>#VALUE!</v>
      </c>
      <c r="BE524" s="372" t="e">
        <f>MIN(BE184,BE190,BE196,BE202,BE208,BE214,BE220,BE226)</f>
        <v>#VALUE!</v>
      </c>
      <c r="BF524" s="361" t="e">
        <f>MIN(BF184:BF231)</f>
        <v>#VALUE!</v>
      </c>
      <c r="BG524" s="372" t="e">
        <f>MIN(BG184,BG190,BG196,BG202,BG208,BG214,BG220,BG226)</f>
        <v>#VALUE!</v>
      </c>
      <c r="BH524" s="369" t="e">
        <f>MIN(BH184:BH231)</f>
        <v>#VALUE!</v>
      </c>
      <c r="BI524" s="372" t="e">
        <f>MIN(BI184,BI190,BI196,BI202,BI208,BI214,BI220,BI226)</f>
        <v>#VALUE!</v>
      </c>
      <c r="BJ524" s="369" t="e">
        <f>MIN(BJ184:BJ231)</f>
        <v>#VALUE!</v>
      </c>
      <c r="BK524" s="372" t="e">
        <f>MIN(BK184,BK190,BK196,BK202,BK208,BK214,BK220,BK226)</f>
        <v>#VALUE!</v>
      </c>
      <c r="BL524" s="361" t="e">
        <f>MIN(BL184:BL231)</f>
        <v>#VALUE!</v>
      </c>
      <c r="BM524" s="372" t="e">
        <f>MIN(BM184,BM190,BM196,BM202,BM208,BM214,BM220,BM226)</f>
        <v>#VALUE!</v>
      </c>
      <c r="BN524" s="361" t="e">
        <f>MIN(BN184:BN231)</f>
        <v>#VALUE!</v>
      </c>
      <c r="BO524" s="180" t="e">
        <f>MIN(BO184,BO190,BO196,BO202,BO208,BO214,BO220,BO226)</f>
        <v>#VALUE!</v>
      </c>
      <c r="BP524" s="372" t="e">
        <f>MIN(BP184:BP231)</f>
        <v>#VALUE!</v>
      </c>
      <c r="BQ524" s="361" t="e">
        <f>MIN(BQ184:BQ231)</f>
        <v>#VALUE!</v>
      </c>
      <c r="BR524" s="361" t="e">
        <f>MIN(BR184:BR231)</f>
        <v>#VALUE!</v>
      </c>
      <c r="BS524" s="369" t="e">
        <f>MIN(BS184:BS231)</f>
        <v>#VALUE!</v>
      </c>
      <c r="BT524" s="369" t="e">
        <f>MIN(BT184:BT231)</f>
        <v>#VALUE!</v>
      </c>
      <c r="BU524" s="297">
        <f>MIN(BU184,BU190,BU196,BU202,BU208,BU214,BU220,BU226)</f>
        <v>0</v>
      </c>
      <c r="BV524" s="359">
        <f>MIN(BV184:BV231)</f>
        <v>0</v>
      </c>
      <c r="BW524" s="297">
        <f>MIN(BW184,BW190,BW196,BW202,BW208,BW214,BW220,BW226)</f>
        <v>0</v>
      </c>
      <c r="BX524" s="359">
        <f>MIN(BX184:BX231)</f>
        <v>0</v>
      </c>
    </row>
    <row r="525" spans="3:76" ht="17" customHeight="1" thickBot="1" x14ac:dyDescent="0.4">
      <c r="V525" s="113" t="s">
        <v>120</v>
      </c>
      <c r="W525" s="169">
        <f>MAX(W184:W231)</f>
        <v>0</v>
      </c>
      <c r="X525" s="169">
        <f>MAX(X184:X231)</f>
        <v>0</v>
      </c>
      <c r="Z525" s="113"/>
      <c r="AP525" s="169">
        <f>MAX(AP184:AP231)</f>
        <v>0</v>
      </c>
      <c r="AQ525" s="169">
        <f>MAX(AQ184:AQ231)</f>
        <v>0</v>
      </c>
      <c r="AR525" s="169" t="e">
        <f>MAX(AR184:AR231)</f>
        <v>#DIV/0!</v>
      </c>
      <c r="AS525" s="169" t="e">
        <f>MAX(AS184:AS231)</f>
        <v>#DIV/0!</v>
      </c>
      <c r="AT525" s="535"/>
      <c r="AU525" s="178" t="s">
        <v>120</v>
      </c>
      <c r="AV525" s="538"/>
      <c r="AW525" s="373" t="e">
        <f>MAX(AW184,AW190,AW196,AW202,AW208,AW214,AW220,AW226)</f>
        <v>#VALUE!</v>
      </c>
      <c r="AX525" s="362" t="e">
        <f>MAX(AX184:AX231)</f>
        <v>#VALUE!</v>
      </c>
      <c r="AY525" s="362" t="e">
        <f>MAX(AY184:AY231)</f>
        <v>#VALUE!</v>
      </c>
      <c r="AZ525" s="362" t="e">
        <f>MAX(AZ184:AZ231)</f>
        <v>#VALUE!</v>
      </c>
      <c r="BA525" s="362" t="e">
        <f>MAX(BA184:BA231)</f>
        <v>#VALUE!</v>
      </c>
      <c r="BB525" s="362" t="e">
        <f>MAX(BB184:BB231)</f>
        <v>#VALUE!</v>
      </c>
      <c r="BC525" s="373" t="e">
        <f>MAX(BC184,BC190,BC196,BC202,BC208,BC214,BC220,BC226)</f>
        <v>#VALUE!</v>
      </c>
      <c r="BD525" s="362" t="e">
        <f>MAX(BD184:BD231)</f>
        <v>#VALUE!</v>
      </c>
      <c r="BE525" s="373" t="e">
        <f>MAX(BE184,BE190,BE196,BE202,BE208,BE214,BE220,BE226)</f>
        <v>#VALUE!</v>
      </c>
      <c r="BF525" s="362" t="e">
        <f>MAX(BF184:BF231)</f>
        <v>#VALUE!</v>
      </c>
      <c r="BG525" s="373" t="e">
        <f>MAX(BG184,BG190,BG196,BG202,BG208,BG214,BG220,BG226)</f>
        <v>#VALUE!</v>
      </c>
      <c r="BH525" s="370" t="e">
        <f>MAX(BH184:BH231)</f>
        <v>#VALUE!</v>
      </c>
      <c r="BI525" s="373" t="e">
        <f>MAX(BI184,BI190,BI196,BI202,BI208,BI214,BI220,BI226)</f>
        <v>#VALUE!</v>
      </c>
      <c r="BJ525" s="370" t="e">
        <f>MAX(BJ184:BJ231)</f>
        <v>#VALUE!</v>
      </c>
      <c r="BK525" s="373" t="e">
        <f>MAX(BK184,BK190,BK196,BK202,BK208,BK214,BK220,BK226)</f>
        <v>#VALUE!</v>
      </c>
      <c r="BL525" s="362" t="e">
        <f>MAX(BL184:BL231)</f>
        <v>#VALUE!</v>
      </c>
      <c r="BM525" s="373" t="e">
        <f>MAX(BM184,BM190,BM196,BM202,BM208,BM214,BM220,BM226)</f>
        <v>#VALUE!</v>
      </c>
      <c r="BN525" s="362" t="e">
        <f>MAX(BN184:BN231)</f>
        <v>#VALUE!</v>
      </c>
      <c r="BO525" s="182" t="e">
        <f>MAX(BO184,BO190,BO196,BO202,BO208,BO214,BO220,BO226)</f>
        <v>#VALUE!</v>
      </c>
      <c r="BP525" s="373" t="e">
        <f>MAX(BP184:BP231)</f>
        <v>#VALUE!</v>
      </c>
      <c r="BQ525" s="362" t="e">
        <f>MAX(BQ184:BQ231)</f>
        <v>#VALUE!</v>
      </c>
      <c r="BR525" s="362" t="e">
        <f>MAX(BR184:BR231)</f>
        <v>#VALUE!</v>
      </c>
      <c r="BS525" s="370" t="e">
        <f>MAX(BS184:BS231)</f>
        <v>#VALUE!</v>
      </c>
      <c r="BT525" s="370" t="e">
        <f>MAX(BT184:BT231)</f>
        <v>#VALUE!</v>
      </c>
      <c r="BU525" s="299">
        <f>MAX(BU184,BU190,BU196,BU202,BU208,BU214,BU220,BU226)</f>
        <v>0</v>
      </c>
      <c r="BV525" s="360">
        <f>MAX(BV184:BV231)</f>
        <v>0</v>
      </c>
      <c r="BW525" s="299">
        <f>MAX(BW184,BW190,BW196,BW202,BW208,BW214,BW220,BW226)</f>
        <v>0</v>
      </c>
      <c r="BX525" s="360">
        <f>MAX(BX184:BX231)</f>
        <v>0</v>
      </c>
    </row>
    <row r="526" spans="3:76" ht="17" customHeight="1" x14ac:dyDescent="0.35">
      <c r="V526" s="113" t="s">
        <v>119</v>
      </c>
      <c r="W526" s="169">
        <f>MIN(W184:W231)</f>
        <v>0</v>
      </c>
      <c r="X526" s="169">
        <f>MIN(X184:X231)</f>
        <v>0</v>
      </c>
      <c r="Z526" s="113"/>
      <c r="AP526" s="169">
        <f>MIN(AP184:AP231)</f>
        <v>0</v>
      </c>
      <c r="AQ526" s="169">
        <f>MIN(AQ184:AQ231)</f>
        <v>0</v>
      </c>
      <c r="AR526" s="169" t="e">
        <f>MIN(AR184:AR231)</f>
        <v>#DIV/0!</v>
      </c>
      <c r="AS526" s="169" t="e">
        <f>MIN(AS184:AS231)</f>
        <v>#DIV/0!</v>
      </c>
      <c r="AT526" s="535"/>
      <c r="AU526" s="178" t="s">
        <v>118</v>
      </c>
      <c r="AV526" s="539" t="s">
        <v>122</v>
      </c>
      <c r="AW526" s="171" t="e">
        <f>AVERAGE(AW186,AW192,AW198,AW204,AW210,AW216,AW222,AW228)</f>
        <v>#VALUE!</v>
      </c>
      <c r="AX526" s="558"/>
      <c r="AY526" s="500"/>
      <c r="AZ526" s="500"/>
      <c r="BA526" s="500"/>
      <c r="BB526" s="364"/>
      <c r="BC526" s="171" t="e">
        <f>AVERAGE(BC186,BC192,BC198,BC204,BC210,BC216,BC222,BC228)</f>
        <v>#VALUE!</v>
      </c>
      <c r="BD526" s="548"/>
      <c r="BE526" s="171" t="e">
        <f>AVERAGE(BE186,BE192,BE198,BE204,BE210,BE216,BE222,BE228)</f>
        <v>#VALUE!</v>
      </c>
      <c r="BF526" s="548"/>
      <c r="BG526" s="171" t="e">
        <f>AVERAGE(BG186,BG192,BG198,BG204,BG210,BG216,BG222,BG228)</f>
        <v>#VALUE!</v>
      </c>
      <c r="BH526" s="548"/>
      <c r="BI526" s="171" t="e">
        <f>AVERAGE(BI186,BI192,BI198,BI204,BI210,BI216,BI222,BI228)</f>
        <v>#VALUE!</v>
      </c>
      <c r="BJ526" s="548"/>
      <c r="BK526" s="171" t="e">
        <f>AVERAGE(BK186,BK192,BK198,BK204,BK210,BK216,BK222,BK228)</f>
        <v>#VALUE!</v>
      </c>
      <c r="BL526" s="548"/>
      <c r="BM526" s="171" t="e">
        <f>AVERAGE(BM186,BM192,BM198,BM204,BM210,BM216,BM222,BM228)</f>
        <v>#VALUE!</v>
      </c>
      <c r="BN526" s="548"/>
      <c r="BO526" s="174" t="e">
        <f>AVERAGE(BO186,BO192,BO198,BO204,BO210,BO216,BO222,BO228)</f>
        <v>#VALUE!</v>
      </c>
      <c r="BP526" s="499"/>
      <c r="BQ526" s="500"/>
      <c r="BR526" s="500"/>
      <c r="BS526" s="500"/>
      <c r="BT526" s="500"/>
      <c r="BU526" s="295">
        <f>SUM(BU186,BU192,BU198,BU204,BU210,BU216,BU222,BU228)</f>
        <v>0</v>
      </c>
      <c r="BV526" s="566"/>
      <c r="BW526" s="295">
        <f>SUM(BW186,BW192,BW198,BW204,BW210,BW216,BW222,BW228)</f>
        <v>0</v>
      </c>
      <c r="BX526" s="566"/>
    </row>
    <row r="527" spans="3:76" ht="17" customHeight="1" x14ac:dyDescent="0.35">
      <c r="V527" s="113" t="s">
        <v>129</v>
      </c>
      <c r="W527" s="169"/>
      <c r="X527" s="169"/>
      <c r="Z527" s="113"/>
      <c r="AP527" s="184" t="e">
        <f>AP523/W523</f>
        <v>#NUM!</v>
      </c>
      <c r="AQ527" s="184" t="e">
        <f>AQ523/X523</f>
        <v>#NUM!</v>
      </c>
      <c r="AR527" s="169"/>
      <c r="AS527" s="169"/>
      <c r="AT527" s="535"/>
      <c r="AU527" s="178" t="s">
        <v>119</v>
      </c>
      <c r="AV527" s="540"/>
      <c r="AW527" s="372" t="e">
        <f>MIN(AW186,AW192,AW198,AW204,AW210,AW216,AW222,AW228)</f>
        <v>#VALUE!</v>
      </c>
      <c r="AX527" s="559"/>
      <c r="AY527" s="502"/>
      <c r="AZ527" s="502"/>
      <c r="BA527" s="502"/>
      <c r="BB527" s="366"/>
      <c r="BC527" s="372" t="e">
        <f>MIN(BC186,BC192,BC198,BC204,BC210,BC216,BC222,BC228)</f>
        <v>#VALUE!</v>
      </c>
      <c r="BD527" s="549"/>
      <c r="BE527" s="372" t="e">
        <f>MIN(BE186,BE192,BE198,BE204,BE210,BE216,BE222,BE228)</f>
        <v>#VALUE!</v>
      </c>
      <c r="BF527" s="549"/>
      <c r="BG527" s="372" t="e">
        <f>MIN(BG186,BG192,BG198,BG204,BG210,BG216,BG222,BG228)</f>
        <v>#VALUE!</v>
      </c>
      <c r="BH527" s="549"/>
      <c r="BI527" s="372" t="e">
        <f>MIN(BI186,BI192,BI198,BI204,BI210,BI216,BI222,BI228)</f>
        <v>#VALUE!</v>
      </c>
      <c r="BJ527" s="549"/>
      <c r="BK527" s="372" t="e">
        <f>MIN(BK186,BK192,BK198,BK204,BK210,BK216,BK222,BK228)</f>
        <v>#VALUE!</v>
      </c>
      <c r="BL527" s="549"/>
      <c r="BM527" s="372" t="e">
        <f>MIN(BM186,BM192,BM198,BM204,BM210,BM216,BM222,BM228)</f>
        <v>#VALUE!</v>
      </c>
      <c r="BN527" s="549"/>
      <c r="BO527" s="180" t="e">
        <f>MIN(BO186,BO192,BO198,BO204,BO210,BO216,BO222,BO228)</f>
        <v>#VALUE!</v>
      </c>
      <c r="BP527" s="501"/>
      <c r="BQ527" s="502"/>
      <c r="BR527" s="502"/>
      <c r="BS527" s="502"/>
      <c r="BT527" s="502"/>
      <c r="BU527" s="297">
        <f>MIN(BU186,BU192,BU198,BU204,BU210,BU216,BU222,BU228)</f>
        <v>0</v>
      </c>
      <c r="BV527" s="567"/>
      <c r="BW527" s="297">
        <f>MIN(BW186,BW192,BW198,BW204,BW210,BW216,BW222,BW228)</f>
        <v>0</v>
      </c>
      <c r="BX527" s="567"/>
    </row>
    <row r="528" spans="3:76" ht="17" customHeight="1" thickBot="1" x14ac:dyDescent="0.4">
      <c r="W528" s="169"/>
      <c r="X528" s="169"/>
      <c r="Z528" s="113"/>
      <c r="AP528" s="169"/>
      <c r="AQ528" s="169"/>
      <c r="AR528" s="169"/>
      <c r="AS528" s="169"/>
      <c r="AT528" s="535"/>
      <c r="AU528" s="178" t="s">
        <v>120</v>
      </c>
      <c r="AV528" s="541"/>
      <c r="AW528" s="373" t="e">
        <f>MAX(AW186,AW192,AW198,AW204,AW210,AW216,AW222,AW228)</f>
        <v>#VALUE!</v>
      </c>
      <c r="AX528" s="559"/>
      <c r="AY528" s="502"/>
      <c r="AZ528" s="502"/>
      <c r="BA528" s="502"/>
      <c r="BB528" s="366"/>
      <c r="BC528" s="373" t="e">
        <f>MAX(BC186,BC192,BC198,BC204,BC210,BC216,BC222,BC228)</f>
        <v>#VALUE!</v>
      </c>
      <c r="BD528" s="549"/>
      <c r="BE528" s="373" t="e">
        <f>MAX(BE186,BE192,BE198,BE204,BE210,BE216,BE222,BE228)</f>
        <v>#VALUE!</v>
      </c>
      <c r="BF528" s="549"/>
      <c r="BG528" s="373" t="e">
        <f>MAX(BG186,BG192,BG198,BG204,BG210,BG216,BG222,BG228)</f>
        <v>#VALUE!</v>
      </c>
      <c r="BH528" s="549"/>
      <c r="BI528" s="373" t="e">
        <f>MAX(BI186,BI192,BI198,BI204,BI210,BI216,BI222,BI228)</f>
        <v>#VALUE!</v>
      </c>
      <c r="BJ528" s="549"/>
      <c r="BK528" s="373" t="e">
        <f>MAX(BK186,BK192,BK198,BK204,BK210,BK216,BK222,BK228)</f>
        <v>#VALUE!</v>
      </c>
      <c r="BL528" s="549"/>
      <c r="BM528" s="373" t="e">
        <f>MAX(BM186,BM192,BM198,BM204,BM210,BM216,BM222,BM228)</f>
        <v>#VALUE!</v>
      </c>
      <c r="BN528" s="549"/>
      <c r="BO528" s="182" t="e">
        <f>MAX(BO186,BO192,BO198,BO204,BO210,BO216,BO222,BO228)</f>
        <v>#VALUE!</v>
      </c>
      <c r="BP528" s="501"/>
      <c r="BQ528" s="502"/>
      <c r="BR528" s="502"/>
      <c r="BS528" s="502"/>
      <c r="BT528" s="502"/>
      <c r="BU528" s="299">
        <f>MAX(BU186,BU192,BU198,BU204,BU210,BU216,BU222,BU228)</f>
        <v>0</v>
      </c>
      <c r="BV528" s="567"/>
      <c r="BW528" s="299">
        <f>MAX(BW186,BW192,BW198,BW204,BW210,BW216,BW222,BW228)</f>
        <v>0</v>
      </c>
      <c r="BX528" s="567"/>
    </row>
    <row r="529" spans="3:76" ht="17" customHeight="1" x14ac:dyDescent="0.35">
      <c r="W529" s="169"/>
      <c r="X529" s="169"/>
      <c r="Z529" s="113"/>
      <c r="AP529" s="169"/>
      <c r="AQ529" s="169"/>
      <c r="AR529" s="169"/>
      <c r="AS529" s="169"/>
      <c r="AT529" s="535"/>
      <c r="AU529" s="186" t="s">
        <v>118</v>
      </c>
      <c r="AV529" s="542" t="s">
        <v>123</v>
      </c>
      <c r="AW529" s="371" t="e">
        <f>AVERAGE(AW188,AW194,AW200,AW206,AW212,AW218,AW224,AW230)</f>
        <v>#VALUE!</v>
      </c>
      <c r="AX529" s="559"/>
      <c r="AY529" s="502"/>
      <c r="AZ529" s="502"/>
      <c r="BA529" s="502"/>
      <c r="BB529" s="366"/>
      <c r="BC529" s="371" t="e">
        <f>AVERAGE(BC188,BC194,BC200,BC206,BC212,BC218,BC224,BC230)</f>
        <v>#VALUE!</v>
      </c>
      <c r="BD529" s="549"/>
      <c r="BE529" s="371" t="e">
        <f>AVERAGE(BE188,BE194,BE200,BE206,BE212,BE218,BE224,BE230)</f>
        <v>#VALUE!</v>
      </c>
      <c r="BF529" s="549"/>
      <c r="BG529" s="371" t="e">
        <f>AVERAGE(BG188,BG194,BG200,BG206,BG212,BG218,BG224,BG230)</f>
        <v>#VALUE!</v>
      </c>
      <c r="BH529" s="549"/>
      <c r="BI529" s="371" t="e">
        <f>AVERAGE(BI188,BI194,BI200,BI206,BI212,BI218,BI224,BI230)</f>
        <v>#VALUE!</v>
      </c>
      <c r="BJ529" s="549"/>
      <c r="BK529" s="371" t="e">
        <f>AVERAGE(BK188,BK194,BK200,BK206,BK212,BK218,BK224,BK230)</f>
        <v>#VALUE!</v>
      </c>
      <c r="BL529" s="549"/>
      <c r="BM529" s="371" t="e">
        <f>AVERAGE(BM188,BM194,BM200,BM206,BM212,BM218,BM224,BM230)</f>
        <v>#VALUE!</v>
      </c>
      <c r="BN529" s="549"/>
      <c r="BO529" s="188" t="e">
        <f>AVERAGE(BO188,BO194,BO200,BO206,BO212,BO218,BO224,BO230)</f>
        <v>#VALUE!</v>
      </c>
      <c r="BP529" s="501"/>
      <c r="BQ529" s="502"/>
      <c r="BR529" s="502"/>
      <c r="BS529" s="502"/>
      <c r="BT529" s="502"/>
      <c r="BU529" s="301">
        <f>SUM(BU188,BU194,BU200,BU206,BU212,BU218,BU224,BU230)</f>
        <v>0</v>
      </c>
      <c r="BV529" s="567"/>
      <c r="BW529" s="301">
        <f>SUM(BW188,BW194,BW200,BW206,BW212,BW218,BW224,BW230)</f>
        <v>0</v>
      </c>
      <c r="BX529" s="567"/>
    </row>
    <row r="530" spans="3:76" ht="17" customHeight="1" x14ac:dyDescent="0.35">
      <c r="W530" s="169"/>
      <c r="X530" s="169"/>
      <c r="Z530" s="113"/>
      <c r="AP530" s="169"/>
      <c r="AQ530" s="169"/>
      <c r="AR530" s="169"/>
      <c r="AS530" s="169"/>
      <c r="AT530" s="535"/>
      <c r="AU530" s="186" t="s">
        <v>119</v>
      </c>
      <c r="AV530" s="543"/>
      <c r="AW530" s="372" t="e">
        <f>MIN(AW188,AW194,AW200,AW206,AW212,AW218,AW224,AW230)</f>
        <v>#VALUE!</v>
      </c>
      <c r="AX530" s="559"/>
      <c r="AY530" s="502"/>
      <c r="AZ530" s="502"/>
      <c r="BA530" s="502"/>
      <c r="BB530" s="366"/>
      <c r="BC530" s="372" t="e">
        <f>MIN(BC188,BC194,BC200,BC206,BC212,BC218,BC224,BC230)</f>
        <v>#VALUE!</v>
      </c>
      <c r="BD530" s="549"/>
      <c r="BE530" s="372" t="e">
        <f>MIN(BE188,BE194,BE200,BE206,BE212,BE218,BE224,BE230)</f>
        <v>#VALUE!</v>
      </c>
      <c r="BF530" s="549"/>
      <c r="BG530" s="372" t="e">
        <f>MIN(BG188,BG194,BG200,BG206,BG212,BG218,BG224,BG230)</f>
        <v>#VALUE!</v>
      </c>
      <c r="BH530" s="549"/>
      <c r="BI530" s="372" t="e">
        <f>MIN(BI188,BI194,BI200,BI206,BI212,BI218,BI224,BI230)</f>
        <v>#VALUE!</v>
      </c>
      <c r="BJ530" s="549"/>
      <c r="BK530" s="372" t="e">
        <f>MIN(BK188,BK194,BK200,BK206,BK212,BK218,BK224,BK230)</f>
        <v>#VALUE!</v>
      </c>
      <c r="BL530" s="549"/>
      <c r="BM530" s="372" t="e">
        <f>MIN(BM188,BM194,BM200,BM206,BM212,BM218,BM224,BM230)</f>
        <v>#VALUE!</v>
      </c>
      <c r="BN530" s="549"/>
      <c r="BO530" s="180" t="e">
        <f>MIN(BO188,BO194,BO200,BO206,BO212,BO218,BO224,BO230)</f>
        <v>#VALUE!</v>
      </c>
      <c r="BP530" s="501"/>
      <c r="BQ530" s="502"/>
      <c r="BR530" s="502"/>
      <c r="BS530" s="502"/>
      <c r="BT530" s="502"/>
      <c r="BU530" s="297">
        <f>MIN(BU188,BU194,BU200,BU206,BU212,BU218,BU224,BU230)</f>
        <v>0</v>
      </c>
      <c r="BV530" s="567"/>
      <c r="BW530" s="297">
        <f>MIN(BW188,BW194,BW200,BW206,BW212,BW218,BW224,BW230)</f>
        <v>0</v>
      </c>
      <c r="BX530" s="567"/>
    </row>
    <row r="531" spans="3:76" ht="17" customHeight="1" thickBot="1" x14ac:dyDescent="0.4">
      <c r="F531" s="169">
        <f>COUNTIFS(F232:F267,"&lt;&gt;",F232:F267,"&lt;&gt;0")</f>
        <v>36</v>
      </c>
      <c r="G531" s="169">
        <f>COUNTIFS(G232:G267,"&lt;&gt;",G232:G267,"&lt;&gt;0")</f>
        <v>0</v>
      </c>
      <c r="W531" s="169"/>
      <c r="X531" s="169"/>
      <c r="Z531" s="169">
        <f>COUNTIFS(Z232:Z267,"&lt;&gt;",Z232:Z267,"&lt;&gt;0")</f>
        <v>0</v>
      </c>
      <c r="AP531" s="169"/>
      <c r="AQ531" s="169"/>
      <c r="AR531" s="112">
        <f>Z531/F531</f>
        <v>0</v>
      </c>
      <c r="AS531" s="169"/>
      <c r="AT531" s="535"/>
      <c r="AU531" s="189" t="s">
        <v>120</v>
      </c>
      <c r="AV531" s="544"/>
      <c r="AW531" s="373" t="e">
        <f>MAX(AW188,AW194,AW200,AW206,AW212,AW218,AW224,AW230)</f>
        <v>#VALUE!</v>
      </c>
      <c r="AX531" s="560"/>
      <c r="AY531" s="504"/>
      <c r="AZ531" s="504"/>
      <c r="BA531" s="504"/>
      <c r="BB531" s="368"/>
      <c r="BC531" s="373" t="e">
        <f>MAX(BC188,BC194,BC200,BC206,BC212,BC218,BC224,BC230)</f>
        <v>#VALUE!</v>
      </c>
      <c r="BD531" s="550"/>
      <c r="BE531" s="373" t="e">
        <f>MAX(BE188,BE194,BE200,BE206,BE212,BE218,BE224,BE230)</f>
        <v>#VALUE!</v>
      </c>
      <c r="BF531" s="550"/>
      <c r="BG531" s="373" t="e">
        <f>MAX(BG188,BG194,BG200,BG206,BG212,BG218,BG224,BG230)</f>
        <v>#VALUE!</v>
      </c>
      <c r="BH531" s="550"/>
      <c r="BI531" s="373" t="e">
        <f>MAX(BI188,BI194,BI200,BI206,BI212,BI218,BI224,BI230)</f>
        <v>#VALUE!</v>
      </c>
      <c r="BJ531" s="550"/>
      <c r="BK531" s="373" t="e">
        <f>MAX(BK188,BK194,BK200,BK206,BK212,BK218,BK224,BK230)</f>
        <v>#VALUE!</v>
      </c>
      <c r="BL531" s="550"/>
      <c r="BM531" s="373" t="e">
        <f>MAX(BM188,BM194,BM200,BM206,BM212,BM218,BM224,BM230)</f>
        <v>#VALUE!</v>
      </c>
      <c r="BN531" s="550"/>
      <c r="BO531" s="182" t="e">
        <f>MAX(BO188,BO194,BO200,BO206,BO212,BO218,BO224,BO230)</f>
        <v>#VALUE!</v>
      </c>
      <c r="BP531" s="503"/>
      <c r="BQ531" s="504"/>
      <c r="BR531" s="504"/>
      <c r="BS531" s="504"/>
      <c r="BT531" s="504"/>
      <c r="BU531" s="299">
        <f>MAX(BU188,BU194,BU200,BU206,BU212,BU218,BU224,BU230)</f>
        <v>0</v>
      </c>
      <c r="BV531" s="568"/>
      <c r="BW531" s="299">
        <f>MAX(BW188,BW194,BW200,BW206,BW212,BW218,BW224,BW230)</f>
        <v>0</v>
      </c>
      <c r="BX531" s="568"/>
    </row>
    <row r="532" spans="3:76" ht="17" customHeight="1" x14ac:dyDescent="0.35">
      <c r="C532" s="112" t="s">
        <v>99</v>
      </c>
      <c r="V532" s="113" t="s">
        <v>127</v>
      </c>
      <c r="W532" s="169" t="e">
        <f>GEOMEAN(W232:W267)</f>
        <v>#NUM!</v>
      </c>
      <c r="X532" s="169" t="e">
        <f>GEOMEAN(X232:X267)</f>
        <v>#NUM!</v>
      </c>
      <c r="Z532" s="113"/>
      <c r="AP532" s="169" t="e">
        <f>GEOMEAN(AP232:AP267)</f>
        <v>#NUM!</v>
      </c>
      <c r="AQ532" s="169" t="e">
        <f>GEOMEAN(AQ232:AQ267)</f>
        <v>#NUM!</v>
      </c>
      <c r="AR532" s="169" t="e">
        <f>GEOMEAN(AR232:AR267)</f>
        <v>#DIV/0!</v>
      </c>
      <c r="AS532" s="169" t="e">
        <f>GEOMEAN(AS232:AS267)</f>
        <v>#DIV/0!</v>
      </c>
      <c r="AT532" s="535" t="str">
        <f>C532</f>
        <v>Class A4_360p</v>
      </c>
      <c r="AU532" s="170" t="s">
        <v>118</v>
      </c>
      <c r="AV532" s="536" t="s">
        <v>121</v>
      </c>
      <c r="AW532" s="171" t="e">
        <f>AVERAGE(AW232,AW238,AW244,AW250,AW256,AW262)</f>
        <v>#VALUE!</v>
      </c>
      <c r="AX532" s="172" t="e">
        <f>AVERAGE(AX232:AX267)</f>
        <v>#VALUE!</v>
      </c>
      <c r="AY532" s="172" t="e">
        <f>AVERAGE(AY232:AY267)</f>
        <v>#VALUE!</v>
      </c>
      <c r="AZ532" s="172" t="e">
        <f>AVERAGE(AZ232:AZ267)</f>
        <v>#VALUE!</v>
      </c>
      <c r="BA532" s="172" t="e">
        <f>AVERAGE(BA232:BA267)</f>
        <v>#VALUE!</v>
      </c>
      <c r="BB532" s="172" t="e">
        <f>AVERAGE(BB232:BB267)</f>
        <v>#VALUE!</v>
      </c>
      <c r="BC532" s="171" t="e">
        <f>AVERAGE(BC232,BC238,BC244,BC250,BC256,BC262)</f>
        <v>#VALUE!</v>
      </c>
      <c r="BD532" s="172" t="e">
        <f>AVERAGE(BD232:BD267)</f>
        <v>#VALUE!</v>
      </c>
      <c r="BE532" s="171" t="e">
        <f>AVERAGE(BE232,BE238,BE244,BE250,BE256,BE262)</f>
        <v>#VALUE!</v>
      </c>
      <c r="BF532" s="172" t="e">
        <f>AVERAGE(BF232:BF267)</f>
        <v>#VALUE!</v>
      </c>
      <c r="BG532" s="171" t="e">
        <f>AVERAGE(BG232,BG238,BG244,BG250,BG256,BG262)</f>
        <v>#VALUE!</v>
      </c>
      <c r="BH532" s="173" t="e">
        <f>AVERAGE(BH232:BH267)</f>
        <v>#VALUE!</v>
      </c>
      <c r="BI532" s="171" t="e">
        <f>AVERAGE(BI232,BI238,BI244,BI250,BI256,BI262)</f>
        <v>#VALUE!</v>
      </c>
      <c r="BJ532" s="173" t="e">
        <f>AVERAGE(BJ232:BJ267)</f>
        <v>#VALUE!</v>
      </c>
      <c r="BK532" s="171" t="e">
        <f>AVERAGE(BK232,BK238,BK244,BK250,BK256,BK262)</f>
        <v>#VALUE!</v>
      </c>
      <c r="BL532" s="172" t="e">
        <f>AVERAGE(BL232:BL267)</f>
        <v>#VALUE!</v>
      </c>
      <c r="BM532" s="171" t="e">
        <f>AVERAGE(BM232,BM238,BM244,BM250,BM256,BM262)</f>
        <v>#VALUE!</v>
      </c>
      <c r="BN532" s="172" t="e">
        <f>AVERAGE(BN232:BN267)</f>
        <v>#VALUE!</v>
      </c>
      <c r="BO532" s="174" t="e">
        <f>AVERAGE(BO232,BO238,BO244,BO250,BO256,BO262)</f>
        <v>#VALUE!</v>
      </c>
      <c r="BP532" s="379" t="e">
        <f>AVERAGE(BP232:BP267)</f>
        <v>#VALUE!</v>
      </c>
      <c r="BQ532" s="378" t="e">
        <f>AVERAGE(BQ232:BQ267)</f>
        <v>#VALUE!</v>
      </c>
      <c r="BR532" s="378" t="e">
        <f>AVERAGE(BR232:BR267)</f>
        <v>#VALUE!</v>
      </c>
      <c r="BS532" s="377" t="e">
        <f>AVERAGE(BS232:BS267)</f>
        <v>#VALUE!</v>
      </c>
      <c r="BT532" s="377" t="e">
        <f>AVERAGE(BT232:BT267)</f>
        <v>#VALUE!</v>
      </c>
      <c r="BU532" s="295">
        <f>SUM(BU232,BU238,BU244,BU250,BU256,BU262)</f>
        <v>0</v>
      </c>
      <c r="BV532" s="296">
        <f>SUM(BV232:BV267)</f>
        <v>0</v>
      </c>
      <c r="BW532" s="295">
        <f>SUM(BW232,BW238,BW244,BW250,BW256,BW262)</f>
        <v>0</v>
      </c>
      <c r="BX532" s="296">
        <f>SUM(BX232:BX267)</f>
        <v>0</v>
      </c>
    </row>
    <row r="533" spans="3:76" ht="17" customHeight="1" x14ac:dyDescent="0.35">
      <c r="V533" s="113" t="s">
        <v>128</v>
      </c>
      <c r="W533" s="169">
        <f>SUM(W232:W267)</f>
        <v>0</v>
      </c>
      <c r="X533" s="169">
        <f>SUM(X232:X267)</f>
        <v>0</v>
      </c>
      <c r="Z533" s="113"/>
      <c r="AP533" s="169">
        <f>SUM(AP232:AP267)</f>
        <v>0</v>
      </c>
      <c r="AQ533" s="169">
        <f>SUM(AQ232:AQ267)</f>
        <v>0</v>
      </c>
      <c r="AR533" s="169" t="e">
        <f>SUM(AR232:AR267)</f>
        <v>#DIV/0!</v>
      </c>
      <c r="AS533" s="169" t="e">
        <f>SUM(AS232:AS267)</f>
        <v>#DIV/0!</v>
      </c>
      <c r="AT533" s="535"/>
      <c r="AU533" s="178" t="s">
        <v>119</v>
      </c>
      <c r="AV533" s="537"/>
      <c r="AW533" s="372" t="e">
        <f>MIN(AW232,AW238,AW244,AW250,AW256,AW262)</f>
        <v>#VALUE!</v>
      </c>
      <c r="AX533" s="361" t="e">
        <f>MIN(AX232:AX267)</f>
        <v>#VALUE!</v>
      </c>
      <c r="AY533" s="361" t="e">
        <f>MIN(AY232:AY267)</f>
        <v>#VALUE!</v>
      </c>
      <c r="AZ533" s="361" t="e">
        <f>MIN(AZ232:AZ267)</f>
        <v>#VALUE!</v>
      </c>
      <c r="BA533" s="361" t="e">
        <f>MIN(BA232:BA267)</f>
        <v>#VALUE!</v>
      </c>
      <c r="BB533" s="361" t="e">
        <f>MIN(BB232:BB267)</f>
        <v>#VALUE!</v>
      </c>
      <c r="BC533" s="372" t="e">
        <f>MIN(BC232,BC238,BC244,BC250,BC256,BC262)</f>
        <v>#VALUE!</v>
      </c>
      <c r="BD533" s="361" t="e">
        <f>MIN(BD232:BD267)</f>
        <v>#VALUE!</v>
      </c>
      <c r="BE533" s="372" t="e">
        <f>MIN(BE232,BE238,BE244,BE250,BE256,BE262)</f>
        <v>#VALUE!</v>
      </c>
      <c r="BF533" s="361" t="e">
        <f>MIN(BF232:BF267)</f>
        <v>#VALUE!</v>
      </c>
      <c r="BG533" s="372" t="e">
        <f>MIN(BG232,BG238,BG244,BG250,BG256,BG262)</f>
        <v>#VALUE!</v>
      </c>
      <c r="BH533" s="369" t="e">
        <f>MIN(BH232:BH267)</f>
        <v>#VALUE!</v>
      </c>
      <c r="BI533" s="372" t="e">
        <f>MIN(BI232,BI238,BI244,BI250,BI256,BI262)</f>
        <v>#VALUE!</v>
      </c>
      <c r="BJ533" s="369" t="e">
        <f>MIN(BJ232:BJ267)</f>
        <v>#VALUE!</v>
      </c>
      <c r="BK533" s="372" t="e">
        <f>MIN(BK232,BK238,BK244,BK250,BK256,BK262)</f>
        <v>#VALUE!</v>
      </c>
      <c r="BL533" s="361" t="e">
        <f>MIN(BL232:BL267)</f>
        <v>#VALUE!</v>
      </c>
      <c r="BM533" s="372" t="e">
        <f>MIN(BM232,BM238,BM244,BM250,BM256,BM262)</f>
        <v>#VALUE!</v>
      </c>
      <c r="BN533" s="361" t="e">
        <f>MIN(BN232:BN267)</f>
        <v>#VALUE!</v>
      </c>
      <c r="BO533" s="180" t="e">
        <f>MIN(BO232,BO238,BO244,BO250,BO256,BO262)</f>
        <v>#VALUE!</v>
      </c>
      <c r="BP533" s="372" t="e">
        <f>MIN(BP232:BP267)</f>
        <v>#VALUE!</v>
      </c>
      <c r="BQ533" s="361" t="e">
        <f>MIN(BQ232:BQ267)</f>
        <v>#VALUE!</v>
      </c>
      <c r="BR533" s="361" t="e">
        <f>MIN(BR232:BR267)</f>
        <v>#VALUE!</v>
      </c>
      <c r="BS533" s="369" t="e">
        <f>MIN(BS232:BS267)</f>
        <v>#VALUE!</v>
      </c>
      <c r="BT533" s="369" t="e">
        <f>MIN(BT232:BT267)</f>
        <v>#VALUE!</v>
      </c>
      <c r="BU533" s="297">
        <f>MIN(BU232,BU238,BU244,BU250,BU256,BU262)</f>
        <v>0</v>
      </c>
      <c r="BV533" s="359">
        <f>MIN(BV232:BV267)</f>
        <v>0</v>
      </c>
      <c r="BW533" s="297">
        <f>MIN(BW232,BW238,BW244,BW250,BW256,BW262)</f>
        <v>0</v>
      </c>
      <c r="BX533" s="359">
        <f>MIN(BX232:BX267)</f>
        <v>0</v>
      </c>
    </row>
    <row r="534" spans="3:76" ht="17" customHeight="1" thickBot="1" x14ac:dyDescent="0.4">
      <c r="V534" s="113" t="s">
        <v>120</v>
      </c>
      <c r="W534" s="169">
        <f>MAX(W232:W267)</f>
        <v>0</v>
      </c>
      <c r="X534" s="169">
        <f>MAX(X232:X267)</f>
        <v>0</v>
      </c>
      <c r="Z534" s="113"/>
      <c r="AP534" s="169">
        <f>MAX(AP232:AP267)</f>
        <v>0</v>
      </c>
      <c r="AQ534" s="169">
        <f>MAX(AQ232:AQ267)</f>
        <v>0</v>
      </c>
      <c r="AR534" s="169" t="e">
        <f>MAX(AR232:AR267)</f>
        <v>#DIV/0!</v>
      </c>
      <c r="AS534" s="169" t="e">
        <f>MAX(AS232:AS267)</f>
        <v>#DIV/0!</v>
      </c>
      <c r="AT534" s="535"/>
      <c r="AU534" s="178" t="s">
        <v>120</v>
      </c>
      <c r="AV534" s="538"/>
      <c r="AW534" s="373" t="e">
        <f>MAX(AW232,AW238,AW244,AW250,AW256,AW262)</f>
        <v>#VALUE!</v>
      </c>
      <c r="AX534" s="362" t="e">
        <f>MAX(AX232:AX267)</f>
        <v>#VALUE!</v>
      </c>
      <c r="AY534" s="362" t="e">
        <f>MAX(AY232:AY267)</f>
        <v>#VALUE!</v>
      </c>
      <c r="AZ534" s="362" t="e">
        <f>MAX(AZ232:AZ267)</f>
        <v>#VALUE!</v>
      </c>
      <c r="BA534" s="362" t="e">
        <f>MAX(BA232:BA267)</f>
        <v>#VALUE!</v>
      </c>
      <c r="BB534" s="362" t="e">
        <f>MAX(BB232:BB267)</f>
        <v>#VALUE!</v>
      </c>
      <c r="BC534" s="373" t="e">
        <f>MAX(BC232,BC238,BC244,BC250,BC256,BC262)</f>
        <v>#VALUE!</v>
      </c>
      <c r="BD534" s="362" t="e">
        <f>MAX(BD232:BD267)</f>
        <v>#VALUE!</v>
      </c>
      <c r="BE534" s="373" t="e">
        <f>MAX(BE232,BE238,BE244,BE250,BE256,BE262)</f>
        <v>#VALUE!</v>
      </c>
      <c r="BF534" s="362" t="e">
        <f>MAX(BF232:BF267)</f>
        <v>#VALUE!</v>
      </c>
      <c r="BG534" s="373" t="e">
        <f>MAX(BG232,BG238,BG244,BG250,BG256,BG262)</f>
        <v>#VALUE!</v>
      </c>
      <c r="BH534" s="370" t="e">
        <f>MAX(BH232:BH267)</f>
        <v>#VALUE!</v>
      </c>
      <c r="BI534" s="373" t="e">
        <f>MAX(BI232,BI238,BI244,BI250,BI256,BI262)</f>
        <v>#VALUE!</v>
      </c>
      <c r="BJ534" s="370" t="e">
        <f>MAX(BJ232:BJ267)</f>
        <v>#VALUE!</v>
      </c>
      <c r="BK534" s="373" t="e">
        <f>MAX(BK232,BK238,BK244,BK250,BK256,BK262)</f>
        <v>#VALUE!</v>
      </c>
      <c r="BL534" s="362" t="e">
        <f>MAX(BL232:BL267)</f>
        <v>#VALUE!</v>
      </c>
      <c r="BM534" s="373" t="e">
        <f>MAX(BM232,BM238,BM244,BM250,BM256,BM262)</f>
        <v>#VALUE!</v>
      </c>
      <c r="BN534" s="362" t="e">
        <f>MAX(BN232:BN267)</f>
        <v>#VALUE!</v>
      </c>
      <c r="BO534" s="182" t="e">
        <f>MAX(BO232,BO238,BO244,BO250,BO256,BO262)</f>
        <v>#VALUE!</v>
      </c>
      <c r="BP534" s="373" t="e">
        <f>MAX(BP232:BP267)</f>
        <v>#VALUE!</v>
      </c>
      <c r="BQ534" s="362" t="e">
        <f>MAX(BQ232:BQ267)</f>
        <v>#VALUE!</v>
      </c>
      <c r="BR534" s="362" t="e">
        <f>MAX(BR232:BR267)</f>
        <v>#VALUE!</v>
      </c>
      <c r="BS534" s="370" t="e">
        <f>MAX(BS232:BS267)</f>
        <v>#VALUE!</v>
      </c>
      <c r="BT534" s="370" t="e">
        <f>MAX(BT232:BT267)</f>
        <v>#VALUE!</v>
      </c>
      <c r="BU534" s="299">
        <f>MAX(BU232,BU238,BU244,BU250,BU256,BU262)</f>
        <v>0</v>
      </c>
      <c r="BV534" s="360">
        <f>MAX(BV232:BV267)</f>
        <v>0</v>
      </c>
      <c r="BW534" s="299">
        <f>MAX(BW232,BW238,BW244,BW250,BW256,BW262)</f>
        <v>0</v>
      </c>
      <c r="BX534" s="360">
        <f>MAX(BX232:BX267)</f>
        <v>0</v>
      </c>
    </row>
    <row r="535" spans="3:76" ht="17" customHeight="1" x14ac:dyDescent="0.35">
      <c r="V535" s="113" t="s">
        <v>119</v>
      </c>
      <c r="W535" s="169">
        <f>MIN(W232:W267)</f>
        <v>0</v>
      </c>
      <c r="X535" s="169">
        <f>MIN(X232:X267)</f>
        <v>0</v>
      </c>
      <c r="Z535" s="113"/>
      <c r="AP535" s="169">
        <f>MIN(AP232:AP267)</f>
        <v>0</v>
      </c>
      <c r="AQ535" s="169">
        <f>MIN(AQ232:AQ267)</f>
        <v>0</v>
      </c>
      <c r="AR535" s="169" t="e">
        <f>MIN(AR232:AR267)</f>
        <v>#DIV/0!</v>
      </c>
      <c r="AS535" s="169" t="e">
        <f>MIN(AS232:AS267)</f>
        <v>#DIV/0!</v>
      </c>
      <c r="AT535" s="535"/>
      <c r="AU535" s="178" t="s">
        <v>118</v>
      </c>
      <c r="AV535" s="539" t="s">
        <v>122</v>
      </c>
      <c r="AW535" s="171" t="e">
        <f>AVERAGE(AW234,AW240,AW246,AW252,AW258,AW264)</f>
        <v>#VALUE!</v>
      </c>
      <c r="AX535" s="558"/>
      <c r="AY535" s="500"/>
      <c r="AZ535" s="500"/>
      <c r="BA535" s="500"/>
      <c r="BB535" s="364"/>
      <c r="BC535" s="171" t="e">
        <f>AVERAGE(BC234,BC240,BC246,BC252,BC258,BC264)</f>
        <v>#VALUE!</v>
      </c>
      <c r="BD535" s="548"/>
      <c r="BE535" s="171" t="e">
        <f>AVERAGE(BE234,BE240,BE246,BE252,BE258,BE264)</f>
        <v>#VALUE!</v>
      </c>
      <c r="BF535" s="548"/>
      <c r="BG535" s="171" t="e">
        <f>AVERAGE(BG234,BG240,BG246,BG252,BG258,BG264)</f>
        <v>#VALUE!</v>
      </c>
      <c r="BH535" s="548"/>
      <c r="BI535" s="171" t="e">
        <f>AVERAGE(BI234,BI240,BI246,BI252,BI258,BI264)</f>
        <v>#VALUE!</v>
      </c>
      <c r="BJ535" s="548"/>
      <c r="BK535" s="171" t="e">
        <f>AVERAGE(BK234,BK240,BK246,BK252,BK258,BK264)</f>
        <v>#VALUE!</v>
      </c>
      <c r="BL535" s="548"/>
      <c r="BM535" s="171" t="e">
        <f>AVERAGE(BM234,BM240,BM246,BM252,BM258,BM264)</f>
        <v>#VALUE!</v>
      </c>
      <c r="BN535" s="548"/>
      <c r="BO535" s="174" t="e">
        <f>AVERAGE(BO234,BO240,BO246,BO252,BO258,BO264)</f>
        <v>#VALUE!</v>
      </c>
      <c r="BP535" s="499"/>
      <c r="BQ535" s="500"/>
      <c r="BR535" s="500"/>
      <c r="BS535" s="500"/>
      <c r="BT535" s="500"/>
      <c r="BU535" s="295">
        <f>SUM(BU234,BU240,BU246,BU252,BU258,BU264)</f>
        <v>0</v>
      </c>
      <c r="BV535" s="566"/>
      <c r="BW535" s="295">
        <f>SUM(BW234,BW240,BW246,BW252,BW258,BW264)</f>
        <v>0</v>
      </c>
      <c r="BX535" s="566"/>
    </row>
    <row r="536" spans="3:76" ht="17" customHeight="1" x14ac:dyDescent="0.35">
      <c r="V536" s="113" t="s">
        <v>129</v>
      </c>
      <c r="W536" s="169"/>
      <c r="X536" s="169"/>
      <c r="Z536" s="113"/>
      <c r="AP536" s="184" t="e">
        <f>AP532/W532</f>
        <v>#NUM!</v>
      </c>
      <c r="AQ536" s="184" t="e">
        <f>AQ532/X532</f>
        <v>#NUM!</v>
      </c>
      <c r="AR536" s="169"/>
      <c r="AS536" s="169"/>
      <c r="AT536" s="535"/>
      <c r="AU536" s="178" t="s">
        <v>119</v>
      </c>
      <c r="AV536" s="540"/>
      <c r="AW536" s="372" t="e">
        <f>MIN(AW234,AW240,AW246,AW252,AW258,AW264)</f>
        <v>#VALUE!</v>
      </c>
      <c r="AX536" s="559"/>
      <c r="AY536" s="502"/>
      <c r="AZ536" s="502"/>
      <c r="BA536" s="502"/>
      <c r="BB536" s="366"/>
      <c r="BC536" s="372" t="e">
        <f>MIN(BC234,BC240,BC246,BC252,BC258,BC264)</f>
        <v>#VALUE!</v>
      </c>
      <c r="BD536" s="549"/>
      <c r="BE536" s="372" t="e">
        <f>MIN(BE234,BE240,BE246,BE252,BE258,BE264)</f>
        <v>#VALUE!</v>
      </c>
      <c r="BF536" s="549"/>
      <c r="BG536" s="372" t="e">
        <f>MIN(BG234,BG240,BG246,BG252,BG258,BG264)</f>
        <v>#VALUE!</v>
      </c>
      <c r="BH536" s="549"/>
      <c r="BI536" s="372" t="e">
        <f>MIN(BI234,BI240,BI246,BI252,BI258,BI264)</f>
        <v>#VALUE!</v>
      </c>
      <c r="BJ536" s="549"/>
      <c r="BK536" s="372" t="e">
        <f>MIN(BK234,BK240,BK246,BK252,BK258,BK264)</f>
        <v>#VALUE!</v>
      </c>
      <c r="BL536" s="549"/>
      <c r="BM536" s="372" t="e">
        <f>MIN(BM234,BM240,BM246,BM252,BM258,BM264)</f>
        <v>#VALUE!</v>
      </c>
      <c r="BN536" s="549"/>
      <c r="BO536" s="180" t="e">
        <f>MIN(BO234,BO240,BO246,BO252,BO258,BO264)</f>
        <v>#VALUE!</v>
      </c>
      <c r="BP536" s="501"/>
      <c r="BQ536" s="502"/>
      <c r="BR536" s="502"/>
      <c r="BS536" s="502"/>
      <c r="BT536" s="502"/>
      <c r="BU536" s="297">
        <f>MIN(BU234,BU240,BU246,BU252,BU258,BU264)</f>
        <v>0</v>
      </c>
      <c r="BV536" s="567"/>
      <c r="BW536" s="297">
        <f>MIN(BW234,BW240,BW246,BW252,BW258,BW264)</f>
        <v>0</v>
      </c>
      <c r="BX536" s="567"/>
    </row>
    <row r="537" spans="3:76" ht="17" customHeight="1" thickBot="1" x14ac:dyDescent="0.4">
      <c r="W537" s="169"/>
      <c r="X537" s="169"/>
      <c r="Z537" s="113"/>
      <c r="AP537" s="169"/>
      <c r="AQ537" s="169"/>
      <c r="AR537" s="169"/>
      <c r="AS537" s="169"/>
      <c r="AT537" s="535"/>
      <c r="AU537" s="178" t="s">
        <v>120</v>
      </c>
      <c r="AV537" s="541"/>
      <c r="AW537" s="373" t="e">
        <f>MAX(AW234,AW240,AW246,AW252,AW258,AW264)</f>
        <v>#VALUE!</v>
      </c>
      <c r="AX537" s="559"/>
      <c r="AY537" s="502"/>
      <c r="AZ537" s="502"/>
      <c r="BA537" s="502"/>
      <c r="BB537" s="366"/>
      <c r="BC537" s="373" t="e">
        <f>MAX(BC234,BC240,BC246,BC252,BC258,BC264)</f>
        <v>#VALUE!</v>
      </c>
      <c r="BD537" s="549"/>
      <c r="BE537" s="373" t="e">
        <f>MAX(BE234,BE240,BE246,BE252,BE258,BE264)</f>
        <v>#VALUE!</v>
      </c>
      <c r="BF537" s="549"/>
      <c r="BG537" s="373" t="e">
        <f>MAX(BG234,BG240,BG246,BG252,BG258,BG264)</f>
        <v>#VALUE!</v>
      </c>
      <c r="BH537" s="549"/>
      <c r="BI537" s="373" t="e">
        <f>MAX(BI234,BI240,BI246,BI252,BI258,BI264)</f>
        <v>#VALUE!</v>
      </c>
      <c r="BJ537" s="549"/>
      <c r="BK537" s="373" t="e">
        <f>MAX(BK234,BK240,BK246,BK252,BK258,BK264)</f>
        <v>#VALUE!</v>
      </c>
      <c r="BL537" s="549"/>
      <c r="BM537" s="373" t="e">
        <f>MAX(BM234,BM240,BM246,BM252,BM258,BM264)</f>
        <v>#VALUE!</v>
      </c>
      <c r="BN537" s="549"/>
      <c r="BO537" s="182" t="e">
        <f>MAX(BO234,BO240,BO246,BO252,BO258,BO264)</f>
        <v>#VALUE!</v>
      </c>
      <c r="BP537" s="501"/>
      <c r="BQ537" s="502"/>
      <c r="BR537" s="502"/>
      <c r="BS537" s="502"/>
      <c r="BT537" s="502"/>
      <c r="BU537" s="299">
        <f>MAX(BU234,BU240,BU246,BU252,BU258,BU264)</f>
        <v>0</v>
      </c>
      <c r="BV537" s="567"/>
      <c r="BW537" s="299">
        <f>MAX(BW234,BW240,BW246,BW252,BW258,BW264)</f>
        <v>0</v>
      </c>
      <c r="BX537" s="567"/>
    </row>
    <row r="538" spans="3:76" ht="17" customHeight="1" x14ac:dyDescent="0.35">
      <c r="W538" s="169"/>
      <c r="X538" s="169"/>
      <c r="Z538" s="113"/>
      <c r="AP538" s="169"/>
      <c r="AQ538" s="169"/>
      <c r="AR538" s="169"/>
      <c r="AS538" s="169"/>
      <c r="AT538" s="535"/>
      <c r="AU538" s="186" t="s">
        <v>118</v>
      </c>
      <c r="AV538" s="542" t="s">
        <v>123</v>
      </c>
      <c r="AW538" s="371" t="e">
        <f>AVERAGE(AW236,AW242,AW248,AW254,AW260,AW266)</f>
        <v>#VALUE!</v>
      </c>
      <c r="AX538" s="559"/>
      <c r="AY538" s="502"/>
      <c r="AZ538" s="502"/>
      <c r="BA538" s="502"/>
      <c r="BB538" s="366"/>
      <c r="BC538" s="371" t="e">
        <f>AVERAGE(BC236,BC242,BC248,BC254,BC260,BC266)</f>
        <v>#VALUE!</v>
      </c>
      <c r="BD538" s="549"/>
      <c r="BE538" s="371" t="e">
        <f>AVERAGE(BE236,BE242,BE248,BE254,BE260,BE266)</f>
        <v>#VALUE!</v>
      </c>
      <c r="BF538" s="549"/>
      <c r="BG538" s="371" t="e">
        <f>AVERAGE(BG236,BG242,BG248,BG254,BG260,BG266)</f>
        <v>#VALUE!</v>
      </c>
      <c r="BH538" s="549"/>
      <c r="BI538" s="371" t="e">
        <f>AVERAGE(BI236,BI242,BI248,BI254,BI260,BI266)</f>
        <v>#VALUE!</v>
      </c>
      <c r="BJ538" s="549"/>
      <c r="BK538" s="371" t="e">
        <f>AVERAGE(BK236,BK242,BK248,BK254,BK260,BK266)</f>
        <v>#VALUE!</v>
      </c>
      <c r="BL538" s="549"/>
      <c r="BM538" s="371" t="e">
        <f>AVERAGE(BM236,BM242,BM248,BM254,BM260,BM266)</f>
        <v>#VALUE!</v>
      </c>
      <c r="BN538" s="549"/>
      <c r="BO538" s="188" t="e">
        <f>AVERAGE(BO236,BO242,BO248,BO254,BO260,BO266)</f>
        <v>#VALUE!</v>
      </c>
      <c r="BP538" s="501"/>
      <c r="BQ538" s="502"/>
      <c r="BR538" s="502"/>
      <c r="BS538" s="502"/>
      <c r="BT538" s="502"/>
      <c r="BU538" s="301">
        <f>SUM(BU236,BU242,BU248,BU254,BU260,BU266)</f>
        <v>0</v>
      </c>
      <c r="BV538" s="567"/>
      <c r="BW538" s="301">
        <f>SUM(BW236,BW242,BW248,BW254,BW260,BW266)</f>
        <v>0</v>
      </c>
      <c r="BX538" s="567"/>
    </row>
    <row r="539" spans="3:76" ht="17" customHeight="1" x14ac:dyDescent="0.35">
      <c r="W539" s="169"/>
      <c r="X539" s="169"/>
      <c r="Z539" s="113"/>
      <c r="AP539" s="169"/>
      <c r="AQ539" s="169"/>
      <c r="AR539" s="169"/>
      <c r="AS539" s="169"/>
      <c r="AT539" s="535"/>
      <c r="AU539" s="186" t="s">
        <v>119</v>
      </c>
      <c r="AV539" s="543"/>
      <c r="AW539" s="372" t="e">
        <f>MIN(AW236,AW242,AW248,AW254,AW260,AW266)</f>
        <v>#VALUE!</v>
      </c>
      <c r="AX539" s="559"/>
      <c r="AY539" s="502"/>
      <c r="AZ539" s="502"/>
      <c r="BA539" s="502"/>
      <c r="BB539" s="366"/>
      <c r="BC539" s="372" t="e">
        <f>MIN(BC236,BC242,BC248,BC254,BC260,BC266)</f>
        <v>#VALUE!</v>
      </c>
      <c r="BD539" s="549"/>
      <c r="BE539" s="372" t="e">
        <f>MIN(BE236,BE242,BE248,BE254,BE260,BE266)</f>
        <v>#VALUE!</v>
      </c>
      <c r="BF539" s="549"/>
      <c r="BG539" s="372" t="e">
        <f>MIN(BG236,BG242,BG248,BG254,BG260,BG266)</f>
        <v>#VALUE!</v>
      </c>
      <c r="BH539" s="549"/>
      <c r="BI539" s="372" t="e">
        <f>MIN(BI236,BI242,BI248,BI254,BI260,BI266)</f>
        <v>#VALUE!</v>
      </c>
      <c r="BJ539" s="549"/>
      <c r="BK539" s="372" t="e">
        <f>MIN(BK236,BK242,BK248,BK254,BK260,BK266)</f>
        <v>#VALUE!</v>
      </c>
      <c r="BL539" s="549"/>
      <c r="BM539" s="372" t="e">
        <f>MIN(BM236,BM242,BM248,BM254,BM260,BM266)</f>
        <v>#VALUE!</v>
      </c>
      <c r="BN539" s="549"/>
      <c r="BO539" s="180" t="e">
        <f>MIN(BO236,BO242,BO248,BO254,BO260,BO266)</f>
        <v>#VALUE!</v>
      </c>
      <c r="BP539" s="501"/>
      <c r="BQ539" s="502"/>
      <c r="BR539" s="502"/>
      <c r="BS539" s="502"/>
      <c r="BT539" s="502"/>
      <c r="BU539" s="297">
        <f>MIN(BU236,BU242,BU248,BU254,BU260,BU266)</f>
        <v>0</v>
      </c>
      <c r="BV539" s="567"/>
      <c r="BW539" s="297">
        <f>MIN(BW236,BW242,BW248,BW254,BW260,BW266)</f>
        <v>0</v>
      </c>
      <c r="BX539" s="567"/>
    </row>
    <row r="540" spans="3:76" ht="17" customHeight="1" thickBot="1" x14ac:dyDescent="0.4">
      <c r="F540" s="169">
        <f>COUNTIFS(F268:F291,"&lt;&gt;",F268:F291,"&lt;&gt;0")</f>
        <v>24</v>
      </c>
      <c r="G540" s="169">
        <f>COUNTIFS(G268:G291,"&lt;&gt;",G268:G291,"&lt;&gt;0")</f>
        <v>0</v>
      </c>
      <c r="W540" s="169"/>
      <c r="X540" s="169"/>
      <c r="Z540" s="169">
        <f>COUNTIFS(Z268:Z291,"&lt;&gt;",Z268:Z291,"&lt;&gt;0")</f>
        <v>0</v>
      </c>
      <c r="AP540" s="169"/>
      <c r="AQ540" s="169"/>
      <c r="AR540" s="112">
        <f>Z540/F540</f>
        <v>0</v>
      </c>
      <c r="AS540" s="169"/>
      <c r="AT540" s="535"/>
      <c r="AU540" s="189" t="s">
        <v>120</v>
      </c>
      <c r="AV540" s="544"/>
      <c r="AW540" s="373" t="e">
        <f>MAX(AW236,AW242,AW248,AW254,AW260,AW266)</f>
        <v>#VALUE!</v>
      </c>
      <c r="AX540" s="560"/>
      <c r="AY540" s="504"/>
      <c r="AZ540" s="504"/>
      <c r="BA540" s="504"/>
      <c r="BB540" s="368"/>
      <c r="BC540" s="373" t="e">
        <f>MAX(BC236,BC242,BC248,BC254,BC260,BC266)</f>
        <v>#VALUE!</v>
      </c>
      <c r="BD540" s="550"/>
      <c r="BE540" s="373" t="e">
        <f>MAX(BE236,BE242,BE248,BE254,BE260,BE266)</f>
        <v>#VALUE!</v>
      </c>
      <c r="BF540" s="550"/>
      <c r="BG540" s="373" t="e">
        <f>MAX(BG236,BG242,BG248,BG254,BG260,BG266)</f>
        <v>#VALUE!</v>
      </c>
      <c r="BH540" s="550"/>
      <c r="BI540" s="373" t="e">
        <f>MAX(BI236,BI242,BI248,BI254,BI260,BI266)</f>
        <v>#VALUE!</v>
      </c>
      <c r="BJ540" s="550"/>
      <c r="BK540" s="373" t="e">
        <f>MAX(BK236,BK242,BK248,BK254,BK260,BK266)</f>
        <v>#VALUE!</v>
      </c>
      <c r="BL540" s="550"/>
      <c r="BM540" s="373" t="e">
        <f>MAX(BM236,BM242,BM248,BM254,BM260,BM266)</f>
        <v>#VALUE!</v>
      </c>
      <c r="BN540" s="550"/>
      <c r="BO540" s="182" t="e">
        <f>MAX(BO236,BO242,BO248,BO254,BO260,BO266)</f>
        <v>#VALUE!</v>
      </c>
      <c r="BP540" s="503"/>
      <c r="BQ540" s="504"/>
      <c r="BR540" s="504"/>
      <c r="BS540" s="504"/>
      <c r="BT540" s="504"/>
      <c r="BU540" s="299">
        <f>MAX(BU236,BU242,BU248,BU254,BU260,BU266)</f>
        <v>0</v>
      </c>
      <c r="BV540" s="568"/>
      <c r="BW540" s="299">
        <f>MAX(BW236,BW242,BW248,BW254,BW260,BW266)</f>
        <v>0</v>
      </c>
      <c r="BX540" s="568"/>
    </row>
    <row r="541" spans="3:76" ht="17" customHeight="1" x14ac:dyDescent="0.35">
      <c r="C541" s="112" t="s">
        <v>110</v>
      </c>
      <c r="V541" s="113" t="s">
        <v>127</v>
      </c>
      <c r="W541" s="169" t="e">
        <f>GEOMEAN(W268:W291)</f>
        <v>#NUM!</v>
      </c>
      <c r="X541" s="169" t="e">
        <f>GEOMEAN(X268:X291)</f>
        <v>#NUM!</v>
      </c>
      <c r="Z541" s="113"/>
      <c r="AP541" s="169" t="e">
        <f>GEOMEAN(AP268:AP291)</f>
        <v>#NUM!</v>
      </c>
      <c r="AQ541" s="169" t="e">
        <f>GEOMEAN(AQ268:AQ291)</f>
        <v>#NUM!</v>
      </c>
      <c r="AR541" s="169" t="e">
        <f>GEOMEAN(AR268:AR291)</f>
        <v>#DIV/0!</v>
      </c>
      <c r="AS541" s="169" t="e">
        <f>GEOMEAN(AS268:AS291)</f>
        <v>#DIV/0!</v>
      </c>
      <c r="AT541" s="535" t="str">
        <f>C541</f>
        <v>Class A5_270p</v>
      </c>
      <c r="AU541" s="170" t="s">
        <v>118</v>
      </c>
      <c r="AV541" s="536" t="s">
        <v>121</v>
      </c>
      <c r="AW541" s="171" t="e">
        <f>AVERAGE(AW268,AW274,AW280,AW286)</f>
        <v>#VALUE!</v>
      </c>
      <c r="AX541" s="172" t="e">
        <f>AVERAGE(AX268:AX291)</f>
        <v>#VALUE!</v>
      </c>
      <c r="AY541" s="172" t="e">
        <f>AVERAGE(AY268:AY291)</f>
        <v>#VALUE!</v>
      </c>
      <c r="AZ541" s="172" t="e">
        <f>AVERAGE(AZ268:AZ291)</f>
        <v>#VALUE!</v>
      </c>
      <c r="BA541" s="172" t="e">
        <f>AVERAGE(BA268:BA291)</f>
        <v>#VALUE!</v>
      </c>
      <c r="BB541" s="172" t="e">
        <f>AVERAGE(BB268:BB291)</f>
        <v>#VALUE!</v>
      </c>
      <c r="BC541" s="171" t="e">
        <f>AVERAGE(BC268,BC274,BC280,BC286)</f>
        <v>#VALUE!</v>
      </c>
      <c r="BD541" s="172" t="e">
        <f>AVERAGE(BD268:BD291)</f>
        <v>#VALUE!</v>
      </c>
      <c r="BE541" s="171" t="e">
        <f>AVERAGE(BE268,BE274,BE280,BE286)</f>
        <v>#VALUE!</v>
      </c>
      <c r="BF541" s="172" t="e">
        <f>AVERAGE(BF268:BF291)</f>
        <v>#VALUE!</v>
      </c>
      <c r="BG541" s="171" t="e">
        <f>AVERAGE(BG268,BG274,BG280,BG286)</f>
        <v>#VALUE!</v>
      </c>
      <c r="BH541" s="173" t="e">
        <f>AVERAGE(BH268:BH291)</f>
        <v>#VALUE!</v>
      </c>
      <c r="BI541" s="171" t="e">
        <f>AVERAGE(BI268,BI274,BI280,BI286)</f>
        <v>#VALUE!</v>
      </c>
      <c r="BJ541" s="173" t="e">
        <f>AVERAGE(BJ268:BJ291)</f>
        <v>#VALUE!</v>
      </c>
      <c r="BK541" s="171" t="e">
        <f>AVERAGE(BK268,BK274,BK280,BK286)</f>
        <v>#VALUE!</v>
      </c>
      <c r="BL541" s="172" t="e">
        <f>AVERAGE(BL268:BL291)</f>
        <v>#VALUE!</v>
      </c>
      <c r="BM541" s="171" t="e">
        <f>AVERAGE(BM268,BM274,BM280,BM286)</f>
        <v>#VALUE!</v>
      </c>
      <c r="BN541" s="172" t="e">
        <f>AVERAGE(BN268:BN291)</f>
        <v>#VALUE!</v>
      </c>
      <c r="BO541" s="174" t="e">
        <f>AVERAGE(BO268,BO274,BO280,BO286)</f>
        <v>#VALUE!</v>
      </c>
      <c r="BP541" s="379" t="e">
        <f>AVERAGE(BP268:BP291)</f>
        <v>#VALUE!</v>
      </c>
      <c r="BQ541" s="378" t="e">
        <f>AVERAGE(BQ268:BQ291)</f>
        <v>#VALUE!</v>
      </c>
      <c r="BR541" s="378" t="e">
        <f>AVERAGE(BR268:BR291)</f>
        <v>#VALUE!</v>
      </c>
      <c r="BS541" s="377" t="e">
        <f>AVERAGE(BS268:BS291)</f>
        <v>#VALUE!</v>
      </c>
      <c r="BT541" s="377" t="e">
        <f>AVERAGE(BT268:BT291)</f>
        <v>#VALUE!</v>
      </c>
      <c r="BU541" s="295">
        <f>SUM(BU268,BU274,BU280,BU286)</f>
        <v>0</v>
      </c>
      <c r="BV541" s="296">
        <f>SUM(BV268:BV291)</f>
        <v>0</v>
      </c>
      <c r="BW541" s="295">
        <f>SUM(BW268,BW274,BW280,BW286)</f>
        <v>0</v>
      </c>
      <c r="BX541" s="296">
        <f>SUM(BX268:BX291)</f>
        <v>0</v>
      </c>
    </row>
    <row r="542" spans="3:76" ht="17" customHeight="1" x14ac:dyDescent="0.35">
      <c r="V542" s="113" t="s">
        <v>128</v>
      </c>
      <c r="W542" s="169">
        <f>SUM(W268:W291)</f>
        <v>0</v>
      </c>
      <c r="X542" s="169">
        <f>SUM(X268:X291)</f>
        <v>0</v>
      </c>
      <c r="Z542" s="113"/>
      <c r="AP542" s="169">
        <f>SUM(AP268:AP291)</f>
        <v>0</v>
      </c>
      <c r="AQ542" s="169">
        <f>SUM(AQ268:AQ291)</f>
        <v>0</v>
      </c>
      <c r="AR542" s="169" t="e">
        <f>SUM(AR268:AR291)</f>
        <v>#DIV/0!</v>
      </c>
      <c r="AS542" s="169" t="e">
        <f>SUM(AS268:AS291)</f>
        <v>#DIV/0!</v>
      </c>
      <c r="AT542" s="535"/>
      <c r="AU542" s="178" t="s">
        <v>119</v>
      </c>
      <c r="AV542" s="537"/>
      <c r="AW542" s="372" t="e">
        <f>MIN(AW268,AW274,AW280,AW286)</f>
        <v>#VALUE!</v>
      </c>
      <c r="AX542" s="361" t="e">
        <f>MIN(AX268:AX291)</f>
        <v>#VALUE!</v>
      </c>
      <c r="AY542" s="361" t="e">
        <f>MIN(AY268:AY291)</f>
        <v>#VALUE!</v>
      </c>
      <c r="AZ542" s="361" t="e">
        <f>MIN(AZ268:AZ291)</f>
        <v>#VALUE!</v>
      </c>
      <c r="BA542" s="361" t="e">
        <f>MIN(BA268:BA291)</f>
        <v>#VALUE!</v>
      </c>
      <c r="BB542" s="361" t="e">
        <f>MIN(BB268:BB291)</f>
        <v>#VALUE!</v>
      </c>
      <c r="BC542" s="372" t="e">
        <f>MIN(BC268,BC274,BC280,BC286)</f>
        <v>#VALUE!</v>
      </c>
      <c r="BD542" s="361" t="e">
        <f>MIN(BD268:BD291)</f>
        <v>#VALUE!</v>
      </c>
      <c r="BE542" s="372" t="e">
        <f>MIN(BE268,BE274,BE280,BE286)</f>
        <v>#VALUE!</v>
      </c>
      <c r="BF542" s="361" t="e">
        <f>MIN(BF268:BF291)</f>
        <v>#VALUE!</v>
      </c>
      <c r="BG542" s="372" t="e">
        <f>MIN(BG268,BG274,BG280,BG286)</f>
        <v>#VALUE!</v>
      </c>
      <c r="BH542" s="369" t="e">
        <f>MIN(BH268:BH291)</f>
        <v>#VALUE!</v>
      </c>
      <c r="BI542" s="372" t="e">
        <f>MIN(BI268,BI274,BI280,BI286)</f>
        <v>#VALUE!</v>
      </c>
      <c r="BJ542" s="369" t="e">
        <f>MIN(BJ268:BJ291)</f>
        <v>#VALUE!</v>
      </c>
      <c r="BK542" s="372" t="e">
        <f>MIN(BK268,BK274,BK280,BK286)</f>
        <v>#VALUE!</v>
      </c>
      <c r="BL542" s="361" t="e">
        <f>MIN(BL268:BL291)</f>
        <v>#VALUE!</v>
      </c>
      <c r="BM542" s="372" t="e">
        <f>MIN(BM268,BM274,BM280,BM286)</f>
        <v>#VALUE!</v>
      </c>
      <c r="BN542" s="361" t="e">
        <f>MIN(BN268:BN291)</f>
        <v>#VALUE!</v>
      </c>
      <c r="BO542" s="180" t="e">
        <f>MIN(BO268,BO274,BO280,BO286)</f>
        <v>#VALUE!</v>
      </c>
      <c r="BP542" s="372" t="e">
        <f>MIN(BP268:BP291)</f>
        <v>#VALUE!</v>
      </c>
      <c r="BQ542" s="361" t="e">
        <f>MIN(BQ268:BQ291)</f>
        <v>#VALUE!</v>
      </c>
      <c r="BR542" s="361" t="e">
        <f>MIN(BR268:BR291)</f>
        <v>#VALUE!</v>
      </c>
      <c r="BS542" s="369" t="e">
        <f>MIN(BS268:BS291)</f>
        <v>#VALUE!</v>
      </c>
      <c r="BT542" s="369" t="e">
        <f>MIN(BT268:BT291)</f>
        <v>#VALUE!</v>
      </c>
      <c r="BU542" s="297">
        <f>MIN(BU268,BU274,BU280,BU286)</f>
        <v>0</v>
      </c>
      <c r="BV542" s="359">
        <f>MIN(BV268:BV291)</f>
        <v>0</v>
      </c>
      <c r="BW542" s="297">
        <f>MIN(BW268,BW274,BW280,BW286)</f>
        <v>0</v>
      </c>
      <c r="BX542" s="359">
        <f>MIN(BX268:BX291)</f>
        <v>0</v>
      </c>
    </row>
    <row r="543" spans="3:76" ht="17" customHeight="1" thickBot="1" x14ac:dyDescent="0.4">
      <c r="V543" s="113" t="s">
        <v>120</v>
      </c>
      <c r="W543" s="169">
        <f>MAX(W268:W291)</f>
        <v>0</v>
      </c>
      <c r="X543" s="169">
        <f>MAX(X268:X291)</f>
        <v>0</v>
      </c>
      <c r="Z543" s="113"/>
      <c r="AP543" s="169">
        <f>MAX(AP268:AP291)</f>
        <v>0</v>
      </c>
      <c r="AQ543" s="169">
        <f>MAX(AQ268:AQ291)</f>
        <v>0</v>
      </c>
      <c r="AR543" s="169" t="e">
        <f>MAX(AR268:AR291)</f>
        <v>#DIV/0!</v>
      </c>
      <c r="AS543" s="169" t="e">
        <f>MAX(AS268:AS291)</f>
        <v>#DIV/0!</v>
      </c>
      <c r="AT543" s="535"/>
      <c r="AU543" s="178" t="s">
        <v>120</v>
      </c>
      <c r="AV543" s="538"/>
      <c r="AW543" s="373" t="e">
        <f>MAX(AW268,AW274,AW280,AW286)</f>
        <v>#VALUE!</v>
      </c>
      <c r="AX543" s="362" t="e">
        <f>MAX(AX268:AX291)</f>
        <v>#VALUE!</v>
      </c>
      <c r="AY543" s="362" t="e">
        <f>MAX(AY268:AY291)</f>
        <v>#VALUE!</v>
      </c>
      <c r="AZ543" s="362" t="e">
        <f>MAX(AZ268:AZ291)</f>
        <v>#VALUE!</v>
      </c>
      <c r="BA543" s="362" t="e">
        <f>MAX(BA268:BA291)</f>
        <v>#VALUE!</v>
      </c>
      <c r="BB543" s="362" t="e">
        <f>MAX(BB268:BB291)</f>
        <v>#VALUE!</v>
      </c>
      <c r="BC543" s="373" t="e">
        <f>MAX(BC268,BC274,BC280,BC286)</f>
        <v>#VALUE!</v>
      </c>
      <c r="BD543" s="362" t="e">
        <f>MAX(BD268:BD291)</f>
        <v>#VALUE!</v>
      </c>
      <c r="BE543" s="373" t="e">
        <f>MAX(BE268,BE274,BE280,BE286)</f>
        <v>#VALUE!</v>
      </c>
      <c r="BF543" s="362" t="e">
        <f>MAX(BF268:BF291)</f>
        <v>#VALUE!</v>
      </c>
      <c r="BG543" s="373" t="e">
        <f>MAX(BG268,BG274,BG280,BG286)</f>
        <v>#VALUE!</v>
      </c>
      <c r="BH543" s="370" t="e">
        <f>MAX(BH268:BH291)</f>
        <v>#VALUE!</v>
      </c>
      <c r="BI543" s="373" t="e">
        <f>MAX(BI268,BI274,BI280,BI286)</f>
        <v>#VALUE!</v>
      </c>
      <c r="BJ543" s="370" t="e">
        <f>MAX(BJ268:BJ291)</f>
        <v>#VALUE!</v>
      </c>
      <c r="BK543" s="373" t="e">
        <f>MAX(BK268,BK274,BK280,BK286)</f>
        <v>#VALUE!</v>
      </c>
      <c r="BL543" s="362" t="e">
        <f>MAX(BL268:BL291)</f>
        <v>#VALUE!</v>
      </c>
      <c r="BM543" s="373" t="e">
        <f>MAX(BM268,BM274,BM280,BM286)</f>
        <v>#VALUE!</v>
      </c>
      <c r="BN543" s="362" t="e">
        <f>MAX(BN268:BN291)</f>
        <v>#VALUE!</v>
      </c>
      <c r="BO543" s="182" t="e">
        <f>MAX(BO268,BO274,BO280,BO286)</f>
        <v>#VALUE!</v>
      </c>
      <c r="BP543" s="373" t="e">
        <f>MAX(BP268:BP291)</f>
        <v>#VALUE!</v>
      </c>
      <c r="BQ543" s="362" t="e">
        <f>MAX(BQ268:BQ291)</f>
        <v>#VALUE!</v>
      </c>
      <c r="BR543" s="362" t="e">
        <f>MAX(BR268:BR291)</f>
        <v>#VALUE!</v>
      </c>
      <c r="BS543" s="370" t="e">
        <f>MAX(BS268:BS291)</f>
        <v>#VALUE!</v>
      </c>
      <c r="BT543" s="370" t="e">
        <f>MAX(BT268:BT291)</f>
        <v>#VALUE!</v>
      </c>
      <c r="BU543" s="299">
        <f>MAX(BU268,BU274,BU280,BU286)</f>
        <v>0</v>
      </c>
      <c r="BV543" s="360">
        <f>MAX(BV268:BV291)</f>
        <v>0</v>
      </c>
      <c r="BW543" s="299">
        <f>MAX(BW268,BW274,BW280,BW286)</f>
        <v>0</v>
      </c>
      <c r="BX543" s="360">
        <f>MAX(BX268:BX291)</f>
        <v>0</v>
      </c>
    </row>
    <row r="544" spans="3:76" ht="17" customHeight="1" x14ac:dyDescent="0.35">
      <c r="V544" s="113" t="s">
        <v>119</v>
      </c>
      <c r="W544" s="169">
        <f>MIN(W268:W291)</f>
        <v>0</v>
      </c>
      <c r="X544" s="169">
        <f>MIN(X268:X291)</f>
        <v>0</v>
      </c>
      <c r="Z544" s="113"/>
      <c r="AP544" s="169">
        <f>MIN(AP268:AP291)</f>
        <v>0</v>
      </c>
      <c r="AQ544" s="169">
        <f>MIN(AQ268:AQ291)</f>
        <v>0</v>
      </c>
      <c r="AR544" s="169" t="e">
        <f>MIN(AR268:AR291)</f>
        <v>#DIV/0!</v>
      </c>
      <c r="AS544" s="169" t="e">
        <f>MIN(AS268:AS291)</f>
        <v>#DIV/0!</v>
      </c>
      <c r="AT544" s="535"/>
      <c r="AU544" s="178" t="s">
        <v>118</v>
      </c>
      <c r="AV544" s="539" t="s">
        <v>122</v>
      </c>
      <c r="AW544" s="171" t="e">
        <f>AVERAGE(AW270,AW276,AW282,AW288)</f>
        <v>#VALUE!</v>
      </c>
      <c r="AX544" s="558"/>
      <c r="AY544" s="500"/>
      <c r="AZ544" s="500"/>
      <c r="BA544" s="500"/>
      <c r="BB544" s="364"/>
      <c r="BC544" s="171" t="e">
        <f>AVERAGE(BC270,BC276,BC282,BC288)</f>
        <v>#VALUE!</v>
      </c>
      <c r="BD544" s="548"/>
      <c r="BE544" s="171" t="e">
        <f>AVERAGE(BE270,BE276,BE282,BE288)</f>
        <v>#VALUE!</v>
      </c>
      <c r="BF544" s="548"/>
      <c r="BG544" s="171" t="e">
        <f>AVERAGE(BG270,BG276,BG282,BG288)</f>
        <v>#VALUE!</v>
      </c>
      <c r="BH544" s="548"/>
      <c r="BI544" s="171" t="e">
        <f>AVERAGE(BI270,BI276,BI282,BI288)</f>
        <v>#VALUE!</v>
      </c>
      <c r="BJ544" s="548"/>
      <c r="BK544" s="171" t="e">
        <f>AVERAGE(BK270,BK276,BK282,BK288)</f>
        <v>#VALUE!</v>
      </c>
      <c r="BL544" s="548"/>
      <c r="BM544" s="171" t="e">
        <f>AVERAGE(BM270,BM276,BM282,BM288)</f>
        <v>#VALUE!</v>
      </c>
      <c r="BN544" s="548"/>
      <c r="BO544" s="174" t="e">
        <f>AVERAGE(BO270,BO276,BO282,BO288)</f>
        <v>#VALUE!</v>
      </c>
      <c r="BP544" s="499"/>
      <c r="BQ544" s="500"/>
      <c r="BR544" s="500"/>
      <c r="BS544" s="500"/>
      <c r="BT544" s="500"/>
      <c r="BU544" s="295">
        <f>SUM(BU270,BU276,BU282,BU288)</f>
        <v>0</v>
      </c>
      <c r="BV544" s="566"/>
      <c r="BW544" s="295">
        <f>SUM(BW270,BW276,BW282,BW288)</f>
        <v>0</v>
      </c>
      <c r="BX544" s="566"/>
    </row>
    <row r="545" spans="1:76" ht="17" customHeight="1" x14ac:dyDescent="0.35">
      <c r="V545" s="113" t="s">
        <v>129</v>
      </c>
      <c r="W545" s="169"/>
      <c r="X545" s="169"/>
      <c r="Z545" s="113"/>
      <c r="AP545" s="184" t="e">
        <f>AP541/W541</f>
        <v>#NUM!</v>
      </c>
      <c r="AQ545" s="184" t="e">
        <f>AQ541/X541</f>
        <v>#NUM!</v>
      </c>
      <c r="AR545" s="169"/>
      <c r="AS545" s="169"/>
      <c r="AT545" s="535"/>
      <c r="AU545" s="178" t="s">
        <v>119</v>
      </c>
      <c r="AV545" s="540"/>
      <c r="AW545" s="372" t="e">
        <f>MIN(AW270,AW276,AW282,AW288)</f>
        <v>#VALUE!</v>
      </c>
      <c r="AX545" s="559"/>
      <c r="AY545" s="502"/>
      <c r="AZ545" s="502"/>
      <c r="BA545" s="502"/>
      <c r="BB545" s="366"/>
      <c r="BC545" s="372" t="e">
        <f>MIN(BC270,BC276,BC282,BC288)</f>
        <v>#VALUE!</v>
      </c>
      <c r="BD545" s="549"/>
      <c r="BE545" s="372" t="e">
        <f>MIN(BE270,BE276,BE282,BE288)</f>
        <v>#VALUE!</v>
      </c>
      <c r="BF545" s="549"/>
      <c r="BG545" s="372" t="e">
        <f>MIN(BG270,BG276,BG282,BG288)</f>
        <v>#VALUE!</v>
      </c>
      <c r="BH545" s="549"/>
      <c r="BI545" s="372" t="e">
        <f>MIN(BI270,BI276,BI282,BI288)</f>
        <v>#VALUE!</v>
      </c>
      <c r="BJ545" s="549"/>
      <c r="BK545" s="372" t="e">
        <f>MIN(BK270,BK276,BK282,BK288)</f>
        <v>#VALUE!</v>
      </c>
      <c r="BL545" s="549"/>
      <c r="BM545" s="372" t="e">
        <f>MIN(BM270,BM276,BM282,BM288)</f>
        <v>#VALUE!</v>
      </c>
      <c r="BN545" s="549"/>
      <c r="BO545" s="180" t="e">
        <f>MIN(BO270,BO276,BO282,BO288)</f>
        <v>#VALUE!</v>
      </c>
      <c r="BP545" s="501"/>
      <c r="BQ545" s="502"/>
      <c r="BR545" s="502"/>
      <c r="BS545" s="502"/>
      <c r="BT545" s="502"/>
      <c r="BU545" s="297">
        <f>MIN(BU270,BU276,BU282,BU288)</f>
        <v>0</v>
      </c>
      <c r="BV545" s="567"/>
      <c r="BW545" s="297">
        <f>MIN(BW270,BW276,BW282,BW288)</f>
        <v>0</v>
      </c>
      <c r="BX545" s="567"/>
    </row>
    <row r="546" spans="1:76" ht="17" customHeight="1" thickBot="1" x14ac:dyDescent="0.4">
      <c r="W546" s="169"/>
      <c r="X546" s="169"/>
      <c r="Z546" s="113"/>
      <c r="AP546" s="169"/>
      <c r="AQ546" s="169"/>
      <c r="AR546" s="169"/>
      <c r="AS546" s="169"/>
      <c r="AT546" s="535"/>
      <c r="AU546" s="178" t="s">
        <v>120</v>
      </c>
      <c r="AV546" s="541"/>
      <c r="AW546" s="373" t="e">
        <f>MAX(AW270,AW276,AW282,AW288)</f>
        <v>#VALUE!</v>
      </c>
      <c r="AX546" s="559"/>
      <c r="AY546" s="502"/>
      <c r="AZ546" s="502"/>
      <c r="BA546" s="502"/>
      <c r="BB546" s="366"/>
      <c r="BC546" s="373" t="e">
        <f>MAX(BC270,BC276,BC282,BC288)</f>
        <v>#VALUE!</v>
      </c>
      <c r="BD546" s="549"/>
      <c r="BE546" s="373" t="e">
        <f>MAX(BE270,BE276,BE282,BE288)</f>
        <v>#VALUE!</v>
      </c>
      <c r="BF546" s="549"/>
      <c r="BG546" s="373" t="e">
        <f>MAX(BG270,BG276,BG282,BG288)</f>
        <v>#VALUE!</v>
      </c>
      <c r="BH546" s="549"/>
      <c r="BI546" s="373" t="e">
        <f>MAX(BI270,BI276,BI282,BI288)</f>
        <v>#VALUE!</v>
      </c>
      <c r="BJ546" s="549"/>
      <c r="BK546" s="373" t="e">
        <f>MAX(BK270,BK276,BK282,BK288)</f>
        <v>#VALUE!</v>
      </c>
      <c r="BL546" s="549"/>
      <c r="BM546" s="373" t="e">
        <f>MAX(BM270,BM276,BM282,BM288)</f>
        <v>#VALUE!</v>
      </c>
      <c r="BN546" s="549"/>
      <c r="BO546" s="182" t="e">
        <f>MAX(BO270,BO276,BO282,BO288)</f>
        <v>#VALUE!</v>
      </c>
      <c r="BP546" s="501"/>
      <c r="BQ546" s="502"/>
      <c r="BR546" s="502"/>
      <c r="BS546" s="502"/>
      <c r="BT546" s="502"/>
      <c r="BU546" s="299">
        <f>MAX(BU270,BU276,BU282,BU288)</f>
        <v>0</v>
      </c>
      <c r="BV546" s="567"/>
      <c r="BW546" s="299">
        <f>MAX(BW270,BW276,BW282,BW288)</f>
        <v>0</v>
      </c>
      <c r="BX546" s="567"/>
    </row>
    <row r="547" spans="1:76" ht="17" customHeight="1" x14ac:dyDescent="0.35">
      <c r="W547" s="169"/>
      <c r="X547" s="169"/>
      <c r="Z547" s="113"/>
      <c r="AP547" s="169"/>
      <c r="AQ547" s="169"/>
      <c r="AR547" s="169"/>
      <c r="AS547" s="169"/>
      <c r="AT547" s="535"/>
      <c r="AU547" s="186" t="s">
        <v>118</v>
      </c>
      <c r="AV547" s="542" t="s">
        <v>123</v>
      </c>
      <c r="AW547" s="371" t="e">
        <f>AVERAGE(AW272,AW278,AW284,AW290)</f>
        <v>#VALUE!</v>
      </c>
      <c r="AX547" s="559"/>
      <c r="AY547" s="502"/>
      <c r="AZ547" s="502"/>
      <c r="BA547" s="502"/>
      <c r="BB547" s="366"/>
      <c r="BC547" s="371" t="e">
        <f>AVERAGE(BC272,BC278,BC284,BC290)</f>
        <v>#VALUE!</v>
      </c>
      <c r="BD547" s="549"/>
      <c r="BE547" s="371" t="e">
        <f>AVERAGE(BE272,BE278,BE284,BE290)</f>
        <v>#VALUE!</v>
      </c>
      <c r="BF547" s="549"/>
      <c r="BG547" s="371" t="e">
        <f>AVERAGE(BG272,BG278,BG284,BG290)</f>
        <v>#VALUE!</v>
      </c>
      <c r="BH547" s="549"/>
      <c r="BI547" s="371" t="e">
        <f>AVERAGE(BI272,BI278,BI284,BI290)</f>
        <v>#VALUE!</v>
      </c>
      <c r="BJ547" s="549"/>
      <c r="BK547" s="371" t="e">
        <f>AVERAGE(BK272,BK278,BK284,BK290)</f>
        <v>#VALUE!</v>
      </c>
      <c r="BL547" s="549"/>
      <c r="BM547" s="371" t="e">
        <f>AVERAGE(BM272,BM278,BM284,BM290)</f>
        <v>#VALUE!</v>
      </c>
      <c r="BN547" s="549"/>
      <c r="BO547" s="188" t="e">
        <f>AVERAGE(BO272,BO278,BO284,BO290)</f>
        <v>#VALUE!</v>
      </c>
      <c r="BP547" s="501"/>
      <c r="BQ547" s="502"/>
      <c r="BR547" s="502"/>
      <c r="BS547" s="502"/>
      <c r="BT547" s="502"/>
      <c r="BU547" s="301">
        <f>SUM(BU272,BU278,BU284,BU290)</f>
        <v>0</v>
      </c>
      <c r="BV547" s="567"/>
      <c r="BW547" s="301">
        <f>SUM(BW272,BW278,BW284,BW290)</f>
        <v>0</v>
      </c>
      <c r="BX547" s="567"/>
    </row>
    <row r="548" spans="1:76" ht="17" customHeight="1" x14ac:dyDescent="0.35">
      <c r="W548" s="169"/>
      <c r="X548" s="169"/>
      <c r="Z548" s="113"/>
      <c r="AP548" s="169"/>
      <c r="AQ548" s="169"/>
      <c r="AR548" s="169"/>
      <c r="AS548" s="169"/>
      <c r="AT548" s="535"/>
      <c r="AU548" s="186" t="s">
        <v>119</v>
      </c>
      <c r="AV548" s="543"/>
      <c r="AW548" s="372" t="e">
        <f>MIN(AW272,AW278,AW284,AW290)</f>
        <v>#VALUE!</v>
      </c>
      <c r="AX548" s="559"/>
      <c r="AY548" s="502"/>
      <c r="AZ548" s="502"/>
      <c r="BA548" s="502"/>
      <c r="BB548" s="366"/>
      <c r="BC548" s="372" t="e">
        <f>MIN(BC272,BC278,BC284,BC290)</f>
        <v>#VALUE!</v>
      </c>
      <c r="BD548" s="549"/>
      <c r="BE548" s="372" t="e">
        <f>MIN(BE272,BE278,BE284,BE290)</f>
        <v>#VALUE!</v>
      </c>
      <c r="BF548" s="549"/>
      <c r="BG548" s="372" t="e">
        <f>MIN(BG272,BG278,BG284,BG290)</f>
        <v>#VALUE!</v>
      </c>
      <c r="BH548" s="549"/>
      <c r="BI548" s="372" t="e">
        <f>MIN(BI272,BI278,BI284,BI290)</f>
        <v>#VALUE!</v>
      </c>
      <c r="BJ548" s="549"/>
      <c r="BK548" s="372" t="e">
        <f>MIN(BK272,BK278,BK284,BK290)</f>
        <v>#VALUE!</v>
      </c>
      <c r="BL548" s="549"/>
      <c r="BM548" s="372" t="e">
        <f>MIN(BM272,BM278,BM284,BM290)</f>
        <v>#VALUE!</v>
      </c>
      <c r="BN548" s="549"/>
      <c r="BO548" s="180" t="e">
        <f>MIN(BO272,BO278,BO284,BO290)</f>
        <v>#VALUE!</v>
      </c>
      <c r="BP548" s="501"/>
      <c r="BQ548" s="502"/>
      <c r="BR548" s="502"/>
      <c r="BS548" s="502"/>
      <c r="BT548" s="502"/>
      <c r="BU548" s="297">
        <f>MIN(BU272,BU278,BU284,BU290)</f>
        <v>0</v>
      </c>
      <c r="BV548" s="567"/>
      <c r="BW548" s="297">
        <f>MIN(BW272,BW278,BW284,BW290)</f>
        <v>0</v>
      </c>
      <c r="BX548" s="567"/>
    </row>
    <row r="549" spans="1:76" ht="17" customHeight="1" thickBot="1" x14ac:dyDescent="0.4">
      <c r="F549" s="169">
        <f>COUNTIFS(F292:F363,"&lt;&gt;",F292:F363,"&lt;&gt;0")</f>
        <v>72</v>
      </c>
      <c r="G549" s="169">
        <f>COUNTIFS(G292:G363,"&lt;&gt;",G292:G363,"&lt;&gt;0")</f>
        <v>0</v>
      </c>
      <c r="W549" s="169"/>
      <c r="X549" s="169"/>
      <c r="Z549" s="169">
        <f>COUNTIFS(Z292:Z363,"&lt;&gt;",Z292:Z363,"&lt;&gt;0")</f>
        <v>0</v>
      </c>
      <c r="AP549" s="169"/>
      <c r="AQ549" s="169"/>
      <c r="AR549" s="112">
        <f>Z549/F549</f>
        <v>0</v>
      </c>
      <c r="AS549" s="169"/>
      <c r="AT549" s="535"/>
      <c r="AU549" s="189" t="s">
        <v>120</v>
      </c>
      <c r="AV549" s="544"/>
      <c r="AW549" s="373" t="e">
        <f>MAX(AW272,AW278,AW284,AW290)</f>
        <v>#VALUE!</v>
      </c>
      <c r="AX549" s="560"/>
      <c r="AY549" s="504"/>
      <c r="AZ549" s="504"/>
      <c r="BA549" s="504"/>
      <c r="BB549" s="368"/>
      <c r="BC549" s="373" t="e">
        <f>MAX(BC272,BC278,BC284,BC290)</f>
        <v>#VALUE!</v>
      </c>
      <c r="BD549" s="550"/>
      <c r="BE549" s="373" t="e">
        <f>MAX(BE272,BE278,BE284,BE290)</f>
        <v>#VALUE!</v>
      </c>
      <c r="BF549" s="550"/>
      <c r="BG549" s="373" t="e">
        <f>MAX(BG272,BG278,BG284,BG290)</f>
        <v>#VALUE!</v>
      </c>
      <c r="BH549" s="550"/>
      <c r="BI549" s="373" t="e">
        <f>MAX(BI272,BI278,BI284,BI290)</f>
        <v>#VALUE!</v>
      </c>
      <c r="BJ549" s="550"/>
      <c r="BK549" s="373" t="e">
        <f>MAX(BK272,BK278,BK284,BK290)</f>
        <v>#VALUE!</v>
      </c>
      <c r="BL549" s="550"/>
      <c r="BM549" s="373" t="e">
        <f>MAX(BM272,BM278,BM284,BM290)</f>
        <v>#VALUE!</v>
      </c>
      <c r="BN549" s="550"/>
      <c r="BO549" s="182" t="e">
        <f>MAX(BO272,BO278,BO284,BO290)</f>
        <v>#VALUE!</v>
      </c>
      <c r="BP549" s="503"/>
      <c r="BQ549" s="504"/>
      <c r="BR549" s="504"/>
      <c r="BS549" s="504"/>
      <c r="BT549" s="504"/>
      <c r="BU549" s="299">
        <f>MAX(BU272,BU278,BU284,BU290)</f>
        <v>0</v>
      </c>
      <c r="BV549" s="568"/>
      <c r="BW549" s="299">
        <f>MAX(BW272,BW278,BW284,BW290)</f>
        <v>0</v>
      </c>
      <c r="BX549" s="568"/>
    </row>
    <row r="550" spans="1:76" ht="17" customHeight="1" x14ac:dyDescent="0.35">
      <c r="C550" s="112" t="s">
        <v>100</v>
      </c>
      <c r="V550" s="113" t="s">
        <v>127</v>
      </c>
      <c r="W550" s="169" t="e">
        <f>GEOMEAN(W292:W363)</f>
        <v>#NUM!</v>
      </c>
      <c r="X550" s="169" t="e">
        <f>GEOMEAN(X292:X363)</f>
        <v>#NUM!</v>
      </c>
      <c r="Z550" s="113"/>
      <c r="AP550" s="169" t="e">
        <f>GEOMEAN(AP292:AP363)</f>
        <v>#NUM!</v>
      </c>
      <c r="AQ550" s="169" t="e">
        <f>GEOMEAN(AQ292:AQ363)</f>
        <v>#NUM!</v>
      </c>
      <c r="AR550" s="169" t="e">
        <f>GEOMEAN(AR292:AR363)</f>
        <v>#DIV/0!</v>
      </c>
      <c r="AS550" s="169" t="e">
        <f>GEOMEAN(AS292:AS363)</f>
        <v>#DIV/0!</v>
      </c>
      <c r="AT550" s="535" t="str">
        <f>C550</f>
        <v>Class B1_SYN</v>
      </c>
      <c r="AU550" s="170" t="s">
        <v>118</v>
      </c>
      <c r="AV550" s="536" t="s">
        <v>121</v>
      </c>
      <c r="AW550" s="171" t="e">
        <f>AVERAGE(AW292,AW298,AW304,AW310,AW316,AW322,AW328,AW334,AW340,AW346,AW352,AW358)</f>
        <v>#VALUE!</v>
      </c>
      <c r="AX550" s="172" t="e">
        <f>AVERAGE(AX292:AX363)</f>
        <v>#VALUE!</v>
      </c>
      <c r="AY550" s="172" t="e">
        <f>AVERAGE(AY292:AY363)</f>
        <v>#VALUE!</v>
      </c>
      <c r="AZ550" s="172" t="e">
        <f>AVERAGE(AZ292:AZ363)</f>
        <v>#VALUE!</v>
      </c>
      <c r="BA550" s="172" t="e">
        <f>AVERAGE(BA292:BA363)</f>
        <v>#VALUE!</v>
      </c>
      <c r="BB550" s="172" t="e">
        <f>AVERAGE(BB292:BB363)</f>
        <v>#VALUE!</v>
      </c>
      <c r="BC550" s="171" t="e">
        <f>AVERAGE(BC292,BC298,BC304,BC310,BC316,BC322,BC328,BC334,BC340,BC346,BC352,BC358)</f>
        <v>#VALUE!</v>
      </c>
      <c r="BD550" s="172" t="e">
        <f>AVERAGE(BD292:BD363)</f>
        <v>#VALUE!</v>
      </c>
      <c r="BE550" s="171" t="e">
        <f>AVERAGE(BE292,BE298,BE304,BE310,BE316,BE322,BE328,BE334,BE340,BE346,BE352,BE358)</f>
        <v>#VALUE!</v>
      </c>
      <c r="BF550" s="172" t="e">
        <f>AVERAGE(BF292:BF363)</f>
        <v>#VALUE!</v>
      </c>
      <c r="BG550" s="171" t="e">
        <f>AVERAGE(BG292,BG298,BG304,BG310,BG316,BG322,BG328,BG334,BG340,BG346,BG352,BG358)</f>
        <v>#VALUE!</v>
      </c>
      <c r="BH550" s="173" t="e">
        <f>AVERAGE(BH292:BH363)</f>
        <v>#VALUE!</v>
      </c>
      <c r="BI550" s="171" t="e">
        <f>AVERAGE(BI292,BI298,BI304,BI310,BI316,BI322,BI328,BI334,BI340,BI346,BI352,BI358)</f>
        <v>#VALUE!</v>
      </c>
      <c r="BJ550" s="173" t="e">
        <f>AVERAGE(BJ292:BJ363)</f>
        <v>#VALUE!</v>
      </c>
      <c r="BK550" s="171" t="e">
        <f>AVERAGE(BK292,BK298,BK304,BK310,BK316,BK322,BK328,BK334,BK340,BK346,BK352,BK358)</f>
        <v>#VALUE!</v>
      </c>
      <c r="BL550" s="172" t="e">
        <f>AVERAGE(BL292:BL363)</f>
        <v>#VALUE!</v>
      </c>
      <c r="BM550" s="171" t="e">
        <f>AVERAGE(BM292,BM298,BM304,BM310,BM316,BM322,BM328,BM334,BM340,BM346,BM352,BM358)</f>
        <v>#VALUE!</v>
      </c>
      <c r="BN550" s="172" t="e">
        <f>AVERAGE(BN292:BN363)</f>
        <v>#VALUE!</v>
      </c>
      <c r="BO550" s="174" t="e">
        <f>AVERAGE(BO292,BO298,BO304,BO310,BO316,BO322,BO328,BO334,BO340,BO346,BO352,BO358)</f>
        <v>#VALUE!</v>
      </c>
      <c r="BP550" s="379" t="e">
        <f>AVERAGE(BP292:BP363)</f>
        <v>#VALUE!</v>
      </c>
      <c r="BQ550" s="378" t="e">
        <f>AVERAGE(BQ292:BQ363)</f>
        <v>#VALUE!</v>
      </c>
      <c r="BR550" s="378" t="e">
        <f>AVERAGE(BR292:BR363)</f>
        <v>#VALUE!</v>
      </c>
      <c r="BS550" s="377" t="e">
        <f>AVERAGE(BS292:BS363)</f>
        <v>#VALUE!</v>
      </c>
      <c r="BT550" s="377" t="e">
        <f>AVERAGE(BT292:BT363)</f>
        <v>#VALUE!</v>
      </c>
      <c r="BU550" s="295">
        <f>SUM(BU292,BU298,BU304,BU310,BU316,BU322,BU328,BU334,BU340,BU346,BU352,BU358)</f>
        <v>0</v>
      </c>
      <c r="BV550" s="296">
        <f>SUM(BV292:BV363)</f>
        <v>0</v>
      </c>
      <c r="BW550" s="295">
        <f>SUM(BW292,BW298,BW304,BW310,BW316,BW322,BW328,BW334,BW340,BW346,BW352,BW358)</f>
        <v>0</v>
      </c>
      <c r="BX550" s="296">
        <f>SUM(BX292:BX363)</f>
        <v>0</v>
      </c>
    </row>
    <row r="551" spans="1:76" ht="17" customHeight="1" x14ac:dyDescent="0.35">
      <c r="V551" s="113" t="s">
        <v>128</v>
      </c>
      <c r="W551" s="169">
        <f>SUM(W292:W363)</f>
        <v>0</v>
      </c>
      <c r="X551" s="169">
        <f>SUM(X292:X363)</f>
        <v>0</v>
      </c>
      <c r="Z551" s="113"/>
      <c r="AP551" s="169">
        <f>SUM(AP292:AP363)</f>
        <v>0</v>
      </c>
      <c r="AQ551" s="169">
        <f>SUM(AQ292:AQ363)</f>
        <v>0</v>
      </c>
      <c r="AR551" s="169" t="e">
        <f>SUM(AR292:AR363)</f>
        <v>#DIV/0!</v>
      </c>
      <c r="AS551" s="169" t="e">
        <f>SUM(AS292:AS363)</f>
        <v>#DIV/0!</v>
      </c>
      <c r="AT551" s="535"/>
      <c r="AU551" s="178" t="s">
        <v>119</v>
      </c>
      <c r="AV551" s="537"/>
      <c r="AW551" s="372" t="e">
        <f>MIN(AW292,AW298,AW304,AW310,AW316,AW322,AW328,AW334,AW340,AW346,AW352,AW358)</f>
        <v>#VALUE!</v>
      </c>
      <c r="AX551" s="361" t="e">
        <f>MIN(AX292:AX363)</f>
        <v>#VALUE!</v>
      </c>
      <c r="AY551" s="361" t="e">
        <f>MIN(AY292:AY363)</f>
        <v>#VALUE!</v>
      </c>
      <c r="AZ551" s="361" t="e">
        <f>MIN(AZ292:AZ363)</f>
        <v>#VALUE!</v>
      </c>
      <c r="BA551" s="361" t="e">
        <f>MIN(BA292:BA363)</f>
        <v>#VALUE!</v>
      </c>
      <c r="BB551" s="361" t="e">
        <f>MIN(BB292:BB363)</f>
        <v>#VALUE!</v>
      </c>
      <c r="BC551" s="372" t="e">
        <f>MIN(BC292,BC298,BC304,BC310,BC316,BC322,BC328,BC334,BC340,BC346,BC352,BC358)</f>
        <v>#VALUE!</v>
      </c>
      <c r="BD551" s="361" t="e">
        <f>MIN(BD292:BD363)</f>
        <v>#VALUE!</v>
      </c>
      <c r="BE551" s="372" t="e">
        <f>MIN(BE292,BE298,BE304,BE310,BE316,BE322,BE328,BE334,BE340,BE346,BE352,BE358)</f>
        <v>#VALUE!</v>
      </c>
      <c r="BF551" s="361" t="e">
        <f>MIN(BF292:BF363)</f>
        <v>#VALUE!</v>
      </c>
      <c r="BG551" s="372" t="e">
        <f>MIN(BG292,BG298,BG304,BG310,BG316,BG322,BG328,BG334,BG340,BG346,BG352,BG358)</f>
        <v>#VALUE!</v>
      </c>
      <c r="BH551" s="369" t="e">
        <f>MIN(BH292:BH363)</f>
        <v>#VALUE!</v>
      </c>
      <c r="BI551" s="372" t="e">
        <f>MIN(BI292,BI298,BI304,BI310,BI316,BI322,BI328,BI334,BI340,BI346,BI352,BI358)</f>
        <v>#VALUE!</v>
      </c>
      <c r="BJ551" s="369" t="e">
        <f>MIN(BJ292:BJ363)</f>
        <v>#VALUE!</v>
      </c>
      <c r="BK551" s="372" t="e">
        <f>MIN(BK292,BK298,BK304,BK310,BK316,BK322,BK328,BK334,BK340,BK346,BK352,BK358)</f>
        <v>#VALUE!</v>
      </c>
      <c r="BL551" s="361" t="e">
        <f>MIN(BL292:BL363)</f>
        <v>#VALUE!</v>
      </c>
      <c r="BM551" s="372" t="e">
        <f>MIN(BM292,BM298,BM304,BM310,BM316,BM322,BM328,BM334,BM340,BM346,BM352,BM358)</f>
        <v>#VALUE!</v>
      </c>
      <c r="BN551" s="361" t="e">
        <f>MIN(BN292:BN363)</f>
        <v>#VALUE!</v>
      </c>
      <c r="BO551" s="180" t="e">
        <f>MIN(BO292,BO298,BO304,BO310,BO316,BO322,BO328,BO334,BO340,BO346,BO352,BO358)</f>
        <v>#VALUE!</v>
      </c>
      <c r="BP551" s="372" t="e">
        <f>MIN(BP292:BP363)</f>
        <v>#VALUE!</v>
      </c>
      <c r="BQ551" s="361" t="e">
        <f>MIN(BQ292:BQ363)</f>
        <v>#VALUE!</v>
      </c>
      <c r="BR551" s="361" t="e">
        <f>MIN(BR292:BR363)</f>
        <v>#VALUE!</v>
      </c>
      <c r="BS551" s="369" t="e">
        <f>MIN(BS292:BS363)</f>
        <v>#VALUE!</v>
      </c>
      <c r="BT551" s="369" t="e">
        <f>MIN(BT292:BT363)</f>
        <v>#VALUE!</v>
      </c>
      <c r="BU551" s="297">
        <f>MIN(BU292,BU298,BU304,BU310,BU316,BU322,BU328,BU334,BU340,BU346,BU352,BU358)</f>
        <v>0</v>
      </c>
      <c r="BV551" s="359">
        <f>MIN(BV292:BV363)</f>
        <v>0</v>
      </c>
      <c r="BW551" s="297">
        <f>MIN(BW292,BW298,BW304,BW310,BW316,BW322,BW328,BW334,BW340,BW346,BW352,BW358)</f>
        <v>0</v>
      </c>
      <c r="BX551" s="359">
        <f>MIN(BX292:BX363)</f>
        <v>0</v>
      </c>
    </row>
    <row r="552" spans="1:76" ht="17" customHeight="1" thickBot="1" x14ac:dyDescent="0.4">
      <c r="V552" s="113" t="s">
        <v>120</v>
      </c>
      <c r="W552" s="169">
        <f>MAX(W292:W363)</f>
        <v>0</v>
      </c>
      <c r="X552" s="169">
        <f>MAX(X292:X363)</f>
        <v>0</v>
      </c>
      <c r="Z552" s="113"/>
      <c r="AP552" s="169">
        <f>MAX(AP292:AP363)</f>
        <v>0</v>
      </c>
      <c r="AQ552" s="169">
        <f>MAX(AQ292:AQ363)</f>
        <v>0</v>
      </c>
      <c r="AR552" s="169" t="e">
        <f>MAX(AR292:AR363)</f>
        <v>#DIV/0!</v>
      </c>
      <c r="AS552" s="169" t="e">
        <f>MAX(AS292:AS363)</f>
        <v>#DIV/0!</v>
      </c>
      <c r="AT552" s="535"/>
      <c r="AU552" s="178" t="s">
        <v>120</v>
      </c>
      <c r="AV552" s="538"/>
      <c r="AW552" s="373" t="e">
        <f>MAX(AW292,AW298,AW304,AW310,AW316,AW322,AW328,AW334,AW340,AW346,AW352,AW358)</f>
        <v>#VALUE!</v>
      </c>
      <c r="AX552" s="362" t="e">
        <f>MAX(AX292:AX363)</f>
        <v>#VALUE!</v>
      </c>
      <c r="AY552" s="362" t="e">
        <f>MAX(AY292:AY363)</f>
        <v>#VALUE!</v>
      </c>
      <c r="AZ552" s="362" t="e">
        <f>MAX(AZ292:AZ363)</f>
        <v>#VALUE!</v>
      </c>
      <c r="BA552" s="362" t="e">
        <f>MAX(BA292:BA363)</f>
        <v>#VALUE!</v>
      </c>
      <c r="BB552" s="362" t="e">
        <f>MAX(BB292:BB363)</f>
        <v>#VALUE!</v>
      </c>
      <c r="BC552" s="373" t="e">
        <f>MAX(BC292,BC298,BC304,BC310,BC316,BC322,BC328,BC334,BC340,BC346,BC352,BC358)</f>
        <v>#VALUE!</v>
      </c>
      <c r="BD552" s="362" t="e">
        <f>MAX(BD292:BD363)</f>
        <v>#VALUE!</v>
      </c>
      <c r="BE552" s="373" t="e">
        <f>MAX(BE292,BE298,BE304,BE310,BE316,BE322,BE328,BE334,BE340,BE346,BE352,BE358)</f>
        <v>#VALUE!</v>
      </c>
      <c r="BF552" s="362" t="e">
        <f>MAX(BF292:BF363)</f>
        <v>#VALUE!</v>
      </c>
      <c r="BG552" s="373" t="e">
        <f>MAX(BG292,BG298,BG304,BG310,BG316,BG322,BG328,BG334,BG340,BG346,BG352,BG358)</f>
        <v>#VALUE!</v>
      </c>
      <c r="BH552" s="370" t="e">
        <f>MAX(BH292:BH363)</f>
        <v>#VALUE!</v>
      </c>
      <c r="BI552" s="373" t="e">
        <f>MAX(BI292,BI298,BI304,BI310,BI316,BI322,BI328,BI334,BI340,BI346,BI352,BI358)</f>
        <v>#VALUE!</v>
      </c>
      <c r="BJ552" s="370" t="e">
        <f>MAX(BJ292:BJ363)</f>
        <v>#VALUE!</v>
      </c>
      <c r="BK552" s="373" t="e">
        <f>MAX(BK292,BK298,BK304,BK310,BK316,BK322,BK328,BK334,BK340,BK346,BK352,BK358)</f>
        <v>#VALUE!</v>
      </c>
      <c r="BL552" s="362" t="e">
        <f>MAX(BL292:BL363)</f>
        <v>#VALUE!</v>
      </c>
      <c r="BM552" s="373" t="e">
        <f>MAX(BM292,BM298,BM304,BM310,BM316,BM322,BM328,BM334,BM340,BM346,BM352,BM358)</f>
        <v>#VALUE!</v>
      </c>
      <c r="BN552" s="362" t="e">
        <f>MAX(BN292:BN363)</f>
        <v>#VALUE!</v>
      </c>
      <c r="BO552" s="182" t="e">
        <f>MAX(BO292,BO298,BO304,BO310,BO316,BO322,BO328,BO334,BO340,BO346,BO352,BO358)</f>
        <v>#VALUE!</v>
      </c>
      <c r="BP552" s="373" t="e">
        <f>MAX(BP292:BP363)</f>
        <v>#VALUE!</v>
      </c>
      <c r="BQ552" s="362" t="e">
        <f>MAX(BQ292:BQ363)</f>
        <v>#VALUE!</v>
      </c>
      <c r="BR552" s="362" t="e">
        <f>MAX(BR292:BR363)</f>
        <v>#VALUE!</v>
      </c>
      <c r="BS552" s="370" t="e">
        <f>MAX(BS292:BS363)</f>
        <v>#VALUE!</v>
      </c>
      <c r="BT552" s="370" t="e">
        <f>MAX(BT292:BT363)</f>
        <v>#VALUE!</v>
      </c>
      <c r="BU552" s="299">
        <f>MAX(BU292,BU298,BU304,BU310,BU316,BU322,BU328,BU334,BU340,BU346,BU352,BU358)</f>
        <v>0</v>
      </c>
      <c r="BV552" s="360">
        <f>MAX(BV292:BV363)</f>
        <v>0</v>
      </c>
      <c r="BW552" s="299">
        <f>MAX(BW292,BW298,BW304,BW310,BW316,BW322,BW328,BW334,BW340,BW346,BW352,BW358)</f>
        <v>0</v>
      </c>
      <c r="BX552" s="360">
        <f>MAX(BX292:BX363)</f>
        <v>0</v>
      </c>
    </row>
    <row r="553" spans="1:76" s="191" customFormat="1" ht="17" customHeight="1" x14ac:dyDescent="0.35">
      <c r="A553" s="112"/>
      <c r="B553" s="112"/>
      <c r="C553" s="112"/>
      <c r="D553" s="113"/>
      <c r="E553" s="112"/>
      <c r="F553" s="113"/>
      <c r="G553" s="113"/>
      <c r="H553" s="113"/>
      <c r="I553" s="113"/>
      <c r="J553" s="113"/>
      <c r="K553" s="113"/>
      <c r="L553" s="113"/>
      <c r="M553" s="113"/>
      <c r="N553" s="113"/>
      <c r="O553" s="113"/>
      <c r="P553" s="113"/>
      <c r="Q553" s="113"/>
      <c r="R553" s="113"/>
      <c r="S553" s="113"/>
      <c r="T553" s="113"/>
      <c r="U553" s="113"/>
      <c r="V553" s="113" t="s">
        <v>119</v>
      </c>
      <c r="W553" s="169">
        <f>MIN(W292:W363)</f>
        <v>0</v>
      </c>
      <c r="X553" s="169">
        <f>MIN(X292:X363)</f>
        <v>0</v>
      </c>
      <c r="Y553" s="112"/>
      <c r="Z553" s="113"/>
      <c r="AA553" s="112"/>
      <c r="AB553" s="112"/>
      <c r="AC553" s="112"/>
      <c r="AD553" s="112"/>
      <c r="AE553" s="112"/>
      <c r="AF553" s="112"/>
      <c r="AG553" s="112"/>
      <c r="AH553" s="112"/>
      <c r="AI553" s="112"/>
      <c r="AJ553" s="112"/>
      <c r="AK553" s="112"/>
      <c r="AL553" s="112"/>
      <c r="AM553" s="112"/>
      <c r="AN553" s="112"/>
      <c r="AO553" s="112"/>
      <c r="AP553" s="169">
        <f>MIN(AP292:AP363)</f>
        <v>0</v>
      </c>
      <c r="AQ553" s="169">
        <f>MIN(AQ292:AQ363)</f>
        <v>0</v>
      </c>
      <c r="AR553" s="169" t="e">
        <f>MIN(AR292:AR363)</f>
        <v>#DIV/0!</v>
      </c>
      <c r="AS553" s="169" t="e">
        <f>MIN(AS292:AS363)</f>
        <v>#DIV/0!</v>
      </c>
      <c r="AT553" s="535"/>
      <c r="AU553" s="178" t="s">
        <v>118</v>
      </c>
      <c r="AV553" s="539" t="s">
        <v>122</v>
      </c>
      <c r="AW553" s="171" t="e">
        <f>AVERAGE(AW294,AW300,AW306,AW312,AW318,AW324,AW330,AW336,AW342,AW348,AW354,AW360)</f>
        <v>#VALUE!</v>
      </c>
      <c r="AX553" s="558"/>
      <c r="AY553" s="500"/>
      <c r="AZ553" s="500"/>
      <c r="BA553" s="500"/>
      <c r="BB553" s="364"/>
      <c r="BC553" s="171" t="e">
        <f>AVERAGE(BC294,BC300,BC306,BC312,BC318,BC324,BC330,BC336,BC342,BC348,BC354,BC360)</f>
        <v>#VALUE!</v>
      </c>
      <c r="BD553" s="548"/>
      <c r="BE553" s="171" t="e">
        <f>AVERAGE(BE294,BE300,BE306,BE312,BE318,BE324,BE330,BE336,BE342,BE348,BE354,BE360)</f>
        <v>#VALUE!</v>
      </c>
      <c r="BF553" s="548"/>
      <c r="BG553" s="171" t="e">
        <f>AVERAGE(BG294,BG300,BG306,BG312,BG318,BG324,BG330,BG336,BG342,BG348,BG354,BG360)</f>
        <v>#VALUE!</v>
      </c>
      <c r="BH553" s="548"/>
      <c r="BI553" s="171" t="e">
        <f>AVERAGE(BI294,BI300,BI306,BI312,BI318,BI324,BI330,BI336,BI342,BI348,BI354,BI360)</f>
        <v>#VALUE!</v>
      </c>
      <c r="BJ553" s="548"/>
      <c r="BK553" s="171" t="e">
        <f>AVERAGE(BK294,BK300,BK306,BK312,BK318,BK324,BK330,BK336,BK342,BK348,BK354,BK360)</f>
        <v>#VALUE!</v>
      </c>
      <c r="BL553" s="548"/>
      <c r="BM553" s="171" t="e">
        <f>AVERAGE(BM294,BM300,BM306,BM312,BM318,BM324,BM330,BM336,BM342,BM348,BM354,BM360)</f>
        <v>#VALUE!</v>
      </c>
      <c r="BN553" s="548"/>
      <c r="BO553" s="174" t="e">
        <f>AVERAGE(BO294,BO300,BO306,BO312,BO318,BO324,BO330,BO336,BO342,BO348,BO354,BO360)</f>
        <v>#VALUE!</v>
      </c>
      <c r="BP553" s="499"/>
      <c r="BQ553" s="500"/>
      <c r="BR553" s="500"/>
      <c r="BS553" s="500"/>
      <c r="BT553" s="500"/>
      <c r="BU553" s="295">
        <f>SUM(BU294,BU300,BU306,BU312,BU318,BU324,BU330,BU336,BU342,BU348,BU354,BU360)</f>
        <v>0</v>
      </c>
      <c r="BV553" s="566"/>
      <c r="BW553" s="295">
        <f>SUM(BW294,BW300,BW306,BW312,BW318,BW324,BW330,BW336,BW342,BW348,BW354,BW360)</f>
        <v>0</v>
      </c>
      <c r="BX553" s="566"/>
    </row>
    <row r="554" spans="1:76" s="191" customFormat="1" ht="17" customHeight="1" x14ac:dyDescent="0.35">
      <c r="A554" s="112"/>
      <c r="B554" s="112"/>
      <c r="C554" s="112"/>
      <c r="D554" s="113"/>
      <c r="E554" s="112"/>
      <c r="F554" s="113"/>
      <c r="G554" s="113"/>
      <c r="H554" s="113"/>
      <c r="I554" s="113"/>
      <c r="J554" s="113"/>
      <c r="K554" s="113"/>
      <c r="L554" s="113"/>
      <c r="M554" s="113"/>
      <c r="N554" s="113"/>
      <c r="O554" s="113"/>
      <c r="P554" s="113"/>
      <c r="Q554" s="113"/>
      <c r="R554" s="113"/>
      <c r="S554" s="113"/>
      <c r="T554" s="113"/>
      <c r="U554" s="113"/>
      <c r="V554" s="113" t="s">
        <v>129</v>
      </c>
      <c r="W554" s="169"/>
      <c r="X554" s="169"/>
      <c r="Y554" s="112"/>
      <c r="Z554" s="113"/>
      <c r="AA554" s="112"/>
      <c r="AB554" s="112"/>
      <c r="AC554" s="112"/>
      <c r="AD554" s="112"/>
      <c r="AE554" s="112"/>
      <c r="AF554" s="112"/>
      <c r="AG554" s="112"/>
      <c r="AH554" s="112"/>
      <c r="AI554" s="112"/>
      <c r="AJ554" s="112"/>
      <c r="AK554" s="112"/>
      <c r="AL554" s="112"/>
      <c r="AM554" s="112"/>
      <c r="AN554" s="112"/>
      <c r="AO554" s="112"/>
      <c r="AP554" s="184" t="e">
        <f>AP550/W550</f>
        <v>#NUM!</v>
      </c>
      <c r="AQ554" s="184" t="e">
        <f>AQ550/X550</f>
        <v>#NUM!</v>
      </c>
      <c r="AR554" s="169"/>
      <c r="AS554" s="169"/>
      <c r="AT554" s="535"/>
      <c r="AU554" s="178" t="s">
        <v>119</v>
      </c>
      <c r="AV554" s="540"/>
      <c r="AW554" s="372" t="e">
        <f>MIN(AW294,AW300,AW306,AW312,AW318,AW324,AW330,AW336,AW342,AW348,AW354,AW360)</f>
        <v>#VALUE!</v>
      </c>
      <c r="AX554" s="559"/>
      <c r="AY554" s="502"/>
      <c r="AZ554" s="502"/>
      <c r="BA554" s="502"/>
      <c r="BB554" s="366"/>
      <c r="BC554" s="372" t="e">
        <f>MIN(BC294,BC300,BC306,BC312,BC318,BC324,BC330,BC336,BC342,BC348,BC354,BC360)</f>
        <v>#VALUE!</v>
      </c>
      <c r="BD554" s="549"/>
      <c r="BE554" s="372" t="e">
        <f>MIN(BE294,BE300,BE306,BE312,BE318,BE324,BE330,BE336,BE342,BE348,BE354,BE360)</f>
        <v>#VALUE!</v>
      </c>
      <c r="BF554" s="549"/>
      <c r="BG554" s="372" t="e">
        <f>MIN(BG294,BG300,BG306,BG312,BG318,BG324,BG330,BG336,BG342,BG348,BG354,BG360)</f>
        <v>#VALUE!</v>
      </c>
      <c r="BH554" s="549"/>
      <c r="BI554" s="372" t="e">
        <f>MIN(BI294,BI300,BI306,BI312,BI318,BI324,BI330,BI336,BI342,BI348,BI354,BI360)</f>
        <v>#VALUE!</v>
      </c>
      <c r="BJ554" s="549"/>
      <c r="BK554" s="372" t="e">
        <f>MIN(BK294,BK300,BK306,BK312,BK318,BK324,BK330,BK336,BK342,BK348,BK354,BK360)</f>
        <v>#VALUE!</v>
      </c>
      <c r="BL554" s="549"/>
      <c r="BM554" s="372" t="e">
        <f>MIN(BM294,BM300,BM306,BM312,BM318,BM324,BM330,BM336,BM342,BM348,BM354,BM360)</f>
        <v>#VALUE!</v>
      </c>
      <c r="BN554" s="549"/>
      <c r="BO554" s="180" t="e">
        <f>MIN(BO294,BO300,BO306,BO312,BO318,BO324,BO330,BO336,BO342,BO348,BO354,BO360)</f>
        <v>#VALUE!</v>
      </c>
      <c r="BP554" s="501"/>
      <c r="BQ554" s="502"/>
      <c r="BR554" s="502"/>
      <c r="BS554" s="502"/>
      <c r="BT554" s="502"/>
      <c r="BU554" s="297">
        <f>MIN(BU294,BU300,BU306,BU312,BU318,BU324,BU330,BU336,BU342,BU348,BU354,BU360)</f>
        <v>0</v>
      </c>
      <c r="BV554" s="567"/>
      <c r="BW554" s="297">
        <f>MIN(BW294,BW300,BW306,BW312,BW318,BW324,BW330,BW336,BW342,BW348,BW354,BW360)</f>
        <v>0</v>
      </c>
      <c r="BX554" s="567"/>
    </row>
    <row r="555" spans="1:76" ht="17" customHeight="1" thickBot="1" x14ac:dyDescent="0.4">
      <c r="W555" s="169"/>
      <c r="X555" s="169"/>
      <c r="Z555" s="113"/>
      <c r="AP555" s="169"/>
      <c r="AQ555" s="169"/>
      <c r="AR555" s="169"/>
      <c r="AS555" s="169"/>
      <c r="AT555" s="535"/>
      <c r="AU555" s="178" t="s">
        <v>120</v>
      </c>
      <c r="AV555" s="541"/>
      <c r="AW555" s="373" t="e">
        <f>MAX(AW294,AW300,AW306,AW312,AW318,AW324,AW330,AW336,AW342,AW348,AW354,AW360)</f>
        <v>#VALUE!</v>
      </c>
      <c r="AX555" s="559"/>
      <c r="AY555" s="502"/>
      <c r="AZ555" s="502"/>
      <c r="BA555" s="502"/>
      <c r="BB555" s="366"/>
      <c r="BC555" s="373" t="e">
        <f>MAX(BC294,BC300,BC306,BC312,BC318,BC324,BC330,BC336,BC342,BC348,BC354,BC360)</f>
        <v>#VALUE!</v>
      </c>
      <c r="BD555" s="549"/>
      <c r="BE555" s="373" t="e">
        <f>MAX(BE294,BE300,BE306,BE312,BE318,BE324,BE330,BE336,BE342,BE348,BE354,BE360)</f>
        <v>#VALUE!</v>
      </c>
      <c r="BF555" s="549"/>
      <c r="BG555" s="373" t="e">
        <f>MAX(BG294,BG300,BG306,BG312,BG318,BG324,BG330,BG336,BG342,BG348,BG354,BG360)</f>
        <v>#VALUE!</v>
      </c>
      <c r="BH555" s="549"/>
      <c r="BI555" s="373" t="e">
        <f>MAX(BI294,BI300,BI306,BI312,BI318,BI324,BI330,BI336,BI342,BI348,BI354,BI360)</f>
        <v>#VALUE!</v>
      </c>
      <c r="BJ555" s="549"/>
      <c r="BK555" s="373" t="e">
        <f>MAX(BK294,BK300,BK306,BK312,BK318,BK324,BK330,BK336,BK342,BK348,BK354,BK360)</f>
        <v>#VALUE!</v>
      </c>
      <c r="BL555" s="549"/>
      <c r="BM555" s="373" t="e">
        <f>MAX(BM294,BM300,BM306,BM312,BM318,BM324,BM330,BM336,BM342,BM348,BM354,BM360)</f>
        <v>#VALUE!</v>
      </c>
      <c r="BN555" s="549"/>
      <c r="BO555" s="182" t="e">
        <f>MAX(BO294,BO300,BO306,BO312,BO318,BO324,BO330,BO336,BO342,BO348,BO354,BO360)</f>
        <v>#VALUE!</v>
      </c>
      <c r="BP555" s="501"/>
      <c r="BQ555" s="502"/>
      <c r="BR555" s="502"/>
      <c r="BS555" s="502"/>
      <c r="BT555" s="502"/>
      <c r="BU555" s="299">
        <f>MAX(BU294,BU300,BU306,BU312,BU318,BU324,BU330,BU336,BU342,BU348,BU354,BU360)</f>
        <v>0</v>
      </c>
      <c r="BV555" s="567"/>
      <c r="BW555" s="299">
        <f>MAX(BW294,BW300,BW306,BW312,BW318,BW324,BW330,BW336,BW342,BW348,BW354,BW360)</f>
        <v>0</v>
      </c>
      <c r="BX555" s="567"/>
    </row>
    <row r="556" spans="1:76" ht="17" customHeight="1" x14ac:dyDescent="0.35">
      <c r="W556" s="169"/>
      <c r="X556" s="169"/>
      <c r="Z556" s="113"/>
      <c r="AP556" s="169"/>
      <c r="AQ556" s="169"/>
      <c r="AR556" s="169"/>
      <c r="AS556" s="169"/>
      <c r="AT556" s="535"/>
      <c r="AU556" s="186" t="s">
        <v>118</v>
      </c>
      <c r="AV556" s="542" t="s">
        <v>123</v>
      </c>
      <c r="AW556" s="371" t="e">
        <f>AVERAGE(AW296,AW302,AW308,AW314,AW320,AW326,AW332,AW338,AW344,AW350,AW356,AW362)</f>
        <v>#VALUE!</v>
      </c>
      <c r="AX556" s="559"/>
      <c r="AY556" s="502"/>
      <c r="AZ556" s="502"/>
      <c r="BA556" s="502"/>
      <c r="BB556" s="366"/>
      <c r="BC556" s="371" t="e">
        <f>AVERAGE(BC296,BC302,BC308,BC314,BC320,BC326,BC332,BC338,BC344,BC350,BC356,BC362)</f>
        <v>#VALUE!</v>
      </c>
      <c r="BD556" s="549"/>
      <c r="BE556" s="371" t="e">
        <f>AVERAGE(BE296,BE302,BE308,BE314,BE320,BE326,BE332,BE338,BE344,BE350,BE356,BE362)</f>
        <v>#VALUE!</v>
      </c>
      <c r="BF556" s="549"/>
      <c r="BG556" s="371" t="e">
        <f>AVERAGE(BG296,BG302,BG308,BG314,BG320,BG326,BG332,BG338,BG344,BG350,BG356,BG362)</f>
        <v>#VALUE!</v>
      </c>
      <c r="BH556" s="549"/>
      <c r="BI556" s="371" t="e">
        <f>AVERAGE(BI296,BI302,BI308,BI314,BI320,BI326,BI332,BI338,BI344,BI350,BI356,BI362)</f>
        <v>#VALUE!</v>
      </c>
      <c r="BJ556" s="549"/>
      <c r="BK556" s="371" t="e">
        <f>AVERAGE(BK296,BK302,BK308,BK314,BK320,BK326,BK332,BK338,BK344,BK350,BK356,BK362)</f>
        <v>#VALUE!</v>
      </c>
      <c r="BL556" s="549"/>
      <c r="BM556" s="371" t="e">
        <f>AVERAGE(BM296,BM302,BM308,BM314,BM320,BM326,BM332,BM338,BM344,BM350,BM356,BM362)</f>
        <v>#VALUE!</v>
      </c>
      <c r="BN556" s="549"/>
      <c r="BO556" s="188" t="e">
        <f>AVERAGE(BO296,BO302,BO308,BO314,BO320,BO326,BO332,BO338,BO344,BO350,BO356,BO362)</f>
        <v>#VALUE!</v>
      </c>
      <c r="BP556" s="501"/>
      <c r="BQ556" s="502"/>
      <c r="BR556" s="502"/>
      <c r="BS556" s="502"/>
      <c r="BT556" s="502"/>
      <c r="BU556" s="301">
        <f>SUM(BU296,BU302,BU308,BU314,BU320,BU326,BU332,BU338,BU344,BU350,BU356,BU362)</f>
        <v>0</v>
      </c>
      <c r="BV556" s="567"/>
      <c r="BW556" s="301">
        <f>SUM(BW296,BW302,BW308,BW314,BW320,BW326,BW332,BW338,BW344,BW350,BW356,BW362)</f>
        <v>0</v>
      </c>
      <c r="BX556" s="567"/>
    </row>
    <row r="557" spans="1:76" ht="17" customHeight="1" x14ac:dyDescent="0.35">
      <c r="W557" s="169"/>
      <c r="X557" s="169"/>
      <c r="Z557" s="113"/>
      <c r="AP557" s="169"/>
      <c r="AQ557" s="169"/>
      <c r="AR557" s="169"/>
      <c r="AS557" s="169"/>
      <c r="AT557" s="535"/>
      <c r="AU557" s="186" t="s">
        <v>119</v>
      </c>
      <c r="AV557" s="543"/>
      <c r="AW557" s="372" t="e">
        <f>MIN(AW296,AW302,AW308,AW314,AW320,AW326,AW332,AW338,AW344,AW350,AW356,AW362)</f>
        <v>#VALUE!</v>
      </c>
      <c r="AX557" s="559"/>
      <c r="AY557" s="502"/>
      <c r="AZ557" s="502"/>
      <c r="BA557" s="502"/>
      <c r="BB557" s="366"/>
      <c r="BC557" s="372" t="e">
        <f>MIN(BC296,BC302,BC308,BC314,BC320,BC326,BC332,BC338,BC344,BC350,BC356,BC362)</f>
        <v>#VALUE!</v>
      </c>
      <c r="BD557" s="549"/>
      <c r="BE557" s="372" t="e">
        <f>MIN(BE296,BE302,BE308,BE314,BE320,BE326,BE332,BE338,BE344,BE350,BE356,BE362)</f>
        <v>#VALUE!</v>
      </c>
      <c r="BF557" s="549"/>
      <c r="BG557" s="372" t="e">
        <f>MIN(BG296,BG302,BG308,BG314,BG320,BG326,BG332,BG338,BG344,BG350,BG356,BG362)</f>
        <v>#VALUE!</v>
      </c>
      <c r="BH557" s="549"/>
      <c r="BI557" s="372" t="e">
        <f>MIN(BI296,BI302,BI308,BI314,BI320,BI326,BI332,BI338,BI344,BI350,BI356,BI362)</f>
        <v>#VALUE!</v>
      </c>
      <c r="BJ557" s="549"/>
      <c r="BK557" s="372" t="e">
        <f>MIN(BK296,BK302,BK308,BK314,BK320,BK326,BK332,BK338,BK344,BK350,BK356,BK362)</f>
        <v>#VALUE!</v>
      </c>
      <c r="BL557" s="549"/>
      <c r="BM557" s="372" t="e">
        <f>MIN(BM296,BM302,BM308,BM314,BM320,BM326,BM332,BM338,BM344,BM350,BM356,BM362)</f>
        <v>#VALUE!</v>
      </c>
      <c r="BN557" s="549"/>
      <c r="BO557" s="180" t="e">
        <f>MIN(BO296,BO302,BO308,BO314,BO320,BO326,BO332,BO338,BO344,BO350,BO356,BO362)</f>
        <v>#VALUE!</v>
      </c>
      <c r="BP557" s="501"/>
      <c r="BQ557" s="502"/>
      <c r="BR557" s="502"/>
      <c r="BS557" s="502"/>
      <c r="BT557" s="502"/>
      <c r="BU557" s="297">
        <f>MIN(BU296,BU302,BU308,BU314,BU320,BU326,BU332,BU338,BU344,BU350,BU356,BU362)</f>
        <v>0</v>
      </c>
      <c r="BV557" s="567"/>
      <c r="BW557" s="297">
        <f>MIN(BW296,BW302,BW308,BW314,BW320,BW326,BW332,BW338,BW344,BW350,BW356,BW362)</f>
        <v>0</v>
      </c>
      <c r="BX557" s="567"/>
    </row>
    <row r="558" spans="1:76" ht="17" customHeight="1" thickBot="1" x14ac:dyDescent="0.4">
      <c r="F558" s="169">
        <f>COUNTIFS(F364:F387,"&lt;&gt;",F364:F387,"&lt;&gt;0")</f>
        <v>24</v>
      </c>
      <c r="G558" s="169">
        <f>COUNTIFS(G364:G387,"&lt;&gt;",G364:G387,"&lt;&gt;0")</f>
        <v>0</v>
      </c>
      <c r="W558" s="169"/>
      <c r="X558" s="169"/>
      <c r="Z558" s="169">
        <f>COUNTIFS(Z364:Z387,"&lt;&gt;",Z364:Z387,"&lt;&gt;0")</f>
        <v>0</v>
      </c>
      <c r="AP558" s="169"/>
      <c r="AQ558" s="169"/>
      <c r="AR558" s="112">
        <f>Z558/F558</f>
        <v>0</v>
      </c>
      <c r="AS558" s="169"/>
      <c r="AT558" s="535"/>
      <c r="AU558" s="189" t="s">
        <v>120</v>
      </c>
      <c r="AV558" s="544"/>
      <c r="AW558" s="373" t="e">
        <f>MAX(AW296,AW302,AW308,AW314,AW320,AW326,AW332,AW338,AW344,AW350,AW356,AW362)</f>
        <v>#VALUE!</v>
      </c>
      <c r="AX558" s="560"/>
      <c r="AY558" s="504"/>
      <c r="AZ558" s="504"/>
      <c r="BA558" s="504"/>
      <c r="BB558" s="368"/>
      <c r="BC558" s="373" t="e">
        <f>MAX(BC296,BC302,BC308,BC314,BC320,BC326,BC332,BC338,BC344,BC350,BC356,BC362)</f>
        <v>#VALUE!</v>
      </c>
      <c r="BD558" s="550"/>
      <c r="BE558" s="373" t="e">
        <f>MAX(BE296,BE302,BE308,BE314,BE320,BE326,BE332,BE338,BE344,BE350,BE356,BE362)</f>
        <v>#VALUE!</v>
      </c>
      <c r="BF558" s="550"/>
      <c r="BG558" s="373" t="e">
        <f>MAX(BG296,BG302,BG308,BG314,BG320,BG326,BG332,BG338,BG344,BG350,BG356,BG362)</f>
        <v>#VALUE!</v>
      </c>
      <c r="BH558" s="550"/>
      <c r="BI558" s="373" t="e">
        <f>MAX(BI296,BI302,BI308,BI314,BI320,BI326,BI332,BI338,BI344,BI350,BI356,BI362)</f>
        <v>#VALUE!</v>
      </c>
      <c r="BJ558" s="550"/>
      <c r="BK558" s="373" t="e">
        <f>MAX(BK296,BK302,BK308,BK314,BK320,BK326,BK332,BK338,BK344,BK350,BK356,BK362)</f>
        <v>#VALUE!</v>
      </c>
      <c r="BL558" s="550"/>
      <c r="BM558" s="373" t="e">
        <f>MAX(BM296,BM302,BM308,BM314,BM320,BM326,BM332,BM338,BM344,BM350,BM356,BM362)</f>
        <v>#VALUE!</v>
      </c>
      <c r="BN558" s="550"/>
      <c r="BO558" s="182" t="e">
        <f>MAX(BO296,BO302,BO308,BO314,BO320,BO326,BO332,BO338,BO344,BO350,BO356,BO362)</f>
        <v>#VALUE!</v>
      </c>
      <c r="BP558" s="503"/>
      <c r="BQ558" s="504"/>
      <c r="BR558" s="504"/>
      <c r="BS558" s="504"/>
      <c r="BT558" s="504"/>
      <c r="BU558" s="299">
        <f>MAX(BU296,BU302,BU308,BU314,BU320,BU326,BU332,BU338,BU344,BU350,BU356,BU362)</f>
        <v>0</v>
      </c>
      <c r="BV558" s="568"/>
      <c r="BW558" s="299">
        <f>MAX(BW296,BW302,BW308,BW314,BW320,BW326,BW332,BW338,BW344,BW350,BW356,BW362)</f>
        <v>0</v>
      </c>
      <c r="BX558" s="568"/>
    </row>
    <row r="559" spans="1:76" ht="17" customHeight="1" x14ac:dyDescent="0.35">
      <c r="C559" s="112" t="s">
        <v>101</v>
      </c>
      <c r="V559" s="113" t="s">
        <v>127</v>
      </c>
      <c r="W559" s="169" t="e">
        <f>GEOMEAN(W364:W387)</f>
        <v>#NUM!</v>
      </c>
      <c r="X559" s="169" t="e">
        <f>GEOMEAN(X364:X387)</f>
        <v>#NUM!</v>
      </c>
      <c r="Z559" s="113"/>
      <c r="AP559" s="169" t="e">
        <f>GEOMEAN(AP364:AP387)</f>
        <v>#NUM!</v>
      </c>
      <c r="AQ559" s="169" t="e">
        <f>GEOMEAN(AQ364:AQ387)</f>
        <v>#NUM!</v>
      </c>
      <c r="AR559" s="169" t="e">
        <f>GEOMEAN(AR364:AR387)</f>
        <v>#DIV/0!</v>
      </c>
      <c r="AS559" s="169" t="e">
        <f>GEOMEAN(AS364:AS387)</f>
        <v>#DIV/0!</v>
      </c>
      <c r="AT559" s="535" t="str">
        <f>C559</f>
        <v>Class HDR1_4K</v>
      </c>
      <c r="AU559" s="170" t="s">
        <v>118</v>
      </c>
      <c r="AV559" s="536" t="s">
        <v>121</v>
      </c>
      <c r="AW559" s="171" t="e">
        <f>AVERAGE(AW364,AW370,AW376,AW382)</f>
        <v>#VALUE!</v>
      </c>
      <c r="AX559" s="172" t="e">
        <f>AVERAGE(AX364:AX387)</f>
        <v>#VALUE!</v>
      </c>
      <c r="AY559" s="172" t="e">
        <f>AVERAGE(AY364:AY387)</f>
        <v>#VALUE!</v>
      </c>
      <c r="AZ559" s="172" t="e">
        <f>AVERAGE(AZ364:AZ387)</f>
        <v>#VALUE!</v>
      </c>
      <c r="BA559" s="172" t="e">
        <f>AVERAGE(BA364:BA387)</f>
        <v>#VALUE!</v>
      </c>
      <c r="BB559" s="172" t="e">
        <f>AVERAGE(BB364:BB387)</f>
        <v>#VALUE!</v>
      </c>
      <c r="BC559" s="171" t="e">
        <f>AVERAGE(BC364,BC370,BC376,BC382)</f>
        <v>#VALUE!</v>
      </c>
      <c r="BD559" s="172" t="e">
        <f>AVERAGE(BD364:BD387)</f>
        <v>#VALUE!</v>
      </c>
      <c r="BE559" s="171" t="e">
        <f>AVERAGE(BE364,BE370,BE376,BE382)</f>
        <v>#VALUE!</v>
      </c>
      <c r="BF559" s="172" t="e">
        <f>AVERAGE(BF364:BF387)</f>
        <v>#VALUE!</v>
      </c>
      <c r="BG559" s="171" t="e">
        <f>AVERAGE(BG364,BG370,BG376,BG382)</f>
        <v>#VALUE!</v>
      </c>
      <c r="BH559" s="173" t="e">
        <f>AVERAGE(BH364:BH387)</f>
        <v>#VALUE!</v>
      </c>
      <c r="BI559" s="171" t="e">
        <f>AVERAGE(BI364,BI370,BI376,BI382)</f>
        <v>#VALUE!</v>
      </c>
      <c r="BJ559" s="173" t="e">
        <f>AVERAGE(BJ364:BJ387)</f>
        <v>#VALUE!</v>
      </c>
      <c r="BK559" s="171" t="e">
        <f>AVERAGE(BK364,BK370,BK376,BK382)</f>
        <v>#VALUE!</v>
      </c>
      <c r="BL559" s="172" t="e">
        <f>AVERAGE(BL364:BL387)</f>
        <v>#VALUE!</v>
      </c>
      <c r="BM559" s="171" t="e">
        <f>AVERAGE(BM364,BM370,BM376,BM382)</f>
        <v>#VALUE!</v>
      </c>
      <c r="BN559" s="172" t="e">
        <f>AVERAGE(BN364:BN387)</f>
        <v>#VALUE!</v>
      </c>
      <c r="BO559" s="174" t="e">
        <f>AVERAGE(BO364,BO370,BO376,BO382)</f>
        <v>#VALUE!</v>
      </c>
      <c r="BP559" s="379" t="e">
        <f>AVERAGE(BP364:BP387)</f>
        <v>#VALUE!</v>
      </c>
      <c r="BQ559" s="378" t="e">
        <f>AVERAGE(BQ364:BQ387)</f>
        <v>#VALUE!</v>
      </c>
      <c r="BR559" s="378" t="e">
        <f>AVERAGE(BR364:BR387)</f>
        <v>#VALUE!</v>
      </c>
      <c r="BS559" s="377" t="e">
        <f>AVERAGE(BS364:BS387)</f>
        <v>#VALUE!</v>
      </c>
      <c r="BT559" s="377" t="e">
        <f>AVERAGE(BT364:BT387)</f>
        <v>#VALUE!</v>
      </c>
      <c r="BU559" s="295">
        <f>SUM(BU364,BU370,BU376,BU382)</f>
        <v>0</v>
      </c>
      <c r="BV559" s="296">
        <f>SUM(BV364:BV387)</f>
        <v>0</v>
      </c>
      <c r="BW559" s="295">
        <f>SUM(BW364,BW370,BW376,BW382)</f>
        <v>0</v>
      </c>
      <c r="BX559" s="296">
        <f>SUM(BX364:BX387)</f>
        <v>0</v>
      </c>
    </row>
    <row r="560" spans="1:76" ht="17" customHeight="1" x14ac:dyDescent="0.35">
      <c r="V560" s="113" t="s">
        <v>128</v>
      </c>
      <c r="W560" s="169">
        <f>SUM(W364:W387)</f>
        <v>0</v>
      </c>
      <c r="X560" s="169">
        <f>SUM(X364:X387)</f>
        <v>0</v>
      </c>
      <c r="Z560" s="113"/>
      <c r="AP560" s="169">
        <f>SUM(AP364:AP387)</f>
        <v>0</v>
      </c>
      <c r="AQ560" s="169">
        <f>SUM(AQ364:AQ387)</f>
        <v>0</v>
      </c>
      <c r="AR560" s="169" t="e">
        <f>SUM(AR364:AR387)</f>
        <v>#DIV/0!</v>
      </c>
      <c r="AS560" s="169" t="e">
        <f>SUM(AS364:AS387)</f>
        <v>#DIV/0!</v>
      </c>
      <c r="AT560" s="535"/>
      <c r="AU560" s="178" t="s">
        <v>119</v>
      </c>
      <c r="AV560" s="537"/>
      <c r="AW560" s="372" t="e">
        <f>MIN(AW364,AW370,AW376,AW382)</f>
        <v>#VALUE!</v>
      </c>
      <c r="AX560" s="361" t="e">
        <f>MIN(AX364:AX387)</f>
        <v>#VALUE!</v>
      </c>
      <c r="AY560" s="361" t="e">
        <f>MIN(AY364:AY387)</f>
        <v>#VALUE!</v>
      </c>
      <c r="AZ560" s="361" t="e">
        <f>MIN(AZ364:AZ387)</f>
        <v>#VALUE!</v>
      </c>
      <c r="BA560" s="361" t="e">
        <f>MIN(BA364:BA387)</f>
        <v>#VALUE!</v>
      </c>
      <c r="BB560" s="361" t="e">
        <f>MIN(BB364:BB387)</f>
        <v>#VALUE!</v>
      </c>
      <c r="BC560" s="372" t="e">
        <f>MIN(BC364,BC370,BC376,BC382)</f>
        <v>#VALUE!</v>
      </c>
      <c r="BD560" s="361" t="e">
        <f>MIN(BD364:BD387)</f>
        <v>#VALUE!</v>
      </c>
      <c r="BE560" s="372" t="e">
        <f>MIN(BE364,BE370,BE376,BE382)</f>
        <v>#VALUE!</v>
      </c>
      <c r="BF560" s="361" t="e">
        <f>MIN(BF364:BF387)</f>
        <v>#VALUE!</v>
      </c>
      <c r="BG560" s="372" t="e">
        <f>MIN(BG364,BG370,BG376,BG382)</f>
        <v>#VALUE!</v>
      </c>
      <c r="BH560" s="369" t="e">
        <f>MIN(BH364:BH387)</f>
        <v>#VALUE!</v>
      </c>
      <c r="BI560" s="372" t="e">
        <f>MIN(BI364,BI370,BI376,BI382)</f>
        <v>#VALUE!</v>
      </c>
      <c r="BJ560" s="369" t="e">
        <f>MIN(BJ364:BJ387)</f>
        <v>#VALUE!</v>
      </c>
      <c r="BK560" s="372" t="e">
        <f>MIN(BK364,BK370,BK376,BK382)</f>
        <v>#VALUE!</v>
      </c>
      <c r="BL560" s="361" t="e">
        <f>MIN(BL364:BL387)</f>
        <v>#VALUE!</v>
      </c>
      <c r="BM560" s="372" t="e">
        <f>MIN(BM364,BM370,BM376,BM382)</f>
        <v>#VALUE!</v>
      </c>
      <c r="BN560" s="361" t="e">
        <f>MIN(BN364:BN387)</f>
        <v>#VALUE!</v>
      </c>
      <c r="BO560" s="180" t="e">
        <f>MIN(BO364,BO370,BO376,BO382)</f>
        <v>#VALUE!</v>
      </c>
      <c r="BP560" s="372" t="e">
        <f>MIN(BP364:BP387)</f>
        <v>#VALUE!</v>
      </c>
      <c r="BQ560" s="361" t="e">
        <f>MIN(BQ364:BQ387)</f>
        <v>#VALUE!</v>
      </c>
      <c r="BR560" s="361" t="e">
        <f>MIN(BR364:BR387)</f>
        <v>#VALUE!</v>
      </c>
      <c r="BS560" s="369" t="e">
        <f>MIN(BS364:BS387)</f>
        <v>#VALUE!</v>
      </c>
      <c r="BT560" s="369" t="e">
        <f>MIN(BT364:BT387)</f>
        <v>#VALUE!</v>
      </c>
      <c r="BU560" s="297">
        <f>MIN(BU364,BU370,BU376,BU382)</f>
        <v>0</v>
      </c>
      <c r="BV560" s="359">
        <f>MIN(BV364:BV387)</f>
        <v>0</v>
      </c>
      <c r="BW560" s="297">
        <f>MIN(BW364,BW370,BW376,BW382)</f>
        <v>0</v>
      </c>
      <c r="BX560" s="359">
        <f>MIN(BX364:BX387)</f>
        <v>0</v>
      </c>
    </row>
    <row r="561" spans="1:76" ht="17" customHeight="1" thickBot="1" x14ac:dyDescent="0.4">
      <c r="V561" s="113" t="s">
        <v>120</v>
      </c>
      <c r="W561" s="169">
        <f>MAX(W364:W387)</f>
        <v>0</v>
      </c>
      <c r="X561" s="169">
        <f>MAX(X364:X387)</f>
        <v>0</v>
      </c>
      <c r="Z561" s="113"/>
      <c r="AP561" s="169">
        <f>MAX(AP364:AP387)</f>
        <v>0</v>
      </c>
      <c r="AQ561" s="169">
        <f>MAX(AQ364:AQ387)</f>
        <v>0</v>
      </c>
      <c r="AR561" s="169" t="e">
        <f>MAX(AR364:AR387)</f>
        <v>#DIV/0!</v>
      </c>
      <c r="AS561" s="169" t="e">
        <f>MAX(AS364:AS387)</f>
        <v>#DIV/0!</v>
      </c>
      <c r="AT561" s="535"/>
      <c r="AU561" s="178" t="s">
        <v>120</v>
      </c>
      <c r="AV561" s="538"/>
      <c r="AW561" s="373" t="e">
        <f>MAX(AW364,AW370,AW376,AW382)</f>
        <v>#VALUE!</v>
      </c>
      <c r="AX561" s="362" t="e">
        <f>MAX(AX364:AX387)</f>
        <v>#VALUE!</v>
      </c>
      <c r="AY561" s="362" t="e">
        <f>MAX(AY364:AY387)</f>
        <v>#VALUE!</v>
      </c>
      <c r="AZ561" s="362" t="e">
        <f>MAX(AZ364:AZ387)</f>
        <v>#VALUE!</v>
      </c>
      <c r="BA561" s="362" t="e">
        <f>MAX(BA364:BA387)</f>
        <v>#VALUE!</v>
      </c>
      <c r="BB561" s="362" t="e">
        <f>MAX(BB364:BB387)</f>
        <v>#VALUE!</v>
      </c>
      <c r="BC561" s="373" t="e">
        <f>MAX(BC364,BC370,BC376,BC382)</f>
        <v>#VALUE!</v>
      </c>
      <c r="BD561" s="362" t="e">
        <f>MAX(BD364:BD387)</f>
        <v>#VALUE!</v>
      </c>
      <c r="BE561" s="373" t="e">
        <f>MAX(BE364,BE370,BE376,BE382)</f>
        <v>#VALUE!</v>
      </c>
      <c r="BF561" s="362" t="e">
        <f>MAX(BF364:BF387)</f>
        <v>#VALUE!</v>
      </c>
      <c r="BG561" s="373" t="e">
        <f>MAX(BG364,BG370,BG376,BG382)</f>
        <v>#VALUE!</v>
      </c>
      <c r="BH561" s="370" t="e">
        <f>MAX(BH364:BH387)</f>
        <v>#VALUE!</v>
      </c>
      <c r="BI561" s="373" t="e">
        <f>MAX(BI364,BI370,BI376,BI382)</f>
        <v>#VALUE!</v>
      </c>
      <c r="BJ561" s="370" t="e">
        <f>MAX(BJ364:BJ387)</f>
        <v>#VALUE!</v>
      </c>
      <c r="BK561" s="373" t="e">
        <f>MAX(BK364,BK370,BK376,BK382)</f>
        <v>#VALUE!</v>
      </c>
      <c r="BL561" s="362" t="e">
        <f>MAX(BL364:BL387)</f>
        <v>#VALUE!</v>
      </c>
      <c r="BM561" s="373" t="e">
        <f>MAX(BM364,BM370,BM376,BM382)</f>
        <v>#VALUE!</v>
      </c>
      <c r="BN561" s="362" t="e">
        <f>MAX(BN364:BN387)</f>
        <v>#VALUE!</v>
      </c>
      <c r="BO561" s="182" t="e">
        <f>MAX(BO364,BO370,BO376,BO382)</f>
        <v>#VALUE!</v>
      </c>
      <c r="BP561" s="373" t="e">
        <f>MAX(BP364:BP387)</f>
        <v>#VALUE!</v>
      </c>
      <c r="BQ561" s="362" t="e">
        <f>MAX(BQ364:BQ387)</f>
        <v>#VALUE!</v>
      </c>
      <c r="BR561" s="362" t="e">
        <f>MAX(BR364:BR387)</f>
        <v>#VALUE!</v>
      </c>
      <c r="BS561" s="370" t="e">
        <f>MAX(BS364:BS387)</f>
        <v>#VALUE!</v>
      </c>
      <c r="BT561" s="370" t="e">
        <f>MAX(BT364:BT387)</f>
        <v>#VALUE!</v>
      </c>
      <c r="BU561" s="299">
        <f>MAX(BU364,BU370,BU376,BU382)</f>
        <v>0</v>
      </c>
      <c r="BV561" s="360">
        <f>MAX(BV364:BV387)</f>
        <v>0</v>
      </c>
      <c r="BW561" s="299">
        <f>MAX(BW364,BW370,BW376,BW382)</f>
        <v>0</v>
      </c>
      <c r="BX561" s="360">
        <f>MAX(BX364:BX387)</f>
        <v>0</v>
      </c>
    </row>
    <row r="562" spans="1:76" ht="17" customHeight="1" x14ac:dyDescent="0.35">
      <c r="V562" s="113" t="s">
        <v>119</v>
      </c>
      <c r="W562" s="169">
        <f>MIN(W364:W387)</f>
        <v>0</v>
      </c>
      <c r="X562" s="169">
        <f>MIN(X364:X387)</f>
        <v>0</v>
      </c>
      <c r="Z562" s="113"/>
      <c r="AP562" s="169">
        <f>MIN(AP364:AP387)</f>
        <v>0</v>
      </c>
      <c r="AQ562" s="169">
        <f>MIN(AQ364:AQ387)</f>
        <v>0</v>
      </c>
      <c r="AR562" s="169" t="e">
        <f>MIN(AR364:AR387)</f>
        <v>#DIV/0!</v>
      </c>
      <c r="AS562" s="169" t="e">
        <f>MIN(AS364:AS387)</f>
        <v>#DIV/0!</v>
      </c>
      <c r="AT562" s="535"/>
      <c r="AU562" s="178" t="s">
        <v>118</v>
      </c>
      <c r="AV562" s="539" t="s">
        <v>122</v>
      </c>
      <c r="AW562" s="171" t="e">
        <f>AVERAGE(AW366,AW372,AW378,AW384)</f>
        <v>#VALUE!</v>
      </c>
      <c r="AX562" s="558"/>
      <c r="AY562" s="500"/>
      <c r="AZ562" s="500"/>
      <c r="BA562" s="500"/>
      <c r="BB562" s="364"/>
      <c r="BC562" s="171" t="e">
        <f>AVERAGE(BC366,BC372,BC378,BC384)</f>
        <v>#VALUE!</v>
      </c>
      <c r="BD562" s="548"/>
      <c r="BE562" s="171" t="e">
        <f>AVERAGE(BE366,BE372,BE378,BE384)</f>
        <v>#VALUE!</v>
      </c>
      <c r="BF562" s="548"/>
      <c r="BG562" s="171" t="e">
        <f>AVERAGE(BG366,BG372,BG378,BG384)</f>
        <v>#VALUE!</v>
      </c>
      <c r="BH562" s="548"/>
      <c r="BI562" s="171" t="e">
        <f>AVERAGE(BI366,BI372,BI378,BI384)</f>
        <v>#VALUE!</v>
      </c>
      <c r="BJ562" s="548"/>
      <c r="BK562" s="171" t="e">
        <f>AVERAGE(BK366,BK372,BK378,BK384)</f>
        <v>#VALUE!</v>
      </c>
      <c r="BL562" s="548"/>
      <c r="BM562" s="171" t="e">
        <f>AVERAGE(BM366,BM372,BM378,BM384)</f>
        <v>#VALUE!</v>
      </c>
      <c r="BN562" s="548"/>
      <c r="BO562" s="174" t="e">
        <f>AVERAGE(BO366,BO372,BO378,BO384)</f>
        <v>#VALUE!</v>
      </c>
      <c r="BP562" s="499"/>
      <c r="BQ562" s="500"/>
      <c r="BR562" s="500"/>
      <c r="BS562" s="500"/>
      <c r="BT562" s="500"/>
      <c r="BU562" s="295">
        <f>SUM(BU366,BU372,BU378,BU384)</f>
        <v>0</v>
      </c>
      <c r="BV562" s="566"/>
      <c r="BW562" s="295">
        <f>SUM(BW366,BW372,BW378,BW384)</f>
        <v>0</v>
      </c>
      <c r="BX562" s="566"/>
    </row>
    <row r="563" spans="1:76" ht="17" customHeight="1" x14ac:dyDescent="0.35">
      <c r="V563" s="113" t="s">
        <v>129</v>
      </c>
      <c r="W563" s="169"/>
      <c r="X563" s="169"/>
      <c r="Z563" s="113"/>
      <c r="AP563" s="184" t="e">
        <f>AP559/W559</f>
        <v>#NUM!</v>
      </c>
      <c r="AQ563" s="184" t="e">
        <f>AQ559/X559</f>
        <v>#NUM!</v>
      </c>
      <c r="AR563" s="169"/>
      <c r="AS563" s="169"/>
      <c r="AT563" s="535"/>
      <c r="AU563" s="178" t="s">
        <v>119</v>
      </c>
      <c r="AV563" s="540"/>
      <c r="AW563" s="372" t="e">
        <f>MIN(AW366,AW372,AW378,AW384)</f>
        <v>#VALUE!</v>
      </c>
      <c r="AX563" s="559"/>
      <c r="AY563" s="502"/>
      <c r="AZ563" s="502"/>
      <c r="BA563" s="502"/>
      <c r="BB563" s="366"/>
      <c r="BC563" s="372" t="e">
        <f>MIN(BC366,BC372,BC378,BC384)</f>
        <v>#VALUE!</v>
      </c>
      <c r="BD563" s="549"/>
      <c r="BE563" s="372" t="e">
        <f>MIN(BE366,BE372,BE378,BE384)</f>
        <v>#VALUE!</v>
      </c>
      <c r="BF563" s="549"/>
      <c r="BG563" s="372" t="e">
        <f>MIN(BG366,BG372,BG378,BG384)</f>
        <v>#VALUE!</v>
      </c>
      <c r="BH563" s="549"/>
      <c r="BI563" s="372" t="e">
        <f>MIN(BI366,BI372,BI378,BI384)</f>
        <v>#VALUE!</v>
      </c>
      <c r="BJ563" s="549"/>
      <c r="BK563" s="372" t="e">
        <f>MIN(BK366,BK372,BK378,BK384)</f>
        <v>#VALUE!</v>
      </c>
      <c r="BL563" s="549"/>
      <c r="BM563" s="372" t="e">
        <f>MIN(BM366,BM372,BM378,BM384)</f>
        <v>#VALUE!</v>
      </c>
      <c r="BN563" s="549"/>
      <c r="BO563" s="180" t="e">
        <f>MIN(BO366,BO372,BO378,BO384)</f>
        <v>#VALUE!</v>
      </c>
      <c r="BP563" s="501"/>
      <c r="BQ563" s="502"/>
      <c r="BR563" s="502"/>
      <c r="BS563" s="502"/>
      <c r="BT563" s="502"/>
      <c r="BU563" s="297">
        <f>MIN(BU366,BU372,BU378,BU384)</f>
        <v>0</v>
      </c>
      <c r="BV563" s="567"/>
      <c r="BW563" s="297">
        <f>MIN(BW366,BW372,BW378,BW384)</f>
        <v>0</v>
      </c>
      <c r="BX563" s="567"/>
    </row>
    <row r="564" spans="1:76" s="191" customFormat="1" ht="17" customHeight="1" thickBot="1" x14ac:dyDescent="0.4">
      <c r="A564" s="112"/>
      <c r="B564" s="112"/>
      <c r="C564" s="112"/>
      <c r="D564" s="113"/>
      <c r="E564" s="112"/>
      <c r="F564" s="113"/>
      <c r="G564" s="113"/>
      <c r="H564" s="113"/>
      <c r="I564" s="113"/>
      <c r="J564" s="113"/>
      <c r="K564" s="113"/>
      <c r="L564" s="113"/>
      <c r="M564" s="113"/>
      <c r="N564" s="113"/>
      <c r="O564" s="113"/>
      <c r="P564" s="113"/>
      <c r="Q564" s="113"/>
      <c r="R564" s="113"/>
      <c r="S564" s="113"/>
      <c r="T564" s="113"/>
      <c r="U564" s="113"/>
      <c r="V564" s="113"/>
      <c r="W564" s="169"/>
      <c r="X564" s="169"/>
      <c r="Y564" s="112"/>
      <c r="Z564" s="113"/>
      <c r="AA564" s="112"/>
      <c r="AB564" s="112"/>
      <c r="AC564" s="112"/>
      <c r="AD564" s="112"/>
      <c r="AE564" s="112"/>
      <c r="AF564" s="112"/>
      <c r="AG564" s="112"/>
      <c r="AH564" s="112"/>
      <c r="AI564" s="112"/>
      <c r="AJ564" s="112"/>
      <c r="AK564" s="112"/>
      <c r="AL564" s="112"/>
      <c r="AM564" s="112"/>
      <c r="AN564" s="112"/>
      <c r="AO564" s="112"/>
      <c r="AP564" s="169"/>
      <c r="AQ564" s="169"/>
      <c r="AR564" s="169"/>
      <c r="AS564" s="169"/>
      <c r="AT564" s="535"/>
      <c r="AU564" s="178" t="s">
        <v>120</v>
      </c>
      <c r="AV564" s="541"/>
      <c r="AW564" s="373" t="e">
        <f>MAX(AW366,AW372,AW378,AW384)</f>
        <v>#VALUE!</v>
      </c>
      <c r="AX564" s="559"/>
      <c r="AY564" s="502"/>
      <c r="AZ564" s="502"/>
      <c r="BA564" s="502"/>
      <c r="BB564" s="366"/>
      <c r="BC564" s="373" t="e">
        <f>MAX(BC366,BC372,BC378,BC384)</f>
        <v>#VALUE!</v>
      </c>
      <c r="BD564" s="549"/>
      <c r="BE564" s="373" t="e">
        <f>MAX(BE366,BE372,BE378,BE384)</f>
        <v>#VALUE!</v>
      </c>
      <c r="BF564" s="549"/>
      <c r="BG564" s="373" t="e">
        <f>MAX(BG366,BG372,BG378,BG384)</f>
        <v>#VALUE!</v>
      </c>
      <c r="BH564" s="549"/>
      <c r="BI564" s="373" t="e">
        <f>MAX(BI366,BI372,BI378,BI384)</f>
        <v>#VALUE!</v>
      </c>
      <c r="BJ564" s="549"/>
      <c r="BK564" s="373" t="e">
        <f>MAX(BK366,BK372,BK378,BK384)</f>
        <v>#VALUE!</v>
      </c>
      <c r="BL564" s="549"/>
      <c r="BM564" s="373" t="e">
        <f>MAX(BM366,BM372,BM378,BM384)</f>
        <v>#VALUE!</v>
      </c>
      <c r="BN564" s="549"/>
      <c r="BO564" s="182" t="e">
        <f>MAX(BO366,BO372,BO378,BO384)</f>
        <v>#VALUE!</v>
      </c>
      <c r="BP564" s="501"/>
      <c r="BQ564" s="502"/>
      <c r="BR564" s="502"/>
      <c r="BS564" s="502"/>
      <c r="BT564" s="502"/>
      <c r="BU564" s="299">
        <f>MAX(BU366,BU372,BU378,BU384)</f>
        <v>0</v>
      </c>
      <c r="BV564" s="567"/>
      <c r="BW564" s="299">
        <f>MAX(BW366,BW372,BW378,BW384)</f>
        <v>0</v>
      </c>
      <c r="BX564" s="567"/>
    </row>
    <row r="565" spans="1:76" s="191" customFormat="1" ht="17" customHeight="1" x14ac:dyDescent="0.35">
      <c r="A565" s="112"/>
      <c r="B565" s="112"/>
      <c r="C565" s="112"/>
      <c r="D565" s="113"/>
      <c r="E565" s="112"/>
      <c r="F565" s="113"/>
      <c r="G565" s="113"/>
      <c r="H565" s="113"/>
      <c r="I565" s="113"/>
      <c r="J565" s="113"/>
      <c r="K565" s="113"/>
      <c r="L565" s="113"/>
      <c r="M565" s="113"/>
      <c r="N565" s="113"/>
      <c r="O565" s="113"/>
      <c r="P565" s="113"/>
      <c r="Q565" s="113"/>
      <c r="R565" s="113"/>
      <c r="S565" s="113"/>
      <c r="T565" s="113"/>
      <c r="U565" s="113"/>
      <c r="V565" s="113"/>
      <c r="W565" s="169"/>
      <c r="X565" s="169"/>
      <c r="Y565" s="112"/>
      <c r="Z565" s="113"/>
      <c r="AA565" s="112"/>
      <c r="AB565" s="112"/>
      <c r="AC565" s="112"/>
      <c r="AD565" s="112"/>
      <c r="AE565" s="112"/>
      <c r="AF565" s="112"/>
      <c r="AG565" s="112"/>
      <c r="AH565" s="112"/>
      <c r="AI565" s="112"/>
      <c r="AJ565" s="112"/>
      <c r="AK565" s="112"/>
      <c r="AL565" s="112"/>
      <c r="AM565" s="112"/>
      <c r="AN565" s="112"/>
      <c r="AO565" s="112"/>
      <c r="AP565" s="169"/>
      <c r="AQ565" s="169"/>
      <c r="AR565" s="169"/>
      <c r="AS565" s="169"/>
      <c r="AT565" s="535"/>
      <c r="AU565" s="186" t="s">
        <v>118</v>
      </c>
      <c r="AV565" s="542" t="s">
        <v>123</v>
      </c>
      <c r="AW565" s="371" t="e">
        <f>AVERAGE(AW368,AW374,AW380,AW386)</f>
        <v>#VALUE!</v>
      </c>
      <c r="AX565" s="559"/>
      <c r="AY565" s="502"/>
      <c r="AZ565" s="502"/>
      <c r="BA565" s="502"/>
      <c r="BB565" s="366"/>
      <c r="BC565" s="371" t="e">
        <f>AVERAGE(BC368,BC374,BC380,BC386)</f>
        <v>#VALUE!</v>
      </c>
      <c r="BD565" s="549"/>
      <c r="BE565" s="371" t="e">
        <f>AVERAGE(BE368,BE374,BE380,BE386)</f>
        <v>#VALUE!</v>
      </c>
      <c r="BF565" s="549"/>
      <c r="BG565" s="371" t="e">
        <f>AVERAGE(BG368,BG374,BG380,BG386)</f>
        <v>#VALUE!</v>
      </c>
      <c r="BH565" s="549"/>
      <c r="BI565" s="371" t="e">
        <f>AVERAGE(BI368,BI374,BI380,BI386)</f>
        <v>#VALUE!</v>
      </c>
      <c r="BJ565" s="549"/>
      <c r="BK565" s="371" t="e">
        <f>AVERAGE(BK368,BK374,BK380,BK386)</f>
        <v>#VALUE!</v>
      </c>
      <c r="BL565" s="549"/>
      <c r="BM565" s="371" t="e">
        <f>AVERAGE(BM368,BM374,BM380,BM386)</f>
        <v>#VALUE!</v>
      </c>
      <c r="BN565" s="549"/>
      <c r="BO565" s="188" t="e">
        <f>AVERAGE(BO368,BO374,BO380,BO386)</f>
        <v>#VALUE!</v>
      </c>
      <c r="BP565" s="501"/>
      <c r="BQ565" s="502"/>
      <c r="BR565" s="502"/>
      <c r="BS565" s="502"/>
      <c r="BT565" s="502"/>
      <c r="BU565" s="301">
        <f>SUM(BU368,BU374,BU380,BU386)</f>
        <v>0</v>
      </c>
      <c r="BV565" s="567"/>
      <c r="BW565" s="301">
        <f>SUM(BW368,BW374,BW380,BW386)</f>
        <v>0</v>
      </c>
      <c r="BX565" s="567"/>
    </row>
    <row r="566" spans="1:76" ht="17" customHeight="1" x14ac:dyDescent="0.35">
      <c r="W566" s="169"/>
      <c r="X566" s="169"/>
      <c r="Z566" s="113"/>
      <c r="AP566" s="169"/>
      <c r="AQ566" s="169"/>
      <c r="AR566" s="169"/>
      <c r="AS566" s="169"/>
      <c r="AT566" s="535"/>
      <c r="AU566" s="186" t="s">
        <v>119</v>
      </c>
      <c r="AV566" s="543"/>
      <c r="AW566" s="372" t="e">
        <f>MIN(AW368,AW374,AW380,AW386)</f>
        <v>#VALUE!</v>
      </c>
      <c r="AX566" s="559"/>
      <c r="AY566" s="502"/>
      <c r="AZ566" s="502"/>
      <c r="BA566" s="502"/>
      <c r="BB566" s="366"/>
      <c r="BC566" s="372" t="e">
        <f>MIN(BC368,BC374,BC380,BC386)</f>
        <v>#VALUE!</v>
      </c>
      <c r="BD566" s="549"/>
      <c r="BE566" s="372" t="e">
        <f>MIN(BE368,BE374,BE380,BE386)</f>
        <v>#VALUE!</v>
      </c>
      <c r="BF566" s="549"/>
      <c r="BG566" s="372" t="e">
        <f>MIN(BG368,BG374,BG380,BG386)</f>
        <v>#VALUE!</v>
      </c>
      <c r="BH566" s="549"/>
      <c r="BI566" s="372" t="e">
        <f>MIN(BI368,BI374,BI380,BI386)</f>
        <v>#VALUE!</v>
      </c>
      <c r="BJ566" s="549"/>
      <c r="BK566" s="372" t="e">
        <f>MIN(BK368,BK374,BK380,BK386)</f>
        <v>#VALUE!</v>
      </c>
      <c r="BL566" s="549"/>
      <c r="BM566" s="372" t="e">
        <f>MIN(BM368,BM374,BM380,BM386)</f>
        <v>#VALUE!</v>
      </c>
      <c r="BN566" s="549"/>
      <c r="BO566" s="180" t="e">
        <f>MIN(BO368,BO374,BO380,BO386)</f>
        <v>#VALUE!</v>
      </c>
      <c r="BP566" s="501"/>
      <c r="BQ566" s="502"/>
      <c r="BR566" s="502"/>
      <c r="BS566" s="502"/>
      <c r="BT566" s="502"/>
      <c r="BU566" s="297">
        <f>MIN(BU368,BU374,BU380,BU386)</f>
        <v>0</v>
      </c>
      <c r="BV566" s="567"/>
      <c r="BW566" s="297">
        <f>MIN(BW368,BW374,BW380,BW386)</f>
        <v>0</v>
      </c>
      <c r="BX566" s="567"/>
    </row>
    <row r="567" spans="1:76" ht="17" customHeight="1" thickBot="1" x14ac:dyDescent="0.4">
      <c r="F567" s="169">
        <f>COUNTIFS(F388:F429,"&lt;&gt;",F388:F429,"&lt;&gt;0")</f>
        <v>42</v>
      </c>
      <c r="G567" s="169">
        <f>COUNTIFS(G388:G429,"&lt;&gt;",G388:G429,"&lt;&gt;0")</f>
        <v>0</v>
      </c>
      <c r="W567" s="169"/>
      <c r="X567" s="169"/>
      <c r="Z567" s="169">
        <f>COUNTIFS(Z388:Z429,"&lt;&gt;",Z388:Z429,"&lt;&gt;0")</f>
        <v>0</v>
      </c>
      <c r="AP567" s="169"/>
      <c r="AQ567" s="169"/>
      <c r="AR567" s="112">
        <f>Z567/F567</f>
        <v>0</v>
      </c>
      <c r="AS567" s="169"/>
      <c r="AT567" s="535"/>
      <c r="AU567" s="189" t="s">
        <v>120</v>
      </c>
      <c r="AV567" s="544"/>
      <c r="AW567" s="373" t="e">
        <f>MAX(AW368,AW374,AW380,AW386)</f>
        <v>#VALUE!</v>
      </c>
      <c r="AX567" s="560"/>
      <c r="AY567" s="504"/>
      <c r="AZ567" s="504"/>
      <c r="BA567" s="504"/>
      <c r="BB567" s="368"/>
      <c r="BC567" s="373" t="e">
        <f>MAX(BC368,BC374,BC380,BC386)</f>
        <v>#VALUE!</v>
      </c>
      <c r="BD567" s="550"/>
      <c r="BE567" s="373" t="e">
        <f>MAX(BE368,BE374,BE380,BE386)</f>
        <v>#VALUE!</v>
      </c>
      <c r="BF567" s="550"/>
      <c r="BG567" s="373" t="e">
        <f>MAX(BG368,BG374,BG380,BG386)</f>
        <v>#VALUE!</v>
      </c>
      <c r="BH567" s="550"/>
      <c r="BI567" s="373" t="e">
        <f>MAX(BI368,BI374,BI380,BI386)</f>
        <v>#VALUE!</v>
      </c>
      <c r="BJ567" s="550"/>
      <c r="BK567" s="373" t="e">
        <f>MAX(BK368,BK374,BK380,BK386)</f>
        <v>#VALUE!</v>
      </c>
      <c r="BL567" s="550"/>
      <c r="BM567" s="373" t="e">
        <f>MAX(BM368,BM374,BM380,BM386)</f>
        <v>#VALUE!</v>
      </c>
      <c r="BN567" s="550"/>
      <c r="BO567" s="182" t="e">
        <f>MAX(BO368,BO374,BO380,BO386)</f>
        <v>#VALUE!</v>
      </c>
      <c r="BP567" s="503"/>
      <c r="BQ567" s="504"/>
      <c r="BR567" s="504"/>
      <c r="BS567" s="504"/>
      <c r="BT567" s="504"/>
      <c r="BU567" s="299">
        <f>MAX(BU368,BU374,BU380,BU386)</f>
        <v>0</v>
      </c>
      <c r="BV567" s="568"/>
      <c r="BW567" s="299">
        <f>MAX(BW368,BW374,BW380,BW386)</f>
        <v>0</v>
      </c>
      <c r="BX567" s="568"/>
    </row>
    <row r="568" spans="1:76" ht="17" customHeight="1" x14ac:dyDescent="0.35">
      <c r="C568" s="112" t="s">
        <v>102</v>
      </c>
      <c r="V568" s="113" t="s">
        <v>127</v>
      </c>
      <c r="W568" s="169" t="e">
        <f>GEOMEAN(W388:W429)</f>
        <v>#NUM!</v>
      </c>
      <c r="X568" s="169" t="e">
        <f>GEOMEAN(X388:X429)</f>
        <v>#NUM!</v>
      </c>
      <c r="AP568" s="169" t="e">
        <f>GEOMEAN(AP388:AP429)</f>
        <v>#NUM!</v>
      </c>
      <c r="AQ568" s="169" t="e">
        <f>GEOMEAN(AQ388:AQ429)</f>
        <v>#NUM!</v>
      </c>
      <c r="AR568" s="169" t="e">
        <f>GEOMEAN(AR388:AR429)</f>
        <v>#DIV/0!</v>
      </c>
      <c r="AS568" s="169" t="e">
        <f>GEOMEAN(AS388:AS429)</f>
        <v>#DIV/0!</v>
      </c>
      <c r="AT568" s="535" t="str">
        <f>C568</f>
        <v>Class HDR2_2K</v>
      </c>
      <c r="AU568" s="170" t="s">
        <v>118</v>
      </c>
      <c r="AV568" s="536" t="s">
        <v>121</v>
      </c>
      <c r="AW568" s="171" t="e">
        <f>AVERAGE(AW388,AW394,AW400,AW406,AW412,AW418,AW424)</f>
        <v>#VALUE!</v>
      </c>
      <c r="AX568" s="172" t="e">
        <f>AVERAGE(AX388:AX429)</f>
        <v>#VALUE!</v>
      </c>
      <c r="AY568" s="172" t="e">
        <f>AVERAGE(AY388:AY429)</f>
        <v>#VALUE!</v>
      </c>
      <c r="AZ568" s="172" t="e">
        <f>AVERAGE(AZ388:AZ429)</f>
        <v>#VALUE!</v>
      </c>
      <c r="BA568" s="172" t="e">
        <f>AVERAGE(BA388:BA429)</f>
        <v>#VALUE!</v>
      </c>
      <c r="BB568" s="172" t="e">
        <f>AVERAGE(BB388:BB429)</f>
        <v>#VALUE!</v>
      </c>
      <c r="BC568" s="171" t="e">
        <f>AVERAGE(BC388,BC394,BC400,BC406,BC412,BC418,BC424)</f>
        <v>#VALUE!</v>
      </c>
      <c r="BD568" s="172" t="e">
        <f>AVERAGE(BD388:BD429)</f>
        <v>#VALUE!</v>
      </c>
      <c r="BE568" s="171" t="e">
        <f>AVERAGE(BE388,BE394,BE400,BE406,BE412,BE418,BE424)</f>
        <v>#VALUE!</v>
      </c>
      <c r="BF568" s="172" t="e">
        <f>AVERAGE(BF388:BF429)</f>
        <v>#VALUE!</v>
      </c>
      <c r="BG568" s="171" t="e">
        <f>AVERAGE(BG388,BG394,BG400,BG406,BG412,BG418,BG424)</f>
        <v>#VALUE!</v>
      </c>
      <c r="BH568" s="173" t="e">
        <f>AVERAGE(BH388:BH429)</f>
        <v>#VALUE!</v>
      </c>
      <c r="BI568" s="171" t="e">
        <f>AVERAGE(BI388,BI394,BI400,BI406,BI412,BI418,BI424)</f>
        <v>#VALUE!</v>
      </c>
      <c r="BJ568" s="173" t="e">
        <f>AVERAGE(BJ388:BJ429)</f>
        <v>#VALUE!</v>
      </c>
      <c r="BK568" s="171" t="e">
        <f>AVERAGE(BK388,BK394,BK400,BK406,BK412,BK418,BK424)</f>
        <v>#VALUE!</v>
      </c>
      <c r="BL568" s="172" t="e">
        <f>AVERAGE(BL388:BL429)</f>
        <v>#VALUE!</v>
      </c>
      <c r="BM568" s="171" t="e">
        <f>AVERAGE(BM388,BM394,BM400,BM406,BM412,BM418,BM424)</f>
        <v>#VALUE!</v>
      </c>
      <c r="BN568" s="172" t="e">
        <f>AVERAGE(BN388:BN429)</f>
        <v>#VALUE!</v>
      </c>
      <c r="BO568" s="174" t="e">
        <f>AVERAGE(BO388,BO394,BO400,BO406,BO412,BO418,BO424)</f>
        <v>#VALUE!</v>
      </c>
      <c r="BP568" s="379" t="e">
        <f>AVERAGE(BP388:BP429)</f>
        <v>#VALUE!</v>
      </c>
      <c r="BQ568" s="378" t="e">
        <f>AVERAGE(BQ388:BQ429)</f>
        <v>#VALUE!</v>
      </c>
      <c r="BR568" s="378" t="e">
        <f>AVERAGE(BR388:BR429)</f>
        <v>#VALUE!</v>
      </c>
      <c r="BS568" s="377" t="e">
        <f>AVERAGE(BS388:BS429)</f>
        <v>#VALUE!</v>
      </c>
      <c r="BT568" s="377" t="e">
        <f>AVERAGE(BT388:BT429)</f>
        <v>#VALUE!</v>
      </c>
      <c r="BU568" s="295">
        <f>SUM(BU388,BU394,BU400,BU406,BU412,BU418,BU424)</f>
        <v>0</v>
      </c>
      <c r="BV568" s="296">
        <f>SUM(BV388:BV429)</f>
        <v>0</v>
      </c>
      <c r="BW568" s="295">
        <f>SUM(BW388,BW394,BW400,BW406,BW412,BW418,BW424)</f>
        <v>0</v>
      </c>
      <c r="BX568" s="296">
        <f>SUM(BX388:BX429)</f>
        <v>0</v>
      </c>
    </row>
    <row r="569" spans="1:76" ht="17" customHeight="1" x14ac:dyDescent="0.35">
      <c r="V569" s="113" t="s">
        <v>128</v>
      </c>
      <c r="W569" s="169">
        <f>SUM(W388:W429)</f>
        <v>0</v>
      </c>
      <c r="X569" s="169">
        <f>SUM(X388:X429)</f>
        <v>0</v>
      </c>
      <c r="Z569" s="113"/>
      <c r="AP569" s="169">
        <f>SUM(AP388:AP429)</f>
        <v>0</v>
      </c>
      <c r="AQ569" s="169">
        <f>SUM(AQ388:AQ429)</f>
        <v>0</v>
      </c>
      <c r="AR569" s="169" t="e">
        <f>SUM(AR388:AR429)</f>
        <v>#DIV/0!</v>
      </c>
      <c r="AS569" s="169" t="e">
        <f>SUM(AS388:AS429)</f>
        <v>#DIV/0!</v>
      </c>
      <c r="AT569" s="535"/>
      <c r="AU569" s="178" t="s">
        <v>119</v>
      </c>
      <c r="AV569" s="537"/>
      <c r="AW569" s="372" t="e">
        <f>MIN(AW388,AW394,AW400,AW406,AW412,AW418,AW424)</f>
        <v>#VALUE!</v>
      </c>
      <c r="AX569" s="361" t="e">
        <f>MIN(AX388:AX429)</f>
        <v>#VALUE!</v>
      </c>
      <c r="AY569" s="361" t="e">
        <f>MIN(AY388:AY429)</f>
        <v>#VALUE!</v>
      </c>
      <c r="AZ569" s="361" t="e">
        <f>MIN(AZ388:AZ429)</f>
        <v>#VALUE!</v>
      </c>
      <c r="BA569" s="361" t="e">
        <f>MIN(BA388:BA429)</f>
        <v>#VALUE!</v>
      </c>
      <c r="BB569" s="361" t="e">
        <f>MIN(BB388:BB429)</f>
        <v>#VALUE!</v>
      </c>
      <c r="BC569" s="372" t="e">
        <f>MIN(BC388,BC394,BC400,BC406,BC412,BC418,BC424)</f>
        <v>#VALUE!</v>
      </c>
      <c r="BD569" s="361" t="e">
        <f>MIN(BD388:BD429)</f>
        <v>#VALUE!</v>
      </c>
      <c r="BE569" s="372" t="e">
        <f>MIN(BE388,BE394,BE400,BE406,BE412,BE418,BE424)</f>
        <v>#VALUE!</v>
      </c>
      <c r="BF569" s="361" t="e">
        <f>MIN(BF388:BF429)</f>
        <v>#VALUE!</v>
      </c>
      <c r="BG569" s="372" t="e">
        <f>MIN(BG388,BG394,BG400,BG406,BG412,BG418,BG424)</f>
        <v>#VALUE!</v>
      </c>
      <c r="BH569" s="369" t="e">
        <f>MIN(BH388:BH429)</f>
        <v>#VALUE!</v>
      </c>
      <c r="BI569" s="372" t="e">
        <f>MIN(BI388,BI394,BI400,BI406,BI412,BI418,BI424)</f>
        <v>#VALUE!</v>
      </c>
      <c r="BJ569" s="369" t="e">
        <f>MIN(BJ388:BJ429)</f>
        <v>#VALUE!</v>
      </c>
      <c r="BK569" s="372" t="e">
        <f>MIN(BK388,BK394,BK400,BK406,BK412,BK418,BK424)</f>
        <v>#VALUE!</v>
      </c>
      <c r="BL569" s="361" t="e">
        <f>MIN(BL388:BL429)</f>
        <v>#VALUE!</v>
      </c>
      <c r="BM569" s="372" t="e">
        <f>MIN(BM388,BM394,BM400,BM406,BM412,BM418,BM424)</f>
        <v>#VALUE!</v>
      </c>
      <c r="BN569" s="361" t="e">
        <f>MIN(BN388:BN429)</f>
        <v>#VALUE!</v>
      </c>
      <c r="BO569" s="180" t="e">
        <f>MIN(BO388,BO394,BO400,BO406,BO412,BO418,BO424)</f>
        <v>#VALUE!</v>
      </c>
      <c r="BP569" s="372" t="e">
        <f>MIN(BP388:BP429)</f>
        <v>#VALUE!</v>
      </c>
      <c r="BQ569" s="361" t="e">
        <f>MIN(BQ388:BQ429)</f>
        <v>#VALUE!</v>
      </c>
      <c r="BR569" s="361" t="e">
        <f>MIN(BR388:BR429)</f>
        <v>#VALUE!</v>
      </c>
      <c r="BS569" s="369" t="e">
        <f>MIN(BS388:BS429)</f>
        <v>#VALUE!</v>
      </c>
      <c r="BT569" s="369" t="e">
        <f>MIN(BT388:BT429)</f>
        <v>#VALUE!</v>
      </c>
      <c r="BU569" s="297">
        <f>MIN(BU388,BU394,BU400,BU406,BU412,BU418,BU424)</f>
        <v>0</v>
      </c>
      <c r="BV569" s="359">
        <f>MIN(BV388:BV429)</f>
        <v>0</v>
      </c>
      <c r="BW569" s="297">
        <f>MIN(BW388,BW394,BW400,BW406,BW412,BW418,BW424)</f>
        <v>0</v>
      </c>
      <c r="BX569" s="359">
        <f>MIN(BX388:BX429)</f>
        <v>0</v>
      </c>
    </row>
    <row r="570" spans="1:76" ht="17" customHeight="1" thickBot="1" x14ac:dyDescent="0.4">
      <c r="V570" s="113" t="s">
        <v>120</v>
      </c>
      <c r="W570" s="169">
        <f>MAX(W388:W429)</f>
        <v>0</v>
      </c>
      <c r="X570" s="169">
        <f>MAX(X388:X429)</f>
        <v>0</v>
      </c>
      <c r="Z570" s="113"/>
      <c r="AP570" s="169">
        <f>MAX(AP388:AP429)</f>
        <v>0</v>
      </c>
      <c r="AQ570" s="169">
        <f>MAX(AQ388:AQ429)</f>
        <v>0</v>
      </c>
      <c r="AR570" s="169" t="e">
        <f>MAX(AR388:AR429)</f>
        <v>#DIV/0!</v>
      </c>
      <c r="AS570" s="169" t="e">
        <f>MAX(AS388:AS429)</f>
        <v>#DIV/0!</v>
      </c>
      <c r="AT570" s="535"/>
      <c r="AU570" s="178" t="s">
        <v>120</v>
      </c>
      <c r="AV570" s="538"/>
      <c r="AW570" s="373" t="e">
        <f>MAX(AW388,AW394,AW400,AW406,AW412,AW418,AW424)</f>
        <v>#VALUE!</v>
      </c>
      <c r="AX570" s="362" t="e">
        <f>MAX(AX388:AX429)</f>
        <v>#VALUE!</v>
      </c>
      <c r="AY570" s="362" t="e">
        <f>MAX(AY388:AY429)</f>
        <v>#VALUE!</v>
      </c>
      <c r="AZ570" s="362" t="e">
        <f>MAX(AZ388:AZ429)</f>
        <v>#VALUE!</v>
      </c>
      <c r="BA570" s="362" t="e">
        <f>MAX(BA388:BA429)</f>
        <v>#VALUE!</v>
      </c>
      <c r="BB570" s="362" t="e">
        <f>MAX(BB388:BB429)</f>
        <v>#VALUE!</v>
      </c>
      <c r="BC570" s="373" t="e">
        <f>MAX(BC388,BC394,BC400,BC406,BC412,BC418,BC424)</f>
        <v>#VALUE!</v>
      </c>
      <c r="BD570" s="362" t="e">
        <f>MAX(BD388:BD429)</f>
        <v>#VALUE!</v>
      </c>
      <c r="BE570" s="373" t="e">
        <f>MAX(BE388,BE394,BE400,BE406,BE412,BE418,BE424)</f>
        <v>#VALUE!</v>
      </c>
      <c r="BF570" s="362" t="e">
        <f>MAX(BF388:BF429)</f>
        <v>#VALUE!</v>
      </c>
      <c r="BG570" s="373" t="e">
        <f>MAX(BG388,BG394,BG400,BG406,BG412,BG418,BG424)</f>
        <v>#VALUE!</v>
      </c>
      <c r="BH570" s="370" t="e">
        <f>MAX(BH388:BH429)</f>
        <v>#VALUE!</v>
      </c>
      <c r="BI570" s="373" t="e">
        <f>MAX(BI388,BI394,BI400,BI406,BI412,BI418,BI424)</f>
        <v>#VALUE!</v>
      </c>
      <c r="BJ570" s="370" t="e">
        <f>MAX(BJ388:BJ429)</f>
        <v>#VALUE!</v>
      </c>
      <c r="BK570" s="373" t="e">
        <f>MAX(BK388,BK394,BK400,BK406,BK412,BK418,BK424)</f>
        <v>#VALUE!</v>
      </c>
      <c r="BL570" s="362" t="e">
        <f>MAX(BL388:BL429)</f>
        <v>#VALUE!</v>
      </c>
      <c r="BM570" s="373" t="e">
        <f>MAX(BM388,BM394,BM400,BM406,BM412,BM418,BM424)</f>
        <v>#VALUE!</v>
      </c>
      <c r="BN570" s="362" t="e">
        <f>MAX(BN388:BN429)</f>
        <v>#VALUE!</v>
      </c>
      <c r="BO570" s="182" t="e">
        <f>MAX(BO388,BO394,BO400,BO406,BO412,BO418,BO424)</f>
        <v>#VALUE!</v>
      </c>
      <c r="BP570" s="373" t="e">
        <f>MAX(BP388:BP429)</f>
        <v>#VALUE!</v>
      </c>
      <c r="BQ570" s="362" t="e">
        <f>MAX(BQ388:BQ429)</f>
        <v>#VALUE!</v>
      </c>
      <c r="BR570" s="362" t="e">
        <f>MAX(BR388:BR429)</f>
        <v>#VALUE!</v>
      </c>
      <c r="BS570" s="370" t="e">
        <f>MAX(BS388:BS429)</f>
        <v>#VALUE!</v>
      </c>
      <c r="BT570" s="370" t="e">
        <f>MAX(BT388:BT429)</f>
        <v>#VALUE!</v>
      </c>
      <c r="BU570" s="299">
        <f>MAX(BU388,BU394,BU400,BU406,BU412,BU418,BU424)</f>
        <v>0</v>
      </c>
      <c r="BV570" s="360">
        <f>MAX(BV388:BV429)</f>
        <v>0</v>
      </c>
      <c r="BW570" s="299">
        <f>MAX(BW388,BW394,BW400,BW406,BW412,BW418,BW424)</f>
        <v>0</v>
      </c>
      <c r="BX570" s="360">
        <f>MAX(BX388:BX429)</f>
        <v>0</v>
      </c>
    </row>
    <row r="571" spans="1:76" ht="17" customHeight="1" x14ac:dyDescent="0.35">
      <c r="V571" s="113" t="s">
        <v>119</v>
      </c>
      <c r="W571" s="169">
        <f>MIN(W388:W429)</f>
        <v>0</v>
      </c>
      <c r="X571" s="169">
        <f>MIN(X388:X429)</f>
        <v>0</v>
      </c>
      <c r="Z571" s="113"/>
      <c r="AP571" s="169">
        <f>MIN(AP388:AP429)</f>
        <v>0</v>
      </c>
      <c r="AQ571" s="169">
        <f>MIN(AQ388:AQ429)</f>
        <v>0</v>
      </c>
      <c r="AR571" s="169" t="e">
        <f>MIN(AR388:AR429)</f>
        <v>#DIV/0!</v>
      </c>
      <c r="AS571" s="169" t="e">
        <f>MIN(AS388:AS429)</f>
        <v>#DIV/0!</v>
      </c>
      <c r="AT571" s="535"/>
      <c r="AU571" s="178" t="s">
        <v>118</v>
      </c>
      <c r="AV571" s="539" t="s">
        <v>122</v>
      </c>
      <c r="AW571" s="171" t="e">
        <f>AVERAGE(AW390,AW396,AW402,AW408,AW414,AW420,AW426)</f>
        <v>#VALUE!</v>
      </c>
      <c r="AX571" s="558"/>
      <c r="AY571" s="500"/>
      <c r="AZ571" s="500"/>
      <c r="BA571" s="500"/>
      <c r="BB571" s="364"/>
      <c r="BC571" s="171" t="e">
        <f>AVERAGE(BC390,BC396,BC402,BC408,BC414,BC420,BC426)</f>
        <v>#VALUE!</v>
      </c>
      <c r="BD571" s="548"/>
      <c r="BE571" s="171" t="e">
        <f>AVERAGE(BE390,BE396,BE402,BE408,BE414,BE420,BE426)</f>
        <v>#VALUE!</v>
      </c>
      <c r="BF571" s="548"/>
      <c r="BG571" s="171" t="e">
        <f>AVERAGE(BG390,BG396,BG402,BG408,BG414,BG420,BG426)</f>
        <v>#VALUE!</v>
      </c>
      <c r="BH571" s="548"/>
      <c r="BI571" s="171" t="e">
        <f>AVERAGE(BI390,BI396,BI402,BI408,BI414,BI420,BI426)</f>
        <v>#VALUE!</v>
      </c>
      <c r="BJ571" s="548"/>
      <c r="BK571" s="171" t="e">
        <f>AVERAGE(BK390,BK396,BK402,BK408,BK414,BK420,BK426)</f>
        <v>#VALUE!</v>
      </c>
      <c r="BL571" s="548"/>
      <c r="BM571" s="171" t="e">
        <f>AVERAGE(BM390,BM396,BM402,BM408,BM414,BM420,BM426)</f>
        <v>#VALUE!</v>
      </c>
      <c r="BN571" s="548"/>
      <c r="BO571" s="174" t="e">
        <f>AVERAGE(BO390,BO396,BO402,BO408,BO414,BO420,BO426)</f>
        <v>#VALUE!</v>
      </c>
      <c r="BP571" s="499"/>
      <c r="BQ571" s="500"/>
      <c r="BR571" s="500"/>
      <c r="BS571" s="500"/>
      <c r="BT571" s="500"/>
      <c r="BU571" s="295">
        <f>SUM(BU390,BU396,BU402,BU408,BU414,BU420,BU426)</f>
        <v>0</v>
      </c>
      <c r="BV571" s="566"/>
      <c r="BW571" s="295">
        <f>SUM(BW390,BW396,BW402,BW408,BW414,BW420,BW426)</f>
        <v>0</v>
      </c>
      <c r="BX571" s="566"/>
    </row>
    <row r="572" spans="1:76" ht="17" customHeight="1" x14ac:dyDescent="0.35">
      <c r="V572" s="113" t="s">
        <v>129</v>
      </c>
      <c r="W572" s="169"/>
      <c r="X572" s="169"/>
      <c r="Z572" s="113"/>
      <c r="AP572" s="184" t="e">
        <f>AP568/W568</f>
        <v>#NUM!</v>
      </c>
      <c r="AQ572" s="184" t="e">
        <f>AQ568/X568</f>
        <v>#NUM!</v>
      </c>
      <c r="AR572" s="169"/>
      <c r="AS572" s="169"/>
      <c r="AT572" s="535"/>
      <c r="AU572" s="178" t="s">
        <v>119</v>
      </c>
      <c r="AV572" s="540"/>
      <c r="AW572" s="372" t="e">
        <f>MIN(AW390,AW396,AW402,AW408,AW414,AW420,AW426)</f>
        <v>#VALUE!</v>
      </c>
      <c r="AX572" s="559"/>
      <c r="AY572" s="502"/>
      <c r="AZ572" s="502"/>
      <c r="BA572" s="502"/>
      <c r="BB572" s="366"/>
      <c r="BC572" s="372" t="e">
        <f>MIN(BC390,BC396,BC402,BC408,BC414,BC420,BC426)</f>
        <v>#VALUE!</v>
      </c>
      <c r="BD572" s="549"/>
      <c r="BE572" s="372" t="e">
        <f>MIN(BE390,BE396,BE402,BE408,BE414,BE420,BE426)</f>
        <v>#VALUE!</v>
      </c>
      <c r="BF572" s="549"/>
      <c r="BG572" s="372" t="e">
        <f>MIN(BG390,BG396,BG402,BG408,BG414,BG420,BG426)</f>
        <v>#VALUE!</v>
      </c>
      <c r="BH572" s="549"/>
      <c r="BI572" s="372" t="e">
        <f>MIN(BI390,BI396,BI402,BI408,BI414,BI420,BI426)</f>
        <v>#VALUE!</v>
      </c>
      <c r="BJ572" s="549"/>
      <c r="BK572" s="372" t="e">
        <f>MIN(BK390,BK396,BK402,BK408,BK414,BK420,BK426)</f>
        <v>#VALUE!</v>
      </c>
      <c r="BL572" s="549"/>
      <c r="BM572" s="372" t="e">
        <f>MIN(BM390,BM396,BM402,BM408,BM414,BM420,BM426)</f>
        <v>#VALUE!</v>
      </c>
      <c r="BN572" s="549"/>
      <c r="BO572" s="180" t="e">
        <f>MIN(BO390,BO396,BO402,BO408,BO414,BO420,BO426)</f>
        <v>#VALUE!</v>
      </c>
      <c r="BP572" s="501"/>
      <c r="BQ572" s="502"/>
      <c r="BR572" s="502"/>
      <c r="BS572" s="502"/>
      <c r="BT572" s="502"/>
      <c r="BU572" s="297">
        <f>MIN(BU390,BU396,BU402,BU408,BU414,BU420,BU426)</f>
        <v>0</v>
      </c>
      <c r="BV572" s="567"/>
      <c r="BW572" s="297">
        <f>MIN(BW390,BW396,BW402,BW408,BW414,BW420,BW426)</f>
        <v>0</v>
      </c>
      <c r="BX572" s="567"/>
    </row>
    <row r="573" spans="1:76" ht="17" customHeight="1" thickBot="1" x14ac:dyDescent="0.4">
      <c r="W573" s="169"/>
      <c r="X573" s="169"/>
      <c r="Z573" s="113"/>
      <c r="AP573" s="169"/>
      <c r="AQ573" s="169"/>
      <c r="AR573" s="169"/>
      <c r="AS573" s="169"/>
      <c r="AT573" s="535"/>
      <c r="AU573" s="178" t="s">
        <v>120</v>
      </c>
      <c r="AV573" s="541"/>
      <c r="AW573" s="373" t="e">
        <f>MAX(AW390,AW396,AW402,AW408,AW414,AW420,AW426)</f>
        <v>#VALUE!</v>
      </c>
      <c r="AX573" s="559"/>
      <c r="AY573" s="502"/>
      <c r="AZ573" s="502"/>
      <c r="BA573" s="502"/>
      <c r="BB573" s="366"/>
      <c r="BC573" s="373" t="e">
        <f>MAX(BC390,BC396,BC402,BC408,BC414,BC420,BC426)</f>
        <v>#VALUE!</v>
      </c>
      <c r="BD573" s="549"/>
      <c r="BE573" s="373" t="e">
        <f>MAX(BE390,BE396,BE402,BE408,BE414,BE420,BE426)</f>
        <v>#VALUE!</v>
      </c>
      <c r="BF573" s="549"/>
      <c r="BG573" s="373" t="e">
        <f>MAX(BG390,BG396,BG402,BG408,BG414,BG420,BG426)</f>
        <v>#VALUE!</v>
      </c>
      <c r="BH573" s="549"/>
      <c r="BI573" s="373" t="e">
        <f>MAX(BI390,BI396,BI402,BI408,BI414,BI420,BI426)</f>
        <v>#VALUE!</v>
      </c>
      <c r="BJ573" s="549"/>
      <c r="BK573" s="373" t="e">
        <f>MAX(BK390,BK396,BK402,BK408,BK414,BK420,BK426)</f>
        <v>#VALUE!</v>
      </c>
      <c r="BL573" s="549"/>
      <c r="BM573" s="373" t="e">
        <f>MAX(BM390,BM396,BM402,BM408,BM414,BM420,BM426)</f>
        <v>#VALUE!</v>
      </c>
      <c r="BN573" s="549"/>
      <c r="BO573" s="182" t="e">
        <f>MAX(BO390,BO396,BO402,BO408,BO414,BO420,BO426)</f>
        <v>#VALUE!</v>
      </c>
      <c r="BP573" s="501"/>
      <c r="BQ573" s="502"/>
      <c r="BR573" s="502"/>
      <c r="BS573" s="502"/>
      <c r="BT573" s="502"/>
      <c r="BU573" s="299">
        <f>MAX(BU390,BU396,BU402,BU408,BU414,BU420,BU426)</f>
        <v>0</v>
      </c>
      <c r="BV573" s="567"/>
      <c r="BW573" s="299">
        <f>MAX(BW390,BW396,BW402,BW408,BW414,BW420,BW426)</f>
        <v>0</v>
      </c>
      <c r="BX573" s="567"/>
    </row>
    <row r="574" spans="1:76" ht="17" customHeight="1" x14ac:dyDescent="0.35">
      <c r="W574" s="169"/>
      <c r="X574" s="169"/>
      <c r="Z574" s="113"/>
      <c r="AP574" s="169"/>
      <c r="AQ574" s="169"/>
      <c r="AR574" s="169"/>
      <c r="AS574" s="169"/>
      <c r="AT574" s="535"/>
      <c r="AU574" s="186" t="s">
        <v>118</v>
      </c>
      <c r="AV574" s="542" t="s">
        <v>123</v>
      </c>
      <c r="AW574" s="371" t="e">
        <f>AVERAGE(AW392,AW398,AW404,AW410,AW416,AW422,AW428)</f>
        <v>#VALUE!</v>
      </c>
      <c r="AX574" s="559"/>
      <c r="AY574" s="502"/>
      <c r="AZ574" s="502"/>
      <c r="BA574" s="502"/>
      <c r="BB574" s="366"/>
      <c r="BC574" s="371" t="e">
        <f>AVERAGE(BC392,BC398,BC404,BC410,BC416,BC422,BC428)</f>
        <v>#VALUE!</v>
      </c>
      <c r="BD574" s="549"/>
      <c r="BE574" s="371" t="e">
        <f>AVERAGE(BE392,BE398,BE404,BE410,BE416,BE422,BE428)</f>
        <v>#VALUE!</v>
      </c>
      <c r="BF574" s="549"/>
      <c r="BG574" s="371" t="e">
        <f>AVERAGE(BG392,BG398,BG404,BG410,BG416,BG422,BG428)</f>
        <v>#VALUE!</v>
      </c>
      <c r="BH574" s="549"/>
      <c r="BI574" s="371" t="e">
        <f>AVERAGE(BI392,BI398,BI404,BI410,BI416,BI422,BI428)</f>
        <v>#VALUE!</v>
      </c>
      <c r="BJ574" s="549"/>
      <c r="BK574" s="371" t="e">
        <f>AVERAGE(BK392,BK398,BK404,BK410,BK416,BK422,BK428)</f>
        <v>#VALUE!</v>
      </c>
      <c r="BL574" s="549"/>
      <c r="BM574" s="371" t="e">
        <f>AVERAGE(BM392,BM398,BM404,BM410,BM416,BM422,BM428)</f>
        <v>#VALUE!</v>
      </c>
      <c r="BN574" s="549"/>
      <c r="BO574" s="188" t="e">
        <f>AVERAGE(BO392,BO398,BO404,BO410,BO416,BO422,BO428)</f>
        <v>#VALUE!</v>
      </c>
      <c r="BP574" s="501"/>
      <c r="BQ574" s="502"/>
      <c r="BR574" s="502"/>
      <c r="BS574" s="502"/>
      <c r="BT574" s="502"/>
      <c r="BU574" s="301">
        <f>SUM(BU392,BU398,BU404,BU410,BU416,BU422,BU428)</f>
        <v>0</v>
      </c>
      <c r="BV574" s="567"/>
      <c r="BW574" s="301">
        <f>SUM(BW392,BW398,BW404,BW410,BW416,BW422,BW428)</f>
        <v>0</v>
      </c>
      <c r="BX574" s="567"/>
    </row>
    <row r="575" spans="1:76" ht="17" customHeight="1" x14ac:dyDescent="0.35">
      <c r="W575" s="169"/>
      <c r="X575" s="169"/>
      <c r="Z575" s="113"/>
      <c r="AP575" s="169"/>
      <c r="AQ575" s="169"/>
      <c r="AR575" s="169"/>
      <c r="AS575" s="169"/>
      <c r="AT575" s="535"/>
      <c r="AU575" s="186" t="s">
        <v>119</v>
      </c>
      <c r="AV575" s="543"/>
      <c r="AW575" s="372" t="e">
        <f>MIN(AW392,AW398,AW404,AW410,AW416,AW422,AW428)</f>
        <v>#VALUE!</v>
      </c>
      <c r="AX575" s="559"/>
      <c r="AY575" s="502"/>
      <c r="AZ575" s="502"/>
      <c r="BA575" s="502"/>
      <c r="BB575" s="366"/>
      <c r="BC575" s="372" t="e">
        <f>MIN(BC392,BC398,BC404,BC410,BC416,BC422,BC428)</f>
        <v>#VALUE!</v>
      </c>
      <c r="BD575" s="549"/>
      <c r="BE575" s="372" t="e">
        <f>MIN(BE392,BE398,BE404,BE410,BE416,BE422,BE428)</f>
        <v>#VALUE!</v>
      </c>
      <c r="BF575" s="549"/>
      <c r="BG575" s="372" t="e">
        <f>MIN(BG392,BG398,BG404,BG410,BG416,BG422,BG428)</f>
        <v>#VALUE!</v>
      </c>
      <c r="BH575" s="549"/>
      <c r="BI575" s="372" t="e">
        <f>MIN(BI392,BI398,BI404,BI410,BI416,BI422,BI428)</f>
        <v>#VALUE!</v>
      </c>
      <c r="BJ575" s="549"/>
      <c r="BK575" s="372" t="e">
        <f>MIN(BK392,BK398,BK404,BK410,BK416,BK422,BK428)</f>
        <v>#VALUE!</v>
      </c>
      <c r="BL575" s="549"/>
      <c r="BM575" s="372" t="e">
        <f>MIN(BM392,BM398,BM404,BM410,BM416,BM422,BM428)</f>
        <v>#VALUE!</v>
      </c>
      <c r="BN575" s="549"/>
      <c r="BO575" s="180" t="e">
        <f>MIN(BO392,BO398,BO404,BO410,BO416,BO422,BO428)</f>
        <v>#VALUE!</v>
      </c>
      <c r="BP575" s="501"/>
      <c r="BQ575" s="502"/>
      <c r="BR575" s="502"/>
      <c r="BS575" s="502"/>
      <c r="BT575" s="502"/>
      <c r="BU575" s="297">
        <f>MIN(BU392,BU398,BU404,BU410,BU416,BU422,BU428)</f>
        <v>0</v>
      </c>
      <c r="BV575" s="567"/>
      <c r="BW575" s="297">
        <f>MIN(BW392,BW398,BW404,BW410,BW416,BW422,BW428)</f>
        <v>0</v>
      </c>
      <c r="BX575" s="567"/>
    </row>
    <row r="576" spans="1:76" ht="17" customHeight="1" thickBot="1" x14ac:dyDescent="0.4">
      <c r="E576" s="133"/>
      <c r="F576" s="169">
        <f>COUNTIFS(F430:F501,"&lt;&gt;",F430:F501,"&lt;&gt;0")</f>
        <v>72</v>
      </c>
      <c r="G576" s="169">
        <f>COUNTIFS(G430:G501,"&lt;&gt;",G430:G501,"&lt;&gt;0")</f>
        <v>0</v>
      </c>
      <c r="H576" s="376"/>
      <c r="I576" s="376"/>
      <c r="J576" s="376"/>
      <c r="K576" s="376"/>
      <c r="L576" s="376"/>
      <c r="M576" s="376"/>
      <c r="N576" s="376"/>
      <c r="O576" s="376"/>
      <c r="P576" s="376"/>
      <c r="Q576" s="376"/>
      <c r="R576" s="376"/>
      <c r="S576" s="376"/>
      <c r="T576" s="376"/>
      <c r="U576" s="376"/>
      <c r="V576" s="376"/>
      <c r="W576" s="192"/>
      <c r="X576" s="192"/>
      <c r="Y576" s="133"/>
      <c r="Z576" s="169">
        <f>COUNTIFS(Z430:Z501,"&lt;&gt;",Z430:Z501,"&lt;&gt;0")</f>
        <v>0</v>
      </c>
      <c r="AA576" s="133"/>
      <c r="AB576" s="133"/>
      <c r="AC576" s="133"/>
      <c r="AD576" s="133"/>
      <c r="AE576" s="133"/>
      <c r="AF576" s="133"/>
      <c r="AG576" s="133"/>
      <c r="AH576" s="133"/>
      <c r="AI576" s="133"/>
      <c r="AJ576" s="133"/>
      <c r="AK576" s="133"/>
      <c r="AL576" s="133"/>
      <c r="AM576" s="133"/>
      <c r="AN576" s="133"/>
      <c r="AO576" s="133"/>
      <c r="AP576" s="192"/>
      <c r="AQ576" s="192"/>
      <c r="AR576" s="112">
        <f>Z576/F576</f>
        <v>0</v>
      </c>
      <c r="AS576" s="192"/>
      <c r="AT576" s="551"/>
      <c r="AU576" s="189" t="s">
        <v>120</v>
      </c>
      <c r="AV576" s="544"/>
      <c r="AW576" s="373" t="e">
        <f>MAX(AW392,AW398,AW404,AW410,AW416,AW422,AW428)</f>
        <v>#VALUE!</v>
      </c>
      <c r="AX576" s="560"/>
      <c r="AY576" s="504"/>
      <c r="AZ576" s="504"/>
      <c r="BA576" s="504"/>
      <c r="BB576" s="368"/>
      <c r="BC576" s="373" t="e">
        <f>MAX(BC392,BC398,BC404,BC410,BC416,BC422,BC428)</f>
        <v>#VALUE!</v>
      </c>
      <c r="BD576" s="550"/>
      <c r="BE576" s="373" t="e">
        <f>MAX(BE392,BE398,BE404,BE410,BE416,BE422,BE428)</f>
        <v>#VALUE!</v>
      </c>
      <c r="BF576" s="550"/>
      <c r="BG576" s="373" t="e">
        <f>MAX(BG392,BG398,BG404,BG410,BG416,BG422,BG428)</f>
        <v>#VALUE!</v>
      </c>
      <c r="BH576" s="550"/>
      <c r="BI576" s="373" t="e">
        <f>MAX(BI392,BI398,BI404,BI410,BI416,BI422,BI428)</f>
        <v>#VALUE!</v>
      </c>
      <c r="BJ576" s="550"/>
      <c r="BK576" s="373" t="e">
        <f>MAX(BK392,BK398,BK404,BK410,BK416,BK422,BK428)</f>
        <v>#VALUE!</v>
      </c>
      <c r="BL576" s="550"/>
      <c r="BM576" s="373" t="e">
        <f>MAX(BM392,BM398,BM404,BM410,BM416,BM422,BM428)</f>
        <v>#VALUE!</v>
      </c>
      <c r="BN576" s="550"/>
      <c r="BO576" s="182" t="e">
        <f>MAX(BO392,BO398,BO404,BO410,BO416,BO422,BO428)</f>
        <v>#VALUE!</v>
      </c>
      <c r="BP576" s="503"/>
      <c r="BQ576" s="504"/>
      <c r="BR576" s="504"/>
      <c r="BS576" s="504"/>
      <c r="BT576" s="504"/>
      <c r="BU576" s="299">
        <f>MAX(BU392,BU398,BU404,BU410,BU416,BU422,BU428)</f>
        <v>0</v>
      </c>
      <c r="BV576" s="568"/>
      <c r="BW576" s="299">
        <f>MAX(BW392,BW398,BW404,BW410,BW416,BW422,BW428)</f>
        <v>0</v>
      </c>
      <c r="BX576" s="568"/>
    </row>
    <row r="577" spans="1:76" ht="17" customHeight="1" x14ac:dyDescent="0.35">
      <c r="C577" s="112" t="s">
        <v>311</v>
      </c>
      <c r="V577" s="113" t="s">
        <v>127</v>
      </c>
      <c r="W577" s="169" t="e">
        <f>GEOMEAN(W430:W501)</f>
        <v>#NUM!</v>
      </c>
      <c r="X577" s="169" t="e">
        <f>GEOMEAN(X397:X438)</f>
        <v>#NUM!</v>
      </c>
      <c r="AP577" s="169" t="e">
        <f>GEOMEAN(AP430:AP501)</f>
        <v>#NUM!</v>
      </c>
      <c r="AQ577" s="169" t="e">
        <f>GEOMEAN(AQ397:AQ438)</f>
        <v>#NUM!</v>
      </c>
      <c r="AR577" s="169" t="e">
        <f>GEOMEAN(AR397:AR438)</f>
        <v>#DIV/0!</v>
      </c>
      <c r="AS577" s="169" t="e">
        <f>GEOMEAN(AS397:AS438)</f>
        <v>#DIV/0!</v>
      </c>
      <c r="AT577" s="535" t="str">
        <f>C577</f>
        <v>Class E</v>
      </c>
      <c r="AU577" s="170" t="s">
        <v>118</v>
      </c>
      <c r="AV577" s="536" t="s">
        <v>121</v>
      </c>
      <c r="AW577" s="171" t="e">
        <f>AVERAGE(AW430,AW436,AW442,AW448,AW454,AW460,AW466,AW472,AW478,AW484,AW490,AW496)</f>
        <v>#VALUE!</v>
      </c>
      <c r="AX577" s="172" t="e">
        <f>AVERAGE(AX430:AX501)</f>
        <v>#VALUE!</v>
      </c>
      <c r="AY577" s="172" t="e">
        <f>AVERAGE(AY397:AY438)</f>
        <v>#VALUE!</v>
      </c>
      <c r="AZ577" s="172" t="e">
        <f>AVERAGE(AZ397:AZ438)</f>
        <v>#VALUE!</v>
      </c>
      <c r="BA577" s="172" t="e">
        <f>AVERAGE(BA397:BA438)</f>
        <v>#VALUE!</v>
      </c>
      <c r="BB577" s="172" t="e">
        <f>AVERAGE(BB397:BB438)</f>
        <v>#VALUE!</v>
      </c>
      <c r="BC577" s="171" t="e">
        <f>AVERAGE(BC430,BC436,BC442,BC448,BC454,BC460,BC466,BC472,BC478,BC484,BC490,BC496)</f>
        <v>#VALUE!</v>
      </c>
      <c r="BD577" s="172" t="e">
        <f>AVERAGE(BD430:BD501)</f>
        <v>#VALUE!</v>
      </c>
      <c r="BE577" s="171" t="e">
        <f>AVERAGE(BE430,BE436,BE442,BE448,BE454,BE460,BE466,BE472,BE478,BE484,BE490,BE496)</f>
        <v>#VALUE!</v>
      </c>
      <c r="BF577" s="172" t="e">
        <f>AVERAGE(BF430:BF501)</f>
        <v>#VALUE!</v>
      </c>
      <c r="BG577" s="171" t="e">
        <f>AVERAGE(BG430,BG436,BG442,BG448,BG454,BG460,BG466,BG472,BG478,BG484,BG490,BG496)</f>
        <v>#VALUE!</v>
      </c>
      <c r="BH577" s="173" t="e">
        <f>AVERAGE(BH430:BH501)</f>
        <v>#VALUE!</v>
      </c>
      <c r="BI577" s="171" t="e">
        <f>AVERAGE(BI430,BI436,BI442,BI448,BI454,BI460,BI466,BI472,BI478,BI484,BI490,BI496)</f>
        <v>#VALUE!</v>
      </c>
      <c r="BJ577" s="173" t="e">
        <f>AVERAGE(BJ430:BJ501)</f>
        <v>#VALUE!</v>
      </c>
      <c r="BK577" s="171" t="e">
        <f>AVERAGE(BK430,BK436,BK442,BK448,BK454,BK460,BK466,BK472,BK478,BK484,BK490,BK496)</f>
        <v>#VALUE!</v>
      </c>
      <c r="BL577" s="172" t="e">
        <f>AVERAGE(BL430:BL501)</f>
        <v>#VALUE!</v>
      </c>
      <c r="BM577" s="171" t="e">
        <f>AVERAGE(BM430,BM436,BM442,BM448,BM454,BM460,BM466,BM472,BM478,BM484,BM490,BM496)</f>
        <v>#VALUE!</v>
      </c>
      <c r="BN577" s="172" t="e">
        <f>AVERAGE(BN430:BN501)</f>
        <v>#VALUE!</v>
      </c>
      <c r="BO577" s="171" t="e">
        <f>AVERAGE(BO430,BO436,BO442,BO448,BO454,BO460,BO466,BO472,BO478,BO484,BO490,BO496)</f>
        <v>#VALUE!</v>
      </c>
      <c r="BP577" s="379" t="e">
        <f>AVERAGE(BP430:BP501)</f>
        <v>#VALUE!</v>
      </c>
      <c r="BQ577" s="378" t="e">
        <f>AVERAGE(BQ397:BQ438)</f>
        <v>#VALUE!</v>
      </c>
      <c r="BR577" s="378" t="e">
        <f>AVERAGE(BR397:BR438)</f>
        <v>#VALUE!</v>
      </c>
      <c r="BS577" s="377" t="e">
        <f>AVERAGE(BS397:BS438)</f>
        <v>#VALUE!</v>
      </c>
      <c r="BT577" s="377" t="e">
        <f>AVERAGE(BT397:BT438)</f>
        <v>#VALUE!</v>
      </c>
      <c r="BU577" s="295">
        <f>SUM(BU430,BU436,BU442,BU448,BU454,BU460,BU466,BU472,BU478,BU484,BU490,BU496)</f>
        <v>0</v>
      </c>
      <c r="BV577" s="296">
        <f>SUM(BV430:BV501)</f>
        <v>0</v>
      </c>
      <c r="BW577" s="295">
        <f>SUM(BW430,BW436,BW442,BW448,BW454,BW460,BW466,BW472,BW478,BW484,BW490,BW496)</f>
        <v>0</v>
      </c>
      <c r="BX577" s="296">
        <f>SUM(BX430:BX501)</f>
        <v>0</v>
      </c>
    </row>
    <row r="578" spans="1:76" ht="17" customHeight="1" x14ac:dyDescent="0.35">
      <c r="V578" s="113" t="s">
        <v>128</v>
      </c>
      <c r="W578" s="169">
        <f>SUM(W397:W438)</f>
        <v>0</v>
      </c>
      <c r="X578" s="169">
        <f>SUM(X397:X438)</f>
        <v>0</v>
      </c>
      <c r="Z578" s="113"/>
      <c r="AP578" s="169">
        <f>SUM(AP397:AP438)</f>
        <v>0</v>
      </c>
      <c r="AQ578" s="169">
        <f>SUM(AQ397:AQ438)</f>
        <v>0</v>
      </c>
      <c r="AR578" s="169" t="e">
        <f>SUM(AR397:AR438)</f>
        <v>#DIV/0!</v>
      </c>
      <c r="AS578" s="169" t="e">
        <f>SUM(AS397:AS438)</f>
        <v>#DIV/0!</v>
      </c>
      <c r="AT578" s="535"/>
      <c r="AU578" s="178" t="s">
        <v>119</v>
      </c>
      <c r="AV578" s="537"/>
      <c r="AW578" s="372" t="e">
        <f>MIN(AW430,AW436,AW442,AW448,AW454,AW460,AW466,AW472,AW478,AW484,AW490,AW496)</f>
        <v>#VALUE!</v>
      </c>
      <c r="AX578" s="361" t="e">
        <f>MIN(AX397:AX438)</f>
        <v>#VALUE!</v>
      </c>
      <c r="AY578" s="361" t="e">
        <f>MIN(AY397:AY438)</f>
        <v>#VALUE!</v>
      </c>
      <c r="AZ578" s="361" t="e">
        <f>MIN(AZ397:AZ438)</f>
        <v>#VALUE!</v>
      </c>
      <c r="BA578" s="361" t="e">
        <f>MIN(BA397:BA438)</f>
        <v>#VALUE!</v>
      </c>
      <c r="BB578" s="361" t="e">
        <f>MIN(BB397:BB438)</f>
        <v>#VALUE!</v>
      </c>
      <c r="BC578" s="372" t="e">
        <f>MIN(BC430,BC436,BC442,BC448,BC454,BC460,BC466,BC472,BC478,BC484,BC490,BC496)</f>
        <v>#VALUE!</v>
      </c>
      <c r="BD578" s="361" t="e">
        <f>MIN(BD397:BD438)</f>
        <v>#VALUE!</v>
      </c>
      <c r="BE578" s="372" t="e">
        <f>MIN(BE430,BE436,BE442,BE448,BE454,BE460,BE466,BE472,BE478,BE484,BE490,BE496)</f>
        <v>#VALUE!</v>
      </c>
      <c r="BF578" s="361" t="e">
        <f>MIN(BF397:BF438)</f>
        <v>#VALUE!</v>
      </c>
      <c r="BG578" s="372" t="e">
        <f>MIN(BG430,BG436,BG442,BG448,BG454,BG460,BG466,BG472,BG478,BG484,BG490,BG496)</f>
        <v>#VALUE!</v>
      </c>
      <c r="BH578" s="369" t="e">
        <f>MIN(BH397:BH438)</f>
        <v>#VALUE!</v>
      </c>
      <c r="BI578" s="372" t="e">
        <f>MIN(BI430,BI436,BI442,BI448,BI454,BI460,BI466,BI472,BI478,BI484,BI490,BI496)</f>
        <v>#VALUE!</v>
      </c>
      <c r="BJ578" s="369" t="e">
        <f>MIN(BJ397:BJ438)</f>
        <v>#VALUE!</v>
      </c>
      <c r="BK578" s="372" t="e">
        <f>MIN(BK430,BK436,BK442,BK448,BK454,BK460,BK466,BK472,BK478,BK484,BK490,BK496)</f>
        <v>#VALUE!</v>
      </c>
      <c r="BL578" s="361" t="e">
        <f>MIN(BL397:BL438)</f>
        <v>#VALUE!</v>
      </c>
      <c r="BM578" s="372" t="e">
        <f>MIN(BM430,BM436,BM442,BM448,BM454,BM460,BM466,BM472,BM478,BM484,BM490,BM496)</f>
        <v>#VALUE!</v>
      </c>
      <c r="BN578" s="361" t="e">
        <f>MIN(BN397:BN438)</f>
        <v>#VALUE!</v>
      </c>
      <c r="BO578" s="372" t="e">
        <f>MIN(BO430,BO436,BO442,BO448,BO454,BO460,BO466,BO472,BO478,BO484,BO490,BO496)</f>
        <v>#VALUE!</v>
      </c>
      <c r="BP578" s="372" t="e">
        <f>MIN(BP397:BP438)</f>
        <v>#VALUE!</v>
      </c>
      <c r="BQ578" s="361" t="e">
        <f>MIN(BQ397:BQ438)</f>
        <v>#VALUE!</v>
      </c>
      <c r="BR578" s="361" t="e">
        <f>MIN(BR397:BR438)</f>
        <v>#VALUE!</v>
      </c>
      <c r="BS578" s="369" t="e">
        <f>MIN(BS397:BS438)</f>
        <v>#VALUE!</v>
      </c>
      <c r="BT578" s="369" t="e">
        <f>MIN(BT397:BT438)</f>
        <v>#VALUE!</v>
      </c>
      <c r="BU578" s="297">
        <f>MIN(BU430,BU436,BU442,BU448,BU454,BU460,BU466,BU472,BU478,BU484,BU490,BU496)</f>
        <v>0</v>
      </c>
      <c r="BV578" s="359">
        <f>MIN(BV397:BV438)</f>
        <v>0</v>
      </c>
      <c r="BW578" s="297">
        <f>MIN(BW430,BW436,BW442,BW448,BW454,BW460,BW466,BW472,BW478,BW484,BW490,BW496)</f>
        <v>0</v>
      </c>
      <c r="BX578" s="359">
        <f>MIN(BX397:BX438)</f>
        <v>0</v>
      </c>
    </row>
    <row r="579" spans="1:76" ht="17" customHeight="1" thickBot="1" x14ac:dyDescent="0.4">
      <c r="V579" s="113" t="s">
        <v>120</v>
      </c>
      <c r="W579" s="169">
        <f>MAX(W397:W438)</f>
        <v>0</v>
      </c>
      <c r="X579" s="169">
        <f>MAX(X397:X438)</f>
        <v>0</v>
      </c>
      <c r="Z579" s="113"/>
      <c r="AP579" s="169">
        <f>MAX(AP397:AP438)</f>
        <v>0</v>
      </c>
      <c r="AQ579" s="169">
        <f>MAX(AQ397:AQ438)</f>
        <v>0</v>
      </c>
      <c r="AR579" s="169" t="e">
        <f>MAX(AR397:AR438)</f>
        <v>#DIV/0!</v>
      </c>
      <c r="AS579" s="169" t="e">
        <f>MAX(AS397:AS438)</f>
        <v>#DIV/0!</v>
      </c>
      <c r="AT579" s="535"/>
      <c r="AU579" s="178" t="s">
        <v>120</v>
      </c>
      <c r="AV579" s="538"/>
      <c r="AW579" s="373" t="e">
        <f>MAX(AW430,AW436,AW442,AW448,AW454,AW460,AW466,AW472,AW478,AW484,AW490,AW496)</f>
        <v>#VALUE!</v>
      </c>
      <c r="AX579" s="362" t="e">
        <f>MAX(AX397:AX438)</f>
        <v>#VALUE!</v>
      </c>
      <c r="AY579" s="362" t="e">
        <f>MAX(AY397:AY438)</f>
        <v>#VALUE!</v>
      </c>
      <c r="AZ579" s="362" t="e">
        <f>MAX(AZ397:AZ438)</f>
        <v>#VALUE!</v>
      </c>
      <c r="BA579" s="362" t="e">
        <f>MAX(BA397:BA438)</f>
        <v>#VALUE!</v>
      </c>
      <c r="BB579" s="362" t="e">
        <f>MAX(BB397:BB438)</f>
        <v>#VALUE!</v>
      </c>
      <c r="BC579" s="373" t="e">
        <f>MAX(BC430,BC436,BC442,BC448,BC454,BC460,BC466,BC472,BC478,BC484,BC490,BC496)</f>
        <v>#VALUE!</v>
      </c>
      <c r="BD579" s="362" t="e">
        <f>MAX(BD397:BD438)</f>
        <v>#VALUE!</v>
      </c>
      <c r="BE579" s="373" t="e">
        <f>MAX(BE430,BE436,BE442,BE448,BE454,BE460,BE466,BE472,BE478,BE484,BE490,BE496)</f>
        <v>#VALUE!</v>
      </c>
      <c r="BF579" s="362" t="e">
        <f>MAX(BF397:BF438)</f>
        <v>#VALUE!</v>
      </c>
      <c r="BG579" s="373" t="e">
        <f>MAX(BG430,BG436,BG442,BG448,BG454,BG460,BG466,BG472,BG478,BG484,BG490,BG496)</f>
        <v>#VALUE!</v>
      </c>
      <c r="BH579" s="370" t="e">
        <f>MAX(BH397:BH438)</f>
        <v>#VALUE!</v>
      </c>
      <c r="BI579" s="373" t="e">
        <f>MAX(BI430,BI436,BI442,BI448,BI454,BI460,BI466,BI472,BI478,BI484,BI490,BI496)</f>
        <v>#VALUE!</v>
      </c>
      <c r="BJ579" s="370" t="e">
        <f>MAX(BJ397:BJ438)</f>
        <v>#VALUE!</v>
      </c>
      <c r="BK579" s="373" t="e">
        <f>MAX(BK430,BK436,BK442,BK448,BK454,BK460,BK466,BK472,BK478,BK484,BK490,BK496)</f>
        <v>#VALUE!</v>
      </c>
      <c r="BL579" s="362" t="e">
        <f>MAX(BL397:BL438)</f>
        <v>#VALUE!</v>
      </c>
      <c r="BM579" s="373" t="e">
        <f>MAX(BM430,BM436,BM442,BM448,BM454,BM460,BM466,BM472,BM478,BM484,BM490,BM496)</f>
        <v>#VALUE!</v>
      </c>
      <c r="BN579" s="362" t="e">
        <f>MAX(BN430:BN501)</f>
        <v>#VALUE!</v>
      </c>
      <c r="BO579" s="373" t="e">
        <f>MAX(BO430,BO436,BO442,BO448,BO454,BO460,BO466,BO472,BO478,BO484,BO490,BO496)</f>
        <v>#VALUE!</v>
      </c>
      <c r="BP579" s="373" t="e">
        <f>MAX(BP397:BP438)</f>
        <v>#VALUE!</v>
      </c>
      <c r="BQ579" s="362" t="e">
        <f>MAX(BQ397:BQ438)</f>
        <v>#VALUE!</v>
      </c>
      <c r="BR579" s="362" t="e">
        <f>MAX(BR397:BR438)</f>
        <v>#VALUE!</v>
      </c>
      <c r="BS579" s="370" t="e">
        <f>MAX(BS397:BS438)</f>
        <v>#VALUE!</v>
      </c>
      <c r="BT579" s="370" t="e">
        <f>MAX(BT397:BT438)</f>
        <v>#VALUE!</v>
      </c>
      <c r="BU579" s="299">
        <f>MAX(BU430,BU436,BU442,BU448,BU454,BU460,BU466,BU472,BU478,BU484,BU490,BU496)</f>
        <v>0</v>
      </c>
      <c r="BV579" s="360">
        <f>MAX(BV397:BV438)</f>
        <v>0</v>
      </c>
      <c r="BW579" s="299">
        <f>MAX(BW430,BW436,BW442,BW448,BW454,BW460,BW466,BW472,BW478,BW484,BW490,BW496)</f>
        <v>0</v>
      </c>
      <c r="BX579" s="360">
        <f>MAX(BX397:BX438)</f>
        <v>0</v>
      </c>
    </row>
    <row r="580" spans="1:76" ht="17" customHeight="1" x14ac:dyDescent="0.35">
      <c r="V580" s="113" t="s">
        <v>119</v>
      </c>
      <c r="W580" s="169">
        <f>MIN(W397:W438)</f>
        <v>0</v>
      </c>
      <c r="X580" s="169">
        <f>MIN(X397:X438)</f>
        <v>0</v>
      </c>
      <c r="Z580" s="113"/>
      <c r="AP580" s="169">
        <f>MIN(AP397:AP438)</f>
        <v>0</v>
      </c>
      <c r="AQ580" s="169">
        <f>MIN(AQ397:AQ438)</f>
        <v>0</v>
      </c>
      <c r="AR580" s="169" t="e">
        <f>MIN(AR397:AR438)</f>
        <v>#DIV/0!</v>
      </c>
      <c r="AS580" s="169" t="e">
        <f>MIN(AS397:AS438)</f>
        <v>#DIV/0!</v>
      </c>
      <c r="AT580" s="535"/>
      <c r="AU580" s="178" t="s">
        <v>118</v>
      </c>
      <c r="AV580" s="539" t="s">
        <v>122</v>
      </c>
      <c r="AW580" s="171" t="e">
        <f>AVERAGE(AW432,AW438,AW444,AW450,AW456,AW462,AW468,AW474,AW480,AW486,AW492,AW498)</f>
        <v>#VALUE!</v>
      </c>
      <c r="AX580" s="558"/>
      <c r="AY580" s="500"/>
      <c r="AZ580" s="500"/>
      <c r="BA580" s="500"/>
      <c r="BB580" s="364"/>
      <c r="BC580" s="171" t="e">
        <f>AVERAGE(BC432,BC438,BC444,BC450,BC456,BC462,BC468,BC474,BC480,BC486,BC492,BC498)</f>
        <v>#VALUE!</v>
      </c>
      <c r="BD580" s="548"/>
      <c r="BE580" s="171" t="e">
        <f>AVERAGE(BE432,BE438,BE444,BE450,BE456,BE462,BE468,BE474,BE480,BE486,BE492,BE498)</f>
        <v>#VALUE!</v>
      </c>
      <c r="BF580" s="548"/>
      <c r="BG580" s="171" t="e">
        <f>AVERAGE(BG432,BG438,BG444,BG450,BG456,BG462,BG468,BG474,BG480,BG486,BG492,BG498)</f>
        <v>#VALUE!</v>
      </c>
      <c r="BH580" s="548"/>
      <c r="BI580" s="171" t="e">
        <f>AVERAGE(BI432,BI438,BI444,BI450,BI456,BI462,BI468,BI474,BI480,BI486,BI492,BI498)</f>
        <v>#VALUE!</v>
      </c>
      <c r="BJ580" s="548"/>
      <c r="BK580" s="171" t="e">
        <f>AVERAGE(BK432,BK438,BK444,BK450,BK456,BK462,BK468,BK474,BK480,BK486,BK492,BK498)</f>
        <v>#VALUE!</v>
      </c>
      <c r="BL580" s="548"/>
      <c r="BM580" s="171" t="e">
        <f>AVERAGE(BM432,BM438,BM444,BM450,BM456,BM462,BM468,BM474,BM480,BM486,BM492,BM498)</f>
        <v>#VALUE!</v>
      </c>
      <c r="BN580" s="548"/>
      <c r="BO580" s="171" t="e">
        <f>AVERAGE(BO432,BO438,BO444,BO450,BO456,BO462,BO468,BO474,BO480,BO486,BO492,BO498)</f>
        <v>#VALUE!</v>
      </c>
      <c r="BP580" s="499"/>
      <c r="BQ580" s="500"/>
      <c r="BR580" s="500"/>
      <c r="BS580" s="500"/>
      <c r="BT580" s="500"/>
      <c r="BU580" s="295">
        <f>SUM(BU433,BU439,BU445,BU451,BU457,BU463,BU469,BU475,BU481,BU487,BU493,BU499)</f>
        <v>0</v>
      </c>
      <c r="BV580" s="566"/>
      <c r="BW580" s="295">
        <f>SUM(BW433,BW439,BW445,BW451,BW457,BW463,BW469,BW475,BW481,BW487,BW493,BW499)</f>
        <v>0</v>
      </c>
      <c r="BX580" s="566"/>
    </row>
    <row r="581" spans="1:76" ht="17" customHeight="1" x14ac:dyDescent="0.35">
      <c r="V581" s="113" t="s">
        <v>129</v>
      </c>
      <c r="W581" s="169"/>
      <c r="X581" s="169"/>
      <c r="Z581" s="113"/>
      <c r="AP581" s="184" t="e">
        <f>AP577/W577</f>
        <v>#NUM!</v>
      </c>
      <c r="AQ581" s="184" t="e">
        <f>AQ577/X577</f>
        <v>#NUM!</v>
      </c>
      <c r="AR581" s="169"/>
      <c r="AS581" s="169"/>
      <c r="AT581" s="535"/>
      <c r="AU581" s="178" t="s">
        <v>119</v>
      </c>
      <c r="AV581" s="540"/>
      <c r="AW581" s="372" t="e">
        <f>MIN(AW432,AW438,AW444,AW450,AW456,AW462,AW468,AW474,AW480,AW486,AW492,AW498)</f>
        <v>#VALUE!</v>
      </c>
      <c r="AX581" s="559"/>
      <c r="AY581" s="502"/>
      <c r="AZ581" s="502"/>
      <c r="BA581" s="502"/>
      <c r="BB581" s="366"/>
      <c r="BC581" s="372" t="e">
        <f>MIN(BC432,BC438,BC444,BC450,BC456,BC462,BC468,BC474,BC480,BC486,BC492,BC498)</f>
        <v>#VALUE!</v>
      </c>
      <c r="BD581" s="549"/>
      <c r="BE581" s="372" t="e">
        <f>MIN(BE432,BE438,BE444,BE450,BE456,BE462,BE468,BE474,BE480,BE486,BE492,BE498)</f>
        <v>#VALUE!</v>
      </c>
      <c r="BF581" s="549"/>
      <c r="BG581" s="372" t="e">
        <f>MIN(BG432,BG438,BG444,BG450,BG456,BG462,BG468,BG474,BG480,BG486,BG492,BG498)</f>
        <v>#VALUE!</v>
      </c>
      <c r="BH581" s="549"/>
      <c r="BI581" s="372" t="e">
        <f>MIN(BI432,BI438,BI444,BI450,BI456,BI462,BI468,BI474,BI480,BI486,BI492,BI498)</f>
        <v>#VALUE!</v>
      </c>
      <c r="BJ581" s="549"/>
      <c r="BK581" s="372" t="e">
        <f>MIN(BK432,BK438,BK444,BK450,BK456,BK462,BK468,BK474,BK480,BK486,BK492,BK498)</f>
        <v>#VALUE!</v>
      </c>
      <c r="BL581" s="549"/>
      <c r="BM581" s="372" t="e">
        <f>MIN(BM432,BM438,BM444,BM450,BM456,BM462,BM468,BM474,BM480,BM486,BM492,BM498)</f>
        <v>#VALUE!</v>
      </c>
      <c r="BN581" s="549"/>
      <c r="BO581" s="372" t="e">
        <f>MIN(BO432,BO438,BO444,BO450,BO456,BO462,BO468,BO474,BO480,BO486,BO492,BO498)</f>
        <v>#VALUE!</v>
      </c>
      <c r="BP581" s="501"/>
      <c r="BQ581" s="502"/>
      <c r="BR581" s="502"/>
      <c r="BS581" s="502"/>
      <c r="BT581" s="502"/>
      <c r="BU581" s="297">
        <f>MIN(BU433,BU439,BU445,BU451,BU457,BU463,BU469,BU475,BU481,BU487,BU493,BU499)</f>
        <v>0</v>
      </c>
      <c r="BV581" s="567"/>
      <c r="BW581" s="297">
        <f>MIN(BW433,BW439,BW445,BW451,BW457,BW463,BW469,BW475,BW481,BW487,BW493,BW499)</f>
        <v>0</v>
      </c>
      <c r="BX581" s="567"/>
    </row>
    <row r="582" spans="1:76" ht="17" customHeight="1" thickBot="1" x14ac:dyDescent="0.4">
      <c r="W582" s="169"/>
      <c r="X582" s="169"/>
      <c r="Z582" s="113"/>
      <c r="AP582" s="169"/>
      <c r="AQ582" s="169"/>
      <c r="AR582" s="169"/>
      <c r="AS582" s="169"/>
      <c r="AT582" s="535"/>
      <c r="AU582" s="178" t="s">
        <v>120</v>
      </c>
      <c r="AV582" s="541"/>
      <c r="AW582" s="373" t="e">
        <f>MAX(AW432,AW438,AW444,AW450,AW456,AW462,AW468,AW474,AW480,AW486,AW492,AW498)</f>
        <v>#VALUE!</v>
      </c>
      <c r="AX582" s="559"/>
      <c r="AY582" s="502"/>
      <c r="AZ582" s="502"/>
      <c r="BA582" s="502"/>
      <c r="BB582" s="366"/>
      <c r="BC582" s="373" t="e">
        <f>MAX(BC432,BC438,BC444,BC450,BC456,BC462,BC468,BC474,BC480,BC486,BC492,BC498)</f>
        <v>#VALUE!</v>
      </c>
      <c r="BD582" s="549"/>
      <c r="BE582" s="373" t="e">
        <f>MAX(BE432,BE438,BE444,BE450,BE456,BE462,BE468,BE474,BE480,BE486,BE492,BE498)</f>
        <v>#VALUE!</v>
      </c>
      <c r="BF582" s="549"/>
      <c r="BG582" s="373" t="e">
        <f>MAX(BG432,BG438,BG444,BG450,BG456,BG462,BG468,BG474,BG480,BG486,BG492,BG498)</f>
        <v>#VALUE!</v>
      </c>
      <c r="BH582" s="549"/>
      <c r="BI582" s="373" t="e">
        <f>MAX(BI432,BI438,BI444,BI450,BI456,BI462,BI468,BI474,BI480,BI486,BI492,BI498)</f>
        <v>#VALUE!</v>
      </c>
      <c r="BJ582" s="549"/>
      <c r="BK582" s="373" t="e">
        <f>MAX(BK432,BK438,BK444,BK450,BK456,BK462,BK468,BK474,BK480,BK486,BK492,BK498)</f>
        <v>#VALUE!</v>
      </c>
      <c r="BL582" s="549"/>
      <c r="BM582" s="373" t="e">
        <f>MAX(BM432,BM438,BM444,BM450,BM456,BM462,BM468,BM474,BM480,BM486,BM492,BM498)</f>
        <v>#VALUE!</v>
      </c>
      <c r="BN582" s="549"/>
      <c r="BO582" s="373" t="e">
        <f>MAX(BO432,BO438,BO444,BO450,BO456,BO462,BO468,BO474,BO480,BO486,BO492,BO498)</f>
        <v>#VALUE!</v>
      </c>
      <c r="BP582" s="501"/>
      <c r="BQ582" s="502"/>
      <c r="BR582" s="502"/>
      <c r="BS582" s="502"/>
      <c r="BT582" s="502"/>
      <c r="BU582" s="299">
        <f>MAX(BU433,BU439,BU445,BU451,BU457,BU463,BU469,BU475,BU481,BU487,BU493,BU499)</f>
        <v>0</v>
      </c>
      <c r="BV582" s="567"/>
      <c r="BW582" s="299">
        <f>MAX(BW433,BW439,BW445,BW451,BW457,BW463,BW469,BW475,BW481,BW487,BW493,BW499)</f>
        <v>0</v>
      </c>
      <c r="BX582" s="567"/>
    </row>
    <row r="583" spans="1:76" ht="17" customHeight="1" x14ac:dyDescent="0.35">
      <c r="W583" s="169"/>
      <c r="X583" s="169"/>
      <c r="Z583" s="113"/>
      <c r="AP583" s="169"/>
      <c r="AQ583" s="169"/>
      <c r="AR583" s="169"/>
      <c r="AS583" s="169"/>
      <c r="AT583" s="535"/>
      <c r="AU583" s="186" t="s">
        <v>118</v>
      </c>
      <c r="AV583" s="542" t="s">
        <v>123</v>
      </c>
      <c r="AW583" s="371" t="e">
        <f>AVERAGE(AW434,AW440,AW446,AW452,AW458,AW464,AW470,AW476,AW482,AW488,AW494,AW500)</f>
        <v>#VALUE!</v>
      </c>
      <c r="AX583" s="559"/>
      <c r="AY583" s="502"/>
      <c r="AZ583" s="502"/>
      <c r="BA583" s="502"/>
      <c r="BB583" s="366"/>
      <c r="BC583" s="371" t="e">
        <f>AVERAGE(BC434,BC440,BC446,BC452,BC458,BC464,BC470,BC476,BC482,BC488,BC494,BC500)</f>
        <v>#VALUE!</v>
      </c>
      <c r="BD583" s="549"/>
      <c r="BE583" s="371" t="e">
        <f>AVERAGE(BE434,BE440,BE446,BE452,BE458,BE464,BE470,BE476,BE482,BE488,BE494,BE500)</f>
        <v>#VALUE!</v>
      </c>
      <c r="BF583" s="549"/>
      <c r="BG583" s="371" t="e">
        <f>AVERAGE(BG434,BG440,BG446,BG452,BG458,BG464,BG470,BG476,BG482,BG488,BG494,BG500)</f>
        <v>#VALUE!</v>
      </c>
      <c r="BH583" s="549"/>
      <c r="BI583" s="371" t="e">
        <f>AVERAGE(BI434,BI440,BI446,BI452,BI458,BI464,BI470,BI476,BI482,BI488,BI494,BI500)</f>
        <v>#VALUE!</v>
      </c>
      <c r="BJ583" s="549"/>
      <c r="BK583" s="371" t="e">
        <f>AVERAGE(BK434,BK440,BK446,BK452,BK458,BK464,BK470,BK476,BK482,BK488,BK494,BK500)</f>
        <v>#VALUE!</v>
      </c>
      <c r="BL583" s="549"/>
      <c r="BM583" s="371" t="e">
        <f>AVERAGE(BM434,BM440,BM446,BM452,BM458,BM464,BM470,BM476,BM482,BM488,BM494,BM500)</f>
        <v>#VALUE!</v>
      </c>
      <c r="BN583" s="549"/>
      <c r="BO583" s="371" t="e">
        <f>AVERAGE(BO434,BO440,BO446,BO452,BO458,BO464,BO470,BO476,BO482,BO488,BO494,BO500)</f>
        <v>#VALUE!</v>
      </c>
      <c r="BP583" s="501"/>
      <c r="BQ583" s="502"/>
      <c r="BR583" s="502"/>
      <c r="BS583" s="502"/>
      <c r="BT583" s="502"/>
      <c r="BU583" s="295">
        <f>SUM(BU436,BU442,BU448,BU454,BU460,BU466,BU472,BU478,BU484,BU490,BU496,BU502)</f>
        <v>0</v>
      </c>
      <c r="BV583" s="567"/>
      <c r="BW583" s="295">
        <f>SUM(BW436,BW442,BW448,BW454,BW460,BW466,BW472,BW478,BW484,BW490,BW496,BW502)</f>
        <v>0</v>
      </c>
      <c r="BX583" s="567"/>
    </row>
    <row r="584" spans="1:76" ht="17" customHeight="1" x14ac:dyDescent="0.35">
      <c r="W584" s="169"/>
      <c r="X584" s="169"/>
      <c r="Z584" s="113"/>
      <c r="AP584" s="169"/>
      <c r="AQ584" s="169"/>
      <c r="AR584" s="169"/>
      <c r="AS584" s="169"/>
      <c r="AT584" s="535"/>
      <c r="AU584" s="186" t="s">
        <v>119</v>
      </c>
      <c r="AV584" s="543"/>
      <c r="AW584" s="372" t="e">
        <f>MIN(AW434,AW440,AW446,AW452,AW458,AW464,AW470,AW476,AW482,AW488,AW494,AW500)</f>
        <v>#VALUE!</v>
      </c>
      <c r="AX584" s="559"/>
      <c r="AY584" s="502"/>
      <c r="AZ584" s="502"/>
      <c r="BA584" s="502"/>
      <c r="BB584" s="366"/>
      <c r="BC584" s="372" t="e">
        <f>MIN(BC434,BC440,BC446,BC452,BC458,BC464,BC470,BC476,BC482,BC488,BC494,BC500)</f>
        <v>#VALUE!</v>
      </c>
      <c r="BD584" s="549"/>
      <c r="BE584" s="372" t="e">
        <f>MIN(BE434,BE440,BE446,BE452,BE458,BE464,BE470,BE476,BE482,BE488,BE494,BE500)</f>
        <v>#VALUE!</v>
      </c>
      <c r="BF584" s="549"/>
      <c r="BG584" s="372" t="e">
        <f>MIN(BG434,BG440,BG446,BG452,BG458,BG464,BG470,BG476,BG482,BG488,BG494,BG500)</f>
        <v>#VALUE!</v>
      </c>
      <c r="BH584" s="549"/>
      <c r="BI584" s="372" t="e">
        <f>MIN(BI434,BI440,BI446,BI452,BI458,BI464,BI470,BI476,BI482,BI488,BI494,BI500)</f>
        <v>#VALUE!</v>
      </c>
      <c r="BJ584" s="549"/>
      <c r="BK584" s="372" t="e">
        <f>MIN(BK434,BK440,BK446,BK452,BK458,BK464,BK470,BK476,BK482,BK488,BK494,BK500)</f>
        <v>#VALUE!</v>
      </c>
      <c r="BL584" s="549"/>
      <c r="BM584" s="372" t="e">
        <f>MIN(BM434,BM440,BM446,BM452,BM458,BM464,BM470,BM476,BM482,BM488,BM494,BM500)</f>
        <v>#VALUE!</v>
      </c>
      <c r="BN584" s="549"/>
      <c r="BO584" s="372" t="e">
        <f>MIN(BO434,BO440,BO446,BO452,BO458,BO464,BO470,BO476,BO482,BO488,BO494,BO500)</f>
        <v>#VALUE!</v>
      </c>
      <c r="BP584" s="501"/>
      <c r="BQ584" s="502"/>
      <c r="BR584" s="502"/>
      <c r="BS584" s="502"/>
      <c r="BT584" s="502"/>
      <c r="BU584" s="297">
        <f>MIN(BU436,BU442,BU448,BU454,BU460,BU466,BU472,BU478,BU484,BU490,BU496,BU502)</f>
        <v>0</v>
      </c>
      <c r="BV584" s="567"/>
      <c r="BW584" s="297">
        <f>MIN(BW436,BW442,BW448,BW454,BW460,BW466,BW472,BW478,BW484,BW490,BW496,BW502)</f>
        <v>0</v>
      </c>
      <c r="BX584" s="567"/>
    </row>
    <row r="585" spans="1:76" ht="17" customHeight="1" thickBot="1" x14ac:dyDescent="0.4">
      <c r="E585" s="133"/>
      <c r="F585" s="153"/>
      <c r="G585" s="153"/>
      <c r="H585" s="376"/>
      <c r="I585" s="376"/>
      <c r="J585" s="376"/>
      <c r="K585" s="376"/>
      <c r="L585" s="376"/>
      <c r="M585" s="376"/>
      <c r="N585" s="376"/>
      <c r="O585" s="376"/>
      <c r="P585" s="376"/>
      <c r="Q585" s="376"/>
      <c r="R585" s="376"/>
      <c r="S585" s="376"/>
      <c r="T585" s="376"/>
      <c r="U585" s="376"/>
      <c r="V585" s="376"/>
      <c r="W585" s="192"/>
      <c r="X585" s="192"/>
      <c r="Y585" s="133"/>
      <c r="Z585" s="376"/>
      <c r="AA585" s="133"/>
      <c r="AB585" s="133"/>
      <c r="AC585" s="133"/>
      <c r="AD585" s="133"/>
      <c r="AE585" s="133"/>
      <c r="AF585" s="133"/>
      <c r="AG585" s="133"/>
      <c r="AH585" s="133"/>
      <c r="AI585" s="133"/>
      <c r="AJ585" s="133"/>
      <c r="AK585" s="133"/>
      <c r="AL585" s="133"/>
      <c r="AM585" s="133"/>
      <c r="AN585" s="133"/>
      <c r="AO585" s="133"/>
      <c r="AP585" s="192"/>
      <c r="AQ585" s="192"/>
      <c r="AR585" s="192"/>
      <c r="AS585" s="192"/>
      <c r="AT585" s="551"/>
      <c r="AU585" s="189" t="s">
        <v>120</v>
      </c>
      <c r="AV585" s="544"/>
      <c r="AW585" s="373" t="e">
        <f>MAX(AW434,AW440,AW446,AW452,AW458,AW464,AW470,AW476,AW482,AW488,AW494,AW500)</f>
        <v>#VALUE!</v>
      </c>
      <c r="AX585" s="560"/>
      <c r="AY585" s="504"/>
      <c r="AZ585" s="504"/>
      <c r="BA585" s="504"/>
      <c r="BB585" s="368"/>
      <c r="BC585" s="373" t="e">
        <f>MAX(BC434,BC440,BC446,BC452,BC458,BC464,BC470,BC476,BC482,BC488,BC494,BC500)</f>
        <v>#VALUE!</v>
      </c>
      <c r="BD585" s="550"/>
      <c r="BE585" s="373" t="e">
        <f>MAX(BE434,BE440,BE446,BE452,BE458,BE464,BE470,BE476,BE482,BE488,BE494,BE500)</f>
        <v>#VALUE!</v>
      </c>
      <c r="BF585" s="550"/>
      <c r="BG585" s="373" t="e">
        <f>MAX(BG434,BG440,BG446,BG452,BG458,BG464,BG470,BG476,BG482,BG488,BG494,BG500)</f>
        <v>#VALUE!</v>
      </c>
      <c r="BH585" s="550"/>
      <c r="BI585" s="373" t="e">
        <f>MAX(BI434,BI440,BI446,BI452,BI458,BI464,BI470,BI476,BI482,BI488,BI494,BI500)</f>
        <v>#VALUE!</v>
      </c>
      <c r="BJ585" s="550"/>
      <c r="BK585" s="373" t="e">
        <f>MAX(BK434,BK440,BK446,BK452,BK458,BK464,BK470,BK476,BK482,BK488,BK494,BK500)</f>
        <v>#VALUE!</v>
      </c>
      <c r="BL585" s="550"/>
      <c r="BM585" s="373" t="e">
        <f>MAX(BM434,BM440,BM446,BM452,BM458,BM464,BM470,BM476,BM482,BM488,BM494,BM500)</f>
        <v>#VALUE!</v>
      </c>
      <c r="BN585" s="550"/>
      <c r="BO585" s="373" t="e">
        <f>MAX(BO434,BO440,BO446,BO452,BO458,BO464,BO470,BO476,BO482,BO488,BO494,BO500)</f>
        <v>#VALUE!</v>
      </c>
      <c r="BP585" s="503"/>
      <c r="BQ585" s="504"/>
      <c r="BR585" s="504"/>
      <c r="BS585" s="504"/>
      <c r="BT585" s="504"/>
      <c r="BU585" s="299">
        <f>MAX(BU436,BU442,BU448,BU454,BU460,BU466,BU472,BU478,BU484,BU490,BU496,BU502)</f>
        <v>0</v>
      </c>
      <c r="BV585" s="568"/>
      <c r="BW585" s="299">
        <f>MAX(BW436,BW442,BW448,BW454,BW460,BW466,BW472,BW478,BW484,BW490,BW496,BW502)</f>
        <v>0</v>
      </c>
      <c r="BX585" s="568"/>
    </row>
    <row r="586" spans="1:76" ht="17" customHeight="1" x14ac:dyDescent="0.35">
      <c r="A586" s="191"/>
      <c r="B586" s="191"/>
      <c r="C586" s="191"/>
      <c r="D586" s="193"/>
      <c r="E586" s="194"/>
      <c r="F586" s="195"/>
      <c r="G586" s="195"/>
      <c r="H586" s="195"/>
      <c r="I586" s="195"/>
      <c r="J586" s="195"/>
      <c r="K586" s="195"/>
      <c r="L586" s="195"/>
      <c r="M586" s="195"/>
      <c r="N586" s="195"/>
      <c r="O586" s="195"/>
      <c r="P586" s="195"/>
      <c r="Q586" s="195"/>
      <c r="R586" s="195"/>
      <c r="S586" s="195"/>
      <c r="T586" s="195"/>
      <c r="U586" s="195"/>
      <c r="V586" s="195"/>
      <c r="W586" s="196"/>
      <c r="X586" s="196"/>
      <c r="Y586" s="194"/>
      <c r="Z586" s="195"/>
      <c r="AA586" s="194"/>
      <c r="AB586" s="194"/>
      <c r="AC586" s="194"/>
      <c r="AD586" s="194"/>
      <c r="AE586" s="194"/>
      <c r="AF586" s="194"/>
      <c r="AG586" s="194"/>
      <c r="AH586" s="194"/>
      <c r="AI586" s="194"/>
      <c r="AJ586" s="194"/>
      <c r="AK586" s="194"/>
      <c r="AL586" s="194"/>
      <c r="AM586" s="194"/>
      <c r="AN586" s="194"/>
      <c r="AO586" s="194"/>
      <c r="AP586" s="196"/>
      <c r="AQ586" s="196"/>
      <c r="AR586" s="196"/>
      <c r="AS586" s="196"/>
      <c r="AT586" s="197"/>
      <c r="AU586" s="198"/>
      <c r="AV586" s="199"/>
      <c r="AW586" s="200"/>
      <c r="AX586" s="201"/>
      <c r="AY586" s="201"/>
      <c r="AZ586" s="201"/>
      <c r="BA586" s="201"/>
      <c r="BB586" s="201"/>
      <c r="BC586" s="200"/>
      <c r="BD586" s="201"/>
      <c r="BE586" s="200"/>
      <c r="BF586" s="201"/>
      <c r="BG586" s="200"/>
      <c r="BH586" s="201"/>
      <c r="BI586" s="200"/>
      <c r="BJ586" s="201"/>
      <c r="BK586" s="200"/>
      <c r="BL586" s="201"/>
      <c r="BM586" s="200"/>
      <c r="BN586" s="201"/>
      <c r="BO586" s="200"/>
      <c r="BP586" s="201"/>
      <c r="BQ586" s="201"/>
      <c r="BR586" s="201"/>
      <c r="BS586" s="201"/>
      <c r="BT586" s="201"/>
      <c r="BU586" s="305"/>
      <c r="BV586" s="306"/>
      <c r="BW586" s="305"/>
      <c r="BX586" s="306"/>
    </row>
    <row r="587" spans="1:76" ht="17" customHeight="1" thickBot="1" x14ac:dyDescent="0.4">
      <c r="A587" s="202"/>
      <c r="B587" s="202"/>
      <c r="C587" s="202"/>
      <c r="D587" s="203"/>
      <c r="E587" s="156"/>
      <c r="F587" s="169">
        <f>COUNTIFS(F4:F501,"&lt;&gt;",F4:F501,"&lt;&gt;0")</f>
        <v>450</v>
      </c>
      <c r="G587" s="169">
        <f>COUNTIFS(G4:G501,"&lt;&gt;",G4:G501,"&lt;&gt;0")</f>
        <v>0</v>
      </c>
      <c r="H587" s="153"/>
      <c r="I587" s="153"/>
      <c r="J587" s="153"/>
      <c r="K587" s="153"/>
      <c r="L587" s="153"/>
      <c r="M587" s="153"/>
      <c r="N587" s="153"/>
      <c r="O587" s="153"/>
      <c r="P587" s="153"/>
      <c r="Q587" s="153"/>
      <c r="R587" s="153"/>
      <c r="S587" s="153"/>
      <c r="T587" s="153"/>
      <c r="U587" s="153"/>
      <c r="V587" s="153"/>
      <c r="W587" s="204"/>
      <c r="X587" s="204"/>
      <c r="Y587" s="156"/>
      <c r="Z587" s="169">
        <f>COUNTIFS(Z4:Z501,"&lt;&gt;",Z4:Z501,"&lt;&gt;0")</f>
        <v>0</v>
      </c>
      <c r="AA587" s="156"/>
      <c r="AB587" s="156"/>
      <c r="AC587" s="156"/>
      <c r="AD587" s="156"/>
      <c r="AE587" s="156"/>
      <c r="AF587" s="156"/>
      <c r="AG587" s="156"/>
      <c r="AH587" s="156"/>
      <c r="AI587" s="156"/>
      <c r="AJ587" s="156"/>
      <c r="AK587" s="156"/>
      <c r="AL587" s="156"/>
      <c r="AM587" s="156"/>
      <c r="AN587" s="156"/>
      <c r="AO587" s="156"/>
      <c r="AP587" s="204"/>
      <c r="AQ587" s="204"/>
      <c r="AR587" s="112">
        <f>Z587/F587</f>
        <v>0</v>
      </c>
      <c r="AS587" s="204"/>
      <c r="AT587" s="205"/>
      <c r="AU587" s="206"/>
      <c r="AV587" s="207"/>
      <c r="AW587" s="208"/>
      <c r="AX587" s="209"/>
      <c r="AY587" s="209"/>
      <c r="AZ587" s="209"/>
      <c r="BA587" s="209"/>
      <c r="BB587" s="209"/>
      <c r="BC587" s="208"/>
      <c r="BD587" s="209"/>
      <c r="BE587" s="208"/>
      <c r="BF587" s="209"/>
      <c r="BG587" s="208"/>
      <c r="BH587" s="209"/>
      <c r="BI587" s="208"/>
      <c r="BJ587" s="209"/>
      <c r="BK587" s="208"/>
      <c r="BL587" s="209"/>
      <c r="BM587" s="208"/>
      <c r="BN587" s="209"/>
      <c r="BO587" s="208"/>
      <c r="BP587" s="209"/>
      <c r="BQ587" s="209"/>
      <c r="BR587" s="209"/>
      <c r="BS587" s="209"/>
      <c r="BT587" s="209"/>
      <c r="BU587" s="307"/>
      <c r="BV587" s="308"/>
      <c r="BW587" s="307"/>
      <c r="BX587" s="308"/>
    </row>
    <row r="588" spans="1:76" ht="17" customHeight="1" x14ac:dyDescent="0.35">
      <c r="C588" s="112" t="s">
        <v>126</v>
      </c>
      <c r="V588" s="113" t="s">
        <v>127</v>
      </c>
      <c r="W588" s="169" t="e">
        <f>GEOMEAN(W4:W501)</f>
        <v>#NUM!</v>
      </c>
      <c r="X588" s="169" t="e">
        <f>GEOMEAN(X4:X501)</f>
        <v>#NUM!</v>
      </c>
      <c r="AP588" s="169" t="e">
        <f>GEOMEAN(AP4:AP501)</f>
        <v>#NUM!</v>
      </c>
      <c r="AQ588" s="169" t="e">
        <f>GEOMEAN(AQ4:AQ501)</f>
        <v>#NUM!</v>
      </c>
      <c r="AR588" s="169" t="e">
        <f>GEOMEAN(AR4:AR501)</f>
        <v>#DIV/0!</v>
      </c>
      <c r="AS588" s="169" t="e">
        <f>GEOMEAN(AS4:AS501)</f>
        <v>#DIV/0!</v>
      </c>
      <c r="AT588" s="561" t="str">
        <f>C588</f>
        <v>Overall</v>
      </c>
      <c r="AU588" s="170" t="s">
        <v>118</v>
      </c>
      <c r="AV588" s="536" t="s">
        <v>121</v>
      </c>
      <c r="AW588" s="171" t="e">
        <f>AVERAGE(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 AW430,AW436,AW442,AW448,AW454,AW460,AW466,AW472,AW478,AW484,AW490,AW496)</f>
        <v>#VALUE!</v>
      </c>
      <c r="AX588" s="172" t="e">
        <f>AVERAGE(AX4:AX429)</f>
        <v>#VALUE!</v>
      </c>
      <c r="AY588" s="172" t="e">
        <f>AVERAGE(AY4:AY429)</f>
        <v>#VALUE!</v>
      </c>
      <c r="AZ588" s="172" t="e">
        <f>AVERAGE(AZ4:AZ429)</f>
        <v>#VALUE!</v>
      </c>
      <c r="BA588" s="172" t="e">
        <f>AVERAGE(BA4:BA429)</f>
        <v>#VALUE!</v>
      </c>
      <c r="BB588" s="172" t="e">
        <f>AVERAGE(BB4:BB429)</f>
        <v>#VALUE!</v>
      </c>
      <c r="BC588" s="171" t="e">
        <f>AVERAGE(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BC364,BC370,BC376,BC382,BC388,BC394,BC400,BC406,BC412,BC418,BC424, BC430,BC436,BC442,BC448,BC454,BC460,BC466,BC472,BC478,BC484,BC490,BC496)</f>
        <v>#VALUE!</v>
      </c>
      <c r="BD588" s="172" t="e">
        <f>AVERAGE(BD4:BD429)</f>
        <v>#VALUE!</v>
      </c>
      <c r="BE588" s="171" t="e">
        <f>AVERAGE(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BE364,BE370,BE376,BE382,BE388,BE394,BE400,BE406,BE412,BE418,BE424, BE430,BE436,BE442,BE448,BE454,BE460,BE466,BE472,BE478,BE484,BE490,BE496)</f>
        <v>#VALUE!</v>
      </c>
      <c r="BF588" s="172" t="e">
        <f>AVERAGE(BF4:BF429)</f>
        <v>#VALUE!</v>
      </c>
      <c r="BG588" s="171" t="e">
        <f>AVERAGE(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BG364,BG370,BG376,BG382,BG388,BG394,BG400,BG406,BG412,BG418,BG424, BG430,BG436,BG442,BG448,BG454,BG460,BG466,BG472,BG478,BG484,BG490,BG496)</f>
        <v>#VALUE!</v>
      </c>
      <c r="BH588" s="172" t="e">
        <f>AVERAGE(BH4:BH429)</f>
        <v>#VALUE!</v>
      </c>
      <c r="BI588" s="171" t="e">
        <f>AVERAGE(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BI364,BI370,BI376,BI382,BI388,BI394,BI400,BI406,BI412,BI418,BI424, BI430,BI436,BI442,BI448,BI454,BI460,BI466,BI472,BI478,BI484,BI490,BI496)</f>
        <v>#VALUE!</v>
      </c>
      <c r="BJ588" s="172" t="e">
        <f>AVERAGE(BJ4:BJ429)</f>
        <v>#VALUE!</v>
      </c>
      <c r="BK588" s="171" t="e">
        <f>AVERAGE(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BK364,BK370,BK376,BK382,BK388,BK394,BK400,BK406,BK412,BK418,BK424, BK430,BK436,BK442,BK448,BK454,BK460,BK466,BK472,BK478,BK484,BK490,BK496)</f>
        <v>#VALUE!</v>
      </c>
      <c r="BL588" s="172" t="e">
        <f>AVERAGE(BL4:BL429)</f>
        <v>#VALUE!</v>
      </c>
      <c r="BM588" s="171" t="e">
        <f>AVERAGE(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BM364,BM370,BM376,BM382,BM388,BM394,BM400,BM406,BM412,BM418,BM424, BM430,BM436,BM442,BM448,BM454,BM460,BM466,BM472,BM478,BM484,BM490,BM496)</f>
        <v>#VALUE!</v>
      </c>
      <c r="BN588" s="172" t="e">
        <f>AVERAGE(BN4:BN429)</f>
        <v>#VALUE!</v>
      </c>
      <c r="BO588" s="171" t="e">
        <f>AVERAGE(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BO364,BO370,BO376,BO382,BO388,BO394,BO400,BO406,BO412,BO418,BO424, BO430,BO436,BO442,BO448,BO454,BO460,BO466,BO472,BO478,BO484,BO490,BO496)</f>
        <v>#VALUE!</v>
      </c>
      <c r="BP588" s="379" t="e">
        <f>AVERAGE(BP4:BP429)</f>
        <v>#VALUE!</v>
      </c>
      <c r="BQ588" s="378" t="e">
        <f>AVERAGE(BQ4:BQ429)</f>
        <v>#VALUE!</v>
      </c>
      <c r="BR588" s="378" t="e">
        <f>AVERAGE(BR4:BR429)</f>
        <v>#VALUE!</v>
      </c>
      <c r="BS588" s="377" t="e">
        <f>AVERAGE(BS4:BS429)</f>
        <v>#VALUE!</v>
      </c>
      <c r="BT588" s="377" t="e">
        <f>AVERAGE(BT4:BT429)</f>
        <v>#VALUE!</v>
      </c>
      <c r="BU588" s="295">
        <f>SUM(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BU364,BU370,BU376,BU382,BU388,BU394,BU400,BU406,BU412,BU418,BU424,BU430,BU436,BU442,BU448,BU454,BU460,BU466,BU472,BU478,BU484,BU490,BU496)</f>
        <v>0</v>
      </c>
      <c r="BV588" s="302">
        <f>SUM(BV4:BV429)</f>
        <v>0</v>
      </c>
      <c r="BW588" s="295">
        <f>SUM(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BW364,BW370,BW376,BW382,BW388,BW394,BW400,BW406,BW412,BW418,BW424,BW430,BW436,BW442,BW448,BW454,BW460,BW466,BW472,BW478,BW484,BW490,BW496)</f>
        <v>0</v>
      </c>
      <c r="BX588" s="302">
        <f>SUM(BX4:BX429)</f>
        <v>0</v>
      </c>
    </row>
    <row r="589" spans="1:76" ht="17" customHeight="1" x14ac:dyDescent="0.35">
      <c r="V589" s="113" t="s">
        <v>128</v>
      </c>
      <c r="W589" s="169">
        <f>SUM(W4:W501)</f>
        <v>0</v>
      </c>
      <c r="X589" s="169">
        <f>SUM(X4:X501)</f>
        <v>0</v>
      </c>
      <c r="Z589" s="113"/>
      <c r="AP589" s="169">
        <f>SUM(AP4:AP501)</f>
        <v>0</v>
      </c>
      <c r="AQ589" s="169">
        <f>SUM(AQ4:AQ501)</f>
        <v>0</v>
      </c>
      <c r="AR589" s="169" t="e">
        <f>SUM(AR4:AR501)</f>
        <v>#DIV/0!</v>
      </c>
      <c r="AS589" s="169" t="e">
        <f>SUM(AS4:AS501)</f>
        <v>#DIV/0!</v>
      </c>
      <c r="AT589" s="562"/>
      <c r="AU589" s="178" t="s">
        <v>119</v>
      </c>
      <c r="AV589" s="537"/>
      <c r="AW589" s="372" t="e">
        <f>MIN(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AW430,AW436,AW442,AW448,AW454,AW460,AW466,AW472,AW478,AW484,AW490,AW496)</f>
        <v>#VALUE!</v>
      </c>
      <c r="AX589" s="361" t="e">
        <f>MIN(AX4:AX429)</f>
        <v>#VALUE!</v>
      </c>
      <c r="AY589" s="361" t="e">
        <f>MIN(AY4:AY429)</f>
        <v>#VALUE!</v>
      </c>
      <c r="AZ589" s="361" t="e">
        <f>MIN(AZ4:AZ429)</f>
        <v>#VALUE!</v>
      </c>
      <c r="BA589" s="361" t="e">
        <f>MIN(BA4:BA429)</f>
        <v>#VALUE!</v>
      </c>
      <c r="BB589" s="361" t="e">
        <f>MIN(BB4:BB429)</f>
        <v>#VALUE!</v>
      </c>
      <c r="BC589" s="372" t="e">
        <f>MIN(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BC364,BC370,BC376,BC382,BC388,BC394,BC400,BC406,BC412,BC418,BC424,BC430,BC436,BC442,BC448,BC454,BC460,BC466,BC472,BC478,BC484,BC490,BC496)</f>
        <v>#VALUE!</v>
      </c>
      <c r="BD589" s="361" t="e">
        <f>MIN(BD4:BD429)</f>
        <v>#VALUE!</v>
      </c>
      <c r="BE589" s="372" t="e">
        <f>MIN(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BE364,BE370,BE376,BE382,BE388,BE394,BE400,BE406,BE412,BE418,BE424,BE430,BE436,BE442,BE448,BE454,BE460,BE466,BE472,BE478,BE484,BE490,BE496)</f>
        <v>#VALUE!</v>
      </c>
      <c r="BF589" s="361" t="e">
        <f>MIN(BF4:BF429)</f>
        <v>#VALUE!</v>
      </c>
      <c r="BG589" s="372" t="e">
        <f>MIN(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BG364,BG370,BG376,BG382,BG388,BG394,BG400,BG406,BG412,BG418,BG424,BG430,BG436,BG442,BG448,BG454,BG460,BG466,BG472,BG478,BG484,BG490,BG496)</f>
        <v>#VALUE!</v>
      </c>
      <c r="BH589" s="361" t="e">
        <f>MIN(BH4:BH429)</f>
        <v>#VALUE!</v>
      </c>
      <c r="BI589" s="372" t="e">
        <f>MIN(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BI364,BI370,BI376,BI382,BI388,BI394,BI400,BI406,BI412,BI418,BI424,BI430,BI436,BI442,BI448,BI454,BI460,BI466,BI472,BI478,BI484,BI490,BI496)</f>
        <v>#VALUE!</v>
      </c>
      <c r="BJ589" s="361" t="e">
        <f>MIN(BJ4:BJ429)</f>
        <v>#VALUE!</v>
      </c>
      <c r="BK589" s="372" t="e">
        <f>MIN(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BK364,BK370,BK376,BK382,BK388,BK394,BK400,BK406,BK412,BK418,BK424,BK430,BK436,BK442,BK448,BK454,BK460,BK466,BK472,BK478,BK484,BK490,BK496)</f>
        <v>#VALUE!</v>
      </c>
      <c r="BL589" s="361" t="e">
        <f>MIN(BL4:BL429)</f>
        <v>#VALUE!</v>
      </c>
      <c r="BM589" s="372" t="e">
        <f>MIN(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BM364,BM370,BM376,BM382,BM388,BM394,BM400,BM406,BM412,BM418,BM424,BM430,BM436,BM442,BM448,BM454,BM460,BM466,BM472,BM478,BM484,BM490,BM496)</f>
        <v>#VALUE!</v>
      </c>
      <c r="BN589" s="361" t="e">
        <f>MIN(BN4:BN429)</f>
        <v>#VALUE!</v>
      </c>
      <c r="BO589" s="372" t="e">
        <f>MIN(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BO364,BO370,BO376,BO382,BO388,BO394,BO400,BO406,BO412,BO418,BO424,BO430,BO436,BO442,BO448,BO454,BO460,BO466,BO472,BO478,BO484,BO490,BO496)</f>
        <v>#VALUE!</v>
      </c>
      <c r="BP589" s="372" t="e">
        <f>MIN(BP4:BP429)</f>
        <v>#VALUE!</v>
      </c>
      <c r="BQ589" s="361" t="e">
        <f>MIN(BQ4:BQ429)</f>
        <v>#VALUE!</v>
      </c>
      <c r="BR589" s="361" t="e">
        <f>MIN(BR4:BR429)</f>
        <v>#VALUE!</v>
      </c>
      <c r="BS589" s="369" t="e">
        <f>MIN(BS4:BS429)</f>
        <v>#VALUE!</v>
      </c>
      <c r="BT589" s="369" t="e">
        <f>MIN(BT4:BT429)</f>
        <v>#VALUE!</v>
      </c>
      <c r="BU589" s="297">
        <f>MIN(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BU364,BU370,BU376,BU382,BU388,BU394,BU400,BU406,BU412,BU418,BU424,BU430,BU436,BU442,BU448,BU454,BU460,BU466,BU472,BU478,BU484,BU490,BU496)</f>
        <v>0</v>
      </c>
      <c r="BV589" s="303">
        <f>MIN(BV4:BV429)</f>
        <v>0</v>
      </c>
      <c r="BW589" s="297">
        <f>MIN(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BW364,BW370,BW376,BW382,BW388,BW394,BW400,BW406,BW412,BW418,BW424,BW430,BW436,BW442,BW448,BW454,BW460,BW466,BW472,BW478,BW484,BW490,BW496)</f>
        <v>0</v>
      </c>
      <c r="BX589" s="303">
        <f>MIN(BX4:BX429)</f>
        <v>0</v>
      </c>
    </row>
    <row r="590" spans="1:76" ht="17" customHeight="1" thickBot="1" x14ac:dyDescent="0.4">
      <c r="V590" s="113" t="s">
        <v>120</v>
      </c>
      <c r="W590" s="169">
        <f>MAX(W4:W501)</f>
        <v>0</v>
      </c>
      <c r="X590" s="169">
        <f>MAX(X4:X501)</f>
        <v>0</v>
      </c>
      <c r="Z590" s="113"/>
      <c r="AP590" s="169">
        <f>MAX(AP4:AP501)</f>
        <v>0</v>
      </c>
      <c r="AQ590" s="169">
        <f>MAX(AQ4:AQ501)</f>
        <v>0</v>
      </c>
      <c r="AR590" s="169" t="e">
        <f>MAX(AR4:AR501)</f>
        <v>#DIV/0!</v>
      </c>
      <c r="AS590" s="169" t="e">
        <f>MAX(AS4:AS501)</f>
        <v>#DIV/0!</v>
      </c>
      <c r="AT590" s="562"/>
      <c r="AU590" s="178" t="s">
        <v>120</v>
      </c>
      <c r="AV590" s="538"/>
      <c r="AW590" s="373" t="e">
        <f>MAX(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AW430,AW436,AW442,AW448,AW454,AW460,AW466,AW472,AW478,AW484,AW490,AW496)</f>
        <v>#VALUE!</v>
      </c>
      <c r="AX590" s="362" t="e">
        <f>MAX(AX4:AX429)</f>
        <v>#VALUE!</v>
      </c>
      <c r="AY590" s="362" t="e">
        <f>MAX(AY4:AY429)</f>
        <v>#VALUE!</v>
      </c>
      <c r="AZ590" s="362" t="e">
        <f>MAX(AZ4:AZ429)</f>
        <v>#VALUE!</v>
      </c>
      <c r="BA590" s="362" t="e">
        <f>MAX(BA4:BA429)</f>
        <v>#VALUE!</v>
      </c>
      <c r="BB590" s="362" t="e">
        <f>MAX(BB4:BB429)</f>
        <v>#VALUE!</v>
      </c>
      <c r="BC590" s="373" t="e">
        <f>MAX(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BC364,BC370,BC376,BC382,BC388,BC394,BC400,BC406,BC412,BC418,BC424,BC430,BC436,BC442,BC448,BC454,BC460,BC466,BC472,BC478,BC484,BC490,BC496)</f>
        <v>#VALUE!</v>
      </c>
      <c r="BD590" s="362" t="e">
        <f>MAX(BD4:BD429)</f>
        <v>#VALUE!</v>
      </c>
      <c r="BE590" s="373" t="e">
        <f>MAX(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BE364,BE370,BE376,BE382,BE388,BE394,BE400,BE406,BE412,BE418,BE424,BE430,BE436,BE442,BE448,BE454,BE460,BE466,BE472,BE478,BE484,BE490,BE496)</f>
        <v>#VALUE!</v>
      </c>
      <c r="BF590" s="362" t="e">
        <f>MAX(BF4:BF429)</f>
        <v>#VALUE!</v>
      </c>
      <c r="BG590" s="373" t="e">
        <f>MAX(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BG364,BG370,BG376,BG382,BG388,BG394,BG400,BG406,BG412,BG418,BG424,BG430,BG436,BG442,BG448,BG454,BG460,BG466,BG472,BG478,BG484,BG490,BG496)</f>
        <v>#VALUE!</v>
      </c>
      <c r="BH590" s="362" t="e">
        <f>MAX(BH4:BH429)</f>
        <v>#VALUE!</v>
      </c>
      <c r="BI590" s="373" t="e">
        <f>MAX(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BI364,BI370,BI376,BI382,BI388,BI394,BI400,BI406,BI412,BI418,BI424,BI430,BI436,BI442,BI448,BI454,BI460,BI466,BI472,BI478,BI484,BI490,BI496)</f>
        <v>#VALUE!</v>
      </c>
      <c r="BJ590" s="362" t="e">
        <f>MAX(BJ4:BJ429)</f>
        <v>#VALUE!</v>
      </c>
      <c r="BK590" s="373" t="e">
        <f>MAX(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BK364,BK370,BK376,BK382,BK388,BK394,BK400,BK406,BK412,BK418,BK424,BK430,BK436,BK442,BK448,BK454,BK460,BK466,BK472,BK478,BK484,BK490,BK496)</f>
        <v>#VALUE!</v>
      </c>
      <c r="BL590" s="362" t="e">
        <f>MAX(BL4:BL429)</f>
        <v>#VALUE!</v>
      </c>
      <c r="BM590" s="373" t="e">
        <f>MAX(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BM364,BM370,BM376,BM382,BM388,BM394,BM400,BM406,BM412,BM418,BM424,BM430,BM436,BM442,BM448,BM454,BM460,BM466,BM472,BM478,BM484,BM490,BM496)</f>
        <v>#VALUE!</v>
      </c>
      <c r="BN590" s="362" t="e">
        <f>MAX(BN4:BN429)</f>
        <v>#VALUE!</v>
      </c>
      <c r="BO590" s="373" t="e">
        <f>MAX(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BO364,BO370,BO376,BO382,BO388,BO394,BO400,BO406,BO412,BO418,BO424,BO430,BO436,BO442,BO448,BO454,BO460,BO466,BO472,BO478,BO484,BO490,BO496)</f>
        <v>#VALUE!</v>
      </c>
      <c r="BP590" s="373" t="e">
        <f>MAX(BP4:BP429)</f>
        <v>#VALUE!</v>
      </c>
      <c r="BQ590" s="362" t="e">
        <f>MAX(BQ4:BQ429)</f>
        <v>#VALUE!</v>
      </c>
      <c r="BR590" s="362" t="e">
        <f>MAX(BR4:BR429)</f>
        <v>#VALUE!</v>
      </c>
      <c r="BS590" s="370" t="e">
        <f>MAX(BS4:BS429)</f>
        <v>#VALUE!</v>
      </c>
      <c r="BT590" s="370" t="e">
        <f>MAX(BT4:BT429)</f>
        <v>#VALUE!</v>
      </c>
      <c r="BU590" s="299">
        <f>MAX(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BU364,BU370,BU376,BU382,BU388,BU394,BU400,BU406,BU412,BU418,BU424,BU430,BU436,BU442,BU448,BU454,BU460,BU466,BU472,BU478,BU484,BU490,BU496)</f>
        <v>0</v>
      </c>
      <c r="BV590" s="304">
        <f>MAX(BV4:BV429)</f>
        <v>0</v>
      </c>
      <c r="BW590" s="299">
        <f>MAX(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BW364,BW370,BW376,BW382,BW388,BW394,BW400,BW406,BW412,BW418,BW424,BW430,BW436,BW442,BW448,BW454,BW460,BW466,BW472,BW478,BW484,BW490,BW496)</f>
        <v>0</v>
      </c>
      <c r="BX590" s="304">
        <f>MAX(BX4:BX429)</f>
        <v>0</v>
      </c>
    </row>
    <row r="591" spans="1:76" ht="17" customHeight="1" x14ac:dyDescent="0.35">
      <c r="V591" s="113" t="s">
        <v>119</v>
      </c>
      <c r="W591" s="169">
        <f>MIN(W4:W501)</f>
        <v>0</v>
      </c>
      <c r="X591" s="169">
        <f>MIN(X4:X501)</f>
        <v>0</v>
      </c>
      <c r="Z591" s="113"/>
      <c r="AP591" s="169">
        <f>MIN(AP4:AP501)</f>
        <v>0</v>
      </c>
      <c r="AQ591" s="169">
        <f>MIN(AQ4:AQ501)</f>
        <v>0</v>
      </c>
      <c r="AR591" s="169" t="e">
        <f>MIN(AR4:AR501)</f>
        <v>#DIV/0!</v>
      </c>
      <c r="AS591" s="169" t="e">
        <f>MIN(AS4:AS501)</f>
        <v>#DIV/0!</v>
      </c>
      <c r="AT591" s="562"/>
      <c r="AU591" s="178" t="s">
        <v>118</v>
      </c>
      <c r="AV591" s="539" t="s">
        <v>122</v>
      </c>
      <c r="AW591" s="171" t="e">
        <f>AVERAGE(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AW432,AW438,AW444,AW450,AW456,AW462,AW468,AW474,AW480,AW486,AW492,AW498)</f>
        <v>#VALUE!</v>
      </c>
      <c r="AX591" s="558"/>
      <c r="AY591" s="500"/>
      <c r="AZ591" s="500"/>
      <c r="BA591" s="500"/>
      <c r="BB591" s="364"/>
      <c r="BC591" s="171" t="e">
        <f>AVERAGE(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BC366,BC372,BC378,BC384,BC390,BC396,BC402,BC408,BC414,BC420,BC426,BC432,BC438,BC444,BC450,BC456,BC462,BC468,BC474,BC480,BC486,BC492,BC498)</f>
        <v>#VALUE!</v>
      </c>
      <c r="BD591" s="548"/>
      <c r="BE591" s="171" t="e">
        <f>AVERAGE(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BE366,BE372,BE378,BE384,BE390,BE396,BE402,BE408,BE414,BE420,BE426,BE432,BE438,BE444,BE450,BE456,BE462,BE468,BE474,BE480,BE486,BE492,BE498)</f>
        <v>#VALUE!</v>
      </c>
      <c r="BF591" s="548"/>
      <c r="BG591" s="171" t="e">
        <f>AVERAGE(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BG366,BG372,BG378,BG384,BG390,BG396,BG402,BG408,BG414,BG420,BG426,BG432,BG438,BG444,BG450,BG456,BG462,BG468,BG474,BG480,BG486,BG492,BG498)</f>
        <v>#VALUE!</v>
      </c>
      <c r="BH591" s="548"/>
      <c r="BI591" s="171" t="e">
        <f>AVERAGE(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BI366,BI372,BI378,BI384,BI390,BI396,BI402,BI408,BI414,BI420,BI426,BI432,BI438,BI444,BI450,BI456,BI462,BI468,BI474,BI480,BI486,BI492,BI498)</f>
        <v>#VALUE!</v>
      </c>
      <c r="BJ591" s="548"/>
      <c r="BK591" s="171" t="e">
        <f>AVERAGE(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BK366,BK372,BK378,BK384,BK390,BK396,BK402,BK408,BK414,BK420,BK426,BK432,BK438,BK444,BK450,BK456,BK462,BK468,BK474,BK480,BK486,BK492,BK498)</f>
        <v>#VALUE!</v>
      </c>
      <c r="BL591" s="548"/>
      <c r="BM591" s="171" t="e">
        <f>AVERAGE(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BM366,BM372,BM378,BM384,BM390,BM396,BM402,BM408,BM414,BM420,BM426,BM432,BM438,BM444,BM450,BM456,BM462,BM468,BM474,BM480,BM486,BM492,BM498)</f>
        <v>#VALUE!</v>
      </c>
      <c r="BN591" s="548"/>
      <c r="BO591" s="171" t="e">
        <f>AVERAGE(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BO366,BO372,BO378,BO384,BO390,BO396,BO402,BO408,BO414,BO420,BO426,BO432,BO438,BO444,BO450,BO456,BO462,BO468,BO474,BO480,BO486,BO492,BO498)</f>
        <v>#VALUE!</v>
      </c>
      <c r="BP591" s="499"/>
      <c r="BQ591" s="500"/>
      <c r="BR591" s="500"/>
      <c r="BS591" s="500"/>
      <c r="BT591" s="500"/>
      <c r="BU591" s="295">
        <f>SUM(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BU366,BU372,BU378,BU384,BU390,BU396,BU402,BU408,BU414,BU420,BU426,BU432,BU438,BU444,BU450,BU456,BU462,BU468,BU474,BU480,BU486,BU492,BU498)</f>
        <v>0</v>
      </c>
      <c r="BV591" s="566"/>
      <c r="BW591" s="295">
        <f>SUM(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BW366,BW372,BW378,BW384,BW390,BW396,BW402,BW408,BW414,BW420,BW426,BW432,BW438,BW444,BW450,BW456,BW462,BW468,BW474,BW480,BW486,BW492,BW498)</f>
        <v>0</v>
      </c>
      <c r="BX591" s="566"/>
    </row>
    <row r="592" spans="1:76" ht="17" customHeight="1" x14ac:dyDescent="0.35">
      <c r="V592" s="113" t="s">
        <v>129</v>
      </c>
      <c r="W592" s="169"/>
      <c r="X592" s="169"/>
      <c r="Z592" s="113"/>
      <c r="AP592" s="184" t="e">
        <f>AP588/W588</f>
        <v>#NUM!</v>
      </c>
      <c r="AQ592" s="184" t="e">
        <f>AQ588/X588</f>
        <v>#NUM!</v>
      </c>
      <c r="AR592" s="169"/>
      <c r="AS592" s="169"/>
      <c r="AT592" s="562"/>
      <c r="AU592" s="178" t="s">
        <v>119</v>
      </c>
      <c r="AV592" s="540"/>
      <c r="AW592" s="372" t="e">
        <f>MIN(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AW432,AW438,AW444,AW450,AW456,AW462,AW468,AW474,AW480,AW486,AW492,AW498)</f>
        <v>#VALUE!</v>
      </c>
      <c r="AX592" s="559"/>
      <c r="AY592" s="502"/>
      <c r="AZ592" s="502"/>
      <c r="BA592" s="502"/>
      <c r="BB592" s="366"/>
      <c r="BC592" s="372" t="e">
        <f>MIN(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BC366,BC372,BC378,BC384,BC390,BC396,BC402,BC408,BC414,BC420,BC426,BC432,BC438,BC444,BC450,BC456,BC462,BC468,BC474,BC480,BC486,BC492,BC498)</f>
        <v>#VALUE!</v>
      </c>
      <c r="BD592" s="549"/>
      <c r="BE592" s="372" t="e">
        <f>MIN(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BE366,BE372,BE378,BE384,BE390,BE396,BE402,BE408,BE414,BE420,BE426,BE432,BE438,BE444,BE450,BE456,BE462,BE468,BE474,BE480,BE486,BE492,BE498)</f>
        <v>#VALUE!</v>
      </c>
      <c r="BF592" s="549"/>
      <c r="BG592" s="372" t="e">
        <f>MIN(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BG366,BG372,BG378,BG384,BG390,BG396,BG402,BG408,BG414,BG420,BG426,BG432,BG438,BG444,BG450,BG456,BG462,BG468,BG474,BG480,BG486,BG492,BG498)</f>
        <v>#VALUE!</v>
      </c>
      <c r="BH592" s="549"/>
      <c r="BI592" s="372" t="e">
        <f>MIN(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BI366,BI372,BI378,BI384,BI390,BI396,BI402,BI408,BI414,BI420,BI426,BI432,BI438,BI444,BI450,BI456,BI462,BI468,BI474,BI480,BI486,BI492,BI498)</f>
        <v>#VALUE!</v>
      </c>
      <c r="BJ592" s="549"/>
      <c r="BK592" s="372" t="e">
        <f>MIN(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BK366,BK372,BK378,BK384,BK390,BK396,BK402,BK408,BK414,BK420,BK426,BK432,BK438,BK444,BK450,BK456,BK462,BK468,BK474,BK480,BK486,BK492,BK498)</f>
        <v>#VALUE!</v>
      </c>
      <c r="BL592" s="549"/>
      <c r="BM592" s="372" t="e">
        <f>MIN(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BM366,BM372,BM378,BM384,BM390,BM396,BM402,BM408,BM414,BM420,BM426,BM432,BM438,BM444,BM450,BM456,BM462,BM468,BM474,BM480,BM486,BM492,BM498)</f>
        <v>#VALUE!</v>
      </c>
      <c r="BN592" s="549"/>
      <c r="BO592" s="372" t="e">
        <f>MIN(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BO366,BO372,BO378,BO384,BO390,BO396,BO402,BO408,BO414,BO420,BO426,BO432,BO438,BO444,BO450,BO456,BO462,BO468,BO474,BO480,BO486,BO492,BO498)</f>
        <v>#VALUE!</v>
      </c>
      <c r="BP592" s="501"/>
      <c r="BQ592" s="502"/>
      <c r="BR592" s="502"/>
      <c r="BS592" s="502"/>
      <c r="BT592" s="502"/>
      <c r="BU592" s="297">
        <f>MIN(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BU366,BU372,BU378,BU384,BU390,BU396,BU402,BU408,BU414,BU420,BU426,BU432,BU438,BU444,BU450,BU456,BU462,BU468,BU474,BU480,BU486,BU492,BU498)</f>
        <v>0</v>
      </c>
      <c r="BV592" s="567"/>
      <c r="BW592" s="297">
        <f>MIN(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BW366,BW372,BW378,BW384,BW390,BW396,BW402,BW408,BW414,BW420,BW426,BW432,BW438,BW444,BW450,BW456,BW462,BW468,BW474,BW480,BW486,BW492,BW498)</f>
        <v>0</v>
      </c>
      <c r="BX592" s="567"/>
    </row>
    <row r="593" spans="1:76" ht="17" customHeight="1" thickBot="1" x14ac:dyDescent="0.4">
      <c r="W593" s="169"/>
      <c r="X593" s="169"/>
      <c r="Z593" s="113"/>
      <c r="AP593" s="169"/>
      <c r="AQ593" s="169"/>
      <c r="AR593" s="169"/>
      <c r="AS593" s="169"/>
      <c r="AT593" s="562"/>
      <c r="AU593" s="178" t="s">
        <v>120</v>
      </c>
      <c r="AV593" s="541"/>
      <c r="AW593" s="373" t="e">
        <f>MAX(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AW432,AW438,AW444,AW450,AW456,AW462,AW468,AW474,AW480,AW486,AW492,AW498)</f>
        <v>#VALUE!</v>
      </c>
      <c r="AX593" s="559"/>
      <c r="AY593" s="502"/>
      <c r="AZ593" s="502"/>
      <c r="BA593" s="502"/>
      <c r="BB593" s="366"/>
      <c r="BC593" s="373" t="e">
        <f>MAX(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BC366,BC372,BC378,BC384,BC390,BC396,BC402,BC408,BC414,BC420,BC426,BC432,BC438,BC444,BC450,BC456,BC462,BC468,BC474,BC480,BC486,BC492,BC498)</f>
        <v>#VALUE!</v>
      </c>
      <c r="BD593" s="549"/>
      <c r="BE593" s="373" t="e">
        <f>MAX(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BE366,BE372,BE378,BE384,BE390,BE396,BE402,BE408,BE414,BE420,BE426,BE432,BE438,BE444,BE450,BE456,BE462,BE468,BE474,BE480,BE486,BE492,BE498)</f>
        <v>#VALUE!</v>
      </c>
      <c r="BF593" s="549"/>
      <c r="BG593" s="373" t="e">
        <f>MAX(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BG366,BG372,BG378,BG384,BG390,BG396,BG402,BG408,BG414,BG420,BG426,BG432,BG438,BG444,BG450,BG456,BG462,BG468,BG474,BG480,BG486,BG492,BG498)</f>
        <v>#VALUE!</v>
      </c>
      <c r="BH593" s="549"/>
      <c r="BI593" s="373" t="e">
        <f>MAX(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BI366,BI372,BI378,BI384,BI390,BI396,BI402,BI408,BI414,BI420,BI426,BI432,BI438,BI444,BI450,BI456,BI462,BI468,BI474,BI480,BI486,BI492,BI498)</f>
        <v>#VALUE!</v>
      </c>
      <c r="BJ593" s="549"/>
      <c r="BK593" s="373" t="e">
        <f>MAX(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BK366,BK372,BK378,BK384,BK390,BK396,BK402,BK408,BK414,BK420,BK426,BK432,BK438,BK444,BK450,BK456,BK462,BK468,BK474,BK480,BK486,BK492,BK498)</f>
        <v>#VALUE!</v>
      </c>
      <c r="BL593" s="549"/>
      <c r="BM593" s="373" t="e">
        <f>MAX(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BM366,BM372,BM378,BM384,BM390,BM396,BM402,BM408,BM414,BM420,BM426,BM432,BM438,BM444,BM450,BM456,BM462,BM468,BM474,BM480,BM486,BM492,BM498)</f>
        <v>#VALUE!</v>
      </c>
      <c r="BN593" s="549"/>
      <c r="BO593" s="373" t="e">
        <f>MAX(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BO366,BO372,BO378,BO384,BO390,BO396,BO402,BO408,BO414,BO420,BO426,BO432,BO438,BO444,BO450,BO456,BO462,BO468,BO474,BO480,BO486,BO492,BO498)</f>
        <v>#VALUE!</v>
      </c>
      <c r="BP593" s="501"/>
      <c r="BQ593" s="502"/>
      <c r="BR593" s="502"/>
      <c r="BS593" s="502"/>
      <c r="BT593" s="502"/>
      <c r="BU593" s="299">
        <f>MAX(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BU366,BU372,BU378,BU384,BU390,BU396,BU402,BU408,BU414,BU420,BU426,BU432,BU438,BU444,BU450,BU456,BU462,BU468,BU474,BU480,BU486,BU494)</f>
        <v>0</v>
      </c>
      <c r="BV593" s="567"/>
      <c r="BW593" s="299">
        <f>MAX(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BW366,BW372,BW378,BW384,BW390,BW396,BW402,BW408,BW414,BW420,BW426,BW432,BW438,BW444,BW450,BW456,BW462,BW468,BW474,BW480,BW486,BW494)</f>
        <v>0</v>
      </c>
      <c r="BX593" s="567"/>
    </row>
    <row r="594" spans="1:76" ht="17" customHeight="1" x14ac:dyDescent="0.35">
      <c r="W594" s="169"/>
      <c r="X594" s="169"/>
      <c r="Z594" s="113"/>
      <c r="AP594" s="169"/>
      <c r="AQ594" s="169"/>
      <c r="AR594" s="169"/>
      <c r="AS594" s="169"/>
      <c r="AT594" s="562"/>
      <c r="AU594" s="186" t="s">
        <v>118</v>
      </c>
      <c r="AV594" s="542" t="s">
        <v>123</v>
      </c>
      <c r="AW594" s="371" t="e">
        <f>AVERAGE(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AW434,AW440,AW446,AW452,AW458,AW464,AW470,AW476,AW482,AW488,AW494,AW500)</f>
        <v>#VALUE!</v>
      </c>
      <c r="AX594" s="559"/>
      <c r="AY594" s="502"/>
      <c r="AZ594" s="502"/>
      <c r="BA594" s="502"/>
      <c r="BB594" s="366"/>
      <c r="BC594" s="371" t="e">
        <f>AVERAGE(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BC368,BC374,BC380,BC386,BC392,BC398,BC404,BC410,BC416,BC422,BC428,BC434,BC440,BC446,BC452,BC458,BC464,BC470,BC476,BC482,BC488,BC494,BC500)</f>
        <v>#VALUE!</v>
      </c>
      <c r="BD594" s="549"/>
      <c r="BE594" s="371" t="e">
        <f>AVERAGE(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BE434,BE440,BE446,BE452,BE458,BE464,BE470,BE476,BE482,BE488,BE494,BE500)</f>
        <v>#VALUE!</v>
      </c>
      <c r="BF594" s="549"/>
      <c r="BG594" s="371" t="e">
        <f>AVERAGE(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BG368,BG374,BG380,BG386,BG392,BG398,BG404,BG410,BG416,BG422,BG428,BG434,BG440,BG446,BG452,BG458,BG464,BG470,BG476,BG482,BG488,BG494,BG500)</f>
        <v>#VALUE!</v>
      </c>
      <c r="BH594" s="549"/>
      <c r="BI594" s="371" t="e">
        <f>AVERAGE(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BI368,BI374,BI380,BI386,BI392,BI398,BI404,BI410,BI416,BI422,BI428,BI434,BI440,BI446,BI452,BI458,BI464,BI470,BI476,BI482,BI488,BI494,BI500)</f>
        <v>#VALUE!</v>
      </c>
      <c r="BJ594" s="549"/>
      <c r="BK594" s="371" t="e">
        <f>AVERAGE(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BK434,BK440,BK446,BK452,BK458,BK464,BK470,BK476,BK482,BK488,BK494,BK500)</f>
        <v>#VALUE!</v>
      </c>
      <c r="BL594" s="549"/>
      <c r="BM594" s="371" t="e">
        <f>AVERAGE(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BM434,BM440,BM446,BM452,BM458,BM464,BM470,BM476,BM482,BM488,BM494,BM500)</f>
        <v>#VALUE!</v>
      </c>
      <c r="BN594" s="549"/>
      <c r="BO594" s="371" t="e">
        <f>AVERAGE(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BO434,BO440,BO446,BO452,BO458,BO464,BO470,BO476,BO482,BO488,BO494,BO500)</f>
        <v>#VALUE!</v>
      </c>
      <c r="BP594" s="501"/>
      <c r="BQ594" s="502"/>
      <c r="BR594" s="502"/>
      <c r="BS594" s="502"/>
      <c r="BT594" s="502"/>
      <c r="BU594" s="301">
        <f>SUM(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BU368,BU374,BU380,BU386,BU392,BU398,BU404,BU410,BU416,BU422,BU428,BU434,BU440,BU446,BU452,BU458,BU464,BU470,BU476,BU482,BU488,BU494,BU500)</f>
        <v>0</v>
      </c>
      <c r="BV594" s="567"/>
      <c r="BW594" s="301">
        <f>SUM(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BW368,BW374,BW380,BW386,BW392,BW398,BW404,BW410,BW416,BW422,BW428,BW434,BW440,BW446,BW452,BW458,BW464,BW470,BW476,BW482,BW488,BW494,BW500)</f>
        <v>0</v>
      </c>
      <c r="BX594" s="567"/>
    </row>
    <row r="595" spans="1:76" ht="17" customHeight="1" x14ac:dyDescent="0.35">
      <c r="W595" s="169"/>
      <c r="X595" s="169"/>
      <c r="Z595" s="113"/>
      <c r="AP595" s="169"/>
      <c r="AQ595" s="169"/>
      <c r="AR595" s="169"/>
      <c r="AS595" s="169"/>
      <c r="AT595" s="562"/>
      <c r="AU595" s="186" t="s">
        <v>119</v>
      </c>
      <c r="AV595" s="543"/>
      <c r="AW595" s="372" t="e">
        <f>MIN(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AW434,AW440,AW446,AW452,AW458,AW464,AW470,AW476,AW482,AW488,AW494,AW500)</f>
        <v>#VALUE!</v>
      </c>
      <c r="AX595" s="559"/>
      <c r="AY595" s="502"/>
      <c r="AZ595" s="502"/>
      <c r="BA595" s="502"/>
      <c r="BB595" s="366"/>
      <c r="BC595" s="372" t="e">
        <f>MIN(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BC368,BC374,BC380,BC386,BC392,BC398,BC404,BC410,BC416,BC422,BC428,BC434,BC440,BC446,BC452,BC458,BC464,BC470,BC476,BC482,BC488,BC494,BC500)</f>
        <v>#VALUE!</v>
      </c>
      <c r="BD595" s="549"/>
      <c r="BE595" s="372" t="e">
        <f>MIN(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BE434,BE440,BE446,BE452,BE458,BE464,BE470,BE476,BE482,BE488,BE494,BE500)</f>
        <v>#VALUE!</v>
      </c>
      <c r="BF595" s="549"/>
      <c r="BG595" s="372" t="e">
        <f>MIN(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BG368,BG374,BG380,BG386,BG392,BG398,BG404,BG410,BG416,BG422,BG428,BG434,BG440,BG446,BG452,BG458,BG464,BG470,BG476,BG482,BG488,BG494,BG500)</f>
        <v>#VALUE!</v>
      </c>
      <c r="BH595" s="549"/>
      <c r="BI595" s="372" t="e">
        <f>MIN(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BI368,BI374,BI380,BI386,BI392,BI398,BI404,BI410,BI416,BI422,BI428,BI434,BI440,BI446,BI452,BI458,BI464,BI470,BI476,BI482,BI488,BI494,BI500)</f>
        <v>#VALUE!</v>
      </c>
      <c r="BJ595" s="549"/>
      <c r="BK595" s="372" t="e">
        <f>MIN(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BK434,BK440,BK446,BK452,BK458,BK464,BK470,BK476,BK482,BK488,BK494,BK500)</f>
        <v>#VALUE!</v>
      </c>
      <c r="BL595" s="549"/>
      <c r="BM595" s="372" t="e">
        <f>MIN(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BM434,BM440,BM446,BM452,BM458,BM464,BM470,BM476,BM482,BM488,BM494,BM500)</f>
        <v>#VALUE!</v>
      </c>
      <c r="BN595" s="549"/>
      <c r="BO595" s="372" t="e">
        <f>MIN(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BO434,BO440,BO446,BO452,BO458,BO464,BO470,BO476,BO482,BO488,BO494,BO500)</f>
        <v>#VALUE!</v>
      </c>
      <c r="BP595" s="501"/>
      <c r="BQ595" s="502"/>
      <c r="BR595" s="502"/>
      <c r="BS595" s="502"/>
      <c r="BT595" s="502"/>
      <c r="BU595" s="297">
        <f>MIN(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BU368,BU374,BU380,BU386,BU392,BU398,BU404,BU410,BU416,BU422,BU428,BU434,BU440,BU446,BU452,BU458,BU464,BU470,BU476,BU482,BU488,BU494,BU500)</f>
        <v>0</v>
      </c>
      <c r="BV595" s="567"/>
      <c r="BW595" s="297">
        <f>MIN(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BW368,BW374,BW380,BW386,BW392,BW398,BW404,BW410,BW416,BW422,BW428,BW434,BW440,BW446,BW452,BW458,BW464,BW470,BW476,BW482,BW488,BW494,BW500)</f>
        <v>0</v>
      </c>
      <c r="BX595" s="567"/>
    </row>
    <row r="596" spans="1:76" ht="17" customHeight="1" thickBot="1" x14ac:dyDescent="0.4">
      <c r="W596" s="169"/>
      <c r="X596" s="169"/>
      <c r="AP596" s="169"/>
      <c r="AQ596" s="169"/>
      <c r="AR596" s="169"/>
      <c r="AS596" s="169"/>
      <c r="AT596" s="563"/>
      <c r="AU596" s="189" t="s">
        <v>120</v>
      </c>
      <c r="AV596" s="544"/>
      <c r="AW596" s="373" t="e">
        <f>MAX(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AW434,AW440,AW446,AW452,AW458,AW464,AW470,AW476,AW482,AW488,AW494,AW500)</f>
        <v>#VALUE!</v>
      </c>
      <c r="AX596" s="560"/>
      <c r="AY596" s="504"/>
      <c r="AZ596" s="504"/>
      <c r="BA596" s="504"/>
      <c r="BB596" s="368"/>
      <c r="BC596" s="373" t="e">
        <f>MAX(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BC368,BC374,BC380,BC386,BC392,BC398,BC404,BC410,BC416,BC422,BC428,BC434,BC440,BC446,BC452,BC458,BC464,BC470,BC476,BC482,BC488,BC494,BC500)</f>
        <v>#VALUE!</v>
      </c>
      <c r="BD596" s="550"/>
      <c r="BE596" s="373" t="e">
        <f>MAX(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BE434,BE440,BE446,BE452,BE458,BE464,BE470,BE476,BE482,BE488,BE494,BE500)</f>
        <v>#VALUE!</v>
      </c>
      <c r="BF596" s="550"/>
      <c r="BG596" s="373" t="e">
        <f>MAX(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BG368,BG374,BG380,BG386,BG392,BG398,BG404,BG410,BG416,BG422,BG428,BG434,BG440,BG446,BG452,BG458,BG464,BG470,BG476,BG482,BG488,BG494,BG500)</f>
        <v>#VALUE!</v>
      </c>
      <c r="BH596" s="550"/>
      <c r="BI596" s="373" t="e">
        <f>MAX(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BI368,BI374,BI380,BI386,BI392,BI398,BI404,BI410,BI416,BI422,BI428,BI434,BI440,BI446,BI452,BI458,BI464,BI470,BI476,BI482,BI488,BI494,BI500)</f>
        <v>#VALUE!</v>
      </c>
      <c r="BJ596" s="550"/>
      <c r="BK596" s="373" t="e">
        <f>MAX(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BK434,BK440,BK446,BK452,BK458,BK464,BK470,BK476,BK482,BK488,BK494,BK500)</f>
        <v>#VALUE!</v>
      </c>
      <c r="BL596" s="550"/>
      <c r="BM596" s="373" t="e">
        <f>MAX(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BM434,BM440,BM446,BM452,BM458,BM464,BM470,BM476,BM482,BM488,BM494,BM500)</f>
        <v>#VALUE!</v>
      </c>
      <c r="BN596" s="550"/>
      <c r="BO596" s="373" t="e">
        <f>MAX(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BO434,BO440,BO446,BO452,BO458,BO464,BO470,BO476,BO482,BO488,BO494,BO500)</f>
        <v>#VALUE!</v>
      </c>
      <c r="BP596" s="503"/>
      <c r="BQ596" s="504"/>
      <c r="BR596" s="504"/>
      <c r="BS596" s="504"/>
      <c r="BT596" s="504"/>
      <c r="BU596" s="299">
        <f>MAX(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BU368,BU374,BU380,BU386,BU392,BU398,BU404,BU410,BU416,BU422,BU428,BU434,BU440,BU446,BU452,BU458,BU464,BU470,BU476,BU482,BU488,BU494,BU500)</f>
        <v>0</v>
      </c>
      <c r="BV596" s="568"/>
      <c r="BW596" s="299">
        <f>MAX(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BW368,BW374,BW380,BW386,BW392,BW398,BW404,BW410,BW416,BW422,BW428,BW434,BW440,BW446,BW452,BW458,BW464,BW470,BW476,BW482,BW488,BW494,BW500)</f>
        <v>0</v>
      </c>
      <c r="BX596" s="568"/>
    </row>
    <row r="597" spans="1:76" ht="17" customHeight="1" x14ac:dyDescent="0.35">
      <c r="A597" s="191"/>
      <c r="B597" s="191"/>
      <c r="C597" s="191"/>
      <c r="D597" s="193"/>
      <c r="E597" s="191"/>
      <c r="F597" s="193"/>
      <c r="G597" s="193"/>
      <c r="H597" s="193"/>
      <c r="I597" s="193"/>
      <c r="J597" s="193"/>
      <c r="K597" s="193"/>
      <c r="L597" s="193"/>
      <c r="M597" s="193"/>
      <c r="N597" s="193"/>
      <c r="O597" s="193"/>
      <c r="P597" s="193"/>
      <c r="Q597" s="193"/>
      <c r="R597" s="193"/>
      <c r="S597" s="193"/>
      <c r="T597" s="193"/>
      <c r="U597" s="193"/>
      <c r="V597" s="193"/>
      <c r="W597" s="210"/>
      <c r="X597" s="210"/>
      <c r="Y597" s="191"/>
      <c r="Z597" s="191"/>
      <c r="AA597" s="191"/>
      <c r="AB597" s="191"/>
      <c r="AC597" s="191"/>
      <c r="AD597" s="191"/>
      <c r="AE597" s="191"/>
      <c r="AF597" s="191"/>
      <c r="AG597" s="191"/>
      <c r="AH597" s="191"/>
      <c r="AI597" s="191"/>
      <c r="AJ597" s="191"/>
      <c r="AK597" s="191"/>
      <c r="AL597" s="191"/>
      <c r="AM597" s="191"/>
      <c r="AN597" s="191"/>
      <c r="AO597" s="191"/>
      <c r="AP597" s="210"/>
      <c r="AQ597" s="210"/>
      <c r="AR597" s="210"/>
      <c r="AS597" s="210"/>
      <c r="AT597" s="197"/>
      <c r="AU597" s="198"/>
      <c r="AV597" s="199"/>
      <c r="AW597" s="200"/>
      <c r="AX597" s="201"/>
      <c r="AY597" s="201"/>
      <c r="AZ597" s="201"/>
      <c r="BA597" s="201"/>
      <c r="BB597" s="201"/>
      <c r="BC597" s="200"/>
      <c r="BD597" s="201"/>
      <c r="BE597" s="200"/>
      <c r="BF597" s="201"/>
      <c r="BG597" s="200"/>
      <c r="BH597" s="201"/>
      <c r="BI597" s="200"/>
      <c r="BJ597" s="201"/>
      <c r="BK597" s="200"/>
      <c r="BL597" s="201"/>
      <c r="BM597" s="200"/>
      <c r="BN597" s="201"/>
      <c r="BO597" s="200"/>
      <c r="BP597" s="201"/>
      <c r="BQ597" s="201"/>
      <c r="BR597" s="201"/>
      <c r="BS597" s="201"/>
      <c r="BT597" s="201"/>
      <c r="BU597" s="305"/>
      <c r="BV597" s="306"/>
      <c r="BW597" s="305"/>
      <c r="BX597" s="306"/>
    </row>
    <row r="598" spans="1:76" ht="17" customHeight="1" thickBot="1" x14ac:dyDescent="0.4">
      <c r="A598" s="202"/>
      <c r="B598" s="202"/>
      <c r="C598" s="202"/>
      <c r="D598" s="203"/>
      <c r="E598" s="156"/>
      <c r="F598" s="169">
        <f>COUNTIFS(F4:F363,"&lt;&gt;",F4:F363,"&lt;&gt;0")</f>
        <v>312</v>
      </c>
      <c r="G598" s="169">
        <f>COUNTIFS(G4:G363,"&lt;&gt;",G4:G363,"&lt;&gt;0")</f>
        <v>0</v>
      </c>
      <c r="H598" s="153"/>
      <c r="I598" s="153"/>
      <c r="J598" s="153"/>
      <c r="K598" s="153"/>
      <c r="L598" s="153"/>
      <c r="M598" s="153"/>
      <c r="N598" s="153"/>
      <c r="O598" s="153"/>
      <c r="P598" s="153"/>
      <c r="Q598" s="153"/>
      <c r="R598" s="153"/>
      <c r="S598" s="153"/>
      <c r="T598" s="153"/>
      <c r="U598" s="153"/>
      <c r="V598" s="153"/>
      <c r="W598" s="204"/>
      <c r="X598" s="204"/>
      <c r="Y598" s="156"/>
      <c r="Z598" s="169">
        <f>COUNTIFS(Z4:Z363,"&lt;&gt;",Z4:Z363,"&lt;&gt;0")</f>
        <v>0</v>
      </c>
      <c r="AA598" s="156"/>
      <c r="AB598" s="156"/>
      <c r="AC598" s="156"/>
      <c r="AD598" s="156"/>
      <c r="AE598" s="156"/>
      <c r="AF598" s="156"/>
      <c r="AG598" s="156"/>
      <c r="AH598" s="156"/>
      <c r="AI598" s="156"/>
      <c r="AJ598" s="156"/>
      <c r="AK598" s="156"/>
      <c r="AL598" s="156"/>
      <c r="AM598" s="156"/>
      <c r="AN598" s="156"/>
      <c r="AO598" s="156"/>
      <c r="AP598" s="204"/>
      <c r="AQ598" s="204"/>
      <c r="AR598" s="112">
        <f>Z598/F598</f>
        <v>0</v>
      </c>
      <c r="AS598" s="204"/>
      <c r="AT598" s="205"/>
      <c r="AU598" s="206"/>
      <c r="AV598" s="207"/>
      <c r="AW598" s="208"/>
      <c r="AX598" s="209"/>
      <c r="AY598" s="209"/>
      <c r="AZ598" s="209"/>
      <c r="BA598" s="209"/>
      <c r="BB598" s="209"/>
      <c r="BC598" s="208"/>
      <c r="BD598" s="209"/>
      <c r="BE598" s="208"/>
      <c r="BF598" s="209"/>
      <c r="BG598" s="208"/>
      <c r="BH598" s="209"/>
      <c r="BI598" s="208"/>
      <c r="BJ598" s="209"/>
      <c r="BK598" s="208"/>
      <c r="BL598" s="209"/>
      <c r="BM598" s="208"/>
      <c r="BN598" s="209"/>
      <c r="BO598" s="208"/>
      <c r="BP598" s="209"/>
      <c r="BQ598" s="209"/>
      <c r="BR598" s="209"/>
      <c r="BS598" s="209"/>
      <c r="BT598" s="209"/>
      <c r="BU598" s="307"/>
      <c r="BV598" s="308"/>
      <c r="BW598" s="307"/>
      <c r="BX598" s="308"/>
    </row>
    <row r="599" spans="1:76" ht="17" customHeight="1" x14ac:dyDescent="0.35">
      <c r="C599" s="112" t="s">
        <v>328</v>
      </c>
      <c r="V599" s="113" t="s">
        <v>127</v>
      </c>
      <c r="W599" s="169" t="e">
        <f>GEOMEAN(W4:W363)</f>
        <v>#NUM!</v>
      </c>
      <c r="X599" s="169" t="e">
        <f>GEOMEAN(X4:X363)</f>
        <v>#NUM!</v>
      </c>
      <c r="AP599" s="169" t="e">
        <f>GEOMEAN(AP4:AP363)</f>
        <v>#NUM!</v>
      </c>
      <c r="AQ599" s="169" t="e">
        <f>GEOMEAN(AQ4:AQ363)</f>
        <v>#NUM!</v>
      </c>
      <c r="AR599" s="169" t="e">
        <f>GEOMEAN(AR52:AR363)</f>
        <v>#DIV/0!</v>
      </c>
      <c r="AS599" s="169" t="e">
        <f>GEOMEAN(AS52:AS363)</f>
        <v>#DIV/0!</v>
      </c>
      <c r="AT599" s="561" t="str">
        <f>C599</f>
        <v>Overall Mandatory</v>
      </c>
      <c r="AU599" s="170" t="s">
        <v>118</v>
      </c>
      <c r="AV599" s="536" t="s">
        <v>121</v>
      </c>
      <c r="AW599" s="171" t="e">
        <f>AVERAGE(AW52,AW58,AW64,AW70,AW76,AW82,AW88,AW94,AW100,AW106,AW112,AW118,AW124,AW130,AW136,AW142,AW148,AW154,AW160,AW166,AW172,AW178,AW184,AW190,AW196,AW202,AW208,AW214,AW220,AW226,AW232,AW238,AW244,AW250,AW256,AW262,AW268,AW274,AW280,AW286,AW292,AW298,AW304,AW310,AW316,AW322,AW328,AW334,AW340,AW346,AW352,AW358)</f>
        <v>#VALUE!</v>
      </c>
      <c r="AX599" s="172" t="e">
        <f>AVERAGE(AX52:AX363)</f>
        <v>#VALUE!</v>
      </c>
      <c r="AY599" s="172" t="e">
        <f t="shared" ref="AY599:BB599" si="36">AVERAGE(AY52:AY363)</f>
        <v>#VALUE!</v>
      </c>
      <c r="AZ599" s="172" t="e">
        <f t="shared" si="36"/>
        <v>#VALUE!</v>
      </c>
      <c r="BA599" s="172" t="e">
        <f t="shared" si="36"/>
        <v>#VALUE!</v>
      </c>
      <c r="BB599" s="172" t="e">
        <f t="shared" si="36"/>
        <v>#VALUE!</v>
      </c>
      <c r="BC599" s="171" t="e">
        <f>AVERAGE(BC52,BC58,BC64,BC70,BC76,BC82,BC88,BC94,BC100,BC106,BC112,BC118,BC124,BC130,BC136,BC142,BC148,BC154,BC160,BC166,BC172,BC178,BC184,BC190,BC196,BC202,BC208,BC214,BC220,BC226,BC232,BC238,BC244,BC250,BC256,BC262,BC268,BC274,BC280,BC286,BC292,BC298,BC304,BC310,BC316,BC322,BC328,BC334,BC340,BC346,BC352,BC358)</f>
        <v>#VALUE!</v>
      </c>
      <c r="BD599" s="172" t="e">
        <f>AVERAGE(BD52:BD363)</f>
        <v>#VALUE!</v>
      </c>
      <c r="BE599" s="171" t="e">
        <f>AVERAGE(BE52,BE58,BE64,BE70,BE76,BE82,BE88,BE94,BE100,BE106,BE112,BE118,BE124,BE130,BE136,BE142,BE148,BE154,BE160,BE166,BE172,BE178,BE184,BE190,BE196,BE202,BE208,BE214,BE220,BE226,BE232,BE238,BE244,BE250,BE256,BE262,BE268,BE274,BE280,BE286,BE292,BE298,BE304,BE310,BE316,BE322,BE328,BE334,BE340,BE346,BE352,BE358)</f>
        <v>#VALUE!</v>
      </c>
      <c r="BF599" s="172" t="e">
        <f>AVERAGE(BF52:BF363)</f>
        <v>#VALUE!</v>
      </c>
      <c r="BG599" s="171" t="e">
        <f>AVERAGE(BG52,BG58,BG64,BG70,BG76,BG82,BG88,BG94,BG100,BG106,BG112,BG118,BG124,BG130,BG136,BG142,BG148,BG154,BG160,BG166,BG172,BG178,BG184,BG190,BG196,BG202,BG208,BG214,BG220,BG226,BG232,BG238,BG244,BG250,BG256,BG262,BG268,BG274,BG280,BG286,BG292,BG298,BG304,BG310,BG316,BG322,BG328,BG334,BG340,BG346,BG352,BG358)</f>
        <v>#VALUE!</v>
      </c>
      <c r="BH599" s="172" t="e">
        <f>AVERAGE(BH52:BH363)</f>
        <v>#VALUE!</v>
      </c>
      <c r="BI599" s="171" t="e">
        <f>AVERAGE(BI52,BI58,BI64,BI70,BI76,BI82,BI88,BI94,BI100,BI106,BI112,BI118,BI124,BI130,BI136,BI142,BI148,BI154,BI160,BI166,BI172,BI178,BI184,BI190,BI196,BI202,BI208,BI214,BI220,BI226,BI232,BI238,BI244,BI250,BI256,BI262,BI268,BI274,BI280,BI286,BI292,BI298,BI304,BI310,BI316,BI322,BI328,BI334,BI340,BI346,BI352,BI358)</f>
        <v>#VALUE!</v>
      </c>
      <c r="BJ599" s="172" t="e">
        <f>AVERAGE(BJ52:BJ363)</f>
        <v>#VALUE!</v>
      </c>
      <c r="BK599" s="171" t="e">
        <f>AVERAGE(BK52,BK58,BK64,BK70,BK76,BK82,BK88,BK94,BK100,BK106,BK112,BK118,BK124,BK130,BK136,BK142,BK148,BK154,BK160,BK166,BK172,BK178,BK184,BK190,BK196,BK202,BK208,BK214,BK220,BK226,BK232,BK238,BK244,BK250,BK256,BK262,BK268,BK274,BK280,BK286,BK292,BK298,BK304,BK310,BK316,BK322,BK328,BK334,BK340,BK346,BK352,BK358)</f>
        <v>#VALUE!</v>
      </c>
      <c r="BL599" s="172" t="e">
        <f>AVERAGE(BL52:BL363)</f>
        <v>#VALUE!</v>
      </c>
      <c r="BM599" s="171" t="e">
        <f>AVERAGE(BM52,BM58,BM64,BM70,BM76,BM82,BM88,BM94,BM100,BM106,BM112,BM118,BM124,BM130,BM136,BM142,BM148,BM154,BM160,BM166,BM172,BM178,BM184,BM190,BM196,BM202,BM208,BM214,BM220,BM226,BM232,BM238,BM244,BM250,BM256,BM262,BM268,BM274,BM280,BM286,BM292,BM298,BM304,BM310,BM316,BM322,BM328,BM334,BM340,BM346,BM352,BM358)</f>
        <v>#VALUE!</v>
      </c>
      <c r="BN599" s="172" t="e">
        <f>AVERAGE(BN52:BN363)</f>
        <v>#VALUE!</v>
      </c>
      <c r="BO599" s="171" t="e">
        <f>AVERAGE(BO52,BO58,BO64,BO70,BO76,BO82,BO88,BO94,BO100,BO106,BO112,BO118,BO124,BO130,BO136,BO142,BO148,BO154,BO160,BO166,BO172,BO178,BO184,BO190,BO196,BO202,BO208,BO214,BO220,BO226,BO232,BO238,BO244,BO250,BO256,BO262,BO268,BO274,BO280,BO286,BO292,BO298,BO304,BO310,BO316,BO322,BO328,BO334,BO340,BO346,BO352,BO358)</f>
        <v>#VALUE!</v>
      </c>
      <c r="BP599" s="172" t="e">
        <f t="shared" ref="BP599:BT599" si="37">AVERAGE(BP52:BP363)</f>
        <v>#VALUE!</v>
      </c>
      <c r="BQ599" s="172" t="e">
        <f t="shared" si="37"/>
        <v>#VALUE!</v>
      </c>
      <c r="BR599" s="172" t="e">
        <f t="shared" si="37"/>
        <v>#VALUE!</v>
      </c>
      <c r="BS599" s="172" t="e">
        <f t="shared" si="37"/>
        <v>#VALUE!</v>
      </c>
      <c r="BT599" s="172" t="e">
        <f t="shared" si="37"/>
        <v>#VALUE!</v>
      </c>
      <c r="BU599" s="295">
        <f>SUM(BU52,BU58,BU64,BU70,BU76,BU82,BU88,BU94,BU100,BU106,BU112,BU118,BU124,BU130,BU136,BU142,BU148,BU154,BU160,BU166,BU172,BU178,BU184,BU190,BU196,BU202,BU208,BU214,BU220,BU226,BU232,BU238,BU244,BU250,BU256,BU262,BU268,BU274,BU280,BU286,BU292,BU298,BU304,BU310,BU316,BU322,BU328,BU334,BU340,BU346,BU352,BU358)</f>
        <v>0</v>
      </c>
      <c r="BV599" s="302">
        <f>SUM(BV52:BV363)</f>
        <v>0</v>
      </c>
      <c r="BW599" s="295">
        <f>SUM(BW52,BW58,BW64,BW70,BW76,BW82,BW88,BW94,BW100,BW106,BW112,BW118,BW124,BW130,BW136,BW142,BW148,BW154,BW160,BW166,BW172,BW178,BW184,BW190,BW196,BW202,BW208,BW214,BW220,BW226,BW232,BW238,BW244,BW250,BW256,BW262,BW268,BW274,BW280,BW286,BW292,BW298,BW304,BW310,BW316,BW322,BW328,BW334,BW340,BW346,BW352,BW358)</f>
        <v>0</v>
      </c>
      <c r="BX599" s="302">
        <f>SUM(BX52:BX363)</f>
        <v>0</v>
      </c>
    </row>
    <row r="600" spans="1:76" ht="17" customHeight="1" x14ac:dyDescent="0.35">
      <c r="V600" s="113" t="s">
        <v>128</v>
      </c>
      <c r="W600" s="169">
        <f>SUM(W4:W363)</f>
        <v>0</v>
      </c>
      <c r="X600" s="169">
        <f>SUM(X4:X363)</f>
        <v>0</v>
      </c>
      <c r="Z600" s="113"/>
      <c r="AP600" s="169">
        <f>SUM(AP4:AP363)</f>
        <v>0</v>
      </c>
      <c r="AQ600" s="169">
        <f>SUM(AQ4:AQ363)</f>
        <v>0</v>
      </c>
      <c r="AR600" s="169" t="e">
        <f>SUM(AR52:AR363)</f>
        <v>#DIV/0!</v>
      </c>
      <c r="AS600" s="169" t="e">
        <f>SUM(AS52:AS363)</f>
        <v>#DIV/0!</v>
      </c>
      <c r="AT600" s="562"/>
      <c r="AU600" s="178" t="s">
        <v>119</v>
      </c>
      <c r="AV600" s="537"/>
      <c r="AW600" s="372" t="e">
        <f>MIN(AW52,AW58,AW64,AW70,AW76,AW82,AW88,AW94,AW100,AW106,AW112,AW118,AW124,AW130,AW136,AW142,AW148,AW154,AW160,AW166,AW172,AW178,AW184,AW190,AW196,AW202,AW208,AW214,AW220,AW226,AW232,AW238,AW244,AW250,AW256,AW262,AW268,AW274,AW280,AW286,AW292,AW298,AW304,AW310,AW316,AW322,AW328,AW334,AW340,AW346,AW352,AW358)</f>
        <v>#VALUE!</v>
      </c>
      <c r="AX600" s="361" t="e">
        <f>MIN(AX52:AX363)</f>
        <v>#VALUE!</v>
      </c>
      <c r="AY600" s="361" t="e">
        <f t="shared" ref="AY600:BB600" si="38">MIN(AY52:AY363)</f>
        <v>#VALUE!</v>
      </c>
      <c r="AZ600" s="361" t="e">
        <f t="shared" si="38"/>
        <v>#VALUE!</v>
      </c>
      <c r="BA600" s="361" t="e">
        <f t="shared" si="38"/>
        <v>#VALUE!</v>
      </c>
      <c r="BB600" s="361" t="e">
        <f t="shared" si="38"/>
        <v>#VALUE!</v>
      </c>
      <c r="BC600" s="372" t="e">
        <f>MIN(BC52,BC58,BC64,BC70,BC76,BC82,BC88,BC94,BC100,BC106,BC112,BC118,BC124,BC130,BC136,BC142,BC148,BC154,BC160,BC166,BC172,BC178,BC184,BC190,BC196,BC202,BC208,BC214,BC220,BC226,BC232,BC238,BC244,BC250,BC256,BC262,BC268,BC274,BC280,BC286,BC292,BC298,BC304,BC310,BC316,BC322,BC328,BC334,BC340,BC346,BC352,BC358)</f>
        <v>#VALUE!</v>
      </c>
      <c r="BD600" s="361" t="e">
        <f>MIN(BD52:BD363)</f>
        <v>#VALUE!</v>
      </c>
      <c r="BE600" s="372" t="e">
        <f>MIN(BE52,BE58,BE64,BE70,BE76,BE82,BE88,BE94,BE100,BE106,BE112,BE118,BE124,BE130,BE136,BE142,BE148,BE154,BE160,BE166,BE172,BE178,BE184,BE190,BE196,BE202,BE208,BE214,BE220,BE226,BE232,BE238,BE244,BE250,BE256,BE262,BE268,BE274,BE280,BE286,BE292,BE298,BE304,BE310,BE316,BE322,BE328,BE334,BE340,BE346,BE352,BE358)</f>
        <v>#VALUE!</v>
      </c>
      <c r="BF600" s="361" t="e">
        <f>MIN(BF52:BF363)</f>
        <v>#VALUE!</v>
      </c>
      <c r="BG600" s="372" t="e">
        <f>MIN(BG52,BG58,BG64,BG70,BG76,BG82,BG88,BG94,BG100,BG106,BG112,BG118,BG124,BG130,BG136,BG142,BG148,BG154,BG160,BG166,BG172,BG178,BG184,BG190,BG196,BG202,BG208,BG214,BG220,BG226,BG232,BG238,BG244,BG250,BG256,BG262,BG268,BG274,BG280,BG286,BG292,BG298,BG304,BG310,BG316,BG322,BG328,BG334,BG340,BG346,BG352,BG358)</f>
        <v>#VALUE!</v>
      </c>
      <c r="BH600" s="361" t="e">
        <f>MIN(BH52:BH363)</f>
        <v>#VALUE!</v>
      </c>
      <c r="BI600" s="372" t="e">
        <f>MIN(BI52,BI58,BI64,BI70,BI76,BI82,BI88,BI94,BI100,BI106,BI112,BI118,BI124,BI130,BI136,BI142,BI148,BI154,BI160,BI166,BI172,BI178,BI184,BI190,BI196,BI202,BI208,BI214,BI220,BI226,BI232,BI238,BI244,BI250,BI256,BI262,BI268,BI274,BI280,BI286,BI292,BI298,BI304,BI310,BI316,BI322,BI328,BI334,BI340,BI346,BI352,BI358)</f>
        <v>#VALUE!</v>
      </c>
      <c r="BJ600" s="361" t="e">
        <f>MIN(BJ52:BJ363)</f>
        <v>#VALUE!</v>
      </c>
      <c r="BK600" s="372" t="e">
        <f>MIN(BK52,BK58,BK64,BK70,BK76,BK82,BK88,BK94,BK100,BK106,BK112,BK118,BK124,BK130,BK136,BK142,BK148,BK154,BK160,BK166,BK172,BK178,BK184,BK190,BK196,BK202,BK208,BK214,BK220,BK226,BK232,BK238,BK244,BK250,BK256,BK262,BK268,BK274,BK280,BK286,BK292,BK298,BK304,BK310,BK316,BK322,BK328,BK334,BK340,BK346,BK352,BK358)</f>
        <v>#VALUE!</v>
      </c>
      <c r="BL600" s="361" t="e">
        <f>MIN(BL52:BL363)</f>
        <v>#VALUE!</v>
      </c>
      <c r="BM600" s="372" t="e">
        <f>MIN(BM52,BM58,BM64,BM70,BM76,BM82,BM88,BM94,BM100,BM106,BM112,BM118,BM124,BM130,BM136,BM142,BM148,BM154,BM160,BM166,BM172,BM178,BM184,BM190,BM196,BM202,BM208,BM214,BM220,BM226,BM232,BM238,BM244,BM250,BM256,BM262,BM268,BM274,BM280,BM286,BM292,BM298,BM304,BM310,BM316,BM322,BM328,BM334,BM340,BM346,BM352,BM358)</f>
        <v>#VALUE!</v>
      </c>
      <c r="BN600" s="361" t="e">
        <f>MIN(BN52:BN363)</f>
        <v>#VALUE!</v>
      </c>
      <c r="BO600" s="372" t="e">
        <f>MIN(BO52,BO58,BO64,BO70,BO76,BO82,BO88,BO94,BO100,BO106,BO112,BO118,BO124,BO130,BO136,BO142,BO148,BO154,BO160,BO166,BO172,BO178,BO184,BO190,BO196,BO202,BO208,BO214,BO220,BO226,BO232,BO238,BO244,BO250,BO256,BO262,BO268,BO274,BO280,BO286,BO292,BO298,BO304,BO310,BO316,BO322,BO328,BO334,BO340,BO346,BO352,BO358)</f>
        <v>#VALUE!</v>
      </c>
      <c r="BP600" s="361" t="e">
        <f t="shared" ref="BP600:BT600" si="39">MIN(BP52:BP363)</f>
        <v>#VALUE!</v>
      </c>
      <c r="BQ600" s="361" t="e">
        <f t="shared" si="39"/>
        <v>#VALUE!</v>
      </c>
      <c r="BR600" s="361" t="e">
        <f t="shared" si="39"/>
        <v>#VALUE!</v>
      </c>
      <c r="BS600" s="361" t="e">
        <f t="shared" si="39"/>
        <v>#VALUE!</v>
      </c>
      <c r="BT600" s="361" t="e">
        <f t="shared" si="39"/>
        <v>#VALUE!</v>
      </c>
      <c r="BU600" s="297">
        <f>MIN(BU52,BU58,BU64,BU70,BU76,BU82,BU88,BU94,BU100,BU106,BU112,BU118,BU124,BU130,BU136,BU142,BU148,BU154,BU160,BU166,BU172,BU178,BU184,BU190,BU196,BU202,BU208,BU214,BU220,BU226,BU232,BU238,BU244,BU250,BU256,BU262,BU268,BU274,BU280,BU286,BU292,BU298,BU304,BU310,BU316,BU322,BU328,BU334,BU340,BU346,BU352,BU358)</f>
        <v>0</v>
      </c>
      <c r="BV600" s="303">
        <f>MIN(BV52:BV363)</f>
        <v>0</v>
      </c>
      <c r="BW600" s="297">
        <f>MIN(BW52,BW58,BW64,BW70,BW76,BW82,BW88,BW94,BW100,BW106,BW112,BW118,BW124,BW130,BW136,BW142,BW148,BW154,BW160,BW166,BW172,BW178,BW184,BW190,BW196,BW202,BW208,BW214,BW220,BW226,BW232,BW238,BW244,BW250,BW256,BW262,BW268,BW274,BW280,BW286,BW292,BW298,BW304,BW310,BW316,BW322,BW328,BW334,BW340,BW346,BW352,BW358)</f>
        <v>0</v>
      </c>
      <c r="BX600" s="303">
        <f>MIN(BX52:BX363)</f>
        <v>0</v>
      </c>
    </row>
    <row r="601" spans="1:76" ht="17" customHeight="1" thickBot="1" x14ac:dyDescent="0.4">
      <c r="V601" s="113" t="s">
        <v>120</v>
      </c>
      <c r="W601" s="169">
        <f>MAX(W4:W363)</f>
        <v>0</v>
      </c>
      <c r="X601" s="169">
        <f>MAX(X4:X363)</f>
        <v>0</v>
      </c>
      <c r="Z601" s="113"/>
      <c r="AP601" s="169">
        <f>MAX(AP4:AP363)</f>
        <v>0</v>
      </c>
      <c r="AQ601" s="169">
        <f>MAX(AQ4:AQ363)</f>
        <v>0</v>
      </c>
      <c r="AR601" s="169" t="e">
        <f>MAX(AR52:AR363)</f>
        <v>#DIV/0!</v>
      </c>
      <c r="AS601" s="169" t="e">
        <f>MAX(AS52:AS363)</f>
        <v>#DIV/0!</v>
      </c>
      <c r="AT601" s="562"/>
      <c r="AU601" s="178" t="s">
        <v>120</v>
      </c>
      <c r="AV601" s="538"/>
      <c r="AW601" s="373" t="e">
        <f>MAX(AW52,AW58,AW64,AW70,AW76,AW82,AW88,AW94,AW100,AW106,AW112,AW118,AW124,AW130,AW136,AW142,AW148,AW154,AW160,AW166,AW172,AW178,AW184,AW190,AW196,AW202,AW208,AW214,AW220,AW226,AW232,AW238,AW244,AW250,AW256,AW262,AW268,AW274,AW280,AW286,AW292,AW298,AW304,AW310,AW316,AW322,AW328,AW334,AW340,AW346,AW352,AW358)</f>
        <v>#VALUE!</v>
      </c>
      <c r="AX601" s="362" t="e">
        <f>MAX(AX52:AX363)</f>
        <v>#VALUE!</v>
      </c>
      <c r="AY601" s="362" t="e">
        <f t="shared" ref="AY601:BB601" si="40">MAX(AY52:AY363)</f>
        <v>#VALUE!</v>
      </c>
      <c r="AZ601" s="362" t="e">
        <f t="shared" si="40"/>
        <v>#VALUE!</v>
      </c>
      <c r="BA601" s="362" t="e">
        <f t="shared" si="40"/>
        <v>#VALUE!</v>
      </c>
      <c r="BB601" s="362" t="e">
        <f t="shared" si="40"/>
        <v>#VALUE!</v>
      </c>
      <c r="BC601" s="373" t="e">
        <f>MAX(BC52,BC58,BC64,BC70,BC76,BC82,BC88,BC94,BC100,BC106,BC112,BC118,BC124,BC130,BC136,BC142,BC148,BC154,BC160,BC166,BC172,BC178,BC184,BC190,BC196,BC202,BC208,BC214,BC220,BC226,BC232,BC238,BC244,BC250,BC256,BC262,BC268,BC274,BC280,BC286,BC292,BC298,BC304,BC310,BC316,BC322,BC328,BC334,BC340,BC346,BC352,BC358)</f>
        <v>#VALUE!</v>
      </c>
      <c r="BD601" s="362" t="e">
        <f>MAX(BD52:BD363)</f>
        <v>#VALUE!</v>
      </c>
      <c r="BE601" s="373" t="e">
        <f>MAX(BE52,BE58,BE64,BE70,BE76,BE82,BE88,BE94,BE100,BE106,BE112,BE118,BE124,BE130,BE136,BE142,BE148,BE154,BE160,BE166,BE172,BE178,BE184,BE190,BE196,BE202,BE208,BE214,BE220,BE226,BE232,BE238,BE244,BE250,BE256,BE262,BE268,BE274,BE280,BE286,BE292,BE298,BE304,BE310,BE316,BE322,BE328,BE334,BE340,BE346,BE352,BE358)</f>
        <v>#VALUE!</v>
      </c>
      <c r="BF601" s="362" t="e">
        <f>MAX(BF52:BF363)</f>
        <v>#VALUE!</v>
      </c>
      <c r="BG601" s="373" t="e">
        <f>MAX(BG52,BG58,BG64,BG70,BG76,BG82,BG88,BG94,BG100,BG106,BG112,BG118,BG124,BG130,BG136,BG142,BG148,BG154,BG160,BG166,BG172,BG178,BG184,BG190,BG196,BG202,BG208,BG214,BG220,BG226,BG232,BG238,BG244,BG250,BG256,BG262,BG268,BG274,BG280,BG286,BG292,BG298,BG304,BG310,BG316,BG322,BG328,BG334,BG340,BG346,BG352,BG358)</f>
        <v>#VALUE!</v>
      </c>
      <c r="BH601" s="362" t="e">
        <f>MAX(BH52:BH363)</f>
        <v>#VALUE!</v>
      </c>
      <c r="BI601" s="373" t="e">
        <f>MAX(BI52,BI58,BI64,BI70,BI76,BI82,BI88,BI94,BI100,BI106,BI112,BI118,BI124,BI130,BI136,BI142,BI148,BI154,BI160,BI166,BI172,BI178,BI184,BI190,BI196,BI202,BI208,BI214,BI220,BI226,BI232,BI238,BI244,BI250,BI256,BI262,BI268,BI274,BI280,BI286,BI292,BI298,BI304,BI310,BI316,BI322,BI328,BI334,BI340,BI346,BI352,BI358)</f>
        <v>#VALUE!</v>
      </c>
      <c r="BJ601" s="362" t="e">
        <f>MAX(BJ52:BJ363)</f>
        <v>#VALUE!</v>
      </c>
      <c r="BK601" s="373" t="e">
        <f>MAX(BK52,BK58,BK64,BK70,BK76,BK82,BK88,BK94,BK100,BK106,BK112,BK118,BK124,BK130,BK136,BK142,BK148,BK154,BK160,BK166,BK172,BK178,BK184,BK190,BK196,BK202,BK208,BK214,BK220,BK226,BK232,BK238,BK244,BK250,BK256,BK262,BK268,BK274,BK280,BK286,BK292,BK298,BK304,BK310,BK316,BK322,BK328,BK334,BK340,BK346,BK352,BK358)</f>
        <v>#VALUE!</v>
      </c>
      <c r="BL601" s="362" t="e">
        <f>MAX(BL52:BL363)</f>
        <v>#VALUE!</v>
      </c>
      <c r="BM601" s="373" t="e">
        <f>MAX(BM52,BM58,BM64,BM70,BM76,BM82,BM88,BM94,BM100,BM106,BM112,BM118,BM124,BM130,BM136,BM142,BM148,BM154,BM160,BM166,BM172,BM178,BM184,BM190,BM196,BM202,BM208,BM214,BM220,BM226,BM232,BM238,BM244,BM250,BM256,BM262,BM268,BM274,BM280,BM286,BM292,BM298,BM304,BM310,BM316,BM322,BM328,BM334,BM340,BM346,BM352,BM358)</f>
        <v>#VALUE!</v>
      </c>
      <c r="BN601" s="362" t="e">
        <f>MAX(BN52:BN363)</f>
        <v>#VALUE!</v>
      </c>
      <c r="BO601" s="373" t="e">
        <f>MAX(BO52,BO58,BO64,BO70,BO76,BO82,BO88,BO94,BO100,BO106,BO112,BO118,BO124,BO130,BO136,BO142,BO148,BO154,BO160,BO166,BO172,BO178,BO184,BO190,BO196,BO202,BO208,BO214,BO220,BO226,BO232,BO238,BO244,BO250,BO256,BO262,BO268,BO274,BO280,BO286,BO292,BO298,BO304,BO310,BO316,BO322,BO328,BO334,BO340,BO346,BO352,BO358)</f>
        <v>#VALUE!</v>
      </c>
      <c r="BP601" s="362" t="e">
        <f t="shared" ref="BP601:BT601" si="41">MAX(BP52:BP363)</f>
        <v>#VALUE!</v>
      </c>
      <c r="BQ601" s="362" t="e">
        <f t="shared" si="41"/>
        <v>#VALUE!</v>
      </c>
      <c r="BR601" s="362" t="e">
        <f t="shared" si="41"/>
        <v>#VALUE!</v>
      </c>
      <c r="BS601" s="362" t="e">
        <f t="shared" si="41"/>
        <v>#VALUE!</v>
      </c>
      <c r="BT601" s="362" t="e">
        <f t="shared" si="41"/>
        <v>#VALUE!</v>
      </c>
      <c r="BU601" s="299">
        <f>MAX(BU52,BU58,BU64,BU70,BU76,BU82,BU88,BU94,BU100,BU106,BU112,BU118,BU124,BU130,BU136,BU142,BU148,BU154,BU160,BU166,BU172,BU178,BU184,BU190,BU196,BU202,BU208,BU214,BU220,BU226,BU232,BU238,BU244,BU250,BU256,BU262,BU268,BU274,BU280,BU286,BU292,BU298,BU304,BU310,BU316,BU322,BU328,BU334,BU340,BU346,BU352,BU358)</f>
        <v>0</v>
      </c>
      <c r="BV601" s="304">
        <f>MAX(BV52:BV363)</f>
        <v>0</v>
      </c>
      <c r="BW601" s="299">
        <f>MAX(BW52,BW58,BW64,BW70,BW76,BW82,BW88,BW94,BW100,BW106,BW112,BW118,BW124,BW130,BW136,BW142,BW148,BW154,BW160,BW166,BW172,BW178,BW184,BW190,BW196,BW202,BW208,BW214,BW220,BW226,BW232,BW238,BW244,BW250,BW256,BW262,BW268,BW274,BW280,BW286,BW292,BW298,BW304,BW310,BW316,BW322,BW328,BW334,BW340,BW346,BW352,BW358)</f>
        <v>0</v>
      </c>
      <c r="BX601" s="304">
        <f>MAX(BX52:BX363)</f>
        <v>0</v>
      </c>
    </row>
    <row r="602" spans="1:76" ht="17" customHeight="1" x14ac:dyDescent="0.35">
      <c r="V602" s="113" t="s">
        <v>119</v>
      </c>
      <c r="W602" s="169">
        <f>MIN(W4:W363)</f>
        <v>0</v>
      </c>
      <c r="X602" s="169">
        <f>MIN(X4:X363)</f>
        <v>0</v>
      </c>
      <c r="Z602" s="113"/>
      <c r="AP602" s="169">
        <f>MIN(AP4:AP363)</f>
        <v>0</v>
      </c>
      <c r="AQ602" s="169">
        <f>MIN(AQ4:AQ363)</f>
        <v>0</v>
      </c>
      <c r="AR602" s="169" t="e">
        <f>MIN(AR52:AR363)</f>
        <v>#DIV/0!</v>
      </c>
      <c r="AS602" s="169" t="e">
        <f>MIN(AS52:AS363)</f>
        <v>#DIV/0!</v>
      </c>
      <c r="AT602" s="562"/>
      <c r="AU602" s="178" t="s">
        <v>118</v>
      </c>
      <c r="AV602" s="539" t="s">
        <v>122</v>
      </c>
      <c r="AW602" s="171" t="e">
        <f>AVERAGE(AW54,AW60,AW66,AW72,AW78,AW84,AW90,AW96,AW102,AW108,AW114,AW120,AW126,AW132,AW138,AW144,AW150,AW156,AW162,AW168,AW174,AW180,AW186,AW192,AW198,AW204,AW210,AW216,AW222,AW228,AW234,AW240,AW246,AW252,AW258,AW264,AW270,AW276,AW282,AW288,AW294,AW300,AW306,AW312,AW318,AW324,AW330,AW336,AW342,AW348,AW354,AW360)</f>
        <v>#VALUE!</v>
      </c>
      <c r="AX602" s="363"/>
      <c r="AY602" s="364"/>
      <c r="AZ602" s="364"/>
      <c r="BA602" s="364"/>
      <c r="BB602" s="364"/>
      <c r="BC602" s="171" t="e">
        <f>AVERAGE(BC54,BC60,BC66,BC72,BC78,BC84,BC90,BC96,BC102,BC108,BC114,BC120,BC126,BC132,BC138,BC144,BC150,BC156,BC162,BC168,BC174,BC180,BC186,BC192,BC198,BC204,BC210,BC216,BC222,BC228,BC234,BC240,BC246,BC252,BC258,BC264,BC270,BC276,BC282,BC288,BC294,BC300,BC306,BC312,BC318,BC324,BC330,BC336,BC342,BC348,BC354,BC360)</f>
        <v>#VALUE!</v>
      </c>
      <c r="BD602" s="353"/>
      <c r="BE602" s="171" t="e">
        <f>AVERAGE(BE54,BE60,BE66,BE72,BE78,BE84,BE90,BE96,BE102,BE108,BE114,BE120,BE126,BE132,BE138,BE144,BE150,BE156,BE162,BE168,BE174,BE180,BE186,BE192,BE198,BE204,BE210,BE216,BE222,BE228,BE234,BE240,BE246,BE252,BE258,BE264,BE270,BE276,BE282,BE288,BE294,BE300,BE306,BE312,BE318,BE324,BE330,BE336,BE342,BE348,BE354,BE360)</f>
        <v>#VALUE!</v>
      </c>
      <c r="BF602" s="353"/>
      <c r="BG602" s="171" t="e">
        <f>AVERAGE(BG54,BG60,BG66,BG72,BG78,BG84,BG90,BG96,BG102,BG108,BG114,BG120,BG126,BG132,BG138,BG144,BG150,BG156,BG162,BG168,BG174,BG180,BG186,BG192,BG198,BG204,BG210,BG216,BG222,BG228,BG234,BG240,BG246,BG252,BG258,BG264,BG270,BG276,BG282,BG288,BG294,BG300,BG306,BG312,BG318,BG324,BG330,BG336,BG342,BG348,BG354,BG360)</f>
        <v>#VALUE!</v>
      </c>
      <c r="BH602" s="353"/>
      <c r="BI602" s="171" t="e">
        <f>AVERAGE(BI54,BI60,BI66,BI72,BI78,BI84,BI90,BI96,BI102,BI108,BI114,BI120,BI126,BI132,BI138,BI144,BI150,BI156,BI162,BI168,BI174,BI180,BI186,BI192,BI198,BI204,BI210,BI216,BI222,BI228,BI234,BI240,BI246,BI252,BI258,BI264,BI270,BI276,BI282,BI288,BI294,BI300,BI306,BI312,BI318,BI324,BI330,BI336,BI342,BI348,BI354,BI360)</f>
        <v>#VALUE!</v>
      </c>
      <c r="BJ602" s="353"/>
      <c r="BK602" s="171" t="e">
        <f>AVERAGE(BK54,BK60,BK66,BK72,BK78,BK84,BK90,BK96,BK102,BK108,BK114,BK120,BK126,BK132,BK138,BK144,BK150,BK156,BK162,BK168,BK174,BK180,BK186,BK192,BK198,BK204,BK210,BK216,BK222,BK228,BK234,BK240,BK246,BK252,BK258,BK264,BK270,BK276,BK282,BK288,BK294,BK300,BK306,BK312,BK318,BK324,BK330,BK336,BK342,BK348,BK354,BK360)</f>
        <v>#VALUE!</v>
      </c>
      <c r="BL602" s="353"/>
      <c r="BM602" s="171" t="e">
        <f>AVERAGE(BM54,BM60,BM66,BM72,BM78,BM84,BM90,BM96,BM102,BM108,BM114,BM120,BM126,BM132,BM138,BM144,BM150,BM156,BM162,BM168,BM174,BM180,BM186,BM192,BM198,BM204,BM210,BM216,BM222,BM228,BM234,BM240,BM246,BM252,BM258,BM264,BM270,BM276,BM282,BM288,BM294,BM300,BM306,BM312,BM318,BM324,BM330,BM336,BM342,BM348,BM354,BM360)</f>
        <v>#VALUE!</v>
      </c>
      <c r="BN602" s="353"/>
      <c r="BO602" s="171" t="e">
        <f>AVERAGE(BO54,BO60,BO66,BO72,BO78,BO84,BO90,BO96,BO102,BO108,BO114,BO120,BO126,BO132,BO138,BO144,BO150,BO156,BO162,BO168,BO174,BO180,BO186,BO192,BO198,BO204,BO210,BO216,BO222,BO228,BO234,BO240,BO246,BO252,BO258,BO264,BO270,BO276,BO282,BO288,BO294,BO300,BO306,BO312,BO318,BO324,BO330,BO336,BO342,BO348,BO354,BO360)</f>
        <v>#VALUE!</v>
      </c>
      <c r="BP602" s="499"/>
      <c r="BQ602" s="500"/>
      <c r="BR602" s="500"/>
      <c r="BS602" s="500"/>
      <c r="BT602" s="500"/>
      <c r="BU602" s="295">
        <f>SUM(BU54,BU60,BU66,BU72,BU78,BU84,BU90,BU96,BU102,BU108,BU114,BU120,BU126,BU132,BU138,BU144,BU150,BU156,BU162,BU168,BU174,BU180,BU186,BU192,BU198,BU204,BU210,BU216,BU222,BU228,BU234,BU240,BU246,BU252,BU258,BU264,BU270,BU276,BU282,BU288,BU294,BU300,BU306,BU312,BU318,BU324,BU330,BU336,BU342,BU348,BU354,BU360)</f>
        <v>0</v>
      </c>
      <c r="BV602" s="356"/>
      <c r="BW602" s="295">
        <f>SUM(BW54,BW60,BW66,BW72,BW78,BW84,BW90,BW96,BW102,BW108,BW114,BW120,BW126,BW132,BW138,BW144,BW150,BW156,BW162,BW168,BW174,BW180,BW186,BW192,BW198,BW204,BW210,BW216,BW222,BW228,BW234,BW240,BW246,BW252,BW258,BW264,BW270,BW276,BW282,BW288,BW294,BW300,BW306,BW312,BW318,BW324,BW330,BW336,BW342,BW348,BW354,BW360)</f>
        <v>0</v>
      </c>
      <c r="BX602" s="356"/>
    </row>
    <row r="603" spans="1:76" ht="17" customHeight="1" x14ac:dyDescent="0.35">
      <c r="V603" s="113" t="s">
        <v>129</v>
      </c>
      <c r="W603" s="169"/>
      <c r="X603" s="169"/>
      <c r="Z603" s="113"/>
      <c r="AP603" s="184" t="e">
        <f>AP599/W599</f>
        <v>#NUM!</v>
      </c>
      <c r="AQ603" s="184" t="e">
        <f>AQ599/X599</f>
        <v>#NUM!</v>
      </c>
      <c r="AR603" s="169"/>
      <c r="AS603" s="169"/>
      <c r="AT603" s="562"/>
      <c r="AU603" s="178" t="s">
        <v>119</v>
      </c>
      <c r="AV603" s="540"/>
      <c r="AW603" s="372" t="e">
        <f>MIN(AW54,AW60,AW66,AW72,AW78,AW84,AW90,AW96,AW102,AW108,AW114,AW120,AW126,AW132,AW138,AW144,AW150,AW156,AW162,AW168,AW174,AW180,AW186,AW192,AW198,AW204,AW210,AW216,AW222,AW228,AW234,AW240,AW246,AW252,AW258,AW264,AW270,AW276,AW282,AW288,AW294,AW300,AW306,AW312,AW318,AW324,AW330,AW336,AW342,AW348,AW354,AW360)</f>
        <v>#VALUE!</v>
      </c>
      <c r="AX603" s="365"/>
      <c r="AY603" s="366"/>
      <c r="AZ603" s="366"/>
      <c r="BA603" s="366"/>
      <c r="BB603" s="366"/>
      <c r="BC603" s="372" t="e">
        <f>MIN(BC54,BC60,BC66,BC72,BC78,BC84,BC90,BC96,BC102,BC108,BC114,BC120,BC126,BC132,BC138,BC144,BC150,BC156,BC162,BC168,BC174,BC180,BC186,BC192,BC198,BC204,BC210,BC216,BC222,BC228,BC234,BC240,BC246,BC252,BC258,BC264,BC270,BC276,BC282,BC288,BC294,BC300,BC306,BC312,BC318,BC324,BC330,BC336,BC342,BC348,BC354,BC360)</f>
        <v>#VALUE!</v>
      </c>
      <c r="BD603" s="354"/>
      <c r="BE603" s="372" t="e">
        <f>MIN(BE54,BE60,BE66,BE72,BE78,BE84,BE90,BE96,BE102,BE108,BE114,BE120,BE126,BE132,BE138,BE144,BE150,BE156,BE162,BE168,BE174,BE180,BE186,BE192,BE198,BE204,BE210,BE216,BE222,BE228,BE234,BE240,BE246,BE252,BE258,BE264,BE270,BE276,BE282,BE288,BE294,BE300,BE306,BE312,BE318,BE324,BE330,BE336,BE342,BE348,BE354,BE360)</f>
        <v>#VALUE!</v>
      </c>
      <c r="BF603" s="354"/>
      <c r="BG603" s="372" t="e">
        <f>MIN(BG54,BG60,BG66,BG72,BG78,BG84,BG90,BG96,BG102,BG108,BG114,BG120,BG126,BG132,BG138,BG144,BG150,BG156,BG162,BG168,BG174,BG180,BG186,BG192,BG198,BG204,BG210,BG216,BG222,BG228,BG234,BG240,BG246,BG252,BG258,BG264,BG270,BG276,BG282,BG288,BG294,BG300,BG306,BG312,BG318,BG324,BG330,BG336,BG342,BG348,BG354,BG360)</f>
        <v>#VALUE!</v>
      </c>
      <c r="BH603" s="354"/>
      <c r="BI603" s="372" t="e">
        <f>MIN(BI54,BI60,BI66,BI72,BI78,BI84,BI90,BI96,BI102,BI108,BI114,BI120,BI126,BI132,BI138,BI144,BI150,BI156,BI162,BI168,BI174,BI180,BI186,BI192,BI198,BI204,BI210,BI216,BI222,BI228,BI234,BI240,BI246,BI252,BI258,BI264,BI270,BI276,BI282,BI288,BI294,BI300,BI306,BI312,BI318,BI324,BI330,BI336,BI342,BI348,BI354,BI360)</f>
        <v>#VALUE!</v>
      </c>
      <c r="BJ603" s="354"/>
      <c r="BK603" s="372" t="e">
        <f>MIN(BK54,BK60,BK66,BK72,BK78,BK84,BK90,BK96,BK102,BK108,BK114,BK120,BK126,BK132,BK138,BK144,BK150,BK156,BK162,BK168,BK174,BK180,BK186,BK192,BK198,BK204,BK210,BK216,BK222,BK228,BK234,BK240,BK246,BK252,BK258,BK264,BK270,BK276,BK282,BK288,BK294,BK300,BK306,BK312,BK318,BK324,BK330,BK336,BK342,BK348,BK354,BK360)</f>
        <v>#VALUE!</v>
      </c>
      <c r="BL603" s="354"/>
      <c r="BM603" s="372" t="e">
        <f>MIN(BM54,BM60,BM66,BM72,BM78,BM84,BM90,BM96,BM102,BM108,BM114,BM120,BM126,BM132,BM138,BM144,BM150,BM156,BM162,BM168,BM174,BM180,BM186,BM192,BM198,BM204,BM210,BM216,BM222,BM228,BM234,BM240,BM246,BM252,BM258,BM264,BM270,BM276,BM282,BM288,BM294,BM300,BM306,BM312,BM318,BM324,BM330,BM336,BM342,BM348,BM354,BM360)</f>
        <v>#VALUE!</v>
      </c>
      <c r="BN603" s="354"/>
      <c r="BO603" s="372" t="e">
        <f>MIN(BO54,BO60,BO66,BO72,BO78,BO84,BO90,BO96,BO102,BO108,BO114,BO120,BO126,BO132,BO138,BO144,BO150,BO156,BO162,BO168,BO174,BO180,BO186,BO192,BO198,BO204,BO210,BO216,BO222,BO228,BO234,BO240,BO246,BO252,BO258,BO264,BO270,BO276,BO282,BO288,BO294,BO300,BO306,BO312,BO318,BO324,BO330,BO336,BO342,BO348,BO354,BO360)</f>
        <v>#VALUE!</v>
      </c>
      <c r="BP603" s="501"/>
      <c r="BQ603" s="502"/>
      <c r="BR603" s="502"/>
      <c r="BS603" s="502"/>
      <c r="BT603" s="502"/>
      <c r="BU603" s="297">
        <f>MIN(BU54,BU60,BU66,BU72,BU78,BU84,BU90,BU96,BU102,BU108,BU114,BU120,BU126,BU132,BU138,BU144,BU150,BU156,BU162,BU168,BU174,BU180,BU186,BU192,BU198,BU204,BU210,BU216,BU222,BU228,BU234,BU240,BU246,BU252,BU258,BU264,BU270,BU276,BU282,BU288,BU294,BU300,BU306,BU312,BU318,BU324,BU330,BU336,BU342,BU348,BU354,BU360)</f>
        <v>0</v>
      </c>
      <c r="BV603" s="357"/>
      <c r="BW603" s="297">
        <f>MIN(BW54,BW60,BW66,BW72,BW78,BW84,BW90,BW96,BW102,BW108,BW114,BW120,BW126,BW132,BW138,BW144,BW150,BW156,BW162,BW168,BW174,BW180,BW186,BW192,BW198,BW204,BW210,BW216,BW222,BW228,BW234,BW240,BW246,BW252,BW258,BW264,BW270,BW276,BW282,BW288,BW294,BW300,BW306,BW312,BW318,BW324,BW330,BW336,BW342,BW348,BW354,BW360)</f>
        <v>0</v>
      </c>
      <c r="BX603" s="357"/>
    </row>
    <row r="604" spans="1:76" ht="17" customHeight="1" thickBot="1" x14ac:dyDescent="0.4">
      <c r="W604" s="169"/>
      <c r="X604" s="169"/>
      <c r="Z604" s="113"/>
      <c r="AP604" s="169"/>
      <c r="AQ604" s="169"/>
      <c r="AR604" s="169"/>
      <c r="AS604" s="169"/>
      <c r="AT604" s="562"/>
      <c r="AU604" s="178" t="s">
        <v>120</v>
      </c>
      <c r="AV604" s="541"/>
      <c r="AW604" s="373" t="e">
        <f>MAX(AW54,AW60,AW66,AW72,AW78,AW84,AW90,AW96,AW102,AW108,AW114,AW120,AW126,AW132,AW138,AW144,AW150,AW156,AW162,AW168,AW174,AW180,AW186,AW192,AW198,AW204,AW210,AW216,AW222,AW228,AW234,AW240,AW246,AW252,AW258,AW264,AW270,AW276,AW282,AW288,AW294,AW300,AW306,AW312,AW318,AW324,AW330,AW336,AW342,AW348,AW354,AW360)</f>
        <v>#VALUE!</v>
      </c>
      <c r="AX604" s="365"/>
      <c r="AY604" s="366"/>
      <c r="AZ604" s="366"/>
      <c r="BA604" s="366"/>
      <c r="BB604" s="366"/>
      <c r="BC604" s="373" t="e">
        <f>MAX(BC54,BC60,BC66,BC72,BC78,BC84,BC90,BC96,BC102,BC108,BC114,BC120,BC126,BC132,BC138,BC144,BC150,BC156,BC162,BC168,BC174,BC180,BC186,BC192,BC198,BC204,BC210,BC216,BC222,BC228,BC234,BC240,BC246,BC252,BC258,BC264,BC270,BC276,BC282,BC288,BC294,BC300,BC306,BC312,BC318,BC324,BC330,BC336,BC342,BC348,BC354,BC360)</f>
        <v>#VALUE!</v>
      </c>
      <c r="BD604" s="354"/>
      <c r="BE604" s="373" t="e">
        <f>MAX(BE54,BE60,BE66,BE72,BE78,BE84,BE90,BE96,BE102,BE108,BE114,BE120,BE126,BE132,BE138,BE144,BE150,BE156,BE162,BE168,BE174,BE180,BE186,BE192,BE198,BE204,BE210,BE216,BE222,BE228,BE234,BE240,BE246,BE252,BE258,BE264,BE270,BE276,BE282,BE288,BE294,BE300,BE306,BE312,BE318,BE324,BE330,BE336,BE342,BE348,BE354,BE360)</f>
        <v>#VALUE!</v>
      </c>
      <c r="BF604" s="354"/>
      <c r="BG604" s="373" t="e">
        <f>MAX(BG54,BG60,BG66,BG72,BG78,BG84,BG90,BG96,BG102,BG108,BG114,BG120,BG126,BG132,BG138,BG144,BG150,BG156,BG162,BG168,BG174,BG180,BG186,BG192,BG198,BG204,BG210,BG216,BG222,BG228,BG234,BG240,BG246,BG252,BG258,BG264,BG270,BG276,BG282,BG288,BG294,BG300,BG306,BG312,BG318,BG324,BG330,BG336,BG342,BG348,BG354,BG360)</f>
        <v>#VALUE!</v>
      </c>
      <c r="BH604" s="354"/>
      <c r="BI604" s="373" t="e">
        <f>MAX(BI54,BI60,BI66,BI72,BI78,BI84,BI90,BI96,BI102,BI108,BI114,BI120,BI126,BI132,BI138,BI144,BI150,BI156,BI162,BI168,BI174,BI180,BI186,BI192,BI198,BI204,BI210,BI216,BI222,BI228,BI234,BI240,BI246,BI252,BI258,BI264,BI270,BI276,BI282,BI288,BI294,BI300,BI306,BI312,BI318,BI324,BI330,BI336,BI342,BI348,BI354,BI360)</f>
        <v>#VALUE!</v>
      </c>
      <c r="BJ604" s="354"/>
      <c r="BK604" s="373" t="e">
        <f>MAX(BK54,BK60,BK66,BK72,BK78,BK84,BK90,BK96,BK102,BK108,BK114,BK120,BK126,BK132,BK138,BK144,BK150,BK156,BK162,BK168,BK174,BK180,BK186,BK192,BK198,BK204,BK210,BK216,BK222,BK228,BK234,BK240,BK246,BK252,BK258,BK264,BK270,BK276,BK282,BK288,BK294,BK300,BK306,BK312,BK318,BK324,BK330,BK336,BK342,BK348,BK354,BK360)</f>
        <v>#VALUE!</v>
      </c>
      <c r="BL604" s="354"/>
      <c r="BM604" s="373" t="e">
        <f>MAX(BM54,BM60,BM66,BM72,BM78,BM84,BM90,BM96,BM102,BM108,BM114,BM120,BM126,BM132,BM138,BM144,BM150,BM156,BM162,BM168,BM174,BM180,BM186,BM192,BM198,BM204,BM210,BM216,BM222,BM228,BM234,BM240,BM246,BM252,BM258,BM264,BM270,BM276,BM282,BM288,BM294,BM300,BM306,BM312,BM318,BM324,BM330,BM336,BM342,BM348,BM354,BM360)</f>
        <v>#VALUE!</v>
      </c>
      <c r="BN604" s="354"/>
      <c r="BO604" s="373" t="e">
        <f>MAX(BO54,BO60,BO66,BO72,BO78,BO84,BO90,BO96,BO102,BO108,BO114,BO120,BO126,BO132,BO138,BO144,BO150,BO156,BO162,BO168,BO174,BO180,BO186,BO192,BO198,BO204,BO210,BO216,BO222,BO228,BO234,BO240,BO246,BO252,BO258,BO264,BO270,BO276,BO282,BO288,BO294,BO300,BO306,BO312,BO318,BO324,BO330,BO336,BO342,BO348,BO354,BO360)</f>
        <v>#VALUE!</v>
      </c>
      <c r="BP604" s="501"/>
      <c r="BQ604" s="502"/>
      <c r="BR604" s="502"/>
      <c r="BS604" s="502"/>
      <c r="BT604" s="502"/>
      <c r="BU604" s="299">
        <f>MAX(BU54,BU60,BU66,BU72,BU78,BU84,BU90,BU96,BU102,BU108,BU114,BU120,BU126,BU132,BU138,BU144,BU150,BU156,BU162,BU168,BU174,BU180,BU186,BU192,BU198,BU204,BU210,BU216,BU222,BU228,BU234,BU240,BU246,BU252,BU258,BU264,BU270,BU276,BU282,BU288,BU294,BU300,BU306,BU312,BU318,BU324,BU330,BU336,BU342,BU348,BU354,BU360)</f>
        <v>0</v>
      </c>
      <c r="BV604" s="357"/>
      <c r="BW604" s="299">
        <f>MAX(BW54,BW60,BW66,BW72,BW78,BW84,BW90,BW96,BW102,BW108,BW114,BW120,BW126,BW132,BW138,BW144,BW150,BW156,BW162,BW168,BW174,BW180,BW186,BW192,BW198,BW204,BW210,BW216,BW222,BW228,BW234,BW240,BW246,BW252,BW258,BW264,BW270,BW276,BW282,BW288,BW294,BW300,BW306,BW312,BW318,BW324,BW330,BW336,BW342,BW348,BW354,BW360)</f>
        <v>0</v>
      </c>
      <c r="BX604" s="357"/>
    </row>
    <row r="605" spans="1:76" ht="17" customHeight="1" x14ac:dyDescent="0.35">
      <c r="W605" s="169"/>
      <c r="X605" s="169"/>
      <c r="Z605" s="113"/>
      <c r="AP605" s="169"/>
      <c r="AQ605" s="169"/>
      <c r="AR605" s="169"/>
      <c r="AS605" s="169"/>
      <c r="AT605" s="562"/>
      <c r="AU605" s="186" t="s">
        <v>118</v>
      </c>
      <c r="AV605" s="542" t="s">
        <v>123</v>
      </c>
      <c r="AW605" s="371" t="e">
        <f>AVERAGE(AW56,AW62,AW68,AW74,AW80,AW86,AW92,AW98,AW104,AW110,AW116,AW122,AW128,AW134,AW140,AW146,AW152,AW158,AW164,AW170,AW176,AW182,AW188,AW194,AW200,AW206,AW212,AW218,AW224,AW230,AW236,AW242,AW248,AW254,AW260,AW266,AW272,AW278,AW284,AW290,AW296,AW302,AW308,AW314,AW320,AW326,AW332,AW338,AW344,AW350,AW356,AW362)</f>
        <v>#VALUE!</v>
      </c>
      <c r="AX605" s="365"/>
      <c r="AY605" s="366"/>
      <c r="AZ605" s="366"/>
      <c r="BA605" s="366"/>
      <c r="BB605" s="366"/>
      <c r="BC605" s="371" t="e">
        <f>AVERAGE(BC56,BC62,BC68,BC74,BC80,BC86,BC92,BC98,BC104,BC110,BC116,BC122,BC128,BC134,BC140,BC146,BC152,BC158,BC164,BC170,BC176,BC182,BC188,BC194,BC200,BC206,BC212,BC218,BC224,BC230,BC236,BC242,BC248,BC254,BC260,BC266,BC272,BC278,BC284,BC290,BC296,BC302,BC308,BC314,BC320,BC326,BC332,BC338,BC344,BC350,BC356,BC362)</f>
        <v>#VALUE!</v>
      </c>
      <c r="BD605" s="354"/>
      <c r="BE605" s="371" t="e">
        <f>AVERAGE(BE56,BE62,BE68,BE74,BE80,BE86,BE92,BE98,BE104,BE110,BE116,BE122,BE128,BE134,BE140,BE146,BE152,BE158,BE164,BE170,BE176,BE182,BE188,BE194,BE200,BE206,BE212,BE218,BE224,BE230,BE236,BE242,BE248,BE254,BE260,BE266,BE272,BE278,BE284,BE290,BE296,BE302,BE308,BE314,BE320,BE326,BE332,BE338,BE344,BE350,BE356,BE362)</f>
        <v>#VALUE!</v>
      </c>
      <c r="BF605" s="354"/>
      <c r="BG605" s="371" t="e">
        <f>AVERAGE(BG56,BG62,BG68,BG74,BG80,BG86,BG92,BG98,BG104,BG110,BG116,BG122,BG128,BG134,BG140,BG146,BG152,BG158,BG164,BG170,BG176,BG182,BG188,BG194,BG200,BG206,BG212,BG218,BG224,BG230,BG236,BG242,BG248,BG254,BG260,BG266,BG272,BG278,BG284,BG290,BG296,BG302,BG308,BG314,BG320,BG326,BG332,BG338,BG344,BG350,BG356,BG362)</f>
        <v>#VALUE!</v>
      </c>
      <c r="BH605" s="354"/>
      <c r="BI605" s="371" t="e">
        <f>AVERAGE(BI56,BI62,BI68,BI74,BI80,BI86,BI92,BI98,BI104,BI110,BI116,BI122,BI128,BI134,BI140,BI146,BI152,BI158,BI164,BI170,BI176,BI182,BI188,BI194,BI200,BI206,BI212,BI218,BI224,BI230,BI236,BI242,BI248,BI254,BI260,BI266,BI272,BI278,BI284,BI290,BI296,BI302,BI308,BI314,BI320,BI326,BI332,BI338,BI344,BI350,BI356,BI362)</f>
        <v>#VALUE!</v>
      </c>
      <c r="BJ605" s="354"/>
      <c r="BK605" s="371" t="e">
        <f>AVERAGE(BK56,BK62,BK68,BK74,BK80,BK86,BK92,BK98,BK104,BK110,BK116,BK122,BK128,BK134,BK140,BK146,BK152,BK158,BK164,BK170,BK176,BK182,BK188,BK194,BK200,BK206,BK212,BK218,BK224,BK230,BK236,BK242,BK248,BK254,BK260,BK266,BK272,BK278,BK284,BK290,BK296,BK302,BK308,BK314,BK320,BK326,BK332,BK338,BK344,BK350,BK356,BK362)</f>
        <v>#VALUE!</v>
      </c>
      <c r="BL605" s="354"/>
      <c r="BM605" s="371" t="e">
        <f>AVERAGE(BM56,BM62,BM68,BM74,BM80,BM86,BM92,BM98,BM104,BM110,BM116,BM122,BM128,BM134,BM140,BM146,BM152,BM158,BM164,BM170,BM176,BM182,BM188,BM194,BM200,BM206,BM212,BM218,BM224,BM230,BM236,BM242,BM248,BM254,BM260,BM266,BM272,BM278,BM284,BM290,BM296,BM302,BM308,BM314,BM320,BM326,BM332,BM338,BM344,BM350,BM356,BM362)</f>
        <v>#VALUE!</v>
      </c>
      <c r="BN605" s="354"/>
      <c r="BO605" s="371" t="e">
        <f>AVERAGE(BO56,BO62,BO68,BO74,BO80,BO86,BO92,BO98,BO104,BO110,BO116,BO122,BO128,BO134,BO140,BO146,BO152,BO158,BO164,BO170,BO176,BO182,BO188,BO194,BO200,BO206,BO212,BO218,BO224,BO230,BO236,BO242,BO248,BO254,BO260,BO266,BO272,BO278,BO284,BO290,BO296,BO302,BO308,BO314,BO320,BO326,BO332,BO338,BO344,BO350,BO356,BO362)</f>
        <v>#VALUE!</v>
      </c>
      <c r="BP605" s="501"/>
      <c r="BQ605" s="502"/>
      <c r="BR605" s="502"/>
      <c r="BS605" s="502"/>
      <c r="BT605" s="502"/>
      <c r="BU605" s="301">
        <f>SUM(BU56,BU62,BU68,BU74,BU80,BU86,BU92,BU98,BU104,BU110,BU116,BU122,BU128,BU134,BU140,BU146,BU152,BU158,BU164,BU170,BU176,BU182,BU188,BU194,BU200,BU206,BU212,BU218,BU224,BU230,BU236,BU242,BU248,BU254,BU260,BU266,BU272,BU278,BU284,BU290,BU296,BU302,BU308,BU314,BU320,BU326,BU332,BU338,BU344,BU350,BU356,BU362)</f>
        <v>0</v>
      </c>
      <c r="BV605" s="357"/>
      <c r="BW605" s="301">
        <f>SUM(BW56,BW62,BW68,BW74,BW80,BW86,BW92,BW98,BW104,BW110,BW116,BW122,BW128,BW134,BW140,BW146,BW152,BW158,BW164,BW170,BW176,BW182,BW188,BW194,BW200,BW206,BW212,BW218,BW224,BW230,BW236,BW242,BW248,BW254,BW260,BW266,BW272,BW278,BW284,BW290,BW296,BW302,BW308,BW314,BW320,BW326,BW332,BW338,BW344,BW350,BW356,BW362)</f>
        <v>0</v>
      </c>
      <c r="BX605" s="357"/>
    </row>
    <row r="606" spans="1:76" ht="17" customHeight="1" x14ac:dyDescent="0.35">
      <c r="W606" s="169"/>
      <c r="X606" s="169"/>
      <c r="Z606" s="113"/>
      <c r="AP606" s="169"/>
      <c r="AQ606" s="169"/>
      <c r="AR606" s="169"/>
      <c r="AS606" s="169"/>
      <c r="AT606" s="562"/>
      <c r="AU606" s="186" t="s">
        <v>119</v>
      </c>
      <c r="AV606" s="543"/>
      <c r="AW606" s="372" t="e">
        <f>MIN(AW56,AW62,AW68,AW74,AW80,AW86,AW92,AW98,AW104,AW110,AW116,AW122,AW128,AW134,AW140,AW146,AW152,AW158,AW164,AW170,AW176,AW182,AW188,AW194,AW200,AW206,AW212,AW218,AW224,AW230,AW236,AW242,AW248,AW254,AW260,AW266,AW272,AW278,AW284,AW290,AW296,AW302,AW308,AW314,AW320,AW326,AW332,AW338,AW344,AW350,AW356,AW362)</f>
        <v>#VALUE!</v>
      </c>
      <c r="AX606" s="365"/>
      <c r="AY606" s="366"/>
      <c r="AZ606" s="366"/>
      <c r="BA606" s="366"/>
      <c r="BB606" s="366"/>
      <c r="BC606" s="372" t="e">
        <f>MIN(BC56,BC62,BC68,BC74,BC80,BC86,BC92,BC98,BC104,BC110,BC116,BC122,BC128,BC134,BC140,BC146,BC152,BC158,BC164,BC170,BC176,BC182,BC188,BC194,BC200,BC206,BC212,BC218,BC224,BC230,BC236,BC242,BC248,BC254,BC260,BC266,BC272,BC278,BC284,BC290,BC296,BC302,BC308,BC314,BC320,BC326,BC332,BC338,BC344,BC350,BC356,BC362)</f>
        <v>#VALUE!</v>
      </c>
      <c r="BD606" s="354"/>
      <c r="BE606" s="372" t="e">
        <f>MIN(BE56,BE62,BE68,BE74,BE80,BE86,BE92,BE98,BE104,BE110,BE116,BE122,BE128,BE134,BE140,BE146,BE152,BE158,BE164,BE170,BE176,BE182,BE188,BE194,BE200,BE206,BE212,BE218,BE224,BE230,BE236,BE242,BE248,BE254,BE260,BE266,BE272,BE278,BE284,BE290,BE296,BE302,BE308,BE314,BE320,BE326,BE332,BE338,BE344,BE350,BE356,BE362)</f>
        <v>#VALUE!</v>
      </c>
      <c r="BF606" s="354"/>
      <c r="BG606" s="372" t="e">
        <f>MIN(BG56,BG62,BG68,BG74,BG80,BG86,BG92,BG98,BG104,BG110,BG116,BG122,BG128,BG134,BG140,BG146,BG152,BG158,BG164,BG170,BG176,BG182,BG188,BG194,BG200,BG206,BG212,BG218,BG224,BG230,BG236,BG242,BG248,BG254,BG260,BG266,BG272,BG278,BG284,BG290,BG296,BG302,BG308,BG314,BG320,BG326,BG332,BG338,BG344,BG350,BG356,BG362)</f>
        <v>#VALUE!</v>
      </c>
      <c r="BH606" s="354"/>
      <c r="BI606" s="372" t="e">
        <f>MIN(BI56,BI62,BI68,BI74,BI80,BI86,BI92,BI98,BI104,BI110,BI116,BI122,BI128,BI134,BI140,BI146,BI152,BI158,BI164,BI170,BI176,BI182,BI188,BI194,BI200,BI206,BI212,BI218,BI224,BI230,BI236,BI242,BI248,BI254,BI260,BI266,BI272,BI278,BI284,BI290,BI296,BI302,BI308,BI314,BI320,BI326,BI332,BI338,BI344,BI350,BI356,BI362)</f>
        <v>#VALUE!</v>
      </c>
      <c r="BJ606" s="354"/>
      <c r="BK606" s="372" t="e">
        <f>MIN(BK56,BK62,BK68,BK74,BK80,BK86,BK92,BK98,BK104,BK110,BK116,BK122,BK128,BK134,BK140,BK146,BK152,BK158,BK164,BK170,BK176,BK182,BK188,BK194,BK200,BK206,BK212,BK218,BK224,BK230,BK236,BK242,BK248,BK254,BK260,BK266,BK272,BK278,BK284,BK290,BK296,BK302,BK308,BK314,BK320,BK326,BK332,BK338,BK344,BK350,BK356,BK362)</f>
        <v>#VALUE!</v>
      </c>
      <c r="BL606" s="354"/>
      <c r="BM606" s="372" t="e">
        <f>MIN(BM56,BM62,BM68,BM74,BM80,BM86,BM92,BM98,BM104,BM110,BM116,BM122,BM128,BM134,BM140,BM146,BM152,BM158,BM164,BM170,BM176,BM182,BM188,BM194,BM200,BM206,BM212,BM218,BM224,BM230,BM236,BM242,BM248,BM254,BM260,BM266,BM272,BM278,BM284,BM290,BM296,BM302,BM308,BM314,BM320,BM326,BM332,BM338,BM344,BM350,BM356,BM362)</f>
        <v>#VALUE!</v>
      </c>
      <c r="BN606" s="354"/>
      <c r="BO606" s="372" t="e">
        <f>MIN(BO56,BO62,BO68,BO74,BO80,BO86,BO92,BO98,BO104,BO110,BO116,BO122,BO128,BO134,BO140,BO146,BO152,BO158,BO164,BO170,BO176,BO182,BO188,BO194,BO200,BO206,BO212,BO218,BO224,BO230,BO236,BO242,BO248,BO254,BO260,BO266,BO272,BO278,BO284,BO290,BO296,BO302,BO308,BO314,BO320,BO326,BO332,BO338,BO344,BO350,BO356,BO362)</f>
        <v>#VALUE!</v>
      </c>
      <c r="BP606" s="501"/>
      <c r="BQ606" s="502"/>
      <c r="BR606" s="502"/>
      <c r="BS606" s="502"/>
      <c r="BT606" s="502"/>
      <c r="BU606" s="297">
        <f>MIN(BU56,BU62,BU68,BU74,BU80,BU86,BU92,BU98,BU104,BU110,BU116,BU122,BU128,BU134,BU140,BU146,BU152,BU158,BU164,BU170,BU176,BU182,BU188,BU194,BU200,BU206,BU212,BU218,BU224,BU230,BU236,BU242,BU248,BU254,BU260,BU266,BU272,BU278,BU284,BU290,BU296,BU302,BU308,BU314,BU320,BU326,BU332,BU338,BU344,BU350,BU356,BU362)</f>
        <v>0</v>
      </c>
      <c r="BV606" s="357"/>
      <c r="BW606" s="297">
        <f>MIN(BW56,BW62,BW68,BW74,BW80,BW86,BW92,BW98,BW104,BW110,BW116,BW122,BW128,BW134,BW140,BW146,BW152,BW158,BW164,BW170,BW176,BW182,BW188,BW194,BW200,BW206,BW212,BW218,BW224,BW230,BW236,BW242,BW248,BW254,BW260,BW266,BW272,BW278,BW284,BW290,BW296,BW302,BW308,BW314,BW320,BW326,BW332,BW338,BW344,BW350,BW356,BW362)</f>
        <v>0</v>
      </c>
      <c r="BX606" s="357"/>
    </row>
    <row r="607" spans="1:76" ht="17" customHeight="1" thickBot="1" x14ac:dyDescent="0.4">
      <c r="W607" s="169"/>
      <c r="X607" s="169"/>
      <c r="AP607" s="169"/>
      <c r="AQ607" s="169"/>
      <c r="AR607" s="169"/>
      <c r="AS607" s="169"/>
      <c r="AT607" s="563"/>
      <c r="AU607" s="189" t="s">
        <v>120</v>
      </c>
      <c r="AV607" s="544"/>
      <c r="AW607" s="373" t="e">
        <f>MAX(AW56,AW62,AW68,AW74,AW80,AW86,AW92,AW98,AW104,AW110,AW116,AW122,AW128,AW134,AW140,AW146,AW152,AW158,AW164,AW170,AW176,AW182,AW188,AW194,AW200,AW206,AW212,AW218,AW224,AW230,AW236,AW242,AW248,AW254,AW260,AW266,AW272,AW278,AW284,AW290,AW296,AW302,AW308,AW314,AW320,AW326,AW332,AW338,AW344,AW350,AW356,AW362)</f>
        <v>#VALUE!</v>
      </c>
      <c r="AX607" s="367"/>
      <c r="AY607" s="368"/>
      <c r="AZ607" s="368"/>
      <c r="BA607" s="368"/>
      <c r="BB607" s="368"/>
      <c r="BC607" s="373" t="e">
        <f>MAX(BC56,BC62,BC68,BC74,BC80,BC86,BC92,BC98,BC104,BC110,BC116,BC122,BC128,BC134,BC140,BC146,BC152,BC158,BC164,BC170,BC176,BC182,BC188,BC194,BC200,BC206,BC212,BC218,BC224,BC230,BC236,BC242,BC248,BC254,BC260,BC266,BC272,BC278,BC284,BC290,BC296,BC302,BC308,BC314,BC320,BC326,BC332,BC338,BC344,BC350,BC356,BC362)</f>
        <v>#VALUE!</v>
      </c>
      <c r="BD607" s="355"/>
      <c r="BE607" s="373" t="e">
        <f>MAX(BE56,BE62,BE68,BE74,BE80,BE86,BE92,BE98,BE104,BE110,BE116,BE122,BE128,BE134,BE140,BE146,BE152,BE158,BE164,BE170,BE176,BE182,BE188,BE194,BE200,BE206,BE212,BE218,BE224,BE230,BE236,BE242,BE248,BE254,BE260,BE266,BE272,BE278,BE284,BE290,BE296,BE302,BE308,BE314,BE320,BE326,BE332,BE338,BE344,BE350,BE356,BE362)</f>
        <v>#VALUE!</v>
      </c>
      <c r="BF607" s="355"/>
      <c r="BG607" s="373" t="e">
        <f>MAX(BG56,BG62,BG68,BG74,BG80,BG86,BG92,BG98,BG104,BG110,BG116,BG122,BG128,BG134,BG140,BG146,BG152,BG158,BG164,BG170,BG176,BG182,BG188,BG194,BG200,BG206,BG212,BG218,BG224,BG230,BG236,BG242,BG248,BG254,BG260,BG266,BG272,BG278,BG284,BG290,BG296,BG302,BG308,BG314,BG320,BG326,BG332,BG338,BG344,BG350,BG356,BG362)</f>
        <v>#VALUE!</v>
      </c>
      <c r="BH607" s="355"/>
      <c r="BI607" s="373" t="e">
        <f>MAX(BI56,BI62,BI68,BI74,BI80,BI86,BI92,BI98,BI104,BI110,BI116,BI122,BI128,BI134,BI140,BI146,BI152,BI158,BI164,BI170,BI176,BI182,BI188,BI194,BI200,BI206,BI212,BI218,BI224,BI230,BI236,BI242,BI248,BI254,BI260,BI266,BI272,BI278,BI284,BI290,BI296,BI302,BI308,BI314,BI320,BI326,BI332,BI338,BI344,BI350,BI356,BI362)</f>
        <v>#VALUE!</v>
      </c>
      <c r="BJ607" s="355"/>
      <c r="BK607" s="373" t="e">
        <f>MAX(BK56,BK62,BK68,BK74,BK80,BK86,BK92,BK98,BK104,BK110,BK116,BK122,BK128,BK134,BK140,BK146,BK152,BK158,BK164,BK170,BK176,BK182,BK188,BK194,BK200,BK206,BK212,BK218,BK224,BK230,BK236,BK242,BK248,BK254,BK260,BK266,BK272,BK278,BK284,BK290,BK296,BK302,BK308,BK314,BK320,BK326,BK332,BK338,BK344,BK350,BK356,BK362)</f>
        <v>#VALUE!</v>
      </c>
      <c r="BL607" s="355"/>
      <c r="BM607" s="373" t="e">
        <f>MAX(BM56,BM62,BM68,BM74,BM80,BM86,BM92,BM98,BM104,BM110,BM116,BM122,BM128,BM134,BM140,BM146,BM152,BM158,BM164,BM170,BM176,BM182,BM188,BM194,BM200,BM206,BM212,BM218,BM224,BM230,BM236,BM242,BM248,BM254,BM260,BM266,BM272,BM278,BM284,BM290,BM296,BM302,BM308,BM314,BM320,BM326,BM332,BM338,BM344,BM350,BM356,BM362)</f>
        <v>#VALUE!</v>
      </c>
      <c r="BN607" s="355"/>
      <c r="BO607" s="373" t="e">
        <f>MAX(BO56,BO62,BO68,BO74,BO80,BO86,BO92,BO98,BO104,BO110,BO116,BO122,BO128,BO134,BO140,BO146,BO152,BO158,BO164,BO170,BO176,BO182,BO188,BO194,BO200,BO206,BO212,BO218,BO224,BO230,BO236,BO242,BO248,BO254,BO260,BO266,BO272,BO278,BO284,BO290,BO296,BO302,BO308,BO314,BO320,BO326,BO332,BO338,BO344,BO350,BO356,BO362)</f>
        <v>#VALUE!</v>
      </c>
      <c r="BP607" s="503"/>
      <c r="BQ607" s="504"/>
      <c r="BR607" s="504"/>
      <c r="BS607" s="504"/>
      <c r="BT607" s="504"/>
      <c r="BU607" s="299">
        <f>MAX(BU56,BU62,BU68,BU74,BU80,BU86,BU92,BU98,BU104,BU110,BU116,BU122,BU128,BU134,BU140,BU146,BU152,BU158,BU164,BU170,BU176,BU182,BU188,BU194,BU200,BU206,BU212,BU218,BU224,BU230,BU236,BU242,BU248,BU254,BU260,BU266,BU272,BU278,BU284,BU290,BU296,BU302,BU308,BU314,BU320,BU326,BU332,BU338,BU344,BU350,BU356,BU362)</f>
        <v>0</v>
      </c>
      <c r="BV607" s="358"/>
      <c r="BW607" s="299">
        <f>MAX(BW56,BW62,BW68,BW74,BW80,BW86,BW92,BW98,BW104,BW110,BW116,BW122,BW128,BW134,BW140,BW146,BW152,BW158,BW164,BW170,BW176,BW182,BW188,BW194,BW200,BW206,BW212,BW218,BW224,BW230,BW236,BW242,BW248,BW254,BW260,BW266,BW272,BW278,BW284,BW290,BW296,BW302,BW308,BW314,BW320,BW326,BW332,BW338,BW344,BW350,BW356,BW362)</f>
        <v>0</v>
      </c>
      <c r="BX607" s="358"/>
    </row>
    <row r="608" spans="1:76" ht="17" customHeight="1" x14ac:dyDescent="0.35">
      <c r="A608" s="191"/>
      <c r="B608" s="191"/>
      <c r="C608" s="191"/>
      <c r="D608" s="193"/>
      <c r="E608" s="191"/>
      <c r="F608" s="193"/>
      <c r="G608" s="193"/>
      <c r="H608" s="193"/>
      <c r="I608" s="193"/>
      <c r="J608" s="193"/>
      <c r="K608" s="193"/>
      <c r="L608" s="193"/>
      <c r="M608" s="193"/>
      <c r="N608" s="193"/>
      <c r="O608" s="193"/>
      <c r="P608" s="193"/>
      <c r="Q608" s="193"/>
      <c r="R608" s="193"/>
      <c r="S608" s="193"/>
      <c r="T608" s="193"/>
      <c r="U608" s="193"/>
      <c r="V608" s="193"/>
      <c r="W608" s="210"/>
      <c r="X608" s="210"/>
      <c r="Y608" s="191"/>
      <c r="Z608" s="191"/>
      <c r="AA608" s="191"/>
      <c r="AB608" s="191"/>
      <c r="AC608" s="191"/>
      <c r="AD608" s="191"/>
      <c r="AE608" s="191"/>
      <c r="AF608" s="191"/>
      <c r="AG608" s="191"/>
      <c r="AH608" s="191"/>
      <c r="AI608" s="191"/>
      <c r="AJ608" s="191"/>
      <c r="AK608" s="191"/>
      <c r="AL608" s="191"/>
      <c r="AM608" s="191"/>
      <c r="AN608" s="191"/>
      <c r="AO608" s="191"/>
      <c r="AP608" s="210"/>
      <c r="AQ608" s="210"/>
      <c r="AR608" s="210"/>
      <c r="AS608" s="210"/>
      <c r="AT608" s="197"/>
      <c r="AU608" s="198"/>
      <c r="AV608" s="199"/>
      <c r="AW608" s="200"/>
      <c r="AX608" s="201"/>
      <c r="AY608" s="201"/>
      <c r="AZ608" s="201"/>
      <c r="BA608" s="201"/>
      <c r="BB608" s="201"/>
      <c r="BC608" s="200"/>
      <c r="BD608" s="201"/>
      <c r="BE608" s="200"/>
      <c r="BF608" s="201"/>
      <c r="BG608" s="200"/>
      <c r="BH608" s="201"/>
      <c r="BI608" s="200"/>
      <c r="BJ608" s="201"/>
      <c r="BK608" s="200"/>
      <c r="BL608" s="201"/>
      <c r="BM608" s="200"/>
      <c r="BN608" s="201"/>
      <c r="BO608" s="200"/>
      <c r="BP608" s="201"/>
      <c r="BQ608" s="201"/>
      <c r="BR608" s="201"/>
      <c r="BS608" s="201"/>
      <c r="BT608" s="201"/>
      <c r="BU608" s="305"/>
      <c r="BV608" s="306"/>
      <c r="BW608" s="305"/>
      <c r="BX608" s="306"/>
    </row>
    <row r="609" spans="1:76" ht="17" customHeight="1" thickBot="1" x14ac:dyDescent="0.4">
      <c r="A609" s="202"/>
      <c r="B609" s="202"/>
      <c r="C609" s="202"/>
      <c r="D609" s="203"/>
      <c r="E609" s="156"/>
      <c r="F609" s="169">
        <f>COUNTIFS(F364:F429,"&lt;&gt;",F364:F429,"&lt;&gt;0")</f>
        <v>66</v>
      </c>
      <c r="G609" s="169">
        <f>COUNTIFS(G364:G429,"&lt;&gt;",G364:G429,"&lt;&gt;0")</f>
        <v>0</v>
      </c>
      <c r="H609" s="153"/>
      <c r="I609" s="153"/>
      <c r="J609" s="153"/>
      <c r="K609" s="153"/>
      <c r="L609" s="153"/>
      <c r="M609" s="153"/>
      <c r="N609" s="153"/>
      <c r="O609" s="153"/>
      <c r="P609" s="153"/>
      <c r="Q609" s="153"/>
      <c r="R609" s="153"/>
      <c r="S609" s="153"/>
      <c r="T609" s="153"/>
      <c r="U609" s="153"/>
      <c r="V609" s="153"/>
      <c r="W609" s="204"/>
      <c r="X609" s="204"/>
      <c r="Y609" s="156"/>
      <c r="Z609" s="169">
        <f>COUNTIFS(Z364:Z429,"&lt;&gt;",Z364:Z429,"&lt;&gt;0")</f>
        <v>0</v>
      </c>
      <c r="AA609" s="156"/>
      <c r="AB609" s="156"/>
      <c r="AC609" s="156"/>
      <c r="AD609" s="156"/>
      <c r="AE609" s="156"/>
      <c r="AF609" s="156"/>
      <c r="AG609" s="156"/>
      <c r="AH609" s="156"/>
      <c r="AI609" s="156"/>
      <c r="AJ609" s="156"/>
      <c r="AK609" s="156"/>
      <c r="AL609" s="156"/>
      <c r="AM609" s="156"/>
      <c r="AN609" s="156"/>
      <c r="AO609" s="156"/>
      <c r="AP609" s="204"/>
      <c r="AQ609" s="204"/>
      <c r="AR609" s="112">
        <f>Z609/F609</f>
        <v>0</v>
      </c>
      <c r="AS609" s="204"/>
      <c r="AT609" s="205"/>
      <c r="AU609" s="206"/>
      <c r="AV609" s="207"/>
      <c r="AW609" s="208"/>
      <c r="AX609" s="209"/>
      <c r="AY609" s="209"/>
      <c r="AZ609" s="209"/>
      <c r="BA609" s="209"/>
      <c r="BB609" s="209"/>
      <c r="BC609" s="208"/>
      <c r="BD609" s="209"/>
      <c r="BE609" s="208"/>
      <c r="BF609" s="209"/>
      <c r="BG609" s="208"/>
      <c r="BH609" s="209"/>
      <c r="BI609" s="208"/>
      <c r="BJ609" s="209"/>
      <c r="BK609" s="208"/>
      <c r="BL609" s="209"/>
      <c r="BM609" s="208"/>
      <c r="BN609" s="209"/>
      <c r="BO609" s="208"/>
      <c r="BP609" s="209"/>
      <c r="BQ609" s="209"/>
      <c r="BR609" s="209"/>
      <c r="BS609" s="209"/>
      <c r="BT609" s="209"/>
      <c r="BU609" s="307"/>
      <c r="BV609" s="308"/>
      <c r="BW609" s="307"/>
      <c r="BX609" s="308"/>
    </row>
    <row r="610" spans="1:76" ht="17" customHeight="1" x14ac:dyDescent="0.35">
      <c r="C610" s="112" t="s">
        <v>259</v>
      </c>
      <c r="V610" s="113" t="s">
        <v>127</v>
      </c>
      <c r="W610" s="169" t="e">
        <f>GEOMEAN(W364:W429)</f>
        <v>#NUM!</v>
      </c>
      <c r="X610" s="169" t="e">
        <f>GEOMEAN(X364:X429)</f>
        <v>#NUM!</v>
      </c>
      <c r="AP610" s="169" t="e">
        <f>GEOMEAN(AP364:AP429)</f>
        <v>#NUM!</v>
      </c>
      <c r="AQ610" s="169" t="e">
        <f>GEOMEAN(AQ364:AQ429)</f>
        <v>#NUM!</v>
      </c>
      <c r="AR610" s="169" t="e">
        <f>GEOMEAN(AR364:AR429)</f>
        <v>#DIV/0!</v>
      </c>
      <c r="AS610" s="169" t="e">
        <f>GEOMEAN(AS364:AS429)</f>
        <v>#DIV/0!</v>
      </c>
      <c r="AT610" s="561" t="str">
        <f>C610</f>
        <v>Overall HDR</v>
      </c>
      <c r="AU610" s="170" t="s">
        <v>118</v>
      </c>
      <c r="AV610" s="536" t="s">
        <v>121</v>
      </c>
      <c r="AW610" s="171" t="e">
        <f>AVERAGE(AW364,AW370,AW376,AW382,AW388,AW394,AW400,AW406,AW412,AW418,AW424)</f>
        <v>#VALUE!</v>
      </c>
      <c r="AX610" s="172" t="e">
        <f>AVERAGE(AX364:AX429)</f>
        <v>#VALUE!</v>
      </c>
      <c r="AY610" s="172" t="e">
        <f>AVERAGE(AY364:AY429)</f>
        <v>#VALUE!</v>
      </c>
      <c r="AZ610" s="172" t="e">
        <f>AVERAGE(AZ364:AZ429)</f>
        <v>#VALUE!</v>
      </c>
      <c r="BA610" s="172" t="e">
        <f>AVERAGE(BA364:BA429)</f>
        <v>#VALUE!</v>
      </c>
      <c r="BB610" s="172" t="e">
        <f>AVERAGE(BB364:BB429)</f>
        <v>#VALUE!</v>
      </c>
      <c r="BC610" s="171" t="e">
        <f>AVERAGE(BC364,BC370,BC376,BC382,BC388,BC394,BC400,BC406,BC412,BC418,BC424)</f>
        <v>#VALUE!</v>
      </c>
      <c r="BD610" s="172" t="e">
        <f>AVERAGE(BD364:BD429)</f>
        <v>#VALUE!</v>
      </c>
      <c r="BE610" s="171" t="e">
        <f>AVERAGE(BE364,BE370,BE376,BE382,BE388,BE394,BE400,BE406,BE412,BE418,BE424)</f>
        <v>#VALUE!</v>
      </c>
      <c r="BF610" s="172" t="e">
        <f>AVERAGE(BF364:BF429)</f>
        <v>#VALUE!</v>
      </c>
      <c r="BG610" s="171" t="e">
        <f>AVERAGE(BG364,BG370,BG376,BG382,BG388,BG394,BG400,BG406,BG412,BG418,BG424)</f>
        <v>#VALUE!</v>
      </c>
      <c r="BH610" s="172" t="e">
        <f>AVERAGE(BH364:BH429)</f>
        <v>#VALUE!</v>
      </c>
      <c r="BI610" s="171" t="e">
        <f>AVERAGE(BI364,BI370,BI376,BI382,BI388,BI394,BI400,BI406,BI412,BI418,BI424)</f>
        <v>#VALUE!</v>
      </c>
      <c r="BJ610" s="172" t="e">
        <f>AVERAGE(BJ364:BJ429)</f>
        <v>#VALUE!</v>
      </c>
      <c r="BK610" s="171" t="e">
        <f>AVERAGE(BK364,BK370,BK376,BK382,BK388,BK394,BK400,BK406,BK412,BK418,BK424)</f>
        <v>#VALUE!</v>
      </c>
      <c r="BL610" s="172" t="e">
        <f>AVERAGE(BL364:BL429)</f>
        <v>#VALUE!</v>
      </c>
      <c r="BM610" s="171" t="e">
        <f>AVERAGE(BM364,BM370,BM376,BM382,BM388,BM394,BM400,BM406,BM412,BM418,BM424)</f>
        <v>#VALUE!</v>
      </c>
      <c r="BN610" s="172" t="e">
        <f>AVERAGE(BN364:BN429)</f>
        <v>#VALUE!</v>
      </c>
      <c r="BO610" s="171" t="e">
        <f>AVERAGE(BO364,BO370,BO376,BO382,BO388,BO394,BO400,BO406,BO412,BO418,BO424)</f>
        <v>#VALUE!</v>
      </c>
      <c r="BP610" s="172" t="e">
        <f>AVERAGE(BP364:BP429)</f>
        <v>#VALUE!</v>
      </c>
      <c r="BQ610" s="172" t="e">
        <f>AVERAGE(BQ364:BQ429)</f>
        <v>#VALUE!</v>
      </c>
      <c r="BR610" s="172" t="e">
        <f>AVERAGE(BR364:BR429)</f>
        <v>#VALUE!</v>
      </c>
      <c r="BS610" s="172" t="e">
        <f>AVERAGE(BS364:BS429)</f>
        <v>#VALUE!</v>
      </c>
      <c r="BT610" s="172" t="e">
        <f>AVERAGE(BT364:BT429)</f>
        <v>#VALUE!</v>
      </c>
      <c r="BU610" s="295">
        <f>SUM(BU364,BU370,BU376,BU382,BU388,BU394,BU400,BU406,BU412,BU418,BU424)</f>
        <v>0</v>
      </c>
      <c r="BV610" s="302">
        <f>SUM(BV364:BV429)</f>
        <v>0</v>
      </c>
      <c r="BW610" s="295">
        <f>SUM(BW364,BW370,BW376,BW382,BW388,BW394,BW400,BW406,BW412,BW418,BW424)</f>
        <v>0</v>
      </c>
      <c r="BX610" s="302">
        <f>SUM(BX364:BX429)</f>
        <v>0</v>
      </c>
    </row>
    <row r="611" spans="1:76" ht="17" customHeight="1" x14ac:dyDescent="0.35">
      <c r="V611" s="113" t="s">
        <v>128</v>
      </c>
      <c r="W611" s="169">
        <f>SUM(W364:W429)</f>
        <v>0</v>
      </c>
      <c r="X611" s="169">
        <f>SUM(X364:X429)</f>
        <v>0</v>
      </c>
      <c r="Z611" s="113"/>
      <c r="AP611" s="169">
        <f>SUM(AP364:AP429)</f>
        <v>0</v>
      </c>
      <c r="AQ611" s="169">
        <f>SUM(AQ364:AQ429)</f>
        <v>0</v>
      </c>
      <c r="AR611" s="169" t="e">
        <f>SUM(AR364:AR429)</f>
        <v>#DIV/0!</v>
      </c>
      <c r="AS611" s="169" t="e">
        <f>SUM(AS364:AS429)</f>
        <v>#DIV/0!</v>
      </c>
      <c r="AT611" s="562"/>
      <c r="AU611" s="178" t="s">
        <v>119</v>
      </c>
      <c r="AV611" s="537"/>
      <c r="AW611" s="372" t="e">
        <f>MIN(AW364,AW370,AW376,AW382,AW388,AW394,AW400,AW406,AW412,AW418,AW424)</f>
        <v>#VALUE!</v>
      </c>
      <c r="AX611" s="361" t="e">
        <f>MIN(AX364:AX429)</f>
        <v>#VALUE!</v>
      </c>
      <c r="AY611" s="361" t="e">
        <f>MIN(AY364:AY429)</f>
        <v>#VALUE!</v>
      </c>
      <c r="AZ611" s="361" t="e">
        <f>MIN(AZ364:AZ429)</f>
        <v>#VALUE!</v>
      </c>
      <c r="BA611" s="361" t="e">
        <f>MIN(BA364:BA429)</f>
        <v>#VALUE!</v>
      </c>
      <c r="BB611" s="361" t="e">
        <f>MIN(BB364:BB429)</f>
        <v>#VALUE!</v>
      </c>
      <c r="BC611" s="372" t="e">
        <f>MIN(BC364,BC370,BC376,BC382,BC388,BC394,BC400,BC406,BC412,BC418,BC424)</f>
        <v>#VALUE!</v>
      </c>
      <c r="BD611" s="361" t="e">
        <f>MIN(BD364:BD429)</f>
        <v>#VALUE!</v>
      </c>
      <c r="BE611" s="372" t="e">
        <f>MIN(BE364,BE370,BE376,BE382,BE388,BE394,BE400,BE406,BE412,BE418,BE424)</f>
        <v>#VALUE!</v>
      </c>
      <c r="BF611" s="361" t="e">
        <f>MIN(BF364:BF429)</f>
        <v>#VALUE!</v>
      </c>
      <c r="BG611" s="372" t="e">
        <f>MIN(BG364,BG370,BG376,BG382,BG388,BG394,BG400,BG406,BG412,BG418,BG424)</f>
        <v>#VALUE!</v>
      </c>
      <c r="BH611" s="361" t="e">
        <f>MIN(BH364:BH429)</f>
        <v>#VALUE!</v>
      </c>
      <c r="BI611" s="372" t="e">
        <f>MIN(BI364,BI370,BI376,BI382,BI388,BI394,BI400,BI406,BI412,BI418,BI424)</f>
        <v>#VALUE!</v>
      </c>
      <c r="BJ611" s="361" t="e">
        <f>MIN(BJ364:BJ429)</f>
        <v>#VALUE!</v>
      </c>
      <c r="BK611" s="372" t="e">
        <f>MIN(BK364,BK370,BK376,BK382,BK388,BK394,BK400,BK406,BK412,BK418,BK424)</f>
        <v>#VALUE!</v>
      </c>
      <c r="BL611" s="361" t="e">
        <f>MIN(BL364:BL429)</f>
        <v>#VALUE!</v>
      </c>
      <c r="BM611" s="372" t="e">
        <f>MIN(BM364,BM370,BM376,BM382,BM388,BM394,BM400,BM406,BM412,BM418,BM424)</f>
        <v>#VALUE!</v>
      </c>
      <c r="BN611" s="361" t="e">
        <f>MIN(BN364:BN429)</f>
        <v>#VALUE!</v>
      </c>
      <c r="BO611" s="372" t="e">
        <f>MIN(BO364,BO370,BO376,BO382,BO388,BO394,BO400,BO406,BO412,BO418,BO424)</f>
        <v>#VALUE!</v>
      </c>
      <c r="BP611" s="361" t="e">
        <f>MIN(BP364:BP429)</f>
        <v>#VALUE!</v>
      </c>
      <c r="BQ611" s="361" t="e">
        <f>MIN(BQ364:BQ429)</f>
        <v>#VALUE!</v>
      </c>
      <c r="BR611" s="361" t="e">
        <f>MIN(BR364:BR429)</f>
        <v>#VALUE!</v>
      </c>
      <c r="BS611" s="361" t="e">
        <f>MIN(BS364:BS429)</f>
        <v>#VALUE!</v>
      </c>
      <c r="BT611" s="361" t="e">
        <f>MIN(BT364:BT429)</f>
        <v>#VALUE!</v>
      </c>
      <c r="BU611" s="297">
        <f>MIN(BU364,BU370,BU376,BU382,BU388,BU394,BU400,BU406,BU412,BU418,BU424)</f>
        <v>0</v>
      </c>
      <c r="BV611" s="303">
        <f>MIN(BV364:BV429)</f>
        <v>0</v>
      </c>
      <c r="BW611" s="297">
        <f>MIN(BW364,BW370,BW376,BW382,BW388,BW394,BW400,BW406,BW412,BW418,BW424)</f>
        <v>0</v>
      </c>
      <c r="BX611" s="303">
        <f>MIN(BX364:BX429)</f>
        <v>0</v>
      </c>
    </row>
    <row r="612" spans="1:76" ht="17" customHeight="1" thickBot="1" x14ac:dyDescent="0.4">
      <c r="V612" s="113" t="s">
        <v>120</v>
      </c>
      <c r="W612" s="169">
        <f>MAX(W364:W429)</f>
        <v>0</v>
      </c>
      <c r="X612" s="169">
        <f>MAX(X364:X429)</f>
        <v>0</v>
      </c>
      <c r="Z612" s="113"/>
      <c r="AP612" s="169">
        <f>MAX(AP364:AP429)</f>
        <v>0</v>
      </c>
      <c r="AQ612" s="169">
        <f>MAX(AQ364:AQ429)</f>
        <v>0</v>
      </c>
      <c r="AR612" s="169" t="e">
        <f>MAX(AR364:AR429)</f>
        <v>#DIV/0!</v>
      </c>
      <c r="AS612" s="169" t="e">
        <f>MAX(AS364:AS429)</f>
        <v>#DIV/0!</v>
      </c>
      <c r="AT612" s="562"/>
      <c r="AU612" s="178" t="s">
        <v>120</v>
      </c>
      <c r="AV612" s="538"/>
      <c r="AW612" s="373" t="e">
        <f>MAX(AW364,AW370,AW376,AW382,AW388,AW394,AW400,AW406,AW412,AW418,AW424)</f>
        <v>#VALUE!</v>
      </c>
      <c r="AX612" s="362" t="e">
        <f>MAX(AX364:AX429)</f>
        <v>#VALUE!</v>
      </c>
      <c r="AY612" s="362" t="e">
        <f>MAX(AY364:AY429)</f>
        <v>#VALUE!</v>
      </c>
      <c r="AZ612" s="362" t="e">
        <f>MAX(AZ364:AZ429)</f>
        <v>#VALUE!</v>
      </c>
      <c r="BA612" s="362" t="e">
        <f>MAX(BA364:BA429)</f>
        <v>#VALUE!</v>
      </c>
      <c r="BB612" s="362" t="e">
        <f>MAX(BB364:BB429)</f>
        <v>#VALUE!</v>
      </c>
      <c r="BC612" s="373" t="e">
        <f>MAX(BC364,BC370,BC376,BC382,BC388,BC394,BC400,BC406,BC412,BC418,BC424)</f>
        <v>#VALUE!</v>
      </c>
      <c r="BD612" s="362" t="e">
        <f>MAX(BD364:BD429)</f>
        <v>#VALUE!</v>
      </c>
      <c r="BE612" s="373" t="e">
        <f>MAX(BE364,BE370,BE376,BE382,BE388,BE394,BE400,BE406,BE412,BE418,BE424)</f>
        <v>#VALUE!</v>
      </c>
      <c r="BF612" s="362" t="e">
        <f>MAX(BF364:BF429)</f>
        <v>#VALUE!</v>
      </c>
      <c r="BG612" s="373" t="e">
        <f>MAX(BG364,BG370,BG376,BG382,BG388,BG394,BG400,BG406,BG412,BG418,BG424)</f>
        <v>#VALUE!</v>
      </c>
      <c r="BH612" s="362" t="e">
        <f>MAX(BH364:BH429)</f>
        <v>#VALUE!</v>
      </c>
      <c r="BI612" s="373" t="e">
        <f>MAX(BI364,BI370,BI376,BI382,BI388,BI394,BI400,BI406,BI412,BI418,BI424)</f>
        <v>#VALUE!</v>
      </c>
      <c r="BJ612" s="362" t="e">
        <f>MAX(BJ364:BJ429)</f>
        <v>#VALUE!</v>
      </c>
      <c r="BK612" s="373" t="e">
        <f>MAX(BK364,BK370,BK376,BK382,BK388,BK394,BK400,BK406,BK412,BK418,BK424)</f>
        <v>#VALUE!</v>
      </c>
      <c r="BL612" s="362" t="e">
        <f>MAX(BL364:BL429)</f>
        <v>#VALUE!</v>
      </c>
      <c r="BM612" s="373" t="e">
        <f>MAX(BM364,BM370,BM376,BM382,BM388,BM394,BM400,BM406,BM412,BM418,BM424)</f>
        <v>#VALUE!</v>
      </c>
      <c r="BN612" s="362" t="e">
        <f>MAX(BN364:BN429)</f>
        <v>#VALUE!</v>
      </c>
      <c r="BO612" s="373" t="e">
        <f>MAX(BO364,BO370,BO376,BO382,BO388,BO394,BO400,BO406,BO412,BO418,BO424)</f>
        <v>#VALUE!</v>
      </c>
      <c r="BP612" s="362" t="e">
        <f>MAX(BP364:BP429)</f>
        <v>#VALUE!</v>
      </c>
      <c r="BQ612" s="362" t="e">
        <f>MAX(BQ364:BQ429)</f>
        <v>#VALUE!</v>
      </c>
      <c r="BR612" s="362" t="e">
        <f>MAX(BR364:BR429)</f>
        <v>#VALUE!</v>
      </c>
      <c r="BS612" s="362" t="e">
        <f>MAX(BS364:BS429)</f>
        <v>#VALUE!</v>
      </c>
      <c r="BT612" s="362" t="e">
        <f>MAX(BT364:BT429)</f>
        <v>#VALUE!</v>
      </c>
      <c r="BU612" s="299">
        <f>MAX(BU364,BU370,BU376,BU382,BU388,BU394,BU400,BU406,BU412,BU418,BU424)</f>
        <v>0</v>
      </c>
      <c r="BV612" s="304">
        <f>MAX(BV364:BV429)</f>
        <v>0</v>
      </c>
      <c r="BW612" s="299">
        <f>MAX(BW364,BW370,BW376,BW382,BW388,BW394,BW400,BW406,BW412,BW418,BW424)</f>
        <v>0</v>
      </c>
      <c r="BX612" s="304">
        <f>MAX(BX364:BX429)</f>
        <v>0</v>
      </c>
    </row>
    <row r="613" spans="1:76" ht="17" customHeight="1" x14ac:dyDescent="0.35">
      <c r="V613" s="113" t="s">
        <v>119</v>
      </c>
      <c r="W613" s="169">
        <f>MIN(W364:W429)</f>
        <v>0</v>
      </c>
      <c r="X613" s="169">
        <f>MIN(X364:X429)</f>
        <v>0</v>
      </c>
      <c r="Z613" s="113"/>
      <c r="AP613" s="169">
        <f>MIN(AP364:AP429)</f>
        <v>0</v>
      </c>
      <c r="AQ613" s="169">
        <f>MIN(AQ364:AQ429)</f>
        <v>0</v>
      </c>
      <c r="AR613" s="169" t="e">
        <f>MIN(AR364:AR429)</f>
        <v>#DIV/0!</v>
      </c>
      <c r="AS613" s="169" t="e">
        <f>MIN(AS364:AS429)</f>
        <v>#DIV/0!</v>
      </c>
      <c r="AT613" s="562"/>
      <c r="AU613" s="178" t="s">
        <v>118</v>
      </c>
      <c r="AV613" s="539" t="s">
        <v>122</v>
      </c>
      <c r="AW613" s="171" t="e">
        <f>AVERAGE(AW366,AW372,AW378,AW384,AW390,AW396,AW402,AW408,AW414,AW420,AW426)</f>
        <v>#VALUE!</v>
      </c>
      <c r="AX613" s="363"/>
      <c r="AY613" s="364"/>
      <c r="AZ613" s="364"/>
      <c r="BA613" s="364"/>
      <c r="BB613" s="364"/>
      <c r="BC613" s="171" t="e">
        <f>AVERAGE(BC366,BC372,BC378,BC384,BC390,BC396,BC402,BC408,BC414,BC420,BC426)</f>
        <v>#VALUE!</v>
      </c>
      <c r="BD613" s="353"/>
      <c r="BE613" s="171" t="e">
        <f>AVERAGE(BE366,BE372,BE378,BE384,BE390,BE396,BE402,BE408,BE414,BE420,BE426)</f>
        <v>#VALUE!</v>
      </c>
      <c r="BF613" s="353"/>
      <c r="BG613" s="171" t="e">
        <f>AVERAGE(BG366,BG372,BG378,BG384,BG390,BG396,BG402,BG408,BG414,BG420,BG426)</f>
        <v>#VALUE!</v>
      </c>
      <c r="BH613" s="353"/>
      <c r="BI613" s="171" t="e">
        <f>AVERAGE(BI366,BI372,BI378,BI384,BI390,BI396,BI402,BI408,BI414,BI420,BI426)</f>
        <v>#VALUE!</v>
      </c>
      <c r="BJ613" s="353"/>
      <c r="BK613" s="171" t="e">
        <f>AVERAGE(BK366,BK372,BK378,BK384,BK390,BK396,BK402,BK408,BK414,BK420,BK426)</f>
        <v>#VALUE!</v>
      </c>
      <c r="BL613" s="353"/>
      <c r="BM613" s="171" t="e">
        <f>AVERAGE(BM366,BM372,BM378,BM384,BM390,BM396,BM402,BM408,BM414,BM420,BM426)</f>
        <v>#VALUE!</v>
      </c>
      <c r="BN613" s="353"/>
      <c r="BO613" s="171" t="e">
        <f>AVERAGE(BO366,BO372,BO378,BO384,BO390,BO396,BO402,BO408,BO414,BO420,BO426)</f>
        <v>#VALUE!</v>
      </c>
      <c r="BP613" s="505"/>
      <c r="BQ613" s="506"/>
      <c r="BR613" s="506"/>
      <c r="BS613" s="506"/>
      <c r="BT613" s="506"/>
      <c r="BU613" s="295">
        <f>SUM(BU366,BU372,BU378,BU384,BU390,BU396,BU402,BU408,BU414,BU420,BU426)</f>
        <v>0</v>
      </c>
      <c r="BV613" s="356"/>
      <c r="BW613" s="295">
        <f>SUM(BW366,BW372,BW378,BW384,BW390,BW396,BW402,BW408,BW414,BW420,BW426)</f>
        <v>0</v>
      </c>
      <c r="BX613" s="356"/>
    </row>
    <row r="614" spans="1:76" ht="17" customHeight="1" x14ac:dyDescent="0.35">
      <c r="V614" s="113" t="s">
        <v>129</v>
      </c>
      <c r="W614" s="169"/>
      <c r="X614" s="169"/>
      <c r="Z614" s="113"/>
      <c r="AP614" s="184" t="e">
        <f>AP610/W610</f>
        <v>#NUM!</v>
      </c>
      <c r="AQ614" s="184" t="e">
        <f>AQ610/X610</f>
        <v>#NUM!</v>
      </c>
      <c r="AR614" s="169"/>
      <c r="AS614" s="169"/>
      <c r="AT614" s="562"/>
      <c r="AU614" s="178" t="s">
        <v>119</v>
      </c>
      <c r="AV614" s="540"/>
      <c r="AW614" s="372" t="e">
        <f>MIN(AW366,AW372,AW378,AW384,AW390,AW396,AW402,AW408,AW414,AW420,AW426)</f>
        <v>#VALUE!</v>
      </c>
      <c r="AX614" s="365"/>
      <c r="AY614" s="366"/>
      <c r="AZ614" s="366"/>
      <c r="BA614" s="366"/>
      <c r="BB614" s="366"/>
      <c r="BC614" s="372" t="e">
        <f>MIN(BC366,BC372,BC378,BC384,BC390,BC396,BC402,BC408,BC414,BC420,BC426)</f>
        <v>#VALUE!</v>
      </c>
      <c r="BD614" s="354"/>
      <c r="BE614" s="372" t="e">
        <f>MIN(BE366,BE372,BE378,BE384,BE390,BE396,BE402,BE408,BE414,BE420,BE426)</f>
        <v>#VALUE!</v>
      </c>
      <c r="BF614" s="354"/>
      <c r="BG614" s="372" t="e">
        <f>MIN(BG366,BG372,BG378,BG384,BG390,BG396,BG402,BG408,BG414,BG420,BG426)</f>
        <v>#VALUE!</v>
      </c>
      <c r="BH614" s="354"/>
      <c r="BI614" s="372" t="e">
        <f>MIN(BI366,BI372,BI378,BI384,BI390,BI396,BI402,BI408,BI414,BI420,BI426)</f>
        <v>#VALUE!</v>
      </c>
      <c r="BJ614" s="354"/>
      <c r="BK614" s="372" t="e">
        <f>MIN(BK366,BK372,BK378,BK384,BK390,BK396,BK402,BK408,BK414,BK420,BK426)</f>
        <v>#VALUE!</v>
      </c>
      <c r="BL614" s="354"/>
      <c r="BM614" s="372" t="e">
        <f>MIN(BM366,BM372,BM378,BM384,BM390,BM396,BM402,BM408,BM414,BM420,BM426)</f>
        <v>#VALUE!</v>
      </c>
      <c r="BN614" s="354"/>
      <c r="BO614" s="372" t="e">
        <f>MIN(BO366,BO372,BO378,BO384,BO390,BO396,BO402,BO408,BO414,BO420,BO426)</f>
        <v>#VALUE!</v>
      </c>
      <c r="BP614" s="507"/>
      <c r="BQ614" s="508"/>
      <c r="BR614" s="508"/>
      <c r="BS614" s="508"/>
      <c r="BT614" s="508"/>
      <c r="BU614" s="297">
        <f>MIN(BU366,BU372,BU378,BU384,BU390,BU396,BU402,BU408,BU414,BU420,BU426)</f>
        <v>0</v>
      </c>
      <c r="BV614" s="357"/>
      <c r="BW614" s="297">
        <f>MIN(BW366,BW372,BW378,BW384,BW390,BW396,BW402,BW408,BW414,BW420,BW426)</f>
        <v>0</v>
      </c>
      <c r="BX614" s="357"/>
    </row>
    <row r="615" spans="1:76" ht="17" customHeight="1" thickBot="1" x14ac:dyDescent="0.4">
      <c r="W615" s="169"/>
      <c r="X615" s="169"/>
      <c r="Z615" s="113"/>
      <c r="AP615" s="169"/>
      <c r="AQ615" s="169"/>
      <c r="AR615" s="169"/>
      <c r="AS615" s="169"/>
      <c r="AT615" s="562"/>
      <c r="AU615" s="178" t="s">
        <v>120</v>
      </c>
      <c r="AV615" s="541"/>
      <c r="AW615" s="373" t="e">
        <f>MAX(AW366,AW372,AW378,AW384,AW390,AW396,AW402,AW408,AW414,AW420,AW426)</f>
        <v>#VALUE!</v>
      </c>
      <c r="AX615" s="365"/>
      <c r="AY615" s="366"/>
      <c r="AZ615" s="366"/>
      <c r="BA615" s="366"/>
      <c r="BB615" s="366"/>
      <c r="BC615" s="373" t="e">
        <f>MAX(BC366,BC372,BC378,BC384,BC390,BC396,BC402,BC408,BC414,BC420,BC426)</f>
        <v>#VALUE!</v>
      </c>
      <c r="BD615" s="354"/>
      <c r="BE615" s="373" t="e">
        <f>MAX(BE366,BE372,BE378,BE384,BE390,BE396,BE402,BE408,BE414,BE420,BE426)</f>
        <v>#VALUE!</v>
      </c>
      <c r="BF615" s="354"/>
      <c r="BG615" s="373" t="e">
        <f>MAX(BG366,BG372,BG378,BG384,BG390,BG396,BG402,BG408,BG414,BG420,BG426)</f>
        <v>#VALUE!</v>
      </c>
      <c r="BH615" s="354"/>
      <c r="BI615" s="373" t="e">
        <f>MAX(BI366,BI372,BI378,BI384,BI390,BI396,BI402,BI408,BI414,BI420,BI426)</f>
        <v>#VALUE!</v>
      </c>
      <c r="BJ615" s="354"/>
      <c r="BK615" s="373" t="e">
        <f>MAX(BK366,BK372,BK378,BK384,BK390,BK396,BK402,BK408,BK414,BK420,BK426)</f>
        <v>#VALUE!</v>
      </c>
      <c r="BL615" s="354"/>
      <c r="BM615" s="373" t="e">
        <f>MAX(BM366,BM372,BM378,BM384,BM390,BM396,BM402,BM408,BM414,BM420,BM426)</f>
        <v>#VALUE!</v>
      </c>
      <c r="BN615" s="354"/>
      <c r="BO615" s="373" t="e">
        <f>MAX(BO366,BO372,BO378,BO384,BO390,BO396,BO402,BO408,BO414,BO420,BO426)</f>
        <v>#VALUE!</v>
      </c>
      <c r="BP615" s="507"/>
      <c r="BQ615" s="508"/>
      <c r="BR615" s="508"/>
      <c r="BS615" s="508"/>
      <c r="BT615" s="508"/>
      <c r="BU615" s="299">
        <f>MAX(BU366,BU372,BU378,BU384,BU390,BU396,BU402,BU408,BU414,BU420,BU426)</f>
        <v>0</v>
      </c>
      <c r="BV615" s="357"/>
      <c r="BW615" s="299">
        <f>MAX(BW366,BW372,BW378,BW384,BW390,BW396,BW402,BW408,BW414,BW420,BW426)</f>
        <v>0</v>
      </c>
      <c r="BX615" s="357"/>
    </row>
    <row r="616" spans="1:76" ht="17" customHeight="1" x14ac:dyDescent="0.35">
      <c r="W616" s="169"/>
      <c r="X616" s="169"/>
      <c r="Z616" s="113"/>
      <c r="AP616" s="169"/>
      <c r="AQ616" s="169"/>
      <c r="AR616" s="169"/>
      <c r="AS616" s="169"/>
      <c r="AT616" s="562"/>
      <c r="AU616" s="186" t="s">
        <v>118</v>
      </c>
      <c r="AV616" s="542" t="s">
        <v>123</v>
      </c>
      <c r="AW616" s="371" t="e">
        <f>AVERAGE(AW368,AW374,AW380,AW386,AW392,AW398,AW404,AW410,AW416,AW422,AW428)</f>
        <v>#VALUE!</v>
      </c>
      <c r="AX616" s="365"/>
      <c r="AY616" s="366"/>
      <c r="AZ616" s="366"/>
      <c r="BA616" s="366"/>
      <c r="BB616" s="366"/>
      <c r="BC616" s="371" t="e">
        <f>AVERAGE(BC368,BC374,BC380,BC386,BC392,BC398,BC404,BC410,BC416,BC422,BC428)</f>
        <v>#VALUE!</v>
      </c>
      <c r="BD616" s="354"/>
      <c r="BE616" s="371" t="e">
        <f>AVERAGE(BE368,BE374,BE380,BE386,BE392,BE398,BE404,BE410,BE416,BE422,BE428)</f>
        <v>#VALUE!</v>
      </c>
      <c r="BF616" s="354"/>
      <c r="BG616" s="371" t="e">
        <f>AVERAGE(BG368,BG374,BG380,BG386,BG392,BG398,BG404,BG410,BG416,BG422,BG428)</f>
        <v>#VALUE!</v>
      </c>
      <c r="BH616" s="354"/>
      <c r="BI616" s="371" t="e">
        <f>AVERAGE(BI368,BI374,BI380,BI386,BI392,BI398,BI404,BI410,BI416,BI422,BI428)</f>
        <v>#VALUE!</v>
      </c>
      <c r="BJ616" s="354"/>
      <c r="BK616" s="371" t="e">
        <f>AVERAGE(BK368,BK374,BK380,BK386,BK392,BK398,BK404,BK410,BK416,BK422,BK428)</f>
        <v>#VALUE!</v>
      </c>
      <c r="BL616" s="354"/>
      <c r="BM616" s="371" t="e">
        <f>AVERAGE(BM368,BM374,BM380,BM386,BM392,BM398,BM404,BM410,BM416,BM422,BM428)</f>
        <v>#VALUE!</v>
      </c>
      <c r="BN616" s="354"/>
      <c r="BO616" s="371" t="e">
        <f>AVERAGE(BO368,BO374,BO380,BO386,BO392,BO398,BO404,BO410,BO416,BO422,BO428)</f>
        <v>#VALUE!</v>
      </c>
      <c r="BP616" s="507"/>
      <c r="BQ616" s="508"/>
      <c r="BR616" s="508"/>
      <c r="BS616" s="508"/>
      <c r="BT616" s="508"/>
      <c r="BU616" s="301">
        <f>SUM(BU368,BU374,BU380,BU386,BU392,BU398,BU404,BU410,BU416,BU422,BU428)</f>
        <v>0</v>
      </c>
      <c r="BV616" s="357"/>
      <c r="BW616" s="301">
        <f>SUM(BW368,BW374,BW380,BW386,BW392,BW398,BW404,BW410,BW416,BW422,BW428)</f>
        <v>0</v>
      </c>
      <c r="BX616" s="357"/>
    </row>
    <row r="617" spans="1:76" ht="17" customHeight="1" x14ac:dyDescent="0.35">
      <c r="W617" s="169"/>
      <c r="X617" s="169"/>
      <c r="Z617" s="113"/>
      <c r="AP617" s="169"/>
      <c r="AQ617" s="169"/>
      <c r="AR617" s="169"/>
      <c r="AS617" s="169"/>
      <c r="AT617" s="562"/>
      <c r="AU617" s="186" t="s">
        <v>119</v>
      </c>
      <c r="AV617" s="543"/>
      <c r="AW617" s="372" t="e">
        <f>MIN(AW368,AW374,AW380,AW386,AW392,AW398,AW404,AW410,AW416,AW422,AW428)</f>
        <v>#VALUE!</v>
      </c>
      <c r="AX617" s="365"/>
      <c r="AY617" s="366"/>
      <c r="AZ617" s="366"/>
      <c r="BA617" s="366"/>
      <c r="BB617" s="366"/>
      <c r="BC617" s="372" t="e">
        <f>MIN(BC368,BC374,BC380,BC386,BC392,BC398,BC404,BC410,BC416,BC422,BC428)</f>
        <v>#VALUE!</v>
      </c>
      <c r="BD617" s="354"/>
      <c r="BE617" s="372" t="e">
        <f>MIN(BE368,BE374,BE380,BE386,BE392,BE398,BE404,BE410,BE416,BE422,BE428)</f>
        <v>#VALUE!</v>
      </c>
      <c r="BF617" s="354"/>
      <c r="BG617" s="372" t="e">
        <f>MIN(BG368,BG374,BG380,BG386,BG392,BG398,BG404,BG410,BG416,BG422,BG428)</f>
        <v>#VALUE!</v>
      </c>
      <c r="BH617" s="354"/>
      <c r="BI617" s="372" t="e">
        <f>MIN(BI368,BI374,BI380,BI386,BI392,BI398,BI404,BI410,BI416,BI422,BI428)</f>
        <v>#VALUE!</v>
      </c>
      <c r="BJ617" s="354"/>
      <c r="BK617" s="372" t="e">
        <f>MIN(BK368,BK374,BK380,BK386,BK392,BK398,BK404,BK410,BK416,BK422,BK428)</f>
        <v>#VALUE!</v>
      </c>
      <c r="BL617" s="354"/>
      <c r="BM617" s="372" t="e">
        <f>MIN(BM368,BM374,BM380,BM386,BM392,BM398,BM404,BM410,BM416,BM422,BM428)</f>
        <v>#VALUE!</v>
      </c>
      <c r="BN617" s="354"/>
      <c r="BO617" s="372" t="e">
        <f>MIN(BO368,BO374,BO380,BO386,BO392,BO398,BO404,BO410,BO416,BO422,BO428)</f>
        <v>#VALUE!</v>
      </c>
      <c r="BP617" s="507"/>
      <c r="BQ617" s="508"/>
      <c r="BR617" s="508"/>
      <c r="BS617" s="508"/>
      <c r="BT617" s="508"/>
      <c r="BU617" s="297">
        <f>MIN(BU368,BU374,BU380,BU386,BU392,BU398,BU404,BU410,BU416,BU422,BU428)</f>
        <v>0</v>
      </c>
      <c r="BV617" s="357"/>
      <c r="BW617" s="297">
        <f>MIN(BW368,BW374,BW380,BW386,BW392,BW398,BW404,BW410,BW416,BW422,BW428)</f>
        <v>0</v>
      </c>
      <c r="BX617" s="357"/>
    </row>
    <row r="618" spans="1:76" ht="17" customHeight="1" thickBot="1" x14ac:dyDescent="0.4">
      <c r="W618" s="169"/>
      <c r="X618" s="169"/>
      <c r="AP618" s="169"/>
      <c r="AQ618" s="169"/>
      <c r="AR618" s="169"/>
      <c r="AS618" s="169"/>
      <c r="AT618" s="563"/>
      <c r="AU618" s="189" t="s">
        <v>120</v>
      </c>
      <c r="AV618" s="544"/>
      <c r="AW618" s="373" t="e">
        <f>MAX(AW368,AW374,AW380,AW386,AW392,AW398,AW404,AW410,AW416,AW422,AW428)</f>
        <v>#VALUE!</v>
      </c>
      <c r="AX618" s="367"/>
      <c r="AY618" s="368"/>
      <c r="AZ618" s="368"/>
      <c r="BA618" s="368"/>
      <c r="BB618" s="368"/>
      <c r="BC618" s="373" t="e">
        <f>MAX(BC368,BC374,BC380,BC386,BC392,BC398,BC404,BC410,BC416,BC422,BC428)</f>
        <v>#VALUE!</v>
      </c>
      <c r="BD618" s="355"/>
      <c r="BE618" s="373" t="e">
        <f>MAX(BE368,BE374,BE380,BE386,BE392,BE398,BE404,BE410,BE416,BE422,BE428)</f>
        <v>#VALUE!</v>
      </c>
      <c r="BF618" s="355"/>
      <c r="BG618" s="373" t="e">
        <f>MAX(BG368,BG374,BG380,BG386,BG392,BG398,BG404,BG410,BG416,BG422,BG428)</f>
        <v>#VALUE!</v>
      </c>
      <c r="BH618" s="355"/>
      <c r="BI618" s="373" t="e">
        <f>MAX(BI368,BI374,BI380,BI386,BI392,BI398,BI404,BI410,BI416,BI422,BI428)</f>
        <v>#VALUE!</v>
      </c>
      <c r="BJ618" s="355"/>
      <c r="BK618" s="373" t="e">
        <f>MAX(BK368,BK374,BK380,BK386,BK392,BK398,BK404,BK410,BK416,BK422,BK428)</f>
        <v>#VALUE!</v>
      </c>
      <c r="BL618" s="355"/>
      <c r="BM618" s="373" t="e">
        <f>MAX(BM368,BM374,BM380,BM386,BM392,BM398,BM404,BM410,BM416,BM422,BM428)</f>
        <v>#VALUE!</v>
      </c>
      <c r="BN618" s="355"/>
      <c r="BO618" s="373" t="e">
        <f>MAX(BO368,BO374,BO380,BO386,BO392,BO398,BO404,BO410,BO416,BO422,BO428)</f>
        <v>#VALUE!</v>
      </c>
      <c r="BP618" s="509"/>
      <c r="BQ618" s="510"/>
      <c r="BR618" s="510"/>
      <c r="BS618" s="510"/>
      <c r="BT618" s="510"/>
      <c r="BU618" s="299">
        <f>MAX(BU368,BU374,BU380,BU386,BU392,BU398,BU404,BU410,BU416,BU422,BU428)</f>
        <v>0</v>
      </c>
      <c r="BV618" s="358"/>
      <c r="BW618" s="299">
        <f>MAX(BW368,BW374,BW380,BW386,BW392,BW398,BW404,BW410,BW416,BW422,BW428)</f>
        <v>0</v>
      </c>
      <c r="BX618" s="358"/>
    </row>
    <row r="619" spans="1:76" customFormat="1" ht="17" customHeight="1" x14ac:dyDescent="0.35"/>
  </sheetData>
  <mergeCells count="4755">
    <mergeCell ref="AT599:AT607"/>
    <mergeCell ref="AV599:AV601"/>
    <mergeCell ref="AV602:AV604"/>
    <mergeCell ref="BP602:BT607"/>
    <mergeCell ref="AV605:AV607"/>
    <mergeCell ref="AT610:AT618"/>
    <mergeCell ref="AV610:AV612"/>
    <mergeCell ref="AV613:AV615"/>
    <mergeCell ref="BP613:BT618"/>
    <mergeCell ref="AV616:AV618"/>
    <mergeCell ref="BN580:BN585"/>
    <mergeCell ref="BP580:BT585"/>
    <mergeCell ref="BV580:BV585"/>
    <mergeCell ref="BX580:BX585"/>
    <mergeCell ref="AV583:AV585"/>
    <mergeCell ref="AT588:AT596"/>
    <mergeCell ref="AV588:AV590"/>
    <mergeCell ref="AV591:AV593"/>
    <mergeCell ref="AX591:BA596"/>
    <mergeCell ref="BD591:BD596"/>
    <mergeCell ref="BF591:BF596"/>
    <mergeCell ref="BH591:BH596"/>
    <mergeCell ref="BJ591:BJ596"/>
    <mergeCell ref="BL591:BL596"/>
    <mergeCell ref="BN591:BN596"/>
    <mergeCell ref="BP591:BT596"/>
    <mergeCell ref="BV591:BV596"/>
    <mergeCell ref="BX591:BX596"/>
    <mergeCell ref="AV594:AV596"/>
    <mergeCell ref="AT577:AT585"/>
    <mergeCell ref="AV577:AV579"/>
    <mergeCell ref="AV580:AV582"/>
    <mergeCell ref="AX580:BA585"/>
    <mergeCell ref="BD580:BD585"/>
    <mergeCell ref="BF580:BF585"/>
    <mergeCell ref="BH580:BH585"/>
    <mergeCell ref="BJ580:BJ585"/>
    <mergeCell ref="BL580:BL585"/>
    <mergeCell ref="AT523:AT531"/>
    <mergeCell ref="AV523:AV525"/>
    <mergeCell ref="AV526:AV528"/>
    <mergeCell ref="BD526:BD531"/>
    <mergeCell ref="BF526:BF531"/>
    <mergeCell ref="BH526:BH531"/>
    <mergeCell ref="AV529:AV531"/>
    <mergeCell ref="AV565:AV567"/>
    <mergeCell ref="AT568:AT576"/>
    <mergeCell ref="AV568:AV570"/>
    <mergeCell ref="AV571:AV573"/>
    <mergeCell ref="BD571:BD576"/>
    <mergeCell ref="BF571:BF576"/>
    <mergeCell ref="BH571:BH576"/>
    <mergeCell ref="AV574:AV576"/>
    <mergeCell ref="AT532:AT540"/>
    <mergeCell ref="AV532:AV534"/>
    <mergeCell ref="AV535:AV537"/>
    <mergeCell ref="BD535:BD540"/>
    <mergeCell ref="BF535:BF540"/>
    <mergeCell ref="BH535:BH540"/>
    <mergeCell ref="AV538:AV540"/>
    <mergeCell ref="AT541:AT549"/>
    <mergeCell ref="AV541:AV543"/>
    <mergeCell ref="AV544:AV546"/>
    <mergeCell ref="BD544:BD549"/>
    <mergeCell ref="BU503:BV503"/>
    <mergeCell ref="BW503:BX503"/>
    <mergeCell ref="BV508:BV513"/>
    <mergeCell ref="BX508:BX513"/>
    <mergeCell ref="BV517:BV522"/>
    <mergeCell ref="BX517:BX522"/>
    <mergeCell ref="BV526:BV531"/>
    <mergeCell ref="BX526:BX531"/>
    <mergeCell ref="BV535:BV540"/>
    <mergeCell ref="BX535:BX540"/>
    <mergeCell ref="BV544:BV549"/>
    <mergeCell ref="BX544:BX549"/>
    <mergeCell ref="BV553:BV558"/>
    <mergeCell ref="BX553:BX558"/>
    <mergeCell ref="BV562:BV567"/>
    <mergeCell ref="BX562:BX567"/>
    <mergeCell ref="BV571:BV576"/>
    <mergeCell ref="BX571:BX576"/>
    <mergeCell ref="BU412:BU413"/>
    <mergeCell ref="BV412:BV417"/>
    <mergeCell ref="BW412:BW413"/>
    <mergeCell ref="BX412:BX417"/>
    <mergeCell ref="BU414:BU415"/>
    <mergeCell ref="BW414:BW415"/>
    <mergeCell ref="BU416:BU417"/>
    <mergeCell ref="BW416:BW417"/>
    <mergeCell ref="BU418:BU419"/>
    <mergeCell ref="BV418:BV423"/>
    <mergeCell ref="BW418:BW419"/>
    <mergeCell ref="BX418:BX423"/>
    <mergeCell ref="BU420:BU421"/>
    <mergeCell ref="BW420:BW421"/>
    <mergeCell ref="BU422:BU423"/>
    <mergeCell ref="BW422:BW423"/>
    <mergeCell ref="BU424:BU425"/>
    <mergeCell ref="BV424:BV429"/>
    <mergeCell ref="BW424:BW425"/>
    <mergeCell ref="BX424:BX429"/>
    <mergeCell ref="BU426:BU427"/>
    <mergeCell ref="BW426:BW427"/>
    <mergeCell ref="BU428:BU429"/>
    <mergeCell ref="BW428:BW429"/>
    <mergeCell ref="BU394:BU395"/>
    <mergeCell ref="BV394:BV399"/>
    <mergeCell ref="BW394:BW395"/>
    <mergeCell ref="BX394:BX399"/>
    <mergeCell ref="BU396:BU397"/>
    <mergeCell ref="BW396:BW397"/>
    <mergeCell ref="BU398:BU399"/>
    <mergeCell ref="BW398:BW399"/>
    <mergeCell ref="BU400:BU401"/>
    <mergeCell ref="BV400:BV405"/>
    <mergeCell ref="BW400:BW401"/>
    <mergeCell ref="BX400:BX405"/>
    <mergeCell ref="BU402:BU403"/>
    <mergeCell ref="BW402:BW403"/>
    <mergeCell ref="BU404:BU405"/>
    <mergeCell ref="BW404:BW405"/>
    <mergeCell ref="BU406:BU407"/>
    <mergeCell ref="BV406:BV411"/>
    <mergeCell ref="BW406:BW407"/>
    <mergeCell ref="BX406:BX411"/>
    <mergeCell ref="BU408:BU409"/>
    <mergeCell ref="BW408:BW409"/>
    <mergeCell ref="BU410:BU411"/>
    <mergeCell ref="BW410:BW411"/>
    <mergeCell ref="BU376:BU377"/>
    <mergeCell ref="BV376:BV381"/>
    <mergeCell ref="BW376:BW377"/>
    <mergeCell ref="BX376:BX381"/>
    <mergeCell ref="BU378:BU379"/>
    <mergeCell ref="BW378:BW379"/>
    <mergeCell ref="BU380:BU381"/>
    <mergeCell ref="BW380:BW381"/>
    <mergeCell ref="BU382:BU383"/>
    <mergeCell ref="BV382:BV387"/>
    <mergeCell ref="BW382:BW383"/>
    <mergeCell ref="BX382:BX387"/>
    <mergeCell ref="BU384:BU385"/>
    <mergeCell ref="BW384:BW385"/>
    <mergeCell ref="BU386:BU387"/>
    <mergeCell ref="BW386:BW387"/>
    <mergeCell ref="BU388:BU389"/>
    <mergeCell ref="BV388:BV393"/>
    <mergeCell ref="BW388:BW389"/>
    <mergeCell ref="BX388:BX393"/>
    <mergeCell ref="BU390:BU391"/>
    <mergeCell ref="BW390:BW391"/>
    <mergeCell ref="BU392:BU393"/>
    <mergeCell ref="BW392:BW393"/>
    <mergeCell ref="BU358:BU359"/>
    <mergeCell ref="BV358:BV363"/>
    <mergeCell ref="BW358:BW359"/>
    <mergeCell ref="BX358:BX363"/>
    <mergeCell ref="BU360:BU361"/>
    <mergeCell ref="BW360:BW361"/>
    <mergeCell ref="BU362:BU363"/>
    <mergeCell ref="BW362:BW363"/>
    <mergeCell ref="BU364:BU365"/>
    <mergeCell ref="BV364:BV369"/>
    <mergeCell ref="BW364:BW365"/>
    <mergeCell ref="BX364:BX369"/>
    <mergeCell ref="BU366:BU367"/>
    <mergeCell ref="BW366:BW367"/>
    <mergeCell ref="BU368:BU369"/>
    <mergeCell ref="BW368:BW369"/>
    <mergeCell ref="BU370:BU371"/>
    <mergeCell ref="BV370:BV375"/>
    <mergeCell ref="BW370:BW371"/>
    <mergeCell ref="BX370:BX375"/>
    <mergeCell ref="BU372:BU373"/>
    <mergeCell ref="BW372:BW373"/>
    <mergeCell ref="BU374:BU375"/>
    <mergeCell ref="BW374:BW375"/>
    <mergeCell ref="BU340:BU341"/>
    <mergeCell ref="BV340:BV345"/>
    <mergeCell ref="BW340:BW341"/>
    <mergeCell ref="BX340:BX345"/>
    <mergeCell ref="BU342:BU343"/>
    <mergeCell ref="BW342:BW343"/>
    <mergeCell ref="BU344:BU345"/>
    <mergeCell ref="BW344:BW345"/>
    <mergeCell ref="BU346:BU347"/>
    <mergeCell ref="BV346:BV351"/>
    <mergeCell ref="BW346:BW347"/>
    <mergeCell ref="BX346:BX351"/>
    <mergeCell ref="BU348:BU349"/>
    <mergeCell ref="BW348:BW349"/>
    <mergeCell ref="BU350:BU351"/>
    <mergeCell ref="BW350:BW351"/>
    <mergeCell ref="BU352:BU353"/>
    <mergeCell ref="BV352:BV357"/>
    <mergeCell ref="BW352:BW353"/>
    <mergeCell ref="BX352:BX357"/>
    <mergeCell ref="BU354:BU355"/>
    <mergeCell ref="BW354:BW355"/>
    <mergeCell ref="BU356:BU357"/>
    <mergeCell ref="BW356:BW357"/>
    <mergeCell ref="BU322:BU323"/>
    <mergeCell ref="BV322:BV327"/>
    <mergeCell ref="BW322:BW323"/>
    <mergeCell ref="BX322:BX327"/>
    <mergeCell ref="BU324:BU325"/>
    <mergeCell ref="BW324:BW325"/>
    <mergeCell ref="BU326:BU327"/>
    <mergeCell ref="BW326:BW327"/>
    <mergeCell ref="BU328:BU329"/>
    <mergeCell ref="BV328:BV333"/>
    <mergeCell ref="BW328:BW329"/>
    <mergeCell ref="BX328:BX333"/>
    <mergeCell ref="BU330:BU331"/>
    <mergeCell ref="BW330:BW331"/>
    <mergeCell ref="BU332:BU333"/>
    <mergeCell ref="BW332:BW333"/>
    <mergeCell ref="BU334:BU335"/>
    <mergeCell ref="BV334:BV339"/>
    <mergeCell ref="BW334:BW335"/>
    <mergeCell ref="BX334:BX339"/>
    <mergeCell ref="BU336:BU337"/>
    <mergeCell ref="BW336:BW337"/>
    <mergeCell ref="BU338:BU339"/>
    <mergeCell ref="BW338:BW339"/>
    <mergeCell ref="BU304:BU305"/>
    <mergeCell ref="BV304:BV309"/>
    <mergeCell ref="BW304:BW305"/>
    <mergeCell ref="BX304:BX309"/>
    <mergeCell ref="BU306:BU307"/>
    <mergeCell ref="BW306:BW307"/>
    <mergeCell ref="BU308:BU309"/>
    <mergeCell ref="BW308:BW309"/>
    <mergeCell ref="BU310:BU311"/>
    <mergeCell ref="BV310:BV315"/>
    <mergeCell ref="BW310:BW311"/>
    <mergeCell ref="BX310:BX315"/>
    <mergeCell ref="BU312:BU313"/>
    <mergeCell ref="BW312:BW313"/>
    <mergeCell ref="BU314:BU315"/>
    <mergeCell ref="BW314:BW315"/>
    <mergeCell ref="BU316:BU317"/>
    <mergeCell ref="BV316:BV321"/>
    <mergeCell ref="BW316:BW317"/>
    <mergeCell ref="BX316:BX321"/>
    <mergeCell ref="BU318:BU319"/>
    <mergeCell ref="BW318:BW319"/>
    <mergeCell ref="BU320:BU321"/>
    <mergeCell ref="BW320:BW321"/>
    <mergeCell ref="BU286:BU287"/>
    <mergeCell ref="BV286:BV291"/>
    <mergeCell ref="BW286:BW287"/>
    <mergeCell ref="BX286:BX291"/>
    <mergeCell ref="BU288:BU289"/>
    <mergeCell ref="BW288:BW289"/>
    <mergeCell ref="BU290:BU291"/>
    <mergeCell ref="BW290:BW291"/>
    <mergeCell ref="BU292:BU293"/>
    <mergeCell ref="BV292:BV297"/>
    <mergeCell ref="BW292:BW293"/>
    <mergeCell ref="BX292:BX297"/>
    <mergeCell ref="BU294:BU295"/>
    <mergeCell ref="BW294:BW295"/>
    <mergeCell ref="BU296:BU297"/>
    <mergeCell ref="BW296:BW297"/>
    <mergeCell ref="BU298:BU299"/>
    <mergeCell ref="BV298:BV303"/>
    <mergeCell ref="BW298:BW299"/>
    <mergeCell ref="BX298:BX303"/>
    <mergeCell ref="BU300:BU301"/>
    <mergeCell ref="BW300:BW301"/>
    <mergeCell ref="BU302:BU303"/>
    <mergeCell ref="BW302:BW303"/>
    <mergeCell ref="BU268:BU269"/>
    <mergeCell ref="BV268:BV273"/>
    <mergeCell ref="BW268:BW269"/>
    <mergeCell ref="BX268:BX273"/>
    <mergeCell ref="BU270:BU271"/>
    <mergeCell ref="BW270:BW271"/>
    <mergeCell ref="BU272:BU273"/>
    <mergeCell ref="BW272:BW273"/>
    <mergeCell ref="BU274:BU275"/>
    <mergeCell ref="BV274:BV279"/>
    <mergeCell ref="BW274:BW275"/>
    <mergeCell ref="BX274:BX279"/>
    <mergeCell ref="BU276:BU277"/>
    <mergeCell ref="BW276:BW277"/>
    <mergeCell ref="BU278:BU279"/>
    <mergeCell ref="BW278:BW279"/>
    <mergeCell ref="BU280:BU281"/>
    <mergeCell ref="BV280:BV285"/>
    <mergeCell ref="BW280:BW281"/>
    <mergeCell ref="BX280:BX285"/>
    <mergeCell ref="BU282:BU283"/>
    <mergeCell ref="BW282:BW283"/>
    <mergeCell ref="BU284:BU285"/>
    <mergeCell ref="BW284:BW285"/>
    <mergeCell ref="BU250:BU251"/>
    <mergeCell ref="BV250:BV255"/>
    <mergeCell ref="BW250:BW251"/>
    <mergeCell ref="BX250:BX255"/>
    <mergeCell ref="BU252:BU253"/>
    <mergeCell ref="BW252:BW253"/>
    <mergeCell ref="BU254:BU255"/>
    <mergeCell ref="BW254:BW255"/>
    <mergeCell ref="BU256:BU257"/>
    <mergeCell ref="BV256:BV261"/>
    <mergeCell ref="BW256:BW257"/>
    <mergeCell ref="BX256:BX261"/>
    <mergeCell ref="BU258:BU259"/>
    <mergeCell ref="BW258:BW259"/>
    <mergeCell ref="BU260:BU261"/>
    <mergeCell ref="BW260:BW261"/>
    <mergeCell ref="BU262:BU263"/>
    <mergeCell ref="BV262:BV267"/>
    <mergeCell ref="BW262:BW263"/>
    <mergeCell ref="BX262:BX267"/>
    <mergeCell ref="BU264:BU265"/>
    <mergeCell ref="BW264:BW265"/>
    <mergeCell ref="BU266:BU267"/>
    <mergeCell ref="BW266:BW267"/>
    <mergeCell ref="BU232:BU233"/>
    <mergeCell ref="BV232:BV237"/>
    <mergeCell ref="BW232:BW233"/>
    <mergeCell ref="BX232:BX237"/>
    <mergeCell ref="BU234:BU235"/>
    <mergeCell ref="BW234:BW235"/>
    <mergeCell ref="BU236:BU237"/>
    <mergeCell ref="BW236:BW237"/>
    <mergeCell ref="BU238:BU239"/>
    <mergeCell ref="BV238:BV243"/>
    <mergeCell ref="BW238:BW239"/>
    <mergeCell ref="BX238:BX243"/>
    <mergeCell ref="BU240:BU241"/>
    <mergeCell ref="BW240:BW241"/>
    <mergeCell ref="BU242:BU243"/>
    <mergeCell ref="BW242:BW243"/>
    <mergeCell ref="BU244:BU245"/>
    <mergeCell ref="BV244:BV249"/>
    <mergeCell ref="BW244:BW245"/>
    <mergeCell ref="BX244:BX249"/>
    <mergeCell ref="BU246:BU247"/>
    <mergeCell ref="BW246:BW247"/>
    <mergeCell ref="BU248:BU249"/>
    <mergeCell ref="BW248:BW249"/>
    <mergeCell ref="BU214:BU215"/>
    <mergeCell ref="BV214:BV219"/>
    <mergeCell ref="BW214:BW215"/>
    <mergeCell ref="BX214:BX219"/>
    <mergeCell ref="BU216:BU217"/>
    <mergeCell ref="BW216:BW217"/>
    <mergeCell ref="BU218:BU219"/>
    <mergeCell ref="BW218:BW219"/>
    <mergeCell ref="BU220:BU221"/>
    <mergeCell ref="BV220:BV225"/>
    <mergeCell ref="BW220:BW221"/>
    <mergeCell ref="BX220:BX225"/>
    <mergeCell ref="BU222:BU223"/>
    <mergeCell ref="BW222:BW223"/>
    <mergeCell ref="BU224:BU225"/>
    <mergeCell ref="BW224:BW225"/>
    <mergeCell ref="BU226:BU227"/>
    <mergeCell ref="BV226:BV231"/>
    <mergeCell ref="BW226:BW227"/>
    <mergeCell ref="BX226:BX231"/>
    <mergeCell ref="BU228:BU229"/>
    <mergeCell ref="BW228:BW229"/>
    <mergeCell ref="BU230:BU231"/>
    <mergeCell ref="BW230:BW231"/>
    <mergeCell ref="BU196:BU197"/>
    <mergeCell ref="BV196:BV201"/>
    <mergeCell ref="BW196:BW197"/>
    <mergeCell ref="BX196:BX201"/>
    <mergeCell ref="BU198:BU199"/>
    <mergeCell ref="BW198:BW199"/>
    <mergeCell ref="BU200:BU201"/>
    <mergeCell ref="BW200:BW201"/>
    <mergeCell ref="BU202:BU203"/>
    <mergeCell ref="BV202:BV207"/>
    <mergeCell ref="BW202:BW203"/>
    <mergeCell ref="BX202:BX207"/>
    <mergeCell ref="BU204:BU205"/>
    <mergeCell ref="BW204:BW205"/>
    <mergeCell ref="BU206:BU207"/>
    <mergeCell ref="BW206:BW207"/>
    <mergeCell ref="BU208:BU209"/>
    <mergeCell ref="BV208:BV213"/>
    <mergeCell ref="BW208:BW209"/>
    <mergeCell ref="BX208:BX213"/>
    <mergeCell ref="BU210:BU211"/>
    <mergeCell ref="BW210:BW211"/>
    <mergeCell ref="BU212:BU213"/>
    <mergeCell ref="BW212:BW213"/>
    <mergeCell ref="BU178:BU179"/>
    <mergeCell ref="BV178:BV183"/>
    <mergeCell ref="BW178:BW179"/>
    <mergeCell ref="BX178:BX183"/>
    <mergeCell ref="BU180:BU181"/>
    <mergeCell ref="BW180:BW181"/>
    <mergeCell ref="BU182:BU183"/>
    <mergeCell ref="BW182:BW183"/>
    <mergeCell ref="BU184:BU185"/>
    <mergeCell ref="BV184:BV189"/>
    <mergeCell ref="BW184:BW185"/>
    <mergeCell ref="BX184:BX189"/>
    <mergeCell ref="BU186:BU187"/>
    <mergeCell ref="BW186:BW187"/>
    <mergeCell ref="BU188:BU189"/>
    <mergeCell ref="BW188:BW189"/>
    <mergeCell ref="BU190:BU191"/>
    <mergeCell ref="BV190:BV195"/>
    <mergeCell ref="BW190:BW191"/>
    <mergeCell ref="BX190:BX195"/>
    <mergeCell ref="BU192:BU193"/>
    <mergeCell ref="BW192:BW193"/>
    <mergeCell ref="BU194:BU195"/>
    <mergeCell ref="BW194:BW195"/>
    <mergeCell ref="BU160:BU161"/>
    <mergeCell ref="BV160:BV165"/>
    <mergeCell ref="BW160:BW161"/>
    <mergeCell ref="BX160:BX165"/>
    <mergeCell ref="BU162:BU163"/>
    <mergeCell ref="BW162:BW163"/>
    <mergeCell ref="BU164:BU165"/>
    <mergeCell ref="BW164:BW165"/>
    <mergeCell ref="BU166:BU167"/>
    <mergeCell ref="BV166:BV171"/>
    <mergeCell ref="BW166:BW167"/>
    <mergeCell ref="BX166:BX171"/>
    <mergeCell ref="BU168:BU169"/>
    <mergeCell ref="BW168:BW169"/>
    <mergeCell ref="BU170:BU171"/>
    <mergeCell ref="BW170:BW171"/>
    <mergeCell ref="BU172:BU173"/>
    <mergeCell ref="BV172:BV177"/>
    <mergeCell ref="BW172:BW173"/>
    <mergeCell ref="BX172:BX177"/>
    <mergeCell ref="BU174:BU175"/>
    <mergeCell ref="BW174:BW175"/>
    <mergeCell ref="BU176:BU177"/>
    <mergeCell ref="BW176:BW177"/>
    <mergeCell ref="BU142:BU143"/>
    <mergeCell ref="BV142:BV147"/>
    <mergeCell ref="BW142:BW143"/>
    <mergeCell ref="BX142:BX147"/>
    <mergeCell ref="BU144:BU145"/>
    <mergeCell ref="BW144:BW145"/>
    <mergeCell ref="BU146:BU147"/>
    <mergeCell ref="BW146:BW147"/>
    <mergeCell ref="BU148:BU149"/>
    <mergeCell ref="BV148:BV153"/>
    <mergeCell ref="BW148:BW149"/>
    <mergeCell ref="BX148:BX153"/>
    <mergeCell ref="BU150:BU151"/>
    <mergeCell ref="BW150:BW151"/>
    <mergeCell ref="BU152:BU153"/>
    <mergeCell ref="BW152:BW153"/>
    <mergeCell ref="BU154:BU155"/>
    <mergeCell ref="BV154:BV159"/>
    <mergeCell ref="BW154:BW155"/>
    <mergeCell ref="BX154:BX159"/>
    <mergeCell ref="BU156:BU157"/>
    <mergeCell ref="BW156:BW157"/>
    <mergeCell ref="BU158:BU159"/>
    <mergeCell ref="BW158:BW159"/>
    <mergeCell ref="BU124:BU125"/>
    <mergeCell ref="BV124:BV129"/>
    <mergeCell ref="BW124:BW125"/>
    <mergeCell ref="BX124:BX129"/>
    <mergeCell ref="BU126:BU127"/>
    <mergeCell ref="BW126:BW127"/>
    <mergeCell ref="BU128:BU129"/>
    <mergeCell ref="BW128:BW129"/>
    <mergeCell ref="BU130:BU131"/>
    <mergeCell ref="BV130:BV135"/>
    <mergeCell ref="BW130:BW131"/>
    <mergeCell ref="BX130:BX135"/>
    <mergeCell ref="BU132:BU133"/>
    <mergeCell ref="BW132:BW133"/>
    <mergeCell ref="BU134:BU135"/>
    <mergeCell ref="BW134:BW135"/>
    <mergeCell ref="BU136:BU137"/>
    <mergeCell ref="BV136:BV141"/>
    <mergeCell ref="BW136:BW137"/>
    <mergeCell ref="BX136:BX141"/>
    <mergeCell ref="BU138:BU139"/>
    <mergeCell ref="BW138:BW139"/>
    <mergeCell ref="BU140:BU141"/>
    <mergeCell ref="BW140:BW141"/>
    <mergeCell ref="BU106:BU107"/>
    <mergeCell ref="BV106:BV111"/>
    <mergeCell ref="BW106:BW107"/>
    <mergeCell ref="BX106:BX111"/>
    <mergeCell ref="BU108:BU109"/>
    <mergeCell ref="BW108:BW109"/>
    <mergeCell ref="BU110:BU111"/>
    <mergeCell ref="BW110:BW111"/>
    <mergeCell ref="BU112:BU113"/>
    <mergeCell ref="BV112:BV117"/>
    <mergeCell ref="BW112:BW113"/>
    <mergeCell ref="BX112:BX117"/>
    <mergeCell ref="BU114:BU115"/>
    <mergeCell ref="BW114:BW115"/>
    <mergeCell ref="BU116:BU117"/>
    <mergeCell ref="BW116:BW117"/>
    <mergeCell ref="BU118:BU119"/>
    <mergeCell ref="BV118:BV123"/>
    <mergeCell ref="BW118:BW119"/>
    <mergeCell ref="BX118:BX123"/>
    <mergeCell ref="BU120:BU121"/>
    <mergeCell ref="BW120:BW121"/>
    <mergeCell ref="BU122:BU123"/>
    <mergeCell ref="BW122:BW123"/>
    <mergeCell ref="BU88:BU89"/>
    <mergeCell ref="BV88:BV93"/>
    <mergeCell ref="BW88:BW89"/>
    <mergeCell ref="BX88:BX93"/>
    <mergeCell ref="BU90:BU91"/>
    <mergeCell ref="BW90:BW91"/>
    <mergeCell ref="BU92:BU93"/>
    <mergeCell ref="BW92:BW93"/>
    <mergeCell ref="BU94:BU95"/>
    <mergeCell ref="BV94:BV99"/>
    <mergeCell ref="BW94:BW95"/>
    <mergeCell ref="BX94:BX99"/>
    <mergeCell ref="BU96:BU97"/>
    <mergeCell ref="BW96:BW97"/>
    <mergeCell ref="BU98:BU99"/>
    <mergeCell ref="BW98:BW99"/>
    <mergeCell ref="BU100:BU101"/>
    <mergeCell ref="BV100:BV105"/>
    <mergeCell ref="BW100:BW101"/>
    <mergeCell ref="BX100:BX105"/>
    <mergeCell ref="BU102:BU103"/>
    <mergeCell ref="BW102:BW103"/>
    <mergeCell ref="BU104:BU105"/>
    <mergeCell ref="BW104:BW105"/>
    <mergeCell ref="BU70:BU71"/>
    <mergeCell ref="BV70:BV75"/>
    <mergeCell ref="BW70:BW71"/>
    <mergeCell ref="BX70:BX75"/>
    <mergeCell ref="BU72:BU73"/>
    <mergeCell ref="BW72:BW73"/>
    <mergeCell ref="BU74:BU75"/>
    <mergeCell ref="BW74:BW75"/>
    <mergeCell ref="BU76:BU77"/>
    <mergeCell ref="BV76:BV81"/>
    <mergeCell ref="BW76:BW77"/>
    <mergeCell ref="BX76:BX81"/>
    <mergeCell ref="BU78:BU79"/>
    <mergeCell ref="BW78:BW79"/>
    <mergeCell ref="BU80:BU81"/>
    <mergeCell ref="BW80:BW81"/>
    <mergeCell ref="BU82:BU83"/>
    <mergeCell ref="BV82:BV87"/>
    <mergeCell ref="BW82:BW83"/>
    <mergeCell ref="BX82:BX87"/>
    <mergeCell ref="BU84:BU85"/>
    <mergeCell ref="BW84:BW85"/>
    <mergeCell ref="BU86:BU87"/>
    <mergeCell ref="BW86:BW87"/>
    <mergeCell ref="BU52:BU53"/>
    <mergeCell ref="BV52:BV57"/>
    <mergeCell ref="BW52:BW53"/>
    <mergeCell ref="BX52:BX57"/>
    <mergeCell ref="BU54:BU55"/>
    <mergeCell ref="BW54:BW55"/>
    <mergeCell ref="BU56:BU57"/>
    <mergeCell ref="BW56:BW57"/>
    <mergeCell ref="BU58:BU59"/>
    <mergeCell ref="BV58:BV63"/>
    <mergeCell ref="BW58:BW59"/>
    <mergeCell ref="BX58:BX63"/>
    <mergeCell ref="BU60:BU61"/>
    <mergeCell ref="BW60:BW61"/>
    <mergeCell ref="BU62:BU63"/>
    <mergeCell ref="BW62:BW63"/>
    <mergeCell ref="BU64:BU65"/>
    <mergeCell ref="BV64:BV69"/>
    <mergeCell ref="BW64:BW65"/>
    <mergeCell ref="BX64:BX69"/>
    <mergeCell ref="BU66:BU67"/>
    <mergeCell ref="BW66:BW67"/>
    <mergeCell ref="BU68:BU69"/>
    <mergeCell ref="BW68:BW69"/>
    <mergeCell ref="BU34:BU35"/>
    <mergeCell ref="BV34:BV39"/>
    <mergeCell ref="BW34:BW35"/>
    <mergeCell ref="BX34:BX39"/>
    <mergeCell ref="BU36:BU37"/>
    <mergeCell ref="BW36:BW37"/>
    <mergeCell ref="BU38:BU39"/>
    <mergeCell ref="BW38:BW39"/>
    <mergeCell ref="BU40:BU41"/>
    <mergeCell ref="BV40:BV45"/>
    <mergeCell ref="BW40:BW41"/>
    <mergeCell ref="BX40:BX45"/>
    <mergeCell ref="BU42:BU43"/>
    <mergeCell ref="BW42:BW43"/>
    <mergeCell ref="BU44:BU45"/>
    <mergeCell ref="BW44:BW45"/>
    <mergeCell ref="BU46:BU47"/>
    <mergeCell ref="BV46:BV51"/>
    <mergeCell ref="BW46:BW47"/>
    <mergeCell ref="BX46:BX51"/>
    <mergeCell ref="BU48:BU49"/>
    <mergeCell ref="BW48:BW49"/>
    <mergeCell ref="BU50:BU51"/>
    <mergeCell ref="BW50:BW51"/>
    <mergeCell ref="BW18:BW19"/>
    <mergeCell ref="BU20:BU21"/>
    <mergeCell ref="BW20:BW21"/>
    <mergeCell ref="BU22:BU23"/>
    <mergeCell ref="BV22:BV27"/>
    <mergeCell ref="BW22:BW23"/>
    <mergeCell ref="BX22:BX27"/>
    <mergeCell ref="BU24:BU25"/>
    <mergeCell ref="BW24:BW25"/>
    <mergeCell ref="BU26:BU27"/>
    <mergeCell ref="BW26:BW27"/>
    <mergeCell ref="BU28:BU29"/>
    <mergeCell ref="BV28:BV33"/>
    <mergeCell ref="BW28:BW29"/>
    <mergeCell ref="BX28:BX33"/>
    <mergeCell ref="BU30:BU31"/>
    <mergeCell ref="BW30:BW31"/>
    <mergeCell ref="BU32:BU33"/>
    <mergeCell ref="BW32:BW33"/>
    <mergeCell ref="BS316:BS321"/>
    <mergeCell ref="BS322:BS327"/>
    <mergeCell ref="BS364:BS369"/>
    <mergeCell ref="BS370:BS375"/>
    <mergeCell ref="BS376:BS381"/>
    <mergeCell ref="BS382:BS387"/>
    <mergeCell ref="BS388:BS393"/>
    <mergeCell ref="BS394:BS399"/>
    <mergeCell ref="BS400:BS405"/>
    <mergeCell ref="BU2:BV2"/>
    <mergeCell ref="BW2:BX2"/>
    <mergeCell ref="BU4:BU5"/>
    <mergeCell ref="BV4:BV9"/>
    <mergeCell ref="BW4:BW5"/>
    <mergeCell ref="BX4:BX9"/>
    <mergeCell ref="BU6:BU7"/>
    <mergeCell ref="BW6:BW7"/>
    <mergeCell ref="BU8:BU9"/>
    <mergeCell ref="BW8:BW9"/>
    <mergeCell ref="BU10:BU11"/>
    <mergeCell ref="BV10:BV15"/>
    <mergeCell ref="BW10:BW11"/>
    <mergeCell ref="BX10:BX15"/>
    <mergeCell ref="BU12:BU13"/>
    <mergeCell ref="BW12:BW13"/>
    <mergeCell ref="BU14:BU15"/>
    <mergeCell ref="BW14:BW15"/>
    <mergeCell ref="BU16:BU17"/>
    <mergeCell ref="BV16:BV21"/>
    <mergeCell ref="BW16:BW17"/>
    <mergeCell ref="BX16:BX21"/>
    <mergeCell ref="BU18:BU19"/>
    <mergeCell ref="BS178:BS183"/>
    <mergeCell ref="BS184:BS189"/>
    <mergeCell ref="BS190:BS195"/>
    <mergeCell ref="BS196:BS201"/>
    <mergeCell ref="BS202:BS207"/>
    <mergeCell ref="BS208:BS213"/>
    <mergeCell ref="BS214:BS219"/>
    <mergeCell ref="BS220:BS225"/>
    <mergeCell ref="BS358:BS363"/>
    <mergeCell ref="BS328:BS333"/>
    <mergeCell ref="BS334:BS339"/>
    <mergeCell ref="BS340:BS345"/>
    <mergeCell ref="BS346:BS351"/>
    <mergeCell ref="BS352:BS357"/>
    <mergeCell ref="BS412:BS417"/>
    <mergeCell ref="BS418:BS423"/>
    <mergeCell ref="BS424:BS429"/>
    <mergeCell ref="BS226:BS231"/>
    <mergeCell ref="BS232:BS237"/>
    <mergeCell ref="BS238:BS243"/>
    <mergeCell ref="BS244:BS249"/>
    <mergeCell ref="BS250:BS255"/>
    <mergeCell ref="BS256:BS261"/>
    <mergeCell ref="BS262:BS267"/>
    <mergeCell ref="BS268:BS273"/>
    <mergeCell ref="BS274:BS279"/>
    <mergeCell ref="BS280:BS285"/>
    <mergeCell ref="BS286:BS291"/>
    <mergeCell ref="BS292:BS297"/>
    <mergeCell ref="BS298:BS303"/>
    <mergeCell ref="BS304:BS309"/>
    <mergeCell ref="BS310:BS315"/>
    <mergeCell ref="BI412:BI413"/>
    <mergeCell ref="BJ412:BJ417"/>
    <mergeCell ref="BI414:BI415"/>
    <mergeCell ref="BI416:BI417"/>
    <mergeCell ref="BI364:BI365"/>
    <mergeCell ref="BJ364:BJ369"/>
    <mergeCell ref="BI366:BI367"/>
    <mergeCell ref="BI368:BI369"/>
    <mergeCell ref="BI370:BI371"/>
    <mergeCell ref="BJ370:BJ375"/>
    <mergeCell ref="BI372:BI373"/>
    <mergeCell ref="BI374:BI375"/>
    <mergeCell ref="BI376:BI377"/>
    <mergeCell ref="BJ376:BJ381"/>
    <mergeCell ref="BI378:BI379"/>
    <mergeCell ref="BI380:BI381"/>
    <mergeCell ref="BI382:BI383"/>
    <mergeCell ref="BJ382:BJ387"/>
    <mergeCell ref="BI384:BI385"/>
    <mergeCell ref="BI386:BI387"/>
    <mergeCell ref="BI404:BI405"/>
    <mergeCell ref="BS106:BS111"/>
    <mergeCell ref="BS112:BS117"/>
    <mergeCell ref="BS118:BS123"/>
    <mergeCell ref="BS124:BS129"/>
    <mergeCell ref="BA232:BA237"/>
    <mergeCell ref="BA238:BA243"/>
    <mergeCell ref="BA244:BA249"/>
    <mergeCell ref="BA250:BA255"/>
    <mergeCell ref="BA256:BA261"/>
    <mergeCell ref="BA262:BA267"/>
    <mergeCell ref="BA268:BA273"/>
    <mergeCell ref="BA274:BA279"/>
    <mergeCell ref="BS406:BS411"/>
    <mergeCell ref="BA370:BA375"/>
    <mergeCell ref="BA376:BA381"/>
    <mergeCell ref="BA382:BA387"/>
    <mergeCell ref="BA388:BA393"/>
    <mergeCell ref="BA394:BA399"/>
    <mergeCell ref="BA400:BA405"/>
    <mergeCell ref="BA406:BA411"/>
    <mergeCell ref="BI406:BI407"/>
    <mergeCell ref="BJ406:BJ411"/>
    <mergeCell ref="BI408:BI409"/>
    <mergeCell ref="BI410:BI411"/>
    <mergeCell ref="BS130:BS135"/>
    <mergeCell ref="BS136:BS141"/>
    <mergeCell ref="BS142:BS147"/>
    <mergeCell ref="BS148:BS153"/>
    <mergeCell ref="BS154:BS159"/>
    <mergeCell ref="BS160:BS165"/>
    <mergeCell ref="BS166:BS171"/>
    <mergeCell ref="BS172:BS177"/>
    <mergeCell ref="BS4:BS9"/>
    <mergeCell ref="BS10:BS15"/>
    <mergeCell ref="BS16:BS21"/>
    <mergeCell ref="BS22:BS27"/>
    <mergeCell ref="BS28:BS33"/>
    <mergeCell ref="BS34:BS39"/>
    <mergeCell ref="BS40:BS45"/>
    <mergeCell ref="BS46:BS51"/>
    <mergeCell ref="BS52:BS57"/>
    <mergeCell ref="BS58:BS63"/>
    <mergeCell ref="BS64:BS69"/>
    <mergeCell ref="BS70:BS75"/>
    <mergeCell ref="BS76:BS81"/>
    <mergeCell ref="BS82:BS87"/>
    <mergeCell ref="BS88:BS93"/>
    <mergeCell ref="BS94:BS99"/>
    <mergeCell ref="BS100:BS105"/>
    <mergeCell ref="BA286:BA291"/>
    <mergeCell ref="BA292:BA297"/>
    <mergeCell ref="BA298:BA303"/>
    <mergeCell ref="BA304:BA309"/>
    <mergeCell ref="BA310:BA315"/>
    <mergeCell ref="BA316:BA321"/>
    <mergeCell ref="BA322:BA327"/>
    <mergeCell ref="BA364:BA369"/>
    <mergeCell ref="BA82:BA87"/>
    <mergeCell ref="BA88:BA93"/>
    <mergeCell ref="BA94:BA99"/>
    <mergeCell ref="BA100:BA105"/>
    <mergeCell ref="BA106:BA111"/>
    <mergeCell ref="BA112:BA117"/>
    <mergeCell ref="BA118:BA123"/>
    <mergeCell ref="BA124:BA129"/>
    <mergeCell ref="BA130:BA135"/>
    <mergeCell ref="BA136:BA141"/>
    <mergeCell ref="BA142:BA147"/>
    <mergeCell ref="BA148:BA153"/>
    <mergeCell ref="BA154:BA159"/>
    <mergeCell ref="BA160:BA165"/>
    <mergeCell ref="BA166:BA171"/>
    <mergeCell ref="BA172:BA177"/>
    <mergeCell ref="BA178:BA183"/>
    <mergeCell ref="BA214:BA219"/>
    <mergeCell ref="BA220:BA225"/>
    <mergeCell ref="H2:K2"/>
    <mergeCell ref="R2:U2"/>
    <mergeCell ref="AA2:AD2"/>
    <mergeCell ref="AK2:AN2"/>
    <mergeCell ref="BA4:BA9"/>
    <mergeCell ref="BA10:BA15"/>
    <mergeCell ref="BA16:BA21"/>
    <mergeCell ref="BA22:BA27"/>
    <mergeCell ref="BA28:BA33"/>
    <mergeCell ref="BA34:BA39"/>
    <mergeCell ref="BA40:BA45"/>
    <mergeCell ref="BA46:BA51"/>
    <mergeCell ref="BA52:BA57"/>
    <mergeCell ref="BA58:BA63"/>
    <mergeCell ref="BA64:BA69"/>
    <mergeCell ref="BA70:BA75"/>
    <mergeCell ref="BA76:BA81"/>
    <mergeCell ref="AV2:BA2"/>
    <mergeCell ref="AV40:AV41"/>
    <mergeCell ref="AW40:AW41"/>
    <mergeCell ref="AV36:AV37"/>
    <mergeCell ref="AW36:AW37"/>
    <mergeCell ref="AV18:AV19"/>
    <mergeCell ref="AW18:AW19"/>
    <mergeCell ref="AV12:AV13"/>
    <mergeCell ref="AY16:AY21"/>
    <mergeCell ref="AZ16:AZ21"/>
    <mergeCell ref="BI418:BI419"/>
    <mergeCell ref="BJ418:BJ423"/>
    <mergeCell ref="BI420:BI421"/>
    <mergeCell ref="BI422:BI423"/>
    <mergeCell ref="BI424:BI425"/>
    <mergeCell ref="BJ424:BJ429"/>
    <mergeCell ref="BI426:BI427"/>
    <mergeCell ref="BI428:BI429"/>
    <mergeCell ref="BI503:BJ503"/>
    <mergeCell ref="BJ508:BJ513"/>
    <mergeCell ref="BJ517:BJ522"/>
    <mergeCell ref="BJ526:BJ531"/>
    <mergeCell ref="BJ535:BJ540"/>
    <mergeCell ref="BJ544:BJ549"/>
    <mergeCell ref="BJ553:BJ558"/>
    <mergeCell ref="BJ562:BJ567"/>
    <mergeCell ref="BJ571:BJ576"/>
    <mergeCell ref="BI430:BI431"/>
    <mergeCell ref="BJ430:BJ435"/>
    <mergeCell ref="BI436:BI437"/>
    <mergeCell ref="BJ436:BJ441"/>
    <mergeCell ref="BI448:BI449"/>
    <mergeCell ref="BJ448:BJ453"/>
    <mergeCell ref="BI460:BI461"/>
    <mergeCell ref="BJ460:BJ465"/>
    <mergeCell ref="BI472:BI473"/>
    <mergeCell ref="BJ472:BJ477"/>
    <mergeCell ref="BI484:BI485"/>
    <mergeCell ref="BJ484:BJ489"/>
    <mergeCell ref="BI496:BI497"/>
    <mergeCell ref="BJ496:BJ501"/>
    <mergeCell ref="BI442:BI443"/>
    <mergeCell ref="BI322:BI323"/>
    <mergeCell ref="BJ322:BJ327"/>
    <mergeCell ref="BI324:BI325"/>
    <mergeCell ref="BI326:BI327"/>
    <mergeCell ref="BI388:BI389"/>
    <mergeCell ref="BJ388:BJ393"/>
    <mergeCell ref="BI390:BI391"/>
    <mergeCell ref="BI392:BI393"/>
    <mergeCell ref="BI394:BI395"/>
    <mergeCell ref="BI328:BI329"/>
    <mergeCell ref="BJ328:BJ333"/>
    <mergeCell ref="BI330:BI331"/>
    <mergeCell ref="BI332:BI333"/>
    <mergeCell ref="BI334:BI335"/>
    <mergeCell ref="BJ334:BJ339"/>
    <mergeCell ref="BI336:BI337"/>
    <mergeCell ref="BI338:BI339"/>
    <mergeCell ref="BI340:BI341"/>
    <mergeCell ref="BJ340:BJ345"/>
    <mergeCell ref="BI342:BI343"/>
    <mergeCell ref="BI344:BI345"/>
    <mergeCell ref="BI346:BI347"/>
    <mergeCell ref="BJ346:BJ351"/>
    <mergeCell ref="BI348:BI349"/>
    <mergeCell ref="BI350:BI351"/>
    <mergeCell ref="BI352:BI353"/>
    <mergeCell ref="BJ352:BJ357"/>
    <mergeCell ref="BI354:BI355"/>
    <mergeCell ref="BI356:BI357"/>
    <mergeCell ref="BI358:BI359"/>
    <mergeCell ref="BJ358:BJ363"/>
    <mergeCell ref="BI292:BI293"/>
    <mergeCell ref="BJ292:BJ297"/>
    <mergeCell ref="BI294:BI295"/>
    <mergeCell ref="BI296:BI297"/>
    <mergeCell ref="BI298:BI299"/>
    <mergeCell ref="BJ298:BJ303"/>
    <mergeCell ref="BI300:BI301"/>
    <mergeCell ref="BI302:BI303"/>
    <mergeCell ref="BI304:BI305"/>
    <mergeCell ref="BJ304:BJ309"/>
    <mergeCell ref="BI306:BI307"/>
    <mergeCell ref="BI308:BI309"/>
    <mergeCell ref="BI310:BI311"/>
    <mergeCell ref="BJ310:BJ315"/>
    <mergeCell ref="BI312:BI313"/>
    <mergeCell ref="BI314:BI315"/>
    <mergeCell ref="BI316:BI317"/>
    <mergeCell ref="BJ316:BJ321"/>
    <mergeCell ref="BI318:BI319"/>
    <mergeCell ref="BI320:BI321"/>
    <mergeCell ref="BI262:BI263"/>
    <mergeCell ref="BJ262:BJ267"/>
    <mergeCell ref="BI264:BI265"/>
    <mergeCell ref="BI266:BI267"/>
    <mergeCell ref="BI268:BI269"/>
    <mergeCell ref="BJ268:BJ273"/>
    <mergeCell ref="BI270:BI271"/>
    <mergeCell ref="BI272:BI273"/>
    <mergeCell ref="BI274:BI275"/>
    <mergeCell ref="BJ274:BJ279"/>
    <mergeCell ref="BI276:BI277"/>
    <mergeCell ref="BI278:BI279"/>
    <mergeCell ref="BI280:BI281"/>
    <mergeCell ref="BJ280:BJ285"/>
    <mergeCell ref="BI282:BI283"/>
    <mergeCell ref="BI284:BI285"/>
    <mergeCell ref="BI286:BI287"/>
    <mergeCell ref="BJ286:BJ291"/>
    <mergeCell ref="BI288:BI289"/>
    <mergeCell ref="BI290:BI291"/>
    <mergeCell ref="BI232:BI233"/>
    <mergeCell ref="BJ232:BJ237"/>
    <mergeCell ref="BI234:BI235"/>
    <mergeCell ref="BI236:BI237"/>
    <mergeCell ref="BI238:BI239"/>
    <mergeCell ref="BJ238:BJ243"/>
    <mergeCell ref="BI240:BI241"/>
    <mergeCell ref="BI242:BI243"/>
    <mergeCell ref="BI244:BI245"/>
    <mergeCell ref="BJ244:BJ249"/>
    <mergeCell ref="BI246:BI247"/>
    <mergeCell ref="BI248:BI249"/>
    <mergeCell ref="BI250:BI251"/>
    <mergeCell ref="BJ250:BJ255"/>
    <mergeCell ref="BI252:BI253"/>
    <mergeCell ref="BI254:BI255"/>
    <mergeCell ref="BI256:BI257"/>
    <mergeCell ref="BJ256:BJ261"/>
    <mergeCell ref="BI258:BI259"/>
    <mergeCell ref="BI260:BI261"/>
    <mergeCell ref="BI172:BI173"/>
    <mergeCell ref="BJ172:BJ177"/>
    <mergeCell ref="BI174:BI175"/>
    <mergeCell ref="BI176:BI177"/>
    <mergeCell ref="BJ184:BJ189"/>
    <mergeCell ref="BI186:BI187"/>
    <mergeCell ref="BI188:BI189"/>
    <mergeCell ref="BI190:BI191"/>
    <mergeCell ref="BJ190:BJ195"/>
    <mergeCell ref="BI192:BI193"/>
    <mergeCell ref="BI194:BI195"/>
    <mergeCell ref="BI196:BI197"/>
    <mergeCell ref="BJ196:BJ201"/>
    <mergeCell ref="BI198:BI199"/>
    <mergeCell ref="BI200:BI201"/>
    <mergeCell ref="BI226:BI227"/>
    <mergeCell ref="BJ226:BJ231"/>
    <mergeCell ref="BI228:BI229"/>
    <mergeCell ref="BI230:BI231"/>
    <mergeCell ref="BI214:BI215"/>
    <mergeCell ref="BJ214:BJ219"/>
    <mergeCell ref="BI216:BI217"/>
    <mergeCell ref="BI218:BI219"/>
    <mergeCell ref="BI220:BI221"/>
    <mergeCell ref="BJ220:BJ225"/>
    <mergeCell ref="BI222:BI223"/>
    <mergeCell ref="BI224:BI225"/>
    <mergeCell ref="BI130:BI131"/>
    <mergeCell ref="BJ130:BJ135"/>
    <mergeCell ref="BI132:BI133"/>
    <mergeCell ref="BI134:BI135"/>
    <mergeCell ref="BI136:BI137"/>
    <mergeCell ref="BJ136:BJ141"/>
    <mergeCell ref="BI138:BI139"/>
    <mergeCell ref="BI140:BI141"/>
    <mergeCell ref="BI142:BI143"/>
    <mergeCell ref="BJ142:BJ147"/>
    <mergeCell ref="BI144:BI145"/>
    <mergeCell ref="BI146:BI147"/>
    <mergeCell ref="BI148:BI149"/>
    <mergeCell ref="BJ148:BJ153"/>
    <mergeCell ref="BI150:BI151"/>
    <mergeCell ref="BI152:BI153"/>
    <mergeCell ref="BI166:BI167"/>
    <mergeCell ref="BJ166:BJ171"/>
    <mergeCell ref="BI168:BI169"/>
    <mergeCell ref="BI170:BI171"/>
    <mergeCell ref="BI100:BI101"/>
    <mergeCell ref="BJ100:BJ105"/>
    <mergeCell ref="BI102:BI103"/>
    <mergeCell ref="BI104:BI105"/>
    <mergeCell ref="BI106:BI107"/>
    <mergeCell ref="BJ106:BJ111"/>
    <mergeCell ref="BI108:BI109"/>
    <mergeCell ref="BI110:BI111"/>
    <mergeCell ref="BI112:BI113"/>
    <mergeCell ref="BJ112:BJ117"/>
    <mergeCell ref="BI114:BI115"/>
    <mergeCell ref="BI116:BI117"/>
    <mergeCell ref="BI118:BI119"/>
    <mergeCell ref="BJ118:BJ123"/>
    <mergeCell ref="BI120:BI121"/>
    <mergeCell ref="BI122:BI123"/>
    <mergeCell ref="BI124:BI125"/>
    <mergeCell ref="BJ124:BJ129"/>
    <mergeCell ref="BI126:BI127"/>
    <mergeCell ref="BI128:BI129"/>
    <mergeCell ref="BI70:BI71"/>
    <mergeCell ref="BJ70:BJ75"/>
    <mergeCell ref="BI72:BI73"/>
    <mergeCell ref="BI74:BI75"/>
    <mergeCell ref="BI76:BI77"/>
    <mergeCell ref="BJ76:BJ81"/>
    <mergeCell ref="BI78:BI79"/>
    <mergeCell ref="BI80:BI81"/>
    <mergeCell ref="BI82:BI83"/>
    <mergeCell ref="BJ82:BJ87"/>
    <mergeCell ref="BI84:BI85"/>
    <mergeCell ref="BI86:BI87"/>
    <mergeCell ref="BI88:BI89"/>
    <mergeCell ref="BJ88:BJ93"/>
    <mergeCell ref="BI90:BI91"/>
    <mergeCell ref="BI92:BI93"/>
    <mergeCell ref="BI94:BI95"/>
    <mergeCell ref="BJ94:BJ99"/>
    <mergeCell ref="BI96:BI97"/>
    <mergeCell ref="BI98:BI99"/>
    <mergeCell ref="BI18:BI19"/>
    <mergeCell ref="BI20:BI21"/>
    <mergeCell ref="BI22:BI23"/>
    <mergeCell ref="BJ22:BJ27"/>
    <mergeCell ref="BI24:BI25"/>
    <mergeCell ref="BI26:BI27"/>
    <mergeCell ref="BI44:BI45"/>
    <mergeCell ref="BI46:BI47"/>
    <mergeCell ref="BJ46:BJ51"/>
    <mergeCell ref="BI48:BI49"/>
    <mergeCell ref="BI50:BI51"/>
    <mergeCell ref="BI56:BI57"/>
    <mergeCell ref="BI58:BI59"/>
    <mergeCell ref="BJ58:BJ63"/>
    <mergeCell ref="BI60:BI61"/>
    <mergeCell ref="BI62:BI63"/>
    <mergeCell ref="BI64:BI65"/>
    <mergeCell ref="BJ64:BJ69"/>
    <mergeCell ref="BI66:BI67"/>
    <mergeCell ref="BI68:BI69"/>
    <mergeCell ref="BK388:BK389"/>
    <mergeCell ref="BL388:BL393"/>
    <mergeCell ref="BM388:BM389"/>
    <mergeCell ref="BN388:BN393"/>
    <mergeCell ref="BI34:BI35"/>
    <mergeCell ref="BJ34:BJ39"/>
    <mergeCell ref="BI36:BI37"/>
    <mergeCell ref="BI38:BI39"/>
    <mergeCell ref="BI40:BI41"/>
    <mergeCell ref="BJ40:BJ45"/>
    <mergeCell ref="BI42:BI43"/>
    <mergeCell ref="BR424:BR429"/>
    <mergeCell ref="BK426:BK427"/>
    <mergeCell ref="BM426:BM427"/>
    <mergeCell ref="BO426:BO427"/>
    <mergeCell ref="BK428:BK429"/>
    <mergeCell ref="BM428:BM429"/>
    <mergeCell ref="BO428:BO429"/>
    <mergeCell ref="BR400:BR405"/>
    <mergeCell ref="BK402:BK403"/>
    <mergeCell ref="BM402:BM403"/>
    <mergeCell ref="BO402:BO403"/>
    <mergeCell ref="BK404:BK405"/>
    <mergeCell ref="BM404:BM405"/>
    <mergeCell ref="BO404:BO405"/>
    <mergeCell ref="BK406:BK407"/>
    <mergeCell ref="BL406:BL411"/>
    <mergeCell ref="BM406:BM407"/>
    <mergeCell ref="BN406:BN411"/>
    <mergeCell ref="BI52:BI53"/>
    <mergeCell ref="BJ52:BJ57"/>
    <mergeCell ref="BI54:BI55"/>
    <mergeCell ref="BR436:BR441"/>
    <mergeCell ref="BK503:BL503"/>
    <mergeCell ref="BM503:BN503"/>
    <mergeCell ref="BL508:BL513"/>
    <mergeCell ref="BN508:BN513"/>
    <mergeCell ref="BL517:BL522"/>
    <mergeCell ref="BN517:BN522"/>
    <mergeCell ref="BL526:BL531"/>
    <mergeCell ref="BN526:BN531"/>
    <mergeCell ref="BQ424:BQ429"/>
    <mergeCell ref="BK424:BK425"/>
    <mergeCell ref="BL424:BL429"/>
    <mergeCell ref="BM424:BM425"/>
    <mergeCell ref="BN424:BN429"/>
    <mergeCell ref="BO424:BO425"/>
    <mergeCell ref="BP424:BP429"/>
    <mergeCell ref="BK430:BK431"/>
    <mergeCell ref="BL430:BL435"/>
    <mergeCell ref="BM430:BM431"/>
    <mergeCell ref="BN430:BN435"/>
    <mergeCell ref="BO430:BO431"/>
    <mergeCell ref="BP430:BP435"/>
    <mergeCell ref="BQ430:BQ435"/>
    <mergeCell ref="BK446:BK447"/>
    <mergeCell ref="BM446:BM447"/>
    <mergeCell ref="BO446:BO447"/>
    <mergeCell ref="BM500:BM501"/>
    <mergeCell ref="BO500:BO501"/>
    <mergeCell ref="BO503:BT503"/>
    <mergeCell ref="BP508:BT513"/>
    <mergeCell ref="BS436:BS441"/>
    <mergeCell ref="BT436:BT441"/>
    <mergeCell ref="BR412:BR417"/>
    <mergeCell ref="BK414:BK415"/>
    <mergeCell ref="BM414:BM415"/>
    <mergeCell ref="BO414:BO415"/>
    <mergeCell ref="BK416:BK417"/>
    <mergeCell ref="BM416:BM417"/>
    <mergeCell ref="BO416:BO417"/>
    <mergeCell ref="BK418:BK419"/>
    <mergeCell ref="BL418:BL423"/>
    <mergeCell ref="BM418:BM419"/>
    <mergeCell ref="BN418:BN423"/>
    <mergeCell ref="BO418:BO419"/>
    <mergeCell ref="BP418:BP423"/>
    <mergeCell ref="BQ418:BQ423"/>
    <mergeCell ref="BR418:BR423"/>
    <mergeCell ref="BK420:BK421"/>
    <mergeCell ref="BM420:BM421"/>
    <mergeCell ref="BO420:BO421"/>
    <mergeCell ref="BK422:BK423"/>
    <mergeCell ref="BM422:BM423"/>
    <mergeCell ref="BO422:BO423"/>
    <mergeCell ref="BO406:BO407"/>
    <mergeCell ref="BP406:BP411"/>
    <mergeCell ref="BQ406:BQ411"/>
    <mergeCell ref="BR406:BR411"/>
    <mergeCell ref="BK408:BK409"/>
    <mergeCell ref="BM408:BM409"/>
    <mergeCell ref="BO408:BO409"/>
    <mergeCell ref="BK410:BK411"/>
    <mergeCell ref="BM410:BM411"/>
    <mergeCell ref="BO410:BO411"/>
    <mergeCell ref="BQ400:BQ405"/>
    <mergeCell ref="BO388:BO389"/>
    <mergeCell ref="BP388:BP393"/>
    <mergeCell ref="BQ388:BQ393"/>
    <mergeCell ref="BR388:BR393"/>
    <mergeCell ref="BK390:BK391"/>
    <mergeCell ref="BM390:BM391"/>
    <mergeCell ref="BO390:BO391"/>
    <mergeCell ref="BK392:BK393"/>
    <mergeCell ref="BM392:BM393"/>
    <mergeCell ref="BO392:BO393"/>
    <mergeCell ref="BK394:BK395"/>
    <mergeCell ref="BL394:BL399"/>
    <mergeCell ref="BM394:BM395"/>
    <mergeCell ref="BN394:BN399"/>
    <mergeCell ref="BO394:BO395"/>
    <mergeCell ref="BP394:BP399"/>
    <mergeCell ref="BQ394:BQ399"/>
    <mergeCell ref="BR394:BR399"/>
    <mergeCell ref="BK396:BK397"/>
    <mergeCell ref="BM396:BM397"/>
    <mergeCell ref="BO396:BO397"/>
    <mergeCell ref="BK398:BK399"/>
    <mergeCell ref="BM398:BM399"/>
    <mergeCell ref="BO398:BO399"/>
    <mergeCell ref="BO374:BO375"/>
    <mergeCell ref="BK376:BK377"/>
    <mergeCell ref="BL376:BL381"/>
    <mergeCell ref="BM376:BM377"/>
    <mergeCell ref="BN376:BN381"/>
    <mergeCell ref="BO376:BO377"/>
    <mergeCell ref="BP376:BP381"/>
    <mergeCell ref="BQ376:BQ381"/>
    <mergeCell ref="BR376:BR381"/>
    <mergeCell ref="BK378:BK379"/>
    <mergeCell ref="BM378:BM379"/>
    <mergeCell ref="BO378:BO379"/>
    <mergeCell ref="BK380:BK381"/>
    <mergeCell ref="BM380:BM381"/>
    <mergeCell ref="BO380:BO381"/>
    <mergeCell ref="BK382:BK383"/>
    <mergeCell ref="BL382:BL387"/>
    <mergeCell ref="BM382:BM383"/>
    <mergeCell ref="BN382:BN387"/>
    <mergeCell ref="BO382:BO383"/>
    <mergeCell ref="BP382:BP387"/>
    <mergeCell ref="BQ382:BQ387"/>
    <mergeCell ref="BR382:BR387"/>
    <mergeCell ref="BK384:BK385"/>
    <mergeCell ref="BM384:BM385"/>
    <mergeCell ref="BO384:BO385"/>
    <mergeCell ref="BK386:BK387"/>
    <mergeCell ref="BM386:BM387"/>
    <mergeCell ref="BO386:BO387"/>
    <mergeCell ref="BR358:BR363"/>
    <mergeCell ref="BK360:BK361"/>
    <mergeCell ref="BM360:BM361"/>
    <mergeCell ref="BO360:BO361"/>
    <mergeCell ref="BK362:BK363"/>
    <mergeCell ref="BM362:BM363"/>
    <mergeCell ref="BO362:BO363"/>
    <mergeCell ref="BK364:BK365"/>
    <mergeCell ref="BL364:BL369"/>
    <mergeCell ref="BM364:BM365"/>
    <mergeCell ref="BN364:BN369"/>
    <mergeCell ref="BO364:BO365"/>
    <mergeCell ref="BP364:BP369"/>
    <mergeCell ref="BQ364:BQ369"/>
    <mergeCell ref="BR364:BR369"/>
    <mergeCell ref="BK366:BK367"/>
    <mergeCell ref="BM366:BM367"/>
    <mergeCell ref="BO366:BO367"/>
    <mergeCell ref="BK368:BK369"/>
    <mergeCell ref="BM368:BM369"/>
    <mergeCell ref="BO368:BO369"/>
    <mergeCell ref="BQ358:BQ363"/>
    <mergeCell ref="BR346:BR351"/>
    <mergeCell ref="BK348:BK349"/>
    <mergeCell ref="BM348:BM349"/>
    <mergeCell ref="BO348:BO349"/>
    <mergeCell ref="BK350:BK351"/>
    <mergeCell ref="BM350:BM351"/>
    <mergeCell ref="BO350:BO351"/>
    <mergeCell ref="BK352:BK353"/>
    <mergeCell ref="BL352:BL357"/>
    <mergeCell ref="BM352:BM353"/>
    <mergeCell ref="BN352:BN357"/>
    <mergeCell ref="BO352:BO353"/>
    <mergeCell ref="BP352:BP357"/>
    <mergeCell ref="BQ352:BQ357"/>
    <mergeCell ref="BR352:BR357"/>
    <mergeCell ref="BK354:BK355"/>
    <mergeCell ref="BM354:BM355"/>
    <mergeCell ref="BO354:BO355"/>
    <mergeCell ref="BK356:BK357"/>
    <mergeCell ref="BM356:BM357"/>
    <mergeCell ref="BO356:BO357"/>
    <mergeCell ref="BK346:BK347"/>
    <mergeCell ref="BL346:BL351"/>
    <mergeCell ref="BM346:BM347"/>
    <mergeCell ref="BN346:BN351"/>
    <mergeCell ref="BO346:BO347"/>
    <mergeCell ref="BP346:BP351"/>
    <mergeCell ref="BQ346:BQ351"/>
    <mergeCell ref="BK336:BK337"/>
    <mergeCell ref="BM336:BM337"/>
    <mergeCell ref="BO336:BO337"/>
    <mergeCell ref="BK338:BK339"/>
    <mergeCell ref="BM338:BM339"/>
    <mergeCell ref="BO338:BO339"/>
    <mergeCell ref="BK340:BK341"/>
    <mergeCell ref="BL340:BL345"/>
    <mergeCell ref="BM340:BM341"/>
    <mergeCell ref="BN340:BN345"/>
    <mergeCell ref="BO340:BO341"/>
    <mergeCell ref="BP340:BP345"/>
    <mergeCell ref="BQ340:BQ345"/>
    <mergeCell ref="BR340:BR345"/>
    <mergeCell ref="BK342:BK343"/>
    <mergeCell ref="BM342:BM343"/>
    <mergeCell ref="BO342:BO343"/>
    <mergeCell ref="BK344:BK345"/>
    <mergeCell ref="BM344:BM345"/>
    <mergeCell ref="BO344:BO345"/>
    <mergeCell ref="BR322:BR327"/>
    <mergeCell ref="BK324:BK325"/>
    <mergeCell ref="BM324:BM325"/>
    <mergeCell ref="BO324:BO325"/>
    <mergeCell ref="BK326:BK327"/>
    <mergeCell ref="BM326:BM327"/>
    <mergeCell ref="BO326:BO327"/>
    <mergeCell ref="BK328:BK329"/>
    <mergeCell ref="BL328:BL333"/>
    <mergeCell ref="BM328:BM329"/>
    <mergeCell ref="BN328:BN333"/>
    <mergeCell ref="BO328:BO329"/>
    <mergeCell ref="BP328:BP333"/>
    <mergeCell ref="BQ328:BQ333"/>
    <mergeCell ref="BR328:BR333"/>
    <mergeCell ref="BK330:BK331"/>
    <mergeCell ref="BM330:BM331"/>
    <mergeCell ref="BO330:BO331"/>
    <mergeCell ref="BK332:BK333"/>
    <mergeCell ref="BM332:BM333"/>
    <mergeCell ref="BO332:BO333"/>
    <mergeCell ref="BK322:BK323"/>
    <mergeCell ref="BL322:BL327"/>
    <mergeCell ref="BM322:BM323"/>
    <mergeCell ref="BN322:BN327"/>
    <mergeCell ref="BO322:BO323"/>
    <mergeCell ref="BP322:BP327"/>
    <mergeCell ref="BQ322:BQ327"/>
    <mergeCell ref="BR310:BR315"/>
    <mergeCell ref="BK312:BK313"/>
    <mergeCell ref="BM312:BM313"/>
    <mergeCell ref="BO312:BO313"/>
    <mergeCell ref="BK314:BK315"/>
    <mergeCell ref="BM314:BM315"/>
    <mergeCell ref="BO314:BO315"/>
    <mergeCell ref="BK316:BK317"/>
    <mergeCell ref="BL316:BL321"/>
    <mergeCell ref="BM316:BM317"/>
    <mergeCell ref="BN316:BN321"/>
    <mergeCell ref="BO316:BO317"/>
    <mergeCell ref="BP316:BP321"/>
    <mergeCell ref="BQ316:BQ321"/>
    <mergeCell ref="BR316:BR321"/>
    <mergeCell ref="BK318:BK319"/>
    <mergeCell ref="BM318:BM319"/>
    <mergeCell ref="BO318:BO319"/>
    <mergeCell ref="BK320:BK321"/>
    <mergeCell ref="BM320:BM321"/>
    <mergeCell ref="BO320:BO321"/>
    <mergeCell ref="BK310:BK311"/>
    <mergeCell ref="BL310:BL315"/>
    <mergeCell ref="BM310:BM311"/>
    <mergeCell ref="BN310:BN315"/>
    <mergeCell ref="BO310:BO311"/>
    <mergeCell ref="BP310:BP315"/>
    <mergeCell ref="BQ310:BQ315"/>
    <mergeCell ref="BK298:BK299"/>
    <mergeCell ref="BL298:BL303"/>
    <mergeCell ref="BM298:BM299"/>
    <mergeCell ref="BN298:BN303"/>
    <mergeCell ref="BO298:BO299"/>
    <mergeCell ref="BP298:BP303"/>
    <mergeCell ref="BQ298:BQ303"/>
    <mergeCell ref="BR298:BR303"/>
    <mergeCell ref="BK300:BK301"/>
    <mergeCell ref="BM300:BM301"/>
    <mergeCell ref="BO300:BO301"/>
    <mergeCell ref="BK302:BK303"/>
    <mergeCell ref="BM302:BM303"/>
    <mergeCell ref="BO302:BO303"/>
    <mergeCell ref="BK304:BK305"/>
    <mergeCell ref="BL304:BL309"/>
    <mergeCell ref="BM304:BM305"/>
    <mergeCell ref="BN304:BN309"/>
    <mergeCell ref="BO304:BO305"/>
    <mergeCell ref="BP304:BP309"/>
    <mergeCell ref="BQ304:BQ309"/>
    <mergeCell ref="BR304:BR309"/>
    <mergeCell ref="BK306:BK307"/>
    <mergeCell ref="BM306:BM307"/>
    <mergeCell ref="BO306:BO307"/>
    <mergeCell ref="BK308:BK309"/>
    <mergeCell ref="BM308:BM309"/>
    <mergeCell ref="BO308:BO309"/>
    <mergeCell ref="BK286:BK287"/>
    <mergeCell ref="BL286:BL291"/>
    <mergeCell ref="BM286:BM287"/>
    <mergeCell ref="BN286:BN291"/>
    <mergeCell ref="BO286:BO287"/>
    <mergeCell ref="BP286:BP291"/>
    <mergeCell ref="BQ286:BQ291"/>
    <mergeCell ref="BR286:BR291"/>
    <mergeCell ref="BK288:BK289"/>
    <mergeCell ref="BM288:BM289"/>
    <mergeCell ref="BO288:BO289"/>
    <mergeCell ref="BK290:BK291"/>
    <mergeCell ref="BM290:BM291"/>
    <mergeCell ref="BO290:BO291"/>
    <mergeCell ref="BK292:BK293"/>
    <mergeCell ref="BL292:BL297"/>
    <mergeCell ref="BM292:BM293"/>
    <mergeCell ref="BN292:BN297"/>
    <mergeCell ref="BO292:BO293"/>
    <mergeCell ref="BP292:BP297"/>
    <mergeCell ref="BQ292:BQ297"/>
    <mergeCell ref="BR292:BR297"/>
    <mergeCell ref="BK294:BK295"/>
    <mergeCell ref="BM294:BM295"/>
    <mergeCell ref="BO294:BO295"/>
    <mergeCell ref="BK296:BK297"/>
    <mergeCell ref="BM296:BM297"/>
    <mergeCell ref="BO296:BO297"/>
    <mergeCell ref="BK274:BK275"/>
    <mergeCell ref="BL274:BL279"/>
    <mergeCell ref="BM274:BM275"/>
    <mergeCell ref="BN274:BN279"/>
    <mergeCell ref="BO274:BO275"/>
    <mergeCell ref="BP274:BP279"/>
    <mergeCell ref="BQ274:BQ279"/>
    <mergeCell ref="BR274:BR279"/>
    <mergeCell ref="BK276:BK277"/>
    <mergeCell ref="BM276:BM277"/>
    <mergeCell ref="BO276:BO277"/>
    <mergeCell ref="BK278:BK279"/>
    <mergeCell ref="BM278:BM279"/>
    <mergeCell ref="BO278:BO279"/>
    <mergeCell ref="BK280:BK281"/>
    <mergeCell ref="BL280:BL285"/>
    <mergeCell ref="BM280:BM281"/>
    <mergeCell ref="BN280:BN285"/>
    <mergeCell ref="BO280:BO281"/>
    <mergeCell ref="BP280:BP285"/>
    <mergeCell ref="BQ280:BQ285"/>
    <mergeCell ref="BR280:BR285"/>
    <mergeCell ref="BK282:BK283"/>
    <mergeCell ref="BM282:BM283"/>
    <mergeCell ref="BO282:BO283"/>
    <mergeCell ref="BK284:BK285"/>
    <mergeCell ref="BM284:BM285"/>
    <mergeCell ref="BO284:BO285"/>
    <mergeCell ref="BK262:BK263"/>
    <mergeCell ref="BL262:BL267"/>
    <mergeCell ref="BM262:BM263"/>
    <mergeCell ref="BN262:BN267"/>
    <mergeCell ref="BO262:BO263"/>
    <mergeCell ref="BP262:BP267"/>
    <mergeCell ref="BQ262:BQ267"/>
    <mergeCell ref="BR262:BR267"/>
    <mergeCell ref="BK264:BK265"/>
    <mergeCell ref="BM264:BM265"/>
    <mergeCell ref="BO264:BO265"/>
    <mergeCell ref="BK266:BK267"/>
    <mergeCell ref="BM266:BM267"/>
    <mergeCell ref="BO266:BO267"/>
    <mergeCell ref="BK268:BK269"/>
    <mergeCell ref="BL268:BL273"/>
    <mergeCell ref="BM268:BM269"/>
    <mergeCell ref="BN268:BN273"/>
    <mergeCell ref="BO268:BO269"/>
    <mergeCell ref="BP268:BP273"/>
    <mergeCell ref="BQ268:BQ273"/>
    <mergeCell ref="BR268:BR273"/>
    <mergeCell ref="BK270:BK271"/>
    <mergeCell ref="BM270:BM271"/>
    <mergeCell ref="BO270:BO271"/>
    <mergeCell ref="BK272:BK273"/>
    <mergeCell ref="BM272:BM273"/>
    <mergeCell ref="BO272:BO273"/>
    <mergeCell ref="BK250:BK251"/>
    <mergeCell ref="BL250:BL255"/>
    <mergeCell ref="BM250:BM251"/>
    <mergeCell ref="BN250:BN255"/>
    <mergeCell ref="BO250:BO251"/>
    <mergeCell ref="BP250:BP255"/>
    <mergeCell ref="BQ250:BQ255"/>
    <mergeCell ref="BR250:BR255"/>
    <mergeCell ref="BK252:BK253"/>
    <mergeCell ref="BM252:BM253"/>
    <mergeCell ref="BO252:BO253"/>
    <mergeCell ref="BK254:BK255"/>
    <mergeCell ref="BM254:BM255"/>
    <mergeCell ref="BO254:BO255"/>
    <mergeCell ref="BK256:BK257"/>
    <mergeCell ref="BL256:BL261"/>
    <mergeCell ref="BM256:BM257"/>
    <mergeCell ref="BN256:BN261"/>
    <mergeCell ref="BO256:BO257"/>
    <mergeCell ref="BP256:BP261"/>
    <mergeCell ref="BQ256:BQ261"/>
    <mergeCell ref="BR256:BR261"/>
    <mergeCell ref="BK258:BK259"/>
    <mergeCell ref="BM258:BM259"/>
    <mergeCell ref="BO258:BO259"/>
    <mergeCell ref="BK260:BK261"/>
    <mergeCell ref="BM260:BM261"/>
    <mergeCell ref="BO260:BO261"/>
    <mergeCell ref="BK238:BK239"/>
    <mergeCell ref="BL238:BL243"/>
    <mergeCell ref="BM238:BM239"/>
    <mergeCell ref="BN238:BN243"/>
    <mergeCell ref="BO238:BO239"/>
    <mergeCell ref="BP238:BP243"/>
    <mergeCell ref="BQ238:BQ243"/>
    <mergeCell ref="BR238:BR243"/>
    <mergeCell ref="BK240:BK241"/>
    <mergeCell ref="BM240:BM241"/>
    <mergeCell ref="BO240:BO241"/>
    <mergeCell ref="BK242:BK243"/>
    <mergeCell ref="BM242:BM243"/>
    <mergeCell ref="BO242:BO243"/>
    <mergeCell ref="BK244:BK245"/>
    <mergeCell ref="BL244:BL249"/>
    <mergeCell ref="BM244:BM245"/>
    <mergeCell ref="BN244:BN249"/>
    <mergeCell ref="BO244:BO245"/>
    <mergeCell ref="BP244:BP249"/>
    <mergeCell ref="BQ244:BQ249"/>
    <mergeCell ref="BR244:BR249"/>
    <mergeCell ref="BK246:BK247"/>
    <mergeCell ref="BM246:BM247"/>
    <mergeCell ref="BO246:BO247"/>
    <mergeCell ref="BK248:BK249"/>
    <mergeCell ref="BM248:BM249"/>
    <mergeCell ref="BO248:BO249"/>
    <mergeCell ref="BO228:BO229"/>
    <mergeCell ref="BK230:BK231"/>
    <mergeCell ref="BM230:BM231"/>
    <mergeCell ref="BO230:BO231"/>
    <mergeCell ref="BK232:BK233"/>
    <mergeCell ref="BL232:BL237"/>
    <mergeCell ref="BM232:BM233"/>
    <mergeCell ref="BN232:BN237"/>
    <mergeCell ref="BO232:BO233"/>
    <mergeCell ref="BP232:BP237"/>
    <mergeCell ref="BQ232:BQ237"/>
    <mergeCell ref="BR232:BR237"/>
    <mergeCell ref="BK234:BK235"/>
    <mergeCell ref="BM234:BM235"/>
    <mergeCell ref="BO234:BO235"/>
    <mergeCell ref="BK236:BK237"/>
    <mergeCell ref="BM236:BM237"/>
    <mergeCell ref="BO236:BO237"/>
    <mergeCell ref="BQ226:BQ231"/>
    <mergeCell ref="BR226:BR231"/>
    <mergeCell ref="BK226:BK227"/>
    <mergeCell ref="BL226:BL231"/>
    <mergeCell ref="BM226:BM227"/>
    <mergeCell ref="BN226:BN231"/>
    <mergeCell ref="BO226:BO227"/>
    <mergeCell ref="BP226:BP231"/>
    <mergeCell ref="BP202:BP207"/>
    <mergeCell ref="BQ202:BQ207"/>
    <mergeCell ref="BR202:BR207"/>
    <mergeCell ref="BK204:BK205"/>
    <mergeCell ref="BM204:BM205"/>
    <mergeCell ref="BO204:BO205"/>
    <mergeCell ref="BK206:BK207"/>
    <mergeCell ref="BM206:BM207"/>
    <mergeCell ref="BO206:BO207"/>
    <mergeCell ref="BO212:BO213"/>
    <mergeCell ref="BK214:BK215"/>
    <mergeCell ref="BL214:BL219"/>
    <mergeCell ref="BM214:BM215"/>
    <mergeCell ref="BN214:BN219"/>
    <mergeCell ref="BO214:BO215"/>
    <mergeCell ref="BP214:BP219"/>
    <mergeCell ref="BQ214:BQ219"/>
    <mergeCell ref="BR214:BR219"/>
    <mergeCell ref="BK216:BK217"/>
    <mergeCell ref="BM216:BM217"/>
    <mergeCell ref="BO216:BO217"/>
    <mergeCell ref="BK218:BK219"/>
    <mergeCell ref="BM218:BM219"/>
    <mergeCell ref="BO218:BO219"/>
    <mergeCell ref="BK208:BK209"/>
    <mergeCell ref="BL208:BL213"/>
    <mergeCell ref="BM208:BM209"/>
    <mergeCell ref="BO208:BO209"/>
    <mergeCell ref="BP208:BP213"/>
    <mergeCell ref="BQ208:BQ213"/>
    <mergeCell ref="BR208:BR213"/>
    <mergeCell ref="BN208:BN213"/>
    <mergeCell ref="BR178:BR183"/>
    <mergeCell ref="BK180:BK181"/>
    <mergeCell ref="BM180:BM181"/>
    <mergeCell ref="BO180:BO181"/>
    <mergeCell ref="BK182:BK183"/>
    <mergeCell ref="BM182:BM183"/>
    <mergeCell ref="BO182:BO183"/>
    <mergeCell ref="BL196:BL201"/>
    <mergeCell ref="BM196:BM197"/>
    <mergeCell ref="BN196:BN201"/>
    <mergeCell ref="BO196:BO197"/>
    <mergeCell ref="BP196:BP201"/>
    <mergeCell ref="BQ196:BQ201"/>
    <mergeCell ref="BR196:BR201"/>
    <mergeCell ref="BK198:BK199"/>
    <mergeCell ref="BM198:BM199"/>
    <mergeCell ref="BO198:BO199"/>
    <mergeCell ref="BK200:BK201"/>
    <mergeCell ref="BM200:BM201"/>
    <mergeCell ref="BO200:BO201"/>
    <mergeCell ref="BK184:BK185"/>
    <mergeCell ref="BL184:BL189"/>
    <mergeCell ref="BM184:BM185"/>
    <mergeCell ref="BN184:BN189"/>
    <mergeCell ref="BO184:BO185"/>
    <mergeCell ref="BP184:BP189"/>
    <mergeCell ref="BR184:BR189"/>
    <mergeCell ref="BK186:BK187"/>
    <mergeCell ref="BM186:BM187"/>
    <mergeCell ref="BO186:BO187"/>
    <mergeCell ref="BK188:BK189"/>
    <mergeCell ref="BM188:BM189"/>
    <mergeCell ref="BK172:BK173"/>
    <mergeCell ref="BL172:BL177"/>
    <mergeCell ref="BM172:BM173"/>
    <mergeCell ref="BN172:BN177"/>
    <mergeCell ref="BO172:BO173"/>
    <mergeCell ref="BP172:BP177"/>
    <mergeCell ref="BQ172:BQ177"/>
    <mergeCell ref="BR172:BR177"/>
    <mergeCell ref="BK174:BK175"/>
    <mergeCell ref="BM174:BM175"/>
    <mergeCell ref="BO174:BO175"/>
    <mergeCell ref="BK176:BK177"/>
    <mergeCell ref="BM176:BM177"/>
    <mergeCell ref="BO176:BO177"/>
    <mergeCell ref="BK166:BK167"/>
    <mergeCell ref="BL166:BL171"/>
    <mergeCell ref="BM166:BM167"/>
    <mergeCell ref="BN166:BN171"/>
    <mergeCell ref="BO166:BO167"/>
    <mergeCell ref="BP166:BP171"/>
    <mergeCell ref="BQ166:BQ171"/>
    <mergeCell ref="BR166:BR171"/>
    <mergeCell ref="BK168:BK169"/>
    <mergeCell ref="BM168:BM169"/>
    <mergeCell ref="BO168:BO169"/>
    <mergeCell ref="BK170:BK171"/>
    <mergeCell ref="BM170:BM171"/>
    <mergeCell ref="BO170:BO171"/>
    <mergeCell ref="BK130:BK131"/>
    <mergeCell ref="BL130:BL135"/>
    <mergeCell ref="BM130:BM131"/>
    <mergeCell ref="BN130:BN135"/>
    <mergeCell ref="BO130:BO131"/>
    <mergeCell ref="BP130:BP135"/>
    <mergeCell ref="BQ130:BQ135"/>
    <mergeCell ref="BR130:BR135"/>
    <mergeCell ref="BK132:BK133"/>
    <mergeCell ref="BM132:BM133"/>
    <mergeCell ref="BO132:BO133"/>
    <mergeCell ref="BK134:BK135"/>
    <mergeCell ref="BM134:BM135"/>
    <mergeCell ref="BO134:BO135"/>
    <mergeCell ref="BL148:BL153"/>
    <mergeCell ref="BM148:BM149"/>
    <mergeCell ref="BN148:BN153"/>
    <mergeCell ref="BO148:BO149"/>
    <mergeCell ref="BP148:BP153"/>
    <mergeCell ref="BQ148:BQ153"/>
    <mergeCell ref="BR148:BR153"/>
    <mergeCell ref="BK150:BK151"/>
    <mergeCell ref="BM150:BM151"/>
    <mergeCell ref="BO150:BO151"/>
    <mergeCell ref="BK152:BK153"/>
    <mergeCell ref="BM152:BM153"/>
    <mergeCell ref="BO152:BO153"/>
    <mergeCell ref="BK142:BK143"/>
    <mergeCell ref="BL142:BL147"/>
    <mergeCell ref="BM142:BM143"/>
    <mergeCell ref="BN142:BN147"/>
    <mergeCell ref="BO142:BO143"/>
    <mergeCell ref="BO106:BO107"/>
    <mergeCell ref="BP106:BP111"/>
    <mergeCell ref="BQ106:BQ111"/>
    <mergeCell ref="BR106:BR111"/>
    <mergeCell ref="BK108:BK109"/>
    <mergeCell ref="BM108:BM109"/>
    <mergeCell ref="BO108:BO109"/>
    <mergeCell ref="BK110:BK111"/>
    <mergeCell ref="BM110:BM111"/>
    <mergeCell ref="BO110:BO111"/>
    <mergeCell ref="BM122:BM123"/>
    <mergeCell ref="BO122:BO123"/>
    <mergeCell ref="BK124:BK125"/>
    <mergeCell ref="BL124:BL129"/>
    <mergeCell ref="BM124:BM125"/>
    <mergeCell ref="BN124:BN129"/>
    <mergeCell ref="BO124:BO125"/>
    <mergeCell ref="BP124:BP129"/>
    <mergeCell ref="BQ124:BQ129"/>
    <mergeCell ref="BR124:BR129"/>
    <mergeCell ref="BK126:BK127"/>
    <mergeCell ref="BM126:BM127"/>
    <mergeCell ref="BO126:BO127"/>
    <mergeCell ref="BK128:BK129"/>
    <mergeCell ref="BM128:BM129"/>
    <mergeCell ref="BO128:BO129"/>
    <mergeCell ref="BK118:BK119"/>
    <mergeCell ref="BL118:BL123"/>
    <mergeCell ref="BM118:BM119"/>
    <mergeCell ref="BN118:BN123"/>
    <mergeCell ref="BO118:BO119"/>
    <mergeCell ref="BP118:BP123"/>
    <mergeCell ref="BK76:BK77"/>
    <mergeCell ref="BL76:BL81"/>
    <mergeCell ref="BM76:BM77"/>
    <mergeCell ref="BN76:BN81"/>
    <mergeCell ref="BO76:BO77"/>
    <mergeCell ref="BP76:BP81"/>
    <mergeCell ref="BQ76:BQ81"/>
    <mergeCell ref="BR76:BR81"/>
    <mergeCell ref="BK78:BK79"/>
    <mergeCell ref="BM78:BM79"/>
    <mergeCell ref="BO78:BO79"/>
    <mergeCell ref="BK80:BK81"/>
    <mergeCell ref="BM80:BM81"/>
    <mergeCell ref="BO80:BO81"/>
    <mergeCell ref="BK82:BK83"/>
    <mergeCell ref="BL82:BL87"/>
    <mergeCell ref="BM82:BM83"/>
    <mergeCell ref="BN82:BN87"/>
    <mergeCell ref="BO82:BO83"/>
    <mergeCell ref="BP82:BP87"/>
    <mergeCell ref="BQ82:BQ87"/>
    <mergeCell ref="BR82:BR87"/>
    <mergeCell ref="BK84:BK85"/>
    <mergeCell ref="BM84:BM85"/>
    <mergeCell ref="BO84:BO85"/>
    <mergeCell ref="BK86:BK87"/>
    <mergeCell ref="BM86:BM87"/>
    <mergeCell ref="BO86:BO87"/>
    <mergeCell ref="BK52:BK53"/>
    <mergeCell ref="BL52:BL57"/>
    <mergeCell ref="BM52:BM53"/>
    <mergeCell ref="BN52:BN57"/>
    <mergeCell ref="BO52:BO53"/>
    <mergeCell ref="BP52:BP57"/>
    <mergeCell ref="BQ52:BQ57"/>
    <mergeCell ref="BR52:BR57"/>
    <mergeCell ref="BK54:BK55"/>
    <mergeCell ref="BM54:BM55"/>
    <mergeCell ref="BO54:BO55"/>
    <mergeCell ref="BK56:BK57"/>
    <mergeCell ref="BM56:BM57"/>
    <mergeCell ref="BO56:BO57"/>
    <mergeCell ref="BK58:BK59"/>
    <mergeCell ref="BL58:BL63"/>
    <mergeCell ref="BM58:BM59"/>
    <mergeCell ref="BN58:BN63"/>
    <mergeCell ref="BO58:BO59"/>
    <mergeCell ref="BP58:BP63"/>
    <mergeCell ref="BQ58:BQ63"/>
    <mergeCell ref="BR58:BR63"/>
    <mergeCell ref="BK60:BK61"/>
    <mergeCell ref="BM60:BM61"/>
    <mergeCell ref="BO60:BO61"/>
    <mergeCell ref="BK62:BK63"/>
    <mergeCell ref="BM62:BM63"/>
    <mergeCell ref="BO62:BO63"/>
    <mergeCell ref="BK34:BK35"/>
    <mergeCell ref="BL34:BL39"/>
    <mergeCell ref="BM34:BM35"/>
    <mergeCell ref="BN34:BN39"/>
    <mergeCell ref="BO34:BO35"/>
    <mergeCell ref="BP34:BP39"/>
    <mergeCell ref="BQ34:BQ39"/>
    <mergeCell ref="BR34:BR39"/>
    <mergeCell ref="BK36:BK37"/>
    <mergeCell ref="BM36:BM37"/>
    <mergeCell ref="BO36:BO37"/>
    <mergeCell ref="BK38:BK39"/>
    <mergeCell ref="BM38:BM39"/>
    <mergeCell ref="BO38:BO39"/>
    <mergeCell ref="BL22:BL27"/>
    <mergeCell ref="BM22:BM23"/>
    <mergeCell ref="BK22:BK23"/>
    <mergeCell ref="BN22:BN27"/>
    <mergeCell ref="BO22:BO23"/>
    <mergeCell ref="BP22:BP27"/>
    <mergeCell ref="BQ22:BQ27"/>
    <mergeCell ref="BR22:BR27"/>
    <mergeCell ref="BK24:BK25"/>
    <mergeCell ref="BM24:BM25"/>
    <mergeCell ref="BO24:BO25"/>
    <mergeCell ref="BK26:BK27"/>
    <mergeCell ref="BM26:BM27"/>
    <mergeCell ref="BO26:BO27"/>
    <mergeCell ref="BK28:BK29"/>
    <mergeCell ref="BL28:BL33"/>
    <mergeCell ref="BP28:BP33"/>
    <mergeCell ref="BQ28:BQ33"/>
    <mergeCell ref="BP10:BP15"/>
    <mergeCell ref="BQ10:BQ15"/>
    <mergeCell ref="BR10:BR15"/>
    <mergeCell ref="BK12:BK13"/>
    <mergeCell ref="BM12:BM13"/>
    <mergeCell ref="BO12:BO13"/>
    <mergeCell ref="BK14:BK15"/>
    <mergeCell ref="BM14:BM15"/>
    <mergeCell ref="BO14:BO15"/>
    <mergeCell ref="BK16:BK17"/>
    <mergeCell ref="BL16:BL21"/>
    <mergeCell ref="BM16:BM17"/>
    <mergeCell ref="BN16:BN21"/>
    <mergeCell ref="BO16:BO17"/>
    <mergeCell ref="BP16:BP21"/>
    <mergeCell ref="BQ16:BQ21"/>
    <mergeCell ref="BR16:BR21"/>
    <mergeCell ref="BK18:BK19"/>
    <mergeCell ref="BM18:BM19"/>
    <mergeCell ref="BO18:BO19"/>
    <mergeCell ref="BK20:BK21"/>
    <mergeCell ref="BM20:BM21"/>
    <mergeCell ref="BO20:BO21"/>
    <mergeCell ref="BK10:BK11"/>
    <mergeCell ref="BL10:BL15"/>
    <mergeCell ref="BM10:BM11"/>
    <mergeCell ref="BN10:BN15"/>
    <mergeCell ref="BO10:BO11"/>
    <mergeCell ref="BK2:BL2"/>
    <mergeCell ref="BM2:BN2"/>
    <mergeCell ref="BK4:BK5"/>
    <mergeCell ref="BL4:BL9"/>
    <mergeCell ref="BM4:BM5"/>
    <mergeCell ref="BN4:BN9"/>
    <mergeCell ref="BO4:BO5"/>
    <mergeCell ref="BP4:BP9"/>
    <mergeCell ref="BQ4:BQ9"/>
    <mergeCell ref="BR4:BR9"/>
    <mergeCell ref="BK6:BK7"/>
    <mergeCell ref="BM6:BM7"/>
    <mergeCell ref="BO6:BO7"/>
    <mergeCell ref="BK8:BK9"/>
    <mergeCell ref="BM8:BM9"/>
    <mergeCell ref="BO8:BO9"/>
    <mergeCell ref="AZ4:AZ9"/>
    <mergeCell ref="BC8:BC9"/>
    <mergeCell ref="BB4:BB9"/>
    <mergeCell ref="BI2:BJ2"/>
    <mergeCell ref="BI4:BI5"/>
    <mergeCell ref="BJ4:BJ9"/>
    <mergeCell ref="BI6:BI7"/>
    <mergeCell ref="BI8:BI9"/>
    <mergeCell ref="BH334:BH339"/>
    <mergeCell ref="AV288:AV289"/>
    <mergeCell ref="AW288:AW289"/>
    <mergeCell ref="BC288:BC289"/>
    <mergeCell ref="BE288:BE289"/>
    <mergeCell ref="BG288:BG289"/>
    <mergeCell ref="AV290:AV291"/>
    <mergeCell ref="AW290:AW291"/>
    <mergeCell ref="BC290:BC291"/>
    <mergeCell ref="BE290:BE291"/>
    <mergeCell ref="BG290:BG291"/>
    <mergeCell ref="BG292:BG293"/>
    <mergeCell ref="BH292:BH297"/>
    <mergeCell ref="BG294:BG295"/>
    <mergeCell ref="BG296:BG297"/>
    <mergeCell ref="BD316:BD321"/>
    <mergeCell ref="BF316:BF321"/>
    <mergeCell ref="BH316:BH321"/>
    <mergeCell ref="BD298:BD303"/>
    <mergeCell ref="BF298:BF303"/>
    <mergeCell ref="BH298:BH303"/>
    <mergeCell ref="AY298:AY303"/>
    <mergeCell ref="AZ298:AZ303"/>
    <mergeCell ref="BC298:BC299"/>
    <mergeCell ref="BE298:BE299"/>
    <mergeCell ref="BG298:BG299"/>
    <mergeCell ref="AV300:AV301"/>
    <mergeCell ref="AW300:AW301"/>
    <mergeCell ref="BC300:BC301"/>
    <mergeCell ref="BE300:BE301"/>
    <mergeCell ref="BG300:BG301"/>
    <mergeCell ref="AV302:AV303"/>
    <mergeCell ref="BC286:BC287"/>
    <mergeCell ref="BD286:BD291"/>
    <mergeCell ref="BE286:BE287"/>
    <mergeCell ref="BF286:BF291"/>
    <mergeCell ref="BG286:BG287"/>
    <mergeCell ref="BH286:BH291"/>
    <mergeCell ref="BG284:BG285"/>
    <mergeCell ref="B286:B291"/>
    <mergeCell ref="C286:C291"/>
    <mergeCell ref="D286:D291"/>
    <mergeCell ref="E286:E291"/>
    <mergeCell ref="AV286:AV287"/>
    <mergeCell ref="AW286:AW287"/>
    <mergeCell ref="AX286:AX291"/>
    <mergeCell ref="AY286:AY291"/>
    <mergeCell ref="AZ286:AZ291"/>
    <mergeCell ref="BF280:BF285"/>
    <mergeCell ref="BG280:BG281"/>
    <mergeCell ref="BH280:BH285"/>
    <mergeCell ref="AV282:AV283"/>
    <mergeCell ref="AW282:AW283"/>
    <mergeCell ref="BC282:BC283"/>
    <mergeCell ref="BE282:BE283"/>
    <mergeCell ref="BG282:BG283"/>
    <mergeCell ref="AV284:AV285"/>
    <mergeCell ref="AW284:AW285"/>
    <mergeCell ref="AX280:AX285"/>
    <mergeCell ref="AY280:AY285"/>
    <mergeCell ref="AZ280:AZ285"/>
    <mergeCell ref="BC280:BC281"/>
    <mergeCell ref="BD280:BD285"/>
    <mergeCell ref="BE280:BE281"/>
    <mergeCell ref="BC284:BC285"/>
    <mergeCell ref="BE284:BE285"/>
    <mergeCell ref="B280:B285"/>
    <mergeCell ref="C280:C285"/>
    <mergeCell ref="D280:D285"/>
    <mergeCell ref="E280:E285"/>
    <mergeCell ref="AV280:AV281"/>
    <mergeCell ref="AW280:AW281"/>
    <mergeCell ref="AV276:AV277"/>
    <mergeCell ref="AW276:AW277"/>
    <mergeCell ref="BC276:BC277"/>
    <mergeCell ref="BE276:BE277"/>
    <mergeCell ref="BG276:BG277"/>
    <mergeCell ref="AV278:AV279"/>
    <mergeCell ref="AW278:AW279"/>
    <mergeCell ref="BC278:BC279"/>
    <mergeCell ref="BE278:BE279"/>
    <mergeCell ref="BG278:BG279"/>
    <mergeCell ref="BA280:BA285"/>
    <mergeCell ref="BB274:BB279"/>
    <mergeCell ref="BB280:BB285"/>
    <mergeCell ref="BC274:BC275"/>
    <mergeCell ref="BD274:BD279"/>
    <mergeCell ref="BE274:BE275"/>
    <mergeCell ref="BF274:BF279"/>
    <mergeCell ref="BG274:BG275"/>
    <mergeCell ref="BH274:BH279"/>
    <mergeCell ref="BG272:BG273"/>
    <mergeCell ref="B274:B279"/>
    <mergeCell ref="C274:C279"/>
    <mergeCell ref="D274:D279"/>
    <mergeCell ref="E274:E279"/>
    <mergeCell ref="AV274:AV275"/>
    <mergeCell ref="AW274:AW275"/>
    <mergeCell ref="AX274:AX279"/>
    <mergeCell ref="AY274:AY279"/>
    <mergeCell ref="AZ274:AZ279"/>
    <mergeCell ref="BF268:BF273"/>
    <mergeCell ref="BG268:BG269"/>
    <mergeCell ref="BH268:BH273"/>
    <mergeCell ref="AV270:AV271"/>
    <mergeCell ref="AW270:AW271"/>
    <mergeCell ref="BC270:BC271"/>
    <mergeCell ref="BE270:BE271"/>
    <mergeCell ref="BG270:BG271"/>
    <mergeCell ref="AV272:AV273"/>
    <mergeCell ref="AW272:AW273"/>
    <mergeCell ref="AX268:AX273"/>
    <mergeCell ref="AY268:AY273"/>
    <mergeCell ref="AZ268:AZ273"/>
    <mergeCell ref="BC268:BC269"/>
    <mergeCell ref="BD268:BD273"/>
    <mergeCell ref="BE268:BE269"/>
    <mergeCell ref="BC272:BC273"/>
    <mergeCell ref="BE272:BE273"/>
    <mergeCell ref="B268:B273"/>
    <mergeCell ref="C268:C273"/>
    <mergeCell ref="D268:D273"/>
    <mergeCell ref="E268:E273"/>
    <mergeCell ref="AV268:AV269"/>
    <mergeCell ref="AW268:AW269"/>
    <mergeCell ref="AV264:AV265"/>
    <mergeCell ref="AW264:AW265"/>
    <mergeCell ref="BC264:BC265"/>
    <mergeCell ref="BE264:BE265"/>
    <mergeCell ref="BG264:BG265"/>
    <mergeCell ref="AV266:AV267"/>
    <mergeCell ref="AW266:AW267"/>
    <mergeCell ref="BC266:BC267"/>
    <mergeCell ref="BE266:BE267"/>
    <mergeCell ref="BG266:BG267"/>
    <mergeCell ref="BB262:BB267"/>
    <mergeCell ref="BB268:BB273"/>
    <mergeCell ref="BC262:BC263"/>
    <mergeCell ref="BD262:BD267"/>
    <mergeCell ref="BE262:BE263"/>
    <mergeCell ref="BF262:BF267"/>
    <mergeCell ref="BG262:BG263"/>
    <mergeCell ref="BH262:BH267"/>
    <mergeCell ref="BG260:BG261"/>
    <mergeCell ref="B262:B267"/>
    <mergeCell ref="C262:C267"/>
    <mergeCell ref="D262:D267"/>
    <mergeCell ref="E262:E267"/>
    <mergeCell ref="AV262:AV263"/>
    <mergeCell ref="AW262:AW263"/>
    <mergeCell ref="AX262:AX267"/>
    <mergeCell ref="AY262:AY267"/>
    <mergeCell ref="AZ262:AZ267"/>
    <mergeCell ref="BF256:BF261"/>
    <mergeCell ref="BG256:BG257"/>
    <mergeCell ref="BH256:BH261"/>
    <mergeCell ref="AV258:AV259"/>
    <mergeCell ref="AW258:AW259"/>
    <mergeCell ref="BC258:BC259"/>
    <mergeCell ref="BE258:BE259"/>
    <mergeCell ref="BG258:BG259"/>
    <mergeCell ref="AV260:AV261"/>
    <mergeCell ref="AW260:AW261"/>
    <mergeCell ref="AX256:AX261"/>
    <mergeCell ref="AY256:AY261"/>
    <mergeCell ref="AZ256:AZ261"/>
    <mergeCell ref="BC256:BC257"/>
    <mergeCell ref="BD256:BD261"/>
    <mergeCell ref="BE256:BE257"/>
    <mergeCell ref="BC260:BC261"/>
    <mergeCell ref="BE260:BE261"/>
    <mergeCell ref="B256:B261"/>
    <mergeCell ref="C256:C261"/>
    <mergeCell ref="D256:D261"/>
    <mergeCell ref="E256:E261"/>
    <mergeCell ref="AV256:AV257"/>
    <mergeCell ref="AW256:AW257"/>
    <mergeCell ref="AV252:AV253"/>
    <mergeCell ref="AW252:AW253"/>
    <mergeCell ref="BC252:BC253"/>
    <mergeCell ref="BE252:BE253"/>
    <mergeCell ref="BG252:BG253"/>
    <mergeCell ref="AV254:AV255"/>
    <mergeCell ref="AW254:AW255"/>
    <mergeCell ref="BC254:BC255"/>
    <mergeCell ref="BE254:BE255"/>
    <mergeCell ref="BG254:BG255"/>
    <mergeCell ref="BB256:BB261"/>
    <mergeCell ref="BH250:BH255"/>
    <mergeCell ref="BG248:BG249"/>
    <mergeCell ref="B250:B255"/>
    <mergeCell ref="C250:C255"/>
    <mergeCell ref="D250:D255"/>
    <mergeCell ref="E250:E255"/>
    <mergeCell ref="AV250:AV251"/>
    <mergeCell ref="AW250:AW251"/>
    <mergeCell ref="AX250:AX255"/>
    <mergeCell ref="AY250:AY255"/>
    <mergeCell ref="AZ250:AZ255"/>
    <mergeCell ref="BF244:BF249"/>
    <mergeCell ref="BG244:BG245"/>
    <mergeCell ref="BH244:BH249"/>
    <mergeCell ref="AV246:AV247"/>
    <mergeCell ref="AW246:AW247"/>
    <mergeCell ref="BC246:BC247"/>
    <mergeCell ref="BE246:BE247"/>
    <mergeCell ref="B244:B249"/>
    <mergeCell ref="C244:C249"/>
    <mergeCell ref="D244:D249"/>
    <mergeCell ref="E244:E249"/>
    <mergeCell ref="AV244:AV245"/>
    <mergeCell ref="AW244:AW245"/>
    <mergeCell ref="AV240:AV241"/>
    <mergeCell ref="BG246:BG247"/>
    <mergeCell ref="AV248:AV249"/>
    <mergeCell ref="AW248:AW249"/>
    <mergeCell ref="AX244:AX249"/>
    <mergeCell ref="AY244:AY249"/>
    <mergeCell ref="BG240:BG241"/>
    <mergeCell ref="AV242:AV243"/>
    <mergeCell ref="AW242:AW243"/>
    <mergeCell ref="BC242:BC243"/>
    <mergeCell ref="BE242:BE243"/>
    <mergeCell ref="BG242:BG243"/>
    <mergeCell ref="BD238:BD243"/>
    <mergeCell ref="BE238:BE239"/>
    <mergeCell ref="BF238:BF243"/>
    <mergeCell ref="BG238:BG239"/>
    <mergeCell ref="AZ244:AZ249"/>
    <mergeCell ref="BC244:BC245"/>
    <mergeCell ref="BD244:BD249"/>
    <mergeCell ref="BE244:BE245"/>
    <mergeCell ref="AW240:AW241"/>
    <mergeCell ref="BC240:BC241"/>
    <mergeCell ref="BE240:BE241"/>
    <mergeCell ref="B238:B243"/>
    <mergeCell ref="C238:C243"/>
    <mergeCell ref="D238:D243"/>
    <mergeCell ref="BC250:BC251"/>
    <mergeCell ref="BD250:BD255"/>
    <mergeCell ref="BE250:BE251"/>
    <mergeCell ref="BF250:BF255"/>
    <mergeCell ref="BG250:BG251"/>
    <mergeCell ref="BD232:BD237"/>
    <mergeCell ref="BC236:BC237"/>
    <mergeCell ref="BE236:BE237"/>
    <mergeCell ref="AV236:AV237"/>
    <mergeCell ref="AW236:AW237"/>
    <mergeCell ref="AX232:AX237"/>
    <mergeCell ref="AY232:AY237"/>
    <mergeCell ref="AZ232:AZ237"/>
    <mergeCell ref="BC232:BC233"/>
    <mergeCell ref="BB250:BB255"/>
    <mergeCell ref="BE232:BE233"/>
    <mergeCell ref="BC248:BC249"/>
    <mergeCell ref="BE248:BE249"/>
    <mergeCell ref="E238:E243"/>
    <mergeCell ref="AV238:AV239"/>
    <mergeCell ref="AW238:AW239"/>
    <mergeCell ref="AX238:AX243"/>
    <mergeCell ref="AY238:AY243"/>
    <mergeCell ref="AZ238:AZ243"/>
    <mergeCell ref="BF232:BF237"/>
    <mergeCell ref="BG232:BG233"/>
    <mergeCell ref="BH232:BH237"/>
    <mergeCell ref="AV234:AV235"/>
    <mergeCell ref="AW234:AW235"/>
    <mergeCell ref="BC234:BC235"/>
    <mergeCell ref="BE234:BE235"/>
    <mergeCell ref="BG234:BG235"/>
    <mergeCell ref="BB232:BB237"/>
    <mergeCell ref="BB238:BB243"/>
    <mergeCell ref="BH238:BH243"/>
    <mergeCell ref="BG236:BG237"/>
    <mergeCell ref="AW232:AW233"/>
    <mergeCell ref="B232:B237"/>
    <mergeCell ref="C232:C237"/>
    <mergeCell ref="D232:D237"/>
    <mergeCell ref="E232:E237"/>
    <mergeCell ref="BC238:BC239"/>
    <mergeCell ref="AV232:AV233"/>
    <mergeCell ref="B226:B231"/>
    <mergeCell ref="C226:C231"/>
    <mergeCell ref="D226:D231"/>
    <mergeCell ref="E226:E231"/>
    <mergeCell ref="AV226:AV227"/>
    <mergeCell ref="AW226:AW227"/>
    <mergeCell ref="AX226:AX231"/>
    <mergeCell ref="AY226:AY231"/>
    <mergeCell ref="BF220:BF225"/>
    <mergeCell ref="BG220:BG221"/>
    <mergeCell ref="BH220:BH225"/>
    <mergeCell ref="AV222:AV223"/>
    <mergeCell ref="AW222:AW223"/>
    <mergeCell ref="BC222:BC223"/>
    <mergeCell ref="BE222:BE223"/>
    <mergeCell ref="BG222:BG223"/>
    <mergeCell ref="AV224:AV225"/>
    <mergeCell ref="AW224:AW225"/>
    <mergeCell ref="AX220:AX225"/>
    <mergeCell ref="AY220:AY225"/>
    <mergeCell ref="AZ220:AZ225"/>
    <mergeCell ref="BC220:BC221"/>
    <mergeCell ref="B220:B225"/>
    <mergeCell ref="C220:C225"/>
    <mergeCell ref="D220:D225"/>
    <mergeCell ref="E220:E225"/>
    <mergeCell ref="BB226:BB231"/>
    <mergeCell ref="BH226:BH231"/>
    <mergeCell ref="AV228:AV229"/>
    <mergeCell ref="AW228:AW229"/>
    <mergeCell ref="BC228:BC229"/>
    <mergeCell ref="BE228:BE229"/>
    <mergeCell ref="BK220:BK221"/>
    <mergeCell ref="BL220:BL225"/>
    <mergeCell ref="BM220:BM221"/>
    <mergeCell ref="BN220:BN225"/>
    <mergeCell ref="BO220:BO221"/>
    <mergeCell ref="BD220:BD225"/>
    <mergeCell ref="BE220:BE221"/>
    <mergeCell ref="BC224:BC225"/>
    <mergeCell ref="BE224:BE225"/>
    <mergeCell ref="AV220:AV221"/>
    <mergeCell ref="BP220:BP225"/>
    <mergeCell ref="BG228:BG229"/>
    <mergeCell ref="AV230:AV231"/>
    <mergeCell ref="AW230:AW231"/>
    <mergeCell ref="BC230:BC231"/>
    <mergeCell ref="BE230:BE231"/>
    <mergeCell ref="AZ226:AZ231"/>
    <mergeCell ref="BC226:BC227"/>
    <mergeCell ref="BD226:BD231"/>
    <mergeCell ref="BE226:BE227"/>
    <mergeCell ref="BF226:BF231"/>
    <mergeCell ref="BG226:BG227"/>
    <mergeCell ref="BG230:BG231"/>
    <mergeCell ref="BA226:BA231"/>
    <mergeCell ref="BK228:BK229"/>
    <mergeCell ref="BM228:BM229"/>
    <mergeCell ref="BQ220:BQ225"/>
    <mergeCell ref="BR220:BR225"/>
    <mergeCell ref="BK222:BK223"/>
    <mergeCell ref="BM222:BM223"/>
    <mergeCell ref="BO222:BO223"/>
    <mergeCell ref="BK224:BK225"/>
    <mergeCell ref="BM224:BM225"/>
    <mergeCell ref="BO224:BO225"/>
    <mergeCell ref="BG224:BG225"/>
    <mergeCell ref="AW220:AW221"/>
    <mergeCell ref="BB220:BB225"/>
    <mergeCell ref="AV218:AV219"/>
    <mergeCell ref="AW218:AW219"/>
    <mergeCell ref="BC218:BC219"/>
    <mergeCell ref="BE218:BE219"/>
    <mergeCell ref="BG218:BG219"/>
    <mergeCell ref="BC214:BC215"/>
    <mergeCell ref="BD214:BD219"/>
    <mergeCell ref="BE214:BE215"/>
    <mergeCell ref="BF214:BF219"/>
    <mergeCell ref="BG214:BG215"/>
    <mergeCell ref="BH214:BH219"/>
    <mergeCell ref="B214:B219"/>
    <mergeCell ref="C214:C219"/>
    <mergeCell ref="D214:D219"/>
    <mergeCell ref="E214:E219"/>
    <mergeCell ref="AV214:AV215"/>
    <mergeCell ref="AW214:AW215"/>
    <mergeCell ref="AX214:AX219"/>
    <mergeCell ref="AY214:AY219"/>
    <mergeCell ref="AZ214:AZ219"/>
    <mergeCell ref="AV210:AV211"/>
    <mergeCell ref="AW210:AW211"/>
    <mergeCell ref="BC210:BC211"/>
    <mergeCell ref="BE210:BE211"/>
    <mergeCell ref="BG210:BG211"/>
    <mergeCell ref="AV212:AV213"/>
    <mergeCell ref="AV208:AV209"/>
    <mergeCell ref="AW208:AW209"/>
    <mergeCell ref="AW212:AW213"/>
    <mergeCell ref="AX208:AX213"/>
    <mergeCell ref="B208:B213"/>
    <mergeCell ref="C208:C213"/>
    <mergeCell ref="D208:D213"/>
    <mergeCell ref="E208:E213"/>
    <mergeCell ref="BA208:BA213"/>
    <mergeCell ref="AV216:AV217"/>
    <mergeCell ref="AW216:AW217"/>
    <mergeCell ref="BC216:BC217"/>
    <mergeCell ref="BE216:BE217"/>
    <mergeCell ref="BG216:BG217"/>
    <mergeCell ref="AY208:AY213"/>
    <mergeCell ref="AZ208:AZ213"/>
    <mergeCell ref="BC208:BC209"/>
    <mergeCell ref="BD208:BD213"/>
    <mergeCell ref="BE208:BE209"/>
    <mergeCell ref="BC212:BC213"/>
    <mergeCell ref="BE212:BE213"/>
    <mergeCell ref="BK202:BK203"/>
    <mergeCell ref="BL202:BL207"/>
    <mergeCell ref="BM202:BM203"/>
    <mergeCell ref="BN202:BN207"/>
    <mergeCell ref="BA202:BA207"/>
    <mergeCell ref="BK210:BK211"/>
    <mergeCell ref="BM210:BM211"/>
    <mergeCell ref="BO210:BO211"/>
    <mergeCell ref="BK212:BK213"/>
    <mergeCell ref="BM212:BM213"/>
    <mergeCell ref="BG212:BG213"/>
    <mergeCell ref="BO202:BO203"/>
    <mergeCell ref="BI202:BI203"/>
    <mergeCell ref="BJ202:BJ207"/>
    <mergeCell ref="BI204:BI205"/>
    <mergeCell ref="BI206:BI207"/>
    <mergeCell ref="BI208:BI209"/>
    <mergeCell ref="BJ208:BJ213"/>
    <mergeCell ref="BI210:BI211"/>
    <mergeCell ref="BI212:BI213"/>
    <mergeCell ref="BF208:BF213"/>
    <mergeCell ref="BG208:BG209"/>
    <mergeCell ref="BH208:BH213"/>
    <mergeCell ref="AY196:AY201"/>
    <mergeCell ref="AZ196:AZ201"/>
    <mergeCell ref="BC196:BC197"/>
    <mergeCell ref="BD196:BD201"/>
    <mergeCell ref="BE196:BE197"/>
    <mergeCell ref="BC200:BC201"/>
    <mergeCell ref="BE200:BE201"/>
    <mergeCell ref="B196:B201"/>
    <mergeCell ref="C196:C201"/>
    <mergeCell ref="D196:D201"/>
    <mergeCell ref="E196:E201"/>
    <mergeCell ref="AV196:AV197"/>
    <mergeCell ref="BH202:BH207"/>
    <mergeCell ref="AV204:AV205"/>
    <mergeCell ref="AW204:AW205"/>
    <mergeCell ref="BC204:BC205"/>
    <mergeCell ref="BE204:BE205"/>
    <mergeCell ref="BG204:BG205"/>
    <mergeCell ref="AV206:AV207"/>
    <mergeCell ref="AW206:AW207"/>
    <mergeCell ref="BC206:BC207"/>
    <mergeCell ref="BE206:BE207"/>
    <mergeCell ref="AZ202:AZ207"/>
    <mergeCell ref="BC202:BC203"/>
    <mergeCell ref="BD202:BD207"/>
    <mergeCell ref="BE202:BE203"/>
    <mergeCell ref="BF202:BF207"/>
    <mergeCell ref="BG202:BG203"/>
    <mergeCell ref="BG206:BG207"/>
    <mergeCell ref="BK190:BK191"/>
    <mergeCell ref="BL190:BL195"/>
    <mergeCell ref="BM190:BM191"/>
    <mergeCell ref="BN190:BN195"/>
    <mergeCell ref="BO190:BO191"/>
    <mergeCell ref="BP190:BP195"/>
    <mergeCell ref="BQ190:BQ195"/>
    <mergeCell ref="BR190:BR195"/>
    <mergeCell ref="BK192:BK193"/>
    <mergeCell ref="BM192:BM193"/>
    <mergeCell ref="BO192:BO193"/>
    <mergeCell ref="BK194:BK195"/>
    <mergeCell ref="BM194:BM195"/>
    <mergeCell ref="BO194:BO195"/>
    <mergeCell ref="BK196:BK197"/>
    <mergeCell ref="BG200:BG201"/>
    <mergeCell ref="B202:B207"/>
    <mergeCell ref="C202:C207"/>
    <mergeCell ref="D202:D207"/>
    <mergeCell ref="E202:E207"/>
    <mergeCell ref="AV202:AV203"/>
    <mergeCell ref="AW202:AW203"/>
    <mergeCell ref="AX202:AX207"/>
    <mergeCell ref="AY202:AY207"/>
    <mergeCell ref="BF196:BF201"/>
    <mergeCell ref="BG196:BG197"/>
    <mergeCell ref="BH196:BH201"/>
    <mergeCell ref="AV198:AV199"/>
    <mergeCell ref="AW198:AW199"/>
    <mergeCell ref="BC198:BC199"/>
    <mergeCell ref="BE198:BE199"/>
    <mergeCell ref="BG198:BG199"/>
    <mergeCell ref="AV180:AV181"/>
    <mergeCell ref="AW180:AW181"/>
    <mergeCell ref="BC180:BC181"/>
    <mergeCell ref="BE180:BE181"/>
    <mergeCell ref="BG180:BG181"/>
    <mergeCell ref="B184:B189"/>
    <mergeCell ref="C184:C189"/>
    <mergeCell ref="D184:D189"/>
    <mergeCell ref="E184:E189"/>
    <mergeCell ref="AV184:AV185"/>
    <mergeCell ref="AW196:AW197"/>
    <mergeCell ref="AV192:AV193"/>
    <mergeCell ref="AW192:AW193"/>
    <mergeCell ref="BC192:BC193"/>
    <mergeCell ref="BE192:BE193"/>
    <mergeCell ref="BG192:BG193"/>
    <mergeCell ref="AV194:AV195"/>
    <mergeCell ref="AW194:AW195"/>
    <mergeCell ref="BC194:BC195"/>
    <mergeCell ref="BE194:BE195"/>
    <mergeCell ref="BG194:BG195"/>
    <mergeCell ref="BC190:BC191"/>
    <mergeCell ref="BD190:BD195"/>
    <mergeCell ref="BE190:BE191"/>
    <mergeCell ref="BF190:BF195"/>
    <mergeCell ref="BG190:BG191"/>
    <mergeCell ref="BA184:BA189"/>
    <mergeCell ref="BA190:BA195"/>
    <mergeCell ref="BA196:BA201"/>
    <mergeCell ref="AV200:AV201"/>
    <mergeCell ref="AW200:AW201"/>
    <mergeCell ref="AX196:AX201"/>
    <mergeCell ref="B190:B195"/>
    <mergeCell ref="C190:C195"/>
    <mergeCell ref="D190:D195"/>
    <mergeCell ref="E190:E195"/>
    <mergeCell ref="AV190:AV191"/>
    <mergeCell ref="AW190:AW191"/>
    <mergeCell ref="AX190:AX195"/>
    <mergeCell ref="AY190:AY195"/>
    <mergeCell ref="AZ190:AZ195"/>
    <mergeCell ref="BF184:BF189"/>
    <mergeCell ref="BG184:BG185"/>
    <mergeCell ref="BH184:BH189"/>
    <mergeCell ref="AV186:AV187"/>
    <mergeCell ref="AW186:AW187"/>
    <mergeCell ref="BC186:BC187"/>
    <mergeCell ref="BE186:BE187"/>
    <mergeCell ref="BG186:BG187"/>
    <mergeCell ref="AV188:AV189"/>
    <mergeCell ref="AW188:AW189"/>
    <mergeCell ref="AX184:AX189"/>
    <mergeCell ref="AY184:AY189"/>
    <mergeCell ref="AZ184:AZ189"/>
    <mergeCell ref="BC184:BC185"/>
    <mergeCell ref="AW184:AW185"/>
    <mergeCell ref="BH190:BH195"/>
    <mergeCell ref="BE178:BE179"/>
    <mergeCell ref="BF178:BF183"/>
    <mergeCell ref="BG178:BG179"/>
    <mergeCell ref="BQ184:BQ189"/>
    <mergeCell ref="BD184:BD189"/>
    <mergeCell ref="BE184:BE185"/>
    <mergeCell ref="BC188:BC189"/>
    <mergeCell ref="BE188:BE189"/>
    <mergeCell ref="BL178:BL183"/>
    <mergeCell ref="BM178:BM179"/>
    <mergeCell ref="BN178:BN183"/>
    <mergeCell ref="BO178:BO179"/>
    <mergeCell ref="BP178:BP183"/>
    <mergeCell ref="BQ178:BQ183"/>
    <mergeCell ref="BI178:BI179"/>
    <mergeCell ref="BJ178:BJ183"/>
    <mergeCell ref="BI180:BI181"/>
    <mergeCell ref="BI182:BI183"/>
    <mergeCell ref="BI184:BI185"/>
    <mergeCell ref="BH178:BH183"/>
    <mergeCell ref="BO188:BO189"/>
    <mergeCell ref="BG188:BG189"/>
    <mergeCell ref="BK178:BK179"/>
    <mergeCell ref="BH172:BH177"/>
    <mergeCell ref="AV174:AV175"/>
    <mergeCell ref="AW174:AW175"/>
    <mergeCell ref="BC174:BC175"/>
    <mergeCell ref="BE174:BE175"/>
    <mergeCell ref="BG174:BG175"/>
    <mergeCell ref="AV176:AV177"/>
    <mergeCell ref="BE172:BE173"/>
    <mergeCell ref="BC176:BC177"/>
    <mergeCell ref="BE176:BE177"/>
    <mergeCell ref="B172:B177"/>
    <mergeCell ref="C172:C177"/>
    <mergeCell ref="D172:D177"/>
    <mergeCell ref="E172:E177"/>
    <mergeCell ref="AV172:AV173"/>
    <mergeCell ref="AW172:AW173"/>
    <mergeCell ref="AW176:AW177"/>
    <mergeCell ref="AX172:AX177"/>
    <mergeCell ref="AY172:AY177"/>
    <mergeCell ref="AZ172:AZ177"/>
    <mergeCell ref="BC172:BC173"/>
    <mergeCell ref="BD172:BD177"/>
    <mergeCell ref="BE168:BE169"/>
    <mergeCell ref="BG168:BG169"/>
    <mergeCell ref="AV170:AV171"/>
    <mergeCell ref="AW170:AW171"/>
    <mergeCell ref="BC170:BC171"/>
    <mergeCell ref="BE170:BE171"/>
    <mergeCell ref="AZ166:AZ171"/>
    <mergeCell ref="BC166:BC167"/>
    <mergeCell ref="BD166:BD171"/>
    <mergeCell ref="BE166:BE167"/>
    <mergeCell ref="BF166:BF171"/>
    <mergeCell ref="BG166:BG167"/>
    <mergeCell ref="BG170:BG171"/>
    <mergeCell ref="BG176:BG177"/>
    <mergeCell ref="B178:B183"/>
    <mergeCell ref="C178:C183"/>
    <mergeCell ref="D178:D183"/>
    <mergeCell ref="E178:E183"/>
    <mergeCell ref="AV178:AV179"/>
    <mergeCell ref="AW178:AW179"/>
    <mergeCell ref="AX178:AX183"/>
    <mergeCell ref="AY178:AY183"/>
    <mergeCell ref="AZ178:AZ183"/>
    <mergeCell ref="BF172:BF177"/>
    <mergeCell ref="BG172:BG173"/>
    <mergeCell ref="AV182:AV183"/>
    <mergeCell ref="AW182:AW183"/>
    <mergeCell ref="BC182:BC183"/>
    <mergeCell ref="BE182:BE183"/>
    <mergeCell ref="BG182:BG183"/>
    <mergeCell ref="BC178:BC179"/>
    <mergeCell ref="BD178:BD183"/>
    <mergeCell ref="B166:B171"/>
    <mergeCell ref="C166:C171"/>
    <mergeCell ref="D166:D171"/>
    <mergeCell ref="E166:E171"/>
    <mergeCell ref="AV166:AV167"/>
    <mergeCell ref="AW166:AW167"/>
    <mergeCell ref="AX166:AX171"/>
    <mergeCell ref="AY166:AY171"/>
    <mergeCell ref="BF160:BF165"/>
    <mergeCell ref="BG160:BG161"/>
    <mergeCell ref="BH160:BH165"/>
    <mergeCell ref="AV162:AV163"/>
    <mergeCell ref="AW162:AW163"/>
    <mergeCell ref="BC162:BC163"/>
    <mergeCell ref="BE162:BE163"/>
    <mergeCell ref="BG162:BG163"/>
    <mergeCell ref="AV164:AV165"/>
    <mergeCell ref="AW164:AW165"/>
    <mergeCell ref="AX160:AX165"/>
    <mergeCell ref="AY160:AY165"/>
    <mergeCell ref="AZ160:AZ165"/>
    <mergeCell ref="BC160:BC161"/>
    <mergeCell ref="B160:B165"/>
    <mergeCell ref="C160:C165"/>
    <mergeCell ref="D160:D165"/>
    <mergeCell ref="E160:E165"/>
    <mergeCell ref="AV160:AV161"/>
    <mergeCell ref="AW160:AW161"/>
    <mergeCell ref="BH166:BH171"/>
    <mergeCell ref="AV168:AV169"/>
    <mergeCell ref="AW168:AW169"/>
    <mergeCell ref="BC168:BC169"/>
    <mergeCell ref="BL160:BL165"/>
    <mergeCell ref="BM160:BM161"/>
    <mergeCell ref="BN160:BN165"/>
    <mergeCell ref="BO160:BO161"/>
    <mergeCell ref="BP160:BP165"/>
    <mergeCell ref="BD160:BD165"/>
    <mergeCell ref="BE160:BE161"/>
    <mergeCell ref="BC164:BC165"/>
    <mergeCell ref="BE164:BE165"/>
    <mergeCell ref="BL154:BL159"/>
    <mergeCell ref="BM154:BM155"/>
    <mergeCell ref="BN154:BN159"/>
    <mergeCell ref="BO154:BO155"/>
    <mergeCell ref="BP154:BP159"/>
    <mergeCell ref="BQ160:BQ165"/>
    <mergeCell ref="BR160:BR165"/>
    <mergeCell ref="BK162:BK163"/>
    <mergeCell ref="BM162:BM163"/>
    <mergeCell ref="BO162:BO163"/>
    <mergeCell ref="BK164:BK165"/>
    <mergeCell ref="BM164:BM165"/>
    <mergeCell ref="BO164:BO165"/>
    <mergeCell ref="BG164:BG165"/>
    <mergeCell ref="BK154:BK155"/>
    <mergeCell ref="BQ154:BQ159"/>
    <mergeCell ref="BR154:BR159"/>
    <mergeCell ref="BK156:BK157"/>
    <mergeCell ref="BM156:BM157"/>
    <mergeCell ref="BO156:BO157"/>
    <mergeCell ref="BK158:BK159"/>
    <mergeCell ref="BM158:BM159"/>
    <mergeCell ref="BO158:BO159"/>
    <mergeCell ref="AV156:AV157"/>
    <mergeCell ref="AW156:AW157"/>
    <mergeCell ref="BC156:BC157"/>
    <mergeCell ref="BE156:BE157"/>
    <mergeCell ref="BG156:BG157"/>
    <mergeCell ref="AV158:AV159"/>
    <mergeCell ref="AW158:AW159"/>
    <mergeCell ref="BC158:BC159"/>
    <mergeCell ref="BE158:BE159"/>
    <mergeCell ref="BG158:BG159"/>
    <mergeCell ref="BC154:BC155"/>
    <mergeCell ref="BD154:BD159"/>
    <mergeCell ref="BE154:BE155"/>
    <mergeCell ref="BF154:BF159"/>
    <mergeCell ref="BG154:BG155"/>
    <mergeCell ref="BH154:BH159"/>
    <mergeCell ref="BK160:BK161"/>
    <mergeCell ref="BI154:BI155"/>
    <mergeCell ref="BJ154:BJ159"/>
    <mergeCell ref="BI156:BI157"/>
    <mergeCell ref="BI158:BI159"/>
    <mergeCell ref="BI160:BI161"/>
    <mergeCell ref="BJ160:BJ165"/>
    <mergeCell ref="BI162:BI163"/>
    <mergeCell ref="BI164:BI165"/>
    <mergeCell ref="BP142:BP147"/>
    <mergeCell ref="BQ142:BQ147"/>
    <mergeCell ref="BR142:BR147"/>
    <mergeCell ref="BK144:BK145"/>
    <mergeCell ref="BM144:BM145"/>
    <mergeCell ref="BO144:BO145"/>
    <mergeCell ref="BK146:BK147"/>
    <mergeCell ref="BM146:BM147"/>
    <mergeCell ref="BO146:BO147"/>
    <mergeCell ref="BK148:BK149"/>
    <mergeCell ref="BG152:BG153"/>
    <mergeCell ref="B154:B159"/>
    <mergeCell ref="C154:C159"/>
    <mergeCell ref="D154:D159"/>
    <mergeCell ref="E154:E159"/>
    <mergeCell ref="AV154:AV155"/>
    <mergeCell ref="AW154:AW155"/>
    <mergeCell ref="AX154:AX159"/>
    <mergeCell ref="AY154:AY159"/>
    <mergeCell ref="AZ154:AZ159"/>
    <mergeCell ref="BF148:BF153"/>
    <mergeCell ref="BG148:BG149"/>
    <mergeCell ref="BH148:BH153"/>
    <mergeCell ref="AV150:AV151"/>
    <mergeCell ref="AW150:AW151"/>
    <mergeCell ref="BC150:BC151"/>
    <mergeCell ref="BE150:BE151"/>
    <mergeCell ref="BG150:BG151"/>
    <mergeCell ref="AV152:AV153"/>
    <mergeCell ref="AW152:AW153"/>
    <mergeCell ref="AX148:AX153"/>
    <mergeCell ref="AY148:AY153"/>
    <mergeCell ref="B136:B141"/>
    <mergeCell ref="C136:C141"/>
    <mergeCell ref="D136:D141"/>
    <mergeCell ref="AV148:AV149"/>
    <mergeCell ref="AW148:AW149"/>
    <mergeCell ref="AV144:AV145"/>
    <mergeCell ref="AW144:AW145"/>
    <mergeCell ref="BC144:BC145"/>
    <mergeCell ref="BE144:BE145"/>
    <mergeCell ref="BG144:BG145"/>
    <mergeCell ref="AV146:AV147"/>
    <mergeCell ref="AW146:AW147"/>
    <mergeCell ref="BC146:BC147"/>
    <mergeCell ref="BE146:BE147"/>
    <mergeCell ref="BG146:BG147"/>
    <mergeCell ref="BC142:BC143"/>
    <mergeCell ref="BD142:BD147"/>
    <mergeCell ref="BE142:BE143"/>
    <mergeCell ref="BF142:BF147"/>
    <mergeCell ref="BG142:BG143"/>
    <mergeCell ref="AZ148:AZ153"/>
    <mergeCell ref="BC148:BC149"/>
    <mergeCell ref="BD148:BD153"/>
    <mergeCell ref="BE148:BE149"/>
    <mergeCell ref="BC152:BC153"/>
    <mergeCell ref="BE152:BE153"/>
    <mergeCell ref="B148:B153"/>
    <mergeCell ref="C148:C153"/>
    <mergeCell ref="D148:D153"/>
    <mergeCell ref="E148:E153"/>
    <mergeCell ref="BK136:BK137"/>
    <mergeCell ref="BL136:BL141"/>
    <mergeCell ref="BM136:BM137"/>
    <mergeCell ref="BN136:BN141"/>
    <mergeCell ref="BO136:BO137"/>
    <mergeCell ref="BP136:BP141"/>
    <mergeCell ref="BQ136:BQ141"/>
    <mergeCell ref="BR136:BR141"/>
    <mergeCell ref="BK138:BK139"/>
    <mergeCell ref="BM138:BM139"/>
    <mergeCell ref="BO138:BO139"/>
    <mergeCell ref="BK140:BK141"/>
    <mergeCell ref="BM140:BM141"/>
    <mergeCell ref="BO140:BO141"/>
    <mergeCell ref="BH142:BH147"/>
    <mergeCell ref="BG140:BG141"/>
    <mergeCell ref="B142:B147"/>
    <mergeCell ref="C142:C147"/>
    <mergeCell ref="D142:D147"/>
    <mergeCell ref="E142:E147"/>
    <mergeCell ref="AV142:AV143"/>
    <mergeCell ref="AW142:AW143"/>
    <mergeCell ref="AX142:AX147"/>
    <mergeCell ref="AY142:AY147"/>
    <mergeCell ref="AZ142:AZ147"/>
    <mergeCell ref="BF136:BF141"/>
    <mergeCell ref="BG136:BG137"/>
    <mergeCell ref="BH136:BH141"/>
    <mergeCell ref="AV138:AV139"/>
    <mergeCell ref="AW138:AW139"/>
    <mergeCell ref="BC138:BC139"/>
    <mergeCell ref="BE138:BE139"/>
    <mergeCell ref="B124:B129"/>
    <mergeCell ref="C124:C129"/>
    <mergeCell ref="D124:D129"/>
    <mergeCell ref="E136:E141"/>
    <mergeCell ref="AV136:AV137"/>
    <mergeCell ref="AW136:AW137"/>
    <mergeCell ref="AV132:AV133"/>
    <mergeCell ref="AW132:AW133"/>
    <mergeCell ref="BC132:BC133"/>
    <mergeCell ref="BE132:BE133"/>
    <mergeCell ref="BG132:BG133"/>
    <mergeCell ref="AV134:AV135"/>
    <mergeCell ref="AW134:AW135"/>
    <mergeCell ref="BC134:BC135"/>
    <mergeCell ref="BE134:BE135"/>
    <mergeCell ref="BG134:BG135"/>
    <mergeCell ref="BC130:BC131"/>
    <mergeCell ref="BD130:BD135"/>
    <mergeCell ref="BE130:BE131"/>
    <mergeCell ref="BF130:BF135"/>
    <mergeCell ref="BG130:BG131"/>
    <mergeCell ref="BG138:BG139"/>
    <mergeCell ref="AV140:AV141"/>
    <mergeCell ref="AW140:AW141"/>
    <mergeCell ref="AX136:AX141"/>
    <mergeCell ref="AY136:AY141"/>
    <mergeCell ref="AZ136:AZ141"/>
    <mergeCell ref="BC136:BC137"/>
    <mergeCell ref="BD136:BD141"/>
    <mergeCell ref="BE136:BE137"/>
    <mergeCell ref="BC140:BC141"/>
    <mergeCell ref="BE140:BE141"/>
    <mergeCell ref="BQ118:BQ123"/>
    <mergeCell ref="BR118:BR123"/>
    <mergeCell ref="BK120:BK121"/>
    <mergeCell ref="BM120:BM121"/>
    <mergeCell ref="BO120:BO121"/>
    <mergeCell ref="BK122:BK123"/>
    <mergeCell ref="BH130:BH135"/>
    <mergeCell ref="BG128:BG129"/>
    <mergeCell ref="B130:B135"/>
    <mergeCell ref="C130:C135"/>
    <mergeCell ref="D130:D135"/>
    <mergeCell ref="E130:E135"/>
    <mergeCell ref="AV130:AV131"/>
    <mergeCell ref="AW130:AW131"/>
    <mergeCell ref="AX130:AX135"/>
    <mergeCell ref="AY130:AY135"/>
    <mergeCell ref="AZ130:AZ135"/>
    <mergeCell ref="BF124:BF129"/>
    <mergeCell ref="BG124:BG125"/>
    <mergeCell ref="BH124:BH129"/>
    <mergeCell ref="AV126:AV127"/>
    <mergeCell ref="AW126:AW127"/>
    <mergeCell ref="BC126:BC127"/>
    <mergeCell ref="BE126:BE127"/>
    <mergeCell ref="BG126:BG127"/>
    <mergeCell ref="AV128:AV129"/>
    <mergeCell ref="E124:E129"/>
    <mergeCell ref="AV124:AV125"/>
    <mergeCell ref="AW124:AW125"/>
    <mergeCell ref="BH118:BH123"/>
    <mergeCell ref="AV120:AV121"/>
    <mergeCell ref="AW120:AW121"/>
    <mergeCell ref="BC120:BC121"/>
    <mergeCell ref="BE120:BE121"/>
    <mergeCell ref="BG120:BG121"/>
    <mergeCell ref="AV122:AV123"/>
    <mergeCell ref="AW122:AW123"/>
    <mergeCell ref="BC122:BC123"/>
    <mergeCell ref="BE122:BE123"/>
    <mergeCell ref="AZ118:AZ123"/>
    <mergeCell ref="BC118:BC119"/>
    <mergeCell ref="BD118:BD123"/>
    <mergeCell ref="BE118:BE119"/>
    <mergeCell ref="BF118:BF123"/>
    <mergeCell ref="BG118:BG119"/>
    <mergeCell ref="BG122:BG123"/>
    <mergeCell ref="AW128:AW129"/>
    <mergeCell ref="AX124:AX129"/>
    <mergeCell ref="AY124:AY129"/>
    <mergeCell ref="AZ124:AZ129"/>
    <mergeCell ref="BC124:BC125"/>
    <mergeCell ref="BD124:BD129"/>
    <mergeCell ref="BE124:BE125"/>
    <mergeCell ref="BC128:BC129"/>
    <mergeCell ref="BE128:BE129"/>
    <mergeCell ref="BB118:BB123"/>
    <mergeCell ref="BB124:BB129"/>
    <mergeCell ref="BG116:BG117"/>
    <mergeCell ref="B118:B123"/>
    <mergeCell ref="C118:C123"/>
    <mergeCell ref="D118:D123"/>
    <mergeCell ref="E118:E123"/>
    <mergeCell ref="AV118:AV119"/>
    <mergeCell ref="AW118:AW119"/>
    <mergeCell ref="AX118:AX123"/>
    <mergeCell ref="AY118:AY123"/>
    <mergeCell ref="BF112:BF117"/>
    <mergeCell ref="BG112:BG113"/>
    <mergeCell ref="BH112:BH117"/>
    <mergeCell ref="AV114:AV115"/>
    <mergeCell ref="AW114:AW115"/>
    <mergeCell ref="BC114:BC115"/>
    <mergeCell ref="BE114:BE115"/>
    <mergeCell ref="BG114:BG115"/>
    <mergeCell ref="AV116:AV117"/>
    <mergeCell ref="AW116:AW117"/>
    <mergeCell ref="AX112:AX117"/>
    <mergeCell ref="AY112:AY117"/>
    <mergeCell ref="AZ112:AZ117"/>
    <mergeCell ref="BC112:BC113"/>
    <mergeCell ref="BD112:BD117"/>
    <mergeCell ref="BE112:BE113"/>
    <mergeCell ref="BC116:BC117"/>
    <mergeCell ref="BE116:BE117"/>
    <mergeCell ref="B112:B117"/>
    <mergeCell ref="C112:C117"/>
    <mergeCell ref="D112:D117"/>
    <mergeCell ref="E112:E117"/>
    <mergeCell ref="AV112:AV113"/>
    <mergeCell ref="BL100:BL105"/>
    <mergeCell ref="BM100:BM101"/>
    <mergeCell ref="BN100:BN105"/>
    <mergeCell ref="BO100:BO101"/>
    <mergeCell ref="BP100:BP105"/>
    <mergeCell ref="BQ100:BQ105"/>
    <mergeCell ref="BR100:BR105"/>
    <mergeCell ref="BK102:BK103"/>
    <mergeCell ref="BM102:BM103"/>
    <mergeCell ref="BO102:BO103"/>
    <mergeCell ref="BK104:BK105"/>
    <mergeCell ref="BM104:BM105"/>
    <mergeCell ref="BO104:BO105"/>
    <mergeCell ref="BK106:BK107"/>
    <mergeCell ref="BH106:BH111"/>
    <mergeCell ref="BK112:BK113"/>
    <mergeCell ref="BL112:BL117"/>
    <mergeCell ref="BM112:BM113"/>
    <mergeCell ref="BN112:BN117"/>
    <mergeCell ref="BO112:BO113"/>
    <mergeCell ref="BP112:BP117"/>
    <mergeCell ref="BQ112:BQ117"/>
    <mergeCell ref="BR112:BR117"/>
    <mergeCell ref="BK114:BK115"/>
    <mergeCell ref="BM114:BM115"/>
    <mergeCell ref="BO114:BO115"/>
    <mergeCell ref="BK116:BK117"/>
    <mergeCell ref="BM116:BM117"/>
    <mergeCell ref="BO116:BO117"/>
    <mergeCell ref="BL106:BL111"/>
    <mergeCell ref="BM106:BM107"/>
    <mergeCell ref="BN106:BN111"/>
    <mergeCell ref="BG102:BG103"/>
    <mergeCell ref="AV104:AV105"/>
    <mergeCell ref="AW104:AW105"/>
    <mergeCell ref="AX100:AX105"/>
    <mergeCell ref="AY100:AY105"/>
    <mergeCell ref="AZ100:AZ105"/>
    <mergeCell ref="BC100:BC101"/>
    <mergeCell ref="BD100:BD105"/>
    <mergeCell ref="BE100:BE101"/>
    <mergeCell ref="BC104:BC105"/>
    <mergeCell ref="BE104:BE105"/>
    <mergeCell ref="B100:B105"/>
    <mergeCell ref="C100:C105"/>
    <mergeCell ref="D100:D105"/>
    <mergeCell ref="E100:E105"/>
    <mergeCell ref="AW112:AW113"/>
    <mergeCell ref="AV108:AV109"/>
    <mergeCell ref="AW108:AW109"/>
    <mergeCell ref="BC108:BC109"/>
    <mergeCell ref="BE108:BE109"/>
    <mergeCell ref="BG108:BG109"/>
    <mergeCell ref="AV110:AV111"/>
    <mergeCell ref="AW110:AW111"/>
    <mergeCell ref="BC110:BC111"/>
    <mergeCell ref="BE110:BE111"/>
    <mergeCell ref="BG110:BG111"/>
    <mergeCell ref="BC106:BC107"/>
    <mergeCell ref="BD106:BD111"/>
    <mergeCell ref="BE106:BE107"/>
    <mergeCell ref="BF106:BF111"/>
    <mergeCell ref="BG106:BG107"/>
    <mergeCell ref="BK94:BK95"/>
    <mergeCell ref="BL94:BL99"/>
    <mergeCell ref="BM94:BM95"/>
    <mergeCell ref="BN94:BN99"/>
    <mergeCell ref="BO94:BO95"/>
    <mergeCell ref="BP94:BP99"/>
    <mergeCell ref="BQ94:BQ99"/>
    <mergeCell ref="BR94:BR99"/>
    <mergeCell ref="BK96:BK97"/>
    <mergeCell ref="BM96:BM97"/>
    <mergeCell ref="BO96:BO97"/>
    <mergeCell ref="BK98:BK99"/>
    <mergeCell ref="BM98:BM99"/>
    <mergeCell ref="BO98:BO99"/>
    <mergeCell ref="BK100:BK101"/>
    <mergeCell ref="BG104:BG105"/>
    <mergeCell ref="B106:B111"/>
    <mergeCell ref="C106:C111"/>
    <mergeCell ref="D106:D111"/>
    <mergeCell ref="E106:E111"/>
    <mergeCell ref="AV106:AV107"/>
    <mergeCell ref="AW106:AW107"/>
    <mergeCell ref="AX106:AX111"/>
    <mergeCell ref="AY106:AY111"/>
    <mergeCell ref="AZ106:AZ111"/>
    <mergeCell ref="BF100:BF105"/>
    <mergeCell ref="BG100:BG101"/>
    <mergeCell ref="BH100:BH105"/>
    <mergeCell ref="AV102:AV103"/>
    <mergeCell ref="AW102:AW103"/>
    <mergeCell ref="BC102:BC103"/>
    <mergeCell ref="BE102:BE103"/>
    <mergeCell ref="B88:B93"/>
    <mergeCell ref="C88:C93"/>
    <mergeCell ref="D88:D93"/>
    <mergeCell ref="AV100:AV101"/>
    <mergeCell ref="AW100:AW101"/>
    <mergeCell ref="AV96:AV97"/>
    <mergeCell ref="AW96:AW97"/>
    <mergeCell ref="BC96:BC97"/>
    <mergeCell ref="BE96:BE97"/>
    <mergeCell ref="BG96:BG97"/>
    <mergeCell ref="AV98:AV99"/>
    <mergeCell ref="AW98:AW99"/>
    <mergeCell ref="BC98:BC99"/>
    <mergeCell ref="BE98:BE99"/>
    <mergeCell ref="BG98:BG99"/>
    <mergeCell ref="BC94:BC95"/>
    <mergeCell ref="BD94:BD99"/>
    <mergeCell ref="BE94:BE95"/>
    <mergeCell ref="BF94:BF99"/>
    <mergeCell ref="BG94:BG95"/>
    <mergeCell ref="BK88:BK89"/>
    <mergeCell ref="BL88:BL93"/>
    <mergeCell ref="BM88:BM89"/>
    <mergeCell ref="BN88:BN93"/>
    <mergeCell ref="BO88:BO89"/>
    <mergeCell ref="BP88:BP93"/>
    <mergeCell ref="BQ88:BQ93"/>
    <mergeCell ref="BR88:BR93"/>
    <mergeCell ref="BK90:BK91"/>
    <mergeCell ref="BM90:BM91"/>
    <mergeCell ref="BO90:BO91"/>
    <mergeCell ref="BK92:BK93"/>
    <mergeCell ref="BM92:BM93"/>
    <mergeCell ref="BO92:BO93"/>
    <mergeCell ref="BH94:BH99"/>
    <mergeCell ref="BG92:BG93"/>
    <mergeCell ref="B94:B99"/>
    <mergeCell ref="C94:C99"/>
    <mergeCell ref="D94:D99"/>
    <mergeCell ref="E94:E99"/>
    <mergeCell ref="AV94:AV95"/>
    <mergeCell ref="AW94:AW95"/>
    <mergeCell ref="AX94:AX99"/>
    <mergeCell ref="AY94:AY99"/>
    <mergeCell ref="AZ94:AZ99"/>
    <mergeCell ref="BF88:BF93"/>
    <mergeCell ref="BG88:BG89"/>
    <mergeCell ref="BH88:BH93"/>
    <mergeCell ref="AV90:AV91"/>
    <mergeCell ref="AW90:AW91"/>
    <mergeCell ref="BC90:BC91"/>
    <mergeCell ref="BE90:BE91"/>
    <mergeCell ref="B76:B81"/>
    <mergeCell ref="C76:C81"/>
    <mergeCell ref="D76:D81"/>
    <mergeCell ref="E88:E93"/>
    <mergeCell ref="AV88:AV89"/>
    <mergeCell ref="AW88:AW89"/>
    <mergeCell ref="AV84:AV85"/>
    <mergeCell ref="AW84:AW85"/>
    <mergeCell ref="BC84:BC85"/>
    <mergeCell ref="BE84:BE85"/>
    <mergeCell ref="BG84:BG85"/>
    <mergeCell ref="AV86:AV87"/>
    <mergeCell ref="AW86:AW87"/>
    <mergeCell ref="BC86:BC87"/>
    <mergeCell ref="BE86:BE87"/>
    <mergeCell ref="BG86:BG87"/>
    <mergeCell ref="BC82:BC83"/>
    <mergeCell ref="BD82:BD87"/>
    <mergeCell ref="BE82:BE83"/>
    <mergeCell ref="BF82:BF87"/>
    <mergeCell ref="BG82:BG83"/>
    <mergeCell ref="BG90:BG91"/>
    <mergeCell ref="AV92:AV93"/>
    <mergeCell ref="AW92:AW93"/>
    <mergeCell ref="AX88:AX93"/>
    <mergeCell ref="AY88:AY93"/>
    <mergeCell ref="AZ88:AZ93"/>
    <mergeCell ref="BC88:BC89"/>
    <mergeCell ref="BD88:BD93"/>
    <mergeCell ref="BE88:BE89"/>
    <mergeCell ref="BC92:BC93"/>
    <mergeCell ref="BE92:BE93"/>
    <mergeCell ref="BK70:BK71"/>
    <mergeCell ref="BL70:BL75"/>
    <mergeCell ref="BM70:BM71"/>
    <mergeCell ref="BN70:BN75"/>
    <mergeCell ref="BO70:BO71"/>
    <mergeCell ref="BP70:BP75"/>
    <mergeCell ref="BQ70:BQ75"/>
    <mergeCell ref="BR70:BR75"/>
    <mergeCell ref="BK72:BK73"/>
    <mergeCell ref="BM72:BM73"/>
    <mergeCell ref="BO72:BO73"/>
    <mergeCell ref="BK74:BK75"/>
    <mergeCell ref="BM74:BM75"/>
    <mergeCell ref="BO74:BO75"/>
    <mergeCell ref="BH82:BH87"/>
    <mergeCell ref="BG80:BG81"/>
    <mergeCell ref="B82:B87"/>
    <mergeCell ref="C82:C87"/>
    <mergeCell ref="D82:D87"/>
    <mergeCell ref="E82:E87"/>
    <mergeCell ref="AV82:AV83"/>
    <mergeCell ref="AW82:AW83"/>
    <mergeCell ref="AX82:AX87"/>
    <mergeCell ref="AY82:AY87"/>
    <mergeCell ref="AZ82:AZ87"/>
    <mergeCell ref="BF76:BF81"/>
    <mergeCell ref="BG76:BG77"/>
    <mergeCell ref="BH76:BH81"/>
    <mergeCell ref="AV78:AV79"/>
    <mergeCell ref="AW78:AW79"/>
    <mergeCell ref="BC78:BC79"/>
    <mergeCell ref="BE78:BE79"/>
    <mergeCell ref="B64:B69"/>
    <mergeCell ref="C64:C69"/>
    <mergeCell ref="D64:D69"/>
    <mergeCell ref="E76:E81"/>
    <mergeCell ref="AV76:AV77"/>
    <mergeCell ref="AW76:AW77"/>
    <mergeCell ref="AV72:AV73"/>
    <mergeCell ref="AW72:AW73"/>
    <mergeCell ref="BC72:BC73"/>
    <mergeCell ref="BE72:BE73"/>
    <mergeCell ref="BG72:BG73"/>
    <mergeCell ref="AV74:AV75"/>
    <mergeCell ref="AW74:AW75"/>
    <mergeCell ref="BC74:BC75"/>
    <mergeCell ref="BE74:BE75"/>
    <mergeCell ref="BG74:BG75"/>
    <mergeCell ref="BC70:BC71"/>
    <mergeCell ref="BD70:BD75"/>
    <mergeCell ref="BE70:BE71"/>
    <mergeCell ref="BF70:BF75"/>
    <mergeCell ref="BG70:BG71"/>
    <mergeCell ref="BG78:BG79"/>
    <mergeCell ref="AV80:AV81"/>
    <mergeCell ref="AW80:AW81"/>
    <mergeCell ref="AX76:AX81"/>
    <mergeCell ref="AY76:AY81"/>
    <mergeCell ref="AZ76:AZ81"/>
    <mergeCell ref="BC76:BC77"/>
    <mergeCell ref="BD76:BD81"/>
    <mergeCell ref="BE76:BE77"/>
    <mergeCell ref="BC80:BC81"/>
    <mergeCell ref="BE80:BE81"/>
    <mergeCell ref="BK64:BK65"/>
    <mergeCell ref="BL64:BL69"/>
    <mergeCell ref="BM64:BM65"/>
    <mergeCell ref="BN64:BN69"/>
    <mergeCell ref="BO64:BO65"/>
    <mergeCell ref="BP64:BP69"/>
    <mergeCell ref="BQ64:BQ69"/>
    <mergeCell ref="BR64:BR69"/>
    <mergeCell ref="BK66:BK67"/>
    <mergeCell ref="BM66:BM67"/>
    <mergeCell ref="BO66:BO67"/>
    <mergeCell ref="BK68:BK69"/>
    <mergeCell ref="BM68:BM69"/>
    <mergeCell ref="BO68:BO69"/>
    <mergeCell ref="BH70:BH75"/>
    <mergeCell ref="BG68:BG69"/>
    <mergeCell ref="B70:B75"/>
    <mergeCell ref="C70:C75"/>
    <mergeCell ref="D70:D75"/>
    <mergeCell ref="E70:E75"/>
    <mergeCell ref="AV70:AV71"/>
    <mergeCell ref="AW70:AW71"/>
    <mergeCell ref="AX70:AX75"/>
    <mergeCell ref="AY70:AY75"/>
    <mergeCell ref="AZ70:AZ75"/>
    <mergeCell ref="BF64:BF69"/>
    <mergeCell ref="BG64:BG65"/>
    <mergeCell ref="BH64:BH69"/>
    <mergeCell ref="AV66:AV67"/>
    <mergeCell ref="AW66:AW67"/>
    <mergeCell ref="BC66:BC67"/>
    <mergeCell ref="BE66:BE67"/>
    <mergeCell ref="B52:B57"/>
    <mergeCell ref="C52:C57"/>
    <mergeCell ref="D52:D57"/>
    <mergeCell ref="E64:E69"/>
    <mergeCell ref="AV64:AV65"/>
    <mergeCell ref="AW64:AW65"/>
    <mergeCell ref="AV60:AV61"/>
    <mergeCell ref="AW60:AW61"/>
    <mergeCell ref="BC60:BC61"/>
    <mergeCell ref="BE60:BE61"/>
    <mergeCell ref="BG60:BG61"/>
    <mergeCell ref="AV62:AV63"/>
    <mergeCell ref="AW62:AW63"/>
    <mergeCell ref="BC62:BC63"/>
    <mergeCell ref="BE62:BE63"/>
    <mergeCell ref="BG62:BG63"/>
    <mergeCell ref="BC58:BC59"/>
    <mergeCell ref="BD58:BD63"/>
    <mergeCell ref="BE58:BE59"/>
    <mergeCell ref="BF58:BF63"/>
    <mergeCell ref="BG58:BG59"/>
    <mergeCell ref="BG66:BG67"/>
    <mergeCell ref="AV68:AV69"/>
    <mergeCell ref="AW68:AW69"/>
    <mergeCell ref="AX64:AX69"/>
    <mergeCell ref="AY64:AY69"/>
    <mergeCell ref="AZ64:AZ69"/>
    <mergeCell ref="BC64:BC65"/>
    <mergeCell ref="BD64:BD69"/>
    <mergeCell ref="BE64:BE65"/>
    <mergeCell ref="BC68:BC69"/>
    <mergeCell ref="BE68:BE69"/>
    <mergeCell ref="BK46:BK47"/>
    <mergeCell ref="BL46:BL51"/>
    <mergeCell ref="BM46:BM47"/>
    <mergeCell ref="BN46:BN51"/>
    <mergeCell ref="BO46:BO47"/>
    <mergeCell ref="BP46:BP51"/>
    <mergeCell ref="BQ46:BQ51"/>
    <mergeCell ref="BR46:BR51"/>
    <mergeCell ref="BK48:BK49"/>
    <mergeCell ref="BM48:BM49"/>
    <mergeCell ref="BO48:BO49"/>
    <mergeCell ref="BK50:BK51"/>
    <mergeCell ref="BM50:BM51"/>
    <mergeCell ref="BO50:BO51"/>
    <mergeCell ref="BH58:BH63"/>
    <mergeCell ref="BG56:BG57"/>
    <mergeCell ref="B58:B63"/>
    <mergeCell ref="C58:C63"/>
    <mergeCell ref="D58:D63"/>
    <mergeCell ref="E58:E63"/>
    <mergeCell ref="AV58:AV59"/>
    <mergeCell ref="AW58:AW59"/>
    <mergeCell ref="AX58:AX63"/>
    <mergeCell ref="AY58:AY63"/>
    <mergeCell ref="AZ58:AZ63"/>
    <mergeCell ref="BF52:BF57"/>
    <mergeCell ref="BG52:BG53"/>
    <mergeCell ref="BH52:BH57"/>
    <mergeCell ref="AV54:AV55"/>
    <mergeCell ref="AW54:AW55"/>
    <mergeCell ref="BC54:BC55"/>
    <mergeCell ref="BE54:BE55"/>
    <mergeCell ref="C40:C45"/>
    <mergeCell ref="D40:D45"/>
    <mergeCell ref="E52:E57"/>
    <mergeCell ref="AV52:AV53"/>
    <mergeCell ref="AW52:AW53"/>
    <mergeCell ref="AV48:AV49"/>
    <mergeCell ref="AW48:AW49"/>
    <mergeCell ref="BC48:BC49"/>
    <mergeCell ref="BE48:BE49"/>
    <mergeCell ref="BG48:BG49"/>
    <mergeCell ref="AV50:AV51"/>
    <mergeCell ref="AW50:AW51"/>
    <mergeCell ref="BC50:BC51"/>
    <mergeCell ref="BE50:BE51"/>
    <mergeCell ref="BG50:BG51"/>
    <mergeCell ref="BC46:BC47"/>
    <mergeCell ref="BD46:BD51"/>
    <mergeCell ref="BE46:BE47"/>
    <mergeCell ref="BF46:BF51"/>
    <mergeCell ref="BG46:BG47"/>
    <mergeCell ref="BG54:BG55"/>
    <mergeCell ref="AV56:AV57"/>
    <mergeCell ref="AW56:AW57"/>
    <mergeCell ref="AX52:AX57"/>
    <mergeCell ref="AY52:AY57"/>
    <mergeCell ref="AZ52:AZ57"/>
    <mergeCell ref="BC52:BC53"/>
    <mergeCell ref="BD52:BD57"/>
    <mergeCell ref="BE52:BE53"/>
    <mergeCell ref="BC56:BC57"/>
    <mergeCell ref="BE56:BE57"/>
    <mergeCell ref="E40:E45"/>
    <mergeCell ref="BL40:BL45"/>
    <mergeCell ref="BM40:BM41"/>
    <mergeCell ref="BN40:BN45"/>
    <mergeCell ref="BO40:BO41"/>
    <mergeCell ref="BP40:BP45"/>
    <mergeCell ref="BQ40:BQ45"/>
    <mergeCell ref="BR40:BR45"/>
    <mergeCell ref="BK42:BK43"/>
    <mergeCell ref="BM42:BM43"/>
    <mergeCell ref="BO42:BO43"/>
    <mergeCell ref="BK44:BK45"/>
    <mergeCell ref="BM44:BM45"/>
    <mergeCell ref="BO44:BO45"/>
    <mergeCell ref="BH46:BH51"/>
    <mergeCell ref="BG44:BG45"/>
    <mergeCell ref="B46:B51"/>
    <mergeCell ref="C46:C51"/>
    <mergeCell ref="D46:D51"/>
    <mergeCell ref="E46:E51"/>
    <mergeCell ref="AV46:AV47"/>
    <mergeCell ref="AW46:AW47"/>
    <mergeCell ref="AX46:AX51"/>
    <mergeCell ref="AY46:AY51"/>
    <mergeCell ref="AZ46:AZ51"/>
    <mergeCell ref="BF40:BF45"/>
    <mergeCell ref="BG40:BG41"/>
    <mergeCell ref="BH40:BH45"/>
    <mergeCell ref="AV42:AV43"/>
    <mergeCell ref="AW42:AW43"/>
    <mergeCell ref="BC42:BC43"/>
    <mergeCell ref="BE42:BE43"/>
    <mergeCell ref="B40:B45"/>
    <mergeCell ref="BE36:BE37"/>
    <mergeCell ref="BG36:BG37"/>
    <mergeCell ref="AV38:AV39"/>
    <mergeCell ref="AW38:AW39"/>
    <mergeCell ref="BC38:BC39"/>
    <mergeCell ref="BE38:BE39"/>
    <mergeCell ref="BG38:BG39"/>
    <mergeCell ref="BC34:BC35"/>
    <mergeCell ref="BD34:BD39"/>
    <mergeCell ref="BE34:BE35"/>
    <mergeCell ref="BF34:BF39"/>
    <mergeCell ref="BG34:BG35"/>
    <mergeCell ref="BG42:BG43"/>
    <mergeCell ref="AV44:AV45"/>
    <mergeCell ref="AW44:AW45"/>
    <mergeCell ref="AX40:AX45"/>
    <mergeCell ref="AY40:AY45"/>
    <mergeCell ref="AZ40:AZ45"/>
    <mergeCell ref="BC40:BC41"/>
    <mergeCell ref="BD40:BD45"/>
    <mergeCell ref="BE40:BE41"/>
    <mergeCell ref="BC44:BC45"/>
    <mergeCell ref="BE44:BE45"/>
    <mergeCell ref="B34:B39"/>
    <mergeCell ref="C34:C39"/>
    <mergeCell ref="D34:D39"/>
    <mergeCell ref="E34:E39"/>
    <mergeCell ref="AV34:AV35"/>
    <mergeCell ref="AW34:AW35"/>
    <mergeCell ref="AX34:AX39"/>
    <mergeCell ref="AY34:AY39"/>
    <mergeCell ref="AZ34:AZ39"/>
    <mergeCell ref="BF28:BF33"/>
    <mergeCell ref="BG28:BG29"/>
    <mergeCell ref="BH28:BH33"/>
    <mergeCell ref="AV30:AV31"/>
    <mergeCell ref="AW30:AW31"/>
    <mergeCell ref="BC30:BC31"/>
    <mergeCell ref="BE30:BE31"/>
    <mergeCell ref="BG30:BG31"/>
    <mergeCell ref="AV32:AV33"/>
    <mergeCell ref="AW32:AW33"/>
    <mergeCell ref="B28:B33"/>
    <mergeCell ref="C28:C33"/>
    <mergeCell ref="D28:D33"/>
    <mergeCell ref="AX28:AX33"/>
    <mergeCell ref="AY28:AY33"/>
    <mergeCell ref="AZ28:AZ33"/>
    <mergeCell ref="BC28:BC29"/>
    <mergeCell ref="BD28:BD33"/>
    <mergeCell ref="BE28:BE29"/>
    <mergeCell ref="BC32:BC33"/>
    <mergeCell ref="BE32:BE33"/>
    <mergeCell ref="E28:E33"/>
    <mergeCell ref="BC36:BC37"/>
    <mergeCell ref="BM32:BM33"/>
    <mergeCell ref="BO32:BO33"/>
    <mergeCell ref="BI32:BI33"/>
    <mergeCell ref="BH22:BH27"/>
    <mergeCell ref="AV24:AV25"/>
    <mergeCell ref="AW24:AW25"/>
    <mergeCell ref="BC24:BC25"/>
    <mergeCell ref="BE24:BE25"/>
    <mergeCell ref="BG24:BG25"/>
    <mergeCell ref="AV26:AV27"/>
    <mergeCell ref="AW26:AW27"/>
    <mergeCell ref="BC26:BC27"/>
    <mergeCell ref="BG32:BG33"/>
    <mergeCell ref="BI28:BI29"/>
    <mergeCell ref="BJ28:BJ33"/>
    <mergeCell ref="BI30:BI31"/>
    <mergeCell ref="AZ22:AZ27"/>
    <mergeCell ref="BC22:BC23"/>
    <mergeCell ref="BD22:BD27"/>
    <mergeCell ref="BM28:BM29"/>
    <mergeCell ref="BN28:BN33"/>
    <mergeCell ref="BO28:BO29"/>
    <mergeCell ref="BE22:BE23"/>
    <mergeCell ref="BF22:BF27"/>
    <mergeCell ref="BG22:BG23"/>
    <mergeCell ref="BG26:BG27"/>
    <mergeCell ref="BG12:BG13"/>
    <mergeCell ref="AV14:AV15"/>
    <mergeCell ref="AW14:AW15"/>
    <mergeCell ref="BC14:BC15"/>
    <mergeCell ref="BE14:BE15"/>
    <mergeCell ref="AZ10:AZ15"/>
    <mergeCell ref="BC10:BC11"/>
    <mergeCell ref="BD10:BD15"/>
    <mergeCell ref="BE10:BE11"/>
    <mergeCell ref="BF10:BF15"/>
    <mergeCell ref="AW12:AW13"/>
    <mergeCell ref="BC12:BC13"/>
    <mergeCell ref="BE12:BE13"/>
    <mergeCell ref="BB10:BB15"/>
    <mergeCell ref="BK30:BK31"/>
    <mergeCell ref="AV28:AV29"/>
    <mergeCell ref="AW28:AW29"/>
    <mergeCell ref="BC18:BC19"/>
    <mergeCell ref="BE18:BE19"/>
    <mergeCell ref="BG18:BG19"/>
    <mergeCell ref="BC16:BC17"/>
    <mergeCell ref="AV20:AV21"/>
    <mergeCell ref="AW20:AW21"/>
    <mergeCell ref="BC20:BC21"/>
    <mergeCell ref="BF16:BF21"/>
    <mergeCell ref="BG16:BG17"/>
    <mergeCell ref="BI10:BI11"/>
    <mergeCell ref="BJ10:BJ15"/>
    <mergeCell ref="BI12:BI13"/>
    <mergeCell ref="BI14:BI15"/>
    <mergeCell ref="BI16:BI17"/>
    <mergeCell ref="BJ16:BJ21"/>
    <mergeCell ref="G1:X1"/>
    <mergeCell ref="Z1:AQ1"/>
    <mergeCell ref="BC2:BD2"/>
    <mergeCell ref="BE2:BF2"/>
    <mergeCell ref="A4:A51"/>
    <mergeCell ref="A52:A183"/>
    <mergeCell ref="BE8:BE9"/>
    <mergeCell ref="BG8:BG9"/>
    <mergeCell ref="B10:B15"/>
    <mergeCell ref="C10:C15"/>
    <mergeCell ref="D10:D15"/>
    <mergeCell ref="E10:E15"/>
    <mergeCell ref="AV10:AV11"/>
    <mergeCell ref="AW10:AW11"/>
    <mergeCell ref="AX10:AX15"/>
    <mergeCell ref="AY10:AY15"/>
    <mergeCell ref="BE4:BE5"/>
    <mergeCell ref="BF4:BF9"/>
    <mergeCell ref="BG4:BG5"/>
    <mergeCell ref="AV6:AV7"/>
    <mergeCell ref="AW6:AW7"/>
    <mergeCell ref="BC6:BC7"/>
    <mergeCell ref="BE6:BE7"/>
    <mergeCell ref="BG6:BG7"/>
    <mergeCell ref="AV8:AV9"/>
    <mergeCell ref="AW4:AW5"/>
    <mergeCell ref="AX4:AX9"/>
    <mergeCell ref="AY4:AY9"/>
    <mergeCell ref="BG2:BH2"/>
    <mergeCell ref="AV16:AV17"/>
    <mergeCell ref="AW16:AW17"/>
    <mergeCell ref="AX16:AX21"/>
    <mergeCell ref="A184:A231"/>
    <mergeCell ref="A232:A267"/>
    <mergeCell ref="A268:A291"/>
    <mergeCell ref="B4:B9"/>
    <mergeCell ref="C4:C9"/>
    <mergeCell ref="D4:D9"/>
    <mergeCell ref="E4:E9"/>
    <mergeCell ref="AV4:AV5"/>
    <mergeCell ref="B16:B21"/>
    <mergeCell ref="C16:C21"/>
    <mergeCell ref="D16:D21"/>
    <mergeCell ref="E16:E21"/>
    <mergeCell ref="AV3:AW3"/>
    <mergeCell ref="BH4:BH9"/>
    <mergeCell ref="BC4:BC5"/>
    <mergeCell ref="BD4:BD9"/>
    <mergeCell ref="AW8:AW9"/>
    <mergeCell ref="BH10:BH15"/>
    <mergeCell ref="BG10:BG11"/>
    <mergeCell ref="BG14:BG15"/>
    <mergeCell ref="BE20:BE21"/>
    <mergeCell ref="BG20:BG21"/>
    <mergeCell ref="B22:B27"/>
    <mergeCell ref="C22:C27"/>
    <mergeCell ref="D22:D27"/>
    <mergeCell ref="E22:E27"/>
    <mergeCell ref="AV22:AV23"/>
    <mergeCell ref="AW22:AW23"/>
    <mergeCell ref="AX22:AX27"/>
    <mergeCell ref="AY22:AY27"/>
    <mergeCell ref="BD16:BD21"/>
    <mergeCell ref="BE16:BE17"/>
    <mergeCell ref="A292:A363"/>
    <mergeCell ref="B292:B297"/>
    <mergeCell ref="C292:C297"/>
    <mergeCell ref="D292:D297"/>
    <mergeCell ref="E292:E297"/>
    <mergeCell ref="AV292:AV293"/>
    <mergeCell ref="AW292:AW293"/>
    <mergeCell ref="AX292:AX297"/>
    <mergeCell ref="AY292:AY297"/>
    <mergeCell ref="AZ292:AZ297"/>
    <mergeCell ref="BC292:BC293"/>
    <mergeCell ref="BD292:BD297"/>
    <mergeCell ref="BE292:BE293"/>
    <mergeCell ref="BF292:BF297"/>
    <mergeCell ref="AV294:AV295"/>
    <mergeCell ref="AW294:AW295"/>
    <mergeCell ref="BC294:BC295"/>
    <mergeCell ref="BE294:BE295"/>
    <mergeCell ref="AV296:AV297"/>
    <mergeCell ref="AW296:AW297"/>
    <mergeCell ref="BC296:BC297"/>
    <mergeCell ref="BE296:BE297"/>
    <mergeCell ref="B298:B303"/>
    <mergeCell ref="C298:C303"/>
    <mergeCell ref="D298:D303"/>
    <mergeCell ref="E298:E303"/>
    <mergeCell ref="AV298:AV299"/>
    <mergeCell ref="AW298:AW299"/>
    <mergeCell ref="AX298:AX303"/>
    <mergeCell ref="AW302:AW303"/>
    <mergeCell ref="BC302:BC303"/>
    <mergeCell ref="BE302:BE303"/>
    <mergeCell ref="BG302:BG303"/>
    <mergeCell ref="B304:B309"/>
    <mergeCell ref="C304:C309"/>
    <mergeCell ref="D304:D309"/>
    <mergeCell ref="E304:E309"/>
    <mergeCell ref="AV304:AV305"/>
    <mergeCell ref="AW304:AW305"/>
    <mergeCell ref="AX304:AX309"/>
    <mergeCell ref="AY304:AY309"/>
    <mergeCell ref="AZ304:AZ309"/>
    <mergeCell ref="BC304:BC305"/>
    <mergeCell ref="BD304:BD309"/>
    <mergeCell ref="BE304:BE305"/>
    <mergeCell ref="BF304:BF309"/>
    <mergeCell ref="BG304:BG305"/>
    <mergeCell ref="BH304:BH309"/>
    <mergeCell ref="AV306:AV307"/>
    <mergeCell ref="AW306:AW307"/>
    <mergeCell ref="BC306:BC307"/>
    <mergeCell ref="BE306:BE307"/>
    <mergeCell ref="BG306:BG307"/>
    <mergeCell ref="AV308:AV309"/>
    <mergeCell ref="AW308:AW309"/>
    <mergeCell ref="BC308:BC309"/>
    <mergeCell ref="BE308:BE309"/>
    <mergeCell ref="BG308:BG309"/>
    <mergeCell ref="B310:B315"/>
    <mergeCell ref="C310:C315"/>
    <mergeCell ref="D310:D315"/>
    <mergeCell ref="E310:E315"/>
    <mergeCell ref="AV310:AV311"/>
    <mergeCell ref="AW310:AW311"/>
    <mergeCell ref="AX310:AX315"/>
    <mergeCell ref="AY310:AY315"/>
    <mergeCell ref="AZ310:AZ315"/>
    <mergeCell ref="BC310:BC311"/>
    <mergeCell ref="BD310:BD315"/>
    <mergeCell ref="BE310:BE311"/>
    <mergeCell ref="BF310:BF315"/>
    <mergeCell ref="BG310:BG311"/>
    <mergeCell ref="BH310:BH315"/>
    <mergeCell ref="AV312:AV313"/>
    <mergeCell ref="AW312:AW313"/>
    <mergeCell ref="BC312:BC313"/>
    <mergeCell ref="BE312:BE313"/>
    <mergeCell ref="BG312:BG313"/>
    <mergeCell ref="AV314:AV315"/>
    <mergeCell ref="AW314:AW315"/>
    <mergeCell ref="BC314:BC315"/>
    <mergeCell ref="BE314:BE315"/>
    <mergeCell ref="BG314:BG315"/>
    <mergeCell ref="B316:B321"/>
    <mergeCell ref="C316:C321"/>
    <mergeCell ref="D316:D321"/>
    <mergeCell ref="E316:E321"/>
    <mergeCell ref="AV316:AV317"/>
    <mergeCell ref="AW316:AW317"/>
    <mergeCell ref="AX316:AX321"/>
    <mergeCell ref="AY316:AY321"/>
    <mergeCell ref="AZ316:AZ321"/>
    <mergeCell ref="BC316:BC317"/>
    <mergeCell ref="BE316:BE317"/>
    <mergeCell ref="BG316:BG317"/>
    <mergeCell ref="AV318:AV319"/>
    <mergeCell ref="AW318:AW319"/>
    <mergeCell ref="BC318:BC319"/>
    <mergeCell ref="BE318:BE319"/>
    <mergeCell ref="BG318:BG319"/>
    <mergeCell ref="AV320:AV321"/>
    <mergeCell ref="AW320:AW321"/>
    <mergeCell ref="BC320:BC321"/>
    <mergeCell ref="BE320:BE321"/>
    <mergeCell ref="BG320:BG321"/>
    <mergeCell ref="BG332:BG333"/>
    <mergeCell ref="B322:B327"/>
    <mergeCell ref="C322:C327"/>
    <mergeCell ref="D322:D327"/>
    <mergeCell ref="E322:E327"/>
    <mergeCell ref="AV322:AV323"/>
    <mergeCell ref="AW322:AW323"/>
    <mergeCell ref="AX322:AX327"/>
    <mergeCell ref="AY322:AY327"/>
    <mergeCell ref="AZ322:AZ327"/>
    <mergeCell ref="BC322:BC323"/>
    <mergeCell ref="BD322:BD327"/>
    <mergeCell ref="BE322:BE323"/>
    <mergeCell ref="BF322:BF327"/>
    <mergeCell ref="BG322:BG323"/>
    <mergeCell ref="BH322:BH327"/>
    <mergeCell ref="AV324:AV325"/>
    <mergeCell ref="AW324:AW325"/>
    <mergeCell ref="BC324:BC325"/>
    <mergeCell ref="BE324:BE325"/>
    <mergeCell ref="BG324:BG325"/>
    <mergeCell ref="AV326:AV327"/>
    <mergeCell ref="AW326:AW327"/>
    <mergeCell ref="BC326:BC327"/>
    <mergeCell ref="BE326:BE327"/>
    <mergeCell ref="BG326:BG327"/>
    <mergeCell ref="BA328:BA333"/>
    <mergeCell ref="BK334:BK335"/>
    <mergeCell ref="BL334:BL339"/>
    <mergeCell ref="BM334:BM335"/>
    <mergeCell ref="BN334:BN339"/>
    <mergeCell ref="BO334:BO335"/>
    <mergeCell ref="BP334:BP339"/>
    <mergeCell ref="BQ334:BQ339"/>
    <mergeCell ref="BR334:BR339"/>
    <mergeCell ref="B328:B333"/>
    <mergeCell ref="C328:C333"/>
    <mergeCell ref="D328:D333"/>
    <mergeCell ref="E328:E333"/>
    <mergeCell ref="AV328:AV329"/>
    <mergeCell ref="AW328:AW329"/>
    <mergeCell ref="AX328:AX333"/>
    <mergeCell ref="AY328:AY333"/>
    <mergeCell ref="AZ328:AZ333"/>
    <mergeCell ref="BC328:BC329"/>
    <mergeCell ref="BD328:BD333"/>
    <mergeCell ref="BE328:BE329"/>
    <mergeCell ref="BF328:BF333"/>
    <mergeCell ref="BG328:BG329"/>
    <mergeCell ref="BH328:BH333"/>
    <mergeCell ref="AV330:AV331"/>
    <mergeCell ref="AW330:AW331"/>
    <mergeCell ref="BC330:BC331"/>
    <mergeCell ref="BE330:BE331"/>
    <mergeCell ref="BG330:BG331"/>
    <mergeCell ref="AV332:AV333"/>
    <mergeCell ref="AW332:AW333"/>
    <mergeCell ref="BC332:BC333"/>
    <mergeCell ref="BE332:BE333"/>
    <mergeCell ref="B334:B339"/>
    <mergeCell ref="C334:C339"/>
    <mergeCell ref="D334:D339"/>
    <mergeCell ref="E334:E339"/>
    <mergeCell ref="AV334:AV335"/>
    <mergeCell ref="AW334:AW335"/>
    <mergeCell ref="AX334:AX339"/>
    <mergeCell ref="AY334:AY339"/>
    <mergeCell ref="AZ334:AZ339"/>
    <mergeCell ref="BC334:BC335"/>
    <mergeCell ref="BE334:BE335"/>
    <mergeCell ref="BG334:BG335"/>
    <mergeCell ref="AV336:AV337"/>
    <mergeCell ref="AW336:AW337"/>
    <mergeCell ref="BC336:BC337"/>
    <mergeCell ref="BE336:BE337"/>
    <mergeCell ref="BG336:BG337"/>
    <mergeCell ref="AV338:AV339"/>
    <mergeCell ref="AW338:AW339"/>
    <mergeCell ref="BC338:BC339"/>
    <mergeCell ref="BE338:BE339"/>
    <mergeCell ref="BG338:BG339"/>
    <mergeCell ref="BD334:BD339"/>
    <mergeCell ref="BF334:BF339"/>
    <mergeCell ref="BA334:BA339"/>
    <mergeCell ref="BB334:BB339"/>
    <mergeCell ref="B340:B345"/>
    <mergeCell ref="C340:C345"/>
    <mergeCell ref="D340:D345"/>
    <mergeCell ref="E340:E345"/>
    <mergeCell ref="AV340:AV341"/>
    <mergeCell ref="AW340:AW341"/>
    <mergeCell ref="AX340:AX345"/>
    <mergeCell ref="AY340:AY345"/>
    <mergeCell ref="AZ340:AZ345"/>
    <mergeCell ref="BC340:BC341"/>
    <mergeCell ref="BD340:BD345"/>
    <mergeCell ref="BE340:BE341"/>
    <mergeCell ref="BF340:BF345"/>
    <mergeCell ref="BG340:BG341"/>
    <mergeCell ref="BH340:BH345"/>
    <mergeCell ref="AV342:AV343"/>
    <mergeCell ref="AW342:AW343"/>
    <mergeCell ref="BC342:BC343"/>
    <mergeCell ref="BE342:BE343"/>
    <mergeCell ref="BG342:BG343"/>
    <mergeCell ref="AV344:AV345"/>
    <mergeCell ref="AW344:AW345"/>
    <mergeCell ref="BC344:BC345"/>
    <mergeCell ref="BE344:BE345"/>
    <mergeCell ref="BG344:BG345"/>
    <mergeCell ref="BA340:BA345"/>
    <mergeCell ref="BB340:BB345"/>
    <mergeCell ref="B346:B351"/>
    <mergeCell ref="C346:C351"/>
    <mergeCell ref="D346:D351"/>
    <mergeCell ref="E346:E351"/>
    <mergeCell ref="AV346:AV347"/>
    <mergeCell ref="AW346:AW347"/>
    <mergeCell ref="AX346:AX351"/>
    <mergeCell ref="AY346:AY351"/>
    <mergeCell ref="AZ346:AZ351"/>
    <mergeCell ref="BC346:BC347"/>
    <mergeCell ref="BD346:BD351"/>
    <mergeCell ref="BE346:BE347"/>
    <mergeCell ref="BF346:BF351"/>
    <mergeCell ref="BG346:BG347"/>
    <mergeCell ref="BH346:BH351"/>
    <mergeCell ref="AV348:AV349"/>
    <mergeCell ref="AW348:AW349"/>
    <mergeCell ref="BC348:BC349"/>
    <mergeCell ref="BE348:BE349"/>
    <mergeCell ref="BG348:BG349"/>
    <mergeCell ref="AV350:AV351"/>
    <mergeCell ref="AW350:AW351"/>
    <mergeCell ref="BC350:BC351"/>
    <mergeCell ref="BE350:BE351"/>
    <mergeCell ref="BG350:BG351"/>
    <mergeCell ref="BA346:BA351"/>
    <mergeCell ref="BB346:BB351"/>
    <mergeCell ref="B352:B357"/>
    <mergeCell ref="C352:C357"/>
    <mergeCell ref="D352:D357"/>
    <mergeCell ref="E352:E357"/>
    <mergeCell ref="AV352:AV353"/>
    <mergeCell ref="AW352:AW353"/>
    <mergeCell ref="AX352:AX357"/>
    <mergeCell ref="AY352:AY357"/>
    <mergeCell ref="AZ352:AZ357"/>
    <mergeCell ref="BC352:BC353"/>
    <mergeCell ref="BD352:BD357"/>
    <mergeCell ref="BE352:BE353"/>
    <mergeCell ref="BF352:BF357"/>
    <mergeCell ref="BG352:BG353"/>
    <mergeCell ref="BH352:BH357"/>
    <mergeCell ref="AV354:AV355"/>
    <mergeCell ref="AW354:AW355"/>
    <mergeCell ref="BC354:BC355"/>
    <mergeCell ref="BE354:BE355"/>
    <mergeCell ref="BG354:BG355"/>
    <mergeCell ref="AV356:AV357"/>
    <mergeCell ref="AW356:AW357"/>
    <mergeCell ref="BC356:BC357"/>
    <mergeCell ref="BE356:BE357"/>
    <mergeCell ref="BG356:BG357"/>
    <mergeCell ref="BA352:BA357"/>
    <mergeCell ref="BB352:BB357"/>
    <mergeCell ref="BH358:BH363"/>
    <mergeCell ref="AV360:AV361"/>
    <mergeCell ref="AW360:AW361"/>
    <mergeCell ref="BC360:BC361"/>
    <mergeCell ref="BE360:BE361"/>
    <mergeCell ref="BG360:BG361"/>
    <mergeCell ref="AV362:AV363"/>
    <mergeCell ref="AW362:AW363"/>
    <mergeCell ref="BC362:BC363"/>
    <mergeCell ref="BE362:BE363"/>
    <mergeCell ref="BG362:BG363"/>
    <mergeCell ref="BK358:BK359"/>
    <mergeCell ref="BL358:BL363"/>
    <mergeCell ref="BM358:BM359"/>
    <mergeCell ref="BN358:BN363"/>
    <mergeCell ref="BO358:BO359"/>
    <mergeCell ref="BP358:BP363"/>
    <mergeCell ref="BA358:BA363"/>
    <mergeCell ref="BB358:BB363"/>
    <mergeCell ref="BI362:BI363"/>
    <mergeCell ref="BI360:BI361"/>
    <mergeCell ref="BE366:BE367"/>
    <mergeCell ref="BG366:BG367"/>
    <mergeCell ref="AV368:AV369"/>
    <mergeCell ref="AW368:AW369"/>
    <mergeCell ref="BC368:BC369"/>
    <mergeCell ref="BE368:BE369"/>
    <mergeCell ref="BG368:BG369"/>
    <mergeCell ref="B370:B375"/>
    <mergeCell ref="C370:C375"/>
    <mergeCell ref="D370:D375"/>
    <mergeCell ref="E370:E375"/>
    <mergeCell ref="AV370:AV371"/>
    <mergeCell ref="AW370:AW371"/>
    <mergeCell ref="B358:B363"/>
    <mergeCell ref="C358:C363"/>
    <mergeCell ref="D358:D363"/>
    <mergeCell ref="E358:E363"/>
    <mergeCell ref="AV358:AV359"/>
    <mergeCell ref="AW358:AW359"/>
    <mergeCell ref="AX358:AX363"/>
    <mergeCell ref="AY358:AY363"/>
    <mergeCell ref="AZ358:AZ363"/>
    <mergeCell ref="BC358:BC359"/>
    <mergeCell ref="BD358:BD363"/>
    <mergeCell ref="BE358:BE359"/>
    <mergeCell ref="BF358:BF363"/>
    <mergeCell ref="BG358:BG359"/>
    <mergeCell ref="AX370:AX375"/>
    <mergeCell ref="AY370:AY375"/>
    <mergeCell ref="AZ370:AZ375"/>
    <mergeCell ref="BC370:BC371"/>
    <mergeCell ref="BD370:BD375"/>
    <mergeCell ref="BK370:BK371"/>
    <mergeCell ref="BL370:BL375"/>
    <mergeCell ref="BM370:BM371"/>
    <mergeCell ref="BN370:BN375"/>
    <mergeCell ref="BO370:BO371"/>
    <mergeCell ref="BP370:BP375"/>
    <mergeCell ref="BQ370:BQ375"/>
    <mergeCell ref="BR370:BR375"/>
    <mergeCell ref="BK372:BK373"/>
    <mergeCell ref="BM372:BM373"/>
    <mergeCell ref="BO372:BO373"/>
    <mergeCell ref="BK374:BK375"/>
    <mergeCell ref="BM374:BM375"/>
    <mergeCell ref="A364:A387"/>
    <mergeCell ref="B364:B369"/>
    <mergeCell ref="C364:C369"/>
    <mergeCell ref="D364:D369"/>
    <mergeCell ref="E364:E369"/>
    <mergeCell ref="AV364:AV365"/>
    <mergeCell ref="AW364:AW365"/>
    <mergeCell ref="AX364:AX369"/>
    <mergeCell ref="AY364:AY369"/>
    <mergeCell ref="AZ364:AZ369"/>
    <mergeCell ref="BC364:BC365"/>
    <mergeCell ref="BD364:BD369"/>
    <mergeCell ref="BE364:BE365"/>
    <mergeCell ref="BF364:BF369"/>
    <mergeCell ref="BG364:BG365"/>
    <mergeCell ref="BH364:BH369"/>
    <mergeCell ref="AV366:AV367"/>
    <mergeCell ref="AW366:AW367"/>
    <mergeCell ref="BC366:BC367"/>
    <mergeCell ref="BE370:BE371"/>
    <mergeCell ref="BF370:BF375"/>
    <mergeCell ref="BG370:BG371"/>
    <mergeCell ref="BH370:BH375"/>
    <mergeCell ref="AV372:AV373"/>
    <mergeCell ref="AW372:AW373"/>
    <mergeCell ref="BC372:BC373"/>
    <mergeCell ref="BE372:BE373"/>
    <mergeCell ref="BG372:BG373"/>
    <mergeCell ref="AV374:AV375"/>
    <mergeCell ref="AW374:AW375"/>
    <mergeCell ref="BC374:BC375"/>
    <mergeCell ref="BE374:BE375"/>
    <mergeCell ref="BG374:BG375"/>
    <mergeCell ref="B376:B381"/>
    <mergeCell ref="C376:C381"/>
    <mergeCell ref="D376:D381"/>
    <mergeCell ref="E376:E381"/>
    <mergeCell ref="AV376:AV377"/>
    <mergeCell ref="AW376:AW377"/>
    <mergeCell ref="AX376:AX381"/>
    <mergeCell ref="AY376:AY381"/>
    <mergeCell ref="AZ376:AZ381"/>
    <mergeCell ref="BC376:BC377"/>
    <mergeCell ref="BD376:BD381"/>
    <mergeCell ref="BE376:BE377"/>
    <mergeCell ref="BF376:BF381"/>
    <mergeCell ref="BG376:BG377"/>
    <mergeCell ref="BH376:BH381"/>
    <mergeCell ref="AV378:AV379"/>
    <mergeCell ref="AW378:AW379"/>
    <mergeCell ref="BC378:BC379"/>
    <mergeCell ref="BE378:BE379"/>
    <mergeCell ref="BG378:BG379"/>
    <mergeCell ref="AV380:AV381"/>
    <mergeCell ref="AW380:AW381"/>
    <mergeCell ref="BC380:BC381"/>
    <mergeCell ref="BE380:BE381"/>
    <mergeCell ref="BG380:BG381"/>
    <mergeCell ref="B382:B387"/>
    <mergeCell ref="C382:C387"/>
    <mergeCell ref="D382:D387"/>
    <mergeCell ref="E382:E387"/>
    <mergeCell ref="AV382:AV383"/>
    <mergeCell ref="AW382:AW383"/>
    <mergeCell ref="AX382:AX387"/>
    <mergeCell ref="AY382:AY387"/>
    <mergeCell ref="AZ382:AZ387"/>
    <mergeCell ref="BC382:BC383"/>
    <mergeCell ref="BD382:BD387"/>
    <mergeCell ref="BE382:BE383"/>
    <mergeCell ref="BF382:BF387"/>
    <mergeCell ref="BG382:BG383"/>
    <mergeCell ref="BH382:BH387"/>
    <mergeCell ref="AV384:AV385"/>
    <mergeCell ref="AW384:AW385"/>
    <mergeCell ref="BC384:BC385"/>
    <mergeCell ref="BE384:BE385"/>
    <mergeCell ref="BG384:BG385"/>
    <mergeCell ref="AV386:AV387"/>
    <mergeCell ref="AW386:AW387"/>
    <mergeCell ref="BC386:BC387"/>
    <mergeCell ref="BE386:BE387"/>
    <mergeCell ref="BG386:BG387"/>
    <mergeCell ref="A388:A429"/>
    <mergeCell ref="B388:B393"/>
    <mergeCell ref="C388:C393"/>
    <mergeCell ref="D388:D393"/>
    <mergeCell ref="E388:E393"/>
    <mergeCell ref="AV388:AV389"/>
    <mergeCell ref="AW388:AW389"/>
    <mergeCell ref="AX388:AX393"/>
    <mergeCell ref="AY388:AY393"/>
    <mergeCell ref="AZ388:AZ393"/>
    <mergeCell ref="BC388:BC389"/>
    <mergeCell ref="BD388:BD393"/>
    <mergeCell ref="BE388:BE389"/>
    <mergeCell ref="BF388:BF393"/>
    <mergeCell ref="BG388:BG389"/>
    <mergeCell ref="BH388:BH393"/>
    <mergeCell ref="AV390:AV391"/>
    <mergeCell ref="AW390:AW391"/>
    <mergeCell ref="BC390:BC391"/>
    <mergeCell ref="BE390:BE391"/>
    <mergeCell ref="BG390:BG391"/>
    <mergeCell ref="AV392:AV393"/>
    <mergeCell ref="AW392:AW393"/>
    <mergeCell ref="BC392:BC393"/>
    <mergeCell ref="BE392:BE393"/>
    <mergeCell ref="BG392:BG393"/>
    <mergeCell ref="B394:B399"/>
    <mergeCell ref="C394:C399"/>
    <mergeCell ref="D394:D399"/>
    <mergeCell ref="E394:E399"/>
    <mergeCell ref="AV394:AV395"/>
    <mergeCell ref="AW394:AW395"/>
    <mergeCell ref="BK400:BK401"/>
    <mergeCell ref="BL400:BL405"/>
    <mergeCell ref="BM400:BM401"/>
    <mergeCell ref="BN400:BN405"/>
    <mergeCell ref="BO400:BO401"/>
    <mergeCell ref="BP400:BP405"/>
    <mergeCell ref="AX394:AX399"/>
    <mergeCell ref="AY394:AY399"/>
    <mergeCell ref="AZ394:AZ399"/>
    <mergeCell ref="BC394:BC395"/>
    <mergeCell ref="BD394:BD399"/>
    <mergeCell ref="BE394:BE395"/>
    <mergeCell ref="BF394:BF399"/>
    <mergeCell ref="BG394:BG395"/>
    <mergeCell ref="BH394:BH399"/>
    <mergeCell ref="AV396:AV397"/>
    <mergeCell ref="AW396:AW397"/>
    <mergeCell ref="BC396:BC397"/>
    <mergeCell ref="BE396:BE397"/>
    <mergeCell ref="BG396:BG397"/>
    <mergeCell ref="AV398:AV399"/>
    <mergeCell ref="AW398:AW399"/>
    <mergeCell ref="BC398:BC399"/>
    <mergeCell ref="BE398:BE399"/>
    <mergeCell ref="BG398:BG399"/>
    <mergeCell ref="BJ394:BJ399"/>
    <mergeCell ref="BI396:BI397"/>
    <mergeCell ref="BI398:BI399"/>
    <mergeCell ref="BI400:BI401"/>
    <mergeCell ref="BJ400:BJ405"/>
    <mergeCell ref="BI402:BI403"/>
    <mergeCell ref="B400:B405"/>
    <mergeCell ref="C400:C405"/>
    <mergeCell ref="D400:D405"/>
    <mergeCell ref="E400:E405"/>
    <mergeCell ref="AV400:AV401"/>
    <mergeCell ref="AW400:AW401"/>
    <mergeCell ref="AX400:AX405"/>
    <mergeCell ref="AY400:AY405"/>
    <mergeCell ref="AZ400:AZ405"/>
    <mergeCell ref="BC400:BC401"/>
    <mergeCell ref="BD400:BD405"/>
    <mergeCell ref="BE400:BE401"/>
    <mergeCell ref="BF400:BF405"/>
    <mergeCell ref="BG400:BG401"/>
    <mergeCell ref="BH400:BH405"/>
    <mergeCell ref="AV402:AV403"/>
    <mergeCell ref="AW402:AW403"/>
    <mergeCell ref="BC402:BC403"/>
    <mergeCell ref="BE402:BE403"/>
    <mergeCell ref="BG402:BG403"/>
    <mergeCell ref="AV404:AV405"/>
    <mergeCell ref="AW404:AW405"/>
    <mergeCell ref="BC404:BC405"/>
    <mergeCell ref="BE404:BE405"/>
    <mergeCell ref="BG404:BG405"/>
    <mergeCell ref="BK412:BK413"/>
    <mergeCell ref="BL412:BL417"/>
    <mergeCell ref="BM412:BM413"/>
    <mergeCell ref="BN412:BN417"/>
    <mergeCell ref="BO412:BO413"/>
    <mergeCell ref="BP412:BP417"/>
    <mergeCell ref="BQ412:BQ417"/>
    <mergeCell ref="B406:B411"/>
    <mergeCell ref="C406:C411"/>
    <mergeCell ref="D406:D411"/>
    <mergeCell ref="E406:E411"/>
    <mergeCell ref="AV406:AV407"/>
    <mergeCell ref="AW406:AW407"/>
    <mergeCell ref="AX406:AX411"/>
    <mergeCell ref="AY406:AY411"/>
    <mergeCell ref="AZ406:AZ411"/>
    <mergeCell ref="BC406:BC407"/>
    <mergeCell ref="BD406:BD411"/>
    <mergeCell ref="BE406:BE407"/>
    <mergeCell ref="BF406:BF411"/>
    <mergeCell ref="BG406:BG407"/>
    <mergeCell ref="BH406:BH411"/>
    <mergeCell ref="AV408:AV409"/>
    <mergeCell ref="AW408:AW409"/>
    <mergeCell ref="BC408:BC409"/>
    <mergeCell ref="BE408:BE409"/>
    <mergeCell ref="BG408:BG409"/>
    <mergeCell ref="AV410:AV411"/>
    <mergeCell ref="AW410:AW411"/>
    <mergeCell ref="B424:B429"/>
    <mergeCell ref="C424:C429"/>
    <mergeCell ref="BH412:BH417"/>
    <mergeCell ref="AV414:AV415"/>
    <mergeCell ref="AW414:AW415"/>
    <mergeCell ref="BC414:BC415"/>
    <mergeCell ref="BE414:BE415"/>
    <mergeCell ref="BG414:BG415"/>
    <mergeCell ref="AV416:AV417"/>
    <mergeCell ref="AW416:AW417"/>
    <mergeCell ref="BC416:BC417"/>
    <mergeCell ref="BE416:BE417"/>
    <mergeCell ref="BG416:BG417"/>
    <mergeCell ref="BC410:BC411"/>
    <mergeCell ref="BE410:BE411"/>
    <mergeCell ref="BG410:BG411"/>
    <mergeCell ref="B412:B417"/>
    <mergeCell ref="C412:C417"/>
    <mergeCell ref="D412:D417"/>
    <mergeCell ref="E412:E417"/>
    <mergeCell ref="AV412:AV413"/>
    <mergeCell ref="AW412:AW413"/>
    <mergeCell ref="AX412:AX417"/>
    <mergeCell ref="AY412:AY417"/>
    <mergeCell ref="AZ412:AZ417"/>
    <mergeCell ref="BC412:BC413"/>
    <mergeCell ref="BD412:BD417"/>
    <mergeCell ref="BE412:BE413"/>
    <mergeCell ref="BF412:BF417"/>
    <mergeCell ref="BG412:BG413"/>
    <mergeCell ref="BB412:BB417"/>
    <mergeCell ref="BA412:BA417"/>
    <mergeCell ref="B418:B423"/>
    <mergeCell ref="C418:C423"/>
    <mergeCell ref="D418:D423"/>
    <mergeCell ref="E418:E423"/>
    <mergeCell ref="AV418:AV419"/>
    <mergeCell ref="AW418:AW419"/>
    <mergeCell ref="AX418:AX423"/>
    <mergeCell ref="AY418:AY423"/>
    <mergeCell ref="AZ418:AZ423"/>
    <mergeCell ref="BC418:BC419"/>
    <mergeCell ref="BD418:BD423"/>
    <mergeCell ref="BE418:BE419"/>
    <mergeCell ref="BF418:BF423"/>
    <mergeCell ref="BG418:BG419"/>
    <mergeCell ref="BH418:BH423"/>
    <mergeCell ref="AV420:AV421"/>
    <mergeCell ref="AW420:AW421"/>
    <mergeCell ref="BC420:BC421"/>
    <mergeCell ref="BE420:BE421"/>
    <mergeCell ref="BG420:BG421"/>
    <mergeCell ref="AV422:AV423"/>
    <mergeCell ref="AW422:AW423"/>
    <mergeCell ref="BC422:BC423"/>
    <mergeCell ref="BE422:BE423"/>
    <mergeCell ref="BG422:BG423"/>
    <mergeCell ref="BB418:BB423"/>
    <mergeCell ref="BA418:BA423"/>
    <mergeCell ref="AV520:AV522"/>
    <mergeCell ref="AX508:BA513"/>
    <mergeCell ref="AX517:BA522"/>
    <mergeCell ref="AW503:BB503"/>
    <mergeCell ref="D424:D429"/>
    <mergeCell ref="E424:E429"/>
    <mergeCell ref="AV424:AV425"/>
    <mergeCell ref="AW424:AW425"/>
    <mergeCell ref="AX424:AX429"/>
    <mergeCell ref="AY424:AY429"/>
    <mergeCell ref="AZ424:AZ429"/>
    <mergeCell ref="BC424:BC425"/>
    <mergeCell ref="BD424:BD429"/>
    <mergeCell ref="BE424:BE425"/>
    <mergeCell ref="BF424:BF429"/>
    <mergeCell ref="BG424:BG425"/>
    <mergeCell ref="BH424:BH429"/>
    <mergeCell ref="AV426:AV427"/>
    <mergeCell ref="AW426:AW427"/>
    <mergeCell ref="BC426:BC427"/>
    <mergeCell ref="BE426:BE427"/>
    <mergeCell ref="BG426:BG427"/>
    <mergeCell ref="AV428:AV429"/>
    <mergeCell ref="AW428:AW429"/>
    <mergeCell ref="BC428:BC429"/>
    <mergeCell ref="BE428:BE429"/>
    <mergeCell ref="BG428:BG429"/>
    <mergeCell ref="BB424:BB429"/>
    <mergeCell ref="BA424:BA429"/>
    <mergeCell ref="BF430:BF435"/>
    <mergeCell ref="BG430:BG431"/>
    <mergeCell ref="BH430:BH435"/>
    <mergeCell ref="AV547:AV549"/>
    <mergeCell ref="AT550:AT558"/>
    <mergeCell ref="AV550:AV552"/>
    <mergeCell ref="AV553:AV555"/>
    <mergeCell ref="BD553:BD558"/>
    <mergeCell ref="BF553:BF558"/>
    <mergeCell ref="BH553:BH558"/>
    <mergeCell ref="AV556:AV558"/>
    <mergeCell ref="AT559:AT567"/>
    <mergeCell ref="AV559:AV561"/>
    <mergeCell ref="AV562:AV564"/>
    <mergeCell ref="BD562:BD567"/>
    <mergeCell ref="AX544:BA549"/>
    <mergeCell ref="AX553:BA558"/>
    <mergeCell ref="AX562:BA567"/>
    <mergeCell ref="W503:X503"/>
    <mergeCell ref="AP503:AQ503"/>
    <mergeCell ref="BC503:BD503"/>
    <mergeCell ref="BE503:BF503"/>
    <mergeCell ref="BG503:BH503"/>
    <mergeCell ref="AV504:AW504"/>
    <mergeCell ref="AT505:AT513"/>
    <mergeCell ref="AV505:AV507"/>
    <mergeCell ref="AV508:AV510"/>
    <mergeCell ref="BD508:BD513"/>
    <mergeCell ref="BF508:BF513"/>
    <mergeCell ref="BH508:BH513"/>
    <mergeCell ref="AV511:AV513"/>
    <mergeCell ref="AT514:AT522"/>
    <mergeCell ref="AV514:AV516"/>
    <mergeCell ref="AV517:AV519"/>
    <mergeCell ref="BD517:BD522"/>
    <mergeCell ref="BT268:BT273"/>
    <mergeCell ref="BT274:BT279"/>
    <mergeCell ref="BT280:BT285"/>
    <mergeCell ref="BT196:BT201"/>
    <mergeCell ref="BT202:BT207"/>
    <mergeCell ref="BT208:BT213"/>
    <mergeCell ref="BT214:BT219"/>
    <mergeCell ref="BB16:BB21"/>
    <mergeCell ref="BB22:BB27"/>
    <mergeCell ref="BB28:BB33"/>
    <mergeCell ref="BB34:BB39"/>
    <mergeCell ref="BB40:BB45"/>
    <mergeCell ref="BB46:BB51"/>
    <mergeCell ref="BB52:BB57"/>
    <mergeCell ref="BB58:BB63"/>
    <mergeCell ref="BB64:BB69"/>
    <mergeCell ref="BB70:BB75"/>
    <mergeCell ref="BB76:BB81"/>
    <mergeCell ref="BB82:BB87"/>
    <mergeCell ref="BB88:BB93"/>
    <mergeCell ref="BB94:BB99"/>
    <mergeCell ref="BB100:BB105"/>
    <mergeCell ref="BB106:BB111"/>
    <mergeCell ref="BB112:BB117"/>
    <mergeCell ref="BE26:BE27"/>
    <mergeCell ref="BR28:BR33"/>
    <mergeCell ref="BM30:BM31"/>
    <mergeCell ref="BO30:BO31"/>
    <mergeCell ref="BK32:BK33"/>
    <mergeCell ref="BH16:BH21"/>
    <mergeCell ref="BH34:BH39"/>
    <mergeCell ref="BK40:BK41"/>
    <mergeCell ref="BT130:BT135"/>
    <mergeCell ref="BT136:BT141"/>
    <mergeCell ref="BT142:BT147"/>
    <mergeCell ref="BT148:BT153"/>
    <mergeCell ref="BT154:BT159"/>
    <mergeCell ref="BT160:BT165"/>
    <mergeCell ref="BT166:BT171"/>
    <mergeCell ref="BT172:BT177"/>
    <mergeCell ref="BT178:BT183"/>
    <mergeCell ref="BT220:BT225"/>
    <mergeCell ref="BT226:BT231"/>
    <mergeCell ref="BT232:BT237"/>
    <mergeCell ref="BT238:BT243"/>
    <mergeCell ref="BT244:BT249"/>
    <mergeCell ref="BT250:BT255"/>
    <mergeCell ref="BT256:BT261"/>
    <mergeCell ref="BT262:BT267"/>
    <mergeCell ref="BB364:BB369"/>
    <mergeCell ref="BB370:BB375"/>
    <mergeCell ref="BB376:BB381"/>
    <mergeCell ref="BB382:BB387"/>
    <mergeCell ref="BB388:BB393"/>
    <mergeCell ref="BB394:BB399"/>
    <mergeCell ref="BB400:BB405"/>
    <mergeCell ref="BB406:BB411"/>
    <mergeCell ref="BB130:BB135"/>
    <mergeCell ref="BB136:BB141"/>
    <mergeCell ref="BB142:BB147"/>
    <mergeCell ref="BB148:BB153"/>
    <mergeCell ref="BB154:BB159"/>
    <mergeCell ref="BB160:BB165"/>
    <mergeCell ref="BB166:BB171"/>
    <mergeCell ref="BB172:BB177"/>
    <mergeCell ref="BB178:BB183"/>
    <mergeCell ref="BB184:BB189"/>
    <mergeCell ref="BB190:BB195"/>
    <mergeCell ref="BB196:BB201"/>
    <mergeCell ref="BB202:BB207"/>
    <mergeCell ref="BB208:BB213"/>
    <mergeCell ref="BB214:BB219"/>
    <mergeCell ref="BB286:BB291"/>
    <mergeCell ref="BB292:BB297"/>
    <mergeCell ref="BB298:BB303"/>
    <mergeCell ref="BB304:BB309"/>
    <mergeCell ref="BB310:BB315"/>
    <mergeCell ref="BB316:BB321"/>
    <mergeCell ref="BB322:BB327"/>
    <mergeCell ref="BB328:BB333"/>
    <mergeCell ref="BB244:BB249"/>
    <mergeCell ref="BT4:BT9"/>
    <mergeCell ref="BT10:BT15"/>
    <mergeCell ref="BT16:BT21"/>
    <mergeCell ref="BT22:BT27"/>
    <mergeCell ref="BT28:BT33"/>
    <mergeCell ref="BT34:BT39"/>
    <mergeCell ref="BT40:BT45"/>
    <mergeCell ref="BT46:BT51"/>
    <mergeCell ref="BT52:BT57"/>
    <mergeCell ref="BT58:BT63"/>
    <mergeCell ref="BT64:BT69"/>
    <mergeCell ref="BT70:BT75"/>
    <mergeCell ref="BT76:BT81"/>
    <mergeCell ref="BT82:BT87"/>
    <mergeCell ref="BT88:BT93"/>
    <mergeCell ref="BT94:BT99"/>
    <mergeCell ref="BT100:BT105"/>
    <mergeCell ref="BT106:BT111"/>
    <mergeCell ref="BT112:BT117"/>
    <mergeCell ref="BT118:BT123"/>
    <mergeCell ref="BT124:BT129"/>
    <mergeCell ref="BT388:BT393"/>
    <mergeCell ref="BT394:BT399"/>
    <mergeCell ref="BT400:BT405"/>
    <mergeCell ref="BT406:BT411"/>
    <mergeCell ref="BT412:BT417"/>
    <mergeCell ref="BT418:BT423"/>
    <mergeCell ref="BT424:BT429"/>
    <mergeCell ref="AV1:BT1"/>
    <mergeCell ref="BO2:BT2"/>
    <mergeCell ref="BT286:BT291"/>
    <mergeCell ref="BT292:BT297"/>
    <mergeCell ref="BT298:BT303"/>
    <mergeCell ref="BT304:BT309"/>
    <mergeCell ref="BT310:BT315"/>
    <mergeCell ref="BT316:BT321"/>
    <mergeCell ref="BT322:BT327"/>
    <mergeCell ref="BT328:BT333"/>
    <mergeCell ref="BT334:BT339"/>
    <mergeCell ref="BT340:BT345"/>
    <mergeCell ref="BT346:BT351"/>
    <mergeCell ref="BT352:BT357"/>
    <mergeCell ref="BT358:BT363"/>
    <mergeCell ref="BT364:BT369"/>
    <mergeCell ref="BT370:BT375"/>
    <mergeCell ref="BT376:BT381"/>
    <mergeCell ref="BT382:BT387"/>
    <mergeCell ref="BT184:BT189"/>
    <mergeCell ref="BT190:BT195"/>
    <mergeCell ref="BP571:BT576"/>
    <mergeCell ref="BP562:BT567"/>
    <mergeCell ref="BP553:BT558"/>
    <mergeCell ref="BP544:BT549"/>
    <mergeCell ref="BP535:BT540"/>
    <mergeCell ref="BP526:BT531"/>
    <mergeCell ref="BP517:BT522"/>
    <mergeCell ref="BF562:BF567"/>
    <mergeCell ref="BH562:BH567"/>
    <mergeCell ref="BL553:BL558"/>
    <mergeCell ref="BN553:BN558"/>
    <mergeCell ref="BL562:BL567"/>
    <mergeCell ref="BN562:BN567"/>
    <mergeCell ref="BL571:BL576"/>
    <mergeCell ref="BN571:BN576"/>
    <mergeCell ref="BL535:BL540"/>
    <mergeCell ref="BN535:BN540"/>
    <mergeCell ref="BL544:BL549"/>
    <mergeCell ref="BN544:BN549"/>
    <mergeCell ref="BF544:BF549"/>
    <mergeCell ref="BH544:BH549"/>
    <mergeCell ref="BF517:BF522"/>
    <mergeCell ref="BH517:BH522"/>
    <mergeCell ref="AX526:BA531"/>
    <mergeCell ref="AX535:BA540"/>
    <mergeCell ref="AX571:BA576"/>
    <mergeCell ref="B430:B435"/>
    <mergeCell ref="C430:C435"/>
    <mergeCell ref="D430:D435"/>
    <mergeCell ref="E430:E435"/>
    <mergeCell ref="AV430:AV431"/>
    <mergeCell ref="AW430:AW431"/>
    <mergeCell ref="AX430:AX435"/>
    <mergeCell ref="AY430:AY435"/>
    <mergeCell ref="AZ430:AZ435"/>
    <mergeCell ref="BA430:BA435"/>
    <mergeCell ref="BB430:BB435"/>
    <mergeCell ref="BC430:BC431"/>
    <mergeCell ref="BD430:BD435"/>
    <mergeCell ref="BE430:BE431"/>
    <mergeCell ref="B436:B441"/>
    <mergeCell ref="C436:C441"/>
    <mergeCell ref="D436:D441"/>
    <mergeCell ref="E436:E441"/>
    <mergeCell ref="AV436:AV437"/>
    <mergeCell ref="AW436:AW437"/>
    <mergeCell ref="AX436:AX441"/>
    <mergeCell ref="AY436:AY441"/>
    <mergeCell ref="AZ436:AZ441"/>
    <mergeCell ref="BA436:BA441"/>
    <mergeCell ref="BB436:BB441"/>
    <mergeCell ref="BC436:BC437"/>
    <mergeCell ref="BD436:BD441"/>
    <mergeCell ref="BE436:BE437"/>
    <mergeCell ref="B448:B453"/>
    <mergeCell ref="BS430:BS435"/>
    <mergeCell ref="BT430:BT435"/>
    <mergeCell ref="BU430:BU431"/>
    <mergeCell ref="BV430:BV435"/>
    <mergeCell ref="BW430:BW431"/>
    <mergeCell ref="BX430:BX435"/>
    <mergeCell ref="AV432:AV433"/>
    <mergeCell ref="AW432:AW433"/>
    <mergeCell ref="BC432:BC433"/>
    <mergeCell ref="BE432:BE433"/>
    <mergeCell ref="BG432:BG433"/>
    <mergeCell ref="BI432:BI433"/>
    <mergeCell ref="BK432:BK433"/>
    <mergeCell ref="BM432:BM433"/>
    <mergeCell ref="BO432:BO433"/>
    <mergeCell ref="BU432:BU433"/>
    <mergeCell ref="BW432:BW433"/>
    <mergeCell ref="AV434:AV435"/>
    <mergeCell ref="AW434:AW435"/>
    <mergeCell ref="BC434:BC435"/>
    <mergeCell ref="BE434:BE435"/>
    <mergeCell ref="BG434:BG435"/>
    <mergeCell ref="BI434:BI435"/>
    <mergeCell ref="BK434:BK435"/>
    <mergeCell ref="BM434:BM435"/>
    <mergeCell ref="BO434:BO435"/>
    <mergeCell ref="BU434:BU435"/>
    <mergeCell ref="BW434:BW435"/>
    <mergeCell ref="BR430:BR435"/>
    <mergeCell ref="BU436:BU437"/>
    <mergeCell ref="BV436:BV441"/>
    <mergeCell ref="BW436:BW437"/>
    <mergeCell ref="BX436:BX441"/>
    <mergeCell ref="AV438:AV439"/>
    <mergeCell ref="AW438:AW439"/>
    <mergeCell ref="BC438:BC439"/>
    <mergeCell ref="BE438:BE439"/>
    <mergeCell ref="BG438:BG439"/>
    <mergeCell ref="BI438:BI439"/>
    <mergeCell ref="BK438:BK439"/>
    <mergeCell ref="BM438:BM439"/>
    <mergeCell ref="BO438:BO439"/>
    <mergeCell ref="BU438:BU439"/>
    <mergeCell ref="BW438:BW439"/>
    <mergeCell ref="AV440:AV441"/>
    <mergeCell ref="AW440:AW441"/>
    <mergeCell ref="BC440:BC441"/>
    <mergeCell ref="BE440:BE441"/>
    <mergeCell ref="BG440:BG441"/>
    <mergeCell ref="BI440:BI441"/>
    <mergeCell ref="BK440:BK441"/>
    <mergeCell ref="BM440:BM441"/>
    <mergeCell ref="BO440:BO441"/>
    <mergeCell ref="BU440:BU441"/>
    <mergeCell ref="BW440:BW441"/>
    <mergeCell ref="BK436:BK437"/>
    <mergeCell ref="BO436:BO437"/>
    <mergeCell ref="BP436:BP441"/>
    <mergeCell ref="BQ436:BQ441"/>
    <mergeCell ref="BL436:BL441"/>
    <mergeCell ref="BM436:BM437"/>
    <mergeCell ref="BN436:BN441"/>
    <mergeCell ref="B442:B447"/>
    <mergeCell ref="C442:C447"/>
    <mergeCell ref="D442:D447"/>
    <mergeCell ref="E442:E447"/>
    <mergeCell ref="AV442:AV443"/>
    <mergeCell ref="AW442:AW443"/>
    <mergeCell ref="AX442:AX447"/>
    <mergeCell ref="AY442:AY447"/>
    <mergeCell ref="AZ442:AZ447"/>
    <mergeCell ref="BA442:BA447"/>
    <mergeCell ref="BB442:BB447"/>
    <mergeCell ref="BC442:BC443"/>
    <mergeCell ref="BD442:BD447"/>
    <mergeCell ref="BE442:BE443"/>
    <mergeCell ref="BF442:BF447"/>
    <mergeCell ref="BG442:BG443"/>
    <mergeCell ref="BH442:BH447"/>
    <mergeCell ref="BJ442:BJ447"/>
    <mergeCell ref="BK442:BK443"/>
    <mergeCell ref="BL442:BL447"/>
    <mergeCell ref="BM442:BM443"/>
    <mergeCell ref="BN442:BN447"/>
    <mergeCell ref="BF436:BF441"/>
    <mergeCell ref="BG436:BG437"/>
    <mergeCell ref="BH436:BH441"/>
    <mergeCell ref="BO442:BO443"/>
    <mergeCell ref="BP442:BP447"/>
    <mergeCell ref="BQ442:BQ447"/>
    <mergeCell ref="BR442:BR447"/>
    <mergeCell ref="BS442:BS447"/>
    <mergeCell ref="BT442:BT447"/>
    <mergeCell ref="BU442:BU443"/>
    <mergeCell ref="BV442:BV447"/>
    <mergeCell ref="BW442:BW443"/>
    <mergeCell ref="BX442:BX447"/>
    <mergeCell ref="AV444:AV445"/>
    <mergeCell ref="AW444:AW445"/>
    <mergeCell ref="BC444:BC445"/>
    <mergeCell ref="BE444:BE445"/>
    <mergeCell ref="BG444:BG445"/>
    <mergeCell ref="BI444:BI445"/>
    <mergeCell ref="BK444:BK445"/>
    <mergeCell ref="BM444:BM445"/>
    <mergeCell ref="BO444:BO445"/>
    <mergeCell ref="BU444:BU445"/>
    <mergeCell ref="BW444:BW445"/>
    <mergeCell ref="AV446:AV447"/>
    <mergeCell ref="AW446:AW447"/>
    <mergeCell ref="BC446:BC447"/>
    <mergeCell ref="BE446:BE447"/>
    <mergeCell ref="BG446:BG447"/>
    <mergeCell ref="BI446:BI447"/>
    <mergeCell ref="BU446:BU447"/>
    <mergeCell ref="BW446:BW447"/>
    <mergeCell ref="C448:C453"/>
    <mergeCell ref="D448:D453"/>
    <mergeCell ref="E448:E453"/>
    <mergeCell ref="AV448:AV449"/>
    <mergeCell ref="AW448:AW449"/>
    <mergeCell ref="AX448:AX453"/>
    <mergeCell ref="AY448:AY453"/>
    <mergeCell ref="AZ448:AZ453"/>
    <mergeCell ref="BA448:BA453"/>
    <mergeCell ref="BB448:BB453"/>
    <mergeCell ref="BC448:BC449"/>
    <mergeCell ref="BD448:BD453"/>
    <mergeCell ref="BE448:BE449"/>
    <mergeCell ref="BF448:BF453"/>
    <mergeCell ref="BG448:BG449"/>
    <mergeCell ref="BH448:BH453"/>
    <mergeCell ref="BK448:BK449"/>
    <mergeCell ref="BL448:BL453"/>
    <mergeCell ref="BM448:BM449"/>
    <mergeCell ref="BN448:BN453"/>
    <mergeCell ref="BO448:BO449"/>
    <mergeCell ref="BP448:BP453"/>
    <mergeCell ref="BQ448:BQ453"/>
    <mergeCell ref="BR448:BR453"/>
    <mergeCell ref="BS448:BS453"/>
    <mergeCell ref="BT448:BT453"/>
    <mergeCell ref="BU448:BU449"/>
    <mergeCell ref="BV448:BV453"/>
    <mergeCell ref="BW448:BW449"/>
    <mergeCell ref="BX448:BX453"/>
    <mergeCell ref="AV450:AV451"/>
    <mergeCell ref="AW450:AW451"/>
    <mergeCell ref="BC450:BC451"/>
    <mergeCell ref="BE450:BE451"/>
    <mergeCell ref="BG450:BG451"/>
    <mergeCell ref="BI450:BI451"/>
    <mergeCell ref="BK450:BK451"/>
    <mergeCell ref="BM450:BM451"/>
    <mergeCell ref="BO450:BO451"/>
    <mergeCell ref="BU450:BU451"/>
    <mergeCell ref="BW450:BW451"/>
    <mergeCell ref="AV452:AV453"/>
    <mergeCell ref="AW452:AW453"/>
    <mergeCell ref="BC452:BC453"/>
    <mergeCell ref="BE452:BE453"/>
    <mergeCell ref="BG452:BG453"/>
    <mergeCell ref="BI452:BI453"/>
    <mergeCell ref="BK452:BK453"/>
    <mergeCell ref="BM452:BM453"/>
    <mergeCell ref="BO452:BO453"/>
    <mergeCell ref="BU452:BU453"/>
    <mergeCell ref="BW452:BW453"/>
    <mergeCell ref="B454:B459"/>
    <mergeCell ref="C454:C459"/>
    <mergeCell ref="D454:D459"/>
    <mergeCell ref="E454:E459"/>
    <mergeCell ref="AV454:AV455"/>
    <mergeCell ref="AW454:AW455"/>
    <mergeCell ref="AX454:AX459"/>
    <mergeCell ref="AY454:AY459"/>
    <mergeCell ref="AZ454:AZ459"/>
    <mergeCell ref="BA454:BA459"/>
    <mergeCell ref="BB454:BB459"/>
    <mergeCell ref="BC454:BC455"/>
    <mergeCell ref="BD454:BD459"/>
    <mergeCell ref="BE454:BE455"/>
    <mergeCell ref="BF454:BF459"/>
    <mergeCell ref="BG454:BG455"/>
    <mergeCell ref="BH454:BH459"/>
    <mergeCell ref="BI454:BI455"/>
    <mergeCell ref="BJ454:BJ459"/>
    <mergeCell ref="BK454:BK455"/>
    <mergeCell ref="BL454:BL459"/>
    <mergeCell ref="BM454:BM455"/>
    <mergeCell ref="BN454:BN459"/>
    <mergeCell ref="BO454:BO455"/>
    <mergeCell ref="BP454:BP459"/>
    <mergeCell ref="BQ454:BQ459"/>
    <mergeCell ref="BR454:BR459"/>
    <mergeCell ref="BS454:BS459"/>
    <mergeCell ref="BT454:BT459"/>
    <mergeCell ref="BU454:BU455"/>
    <mergeCell ref="BV454:BV459"/>
    <mergeCell ref="BW454:BW455"/>
    <mergeCell ref="BX454:BX459"/>
    <mergeCell ref="AV456:AV457"/>
    <mergeCell ref="AW456:AW457"/>
    <mergeCell ref="BC456:BC457"/>
    <mergeCell ref="BE456:BE457"/>
    <mergeCell ref="BG456:BG457"/>
    <mergeCell ref="BI456:BI457"/>
    <mergeCell ref="BK456:BK457"/>
    <mergeCell ref="BM456:BM457"/>
    <mergeCell ref="BO456:BO457"/>
    <mergeCell ref="BU456:BU457"/>
    <mergeCell ref="BW456:BW457"/>
    <mergeCell ref="AV458:AV459"/>
    <mergeCell ref="AW458:AW459"/>
    <mergeCell ref="BC458:BC459"/>
    <mergeCell ref="BE458:BE459"/>
    <mergeCell ref="BG458:BG459"/>
    <mergeCell ref="BI458:BI459"/>
    <mergeCell ref="BK458:BK459"/>
    <mergeCell ref="BM458:BM459"/>
    <mergeCell ref="BO458:BO459"/>
    <mergeCell ref="BU458:BU459"/>
    <mergeCell ref="BW458:BW459"/>
    <mergeCell ref="B460:B465"/>
    <mergeCell ref="C460:C465"/>
    <mergeCell ref="D460:D465"/>
    <mergeCell ref="E460:E465"/>
    <mergeCell ref="AV460:AV461"/>
    <mergeCell ref="AW460:AW461"/>
    <mergeCell ref="AX460:AX465"/>
    <mergeCell ref="AY460:AY465"/>
    <mergeCell ref="AZ460:AZ465"/>
    <mergeCell ref="BA460:BA465"/>
    <mergeCell ref="BB460:BB465"/>
    <mergeCell ref="BC460:BC461"/>
    <mergeCell ref="BD460:BD465"/>
    <mergeCell ref="BE460:BE461"/>
    <mergeCell ref="BF460:BF465"/>
    <mergeCell ref="BG460:BG461"/>
    <mergeCell ref="BH460:BH465"/>
    <mergeCell ref="BK460:BK461"/>
    <mergeCell ref="BL460:BL465"/>
    <mergeCell ref="BM460:BM461"/>
    <mergeCell ref="BN460:BN465"/>
    <mergeCell ref="BO460:BO461"/>
    <mergeCell ref="BP460:BP465"/>
    <mergeCell ref="BQ460:BQ465"/>
    <mergeCell ref="BR460:BR465"/>
    <mergeCell ref="BS460:BS465"/>
    <mergeCell ref="BT460:BT465"/>
    <mergeCell ref="BU460:BU461"/>
    <mergeCell ref="BV460:BV465"/>
    <mergeCell ref="BW460:BW461"/>
    <mergeCell ref="BX460:BX465"/>
    <mergeCell ref="AV462:AV463"/>
    <mergeCell ref="AW462:AW463"/>
    <mergeCell ref="BC462:BC463"/>
    <mergeCell ref="BE462:BE463"/>
    <mergeCell ref="BG462:BG463"/>
    <mergeCell ref="BI462:BI463"/>
    <mergeCell ref="BK462:BK463"/>
    <mergeCell ref="BM462:BM463"/>
    <mergeCell ref="BO462:BO463"/>
    <mergeCell ref="BU462:BU463"/>
    <mergeCell ref="BW462:BW463"/>
    <mergeCell ref="AV464:AV465"/>
    <mergeCell ref="AW464:AW465"/>
    <mergeCell ref="BC464:BC465"/>
    <mergeCell ref="BE464:BE465"/>
    <mergeCell ref="BG464:BG465"/>
    <mergeCell ref="BI464:BI465"/>
    <mergeCell ref="BK464:BK465"/>
    <mergeCell ref="BM464:BM465"/>
    <mergeCell ref="BO464:BO465"/>
    <mergeCell ref="BU464:BU465"/>
    <mergeCell ref="BW464:BW465"/>
    <mergeCell ref="B466:B471"/>
    <mergeCell ref="C466:C471"/>
    <mergeCell ref="D466:D471"/>
    <mergeCell ref="E466:E471"/>
    <mergeCell ref="AV466:AV467"/>
    <mergeCell ref="AW466:AW467"/>
    <mergeCell ref="AX466:AX471"/>
    <mergeCell ref="AY466:AY471"/>
    <mergeCell ref="AZ466:AZ471"/>
    <mergeCell ref="BA466:BA471"/>
    <mergeCell ref="BB466:BB471"/>
    <mergeCell ref="BC466:BC467"/>
    <mergeCell ref="BD466:BD471"/>
    <mergeCell ref="BE466:BE467"/>
    <mergeCell ref="BF466:BF471"/>
    <mergeCell ref="BG466:BG467"/>
    <mergeCell ref="BH466:BH471"/>
    <mergeCell ref="BI466:BI467"/>
    <mergeCell ref="BJ466:BJ471"/>
    <mergeCell ref="BK466:BK467"/>
    <mergeCell ref="BL466:BL471"/>
    <mergeCell ref="BM466:BM467"/>
    <mergeCell ref="BN466:BN471"/>
    <mergeCell ref="BO466:BO467"/>
    <mergeCell ref="BP466:BP471"/>
    <mergeCell ref="BQ466:BQ471"/>
    <mergeCell ref="BR466:BR471"/>
    <mergeCell ref="BS466:BS471"/>
    <mergeCell ref="BT466:BT471"/>
    <mergeCell ref="BU466:BU467"/>
    <mergeCell ref="BV466:BV471"/>
    <mergeCell ref="BW466:BW467"/>
    <mergeCell ref="BX466:BX471"/>
    <mergeCell ref="AV468:AV469"/>
    <mergeCell ref="AW468:AW469"/>
    <mergeCell ref="BC468:BC469"/>
    <mergeCell ref="BE468:BE469"/>
    <mergeCell ref="BG468:BG469"/>
    <mergeCell ref="BI468:BI469"/>
    <mergeCell ref="BK468:BK469"/>
    <mergeCell ref="BM468:BM469"/>
    <mergeCell ref="BO468:BO469"/>
    <mergeCell ref="BU468:BU469"/>
    <mergeCell ref="BW468:BW469"/>
    <mergeCell ref="AV470:AV471"/>
    <mergeCell ref="AW470:AW471"/>
    <mergeCell ref="BC470:BC471"/>
    <mergeCell ref="BE470:BE471"/>
    <mergeCell ref="BG470:BG471"/>
    <mergeCell ref="BI470:BI471"/>
    <mergeCell ref="BK470:BK471"/>
    <mergeCell ref="BM470:BM471"/>
    <mergeCell ref="BO470:BO471"/>
    <mergeCell ref="BU470:BU471"/>
    <mergeCell ref="BW470:BW471"/>
    <mergeCell ref="B472:B477"/>
    <mergeCell ref="C472:C477"/>
    <mergeCell ref="D472:D477"/>
    <mergeCell ref="E472:E477"/>
    <mergeCell ref="AV472:AV473"/>
    <mergeCell ref="AW472:AW473"/>
    <mergeCell ref="AX472:AX477"/>
    <mergeCell ref="AY472:AY477"/>
    <mergeCell ref="AZ472:AZ477"/>
    <mergeCell ref="BA472:BA477"/>
    <mergeCell ref="BB472:BB477"/>
    <mergeCell ref="BC472:BC473"/>
    <mergeCell ref="BD472:BD477"/>
    <mergeCell ref="BE472:BE473"/>
    <mergeCell ref="BF472:BF477"/>
    <mergeCell ref="BG472:BG473"/>
    <mergeCell ref="BH472:BH477"/>
    <mergeCell ref="BK472:BK473"/>
    <mergeCell ref="BL472:BL477"/>
    <mergeCell ref="BM472:BM473"/>
    <mergeCell ref="BN472:BN477"/>
    <mergeCell ref="BO472:BO473"/>
    <mergeCell ref="BP472:BP477"/>
    <mergeCell ref="BQ472:BQ477"/>
    <mergeCell ref="BR472:BR477"/>
    <mergeCell ref="BS472:BS477"/>
    <mergeCell ref="BT472:BT477"/>
    <mergeCell ref="BU472:BU473"/>
    <mergeCell ref="BV472:BV477"/>
    <mergeCell ref="BW472:BW473"/>
    <mergeCell ref="BX472:BX477"/>
    <mergeCell ref="AV474:AV475"/>
    <mergeCell ref="AW474:AW475"/>
    <mergeCell ref="BC474:BC475"/>
    <mergeCell ref="BE474:BE475"/>
    <mergeCell ref="BG474:BG475"/>
    <mergeCell ref="BI474:BI475"/>
    <mergeCell ref="BK474:BK475"/>
    <mergeCell ref="BM474:BM475"/>
    <mergeCell ref="BO474:BO475"/>
    <mergeCell ref="BU474:BU475"/>
    <mergeCell ref="BW474:BW475"/>
    <mergeCell ref="AV476:AV477"/>
    <mergeCell ref="AW476:AW477"/>
    <mergeCell ref="BC476:BC477"/>
    <mergeCell ref="BE476:BE477"/>
    <mergeCell ref="BG476:BG477"/>
    <mergeCell ref="BI476:BI477"/>
    <mergeCell ref="BK476:BK477"/>
    <mergeCell ref="BM476:BM477"/>
    <mergeCell ref="BO476:BO477"/>
    <mergeCell ref="BU476:BU477"/>
    <mergeCell ref="BW476:BW477"/>
    <mergeCell ref="B478:B483"/>
    <mergeCell ref="C478:C483"/>
    <mergeCell ref="D478:D483"/>
    <mergeCell ref="E478:E483"/>
    <mergeCell ref="AV478:AV479"/>
    <mergeCell ref="AW478:AW479"/>
    <mergeCell ref="AX478:AX483"/>
    <mergeCell ref="AY478:AY483"/>
    <mergeCell ref="AZ478:AZ483"/>
    <mergeCell ref="BA478:BA483"/>
    <mergeCell ref="BB478:BB483"/>
    <mergeCell ref="BC478:BC479"/>
    <mergeCell ref="BD478:BD483"/>
    <mergeCell ref="BE478:BE479"/>
    <mergeCell ref="BF478:BF483"/>
    <mergeCell ref="BG478:BG479"/>
    <mergeCell ref="BH478:BH483"/>
    <mergeCell ref="BI478:BI479"/>
    <mergeCell ref="BJ478:BJ483"/>
    <mergeCell ref="BK478:BK479"/>
    <mergeCell ref="BL478:BL483"/>
    <mergeCell ref="BM478:BM479"/>
    <mergeCell ref="BN478:BN483"/>
    <mergeCell ref="BO478:BO479"/>
    <mergeCell ref="BP478:BP483"/>
    <mergeCell ref="BQ478:BQ483"/>
    <mergeCell ref="BR478:BR483"/>
    <mergeCell ref="BS478:BS483"/>
    <mergeCell ref="BT478:BT483"/>
    <mergeCell ref="BU478:BU479"/>
    <mergeCell ref="BV478:BV483"/>
    <mergeCell ref="BW478:BW479"/>
    <mergeCell ref="BX478:BX483"/>
    <mergeCell ref="AV480:AV481"/>
    <mergeCell ref="AW480:AW481"/>
    <mergeCell ref="BC480:BC481"/>
    <mergeCell ref="BE480:BE481"/>
    <mergeCell ref="BG480:BG481"/>
    <mergeCell ref="BI480:BI481"/>
    <mergeCell ref="BK480:BK481"/>
    <mergeCell ref="BM480:BM481"/>
    <mergeCell ref="BO480:BO481"/>
    <mergeCell ref="BU480:BU481"/>
    <mergeCell ref="BW480:BW481"/>
    <mergeCell ref="AV482:AV483"/>
    <mergeCell ref="AW482:AW483"/>
    <mergeCell ref="BC482:BC483"/>
    <mergeCell ref="BE482:BE483"/>
    <mergeCell ref="BG482:BG483"/>
    <mergeCell ref="BI482:BI483"/>
    <mergeCell ref="BK482:BK483"/>
    <mergeCell ref="BM482:BM483"/>
    <mergeCell ref="BO482:BO483"/>
    <mergeCell ref="BU482:BU483"/>
    <mergeCell ref="BW482:BW483"/>
    <mergeCell ref="B484:B489"/>
    <mergeCell ref="C484:C489"/>
    <mergeCell ref="D484:D489"/>
    <mergeCell ref="E484:E489"/>
    <mergeCell ref="AV484:AV485"/>
    <mergeCell ref="AW484:AW485"/>
    <mergeCell ref="AX484:AX489"/>
    <mergeCell ref="AY484:AY489"/>
    <mergeCell ref="AZ484:AZ489"/>
    <mergeCell ref="BA484:BA489"/>
    <mergeCell ref="BB484:BB489"/>
    <mergeCell ref="BC484:BC485"/>
    <mergeCell ref="BD484:BD489"/>
    <mergeCell ref="BE484:BE485"/>
    <mergeCell ref="BF484:BF489"/>
    <mergeCell ref="BG484:BG485"/>
    <mergeCell ref="BH484:BH489"/>
    <mergeCell ref="BV484:BV489"/>
    <mergeCell ref="BW484:BW485"/>
    <mergeCell ref="BX484:BX489"/>
    <mergeCell ref="AV486:AV487"/>
    <mergeCell ref="AW486:AW487"/>
    <mergeCell ref="BC486:BC487"/>
    <mergeCell ref="BE486:BE487"/>
    <mergeCell ref="BG486:BG487"/>
    <mergeCell ref="BI486:BI487"/>
    <mergeCell ref="BK486:BK487"/>
    <mergeCell ref="BM486:BM487"/>
    <mergeCell ref="BO486:BO487"/>
    <mergeCell ref="BU486:BU487"/>
    <mergeCell ref="BW486:BW487"/>
    <mergeCell ref="AV488:AV489"/>
    <mergeCell ref="AW488:AW489"/>
    <mergeCell ref="BC488:BC489"/>
    <mergeCell ref="BE488:BE489"/>
    <mergeCell ref="BG488:BG489"/>
    <mergeCell ref="BI488:BI489"/>
    <mergeCell ref="BK488:BK489"/>
    <mergeCell ref="AV490:AV491"/>
    <mergeCell ref="AW490:AW491"/>
    <mergeCell ref="AX490:AX495"/>
    <mergeCell ref="AY490:AY495"/>
    <mergeCell ref="AZ490:AZ495"/>
    <mergeCell ref="BA490:BA495"/>
    <mergeCell ref="BB490:BB495"/>
    <mergeCell ref="BC490:BC491"/>
    <mergeCell ref="BD490:BD495"/>
    <mergeCell ref="BE490:BE491"/>
    <mergeCell ref="BF490:BF495"/>
    <mergeCell ref="BG490:BG491"/>
    <mergeCell ref="BH490:BH495"/>
    <mergeCell ref="BI490:BI491"/>
    <mergeCell ref="BJ490:BJ495"/>
    <mergeCell ref="BT484:BT489"/>
    <mergeCell ref="BU484:BU485"/>
    <mergeCell ref="BK484:BK485"/>
    <mergeCell ref="BL484:BL489"/>
    <mergeCell ref="BM484:BM485"/>
    <mergeCell ref="BN484:BN489"/>
    <mergeCell ref="BO484:BO485"/>
    <mergeCell ref="BP484:BP489"/>
    <mergeCell ref="BQ484:BQ489"/>
    <mergeCell ref="BR484:BR489"/>
    <mergeCell ref="BS484:BS489"/>
    <mergeCell ref="BX490:BX495"/>
    <mergeCell ref="AV492:AV493"/>
    <mergeCell ref="AW492:AW493"/>
    <mergeCell ref="BC492:BC493"/>
    <mergeCell ref="BE492:BE493"/>
    <mergeCell ref="BG492:BG493"/>
    <mergeCell ref="BI492:BI493"/>
    <mergeCell ref="BK492:BK493"/>
    <mergeCell ref="BM492:BM493"/>
    <mergeCell ref="BO492:BO493"/>
    <mergeCell ref="BU492:BU493"/>
    <mergeCell ref="BW492:BW493"/>
    <mergeCell ref="AV494:AV495"/>
    <mergeCell ref="AW494:AW495"/>
    <mergeCell ref="BC494:BC495"/>
    <mergeCell ref="BE494:BE495"/>
    <mergeCell ref="BG494:BG495"/>
    <mergeCell ref="BI494:BI495"/>
    <mergeCell ref="BK494:BK495"/>
    <mergeCell ref="BM494:BM495"/>
    <mergeCell ref="BO494:BO495"/>
    <mergeCell ref="BU494:BU495"/>
    <mergeCell ref="BW494:BW495"/>
    <mergeCell ref="BK490:BK491"/>
    <mergeCell ref="BL490:BL495"/>
    <mergeCell ref="BM490:BM491"/>
    <mergeCell ref="BN490:BN495"/>
    <mergeCell ref="BO490:BO491"/>
    <mergeCell ref="BP490:BP495"/>
    <mergeCell ref="BQ490:BQ495"/>
    <mergeCell ref="BR490:BR495"/>
    <mergeCell ref="BS490:BS495"/>
    <mergeCell ref="BX496:BX501"/>
    <mergeCell ref="AV498:AV499"/>
    <mergeCell ref="AW498:AW499"/>
    <mergeCell ref="BC498:BC499"/>
    <mergeCell ref="BE498:BE499"/>
    <mergeCell ref="BG498:BG499"/>
    <mergeCell ref="BI498:BI499"/>
    <mergeCell ref="BK498:BK499"/>
    <mergeCell ref="BM498:BM499"/>
    <mergeCell ref="BO498:BO499"/>
    <mergeCell ref="BU498:BU499"/>
    <mergeCell ref="BW498:BW499"/>
    <mergeCell ref="AV500:AV501"/>
    <mergeCell ref="AW500:AW501"/>
    <mergeCell ref="BC500:BC501"/>
    <mergeCell ref="BE500:BE501"/>
    <mergeCell ref="BG500:BG501"/>
    <mergeCell ref="BI500:BI501"/>
    <mergeCell ref="BK500:BK501"/>
    <mergeCell ref="AV496:AV497"/>
    <mergeCell ref="AW496:AW497"/>
    <mergeCell ref="AX496:AX501"/>
    <mergeCell ref="AY496:AY501"/>
    <mergeCell ref="AZ496:AZ501"/>
    <mergeCell ref="BA496:BA501"/>
    <mergeCell ref="BB496:BB501"/>
    <mergeCell ref="BC496:BC497"/>
    <mergeCell ref="BD496:BD501"/>
    <mergeCell ref="BE496:BE497"/>
    <mergeCell ref="BF496:BF501"/>
    <mergeCell ref="BG496:BG497"/>
    <mergeCell ref="BH496:BH501"/>
    <mergeCell ref="BU500:BU501"/>
    <mergeCell ref="BW500:BW501"/>
    <mergeCell ref="A430:A501"/>
    <mergeCell ref="BK496:BK497"/>
    <mergeCell ref="BL496:BL501"/>
    <mergeCell ref="BM496:BM497"/>
    <mergeCell ref="BN496:BN501"/>
    <mergeCell ref="BO496:BO497"/>
    <mergeCell ref="BP496:BP501"/>
    <mergeCell ref="BQ496:BQ501"/>
    <mergeCell ref="BR496:BR501"/>
    <mergeCell ref="BS496:BS501"/>
    <mergeCell ref="BT496:BT501"/>
    <mergeCell ref="BU496:BU497"/>
    <mergeCell ref="BV496:BV501"/>
    <mergeCell ref="BW496:BW497"/>
    <mergeCell ref="B496:B501"/>
    <mergeCell ref="C496:C501"/>
    <mergeCell ref="D496:D501"/>
    <mergeCell ref="E496:E501"/>
    <mergeCell ref="BT490:BT495"/>
    <mergeCell ref="BU490:BU491"/>
    <mergeCell ref="BV490:BV495"/>
    <mergeCell ref="BW490:BW491"/>
    <mergeCell ref="BM488:BM489"/>
    <mergeCell ref="BO488:BO489"/>
    <mergeCell ref="BU488:BU489"/>
    <mergeCell ref="BW488:BW489"/>
    <mergeCell ref="B490:B495"/>
    <mergeCell ref="C490:C495"/>
    <mergeCell ref="D490:D495"/>
    <mergeCell ref="E490:E495"/>
  </mergeCells>
  <conditionalFormatting sqref="AX4:AZ4">
    <cfRule type="cellIs" dxfId="2765" priority="3413" stopIfTrue="1" operator="greaterThan">
      <formula>0.03</formula>
    </cfRule>
    <cfRule type="cellIs" dxfId="2764" priority="3414" stopIfTrue="1" operator="lessThan">
      <formula>-0.03</formula>
    </cfRule>
  </conditionalFormatting>
  <conditionalFormatting sqref="AW4 AW6 AW8">
    <cfRule type="cellIs" dxfId="2763" priority="3407" stopIfTrue="1" operator="greaterThan">
      <formula>0.03</formula>
    </cfRule>
    <cfRule type="cellIs" dxfId="2762" priority="3408" stopIfTrue="1" operator="lessThan">
      <formula>-0.03</formula>
    </cfRule>
  </conditionalFormatting>
  <conditionalFormatting sqref="BC10 BC16 BC22 BC28 BC34 BC40 BC46 BC52 BC58 BC64 BC70 BC76 BC82 BC88 BC94 BC100 BC106 BC112 BC118 BC124 BC130 BC136 BC142 BC148 BC154 BC160 BC184 BC190 BC196 BC202 BC208 BC214 BC220 BC226 BC232 BC238 BC244 BC250 BC256 BC262 BC268 BC274 BC280 BC286 BC292 BC298 BC304 BC310 BC316 BC322 BC328 BC334 BC340 BC346 BC352 BC364 BC370 BC376 BC382 BC388 BC394 BC400 BC406 BC412 BC418 BC424 BC12 BC18 BC24 BC30 BC36 BC42 BC48 BC54 BC60 BC66 BC72 BC78 BC84 BC90 BC96 BC102 BC108 BC114 BC120 BC126 BC132 BC138 BC144 BC150 BC156 BC162 BC186 BC192 BC198 BC204 BC210 BC216 BC222 BC228 BC234 BC240 BC246 BC252 BC258 BC264 BC270 BC276 BC282 BC288 BC294 BC300 BC306 BC312 BC318 BC324 BC330 BC336 BC342 BC348 BC354 BC366 BC372 BC378 BC384 BC390 BC396 BC402 BC408 BC414 BC420 BC426 BC14 BC20 BC26 BC32 BC38 BC44 BC50 BC56 BC62 BC68 BC74 BC80 BC86 BC92 BC98 BC104 BC110 BC116 BC122 BC128 BC134 BC140 BC146 BC152 BC158 BC164 BC188 BC194 BC200 BC206 BC212 BC218 BC224 BC230 BC236 BC242 BC248 BC254 BC260 BC266 BC272 BC278 BC284 BC290 BC296 BC302 BC308 BC314 BC320 BC326 BC332 BC338 BC344 BC350 BC356 BC368 BC374 BC380 BC386 BC392 BC398 BC404 BC410 BC416 BC422 BC428">
    <cfRule type="cellIs" dxfId="2761" priority="3367" stopIfTrue="1" operator="greaterThan">
      <formula>0.03</formula>
    </cfRule>
    <cfRule type="cellIs" dxfId="2760" priority="3368" stopIfTrue="1" operator="lessThan">
      <formula>-0.03</formula>
    </cfRule>
  </conditionalFormatting>
  <conditionalFormatting sqref="BH4">
    <cfRule type="cellIs" dxfId="2759" priority="3401" stopIfTrue="1" operator="greaterThan">
      <formula>0.03</formula>
    </cfRule>
    <cfRule type="cellIs" dxfId="2758" priority="3402" stopIfTrue="1" operator="lessThan">
      <formula>-0.03</formula>
    </cfRule>
  </conditionalFormatting>
  <conditionalFormatting sqref="BD4">
    <cfRule type="cellIs" dxfId="2757" priority="3395" stopIfTrue="1" operator="greaterThan">
      <formula>0.03</formula>
    </cfRule>
    <cfRule type="cellIs" dxfId="2756" priority="3396" stopIfTrue="1" operator="lessThan">
      <formula>-0.03</formula>
    </cfRule>
  </conditionalFormatting>
  <conditionalFormatting sqref="BC4 BC6 BC8">
    <cfRule type="cellIs" dxfId="2755" priority="3391" stopIfTrue="1" operator="greaterThan">
      <formula>0.03</formula>
    </cfRule>
    <cfRule type="cellIs" dxfId="2754" priority="3392" stopIfTrue="1" operator="lessThan">
      <formula>-0.03</formula>
    </cfRule>
  </conditionalFormatting>
  <conditionalFormatting sqref="BG4 BG6 BG8">
    <cfRule type="cellIs" dxfId="2753" priority="3387" stopIfTrue="1" operator="greaterThan">
      <formula>0.03</formula>
    </cfRule>
    <cfRule type="cellIs" dxfId="2752" priority="3388" stopIfTrue="1" operator="lessThan">
      <formula>-0.03</formula>
    </cfRule>
  </conditionalFormatting>
  <conditionalFormatting sqref="BD10 BD16 BD22 BD28 BD34 BD40 BD46 BD52 BD58 BD64 BD70 BD76 BD82 BD88 BD94 BD100 BD106 BD112 BD118 BD124 BD130 BD136 BD142 BD148 BD154 BD160 BD184 BD190 BD196 BD202 BD208 BD214 BD220 BD226 BD232 BD238 BD244 BD250 BD256 BD262 BD268 BD274 BD280 BD286 BD292 BD298 BD304 BD310 BD316 BD322 BD328 BD334 BD340 BD346 BD352 BD364 BD370 BD376 BD382 BD388 BD394 BD400 BD406 BD412 BD418 BD424">
    <cfRule type="cellIs" dxfId="2751" priority="3369" stopIfTrue="1" operator="greaterThan">
      <formula>0.03</formula>
    </cfRule>
    <cfRule type="cellIs" dxfId="2750" priority="3370" stopIfTrue="1" operator="lessThan">
      <formula>-0.03</formula>
    </cfRule>
  </conditionalFormatting>
  <conditionalFormatting sqref="BE4 BE6 BE8">
    <cfRule type="cellIs" dxfId="2749" priority="3383" stopIfTrue="1" operator="greaterThan">
      <formula>0.03</formula>
    </cfRule>
    <cfRule type="cellIs" dxfId="2748" priority="3384" stopIfTrue="1" operator="lessThan">
      <formula>-0.03</formula>
    </cfRule>
  </conditionalFormatting>
  <conditionalFormatting sqref="AX10:AZ10 AX16:AZ16 AX22:AZ22 AX28:AZ28 AX34:AZ34 AX40:AZ40 AX46:AZ46 AX52:AZ52 AX58:AZ58 AX64:AZ64 AX70:AZ70 AX76:AZ76 AX82:AZ82 AX88:AZ88 AX94:AZ94 AX100:AZ100 AX106:AZ106 AX112:AZ112 AX118:AZ118 AX124:AZ124 AX130:AZ130 AX136:AZ136 AX142:AZ142 AX148:AZ148 AX154:AZ154 AX160:AZ160 AX184:AZ184 AX190:AZ190 AX196:AZ196 AX202:AZ202 AX208:AZ208 AX214:AZ214 AX220:AZ220 AX226:AZ226 AX232:AZ232 AX238:AZ238 AX244:AZ244 AX250:AZ250 AX256:AZ256 AX262:AZ262 AX268:AZ268 AX274:AZ274 AX280:AZ280 AX286:AZ286 AX292:AZ292 AX298:AZ298 AX304:AZ304 AX310:AZ310 AX316:AZ316 AX322:AZ322 AX328:AZ328 AX334:AZ334 AX340:AZ340 AX346:AZ346 AX352:AZ352 AX364:AZ364 AX370:AZ370 AX376:AZ376 AX382:AZ382 AX388:AZ388 AX394:AZ394 AX400:AZ400 AX406:AZ406 AX412:AZ412 AX418:AZ418 AX424:AZ424">
    <cfRule type="cellIs" dxfId="2747" priority="3375" stopIfTrue="1" operator="greaterThan">
      <formula>0.03</formula>
    </cfRule>
    <cfRule type="cellIs" dxfId="2746" priority="3376" stopIfTrue="1" operator="lessThan">
      <formula>-0.03</formula>
    </cfRule>
  </conditionalFormatting>
  <conditionalFormatting sqref="BF4:BJ4">
    <cfRule type="cellIs" dxfId="2745" priority="3377" stopIfTrue="1" operator="greaterThan">
      <formula>0.03</formula>
    </cfRule>
    <cfRule type="cellIs" dxfId="2744" priority="3378" stopIfTrue="1" operator="lessThan">
      <formula>-0.03</formula>
    </cfRule>
  </conditionalFormatting>
  <conditionalFormatting sqref="AW10 AW16 AW22 AW28 AW34 AW40 AW46 AW52 AW58 AW64 AW70 AW76 AW82 AW88 AW94 AW100 AW106 AW112 AW118 AW124 AW130 AW136 AW142 AW148 AW154 AW160 AW184 AW190 AW196 AW202 AW208 AW214 AW220 AW226 AW232 AW238 AW244 AW250 AW256 AW262 AW268 AW274 AW280 AW286 AW292 AW298 AW304 AW310 AW316 AW322 AW328 AW334 AW340 AW346 AW352 AW364 AW370 AW376 AW382 AW388 AW394 AW400 AW406 AW412 AW418 AW424 AW12 AW18 AW24 AW30 AW36 AW42 AW48 AW54 AW60 AW66 AW72 AW78 AW84 AW90 AW96 AW102 AW108 AW114 AW120 AW126 AW132 AW138 AW144 AW150 AW156 AW162 AW186 AW192 AW198 AW204 AW210 AW216 AW222 AW228 AW234 AW240 AW246 AW252 AW258 AW264 AW270 AW276 AW282 AW288 AW294 AW300 AW306 AW312 AW318 AW324 AW330 AW336 AW342 AW348 AW354 AW366 AW372 AW378 AW384 AW390 AW396 AW402 AW408 AW414 AW420 AW426 AW14 AW20 AW26 AW32 AW38 AW44 AW50 AW56 AW62 AW68 AW74 AW80 AW86 AW92 AW98 AW104 AW110 AW116 AW122 AW128 AW134 AW140 AW146 AW152 AW158 AW164 AW188 AW194 AW200 AW206 AW212 AW218 AW224 AW230 AW236 AW242 AW248 AW254 AW260 AW266 AW272 AW278 AW284 AW290 AW296 AW302 AW308 AW314 AW320 AW326 AW332 AW338 AW344 AW350 AW356 AW368 AW374 AW380 AW386 AW392 AW398 AW404 AW410 AW416 AW422 AW428">
    <cfRule type="cellIs" dxfId="2743" priority="3373" stopIfTrue="1" operator="greaterThan">
      <formula>0.03</formula>
    </cfRule>
    <cfRule type="cellIs" dxfId="2742" priority="3374" stopIfTrue="1" operator="lessThan">
      <formula>-0.03</formula>
    </cfRule>
  </conditionalFormatting>
  <conditionalFormatting sqref="BH10 BH16 BH22 BH28 BH34 BH40 BH46">
    <cfRule type="cellIs" dxfId="2741" priority="3371" stopIfTrue="1" operator="greaterThan">
      <formula>0.03</formula>
    </cfRule>
    <cfRule type="cellIs" dxfId="2740" priority="3372" stopIfTrue="1" operator="lessThan">
      <formula>-0.03</formula>
    </cfRule>
  </conditionalFormatting>
  <conditionalFormatting sqref="BF10:BJ10 BF16:BJ16 BF22:BJ22 BF28:BJ28 BF34:BJ34 BF40:BJ40 BF46:BJ46 BF52 BF58 BF64 BF70 BF76 BF82 BF88 BF94 BF100 BF106 BF112 BF118 BF124 BF130 BF136 BF142 BF148 BF154 BF160 BF184 BF190 BF196 BF202 BF208 BF214 BF220 BF226 BF232 BF238 BF244 BF250 BF256 BF262 BF268 BF274 BF280 BF286 BF292 BF298 BF304 BF310 BF316 BF322 BF328 BF334 BF340 BF346 BF352 BF364 BF370 BF376 BF382 BF388 BF394 BF400 BF406 BF412 BF418 BF424">
    <cfRule type="cellIs" dxfId="2739" priority="3361" stopIfTrue="1" operator="greaterThan">
      <formula>0.03</formula>
    </cfRule>
    <cfRule type="cellIs" dxfId="2738" priority="3362" stopIfTrue="1" operator="lessThan">
      <formula>-0.03</formula>
    </cfRule>
  </conditionalFormatting>
  <conditionalFormatting sqref="BG10 BG16 BG22 BG28 BG34 BG40 BG46 BG12 BG18 BG24 BG30 BG36 BG42 BG48 BG14 BG20 BG26 BG32 BG38 BG44 BG50">
    <cfRule type="cellIs" dxfId="2737" priority="3365" stopIfTrue="1" operator="greaterThan">
      <formula>0.03</formula>
    </cfRule>
    <cfRule type="cellIs" dxfId="2736" priority="3366" stopIfTrue="1" operator="lessThan">
      <formula>-0.03</formula>
    </cfRule>
  </conditionalFormatting>
  <conditionalFormatting sqref="BE10 BE16 BE22 BE28 BE34 BE40 BE46 BE52 BE58 BE64 BE70 BE76 BE82 BE88 BE94 BE100 BE106 BE112 BE118 BE124 BE130 BE136 BE142 BE148 BE154 BE160 BE184 BE190 BE196 BE202 BE208 BE214 BE220 BE226 BE232 BE238 BE244 BE250 BE256 BE262 BE268 BE274 BE280 BE286 BE292 BE298 BE304 BE310 BE316 BE322 BE328 BE334 BE340 BE346 BE352 BE364 BE370 BE376 BE382 BE388 BE394 BE400 BE406 BE412 BE418 BE424 BE12 BE18 BE24 BE30 BE36 BE42 BE48 BE54 BE60 BE66 BE72 BE78 BE84 BE90 BE96 BE102 BE108 BE114 BE120 BE126 BE132 BE138 BE144 BE150 BE156 BE162 BE186 BE192 BE198 BE204 BE210 BE216 BE222 BE228 BE234 BE240 BE246 BE252 BE258 BE264 BE270 BE276 BE282 BE288 BE294 BE300 BE306 BE312 BE318 BE324 BE330 BE336 BE342 BE348 BE354 BE366 BE372 BE378 BE384 BE390 BE396 BE402 BE408 BE414 BE420 BE426 BE14 BE20 BE26 BE32 BE38 BE44 BE50 BE56 BE62 BE68 BE74 BE80 BE86 BE92 BE98 BE104 BE110 BE116 BE122 BE128 BE134 BE140 BE146 BE152 BE158 BE164 BE188 BE194 BE200 BE206 BE212 BE218 BE224 BE230 BE236 BE242 BE248 BE254 BE260 BE266 BE272 BE278 BE284 BE290 BE296 BE302 BE308 BE314 BE320 BE326 BE332 BE338 BE344 BE350 BE356 BE368 BE374 BE380 BE386 BE392 BE398 BE404 BE410 BE416 BE422 BE428">
    <cfRule type="cellIs" dxfId="2735" priority="3363" stopIfTrue="1" operator="greaterThan">
      <formula>0.03</formula>
    </cfRule>
    <cfRule type="cellIs" dxfId="2734" priority="3364" stopIfTrue="1" operator="lessThan">
      <formula>-0.03</formula>
    </cfRule>
  </conditionalFormatting>
  <conditionalFormatting sqref="AW166 AW168 AW170">
    <cfRule type="cellIs" dxfId="2733" priority="3145" stopIfTrue="1" operator="greaterThan">
      <formula>0.03</formula>
    </cfRule>
    <cfRule type="cellIs" dxfId="2732" priority="3146" stopIfTrue="1" operator="lessThan">
      <formula>-0.03</formula>
    </cfRule>
  </conditionalFormatting>
  <conditionalFormatting sqref="BN10 BN16 BN22 BN28 BN34 BN40 BN46 BN52 BN58 BN64 BN70 BN76 BN82 BN88 BN94 BN100 BN106 BN112 BN118 BN124 BN130 BN136 BN142 BN148 BN154 BN160 BN184 BN190 BN196 BN202 BN208 BN214 BN220 BN226 BN232 BN238 BN244 BN250 BN256 BN262 BN268 BN274 BN280 BN286 BN292 BN298 BN304 BN310 BN316 BN322 BN328 BN334 BN340 BN346 BN352 BN364 BN370 BN376 BN382 BN388 BN394 BN400 BN406 BN412 BN418 BN424">
    <cfRule type="cellIs" dxfId="2731" priority="3071" stopIfTrue="1" operator="greaterThan">
      <formula>0.03</formula>
    </cfRule>
    <cfRule type="cellIs" dxfId="2730" priority="3072" stopIfTrue="1" operator="lessThan">
      <formula>-0.03</formula>
    </cfRule>
  </conditionalFormatting>
  <conditionalFormatting sqref="BC166 BC168 BC170">
    <cfRule type="cellIs" dxfId="2729" priority="3139" stopIfTrue="1" operator="greaterThan">
      <formula>0.03</formula>
    </cfRule>
    <cfRule type="cellIs" dxfId="2728" priority="3140" stopIfTrue="1" operator="lessThan">
      <formula>-0.03</formula>
    </cfRule>
  </conditionalFormatting>
  <conditionalFormatting sqref="BD166">
    <cfRule type="cellIs" dxfId="2727" priority="3141" stopIfTrue="1" operator="greaterThan">
      <formula>0.03</formula>
    </cfRule>
    <cfRule type="cellIs" dxfId="2726" priority="3142" stopIfTrue="1" operator="lessThan">
      <formula>-0.03</formula>
    </cfRule>
  </conditionalFormatting>
  <conditionalFormatting sqref="AX166:AZ166">
    <cfRule type="cellIs" dxfId="2725" priority="3147" stopIfTrue="1" operator="greaterThan">
      <formula>0.03</formula>
    </cfRule>
    <cfRule type="cellIs" dxfId="2724" priority="3148" stopIfTrue="1" operator="lessThan">
      <formula>-0.03</formula>
    </cfRule>
  </conditionalFormatting>
  <conditionalFormatting sqref="BF166">
    <cfRule type="cellIs" dxfId="2723" priority="3133" stopIfTrue="1" operator="greaterThan">
      <formula>0.03</formula>
    </cfRule>
    <cfRule type="cellIs" dxfId="2722" priority="3134" stopIfTrue="1" operator="lessThan">
      <formula>-0.03</formula>
    </cfRule>
  </conditionalFormatting>
  <conditionalFormatting sqref="BE166 BE168 BE170">
    <cfRule type="cellIs" dxfId="2721" priority="3135" stopIfTrue="1" operator="greaterThan">
      <formula>0.03</formula>
    </cfRule>
    <cfRule type="cellIs" dxfId="2720" priority="3136" stopIfTrue="1" operator="lessThan">
      <formula>-0.03</formula>
    </cfRule>
  </conditionalFormatting>
  <conditionalFormatting sqref="BC172 BC174 BC176">
    <cfRule type="cellIs" dxfId="2719" priority="3123" stopIfTrue="1" operator="greaterThan">
      <formula>0.03</formula>
    </cfRule>
    <cfRule type="cellIs" dxfId="2718" priority="3124" stopIfTrue="1" operator="lessThan">
      <formula>-0.03</formula>
    </cfRule>
  </conditionalFormatting>
  <conditionalFormatting sqref="BD172">
    <cfRule type="cellIs" dxfId="2717" priority="3125" stopIfTrue="1" operator="greaterThan">
      <formula>0.03</formula>
    </cfRule>
    <cfRule type="cellIs" dxfId="2716" priority="3126" stopIfTrue="1" operator="lessThan">
      <formula>-0.03</formula>
    </cfRule>
  </conditionalFormatting>
  <conditionalFormatting sqref="AX172:AZ172">
    <cfRule type="cellIs" dxfId="2715" priority="3131" stopIfTrue="1" operator="greaterThan">
      <formula>0.03</formula>
    </cfRule>
    <cfRule type="cellIs" dxfId="2714" priority="3132" stopIfTrue="1" operator="lessThan">
      <formula>-0.03</formula>
    </cfRule>
  </conditionalFormatting>
  <conditionalFormatting sqref="AW172 AW174 AW176">
    <cfRule type="cellIs" dxfId="2713" priority="3129" stopIfTrue="1" operator="greaterThan">
      <formula>0.03</formula>
    </cfRule>
    <cfRule type="cellIs" dxfId="2712" priority="3130" stopIfTrue="1" operator="lessThan">
      <formula>-0.03</formula>
    </cfRule>
  </conditionalFormatting>
  <conditionalFormatting sqref="BF172">
    <cfRule type="cellIs" dxfId="2711" priority="3117" stopIfTrue="1" operator="greaterThan">
      <formula>0.03</formula>
    </cfRule>
    <cfRule type="cellIs" dxfId="2710" priority="3118" stopIfTrue="1" operator="lessThan">
      <formula>-0.03</formula>
    </cfRule>
  </conditionalFormatting>
  <conditionalFormatting sqref="BE172 BE174 BE176">
    <cfRule type="cellIs" dxfId="2709" priority="3119" stopIfTrue="1" operator="greaterThan">
      <formula>0.03</formula>
    </cfRule>
    <cfRule type="cellIs" dxfId="2708" priority="3120" stopIfTrue="1" operator="lessThan">
      <formula>-0.03</formula>
    </cfRule>
  </conditionalFormatting>
  <conditionalFormatting sqref="BC178 BC180 BC182">
    <cfRule type="cellIs" dxfId="2707" priority="3107" stopIfTrue="1" operator="greaterThan">
      <formula>0.03</formula>
    </cfRule>
    <cfRule type="cellIs" dxfId="2706" priority="3108" stopIfTrue="1" operator="lessThan">
      <formula>-0.03</formula>
    </cfRule>
  </conditionalFormatting>
  <conditionalFormatting sqref="BD178">
    <cfRule type="cellIs" dxfId="2705" priority="3109" stopIfTrue="1" operator="greaterThan">
      <formula>0.03</formula>
    </cfRule>
    <cfRule type="cellIs" dxfId="2704" priority="3110" stopIfTrue="1" operator="lessThan">
      <formula>-0.03</formula>
    </cfRule>
  </conditionalFormatting>
  <conditionalFormatting sqref="AX178:AZ178">
    <cfRule type="cellIs" dxfId="2703" priority="3115" stopIfTrue="1" operator="greaterThan">
      <formula>0.03</formula>
    </cfRule>
    <cfRule type="cellIs" dxfId="2702" priority="3116" stopIfTrue="1" operator="lessThan">
      <formula>-0.03</formula>
    </cfRule>
  </conditionalFormatting>
  <conditionalFormatting sqref="AW178 AW180 AW182">
    <cfRule type="cellIs" dxfId="2701" priority="3113" stopIfTrue="1" operator="greaterThan">
      <formula>0.03</formula>
    </cfRule>
    <cfRule type="cellIs" dxfId="2700" priority="3114" stopIfTrue="1" operator="lessThan">
      <formula>-0.03</formula>
    </cfRule>
  </conditionalFormatting>
  <conditionalFormatting sqref="BF178">
    <cfRule type="cellIs" dxfId="2699" priority="3101" stopIfTrue="1" operator="greaterThan">
      <formula>0.03</formula>
    </cfRule>
    <cfRule type="cellIs" dxfId="2698" priority="3102" stopIfTrue="1" operator="lessThan">
      <formula>-0.03</formula>
    </cfRule>
  </conditionalFormatting>
  <conditionalFormatting sqref="BE178 BE180 BE182">
    <cfRule type="cellIs" dxfId="2697" priority="3103" stopIfTrue="1" operator="greaterThan">
      <formula>0.03</formula>
    </cfRule>
    <cfRule type="cellIs" dxfId="2696" priority="3104" stopIfTrue="1" operator="lessThan">
      <formula>-0.03</formula>
    </cfRule>
  </conditionalFormatting>
  <conditionalFormatting sqref="BC358 BC360 BC362">
    <cfRule type="cellIs" dxfId="2695" priority="3091" stopIfTrue="1" operator="greaterThan">
      <formula>0.03</formula>
    </cfRule>
    <cfRule type="cellIs" dxfId="2694" priority="3092" stopIfTrue="1" operator="lessThan">
      <formula>-0.03</formula>
    </cfRule>
  </conditionalFormatting>
  <conditionalFormatting sqref="BD358">
    <cfRule type="cellIs" dxfId="2693" priority="3093" stopIfTrue="1" operator="greaterThan">
      <formula>0.03</formula>
    </cfRule>
    <cfRule type="cellIs" dxfId="2692" priority="3094" stopIfTrue="1" operator="lessThan">
      <formula>-0.03</formula>
    </cfRule>
  </conditionalFormatting>
  <conditionalFormatting sqref="AX358:AZ358">
    <cfRule type="cellIs" dxfId="2691" priority="3099" stopIfTrue="1" operator="greaterThan">
      <formula>0.03</formula>
    </cfRule>
    <cfRule type="cellIs" dxfId="2690" priority="3100" stopIfTrue="1" operator="lessThan">
      <formula>-0.03</formula>
    </cfRule>
  </conditionalFormatting>
  <conditionalFormatting sqref="AW358 AW360 AW362">
    <cfRule type="cellIs" dxfId="2689" priority="3097" stopIfTrue="1" operator="greaterThan">
      <formula>0.03</formula>
    </cfRule>
    <cfRule type="cellIs" dxfId="2688" priority="3098" stopIfTrue="1" operator="lessThan">
      <formula>-0.03</formula>
    </cfRule>
  </conditionalFormatting>
  <conditionalFormatting sqref="BF358">
    <cfRule type="cellIs" dxfId="2687" priority="3085" stopIfTrue="1" operator="greaterThan">
      <formula>0.03</formula>
    </cfRule>
    <cfRule type="cellIs" dxfId="2686" priority="3086" stopIfTrue="1" operator="lessThan">
      <formula>-0.03</formula>
    </cfRule>
  </conditionalFormatting>
  <conditionalFormatting sqref="BE358 BE360 BE362">
    <cfRule type="cellIs" dxfId="2685" priority="3087" stopIfTrue="1" operator="greaterThan">
      <formula>0.03</formula>
    </cfRule>
    <cfRule type="cellIs" dxfId="2684" priority="3088" stopIfTrue="1" operator="lessThan">
      <formula>-0.03</formula>
    </cfRule>
  </conditionalFormatting>
  <conditionalFormatting sqref="BM4 BM6 BM8">
    <cfRule type="cellIs" dxfId="2683" priority="3081" stopIfTrue="1" operator="greaterThan">
      <formula>0.03</formula>
    </cfRule>
    <cfRule type="cellIs" dxfId="2682" priority="3082" stopIfTrue="1" operator="lessThan">
      <formula>-0.03</formula>
    </cfRule>
  </conditionalFormatting>
  <conditionalFormatting sqref="BN4">
    <cfRule type="cellIs" dxfId="2681" priority="3075" stopIfTrue="1" operator="greaterThan">
      <formula>0.03</formula>
    </cfRule>
    <cfRule type="cellIs" dxfId="2680" priority="3076" stopIfTrue="1" operator="lessThan">
      <formula>-0.03</formula>
    </cfRule>
  </conditionalFormatting>
  <conditionalFormatting sqref="BM10 BM16 BM22 BM28 BM34 BM40 BM46 BM52 BM58 BM64 BM70 BM76 BM82 BM88 BM94 BM100 BM106 BM112 BM118 BM124 BM130 BM136 BM142 BM148 BM154 BM160 BM184 BM190 BM196 BM202 BM208 BM214 BM220 BM226 BM232 BM238 BM244 BM250 BM256 BM262 BM268 BM274 BM280 BM286 BM292 BM298 BM304 BM310 BM316 BM322 BM328 BM334 BM340 BM346 BM352 BM364 BM370 BM376 BM382 BM388 BM394 BM400 BM406 BM412 BM418 BM424 BM12 BM18 BM24 BM30 BM36 BM42 BM48 BM54 BM60 BM66 BM72 BM78 BM84 BM90 BM96 BM102 BM108 BM114 BM120 BM126 BM132 BM138 BM144 BM150 BM156 BM162 BM186 BM192 BM198 BM204 BM210 BM216 BM222 BM228 BM234 BM240 BM246 BM252 BM258 BM264 BM270 BM276 BM282 BM288 BM294 BM300 BM306 BM312 BM318 BM324 BM330 BM336 BM342 BM348 BM354 BM366 BM372 BM378 BM384 BM390 BM396 BM402 BM408 BM414 BM420 BM426 BM14 BM20 BM26 BM32 BM38 BM44 BM50 BM56 BM62 BM68 BM74 BM80 BM86 BM92 BM98 BM104 BM110 BM116 BM122 BM128 BM134 BM140 BM146 BM152 BM158 BM164 BM188 BM194 BM200 BM206 BM212 BM218 BM224 BM230 BM236 BM242 BM248 BM254 BM260 BM266 BM272 BM278 BM284 BM290 BM296 BM302 BM308 BM314 BM320 BM326 BM332 BM338 BM344 BM350 BM356 BM368 BM374 BM380 BM386 BM392 BM398 BM404 BM410 BM416 BM422 BM428">
    <cfRule type="cellIs" dxfId="2679" priority="3073" stopIfTrue="1" operator="greaterThan">
      <formula>0.03</formula>
    </cfRule>
    <cfRule type="cellIs" dxfId="2678" priority="3074" stopIfTrue="1" operator="lessThan">
      <formula>-0.03</formula>
    </cfRule>
  </conditionalFormatting>
  <conditionalFormatting sqref="BN166">
    <cfRule type="cellIs" dxfId="2677" priority="3013" stopIfTrue="1" operator="greaterThan">
      <formula>0.03</formula>
    </cfRule>
    <cfRule type="cellIs" dxfId="2676" priority="3014" stopIfTrue="1" operator="lessThan">
      <formula>-0.03</formula>
    </cfRule>
  </conditionalFormatting>
  <conditionalFormatting sqref="BM166 BM168 BM170">
    <cfRule type="cellIs" dxfId="2675" priority="3015" stopIfTrue="1" operator="greaterThan">
      <formula>0.03</formula>
    </cfRule>
    <cfRule type="cellIs" dxfId="2674" priority="3016" stopIfTrue="1" operator="lessThan">
      <formula>-0.03</formula>
    </cfRule>
  </conditionalFormatting>
  <conditionalFormatting sqref="BN172">
    <cfRule type="cellIs" dxfId="2673" priority="3009" stopIfTrue="1" operator="greaterThan">
      <formula>0.03</formula>
    </cfRule>
    <cfRule type="cellIs" dxfId="2672" priority="3010" stopIfTrue="1" operator="lessThan">
      <formula>-0.03</formula>
    </cfRule>
  </conditionalFormatting>
  <conditionalFormatting sqref="BM172 BM174 BM176">
    <cfRule type="cellIs" dxfId="2671" priority="3011" stopIfTrue="1" operator="greaterThan">
      <formula>0.03</formula>
    </cfRule>
    <cfRule type="cellIs" dxfId="2670" priority="3012" stopIfTrue="1" operator="lessThan">
      <formula>-0.03</formula>
    </cfRule>
  </conditionalFormatting>
  <conditionalFormatting sqref="BN178">
    <cfRule type="cellIs" dxfId="2669" priority="3005" stopIfTrue="1" operator="greaterThan">
      <formula>0.03</formula>
    </cfRule>
    <cfRule type="cellIs" dxfId="2668" priority="3006" stopIfTrue="1" operator="lessThan">
      <formula>-0.03</formula>
    </cfRule>
  </conditionalFormatting>
  <conditionalFormatting sqref="BM178 BM180 BM182">
    <cfRule type="cellIs" dxfId="2667" priority="3007" stopIfTrue="1" operator="greaterThan">
      <formula>0.03</formula>
    </cfRule>
    <cfRule type="cellIs" dxfId="2666" priority="3008" stopIfTrue="1" operator="lessThan">
      <formula>-0.03</formula>
    </cfRule>
  </conditionalFormatting>
  <conditionalFormatting sqref="BN358">
    <cfRule type="cellIs" dxfId="2665" priority="3001" stopIfTrue="1" operator="greaterThan">
      <formula>0.03</formula>
    </cfRule>
    <cfRule type="cellIs" dxfId="2664" priority="3002" stopIfTrue="1" operator="lessThan">
      <formula>-0.03</formula>
    </cfRule>
  </conditionalFormatting>
  <conditionalFormatting sqref="BM358 BM360 BM362">
    <cfRule type="cellIs" dxfId="2663" priority="3003" stopIfTrue="1" operator="greaterThan">
      <formula>0.03</formula>
    </cfRule>
    <cfRule type="cellIs" dxfId="2662" priority="3004" stopIfTrue="1" operator="lessThan">
      <formula>-0.03</formula>
    </cfRule>
  </conditionalFormatting>
  <conditionalFormatting sqref="BK4 BK6 BK8">
    <cfRule type="cellIs" dxfId="2661" priority="2997" stopIfTrue="1" operator="greaterThan">
      <formula>0.03</formula>
    </cfRule>
    <cfRule type="cellIs" dxfId="2660" priority="2998" stopIfTrue="1" operator="lessThan">
      <formula>-0.03</formula>
    </cfRule>
  </conditionalFormatting>
  <conditionalFormatting sqref="BL4">
    <cfRule type="cellIs" dxfId="2659" priority="2991" stopIfTrue="1" operator="greaterThan">
      <formula>0.03</formula>
    </cfRule>
    <cfRule type="cellIs" dxfId="2658" priority="2992" stopIfTrue="1" operator="lessThan">
      <formula>-0.03</formula>
    </cfRule>
  </conditionalFormatting>
  <conditionalFormatting sqref="BL10 BL16 BL22 BL28 BL34 BL40 BL46 BL52 BL58 BL64 BL70 BL76 BL82 BL88 BL94 BL100 BL106 BL112 BL118 BL124 BL130 BL136 BL142 BL148 BL154 BL160 BL184 BL190 BL196 BL202 BL208 BL214 BL220 BL226 BL232 BL238 BL244 BL250 BL256 BL262 BL268 BL274 BL280 BL286 BL292 BL298 BL304 BL310 BL316 BL322 BL328 BL334 BL340 BL346 BL352 BL364 BL370 BL376 BL382 BL388 BL394 BL400 BL406 BL412 BL418 BL424">
    <cfRule type="cellIs" dxfId="2657" priority="2987" stopIfTrue="1" operator="greaterThan">
      <formula>0.03</formula>
    </cfRule>
    <cfRule type="cellIs" dxfId="2656" priority="2988" stopIfTrue="1" operator="lessThan">
      <formula>-0.03</formula>
    </cfRule>
  </conditionalFormatting>
  <conditionalFormatting sqref="BK10 BK16 BK22 BK28 BK34 BK40 BK46 BK52 BK58 BK64 BK70 BK76 BK82 BK88 BK94 BK100 BK106 BK112 BK118 BK124 BK130 BK136 BK142 BK148 BK154 BK160 BK184 BK190 BK196 BK202 BK208 BK214 BK220 BK226 BK232 BK238 BK244 BK250 BK256 BK262 BK268 BK274 BK280 BK286 BK292 BK298 BK304 BK310 BK316 BK322 BK328 BK334 BK340 BK346 BK352 BK364 BK370 BK376 BK382 BK388 BK394 BK400 BK406 BK412 BK418 BK424 BK12 BK18 BK24 BK30 BK36 BK42 BK48 BK54 BK60 BK66 BK72 BK78 BK84 BK90 BK96 BK102 BK108 BK114 BK120 BK126 BK132 BK138 BK144 BK150 BK156 BK162 BK186 BK192 BK198 BK204 BK210 BK216 BK222 BK228 BK234 BK240 BK246 BK252 BK258 BK264 BK270 BK276 BK282 BK288 BK294 BK300 BK306 BK312 BK318 BK324 BK330 BK336 BK342 BK348 BK354 BK366 BK372 BK378 BK384 BK390 BK396 BK402 BK408 BK414 BK420 BK426 BK14 BK20 BK26 BK32 BK38 BK44 BK50 BK56 BK62 BK68 BK74 BK80 BK86 BK92 BK98 BK104 BK110 BK116 BK122 BK128 BK134 BK140 BK146 BK152 BK158 BK164 BK188 BK194 BK200 BK206 BK212 BK218 BK224 BK230 BK236 BK242 BK248 BK254 BK260 BK266 BK272 BK278 BK284 BK290 BK296 BK302 BK308 BK314 BK320 BK326 BK332 BK338 BK344 BK350 BK356 BK368 BK374 BK380 BK386 BK392 BK398 BK404 BK410 BK416 BK422 BK428">
    <cfRule type="cellIs" dxfId="2655" priority="2989" stopIfTrue="1" operator="greaterThan">
      <formula>0.03</formula>
    </cfRule>
    <cfRule type="cellIs" dxfId="2654" priority="2990" stopIfTrue="1" operator="lessThan">
      <formula>-0.03</formula>
    </cfRule>
  </conditionalFormatting>
  <conditionalFormatting sqref="BL166">
    <cfRule type="cellIs" dxfId="2653" priority="2929" stopIfTrue="1" operator="greaterThan">
      <formula>0.03</formula>
    </cfRule>
    <cfRule type="cellIs" dxfId="2652" priority="2930" stopIfTrue="1" operator="lessThan">
      <formula>-0.03</formula>
    </cfRule>
  </conditionalFormatting>
  <conditionalFormatting sqref="BK166 BK168 BK170">
    <cfRule type="cellIs" dxfId="2651" priority="2931" stopIfTrue="1" operator="greaterThan">
      <formula>0.03</formula>
    </cfRule>
    <cfRule type="cellIs" dxfId="2650" priority="2932" stopIfTrue="1" operator="lessThan">
      <formula>-0.03</formula>
    </cfRule>
  </conditionalFormatting>
  <conditionalFormatting sqref="BL172">
    <cfRule type="cellIs" dxfId="2649" priority="2925" stopIfTrue="1" operator="greaterThan">
      <formula>0.03</formula>
    </cfRule>
    <cfRule type="cellIs" dxfId="2648" priority="2926" stopIfTrue="1" operator="lessThan">
      <formula>-0.03</formula>
    </cfRule>
  </conditionalFormatting>
  <conditionalFormatting sqref="BK172 BK174 BK176">
    <cfRule type="cellIs" dxfId="2647" priority="2927" stopIfTrue="1" operator="greaterThan">
      <formula>0.03</formula>
    </cfRule>
    <cfRule type="cellIs" dxfId="2646" priority="2928" stopIfTrue="1" operator="lessThan">
      <formula>-0.03</formula>
    </cfRule>
  </conditionalFormatting>
  <conditionalFormatting sqref="BL178">
    <cfRule type="cellIs" dxfId="2645" priority="2921" stopIfTrue="1" operator="greaterThan">
      <formula>0.03</formula>
    </cfRule>
    <cfRule type="cellIs" dxfId="2644" priority="2922" stopIfTrue="1" operator="lessThan">
      <formula>-0.03</formula>
    </cfRule>
  </conditionalFormatting>
  <conditionalFormatting sqref="BK178 BK180 BK182">
    <cfRule type="cellIs" dxfId="2643" priority="2923" stopIfTrue="1" operator="greaterThan">
      <formula>0.03</formula>
    </cfRule>
    <cfRule type="cellIs" dxfId="2642" priority="2924" stopIfTrue="1" operator="lessThan">
      <formula>-0.03</formula>
    </cfRule>
  </conditionalFormatting>
  <conditionalFormatting sqref="BL358">
    <cfRule type="cellIs" dxfId="2641" priority="2917" stopIfTrue="1" operator="greaterThan">
      <formula>0.03</formula>
    </cfRule>
    <cfRule type="cellIs" dxfId="2640" priority="2918" stopIfTrue="1" operator="lessThan">
      <formula>-0.03</formula>
    </cfRule>
  </conditionalFormatting>
  <conditionalFormatting sqref="BK358 BK360 BK362">
    <cfRule type="cellIs" dxfId="2639" priority="2919" stopIfTrue="1" operator="greaterThan">
      <formula>0.03</formula>
    </cfRule>
    <cfRule type="cellIs" dxfId="2638" priority="2920" stopIfTrue="1" operator="lessThan">
      <formula>-0.03</formula>
    </cfRule>
  </conditionalFormatting>
  <conditionalFormatting sqref="BO358 BO360 BO362">
    <cfRule type="cellIs" dxfId="2637" priority="2835" stopIfTrue="1" operator="greaterThan">
      <formula>0.03</formula>
    </cfRule>
    <cfRule type="cellIs" dxfId="2636" priority="2836" stopIfTrue="1" operator="lessThan">
      <formula>-0.03</formula>
    </cfRule>
  </conditionalFormatting>
  <conditionalFormatting sqref="BQ4">
    <cfRule type="cellIs" dxfId="2635" priority="2833" stopIfTrue="1" operator="greaterThan">
      <formula>0.03</formula>
    </cfRule>
    <cfRule type="cellIs" dxfId="2634" priority="2834" stopIfTrue="1" operator="lessThan">
      <formula>-0.03</formula>
    </cfRule>
  </conditionalFormatting>
  <conditionalFormatting sqref="BO166 BO168 BO170">
    <cfRule type="cellIs" dxfId="2633" priority="2847" stopIfTrue="1" operator="greaterThan">
      <formula>0.03</formula>
    </cfRule>
    <cfRule type="cellIs" dxfId="2632" priority="2848" stopIfTrue="1" operator="lessThan">
      <formula>-0.03</formula>
    </cfRule>
  </conditionalFormatting>
  <conditionalFormatting sqref="BJ4">
    <cfRule type="cellIs" dxfId="2631" priority="2805" stopIfTrue="1" operator="greaterThan">
      <formula>0.03</formula>
    </cfRule>
    <cfRule type="cellIs" dxfId="2630" priority="2806" stopIfTrue="1" operator="lessThan">
      <formula>-0.03</formula>
    </cfRule>
  </conditionalFormatting>
  <conditionalFormatting sqref="BO172 BO174 BO176">
    <cfRule type="cellIs" dxfId="2629" priority="2843" stopIfTrue="1" operator="greaterThan">
      <formula>0.03</formula>
    </cfRule>
    <cfRule type="cellIs" dxfId="2628" priority="2844" stopIfTrue="1" operator="lessThan">
      <formula>-0.03</formula>
    </cfRule>
  </conditionalFormatting>
  <conditionalFormatting sqref="BI4 BI6 BI8">
    <cfRule type="cellIs" dxfId="2627" priority="2801" stopIfTrue="1" operator="greaterThan">
      <formula>0.03</formula>
    </cfRule>
    <cfRule type="cellIs" dxfId="2626" priority="2802" stopIfTrue="1" operator="lessThan">
      <formula>-0.03</formula>
    </cfRule>
  </conditionalFormatting>
  <conditionalFormatting sqref="BO178 BO180 BO182">
    <cfRule type="cellIs" dxfId="2625" priority="2839" stopIfTrue="1" operator="greaterThan">
      <formula>0.03</formula>
    </cfRule>
    <cfRule type="cellIs" dxfId="2624" priority="2840" stopIfTrue="1" operator="lessThan">
      <formula>-0.03</formula>
    </cfRule>
  </conditionalFormatting>
  <conditionalFormatting sqref="BI10 BI16 BI22 BI28 BI34 BI40 BI46 BI12 BI18 BI24 BI30 BI36 BI42 BI48 BI14 BI20 BI26 BI32 BI38 BI44 BI50">
    <cfRule type="cellIs" dxfId="2623" priority="2797" stopIfTrue="1" operator="greaterThan">
      <formula>0.03</formula>
    </cfRule>
    <cfRule type="cellIs" dxfId="2622" priority="2798" stopIfTrue="1" operator="lessThan">
      <formula>-0.03</formula>
    </cfRule>
  </conditionalFormatting>
  <conditionalFormatting sqref="BQ10 BQ16 BQ22 BQ28 BQ34 BQ40 BQ46 BQ52">
    <cfRule type="cellIs" dxfId="2621" priority="2831" stopIfTrue="1" operator="greaterThan">
      <formula>0.03</formula>
    </cfRule>
    <cfRule type="cellIs" dxfId="2620" priority="2832" stopIfTrue="1" operator="lessThan">
      <formula>-0.03</formula>
    </cfRule>
  </conditionalFormatting>
  <conditionalFormatting sqref="BR10 BR16 BR22 BR28 BR34 BR40 BR46 BR52">
    <cfRule type="cellIs" dxfId="2619" priority="2819" stopIfTrue="1" operator="greaterThan">
      <formula>0.03</formula>
    </cfRule>
    <cfRule type="cellIs" dxfId="2618" priority="2820" stopIfTrue="1" operator="lessThan">
      <formula>-0.03</formula>
    </cfRule>
  </conditionalFormatting>
  <conditionalFormatting sqref="BR4">
    <cfRule type="cellIs" dxfId="2617" priority="2821" stopIfTrue="1" operator="greaterThan">
      <formula>0.03</formula>
    </cfRule>
    <cfRule type="cellIs" dxfId="2616" priority="2822" stopIfTrue="1" operator="lessThan">
      <formula>-0.03</formula>
    </cfRule>
  </conditionalFormatting>
  <conditionalFormatting sqref="BS4">
    <cfRule type="cellIs" dxfId="2615" priority="2673" stopIfTrue="1" operator="greaterThan">
      <formula>0.03</formula>
    </cfRule>
    <cfRule type="cellIs" dxfId="2614" priority="2674" stopIfTrue="1" operator="lessThan">
      <formula>-0.03</formula>
    </cfRule>
  </conditionalFormatting>
  <conditionalFormatting sqref="BP4">
    <cfRule type="cellIs" dxfId="2613" priority="2911" stopIfTrue="1" operator="greaterThan">
      <formula>0.03</formula>
    </cfRule>
    <cfRule type="cellIs" dxfId="2612" priority="2912" stopIfTrue="1" operator="lessThan">
      <formula>-0.03</formula>
    </cfRule>
  </conditionalFormatting>
  <conditionalFormatting sqref="BO4 BO6 BO8">
    <cfRule type="cellIs" dxfId="2611" priority="2905" stopIfTrue="1" operator="greaterThan">
      <formula>0.03</formula>
    </cfRule>
    <cfRule type="cellIs" dxfId="2610" priority="2906" stopIfTrue="1" operator="lessThan">
      <formula>-0.03</formula>
    </cfRule>
  </conditionalFormatting>
  <conditionalFormatting sqref="BP10 BP16 BP22 BP28 BP34 BP40 BP46 BP52">
    <cfRule type="cellIs" dxfId="2609" priority="2903" stopIfTrue="1" operator="greaterThan">
      <formula>0.03</formula>
    </cfRule>
    <cfRule type="cellIs" dxfId="2608" priority="2904" stopIfTrue="1" operator="lessThan">
      <formula>-0.03</formula>
    </cfRule>
  </conditionalFormatting>
  <conditionalFormatting sqref="BO10 BO16 BO22 BO28 BO34 BO40 BO46 BO52 BO58 BO64 BO70 BO76 BO82 BO88 BO94 BO100 BO106 BO112 BO118 BO124 BO130 BO136 BO142 BO148 BO154 BO160 BO184 BO190 BO196 BO202 BO208 BO214 BO220 BO226 BO232 BO238 BO244 BO250 BO256 BO262 BO268 BO274 BO280 BO286 BO292 BO298 BO304 BO310 BO316 BO322 BO328 BO334 BO340 BO346 BO352 BO364 BO370 BO376 BO382 BO388 BO394 BO400 BO406 BO412 BO418 BO424 BO12 BO18 BO24 BO30 BO36 BO42 BO48 BO54 BO60 BO66 BO72 BO78 BO84 BO90 BO96 BO102 BO108 BO114 BO120 BO126 BO132 BO138 BO144 BO150 BO156 BO162 BO186 BO192 BO198 BO204 BO210 BO216 BO222 BO228 BO234 BO240 BO246 BO252 BO258 BO264 BO270 BO276 BO282 BO288 BO294 BO300 BO306 BO312 BO318 BO324 BO330 BO336 BO342 BO348 BO354 BO366 BO372 BO378 BO384 BO390 BO396 BO402 BO408 BO414 BO420 BO426 BO14 BO20 BO26 BO32 BO38 BO44 BO50 BO56 BO62 BO68 BO74 BO80 BO86 BO92 BO98 BO104 BO110 BO116 BO122 BO128 BO134 BO140 BO146 BO152 BO158 BO164 BO188 BO194 BO200 BO206 BO212 BO218 BO224 BO230 BO236 BO242 BO248 BO254 BO260 BO266 BO272 BO278 BO284 BO290 BO296 BO302 BO308 BO314 BO320 BO326 BO332 BO338 BO344 BO350 BO356 BO368 BO374 BO380 BO386 BO392 BO398 BO404 BO410 BO416 BO422 BO428">
    <cfRule type="cellIs" dxfId="2607" priority="2901" stopIfTrue="1" operator="greaterThan">
      <formula>0.03</formula>
    </cfRule>
    <cfRule type="cellIs" dxfId="2606" priority="2902" stopIfTrue="1" operator="lessThan">
      <formula>-0.03</formula>
    </cfRule>
  </conditionalFormatting>
  <conditionalFormatting sqref="BJ10 BJ16 BJ22 BJ28 BJ34 BJ40 BJ46">
    <cfRule type="cellIs" dxfId="2605" priority="2799" stopIfTrue="1" operator="greaterThan">
      <formula>0.03</formula>
    </cfRule>
    <cfRule type="cellIs" dxfId="2604" priority="2800" stopIfTrue="1" operator="lessThan">
      <formula>-0.03</formula>
    </cfRule>
  </conditionalFormatting>
  <conditionalFormatting sqref="BA166">
    <cfRule type="cellIs" dxfId="2603" priority="2701" stopIfTrue="1" operator="greaterThan">
      <formula>0.03</formula>
    </cfRule>
    <cfRule type="cellIs" dxfId="2602" priority="2702" stopIfTrue="1" operator="lessThan">
      <formula>-0.03</formula>
    </cfRule>
  </conditionalFormatting>
  <conditionalFormatting sqref="BA178">
    <cfRule type="cellIs" dxfId="2601" priority="2697" stopIfTrue="1" operator="greaterThan">
      <formula>0.03</formula>
    </cfRule>
    <cfRule type="cellIs" dxfId="2600" priority="2698" stopIfTrue="1" operator="lessThan">
      <formula>-0.03</formula>
    </cfRule>
  </conditionalFormatting>
  <conditionalFormatting sqref="BA4">
    <cfRule type="cellIs" dxfId="2599" priority="2721" stopIfTrue="1" operator="greaterThan">
      <formula>0.03</formula>
    </cfRule>
    <cfRule type="cellIs" dxfId="2598" priority="2722" stopIfTrue="1" operator="lessThan">
      <formula>-0.03</formula>
    </cfRule>
  </conditionalFormatting>
  <conditionalFormatting sqref="BA10 BA16 BA22 BA28 BA34 BA40 BA46 BA52 BA58 BA64 BA70 BA76 BA82 BA88 BA94 BA100 BA106 BA112 BA118 BA124 BA130 BA136 BA142 BA148 BA154 BA160 BA184 BA190 BA196 BA202 BA208 BA214 BA220 BA226 BA232 BA238 BA244 BA250 BA256 BA262 BA268 BA274 BA280 BA286 BA292 BA298 BA304 BA310 BA316 BA322 BA328 BA334 BA340 BA346 BA352 BA364 BA370 BA376 BA382 BA388 BA394 BA400 BA406 BA412 BA418 BA424">
    <cfRule type="cellIs" dxfId="2597" priority="2719" stopIfTrue="1" operator="greaterThan">
      <formula>0.03</formula>
    </cfRule>
    <cfRule type="cellIs" dxfId="2596" priority="2720" stopIfTrue="1" operator="lessThan">
      <formula>-0.03</formula>
    </cfRule>
  </conditionalFormatting>
  <conditionalFormatting sqref="BS10 BS16 BS22 BS28 BS34 BS40 BS46 BS52">
    <cfRule type="cellIs" dxfId="2595" priority="2671" stopIfTrue="1" operator="greaterThan">
      <formula>0.03</formula>
    </cfRule>
    <cfRule type="cellIs" dxfId="2594" priority="2672" stopIfTrue="1" operator="lessThan">
      <formula>-0.03</formula>
    </cfRule>
  </conditionalFormatting>
  <conditionalFormatting sqref="BA172">
    <cfRule type="cellIs" dxfId="2593" priority="2699" stopIfTrue="1" operator="greaterThan">
      <formula>0.03</formula>
    </cfRule>
    <cfRule type="cellIs" dxfId="2592" priority="2700" stopIfTrue="1" operator="lessThan">
      <formula>-0.03</formula>
    </cfRule>
  </conditionalFormatting>
  <conditionalFormatting sqref="BA358">
    <cfRule type="cellIs" dxfId="2591" priority="2695" stopIfTrue="1" operator="greaterThan">
      <formula>0.03</formula>
    </cfRule>
    <cfRule type="cellIs" dxfId="2590" priority="2696" stopIfTrue="1" operator="lessThan">
      <formula>-0.03</formula>
    </cfRule>
  </conditionalFormatting>
  <conditionalFormatting sqref="BB4">
    <cfRule type="cellIs" dxfId="2589" priority="2381" stopIfTrue="1" operator="greaterThan">
      <formula>0.03</formula>
    </cfRule>
    <cfRule type="cellIs" dxfId="2588" priority="2382" stopIfTrue="1" operator="lessThan">
      <formula>-0.03</formula>
    </cfRule>
  </conditionalFormatting>
  <conditionalFormatting sqref="BB10 BB16 BB22 BB28 BB34 BB40 BB46">
    <cfRule type="cellIs" dxfId="2587" priority="2379" stopIfTrue="1" operator="greaterThan">
      <formula>0.03</formula>
    </cfRule>
    <cfRule type="cellIs" dxfId="2586" priority="2380" stopIfTrue="1" operator="lessThan">
      <formula>-0.03</formula>
    </cfRule>
  </conditionalFormatting>
  <conditionalFormatting sqref="BB52 BB58 BB64 BB70 BB76 BB82 BB88 BB94 BB100 BB106 BB112 BB118 BB124 BB130 BB136 BB142 BB148 BB154 BB160 BB166 BB172 BB178 BB184 BB190 BB196 BB202 BB208 BB214 BB220 BB226 BB232 BB238 BB244 BB250 BB256 BB262 BB268 BB274 BB280 BB286 BB292 BB298 BB304 BB310 BB316 BB322 BB328 BB334 BB340 BB346 BB352 BB358 BB364 BB370 BB376 BB382 BB388 BB394 BB400 BB406 BB412 BB418 BB424">
    <cfRule type="cellIs" dxfId="2585" priority="2349" stopIfTrue="1" operator="greaterThan">
      <formula>0.03</formula>
    </cfRule>
    <cfRule type="cellIs" dxfId="2584" priority="2350" stopIfTrue="1" operator="lessThan">
      <formula>-0.03</formula>
    </cfRule>
  </conditionalFormatting>
  <conditionalFormatting sqref="BP58">
    <cfRule type="cellIs" dxfId="2583" priority="2299" stopIfTrue="1" operator="greaterThan">
      <formula>0.03</formula>
    </cfRule>
    <cfRule type="cellIs" dxfId="2582" priority="2300" stopIfTrue="1" operator="lessThan">
      <formula>-0.03</formula>
    </cfRule>
  </conditionalFormatting>
  <conditionalFormatting sqref="BQ58">
    <cfRule type="cellIs" dxfId="2581" priority="2297" stopIfTrue="1" operator="greaterThan">
      <formula>0.03</formula>
    </cfRule>
    <cfRule type="cellIs" dxfId="2580" priority="2298" stopIfTrue="1" operator="lessThan">
      <formula>-0.03</formula>
    </cfRule>
  </conditionalFormatting>
  <conditionalFormatting sqref="BR58">
    <cfRule type="cellIs" dxfId="2579" priority="2295" stopIfTrue="1" operator="greaterThan">
      <formula>0.03</formula>
    </cfRule>
    <cfRule type="cellIs" dxfId="2578" priority="2296" stopIfTrue="1" operator="lessThan">
      <formula>-0.03</formula>
    </cfRule>
  </conditionalFormatting>
  <conditionalFormatting sqref="BS58">
    <cfRule type="cellIs" dxfId="2577" priority="2293" stopIfTrue="1" operator="greaterThan">
      <formula>0.03</formula>
    </cfRule>
    <cfRule type="cellIs" dxfId="2576" priority="2294" stopIfTrue="1" operator="lessThan">
      <formula>-0.03</formula>
    </cfRule>
  </conditionalFormatting>
  <conditionalFormatting sqref="BT10 BT16 BT22 BT28 BT34 BT40 BT46">
    <cfRule type="cellIs" dxfId="2575" priority="2329" stopIfTrue="1" operator="greaterThan">
      <formula>0.03</formula>
    </cfRule>
    <cfRule type="cellIs" dxfId="2574" priority="2330" stopIfTrue="1" operator="lessThan">
      <formula>-0.03</formula>
    </cfRule>
  </conditionalFormatting>
  <conditionalFormatting sqref="BT4">
    <cfRule type="cellIs" dxfId="2573" priority="2331" stopIfTrue="1" operator="greaterThan">
      <formula>0.03</formula>
    </cfRule>
    <cfRule type="cellIs" dxfId="2572" priority="2332" stopIfTrue="1" operator="lessThan">
      <formula>-0.03</formula>
    </cfRule>
  </conditionalFormatting>
  <conditionalFormatting sqref="BP70">
    <cfRule type="cellIs" dxfId="2571" priority="2279" stopIfTrue="1" operator="greaterThan">
      <formula>0.03</formula>
    </cfRule>
    <cfRule type="cellIs" dxfId="2570" priority="2280" stopIfTrue="1" operator="lessThan">
      <formula>-0.03</formula>
    </cfRule>
  </conditionalFormatting>
  <conditionalFormatting sqref="BQ70">
    <cfRule type="cellIs" dxfId="2569" priority="2277" stopIfTrue="1" operator="greaterThan">
      <formula>0.03</formula>
    </cfRule>
    <cfRule type="cellIs" dxfId="2568" priority="2278" stopIfTrue="1" operator="lessThan">
      <formula>-0.03</formula>
    </cfRule>
  </conditionalFormatting>
  <conditionalFormatting sqref="BT52">
    <cfRule type="cellIs" dxfId="2567" priority="2301" stopIfTrue="1" operator="greaterThan">
      <formula>0.03</formula>
    </cfRule>
    <cfRule type="cellIs" dxfId="2566" priority="2302" stopIfTrue="1" operator="lessThan">
      <formula>-0.03</formula>
    </cfRule>
  </conditionalFormatting>
  <conditionalFormatting sqref="BT58">
    <cfRule type="cellIs" dxfId="2565" priority="2291" stopIfTrue="1" operator="greaterThan">
      <formula>0.03</formula>
    </cfRule>
    <cfRule type="cellIs" dxfId="2564" priority="2292" stopIfTrue="1" operator="lessThan">
      <formula>-0.03</formula>
    </cfRule>
  </conditionalFormatting>
  <conditionalFormatting sqref="BQ64">
    <cfRule type="cellIs" dxfId="2563" priority="2287" stopIfTrue="1" operator="greaterThan">
      <formula>0.03</formula>
    </cfRule>
    <cfRule type="cellIs" dxfId="2562" priority="2288" stopIfTrue="1" operator="lessThan">
      <formula>-0.03</formula>
    </cfRule>
  </conditionalFormatting>
  <conditionalFormatting sqref="BR64">
    <cfRule type="cellIs" dxfId="2561" priority="2285" stopIfTrue="1" operator="greaterThan">
      <formula>0.03</formula>
    </cfRule>
    <cfRule type="cellIs" dxfId="2560" priority="2286" stopIfTrue="1" operator="lessThan">
      <formula>-0.03</formula>
    </cfRule>
  </conditionalFormatting>
  <conditionalFormatting sqref="BP64">
    <cfRule type="cellIs" dxfId="2559" priority="2289" stopIfTrue="1" operator="greaterThan">
      <formula>0.03</formula>
    </cfRule>
    <cfRule type="cellIs" dxfId="2558" priority="2290" stopIfTrue="1" operator="lessThan">
      <formula>-0.03</formula>
    </cfRule>
  </conditionalFormatting>
  <conditionalFormatting sqref="BS64">
    <cfRule type="cellIs" dxfId="2557" priority="2283" stopIfTrue="1" operator="greaterThan">
      <formula>0.03</formula>
    </cfRule>
    <cfRule type="cellIs" dxfId="2556" priority="2284" stopIfTrue="1" operator="lessThan">
      <formula>-0.03</formula>
    </cfRule>
  </conditionalFormatting>
  <conditionalFormatting sqref="BT64">
    <cfRule type="cellIs" dxfId="2555" priority="2281" stopIfTrue="1" operator="greaterThan">
      <formula>0.03</formula>
    </cfRule>
    <cfRule type="cellIs" dxfId="2554" priority="2282" stopIfTrue="1" operator="lessThan">
      <formula>-0.03</formula>
    </cfRule>
  </conditionalFormatting>
  <conditionalFormatting sqref="BR70">
    <cfRule type="cellIs" dxfId="2553" priority="2275" stopIfTrue="1" operator="greaterThan">
      <formula>0.03</formula>
    </cfRule>
    <cfRule type="cellIs" dxfId="2552" priority="2276" stopIfTrue="1" operator="lessThan">
      <formula>-0.03</formula>
    </cfRule>
  </conditionalFormatting>
  <conditionalFormatting sqref="BS70">
    <cfRule type="cellIs" dxfId="2551" priority="2273" stopIfTrue="1" operator="greaterThan">
      <formula>0.03</formula>
    </cfRule>
    <cfRule type="cellIs" dxfId="2550" priority="2274" stopIfTrue="1" operator="lessThan">
      <formula>-0.03</formula>
    </cfRule>
  </conditionalFormatting>
  <conditionalFormatting sqref="BT70">
    <cfRule type="cellIs" dxfId="2549" priority="2271" stopIfTrue="1" operator="greaterThan">
      <formula>0.03</formula>
    </cfRule>
    <cfRule type="cellIs" dxfId="2548" priority="2272" stopIfTrue="1" operator="lessThan">
      <formula>-0.03</formula>
    </cfRule>
  </conditionalFormatting>
  <conditionalFormatting sqref="BQ76">
    <cfRule type="cellIs" dxfId="2547" priority="2267" stopIfTrue="1" operator="greaterThan">
      <formula>0.03</formula>
    </cfRule>
    <cfRule type="cellIs" dxfId="2546" priority="2268" stopIfTrue="1" operator="lessThan">
      <formula>-0.03</formula>
    </cfRule>
  </conditionalFormatting>
  <conditionalFormatting sqref="BR76">
    <cfRule type="cellIs" dxfId="2545" priority="2265" stopIfTrue="1" operator="greaterThan">
      <formula>0.03</formula>
    </cfRule>
    <cfRule type="cellIs" dxfId="2544" priority="2266" stopIfTrue="1" operator="lessThan">
      <formula>-0.03</formula>
    </cfRule>
  </conditionalFormatting>
  <conditionalFormatting sqref="BP76">
    <cfRule type="cellIs" dxfId="2543" priority="2269" stopIfTrue="1" operator="greaterThan">
      <formula>0.03</formula>
    </cfRule>
    <cfRule type="cellIs" dxfId="2542" priority="2270" stopIfTrue="1" operator="lessThan">
      <formula>-0.03</formula>
    </cfRule>
  </conditionalFormatting>
  <conditionalFormatting sqref="BS76">
    <cfRule type="cellIs" dxfId="2541" priority="2263" stopIfTrue="1" operator="greaterThan">
      <formula>0.03</formula>
    </cfRule>
    <cfRule type="cellIs" dxfId="2540" priority="2264" stopIfTrue="1" operator="lessThan">
      <formula>-0.03</formula>
    </cfRule>
  </conditionalFormatting>
  <conditionalFormatting sqref="BT76">
    <cfRule type="cellIs" dxfId="2539" priority="2261" stopIfTrue="1" operator="greaterThan">
      <formula>0.03</formula>
    </cfRule>
    <cfRule type="cellIs" dxfId="2538" priority="2262" stopIfTrue="1" operator="lessThan">
      <formula>-0.03</formula>
    </cfRule>
  </conditionalFormatting>
  <conditionalFormatting sqref="BQ82">
    <cfRule type="cellIs" dxfId="2537" priority="2257" stopIfTrue="1" operator="greaterThan">
      <formula>0.03</formula>
    </cfRule>
    <cfRule type="cellIs" dxfId="2536" priority="2258" stopIfTrue="1" operator="lessThan">
      <formula>-0.03</formula>
    </cfRule>
  </conditionalFormatting>
  <conditionalFormatting sqref="BR82">
    <cfRule type="cellIs" dxfId="2535" priority="2255" stopIfTrue="1" operator="greaterThan">
      <formula>0.03</formula>
    </cfRule>
    <cfRule type="cellIs" dxfId="2534" priority="2256" stopIfTrue="1" operator="lessThan">
      <formula>-0.03</formula>
    </cfRule>
  </conditionalFormatting>
  <conditionalFormatting sqref="BP82">
    <cfRule type="cellIs" dxfId="2533" priority="2259" stopIfTrue="1" operator="greaterThan">
      <formula>0.03</formula>
    </cfRule>
    <cfRule type="cellIs" dxfId="2532" priority="2260" stopIfTrue="1" operator="lessThan">
      <formula>-0.03</formula>
    </cfRule>
  </conditionalFormatting>
  <conditionalFormatting sqref="BS82">
    <cfRule type="cellIs" dxfId="2531" priority="2253" stopIfTrue="1" operator="greaterThan">
      <formula>0.03</formula>
    </cfRule>
    <cfRule type="cellIs" dxfId="2530" priority="2254" stopIfTrue="1" operator="lessThan">
      <formula>-0.03</formula>
    </cfRule>
  </conditionalFormatting>
  <conditionalFormatting sqref="BT82">
    <cfRule type="cellIs" dxfId="2529" priority="2251" stopIfTrue="1" operator="greaterThan">
      <formula>0.03</formula>
    </cfRule>
    <cfRule type="cellIs" dxfId="2528" priority="2252" stopIfTrue="1" operator="lessThan">
      <formula>-0.03</formula>
    </cfRule>
  </conditionalFormatting>
  <conditionalFormatting sqref="BQ88">
    <cfRule type="cellIs" dxfId="2527" priority="2247" stopIfTrue="1" operator="greaterThan">
      <formula>0.03</formula>
    </cfRule>
    <cfRule type="cellIs" dxfId="2526" priority="2248" stopIfTrue="1" operator="lessThan">
      <formula>-0.03</formula>
    </cfRule>
  </conditionalFormatting>
  <conditionalFormatting sqref="BR88">
    <cfRule type="cellIs" dxfId="2525" priority="2245" stopIfTrue="1" operator="greaterThan">
      <formula>0.03</formula>
    </cfRule>
    <cfRule type="cellIs" dxfId="2524" priority="2246" stopIfTrue="1" operator="lessThan">
      <formula>-0.03</formula>
    </cfRule>
  </conditionalFormatting>
  <conditionalFormatting sqref="BP88">
    <cfRule type="cellIs" dxfId="2523" priority="2249" stopIfTrue="1" operator="greaterThan">
      <formula>0.03</formula>
    </cfRule>
    <cfRule type="cellIs" dxfId="2522" priority="2250" stopIfTrue="1" operator="lessThan">
      <formula>-0.03</formula>
    </cfRule>
  </conditionalFormatting>
  <conditionalFormatting sqref="BS88">
    <cfRule type="cellIs" dxfId="2521" priority="2243" stopIfTrue="1" operator="greaterThan">
      <formula>0.03</formula>
    </cfRule>
    <cfRule type="cellIs" dxfId="2520" priority="2244" stopIfTrue="1" operator="lessThan">
      <formula>-0.03</formula>
    </cfRule>
  </conditionalFormatting>
  <conditionalFormatting sqref="BT88">
    <cfRule type="cellIs" dxfId="2519" priority="2241" stopIfTrue="1" operator="greaterThan">
      <formula>0.03</formula>
    </cfRule>
    <cfRule type="cellIs" dxfId="2518" priority="2242" stopIfTrue="1" operator="lessThan">
      <formula>-0.03</formula>
    </cfRule>
  </conditionalFormatting>
  <conditionalFormatting sqref="BQ94 BQ100 BQ106 BQ112 BQ118 BQ124 BQ130 BQ136 BQ142 BQ148 BQ154 BQ160 BQ166 BQ172 BQ178 BQ184 BQ190 BQ196 BQ202 BQ208 BQ214 BQ220 BQ226 BQ232 BQ238 BQ244 BQ250 BQ256 BQ262 BQ268 BQ274 BQ280 BQ286 BQ292 BQ298 BQ304 BQ310 BQ316 BQ322 BQ328 BQ334 BQ340 BQ346 BQ352 BQ358 BQ364 BQ370 BQ376 BQ382 BQ388 BQ394 BQ400 BQ406 BQ412 BQ418 BQ424">
    <cfRule type="cellIs" dxfId="2517" priority="2237" stopIfTrue="1" operator="greaterThan">
      <formula>0.03</formula>
    </cfRule>
    <cfRule type="cellIs" dxfId="2516" priority="2238" stopIfTrue="1" operator="lessThan">
      <formula>-0.03</formula>
    </cfRule>
  </conditionalFormatting>
  <conditionalFormatting sqref="BR94 BR100 BR106 BR112 BR118 BR124 BR130 BR136 BR142 BR148 BR154 BR160 BR166 BR172 BR178 BR184 BR190 BR196 BR202 BR208 BR214 BR220 BR226 BR232 BR238 BR244 BR250 BR256 BR262 BR268 BR274 BR280 BR286 BR292 BR298 BR304 BR310 BR316 BR322 BR328 BR334 BR340 BR346 BR352 BR358 BR364 BR370 BR376 BR382 BR388 BR394 BR400 BR406 BR412 BR418 BR424">
    <cfRule type="cellIs" dxfId="2515" priority="2235" stopIfTrue="1" operator="greaterThan">
      <formula>0.03</formula>
    </cfRule>
    <cfRule type="cellIs" dxfId="2514" priority="2236" stopIfTrue="1" operator="lessThan">
      <formula>-0.03</formula>
    </cfRule>
  </conditionalFormatting>
  <conditionalFormatting sqref="BP94 BP100 BP106 BP112 BP118 BP124 BP130 BP136 BP142 BP148 BP154 BP160 BP166 BP172 BP178 BP184 BP190 BP196 BP202 BP208 BP214 BP220 BP226 BP232 BP238 BP244 BP250 BP256 BP262 BP268 BP274 BP280 BP286 BP292 BP298 BP304 BP310 BP316 BP322 BP328 BP334 BP340 BP346 BP352 BP358 BP364 BP370 BP376 BP382 BP388 BP394 BP400 BP406 BP412 BP418 BP424">
    <cfRule type="cellIs" dxfId="2513" priority="2239" stopIfTrue="1" operator="greaterThan">
      <formula>0.03</formula>
    </cfRule>
    <cfRule type="cellIs" dxfId="2512" priority="2240" stopIfTrue="1" operator="lessThan">
      <formula>-0.03</formula>
    </cfRule>
  </conditionalFormatting>
  <conditionalFormatting sqref="BS94 BS100 BS106 BS112 BS118 BS124 BS130 BS136 BS142 BS148 BS154 BS160 BS166 BS172 BS178 BS184 BS190 BS196 BS202 BS208 BS214 BS220 BS226 BS232 BS238 BS244 BS250 BS256 BS262 BS268 BS274 BS280 BS286 BS292 BS298 BS304 BS310 BS316 BS322 BS328 BS334 BS340 BS346 BS352 BS358 BS364 BS370 BS376 BS382 BS388 BS394 BS400 BS406 BS412 BS418 BS424">
    <cfRule type="cellIs" dxfId="2511" priority="2233" stopIfTrue="1" operator="greaterThan">
      <formula>0.03</formula>
    </cfRule>
    <cfRule type="cellIs" dxfId="2510" priority="2234" stopIfTrue="1" operator="lessThan">
      <formula>-0.03</formula>
    </cfRule>
  </conditionalFormatting>
  <conditionalFormatting sqref="BT94 BT100 BT106 BT112 BT118 BT124 BT130 BT136 BT142 BT148 BT154 BT160 BT166 BT172 BT178 BT184 BT190 BT196 BT202 BT208 BT214 BT220 BT226 BT232 BT238 BT244 BT250 BT256 BT262 BT268 BT274 BT280 BT286 BT292 BT298 BT304 BT310 BT316 BT322 BT328 BT334 BT340 BT346 BT352 BT358 BT364 BT370 BT376 BT382 BT388 BT394 BT400 BT406 BT412 BT418 BT424">
    <cfRule type="cellIs" dxfId="2509" priority="2231" stopIfTrue="1" operator="greaterThan">
      <formula>0.03</formula>
    </cfRule>
    <cfRule type="cellIs" dxfId="2508" priority="2232" stopIfTrue="1" operator="lessThan">
      <formula>-0.03</formula>
    </cfRule>
  </conditionalFormatting>
  <conditionalFormatting sqref="BV4">
    <cfRule type="cellIs" dxfId="2507" priority="2145" stopIfTrue="1" operator="greaterThan">
      <formula>0.03</formula>
    </cfRule>
    <cfRule type="cellIs" dxfId="2506" priority="2146" stopIfTrue="1" operator="lessThan">
      <formula>-0.03</formula>
    </cfRule>
  </conditionalFormatting>
  <conditionalFormatting sqref="BU4 BU6 BU8">
    <cfRule type="cellIs" dxfId="2505" priority="2141" stopIfTrue="1" operator="greaterThan">
      <formula>0.03</formula>
    </cfRule>
    <cfRule type="cellIs" dxfId="2504" priority="2142" stopIfTrue="1" operator="lessThan">
      <formula>-0.03</formula>
    </cfRule>
  </conditionalFormatting>
  <conditionalFormatting sqref="BU4:BX4">
    <cfRule type="cellIs" dxfId="2503" priority="2135" stopIfTrue="1" operator="greaterThan">
      <formula>0.03</formula>
    </cfRule>
    <cfRule type="cellIs" dxfId="2502" priority="2136" stopIfTrue="1" operator="lessThan">
      <formula>-0.03</formula>
    </cfRule>
  </conditionalFormatting>
  <conditionalFormatting sqref="BX4">
    <cfRule type="cellIs" dxfId="2501" priority="2043" stopIfTrue="1" operator="greaterThan">
      <formula>0.03</formula>
    </cfRule>
    <cfRule type="cellIs" dxfId="2500" priority="2044" stopIfTrue="1" operator="lessThan">
      <formula>-0.03</formula>
    </cfRule>
  </conditionalFormatting>
  <conditionalFormatting sqref="BW4 BW6 BW8">
    <cfRule type="cellIs" dxfId="2499" priority="2039" stopIfTrue="1" operator="greaterThan">
      <formula>0.03</formula>
    </cfRule>
    <cfRule type="cellIs" dxfId="2498" priority="2040" stopIfTrue="1" operator="lessThan">
      <formula>-0.03</formula>
    </cfRule>
  </conditionalFormatting>
  <conditionalFormatting sqref="BV10 BV16 BV22 BV28 BV34 BV40 BV46 BV52 BV58 BV64 BV70 BV76 BV82 BV88 BV94 BV100 BV106 BV112 BV118 BV124 BV130 BV136 BV142 BV148 BV154 BV160 BV166 BV172 BV178 BV184 BV190 BV196 BV202 BV208 BV214 BV220 BV226 BV232 BV238 BV244 BV250 BV256 BV262 BV268 BV274 BV280 BV286 BV292 BV298 BV304 BV310 BV316 BV322 BV328 BV334 BV340 BV346 BV352 BV358 BV364 BV370 BV376 BV382 BV388 BV394 BV400 BV406 BV412 BV418 BV424">
    <cfRule type="cellIs" dxfId="2497" priority="1939" stopIfTrue="1" operator="greaterThan">
      <formula>0.03</formula>
    </cfRule>
    <cfRule type="cellIs" dxfId="2496" priority="1940" stopIfTrue="1" operator="lessThan">
      <formula>-0.03</formula>
    </cfRule>
  </conditionalFormatting>
  <conditionalFormatting sqref="BU10 BU16 BU22 BU28 BU34 BU40 BU46 BU52 BU58 BU64 BU70 BU76 BU82 BU88 BU94 BU100 BU106 BU112 BU118 BU124 BU130 BU136 BU142 BU148 BU154 BU160 BU166 BU172 BU178 BU184 BU190 BU196 BU202 BU208 BU214 BU220 BU226 BU232 BU238 BU244 BU250 BU256 BU262 BU268 BU274 BU280 BU286 BU292 BU298 BU304 BU310 BU316 BU322 BU328 BU334 BU340 BU346 BU352 BU358 BU364 BU370 BU376 BU382 BU388 BU394 BU400 BU406 BU412 BU418 BU424 BU12 BU18 BU24 BU30 BU36 BU42 BU48 BU54 BU60 BU66 BU72 BU78 BU84 BU90 BU96 BU102 BU108 BU114 BU120 BU126 BU132 BU138 BU144 BU150 BU156 BU162 BU168 BU174 BU180 BU186 BU192 BU198 BU204 BU210 BU216 BU222 BU228 BU234 BU240 BU246 BU252 BU258 BU264 BU270 BU276 BU282 BU288 BU294 BU300 BU306 BU312 BU318 BU324 BU330 BU336 BU342 BU348 BU354 BU360 BU366 BU372 BU378 BU384 BU390 BU396 BU402 BU408 BU414 BU420 BU426 BU14 BU20 BU26 BU32 BU38 BU44 BU50 BU56 BU62 BU68 BU74 BU80 BU86 BU92 BU98 BU104 BU110 BU116 BU122 BU128 BU134 BU140 BU146 BU152 BU158 BU164 BU170 BU176 BU182 BU188 BU194 BU200 BU206 BU212 BU218 BU224 BU230 BU236 BU242 BU248 BU254 BU260 BU266 BU272 BU278 BU284 BU290 BU296 BU302 BU308 BU314 BU320 BU326 BU332 BU338 BU344 BU350 BU356 BU362 BU368 BU374 BU380 BU386 BU392 BU398 BU404 BU410 BU416 BU422 BU428">
    <cfRule type="cellIs" dxfId="2495" priority="1937" stopIfTrue="1" operator="greaterThan">
      <formula>0.03</formula>
    </cfRule>
    <cfRule type="cellIs" dxfId="2494" priority="1938" stopIfTrue="1" operator="lessThan">
      <formula>-0.03</formula>
    </cfRule>
  </conditionalFormatting>
  <conditionalFormatting sqref="BU10:BX10 BU16:BX16 BU22:BX22 BU28:BX28 BU34:BX34 BU40:BX40 BU46:BX46 BU52:BX52 BU58:BX58 BU64:BX64 BU70:BX70 BU76:BX76 BU82:BX82 BU88:BX88 BU94:BX94 BU100:BX100 BU106:BX106 BU112:BX112 BU118:BX118 BU124:BX124 BU130:BX130 BU136:BX136 BU142:BX142 BU148:BX148 BU154:BX154 BU160:BX160 BU166:BX166 BU172:BX172 BU178:BX178 BU184:BX184 BU190:BX190 BU196:BX196 BU202:BX202 BU208:BX208 BU214:BX214 BU220:BX220 BU226:BX226 BU232:BX232 BU238:BX238 BU244:BX244 BU250:BX250 BU256:BX256 BU262:BX262 BU268:BX268 BU274:BX274 BU280:BX280 BU286:BX286 BU292:BX292 BU298:BX298 BU304:BX304 BU310:BX310 BU316:BX316 BU322:BX322 BU328:BX328 BU334:BX334 BU340:BX340 BU346:BX346 BU352:BX352 BU358:BX358 BU364:BX364 BU370:BX370 BU376:BX376 BU382:BX382 BU388:BX388 BU394:BX394 BU400:BX400 BU406:BX406 BU412:BX412 BU418:BX418 BU424:BX424">
    <cfRule type="cellIs" dxfId="2493" priority="1935" stopIfTrue="1" operator="greaterThan">
      <formula>0.03</formula>
    </cfRule>
    <cfRule type="cellIs" dxfId="2492" priority="1936" stopIfTrue="1" operator="lessThan">
      <formula>-0.03</formula>
    </cfRule>
  </conditionalFormatting>
  <conditionalFormatting sqref="BX10 BX16 BX22 BX28 BX34 BX40 BX46 BX52 BX58 BX64 BX70 BX76 BX82 BX88 BX94 BX100 BX106 BX112 BX118 BX124 BX130 BX136 BX142 BX148 BX154 BX160 BX166 BX172 BX178 BX184 BX190 BX196 BX202 BX208 BX214 BX220 BX226 BX232 BX238 BX244 BX250 BX256 BX262 BX268 BX274 BX280 BX286 BX292 BX298 BX304 BX310 BX316 BX322 BX328 BX334 BX340 BX346 BX352 BX358 BX364 BX370 BX376 BX382 BX388 BX394 BX400 BX406 BX412 BX418 BX424">
    <cfRule type="cellIs" dxfId="2491" priority="1933" stopIfTrue="1" operator="greaterThan">
      <formula>0.03</formula>
    </cfRule>
    <cfRule type="cellIs" dxfId="2490" priority="1934" stopIfTrue="1" operator="lessThan">
      <formula>-0.03</formula>
    </cfRule>
  </conditionalFormatting>
  <conditionalFormatting sqref="BW10 BW16 BW22 BW28 BW34 BW40 BW46 BW52 BW58 BW64 BW70 BW76 BW82 BW88 BW94 BW100 BW106 BW112 BW118 BW124 BW130 BW136 BW142 BW148 BW154 BW160 BW166 BW172 BW178 BW184 BW190 BW196 BW202 BW208 BW214 BW220 BW226 BW232 BW238 BW244 BW250 BW256 BW262 BW268 BW274 BW280 BW286 BW292 BW298 BW304 BW310 BW316 BW322 BW328 BW334 BW340 BW346 BW352 BW358 BW364 BW370 BW376 BW382 BW388 BW394 BW400 BW406 BW412 BW418 BW424 BW12 BW18 BW24 BW30 BW36 BW42 BW48 BW54 BW60 BW66 BW72 BW78 BW84 BW90 BW96 BW102 BW108 BW114 BW120 BW126 BW132 BW138 BW144 BW150 BW156 BW162 BW168 BW174 BW180 BW186 BW192 BW198 BW204 BW210 BW216 BW222 BW228 BW234 BW240 BW246 BW252 BW258 BW264 BW270 BW276 BW282 BW288 BW294 BW300 BW306 BW312 BW318 BW324 BW330 BW336 BW342 BW348 BW354 BW360 BW366 BW372 BW378 BW384 BW390 BW396 BW402 BW408 BW414 BW420 BW426 BW14 BW20 BW26 BW32 BW38 BW44 BW50 BW56 BW62 BW68 BW74 BW80 BW86 BW92 BW98 BW104 BW110 BW116 BW122 BW128 BW134 BW140 BW146 BW152 BW158 BW164 BW170 BW176 BW182 BW188 BW194 BW200 BW206 BW212 BW218 BW224 BW230 BW236 BW242 BW248 BW254 BW260 BW266 BW272 BW278 BW284 BW290 BW296 BW302 BW308 BW314 BW320 BW326 BW332 BW338 BW344 BW350 BW356 BW362 BW368 BW374 BW380 BW386 BW392 BW398 BW404 BW410 BW416 BW422 BW428">
    <cfRule type="cellIs" dxfId="2489" priority="1931" stopIfTrue="1" operator="greaterThan">
      <formula>0.03</formula>
    </cfRule>
    <cfRule type="cellIs" dxfId="2488" priority="1932" stopIfTrue="1" operator="lessThan">
      <formula>-0.03</formula>
    </cfRule>
  </conditionalFormatting>
  <conditionalFormatting sqref="BH52">
    <cfRule type="cellIs" dxfId="2487" priority="1929" stopIfTrue="1" operator="greaterThan">
      <formula>0.03</formula>
    </cfRule>
    <cfRule type="cellIs" dxfId="2486" priority="1930" stopIfTrue="1" operator="lessThan">
      <formula>-0.03</formula>
    </cfRule>
  </conditionalFormatting>
  <conditionalFormatting sqref="BG52 BG54 BG56">
    <cfRule type="cellIs" dxfId="2485" priority="1927" stopIfTrue="1" operator="greaterThan">
      <formula>0.03</formula>
    </cfRule>
    <cfRule type="cellIs" dxfId="2484" priority="1928" stopIfTrue="1" operator="lessThan">
      <formula>-0.03</formula>
    </cfRule>
  </conditionalFormatting>
  <conditionalFormatting sqref="BG52:BJ52">
    <cfRule type="cellIs" dxfId="2483" priority="1925" stopIfTrue="1" operator="greaterThan">
      <formula>0.03</formula>
    </cfRule>
    <cfRule type="cellIs" dxfId="2482" priority="1926" stopIfTrue="1" operator="lessThan">
      <formula>-0.03</formula>
    </cfRule>
  </conditionalFormatting>
  <conditionalFormatting sqref="BH58 BH64 BH70 BH76 BH82 BH88 BH94 BH100 BH106 BH112 BH118 BH124 BH130 BH136 BH142 BH148 BH154 BH160 BH166 BH172 BH178 BH184 BH190 BH196 BH202 BH208 BH232 BH238 BH244 BH250 BH256 BH262 BH268 BH274 BH280 BH286 BH292 BH298 BH304 BH310 BH316 BH322 BH328 BH334 BH340 BH346 BH352 BH358 BH364 BH370 BH376 BH382 BH388 BH394 BH400 BH412 BH418 BH424">
    <cfRule type="cellIs" dxfId="2481" priority="1923" stopIfTrue="1" operator="greaterThan">
      <formula>0.03</formula>
    </cfRule>
    <cfRule type="cellIs" dxfId="2480" priority="1924" stopIfTrue="1" operator="lessThan">
      <formula>-0.03</formula>
    </cfRule>
  </conditionalFormatting>
  <conditionalFormatting sqref="BG58:BJ58 BG64:BJ64 BG70:BJ70 BG76:BJ76 BG82:BJ82 BG88:BJ88 BG94:BJ94 BG100:BJ100 BG106:BJ106 BG112:BJ112 BG118:BJ118 BG124:BJ124 BG130:BJ130 BG136:BJ136 BG142:BJ142 BG148:BJ148 BG154:BJ154 BG160:BJ160 BG166:BJ166 BG172:BJ172 BG178:BJ178 BG184:BJ184 BG190:BJ190 BG196:BJ196 BG202:BJ202 BG208:BJ208 BG232:BJ232 BG238:BJ238 BG244:BJ244 BG250:BJ250 BG256:BJ256 BG262:BJ262 BG268:BJ268 BG274:BJ274 BG280:BJ280 BG286:BJ286 BG292:BJ292 BG298:BJ298 BG304:BJ304 BG310:BJ310 BG316:BJ316 BG322:BJ322 BG328:BJ328 BG334:BJ334 BG340:BJ340 BG346:BJ346 BG352:BJ352 BG358:BJ358 BG364:BJ364 BG370:BJ370 BG376:BJ376 BG382:BJ382 BG388:BJ388 BG394:BJ394 BG400:BJ400 BG412:BJ412 BG418:BJ418 BG424:BJ424">
    <cfRule type="cellIs" dxfId="2479" priority="1919" stopIfTrue="1" operator="greaterThan">
      <formula>0.03</formula>
    </cfRule>
    <cfRule type="cellIs" dxfId="2478" priority="1920" stopIfTrue="1" operator="lessThan">
      <formula>-0.03</formula>
    </cfRule>
  </conditionalFormatting>
  <conditionalFormatting sqref="BG58 BG64 BG70 BG76 BG82 BG88 BG94 BG100 BG106 BG112 BG118 BG124 BG130 BG136 BG142 BG148 BG154 BG160 BG166 BG172 BG178 BG184 BG190 BG196 BG202 BG208 BG232 BG238 BG244 BG250 BG256 BG262 BG268 BG274 BG280 BG286 BG292 BG298 BG304 BG310 BG316 BG322 BG328 BG334 BG340 BG346 BG352 BG358 BG364 BG370 BG376 BG382 BG388 BG394 BG400 BG412 BG418 BG424 BG60 BG66 BG72 BG78 BG84 BG90 BG96 BG102 BG108 BG114 BG120 BG126 BG132 BG138 BG144 BG150 BG156 BG162 BG168 BG174 BG180 BG186 BG192 BG198 BG204 BG210 BG234 BG240 BG246 BG252 BG258 BG264 BG270 BG276 BG282 BG288 BG294 BG300 BG306 BG312 BG318 BG324 BG330 BG336 BG342 BG348 BG354 BG360 BG366 BG372 BG378 BG384 BG390 BG396 BG402 BG414 BG420 BG426 BG62 BG68 BG74 BG80 BG86 BG92 BG98 BG104 BG110 BG116 BG122 BG128 BG134 BG140 BG146 BG152 BG158 BG164 BG170 BG176 BG182 BG188 BG194 BG200 BG206 BG212 BG236 BG242 BG248 BG254 BG260 BG266 BG272 BG278 BG284 BG290 BG296 BG302 BG308 BG314 BG320 BG326 BG332 BG338 BG344 BG350 BG356 BG362 BG368 BG374 BG380 BG386 BG392 BG398 BG404 BG416 BG422 BG428">
    <cfRule type="cellIs" dxfId="2477" priority="1921" stopIfTrue="1" operator="greaterThan">
      <formula>0.03</formula>
    </cfRule>
    <cfRule type="cellIs" dxfId="2476" priority="1922" stopIfTrue="1" operator="lessThan">
      <formula>-0.03</formula>
    </cfRule>
  </conditionalFormatting>
  <conditionalFormatting sqref="BH214">
    <cfRule type="cellIs" dxfId="2475" priority="1917" stopIfTrue="1" operator="greaterThan">
      <formula>0.03</formula>
    </cfRule>
    <cfRule type="cellIs" dxfId="2474" priority="1918" stopIfTrue="1" operator="lessThan">
      <formula>-0.03</formula>
    </cfRule>
  </conditionalFormatting>
  <conditionalFormatting sqref="BG214:BJ214">
    <cfRule type="cellIs" dxfId="2473" priority="1913" stopIfTrue="1" operator="greaterThan">
      <formula>0.03</formula>
    </cfRule>
    <cfRule type="cellIs" dxfId="2472" priority="1914" stopIfTrue="1" operator="lessThan">
      <formula>-0.03</formula>
    </cfRule>
  </conditionalFormatting>
  <conditionalFormatting sqref="BG214 BG216 BG218">
    <cfRule type="cellIs" dxfId="2471" priority="1915" stopIfTrue="1" operator="greaterThan">
      <formula>0.03</formula>
    </cfRule>
    <cfRule type="cellIs" dxfId="2470" priority="1916" stopIfTrue="1" operator="lessThan">
      <formula>-0.03</formula>
    </cfRule>
  </conditionalFormatting>
  <conditionalFormatting sqref="BH220">
    <cfRule type="cellIs" dxfId="2469" priority="1911" stopIfTrue="1" operator="greaterThan">
      <formula>0.03</formula>
    </cfRule>
    <cfRule type="cellIs" dxfId="2468" priority="1912" stopIfTrue="1" operator="lessThan">
      <formula>-0.03</formula>
    </cfRule>
  </conditionalFormatting>
  <conditionalFormatting sqref="BG220:BJ220">
    <cfRule type="cellIs" dxfId="2467" priority="1907" stopIfTrue="1" operator="greaterThan">
      <formula>0.03</formula>
    </cfRule>
    <cfRule type="cellIs" dxfId="2466" priority="1908" stopIfTrue="1" operator="lessThan">
      <formula>-0.03</formula>
    </cfRule>
  </conditionalFormatting>
  <conditionalFormatting sqref="BG220 BG222 BG224">
    <cfRule type="cellIs" dxfId="2465" priority="1909" stopIfTrue="1" operator="greaterThan">
      <formula>0.03</formula>
    </cfRule>
    <cfRule type="cellIs" dxfId="2464" priority="1910" stopIfTrue="1" operator="lessThan">
      <formula>-0.03</formula>
    </cfRule>
  </conditionalFormatting>
  <conditionalFormatting sqref="BH226">
    <cfRule type="cellIs" dxfId="2463" priority="1905" stopIfTrue="1" operator="greaterThan">
      <formula>0.03</formula>
    </cfRule>
    <cfRule type="cellIs" dxfId="2462" priority="1906" stopIfTrue="1" operator="lessThan">
      <formula>-0.03</formula>
    </cfRule>
  </conditionalFormatting>
  <conditionalFormatting sqref="BG226:BJ226">
    <cfRule type="cellIs" dxfId="2461" priority="1901" stopIfTrue="1" operator="greaterThan">
      <formula>0.03</formula>
    </cfRule>
    <cfRule type="cellIs" dxfId="2460" priority="1902" stopIfTrue="1" operator="lessThan">
      <formula>-0.03</formula>
    </cfRule>
  </conditionalFormatting>
  <conditionalFormatting sqref="BG226 BG228 BG230">
    <cfRule type="cellIs" dxfId="2459" priority="1903" stopIfTrue="1" operator="greaterThan">
      <formula>0.03</formula>
    </cfRule>
    <cfRule type="cellIs" dxfId="2458" priority="1904" stopIfTrue="1" operator="lessThan">
      <formula>-0.03</formula>
    </cfRule>
  </conditionalFormatting>
  <conditionalFormatting sqref="BH406">
    <cfRule type="cellIs" dxfId="2457" priority="1899" stopIfTrue="1" operator="greaterThan">
      <formula>0.03</formula>
    </cfRule>
    <cfRule type="cellIs" dxfId="2456" priority="1900" stopIfTrue="1" operator="lessThan">
      <formula>-0.03</formula>
    </cfRule>
  </conditionalFormatting>
  <conditionalFormatting sqref="BG406:BJ406">
    <cfRule type="cellIs" dxfId="2455" priority="1895" stopIfTrue="1" operator="greaterThan">
      <formula>0.03</formula>
    </cfRule>
    <cfRule type="cellIs" dxfId="2454" priority="1896" stopIfTrue="1" operator="lessThan">
      <formula>-0.03</formula>
    </cfRule>
  </conditionalFormatting>
  <conditionalFormatting sqref="BG406 BG408 BG410">
    <cfRule type="cellIs" dxfId="2453" priority="1897" stopIfTrue="1" operator="greaterThan">
      <formula>0.03</formula>
    </cfRule>
    <cfRule type="cellIs" dxfId="2452" priority="1898" stopIfTrue="1" operator="lessThan">
      <formula>-0.03</formula>
    </cfRule>
  </conditionalFormatting>
  <conditionalFormatting sqref="BJ52">
    <cfRule type="cellIs" dxfId="2451" priority="1893" stopIfTrue="1" operator="greaterThan">
      <formula>0.03</formula>
    </cfRule>
    <cfRule type="cellIs" dxfId="2450" priority="1894" stopIfTrue="1" operator="lessThan">
      <formula>-0.03</formula>
    </cfRule>
  </conditionalFormatting>
  <conditionalFormatting sqref="BJ58 BJ64 BJ70 BJ76 BJ82 BJ88 BJ94 BJ100 BJ106 BJ112 BJ118 BJ124 BJ130 BJ136 BJ142 BJ148 BJ154 BJ160 BJ166 BJ172 BJ178 BJ184 BJ190 BJ196 BJ202 BJ208 BJ232 BJ238 BJ244 BJ250 BJ256 BJ262 BJ268 BJ274 BJ280 BJ286 BJ292 BJ298 BJ304 BJ310 BJ316 BJ322 BJ328 BJ334 BJ340 BJ346 BJ352 BJ358 BJ364 BJ370 BJ376 BJ382 BJ388 BJ394 BJ400 BJ412 BJ418 BJ424">
    <cfRule type="cellIs" dxfId="2449" priority="1889" stopIfTrue="1" operator="greaterThan">
      <formula>0.03</formula>
    </cfRule>
    <cfRule type="cellIs" dxfId="2448" priority="1890" stopIfTrue="1" operator="lessThan">
      <formula>-0.03</formula>
    </cfRule>
  </conditionalFormatting>
  <conditionalFormatting sqref="BI52 BI54 BI56">
    <cfRule type="cellIs" dxfId="2447" priority="1891" stopIfTrue="1" operator="greaterThan">
      <formula>0.03</formula>
    </cfRule>
    <cfRule type="cellIs" dxfId="2446" priority="1892" stopIfTrue="1" operator="lessThan">
      <formula>-0.03</formula>
    </cfRule>
  </conditionalFormatting>
  <conditionalFormatting sqref="BI58 BI64 BI70 BI76 BI82 BI88 BI94 BI100 BI106 BI112 BI118 BI124 BI130 BI136 BI142 BI148 BI154 BI160 BI166 BI172 BI178 BI184 BI190 BI196 BI202 BI208 BI232 BI238 BI244 BI250 BI256 BI262 BI268 BI274 BI280 BI286 BI292 BI298 BI304 BI310 BI316 BI322 BI328 BI334 BI340 BI346 BI352 BI358 BI364 BI370 BI376 BI382 BI388 BI394 BI400 BI412 BI418 BI424 BI60 BI66 BI72 BI78 BI84 BI90 BI96 BI102 BI108 BI114 BI120 BI126 BI132 BI138 BI144 BI150 BI156 BI162 BI168 BI174 BI180 BI186 BI192 BI198 BI204 BI210 BI234 BI240 BI246 BI252 BI258 BI264 BI270 BI276 BI282 BI288 BI294 BI300 BI306 BI312 BI318 BI324 BI330 BI336 BI342 BI348 BI354 BI360 BI366 BI372 BI378 BI384 BI390 BI396 BI402 BI414 BI420 BI426 BI62 BI68 BI74 BI80 BI86 BI92 BI98 BI104 BI110 BI116 BI122 BI128 BI134 BI140 BI146 BI152 BI158 BI164 BI170 BI176 BI182 BI188 BI194 BI200 BI206 BI212 BI236 BI242 BI248 BI254 BI260 BI266 BI272 BI278 BI284 BI290 BI296 BI302 BI308 BI314 BI320 BI326 BI332 BI338 BI344 BI350 BI356 BI362 BI368 BI374 BI380 BI386 BI392 BI398 BI404 BI416 BI422 BI428">
    <cfRule type="cellIs" dxfId="2445" priority="1887" stopIfTrue="1" operator="greaterThan">
      <formula>0.03</formula>
    </cfRule>
    <cfRule type="cellIs" dxfId="2444" priority="1888" stopIfTrue="1" operator="lessThan">
      <formula>-0.03</formula>
    </cfRule>
  </conditionalFormatting>
  <conditionalFormatting sqref="BJ214">
    <cfRule type="cellIs" dxfId="2443" priority="1885" stopIfTrue="1" operator="greaterThan">
      <formula>0.03</formula>
    </cfRule>
    <cfRule type="cellIs" dxfId="2442" priority="1886" stopIfTrue="1" operator="lessThan">
      <formula>-0.03</formula>
    </cfRule>
  </conditionalFormatting>
  <conditionalFormatting sqref="BI214 BI216 BI218">
    <cfRule type="cellIs" dxfId="2441" priority="1883" stopIfTrue="1" operator="greaterThan">
      <formula>0.03</formula>
    </cfRule>
    <cfRule type="cellIs" dxfId="2440" priority="1884" stopIfTrue="1" operator="lessThan">
      <formula>-0.03</formula>
    </cfRule>
  </conditionalFormatting>
  <conditionalFormatting sqref="BJ220">
    <cfRule type="cellIs" dxfId="2439" priority="1881" stopIfTrue="1" operator="greaterThan">
      <formula>0.03</formula>
    </cfRule>
    <cfRule type="cellIs" dxfId="2438" priority="1882" stopIfTrue="1" operator="lessThan">
      <formula>-0.03</formula>
    </cfRule>
  </conditionalFormatting>
  <conditionalFormatting sqref="BI220 BI222 BI224">
    <cfRule type="cellIs" dxfId="2437" priority="1879" stopIfTrue="1" operator="greaterThan">
      <formula>0.03</formula>
    </cfRule>
    <cfRule type="cellIs" dxfId="2436" priority="1880" stopIfTrue="1" operator="lessThan">
      <formula>-0.03</formula>
    </cfRule>
  </conditionalFormatting>
  <conditionalFormatting sqref="BJ226">
    <cfRule type="cellIs" dxfId="2435" priority="1877" stopIfTrue="1" operator="greaterThan">
      <formula>0.03</formula>
    </cfRule>
    <cfRule type="cellIs" dxfId="2434" priority="1878" stopIfTrue="1" operator="lessThan">
      <formula>-0.03</formula>
    </cfRule>
  </conditionalFormatting>
  <conditionalFormatting sqref="BI226 BI228 BI230">
    <cfRule type="cellIs" dxfId="2433" priority="1875" stopIfTrue="1" operator="greaterThan">
      <formula>0.03</formula>
    </cfRule>
    <cfRule type="cellIs" dxfId="2432" priority="1876" stopIfTrue="1" operator="lessThan">
      <formula>-0.03</formula>
    </cfRule>
  </conditionalFormatting>
  <conditionalFormatting sqref="BJ406">
    <cfRule type="cellIs" dxfId="2431" priority="1873" stopIfTrue="1" operator="greaterThan">
      <formula>0.03</formula>
    </cfRule>
    <cfRule type="cellIs" dxfId="2430" priority="1874" stopIfTrue="1" operator="lessThan">
      <formula>-0.03</formula>
    </cfRule>
  </conditionalFormatting>
  <conditionalFormatting sqref="BI406 BI408 BI410">
    <cfRule type="cellIs" dxfId="2429" priority="1871" stopIfTrue="1" operator="greaterThan">
      <formula>0.03</formula>
    </cfRule>
    <cfRule type="cellIs" dxfId="2428" priority="1872" stopIfTrue="1" operator="lessThan">
      <formula>-0.03</formula>
    </cfRule>
  </conditionalFormatting>
  <conditionalFormatting sqref="BC430 BC432 BC434">
    <cfRule type="cellIs" dxfId="2427" priority="1743" stopIfTrue="1" operator="greaterThan">
      <formula>0.03</formula>
    </cfRule>
    <cfRule type="cellIs" dxfId="2426" priority="1744" stopIfTrue="1" operator="lessThan">
      <formula>-0.03</formula>
    </cfRule>
  </conditionalFormatting>
  <conditionalFormatting sqref="BD430">
    <cfRule type="cellIs" dxfId="2425" priority="1745" stopIfTrue="1" operator="greaterThan">
      <formula>0.03</formula>
    </cfRule>
    <cfRule type="cellIs" dxfId="2424" priority="1746" stopIfTrue="1" operator="lessThan">
      <formula>-0.03</formula>
    </cfRule>
  </conditionalFormatting>
  <conditionalFormatting sqref="AX430:AZ430">
    <cfRule type="cellIs" dxfId="2423" priority="1749" stopIfTrue="1" operator="greaterThan">
      <formula>0.03</formula>
    </cfRule>
    <cfRule type="cellIs" dxfId="2422" priority="1750" stopIfTrue="1" operator="lessThan">
      <formula>-0.03</formula>
    </cfRule>
  </conditionalFormatting>
  <conditionalFormatting sqref="AW430 AW432 AW434">
    <cfRule type="cellIs" dxfId="2421" priority="1747" stopIfTrue="1" operator="greaterThan">
      <formula>0.03</formula>
    </cfRule>
    <cfRule type="cellIs" dxfId="2420" priority="1748" stopIfTrue="1" operator="lessThan">
      <formula>-0.03</formula>
    </cfRule>
  </conditionalFormatting>
  <conditionalFormatting sqref="BF430">
    <cfRule type="cellIs" dxfId="2419" priority="1739" stopIfTrue="1" operator="greaterThan">
      <formula>0.03</formula>
    </cfRule>
    <cfRule type="cellIs" dxfId="2418" priority="1740" stopIfTrue="1" operator="lessThan">
      <formula>-0.03</formula>
    </cfRule>
  </conditionalFormatting>
  <conditionalFormatting sqref="BE430 BE432 BE434">
    <cfRule type="cellIs" dxfId="2417" priority="1741" stopIfTrue="1" operator="greaterThan">
      <formula>0.03</formula>
    </cfRule>
    <cfRule type="cellIs" dxfId="2416" priority="1742" stopIfTrue="1" operator="lessThan">
      <formula>-0.03</formula>
    </cfRule>
  </conditionalFormatting>
  <conditionalFormatting sqref="BN430">
    <cfRule type="cellIs" dxfId="2415" priority="1735" stopIfTrue="1" operator="greaterThan">
      <formula>0.03</formula>
    </cfRule>
    <cfRule type="cellIs" dxfId="2414" priority="1736" stopIfTrue="1" operator="lessThan">
      <formula>-0.03</formula>
    </cfRule>
  </conditionalFormatting>
  <conditionalFormatting sqref="BM430 BM432 BM434">
    <cfRule type="cellIs" dxfId="2413" priority="1737" stopIfTrue="1" operator="greaterThan">
      <formula>0.03</formula>
    </cfRule>
    <cfRule type="cellIs" dxfId="2412" priority="1738" stopIfTrue="1" operator="lessThan">
      <formula>-0.03</formula>
    </cfRule>
  </conditionalFormatting>
  <conditionalFormatting sqref="BL430">
    <cfRule type="cellIs" dxfId="2411" priority="1731" stopIfTrue="1" operator="greaterThan">
      <formula>0.03</formula>
    </cfRule>
    <cfRule type="cellIs" dxfId="2410" priority="1732" stopIfTrue="1" operator="lessThan">
      <formula>-0.03</formula>
    </cfRule>
  </conditionalFormatting>
  <conditionalFormatting sqref="BK430 BK432 BK434">
    <cfRule type="cellIs" dxfId="2409" priority="1733" stopIfTrue="1" operator="greaterThan">
      <formula>0.03</formula>
    </cfRule>
    <cfRule type="cellIs" dxfId="2408" priority="1734" stopIfTrue="1" operator="lessThan">
      <formula>-0.03</formula>
    </cfRule>
  </conditionalFormatting>
  <conditionalFormatting sqref="BO430 BO432 BO434">
    <cfRule type="cellIs" dxfId="2407" priority="1729" stopIfTrue="1" operator="greaterThan">
      <formula>0.03</formula>
    </cfRule>
    <cfRule type="cellIs" dxfId="2406" priority="1730" stopIfTrue="1" operator="lessThan">
      <formula>-0.03</formula>
    </cfRule>
  </conditionalFormatting>
  <conditionalFormatting sqref="BA430">
    <cfRule type="cellIs" dxfId="2405" priority="1727" stopIfTrue="1" operator="greaterThan">
      <formula>0.03</formula>
    </cfRule>
    <cfRule type="cellIs" dxfId="2404" priority="1728" stopIfTrue="1" operator="lessThan">
      <formula>-0.03</formula>
    </cfRule>
  </conditionalFormatting>
  <conditionalFormatting sqref="BB430">
    <cfRule type="cellIs" dxfId="2403" priority="1725" stopIfTrue="1" operator="greaterThan">
      <formula>0.03</formula>
    </cfRule>
    <cfRule type="cellIs" dxfId="2402" priority="1726" stopIfTrue="1" operator="lessThan">
      <formula>-0.03</formula>
    </cfRule>
  </conditionalFormatting>
  <conditionalFormatting sqref="BQ430">
    <cfRule type="cellIs" dxfId="2401" priority="1721" stopIfTrue="1" operator="greaterThan">
      <formula>0.03</formula>
    </cfRule>
    <cfRule type="cellIs" dxfId="2400" priority="1722" stopIfTrue="1" operator="lessThan">
      <formula>-0.03</formula>
    </cfRule>
  </conditionalFormatting>
  <conditionalFormatting sqref="BR430">
    <cfRule type="cellIs" dxfId="2399" priority="1719" stopIfTrue="1" operator="greaterThan">
      <formula>0.03</formula>
    </cfRule>
    <cfRule type="cellIs" dxfId="2398" priority="1720" stopIfTrue="1" operator="lessThan">
      <formula>-0.03</formula>
    </cfRule>
  </conditionalFormatting>
  <conditionalFormatting sqref="BP430">
    <cfRule type="cellIs" dxfId="2397" priority="1723" stopIfTrue="1" operator="greaterThan">
      <formula>0.03</formula>
    </cfRule>
    <cfRule type="cellIs" dxfId="2396" priority="1724" stopIfTrue="1" operator="lessThan">
      <formula>-0.03</formula>
    </cfRule>
  </conditionalFormatting>
  <conditionalFormatting sqref="BS430">
    <cfRule type="cellIs" dxfId="2395" priority="1717" stopIfTrue="1" operator="greaterThan">
      <formula>0.03</formula>
    </cfRule>
    <cfRule type="cellIs" dxfId="2394" priority="1718" stopIfTrue="1" operator="lessThan">
      <formula>-0.03</formula>
    </cfRule>
  </conditionalFormatting>
  <conditionalFormatting sqref="BT430">
    <cfRule type="cellIs" dxfId="2393" priority="1715" stopIfTrue="1" operator="greaterThan">
      <formula>0.03</formula>
    </cfRule>
    <cfRule type="cellIs" dxfId="2392" priority="1716" stopIfTrue="1" operator="lessThan">
      <formula>-0.03</formula>
    </cfRule>
  </conditionalFormatting>
  <conditionalFormatting sqref="BV430">
    <cfRule type="cellIs" dxfId="2391" priority="1713" stopIfTrue="1" operator="greaterThan">
      <formula>0.03</formula>
    </cfRule>
    <cfRule type="cellIs" dxfId="2390" priority="1714" stopIfTrue="1" operator="lessThan">
      <formula>-0.03</formula>
    </cfRule>
  </conditionalFormatting>
  <conditionalFormatting sqref="BU430 BU432 BU434">
    <cfRule type="cellIs" dxfId="2389" priority="1711" stopIfTrue="1" operator="greaterThan">
      <formula>0.03</formula>
    </cfRule>
    <cfRule type="cellIs" dxfId="2388" priority="1712" stopIfTrue="1" operator="lessThan">
      <formula>-0.03</formula>
    </cfRule>
  </conditionalFormatting>
  <conditionalFormatting sqref="BU430:BX430">
    <cfRule type="cellIs" dxfId="2387" priority="1709" stopIfTrue="1" operator="greaterThan">
      <formula>0.03</formula>
    </cfRule>
    <cfRule type="cellIs" dxfId="2386" priority="1710" stopIfTrue="1" operator="lessThan">
      <formula>-0.03</formula>
    </cfRule>
  </conditionalFormatting>
  <conditionalFormatting sqref="BX430">
    <cfRule type="cellIs" dxfId="2385" priority="1707" stopIfTrue="1" operator="greaterThan">
      <formula>0.03</formula>
    </cfRule>
    <cfRule type="cellIs" dxfId="2384" priority="1708" stopIfTrue="1" operator="lessThan">
      <formula>-0.03</formula>
    </cfRule>
  </conditionalFormatting>
  <conditionalFormatting sqref="BW430 BW432 BW434">
    <cfRule type="cellIs" dxfId="2383" priority="1705" stopIfTrue="1" operator="greaterThan">
      <formula>0.03</formula>
    </cfRule>
    <cfRule type="cellIs" dxfId="2382" priority="1706" stopIfTrue="1" operator="lessThan">
      <formula>-0.03</formula>
    </cfRule>
  </conditionalFormatting>
  <conditionalFormatting sqref="BH430">
    <cfRule type="cellIs" dxfId="2381" priority="1703" stopIfTrue="1" operator="greaterThan">
      <formula>0.03</formula>
    </cfRule>
    <cfRule type="cellIs" dxfId="2380" priority="1704" stopIfTrue="1" operator="lessThan">
      <formula>-0.03</formula>
    </cfRule>
  </conditionalFormatting>
  <conditionalFormatting sqref="BG430:BJ430">
    <cfRule type="cellIs" dxfId="2379" priority="1699" stopIfTrue="1" operator="greaterThan">
      <formula>0.03</formula>
    </cfRule>
    <cfRule type="cellIs" dxfId="2378" priority="1700" stopIfTrue="1" operator="lessThan">
      <formula>-0.03</formula>
    </cfRule>
  </conditionalFormatting>
  <conditionalFormatting sqref="BG430 BG432 BG434">
    <cfRule type="cellIs" dxfId="2377" priority="1701" stopIfTrue="1" operator="greaterThan">
      <formula>0.03</formula>
    </cfRule>
    <cfRule type="cellIs" dxfId="2376" priority="1702" stopIfTrue="1" operator="lessThan">
      <formula>-0.03</formula>
    </cfRule>
  </conditionalFormatting>
  <conditionalFormatting sqref="BJ430">
    <cfRule type="cellIs" dxfId="2375" priority="1697" stopIfTrue="1" operator="greaterThan">
      <formula>0.03</formula>
    </cfRule>
    <cfRule type="cellIs" dxfId="2374" priority="1698" stopIfTrue="1" operator="lessThan">
      <formula>-0.03</formula>
    </cfRule>
  </conditionalFormatting>
  <conditionalFormatting sqref="BI430 BI432 BI434">
    <cfRule type="cellIs" dxfId="2373" priority="1695" stopIfTrue="1" operator="greaterThan">
      <formula>0.03</formula>
    </cfRule>
    <cfRule type="cellIs" dxfId="2372" priority="1696" stopIfTrue="1" operator="lessThan">
      <formula>-0.03</formula>
    </cfRule>
  </conditionalFormatting>
  <conditionalFormatting sqref="BC436 BC438 BC440">
    <cfRule type="cellIs" dxfId="2371" priority="1687" stopIfTrue="1" operator="greaterThan">
      <formula>0.03</formula>
    </cfRule>
    <cfRule type="cellIs" dxfId="2370" priority="1688" stopIfTrue="1" operator="lessThan">
      <formula>-0.03</formula>
    </cfRule>
  </conditionalFormatting>
  <conditionalFormatting sqref="BD436">
    <cfRule type="cellIs" dxfId="2369" priority="1689" stopIfTrue="1" operator="greaterThan">
      <formula>0.03</formula>
    </cfRule>
    <cfRule type="cellIs" dxfId="2368" priority="1690" stopIfTrue="1" operator="lessThan">
      <formula>-0.03</formula>
    </cfRule>
  </conditionalFormatting>
  <conditionalFormatting sqref="AX436:AZ436">
    <cfRule type="cellIs" dxfId="2367" priority="1693" stopIfTrue="1" operator="greaterThan">
      <formula>0.03</formula>
    </cfRule>
    <cfRule type="cellIs" dxfId="2366" priority="1694" stopIfTrue="1" operator="lessThan">
      <formula>-0.03</formula>
    </cfRule>
  </conditionalFormatting>
  <conditionalFormatting sqref="AW436 AW438 AW440">
    <cfRule type="cellIs" dxfId="2365" priority="1691" stopIfTrue="1" operator="greaterThan">
      <formula>0.03</formula>
    </cfRule>
    <cfRule type="cellIs" dxfId="2364" priority="1692" stopIfTrue="1" operator="lessThan">
      <formula>-0.03</formula>
    </cfRule>
  </conditionalFormatting>
  <conditionalFormatting sqref="BF436">
    <cfRule type="cellIs" dxfId="2363" priority="1683" stopIfTrue="1" operator="greaterThan">
      <formula>0.03</formula>
    </cfRule>
    <cfRule type="cellIs" dxfId="2362" priority="1684" stopIfTrue="1" operator="lessThan">
      <formula>-0.03</formula>
    </cfRule>
  </conditionalFormatting>
  <conditionalFormatting sqref="BE436 BE438 BE440">
    <cfRule type="cellIs" dxfId="2361" priority="1685" stopIfTrue="1" operator="greaterThan">
      <formula>0.03</formula>
    </cfRule>
    <cfRule type="cellIs" dxfId="2360" priority="1686" stopIfTrue="1" operator="lessThan">
      <formula>-0.03</formula>
    </cfRule>
  </conditionalFormatting>
  <conditionalFormatting sqref="BN436">
    <cfRule type="cellIs" dxfId="2359" priority="1679" stopIfTrue="1" operator="greaterThan">
      <formula>0.03</formula>
    </cfRule>
    <cfRule type="cellIs" dxfId="2358" priority="1680" stopIfTrue="1" operator="lessThan">
      <formula>-0.03</formula>
    </cfRule>
  </conditionalFormatting>
  <conditionalFormatting sqref="BM436 BM438 BM440">
    <cfRule type="cellIs" dxfId="2357" priority="1681" stopIfTrue="1" operator="greaterThan">
      <formula>0.03</formula>
    </cfRule>
    <cfRule type="cellIs" dxfId="2356" priority="1682" stopIfTrue="1" operator="lessThan">
      <formula>-0.03</formula>
    </cfRule>
  </conditionalFormatting>
  <conditionalFormatting sqref="BL436">
    <cfRule type="cellIs" dxfId="2355" priority="1675" stopIfTrue="1" operator="greaterThan">
      <formula>0.03</formula>
    </cfRule>
    <cfRule type="cellIs" dxfId="2354" priority="1676" stopIfTrue="1" operator="lessThan">
      <formula>-0.03</formula>
    </cfRule>
  </conditionalFormatting>
  <conditionalFormatting sqref="BK436 BK438 BK440">
    <cfRule type="cellIs" dxfId="2353" priority="1677" stopIfTrue="1" operator="greaterThan">
      <formula>0.03</formula>
    </cfRule>
    <cfRule type="cellIs" dxfId="2352" priority="1678" stopIfTrue="1" operator="lessThan">
      <formula>-0.03</formula>
    </cfRule>
  </conditionalFormatting>
  <conditionalFormatting sqref="BO436 BO438 BO440">
    <cfRule type="cellIs" dxfId="2351" priority="1673" stopIfTrue="1" operator="greaterThan">
      <formula>0.03</formula>
    </cfRule>
    <cfRule type="cellIs" dxfId="2350" priority="1674" stopIfTrue="1" operator="lessThan">
      <formula>-0.03</formula>
    </cfRule>
  </conditionalFormatting>
  <conditionalFormatting sqref="BA436">
    <cfRule type="cellIs" dxfId="2349" priority="1671" stopIfTrue="1" operator="greaterThan">
      <formula>0.03</formula>
    </cfRule>
    <cfRule type="cellIs" dxfId="2348" priority="1672" stopIfTrue="1" operator="lessThan">
      <formula>-0.03</formula>
    </cfRule>
  </conditionalFormatting>
  <conditionalFormatting sqref="BB436">
    <cfRule type="cellIs" dxfId="2347" priority="1669" stopIfTrue="1" operator="greaterThan">
      <formula>0.03</formula>
    </cfRule>
    <cfRule type="cellIs" dxfId="2346" priority="1670" stopIfTrue="1" operator="lessThan">
      <formula>-0.03</formula>
    </cfRule>
  </conditionalFormatting>
  <conditionalFormatting sqref="BQ436">
    <cfRule type="cellIs" dxfId="2345" priority="1665" stopIfTrue="1" operator="greaterThan">
      <formula>0.03</formula>
    </cfRule>
    <cfRule type="cellIs" dxfId="2344" priority="1666" stopIfTrue="1" operator="lessThan">
      <formula>-0.03</formula>
    </cfRule>
  </conditionalFormatting>
  <conditionalFormatting sqref="BR436">
    <cfRule type="cellIs" dxfId="2343" priority="1663" stopIfTrue="1" operator="greaterThan">
      <formula>0.03</formula>
    </cfRule>
    <cfRule type="cellIs" dxfId="2342" priority="1664" stopIfTrue="1" operator="lessThan">
      <formula>-0.03</formula>
    </cfRule>
  </conditionalFormatting>
  <conditionalFormatting sqref="BP436">
    <cfRule type="cellIs" dxfId="2341" priority="1667" stopIfTrue="1" operator="greaterThan">
      <formula>0.03</formula>
    </cfRule>
    <cfRule type="cellIs" dxfId="2340" priority="1668" stopIfTrue="1" operator="lessThan">
      <formula>-0.03</formula>
    </cfRule>
  </conditionalFormatting>
  <conditionalFormatting sqref="BS436">
    <cfRule type="cellIs" dxfId="2339" priority="1661" stopIfTrue="1" operator="greaterThan">
      <formula>0.03</formula>
    </cfRule>
    <cfRule type="cellIs" dxfId="2338" priority="1662" stopIfTrue="1" operator="lessThan">
      <formula>-0.03</formula>
    </cfRule>
  </conditionalFormatting>
  <conditionalFormatting sqref="BT436">
    <cfRule type="cellIs" dxfId="2337" priority="1659" stopIfTrue="1" operator="greaterThan">
      <formula>0.03</formula>
    </cfRule>
    <cfRule type="cellIs" dxfId="2336" priority="1660" stopIfTrue="1" operator="lessThan">
      <formula>-0.03</formula>
    </cfRule>
  </conditionalFormatting>
  <conditionalFormatting sqref="BV436">
    <cfRule type="cellIs" dxfId="2335" priority="1657" stopIfTrue="1" operator="greaterThan">
      <formula>0.03</formula>
    </cfRule>
    <cfRule type="cellIs" dxfId="2334" priority="1658" stopIfTrue="1" operator="lessThan">
      <formula>-0.03</formula>
    </cfRule>
  </conditionalFormatting>
  <conditionalFormatting sqref="BU436 BU438 BU440">
    <cfRule type="cellIs" dxfId="2333" priority="1655" stopIfTrue="1" operator="greaterThan">
      <formula>0.03</formula>
    </cfRule>
    <cfRule type="cellIs" dxfId="2332" priority="1656" stopIfTrue="1" operator="lessThan">
      <formula>-0.03</formula>
    </cfRule>
  </conditionalFormatting>
  <conditionalFormatting sqref="BU436:BX436">
    <cfRule type="cellIs" dxfId="2331" priority="1653" stopIfTrue="1" operator="greaterThan">
      <formula>0.03</formula>
    </cfRule>
    <cfRule type="cellIs" dxfId="2330" priority="1654" stopIfTrue="1" operator="lessThan">
      <formula>-0.03</formula>
    </cfRule>
  </conditionalFormatting>
  <conditionalFormatting sqref="BX436">
    <cfRule type="cellIs" dxfId="2329" priority="1651" stopIfTrue="1" operator="greaterThan">
      <formula>0.03</formula>
    </cfRule>
    <cfRule type="cellIs" dxfId="2328" priority="1652" stopIfTrue="1" operator="lessThan">
      <formula>-0.03</formula>
    </cfRule>
  </conditionalFormatting>
  <conditionalFormatting sqref="BW436 BW438 BW440">
    <cfRule type="cellIs" dxfId="2327" priority="1649" stopIfTrue="1" operator="greaterThan">
      <formula>0.03</formula>
    </cfRule>
    <cfRule type="cellIs" dxfId="2326" priority="1650" stopIfTrue="1" operator="lessThan">
      <formula>-0.03</formula>
    </cfRule>
  </conditionalFormatting>
  <conditionalFormatting sqref="BH436">
    <cfRule type="cellIs" dxfId="2325" priority="1647" stopIfTrue="1" operator="greaterThan">
      <formula>0.03</formula>
    </cfRule>
    <cfRule type="cellIs" dxfId="2324" priority="1648" stopIfTrue="1" operator="lessThan">
      <formula>-0.03</formula>
    </cfRule>
  </conditionalFormatting>
  <conditionalFormatting sqref="BG436:BJ436">
    <cfRule type="cellIs" dxfId="2323" priority="1643" stopIfTrue="1" operator="greaterThan">
      <formula>0.03</formula>
    </cfRule>
    <cfRule type="cellIs" dxfId="2322" priority="1644" stopIfTrue="1" operator="lessThan">
      <formula>-0.03</formula>
    </cfRule>
  </conditionalFormatting>
  <conditionalFormatting sqref="BG436 BG438 BG440">
    <cfRule type="cellIs" dxfId="2321" priority="1645" stopIfTrue="1" operator="greaterThan">
      <formula>0.03</formula>
    </cfRule>
    <cfRule type="cellIs" dxfId="2320" priority="1646" stopIfTrue="1" operator="lessThan">
      <formula>-0.03</formula>
    </cfRule>
  </conditionalFormatting>
  <conditionalFormatting sqref="BJ436">
    <cfRule type="cellIs" dxfId="2319" priority="1641" stopIfTrue="1" operator="greaterThan">
      <formula>0.03</formula>
    </cfRule>
    <cfRule type="cellIs" dxfId="2318" priority="1642" stopIfTrue="1" operator="lessThan">
      <formula>-0.03</formula>
    </cfRule>
  </conditionalFormatting>
  <conditionalFormatting sqref="BI436 BI438 BI440">
    <cfRule type="cellIs" dxfId="2317" priority="1639" stopIfTrue="1" operator="greaterThan">
      <formula>0.03</formula>
    </cfRule>
    <cfRule type="cellIs" dxfId="2316" priority="1640" stopIfTrue="1" operator="lessThan">
      <formula>-0.03</formula>
    </cfRule>
  </conditionalFormatting>
  <conditionalFormatting sqref="BC442 BC444 BC446">
    <cfRule type="cellIs" dxfId="2315" priority="1631" stopIfTrue="1" operator="greaterThan">
      <formula>0.03</formula>
    </cfRule>
    <cfRule type="cellIs" dxfId="2314" priority="1632" stopIfTrue="1" operator="lessThan">
      <formula>-0.03</formula>
    </cfRule>
  </conditionalFormatting>
  <conditionalFormatting sqref="BD442">
    <cfRule type="cellIs" dxfId="2313" priority="1633" stopIfTrue="1" operator="greaterThan">
      <formula>0.03</formula>
    </cfRule>
    <cfRule type="cellIs" dxfId="2312" priority="1634" stopIfTrue="1" operator="lessThan">
      <formula>-0.03</formula>
    </cfRule>
  </conditionalFormatting>
  <conditionalFormatting sqref="AX442:AZ442">
    <cfRule type="cellIs" dxfId="2311" priority="1637" stopIfTrue="1" operator="greaterThan">
      <formula>0.03</formula>
    </cfRule>
    <cfRule type="cellIs" dxfId="2310" priority="1638" stopIfTrue="1" operator="lessThan">
      <formula>-0.03</formula>
    </cfRule>
  </conditionalFormatting>
  <conditionalFormatting sqref="AW442 AW444 AW446">
    <cfRule type="cellIs" dxfId="2309" priority="1635" stopIfTrue="1" operator="greaterThan">
      <formula>0.03</formula>
    </cfRule>
    <cfRule type="cellIs" dxfId="2308" priority="1636" stopIfTrue="1" operator="lessThan">
      <formula>-0.03</formula>
    </cfRule>
  </conditionalFormatting>
  <conditionalFormatting sqref="BF442">
    <cfRule type="cellIs" dxfId="2307" priority="1627" stopIfTrue="1" operator="greaterThan">
      <formula>0.03</formula>
    </cfRule>
    <cfRule type="cellIs" dxfId="2306" priority="1628" stopIfTrue="1" operator="lessThan">
      <formula>-0.03</formula>
    </cfRule>
  </conditionalFormatting>
  <conditionalFormatting sqref="BE442 BE444 BE446">
    <cfRule type="cellIs" dxfId="2305" priority="1629" stopIfTrue="1" operator="greaterThan">
      <formula>0.03</formula>
    </cfRule>
    <cfRule type="cellIs" dxfId="2304" priority="1630" stopIfTrue="1" operator="lessThan">
      <formula>-0.03</formula>
    </cfRule>
  </conditionalFormatting>
  <conditionalFormatting sqref="BN442">
    <cfRule type="cellIs" dxfId="2303" priority="1623" stopIfTrue="1" operator="greaterThan">
      <formula>0.03</formula>
    </cfRule>
    <cfRule type="cellIs" dxfId="2302" priority="1624" stopIfTrue="1" operator="lessThan">
      <formula>-0.03</formula>
    </cfRule>
  </conditionalFormatting>
  <conditionalFormatting sqref="BM442 BM444 BM446">
    <cfRule type="cellIs" dxfId="2301" priority="1625" stopIfTrue="1" operator="greaterThan">
      <formula>0.03</formula>
    </cfRule>
    <cfRule type="cellIs" dxfId="2300" priority="1626" stopIfTrue="1" operator="lessThan">
      <formula>-0.03</formula>
    </cfRule>
  </conditionalFormatting>
  <conditionalFormatting sqref="BL442">
    <cfRule type="cellIs" dxfId="2299" priority="1619" stopIfTrue="1" operator="greaterThan">
      <formula>0.03</formula>
    </cfRule>
    <cfRule type="cellIs" dxfId="2298" priority="1620" stopIfTrue="1" operator="lessThan">
      <formula>-0.03</formula>
    </cfRule>
  </conditionalFormatting>
  <conditionalFormatting sqref="BK442 BK444 BK446">
    <cfRule type="cellIs" dxfId="2297" priority="1621" stopIfTrue="1" operator="greaterThan">
      <formula>0.03</formula>
    </cfRule>
    <cfRule type="cellIs" dxfId="2296" priority="1622" stopIfTrue="1" operator="lessThan">
      <formula>-0.03</formula>
    </cfRule>
  </conditionalFormatting>
  <conditionalFormatting sqref="BO442 BO444 BO446">
    <cfRule type="cellIs" dxfId="2295" priority="1617" stopIfTrue="1" operator="greaterThan">
      <formula>0.03</formula>
    </cfRule>
    <cfRule type="cellIs" dxfId="2294" priority="1618" stopIfTrue="1" operator="lessThan">
      <formula>-0.03</formula>
    </cfRule>
  </conditionalFormatting>
  <conditionalFormatting sqref="BA442">
    <cfRule type="cellIs" dxfId="2293" priority="1615" stopIfTrue="1" operator="greaterThan">
      <formula>0.03</formula>
    </cfRule>
    <cfRule type="cellIs" dxfId="2292" priority="1616" stopIfTrue="1" operator="lessThan">
      <formula>-0.03</formula>
    </cfRule>
  </conditionalFormatting>
  <conditionalFormatting sqref="BB442">
    <cfRule type="cellIs" dxfId="2291" priority="1613" stopIfTrue="1" operator="greaterThan">
      <formula>0.03</formula>
    </cfRule>
    <cfRule type="cellIs" dxfId="2290" priority="1614" stopIfTrue="1" operator="lessThan">
      <formula>-0.03</formula>
    </cfRule>
  </conditionalFormatting>
  <conditionalFormatting sqref="BQ442">
    <cfRule type="cellIs" dxfId="2289" priority="1609" stopIfTrue="1" operator="greaterThan">
      <formula>0.03</formula>
    </cfRule>
    <cfRule type="cellIs" dxfId="2288" priority="1610" stopIfTrue="1" operator="lessThan">
      <formula>-0.03</formula>
    </cfRule>
  </conditionalFormatting>
  <conditionalFormatting sqref="BR442">
    <cfRule type="cellIs" dxfId="2287" priority="1607" stopIfTrue="1" operator="greaterThan">
      <formula>0.03</formula>
    </cfRule>
    <cfRule type="cellIs" dxfId="2286" priority="1608" stopIfTrue="1" operator="lessThan">
      <formula>-0.03</formula>
    </cfRule>
  </conditionalFormatting>
  <conditionalFormatting sqref="BP442">
    <cfRule type="cellIs" dxfId="2285" priority="1611" stopIfTrue="1" operator="greaterThan">
      <formula>0.03</formula>
    </cfRule>
    <cfRule type="cellIs" dxfId="2284" priority="1612" stopIfTrue="1" operator="lessThan">
      <formula>-0.03</formula>
    </cfRule>
  </conditionalFormatting>
  <conditionalFormatting sqref="BS442">
    <cfRule type="cellIs" dxfId="2283" priority="1605" stopIfTrue="1" operator="greaterThan">
      <formula>0.03</formula>
    </cfRule>
    <cfRule type="cellIs" dxfId="2282" priority="1606" stopIfTrue="1" operator="lessThan">
      <formula>-0.03</formula>
    </cfRule>
  </conditionalFormatting>
  <conditionalFormatting sqref="BT442">
    <cfRule type="cellIs" dxfId="2281" priority="1603" stopIfTrue="1" operator="greaterThan">
      <formula>0.03</formula>
    </cfRule>
    <cfRule type="cellIs" dxfId="2280" priority="1604" stopIfTrue="1" operator="lessThan">
      <formula>-0.03</formula>
    </cfRule>
  </conditionalFormatting>
  <conditionalFormatting sqref="BV442">
    <cfRule type="cellIs" dxfId="2279" priority="1601" stopIfTrue="1" operator="greaterThan">
      <formula>0.03</formula>
    </cfRule>
    <cfRule type="cellIs" dxfId="2278" priority="1602" stopIfTrue="1" operator="lessThan">
      <formula>-0.03</formula>
    </cfRule>
  </conditionalFormatting>
  <conditionalFormatting sqref="BU442 BU444 BU446">
    <cfRule type="cellIs" dxfId="2277" priority="1599" stopIfTrue="1" operator="greaterThan">
      <formula>0.03</formula>
    </cfRule>
    <cfRule type="cellIs" dxfId="2276" priority="1600" stopIfTrue="1" operator="lessThan">
      <formula>-0.03</formula>
    </cfRule>
  </conditionalFormatting>
  <conditionalFormatting sqref="BU442:BX442">
    <cfRule type="cellIs" dxfId="2275" priority="1597" stopIfTrue="1" operator="greaterThan">
      <formula>0.03</formula>
    </cfRule>
    <cfRule type="cellIs" dxfId="2274" priority="1598" stopIfTrue="1" operator="lessThan">
      <formula>-0.03</formula>
    </cfRule>
  </conditionalFormatting>
  <conditionalFormatting sqref="BX442">
    <cfRule type="cellIs" dxfId="2273" priority="1595" stopIfTrue="1" operator="greaterThan">
      <formula>0.03</formula>
    </cfRule>
    <cfRule type="cellIs" dxfId="2272" priority="1596" stopIfTrue="1" operator="lessThan">
      <formula>-0.03</formula>
    </cfRule>
  </conditionalFormatting>
  <conditionalFormatting sqref="BW442 BW444 BW446">
    <cfRule type="cellIs" dxfId="2271" priority="1593" stopIfTrue="1" operator="greaterThan">
      <formula>0.03</formula>
    </cfRule>
    <cfRule type="cellIs" dxfId="2270" priority="1594" stopIfTrue="1" operator="lessThan">
      <formula>-0.03</formula>
    </cfRule>
  </conditionalFormatting>
  <conditionalFormatting sqref="BH442">
    <cfRule type="cellIs" dxfId="2269" priority="1591" stopIfTrue="1" operator="greaterThan">
      <formula>0.03</formula>
    </cfRule>
    <cfRule type="cellIs" dxfId="2268" priority="1592" stopIfTrue="1" operator="lessThan">
      <formula>-0.03</formula>
    </cfRule>
  </conditionalFormatting>
  <conditionalFormatting sqref="BG442:BJ442">
    <cfRule type="cellIs" dxfId="2267" priority="1587" stopIfTrue="1" operator="greaterThan">
      <formula>0.03</formula>
    </cfRule>
    <cfRule type="cellIs" dxfId="2266" priority="1588" stopIfTrue="1" operator="lessThan">
      <formula>-0.03</formula>
    </cfRule>
  </conditionalFormatting>
  <conditionalFormatting sqref="BG442 BG444 BG446">
    <cfRule type="cellIs" dxfId="2265" priority="1589" stopIfTrue="1" operator="greaterThan">
      <formula>0.03</formula>
    </cfRule>
    <cfRule type="cellIs" dxfId="2264" priority="1590" stopIfTrue="1" operator="lessThan">
      <formula>-0.03</formula>
    </cfRule>
  </conditionalFormatting>
  <conditionalFormatting sqref="BJ442">
    <cfRule type="cellIs" dxfId="2263" priority="1585" stopIfTrue="1" operator="greaterThan">
      <formula>0.03</formula>
    </cfRule>
    <cfRule type="cellIs" dxfId="2262" priority="1586" stopIfTrue="1" operator="lessThan">
      <formula>-0.03</formula>
    </cfRule>
  </conditionalFormatting>
  <conditionalFormatting sqref="BI442 BI444 BI446">
    <cfRule type="cellIs" dxfId="2261" priority="1583" stopIfTrue="1" operator="greaterThan">
      <formula>0.03</formula>
    </cfRule>
    <cfRule type="cellIs" dxfId="2260" priority="1584" stopIfTrue="1" operator="lessThan">
      <formula>-0.03</formula>
    </cfRule>
  </conditionalFormatting>
  <conditionalFormatting sqref="BC448 BC450 BC452">
    <cfRule type="cellIs" dxfId="2259" priority="1575" stopIfTrue="1" operator="greaterThan">
      <formula>0.03</formula>
    </cfRule>
    <cfRule type="cellIs" dxfId="2258" priority="1576" stopIfTrue="1" operator="lessThan">
      <formula>-0.03</formula>
    </cfRule>
  </conditionalFormatting>
  <conditionalFormatting sqref="BD448">
    <cfRule type="cellIs" dxfId="2257" priority="1577" stopIfTrue="1" operator="greaterThan">
      <formula>0.03</formula>
    </cfRule>
    <cfRule type="cellIs" dxfId="2256" priority="1578" stopIfTrue="1" operator="lessThan">
      <formula>-0.03</formula>
    </cfRule>
  </conditionalFormatting>
  <conditionalFormatting sqref="AX448:AZ448">
    <cfRule type="cellIs" dxfId="2255" priority="1581" stopIfTrue="1" operator="greaterThan">
      <formula>0.03</formula>
    </cfRule>
    <cfRule type="cellIs" dxfId="2254" priority="1582" stopIfTrue="1" operator="lessThan">
      <formula>-0.03</formula>
    </cfRule>
  </conditionalFormatting>
  <conditionalFormatting sqref="AW448 AW450 AW452">
    <cfRule type="cellIs" dxfId="2253" priority="1579" stopIfTrue="1" operator="greaterThan">
      <formula>0.03</formula>
    </cfRule>
    <cfRule type="cellIs" dxfId="2252" priority="1580" stopIfTrue="1" operator="lessThan">
      <formula>-0.03</formula>
    </cfRule>
  </conditionalFormatting>
  <conditionalFormatting sqref="BF448">
    <cfRule type="cellIs" dxfId="2251" priority="1571" stopIfTrue="1" operator="greaterThan">
      <formula>0.03</formula>
    </cfRule>
    <cfRule type="cellIs" dxfId="2250" priority="1572" stopIfTrue="1" operator="lessThan">
      <formula>-0.03</formula>
    </cfRule>
  </conditionalFormatting>
  <conditionalFormatting sqref="BE448 BE450 BE452">
    <cfRule type="cellIs" dxfId="2249" priority="1573" stopIfTrue="1" operator="greaterThan">
      <formula>0.03</formula>
    </cfRule>
    <cfRule type="cellIs" dxfId="2248" priority="1574" stopIfTrue="1" operator="lessThan">
      <formula>-0.03</formula>
    </cfRule>
  </conditionalFormatting>
  <conditionalFormatting sqref="BN448">
    <cfRule type="cellIs" dxfId="2247" priority="1567" stopIfTrue="1" operator="greaterThan">
      <formula>0.03</formula>
    </cfRule>
    <cfRule type="cellIs" dxfId="2246" priority="1568" stopIfTrue="1" operator="lessThan">
      <formula>-0.03</formula>
    </cfRule>
  </conditionalFormatting>
  <conditionalFormatting sqref="BM448 BM450 BM452">
    <cfRule type="cellIs" dxfId="2245" priority="1569" stopIfTrue="1" operator="greaterThan">
      <formula>0.03</formula>
    </cfRule>
    <cfRule type="cellIs" dxfId="2244" priority="1570" stopIfTrue="1" operator="lessThan">
      <formula>-0.03</formula>
    </cfRule>
  </conditionalFormatting>
  <conditionalFormatting sqref="BL448">
    <cfRule type="cellIs" dxfId="2243" priority="1563" stopIfTrue="1" operator="greaterThan">
      <formula>0.03</formula>
    </cfRule>
    <cfRule type="cellIs" dxfId="2242" priority="1564" stopIfTrue="1" operator="lessThan">
      <formula>-0.03</formula>
    </cfRule>
  </conditionalFormatting>
  <conditionalFormatting sqref="BK448 BK450 BK452">
    <cfRule type="cellIs" dxfId="2241" priority="1565" stopIfTrue="1" operator="greaterThan">
      <formula>0.03</formula>
    </cfRule>
    <cfRule type="cellIs" dxfId="2240" priority="1566" stopIfTrue="1" operator="lessThan">
      <formula>-0.03</formula>
    </cfRule>
  </conditionalFormatting>
  <conditionalFormatting sqref="BO448 BO450 BO452">
    <cfRule type="cellIs" dxfId="2239" priority="1561" stopIfTrue="1" operator="greaterThan">
      <formula>0.03</formula>
    </cfRule>
    <cfRule type="cellIs" dxfId="2238" priority="1562" stopIfTrue="1" operator="lessThan">
      <formula>-0.03</formula>
    </cfRule>
  </conditionalFormatting>
  <conditionalFormatting sqref="BA448">
    <cfRule type="cellIs" dxfId="2237" priority="1559" stopIfTrue="1" operator="greaterThan">
      <formula>0.03</formula>
    </cfRule>
    <cfRule type="cellIs" dxfId="2236" priority="1560" stopIfTrue="1" operator="lessThan">
      <formula>-0.03</formula>
    </cfRule>
  </conditionalFormatting>
  <conditionalFormatting sqref="BB448">
    <cfRule type="cellIs" dxfId="2235" priority="1557" stopIfTrue="1" operator="greaterThan">
      <formula>0.03</formula>
    </cfRule>
    <cfRule type="cellIs" dxfId="2234" priority="1558" stopIfTrue="1" operator="lessThan">
      <formula>-0.03</formula>
    </cfRule>
  </conditionalFormatting>
  <conditionalFormatting sqref="BQ448">
    <cfRule type="cellIs" dxfId="2233" priority="1553" stopIfTrue="1" operator="greaterThan">
      <formula>0.03</formula>
    </cfRule>
    <cfRule type="cellIs" dxfId="2232" priority="1554" stopIfTrue="1" operator="lessThan">
      <formula>-0.03</formula>
    </cfRule>
  </conditionalFormatting>
  <conditionalFormatting sqref="BR448">
    <cfRule type="cellIs" dxfId="2231" priority="1551" stopIfTrue="1" operator="greaterThan">
      <formula>0.03</formula>
    </cfRule>
    <cfRule type="cellIs" dxfId="2230" priority="1552" stopIfTrue="1" operator="lessThan">
      <formula>-0.03</formula>
    </cfRule>
  </conditionalFormatting>
  <conditionalFormatting sqref="BP448">
    <cfRule type="cellIs" dxfId="2229" priority="1555" stopIfTrue="1" operator="greaterThan">
      <formula>0.03</formula>
    </cfRule>
    <cfRule type="cellIs" dxfId="2228" priority="1556" stopIfTrue="1" operator="lessThan">
      <formula>-0.03</formula>
    </cfRule>
  </conditionalFormatting>
  <conditionalFormatting sqref="BS448">
    <cfRule type="cellIs" dxfId="2227" priority="1549" stopIfTrue="1" operator="greaterThan">
      <formula>0.03</formula>
    </cfRule>
    <cfRule type="cellIs" dxfId="2226" priority="1550" stopIfTrue="1" operator="lessThan">
      <formula>-0.03</formula>
    </cfRule>
  </conditionalFormatting>
  <conditionalFormatting sqref="BT448">
    <cfRule type="cellIs" dxfId="2225" priority="1547" stopIfTrue="1" operator="greaterThan">
      <formula>0.03</formula>
    </cfRule>
    <cfRule type="cellIs" dxfId="2224" priority="1548" stopIfTrue="1" operator="lessThan">
      <formula>-0.03</formula>
    </cfRule>
  </conditionalFormatting>
  <conditionalFormatting sqref="BV448">
    <cfRule type="cellIs" dxfId="2223" priority="1545" stopIfTrue="1" operator="greaterThan">
      <formula>0.03</formula>
    </cfRule>
    <cfRule type="cellIs" dxfId="2222" priority="1546" stopIfTrue="1" operator="lessThan">
      <formula>-0.03</formula>
    </cfRule>
  </conditionalFormatting>
  <conditionalFormatting sqref="BU448 BU450 BU452">
    <cfRule type="cellIs" dxfId="2221" priority="1543" stopIfTrue="1" operator="greaterThan">
      <formula>0.03</formula>
    </cfRule>
    <cfRule type="cellIs" dxfId="2220" priority="1544" stopIfTrue="1" operator="lessThan">
      <formula>-0.03</formula>
    </cfRule>
  </conditionalFormatting>
  <conditionalFormatting sqref="BU448:BX448">
    <cfRule type="cellIs" dxfId="2219" priority="1541" stopIfTrue="1" operator="greaterThan">
      <formula>0.03</formula>
    </cfRule>
    <cfRule type="cellIs" dxfId="2218" priority="1542" stopIfTrue="1" operator="lessThan">
      <formula>-0.03</formula>
    </cfRule>
  </conditionalFormatting>
  <conditionalFormatting sqref="BX448">
    <cfRule type="cellIs" dxfId="2217" priority="1539" stopIfTrue="1" operator="greaterThan">
      <formula>0.03</formula>
    </cfRule>
    <cfRule type="cellIs" dxfId="2216" priority="1540" stopIfTrue="1" operator="lessThan">
      <formula>-0.03</formula>
    </cfRule>
  </conditionalFormatting>
  <conditionalFormatting sqref="BW448 BW450 BW452">
    <cfRule type="cellIs" dxfId="2215" priority="1537" stopIfTrue="1" operator="greaterThan">
      <formula>0.03</formula>
    </cfRule>
    <cfRule type="cellIs" dxfId="2214" priority="1538" stopIfTrue="1" operator="lessThan">
      <formula>-0.03</formula>
    </cfRule>
  </conditionalFormatting>
  <conditionalFormatting sqref="BH448">
    <cfRule type="cellIs" dxfId="2213" priority="1535" stopIfTrue="1" operator="greaterThan">
      <formula>0.03</formula>
    </cfRule>
    <cfRule type="cellIs" dxfId="2212" priority="1536" stopIfTrue="1" operator="lessThan">
      <formula>-0.03</formula>
    </cfRule>
  </conditionalFormatting>
  <conditionalFormatting sqref="BG448:BJ448">
    <cfRule type="cellIs" dxfId="2211" priority="1531" stopIfTrue="1" operator="greaterThan">
      <formula>0.03</formula>
    </cfRule>
    <cfRule type="cellIs" dxfId="2210" priority="1532" stopIfTrue="1" operator="lessThan">
      <formula>-0.03</formula>
    </cfRule>
  </conditionalFormatting>
  <conditionalFormatting sqref="BG448 BG450 BG452">
    <cfRule type="cellIs" dxfId="2209" priority="1533" stopIfTrue="1" operator="greaterThan">
      <formula>0.03</formula>
    </cfRule>
    <cfRule type="cellIs" dxfId="2208" priority="1534" stopIfTrue="1" operator="lessThan">
      <formula>-0.03</formula>
    </cfRule>
  </conditionalFormatting>
  <conditionalFormatting sqref="BJ448">
    <cfRule type="cellIs" dxfId="2207" priority="1529" stopIfTrue="1" operator="greaterThan">
      <formula>0.03</formula>
    </cfRule>
    <cfRule type="cellIs" dxfId="2206" priority="1530" stopIfTrue="1" operator="lessThan">
      <formula>-0.03</formula>
    </cfRule>
  </conditionalFormatting>
  <conditionalFormatting sqref="BI448 BI450 BI452">
    <cfRule type="cellIs" dxfId="2205" priority="1527" stopIfTrue="1" operator="greaterThan">
      <formula>0.03</formula>
    </cfRule>
    <cfRule type="cellIs" dxfId="2204" priority="1528" stopIfTrue="1" operator="lessThan">
      <formula>-0.03</formula>
    </cfRule>
  </conditionalFormatting>
  <conditionalFormatting sqref="BC454 BC456 BC458">
    <cfRule type="cellIs" dxfId="2203" priority="1519" stopIfTrue="1" operator="greaterThan">
      <formula>0.03</formula>
    </cfRule>
    <cfRule type="cellIs" dxfId="2202" priority="1520" stopIfTrue="1" operator="lessThan">
      <formula>-0.03</formula>
    </cfRule>
  </conditionalFormatting>
  <conditionalFormatting sqref="BD454">
    <cfRule type="cellIs" dxfId="2201" priority="1521" stopIfTrue="1" operator="greaterThan">
      <formula>0.03</formula>
    </cfRule>
    <cfRule type="cellIs" dxfId="2200" priority="1522" stopIfTrue="1" operator="lessThan">
      <formula>-0.03</formula>
    </cfRule>
  </conditionalFormatting>
  <conditionalFormatting sqref="AX454:AZ454">
    <cfRule type="cellIs" dxfId="2199" priority="1525" stopIfTrue="1" operator="greaterThan">
      <formula>0.03</formula>
    </cfRule>
    <cfRule type="cellIs" dxfId="2198" priority="1526" stopIfTrue="1" operator="lessThan">
      <formula>-0.03</formula>
    </cfRule>
  </conditionalFormatting>
  <conditionalFormatting sqref="AW454 AW456 AW458">
    <cfRule type="cellIs" dxfId="2197" priority="1523" stopIfTrue="1" operator="greaterThan">
      <formula>0.03</formula>
    </cfRule>
    <cfRule type="cellIs" dxfId="2196" priority="1524" stopIfTrue="1" operator="lessThan">
      <formula>-0.03</formula>
    </cfRule>
  </conditionalFormatting>
  <conditionalFormatting sqref="BF454">
    <cfRule type="cellIs" dxfId="2195" priority="1515" stopIfTrue="1" operator="greaterThan">
      <formula>0.03</formula>
    </cfRule>
    <cfRule type="cellIs" dxfId="2194" priority="1516" stopIfTrue="1" operator="lessThan">
      <formula>-0.03</formula>
    </cfRule>
  </conditionalFormatting>
  <conditionalFormatting sqref="BE454 BE456 BE458">
    <cfRule type="cellIs" dxfId="2193" priority="1517" stopIfTrue="1" operator="greaterThan">
      <formula>0.03</formula>
    </cfRule>
    <cfRule type="cellIs" dxfId="2192" priority="1518" stopIfTrue="1" operator="lessThan">
      <formula>-0.03</formula>
    </cfRule>
  </conditionalFormatting>
  <conditionalFormatting sqref="BN454">
    <cfRule type="cellIs" dxfId="2191" priority="1511" stopIfTrue="1" operator="greaterThan">
      <formula>0.03</formula>
    </cfRule>
    <cfRule type="cellIs" dxfId="2190" priority="1512" stopIfTrue="1" operator="lessThan">
      <formula>-0.03</formula>
    </cfRule>
  </conditionalFormatting>
  <conditionalFormatting sqref="BM454 BM456 BM458">
    <cfRule type="cellIs" dxfId="2189" priority="1513" stopIfTrue="1" operator="greaterThan">
      <formula>0.03</formula>
    </cfRule>
    <cfRule type="cellIs" dxfId="2188" priority="1514" stopIfTrue="1" operator="lessThan">
      <formula>-0.03</formula>
    </cfRule>
  </conditionalFormatting>
  <conditionalFormatting sqref="BL454">
    <cfRule type="cellIs" dxfId="2187" priority="1507" stopIfTrue="1" operator="greaterThan">
      <formula>0.03</formula>
    </cfRule>
    <cfRule type="cellIs" dxfId="2186" priority="1508" stopIfTrue="1" operator="lessThan">
      <formula>-0.03</formula>
    </cfRule>
  </conditionalFormatting>
  <conditionalFormatting sqref="BK454 BK456 BK458">
    <cfRule type="cellIs" dxfId="2185" priority="1509" stopIfTrue="1" operator="greaterThan">
      <formula>0.03</formula>
    </cfRule>
    <cfRule type="cellIs" dxfId="2184" priority="1510" stopIfTrue="1" operator="lessThan">
      <formula>-0.03</formula>
    </cfRule>
  </conditionalFormatting>
  <conditionalFormatting sqref="BO454 BO456 BO458">
    <cfRule type="cellIs" dxfId="2183" priority="1505" stopIfTrue="1" operator="greaterThan">
      <formula>0.03</formula>
    </cfRule>
    <cfRule type="cellIs" dxfId="2182" priority="1506" stopIfTrue="1" operator="lessThan">
      <formula>-0.03</formula>
    </cfRule>
  </conditionalFormatting>
  <conditionalFormatting sqref="BA454">
    <cfRule type="cellIs" dxfId="2181" priority="1503" stopIfTrue="1" operator="greaterThan">
      <formula>0.03</formula>
    </cfRule>
    <cfRule type="cellIs" dxfId="2180" priority="1504" stopIfTrue="1" operator="lessThan">
      <formula>-0.03</formula>
    </cfRule>
  </conditionalFormatting>
  <conditionalFormatting sqref="BB454">
    <cfRule type="cellIs" dxfId="2179" priority="1501" stopIfTrue="1" operator="greaterThan">
      <formula>0.03</formula>
    </cfRule>
    <cfRule type="cellIs" dxfId="2178" priority="1502" stopIfTrue="1" operator="lessThan">
      <formula>-0.03</formula>
    </cfRule>
  </conditionalFormatting>
  <conditionalFormatting sqref="BQ454">
    <cfRule type="cellIs" dxfId="2177" priority="1497" stopIfTrue="1" operator="greaterThan">
      <formula>0.03</formula>
    </cfRule>
    <cfRule type="cellIs" dxfId="2176" priority="1498" stopIfTrue="1" operator="lessThan">
      <formula>-0.03</formula>
    </cfRule>
  </conditionalFormatting>
  <conditionalFormatting sqref="BR454">
    <cfRule type="cellIs" dxfId="2175" priority="1495" stopIfTrue="1" operator="greaterThan">
      <formula>0.03</formula>
    </cfRule>
    <cfRule type="cellIs" dxfId="2174" priority="1496" stopIfTrue="1" operator="lessThan">
      <formula>-0.03</formula>
    </cfRule>
  </conditionalFormatting>
  <conditionalFormatting sqref="BP454">
    <cfRule type="cellIs" dxfId="2173" priority="1499" stopIfTrue="1" operator="greaterThan">
      <formula>0.03</formula>
    </cfRule>
    <cfRule type="cellIs" dxfId="2172" priority="1500" stopIfTrue="1" operator="lessThan">
      <formula>-0.03</formula>
    </cfRule>
  </conditionalFormatting>
  <conditionalFormatting sqref="BS454">
    <cfRule type="cellIs" dxfId="2171" priority="1493" stopIfTrue="1" operator="greaterThan">
      <formula>0.03</formula>
    </cfRule>
    <cfRule type="cellIs" dxfId="2170" priority="1494" stopIfTrue="1" operator="lessThan">
      <formula>-0.03</formula>
    </cfRule>
  </conditionalFormatting>
  <conditionalFormatting sqref="BT454">
    <cfRule type="cellIs" dxfId="2169" priority="1491" stopIfTrue="1" operator="greaterThan">
      <formula>0.03</formula>
    </cfRule>
    <cfRule type="cellIs" dxfId="2168" priority="1492" stopIfTrue="1" operator="lessThan">
      <formula>-0.03</formula>
    </cfRule>
  </conditionalFormatting>
  <conditionalFormatting sqref="BV454">
    <cfRule type="cellIs" dxfId="2167" priority="1489" stopIfTrue="1" operator="greaterThan">
      <formula>0.03</formula>
    </cfRule>
    <cfRule type="cellIs" dxfId="2166" priority="1490" stopIfTrue="1" operator="lessThan">
      <formula>-0.03</formula>
    </cfRule>
  </conditionalFormatting>
  <conditionalFormatting sqref="BU454 BU456 BU458">
    <cfRule type="cellIs" dxfId="2165" priority="1487" stopIfTrue="1" operator="greaterThan">
      <formula>0.03</formula>
    </cfRule>
    <cfRule type="cellIs" dxfId="2164" priority="1488" stopIfTrue="1" operator="lessThan">
      <formula>-0.03</formula>
    </cfRule>
  </conditionalFormatting>
  <conditionalFormatting sqref="BU454:BX454">
    <cfRule type="cellIs" dxfId="2163" priority="1485" stopIfTrue="1" operator="greaterThan">
      <formula>0.03</formula>
    </cfRule>
    <cfRule type="cellIs" dxfId="2162" priority="1486" stopIfTrue="1" operator="lessThan">
      <formula>-0.03</formula>
    </cfRule>
  </conditionalFormatting>
  <conditionalFormatting sqref="BX454">
    <cfRule type="cellIs" dxfId="2161" priority="1483" stopIfTrue="1" operator="greaterThan">
      <formula>0.03</formula>
    </cfRule>
    <cfRule type="cellIs" dxfId="2160" priority="1484" stopIfTrue="1" operator="lessThan">
      <formula>-0.03</formula>
    </cfRule>
  </conditionalFormatting>
  <conditionalFormatting sqref="BW454 BW456 BW458">
    <cfRule type="cellIs" dxfId="2159" priority="1481" stopIfTrue="1" operator="greaterThan">
      <formula>0.03</formula>
    </cfRule>
    <cfRule type="cellIs" dxfId="2158" priority="1482" stopIfTrue="1" operator="lessThan">
      <formula>-0.03</formula>
    </cfRule>
  </conditionalFormatting>
  <conditionalFormatting sqref="BH454">
    <cfRule type="cellIs" dxfId="2157" priority="1479" stopIfTrue="1" operator="greaterThan">
      <formula>0.03</formula>
    </cfRule>
    <cfRule type="cellIs" dxfId="2156" priority="1480" stopIfTrue="1" operator="lessThan">
      <formula>-0.03</formula>
    </cfRule>
  </conditionalFormatting>
  <conditionalFormatting sqref="BG454:BJ454">
    <cfRule type="cellIs" dxfId="2155" priority="1475" stopIfTrue="1" operator="greaterThan">
      <formula>0.03</formula>
    </cfRule>
    <cfRule type="cellIs" dxfId="2154" priority="1476" stopIfTrue="1" operator="lessThan">
      <formula>-0.03</formula>
    </cfRule>
  </conditionalFormatting>
  <conditionalFormatting sqref="BG454 BG456 BG458">
    <cfRule type="cellIs" dxfId="2153" priority="1477" stopIfTrue="1" operator="greaterThan">
      <formula>0.03</formula>
    </cfRule>
    <cfRule type="cellIs" dxfId="2152" priority="1478" stopIfTrue="1" operator="lessThan">
      <formula>-0.03</formula>
    </cfRule>
  </conditionalFormatting>
  <conditionalFormatting sqref="BJ454">
    <cfRule type="cellIs" dxfId="2151" priority="1473" stopIfTrue="1" operator="greaterThan">
      <formula>0.03</formula>
    </cfRule>
    <cfRule type="cellIs" dxfId="2150" priority="1474" stopIfTrue="1" operator="lessThan">
      <formula>-0.03</formula>
    </cfRule>
  </conditionalFormatting>
  <conditionalFormatting sqref="BI454 BI456 BI458">
    <cfRule type="cellIs" dxfId="2149" priority="1471" stopIfTrue="1" operator="greaterThan">
      <formula>0.03</formula>
    </cfRule>
    <cfRule type="cellIs" dxfId="2148" priority="1472" stopIfTrue="1" operator="lessThan">
      <formula>-0.03</formula>
    </cfRule>
  </conditionalFormatting>
  <conditionalFormatting sqref="BC460 BC462 BC464">
    <cfRule type="cellIs" dxfId="2147" priority="1463" stopIfTrue="1" operator="greaterThan">
      <formula>0.03</formula>
    </cfRule>
    <cfRule type="cellIs" dxfId="2146" priority="1464" stopIfTrue="1" operator="lessThan">
      <formula>-0.03</formula>
    </cfRule>
  </conditionalFormatting>
  <conditionalFormatting sqref="BD460">
    <cfRule type="cellIs" dxfId="2145" priority="1465" stopIfTrue="1" operator="greaterThan">
      <formula>0.03</formula>
    </cfRule>
    <cfRule type="cellIs" dxfId="2144" priority="1466" stopIfTrue="1" operator="lessThan">
      <formula>-0.03</formula>
    </cfRule>
  </conditionalFormatting>
  <conditionalFormatting sqref="AX460:AZ460">
    <cfRule type="cellIs" dxfId="2143" priority="1469" stopIfTrue="1" operator="greaterThan">
      <formula>0.03</formula>
    </cfRule>
    <cfRule type="cellIs" dxfId="2142" priority="1470" stopIfTrue="1" operator="lessThan">
      <formula>-0.03</formula>
    </cfRule>
  </conditionalFormatting>
  <conditionalFormatting sqref="AW460 AW462 AW464">
    <cfRule type="cellIs" dxfId="2141" priority="1467" stopIfTrue="1" operator="greaterThan">
      <formula>0.03</formula>
    </cfRule>
    <cfRule type="cellIs" dxfId="2140" priority="1468" stopIfTrue="1" operator="lessThan">
      <formula>-0.03</formula>
    </cfRule>
  </conditionalFormatting>
  <conditionalFormatting sqref="BF460">
    <cfRule type="cellIs" dxfId="2139" priority="1459" stopIfTrue="1" operator="greaterThan">
      <formula>0.03</formula>
    </cfRule>
    <cfRule type="cellIs" dxfId="2138" priority="1460" stopIfTrue="1" operator="lessThan">
      <formula>-0.03</formula>
    </cfRule>
  </conditionalFormatting>
  <conditionalFormatting sqref="BE460 BE462 BE464">
    <cfRule type="cellIs" dxfId="2137" priority="1461" stopIfTrue="1" operator="greaterThan">
      <formula>0.03</formula>
    </cfRule>
    <cfRule type="cellIs" dxfId="2136" priority="1462" stopIfTrue="1" operator="lessThan">
      <formula>-0.03</formula>
    </cfRule>
  </conditionalFormatting>
  <conditionalFormatting sqref="BN460">
    <cfRule type="cellIs" dxfId="2135" priority="1455" stopIfTrue="1" operator="greaterThan">
      <formula>0.03</formula>
    </cfRule>
    <cfRule type="cellIs" dxfId="2134" priority="1456" stopIfTrue="1" operator="lessThan">
      <formula>-0.03</formula>
    </cfRule>
  </conditionalFormatting>
  <conditionalFormatting sqref="BM460 BM462 BM464">
    <cfRule type="cellIs" dxfId="2133" priority="1457" stopIfTrue="1" operator="greaterThan">
      <formula>0.03</formula>
    </cfRule>
    <cfRule type="cellIs" dxfId="2132" priority="1458" stopIfTrue="1" operator="lessThan">
      <formula>-0.03</formula>
    </cfRule>
  </conditionalFormatting>
  <conditionalFormatting sqref="BL460">
    <cfRule type="cellIs" dxfId="2131" priority="1451" stopIfTrue="1" operator="greaterThan">
      <formula>0.03</formula>
    </cfRule>
    <cfRule type="cellIs" dxfId="2130" priority="1452" stopIfTrue="1" operator="lessThan">
      <formula>-0.03</formula>
    </cfRule>
  </conditionalFormatting>
  <conditionalFormatting sqref="BK460 BK462 BK464">
    <cfRule type="cellIs" dxfId="2129" priority="1453" stopIfTrue="1" operator="greaterThan">
      <formula>0.03</formula>
    </cfRule>
    <cfRule type="cellIs" dxfId="2128" priority="1454" stopIfTrue="1" operator="lessThan">
      <formula>-0.03</formula>
    </cfRule>
  </conditionalFormatting>
  <conditionalFormatting sqref="BO460 BO462 BO464">
    <cfRule type="cellIs" dxfId="2127" priority="1449" stopIfTrue="1" operator="greaterThan">
      <formula>0.03</formula>
    </cfRule>
    <cfRule type="cellIs" dxfId="2126" priority="1450" stopIfTrue="1" operator="lessThan">
      <formula>-0.03</formula>
    </cfRule>
  </conditionalFormatting>
  <conditionalFormatting sqref="BA460">
    <cfRule type="cellIs" dxfId="2125" priority="1447" stopIfTrue="1" operator="greaterThan">
      <formula>0.03</formula>
    </cfRule>
    <cfRule type="cellIs" dxfId="2124" priority="1448" stopIfTrue="1" operator="lessThan">
      <formula>-0.03</formula>
    </cfRule>
  </conditionalFormatting>
  <conditionalFormatting sqref="BB460">
    <cfRule type="cellIs" dxfId="2123" priority="1445" stopIfTrue="1" operator="greaterThan">
      <formula>0.03</formula>
    </cfRule>
    <cfRule type="cellIs" dxfId="2122" priority="1446" stopIfTrue="1" operator="lessThan">
      <formula>-0.03</formula>
    </cfRule>
  </conditionalFormatting>
  <conditionalFormatting sqref="BQ460">
    <cfRule type="cellIs" dxfId="2121" priority="1441" stopIfTrue="1" operator="greaterThan">
      <formula>0.03</formula>
    </cfRule>
    <cfRule type="cellIs" dxfId="2120" priority="1442" stopIfTrue="1" operator="lessThan">
      <formula>-0.03</formula>
    </cfRule>
  </conditionalFormatting>
  <conditionalFormatting sqref="BR460">
    <cfRule type="cellIs" dxfId="2119" priority="1439" stopIfTrue="1" operator="greaterThan">
      <formula>0.03</formula>
    </cfRule>
    <cfRule type="cellIs" dxfId="2118" priority="1440" stopIfTrue="1" operator="lessThan">
      <formula>-0.03</formula>
    </cfRule>
  </conditionalFormatting>
  <conditionalFormatting sqref="BP460">
    <cfRule type="cellIs" dxfId="2117" priority="1443" stopIfTrue="1" operator="greaterThan">
      <formula>0.03</formula>
    </cfRule>
    <cfRule type="cellIs" dxfId="2116" priority="1444" stopIfTrue="1" operator="lessThan">
      <formula>-0.03</formula>
    </cfRule>
  </conditionalFormatting>
  <conditionalFormatting sqref="BS460">
    <cfRule type="cellIs" dxfId="2115" priority="1437" stopIfTrue="1" operator="greaterThan">
      <formula>0.03</formula>
    </cfRule>
    <cfRule type="cellIs" dxfId="2114" priority="1438" stopIfTrue="1" operator="lessThan">
      <formula>-0.03</formula>
    </cfRule>
  </conditionalFormatting>
  <conditionalFormatting sqref="BT460">
    <cfRule type="cellIs" dxfId="2113" priority="1435" stopIfTrue="1" operator="greaterThan">
      <formula>0.03</formula>
    </cfRule>
    <cfRule type="cellIs" dxfId="2112" priority="1436" stopIfTrue="1" operator="lessThan">
      <formula>-0.03</formula>
    </cfRule>
  </conditionalFormatting>
  <conditionalFormatting sqref="BV460">
    <cfRule type="cellIs" dxfId="2111" priority="1433" stopIfTrue="1" operator="greaterThan">
      <formula>0.03</formula>
    </cfRule>
    <cfRule type="cellIs" dxfId="2110" priority="1434" stopIfTrue="1" operator="lessThan">
      <formula>-0.03</formula>
    </cfRule>
  </conditionalFormatting>
  <conditionalFormatting sqref="BU460 BU462 BU464">
    <cfRule type="cellIs" dxfId="2109" priority="1431" stopIfTrue="1" operator="greaterThan">
      <formula>0.03</formula>
    </cfRule>
    <cfRule type="cellIs" dxfId="2108" priority="1432" stopIfTrue="1" operator="lessThan">
      <formula>-0.03</formula>
    </cfRule>
  </conditionalFormatting>
  <conditionalFormatting sqref="BU460:BX460">
    <cfRule type="cellIs" dxfId="2107" priority="1429" stopIfTrue="1" operator="greaterThan">
      <formula>0.03</formula>
    </cfRule>
    <cfRule type="cellIs" dxfId="2106" priority="1430" stopIfTrue="1" operator="lessThan">
      <formula>-0.03</formula>
    </cfRule>
  </conditionalFormatting>
  <conditionalFormatting sqref="BX460">
    <cfRule type="cellIs" dxfId="2105" priority="1427" stopIfTrue="1" operator="greaterThan">
      <formula>0.03</formula>
    </cfRule>
    <cfRule type="cellIs" dxfId="2104" priority="1428" stopIfTrue="1" operator="lessThan">
      <formula>-0.03</formula>
    </cfRule>
  </conditionalFormatting>
  <conditionalFormatting sqref="BW460 BW462 BW464">
    <cfRule type="cellIs" dxfId="2103" priority="1425" stopIfTrue="1" operator="greaterThan">
      <formula>0.03</formula>
    </cfRule>
    <cfRule type="cellIs" dxfId="2102" priority="1426" stopIfTrue="1" operator="lessThan">
      <formula>-0.03</formula>
    </cfRule>
  </conditionalFormatting>
  <conditionalFormatting sqref="BH460">
    <cfRule type="cellIs" dxfId="2101" priority="1423" stopIfTrue="1" operator="greaterThan">
      <formula>0.03</formula>
    </cfRule>
    <cfRule type="cellIs" dxfId="2100" priority="1424" stopIfTrue="1" operator="lessThan">
      <formula>-0.03</formula>
    </cfRule>
  </conditionalFormatting>
  <conditionalFormatting sqref="BG460:BJ460">
    <cfRule type="cellIs" dxfId="2099" priority="1419" stopIfTrue="1" operator="greaterThan">
      <formula>0.03</formula>
    </cfRule>
    <cfRule type="cellIs" dxfId="2098" priority="1420" stopIfTrue="1" operator="lessThan">
      <formula>-0.03</formula>
    </cfRule>
  </conditionalFormatting>
  <conditionalFormatting sqref="BG460 BG462 BG464">
    <cfRule type="cellIs" dxfId="2097" priority="1421" stopIfTrue="1" operator="greaterThan">
      <formula>0.03</formula>
    </cfRule>
    <cfRule type="cellIs" dxfId="2096" priority="1422" stopIfTrue="1" operator="lessThan">
      <formula>-0.03</formula>
    </cfRule>
  </conditionalFormatting>
  <conditionalFormatting sqref="BJ460">
    <cfRule type="cellIs" dxfId="2095" priority="1417" stopIfTrue="1" operator="greaterThan">
      <formula>0.03</formula>
    </cfRule>
    <cfRule type="cellIs" dxfId="2094" priority="1418" stopIfTrue="1" operator="lessThan">
      <formula>-0.03</formula>
    </cfRule>
  </conditionalFormatting>
  <conditionalFormatting sqref="BI460 BI462 BI464">
    <cfRule type="cellIs" dxfId="2093" priority="1415" stopIfTrue="1" operator="greaterThan">
      <formula>0.03</formula>
    </cfRule>
    <cfRule type="cellIs" dxfId="2092" priority="1416" stopIfTrue="1" operator="lessThan">
      <formula>-0.03</formula>
    </cfRule>
  </conditionalFormatting>
  <conditionalFormatting sqref="BC466 BC468 BC470">
    <cfRule type="cellIs" dxfId="2091" priority="1407" stopIfTrue="1" operator="greaterThan">
      <formula>0.03</formula>
    </cfRule>
    <cfRule type="cellIs" dxfId="2090" priority="1408" stopIfTrue="1" operator="lessThan">
      <formula>-0.03</formula>
    </cfRule>
  </conditionalFormatting>
  <conditionalFormatting sqref="BD466">
    <cfRule type="cellIs" dxfId="2089" priority="1409" stopIfTrue="1" operator="greaterThan">
      <formula>0.03</formula>
    </cfRule>
    <cfRule type="cellIs" dxfId="2088" priority="1410" stopIfTrue="1" operator="lessThan">
      <formula>-0.03</formula>
    </cfRule>
  </conditionalFormatting>
  <conditionalFormatting sqref="AX466:AZ466">
    <cfRule type="cellIs" dxfId="2087" priority="1413" stopIfTrue="1" operator="greaterThan">
      <formula>0.03</formula>
    </cfRule>
    <cfRule type="cellIs" dxfId="2086" priority="1414" stopIfTrue="1" operator="lessThan">
      <formula>-0.03</formula>
    </cfRule>
  </conditionalFormatting>
  <conditionalFormatting sqref="AW466 AW468 AW470">
    <cfRule type="cellIs" dxfId="2085" priority="1411" stopIfTrue="1" operator="greaterThan">
      <formula>0.03</formula>
    </cfRule>
    <cfRule type="cellIs" dxfId="2084" priority="1412" stopIfTrue="1" operator="lessThan">
      <formula>-0.03</formula>
    </cfRule>
  </conditionalFormatting>
  <conditionalFormatting sqref="BF466">
    <cfRule type="cellIs" dxfId="2083" priority="1403" stopIfTrue="1" operator="greaterThan">
      <formula>0.03</formula>
    </cfRule>
    <cfRule type="cellIs" dxfId="2082" priority="1404" stopIfTrue="1" operator="lessThan">
      <formula>-0.03</formula>
    </cfRule>
  </conditionalFormatting>
  <conditionalFormatting sqref="BE466 BE468 BE470">
    <cfRule type="cellIs" dxfId="2081" priority="1405" stopIfTrue="1" operator="greaterThan">
      <formula>0.03</formula>
    </cfRule>
    <cfRule type="cellIs" dxfId="2080" priority="1406" stopIfTrue="1" operator="lessThan">
      <formula>-0.03</formula>
    </cfRule>
  </conditionalFormatting>
  <conditionalFormatting sqref="BN466">
    <cfRule type="cellIs" dxfId="2079" priority="1399" stopIfTrue="1" operator="greaterThan">
      <formula>0.03</formula>
    </cfRule>
    <cfRule type="cellIs" dxfId="2078" priority="1400" stopIfTrue="1" operator="lessThan">
      <formula>-0.03</formula>
    </cfRule>
  </conditionalFormatting>
  <conditionalFormatting sqref="BM466 BM468 BM470">
    <cfRule type="cellIs" dxfId="2077" priority="1401" stopIfTrue="1" operator="greaterThan">
      <formula>0.03</formula>
    </cfRule>
    <cfRule type="cellIs" dxfId="2076" priority="1402" stopIfTrue="1" operator="lessThan">
      <formula>-0.03</formula>
    </cfRule>
  </conditionalFormatting>
  <conditionalFormatting sqref="BL466">
    <cfRule type="cellIs" dxfId="2075" priority="1395" stopIfTrue="1" operator="greaterThan">
      <formula>0.03</formula>
    </cfRule>
    <cfRule type="cellIs" dxfId="2074" priority="1396" stopIfTrue="1" operator="lessThan">
      <formula>-0.03</formula>
    </cfRule>
  </conditionalFormatting>
  <conditionalFormatting sqref="BK466 BK468 BK470">
    <cfRule type="cellIs" dxfId="2073" priority="1397" stopIfTrue="1" operator="greaterThan">
      <formula>0.03</formula>
    </cfRule>
    <cfRule type="cellIs" dxfId="2072" priority="1398" stopIfTrue="1" operator="lessThan">
      <formula>-0.03</formula>
    </cfRule>
  </conditionalFormatting>
  <conditionalFormatting sqref="BO466 BO468 BO470">
    <cfRule type="cellIs" dxfId="2071" priority="1393" stopIfTrue="1" operator="greaterThan">
      <formula>0.03</formula>
    </cfRule>
    <cfRule type="cellIs" dxfId="2070" priority="1394" stopIfTrue="1" operator="lessThan">
      <formula>-0.03</formula>
    </cfRule>
  </conditionalFormatting>
  <conditionalFormatting sqref="BA466">
    <cfRule type="cellIs" dxfId="2069" priority="1391" stopIfTrue="1" operator="greaterThan">
      <formula>0.03</formula>
    </cfRule>
    <cfRule type="cellIs" dxfId="2068" priority="1392" stopIfTrue="1" operator="lessThan">
      <formula>-0.03</formula>
    </cfRule>
  </conditionalFormatting>
  <conditionalFormatting sqref="BB466">
    <cfRule type="cellIs" dxfId="2067" priority="1389" stopIfTrue="1" operator="greaterThan">
      <formula>0.03</formula>
    </cfRule>
    <cfRule type="cellIs" dxfId="2066" priority="1390" stopIfTrue="1" operator="lessThan">
      <formula>-0.03</formula>
    </cfRule>
  </conditionalFormatting>
  <conditionalFormatting sqref="BQ466">
    <cfRule type="cellIs" dxfId="2065" priority="1385" stopIfTrue="1" operator="greaterThan">
      <formula>0.03</formula>
    </cfRule>
    <cfRule type="cellIs" dxfId="2064" priority="1386" stopIfTrue="1" operator="lessThan">
      <formula>-0.03</formula>
    </cfRule>
  </conditionalFormatting>
  <conditionalFormatting sqref="BR466">
    <cfRule type="cellIs" dxfId="2063" priority="1383" stopIfTrue="1" operator="greaterThan">
      <formula>0.03</formula>
    </cfRule>
    <cfRule type="cellIs" dxfId="2062" priority="1384" stopIfTrue="1" operator="lessThan">
      <formula>-0.03</formula>
    </cfRule>
  </conditionalFormatting>
  <conditionalFormatting sqref="BP466">
    <cfRule type="cellIs" dxfId="2061" priority="1387" stopIfTrue="1" operator="greaterThan">
      <formula>0.03</formula>
    </cfRule>
    <cfRule type="cellIs" dxfId="2060" priority="1388" stopIfTrue="1" operator="lessThan">
      <formula>-0.03</formula>
    </cfRule>
  </conditionalFormatting>
  <conditionalFormatting sqref="BS466">
    <cfRule type="cellIs" dxfId="2059" priority="1381" stopIfTrue="1" operator="greaterThan">
      <formula>0.03</formula>
    </cfRule>
    <cfRule type="cellIs" dxfId="2058" priority="1382" stopIfTrue="1" operator="lessThan">
      <formula>-0.03</formula>
    </cfRule>
  </conditionalFormatting>
  <conditionalFormatting sqref="BT466">
    <cfRule type="cellIs" dxfId="2057" priority="1379" stopIfTrue="1" operator="greaterThan">
      <formula>0.03</formula>
    </cfRule>
    <cfRule type="cellIs" dxfId="2056" priority="1380" stopIfTrue="1" operator="lessThan">
      <formula>-0.03</formula>
    </cfRule>
  </conditionalFormatting>
  <conditionalFormatting sqref="BV466">
    <cfRule type="cellIs" dxfId="2055" priority="1377" stopIfTrue="1" operator="greaterThan">
      <formula>0.03</formula>
    </cfRule>
    <cfRule type="cellIs" dxfId="2054" priority="1378" stopIfTrue="1" operator="lessThan">
      <formula>-0.03</formula>
    </cfRule>
  </conditionalFormatting>
  <conditionalFormatting sqref="BU466 BU468 BU470">
    <cfRule type="cellIs" dxfId="2053" priority="1375" stopIfTrue="1" operator="greaterThan">
      <formula>0.03</formula>
    </cfRule>
    <cfRule type="cellIs" dxfId="2052" priority="1376" stopIfTrue="1" operator="lessThan">
      <formula>-0.03</formula>
    </cfRule>
  </conditionalFormatting>
  <conditionalFormatting sqref="BU466:BX466">
    <cfRule type="cellIs" dxfId="2051" priority="1373" stopIfTrue="1" operator="greaterThan">
      <formula>0.03</formula>
    </cfRule>
    <cfRule type="cellIs" dxfId="2050" priority="1374" stopIfTrue="1" operator="lessThan">
      <formula>-0.03</formula>
    </cfRule>
  </conditionalFormatting>
  <conditionalFormatting sqref="BX466">
    <cfRule type="cellIs" dxfId="2049" priority="1371" stopIfTrue="1" operator="greaterThan">
      <formula>0.03</formula>
    </cfRule>
    <cfRule type="cellIs" dxfId="2048" priority="1372" stopIfTrue="1" operator="lessThan">
      <formula>-0.03</formula>
    </cfRule>
  </conditionalFormatting>
  <conditionalFormatting sqref="BW466 BW468 BW470">
    <cfRule type="cellIs" dxfId="2047" priority="1369" stopIfTrue="1" operator="greaterThan">
      <formula>0.03</formula>
    </cfRule>
    <cfRule type="cellIs" dxfId="2046" priority="1370" stopIfTrue="1" operator="lessThan">
      <formula>-0.03</formula>
    </cfRule>
  </conditionalFormatting>
  <conditionalFormatting sqref="BH466">
    <cfRule type="cellIs" dxfId="2045" priority="1367" stopIfTrue="1" operator="greaterThan">
      <formula>0.03</formula>
    </cfRule>
    <cfRule type="cellIs" dxfId="2044" priority="1368" stopIfTrue="1" operator="lessThan">
      <formula>-0.03</formula>
    </cfRule>
  </conditionalFormatting>
  <conditionalFormatting sqref="BG466:BJ466">
    <cfRule type="cellIs" dxfId="2043" priority="1363" stopIfTrue="1" operator="greaterThan">
      <formula>0.03</formula>
    </cfRule>
    <cfRule type="cellIs" dxfId="2042" priority="1364" stopIfTrue="1" operator="lessThan">
      <formula>-0.03</formula>
    </cfRule>
  </conditionalFormatting>
  <conditionalFormatting sqref="BG466 BG468 BG470">
    <cfRule type="cellIs" dxfId="2041" priority="1365" stopIfTrue="1" operator="greaterThan">
      <formula>0.03</formula>
    </cfRule>
    <cfRule type="cellIs" dxfId="2040" priority="1366" stopIfTrue="1" operator="lessThan">
      <formula>-0.03</formula>
    </cfRule>
  </conditionalFormatting>
  <conditionalFormatting sqref="BJ466">
    <cfRule type="cellIs" dxfId="2039" priority="1361" stopIfTrue="1" operator="greaterThan">
      <formula>0.03</formula>
    </cfRule>
    <cfRule type="cellIs" dxfId="2038" priority="1362" stopIfTrue="1" operator="lessThan">
      <formula>-0.03</formula>
    </cfRule>
  </conditionalFormatting>
  <conditionalFormatting sqref="BI466 BI468 BI470">
    <cfRule type="cellIs" dxfId="2037" priority="1359" stopIfTrue="1" operator="greaterThan">
      <formula>0.03</formula>
    </cfRule>
    <cfRule type="cellIs" dxfId="2036" priority="1360" stopIfTrue="1" operator="lessThan">
      <formula>-0.03</formula>
    </cfRule>
  </conditionalFormatting>
  <conditionalFormatting sqref="BC472 BC474 BC476">
    <cfRule type="cellIs" dxfId="2035" priority="1351" stopIfTrue="1" operator="greaterThan">
      <formula>0.03</formula>
    </cfRule>
    <cfRule type="cellIs" dxfId="2034" priority="1352" stopIfTrue="1" operator="lessThan">
      <formula>-0.03</formula>
    </cfRule>
  </conditionalFormatting>
  <conditionalFormatting sqref="BD472">
    <cfRule type="cellIs" dxfId="2033" priority="1353" stopIfTrue="1" operator="greaterThan">
      <formula>0.03</formula>
    </cfRule>
    <cfRule type="cellIs" dxfId="2032" priority="1354" stopIfTrue="1" operator="lessThan">
      <formula>-0.03</formula>
    </cfRule>
  </conditionalFormatting>
  <conditionalFormatting sqref="AX472:AZ472">
    <cfRule type="cellIs" dxfId="2031" priority="1357" stopIfTrue="1" operator="greaterThan">
      <formula>0.03</formula>
    </cfRule>
    <cfRule type="cellIs" dxfId="2030" priority="1358" stopIfTrue="1" operator="lessThan">
      <formula>-0.03</formula>
    </cfRule>
  </conditionalFormatting>
  <conditionalFormatting sqref="AW472 AW474 AW476">
    <cfRule type="cellIs" dxfId="2029" priority="1355" stopIfTrue="1" operator="greaterThan">
      <formula>0.03</formula>
    </cfRule>
    <cfRule type="cellIs" dxfId="2028" priority="1356" stopIfTrue="1" operator="lessThan">
      <formula>-0.03</formula>
    </cfRule>
  </conditionalFormatting>
  <conditionalFormatting sqref="BF472">
    <cfRule type="cellIs" dxfId="2027" priority="1347" stopIfTrue="1" operator="greaterThan">
      <formula>0.03</formula>
    </cfRule>
    <cfRule type="cellIs" dxfId="2026" priority="1348" stopIfTrue="1" operator="lessThan">
      <formula>-0.03</formula>
    </cfRule>
  </conditionalFormatting>
  <conditionalFormatting sqref="BE472 BE474 BE476">
    <cfRule type="cellIs" dxfId="2025" priority="1349" stopIfTrue="1" operator="greaterThan">
      <formula>0.03</formula>
    </cfRule>
    <cfRule type="cellIs" dxfId="2024" priority="1350" stopIfTrue="1" operator="lessThan">
      <formula>-0.03</formula>
    </cfRule>
  </conditionalFormatting>
  <conditionalFormatting sqref="BN472">
    <cfRule type="cellIs" dxfId="2023" priority="1343" stopIfTrue="1" operator="greaterThan">
      <formula>0.03</formula>
    </cfRule>
    <cfRule type="cellIs" dxfId="2022" priority="1344" stopIfTrue="1" operator="lessThan">
      <formula>-0.03</formula>
    </cfRule>
  </conditionalFormatting>
  <conditionalFormatting sqref="BM472 BM474 BM476">
    <cfRule type="cellIs" dxfId="2021" priority="1345" stopIfTrue="1" operator="greaterThan">
      <formula>0.03</formula>
    </cfRule>
    <cfRule type="cellIs" dxfId="2020" priority="1346" stopIfTrue="1" operator="lessThan">
      <formula>-0.03</formula>
    </cfRule>
  </conditionalFormatting>
  <conditionalFormatting sqref="BL472">
    <cfRule type="cellIs" dxfId="2019" priority="1339" stopIfTrue="1" operator="greaterThan">
      <formula>0.03</formula>
    </cfRule>
    <cfRule type="cellIs" dxfId="2018" priority="1340" stopIfTrue="1" operator="lessThan">
      <formula>-0.03</formula>
    </cfRule>
  </conditionalFormatting>
  <conditionalFormatting sqref="BK472 BK474 BK476">
    <cfRule type="cellIs" dxfId="2017" priority="1341" stopIfTrue="1" operator="greaterThan">
      <formula>0.03</formula>
    </cfRule>
    <cfRule type="cellIs" dxfId="2016" priority="1342" stopIfTrue="1" operator="lessThan">
      <formula>-0.03</formula>
    </cfRule>
  </conditionalFormatting>
  <conditionalFormatting sqref="BO472 BO474 BO476">
    <cfRule type="cellIs" dxfId="2015" priority="1337" stopIfTrue="1" operator="greaterThan">
      <formula>0.03</formula>
    </cfRule>
    <cfRule type="cellIs" dxfId="2014" priority="1338" stopIfTrue="1" operator="lessThan">
      <formula>-0.03</formula>
    </cfRule>
  </conditionalFormatting>
  <conditionalFormatting sqref="BA472">
    <cfRule type="cellIs" dxfId="2013" priority="1335" stopIfTrue="1" operator="greaterThan">
      <formula>0.03</formula>
    </cfRule>
    <cfRule type="cellIs" dxfId="2012" priority="1336" stopIfTrue="1" operator="lessThan">
      <formula>-0.03</formula>
    </cfRule>
  </conditionalFormatting>
  <conditionalFormatting sqref="BB472">
    <cfRule type="cellIs" dxfId="2011" priority="1333" stopIfTrue="1" operator="greaterThan">
      <formula>0.03</formula>
    </cfRule>
    <cfRule type="cellIs" dxfId="2010" priority="1334" stopIfTrue="1" operator="lessThan">
      <formula>-0.03</formula>
    </cfRule>
  </conditionalFormatting>
  <conditionalFormatting sqref="BQ472">
    <cfRule type="cellIs" dxfId="2009" priority="1329" stopIfTrue="1" operator="greaterThan">
      <formula>0.03</formula>
    </cfRule>
    <cfRule type="cellIs" dxfId="2008" priority="1330" stopIfTrue="1" operator="lessThan">
      <formula>-0.03</formula>
    </cfRule>
  </conditionalFormatting>
  <conditionalFormatting sqref="BR472">
    <cfRule type="cellIs" dxfId="2007" priority="1327" stopIfTrue="1" operator="greaterThan">
      <formula>0.03</formula>
    </cfRule>
    <cfRule type="cellIs" dxfId="2006" priority="1328" stopIfTrue="1" operator="lessThan">
      <formula>-0.03</formula>
    </cfRule>
  </conditionalFormatting>
  <conditionalFormatting sqref="BP472">
    <cfRule type="cellIs" dxfId="2005" priority="1331" stopIfTrue="1" operator="greaterThan">
      <formula>0.03</formula>
    </cfRule>
    <cfRule type="cellIs" dxfId="2004" priority="1332" stopIfTrue="1" operator="lessThan">
      <formula>-0.03</formula>
    </cfRule>
  </conditionalFormatting>
  <conditionalFormatting sqref="BS472">
    <cfRule type="cellIs" dxfId="2003" priority="1325" stopIfTrue="1" operator="greaterThan">
      <formula>0.03</formula>
    </cfRule>
    <cfRule type="cellIs" dxfId="2002" priority="1326" stopIfTrue="1" operator="lessThan">
      <formula>-0.03</formula>
    </cfRule>
  </conditionalFormatting>
  <conditionalFormatting sqref="BT472">
    <cfRule type="cellIs" dxfId="2001" priority="1323" stopIfTrue="1" operator="greaterThan">
      <formula>0.03</formula>
    </cfRule>
    <cfRule type="cellIs" dxfId="2000" priority="1324" stopIfTrue="1" operator="lessThan">
      <formula>-0.03</formula>
    </cfRule>
  </conditionalFormatting>
  <conditionalFormatting sqref="BV472">
    <cfRule type="cellIs" dxfId="1999" priority="1321" stopIfTrue="1" operator="greaterThan">
      <formula>0.03</formula>
    </cfRule>
    <cfRule type="cellIs" dxfId="1998" priority="1322" stopIfTrue="1" operator="lessThan">
      <formula>-0.03</formula>
    </cfRule>
  </conditionalFormatting>
  <conditionalFormatting sqref="BU472 BU474 BU476">
    <cfRule type="cellIs" dxfId="1997" priority="1319" stopIfTrue="1" operator="greaterThan">
      <formula>0.03</formula>
    </cfRule>
    <cfRule type="cellIs" dxfId="1996" priority="1320" stopIfTrue="1" operator="lessThan">
      <formula>-0.03</formula>
    </cfRule>
  </conditionalFormatting>
  <conditionalFormatting sqref="BU472:BX472">
    <cfRule type="cellIs" dxfId="1995" priority="1317" stopIfTrue="1" operator="greaterThan">
      <formula>0.03</formula>
    </cfRule>
    <cfRule type="cellIs" dxfId="1994" priority="1318" stopIfTrue="1" operator="lessThan">
      <formula>-0.03</formula>
    </cfRule>
  </conditionalFormatting>
  <conditionalFormatting sqref="BX472">
    <cfRule type="cellIs" dxfId="1993" priority="1315" stopIfTrue="1" operator="greaterThan">
      <formula>0.03</formula>
    </cfRule>
    <cfRule type="cellIs" dxfId="1992" priority="1316" stopIfTrue="1" operator="lessThan">
      <formula>-0.03</formula>
    </cfRule>
  </conditionalFormatting>
  <conditionalFormatting sqref="BW472 BW474 BW476">
    <cfRule type="cellIs" dxfId="1991" priority="1313" stopIfTrue="1" operator="greaterThan">
      <formula>0.03</formula>
    </cfRule>
    <cfRule type="cellIs" dxfId="1990" priority="1314" stopIfTrue="1" operator="lessThan">
      <formula>-0.03</formula>
    </cfRule>
  </conditionalFormatting>
  <conditionalFormatting sqref="BH472">
    <cfRule type="cellIs" dxfId="1989" priority="1311" stopIfTrue="1" operator="greaterThan">
      <formula>0.03</formula>
    </cfRule>
    <cfRule type="cellIs" dxfId="1988" priority="1312" stopIfTrue="1" operator="lessThan">
      <formula>-0.03</formula>
    </cfRule>
  </conditionalFormatting>
  <conditionalFormatting sqref="BG472:BJ472">
    <cfRule type="cellIs" dxfId="1987" priority="1307" stopIfTrue="1" operator="greaterThan">
      <formula>0.03</formula>
    </cfRule>
    <cfRule type="cellIs" dxfId="1986" priority="1308" stopIfTrue="1" operator="lessThan">
      <formula>-0.03</formula>
    </cfRule>
  </conditionalFormatting>
  <conditionalFormatting sqref="BG472 BG474 BG476">
    <cfRule type="cellIs" dxfId="1985" priority="1309" stopIfTrue="1" operator="greaterThan">
      <formula>0.03</formula>
    </cfRule>
    <cfRule type="cellIs" dxfId="1984" priority="1310" stopIfTrue="1" operator="lessThan">
      <formula>-0.03</formula>
    </cfRule>
  </conditionalFormatting>
  <conditionalFormatting sqref="BJ472">
    <cfRule type="cellIs" dxfId="1983" priority="1305" stopIfTrue="1" operator="greaterThan">
      <formula>0.03</formula>
    </cfRule>
    <cfRule type="cellIs" dxfId="1982" priority="1306" stopIfTrue="1" operator="lessThan">
      <formula>-0.03</formula>
    </cfRule>
  </conditionalFormatting>
  <conditionalFormatting sqref="BI472 BI474 BI476">
    <cfRule type="cellIs" dxfId="1981" priority="1303" stopIfTrue="1" operator="greaterThan">
      <formula>0.03</formula>
    </cfRule>
    <cfRule type="cellIs" dxfId="1980" priority="1304" stopIfTrue="1" operator="lessThan">
      <formula>-0.03</formula>
    </cfRule>
  </conditionalFormatting>
  <conditionalFormatting sqref="BC478 BC480 BC482">
    <cfRule type="cellIs" dxfId="1979" priority="1295" stopIfTrue="1" operator="greaterThan">
      <formula>0.03</formula>
    </cfRule>
    <cfRule type="cellIs" dxfId="1978" priority="1296" stopIfTrue="1" operator="lessThan">
      <formula>-0.03</formula>
    </cfRule>
  </conditionalFormatting>
  <conditionalFormatting sqref="BD478">
    <cfRule type="cellIs" dxfId="1977" priority="1297" stopIfTrue="1" operator="greaterThan">
      <formula>0.03</formula>
    </cfRule>
    <cfRule type="cellIs" dxfId="1976" priority="1298" stopIfTrue="1" operator="lessThan">
      <formula>-0.03</formula>
    </cfRule>
  </conditionalFormatting>
  <conditionalFormatting sqref="AX478:AZ478">
    <cfRule type="cellIs" dxfId="1975" priority="1301" stopIfTrue="1" operator="greaterThan">
      <formula>0.03</formula>
    </cfRule>
    <cfRule type="cellIs" dxfId="1974" priority="1302" stopIfTrue="1" operator="lessThan">
      <formula>-0.03</formula>
    </cfRule>
  </conditionalFormatting>
  <conditionalFormatting sqref="AW478 AW480 AW482">
    <cfRule type="cellIs" dxfId="1973" priority="1299" stopIfTrue="1" operator="greaterThan">
      <formula>0.03</formula>
    </cfRule>
    <cfRule type="cellIs" dxfId="1972" priority="1300" stopIfTrue="1" operator="lessThan">
      <formula>-0.03</formula>
    </cfRule>
  </conditionalFormatting>
  <conditionalFormatting sqref="BF478">
    <cfRule type="cellIs" dxfId="1971" priority="1291" stopIfTrue="1" operator="greaterThan">
      <formula>0.03</formula>
    </cfRule>
    <cfRule type="cellIs" dxfId="1970" priority="1292" stopIfTrue="1" operator="lessThan">
      <formula>-0.03</formula>
    </cfRule>
  </conditionalFormatting>
  <conditionalFormatting sqref="BE478 BE480 BE482">
    <cfRule type="cellIs" dxfId="1969" priority="1293" stopIfTrue="1" operator="greaterThan">
      <formula>0.03</formula>
    </cfRule>
    <cfRule type="cellIs" dxfId="1968" priority="1294" stopIfTrue="1" operator="lessThan">
      <formula>-0.03</formula>
    </cfRule>
  </conditionalFormatting>
  <conditionalFormatting sqref="BN478">
    <cfRule type="cellIs" dxfId="1967" priority="1287" stopIfTrue="1" operator="greaterThan">
      <formula>0.03</formula>
    </cfRule>
    <cfRule type="cellIs" dxfId="1966" priority="1288" stopIfTrue="1" operator="lessThan">
      <formula>-0.03</formula>
    </cfRule>
  </conditionalFormatting>
  <conditionalFormatting sqref="BM478 BM480 BM482">
    <cfRule type="cellIs" dxfId="1965" priority="1289" stopIfTrue="1" operator="greaterThan">
      <formula>0.03</formula>
    </cfRule>
    <cfRule type="cellIs" dxfId="1964" priority="1290" stopIfTrue="1" operator="lessThan">
      <formula>-0.03</formula>
    </cfRule>
  </conditionalFormatting>
  <conditionalFormatting sqref="BL478">
    <cfRule type="cellIs" dxfId="1963" priority="1283" stopIfTrue="1" operator="greaterThan">
      <formula>0.03</formula>
    </cfRule>
    <cfRule type="cellIs" dxfId="1962" priority="1284" stopIfTrue="1" operator="lessThan">
      <formula>-0.03</formula>
    </cfRule>
  </conditionalFormatting>
  <conditionalFormatting sqref="BK478 BK480 BK482">
    <cfRule type="cellIs" dxfId="1961" priority="1285" stopIfTrue="1" operator="greaterThan">
      <formula>0.03</formula>
    </cfRule>
    <cfRule type="cellIs" dxfId="1960" priority="1286" stopIfTrue="1" operator="lessThan">
      <formula>-0.03</formula>
    </cfRule>
  </conditionalFormatting>
  <conditionalFormatting sqref="BO478 BO480 BO482">
    <cfRule type="cellIs" dxfId="1959" priority="1281" stopIfTrue="1" operator="greaterThan">
      <formula>0.03</formula>
    </cfRule>
    <cfRule type="cellIs" dxfId="1958" priority="1282" stopIfTrue="1" operator="lessThan">
      <formula>-0.03</formula>
    </cfRule>
  </conditionalFormatting>
  <conditionalFormatting sqref="BA478">
    <cfRule type="cellIs" dxfId="1957" priority="1279" stopIfTrue="1" operator="greaterThan">
      <formula>0.03</formula>
    </cfRule>
    <cfRule type="cellIs" dxfId="1956" priority="1280" stopIfTrue="1" operator="lessThan">
      <formula>-0.03</formula>
    </cfRule>
  </conditionalFormatting>
  <conditionalFormatting sqref="BB478">
    <cfRule type="cellIs" dxfId="1955" priority="1277" stopIfTrue="1" operator="greaterThan">
      <formula>0.03</formula>
    </cfRule>
    <cfRule type="cellIs" dxfId="1954" priority="1278" stopIfTrue="1" operator="lessThan">
      <formula>-0.03</formula>
    </cfRule>
  </conditionalFormatting>
  <conditionalFormatting sqref="BQ478">
    <cfRule type="cellIs" dxfId="1953" priority="1273" stopIfTrue="1" operator="greaterThan">
      <formula>0.03</formula>
    </cfRule>
    <cfRule type="cellIs" dxfId="1952" priority="1274" stopIfTrue="1" operator="lessThan">
      <formula>-0.03</formula>
    </cfRule>
  </conditionalFormatting>
  <conditionalFormatting sqref="BR478">
    <cfRule type="cellIs" dxfId="1951" priority="1271" stopIfTrue="1" operator="greaterThan">
      <formula>0.03</formula>
    </cfRule>
    <cfRule type="cellIs" dxfId="1950" priority="1272" stopIfTrue="1" operator="lessThan">
      <formula>-0.03</formula>
    </cfRule>
  </conditionalFormatting>
  <conditionalFormatting sqref="BP478">
    <cfRule type="cellIs" dxfId="1949" priority="1275" stopIfTrue="1" operator="greaterThan">
      <formula>0.03</formula>
    </cfRule>
    <cfRule type="cellIs" dxfId="1948" priority="1276" stopIfTrue="1" operator="lessThan">
      <formula>-0.03</formula>
    </cfRule>
  </conditionalFormatting>
  <conditionalFormatting sqref="BS478">
    <cfRule type="cellIs" dxfId="1947" priority="1269" stopIfTrue="1" operator="greaterThan">
      <formula>0.03</formula>
    </cfRule>
    <cfRule type="cellIs" dxfId="1946" priority="1270" stopIfTrue="1" operator="lessThan">
      <formula>-0.03</formula>
    </cfRule>
  </conditionalFormatting>
  <conditionalFormatting sqref="BT478">
    <cfRule type="cellIs" dxfId="1945" priority="1267" stopIfTrue="1" operator="greaterThan">
      <formula>0.03</formula>
    </cfRule>
    <cfRule type="cellIs" dxfId="1944" priority="1268" stopIfTrue="1" operator="lessThan">
      <formula>-0.03</formula>
    </cfRule>
  </conditionalFormatting>
  <conditionalFormatting sqref="BV478">
    <cfRule type="cellIs" dxfId="1943" priority="1265" stopIfTrue="1" operator="greaterThan">
      <formula>0.03</formula>
    </cfRule>
    <cfRule type="cellIs" dxfId="1942" priority="1266" stopIfTrue="1" operator="lessThan">
      <formula>-0.03</formula>
    </cfRule>
  </conditionalFormatting>
  <conditionalFormatting sqref="BU478 BU480 BU482">
    <cfRule type="cellIs" dxfId="1941" priority="1263" stopIfTrue="1" operator="greaterThan">
      <formula>0.03</formula>
    </cfRule>
    <cfRule type="cellIs" dxfId="1940" priority="1264" stopIfTrue="1" operator="lessThan">
      <formula>-0.03</formula>
    </cfRule>
  </conditionalFormatting>
  <conditionalFormatting sqref="BU478:BX478">
    <cfRule type="cellIs" dxfId="1939" priority="1261" stopIfTrue="1" operator="greaterThan">
      <formula>0.03</formula>
    </cfRule>
    <cfRule type="cellIs" dxfId="1938" priority="1262" stopIfTrue="1" operator="lessThan">
      <formula>-0.03</formula>
    </cfRule>
  </conditionalFormatting>
  <conditionalFormatting sqref="BX478">
    <cfRule type="cellIs" dxfId="1937" priority="1259" stopIfTrue="1" operator="greaterThan">
      <formula>0.03</formula>
    </cfRule>
    <cfRule type="cellIs" dxfId="1936" priority="1260" stopIfTrue="1" operator="lessThan">
      <formula>-0.03</formula>
    </cfRule>
  </conditionalFormatting>
  <conditionalFormatting sqref="BW478 BW480 BW482">
    <cfRule type="cellIs" dxfId="1935" priority="1257" stopIfTrue="1" operator="greaterThan">
      <formula>0.03</formula>
    </cfRule>
    <cfRule type="cellIs" dxfId="1934" priority="1258" stopIfTrue="1" operator="lessThan">
      <formula>-0.03</formula>
    </cfRule>
  </conditionalFormatting>
  <conditionalFormatting sqref="BH478">
    <cfRule type="cellIs" dxfId="1933" priority="1255" stopIfTrue="1" operator="greaterThan">
      <formula>0.03</formula>
    </cfRule>
    <cfRule type="cellIs" dxfId="1932" priority="1256" stopIfTrue="1" operator="lessThan">
      <formula>-0.03</formula>
    </cfRule>
  </conditionalFormatting>
  <conditionalFormatting sqref="BG478:BJ478">
    <cfRule type="cellIs" dxfId="1931" priority="1251" stopIfTrue="1" operator="greaterThan">
      <formula>0.03</formula>
    </cfRule>
    <cfRule type="cellIs" dxfId="1930" priority="1252" stopIfTrue="1" operator="lessThan">
      <formula>-0.03</formula>
    </cfRule>
  </conditionalFormatting>
  <conditionalFormatting sqref="BG478 BG480 BG482">
    <cfRule type="cellIs" dxfId="1929" priority="1253" stopIfTrue="1" operator="greaterThan">
      <formula>0.03</formula>
    </cfRule>
    <cfRule type="cellIs" dxfId="1928" priority="1254" stopIfTrue="1" operator="lessThan">
      <formula>-0.03</formula>
    </cfRule>
  </conditionalFormatting>
  <conditionalFormatting sqref="BJ478">
    <cfRule type="cellIs" dxfId="1927" priority="1249" stopIfTrue="1" operator="greaterThan">
      <formula>0.03</formula>
    </cfRule>
    <cfRule type="cellIs" dxfId="1926" priority="1250" stopIfTrue="1" operator="lessThan">
      <formula>-0.03</formula>
    </cfRule>
  </conditionalFormatting>
  <conditionalFormatting sqref="BI478 BI480 BI482">
    <cfRule type="cellIs" dxfId="1925" priority="1247" stopIfTrue="1" operator="greaterThan">
      <formula>0.03</formula>
    </cfRule>
    <cfRule type="cellIs" dxfId="1924" priority="1248" stopIfTrue="1" operator="lessThan">
      <formula>-0.03</formula>
    </cfRule>
  </conditionalFormatting>
  <conditionalFormatting sqref="BC484 BC486 BC488">
    <cfRule type="cellIs" dxfId="1923" priority="1239" stopIfTrue="1" operator="greaterThan">
      <formula>0.03</formula>
    </cfRule>
    <cfRule type="cellIs" dxfId="1922" priority="1240" stopIfTrue="1" operator="lessThan">
      <formula>-0.03</formula>
    </cfRule>
  </conditionalFormatting>
  <conditionalFormatting sqref="BD484">
    <cfRule type="cellIs" dxfId="1921" priority="1241" stopIfTrue="1" operator="greaterThan">
      <formula>0.03</formula>
    </cfRule>
    <cfRule type="cellIs" dxfId="1920" priority="1242" stopIfTrue="1" operator="lessThan">
      <formula>-0.03</formula>
    </cfRule>
  </conditionalFormatting>
  <conditionalFormatting sqref="AX484:AZ484">
    <cfRule type="cellIs" dxfId="1919" priority="1245" stopIfTrue="1" operator="greaterThan">
      <formula>0.03</formula>
    </cfRule>
    <cfRule type="cellIs" dxfId="1918" priority="1246" stopIfTrue="1" operator="lessThan">
      <formula>-0.03</formula>
    </cfRule>
  </conditionalFormatting>
  <conditionalFormatting sqref="AW484 AW486 AW488">
    <cfRule type="cellIs" dxfId="1917" priority="1243" stopIfTrue="1" operator="greaterThan">
      <formula>0.03</formula>
    </cfRule>
    <cfRule type="cellIs" dxfId="1916" priority="1244" stopIfTrue="1" operator="lessThan">
      <formula>-0.03</formula>
    </cfRule>
  </conditionalFormatting>
  <conditionalFormatting sqref="BF484">
    <cfRule type="cellIs" dxfId="1915" priority="1235" stopIfTrue="1" operator="greaterThan">
      <formula>0.03</formula>
    </cfRule>
    <cfRule type="cellIs" dxfId="1914" priority="1236" stopIfTrue="1" operator="lessThan">
      <formula>-0.03</formula>
    </cfRule>
  </conditionalFormatting>
  <conditionalFormatting sqref="BE484 BE486 BE488">
    <cfRule type="cellIs" dxfId="1913" priority="1237" stopIfTrue="1" operator="greaterThan">
      <formula>0.03</formula>
    </cfRule>
    <cfRule type="cellIs" dxfId="1912" priority="1238" stopIfTrue="1" operator="lessThan">
      <formula>-0.03</formula>
    </cfRule>
  </conditionalFormatting>
  <conditionalFormatting sqref="BN484">
    <cfRule type="cellIs" dxfId="1911" priority="1231" stopIfTrue="1" operator="greaterThan">
      <formula>0.03</formula>
    </cfRule>
    <cfRule type="cellIs" dxfId="1910" priority="1232" stopIfTrue="1" operator="lessThan">
      <formula>-0.03</formula>
    </cfRule>
  </conditionalFormatting>
  <conditionalFormatting sqref="BM484 BM486 BM488">
    <cfRule type="cellIs" dxfId="1909" priority="1233" stopIfTrue="1" operator="greaterThan">
      <formula>0.03</formula>
    </cfRule>
    <cfRule type="cellIs" dxfId="1908" priority="1234" stopIfTrue="1" operator="lessThan">
      <formula>-0.03</formula>
    </cfRule>
  </conditionalFormatting>
  <conditionalFormatting sqref="BL484">
    <cfRule type="cellIs" dxfId="1907" priority="1227" stopIfTrue="1" operator="greaterThan">
      <formula>0.03</formula>
    </cfRule>
    <cfRule type="cellIs" dxfId="1906" priority="1228" stopIfTrue="1" operator="lessThan">
      <formula>-0.03</formula>
    </cfRule>
  </conditionalFormatting>
  <conditionalFormatting sqref="BK484 BK486 BK488">
    <cfRule type="cellIs" dxfId="1905" priority="1229" stopIfTrue="1" operator="greaterThan">
      <formula>0.03</formula>
    </cfRule>
    <cfRule type="cellIs" dxfId="1904" priority="1230" stopIfTrue="1" operator="lessThan">
      <formula>-0.03</formula>
    </cfRule>
  </conditionalFormatting>
  <conditionalFormatting sqref="BO484 BO486 BO488">
    <cfRule type="cellIs" dxfId="1903" priority="1225" stopIfTrue="1" operator="greaterThan">
      <formula>0.03</formula>
    </cfRule>
    <cfRule type="cellIs" dxfId="1902" priority="1226" stopIfTrue="1" operator="lessThan">
      <formula>-0.03</formula>
    </cfRule>
  </conditionalFormatting>
  <conditionalFormatting sqref="BA484">
    <cfRule type="cellIs" dxfId="1901" priority="1223" stopIfTrue="1" operator="greaterThan">
      <formula>0.03</formula>
    </cfRule>
    <cfRule type="cellIs" dxfId="1900" priority="1224" stopIfTrue="1" operator="lessThan">
      <formula>-0.03</formula>
    </cfRule>
  </conditionalFormatting>
  <conditionalFormatting sqref="BB484">
    <cfRule type="cellIs" dxfId="1899" priority="1221" stopIfTrue="1" operator="greaterThan">
      <formula>0.03</formula>
    </cfRule>
    <cfRule type="cellIs" dxfId="1898" priority="1222" stopIfTrue="1" operator="lessThan">
      <formula>-0.03</formula>
    </cfRule>
  </conditionalFormatting>
  <conditionalFormatting sqref="BQ484">
    <cfRule type="cellIs" dxfId="1897" priority="1217" stopIfTrue="1" operator="greaterThan">
      <formula>0.03</formula>
    </cfRule>
    <cfRule type="cellIs" dxfId="1896" priority="1218" stopIfTrue="1" operator="lessThan">
      <formula>-0.03</formula>
    </cfRule>
  </conditionalFormatting>
  <conditionalFormatting sqref="BR484">
    <cfRule type="cellIs" dxfId="1895" priority="1215" stopIfTrue="1" operator="greaterThan">
      <formula>0.03</formula>
    </cfRule>
    <cfRule type="cellIs" dxfId="1894" priority="1216" stopIfTrue="1" operator="lessThan">
      <formula>-0.03</formula>
    </cfRule>
  </conditionalFormatting>
  <conditionalFormatting sqref="BP484">
    <cfRule type="cellIs" dxfId="1893" priority="1219" stopIfTrue="1" operator="greaterThan">
      <formula>0.03</formula>
    </cfRule>
    <cfRule type="cellIs" dxfId="1892" priority="1220" stopIfTrue="1" operator="lessThan">
      <formula>-0.03</formula>
    </cfRule>
  </conditionalFormatting>
  <conditionalFormatting sqref="BS484">
    <cfRule type="cellIs" dxfId="1891" priority="1213" stopIfTrue="1" operator="greaterThan">
      <formula>0.03</formula>
    </cfRule>
    <cfRule type="cellIs" dxfId="1890" priority="1214" stopIfTrue="1" operator="lessThan">
      <formula>-0.03</formula>
    </cfRule>
  </conditionalFormatting>
  <conditionalFormatting sqref="BT484">
    <cfRule type="cellIs" dxfId="1889" priority="1211" stopIfTrue="1" operator="greaterThan">
      <formula>0.03</formula>
    </cfRule>
    <cfRule type="cellIs" dxfId="1888" priority="1212" stopIfTrue="1" operator="lessThan">
      <formula>-0.03</formula>
    </cfRule>
  </conditionalFormatting>
  <conditionalFormatting sqref="BV484">
    <cfRule type="cellIs" dxfId="1887" priority="1209" stopIfTrue="1" operator="greaterThan">
      <formula>0.03</formula>
    </cfRule>
    <cfRule type="cellIs" dxfId="1886" priority="1210" stopIfTrue="1" operator="lessThan">
      <formula>-0.03</formula>
    </cfRule>
  </conditionalFormatting>
  <conditionalFormatting sqref="BU484 BU486 BU488">
    <cfRule type="cellIs" dxfId="1885" priority="1207" stopIfTrue="1" operator="greaterThan">
      <formula>0.03</formula>
    </cfRule>
    <cfRule type="cellIs" dxfId="1884" priority="1208" stopIfTrue="1" operator="lessThan">
      <formula>-0.03</formula>
    </cfRule>
  </conditionalFormatting>
  <conditionalFormatting sqref="BU484:BX484">
    <cfRule type="cellIs" dxfId="1883" priority="1205" stopIfTrue="1" operator="greaterThan">
      <formula>0.03</formula>
    </cfRule>
    <cfRule type="cellIs" dxfId="1882" priority="1206" stopIfTrue="1" operator="lessThan">
      <formula>-0.03</formula>
    </cfRule>
  </conditionalFormatting>
  <conditionalFormatting sqref="BX484">
    <cfRule type="cellIs" dxfId="1881" priority="1203" stopIfTrue="1" operator="greaterThan">
      <formula>0.03</formula>
    </cfRule>
    <cfRule type="cellIs" dxfId="1880" priority="1204" stopIfTrue="1" operator="lessThan">
      <formula>-0.03</formula>
    </cfRule>
  </conditionalFormatting>
  <conditionalFormatting sqref="BW484 BW486 BW488">
    <cfRule type="cellIs" dxfId="1879" priority="1201" stopIfTrue="1" operator="greaterThan">
      <formula>0.03</formula>
    </cfRule>
    <cfRule type="cellIs" dxfId="1878" priority="1202" stopIfTrue="1" operator="lessThan">
      <formula>-0.03</formula>
    </cfRule>
  </conditionalFormatting>
  <conditionalFormatting sqref="BH484">
    <cfRule type="cellIs" dxfId="1877" priority="1199" stopIfTrue="1" operator="greaterThan">
      <formula>0.03</formula>
    </cfRule>
    <cfRule type="cellIs" dxfId="1876" priority="1200" stopIfTrue="1" operator="lessThan">
      <formula>-0.03</formula>
    </cfRule>
  </conditionalFormatting>
  <conditionalFormatting sqref="BG484:BJ484">
    <cfRule type="cellIs" dxfId="1875" priority="1195" stopIfTrue="1" operator="greaterThan">
      <formula>0.03</formula>
    </cfRule>
    <cfRule type="cellIs" dxfId="1874" priority="1196" stopIfTrue="1" operator="lessThan">
      <formula>-0.03</formula>
    </cfRule>
  </conditionalFormatting>
  <conditionalFormatting sqref="BG484 BG486 BG488">
    <cfRule type="cellIs" dxfId="1873" priority="1197" stopIfTrue="1" operator="greaterThan">
      <formula>0.03</formula>
    </cfRule>
    <cfRule type="cellIs" dxfId="1872" priority="1198" stopIfTrue="1" operator="lessThan">
      <formula>-0.03</formula>
    </cfRule>
  </conditionalFormatting>
  <conditionalFormatting sqref="BJ484">
    <cfRule type="cellIs" dxfId="1871" priority="1193" stopIfTrue="1" operator="greaterThan">
      <formula>0.03</formula>
    </cfRule>
    <cfRule type="cellIs" dxfId="1870" priority="1194" stopIfTrue="1" operator="lessThan">
      <formula>-0.03</formula>
    </cfRule>
  </conditionalFormatting>
  <conditionalFormatting sqref="BI484 BI486 BI488">
    <cfRule type="cellIs" dxfId="1869" priority="1191" stopIfTrue="1" operator="greaterThan">
      <formula>0.03</formula>
    </cfRule>
    <cfRule type="cellIs" dxfId="1868" priority="1192" stopIfTrue="1" operator="lessThan">
      <formula>-0.03</formula>
    </cfRule>
  </conditionalFormatting>
  <conditionalFormatting sqref="BC490 BC492 BC494">
    <cfRule type="cellIs" dxfId="1867" priority="1183" stopIfTrue="1" operator="greaterThan">
      <formula>0.03</formula>
    </cfRule>
    <cfRule type="cellIs" dxfId="1866" priority="1184" stopIfTrue="1" operator="lessThan">
      <formula>-0.03</formula>
    </cfRule>
  </conditionalFormatting>
  <conditionalFormatting sqref="BD490">
    <cfRule type="cellIs" dxfId="1865" priority="1185" stopIfTrue="1" operator="greaterThan">
      <formula>0.03</formula>
    </cfRule>
    <cfRule type="cellIs" dxfId="1864" priority="1186" stopIfTrue="1" operator="lessThan">
      <formula>-0.03</formula>
    </cfRule>
  </conditionalFormatting>
  <conditionalFormatting sqref="AX490:AZ490">
    <cfRule type="cellIs" dxfId="1863" priority="1189" stopIfTrue="1" operator="greaterThan">
      <formula>0.03</formula>
    </cfRule>
    <cfRule type="cellIs" dxfId="1862" priority="1190" stopIfTrue="1" operator="lessThan">
      <formula>-0.03</formula>
    </cfRule>
  </conditionalFormatting>
  <conditionalFormatting sqref="AW490 AW492 AW494">
    <cfRule type="cellIs" dxfId="1861" priority="1187" stopIfTrue="1" operator="greaterThan">
      <formula>0.03</formula>
    </cfRule>
    <cfRule type="cellIs" dxfId="1860" priority="1188" stopIfTrue="1" operator="lessThan">
      <formula>-0.03</formula>
    </cfRule>
  </conditionalFormatting>
  <conditionalFormatting sqref="BF490">
    <cfRule type="cellIs" dxfId="1859" priority="1179" stopIfTrue="1" operator="greaterThan">
      <formula>0.03</formula>
    </cfRule>
    <cfRule type="cellIs" dxfId="1858" priority="1180" stopIfTrue="1" operator="lessThan">
      <formula>-0.03</formula>
    </cfRule>
  </conditionalFormatting>
  <conditionalFormatting sqref="BE490 BE492 BE494">
    <cfRule type="cellIs" dxfId="1857" priority="1181" stopIfTrue="1" operator="greaterThan">
      <formula>0.03</formula>
    </cfRule>
    <cfRule type="cellIs" dxfId="1856" priority="1182" stopIfTrue="1" operator="lessThan">
      <formula>-0.03</formula>
    </cfRule>
  </conditionalFormatting>
  <conditionalFormatting sqref="BN490">
    <cfRule type="cellIs" dxfId="1855" priority="1175" stopIfTrue="1" operator="greaterThan">
      <formula>0.03</formula>
    </cfRule>
    <cfRule type="cellIs" dxfId="1854" priority="1176" stopIfTrue="1" operator="lessThan">
      <formula>-0.03</formula>
    </cfRule>
  </conditionalFormatting>
  <conditionalFormatting sqref="BM490 BM492 BM494">
    <cfRule type="cellIs" dxfId="1853" priority="1177" stopIfTrue="1" operator="greaterThan">
      <formula>0.03</formula>
    </cfRule>
    <cfRule type="cellIs" dxfId="1852" priority="1178" stopIfTrue="1" operator="lessThan">
      <formula>-0.03</formula>
    </cfRule>
  </conditionalFormatting>
  <conditionalFormatting sqref="BL490">
    <cfRule type="cellIs" dxfId="1851" priority="1171" stopIfTrue="1" operator="greaterThan">
      <formula>0.03</formula>
    </cfRule>
    <cfRule type="cellIs" dxfId="1850" priority="1172" stopIfTrue="1" operator="lessThan">
      <formula>-0.03</formula>
    </cfRule>
  </conditionalFormatting>
  <conditionalFormatting sqref="BK490 BK492 BK494">
    <cfRule type="cellIs" dxfId="1849" priority="1173" stopIfTrue="1" operator="greaterThan">
      <formula>0.03</formula>
    </cfRule>
    <cfRule type="cellIs" dxfId="1848" priority="1174" stopIfTrue="1" operator="lessThan">
      <formula>-0.03</formula>
    </cfRule>
  </conditionalFormatting>
  <conditionalFormatting sqref="BO490 BO492 BO494">
    <cfRule type="cellIs" dxfId="1847" priority="1169" stopIfTrue="1" operator="greaterThan">
      <formula>0.03</formula>
    </cfRule>
    <cfRule type="cellIs" dxfId="1846" priority="1170" stopIfTrue="1" operator="lessThan">
      <formula>-0.03</formula>
    </cfRule>
  </conditionalFormatting>
  <conditionalFormatting sqref="BA490">
    <cfRule type="cellIs" dxfId="1845" priority="1167" stopIfTrue="1" operator="greaterThan">
      <formula>0.03</formula>
    </cfRule>
    <cfRule type="cellIs" dxfId="1844" priority="1168" stopIfTrue="1" operator="lessThan">
      <formula>-0.03</formula>
    </cfRule>
  </conditionalFormatting>
  <conditionalFormatting sqref="BB490">
    <cfRule type="cellIs" dxfId="1843" priority="1165" stopIfTrue="1" operator="greaterThan">
      <formula>0.03</formula>
    </cfRule>
    <cfRule type="cellIs" dxfId="1842" priority="1166" stopIfTrue="1" operator="lessThan">
      <formula>-0.03</formula>
    </cfRule>
  </conditionalFormatting>
  <conditionalFormatting sqref="BQ490">
    <cfRule type="cellIs" dxfId="1841" priority="1161" stopIfTrue="1" operator="greaterThan">
      <formula>0.03</formula>
    </cfRule>
    <cfRule type="cellIs" dxfId="1840" priority="1162" stopIfTrue="1" operator="lessThan">
      <formula>-0.03</formula>
    </cfRule>
  </conditionalFormatting>
  <conditionalFormatting sqref="BR490">
    <cfRule type="cellIs" dxfId="1839" priority="1159" stopIfTrue="1" operator="greaterThan">
      <formula>0.03</formula>
    </cfRule>
    <cfRule type="cellIs" dxfId="1838" priority="1160" stopIfTrue="1" operator="lessThan">
      <formula>-0.03</formula>
    </cfRule>
  </conditionalFormatting>
  <conditionalFormatting sqref="BP490">
    <cfRule type="cellIs" dxfId="1837" priority="1163" stopIfTrue="1" operator="greaterThan">
      <formula>0.03</formula>
    </cfRule>
    <cfRule type="cellIs" dxfId="1836" priority="1164" stopIfTrue="1" operator="lessThan">
      <formula>-0.03</formula>
    </cfRule>
  </conditionalFormatting>
  <conditionalFormatting sqref="BS490">
    <cfRule type="cellIs" dxfId="1835" priority="1157" stopIfTrue="1" operator="greaterThan">
      <formula>0.03</formula>
    </cfRule>
    <cfRule type="cellIs" dxfId="1834" priority="1158" stopIfTrue="1" operator="lessThan">
      <formula>-0.03</formula>
    </cfRule>
  </conditionalFormatting>
  <conditionalFormatting sqref="BT490">
    <cfRule type="cellIs" dxfId="1833" priority="1155" stopIfTrue="1" operator="greaterThan">
      <formula>0.03</formula>
    </cfRule>
    <cfRule type="cellIs" dxfId="1832" priority="1156" stopIfTrue="1" operator="lessThan">
      <formula>-0.03</formula>
    </cfRule>
  </conditionalFormatting>
  <conditionalFormatting sqref="BV490">
    <cfRule type="cellIs" dxfId="1831" priority="1153" stopIfTrue="1" operator="greaterThan">
      <formula>0.03</formula>
    </cfRule>
    <cfRule type="cellIs" dxfId="1830" priority="1154" stopIfTrue="1" operator="lessThan">
      <formula>-0.03</formula>
    </cfRule>
  </conditionalFormatting>
  <conditionalFormatting sqref="BU490 BU492 BU494">
    <cfRule type="cellIs" dxfId="1829" priority="1151" stopIfTrue="1" operator="greaterThan">
      <formula>0.03</formula>
    </cfRule>
    <cfRule type="cellIs" dxfId="1828" priority="1152" stopIfTrue="1" operator="lessThan">
      <formula>-0.03</formula>
    </cfRule>
  </conditionalFormatting>
  <conditionalFormatting sqref="BU490:BX490">
    <cfRule type="cellIs" dxfId="1827" priority="1149" stopIfTrue="1" operator="greaterThan">
      <formula>0.03</formula>
    </cfRule>
    <cfRule type="cellIs" dxfId="1826" priority="1150" stopIfTrue="1" operator="lessThan">
      <formula>-0.03</formula>
    </cfRule>
  </conditionalFormatting>
  <conditionalFormatting sqref="BX490">
    <cfRule type="cellIs" dxfId="1825" priority="1147" stopIfTrue="1" operator="greaterThan">
      <formula>0.03</formula>
    </cfRule>
    <cfRule type="cellIs" dxfId="1824" priority="1148" stopIfTrue="1" operator="lessThan">
      <formula>-0.03</formula>
    </cfRule>
  </conditionalFormatting>
  <conditionalFormatting sqref="BW490 BW492 BW494">
    <cfRule type="cellIs" dxfId="1823" priority="1145" stopIfTrue="1" operator="greaterThan">
      <formula>0.03</formula>
    </cfRule>
    <cfRule type="cellIs" dxfId="1822" priority="1146" stopIfTrue="1" operator="lessThan">
      <formula>-0.03</formula>
    </cfRule>
  </conditionalFormatting>
  <conditionalFormatting sqref="BH490">
    <cfRule type="cellIs" dxfId="1821" priority="1143" stopIfTrue="1" operator="greaterThan">
      <formula>0.03</formula>
    </cfRule>
    <cfRule type="cellIs" dxfId="1820" priority="1144" stopIfTrue="1" operator="lessThan">
      <formula>-0.03</formula>
    </cfRule>
  </conditionalFormatting>
  <conditionalFormatting sqref="BG490:BJ490">
    <cfRule type="cellIs" dxfId="1819" priority="1139" stopIfTrue="1" operator="greaterThan">
      <formula>0.03</formula>
    </cfRule>
    <cfRule type="cellIs" dxfId="1818" priority="1140" stopIfTrue="1" operator="lessThan">
      <formula>-0.03</formula>
    </cfRule>
  </conditionalFormatting>
  <conditionalFormatting sqref="BG490 BG492 BG494">
    <cfRule type="cellIs" dxfId="1817" priority="1141" stopIfTrue="1" operator="greaterThan">
      <formula>0.03</formula>
    </cfRule>
    <cfRule type="cellIs" dxfId="1816" priority="1142" stopIfTrue="1" operator="lessThan">
      <formula>-0.03</formula>
    </cfRule>
  </conditionalFormatting>
  <conditionalFormatting sqref="BJ490">
    <cfRule type="cellIs" dxfId="1815" priority="1137" stopIfTrue="1" operator="greaterThan">
      <formula>0.03</formula>
    </cfRule>
    <cfRule type="cellIs" dxfId="1814" priority="1138" stopIfTrue="1" operator="lessThan">
      <formula>-0.03</formula>
    </cfRule>
  </conditionalFormatting>
  <conditionalFormatting sqref="BI490 BI492 BI494">
    <cfRule type="cellIs" dxfId="1813" priority="1135" stopIfTrue="1" operator="greaterThan">
      <formula>0.03</formula>
    </cfRule>
    <cfRule type="cellIs" dxfId="1812" priority="1136" stopIfTrue="1" operator="lessThan">
      <formula>-0.03</formula>
    </cfRule>
  </conditionalFormatting>
  <conditionalFormatting sqref="BC496 BC498 BC500">
    <cfRule type="cellIs" dxfId="1811" priority="1127" stopIfTrue="1" operator="greaterThan">
      <formula>0.03</formula>
    </cfRule>
    <cfRule type="cellIs" dxfId="1810" priority="1128" stopIfTrue="1" operator="lessThan">
      <formula>-0.03</formula>
    </cfRule>
  </conditionalFormatting>
  <conditionalFormatting sqref="BD496">
    <cfRule type="cellIs" dxfId="1809" priority="1129" stopIfTrue="1" operator="greaterThan">
      <formula>0.03</formula>
    </cfRule>
    <cfRule type="cellIs" dxfId="1808" priority="1130" stopIfTrue="1" operator="lessThan">
      <formula>-0.03</formula>
    </cfRule>
  </conditionalFormatting>
  <conditionalFormatting sqref="AX496:AZ496">
    <cfRule type="cellIs" dxfId="1807" priority="1133" stopIfTrue="1" operator="greaterThan">
      <formula>0.03</formula>
    </cfRule>
    <cfRule type="cellIs" dxfId="1806" priority="1134" stopIfTrue="1" operator="lessThan">
      <formula>-0.03</formula>
    </cfRule>
  </conditionalFormatting>
  <conditionalFormatting sqref="AW496 AW498 AW500">
    <cfRule type="cellIs" dxfId="1805" priority="1131" stopIfTrue="1" operator="greaterThan">
      <formula>0.03</formula>
    </cfRule>
    <cfRule type="cellIs" dxfId="1804" priority="1132" stopIfTrue="1" operator="lessThan">
      <formula>-0.03</formula>
    </cfRule>
  </conditionalFormatting>
  <conditionalFormatting sqref="BF496">
    <cfRule type="cellIs" dxfId="1803" priority="1123" stopIfTrue="1" operator="greaterThan">
      <formula>0.03</formula>
    </cfRule>
    <cfRule type="cellIs" dxfId="1802" priority="1124" stopIfTrue="1" operator="lessThan">
      <formula>-0.03</formula>
    </cfRule>
  </conditionalFormatting>
  <conditionalFormatting sqref="BE496 BE498 BE500">
    <cfRule type="cellIs" dxfId="1801" priority="1125" stopIfTrue="1" operator="greaterThan">
      <formula>0.03</formula>
    </cfRule>
    <cfRule type="cellIs" dxfId="1800" priority="1126" stopIfTrue="1" operator="lessThan">
      <formula>-0.03</formula>
    </cfRule>
  </conditionalFormatting>
  <conditionalFormatting sqref="BN496">
    <cfRule type="cellIs" dxfId="1799" priority="1119" stopIfTrue="1" operator="greaterThan">
      <formula>0.03</formula>
    </cfRule>
    <cfRule type="cellIs" dxfId="1798" priority="1120" stopIfTrue="1" operator="lessThan">
      <formula>-0.03</formula>
    </cfRule>
  </conditionalFormatting>
  <conditionalFormatting sqref="BM496 BM498 BM500">
    <cfRule type="cellIs" dxfId="1797" priority="1121" stopIfTrue="1" operator="greaterThan">
      <formula>0.03</formula>
    </cfRule>
    <cfRule type="cellIs" dxfId="1796" priority="1122" stopIfTrue="1" operator="lessThan">
      <formula>-0.03</formula>
    </cfRule>
  </conditionalFormatting>
  <conditionalFormatting sqref="BL496">
    <cfRule type="cellIs" dxfId="1795" priority="1115" stopIfTrue="1" operator="greaterThan">
      <formula>0.03</formula>
    </cfRule>
    <cfRule type="cellIs" dxfId="1794" priority="1116" stopIfTrue="1" operator="lessThan">
      <formula>-0.03</formula>
    </cfRule>
  </conditionalFormatting>
  <conditionalFormatting sqref="BK496 BK498 BK500">
    <cfRule type="cellIs" dxfId="1793" priority="1117" stopIfTrue="1" operator="greaterThan">
      <formula>0.03</formula>
    </cfRule>
    <cfRule type="cellIs" dxfId="1792" priority="1118" stopIfTrue="1" operator="lessThan">
      <formula>-0.03</formula>
    </cfRule>
  </conditionalFormatting>
  <conditionalFormatting sqref="BO496 BO498 BO500">
    <cfRule type="cellIs" dxfId="1791" priority="1113" stopIfTrue="1" operator="greaterThan">
      <formula>0.03</formula>
    </cfRule>
    <cfRule type="cellIs" dxfId="1790" priority="1114" stopIfTrue="1" operator="lessThan">
      <formula>-0.03</formula>
    </cfRule>
  </conditionalFormatting>
  <conditionalFormatting sqref="BA496">
    <cfRule type="cellIs" dxfId="1789" priority="1111" stopIfTrue="1" operator="greaterThan">
      <formula>0.03</formula>
    </cfRule>
    <cfRule type="cellIs" dxfId="1788" priority="1112" stopIfTrue="1" operator="lessThan">
      <formula>-0.03</formula>
    </cfRule>
  </conditionalFormatting>
  <conditionalFormatting sqref="BB496">
    <cfRule type="cellIs" dxfId="1787" priority="1109" stopIfTrue="1" operator="greaterThan">
      <formula>0.03</formula>
    </cfRule>
    <cfRule type="cellIs" dxfId="1786" priority="1110" stopIfTrue="1" operator="lessThan">
      <formula>-0.03</formula>
    </cfRule>
  </conditionalFormatting>
  <conditionalFormatting sqref="BQ496">
    <cfRule type="cellIs" dxfId="1785" priority="1105" stopIfTrue="1" operator="greaterThan">
      <formula>0.03</formula>
    </cfRule>
    <cfRule type="cellIs" dxfId="1784" priority="1106" stopIfTrue="1" operator="lessThan">
      <formula>-0.03</formula>
    </cfRule>
  </conditionalFormatting>
  <conditionalFormatting sqref="BR496">
    <cfRule type="cellIs" dxfId="1783" priority="1103" stopIfTrue="1" operator="greaterThan">
      <formula>0.03</formula>
    </cfRule>
    <cfRule type="cellIs" dxfId="1782" priority="1104" stopIfTrue="1" operator="lessThan">
      <formula>-0.03</formula>
    </cfRule>
  </conditionalFormatting>
  <conditionalFormatting sqref="BP496">
    <cfRule type="cellIs" dxfId="1781" priority="1107" stopIfTrue="1" operator="greaterThan">
      <formula>0.03</formula>
    </cfRule>
    <cfRule type="cellIs" dxfId="1780" priority="1108" stopIfTrue="1" operator="lessThan">
      <formula>-0.03</formula>
    </cfRule>
  </conditionalFormatting>
  <conditionalFormatting sqref="BS496">
    <cfRule type="cellIs" dxfId="1779" priority="1101" stopIfTrue="1" operator="greaterThan">
      <formula>0.03</formula>
    </cfRule>
    <cfRule type="cellIs" dxfId="1778" priority="1102" stopIfTrue="1" operator="lessThan">
      <formula>-0.03</formula>
    </cfRule>
  </conditionalFormatting>
  <conditionalFormatting sqref="BT496">
    <cfRule type="cellIs" dxfId="1777" priority="1099" stopIfTrue="1" operator="greaterThan">
      <formula>0.03</formula>
    </cfRule>
    <cfRule type="cellIs" dxfId="1776" priority="1100" stopIfTrue="1" operator="lessThan">
      <formula>-0.03</formula>
    </cfRule>
  </conditionalFormatting>
  <conditionalFormatting sqref="BV496">
    <cfRule type="cellIs" dxfId="1775" priority="1097" stopIfTrue="1" operator="greaterThan">
      <formula>0.03</formula>
    </cfRule>
    <cfRule type="cellIs" dxfId="1774" priority="1098" stopIfTrue="1" operator="lessThan">
      <formula>-0.03</formula>
    </cfRule>
  </conditionalFormatting>
  <conditionalFormatting sqref="BU496 BU498 BU500">
    <cfRule type="cellIs" dxfId="1773" priority="1095" stopIfTrue="1" operator="greaterThan">
      <formula>0.03</formula>
    </cfRule>
    <cfRule type="cellIs" dxfId="1772" priority="1096" stopIfTrue="1" operator="lessThan">
      <formula>-0.03</formula>
    </cfRule>
  </conditionalFormatting>
  <conditionalFormatting sqref="BU496:BX496">
    <cfRule type="cellIs" dxfId="1771" priority="1093" stopIfTrue="1" operator="greaterThan">
      <formula>0.03</formula>
    </cfRule>
    <cfRule type="cellIs" dxfId="1770" priority="1094" stopIfTrue="1" operator="lessThan">
      <formula>-0.03</formula>
    </cfRule>
  </conditionalFormatting>
  <conditionalFormatting sqref="BX496">
    <cfRule type="cellIs" dxfId="1769" priority="1091" stopIfTrue="1" operator="greaterThan">
      <formula>0.03</formula>
    </cfRule>
    <cfRule type="cellIs" dxfId="1768" priority="1092" stopIfTrue="1" operator="lessThan">
      <formula>-0.03</formula>
    </cfRule>
  </conditionalFormatting>
  <conditionalFormatting sqref="BW496 BW498 BW500">
    <cfRule type="cellIs" dxfId="1767" priority="1089" stopIfTrue="1" operator="greaterThan">
      <formula>0.03</formula>
    </cfRule>
    <cfRule type="cellIs" dxfId="1766" priority="1090" stopIfTrue="1" operator="lessThan">
      <formula>-0.03</formula>
    </cfRule>
  </conditionalFormatting>
  <conditionalFormatting sqref="BH496">
    <cfRule type="cellIs" dxfId="1765" priority="1087" stopIfTrue="1" operator="greaterThan">
      <formula>0.03</formula>
    </cfRule>
    <cfRule type="cellIs" dxfId="1764" priority="1088" stopIfTrue="1" operator="lessThan">
      <formula>-0.03</formula>
    </cfRule>
  </conditionalFormatting>
  <conditionalFormatting sqref="BG496:BJ496">
    <cfRule type="cellIs" dxfId="1763" priority="1083" stopIfTrue="1" operator="greaterThan">
      <formula>0.03</formula>
    </cfRule>
    <cfRule type="cellIs" dxfId="1762" priority="1084" stopIfTrue="1" operator="lessThan">
      <formula>-0.03</formula>
    </cfRule>
  </conditionalFormatting>
  <conditionalFormatting sqref="BG496 BG498 BG500">
    <cfRule type="cellIs" dxfId="1761" priority="1085" stopIfTrue="1" operator="greaterThan">
      <formula>0.03</formula>
    </cfRule>
    <cfRule type="cellIs" dxfId="1760" priority="1086" stopIfTrue="1" operator="lessThan">
      <formula>-0.03</formula>
    </cfRule>
  </conditionalFormatting>
  <conditionalFormatting sqref="BJ496">
    <cfRule type="cellIs" dxfId="1759" priority="1081" stopIfTrue="1" operator="greaterThan">
      <formula>0.03</formula>
    </cfRule>
    <cfRule type="cellIs" dxfId="1758" priority="1082" stopIfTrue="1" operator="lessThan">
      <formula>-0.03</formula>
    </cfRule>
  </conditionalFormatting>
  <conditionalFormatting sqref="BI496 BI498 BI500">
    <cfRule type="cellIs" dxfId="1757" priority="1079" stopIfTrue="1" operator="greaterThan">
      <formula>0.03</formula>
    </cfRule>
    <cfRule type="cellIs" dxfId="1756" priority="1080" stopIfTrue="1" operator="lessThan">
      <formula>-0.03</formula>
    </cfRule>
  </conditionalFormatting>
  <conditionalFormatting sqref="AX505:AZ507">
    <cfRule type="cellIs" dxfId="1755" priority="1077" stopIfTrue="1" operator="greaterThan">
      <formula>0.03</formula>
    </cfRule>
    <cfRule type="cellIs" dxfId="1754" priority="1078" stopIfTrue="1" operator="lessThan">
      <formula>-0.03</formula>
    </cfRule>
  </conditionalFormatting>
  <conditionalFormatting sqref="AW505:AW513">
    <cfRule type="cellIs" dxfId="1753" priority="1075" stopIfTrue="1" operator="greaterThan">
      <formula>0.03</formula>
    </cfRule>
    <cfRule type="cellIs" dxfId="1752" priority="1076" stopIfTrue="1" operator="lessThan">
      <formula>-0.03</formula>
    </cfRule>
  </conditionalFormatting>
  <conditionalFormatting sqref="BF508:BJ508">
    <cfRule type="cellIs" dxfId="1751" priority="1069" stopIfTrue="1" operator="greaterThan">
      <formula>0.03</formula>
    </cfRule>
    <cfRule type="cellIs" dxfId="1750" priority="1070" stopIfTrue="1" operator="lessThan">
      <formula>-0.03</formula>
    </cfRule>
  </conditionalFormatting>
  <conditionalFormatting sqref="BH508">
    <cfRule type="cellIs" dxfId="1749" priority="1073" stopIfTrue="1" operator="greaterThan">
      <formula>0.03</formula>
    </cfRule>
    <cfRule type="cellIs" dxfId="1748" priority="1074" stopIfTrue="1" operator="lessThan">
      <formula>-0.03</formula>
    </cfRule>
  </conditionalFormatting>
  <conditionalFormatting sqref="BF505:BJ507">
    <cfRule type="cellIs" dxfId="1747" priority="1059" stopIfTrue="1" operator="greaterThan">
      <formula>0.03</formula>
    </cfRule>
    <cfRule type="cellIs" dxfId="1746" priority="1060" stopIfTrue="1" operator="lessThan">
      <formula>-0.03</formula>
    </cfRule>
  </conditionalFormatting>
  <conditionalFormatting sqref="AW532:AW540">
    <cfRule type="cellIs" dxfId="1745" priority="1045" stopIfTrue="1" operator="greaterThan">
      <formula>0.03</formula>
    </cfRule>
    <cfRule type="cellIs" dxfId="1744" priority="1046" stopIfTrue="1" operator="lessThan">
      <formula>-0.03</formula>
    </cfRule>
  </conditionalFormatting>
  <conditionalFormatting sqref="AX541:AZ543">
    <cfRule type="cellIs" dxfId="1743" priority="1043" stopIfTrue="1" operator="greaterThan">
      <formula>0.03</formula>
    </cfRule>
    <cfRule type="cellIs" dxfId="1742" priority="1044" stopIfTrue="1" operator="lessThan">
      <formula>-0.03</formula>
    </cfRule>
  </conditionalFormatting>
  <conditionalFormatting sqref="BH505:BH507">
    <cfRule type="cellIs" dxfId="1741" priority="1057" stopIfTrue="1" operator="greaterThan">
      <formula>0.03</formula>
    </cfRule>
    <cfRule type="cellIs" dxfId="1740" priority="1058" stopIfTrue="1" operator="lessThan">
      <formula>-0.03</formula>
    </cfRule>
  </conditionalFormatting>
  <conditionalFormatting sqref="BD508">
    <cfRule type="cellIs" dxfId="1739" priority="1071" stopIfTrue="1" operator="greaterThan">
      <formula>0.03</formula>
    </cfRule>
    <cfRule type="cellIs" dxfId="1738" priority="1072" stopIfTrue="1" operator="lessThan">
      <formula>-0.03</formula>
    </cfRule>
  </conditionalFormatting>
  <conditionalFormatting sqref="AW514">
    <cfRule type="cellIs" dxfId="1737" priority="1027" stopIfTrue="1" operator="greaterThan">
      <formula>0.03</formula>
    </cfRule>
    <cfRule type="cellIs" dxfId="1736" priority="1028" stopIfTrue="1" operator="lessThan">
      <formula>-0.03</formula>
    </cfRule>
  </conditionalFormatting>
  <conditionalFormatting sqref="AX550:AZ552">
    <cfRule type="cellIs" dxfId="1735" priority="1039" stopIfTrue="1" operator="greaterThan">
      <formula>0.03</formula>
    </cfRule>
    <cfRule type="cellIs" dxfId="1734" priority="1040" stopIfTrue="1" operator="lessThan">
      <formula>-0.03</formula>
    </cfRule>
  </conditionalFormatting>
  <conditionalFormatting sqref="BH526">
    <cfRule type="cellIs" dxfId="1733" priority="1017" stopIfTrue="1" operator="greaterThan">
      <formula>0.03</formula>
    </cfRule>
    <cfRule type="cellIs" dxfId="1732" priority="1018" stopIfTrue="1" operator="lessThan">
      <formula>-0.03</formula>
    </cfRule>
  </conditionalFormatting>
  <conditionalFormatting sqref="BD526">
    <cfRule type="cellIs" dxfId="1731" priority="1021" stopIfTrue="1" operator="greaterThan">
      <formula>0.03</formula>
    </cfRule>
    <cfRule type="cellIs" dxfId="1730" priority="1022" stopIfTrue="1" operator="lessThan">
      <formula>-0.03</formula>
    </cfRule>
  </conditionalFormatting>
  <conditionalFormatting sqref="AW541:AW549">
    <cfRule type="cellIs" dxfId="1729" priority="1041" stopIfTrue="1" operator="greaterThan">
      <formula>0.03</formula>
    </cfRule>
    <cfRule type="cellIs" dxfId="1728" priority="1042" stopIfTrue="1" operator="lessThan">
      <formula>-0.03</formula>
    </cfRule>
  </conditionalFormatting>
  <conditionalFormatting sqref="BD535">
    <cfRule type="cellIs" dxfId="1727" priority="1015" stopIfTrue="1" operator="greaterThan">
      <formula>0.03</formula>
    </cfRule>
    <cfRule type="cellIs" dxfId="1726" priority="1016" stopIfTrue="1" operator="lessThan">
      <formula>-0.03</formula>
    </cfRule>
  </conditionalFormatting>
  <conditionalFormatting sqref="BD517">
    <cfRule type="cellIs" dxfId="1725" priority="1025" stopIfTrue="1" operator="greaterThan">
      <formula>0.03</formula>
    </cfRule>
    <cfRule type="cellIs" dxfId="1724" priority="1026" stopIfTrue="1" operator="lessThan">
      <formula>-0.03</formula>
    </cfRule>
  </conditionalFormatting>
  <conditionalFormatting sqref="BC505:BC510">
    <cfRule type="cellIs" dxfId="1723" priority="1067" stopIfTrue="1" operator="greaterThan">
      <formula>0.03</formula>
    </cfRule>
    <cfRule type="cellIs" dxfId="1722" priority="1068" stopIfTrue="1" operator="lessThan">
      <formula>-0.03</formula>
    </cfRule>
  </conditionalFormatting>
  <conditionalFormatting sqref="BG515:BG522">
    <cfRule type="cellIs" dxfId="1721" priority="973" stopIfTrue="1" operator="greaterThan">
      <formula>0.03</formula>
    </cfRule>
    <cfRule type="cellIs" dxfId="1720" priority="974" stopIfTrue="1" operator="lessThan">
      <formula>-0.03</formula>
    </cfRule>
  </conditionalFormatting>
  <conditionalFormatting sqref="BE505:BE510">
    <cfRule type="cellIs" dxfId="1719" priority="1065" stopIfTrue="1" operator="greaterThan">
      <formula>0.03</formula>
    </cfRule>
    <cfRule type="cellIs" dxfId="1718" priority="1066" stopIfTrue="1" operator="lessThan">
      <formula>-0.03</formula>
    </cfRule>
  </conditionalFormatting>
  <conditionalFormatting sqref="BG505:BG510">
    <cfRule type="cellIs" dxfId="1717" priority="1063" stopIfTrue="1" operator="greaterThan">
      <formula>0.03</formula>
    </cfRule>
    <cfRule type="cellIs" dxfId="1716" priority="1064" stopIfTrue="1" operator="lessThan">
      <formula>-0.03</formula>
    </cfRule>
  </conditionalFormatting>
  <conditionalFormatting sqref="BD505:BD507">
    <cfRule type="cellIs" dxfId="1715" priority="1061" stopIfTrue="1" operator="greaterThan">
      <formula>0.03</formula>
    </cfRule>
    <cfRule type="cellIs" dxfId="1714" priority="1062" stopIfTrue="1" operator="lessThan">
      <formula>-0.03</formula>
    </cfRule>
  </conditionalFormatting>
  <conditionalFormatting sqref="BD544">
    <cfRule type="cellIs" dxfId="1713" priority="1009" stopIfTrue="1" operator="greaterThan">
      <formula>0.03</formula>
    </cfRule>
    <cfRule type="cellIs" dxfId="1712" priority="1010" stopIfTrue="1" operator="lessThan">
      <formula>-0.03</formula>
    </cfRule>
  </conditionalFormatting>
  <conditionalFormatting sqref="BH571">
    <cfRule type="cellIs" dxfId="1711" priority="987" stopIfTrue="1" operator="greaterThan">
      <formula>0.03</formula>
    </cfRule>
    <cfRule type="cellIs" dxfId="1710" priority="988" stopIfTrue="1" operator="lessThan">
      <formula>-0.03</formula>
    </cfRule>
  </conditionalFormatting>
  <conditionalFormatting sqref="BC523:BC531">
    <cfRule type="cellIs" dxfId="1709" priority="959" stopIfTrue="1" operator="greaterThan">
      <formula>0.03</formula>
    </cfRule>
    <cfRule type="cellIs" dxfId="1708" priority="960" stopIfTrue="1" operator="lessThan">
      <formula>-0.03</formula>
    </cfRule>
  </conditionalFormatting>
  <conditionalFormatting sqref="AX514:AZ516">
    <cfRule type="cellIs" dxfId="1707" priority="1055" stopIfTrue="1" operator="greaterThan">
      <formula>0.03</formula>
    </cfRule>
    <cfRule type="cellIs" dxfId="1706" priority="1056" stopIfTrue="1" operator="lessThan">
      <formula>-0.03</formula>
    </cfRule>
  </conditionalFormatting>
  <conditionalFormatting sqref="AW515:AW522">
    <cfRule type="cellIs" dxfId="1705" priority="1053" stopIfTrue="1" operator="greaterThan">
      <formula>0.03</formula>
    </cfRule>
    <cfRule type="cellIs" dxfId="1704" priority="1054" stopIfTrue="1" operator="lessThan">
      <formula>-0.03</formula>
    </cfRule>
  </conditionalFormatting>
  <conditionalFormatting sqref="AW550:AW558">
    <cfRule type="cellIs" dxfId="1703" priority="1037" stopIfTrue="1" operator="greaterThan">
      <formula>0.03</formula>
    </cfRule>
    <cfRule type="cellIs" dxfId="1702" priority="1038" stopIfTrue="1" operator="lessThan">
      <formula>-0.03</formula>
    </cfRule>
  </conditionalFormatting>
  <conditionalFormatting sqref="BH553">
    <cfRule type="cellIs" dxfId="1701" priority="999" stopIfTrue="1" operator="greaterThan">
      <formula>0.03</formula>
    </cfRule>
    <cfRule type="cellIs" dxfId="1700" priority="1000" stopIfTrue="1" operator="lessThan">
      <formula>-0.03</formula>
    </cfRule>
  </conditionalFormatting>
  <conditionalFormatting sqref="AX532:AZ534">
    <cfRule type="cellIs" dxfId="1699" priority="1047" stopIfTrue="1" operator="greaterThan">
      <formula>0.03</formula>
    </cfRule>
    <cfRule type="cellIs" dxfId="1698" priority="1048" stopIfTrue="1" operator="lessThan">
      <formula>-0.03</formula>
    </cfRule>
  </conditionalFormatting>
  <conditionalFormatting sqref="AX523:AZ525">
    <cfRule type="cellIs" dxfId="1697" priority="1051" stopIfTrue="1" operator="greaterThan">
      <formula>0.03</formula>
    </cfRule>
    <cfRule type="cellIs" dxfId="1696" priority="1052" stopIfTrue="1" operator="lessThan">
      <formula>-0.03</formula>
    </cfRule>
  </conditionalFormatting>
  <conditionalFormatting sqref="AW523:AW531">
    <cfRule type="cellIs" dxfId="1695" priority="1049" stopIfTrue="1" operator="greaterThan">
      <formula>0.03</formula>
    </cfRule>
    <cfRule type="cellIs" dxfId="1694" priority="1050" stopIfTrue="1" operator="lessThan">
      <formula>-0.03</formula>
    </cfRule>
  </conditionalFormatting>
  <conditionalFormatting sqref="AX559:AZ561">
    <cfRule type="cellIs" dxfId="1693" priority="1035" stopIfTrue="1" operator="greaterThan">
      <formula>0.03</formula>
    </cfRule>
    <cfRule type="cellIs" dxfId="1692" priority="1036" stopIfTrue="1" operator="lessThan">
      <formula>-0.03</formula>
    </cfRule>
  </conditionalFormatting>
  <conditionalFormatting sqref="AW559:AW567">
    <cfRule type="cellIs" dxfId="1691" priority="1033" stopIfTrue="1" operator="greaterThan">
      <formula>0.03</formula>
    </cfRule>
    <cfRule type="cellIs" dxfId="1690" priority="1034" stopIfTrue="1" operator="lessThan">
      <formula>-0.03</formula>
    </cfRule>
  </conditionalFormatting>
  <conditionalFormatting sqref="BF517:BJ517">
    <cfRule type="cellIs" dxfId="1689" priority="1023" stopIfTrue="1" operator="greaterThan">
      <formula>0.03</formula>
    </cfRule>
    <cfRule type="cellIs" dxfId="1688" priority="1024" stopIfTrue="1" operator="lessThan">
      <formula>-0.03</formula>
    </cfRule>
  </conditionalFormatting>
  <conditionalFormatting sqref="AW568:AW576 AW597 AW586:AW587">
    <cfRule type="cellIs" dxfId="1687" priority="1029" stopIfTrue="1" operator="greaterThan">
      <formula>0.03</formula>
    </cfRule>
    <cfRule type="cellIs" dxfId="1686" priority="1030" stopIfTrue="1" operator="lessThan">
      <formula>-0.03</formula>
    </cfRule>
  </conditionalFormatting>
  <conditionalFormatting sqref="AX568:AZ570">
    <cfRule type="cellIs" dxfId="1685" priority="1031" stopIfTrue="1" operator="greaterThan">
      <formula>0.03</formula>
    </cfRule>
    <cfRule type="cellIs" dxfId="1684" priority="1032" stopIfTrue="1" operator="lessThan">
      <formula>-0.03</formula>
    </cfRule>
  </conditionalFormatting>
  <conditionalFormatting sqref="BF526:BJ526">
    <cfRule type="cellIs" dxfId="1683" priority="1019" stopIfTrue="1" operator="greaterThan">
      <formula>0.03</formula>
    </cfRule>
    <cfRule type="cellIs" dxfId="1682" priority="1020" stopIfTrue="1" operator="lessThan">
      <formula>-0.03</formula>
    </cfRule>
  </conditionalFormatting>
  <conditionalFormatting sqref="BF562:BJ562">
    <cfRule type="cellIs" dxfId="1681" priority="995" stopIfTrue="1" operator="greaterThan">
      <formula>0.03</formula>
    </cfRule>
    <cfRule type="cellIs" dxfId="1680" priority="996" stopIfTrue="1" operator="lessThan">
      <formula>-0.03</formula>
    </cfRule>
  </conditionalFormatting>
  <conditionalFormatting sqref="BC514">
    <cfRule type="cellIs" dxfId="1679" priority="983" stopIfTrue="1" operator="greaterThan">
      <formula>0.03</formula>
    </cfRule>
    <cfRule type="cellIs" dxfId="1678" priority="984" stopIfTrue="1" operator="lessThan">
      <formula>-0.03</formula>
    </cfRule>
  </conditionalFormatting>
  <conditionalFormatting sqref="BH517">
    <cfRule type="cellIs" dxfId="1677" priority="975" stopIfTrue="1" operator="greaterThan">
      <formula>0.03</formula>
    </cfRule>
    <cfRule type="cellIs" dxfId="1676" priority="976" stopIfTrue="1" operator="lessThan">
      <formula>-0.03</formula>
    </cfRule>
  </conditionalFormatting>
  <conditionalFormatting sqref="BE514">
    <cfRule type="cellIs" dxfId="1675" priority="979" stopIfTrue="1" operator="greaterThan">
      <formula>0.03</formula>
    </cfRule>
    <cfRule type="cellIs" dxfId="1674" priority="980" stopIfTrue="1" operator="lessThan">
      <formula>-0.03</formula>
    </cfRule>
  </conditionalFormatting>
  <conditionalFormatting sqref="BD553">
    <cfRule type="cellIs" dxfId="1673" priority="1003" stopIfTrue="1" operator="greaterThan">
      <formula>0.03</formula>
    </cfRule>
    <cfRule type="cellIs" dxfId="1672" priority="1004" stopIfTrue="1" operator="lessThan">
      <formula>-0.03</formula>
    </cfRule>
  </conditionalFormatting>
  <conditionalFormatting sqref="BH523:BH525">
    <cfRule type="cellIs" dxfId="1671" priority="961" stopIfTrue="1" operator="greaterThan">
      <formula>0.03</formula>
    </cfRule>
    <cfRule type="cellIs" dxfId="1670" priority="962" stopIfTrue="1" operator="lessThan">
      <formula>-0.03</formula>
    </cfRule>
  </conditionalFormatting>
  <conditionalFormatting sqref="BG514">
    <cfRule type="cellIs" dxfId="1669" priority="971" stopIfTrue="1" operator="greaterThan">
      <formula>0.03</formula>
    </cfRule>
    <cfRule type="cellIs" dxfId="1668" priority="972" stopIfTrue="1" operator="lessThan">
      <formula>-0.03</formula>
    </cfRule>
  </conditionalFormatting>
  <conditionalFormatting sqref="BF544:BJ544">
    <cfRule type="cellIs" dxfId="1667" priority="1007" stopIfTrue="1" operator="greaterThan">
      <formula>0.03</formula>
    </cfRule>
    <cfRule type="cellIs" dxfId="1666" priority="1008" stopIfTrue="1" operator="lessThan">
      <formula>-0.03</formula>
    </cfRule>
  </conditionalFormatting>
  <conditionalFormatting sqref="BH544">
    <cfRule type="cellIs" dxfId="1665" priority="1005" stopIfTrue="1" operator="greaterThan">
      <formula>0.03</formula>
    </cfRule>
    <cfRule type="cellIs" dxfId="1664" priority="1006" stopIfTrue="1" operator="lessThan">
      <formula>-0.03</formula>
    </cfRule>
  </conditionalFormatting>
  <conditionalFormatting sqref="BF535:BJ535">
    <cfRule type="cellIs" dxfId="1663" priority="1013" stopIfTrue="1" operator="greaterThan">
      <formula>0.03</formula>
    </cfRule>
    <cfRule type="cellIs" dxfId="1662" priority="1014" stopIfTrue="1" operator="lessThan">
      <formula>-0.03</formula>
    </cfRule>
  </conditionalFormatting>
  <conditionalFormatting sqref="BH535">
    <cfRule type="cellIs" dxfId="1661" priority="1011" stopIfTrue="1" operator="greaterThan">
      <formula>0.03</formula>
    </cfRule>
    <cfRule type="cellIs" dxfId="1660" priority="1012" stopIfTrue="1" operator="lessThan">
      <formula>-0.03</formula>
    </cfRule>
  </conditionalFormatting>
  <conditionalFormatting sqref="BH562">
    <cfRule type="cellIs" dxfId="1659" priority="993" stopIfTrue="1" operator="greaterThan">
      <formula>0.03</formula>
    </cfRule>
    <cfRule type="cellIs" dxfId="1658" priority="994" stopIfTrue="1" operator="lessThan">
      <formula>-0.03</formula>
    </cfRule>
  </conditionalFormatting>
  <conditionalFormatting sqref="BF523:BJ525">
    <cfRule type="cellIs" dxfId="1657" priority="963" stopIfTrue="1" operator="greaterThan">
      <formula>0.03</formula>
    </cfRule>
    <cfRule type="cellIs" dxfId="1656" priority="964" stopIfTrue="1" operator="lessThan">
      <formula>-0.03</formula>
    </cfRule>
  </conditionalFormatting>
  <conditionalFormatting sqref="BF553:BJ553">
    <cfRule type="cellIs" dxfId="1655" priority="1001" stopIfTrue="1" operator="greaterThan">
      <formula>0.03</formula>
    </cfRule>
    <cfRule type="cellIs" dxfId="1654" priority="1002" stopIfTrue="1" operator="lessThan">
      <formula>-0.03</formula>
    </cfRule>
  </conditionalFormatting>
  <conditionalFormatting sqref="BD562">
    <cfRule type="cellIs" dxfId="1653" priority="997" stopIfTrue="1" operator="greaterThan">
      <formula>0.03</formula>
    </cfRule>
    <cfRule type="cellIs" dxfId="1652" priority="998" stopIfTrue="1" operator="lessThan">
      <formula>-0.03</formula>
    </cfRule>
  </conditionalFormatting>
  <conditionalFormatting sqref="BD571">
    <cfRule type="cellIs" dxfId="1651" priority="991" stopIfTrue="1" operator="greaterThan">
      <formula>0.03</formula>
    </cfRule>
    <cfRule type="cellIs" dxfId="1650" priority="992" stopIfTrue="1" operator="lessThan">
      <formula>-0.03</formula>
    </cfRule>
  </conditionalFormatting>
  <conditionalFormatting sqref="BF571:BJ571">
    <cfRule type="cellIs" dxfId="1649" priority="989" stopIfTrue="1" operator="greaterThan">
      <formula>0.03</formula>
    </cfRule>
    <cfRule type="cellIs" dxfId="1648" priority="990" stopIfTrue="1" operator="lessThan">
      <formula>-0.03</formula>
    </cfRule>
  </conditionalFormatting>
  <conditionalFormatting sqref="BC515:BC522">
    <cfRule type="cellIs" dxfId="1647" priority="985" stopIfTrue="1" operator="greaterThan">
      <formula>0.03</formula>
    </cfRule>
    <cfRule type="cellIs" dxfId="1646" priority="986" stopIfTrue="1" operator="lessThan">
      <formula>-0.03</formula>
    </cfRule>
  </conditionalFormatting>
  <conditionalFormatting sqref="BE515:BE522">
    <cfRule type="cellIs" dxfId="1645" priority="981" stopIfTrue="1" operator="greaterThan">
      <formula>0.03</formula>
    </cfRule>
    <cfRule type="cellIs" dxfId="1644" priority="982" stopIfTrue="1" operator="lessThan">
      <formula>-0.03</formula>
    </cfRule>
  </conditionalFormatting>
  <conditionalFormatting sqref="BG514:BG516 BI514:BI516">
    <cfRule type="cellIs" dxfId="1643" priority="977" stopIfTrue="1" operator="greaterThan">
      <formula>0.03</formula>
    </cfRule>
    <cfRule type="cellIs" dxfId="1642" priority="978" stopIfTrue="1" operator="lessThan">
      <formula>-0.03</formula>
    </cfRule>
  </conditionalFormatting>
  <conditionalFormatting sqref="BE523:BE531">
    <cfRule type="cellIs" dxfId="1641" priority="969" stopIfTrue="1" operator="greaterThan">
      <formula>0.03</formula>
    </cfRule>
    <cfRule type="cellIs" dxfId="1640" priority="970" stopIfTrue="1" operator="lessThan">
      <formula>-0.03</formula>
    </cfRule>
  </conditionalFormatting>
  <conditionalFormatting sqref="BG523:BG531">
    <cfRule type="cellIs" dxfId="1639" priority="967" stopIfTrue="1" operator="greaterThan">
      <formula>0.03</formula>
    </cfRule>
    <cfRule type="cellIs" dxfId="1638" priority="968" stopIfTrue="1" operator="lessThan">
      <formula>-0.03</formula>
    </cfRule>
  </conditionalFormatting>
  <conditionalFormatting sqref="BD523:BD525">
    <cfRule type="cellIs" dxfId="1637" priority="965" stopIfTrue="1" operator="greaterThan">
      <formula>0.03</formula>
    </cfRule>
    <cfRule type="cellIs" dxfId="1636" priority="966" stopIfTrue="1" operator="lessThan">
      <formula>-0.03</formula>
    </cfRule>
  </conditionalFormatting>
  <conditionalFormatting sqref="BC532:BC540">
    <cfRule type="cellIs" dxfId="1635" priority="957" stopIfTrue="1" operator="greaterThan">
      <formula>0.03</formula>
    </cfRule>
    <cfRule type="cellIs" dxfId="1634" priority="958" stopIfTrue="1" operator="lessThan">
      <formula>-0.03</formula>
    </cfRule>
  </conditionalFormatting>
  <conditionalFormatting sqref="BE532:BE540">
    <cfRule type="cellIs" dxfId="1633" priority="955" stopIfTrue="1" operator="greaterThan">
      <formula>0.03</formula>
    </cfRule>
    <cfRule type="cellIs" dxfId="1632" priority="956" stopIfTrue="1" operator="lessThan">
      <formula>-0.03</formula>
    </cfRule>
  </conditionalFormatting>
  <conditionalFormatting sqref="BG532:BG540">
    <cfRule type="cellIs" dxfId="1631" priority="953" stopIfTrue="1" operator="greaterThan">
      <formula>0.03</formula>
    </cfRule>
    <cfRule type="cellIs" dxfId="1630" priority="954" stopIfTrue="1" operator="lessThan">
      <formula>-0.03</formula>
    </cfRule>
  </conditionalFormatting>
  <conditionalFormatting sqref="BD532:BD534">
    <cfRule type="cellIs" dxfId="1629" priority="951" stopIfTrue="1" operator="greaterThan">
      <formula>0.03</formula>
    </cfRule>
    <cfRule type="cellIs" dxfId="1628" priority="952" stopIfTrue="1" operator="lessThan">
      <formula>-0.03</formula>
    </cfRule>
  </conditionalFormatting>
  <conditionalFormatting sqref="BF532:BJ534">
    <cfRule type="cellIs" dxfId="1627" priority="949" stopIfTrue="1" operator="greaterThan">
      <formula>0.03</formula>
    </cfRule>
    <cfRule type="cellIs" dxfId="1626" priority="950" stopIfTrue="1" operator="lessThan">
      <formula>-0.03</formula>
    </cfRule>
  </conditionalFormatting>
  <conditionalFormatting sqref="BH532:BH534">
    <cfRule type="cellIs" dxfId="1625" priority="947" stopIfTrue="1" operator="greaterThan">
      <formula>0.03</formula>
    </cfRule>
    <cfRule type="cellIs" dxfId="1624" priority="948" stopIfTrue="1" operator="lessThan">
      <formula>-0.03</formula>
    </cfRule>
  </conditionalFormatting>
  <conditionalFormatting sqref="BC541:BC549">
    <cfRule type="cellIs" dxfId="1623" priority="945" stopIfTrue="1" operator="greaterThan">
      <formula>0.03</formula>
    </cfRule>
    <cfRule type="cellIs" dxfId="1622" priority="946" stopIfTrue="1" operator="lessThan">
      <formula>-0.03</formula>
    </cfRule>
  </conditionalFormatting>
  <conditionalFormatting sqref="BE541:BE549">
    <cfRule type="cellIs" dxfId="1621" priority="943" stopIfTrue="1" operator="greaterThan">
      <formula>0.03</formula>
    </cfRule>
    <cfRule type="cellIs" dxfId="1620" priority="944" stopIfTrue="1" operator="lessThan">
      <formula>-0.03</formula>
    </cfRule>
  </conditionalFormatting>
  <conditionalFormatting sqref="BG541:BG549">
    <cfRule type="cellIs" dxfId="1619" priority="941" stopIfTrue="1" operator="greaterThan">
      <formula>0.03</formula>
    </cfRule>
    <cfRule type="cellIs" dxfId="1618" priority="942" stopIfTrue="1" operator="lessThan">
      <formula>-0.03</formula>
    </cfRule>
  </conditionalFormatting>
  <conditionalFormatting sqref="BD541:BD543">
    <cfRule type="cellIs" dxfId="1617" priority="939" stopIfTrue="1" operator="greaterThan">
      <formula>0.03</formula>
    </cfRule>
    <cfRule type="cellIs" dxfId="1616" priority="940" stopIfTrue="1" operator="lessThan">
      <formula>-0.03</formula>
    </cfRule>
  </conditionalFormatting>
  <conditionalFormatting sqref="BF541:BJ543">
    <cfRule type="cellIs" dxfId="1615" priority="937" stopIfTrue="1" operator="greaterThan">
      <formula>0.03</formula>
    </cfRule>
    <cfRule type="cellIs" dxfId="1614" priority="938" stopIfTrue="1" operator="lessThan">
      <formula>-0.03</formula>
    </cfRule>
  </conditionalFormatting>
  <conditionalFormatting sqref="BH541:BH543">
    <cfRule type="cellIs" dxfId="1613" priority="935" stopIfTrue="1" operator="greaterThan">
      <formula>0.03</formula>
    </cfRule>
    <cfRule type="cellIs" dxfId="1612" priority="936" stopIfTrue="1" operator="lessThan">
      <formula>-0.03</formula>
    </cfRule>
  </conditionalFormatting>
  <conditionalFormatting sqref="BD550:BD552">
    <cfRule type="cellIs" dxfId="1611" priority="933" stopIfTrue="1" operator="greaterThan">
      <formula>0.03</formula>
    </cfRule>
    <cfRule type="cellIs" dxfId="1610" priority="934" stopIfTrue="1" operator="lessThan">
      <formula>-0.03</formula>
    </cfRule>
  </conditionalFormatting>
  <conditionalFormatting sqref="BF550:BJ552">
    <cfRule type="cellIs" dxfId="1609" priority="931" stopIfTrue="1" operator="greaterThan">
      <formula>0.03</formula>
    </cfRule>
    <cfRule type="cellIs" dxfId="1608" priority="932" stopIfTrue="1" operator="lessThan">
      <formula>-0.03</formula>
    </cfRule>
  </conditionalFormatting>
  <conditionalFormatting sqref="BH550:BH552">
    <cfRule type="cellIs" dxfId="1607" priority="929" stopIfTrue="1" operator="greaterThan">
      <formula>0.03</formula>
    </cfRule>
    <cfRule type="cellIs" dxfId="1606" priority="930" stopIfTrue="1" operator="lessThan">
      <formula>-0.03</formula>
    </cfRule>
  </conditionalFormatting>
  <conditionalFormatting sqref="BC550:BC558">
    <cfRule type="cellIs" dxfId="1605" priority="927" stopIfTrue="1" operator="greaterThan">
      <formula>0.03</formula>
    </cfRule>
    <cfRule type="cellIs" dxfId="1604" priority="928" stopIfTrue="1" operator="lessThan">
      <formula>-0.03</formula>
    </cfRule>
  </conditionalFormatting>
  <conditionalFormatting sqref="BE550:BE558">
    <cfRule type="cellIs" dxfId="1603" priority="925" stopIfTrue="1" operator="greaterThan">
      <formula>0.03</formula>
    </cfRule>
    <cfRule type="cellIs" dxfId="1602" priority="926" stopIfTrue="1" operator="lessThan">
      <formula>-0.03</formula>
    </cfRule>
  </conditionalFormatting>
  <conditionalFormatting sqref="BG550:BG558">
    <cfRule type="cellIs" dxfId="1601" priority="923" stopIfTrue="1" operator="greaterThan">
      <formula>0.03</formula>
    </cfRule>
    <cfRule type="cellIs" dxfId="1600" priority="924" stopIfTrue="1" operator="lessThan">
      <formula>-0.03</formula>
    </cfRule>
  </conditionalFormatting>
  <conditionalFormatting sqref="BD559:BD561">
    <cfRule type="cellIs" dxfId="1599" priority="921" stopIfTrue="1" operator="greaterThan">
      <formula>0.03</formula>
    </cfRule>
    <cfRule type="cellIs" dxfId="1598" priority="922" stopIfTrue="1" operator="lessThan">
      <formula>-0.03</formula>
    </cfRule>
  </conditionalFormatting>
  <conditionalFormatting sqref="BF559:BJ561">
    <cfRule type="cellIs" dxfId="1597" priority="919" stopIfTrue="1" operator="greaterThan">
      <formula>0.03</formula>
    </cfRule>
    <cfRule type="cellIs" dxfId="1596" priority="920" stopIfTrue="1" operator="lessThan">
      <formula>-0.03</formula>
    </cfRule>
  </conditionalFormatting>
  <conditionalFormatting sqref="BH559:BH561">
    <cfRule type="cellIs" dxfId="1595" priority="917" stopIfTrue="1" operator="greaterThan">
      <formula>0.03</formula>
    </cfRule>
    <cfRule type="cellIs" dxfId="1594" priority="918" stopIfTrue="1" operator="lessThan">
      <formula>-0.03</formula>
    </cfRule>
  </conditionalFormatting>
  <conditionalFormatting sqref="BC559:BC567">
    <cfRule type="cellIs" dxfId="1593" priority="915" stopIfTrue="1" operator="greaterThan">
      <formula>0.03</formula>
    </cfRule>
    <cfRule type="cellIs" dxfId="1592" priority="916" stopIfTrue="1" operator="lessThan">
      <formula>-0.03</formula>
    </cfRule>
  </conditionalFormatting>
  <conditionalFormatting sqref="BE559:BE567">
    <cfRule type="cellIs" dxfId="1591" priority="913" stopIfTrue="1" operator="greaterThan">
      <formula>0.03</formula>
    </cfRule>
    <cfRule type="cellIs" dxfId="1590" priority="914" stopIfTrue="1" operator="lessThan">
      <formula>-0.03</formula>
    </cfRule>
  </conditionalFormatting>
  <conditionalFormatting sqref="BG559:BG567">
    <cfRule type="cellIs" dxfId="1589" priority="911" stopIfTrue="1" operator="greaterThan">
      <formula>0.03</formula>
    </cfRule>
    <cfRule type="cellIs" dxfId="1588" priority="912" stopIfTrue="1" operator="lessThan">
      <formula>-0.03</formula>
    </cfRule>
  </conditionalFormatting>
  <conditionalFormatting sqref="BD568:BD570">
    <cfRule type="cellIs" dxfId="1587" priority="909" stopIfTrue="1" operator="greaterThan">
      <formula>0.03</formula>
    </cfRule>
    <cfRule type="cellIs" dxfId="1586" priority="910" stopIfTrue="1" operator="lessThan">
      <formula>-0.03</formula>
    </cfRule>
  </conditionalFormatting>
  <conditionalFormatting sqref="BF568:BJ570">
    <cfRule type="cellIs" dxfId="1585" priority="907" stopIfTrue="1" operator="greaterThan">
      <formula>0.03</formula>
    </cfRule>
    <cfRule type="cellIs" dxfId="1584" priority="908" stopIfTrue="1" operator="lessThan">
      <formula>-0.03</formula>
    </cfRule>
  </conditionalFormatting>
  <conditionalFormatting sqref="BH568:BH570">
    <cfRule type="cellIs" dxfId="1583" priority="905" stopIfTrue="1" operator="greaterThan">
      <formula>0.03</formula>
    </cfRule>
    <cfRule type="cellIs" dxfId="1582" priority="906" stopIfTrue="1" operator="lessThan">
      <formula>-0.03</formula>
    </cfRule>
  </conditionalFormatting>
  <conditionalFormatting sqref="BC568:BC576 BC597 BC586:BC587">
    <cfRule type="cellIs" dxfId="1581" priority="903" stopIfTrue="1" operator="greaterThan">
      <formula>0.03</formula>
    </cfRule>
    <cfRule type="cellIs" dxfId="1580" priority="904" stopIfTrue="1" operator="lessThan">
      <formula>-0.03</formula>
    </cfRule>
  </conditionalFormatting>
  <conditionalFormatting sqref="BE568:BE576 BE597 BE586:BE587">
    <cfRule type="cellIs" dxfId="1579" priority="901" stopIfTrue="1" operator="greaterThan">
      <formula>0.03</formula>
    </cfRule>
    <cfRule type="cellIs" dxfId="1578" priority="902" stopIfTrue="1" operator="lessThan">
      <formula>-0.03</formula>
    </cfRule>
  </conditionalFormatting>
  <conditionalFormatting sqref="BG568:BG576 BG597 BG586:BG587">
    <cfRule type="cellIs" dxfId="1577" priority="899" stopIfTrue="1" operator="greaterThan">
      <formula>0.03</formula>
    </cfRule>
    <cfRule type="cellIs" dxfId="1576" priority="900" stopIfTrue="1" operator="lessThan">
      <formula>-0.03</formula>
    </cfRule>
  </conditionalFormatting>
  <conditionalFormatting sqref="BH591">
    <cfRule type="cellIs" dxfId="1575" priority="891" stopIfTrue="1" operator="greaterThan">
      <formula>0.03</formula>
    </cfRule>
    <cfRule type="cellIs" dxfId="1574" priority="892" stopIfTrue="1" operator="lessThan">
      <formula>-0.03</formula>
    </cfRule>
  </conditionalFormatting>
  <conditionalFormatting sqref="AX588:AZ590">
    <cfRule type="cellIs" dxfId="1573" priority="897" stopIfTrue="1" operator="greaterThan">
      <formula>0.03</formula>
    </cfRule>
    <cfRule type="cellIs" dxfId="1572" priority="898" stopIfTrue="1" operator="lessThan">
      <formula>-0.03</formula>
    </cfRule>
  </conditionalFormatting>
  <conditionalFormatting sqref="BD591">
    <cfRule type="cellIs" dxfId="1571" priority="895" stopIfTrue="1" operator="greaterThan">
      <formula>0.03</formula>
    </cfRule>
    <cfRule type="cellIs" dxfId="1570" priority="896" stopIfTrue="1" operator="lessThan">
      <formula>-0.03</formula>
    </cfRule>
  </conditionalFormatting>
  <conditionalFormatting sqref="BF591 BH591 BJ591">
    <cfRule type="cellIs" dxfId="1569" priority="893" stopIfTrue="1" operator="greaterThan">
      <formula>0.03</formula>
    </cfRule>
    <cfRule type="cellIs" dxfId="1568" priority="894" stopIfTrue="1" operator="lessThan">
      <formula>-0.03</formula>
    </cfRule>
  </conditionalFormatting>
  <conditionalFormatting sqref="AW588:AW596">
    <cfRule type="cellIs" dxfId="1567" priority="889" stopIfTrue="1" operator="greaterThan">
      <formula>0.03</formula>
    </cfRule>
    <cfRule type="cellIs" dxfId="1566" priority="890" stopIfTrue="1" operator="lessThan">
      <formula>-0.03</formula>
    </cfRule>
  </conditionalFormatting>
  <conditionalFormatting sqref="BD588:BD590">
    <cfRule type="cellIs" dxfId="1565" priority="887" stopIfTrue="1" operator="greaterThan">
      <formula>0.03</formula>
    </cfRule>
    <cfRule type="cellIs" dxfId="1564" priority="888" stopIfTrue="1" operator="lessThan">
      <formula>-0.03</formula>
    </cfRule>
  </conditionalFormatting>
  <conditionalFormatting sqref="BF588:BF590 BH588:BH590 BJ588:BJ590">
    <cfRule type="cellIs" dxfId="1563" priority="885" stopIfTrue="1" operator="greaterThan">
      <formula>0.03</formula>
    </cfRule>
    <cfRule type="cellIs" dxfId="1562" priority="886" stopIfTrue="1" operator="lessThan">
      <formula>-0.03</formula>
    </cfRule>
  </conditionalFormatting>
  <conditionalFormatting sqref="BH588:BH590">
    <cfRule type="cellIs" dxfId="1561" priority="883" stopIfTrue="1" operator="greaterThan">
      <formula>0.03</formula>
    </cfRule>
    <cfRule type="cellIs" dxfId="1560" priority="884" stopIfTrue="1" operator="lessThan">
      <formula>-0.03</formula>
    </cfRule>
  </conditionalFormatting>
  <conditionalFormatting sqref="BN508">
    <cfRule type="cellIs" dxfId="1559" priority="881" stopIfTrue="1" operator="greaterThan">
      <formula>0.03</formula>
    </cfRule>
    <cfRule type="cellIs" dxfId="1558" priority="882" stopIfTrue="1" operator="lessThan">
      <formula>-0.03</formula>
    </cfRule>
  </conditionalFormatting>
  <conditionalFormatting sqref="BN505:BN507">
    <cfRule type="cellIs" dxfId="1557" priority="877" stopIfTrue="1" operator="greaterThan">
      <formula>0.03</formula>
    </cfRule>
    <cfRule type="cellIs" dxfId="1556" priority="878" stopIfTrue="1" operator="lessThan">
      <formula>-0.03</formula>
    </cfRule>
  </conditionalFormatting>
  <conditionalFormatting sqref="BM505:BM510">
    <cfRule type="cellIs" dxfId="1555" priority="879" stopIfTrue="1" operator="greaterThan">
      <formula>0.03</formula>
    </cfRule>
    <cfRule type="cellIs" dxfId="1554" priority="880" stopIfTrue="1" operator="lessThan">
      <formula>-0.03</formula>
    </cfRule>
  </conditionalFormatting>
  <conditionalFormatting sqref="BN517">
    <cfRule type="cellIs" dxfId="1553" priority="875" stopIfTrue="1" operator="greaterThan">
      <formula>0.03</formula>
    </cfRule>
    <cfRule type="cellIs" dxfId="1552" priority="876" stopIfTrue="1" operator="lessThan">
      <formula>-0.03</formula>
    </cfRule>
  </conditionalFormatting>
  <conditionalFormatting sqref="BN526">
    <cfRule type="cellIs" dxfId="1551" priority="873" stopIfTrue="1" operator="greaterThan">
      <formula>0.03</formula>
    </cfRule>
    <cfRule type="cellIs" dxfId="1550" priority="874" stopIfTrue="1" operator="lessThan">
      <formula>-0.03</formula>
    </cfRule>
  </conditionalFormatting>
  <conditionalFormatting sqref="BN562">
    <cfRule type="cellIs" dxfId="1549" priority="865" stopIfTrue="1" operator="greaterThan">
      <formula>0.03</formula>
    </cfRule>
    <cfRule type="cellIs" dxfId="1548" priority="866" stopIfTrue="1" operator="lessThan">
      <formula>-0.03</formula>
    </cfRule>
  </conditionalFormatting>
  <conditionalFormatting sqref="BN544">
    <cfRule type="cellIs" dxfId="1547" priority="869" stopIfTrue="1" operator="greaterThan">
      <formula>0.03</formula>
    </cfRule>
    <cfRule type="cellIs" dxfId="1546" priority="870" stopIfTrue="1" operator="lessThan">
      <formula>-0.03</formula>
    </cfRule>
  </conditionalFormatting>
  <conditionalFormatting sqref="BN535">
    <cfRule type="cellIs" dxfId="1545" priority="871" stopIfTrue="1" operator="greaterThan">
      <formula>0.03</formula>
    </cfRule>
    <cfRule type="cellIs" dxfId="1544" priority="872" stopIfTrue="1" operator="lessThan">
      <formula>-0.03</formula>
    </cfRule>
  </conditionalFormatting>
  <conditionalFormatting sqref="BN523:BN525">
    <cfRule type="cellIs" dxfId="1543" priority="855" stopIfTrue="1" operator="greaterThan">
      <formula>0.03</formula>
    </cfRule>
    <cfRule type="cellIs" dxfId="1542" priority="856" stopIfTrue="1" operator="lessThan">
      <formula>-0.03</formula>
    </cfRule>
  </conditionalFormatting>
  <conditionalFormatting sqref="BN553">
    <cfRule type="cellIs" dxfId="1541" priority="867" stopIfTrue="1" operator="greaterThan">
      <formula>0.03</formula>
    </cfRule>
    <cfRule type="cellIs" dxfId="1540" priority="868" stopIfTrue="1" operator="lessThan">
      <formula>-0.03</formula>
    </cfRule>
  </conditionalFormatting>
  <conditionalFormatting sqref="BN571">
    <cfRule type="cellIs" dxfId="1539" priority="863" stopIfTrue="1" operator="greaterThan">
      <formula>0.03</formula>
    </cfRule>
    <cfRule type="cellIs" dxfId="1538" priority="864" stopIfTrue="1" operator="lessThan">
      <formula>-0.03</formula>
    </cfRule>
  </conditionalFormatting>
  <conditionalFormatting sqref="BM514">
    <cfRule type="cellIs" dxfId="1537" priority="859" stopIfTrue="1" operator="greaterThan">
      <formula>0.03</formula>
    </cfRule>
    <cfRule type="cellIs" dxfId="1536" priority="860" stopIfTrue="1" operator="lessThan">
      <formula>-0.03</formula>
    </cfRule>
  </conditionalFormatting>
  <conditionalFormatting sqref="BM515:BM522">
    <cfRule type="cellIs" dxfId="1535" priority="861" stopIfTrue="1" operator="greaterThan">
      <formula>0.03</formula>
    </cfRule>
    <cfRule type="cellIs" dxfId="1534" priority="862" stopIfTrue="1" operator="lessThan">
      <formula>-0.03</formula>
    </cfRule>
  </conditionalFormatting>
  <conditionalFormatting sqref="BM523:BM531">
    <cfRule type="cellIs" dxfId="1533" priority="857" stopIfTrue="1" operator="greaterThan">
      <formula>0.03</formula>
    </cfRule>
    <cfRule type="cellIs" dxfId="1532" priority="858" stopIfTrue="1" operator="lessThan">
      <formula>-0.03</formula>
    </cfRule>
  </conditionalFormatting>
  <conditionalFormatting sqref="BM532:BM540">
    <cfRule type="cellIs" dxfId="1531" priority="853" stopIfTrue="1" operator="greaterThan">
      <formula>0.03</formula>
    </cfRule>
    <cfRule type="cellIs" dxfId="1530" priority="854" stopIfTrue="1" operator="lessThan">
      <formula>-0.03</formula>
    </cfRule>
  </conditionalFormatting>
  <conditionalFormatting sqref="BN532:BN534">
    <cfRule type="cellIs" dxfId="1529" priority="851" stopIfTrue="1" operator="greaterThan">
      <formula>0.03</formula>
    </cfRule>
    <cfRule type="cellIs" dxfId="1528" priority="852" stopIfTrue="1" operator="lessThan">
      <formula>-0.03</formula>
    </cfRule>
  </conditionalFormatting>
  <conditionalFormatting sqref="BM541:BM549">
    <cfRule type="cellIs" dxfId="1527" priority="849" stopIfTrue="1" operator="greaterThan">
      <formula>0.03</formula>
    </cfRule>
    <cfRule type="cellIs" dxfId="1526" priority="850" stopIfTrue="1" operator="lessThan">
      <formula>-0.03</formula>
    </cfRule>
  </conditionalFormatting>
  <conditionalFormatting sqref="BN541:BN543">
    <cfRule type="cellIs" dxfId="1525" priority="847" stopIfTrue="1" operator="greaterThan">
      <formula>0.03</formula>
    </cfRule>
    <cfRule type="cellIs" dxfId="1524" priority="848" stopIfTrue="1" operator="lessThan">
      <formula>-0.03</formula>
    </cfRule>
  </conditionalFormatting>
  <conditionalFormatting sqref="BN550:BN552">
    <cfRule type="cellIs" dxfId="1523" priority="845" stopIfTrue="1" operator="greaterThan">
      <formula>0.03</formula>
    </cfRule>
    <cfRule type="cellIs" dxfId="1522" priority="846" stopIfTrue="1" operator="lessThan">
      <formula>-0.03</formula>
    </cfRule>
  </conditionalFormatting>
  <conditionalFormatting sqref="BM550:BM558">
    <cfRule type="cellIs" dxfId="1521" priority="843" stopIfTrue="1" operator="greaterThan">
      <formula>0.03</formula>
    </cfRule>
    <cfRule type="cellIs" dxfId="1520" priority="844" stopIfTrue="1" operator="lessThan">
      <formula>-0.03</formula>
    </cfRule>
  </conditionalFormatting>
  <conditionalFormatting sqref="BN559:BN561">
    <cfRule type="cellIs" dxfId="1519" priority="841" stopIfTrue="1" operator="greaterThan">
      <formula>0.03</formula>
    </cfRule>
    <cfRule type="cellIs" dxfId="1518" priority="842" stopIfTrue="1" operator="lessThan">
      <formula>-0.03</formula>
    </cfRule>
  </conditionalFormatting>
  <conditionalFormatting sqref="BM559:BM567">
    <cfRule type="cellIs" dxfId="1517" priority="839" stopIfTrue="1" operator="greaterThan">
      <formula>0.03</formula>
    </cfRule>
    <cfRule type="cellIs" dxfId="1516" priority="840" stopIfTrue="1" operator="lessThan">
      <formula>-0.03</formula>
    </cfRule>
  </conditionalFormatting>
  <conditionalFormatting sqref="BN568:BN570">
    <cfRule type="cellIs" dxfId="1515" priority="837" stopIfTrue="1" operator="greaterThan">
      <formula>0.03</formula>
    </cfRule>
    <cfRule type="cellIs" dxfId="1514" priority="838" stopIfTrue="1" operator="lessThan">
      <formula>-0.03</formula>
    </cfRule>
  </conditionalFormatting>
  <conditionalFormatting sqref="BM568:BM576 BM597 BM586:BM587">
    <cfRule type="cellIs" dxfId="1513" priority="835" stopIfTrue="1" operator="greaterThan">
      <formula>0.03</formula>
    </cfRule>
    <cfRule type="cellIs" dxfId="1512" priority="836" stopIfTrue="1" operator="lessThan">
      <formula>-0.03</formula>
    </cfRule>
  </conditionalFormatting>
  <conditionalFormatting sqref="BN591">
    <cfRule type="cellIs" dxfId="1511" priority="833" stopIfTrue="1" operator="greaterThan">
      <formula>0.03</formula>
    </cfRule>
    <cfRule type="cellIs" dxfId="1510" priority="834" stopIfTrue="1" operator="lessThan">
      <formula>-0.03</formula>
    </cfRule>
  </conditionalFormatting>
  <conditionalFormatting sqref="BN588:BN590">
    <cfRule type="cellIs" dxfId="1509" priority="831" stopIfTrue="1" operator="greaterThan">
      <formula>0.03</formula>
    </cfRule>
    <cfRule type="cellIs" dxfId="1508" priority="832" stopIfTrue="1" operator="lessThan">
      <formula>-0.03</formula>
    </cfRule>
  </conditionalFormatting>
  <conditionalFormatting sqref="BL508">
    <cfRule type="cellIs" dxfId="1507" priority="829" stopIfTrue="1" operator="greaterThan">
      <formula>0.03</formula>
    </cfRule>
    <cfRule type="cellIs" dxfId="1506" priority="830" stopIfTrue="1" operator="lessThan">
      <formula>-0.03</formula>
    </cfRule>
  </conditionalFormatting>
  <conditionalFormatting sqref="BL505:BL507">
    <cfRule type="cellIs" dxfId="1505" priority="825" stopIfTrue="1" operator="greaterThan">
      <formula>0.03</formula>
    </cfRule>
    <cfRule type="cellIs" dxfId="1504" priority="826" stopIfTrue="1" operator="lessThan">
      <formula>-0.03</formula>
    </cfRule>
  </conditionalFormatting>
  <conditionalFormatting sqref="BK505:BK510">
    <cfRule type="cellIs" dxfId="1503" priority="827" stopIfTrue="1" operator="greaterThan">
      <formula>0.03</formula>
    </cfRule>
    <cfRule type="cellIs" dxfId="1502" priority="828" stopIfTrue="1" operator="lessThan">
      <formula>-0.03</formula>
    </cfRule>
  </conditionalFormatting>
  <conditionalFormatting sqref="BL517">
    <cfRule type="cellIs" dxfId="1501" priority="823" stopIfTrue="1" operator="greaterThan">
      <formula>0.03</formula>
    </cfRule>
    <cfRule type="cellIs" dxfId="1500" priority="824" stopIfTrue="1" operator="lessThan">
      <formula>-0.03</formula>
    </cfRule>
  </conditionalFormatting>
  <conditionalFormatting sqref="BL526">
    <cfRule type="cellIs" dxfId="1499" priority="821" stopIfTrue="1" operator="greaterThan">
      <formula>0.03</formula>
    </cfRule>
    <cfRule type="cellIs" dxfId="1498" priority="822" stopIfTrue="1" operator="lessThan">
      <formula>-0.03</formula>
    </cfRule>
  </conditionalFormatting>
  <conditionalFormatting sqref="BL562">
    <cfRule type="cellIs" dxfId="1497" priority="813" stopIfTrue="1" operator="greaterThan">
      <formula>0.03</formula>
    </cfRule>
    <cfRule type="cellIs" dxfId="1496" priority="814" stopIfTrue="1" operator="lessThan">
      <formula>-0.03</formula>
    </cfRule>
  </conditionalFormatting>
  <conditionalFormatting sqref="BL544">
    <cfRule type="cellIs" dxfId="1495" priority="817" stopIfTrue="1" operator="greaterThan">
      <formula>0.03</formula>
    </cfRule>
    <cfRule type="cellIs" dxfId="1494" priority="818" stopIfTrue="1" operator="lessThan">
      <formula>-0.03</formula>
    </cfRule>
  </conditionalFormatting>
  <conditionalFormatting sqref="BL535">
    <cfRule type="cellIs" dxfId="1493" priority="819" stopIfTrue="1" operator="greaterThan">
      <formula>0.03</formula>
    </cfRule>
    <cfRule type="cellIs" dxfId="1492" priority="820" stopIfTrue="1" operator="lessThan">
      <formula>-0.03</formula>
    </cfRule>
  </conditionalFormatting>
  <conditionalFormatting sqref="BL523:BL525">
    <cfRule type="cellIs" dxfId="1491" priority="803" stopIfTrue="1" operator="greaterThan">
      <formula>0.03</formula>
    </cfRule>
    <cfRule type="cellIs" dxfId="1490" priority="804" stopIfTrue="1" operator="lessThan">
      <formula>-0.03</formula>
    </cfRule>
  </conditionalFormatting>
  <conditionalFormatting sqref="BL553">
    <cfRule type="cellIs" dxfId="1489" priority="815" stopIfTrue="1" operator="greaterThan">
      <formula>0.03</formula>
    </cfRule>
    <cfRule type="cellIs" dxfId="1488" priority="816" stopIfTrue="1" operator="lessThan">
      <formula>-0.03</formula>
    </cfRule>
  </conditionalFormatting>
  <conditionalFormatting sqref="BL571">
    <cfRule type="cellIs" dxfId="1487" priority="811" stopIfTrue="1" operator="greaterThan">
      <formula>0.03</formula>
    </cfRule>
    <cfRule type="cellIs" dxfId="1486" priority="812" stopIfTrue="1" operator="lessThan">
      <formula>-0.03</formula>
    </cfRule>
  </conditionalFormatting>
  <conditionalFormatting sqref="BK514">
    <cfRule type="cellIs" dxfId="1485" priority="807" stopIfTrue="1" operator="greaterThan">
      <formula>0.03</formula>
    </cfRule>
    <cfRule type="cellIs" dxfId="1484" priority="808" stopIfTrue="1" operator="lessThan">
      <formula>-0.03</formula>
    </cfRule>
  </conditionalFormatting>
  <conditionalFormatting sqref="BK515:BK522">
    <cfRule type="cellIs" dxfId="1483" priority="809" stopIfTrue="1" operator="greaterThan">
      <formula>0.03</formula>
    </cfRule>
    <cfRule type="cellIs" dxfId="1482" priority="810" stopIfTrue="1" operator="lessThan">
      <formula>-0.03</formula>
    </cfRule>
  </conditionalFormatting>
  <conditionalFormatting sqref="BK523:BK531">
    <cfRule type="cellIs" dxfId="1481" priority="805" stopIfTrue="1" operator="greaterThan">
      <formula>0.03</formula>
    </cfRule>
    <cfRule type="cellIs" dxfId="1480" priority="806" stopIfTrue="1" operator="lessThan">
      <formula>-0.03</formula>
    </cfRule>
  </conditionalFormatting>
  <conditionalFormatting sqref="BK532:BK540">
    <cfRule type="cellIs" dxfId="1479" priority="801" stopIfTrue="1" operator="greaterThan">
      <formula>0.03</formula>
    </cfRule>
    <cfRule type="cellIs" dxfId="1478" priority="802" stopIfTrue="1" operator="lessThan">
      <formula>-0.03</formula>
    </cfRule>
  </conditionalFormatting>
  <conditionalFormatting sqref="BL532:BL534">
    <cfRule type="cellIs" dxfId="1477" priority="799" stopIfTrue="1" operator="greaterThan">
      <formula>0.03</formula>
    </cfRule>
    <cfRule type="cellIs" dxfId="1476" priority="800" stopIfTrue="1" operator="lessThan">
      <formula>-0.03</formula>
    </cfRule>
  </conditionalFormatting>
  <conditionalFormatting sqref="BK541:BK549">
    <cfRule type="cellIs" dxfId="1475" priority="797" stopIfTrue="1" operator="greaterThan">
      <formula>0.03</formula>
    </cfRule>
    <cfRule type="cellIs" dxfId="1474" priority="798" stopIfTrue="1" operator="lessThan">
      <formula>-0.03</formula>
    </cfRule>
  </conditionalFormatting>
  <conditionalFormatting sqref="BL541:BL543">
    <cfRule type="cellIs" dxfId="1473" priority="795" stopIfTrue="1" operator="greaterThan">
      <formula>0.03</formula>
    </cfRule>
    <cfRule type="cellIs" dxfId="1472" priority="796" stopIfTrue="1" operator="lessThan">
      <formula>-0.03</formula>
    </cfRule>
  </conditionalFormatting>
  <conditionalFormatting sqref="BL550:BL552">
    <cfRule type="cellIs" dxfId="1471" priority="793" stopIfTrue="1" operator="greaterThan">
      <formula>0.03</formula>
    </cfRule>
    <cfRule type="cellIs" dxfId="1470" priority="794" stopIfTrue="1" operator="lessThan">
      <formula>-0.03</formula>
    </cfRule>
  </conditionalFormatting>
  <conditionalFormatting sqref="BK550:BK558">
    <cfRule type="cellIs" dxfId="1469" priority="791" stopIfTrue="1" operator="greaterThan">
      <formula>0.03</formula>
    </cfRule>
    <cfRule type="cellIs" dxfId="1468" priority="792" stopIfTrue="1" operator="lessThan">
      <formula>-0.03</formula>
    </cfRule>
  </conditionalFormatting>
  <conditionalFormatting sqref="BL559:BL561">
    <cfRule type="cellIs" dxfId="1467" priority="789" stopIfTrue="1" operator="greaterThan">
      <formula>0.03</formula>
    </cfRule>
    <cfRule type="cellIs" dxfId="1466" priority="790" stopIfTrue="1" operator="lessThan">
      <formula>-0.03</formula>
    </cfRule>
  </conditionalFormatting>
  <conditionalFormatting sqref="BK559:BK567">
    <cfRule type="cellIs" dxfId="1465" priority="787" stopIfTrue="1" operator="greaterThan">
      <formula>0.03</formula>
    </cfRule>
    <cfRule type="cellIs" dxfId="1464" priority="788" stopIfTrue="1" operator="lessThan">
      <formula>-0.03</formula>
    </cfRule>
  </conditionalFormatting>
  <conditionalFormatting sqref="BL568:BL570">
    <cfRule type="cellIs" dxfId="1463" priority="785" stopIfTrue="1" operator="greaterThan">
      <formula>0.03</formula>
    </cfRule>
    <cfRule type="cellIs" dxfId="1462" priority="786" stopIfTrue="1" operator="lessThan">
      <formula>-0.03</formula>
    </cfRule>
  </conditionalFormatting>
  <conditionalFormatting sqref="BK568:BK576 BK597 BK586:BK587">
    <cfRule type="cellIs" dxfId="1461" priority="783" stopIfTrue="1" operator="greaterThan">
      <formula>0.03</formula>
    </cfRule>
    <cfRule type="cellIs" dxfId="1460" priority="784" stopIfTrue="1" operator="lessThan">
      <formula>-0.03</formula>
    </cfRule>
  </conditionalFormatting>
  <conditionalFormatting sqref="BL591">
    <cfRule type="cellIs" dxfId="1459" priority="781" stopIfTrue="1" operator="greaterThan">
      <formula>0.03</formula>
    </cfRule>
    <cfRule type="cellIs" dxfId="1458" priority="782" stopIfTrue="1" operator="lessThan">
      <formula>-0.03</formula>
    </cfRule>
  </conditionalFormatting>
  <conditionalFormatting sqref="BL588:BL590">
    <cfRule type="cellIs" dxfId="1457" priority="779" stopIfTrue="1" operator="greaterThan">
      <formula>0.03</formula>
    </cfRule>
    <cfRule type="cellIs" dxfId="1456" priority="780" stopIfTrue="1" operator="lessThan">
      <formula>-0.03</formula>
    </cfRule>
  </conditionalFormatting>
  <conditionalFormatting sqref="BO532:BO540">
    <cfRule type="cellIs" dxfId="1455" priority="765" stopIfTrue="1" operator="greaterThan">
      <formula>0.03</formula>
    </cfRule>
    <cfRule type="cellIs" dxfId="1454" priority="766" stopIfTrue="1" operator="lessThan">
      <formula>-0.03</formula>
    </cfRule>
  </conditionalFormatting>
  <conditionalFormatting sqref="BO559:BO567">
    <cfRule type="cellIs" dxfId="1453" priority="753" stopIfTrue="1" operator="greaterThan">
      <formula>0.03</formula>
    </cfRule>
    <cfRule type="cellIs" dxfId="1452" priority="754" stopIfTrue="1" operator="lessThan">
      <formula>-0.03</formula>
    </cfRule>
  </conditionalFormatting>
  <conditionalFormatting sqref="BP532:BR534">
    <cfRule type="cellIs" dxfId="1451" priority="767" stopIfTrue="1" operator="greaterThan">
      <formula>0.03</formula>
    </cfRule>
    <cfRule type="cellIs" dxfId="1450" priority="768" stopIfTrue="1" operator="lessThan">
      <formula>-0.03</formula>
    </cfRule>
  </conditionalFormatting>
  <conditionalFormatting sqref="BO523:BO531">
    <cfRule type="cellIs" dxfId="1449" priority="769" stopIfTrue="1" operator="greaterThan">
      <formula>0.03</formula>
    </cfRule>
    <cfRule type="cellIs" dxfId="1448" priority="770" stopIfTrue="1" operator="lessThan">
      <formula>-0.03</formula>
    </cfRule>
  </conditionalFormatting>
  <conditionalFormatting sqref="BO541:BO549">
    <cfRule type="cellIs" dxfId="1447" priority="761" stopIfTrue="1" operator="greaterThan">
      <formula>0.03</formula>
    </cfRule>
    <cfRule type="cellIs" dxfId="1446" priority="762" stopIfTrue="1" operator="lessThan">
      <formula>-0.03</formula>
    </cfRule>
  </conditionalFormatting>
  <conditionalFormatting sqref="BP541:BR543">
    <cfRule type="cellIs" dxfId="1445" priority="763" stopIfTrue="1" operator="greaterThan">
      <formula>0.03</formula>
    </cfRule>
    <cfRule type="cellIs" dxfId="1444" priority="764" stopIfTrue="1" operator="lessThan">
      <formula>-0.03</formula>
    </cfRule>
  </conditionalFormatting>
  <conditionalFormatting sqref="BO550:BO558">
    <cfRule type="cellIs" dxfId="1443" priority="757" stopIfTrue="1" operator="greaterThan">
      <formula>0.03</formula>
    </cfRule>
    <cfRule type="cellIs" dxfId="1442" priority="758" stopIfTrue="1" operator="lessThan">
      <formula>-0.03</formula>
    </cfRule>
  </conditionalFormatting>
  <conditionalFormatting sqref="BP550:BR552">
    <cfRule type="cellIs" dxfId="1441" priority="759" stopIfTrue="1" operator="greaterThan">
      <formula>0.03</formula>
    </cfRule>
    <cfRule type="cellIs" dxfId="1440" priority="760" stopIfTrue="1" operator="lessThan">
      <formula>-0.03</formula>
    </cfRule>
  </conditionalFormatting>
  <conditionalFormatting sqref="BP559:BR561">
    <cfRule type="cellIs" dxfId="1439" priority="755" stopIfTrue="1" operator="greaterThan">
      <formula>0.03</formula>
    </cfRule>
    <cfRule type="cellIs" dxfId="1438" priority="756" stopIfTrue="1" operator="lessThan">
      <formula>-0.03</formula>
    </cfRule>
  </conditionalFormatting>
  <conditionalFormatting sqref="BP568:BR570">
    <cfRule type="cellIs" dxfId="1437" priority="751" stopIfTrue="1" operator="greaterThan">
      <formula>0.03</formula>
    </cfRule>
    <cfRule type="cellIs" dxfId="1436" priority="752" stopIfTrue="1" operator="lessThan">
      <formula>-0.03</formula>
    </cfRule>
  </conditionalFormatting>
  <conditionalFormatting sqref="BO568:BO576 BO597 BO586:BO587">
    <cfRule type="cellIs" dxfId="1435" priority="749" stopIfTrue="1" operator="greaterThan">
      <formula>0.03</formula>
    </cfRule>
    <cfRule type="cellIs" dxfId="1434" priority="750" stopIfTrue="1" operator="lessThan">
      <formula>-0.03</formula>
    </cfRule>
  </conditionalFormatting>
  <conditionalFormatting sqref="BO514">
    <cfRule type="cellIs" dxfId="1433" priority="747" stopIfTrue="1" operator="greaterThan">
      <formula>0.03</formula>
    </cfRule>
    <cfRule type="cellIs" dxfId="1432" priority="748" stopIfTrue="1" operator="lessThan">
      <formula>-0.03</formula>
    </cfRule>
  </conditionalFormatting>
  <conditionalFormatting sqref="BP588:BR590">
    <cfRule type="cellIs" dxfId="1431" priority="745" stopIfTrue="1" operator="greaterThan">
      <formula>0.03</formula>
    </cfRule>
    <cfRule type="cellIs" dxfId="1430" priority="746" stopIfTrue="1" operator="lessThan">
      <formula>-0.03</formula>
    </cfRule>
  </conditionalFormatting>
  <conditionalFormatting sqref="BP508 BP505:BR507">
    <cfRule type="cellIs" dxfId="1429" priority="777" stopIfTrue="1" operator="greaterThan">
      <formula>0.03</formula>
    </cfRule>
    <cfRule type="cellIs" dxfId="1428" priority="778" stopIfTrue="1" operator="lessThan">
      <formula>-0.03</formula>
    </cfRule>
  </conditionalFormatting>
  <conditionalFormatting sqref="BO505:BO510">
    <cfRule type="cellIs" dxfId="1427" priority="775" stopIfTrue="1" operator="greaterThan">
      <formula>0.03</formula>
    </cfRule>
    <cfRule type="cellIs" dxfId="1426" priority="776" stopIfTrue="1" operator="lessThan">
      <formula>-0.03</formula>
    </cfRule>
  </conditionalFormatting>
  <conditionalFormatting sqref="BO515:BO522">
    <cfRule type="cellIs" dxfId="1425" priority="773" stopIfTrue="1" operator="greaterThan">
      <formula>0.03</formula>
    </cfRule>
    <cfRule type="cellIs" dxfId="1424" priority="774" stopIfTrue="1" operator="lessThan">
      <formula>-0.03</formula>
    </cfRule>
  </conditionalFormatting>
  <conditionalFormatting sqref="BP523:BR525">
    <cfRule type="cellIs" dxfId="1423" priority="771" stopIfTrue="1" operator="greaterThan">
      <formula>0.03</formula>
    </cfRule>
    <cfRule type="cellIs" dxfId="1422" priority="772" stopIfTrue="1" operator="lessThan">
      <formula>-0.03</formula>
    </cfRule>
  </conditionalFormatting>
  <conditionalFormatting sqref="BJ544">
    <cfRule type="cellIs" dxfId="1421" priority="733" stopIfTrue="1" operator="greaterThan">
      <formula>0.03</formula>
    </cfRule>
    <cfRule type="cellIs" dxfId="1420" priority="734" stopIfTrue="1" operator="lessThan">
      <formula>-0.03</formula>
    </cfRule>
  </conditionalFormatting>
  <conditionalFormatting sqref="BJ553">
    <cfRule type="cellIs" dxfId="1419" priority="731" stopIfTrue="1" operator="greaterThan">
      <formula>0.03</formula>
    </cfRule>
    <cfRule type="cellIs" dxfId="1418" priority="732" stopIfTrue="1" operator="lessThan">
      <formula>-0.03</formula>
    </cfRule>
  </conditionalFormatting>
  <conditionalFormatting sqref="BJ508">
    <cfRule type="cellIs" dxfId="1417" priority="743" stopIfTrue="1" operator="greaterThan">
      <formula>0.03</formula>
    </cfRule>
    <cfRule type="cellIs" dxfId="1416" priority="744" stopIfTrue="1" operator="lessThan">
      <formula>-0.03</formula>
    </cfRule>
  </conditionalFormatting>
  <conditionalFormatting sqref="BI505:BI510">
    <cfRule type="cellIs" dxfId="1415" priority="741" stopIfTrue="1" operator="greaterThan">
      <formula>0.03</formula>
    </cfRule>
    <cfRule type="cellIs" dxfId="1414" priority="742" stopIfTrue="1" operator="lessThan">
      <formula>-0.03</formula>
    </cfRule>
  </conditionalFormatting>
  <conditionalFormatting sqref="BJ505:BJ507">
    <cfRule type="cellIs" dxfId="1413" priority="739" stopIfTrue="1" operator="greaterThan">
      <formula>0.03</formula>
    </cfRule>
    <cfRule type="cellIs" dxfId="1412" priority="740" stopIfTrue="1" operator="lessThan">
      <formula>-0.03</formula>
    </cfRule>
  </conditionalFormatting>
  <conditionalFormatting sqref="BJ535">
    <cfRule type="cellIs" dxfId="1411" priority="735" stopIfTrue="1" operator="greaterThan">
      <formula>0.03</formula>
    </cfRule>
    <cfRule type="cellIs" dxfId="1410" priority="736" stopIfTrue="1" operator="lessThan">
      <formula>-0.03</formula>
    </cfRule>
  </conditionalFormatting>
  <conditionalFormatting sqref="BJ526">
    <cfRule type="cellIs" dxfId="1409" priority="737" stopIfTrue="1" operator="greaterThan">
      <formula>0.03</formula>
    </cfRule>
    <cfRule type="cellIs" dxfId="1408" priority="738" stopIfTrue="1" operator="lessThan">
      <formula>-0.03</formula>
    </cfRule>
  </conditionalFormatting>
  <conditionalFormatting sqref="BJ562">
    <cfRule type="cellIs" dxfId="1407" priority="729" stopIfTrue="1" operator="greaterThan">
      <formula>0.03</formula>
    </cfRule>
    <cfRule type="cellIs" dxfId="1406" priority="730" stopIfTrue="1" operator="lessThan">
      <formula>-0.03</formula>
    </cfRule>
  </conditionalFormatting>
  <conditionalFormatting sqref="BJ571">
    <cfRule type="cellIs" dxfId="1405" priority="727" stopIfTrue="1" operator="greaterThan">
      <formula>0.03</formula>
    </cfRule>
    <cfRule type="cellIs" dxfId="1404" priority="728" stopIfTrue="1" operator="lessThan">
      <formula>-0.03</formula>
    </cfRule>
  </conditionalFormatting>
  <conditionalFormatting sqref="BI514">
    <cfRule type="cellIs" dxfId="1403" priority="721" stopIfTrue="1" operator="greaterThan">
      <formula>0.03</formula>
    </cfRule>
    <cfRule type="cellIs" dxfId="1402" priority="722" stopIfTrue="1" operator="lessThan">
      <formula>-0.03</formula>
    </cfRule>
  </conditionalFormatting>
  <conditionalFormatting sqref="BJ517">
    <cfRule type="cellIs" dxfId="1401" priority="725" stopIfTrue="1" operator="greaterThan">
      <formula>0.03</formula>
    </cfRule>
    <cfRule type="cellIs" dxfId="1400" priority="726" stopIfTrue="1" operator="lessThan">
      <formula>-0.03</formula>
    </cfRule>
  </conditionalFormatting>
  <conditionalFormatting sqref="BI515:BI522">
    <cfRule type="cellIs" dxfId="1399" priority="723" stopIfTrue="1" operator="greaterThan">
      <formula>0.03</formula>
    </cfRule>
    <cfRule type="cellIs" dxfId="1398" priority="724" stopIfTrue="1" operator="lessThan">
      <formula>-0.03</formula>
    </cfRule>
  </conditionalFormatting>
  <conditionalFormatting sqref="BI523:BI531">
    <cfRule type="cellIs" dxfId="1397" priority="719" stopIfTrue="1" operator="greaterThan">
      <formula>0.03</formula>
    </cfRule>
    <cfRule type="cellIs" dxfId="1396" priority="720" stopIfTrue="1" operator="lessThan">
      <formula>-0.03</formula>
    </cfRule>
  </conditionalFormatting>
  <conditionalFormatting sqref="BJ523:BJ525">
    <cfRule type="cellIs" dxfId="1395" priority="717" stopIfTrue="1" operator="greaterThan">
      <formula>0.03</formula>
    </cfRule>
    <cfRule type="cellIs" dxfId="1394" priority="718" stopIfTrue="1" operator="lessThan">
      <formula>-0.03</formula>
    </cfRule>
  </conditionalFormatting>
  <conditionalFormatting sqref="BI532:BI540">
    <cfRule type="cellIs" dxfId="1393" priority="715" stopIfTrue="1" operator="greaterThan">
      <formula>0.03</formula>
    </cfRule>
    <cfRule type="cellIs" dxfId="1392" priority="716" stopIfTrue="1" operator="lessThan">
      <formula>-0.03</formula>
    </cfRule>
  </conditionalFormatting>
  <conditionalFormatting sqref="BJ532:BJ534">
    <cfRule type="cellIs" dxfId="1391" priority="713" stopIfTrue="1" operator="greaterThan">
      <formula>0.03</formula>
    </cfRule>
    <cfRule type="cellIs" dxfId="1390" priority="714" stopIfTrue="1" operator="lessThan">
      <formula>-0.03</formula>
    </cfRule>
  </conditionalFormatting>
  <conditionalFormatting sqref="BI541:BI549">
    <cfRule type="cellIs" dxfId="1389" priority="711" stopIfTrue="1" operator="greaterThan">
      <formula>0.03</formula>
    </cfRule>
    <cfRule type="cellIs" dxfId="1388" priority="712" stopIfTrue="1" operator="lessThan">
      <formula>-0.03</formula>
    </cfRule>
  </conditionalFormatting>
  <conditionalFormatting sqref="BJ541:BJ543">
    <cfRule type="cellIs" dxfId="1387" priority="709" stopIfTrue="1" operator="greaterThan">
      <formula>0.03</formula>
    </cfRule>
    <cfRule type="cellIs" dxfId="1386" priority="710" stopIfTrue="1" operator="lessThan">
      <formula>-0.03</formula>
    </cfRule>
  </conditionalFormatting>
  <conditionalFormatting sqref="BJ550:BJ552">
    <cfRule type="cellIs" dxfId="1385" priority="707" stopIfTrue="1" operator="greaterThan">
      <formula>0.03</formula>
    </cfRule>
    <cfRule type="cellIs" dxfId="1384" priority="708" stopIfTrue="1" operator="lessThan">
      <formula>-0.03</formula>
    </cfRule>
  </conditionalFormatting>
  <conditionalFormatting sqref="BI550:BI558">
    <cfRule type="cellIs" dxfId="1383" priority="705" stopIfTrue="1" operator="greaterThan">
      <formula>0.03</formula>
    </cfRule>
    <cfRule type="cellIs" dxfId="1382" priority="706" stopIfTrue="1" operator="lessThan">
      <formula>-0.03</formula>
    </cfRule>
  </conditionalFormatting>
  <conditionalFormatting sqref="BJ559:BJ561">
    <cfRule type="cellIs" dxfId="1381" priority="703" stopIfTrue="1" operator="greaterThan">
      <formula>0.03</formula>
    </cfRule>
    <cfRule type="cellIs" dxfId="1380" priority="704" stopIfTrue="1" operator="lessThan">
      <formula>-0.03</formula>
    </cfRule>
  </conditionalFormatting>
  <conditionalFormatting sqref="BI559:BI567">
    <cfRule type="cellIs" dxfId="1379" priority="701" stopIfTrue="1" operator="greaterThan">
      <formula>0.03</formula>
    </cfRule>
    <cfRule type="cellIs" dxfId="1378" priority="702" stopIfTrue="1" operator="lessThan">
      <formula>-0.03</formula>
    </cfRule>
  </conditionalFormatting>
  <conditionalFormatting sqref="BJ568:BJ570">
    <cfRule type="cellIs" dxfId="1377" priority="699" stopIfTrue="1" operator="greaterThan">
      <formula>0.03</formula>
    </cfRule>
    <cfRule type="cellIs" dxfId="1376" priority="700" stopIfTrue="1" operator="lessThan">
      <formula>-0.03</formula>
    </cfRule>
  </conditionalFormatting>
  <conditionalFormatting sqref="BI568:BI576 BI597 BI586:BI587">
    <cfRule type="cellIs" dxfId="1375" priority="697" stopIfTrue="1" operator="greaterThan">
      <formula>0.03</formula>
    </cfRule>
    <cfRule type="cellIs" dxfId="1374" priority="698" stopIfTrue="1" operator="lessThan">
      <formula>-0.03</formula>
    </cfRule>
  </conditionalFormatting>
  <conditionalFormatting sqref="BJ591">
    <cfRule type="cellIs" dxfId="1373" priority="695" stopIfTrue="1" operator="greaterThan">
      <formula>0.03</formula>
    </cfRule>
    <cfRule type="cellIs" dxfId="1372" priority="696" stopIfTrue="1" operator="lessThan">
      <formula>-0.03</formula>
    </cfRule>
  </conditionalFormatting>
  <conditionalFormatting sqref="BJ588:BJ590">
    <cfRule type="cellIs" dxfId="1371" priority="693" stopIfTrue="1" operator="greaterThan">
      <formula>0.03</formula>
    </cfRule>
    <cfRule type="cellIs" dxfId="1370" priority="694" stopIfTrue="1" operator="lessThan">
      <formula>-0.03</formula>
    </cfRule>
  </conditionalFormatting>
  <conditionalFormatting sqref="BA505:BA507">
    <cfRule type="cellIs" dxfId="1369" priority="691" stopIfTrue="1" operator="greaterThan">
      <formula>0.03</formula>
    </cfRule>
    <cfRule type="cellIs" dxfId="1368" priority="692" stopIfTrue="1" operator="lessThan">
      <formula>-0.03</formula>
    </cfRule>
  </conditionalFormatting>
  <conditionalFormatting sqref="BA541:BA543">
    <cfRule type="cellIs" dxfId="1367" priority="685" stopIfTrue="1" operator="greaterThan">
      <formula>0.03</formula>
    </cfRule>
    <cfRule type="cellIs" dxfId="1366" priority="686" stopIfTrue="1" operator="lessThan">
      <formula>-0.03</formula>
    </cfRule>
  </conditionalFormatting>
  <conditionalFormatting sqref="BA550:BA552">
    <cfRule type="cellIs" dxfId="1365" priority="683" stopIfTrue="1" operator="greaterThan">
      <formula>0.03</formula>
    </cfRule>
    <cfRule type="cellIs" dxfId="1364" priority="684" stopIfTrue="1" operator="lessThan">
      <formula>-0.03</formula>
    </cfRule>
  </conditionalFormatting>
  <conditionalFormatting sqref="BA532:BA534">
    <cfRule type="cellIs" dxfId="1363" priority="687" stopIfTrue="1" operator="greaterThan">
      <formula>0.03</formula>
    </cfRule>
    <cfRule type="cellIs" dxfId="1362" priority="688" stopIfTrue="1" operator="lessThan">
      <formula>-0.03</formula>
    </cfRule>
  </conditionalFormatting>
  <conditionalFormatting sqref="BA523:BA525">
    <cfRule type="cellIs" dxfId="1361" priority="689" stopIfTrue="1" operator="greaterThan">
      <formula>0.03</formula>
    </cfRule>
    <cfRule type="cellIs" dxfId="1360" priority="690" stopIfTrue="1" operator="lessThan">
      <formula>-0.03</formula>
    </cfRule>
  </conditionalFormatting>
  <conditionalFormatting sqref="BA559:BA561">
    <cfRule type="cellIs" dxfId="1359" priority="681" stopIfTrue="1" operator="greaterThan">
      <formula>0.03</formula>
    </cfRule>
    <cfRule type="cellIs" dxfId="1358" priority="682" stopIfTrue="1" operator="lessThan">
      <formula>-0.03</formula>
    </cfRule>
  </conditionalFormatting>
  <conditionalFormatting sqref="BA568:BA570">
    <cfRule type="cellIs" dxfId="1357" priority="679" stopIfTrue="1" operator="greaterThan">
      <formula>0.03</formula>
    </cfRule>
    <cfRule type="cellIs" dxfId="1356" priority="680" stopIfTrue="1" operator="lessThan">
      <formula>-0.03</formula>
    </cfRule>
  </conditionalFormatting>
  <conditionalFormatting sqref="BA588:BA590">
    <cfRule type="cellIs" dxfId="1355" priority="677" stopIfTrue="1" operator="greaterThan">
      <formula>0.03</formula>
    </cfRule>
    <cfRule type="cellIs" dxfId="1354" priority="678" stopIfTrue="1" operator="lessThan">
      <formula>-0.03</formula>
    </cfRule>
  </conditionalFormatting>
  <conditionalFormatting sqref="BS532:BS534">
    <cfRule type="cellIs" dxfId="1353" priority="671" stopIfTrue="1" operator="greaterThan">
      <formula>0.03</formula>
    </cfRule>
    <cfRule type="cellIs" dxfId="1352" priority="672" stopIfTrue="1" operator="lessThan">
      <formula>-0.03</formula>
    </cfRule>
  </conditionalFormatting>
  <conditionalFormatting sqref="BS541:BS543">
    <cfRule type="cellIs" dxfId="1351" priority="669" stopIfTrue="1" operator="greaterThan">
      <formula>0.03</formula>
    </cfRule>
    <cfRule type="cellIs" dxfId="1350" priority="670" stopIfTrue="1" operator="lessThan">
      <formula>-0.03</formula>
    </cfRule>
  </conditionalFormatting>
  <conditionalFormatting sqref="BS550:BS552">
    <cfRule type="cellIs" dxfId="1349" priority="667" stopIfTrue="1" operator="greaterThan">
      <formula>0.03</formula>
    </cfRule>
    <cfRule type="cellIs" dxfId="1348" priority="668" stopIfTrue="1" operator="lessThan">
      <formula>-0.03</formula>
    </cfRule>
  </conditionalFormatting>
  <conditionalFormatting sqref="BS559:BS561">
    <cfRule type="cellIs" dxfId="1347" priority="665" stopIfTrue="1" operator="greaterThan">
      <formula>0.03</formula>
    </cfRule>
    <cfRule type="cellIs" dxfId="1346" priority="666" stopIfTrue="1" operator="lessThan">
      <formula>-0.03</formula>
    </cfRule>
  </conditionalFormatting>
  <conditionalFormatting sqref="BS568:BS570">
    <cfRule type="cellIs" dxfId="1345" priority="663" stopIfTrue="1" operator="greaterThan">
      <formula>0.03</formula>
    </cfRule>
    <cfRule type="cellIs" dxfId="1344" priority="664" stopIfTrue="1" operator="lessThan">
      <formula>-0.03</formula>
    </cfRule>
  </conditionalFormatting>
  <conditionalFormatting sqref="BS588:BS590">
    <cfRule type="cellIs" dxfId="1343" priority="661" stopIfTrue="1" operator="greaterThan">
      <formula>0.03</formula>
    </cfRule>
    <cfRule type="cellIs" dxfId="1342" priority="662" stopIfTrue="1" operator="lessThan">
      <formula>-0.03</formula>
    </cfRule>
  </conditionalFormatting>
  <conditionalFormatting sqref="BS505:BS507">
    <cfRule type="cellIs" dxfId="1341" priority="675" stopIfTrue="1" operator="greaterThan">
      <formula>0.03</formula>
    </cfRule>
    <cfRule type="cellIs" dxfId="1340" priority="676" stopIfTrue="1" operator="lessThan">
      <formula>-0.03</formula>
    </cfRule>
  </conditionalFormatting>
  <conditionalFormatting sqref="BS523:BS525">
    <cfRule type="cellIs" dxfId="1339" priority="673" stopIfTrue="1" operator="greaterThan">
      <formula>0.03</formula>
    </cfRule>
    <cfRule type="cellIs" dxfId="1338" priority="674" stopIfTrue="1" operator="lessThan">
      <formula>-0.03</formula>
    </cfRule>
  </conditionalFormatting>
  <conditionalFormatting sqref="BP517">
    <cfRule type="cellIs" dxfId="1337" priority="659" stopIfTrue="1" operator="greaterThan">
      <formula>0.03</formula>
    </cfRule>
    <cfRule type="cellIs" dxfId="1336" priority="660" stopIfTrue="1" operator="lessThan">
      <formula>-0.03</formula>
    </cfRule>
  </conditionalFormatting>
  <conditionalFormatting sqref="AX571">
    <cfRule type="cellIs" dxfId="1335" priority="655" stopIfTrue="1" operator="greaterThan">
      <formula>0.03</formula>
    </cfRule>
    <cfRule type="cellIs" dxfId="1334" priority="656" stopIfTrue="1" operator="lessThan">
      <formula>-0.03</formula>
    </cfRule>
  </conditionalFormatting>
  <conditionalFormatting sqref="AX591">
    <cfRule type="cellIs" dxfId="1333" priority="657" stopIfTrue="1" operator="greaterThan">
      <formula>0.03</formula>
    </cfRule>
    <cfRule type="cellIs" dxfId="1332" priority="658" stopIfTrue="1" operator="lessThan">
      <formula>-0.03</formula>
    </cfRule>
  </conditionalFormatting>
  <conditionalFormatting sqref="AX562">
    <cfRule type="cellIs" dxfId="1331" priority="653" stopIfTrue="1" operator="greaterThan">
      <formula>0.03</formula>
    </cfRule>
    <cfRule type="cellIs" dxfId="1330" priority="654" stopIfTrue="1" operator="lessThan">
      <formula>-0.03</formula>
    </cfRule>
  </conditionalFormatting>
  <conditionalFormatting sqref="AX553">
    <cfRule type="cellIs" dxfId="1329" priority="651" stopIfTrue="1" operator="greaterThan">
      <formula>0.03</formula>
    </cfRule>
    <cfRule type="cellIs" dxfId="1328" priority="652" stopIfTrue="1" operator="lessThan">
      <formula>-0.03</formula>
    </cfRule>
  </conditionalFormatting>
  <conditionalFormatting sqref="AX544">
    <cfRule type="cellIs" dxfId="1327" priority="649" stopIfTrue="1" operator="greaterThan">
      <formula>0.03</formula>
    </cfRule>
    <cfRule type="cellIs" dxfId="1326" priority="650" stopIfTrue="1" operator="lessThan">
      <formula>-0.03</formula>
    </cfRule>
  </conditionalFormatting>
  <conditionalFormatting sqref="AX535">
    <cfRule type="cellIs" dxfId="1325" priority="647" stopIfTrue="1" operator="greaterThan">
      <formula>0.03</formula>
    </cfRule>
    <cfRule type="cellIs" dxfId="1324" priority="648" stopIfTrue="1" operator="lessThan">
      <formula>-0.03</formula>
    </cfRule>
  </conditionalFormatting>
  <conditionalFormatting sqref="AX526">
    <cfRule type="cellIs" dxfId="1323" priority="645" stopIfTrue="1" operator="greaterThan">
      <formula>0.03</formula>
    </cfRule>
    <cfRule type="cellIs" dxfId="1322" priority="646" stopIfTrue="1" operator="lessThan">
      <formula>-0.03</formula>
    </cfRule>
  </conditionalFormatting>
  <conditionalFormatting sqref="AX517">
    <cfRule type="cellIs" dxfId="1321" priority="643" stopIfTrue="1" operator="greaterThan">
      <formula>0.03</formula>
    </cfRule>
    <cfRule type="cellIs" dxfId="1320" priority="644" stopIfTrue="1" operator="lessThan">
      <formula>-0.03</formula>
    </cfRule>
  </conditionalFormatting>
  <conditionalFormatting sqref="AX508">
    <cfRule type="cellIs" dxfId="1319" priority="641" stopIfTrue="1" operator="greaterThan">
      <formula>0.03</formula>
    </cfRule>
    <cfRule type="cellIs" dxfId="1318" priority="642" stopIfTrue="1" operator="lessThan">
      <formula>-0.03</formula>
    </cfRule>
  </conditionalFormatting>
  <conditionalFormatting sqref="BC511:BC513">
    <cfRule type="cellIs" dxfId="1317" priority="639" stopIfTrue="1" operator="greaterThan">
      <formula>0.03</formula>
    </cfRule>
    <cfRule type="cellIs" dxfId="1316" priority="640" stopIfTrue="1" operator="lessThan">
      <formula>-0.03</formula>
    </cfRule>
  </conditionalFormatting>
  <conditionalFormatting sqref="BE511:BE513">
    <cfRule type="cellIs" dxfId="1315" priority="637" stopIfTrue="1" operator="greaterThan">
      <formula>0.03</formula>
    </cfRule>
    <cfRule type="cellIs" dxfId="1314" priority="638" stopIfTrue="1" operator="lessThan">
      <formula>-0.03</formula>
    </cfRule>
  </conditionalFormatting>
  <conditionalFormatting sqref="BG511:BG513">
    <cfRule type="cellIs" dxfId="1313" priority="635" stopIfTrue="1" operator="greaterThan">
      <formula>0.03</formula>
    </cfRule>
    <cfRule type="cellIs" dxfId="1312" priority="636" stopIfTrue="1" operator="lessThan">
      <formula>-0.03</formula>
    </cfRule>
  </conditionalFormatting>
  <conditionalFormatting sqref="BI511:BI513">
    <cfRule type="cellIs" dxfId="1311" priority="633" stopIfTrue="1" operator="greaterThan">
      <formula>0.03</formula>
    </cfRule>
    <cfRule type="cellIs" dxfId="1310" priority="634" stopIfTrue="1" operator="lessThan">
      <formula>-0.03</formula>
    </cfRule>
  </conditionalFormatting>
  <conditionalFormatting sqref="BK511:BK513">
    <cfRule type="cellIs" dxfId="1309" priority="631" stopIfTrue="1" operator="greaterThan">
      <formula>0.03</formula>
    </cfRule>
    <cfRule type="cellIs" dxfId="1308" priority="632" stopIfTrue="1" operator="lessThan">
      <formula>-0.03</formula>
    </cfRule>
  </conditionalFormatting>
  <conditionalFormatting sqref="BM511:BM513">
    <cfRule type="cellIs" dxfId="1307" priority="629" stopIfTrue="1" operator="greaterThan">
      <formula>0.03</formula>
    </cfRule>
    <cfRule type="cellIs" dxfId="1306" priority="630" stopIfTrue="1" operator="lessThan">
      <formula>-0.03</formula>
    </cfRule>
  </conditionalFormatting>
  <conditionalFormatting sqref="BO511:BO513">
    <cfRule type="cellIs" dxfId="1305" priority="627" stopIfTrue="1" operator="greaterThan">
      <formula>0.03</formula>
    </cfRule>
    <cfRule type="cellIs" dxfId="1304" priority="628" stopIfTrue="1" operator="lessThan">
      <formula>-0.03</formula>
    </cfRule>
  </conditionalFormatting>
  <conditionalFormatting sqref="AW598 AW608">
    <cfRule type="cellIs" dxfId="1303" priority="625" stopIfTrue="1" operator="greaterThan">
      <formula>0.03</formula>
    </cfRule>
    <cfRule type="cellIs" dxfId="1302" priority="626" stopIfTrue="1" operator="lessThan">
      <formula>-0.03</formula>
    </cfRule>
  </conditionalFormatting>
  <conditionalFormatting sqref="BC598 BC608">
    <cfRule type="cellIs" dxfId="1301" priority="623" stopIfTrue="1" operator="greaterThan">
      <formula>0.03</formula>
    </cfRule>
    <cfRule type="cellIs" dxfId="1300" priority="624" stopIfTrue="1" operator="lessThan">
      <formula>-0.03</formula>
    </cfRule>
  </conditionalFormatting>
  <conditionalFormatting sqref="BE598 BE608">
    <cfRule type="cellIs" dxfId="1299" priority="621" stopIfTrue="1" operator="greaterThan">
      <formula>0.03</formula>
    </cfRule>
    <cfRule type="cellIs" dxfId="1298" priority="622" stopIfTrue="1" operator="lessThan">
      <formula>-0.03</formula>
    </cfRule>
  </conditionalFormatting>
  <conditionalFormatting sqref="BG598 BG608">
    <cfRule type="cellIs" dxfId="1297" priority="619" stopIfTrue="1" operator="greaterThan">
      <formula>0.03</formula>
    </cfRule>
    <cfRule type="cellIs" dxfId="1296" priority="620" stopIfTrue="1" operator="lessThan">
      <formula>-0.03</formula>
    </cfRule>
  </conditionalFormatting>
  <conditionalFormatting sqref="BH602">
    <cfRule type="cellIs" dxfId="1295" priority="611" stopIfTrue="1" operator="greaterThan">
      <formula>0.03</formula>
    </cfRule>
    <cfRule type="cellIs" dxfId="1294" priority="612" stopIfTrue="1" operator="lessThan">
      <formula>-0.03</formula>
    </cfRule>
  </conditionalFormatting>
  <conditionalFormatting sqref="AX599:AX601">
    <cfRule type="cellIs" dxfId="1293" priority="617" stopIfTrue="1" operator="greaterThan">
      <formula>0.03</formula>
    </cfRule>
    <cfRule type="cellIs" dxfId="1292" priority="618" stopIfTrue="1" operator="lessThan">
      <formula>-0.03</formula>
    </cfRule>
  </conditionalFormatting>
  <conditionalFormatting sqref="BD602">
    <cfRule type="cellIs" dxfId="1291" priority="615" stopIfTrue="1" operator="greaterThan">
      <formula>0.03</formula>
    </cfRule>
    <cfRule type="cellIs" dxfId="1290" priority="616" stopIfTrue="1" operator="lessThan">
      <formula>-0.03</formula>
    </cfRule>
  </conditionalFormatting>
  <conditionalFormatting sqref="BF602 BH602 BJ602">
    <cfRule type="cellIs" dxfId="1289" priority="613" stopIfTrue="1" operator="greaterThan">
      <formula>0.03</formula>
    </cfRule>
    <cfRule type="cellIs" dxfId="1288" priority="614" stopIfTrue="1" operator="lessThan">
      <formula>-0.03</formula>
    </cfRule>
  </conditionalFormatting>
  <conditionalFormatting sqref="AW599:AW607">
    <cfRule type="cellIs" dxfId="1287" priority="609" stopIfTrue="1" operator="greaterThan">
      <formula>0.03</formula>
    </cfRule>
    <cfRule type="cellIs" dxfId="1286" priority="610" stopIfTrue="1" operator="lessThan">
      <formula>-0.03</formula>
    </cfRule>
  </conditionalFormatting>
  <conditionalFormatting sqref="BK598 BK608">
    <cfRule type="cellIs" dxfId="1285" priority="595" stopIfTrue="1" operator="greaterThan">
      <formula>0.03</formula>
    </cfRule>
    <cfRule type="cellIs" dxfId="1284" priority="596" stopIfTrue="1" operator="lessThan">
      <formula>-0.03</formula>
    </cfRule>
  </conditionalFormatting>
  <conditionalFormatting sqref="BM598 BM608">
    <cfRule type="cellIs" dxfId="1283" priority="601" stopIfTrue="1" operator="greaterThan">
      <formula>0.03</formula>
    </cfRule>
    <cfRule type="cellIs" dxfId="1282" priority="602" stopIfTrue="1" operator="lessThan">
      <formula>-0.03</formula>
    </cfRule>
  </conditionalFormatting>
  <conditionalFormatting sqref="BN602">
    <cfRule type="cellIs" dxfId="1281" priority="599" stopIfTrue="1" operator="greaterThan">
      <formula>0.03</formula>
    </cfRule>
    <cfRule type="cellIs" dxfId="1280" priority="600" stopIfTrue="1" operator="lessThan">
      <formula>-0.03</formula>
    </cfRule>
  </conditionalFormatting>
  <conditionalFormatting sqref="BL602">
    <cfRule type="cellIs" dxfId="1279" priority="593" stopIfTrue="1" operator="greaterThan">
      <formula>0.03</formula>
    </cfRule>
    <cfRule type="cellIs" dxfId="1278" priority="594" stopIfTrue="1" operator="lessThan">
      <formula>-0.03</formula>
    </cfRule>
  </conditionalFormatting>
  <conditionalFormatting sqref="BG610:BG618">
    <cfRule type="cellIs" dxfId="1277" priority="521" stopIfTrue="1" operator="greaterThan">
      <formula>0.03</formula>
    </cfRule>
    <cfRule type="cellIs" dxfId="1276" priority="522" stopIfTrue="1" operator="lessThan">
      <formula>-0.03</formula>
    </cfRule>
  </conditionalFormatting>
  <conditionalFormatting sqref="BO598 BO608">
    <cfRule type="cellIs" dxfId="1275" priority="589" stopIfTrue="1" operator="greaterThan">
      <formula>0.03</formula>
    </cfRule>
    <cfRule type="cellIs" dxfId="1274" priority="590" stopIfTrue="1" operator="lessThan">
      <formula>-0.03</formula>
    </cfRule>
  </conditionalFormatting>
  <conditionalFormatting sqref="BI598 BI608">
    <cfRule type="cellIs" dxfId="1273" priority="585" stopIfTrue="1" operator="greaterThan">
      <formula>0.03</formula>
    </cfRule>
    <cfRule type="cellIs" dxfId="1272" priority="586" stopIfTrue="1" operator="lessThan">
      <formula>-0.03</formula>
    </cfRule>
  </conditionalFormatting>
  <conditionalFormatting sqref="BI610:BI618">
    <cfRule type="cellIs" dxfId="1271" priority="519" stopIfTrue="1" operator="greaterThan">
      <formula>0.03</formula>
    </cfRule>
    <cfRule type="cellIs" dxfId="1270" priority="520" stopIfTrue="1" operator="lessThan">
      <formula>-0.03</formula>
    </cfRule>
  </conditionalFormatting>
  <conditionalFormatting sqref="BJ602">
    <cfRule type="cellIs" dxfId="1269" priority="583" stopIfTrue="1" operator="greaterThan">
      <formula>0.03</formula>
    </cfRule>
    <cfRule type="cellIs" dxfId="1268" priority="584" stopIfTrue="1" operator="lessThan">
      <formula>-0.03</formula>
    </cfRule>
  </conditionalFormatting>
  <conditionalFormatting sqref="AX602">
    <cfRule type="cellIs" dxfId="1267" priority="575" stopIfTrue="1" operator="greaterThan">
      <formula>0.03</formula>
    </cfRule>
    <cfRule type="cellIs" dxfId="1266" priority="576" stopIfTrue="1" operator="lessThan">
      <formula>-0.03</formula>
    </cfRule>
  </conditionalFormatting>
  <conditionalFormatting sqref="BH610:BH612">
    <cfRule type="cellIs" dxfId="1265" priority="505" stopIfTrue="1" operator="greaterThan">
      <formula>0.03</formula>
    </cfRule>
    <cfRule type="cellIs" dxfId="1264" priority="506" stopIfTrue="1" operator="lessThan">
      <formula>-0.03</formula>
    </cfRule>
  </conditionalFormatting>
  <conditionalFormatting sqref="AW609">
    <cfRule type="cellIs" dxfId="1263" priority="559" stopIfTrue="1" operator="greaterThan">
      <formula>0.03</formula>
    </cfRule>
    <cfRule type="cellIs" dxfId="1262" priority="560" stopIfTrue="1" operator="lessThan">
      <formula>-0.03</formula>
    </cfRule>
  </conditionalFormatting>
  <conditionalFormatting sqref="BC609">
    <cfRule type="cellIs" dxfId="1261" priority="557" stopIfTrue="1" operator="greaterThan">
      <formula>0.03</formula>
    </cfRule>
    <cfRule type="cellIs" dxfId="1260" priority="558" stopIfTrue="1" operator="lessThan">
      <formula>-0.03</formula>
    </cfRule>
  </conditionalFormatting>
  <conditionalFormatting sqref="BE609">
    <cfRule type="cellIs" dxfId="1259" priority="555" stopIfTrue="1" operator="greaterThan">
      <formula>0.03</formula>
    </cfRule>
    <cfRule type="cellIs" dxfId="1258" priority="556" stopIfTrue="1" operator="lessThan">
      <formula>-0.03</formula>
    </cfRule>
  </conditionalFormatting>
  <conditionalFormatting sqref="BG609">
    <cfRule type="cellIs" dxfId="1257" priority="553" stopIfTrue="1" operator="greaterThan">
      <formula>0.03</formula>
    </cfRule>
    <cfRule type="cellIs" dxfId="1256" priority="554" stopIfTrue="1" operator="lessThan">
      <formula>-0.03</formula>
    </cfRule>
  </conditionalFormatting>
  <conditionalFormatting sqref="BH613">
    <cfRule type="cellIs" dxfId="1255" priority="545" stopIfTrue="1" operator="greaterThan">
      <formula>0.03</formula>
    </cfRule>
    <cfRule type="cellIs" dxfId="1254" priority="546" stopIfTrue="1" operator="lessThan">
      <formula>-0.03</formula>
    </cfRule>
  </conditionalFormatting>
  <conditionalFormatting sqref="AX610:AZ612">
    <cfRule type="cellIs" dxfId="1253" priority="551" stopIfTrue="1" operator="greaterThan">
      <formula>0.03</formula>
    </cfRule>
    <cfRule type="cellIs" dxfId="1252" priority="552" stopIfTrue="1" operator="lessThan">
      <formula>-0.03</formula>
    </cfRule>
  </conditionalFormatting>
  <conditionalFormatting sqref="BD613">
    <cfRule type="cellIs" dxfId="1251" priority="549" stopIfTrue="1" operator="greaterThan">
      <formula>0.03</formula>
    </cfRule>
    <cfRule type="cellIs" dxfId="1250" priority="550" stopIfTrue="1" operator="lessThan">
      <formula>-0.03</formula>
    </cfRule>
  </conditionalFormatting>
  <conditionalFormatting sqref="BF613 BH613 BJ613">
    <cfRule type="cellIs" dxfId="1249" priority="547" stopIfTrue="1" operator="greaterThan">
      <formula>0.03</formula>
    </cfRule>
    <cfRule type="cellIs" dxfId="1248" priority="548" stopIfTrue="1" operator="lessThan">
      <formula>-0.03</formula>
    </cfRule>
  </conditionalFormatting>
  <conditionalFormatting sqref="AW610:AW618">
    <cfRule type="cellIs" dxfId="1247" priority="543" stopIfTrue="1" operator="greaterThan">
      <formula>0.03</formula>
    </cfRule>
    <cfRule type="cellIs" dxfId="1246" priority="544" stopIfTrue="1" operator="lessThan">
      <formula>-0.03</formula>
    </cfRule>
  </conditionalFormatting>
  <conditionalFormatting sqref="BK609">
    <cfRule type="cellIs" dxfId="1245" priority="537" stopIfTrue="1" operator="greaterThan">
      <formula>0.03</formula>
    </cfRule>
    <cfRule type="cellIs" dxfId="1244" priority="538" stopIfTrue="1" operator="lessThan">
      <formula>-0.03</formula>
    </cfRule>
  </conditionalFormatting>
  <conditionalFormatting sqref="BM609">
    <cfRule type="cellIs" dxfId="1243" priority="541" stopIfTrue="1" operator="greaterThan">
      <formula>0.03</formula>
    </cfRule>
    <cfRule type="cellIs" dxfId="1242" priority="542" stopIfTrue="1" operator="lessThan">
      <formula>-0.03</formula>
    </cfRule>
  </conditionalFormatting>
  <conditionalFormatting sqref="BN613">
    <cfRule type="cellIs" dxfId="1241" priority="539" stopIfTrue="1" operator="greaterThan">
      <formula>0.03</formula>
    </cfRule>
    <cfRule type="cellIs" dxfId="1240" priority="540" stopIfTrue="1" operator="lessThan">
      <formula>-0.03</formula>
    </cfRule>
  </conditionalFormatting>
  <conditionalFormatting sqref="BL613">
    <cfRule type="cellIs" dxfId="1239" priority="535" stopIfTrue="1" operator="greaterThan">
      <formula>0.03</formula>
    </cfRule>
    <cfRule type="cellIs" dxfId="1238" priority="536" stopIfTrue="1" operator="lessThan">
      <formula>-0.03</formula>
    </cfRule>
  </conditionalFormatting>
  <conditionalFormatting sqref="BO609">
    <cfRule type="cellIs" dxfId="1237" priority="533" stopIfTrue="1" operator="greaterThan">
      <formula>0.03</formula>
    </cfRule>
    <cfRule type="cellIs" dxfId="1236" priority="534" stopIfTrue="1" operator="lessThan">
      <formula>-0.03</formula>
    </cfRule>
  </conditionalFormatting>
  <conditionalFormatting sqref="BJ613">
    <cfRule type="cellIs" dxfId="1235" priority="529" stopIfTrue="1" operator="greaterThan">
      <formula>0.03</formula>
    </cfRule>
    <cfRule type="cellIs" dxfId="1234" priority="530" stopIfTrue="1" operator="lessThan">
      <formula>-0.03</formula>
    </cfRule>
  </conditionalFormatting>
  <conditionalFormatting sqref="BI609">
    <cfRule type="cellIs" dxfId="1233" priority="531" stopIfTrue="1" operator="greaterThan">
      <formula>0.03</formula>
    </cfRule>
    <cfRule type="cellIs" dxfId="1232" priority="532" stopIfTrue="1" operator="lessThan">
      <formula>-0.03</formula>
    </cfRule>
  </conditionalFormatting>
  <conditionalFormatting sqref="AX613">
    <cfRule type="cellIs" dxfId="1231" priority="527" stopIfTrue="1" operator="greaterThan">
      <formula>0.03</formula>
    </cfRule>
    <cfRule type="cellIs" dxfId="1230" priority="528" stopIfTrue="1" operator="lessThan">
      <formula>-0.03</formula>
    </cfRule>
  </conditionalFormatting>
  <conditionalFormatting sqref="BC610:BC618">
    <cfRule type="cellIs" dxfId="1229" priority="525" stopIfTrue="1" operator="greaterThan">
      <formula>0.03</formula>
    </cfRule>
    <cfRule type="cellIs" dxfId="1228" priority="526" stopIfTrue="1" operator="lessThan">
      <formula>-0.03</formula>
    </cfRule>
  </conditionalFormatting>
  <conditionalFormatting sqref="BJ610:BJ612">
    <cfRule type="cellIs" dxfId="1227" priority="503" stopIfTrue="1" operator="greaterThan">
      <formula>0.03</formula>
    </cfRule>
    <cfRule type="cellIs" dxfId="1226" priority="504" stopIfTrue="1" operator="lessThan">
      <formula>-0.03</formula>
    </cfRule>
  </conditionalFormatting>
  <conditionalFormatting sqref="BE610:BE618">
    <cfRule type="cellIs" dxfId="1225" priority="523" stopIfTrue="1" operator="greaterThan">
      <formula>0.03</formula>
    </cfRule>
    <cfRule type="cellIs" dxfId="1224" priority="524" stopIfTrue="1" operator="lessThan">
      <formula>-0.03</formula>
    </cfRule>
  </conditionalFormatting>
  <conditionalFormatting sqref="BK610:BK618">
    <cfRule type="cellIs" dxfId="1223" priority="517" stopIfTrue="1" operator="greaterThan">
      <formula>0.03</formula>
    </cfRule>
    <cfRule type="cellIs" dxfId="1222" priority="518" stopIfTrue="1" operator="lessThan">
      <formula>-0.03</formula>
    </cfRule>
  </conditionalFormatting>
  <conditionalFormatting sqref="BM610:BM618">
    <cfRule type="cellIs" dxfId="1221" priority="515" stopIfTrue="1" operator="greaterThan">
      <formula>0.03</formula>
    </cfRule>
    <cfRule type="cellIs" dxfId="1220" priority="516" stopIfTrue="1" operator="lessThan">
      <formula>-0.03</formula>
    </cfRule>
  </conditionalFormatting>
  <conditionalFormatting sqref="BO610:BO618">
    <cfRule type="cellIs" dxfId="1219" priority="513" stopIfTrue="1" operator="greaterThan">
      <formula>0.03</formula>
    </cfRule>
    <cfRule type="cellIs" dxfId="1218" priority="514" stopIfTrue="1" operator="lessThan">
      <formula>-0.03</formula>
    </cfRule>
  </conditionalFormatting>
  <conditionalFormatting sqref="BA610:BA612">
    <cfRule type="cellIs" dxfId="1217" priority="511" stopIfTrue="1" operator="greaterThan">
      <formula>0.03</formula>
    </cfRule>
    <cfRule type="cellIs" dxfId="1216" priority="512" stopIfTrue="1" operator="lessThan">
      <formula>-0.03</formula>
    </cfRule>
  </conditionalFormatting>
  <conditionalFormatting sqref="BD610:BD612">
    <cfRule type="cellIs" dxfId="1215" priority="509" stopIfTrue="1" operator="greaterThan">
      <formula>0.03</formula>
    </cfRule>
    <cfRule type="cellIs" dxfId="1214" priority="510" stopIfTrue="1" operator="lessThan">
      <formula>-0.03</formula>
    </cfRule>
  </conditionalFormatting>
  <conditionalFormatting sqref="BF610:BF612">
    <cfRule type="cellIs" dxfId="1213" priority="507" stopIfTrue="1" operator="greaterThan">
      <formula>0.03</formula>
    </cfRule>
    <cfRule type="cellIs" dxfId="1212" priority="508" stopIfTrue="1" operator="lessThan">
      <formula>-0.03</formula>
    </cfRule>
  </conditionalFormatting>
  <conditionalFormatting sqref="BL610:BL612">
    <cfRule type="cellIs" dxfId="1211" priority="501" stopIfTrue="1" operator="greaterThan">
      <formula>0.03</formula>
    </cfRule>
    <cfRule type="cellIs" dxfId="1210" priority="502" stopIfTrue="1" operator="lessThan">
      <formula>-0.03</formula>
    </cfRule>
  </conditionalFormatting>
  <conditionalFormatting sqref="BN610:BN612">
    <cfRule type="cellIs" dxfId="1209" priority="499" stopIfTrue="1" operator="greaterThan">
      <formula>0.03</formula>
    </cfRule>
    <cfRule type="cellIs" dxfId="1208" priority="500" stopIfTrue="1" operator="lessThan">
      <formula>-0.03</formula>
    </cfRule>
  </conditionalFormatting>
  <conditionalFormatting sqref="BP610:BP612">
    <cfRule type="cellIs" dxfId="1207" priority="497" stopIfTrue="1" operator="greaterThan">
      <formula>0.03</formula>
    </cfRule>
    <cfRule type="cellIs" dxfId="1206" priority="498" stopIfTrue="1" operator="lessThan">
      <formula>-0.03</formula>
    </cfRule>
  </conditionalFormatting>
  <conditionalFormatting sqref="BQ610:BQ612">
    <cfRule type="cellIs" dxfId="1205" priority="495" stopIfTrue="1" operator="greaterThan">
      <formula>0.03</formula>
    </cfRule>
    <cfRule type="cellIs" dxfId="1204" priority="496" stopIfTrue="1" operator="lessThan">
      <formula>-0.03</formula>
    </cfRule>
  </conditionalFormatting>
  <conditionalFormatting sqref="BR610:BR612">
    <cfRule type="cellIs" dxfId="1203" priority="493" stopIfTrue="1" operator="greaterThan">
      <formula>0.03</formula>
    </cfRule>
    <cfRule type="cellIs" dxfId="1202" priority="494" stopIfTrue="1" operator="lessThan">
      <formula>-0.03</formula>
    </cfRule>
  </conditionalFormatting>
  <conditionalFormatting sqref="BS610:BS612">
    <cfRule type="cellIs" dxfId="1201" priority="491" stopIfTrue="1" operator="greaterThan">
      <formula>0.03</formula>
    </cfRule>
    <cfRule type="cellIs" dxfId="1200" priority="492" stopIfTrue="1" operator="lessThan">
      <formula>-0.03</formula>
    </cfRule>
  </conditionalFormatting>
  <conditionalFormatting sqref="BA514:BA516">
    <cfRule type="cellIs" dxfId="1199" priority="489" stopIfTrue="1" operator="greaterThan">
      <formula>0.03</formula>
    </cfRule>
    <cfRule type="cellIs" dxfId="1198" priority="490" stopIfTrue="1" operator="lessThan">
      <formula>-0.03</formula>
    </cfRule>
  </conditionalFormatting>
  <conditionalFormatting sqref="BD514:BD516">
    <cfRule type="cellIs" dxfId="1197" priority="487" stopIfTrue="1" operator="greaterThan">
      <formula>0.03</formula>
    </cfRule>
    <cfRule type="cellIs" dxfId="1196" priority="488" stopIfTrue="1" operator="lessThan">
      <formula>-0.03</formula>
    </cfRule>
  </conditionalFormatting>
  <conditionalFormatting sqref="BF514:BF516">
    <cfRule type="cellIs" dxfId="1195" priority="485" stopIfTrue="1" operator="greaterThan">
      <formula>0.03</formula>
    </cfRule>
    <cfRule type="cellIs" dxfId="1194" priority="486" stopIfTrue="1" operator="lessThan">
      <formula>-0.03</formula>
    </cfRule>
  </conditionalFormatting>
  <conditionalFormatting sqref="BH514:BH516">
    <cfRule type="cellIs" dxfId="1193" priority="483" stopIfTrue="1" operator="greaterThan">
      <formula>0.03</formula>
    </cfRule>
    <cfRule type="cellIs" dxfId="1192" priority="484" stopIfTrue="1" operator="lessThan">
      <formula>-0.03</formula>
    </cfRule>
  </conditionalFormatting>
  <conditionalFormatting sqref="BJ514:BJ516">
    <cfRule type="cellIs" dxfId="1191" priority="481" stopIfTrue="1" operator="greaterThan">
      <formula>0.03</formula>
    </cfRule>
    <cfRule type="cellIs" dxfId="1190" priority="482" stopIfTrue="1" operator="lessThan">
      <formula>-0.03</formula>
    </cfRule>
  </conditionalFormatting>
  <conditionalFormatting sqref="BL514:BL516">
    <cfRule type="cellIs" dxfId="1189" priority="479" stopIfTrue="1" operator="greaterThan">
      <formula>0.03</formula>
    </cfRule>
    <cfRule type="cellIs" dxfId="1188" priority="480" stopIfTrue="1" operator="lessThan">
      <formula>-0.03</formula>
    </cfRule>
  </conditionalFormatting>
  <conditionalFormatting sqref="BN514:BN516">
    <cfRule type="cellIs" dxfId="1187" priority="477" stopIfTrue="1" operator="greaterThan">
      <formula>0.03</formula>
    </cfRule>
    <cfRule type="cellIs" dxfId="1186" priority="478" stopIfTrue="1" operator="lessThan">
      <formula>-0.03</formula>
    </cfRule>
  </conditionalFormatting>
  <conditionalFormatting sqref="BP514:BP516">
    <cfRule type="cellIs" dxfId="1185" priority="475" stopIfTrue="1" operator="greaterThan">
      <formula>0.03</formula>
    </cfRule>
    <cfRule type="cellIs" dxfId="1184" priority="476" stopIfTrue="1" operator="lessThan">
      <formula>-0.03</formula>
    </cfRule>
  </conditionalFormatting>
  <conditionalFormatting sqref="BQ514:BQ516">
    <cfRule type="cellIs" dxfId="1183" priority="473" stopIfTrue="1" operator="greaterThan">
      <formula>0.03</formula>
    </cfRule>
    <cfRule type="cellIs" dxfId="1182" priority="474" stopIfTrue="1" operator="lessThan">
      <formula>-0.03</formula>
    </cfRule>
  </conditionalFormatting>
  <conditionalFormatting sqref="BR514:BR516">
    <cfRule type="cellIs" dxfId="1181" priority="471" stopIfTrue="1" operator="greaterThan">
      <formula>0.03</formula>
    </cfRule>
    <cfRule type="cellIs" dxfId="1180" priority="472" stopIfTrue="1" operator="lessThan">
      <formula>-0.03</formula>
    </cfRule>
  </conditionalFormatting>
  <conditionalFormatting sqref="BS514:BS516">
    <cfRule type="cellIs" dxfId="1179" priority="469" stopIfTrue="1" operator="greaterThan">
      <formula>0.03</formula>
    </cfRule>
    <cfRule type="cellIs" dxfId="1178" priority="470" stopIfTrue="1" operator="lessThan">
      <formula>-0.03</formula>
    </cfRule>
  </conditionalFormatting>
  <conditionalFormatting sqref="BB505:BB507">
    <cfRule type="cellIs" dxfId="1177" priority="467" stopIfTrue="1" operator="greaterThan">
      <formula>0.03</formula>
    </cfRule>
    <cfRule type="cellIs" dxfId="1176" priority="468" stopIfTrue="1" operator="lessThan">
      <formula>-0.03</formula>
    </cfRule>
  </conditionalFormatting>
  <conditionalFormatting sqref="BB541:BB543">
    <cfRule type="cellIs" dxfId="1175" priority="461" stopIfTrue="1" operator="greaterThan">
      <formula>0.03</formula>
    </cfRule>
    <cfRule type="cellIs" dxfId="1174" priority="462" stopIfTrue="1" operator="lessThan">
      <formula>-0.03</formula>
    </cfRule>
  </conditionalFormatting>
  <conditionalFormatting sqref="BB550:BB552">
    <cfRule type="cellIs" dxfId="1173" priority="459" stopIfTrue="1" operator="greaterThan">
      <formula>0.03</formula>
    </cfRule>
    <cfRule type="cellIs" dxfId="1172" priority="460" stopIfTrue="1" operator="lessThan">
      <formula>-0.03</formula>
    </cfRule>
  </conditionalFormatting>
  <conditionalFormatting sqref="BB532:BB534">
    <cfRule type="cellIs" dxfId="1171" priority="463" stopIfTrue="1" operator="greaterThan">
      <formula>0.03</formula>
    </cfRule>
    <cfRule type="cellIs" dxfId="1170" priority="464" stopIfTrue="1" operator="lessThan">
      <formula>-0.03</formula>
    </cfRule>
  </conditionalFormatting>
  <conditionalFormatting sqref="BB523:BB525">
    <cfRule type="cellIs" dxfId="1169" priority="465" stopIfTrue="1" operator="greaterThan">
      <formula>0.03</formula>
    </cfRule>
    <cfRule type="cellIs" dxfId="1168" priority="466" stopIfTrue="1" operator="lessThan">
      <formula>-0.03</formula>
    </cfRule>
  </conditionalFormatting>
  <conditionalFormatting sqref="BB559:BB561">
    <cfRule type="cellIs" dxfId="1167" priority="457" stopIfTrue="1" operator="greaterThan">
      <formula>0.03</formula>
    </cfRule>
    <cfRule type="cellIs" dxfId="1166" priority="458" stopIfTrue="1" operator="lessThan">
      <formula>-0.03</formula>
    </cfRule>
  </conditionalFormatting>
  <conditionalFormatting sqref="BB568:BB570">
    <cfRule type="cellIs" dxfId="1165" priority="455" stopIfTrue="1" operator="greaterThan">
      <formula>0.03</formula>
    </cfRule>
    <cfRule type="cellIs" dxfId="1164" priority="456" stopIfTrue="1" operator="lessThan">
      <formula>-0.03</formula>
    </cfRule>
  </conditionalFormatting>
  <conditionalFormatting sqref="BB588:BB590">
    <cfRule type="cellIs" dxfId="1163" priority="453" stopIfTrue="1" operator="greaterThan">
      <formula>0.03</formula>
    </cfRule>
    <cfRule type="cellIs" dxfId="1162" priority="454" stopIfTrue="1" operator="lessThan">
      <formula>-0.03</formula>
    </cfRule>
  </conditionalFormatting>
  <conditionalFormatting sqref="BT523:BT525">
    <cfRule type="cellIs" dxfId="1161" priority="443" stopIfTrue="1" operator="greaterThan">
      <formula>0.03</formula>
    </cfRule>
    <cfRule type="cellIs" dxfId="1160" priority="444" stopIfTrue="1" operator="lessThan">
      <formula>-0.03</formula>
    </cfRule>
  </conditionalFormatting>
  <conditionalFormatting sqref="BT532:BT534">
    <cfRule type="cellIs" dxfId="1159" priority="441" stopIfTrue="1" operator="greaterThan">
      <formula>0.03</formula>
    </cfRule>
    <cfRule type="cellIs" dxfId="1158" priority="442" stopIfTrue="1" operator="lessThan">
      <formula>-0.03</formula>
    </cfRule>
  </conditionalFormatting>
  <conditionalFormatting sqref="BT541:BT543">
    <cfRule type="cellIs" dxfId="1157" priority="439" stopIfTrue="1" operator="greaterThan">
      <formula>0.03</formula>
    </cfRule>
    <cfRule type="cellIs" dxfId="1156" priority="440" stopIfTrue="1" operator="lessThan">
      <formula>-0.03</formula>
    </cfRule>
  </conditionalFormatting>
  <conditionalFormatting sqref="BB610:BB612">
    <cfRule type="cellIs" dxfId="1155" priority="449" stopIfTrue="1" operator="greaterThan">
      <formula>0.03</formula>
    </cfRule>
    <cfRule type="cellIs" dxfId="1154" priority="450" stopIfTrue="1" operator="lessThan">
      <formula>-0.03</formula>
    </cfRule>
  </conditionalFormatting>
  <conditionalFormatting sqref="BB514:BB516">
    <cfRule type="cellIs" dxfId="1153" priority="447" stopIfTrue="1" operator="greaterThan">
      <formula>0.03</formula>
    </cfRule>
    <cfRule type="cellIs" dxfId="1152" priority="448" stopIfTrue="1" operator="lessThan">
      <formula>-0.03</formula>
    </cfRule>
  </conditionalFormatting>
  <conditionalFormatting sqref="BT550:BT552">
    <cfRule type="cellIs" dxfId="1151" priority="437" stopIfTrue="1" operator="greaterThan">
      <formula>0.03</formula>
    </cfRule>
    <cfRule type="cellIs" dxfId="1150" priority="438" stopIfTrue="1" operator="lessThan">
      <formula>-0.03</formula>
    </cfRule>
  </conditionalFormatting>
  <conditionalFormatting sqref="BT559:BT561">
    <cfRule type="cellIs" dxfId="1149" priority="435" stopIfTrue="1" operator="greaterThan">
      <formula>0.03</formula>
    </cfRule>
    <cfRule type="cellIs" dxfId="1148" priority="436" stopIfTrue="1" operator="lessThan">
      <formula>-0.03</formula>
    </cfRule>
  </conditionalFormatting>
  <conditionalFormatting sqref="BT568:BT570">
    <cfRule type="cellIs" dxfId="1147" priority="433" stopIfTrue="1" operator="greaterThan">
      <formula>0.03</formula>
    </cfRule>
    <cfRule type="cellIs" dxfId="1146" priority="434" stopIfTrue="1" operator="lessThan">
      <formula>-0.03</formula>
    </cfRule>
  </conditionalFormatting>
  <conditionalFormatting sqref="BT588:BT590">
    <cfRule type="cellIs" dxfId="1145" priority="431" stopIfTrue="1" operator="greaterThan">
      <formula>0.03</formula>
    </cfRule>
    <cfRule type="cellIs" dxfId="1144" priority="432" stopIfTrue="1" operator="lessThan">
      <formula>-0.03</formula>
    </cfRule>
  </conditionalFormatting>
  <conditionalFormatting sqref="BP526">
    <cfRule type="cellIs" dxfId="1143" priority="423" stopIfTrue="1" operator="greaterThan">
      <formula>0.03</formula>
    </cfRule>
    <cfRule type="cellIs" dxfId="1142" priority="424" stopIfTrue="1" operator="lessThan">
      <formula>-0.03</formula>
    </cfRule>
  </conditionalFormatting>
  <conditionalFormatting sqref="BP544">
    <cfRule type="cellIs" dxfId="1141" priority="419" stopIfTrue="1" operator="greaterThan">
      <formula>0.03</formula>
    </cfRule>
    <cfRule type="cellIs" dxfId="1140" priority="420" stopIfTrue="1" operator="lessThan">
      <formula>-0.03</formula>
    </cfRule>
  </conditionalFormatting>
  <conditionalFormatting sqref="BP535">
    <cfRule type="cellIs" dxfId="1139" priority="421" stopIfTrue="1" operator="greaterThan">
      <formula>0.03</formula>
    </cfRule>
    <cfRule type="cellIs" dxfId="1138" priority="422" stopIfTrue="1" operator="lessThan">
      <formula>-0.03</formula>
    </cfRule>
  </conditionalFormatting>
  <conditionalFormatting sqref="BP553">
    <cfRule type="cellIs" dxfId="1137" priority="417" stopIfTrue="1" operator="greaterThan">
      <formula>0.03</formula>
    </cfRule>
    <cfRule type="cellIs" dxfId="1136" priority="418" stopIfTrue="1" operator="lessThan">
      <formula>-0.03</formula>
    </cfRule>
  </conditionalFormatting>
  <conditionalFormatting sqref="BT505:BT507">
    <cfRule type="cellIs" dxfId="1135" priority="445" stopIfTrue="1" operator="greaterThan">
      <formula>0.03</formula>
    </cfRule>
    <cfRule type="cellIs" dxfId="1134" priority="446" stopIfTrue="1" operator="lessThan">
      <formula>-0.03</formula>
    </cfRule>
  </conditionalFormatting>
  <conditionalFormatting sqref="BP562">
    <cfRule type="cellIs" dxfId="1133" priority="415" stopIfTrue="1" operator="greaterThan">
      <formula>0.03</formula>
    </cfRule>
    <cfRule type="cellIs" dxfId="1132" priority="416" stopIfTrue="1" operator="lessThan">
      <formula>-0.03</formula>
    </cfRule>
  </conditionalFormatting>
  <conditionalFormatting sqref="BT610:BT612">
    <cfRule type="cellIs" dxfId="1131" priority="427" stopIfTrue="1" operator="greaterThan">
      <formula>0.03</formula>
    </cfRule>
    <cfRule type="cellIs" dxfId="1130" priority="428" stopIfTrue="1" operator="lessThan">
      <formula>-0.03</formula>
    </cfRule>
  </conditionalFormatting>
  <conditionalFormatting sqref="BT514:BT516">
    <cfRule type="cellIs" dxfId="1129" priority="425" stopIfTrue="1" operator="greaterThan">
      <formula>0.03</formula>
    </cfRule>
    <cfRule type="cellIs" dxfId="1128" priority="426" stopIfTrue="1" operator="lessThan">
      <formula>-0.03</formula>
    </cfRule>
  </conditionalFormatting>
  <conditionalFormatting sqref="BP571">
    <cfRule type="cellIs" dxfId="1127" priority="413" stopIfTrue="1" operator="greaterThan">
      <formula>0.03</formula>
    </cfRule>
    <cfRule type="cellIs" dxfId="1126" priority="414" stopIfTrue="1" operator="lessThan">
      <formula>-0.03</formula>
    </cfRule>
  </conditionalFormatting>
  <conditionalFormatting sqref="BP591">
    <cfRule type="cellIs" dxfId="1125" priority="411" stopIfTrue="1" operator="greaterThan">
      <formula>0.03</formula>
    </cfRule>
    <cfRule type="cellIs" dxfId="1124" priority="412" stopIfTrue="1" operator="lessThan">
      <formula>-0.03</formula>
    </cfRule>
  </conditionalFormatting>
  <conditionalFormatting sqref="BP602">
    <cfRule type="cellIs" dxfId="1123" priority="409" stopIfTrue="1" operator="greaterThan">
      <formula>0.03</formula>
    </cfRule>
    <cfRule type="cellIs" dxfId="1122" priority="410" stopIfTrue="1" operator="lessThan">
      <formula>-0.03</formula>
    </cfRule>
  </conditionalFormatting>
  <conditionalFormatting sqref="BV508">
    <cfRule type="cellIs" dxfId="1121" priority="407" stopIfTrue="1" operator="greaterThan">
      <formula>0.03</formula>
    </cfRule>
    <cfRule type="cellIs" dxfId="1120" priority="408" stopIfTrue="1" operator="lessThan">
      <formula>-0.03</formula>
    </cfRule>
  </conditionalFormatting>
  <conditionalFormatting sqref="BU508:BX508">
    <cfRule type="cellIs" dxfId="1119" priority="405" stopIfTrue="1" operator="greaterThan">
      <formula>0.03</formula>
    </cfRule>
    <cfRule type="cellIs" dxfId="1118" priority="406" stopIfTrue="1" operator="lessThan">
      <formula>-0.03</formula>
    </cfRule>
  </conditionalFormatting>
  <conditionalFormatting sqref="BU505:BU510">
    <cfRule type="cellIs" dxfId="1117" priority="403" stopIfTrue="1" operator="greaterThan">
      <formula>0.03</formula>
    </cfRule>
    <cfRule type="cellIs" dxfId="1116" priority="404" stopIfTrue="1" operator="lessThan">
      <formula>-0.03</formula>
    </cfRule>
  </conditionalFormatting>
  <conditionalFormatting sqref="BU505:BX507">
    <cfRule type="cellIs" dxfId="1115" priority="401" stopIfTrue="1" operator="greaterThan">
      <formula>0.03</formula>
    </cfRule>
    <cfRule type="cellIs" dxfId="1114" priority="402" stopIfTrue="1" operator="lessThan">
      <formula>-0.03</formula>
    </cfRule>
  </conditionalFormatting>
  <conditionalFormatting sqref="BV505:BV507">
    <cfRule type="cellIs" dxfId="1113" priority="399" stopIfTrue="1" operator="greaterThan">
      <formula>0.03</formula>
    </cfRule>
    <cfRule type="cellIs" dxfId="1112" priority="400" stopIfTrue="1" operator="lessThan">
      <formula>-0.03</formula>
    </cfRule>
  </conditionalFormatting>
  <conditionalFormatting sqref="BU517:BX517">
    <cfRule type="cellIs" dxfId="1111" priority="397" stopIfTrue="1" operator="greaterThan">
      <formula>0.03</formula>
    </cfRule>
    <cfRule type="cellIs" dxfId="1110" priority="398" stopIfTrue="1" operator="lessThan">
      <formula>-0.03</formula>
    </cfRule>
  </conditionalFormatting>
  <conditionalFormatting sqref="BU526:BX526">
    <cfRule type="cellIs" dxfId="1109" priority="395" stopIfTrue="1" operator="greaterThan">
      <formula>0.03</formula>
    </cfRule>
    <cfRule type="cellIs" dxfId="1108" priority="396" stopIfTrue="1" operator="lessThan">
      <formula>-0.03</formula>
    </cfRule>
  </conditionalFormatting>
  <conditionalFormatting sqref="BV526">
    <cfRule type="cellIs" dxfId="1107" priority="393" stopIfTrue="1" operator="greaterThan">
      <formula>0.03</formula>
    </cfRule>
    <cfRule type="cellIs" dxfId="1106" priority="394" stopIfTrue="1" operator="lessThan">
      <formula>-0.03</formula>
    </cfRule>
  </conditionalFormatting>
  <conditionalFormatting sqref="BU535:BX535">
    <cfRule type="cellIs" dxfId="1105" priority="391" stopIfTrue="1" operator="greaterThan">
      <formula>0.03</formula>
    </cfRule>
    <cfRule type="cellIs" dxfId="1104" priority="392" stopIfTrue="1" operator="lessThan">
      <formula>-0.03</formula>
    </cfRule>
  </conditionalFormatting>
  <conditionalFormatting sqref="BU544:BX544">
    <cfRule type="cellIs" dxfId="1103" priority="387" stopIfTrue="1" operator="greaterThan">
      <formula>0.03</formula>
    </cfRule>
    <cfRule type="cellIs" dxfId="1102" priority="388" stopIfTrue="1" operator="lessThan">
      <formula>-0.03</formula>
    </cfRule>
  </conditionalFormatting>
  <conditionalFormatting sqref="BV535">
    <cfRule type="cellIs" dxfId="1101" priority="389" stopIfTrue="1" operator="greaterThan">
      <formula>0.03</formula>
    </cfRule>
    <cfRule type="cellIs" dxfId="1100" priority="390" stopIfTrue="1" operator="lessThan">
      <formula>-0.03</formula>
    </cfRule>
  </conditionalFormatting>
  <conditionalFormatting sqref="BV544">
    <cfRule type="cellIs" dxfId="1099" priority="385" stopIfTrue="1" operator="greaterThan">
      <formula>0.03</formula>
    </cfRule>
    <cfRule type="cellIs" dxfId="1098" priority="386" stopIfTrue="1" operator="lessThan">
      <formula>-0.03</formula>
    </cfRule>
  </conditionalFormatting>
  <conditionalFormatting sqref="BU553:BX553">
    <cfRule type="cellIs" dxfId="1097" priority="383" stopIfTrue="1" operator="greaterThan">
      <formula>0.03</formula>
    </cfRule>
    <cfRule type="cellIs" dxfId="1096" priority="384" stopIfTrue="1" operator="lessThan">
      <formula>-0.03</formula>
    </cfRule>
  </conditionalFormatting>
  <conditionalFormatting sqref="BV553">
    <cfRule type="cellIs" dxfId="1095" priority="381" stopIfTrue="1" operator="greaterThan">
      <formula>0.03</formula>
    </cfRule>
    <cfRule type="cellIs" dxfId="1094" priority="382" stopIfTrue="1" operator="lessThan">
      <formula>-0.03</formula>
    </cfRule>
  </conditionalFormatting>
  <conditionalFormatting sqref="BU532:BX534">
    <cfRule type="cellIs" dxfId="1093" priority="355" stopIfTrue="1" operator="greaterThan">
      <formula>0.03</formula>
    </cfRule>
    <cfRule type="cellIs" dxfId="1092" priority="356" stopIfTrue="1" operator="lessThan">
      <formula>-0.03</formula>
    </cfRule>
  </conditionalFormatting>
  <conditionalFormatting sqref="BU568:BX570">
    <cfRule type="cellIs" dxfId="1091" priority="333" stopIfTrue="1" operator="greaterThan">
      <formula>0.03</formula>
    </cfRule>
    <cfRule type="cellIs" dxfId="1090" priority="334" stopIfTrue="1" operator="lessThan">
      <formula>-0.03</formula>
    </cfRule>
  </conditionalFormatting>
  <conditionalFormatting sqref="BU559:BU567">
    <cfRule type="cellIs" dxfId="1089" priority="335" stopIfTrue="1" operator="greaterThan">
      <formula>0.03</formula>
    </cfRule>
    <cfRule type="cellIs" dxfId="1088" priority="336" stopIfTrue="1" operator="lessThan">
      <formula>-0.03</formula>
    </cfRule>
  </conditionalFormatting>
  <conditionalFormatting sqref="BV568:BV570">
    <cfRule type="cellIs" dxfId="1087" priority="331" stopIfTrue="1" operator="greaterThan">
      <formula>0.03</formula>
    </cfRule>
    <cfRule type="cellIs" dxfId="1086" priority="332" stopIfTrue="1" operator="lessThan">
      <formula>-0.03</formula>
    </cfRule>
  </conditionalFormatting>
  <conditionalFormatting sqref="BU550:BU558">
    <cfRule type="cellIs" dxfId="1085" priority="341" stopIfTrue="1" operator="greaterThan">
      <formula>0.03</formula>
    </cfRule>
    <cfRule type="cellIs" dxfId="1084" priority="342" stopIfTrue="1" operator="lessThan">
      <formula>-0.03</formula>
    </cfRule>
  </conditionalFormatting>
  <conditionalFormatting sqref="BU559:BX561">
    <cfRule type="cellIs" dxfId="1083" priority="339" stopIfTrue="1" operator="greaterThan">
      <formula>0.03</formula>
    </cfRule>
    <cfRule type="cellIs" dxfId="1082" priority="340" stopIfTrue="1" operator="lessThan">
      <formula>-0.03</formula>
    </cfRule>
  </conditionalFormatting>
  <conditionalFormatting sqref="BV559:BV561">
    <cfRule type="cellIs" dxfId="1081" priority="337" stopIfTrue="1" operator="greaterThan">
      <formula>0.03</formula>
    </cfRule>
    <cfRule type="cellIs" dxfId="1080" priority="338" stopIfTrue="1" operator="lessThan">
      <formula>-0.03</formula>
    </cfRule>
  </conditionalFormatting>
  <conditionalFormatting sqref="BU568:BU576 BU597 BU586:BU587">
    <cfRule type="cellIs" dxfId="1079" priority="329" stopIfTrue="1" operator="greaterThan">
      <formula>0.03</formula>
    </cfRule>
    <cfRule type="cellIs" dxfId="1078" priority="330" stopIfTrue="1" operator="lessThan">
      <formula>-0.03</formula>
    </cfRule>
  </conditionalFormatting>
  <conditionalFormatting sqref="BU591:BV591 BX591">
    <cfRule type="cellIs" dxfId="1077" priority="327" stopIfTrue="1" operator="greaterThan">
      <formula>0.03</formula>
    </cfRule>
    <cfRule type="cellIs" dxfId="1076" priority="328" stopIfTrue="1" operator="lessThan">
      <formula>-0.03</formula>
    </cfRule>
  </conditionalFormatting>
  <conditionalFormatting sqref="BV588:BV590">
    <cfRule type="cellIs" dxfId="1075" priority="321" stopIfTrue="1" operator="greaterThan">
      <formula>0.03</formula>
    </cfRule>
    <cfRule type="cellIs" dxfId="1074" priority="322" stopIfTrue="1" operator="lessThan">
      <formula>-0.03</formula>
    </cfRule>
  </conditionalFormatting>
  <conditionalFormatting sqref="BV591">
    <cfRule type="cellIs" dxfId="1073" priority="325" stopIfTrue="1" operator="greaterThan">
      <formula>0.03</formula>
    </cfRule>
    <cfRule type="cellIs" dxfId="1072" priority="326" stopIfTrue="1" operator="lessThan">
      <formula>-0.03</formula>
    </cfRule>
  </conditionalFormatting>
  <conditionalFormatting sqref="BU588:BV590 BX588:BX590">
    <cfRule type="cellIs" dxfId="1071" priority="323" stopIfTrue="1" operator="greaterThan">
      <formula>0.03</formula>
    </cfRule>
    <cfRule type="cellIs" dxfId="1070" priority="324" stopIfTrue="1" operator="lessThan">
      <formula>-0.03</formula>
    </cfRule>
  </conditionalFormatting>
  <conditionalFormatting sqref="BU588:BU596">
    <cfRule type="cellIs" dxfId="1069" priority="319" stopIfTrue="1" operator="greaterThan">
      <formula>0.03</formula>
    </cfRule>
    <cfRule type="cellIs" dxfId="1068" priority="320" stopIfTrue="1" operator="lessThan">
      <formula>-0.03</formula>
    </cfRule>
  </conditionalFormatting>
  <conditionalFormatting sqref="BX508">
    <cfRule type="cellIs" dxfId="1067" priority="317" stopIfTrue="1" operator="greaterThan">
      <formula>0.03</formula>
    </cfRule>
    <cfRule type="cellIs" dxfId="1066" priority="318" stopIfTrue="1" operator="lessThan">
      <formula>-0.03</formula>
    </cfRule>
  </conditionalFormatting>
  <conditionalFormatting sqref="BW505:BW510">
    <cfRule type="cellIs" dxfId="1065" priority="315" stopIfTrue="1" operator="greaterThan">
      <formula>0.03</formula>
    </cfRule>
    <cfRule type="cellIs" dxfId="1064" priority="316" stopIfTrue="1" operator="lessThan">
      <formula>-0.03</formula>
    </cfRule>
  </conditionalFormatting>
  <conditionalFormatting sqref="BX505:BX507">
    <cfRule type="cellIs" dxfId="1063" priority="313" stopIfTrue="1" operator="greaterThan">
      <formula>0.03</formula>
    </cfRule>
    <cfRule type="cellIs" dxfId="1062" priority="314" stopIfTrue="1" operator="lessThan">
      <formula>-0.03</formula>
    </cfRule>
  </conditionalFormatting>
  <conditionalFormatting sqref="BX526">
    <cfRule type="cellIs" dxfId="1061" priority="311" stopIfTrue="1" operator="greaterThan">
      <formula>0.03</formula>
    </cfRule>
    <cfRule type="cellIs" dxfId="1060" priority="312" stopIfTrue="1" operator="lessThan">
      <formula>-0.03</formula>
    </cfRule>
  </conditionalFormatting>
  <conditionalFormatting sqref="BX535">
    <cfRule type="cellIs" dxfId="1059" priority="309" stopIfTrue="1" operator="greaterThan">
      <formula>0.03</formula>
    </cfRule>
    <cfRule type="cellIs" dxfId="1058" priority="310" stopIfTrue="1" operator="lessThan">
      <formula>-0.03</formula>
    </cfRule>
  </conditionalFormatting>
  <conditionalFormatting sqref="BX544">
    <cfRule type="cellIs" dxfId="1057" priority="307" stopIfTrue="1" operator="greaterThan">
      <formula>0.03</formula>
    </cfRule>
    <cfRule type="cellIs" dxfId="1056" priority="308" stopIfTrue="1" operator="lessThan">
      <formula>-0.03</formula>
    </cfRule>
  </conditionalFormatting>
  <conditionalFormatting sqref="BX553">
    <cfRule type="cellIs" dxfId="1055" priority="305" stopIfTrue="1" operator="greaterThan">
      <formula>0.03</formula>
    </cfRule>
    <cfRule type="cellIs" dxfId="1054" priority="306" stopIfTrue="1" operator="lessThan">
      <formula>-0.03</formula>
    </cfRule>
  </conditionalFormatting>
  <conditionalFormatting sqref="BX562">
    <cfRule type="cellIs" dxfId="1053" priority="303" stopIfTrue="1" operator="greaterThan">
      <formula>0.03</formula>
    </cfRule>
    <cfRule type="cellIs" dxfId="1052" priority="304" stopIfTrue="1" operator="lessThan">
      <formula>-0.03</formula>
    </cfRule>
  </conditionalFormatting>
  <conditionalFormatting sqref="BX571">
    <cfRule type="cellIs" dxfId="1051" priority="301" stopIfTrue="1" operator="greaterThan">
      <formula>0.03</formula>
    </cfRule>
    <cfRule type="cellIs" dxfId="1050" priority="302" stopIfTrue="1" operator="lessThan">
      <formula>-0.03</formula>
    </cfRule>
  </conditionalFormatting>
  <conditionalFormatting sqref="BX517">
    <cfRule type="cellIs" dxfId="1049" priority="299" stopIfTrue="1" operator="greaterThan">
      <formula>0.03</formula>
    </cfRule>
    <cfRule type="cellIs" dxfId="1048" priority="300" stopIfTrue="1" operator="lessThan">
      <formula>-0.03</formula>
    </cfRule>
  </conditionalFormatting>
  <conditionalFormatting sqref="BW515:BW522">
    <cfRule type="cellIs" dxfId="1047" priority="297" stopIfTrue="1" operator="greaterThan">
      <formula>0.03</formula>
    </cfRule>
    <cfRule type="cellIs" dxfId="1046" priority="298" stopIfTrue="1" operator="lessThan">
      <formula>-0.03</formula>
    </cfRule>
  </conditionalFormatting>
  <conditionalFormatting sqref="BW514">
    <cfRule type="cellIs" dxfId="1045" priority="295" stopIfTrue="1" operator="greaterThan">
      <formula>0.03</formula>
    </cfRule>
    <cfRule type="cellIs" dxfId="1044" priority="296" stopIfTrue="1" operator="lessThan">
      <formula>-0.03</formula>
    </cfRule>
  </conditionalFormatting>
  <conditionalFormatting sqref="BW523:BW531">
    <cfRule type="cellIs" dxfId="1043" priority="293" stopIfTrue="1" operator="greaterThan">
      <formula>0.03</formula>
    </cfRule>
    <cfRule type="cellIs" dxfId="1042" priority="294" stopIfTrue="1" operator="lessThan">
      <formula>-0.03</formula>
    </cfRule>
  </conditionalFormatting>
  <conditionalFormatting sqref="BX523:BX525">
    <cfRule type="cellIs" dxfId="1041" priority="291" stopIfTrue="1" operator="greaterThan">
      <formula>0.03</formula>
    </cfRule>
    <cfRule type="cellIs" dxfId="1040" priority="292" stopIfTrue="1" operator="lessThan">
      <formula>-0.03</formula>
    </cfRule>
  </conditionalFormatting>
  <conditionalFormatting sqref="BX568:BX570">
    <cfRule type="cellIs" dxfId="1039" priority="273" stopIfTrue="1" operator="greaterThan">
      <formula>0.03</formula>
    </cfRule>
    <cfRule type="cellIs" dxfId="1038" priority="274" stopIfTrue="1" operator="lessThan">
      <formula>-0.03</formula>
    </cfRule>
  </conditionalFormatting>
  <conditionalFormatting sqref="BW568:BW576 BW597 BW586:BW587">
    <cfRule type="cellIs" dxfId="1037" priority="271" stopIfTrue="1" operator="greaterThan">
      <formula>0.03</formula>
    </cfRule>
    <cfRule type="cellIs" dxfId="1036" priority="272" stopIfTrue="1" operator="lessThan">
      <formula>-0.03</formula>
    </cfRule>
  </conditionalFormatting>
  <conditionalFormatting sqref="BX591">
    <cfRule type="cellIs" dxfId="1035" priority="269" stopIfTrue="1" operator="greaterThan">
      <formula>0.03</formula>
    </cfRule>
    <cfRule type="cellIs" dxfId="1034" priority="270" stopIfTrue="1" operator="lessThan">
      <formula>-0.03</formula>
    </cfRule>
  </conditionalFormatting>
  <conditionalFormatting sqref="BX588:BX590">
    <cfRule type="cellIs" dxfId="1033" priority="267" stopIfTrue="1" operator="greaterThan">
      <formula>0.03</formula>
    </cfRule>
    <cfRule type="cellIs" dxfId="1032" priority="268" stopIfTrue="1" operator="lessThan">
      <formula>-0.03</formula>
    </cfRule>
  </conditionalFormatting>
  <conditionalFormatting sqref="BU511:BU513">
    <cfRule type="cellIs" dxfId="1031" priority="265" stopIfTrue="1" operator="greaterThan">
      <formula>0.03</formula>
    </cfRule>
    <cfRule type="cellIs" dxfId="1030" priority="266" stopIfTrue="1" operator="lessThan">
      <formula>-0.03</formula>
    </cfRule>
  </conditionalFormatting>
  <conditionalFormatting sqref="BW511:BW513">
    <cfRule type="cellIs" dxfId="1029" priority="263" stopIfTrue="1" operator="greaterThan">
      <formula>0.03</formula>
    </cfRule>
    <cfRule type="cellIs" dxfId="1028" priority="264" stopIfTrue="1" operator="lessThan">
      <formula>-0.03</formula>
    </cfRule>
  </conditionalFormatting>
  <conditionalFormatting sqref="BU598 BU608">
    <cfRule type="cellIs" dxfId="1027" priority="261" stopIfTrue="1" operator="greaterThan">
      <formula>0.03</formula>
    </cfRule>
    <cfRule type="cellIs" dxfId="1026" priority="262" stopIfTrue="1" operator="lessThan">
      <formula>-0.03</formula>
    </cfRule>
  </conditionalFormatting>
  <conditionalFormatting sqref="BV602 BX602">
    <cfRule type="cellIs" dxfId="1025" priority="259" stopIfTrue="1" operator="greaterThan">
      <formula>0.03</formula>
    </cfRule>
    <cfRule type="cellIs" dxfId="1024" priority="260" stopIfTrue="1" operator="lessThan">
      <formula>-0.03</formula>
    </cfRule>
  </conditionalFormatting>
  <conditionalFormatting sqref="BV602">
    <cfRule type="cellIs" dxfId="1023" priority="257" stopIfTrue="1" operator="greaterThan">
      <formula>0.03</formula>
    </cfRule>
    <cfRule type="cellIs" dxfId="1022" priority="258" stopIfTrue="1" operator="lessThan">
      <formula>-0.03</formula>
    </cfRule>
  </conditionalFormatting>
  <conditionalFormatting sqref="BV613">
    <cfRule type="cellIs" dxfId="1021" priority="237" stopIfTrue="1" operator="greaterThan">
      <formula>0.03</formula>
    </cfRule>
    <cfRule type="cellIs" dxfId="1020" priority="238" stopIfTrue="1" operator="lessThan">
      <formula>-0.03</formula>
    </cfRule>
  </conditionalFormatting>
  <conditionalFormatting sqref="BV599:BV601 BX599:BX601">
    <cfRule type="cellIs" dxfId="1019" priority="255" stopIfTrue="1" operator="greaterThan">
      <formula>0.03</formula>
    </cfRule>
    <cfRule type="cellIs" dxfId="1018" priority="256" stopIfTrue="1" operator="lessThan">
      <formula>-0.03</formula>
    </cfRule>
  </conditionalFormatting>
  <conditionalFormatting sqref="BV599:BV601">
    <cfRule type="cellIs" dxfId="1017" priority="253" stopIfTrue="1" operator="greaterThan">
      <formula>0.03</formula>
    </cfRule>
    <cfRule type="cellIs" dxfId="1016" priority="254" stopIfTrue="1" operator="lessThan">
      <formula>-0.03</formula>
    </cfRule>
  </conditionalFormatting>
  <conditionalFormatting sqref="BW598 BW608">
    <cfRule type="cellIs" dxfId="1015" priority="251" stopIfTrue="1" operator="greaterThan">
      <formula>0.03</formula>
    </cfRule>
    <cfRule type="cellIs" dxfId="1014" priority="252" stopIfTrue="1" operator="lessThan">
      <formula>-0.03</formula>
    </cfRule>
  </conditionalFormatting>
  <conditionalFormatting sqref="BX599:BX601">
    <cfRule type="cellIs" dxfId="1013" priority="247" stopIfTrue="1" operator="greaterThan">
      <formula>0.03</formula>
    </cfRule>
    <cfRule type="cellIs" dxfId="1012" priority="248" stopIfTrue="1" operator="lessThan">
      <formula>-0.03</formula>
    </cfRule>
  </conditionalFormatting>
  <conditionalFormatting sqref="BX602">
    <cfRule type="cellIs" dxfId="1011" priority="249" stopIfTrue="1" operator="greaterThan">
      <formula>0.03</formula>
    </cfRule>
    <cfRule type="cellIs" dxfId="1010" priority="250" stopIfTrue="1" operator="lessThan">
      <formula>-0.03</formula>
    </cfRule>
  </conditionalFormatting>
  <conditionalFormatting sqref="BU599:BU607">
    <cfRule type="cellIs" dxfId="1009" priority="245" stopIfTrue="1" operator="greaterThan">
      <formula>0.03</formula>
    </cfRule>
    <cfRule type="cellIs" dxfId="1008" priority="246" stopIfTrue="1" operator="lessThan">
      <formula>-0.03</formula>
    </cfRule>
  </conditionalFormatting>
  <conditionalFormatting sqref="BW609">
    <cfRule type="cellIs" dxfId="1007" priority="235" stopIfTrue="1" operator="greaterThan">
      <formula>0.03</formula>
    </cfRule>
    <cfRule type="cellIs" dxfId="1006" priority="236" stopIfTrue="1" operator="lessThan">
      <formula>-0.03</formula>
    </cfRule>
  </conditionalFormatting>
  <conditionalFormatting sqref="BX613">
    <cfRule type="cellIs" dxfId="1005" priority="233" stopIfTrue="1" operator="greaterThan">
      <formula>0.03</formula>
    </cfRule>
    <cfRule type="cellIs" dxfId="1004" priority="234" stopIfTrue="1" operator="lessThan">
      <formula>-0.03</formula>
    </cfRule>
  </conditionalFormatting>
  <conditionalFormatting sqref="BU610:BU618">
    <cfRule type="cellIs" dxfId="1003" priority="231" stopIfTrue="1" operator="greaterThan">
      <formula>0.03</formula>
    </cfRule>
    <cfRule type="cellIs" dxfId="1002" priority="232" stopIfTrue="1" operator="lessThan">
      <formula>-0.03</formula>
    </cfRule>
  </conditionalFormatting>
  <conditionalFormatting sqref="BU515:BU522">
    <cfRule type="cellIs" dxfId="1001" priority="367" stopIfTrue="1" operator="greaterThan">
      <formula>0.03</formula>
    </cfRule>
    <cfRule type="cellIs" dxfId="1000" priority="368" stopIfTrue="1" operator="lessThan">
      <formula>-0.03</formula>
    </cfRule>
  </conditionalFormatting>
  <conditionalFormatting sqref="BV571">
    <cfRule type="cellIs" dxfId="999" priority="373" stopIfTrue="1" operator="greaterThan">
      <formula>0.03</formula>
    </cfRule>
    <cfRule type="cellIs" dxfId="998" priority="374" stopIfTrue="1" operator="lessThan">
      <formula>-0.03</formula>
    </cfRule>
  </conditionalFormatting>
  <conditionalFormatting sqref="BU562:BX562">
    <cfRule type="cellIs" dxfId="997" priority="379" stopIfTrue="1" operator="greaterThan">
      <formula>0.03</formula>
    </cfRule>
    <cfRule type="cellIs" dxfId="996" priority="380" stopIfTrue="1" operator="lessThan">
      <formula>-0.03</formula>
    </cfRule>
  </conditionalFormatting>
  <conditionalFormatting sqref="BV517">
    <cfRule type="cellIs" dxfId="995" priority="369" stopIfTrue="1" operator="greaterThan">
      <formula>0.03</formula>
    </cfRule>
    <cfRule type="cellIs" dxfId="994" priority="370" stopIfTrue="1" operator="lessThan">
      <formula>-0.03</formula>
    </cfRule>
  </conditionalFormatting>
  <conditionalFormatting sqref="BV523:BV525">
    <cfRule type="cellIs" dxfId="993" priority="359" stopIfTrue="1" operator="greaterThan">
      <formula>0.03</formula>
    </cfRule>
    <cfRule type="cellIs" dxfId="992" priority="360" stopIfTrue="1" operator="lessThan">
      <formula>-0.03</formula>
    </cfRule>
  </conditionalFormatting>
  <conditionalFormatting sqref="BU514">
    <cfRule type="cellIs" dxfId="991" priority="365" stopIfTrue="1" operator="greaterThan">
      <formula>0.03</formula>
    </cfRule>
    <cfRule type="cellIs" dxfId="990" priority="366" stopIfTrue="1" operator="lessThan">
      <formula>-0.03</formula>
    </cfRule>
  </conditionalFormatting>
  <conditionalFormatting sqref="BV562">
    <cfRule type="cellIs" dxfId="989" priority="377" stopIfTrue="1" operator="greaterThan">
      <formula>0.03</formula>
    </cfRule>
    <cfRule type="cellIs" dxfId="988" priority="378" stopIfTrue="1" operator="lessThan">
      <formula>-0.03</formula>
    </cfRule>
  </conditionalFormatting>
  <conditionalFormatting sqref="BU523:BX525">
    <cfRule type="cellIs" dxfId="987" priority="361" stopIfTrue="1" operator="greaterThan">
      <formula>0.03</formula>
    </cfRule>
    <cfRule type="cellIs" dxfId="986" priority="362" stopIfTrue="1" operator="lessThan">
      <formula>-0.03</formula>
    </cfRule>
  </conditionalFormatting>
  <conditionalFormatting sqref="BU571:BX571">
    <cfRule type="cellIs" dxfId="985" priority="375" stopIfTrue="1" operator="greaterThan">
      <formula>0.03</formula>
    </cfRule>
    <cfRule type="cellIs" dxfId="984" priority="376" stopIfTrue="1" operator="lessThan">
      <formula>-0.03</formula>
    </cfRule>
  </conditionalFormatting>
  <conditionalFormatting sqref="BU514:BU516 BW514:BW516">
    <cfRule type="cellIs" dxfId="983" priority="371" stopIfTrue="1" operator="greaterThan">
      <formula>0.03</formula>
    </cfRule>
    <cfRule type="cellIs" dxfId="982" priority="372" stopIfTrue="1" operator="lessThan">
      <formula>-0.03</formula>
    </cfRule>
  </conditionalFormatting>
  <conditionalFormatting sqref="BU523:BU531">
    <cfRule type="cellIs" dxfId="981" priority="363" stopIfTrue="1" operator="greaterThan">
      <formula>0.03</formula>
    </cfRule>
    <cfRule type="cellIs" dxfId="980" priority="364" stopIfTrue="1" operator="lessThan">
      <formula>-0.03</formula>
    </cfRule>
  </conditionalFormatting>
  <conditionalFormatting sqref="BU532:BU540">
    <cfRule type="cellIs" dxfId="979" priority="357" stopIfTrue="1" operator="greaterThan">
      <formula>0.03</formula>
    </cfRule>
    <cfRule type="cellIs" dxfId="978" priority="358" stopIfTrue="1" operator="lessThan">
      <formula>-0.03</formula>
    </cfRule>
  </conditionalFormatting>
  <conditionalFormatting sqref="BV532:BV534">
    <cfRule type="cellIs" dxfId="977" priority="353" stopIfTrue="1" operator="greaterThan">
      <formula>0.03</formula>
    </cfRule>
    <cfRule type="cellIs" dxfId="976" priority="354" stopIfTrue="1" operator="lessThan">
      <formula>-0.03</formula>
    </cfRule>
  </conditionalFormatting>
  <conditionalFormatting sqref="BU541:BU549">
    <cfRule type="cellIs" dxfId="975" priority="351" stopIfTrue="1" operator="greaterThan">
      <formula>0.03</formula>
    </cfRule>
    <cfRule type="cellIs" dxfId="974" priority="352" stopIfTrue="1" operator="lessThan">
      <formula>-0.03</formula>
    </cfRule>
  </conditionalFormatting>
  <conditionalFormatting sqref="BU541:BX543">
    <cfRule type="cellIs" dxfId="973" priority="349" stopIfTrue="1" operator="greaterThan">
      <formula>0.03</formula>
    </cfRule>
    <cfRule type="cellIs" dxfId="972" priority="350" stopIfTrue="1" operator="lessThan">
      <formula>-0.03</formula>
    </cfRule>
  </conditionalFormatting>
  <conditionalFormatting sqref="BV541:BV543">
    <cfRule type="cellIs" dxfId="971" priority="347" stopIfTrue="1" operator="greaterThan">
      <formula>0.03</formula>
    </cfRule>
    <cfRule type="cellIs" dxfId="970" priority="348" stopIfTrue="1" operator="lessThan">
      <formula>-0.03</formula>
    </cfRule>
  </conditionalFormatting>
  <conditionalFormatting sqref="BU550:BX552">
    <cfRule type="cellIs" dxfId="969" priority="345" stopIfTrue="1" operator="greaterThan">
      <formula>0.03</formula>
    </cfRule>
    <cfRule type="cellIs" dxfId="968" priority="346" stopIfTrue="1" operator="lessThan">
      <formula>-0.03</formula>
    </cfRule>
  </conditionalFormatting>
  <conditionalFormatting sqref="BV550:BV552">
    <cfRule type="cellIs" dxfId="967" priority="343" stopIfTrue="1" operator="greaterThan">
      <formula>0.03</formula>
    </cfRule>
    <cfRule type="cellIs" dxfId="966" priority="344" stopIfTrue="1" operator="lessThan">
      <formula>-0.03</formula>
    </cfRule>
  </conditionalFormatting>
  <conditionalFormatting sqref="BW532:BW540">
    <cfRule type="cellIs" dxfId="965" priority="289" stopIfTrue="1" operator="greaterThan">
      <formula>0.03</formula>
    </cfRule>
    <cfRule type="cellIs" dxfId="964" priority="290" stopIfTrue="1" operator="lessThan">
      <formula>-0.03</formula>
    </cfRule>
  </conditionalFormatting>
  <conditionalFormatting sqref="BX532:BX534">
    <cfRule type="cellIs" dxfId="963" priority="287" stopIfTrue="1" operator="greaterThan">
      <formula>0.03</formula>
    </cfRule>
    <cfRule type="cellIs" dxfId="962" priority="288" stopIfTrue="1" operator="lessThan">
      <formula>-0.03</formula>
    </cfRule>
  </conditionalFormatting>
  <conditionalFormatting sqref="BW541:BW549">
    <cfRule type="cellIs" dxfId="961" priority="285" stopIfTrue="1" operator="greaterThan">
      <formula>0.03</formula>
    </cfRule>
    <cfRule type="cellIs" dxfId="960" priority="286" stopIfTrue="1" operator="lessThan">
      <formula>-0.03</formula>
    </cfRule>
  </conditionalFormatting>
  <conditionalFormatting sqref="BX541:BX543">
    <cfRule type="cellIs" dxfId="959" priority="283" stopIfTrue="1" operator="greaterThan">
      <formula>0.03</formula>
    </cfRule>
    <cfRule type="cellIs" dxfId="958" priority="284" stopIfTrue="1" operator="lessThan">
      <formula>-0.03</formula>
    </cfRule>
  </conditionalFormatting>
  <conditionalFormatting sqref="BX550:BX552">
    <cfRule type="cellIs" dxfId="957" priority="281" stopIfTrue="1" operator="greaterThan">
      <formula>0.03</formula>
    </cfRule>
    <cfRule type="cellIs" dxfId="956" priority="282" stopIfTrue="1" operator="lessThan">
      <formula>-0.03</formula>
    </cfRule>
  </conditionalFormatting>
  <conditionalFormatting sqref="BW550:BW558">
    <cfRule type="cellIs" dxfId="955" priority="279" stopIfTrue="1" operator="greaterThan">
      <formula>0.03</formula>
    </cfRule>
    <cfRule type="cellIs" dxfId="954" priority="280" stopIfTrue="1" operator="lessThan">
      <formula>-0.03</formula>
    </cfRule>
  </conditionalFormatting>
  <conditionalFormatting sqref="BX559:BX561">
    <cfRule type="cellIs" dxfId="953" priority="277" stopIfTrue="1" operator="greaterThan">
      <formula>0.03</formula>
    </cfRule>
    <cfRule type="cellIs" dxfId="952" priority="278" stopIfTrue="1" operator="lessThan">
      <formula>-0.03</formula>
    </cfRule>
  </conditionalFormatting>
  <conditionalFormatting sqref="BW559:BW567">
    <cfRule type="cellIs" dxfId="951" priority="275" stopIfTrue="1" operator="greaterThan">
      <formula>0.03</formula>
    </cfRule>
    <cfRule type="cellIs" dxfId="950" priority="276" stopIfTrue="1" operator="lessThan">
      <formula>-0.03</formula>
    </cfRule>
  </conditionalFormatting>
  <conditionalFormatting sqref="BW610:BW618">
    <cfRule type="cellIs" dxfId="949" priority="229" stopIfTrue="1" operator="greaterThan">
      <formula>0.03</formula>
    </cfRule>
    <cfRule type="cellIs" dxfId="948" priority="230" stopIfTrue="1" operator="lessThan">
      <formula>-0.03</formula>
    </cfRule>
  </conditionalFormatting>
  <conditionalFormatting sqref="BV610:BV612">
    <cfRule type="cellIs" dxfId="947" priority="227" stopIfTrue="1" operator="greaterThan">
      <formula>0.03</formula>
    </cfRule>
    <cfRule type="cellIs" dxfId="946" priority="228" stopIfTrue="1" operator="lessThan">
      <formula>-0.03</formula>
    </cfRule>
  </conditionalFormatting>
  <conditionalFormatting sqref="BU609">
    <cfRule type="cellIs" dxfId="945" priority="241" stopIfTrue="1" operator="greaterThan">
      <formula>0.03</formula>
    </cfRule>
    <cfRule type="cellIs" dxfId="944" priority="242" stopIfTrue="1" operator="lessThan">
      <formula>-0.03</formula>
    </cfRule>
  </conditionalFormatting>
  <conditionalFormatting sqref="BV613 BX613">
    <cfRule type="cellIs" dxfId="943" priority="239" stopIfTrue="1" operator="greaterThan">
      <formula>0.03</formula>
    </cfRule>
    <cfRule type="cellIs" dxfId="942" priority="240" stopIfTrue="1" operator="lessThan">
      <formula>-0.03</formula>
    </cfRule>
  </conditionalFormatting>
  <conditionalFormatting sqref="BX610:BX612">
    <cfRule type="cellIs" dxfId="941" priority="225" stopIfTrue="1" operator="greaterThan">
      <formula>0.03</formula>
    </cfRule>
    <cfRule type="cellIs" dxfId="940" priority="226" stopIfTrue="1" operator="lessThan">
      <formula>-0.03</formula>
    </cfRule>
  </conditionalFormatting>
  <conditionalFormatting sqref="BV514:BV516">
    <cfRule type="cellIs" dxfId="939" priority="223" stopIfTrue="1" operator="greaterThan">
      <formula>0.03</formula>
    </cfRule>
    <cfRule type="cellIs" dxfId="938" priority="224" stopIfTrue="1" operator="lessThan">
      <formula>-0.03</formula>
    </cfRule>
  </conditionalFormatting>
  <conditionalFormatting sqref="BX514:BX516">
    <cfRule type="cellIs" dxfId="937" priority="221" stopIfTrue="1" operator="greaterThan">
      <formula>0.03</formula>
    </cfRule>
    <cfRule type="cellIs" dxfId="936" priority="222" stopIfTrue="1" operator="lessThan">
      <formula>-0.03</formula>
    </cfRule>
  </conditionalFormatting>
  <conditionalFormatting sqref="BH580">
    <cfRule type="cellIs" dxfId="935" priority="211" stopIfTrue="1" operator="greaterThan">
      <formula>0.03</formula>
    </cfRule>
    <cfRule type="cellIs" dxfId="934" priority="212" stopIfTrue="1" operator="lessThan">
      <formula>-0.03</formula>
    </cfRule>
  </conditionalFormatting>
  <conditionalFormatting sqref="AW577:AW585">
    <cfRule type="cellIs" dxfId="933" priority="217" stopIfTrue="1" operator="greaterThan">
      <formula>0.03</formula>
    </cfRule>
    <cfRule type="cellIs" dxfId="932" priority="218" stopIfTrue="1" operator="lessThan">
      <formula>-0.03</formula>
    </cfRule>
  </conditionalFormatting>
  <conditionalFormatting sqref="AX577:AZ579">
    <cfRule type="cellIs" dxfId="931" priority="219" stopIfTrue="1" operator="greaterThan">
      <formula>0.03</formula>
    </cfRule>
    <cfRule type="cellIs" dxfId="930" priority="220" stopIfTrue="1" operator="lessThan">
      <formula>-0.03</formula>
    </cfRule>
  </conditionalFormatting>
  <conditionalFormatting sqref="BD580">
    <cfRule type="cellIs" dxfId="929" priority="215" stopIfTrue="1" operator="greaterThan">
      <formula>0.03</formula>
    </cfRule>
    <cfRule type="cellIs" dxfId="928" priority="216" stopIfTrue="1" operator="lessThan">
      <formula>-0.03</formula>
    </cfRule>
  </conditionalFormatting>
  <conditionalFormatting sqref="BF580 BH580 BJ580">
    <cfRule type="cellIs" dxfId="927" priority="213" stopIfTrue="1" operator="greaterThan">
      <formula>0.03</formula>
    </cfRule>
    <cfRule type="cellIs" dxfId="926" priority="214" stopIfTrue="1" operator="lessThan">
      <formula>-0.03</formula>
    </cfRule>
  </conditionalFormatting>
  <conditionalFormatting sqref="BD577:BD579">
    <cfRule type="cellIs" dxfId="925" priority="209" stopIfTrue="1" operator="greaterThan">
      <formula>0.03</formula>
    </cfRule>
    <cfRule type="cellIs" dxfId="924" priority="210" stopIfTrue="1" operator="lessThan">
      <formula>-0.03</formula>
    </cfRule>
  </conditionalFormatting>
  <conditionalFormatting sqref="BF577:BF579 BH577:BH579 BJ577:BJ579">
    <cfRule type="cellIs" dxfId="923" priority="207" stopIfTrue="1" operator="greaterThan">
      <formula>0.03</formula>
    </cfRule>
    <cfRule type="cellIs" dxfId="922" priority="208" stopIfTrue="1" operator="lessThan">
      <formula>-0.03</formula>
    </cfRule>
  </conditionalFormatting>
  <conditionalFormatting sqref="BH577:BH579">
    <cfRule type="cellIs" dxfId="921" priority="205" stopIfTrue="1" operator="greaterThan">
      <formula>0.03</formula>
    </cfRule>
    <cfRule type="cellIs" dxfId="920" priority="206" stopIfTrue="1" operator="lessThan">
      <formula>-0.03</formula>
    </cfRule>
  </conditionalFormatting>
  <conditionalFormatting sqref="BC577:BC585">
    <cfRule type="cellIs" dxfId="919" priority="203" stopIfTrue="1" operator="greaterThan">
      <formula>0.03</formula>
    </cfRule>
    <cfRule type="cellIs" dxfId="918" priority="204" stopIfTrue="1" operator="lessThan">
      <formula>-0.03</formula>
    </cfRule>
  </conditionalFormatting>
  <conditionalFormatting sqref="BN580">
    <cfRule type="cellIs" dxfId="917" priority="201" stopIfTrue="1" operator="greaterThan">
      <formula>0.03</formula>
    </cfRule>
    <cfRule type="cellIs" dxfId="916" priority="202" stopIfTrue="1" operator="lessThan">
      <formula>-0.03</formula>
    </cfRule>
  </conditionalFormatting>
  <conditionalFormatting sqref="BN577:BN579">
    <cfRule type="cellIs" dxfId="915" priority="199" stopIfTrue="1" operator="greaterThan">
      <formula>0.03</formula>
    </cfRule>
    <cfRule type="cellIs" dxfId="914" priority="200" stopIfTrue="1" operator="lessThan">
      <formula>-0.03</formula>
    </cfRule>
  </conditionalFormatting>
  <conditionalFormatting sqref="BL580">
    <cfRule type="cellIs" dxfId="913" priority="197" stopIfTrue="1" operator="greaterThan">
      <formula>0.03</formula>
    </cfRule>
    <cfRule type="cellIs" dxfId="912" priority="198" stopIfTrue="1" operator="lessThan">
      <formula>-0.03</formula>
    </cfRule>
  </conditionalFormatting>
  <conditionalFormatting sqref="BL577:BL579">
    <cfRule type="cellIs" dxfId="911" priority="195" stopIfTrue="1" operator="greaterThan">
      <formula>0.03</formula>
    </cfRule>
    <cfRule type="cellIs" dxfId="910" priority="196" stopIfTrue="1" operator="lessThan">
      <formula>-0.03</formula>
    </cfRule>
  </conditionalFormatting>
  <conditionalFormatting sqref="BP577:BR579">
    <cfRule type="cellIs" dxfId="909" priority="193" stopIfTrue="1" operator="greaterThan">
      <formula>0.03</formula>
    </cfRule>
    <cfRule type="cellIs" dxfId="908" priority="194" stopIfTrue="1" operator="lessThan">
      <formula>-0.03</formula>
    </cfRule>
  </conditionalFormatting>
  <conditionalFormatting sqref="BJ580">
    <cfRule type="cellIs" dxfId="907" priority="191" stopIfTrue="1" operator="greaterThan">
      <formula>0.03</formula>
    </cfRule>
    <cfRule type="cellIs" dxfId="906" priority="192" stopIfTrue="1" operator="lessThan">
      <formula>-0.03</formula>
    </cfRule>
  </conditionalFormatting>
  <conditionalFormatting sqref="BJ577:BJ579">
    <cfRule type="cellIs" dxfId="905" priority="189" stopIfTrue="1" operator="greaterThan">
      <formula>0.03</formula>
    </cfRule>
    <cfRule type="cellIs" dxfId="904" priority="190" stopIfTrue="1" operator="lessThan">
      <formula>-0.03</formula>
    </cfRule>
  </conditionalFormatting>
  <conditionalFormatting sqref="BA577:BA579">
    <cfRule type="cellIs" dxfId="903" priority="187" stopIfTrue="1" operator="greaterThan">
      <formula>0.03</formula>
    </cfRule>
    <cfRule type="cellIs" dxfId="902" priority="188" stopIfTrue="1" operator="lessThan">
      <formula>-0.03</formula>
    </cfRule>
  </conditionalFormatting>
  <conditionalFormatting sqref="BS577:BS579">
    <cfRule type="cellIs" dxfId="901" priority="185" stopIfTrue="1" operator="greaterThan">
      <formula>0.03</formula>
    </cfRule>
    <cfRule type="cellIs" dxfId="900" priority="186" stopIfTrue="1" operator="lessThan">
      <formula>-0.03</formula>
    </cfRule>
  </conditionalFormatting>
  <conditionalFormatting sqref="AX580">
    <cfRule type="cellIs" dxfId="899" priority="183" stopIfTrue="1" operator="greaterThan">
      <formula>0.03</formula>
    </cfRule>
    <cfRule type="cellIs" dxfId="898" priority="184" stopIfTrue="1" operator="lessThan">
      <formula>-0.03</formula>
    </cfRule>
  </conditionalFormatting>
  <conditionalFormatting sqref="BB577:BB579">
    <cfRule type="cellIs" dxfId="897" priority="181" stopIfTrue="1" operator="greaterThan">
      <formula>0.03</formula>
    </cfRule>
    <cfRule type="cellIs" dxfId="896" priority="182" stopIfTrue="1" operator="lessThan">
      <formula>-0.03</formula>
    </cfRule>
  </conditionalFormatting>
  <conditionalFormatting sqref="BT577:BT579">
    <cfRule type="cellIs" dxfId="895" priority="179" stopIfTrue="1" operator="greaterThan">
      <formula>0.03</formula>
    </cfRule>
    <cfRule type="cellIs" dxfId="894" priority="180" stopIfTrue="1" operator="lessThan">
      <formula>-0.03</formula>
    </cfRule>
  </conditionalFormatting>
  <conditionalFormatting sqref="BP580">
    <cfRule type="cellIs" dxfId="893" priority="177" stopIfTrue="1" operator="greaterThan">
      <formula>0.03</formula>
    </cfRule>
    <cfRule type="cellIs" dxfId="892" priority="178" stopIfTrue="1" operator="lessThan">
      <formula>-0.03</formula>
    </cfRule>
  </conditionalFormatting>
  <conditionalFormatting sqref="BU577:BV579 BX577:BX579">
    <cfRule type="cellIs" dxfId="891" priority="171" stopIfTrue="1" operator="greaterThan">
      <formula>0.03</formula>
    </cfRule>
    <cfRule type="cellIs" dxfId="890" priority="172" stopIfTrue="1" operator="lessThan">
      <formula>-0.03</formula>
    </cfRule>
  </conditionalFormatting>
  <conditionalFormatting sqref="BV577:BV579">
    <cfRule type="cellIs" dxfId="889" priority="169" stopIfTrue="1" operator="greaterThan">
      <formula>0.03</formula>
    </cfRule>
    <cfRule type="cellIs" dxfId="888" priority="170" stopIfTrue="1" operator="lessThan">
      <formula>-0.03</formula>
    </cfRule>
  </conditionalFormatting>
  <conditionalFormatting sqref="BU577:BU585">
    <cfRule type="cellIs" dxfId="887" priority="167" stopIfTrue="1" operator="greaterThan">
      <formula>0.03</formula>
    </cfRule>
    <cfRule type="cellIs" dxfId="886" priority="168" stopIfTrue="1" operator="lessThan">
      <formula>-0.03</formula>
    </cfRule>
  </conditionalFormatting>
  <conditionalFormatting sqref="BX580">
    <cfRule type="cellIs" dxfId="885" priority="165" stopIfTrue="1" operator="greaterThan">
      <formula>0.03</formula>
    </cfRule>
    <cfRule type="cellIs" dxfId="884" priority="166" stopIfTrue="1" operator="lessThan">
      <formula>-0.03</formula>
    </cfRule>
  </conditionalFormatting>
  <conditionalFormatting sqref="BX577:BX579">
    <cfRule type="cellIs" dxfId="883" priority="163" stopIfTrue="1" operator="greaterThan">
      <formula>0.03</formula>
    </cfRule>
    <cfRule type="cellIs" dxfId="882" priority="164" stopIfTrue="1" operator="lessThan">
      <formula>-0.03</formula>
    </cfRule>
  </conditionalFormatting>
  <conditionalFormatting sqref="BV580">
    <cfRule type="cellIs" dxfId="881" priority="173" stopIfTrue="1" operator="greaterThan">
      <formula>0.03</formula>
    </cfRule>
    <cfRule type="cellIs" dxfId="880" priority="174" stopIfTrue="1" operator="lessThan">
      <formula>-0.03</formula>
    </cfRule>
  </conditionalFormatting>
  <conditionalFormatting sqref="BU580:BV580 BX580">
    <cfRule type="cellIs" dxfId="879" priority="175" stopIfTrue="1" operator="greaterThan">
      <formula>0.03</formula>
    </cfRule>
    <cfRule type="cellIs" dxfId="878" priority="176" stopIfTrue="1" operator="lessThan">
      <formula>-0.03</formula>
    </cfRule>
  </conditionalFormatting>
  <conditionalFormatting sqref="BE577:BE585">
    <cfRule type="cellIs" dxfId="877" priority="161" stopIfTrue="1" operator="greaterThan">
      <formula>0.03</formula>
    </cfRule>
    <cfRule type="cellIs" dxfId="876" priority="162" stopIfTrue="1" operator="lessThan">
      <formula>-0.03</formula>
    </cfRule>
  </conditionalFormatting>
  <conditionalFormatting sqref="BG577:BG585">
    <cfRule type="cellIs" dxfId="875" priority="159" stopIfTrue="1" operator="greaterThan">
      <formula>0.03</formula>
    </cfRule>
    <cfRule type="cellIs" dxfId="874" priority="160" stopIfTrue="1" operator="lessThan">
      <formula>-0.03</formula>
    </cfRule>
  </conditionalFormatting>
  <conditionalFormatting sqref="BI577:BI585">
    <cfRule type="cellIs" dxfId="873" priority="157" stopIfTrue="1" operator="greaterThan">
      <formula>0.03</formula>
    </cfRule>
    <cfRule type="cellIs" dxfId="872" priority="158" stopIfTrue="1" operator="lessThan">
      <formula>-0.03</formula>
    </cfRule>
  </conditionalFormatting>
  <conditionalFormatting sqref="BK577:BK585">
    <cfRule type="cellIs" dxfId="871" priority="155" stopIfTrue="1" operator="greaterThan">
      <formula>0.03</formula>
    </cfRule>
    <cfRule type="cellIs" dxfId="870" priority="156" stopIfTrue="1" operator="lessThan">
      <formula>-0.03</formula>
    </cfRule>
  </conditionalFormatting>
  <conditionalFormatting sqref="BM577:BM585">
    <cfRule type="cellIs" dxfId="869" priority="153" stopIfTrue="1" operator="greaterThan">
      <formula>0.03</formula>
    </cfRule>
    <cfRule type="cellIs" dxfId="868" priority="154" stopIfTrue="1" operator="lessThan">
      <formula>-0.03</formula>
    </cfRule>
  </conditionalFormatting>
  <conditionalFormatting sqref="BO577:BO585">
    <cfRule type="cellIs" dxfId="867" priority="151" stopIfTrue="1" operator="greaterThan">
      <formula>0.03</formula>
    </cfRule>
    <cfRule type="cellIs" dxfId="866" priority="152" stopIfTrue="1" operator="lessThan">
      <formula>-0.03</formula>
    </cfRule>
  </conditionalFormatting>
  <conditionalFormatting sqref="BU580:BU582">
    <cfRule type="cellIs" dxfId="865" priority="149" stopIfTrue="1" operator="greaterThan">
      <formula>0.03</formula>
    </cfRule>
    <cfRule type="cellIs" dxfId="864" priority="150" stopIfTrue="1" operator="lessThan">
      <formula>-0.03</formula>
    </cfRule>
  </conditionalFormatting>
  <conditionalFormatting sqref="BU583:BU585">
    <cfRule type="cellIs" dxfId="863" priority="147" stopIfTrue="1" operator="greaterThan">
      <formula>0.03</formula>
    </cfRule>
    <cfRule type="cellIs" dxfId="862" priority="148" stopIfTrue="1" operator="lessThan">
      <formula>-0.03</formula>
    </cfRule>
  </conditionalFormatting>
  <conditionalFormatting sqref="BW577:BW579">
    <cfRule type="cellIs" dxfId="861" priority="143" stopIfTrue="1" operator="greaterThan">
      <formula>0.03</formula>
    </cfRule>
    <cfRule type="cellIs" dxfId="860" priority="144" stopIfTrue="1" operator="lessThan">
      <formula>-0.03</formula>
    </cfRule>
  </conditionalFormatting>
  <conditionalFormatting sqref="BW577:BW585">
    <cfRule type="cellIs" dxfId="859" priority="141" stopIfTrue="1" operator="greaterThan">
      <formula>0.03</formula>
    </cfRule>
    <cfRule type="cellIs" dxfId="858" priority="142" stopIfTrue="1" operator="lessThan">
      <formula>-0.03</formula>
    </cfRule>
  </conditionalFormatting>
  <conditionalFormatting sqref="BW580">
    <cfRule type="cellIs" dxfId="857" priority="145" stopIfTrue="1" operator="greaterThan">
      <formula>0.03</formula>
    </cfRule>
    <cfRule type="cellIs" dxfId="856" priority="146" stopIfTrue="1" operator="lessThan">
      <formula>-0.03</formula>
    </cfRule>
  </conditionalFormatting>
  <conditionalFormatting sqref="BW580:BW582">
    <cfRule type="cellIs" dxfId="855" priority="139" stopIfTrue="1" operator="greaterThan">
      <formula>0.03</formula>
    </cfRule>
    <cfRule type="cellIs" dxfId="854" priority="140" stopIfTrue="1" operator="lessThan">
      <formula>-0.03</formula>
    </cfRule>
  </conditionalFormatting>
  <conditionalFormatting sqref="BW583:BW585">
    <cfRule type="cellIs" dxfId="853" priority="137" stopIfTrue="1" operator="greaterThan">
      <formula>0.03</formula>
    </cfRule>
    <cfRule type="cellIs" dxfId="852" priority="138" stopIfTrue="1" operator="lessThan">
      <formula>-0.03</formula>
    </cfRule>
  </conditionalFormatting>
  <conditionalFormatting sqref="BC588:BC596">
    <cfRule type="cellIs" dxfId="851" priority="135" stopIfTrue="1" operator="greaterThan">
      <formula>0.03</formula>
    </cfRule>
    <cfRule type="cellIs" dxfId="850" priority="136" stopIfTrue="1" operator="lessThan">
      <formula>-0.03</formula>
    </cfRule>
  </conditionalFormatting>
  <conditionalFormatting sqref="BE588:BE596">
    <cfRule type="cellIs" dxfId="849" priority="133" stopIfTrue="1" operator="greaterThan">
      <formula>0.03</formula>
    </cfRule>
    <cfRule type="cellIs" dxfId="848" priority="134" stopIfTrue="1" operator="lessThan">
      <formula>-0.03</formula>
    </cfRule>
  </conditionalFormatting>
  <conditionalFormatting sqref="BG588:BG596">
    <cfRule type="cellIs" dxfId="847" priority="131" stopIfTrue="1" operator="greaterThan">
      <formula>0.03</formula>
    </cfRule>
    <cfRule type="cellIs" dxfId="846" priority="132" stopIfTrue="1" operator="lessThan">
      <formula>-0.03</formula>
    </cfRule>
  </conditionalFormatting>
  <conditionalFormatting sqref="BI588:BI596">
    <cfRule type="cellIs" dxfId="845" priority="129" stopIfTrue="1" operator="greaterThan">
      <formula>0.03</formula>
    </cfRule>
    <cfRule type="cellIs" dxfId="844" priority="130" stopIfTrue="1" operator="lessThan">
      <formula>-0.03</formula>
    </cfRule>
  </conditionalFormatting>
  <conditionalFormatting sqref="BK588:BK596">
    <cfRule type="cellIs" dxfId="843" priority="127" stopIfTrue="1" operator="greaterThan">
      <formula>0.03</formula>
    </cfRule>
    <cfRule type="cellIs" dxfId="842" priority="128" stopIfTrue="1" operator="lessThan">
      <formula>-0.03</formula>
    </cfRule>
  </conditionalFormatting>
  <conditionalFormatting sqref="BO588:BO596">
    <cfRule type="cellIs" dxfId="841" priority="125" stopIfTrue="1" operator="greaterThan">
      <formula>0.03</formula>
    </cfRule>
    <cfRule type="cellIs" dxfId="840" priority="126" stopIfTrue="1" operator="lessThan">
      <formula>-0.03</formula>
    </cfRule>
  </conditionalFormatting>
  <conditionalFormatting sqref="BM588:BM596">
    <cfRule type="cellIs" dxfId="839" priority="123" stopIfTrue="1" operator="greaterThan">
      <formula>0.03</formula>
    </cfRule>
    <cfRule type="cellIs" dxfId="838" priority="124" stopIfTrue="1" operator="lessThan">
      <formula>-0.03</formula>
    </cfRule>
  </conditionalFormatting>
  <conditionalFormatting sqref="BW591">
    <cfRule type="cellIs" dxfId="837" priority="121" stopIfTrue="1" operator="greaterThan">
      <formula>0.03</formula>
    </cfRule>
    <cfRule type="cellIs" dxfId="836" priority="122" stopIfTrue="1" operator="lessThan">
      <formula>-0.03</formula>
    </cfRule>
  </conditionalFormatting>
  <conditionalFormatting sqref="BW588:BW590">
    <cfRule type="cellIs" dxfId="835" priority="119" stopIfTrue="1" operator="greaterThan">
      <formula>0.03</formula>
    </cfRule>
    <cfRule type="cellIs" dxfId="834" priority="120" stopIfTrue="1" operator="lessThan">
      <formula>-0.03</formula>
    </cfRule>
  </conditionalFormatting>
  <conditionalFormatting sqref="BW588:BW596">
    <cfRule type="cellIs" dxfId="833" priority="117" stopIfTrue="1" operator="greaterThan">
      <formula>0.03</formula>
    </cfRule>
    <cfRule type="cellIs" dxfId="832" priority="118" stopIfTrue="1" operator="lessThan">
      <formula>-0.03</formula>
    </cfRule>
  </conditionalFormatting>
  <conditionalFormatting sqref="BC599:BC607">
    <cfRule type="cellIs" dxfId="831" priority="33" stopIfTrue="1" operator="greaterThan">
      <formula>0.03</formula>
    </cfRule>
    <cfRule type="cellIs" dxfId="830" priority="34" stopIfTrue="1" operator="lessThan">
      <formula>-0.03</formula>
    </cfRule>
  </conditionalFormatting>
  <conditionalFormatting sqref="BE599:BE607">
    <cfRule type="cellIs" dxfId="829" priority="31" stopIfTrue="1" operator="greaterThan">
      <formula>0.03</formula>
    </cfRule>
    <cfRule type="cellIs" dxfId="828" priority="32" stopIfTrue="1" operator="lessThan">
      <formula>-0.03</formula>
    </cfRule>
  </conditionalFormatting>
  <conditionalFormatting sqref="BG599:BG607">
    <cfRule type="cellIs" dxfId="827" priority="29" stopIfTrue="1" operator="greaterThan">
      <formula>0.03</formula>
    </cfRule>
    <cfRule type="cellIs" dxfId="826" priority="30" stopIfTrue="1" operator="lessThan">
      <formula>-0.03</formula>
    </cfRule>
  </conditionalFormatting>
  <conditionalFormatting sqref="BI599:BI607">
    <cfRule type="cellIs" dxfId="825" priority="27" stopIfTrue="1" operator="greaterThan">
      <formula>0.03</formula>
    </cfRule>
    <cfRule type="cellIs" dxfId="824" priority="28" stopIfTrue="1" operator="lessThan">
      <formula>-0.03</formula>
    </cfRule>
  </conditionalFormatting>
  <conditionalFormatting sqref="BK599:BK607">
    <cfRule type="cellIs" dxfId="823" priority="25" stopIfTrue="1" operator="greaterThan">
      <formula>0.03</formula>
    </cfRule>
    <cfRule type="cellIs" dxfId="822" priority="26" stopIfTrue="1" operator="lessThan">
      <formula>-0.03</formula>
    </cfRule>
  </conditionalFormatting>
  <conditionalFormatting sqref="BM599:BM607">
    <cfRule type="cellIs" dxfId="821" priority="23" stopIfTrue="1" operator="greaterThan">
      <formula>0.03</formula>
    </cfRule>
    <cfRule type="cellIs" dxfId="820" priority="24" stopIfTrue="1" operator="lessThan">
      <formula>-0.03</formula>
    </cfRule>
  </conditionalFormatting>
  <conditionalFormatting sqref="BO599:BO607">
    <cfRule type="cellIs" dxfId="819" priority="21" stopIfTrue="1" operator="greaterThan">
      <formula>0.03</formula>
    </cfRule>
    <cfRule type="cellIs" dxfId="818" priority="22" stopIfTrue="1" operator="lessThan">
      <formula>-0.03</formula>
    </cfRule>
  </conditionalFormatting>
  <conditionalFormatting sqref="BW599:BW607">
    <cfRule type="cellIs" dxfId="817" priority="19" stopIfTrue="1" operator="greaterThan">
      <formula>0.03</formula>
    </cfRule>
    <cfRule type="cellIs" dxfId="816" priority="20" stopIfTrue="1" operator="lessThan">
      <formula>-0.03</formula>
    </cfRule>
  </conditionalFormatting>
  <conditionalFormatting sqref="AY599:BB601">
    <cfRule type="cellIs" dxfId="815" priority="17" stopIfTrue="1" operator="greaterThan">
      <formula>0.03</formula>
    </cfRule>
    <cfRule type="cellIs" dxfId="814" priority="18" stopIfTrue="1" operator="lessThan">
      <formula>-0.03</formula>
    </cfRule>
  </conditionalFormatting>
  <conditionalFormatting sqref="BD599:BD601">
    <cfRule type="cellIs" dxfId="813" priority="15" stopIfTrue="1" operator="greaterThan">
      <formula>0.03</formula>
    </cfRule>
    <cfRule type="cellIs" dxfId="812" priority="16" stopIfTrue="1" operator="lessThan">
      <formula>-0.03</formula>
    </cfRule>
  </conditionalFormatting>
  <conditionalFormatting sqref="BF599:BF601">
    <cfRule type="cellIs" dxfId="811" priority="13" stopIfTrue="1" operator="greaterThan">
      <formula>0.03</formula>
    </cfRule>
    <cfRule type="cellIs" dxfId="810" priority="14" stopIfTrue="1" operator="lessThan">
      <formula>-0.03</formula>
    </cfRule>
  </conditionalFormatting>
  <conditionalFormatting sqref="BH599:BH601">
    <cfRule type="cellIs" dxfId="809" priority="11" stopIfTrue="1" operator="greaterThan">
      <formula>0.03</formula>
    </cfRule>
    <cfRule type="cellIs" dxfId="808" priority="12" stopIfTrue="1" operator="lessThan">
      <formula>-0.03</formula>
    </cfRule>
  </conditionalFormatting>
  <conditionalFormatting sqref="BJ599:BJ601">
    <cfRule type="cellIs" dxfId="807" priority="9" stopIfTrue="1" operator="greaterThan">
      <formula>0.03</formula>
    </cfRule>
    <cfRule type="cellIs" dxfId="806" priority="10" stopIfTrue="1" operator="lessThan">
      <formula>-0.03</formula>
    </cfRule>
  </conditionalFormatting>
  <conditionalFormatting sqref="BL599:BL601">
    <cfRule type="cellIs" dxfId="805" priority="7" stopIfTrue="1" operator="greaterThan">
      <formula>0.03</formula>
    </cfRule>
    <cfRule type="cellIs" dxfId="804" priority="8" stopIfTrue="1" operator="lessThan">
      <formula>-0.03</formula>
    </cfRule>
  </conditionalFormatting>
  <conditionalFormatting sqref="BN599:BN601">
    <cfRule type="cellIs" dxfId="803" priority="5" stopIfTrue="1" operator="greaterThan">
      <formula>0.03</formula>
    </cfRule>
    <cfRule type="cellIs" dxfId="802" priority="6" stopIfTrue="1" operator="lessThan">
      <formula>-0.03</formula>
    </cfRule>
  </conditionalFormatting>
  <conditionalFormatting sqref="BP599:BT601">
    <cfRule type="cellIs" dxfId="801" priority="3" stopIfTrue="1" operator="greaterThan">
      <formula>0.03</formula>
    </cfRule>
    <cfRule type="cellIs" dxfId="800" priority="4" stopIfTrue="1" operator="lessThan">
      <formula>-0.03</formula>
    </cfRule>
  </conditionalFormatting>
  <conditionalFormatting sqref="BX599:BX601">
    <cfRule type="cellIs" dxfId="799" priority="1" stopIfTrue="1" operator="greaterThan">
      <formula>0.03</formula>
    </cfRule>
    <cfRule type="cellIs" dxfId="798" priority="2" stopIfTrue="1" operator="lessThan">
      <formula>-0.03</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E7B08-402E-4392-AEF3-62CD54F17F2A}">
  <sheetPr codeName="Sheet2"/>
  <dimension ref="A1:AD1279"/>
  <sheetViews>
    <sheetView workbookViewId="0">
      <selection activeCell="A2" sqref="A2:AD499"/>
    </sheetView>
  </sheetViews>
  <sheetFormatPr defaultColWidth="8.83203125" defaultRowHeight="15.5" x14ac:dyDescent="0.35"/>
  <cols>
    <col min="1" max="1" width="8.6640625" style="285" bestFit="1" customWidth="1"/>
    <col min="2" max="2" width="13.33203125" style="285" bestFit="1" customWidth="1"/>
    <col min="3" max="3" width="11" style="285" bestFit="1" customWidth="1"/>
    <col min="4" max="4" width="14.6640625" style="285" bestFit="1" customWidth="1"/>
    <col min="5" max="5" width="8.83203125" style="285"/>
    <col min="6" max="6" width="30.58203125" style="285" customWidth="1"/>
    <col min="7" max="7" width="11.5" style="285" bestFit="1" customWidth="1"/>
    <col min="8" max="9" width="8.83203125" style="285"/>
    <col min="10" max="10" width="11.5" style="285" bestFit="1" customWidth="1"/>
    <col min="11" max="11" width="8.83203125" style="287"/>
    <col min="12" max="12" width="8.83203125" style="285"/>
    <col min="13" max="14" width="8.1640625" style="285" bestFit="1" customWidth="1"/>
    <col min="15" max="16384" width="8.83203125" style="285"/>
  </cols>
  <sheetData>
    <row r="1" spans="1:30" s="282" customFormat="1" x14ac:dyDescent="0.35">
      <c r="A1" s="348" t="s">
        <v>271</v>
      </c>
      <c r="B1" s="281" t="s">
        <v>272</v>
      </c>
      <c r="C1" s="281" t="s">
        <v>273</v>
      </c>
      <c r="D1" s="348" t="s">
        <v>274</v>
      </c>
      <c r="E1" s="348" t="s">
        <v>275</v>
      </c>
      <c r="F1" s="348" t="s">
        <v>109</v>
      </c>
      <c r="G1" s="348" t="s">
        <v>276</v>
      </c>
      <c r="H1" s="348" t="s">
        <v>277</v>
      </c>
      <c r="I1" s="348" t="s">
        <v>278</v>
      </c>
      <c r="J1" s="281" t="s">
        <v>279</v>
      </c>
      <c r="K1" s="349" t="s">
        <v>280</v>
      </c>
      <c r="L1" s="348" t="s">
        <v>281</v>
      </c>
      <c r="M1" s="348" t="s">
        <v>282</v>
      </c>
      <c r="N1" s="348" t="s">
        <v>283</v>
      </c>
      <c r="O1" s="348" t="s">
        <v>284</v>
      </c>
      <c r="P1" s="348" t="s">
        <v>285</v>
      </c>
      <c r="Q1" s="281" t="s">
        <v>286</v>
      </c>
      <c r="R1" s="348" t="s">
        <v>287</v>
      </c>
      <c r="S1" s="348" t="s">
        <v>288</v>
      </c>
      <c r="T1" s="348" t="s">
        <v>140</v>
      </c>
      <c r="U1" s="348" t="s">
        <v>289</v>
      </c>
      <c r="V1" s="348" t="s">
        <v>290</v>
      </c>
      <c r="W1" s="348" t="s">
        <v>291</v>
      </c>
      <c r="X1" s="348" t="s">
        <v>292</v>
      </c>
      <c r="Y1" s="348" t="s">
        <v>293</v>
      </c>
      <c r="Z1" s="348" t="s">
        <v>294</v>
      </c>
      <c r="AA1" s="396" t="s">
        <v>329</v>
      </c>
      <c r="AB1" s="396" t="s">
        <v>330</v>
      </c>
      <c r="AC1" s="396" t="s">
        <v>331</v>
      </c>
      <c r="AD1" s="396" t="s">
        <v>332</v>
      </c>
    </row>
    <row r="2" spans="1:30" x14ac:dyDescent="0.35">
      <c r="A2"/>
      <c r="B2"/>
      <c r="C2"/>
      <c r="D2"/>
      <c r="E2"/>
      <c r="F2"/>
      <c r="G2"/>
      <c r="H2"/>
      <c r="I2"/>
      <c r="J2"/>
      <c r="K2"/>
      <c r="L2"/>
      <c r="M2"/>
      <c r="N2"/>
      <c r="O2"/>
      <c r="P2"/>
      <c r="Q2"/>
      <c r="R2"/>
      <c r="S2"/>
      <c r="T2"/>
      <c r="U2"/>
      <c r="V2"/>
      <c r="W2"/>
      <c r="X2"/>
      <c r="Y2"/>
      <c r="Z2"/>
      <c r="AA2"/>
      <c r="AB2"/>
      <c r="AC2"/>
      <c r="AD2"/>
    </row>
    <row r="3" spans="1:30" x14ac:dyDescent="0.35">
      <c r="A3"/>
      <c r="B3"/>
      <c r="C3"/>
      <c r="D3"/>
      <c r="E3"/>
      <c r="F3"/>
      <c r="G3"/>
      <c r="H3"/>
      <c r="I3"/>
      <c r="J3"/>
      <c r="K3"/>
      <c r="L3"/>
      <c r="M3"/>
      <c r="N3"/>
      <c r="O3"/>
      <c r="P3"/>
      <c r="Q3"/>
      <c r="R3"/>
      <c r="S3"/>
      <c r="T3"/>
      <c r="U3"/>
      <c r="V3"/>
      <c r="W3"/>
      <c r="X3"/>
      <c r="Y3"/>
      <c r="Z3"/>
      <c r="AA3"/>
      <c r="AB3"/>
      <c r="AC3"/>
      <c r="AD3"/>
    </row>
    <row r="4" spans="1:30" x14ac:dyDescent="0.35">
      <c r="A4"/>
      <c r="B4"/>
      <c r="C4"/>
      <c r="D4"/>
      <c r="E4"/>
      <c r="F4"/>
      <c r="G4"/>
      <c r="H4"/>
      <c r="I4"/>
      <c r="J4"/>
      <c r="K4"/>
      <c r="L4"/>
      <c r="M4"/>
      <c r="N4"/>
      <c r="O4"/>
      <c r="P4"/>
      <c r="Q4"/>
      <c r="R4"/>
      <c r="S4"/>
      <c r="T4"/>
      <c r="U4"/>
      <c r="V4"/>
      <c r="W4"/>
      <c r="X4"/>
      <c r="Y4"/>
      <c r="Z4"/>
      <c r="AA4"/>
      <c r="AB4"/>
      <c r="AC4"/>
      <c r="AD4"/>
    </row>
    <row r="5" spans="1:30" x14ac:dyDescent="0.35">
      <c r="A5"/>
      <c r="B5"/>
      <c r="C5"/>
      <c r="D5"/>
      <c r="E5"/>
      <c r="F5"/>
      <c r="G5"/>
      <c r="H5"/>
      <c r="I5"/>
      <c r="J5"/>
      <c r="K5"/>
      <c r="L5"/>
      <c r="M5"/>
      <c r="N5"/>
      <c r="O5"/>
      <c r="P5"/>
      <c r="Q5"/>
      <c r="R5"/>
      <c r="S5"/>
      <c r="T5"/>
      <c r="U5"/>
      <c r="V5"/>
      <c r="W5"/>
      <c r="X5"/>
      <c r="Y5"/>
      <c r="Z5"/>
      <c r="AA5"/>
      <c r="AB5"/>
      <c r="AC5"/>
      <c r="AD5"/>
    </row>
    <row r="6" spans="1:30" x14ac:dyDescent="0.35">
      <c r="A6"/>
      <c r="B6"/>
      <c r="C6"/>
      <c r="D6"/>
      <c r="E6"/>
      <c r="F6"/>
      <c r="G6"/>
      <c r="H6"/>
      <c r="I6"/>
      <c r="J6"/>
      <c r="K6"/>
      <c r="L6"/>
      <c r="M6"/>
      <c r="N6"/>
      <c r="O6"/>
      <c r="P6"/>
      <c r="Q6"/>
      <c r="R6"/>
      <c r="S6"/>
      <c r="T6"/>
      <c r="U6"/>
      <c r="V6"/>
      <c r="W6"/>
      <c r="X6"/>
      <c r="Y6"/>
      <c r="Z6"/>
      <c r="AA6"/>
      <c r="AB6"/>
      <c r="AC6"/>
      <c r="AD6"/>
    </row>
    <row r="7" spans="1:30" x14ac:dyDescent="0.35">
      <c r="A7"/>
      <c r="B7"/>
      <c r="C7"/>
      <c r="D7"/>
      <c r="E7"/>
      <c r="F7"/>
      <c r="G7"/>
      <c r="H7"/>
      <c r="I7"/>
      <c r="J7"/>
      <c r="K7"/>
      <c r="L7"/>
      <c r="M7"/>
      <c r="N7"/>
      <c r="O7"/>
      <c r="P7"/>
      <c r="Q7"/>
      <c r="R7"/>
      <c r="S7"/>
      <c r="T7"/>
      <c r="U7"/>
      <c r="V7"/>
      <c r="W7"/>
      <c r="X7"/>
      <c r="Y7"/>
      <c r="Z7"/>
      <c r="AA7"/>
      <c r="AB7"/>
      <c r="AC7"/>
      <c r="AD7"/>
    </row>
    <row r="8" spans="1:30" x14ac:dyDescent="0.35">
      <c r="A8"/>
      <c r="B8"/>
      <c r="C8"/>
      <c r="D8"/>
      <c r="E8"/>
      <c r="F8"/>
      <c r="G8"/>
      <c r="H8"/>
      <c r="I8"/>
      <c r="J8"/>
      <c r="K8"/>
      <c r="L8"/>
      <c r="M8"/>
      <c r="N8"/>
      <c r="O8"/>
      <c r="P8"/>
      <c r="Q8"/>
      <c r="R8"/>
      <c r="S8"/>
      <c r="T8"/>
      <c r="U8"/>
      <c r="V8"/>
      <c r="W8"/>
      <c r="X8"/>
      <c r="Y8"/>
      <c r="Z8"/>
      <c r="AA8"/>
      <c r="AB8"/>
      <c r="AC8"/>
      <c r="AD8"/>
    </row>
    <row r="9" spans="1:30" x14ac:dyDescent="0.35">
      <c r="A9"/>
      <c r="B9"/>
      <c r="C9"/>
      <c r="D9"/>
      <c r="E9"/>
      <c r="F9"/>
      <c r="G9"/>
      <c r="H9"/>
      <c r="I9"/>
      <c r="J9"/>
      <c r="K9"/>
      <c r="L9"/>
      <c r="M9"/>
      <c r="N9"/>
      <c r="O9"/>
      <c r="P9"/>
      <c r="Q9"/>
      <c r="R9"/>
      <c r="S9"/>
      <c r="T9"/>
      <c r="U9"/>
      <c r="V9"/>
      <c r="W9"/>
      <c r="X9"/>
      <c r="Y9"/>
      <c r="Z9"/>
      <c r="AA9"/>
      <c r="AB9"/>
      <c r="AC9"/>
      <c r="AD9"/>
    </row>
    <row r="10" spans="1:30" x14ac:dyDescent="0.35">
      <c r="A10"/>
      <c r="B10"/>
      <c r="C10"/>
      <c r="D10"/>
      <c r="E10"/>
      <c r="F10"/>
      <c r="G10"/>
      <c r="H10"/>
      <c r="I10"/>
      <c r="J10"/>
      <c r="K10"/>
      <c r="L10"/>
      <c r="M10"/>
      <c r="N10"/>
      <c r="O10"/>
      <c r="P10"/>
      <c r="Q10"/>
      <c r="R10"/>
      <c r="S10"/>
      <c r="T10"/>
      <c r="U10"/>
      <c r="V10"/>
      <c r="W10"/>
      <c r="X10"/>
      <c r="Y10"/>
      <c r="Z10"/>
      <c r="AA10"/>
      <c r="AB10"/>
      <c r="AC10"/>
      <c r="AD10"/>
    </row>
    <row r="11" spans="1:30" x14ac:dyDescent="0.35">
      <c r="A11"/>
      <c r="B11"/>
      <c r="C11"/>
      <c r="D11"/>
      <c r="E11"/>
      <c r="F11"/>
      <c r="G11"/>
      <c r="H11"/>
      <c r="I11"/>
      <c r="J11"/>
      <c r="K11"/>
      <c r="L11"/>
      <c r="M11"/>
      <c r="N11"/>
      <c r="O11"/>
      <c r="P11"/>
      <c r="Q11"/>
      <c r="R11"/>
      <c r="S11"/>
      <c r="T11"/>
      <c r="U11"/>
      <c r="V11"/>
      <c r="W11"/>
      <c r="X11"/>
      <c r="Y11"/>
      <c r="Z11"/>
      <c r="AA11"/>
      <c r="AB11"/>
      <c r="AC11"/>
      <c r="AD11"/>
    </row>
    <row r="12" spans="1:30" x14ac:dyDescent="0.35">
      <c r="A12"/>
      <c r="B12"/>
      <c r="C12"/>
      <c r="D12"/>
      <c r="E12"/>
      <c r="F12"/>
      <c r="G12"/>
      <c r="H12"/>
      <c r="I12"/>
      <c r="J12"/>
      <c r="K12"/>
      <c r="L12"/>
      <c r="M12"/>
      <c r="N12"/>
      <c r="O12"/>
      <c r="P12"/>
      <c r="Q12"/>
      <c r="R12"/>
      <c r="S12"/>
      <c r="T12"/>
      <c r="U12"/>
      <c r="V12"/>
      <c r="W12"/>
      <c r="X12"/>
      <c r="Y12"/>
      <c r="Z12"/>
      <c r="AA12"/>
      <c r="AB12"/>
      <c r="AC12"/>
      <c r="AD12"/>
    </row>
    <row r="13" spans="1:30" x14ac:dyDescent="0.35">
      <c r="A13"/>
      <c r="B13"/>
      <c r="C13"/>
      <c r="D13"/>
      <c r="E13"/>
      <c r="F13"/>
      <c r="G13"/>
      <c r="H13"/>
      <c r="I13"/>
      <c r="J13"/>
      <c r="K13"/>
      <c r="L13"/>
      <c r="M13"/>
      <c r="N13"/>
      <c r="O13"/>
      <c r="P13"/>
      <c r="Q13"/>
      <c r="R13"/>
      <c r="S13"/>
      <c r="T13"/>
      <c r="U13"/>
      <c r="V13"/>
      <c r="W13"/>
      <c r="X13"/>
      <c r="Y13"/>
      <c r="Z13"/>
      <c r="AA13"/>
      <c r="AB13"/>
      <c r="AC13"/>
      <c r="AD13"/>
    </row>
    <row r="14" spans="1:30" x14ac:dyDescent="0.35">
      <c r="A14"/>
      <c r="B14"/>
      <c r="C14"/>
      <c r="D14"/>
      <c r="E14"/>
      <c r="F14"/>
      <c r="G14"/>
      <c r="H14"/>
      <c r="I14"/>
      <c r="J14"/>
      <c r="K14"/>
      <c r="L14"/>
      <c r="M14"/>
      <c r="N14"/>
      <c r="O14"/>
      <c r="P14"/>
      <c r="Q14"/>
      <c r="R14"/>
      <c r="S14"/>
      <c r="T14"/>
      <c r="U14"/>
      <c r="V14"/>
      <c r="W14"/>
      <c r="X14"/>
      <c r="Y14"/>
      <c r="Z14"/>
      <c r="AA14"/>
      <c r="AB14"/>
      <c r="AC14"/>
      <c r="AD14"/>
    </row>
    <row r="15" spans="1:30" x14ac:dyDescent="0.35">
      <c r="A15"/>
      <c r="B15"/>
      <c r="C15"/>
      <c r="D15"/>
      <c r="E15"/>
      <c r="F15"/>
      <c r="G15"/>
      <c r="H15"/>
      <c r="I15"/>
      <c r="J15"/>
      <c r="K15"/>
      <c r="L15"/>
      <c r="M15"/>
      <c r="N15"/>
      <c r="O15"/>
      <c r="P15"/>
      <c r="Q15"/>
      <c r="R15"/>
      <c r="S15"/>
      <c r="T15"/>
      <c r="U15"/>
      <c r="V15"/>
      <c r="W15"/>
      <c r="X15"/>
      <c r="Y15"/>
      <c r="Z15"/>
      <c r="AA15"/>
      <c r="AB15"/>
      <c r="AC15"/>
      <c r="AD15"/>
    </row>
    <row r="16" spans="1:30" x14ac:dyDescent="0.35">
      <c r="A16"/>
      <c r="B16"/>
      <c r="C16"/>
      <c r="D16"/>
      <c r="E16"/>
      <c r="F16"/>
      <c r="G16"/>
      <c r="H16"/>
      <c r="I16"/>
      <c r="J16"/>
      <c r="K16"/>
      <c r="L16"/>
      <c r="M16"/>
      <c r="N16"/>
      <c r="O16"/>
      <c r="P16"/>
      <c r="Q16"/>
      <c r="R16"/>
      <c r="S16"/>
      <c r="T16"/>
      <c r="U16"/>
      <c r="V16"/>
      <c r="W16"/>
      <c r="X16"/>
      <c r="Y16"/>
      <c r="Z16"/>
      <c r="AA16"/>
      <c r="AB16"/>
      <c r="AC16"/>
      <c r="AD16"/>
    </row>
    <row r="17" spans="1:30" x14ac:dyDescent="0.35">
      <c r="A17"/>
      <c r="B17"/>
      <c r="C17"/>
      <c r="D17"/>
      <c r="E17"/>
      <c r="F17"/>
      <c r="G17"/>
      <c r="H17"/>
      <c r="I17"/>
      <c r="J17"/>
      <c r="K17"/>
      <c r="L17"/>
      <c r="M17"/>
      <c r="N17"/>
      <c r="O17"/>
      <c r="P17"/>
      <c r="Q17"/>
      <c r="R17"/>
      <c r="S17"/>
      <c r="T17"/>
      <c r="U17"/>
      <c r="V17"/>
      <c r="W17"/>
      <c r="X17"/>
      <c r="Y17"/>
      <c r="Z17"/>
      <c r="AA17"/>
      <c r="AB17"/>
      <c r="AC17"/>
      <c r="AD17"/>
    </row>
    <row r="18" spans="1:30" x14ac:dyDescent="0.35">
      <c r="A18"/>
      <c r="B18"/>
      <c r="C18"/>
      <c r="D18"/>
      <c r="E18"/>
      <c r="F18"/>
      <c r="G18"/>
      <c r="H18"/>
      <c r="I18"/>
      <c r="J18"/>
      <c r="K18"/>
      <c r="L18"/>
      <c r="M18"/>
      <c r="N18"/>
      <c r="O18"/>
      <c r="P18"/>
      <c r="Q18"/>
      <c r="R18"/>
      <c r="S18"/>
      <c r="T18"/>
      <c r="U18"/>
      <c r="V18"/>
      <c r="W18"/>
      <c r="X18"/>
      <c r="Y18"/>
      <c r="Z18"/>
      <c r="AA18"/>
      <c r="AB18"/>
      <c r="AC18"/>
      <c r="AD18"/>
    </row>
    <row r="19" spans="1:30" x14ac:dyDescent="0.35">
      <c r="A19"/>
      <c r="B19"/>
      <c r="C19"/>
      <c r="D19"/>
      <c r="E19"/>
      <c r="F19"/>
      <c r="G19"/>
      <c r="H19"/>
      <c r="I19"/>
      <c r="J19"/>
      <c r="K19"/>
      <c r="L19"/>
      <c r="M19"/>
      <c r="N19"/>
      <c r="O19"/>
      <c r="P19"/>
      <c r="Q19"/>
      <c r="R19"/>
      <c r="S19"/>
      <c r="T19"/>
      <c r="U19"/>
      <c r="V19"/>
      <c r="W19"/>
      <c r="X19"/>
      <c r="Y19"/>
      <c r="Z19"/>
      <c r="AA19"/>
      <c r="AB19"/>
      <c r="AC19"/>
      <c r="AD19"/>
    </row>
    <row r="20" spans="1:30" x14ac:dyDescent="0.35">
      <c r="A20"/>
      <c r="B20"/>
      <c r="C20"/>
      <c r="D20"/>
      <c r="E20"/>
      <c r="F20"/>
      <c r="G20"/>
      <c r="H20"/>
      <c r="I20"/>
      <c r="J20"/>
      <c r="K20"/>
      <c r="L20"/>
      <c r="M20"/>
      <c r="N20"/>
      <c r="O20"/>
      <c r="P20"/>
      <c r="Q20"/>
      <c r="R20"/>
      <c r="S20"/>
      <c r="T20"/>
      <c r="U20"/>
      <c r="V20"/>
      <c r="W20"/>
      <c r="X20"/>
      <c r="Y20"/>
      <c r="Z20"/>
      <c r="AA20"/>
      <c r="AB20"/>
      <c r="AC20"/>
      <c r="AD20"/>
    </row>
    <row r="21" spans="1:30" x14ac:dyDescent="0.35">
      <c r="A21"/>
      <c r="B21"/>
      <c r="C21"/>
      <c r="D21"/>
      <c r="E21"/>
      <c r="F21"/>
      <c r="G21"/>
      <c r="H21"/>
      <c r="I21"/>
      <c r="J21"/>
      <c r="K21"/>
      <c r="L21"/>
      <c r="M21"/>
      <c r="N21"/>
      <c r="O21"/>
      <c r="P21"/>
      <c r="Q21"/>
      <c r="R21"/>
      <c r="S21"/>
      <c r="T21"/>
      <c r="U21"/>
      <c r="V21"/>
      <c r="W21"/>
      <c r="X21"/>
      <c r="Y21"/>
      <c r="Z21"/>
      <c r="AA21"/>
      <c r="AB21"/>
      <c r="AC21"/>
      <c r="AD21"/>
    </row>
    <row r="22" spans="1:30" x14ac:dyDescent="0.35">
      <c r="A22"/>
      <c r="B22"/>
      <c r="C22"/>
      <c r="D22"/>
      <c r="E22"/>
      <c r="F22"/>
      <c r="G22"/>
      <c r="H22"/>
      <c r="I22"/>
      <c r="J22"/>
      <c r="K22"/>
      <c r="L22"/>
      <c r="M22"/>
      <c r="N22"/>
      <c r="O22"/>
      <c r="P22"/>
      <c r="Q22"/>
      <c r="R22"/>
      <c r="S22"/>
      <c r="T22"/>
      <c r="U22"/>
      <c r="V22"/>
      <c r="W22"/>
      <c r="X22"/>
      <c r="Y22"/>
      <c r="Z22"/>
      <c r="AA22"/>
      <c r="AB22"/>
      <c r="AC22"/>
      <c r="AD22"/>
    </row>
    <row r="23" spans="1:30" x14ac:dyDescent="0.35">
      <c r="A23"/>
      <c r="B23"/>
      <c r="C23"/>
      <c r="D23"/>
      <c r="E23"/>
      <c r="F23"/>
      <c r="G23"/>
      <c r="H23"/>
      <c r="I23"/>
      <c r="J23"/>
      <c r="K23"/>
      <c r="L23"/>
      <c r="M23"/>
      <c r="N23"/>
      <c r="O23"/>
      <c r="P23"/>
      <c r="Q23"/>
      <c r="R23"/>
      <c r="S23"/>
      <c r="T23"/>
      <c r="U23"/>
      <c r="V23"/>
      <c r="W23"/>
      <c r="X23"/>
      <c r="Y23"/>
      <c r="Z23"/>
      <c r="AA23"/>
      <c r="AB23"/>
      <c r="AC23"/>
      <c r="AD23"/>
    </row>
    <row r="24" spans="1:30" x14ac:dyDescent="0.35">
      <c r="A24"/>
      <c r="B24"/>
      <c r="C24"/>
      <c r="D24"/>
      <c r="E24"/>
      <c r="F24"/>
      <c r="G24"/>
      <c r="H24"/>
      <c r="I24"/>
      <c r="J24"/>
      <c r="K24"/>
      <c r="L24"/>
      <c r="M24"/>
      <c r="N24"/>
      <c r="O24"/>
      <c r="P24"/>
      <c r="Q24"/>
      <c r="R24"/>
      <c r="S24"/>
      <c r="T24"/>
      <c r="U24"/>
      <c r="V24"/>
      <c r="W24"/>
      <c r="X24"/>
      <c r="Y24"/>
      <c r="Z24"/>
      <c r="AA24"/>
      <c r="AB24"/>
      <c r="AC24"/>
      <c r="AD24"/>
    </row>
    <row r="25" spans="1:30" x14ac:dyDescent="0.35">
      <c r="A25"/>
      <c r="B25"/>
      <c r="C25"/>
      <c r="D25"/>
      <c r="E25"/>
      <c r="F25"/>
      <c r="G25"/>
      <c r="H25"/>
      <c r="I25"/>
      <c r="J25"/>
      <c r="K25"/>
      <c r="L25"/>
      <c r="M25"/>
      <c r="N25"/>
      <c r="O25"/>
      <c r="P25"/>
      <c r="Q25"/>
      <c r="R25"/>
      <c r="S25"/>
      <c r="T25"/>
      <c r="U25"/>
      <c r="V25"/>
      <c r="W25"/>
      <c r="X25"/>
      <c r="Y25"/>
      <c r="Z25"/>
      <c r="AA25"/>
      <c r="AB25"/>
      <c r="AC25"/>
      <c r="AD25"/>
    </row>
    <row r="26" spans="1:30" x14ac:dyDescent="0.35">
      <c r="A26"/>
      <c r="B26"/>
      <c r="C26"/>
      <c r="D26"/>
      <c r="E26"/>
      <c r="F26"/>
      <c r="G26"/>
      <c r="H26"/>
      <c r="I26"/>
      <c r="J26"/>
      <c r="K26"/>
      <c r="L26"/>
      <c r="M26"/>
      <c r="N26"/>
      <c r="O26"/>
      <c r="P26"/>
      <c r="Q26"/>
      <c r="R26"/>
      <c r="S26"/>
      <c r="T26"/>
      <c r="U26"/>
      <c r="V26"/>
      <c r="W26"/>
      <c r="X26"/>
      <c r="Y26"/>
      <c r="Z26"/>
      <c r="AA26"/>
      <c r="AB26"/>
      <c r="AC26"/>
      <c r="AD26"/>
    </row>
    <row r="27" spans="1:30" x14ac:dyDescent="0.35">
      <c r="A27"/>
      <c r="B27"/>
      <c r="C27"/>
      <c r="D27"/>
      <c r="E27"/>
      <c r="F27"/>
      <c r="G27"/>
      <c r="H27"/>
      <c r="I27"/>
      <c r="J27"/>
      <c r="K27"/>
      <c r="L27"/>
      <c r="M27"/>
      <c r="N27"/>
      <c r="O27"/>
      <c r="P27"/>
      <c r="Q27"/>
      <c r="R27"/>
      <c r="S27"/>
      <c r="T27"/>
      <c r="U27"/>
      <c r="V27"/>
      <c r="W27"/>
      <c r="X27"/>
      <c r="Y27"/>
      <c r="Z27"/>
      <c r="AA27"/>
      <c r="AB27"/>
      <c r="AC27"/>
      <c r="AD27"/>
    </row>
    <row r="28" spans="1:30" x14ac:dyDescent="0.35">
      <c r="A28"/>
      <c r="B28"/>
      <c r="C28"/>
      <c r="D28"/>
      <c r="E28"/>
      <c r="F28"/>
      <c r="G28"/>
      <c r="H28"/>
      <c r="I28"/>
      <c r="J28"/>
      <c r="K28"/>
      <c r="L28"/>
      <c r="M28"/>
      <c r="N28"/>
      <c r="O28"/>
      <c r="P28"/>
      <c r="Q28"/>
      <c r="R28"/>
      <c r="S28"/>
      <c r="T28"/>
      <c r="U28"/>
      <c r="V28"/>
      <c r="W28"/>
      <c r="X28"/>
      <c r="Y28"/>
      <c r="Z28"/>
      <c r="AA28"/>
      <c r="AB28"/>
      <c r="AC28"/>
      <c r="AD28"/>
    </row>
    <row r="29" spans="1:30" x14ac:dyDescent="0.35">
      <c r="A29"/>
      <c r="B29"/>
      <c r="C29"/>
      <c r="D29"/>
      <c r="E29"/>
      <c r="F29"/>
      <c r="G29"/>
      <c r="H29"/>
      <c r="I29"/>
      <c r="J29"/>
      <c r="K29"/>
      <c r="L29"/>
      <c r="M29"/>
      <c r="N29"/>
      <c r="O29"/>
      <c r="P29"/>
      <c r="Q29"/>
      <c r="R29"/>
      <c r="S29"/>
      <c r="T29"/>
      <c r="U29"/>
      <c r="V29"/>
      <c r="W29"/>
      <c r="X29"/>
      <c r="Y29"/>
      <c r="Z29"/>
      <c r="AA29"/>
      <c r="AB29"/>
      <c r="AC29"/>
      <c r="AD29"/>
    </row>
    <row r="30" spans="1:30" x14ac:dyDescent="0.35">
      <c r="A30"/>
      <c r="B30"/>
      <c r="C30"/>
      <c r="D30"/>
      <c r="E30"/>
      <c r="F30"/>
      <c r="G30"/>
      <c r="H30"/>
      <c r="I30"/>
      <c r="J30"/>
      <c r="K30"/>
      <c r="L30"/>
      <c r="M30"/>
      <c r="N30"/>
      <c r="O30"/>
      <c r="P30"/>
      <c r="Q30"/>
      <c r="R30"/>
      <c r="S30"/>
      <c r="T30"/>
      <c r="U30"/>
      <c r="V30"/>
      <c r="W30"/>
      <c r="X30"/>
      <c r="Y30"/>
      <c r="Z30"/>
      <c r="AA30"/>
      <c r="AB30"/>
      <c r="AC30"/>
      <c r="AD30"/>
    </row>
    <row r="31" spans="1:30" x14ac:dyDescent="0.35">
      <c r="A31"/>
      <c r="B31"/>
      <c r="C31"/>
      <c r="D31"/>
      <c r="E31"/>
      <c r="F31"/>
      <c r="G31"/>
      <c r="H31"/>
      <c r="I31"/>
      <c r="J31"/>
      <c r="K31"/>
      <c r="L31"/>
      <c r="M31"/>
      <c r="N31"/>
      <c r="O31"/>
      <c r="P31"/>
      <c r="Q31"/>
      <c r="R31"/>
      <c r="S31"/>
      <c r="T31"/>
      <c r="U31"/>
      <c r="V31"/>
      <c r="W31"/>
      <c r="X31"/>
      <c r="Y31"/>
      <c r="Z31"/>
      <c r="AA31"/>
      <c r="AB31"/>
      <c r="AC31"/>
      <c r="AD31"/>
    </row>
    <row r="32" spans="1:30" x14ac:dyDescent="0.35">
      <c r="A32"/>
      <c r="B32"/>
      <c r="C32"/>
      <c r="D32"/>
      <c r="E32"/>
      <c r="F32"/>
      <c r="G32"/>
      <c r="H32"/>
      <c r="I32"/>
      <c r="J32"/>
      <c r="K32"/>
      <c r="L32"/>
      <c r="M32"/>
      <c r="N32"/>
      <c r="O32"/>
      <c r="P32"/>
      <c r="Q32"/>
      <c r="R32"/>
      <c r="S32"/>
      <c r="T32"/>
      <c r="U32"/>
      <c r="V32"/>
      <c r="W32"/>
      <c r="X32"/>
      <c r="Y32"/>
      <c r="Z32"/>
      <c r="AA32"/>
      <c r="AB32"/>
      <c r="AC32"/>
      <c r="AD32"/>
    </row>
    <row r="33" spans="1:30" x14ac:dyDescent="0.35">
      <c r="A33"/>
      <c r="B33"/>
      <c r="C33"/>
      <c r="D33"/>
      <c r="E33"/>
      <c r="F33"/>
      <c r="G33"/>
      <c r="H33"/>
      <c r="I33"/>
      <c r="J33"/>
      <c r="K33"/>
      <c r="L33"/>
      <c r="M33"/>
      <c r="N33"/>
      <c r="O33"/>
      <c r="P33"/>
      <c r="Q33"/>
      <c r="R33"/>
      <c r="S33"/>
      <c r="T33"/>
      <c r="U33"/>
      <c r="V33"/>
      <c r="W33"/>
      <c r="X33"/>
      <c r="Y33"/>
      <c r="Z33"/>
      <c r="AA33"/>
      <c r="AB33"/>
      <c r="AC33"/>
      <c r="AD33"/>
    </row>
    <row r="34" spans="1:30" x14ac:dyDescent="0.35">
      <c r="A34"/>
      <c r="B34"/>
      <c r="C34"/>
      <c r="D34"/>
      <c r="E34"/>
      <c r="F34"/>
      <c r="G34"/>
      <c r="H34"/>
      <c r="I34"/>
      <c r="J34"/>
      <c r="K34"/>
      <c r="L34"/>
      <c r="M34"/>
      <c r="N34"/>
      <c r="O34"/>
      <c r="P34"/>
      <c r="Q34"/>
      <c r="R34"/>
      <c r="S34"/>
      <c r="T34"/>
      <c r="U34"/>
      <c r="V34"/>
      <c r="W34"/>
      <c r="X34"/>
      <c r="Y34"/>
      <c r="Z34"/>
      <c r="AA34"/>
      <c r="AB34"/>
      <c r="AC34"/>
      <c r="AD34"/>
    </row>
    <row r="35" spans="1:30" x14ac:dyDescent="0.35">
      <c r="A35"/>
      <c r="B35"/>
      <c r="C35"/>
      <c r="D35"/>
      <c r="E35"/>
      <c r="F35"/>
      <c r="G35"/>
      <c r="H35"/>
      <c r="I35"/>
      <c r="J35"/>
      <c r="K35"/>
      <c r="L35"/>
      <c r="M35"/>
      <c r="N35"/>
      <c r="O35"/>
      <c r="P35"/>
      <c r="Q35"/>
      <c r="R35"/>
      <c r="S35"/>
      <c r="T35"/>
      <c r="U35"/>
      <c r="V35"/>
      <c r="W35"/>
      <c r="X35"/>
      <c r="Y35"/>
      <c r="Z35"/>
      <c r="AA35"/>
      <c r="AB35"/>
      <c r="AC35"/>
      <c r="AD35"/>
    </row>
    <row r="36" spans="1:30" x14ac:dyDescent="0.35">
      <c r="A36"/>
      <c r="B36"/>
      <c r="C36"/>
      <c r="D36"/>
      <c r="E36"/>
      <c r="F36"/>
      <c r="G36"/>
      <c r="H36"/>
      <c r="I36"/>
      <c r="J36"/>
      <c r="K36"/>
      <c r="L36"/>
      <c r="M36"/>
      <c r="N36"/>
      <c r="O36"/>
      <c r="P36"/>
      <c r="Q36"/>
      <c r="R36"/>
      <c r="S36"/>
      <c r="T36"/>
      <c r="U36"/>
      <c r="V36"/>
      <c r="W36"/>
      <c r="X36"/>
      <c r="Y36"/>
      <c r="Z36"/>
      <c r="AA36"/>
      <c r="AB36"/>
      <c r="AC36"/>
      <c r="AD36"/>
    </row>
    <row r="37" spans="1:30" x14ac:dyDescent="0.35">
      <c r="A37"/>
      <c r="B37"/>
      <c r="C37"/>
      <c r="D37"/>
      <c r="E37"/>
      <c r="F37"/>
      <c r="G37"/>
      <c r="H37"/>
      <c r="I37"/>
      <c r="J37"/>
      <c r="K37"/>
      <c r="L37"/>
      <c r="M37"/>
      <c r="N37"/>
      <c r="O37"/>
      <c r="P37"/>
      <c r="Q37"/>
      <c r="R37"/>
      <c r="S37"/>
      <c r="T37"/>
      <c r="U37"/>
      <c r="V37"/>
      <c r="W37"/>
      <c r="X37"/>
      <c r="Y37"/>
      <c r="Z37"/>
      <c r="AA37"/>
      <c r="AB37"/>
      <c r="AC37"/>
      <c r="AD37"/>
    </row>
    <row r="38" spans="1:30" x14ac:dyDescent="0.35">
      <c r="A38"/>
      <c r="B38"/>
      <c r="C38"/>
      <c r="D38"/>
      <c r="E38"/>
      <c r="F38"/>
      <c r="G38"/>
      <c r="H38"/>
      <c r="I38"/>
      <c r="J38"/>
      <c r="K38"/>
      <c r="L38"/>
      <c r="M38"/>
      <c r="N38"/>
      <c r="O38"/>
      <c r="P38"/>
      <c r="Q38"/>
      <c r="R38"/>
      <c r="S38"/>
      <c r="T38"/>
      <c r="U38"/>
      <c r="V38"/>
      <c r="W38"/>
      <c r="X38"/>
      <c r="Y38"/>
      <c r="Z38"/>
      <c r="AA38"/>
      <c r="AB38"/>
      <c r="AC38"/>
      <c r="AD38"/>
    </row>
    <row r="39" spans="1:30" x14ac:dyDescent="0.35">
      <c r="A39"/>
      <c r="B39"/>
      <c r="C39"/>
      <c r="D39"/>
      <c r="E39"/>
      <c r="F39"/>
      <c r="G39"/>
      <c r="H39"/>
      <c r="I39"/>
      <c r="J39"/>
      <c r="K39"/>
      <c r="L39"/>
      <c r="M39"/>
      <c r="N39"/>
      <c r="O39"/>
      <c r="P39"/>
      <c r="Q39"/>
      <c r="R39"/>
      <c r="S39"/>
      <c r="T39"/>
      <c r="U39"/>
      <c r="V39"/>
      <c r="W39"/>
      <c r="X39"/>
      <c r="Y39"/>
      <c r="Z39"/>
      <c r="AA39"/>
      <c r="AB39"/>
      <c r="AC39"/>
      <c r="AD39"/>
    </row>
    <row r="40" spans="1:30" x14ac:dyDescent="0.35">
      <c r="A40"/>
      <c r="B40"/>
      <c r="C40"/>
      <c r="D40"/>
      <c r="E40"/>
      <c r="F40"/>
      <c r="G40"/>
      <c r="H40"/>
      <c r="I40"/>
      <c r="J40"/>
      <c r="K40"/>
      <c r="L40"/>
      <c r="M40"/>
      <c r="N40"/>
      <c r="O40"/>
      <c r="P40"/>
      <c r="Q40"/>
      <c r="R40"/>
      <c r="S40"/>
      <c r="T40"/>
      <c r="U40"/>
      <c r="V40"/>
      <c r="W40"/>
      <c r="X40"/>
      <c r="Y40"/>
      <c r="Z40"/>
      <c r="AA40"/>
      <c r="AB40"/>
      <c r="AC40"/>
      <c r="AD40"/>
    </row>
    <row r="41" spans="1:30" x14ac:dyDescent="0.35">
      <c r="A41"/>
      <c r="B41"/>
      <c r="C41"/>
      <c r="D41"/>
      <c r="E41"/>
      <c r="F41"/>
      <c r="G41"/>
      <c r="H41"/>
      <c r="I41"/>
      <c r="J41"/>
      <c r="K41"/>
      <c r="L41"/>
      <c r="M41"/>
      <c r="N41"/>
      <c r="O41"/>
      <c r="P41"/>
      <c r="Q41"/>
      <c r="R41"/>
      <c r="S41"/>
      <c r="T41"/>
      <c r="U41"/>
      <c r="V41"/>
      <c r="W41"/>
      <c r="X41"/>
      <c r="Y41"/>
      <c r="Z41"/>
      <c r="AA41"/>
      <c r="AB41"/>
      <c r="AC41"/>
      <c r="AD41"/>
    </row>
    <row r="42" spans="1:30" x14ac:dyDescent="0.35">
      <c r="A42"/>
      <c r="B42"/>
      <c r="C42"/>
      <c r="D42"/>
      <c r="E42"/>
      <c r="F42"/>
      <c r="G42"/>
      <c r="H42"/>
      <c r="I42"/>
      <c r="J42"/>
      <c r="K42"/>
      <c r="L42"/>
      <c r="M42"/>
      <c r="N42"/>
      <c r="O42"/>
      <c r="P42"/>
      <c r="Q42"/>
      <c r="R42"/>
      <c r="S42"/>
      <c r="T42"/>
      <c r="U42"/>
      <c r="V42"/>
      <c r="W42"/>
      <c r="X42"/>
      <c r="Y42"/>
      <c r="Z42"/>
      <c r="AA42"/>
      <c r="AB42"/>
      <c r="AC42"/>
      <c r="AD42"/>
    </row>
    <row r="43" spans="1:30" x14ac:dyDescent="0.35">
      <c r="A43"/>
      <c r="B43"/>
      <c r="C43"/>
      <c r="D43"/>
      <c r="E43"/>
      <c r="F43"/>
      <c r="G43"/>
      <c r="H43"/>
      <c r="I43"/>
      <c r="J43"/>
      <c r="K43"/>
      <c r="L43"/>
      <c r="M43"/>
      <c r="N43"/>
      <c r="O43"/>
      <c r="P43"/>
      <c r="Q43"/>
      <c r="R43"/>
      <c r="S43"/>
      <c r="T43"/>
      <c r="U43"/>
      <c r="V43"/>
      <c r="W43"/>
      <c r="X43"/>
      <c r="Y43"/>
      <c r="Z43"/>
      <c r="AA43"/>
      <c r="AB43"/>
      <c r="AC43"/>
      <c r="AD43"/>
    </row>
    <row r="44" spans="1:30" x14ac:dyDescent="0.35">
      <c r="A44"/>
      <c r="B44"/>
      <c r="C44"/>
      <c r="D44"/>
      <c r="E44"/>
      <c r="F44"/>
      <c r="G44"/>
      <c r="H44"/>
      <c r="I44"/>
      <c r="J44"/>
      <c r="K44"/>
      <c r="L44"/>
      <c r="M44"/>
      <c r="N44"/>
      <c r="O44"/>
      <c r="P44"/>
      <c r="Q44"/>
      <c r="R44"/>
      <c r="S44"/>
      <c r="T44"/>
      <c r="U44"/>
      <c r="V44"/>
      <c r="W44"/>
      <c r="X44"/>
      <c r="Y44"/>
      <c r="Z44"/>
      <c r="AA44"/>
      <c r="AB44"/>
      <c r="AC44"/>
      <c r="AD44"/>
    </row>
    <row r="45" spans="1:30" x14ac:dyDescent="0.35">
      <c r="A45"/>
      <c r="B45"/>
      <c r="C45"/>
      <c r="D45"/>
      <c r="E45"/>
      <c r="F45"/>
      <c r="G45"/>
      <c r="H45"/>
      <c r="I45"/>
      <c r="J45"/>
      <c r="K45"/>
      <c r="L45"/>
      <c r="M45"/>
      <c r="N45"/>
      <c r="O45"/>
      <c r="P45"/>
      <c r="Q45"/>
      <c r="R45"/>
      <c r="S45"/>
      <c r="T45"/>
      <c r="U45"/>
      <c r="V45"/>
      <c r="W45"/>
      <c r="X45"/>
      <c r="Y45"/>
      <c r="Z45"/>
      <c r="AA45"/>
      <c r="AB45"/>
      <c r="AC45"/>
      <c r="AD45"/>
    </row>
    <row r="46" spans="1:30" x14ac:dyDescent="0.35">
      <c r="A46"/>
      <c r="B46"/>
      <c r="C46"/>
      <c r="D46"/>
      <c r="E46"/>
      <c r="F46"/>
      <c r="G46"/>
      <c r="H46"/>
      <c r="I46"/>
      <c r="J46"/>
      <c r="K46"/>
      <c r="L46"/>
      <c r="M46"/>
      <c r="N46"/>
      <c r="O46"/>
      <c r="P46"/>
      <c r="Q46"/>
      <c r="R46"/>
      <c r="S46"/>
      <c r="T46"/>
      <c r="U46"/>
      <c r="V46"/>
      <c r="W46"/>
      <c r="X46"/>
      <c r="Y46"/>
      <c r="Z46"/>
      <c r="AA46"/>
      <c r="AB46"/>
      <c r="AC46"/>
      <c r="AD46"/>
    </row>
    <row r="47" spans="1:30" x14ac:dyDescent="0.35">
      <c r="A47"/>
      <c r="B47"/>
      <c r="C47"/>
      <c r="D47"/>
      <c r="E47"/>
      <c r="F47"/>
      <c r="G47"/>
      <c r="H47"/>
      <c r="I47"/>
      <c r="J47"/>
      <c r="K47"/>
      <c r="L47"/>
      <c r="M47"/>
      <c r="N47"/>
      <c r="O47"/>
      <c r="P47"/>
      <c r="Q47"/>
      <c r="R47"/>
      <c r="S47"/>
      <c r="T47"/>
      <c r="U47"/>
      <c r="V47"/>
      <c r="W47"/>
      <c r="X47"/>
      <c r="Y47"/>
      <c r="Z47"/>
      <c r="AA47"/>
      <c r="AB47"/>
      <c r="AC47"/>
      <c r="AD47"/>
    </row>
    <row r="48" spans="1:30" x14ac:dyDescent="0.35">
      <c r="A48"/>
      <c r="B48"/>
      <c r="C48"/>
      <c r="D48"/>
      <c r="E48"/>
      <c r="F48"/>
      <c r="G48"/>
      <c r="H48"/>
      <c r="I48"/>
      <c r="J48"/>
      <c r="K48"/>
      <c r="L48"/>
      <c r="M48"/>
      <c r="N48"/>
      <c r="O48"/>
      <c r="P48"/>
      <c r="Q48"/>
      <c r="R48"/>
      <c r="S48"/>
      <c r="T48"/>
      <c r="U48"/>
      <c r="V48"/>
      <c r="W48"/>
      <c r="X48"/>
      <c r="Y48"/>
      <c r="Z48"/>
      <c r="AA48"/>
      <c r="AB48"/>
      <c r="AC48"/>
      <c r="AD48"/>
    </row>
    <row r="49" spans="1:30" x14ac:dyDescent="0.35">
      <c r="A49"/>
      <c r="B49"/>
      <c r="C49"/>
      <c r="D49"/>
      <c r="E49"/>
      <c r="F49"/>
      <c r="G49"/>
      <c r="H49"/>
      <c r="I49"/>
      <c r="J49"/>
      <c r="K49"/>
      <c r="L49"/>
      <c r="M49"/>
      <c r="N49"/>
      <c r="O49"/>
      <c r="P49"/>
      <c r="Q49"/>
      <c r="R49"/>
      <c r="S49"/>
      <c r="T49"/>
      <c r="U49"/>
      <c r="V49"/>
      <c r="W49"/>
      <c r="X49"/>
      <c r="Y49"/>
      <c r="Z49"/>
      <c r="AA49"/>
      <c r="AB49"/>
      <c r="AC49"/>
      <c r="AD49"/>
    </row>
    <row r="50" spans="1:30" x14ac:dyDescent="0.35">
      <c r="A50"/>
      <c r="B50"/>
      <c r="C50"/>
      <c r="D50"/>
      <c r="E50"/>
      <c r="F50"/>
      <c r="G50"/>
      <c r="H50"/>
      <c r="I50"/>
      <c r="J50"/>
      <c r="K50"/>
      <c r="L50"/>
      <c r="M50"/>
      <c r="N50"/>
      <c r="O50"/>
      <c r="P50"/>
      <c r="Q50"/>
      <c r="R50"/>
      <c r="S50"/>
      <c r="T50"/>
      <c r="U50"/>
      <c r="V50"/>
      <c r="W50"/>
      <c r="X50"/>
      <c r="Y50"/>
      <c r="Z50"/>
      <c r="AA50"/>
      <c r="AB50"/>
      <c r="AC50"/>
      <c r="AD50"/>
    </row>
    <row r="51" spans="1:30" x14ac:dyDescent="0.35">
      <c r="A51"/>
      <c r="B51"/>
      <c r="C51"/>
      <c r="D51"/>
      <c r="E51"/>
      <c r="F51"/>
      <c r="G51"/>
      <c r="H51"/>
      <c r="I51"/>
      <c r="J51"/>
      <c r="K51"/>
      <c r="L51"/>
      <c r="M51"/>
      <c r="N51"/>
      <c r="O51"/>
      <c r="P51"/>
      <c r="Q51"/>
      <c r="R51"/>
      <c r="S51"/>
      <c r="T51"/>
      <c r="U51"/>
      <c r="V51"/>
      <c r="W51"/>
      <c r="X51"/>
      <c r="Y51"/>
      <c r="Z51"/>
      <c r="AA51"/>
      <c r="AB51"/>
      <c r="AC51"/>
      <c r="AD51"/>
    </row>
    <row r="52" spans="1:30" x14ac:dyDescent="0.35">
      <c r="A52"/>
      <c r="B52"/>
      <c r="C52"/>
      <c r="D52"/>
      <c r="E52"/>
      <c r="F52"/>
      <c r="G52"/>
      <c r="H52"/>
      <c r="I52"/>
      <c r="J52"/>
      <c r="K52"/>
      <c r="L52"/>
      <c r="M52"/>
      <c r="N52"/>
      <c r="O52"/>
      <c r="P52"/>
      <c r="Q52"/>
      <c r="R52"/>
      <c r="S52"/>
      <c r="T52"/>
      <c r="U52"/>
      <c r="V52"/>
      <c r="W52"/>
      <c r="X52"/>
      <c r="Y52"/>
      <c r="Z52"/>
      <c r="AA52"/>
      <c r="AB52"/>
      <c r="AC52"/>
      <c r="AD52"/>
    </row>
    <row r="53" spans="1:30" x14ac:dyDescent="0.35">
      <c r="A53"/>
      <c r="B53"/>
      <c r="C53"/>
      <c r="D53"/>
      <c r="E53"/>
      <c r="F53"/>
      <c r="G53"/>
      <c r="H53"/>
      <c r="I53"/>
      <c r="J53"/>
      <c r="K53"/>
      <c r="L53"/>
      <c r="M53"/>
      <c r="N53"/>
      <c r="O53"/>
      <c r="P53"/>
      <c r="Q53"/>
      <c r="R53"/>
      <c r="S53"/>
      <c r="T53"/>
      <c r="U53"/>
      <c r="V53"/>
      <c r="W53"/>
      <c r="X53"/>
      <c r="Y53"/>
      <c r="Z53"/>
      <c r="AA53"/>
      <c r="AB53"/>
      <c r="AC53"/>
      <c r="AD53"/>
    </row>
    <row r="54" spans="1:30" x14ac:dyDescent="0.35">
      <c r="A54"/>
      <c r="B54"/>
      <c r="C54"/>
      <c r="D54"/>
      <c r="E54"/>
      <c r="F54"/>
      <c r="G54"/>
      <c r="H54"/>
      <c r="I54"/>
      <c r="J54"/>
      <c r="K54"/>
      <c r="L54"/>
      <c r="M54"/>
      <c r="N54"/>
      <c r="O54"/>
      <c r="P54"/>
      <c r="Q54"/>
      <c r="R54"/>
      <c r="S54"/>
      <c r="T54"/>
      <c r="U54"/>
      <c r="V54"/>
      <c r="W54"/>
      <c r="X54"/>
      <c r="Y54"/>
      <c r="Z54"/>
      <c r="AA54"/>
      <c r="AB54"/>
      <c r="AC54"/>
      <c r="AD54"/>
    </row>
    <row r="55" spans="1:30" x14ac:dyDescent="0.35">
      <c r="A55"/>
      <c r="B55"/>
      <c r="C55"/>
      <c r="D55"/>
      <c r="E55"/>
      <c r="F55"/>
      <c r="G55"/>
      <c r="H55"/>
      <c r="I55"/>
      <c r="J55"/>
      <c r="K55"/>
      <c r="L55"/>
      <c r="M55"/>
      <c r="N55"/>
      <c r="O55"/>
      <c r="P55"/>
      <c r="Q55"/>
      <c r="R55"/>
      <c r="S55"/>
      <c r="T55"/>
      <c r="U55"/>
      <c r="V55"/>
      <c r="W55"/>
      <c r="X55"/>
      <c r="Y55"/>
      <c r="Z55"/>
      <c r="AA55"/>
      <c r="AB55"/>
      <c r="AC55"/>
      <c r="AD55"/>
    </row>
    <row r="56" spans="1:30" x14ac:dyDescent="0.35">
      <c r="A56"/>
      <c r="B56"/>
      <c r="C56"/>
      <c r="D56"/>
      <c r="E56"/>
      <c r="F56"/>
      <c r="G56"/>
      <c r="H56"/>
      <c r="I56"/>
      <c r="J56"/>
      <c r="K56"/>
      <c r="L56"/>
      <c r="M56"/>
      <c r="N56"/>
      <c r="O56"/>
      <c r="P56"/>
      <c r="Q56"/>
      <c r="R56"/>
      <c r="S56"/>
      <c r="T56"/>
      <c r="U56"/>
      <c r="V56"/>
      <c r="W56"/>
      <c r="X56"/>
      <c r="Y56"/>
      <c r="Z56"/>
      <c r="AA56"/>
      <c r="AB56"/>
      <c r="AC56"/>
      <c r="AD56"/>
    </row>
    <row r="57" spans="1:30" x14ac:dyDescent="0.35">
      <c r="A57"/>
      <c r="B57"/>
      <c r="C57"/>
      <c r="D57"/>
      <c r="E57"/>
      <c r="F57"/>
      <c r="G57"/>
      <c r="H57"/>
      <c r="I57"/>
      <c r="J57"/>
      <c r="K57"/>
      <c r="L57"/>
      <c r="M57"/>
      <c r="N57"/>
      <c r="O57"/>
      <c r="P57"/>
      <c r="Q57"/>
      <c r="R57"/>
      <c r="S57"/>
      <c r="T57"/>
      <c r="U57"/>
      <c r="V57"/>
      <c r="W57"/>
      <c r="X57"/>
      <c r="Y57"/>
      <c r="Z57"/>
      <c r="AA57"/>
      <c r="AB57"/>
      <c r="AC57"/>
      <c r="AD57"/>
    </row>
    <row r="58" spans="1:30" x14ac:dyDescent="0.35">
      <c r="A58"/>
      <c r="B58"/>
      <c r="C58"/>
      <c r="D58"/>
      <c r="E58"/>
      <c r="F58"/>
      <c r="G58"/>
      <c r="H58"/>
      <c r="I58"/>
      <c r="J58"/>
      <c r="K58"/>
      <c r="L58"/>
      <c r="M58"/>
      <c r="N58"/>
      <c r="O58"/>
      <c r="P58"/>
      <c r="Q58"/>
      <c r="R58"/>
      <c r="S58"/>
      <c r="T58"/>
      <c r="U58"/>
      <c r="V58"/>
      <c r="W58"/>
      <c r="X58"/>
      <c r="Y58"/>
      <c r="Z58"/>
      <c r="AA58"/>
      <c r="AB58"/>
      <c r="AC58"/>
      <c r="AD58"/>
    </row>
    <row r="59" spans="1:30" x14ac:dyDescent="0.35">
      <c r="A59"/>
      <c r="B59"/>
      <c r="C59"/>
      <c r="D59"/>
      <c r="E59"/>
      <c r="F59"/>
      <c r="G59"/>
      <c r="H59"/>
      <c r="I59"/>
      <c r="J59"/>
      <c r="K59"/>
      <c r="L59"/>
      <c r="M59"/>
      <c r="N59"/>
      <c r="O59"/>
      <c r="P59"/>
      <c r="Q59"/>
      <c r="R59"/>
      <c r="S59"/>
      <c r="T59"/>
      <c r="U59"/>
      <c r="V59"/>
      <c r="W59"/>
      <c r="X59"/>
      <c r="Y59"/>
      <c r="Z59"/>
      <c r="AA59"/>
      <c r="AB59"/>
      <c r="AC59"/>
      <c r="AD59"/>
    </row>
    <row r="60" spans="1:30" x14ac:dyDescent="0.35">
      <c r="A60"/>
      <c r="B60"/>
      <c r="C60"/>
      <c r="D60"/>
      <c r="E60"/>
      <c r="F60"/>
      <c r="G60"/>
      <c r="H60"/>
      <c r="I60"/>
      <c r="J60"/>
      <c r="K60"/>
      <c r="L60"/>
      <c r="M60"/>
      <c r="N60"/>
      <c r="O60"/>
      <c r="P60"/>
      <c r="Q60"/>
      <c r="R60"/>
      <c r="S60"/>
      <c r="T60"/>
      <c r="U60"/>
      <c r="V60"/>
      <c r="W60"/>
      <c r="X60"/>
      <c r="Y60"/>
      <c r="Z60"/>
      <c r="AA60"/>
      <c r="AB60"/>
      <c r="AC60"/>
      <c r="AD60"/>
    </row>
    <row r="61" spans="1:30" x14ac:dyDescent="0.35">
      <c r="A61"/>
      <c r="B61"/>
      <c r="C61"/>
      <c r="D61"/>
      <c r="E61"/>
      <c r="F61"/>
      <c r="G61"/>
      <c r="H61"/>
      <c r="I61"/>
      <c r="J61"/>
      <c r="K61"/>
      <c r="L61"/>
      <c r="M61"/>
      <c r="N61"/>
      <c r="O61"/>
      <c r="P61"/>
      <c r="Q61"/>
      <c r="R61"/>
      <c r="S61"/>
      <c r="T61"/>
      <c r="U61"/>
      <c r="V61"/>
      <c r="W61"/>
      <c r="X61"/>
      <c r="Y61"/>
      <c r="Z61"/>
      <c r="AA61"/>
      <c r="AB61"/>
      <c r="AC61"/>
      <c r="AD61"/>
    </row>
    <row r="62" spans="1:30" x14ac:dyDescent="0.35">
      <c r="A62"/>
      <c r="B62"/>
      <c r="C62"/>
      <c r="D62"/>
      <c r="E62"/>
      <c r="F62"/>
      <c r="G62"/>
      <c r="H62"/>
      <c r="I62"/>
      <c r="J62"/>
      <c r="K62"/>
      <c r="L62"/>
      <c r="M62"/>
      <c r="N62"/>
      <c r="O62"/>
      <c r="P62"/>
      <c r="Q62"/>
      <c r="R62"/>
      <c r="S62"/>
      <c r="T62"/>
      <c r="U62"/>
      <c r="V62"/>
      <c r="W62"/>
      <c r="X62"/>
      <c r="Y62"/>
      <c r="Z62"/>
      <c r="AA62"/>
      <c r="AB62"/>
      <c r="AC62"/>
      <c r="AD62"/>
    </row>
    <row r="63" spans="1:30" x14ac:dyDescent="0.35">
      <c r="A63"/>
      <c r="B63"/>
      <c r="C63"/>
      <c r="D63"/>
      <c r="E63"/>
      <c r="F63"/>
      <c r="G63"/>
      <c r="H63"/>
      <c r="I63"/>
      <c r="J63"/>
      <c r="K63"/>
      <c r="L63"/>
      <c r="M63"/>
      <c r="N63"/>
      <c r="O63"/>
      <c r="P63"/>
      <c r="Q63"/>
      <c r="R63"/>
      <c r="S63"/>
      <c r="T63"/>
      <c r="U63"/>
      <c r="V63"/>
      <c r="W63"/>
      <c r="X63"/>
      <c r="Y63"/>
      <c r="Z63"/>
      <c r="AA63"/>
      <c r="AB63"/>
      <c r="AC63"/>
      <c r="AD63"/>
    </row>
    <row r="64" spans="1:30" x14ac:dyDescent="0.35">
      <c r="A64"/>
      <c r="B64"/>
      <c r="C64"/>
      <c r="D64"/>
      <c r="E64"/>
      <c r="F64"/>
      <c r="G64"/>
      <c r="H64"/>
      <c r="I64"/>
      <c r="J64"/>
      <c r="K64"/>
      <c r="L64"/>
      <c r="M64"/>
      <c r="N64"/>
      <c r="O64"/>
      <c r="P64"/>
      <c r="Q64"/>
      <c r="R64"/>
      <c r="S64"/>
      <c r="T64"/>
      <c r="U64"/>
      <c r="V64"/>
      <c r="W64"/>
      <c r="X64"/>
      <c r="Y64"/>
      <c r="Z64"/>
      <c r="AA64"/>
      <c r="AB64"/>
      <c r="AC64"/>
      <c r="AD64"/>
    </row>
    <row r="65" spans="1:30" x14ac:dyDescent="0.35">
      <c r="A65"/>
      <c r="B65"/>
      <c r="C65"/>
      <c r="D65"/>
      <c r="E65"/>
      <c r="F65"/>
      <c r="G65"/>
      <c r="H65"/>
      <c r="I65"/>
      <c r="J65"/>
      <c r="K65"/>
      <c r="L65"/>
      <c r="M65"/>
      <c r="N65"/>
      <c r="O65"/>
      <c r="P65"/>
      <c r="Q65"/>
      <c r="R65"/>
      <c r="S65"/>
      <c r="T65"/>
      <c r="U65"/>
      <c r="V65"/>
      <c r="W65"/>
      <c r="X65"/>
      <c r="Y65"/>
      <c r="Z65"/>
      <c r="AA65"/>
      <c r="AB65"/>
      <c r="AC65"/>
      <c r="AD65"/>
    </row>
    <row r="66" spans="1:30" x14ac:dyDescent="0.35">
      <c r="A66"/>
      <c r="B66"/>
      <c r="C66"/>
      <c r="D66"/>
      <c r="E66"/>
      <c r="F66"/>
      <c r="G66"/>
      <c r="H66"/>
      <c r="I66"/>
      <c r="J66"/>
      <c r="K66"/>
      <c r="L66"/>
      <c r="M66"/>
      <c r="N66"/>
      <c r="O66"/>
      <c r="P66"/>
      <c r="Q66"/>
      <c r="R66"/>
      <c r="S66"/>
      <c r="T66"/>
      <c r="U66"/>
      <c r="V66"/>
      <c r="W66"/>
      <c r="X66"/>
      <c r="Y66"/>
      <c r="Z66"/>
      <c r="AA66"/>
      <c r="AB66"/>
      <c r="AC66"/>
      <c r="AD66"/>
    </row>
    <row r="67" spans="1:30" x14ac:dyDescent="0.35">
      <c r="A67"/>
      <c r="B67"/>
      <c r="C67"/>
      <c r="D67"/>
      <c r="E67"/>
      <c r="F67"/>
      <c r="G67"/>
      <c r="H67"/>
      <c r="I67"/>
      <c r="J67"/>
      <c r="K67"/>
      <c r="L67"/>
      <c r="M67"/>
      <c r="N67"/>
      <c r="O67"/>
      <c r="P67"/>
      <c r="Q67"/>
      <c r="R67"/>
      <c r="S67"/>
      <c r="T67"/>
      <c r="U67"/>
      <c r="V67"/>
      <c r="W67"/>
      <c r="X67"/>
      <c r="Y67"/>
      <c r="Z67"/>
      <c r="AA67"/>
      <c r="AB67"/>
      <c r="AC67"/>
      <c r="AD67"/>
    </row>
    <row r="68" spans="1:30" x14ac:dyDescent="0.35">
      <c r="A68"/>
      <c r="B68"/>
      <c r="C68"/>
      <c r="D68"/>
      <c r="E68"/>
      <c r="F68"/>
      <c r="G68"/>
      <c r="H68"/>
      <c r="I68"/>
      <c r="J68"/>
      <c r="K68"/>
      <c r="L68"/>
      <c r="M68"/>
      <c r="N68"/>
      <c r="O68"/>
      <c r="P68"/>
      <c r="Q68"/>
      <c r="R68"/>
      <c r="S68"/>
      <c r="T68"/>
      <c r="U68"/>
      <c r="V68"/>
      <c r="W68"/>
      <c r="X68"/>
      <c r="Y68"/>
      <c r="Z68"/>
      <c r="AA68"/>
      <c r="AB68"/>
      <c r="AC68"/>
      <c r="AD68"/>
    </row>
    <row r="69" spans="1:30" x14ac:dyDescent="0.35">
      <c r="A69"/>
      <c r="B69"/>
      <c r="C69"/>
      <c r="D69"/>
      <c r="E69"/>
      <c r="F69"/>
      <c r="G69"/>
      <c r="H69"/>
      <c r="I69"/>
      <c r="J69"/>
      <c r="K69"/>
      <c r="L69"/>
      <c r="M69"/>
      <c r="N69"/>
      <c r="O69"/>
      <c r="P69"/>
      <c r="Q69"/>
      <c r="R69"/>
      <c r="S69"/>
      <c r="T69"/>
      <c r="U69"/>
      <c r="V69"/>
      <c r="W69"/>
      <c r="X69"/>
      <c r="Y69"/>
      <c r="Z69"/>
      <c r="AA69"/>
      <c r="AB69"/>
      <c r="AC69"/>
      <c r="AD69"/>
    </row>
    <row r="70" spans="1:30" x14ac:dyDescent="0.35">
      <c r="A70"/>
      <c r="B70"/>
      <c r="C70"/>
      <c r="D70"/>
      <c r="E70"/>
      <c r="F70"/>
      <c r="G70"/>
      <c r="H70"/>
      <c r="I70"/>
      <c r="J70"/>
      <c r="K70"/>
      <c r="L70"/>
      <c r="M70"/>
      <c r="N70"/>
      <c r="O70"/>
      <c r="P70"/>
      <c r="Q70"/>
      <c r="R70"/>
      <c r="S70"/>
      <c r="T70"/>
      <c r="U70"/>
      <c r="V70"/>
      <c r="W70"/>
      <c r="X70"/>
      <c r="Y70"/>
      <c r="Z70"/>
      <c r="AA70"/>
      <c r="AB70"/>
      <c r="AC70"/>
      <c r="AD70"/>
    </row>
    <row r="71" spans="1:30" x14ac:dyDescent="0.35">
      <c r="A71"/>
      <c r="B71"/>
      <c r="C71"/>
      <c r="D71"/>
      <c r="E71"/>
      <c r="F71"/>
      <c r="G71"/>
      <c r="H71"/>
      <c r="I71"/>
      <c r="J71"/>
      <c r="K71"/>
      <c r="L71"/>
      <c r="M71"/>
      <c r="N71"/>
      <c r="O71"/>
      <c r="P71"/>
      <c r="Q71"/>
      <c r="R71"/>
      <c r="S71"/>
      <c r="T71"/>
      <c r="U71"/>
      <c r="V71"/>
      <c r="W71"/>
      <c r="X71"/>
      <c r="Y71"/>
      <c r="Z71"/>
      <c r="AA71"/>
      <c r="AB71"/>
      <c r="AC71"/>
      <c r="AD71"/>
    </row>
    <row r="72" spans="1:30" x14ac:dyDescent="0.35">
      <c r="A72"/>
      <c r="B72"/>
      <c r="C72"/>
      <c r="D72"/>
      <c r="E72"/>
      <c r="F72"/>
      <c r="G72"/>
      <c r="H72"/>
      <c r="I72"/>
      <c r="J72"/>
      <c r="K72"/>
      <c r="L72"/>
      <c r="M72"/>
      <c r="N72"/>
      <c r="O72"/>
      <c r="P72"/>
      <c r="Q72"/>
      <c r="R72"/>
      <c r="S72"/>
      <c r="T72"/>
      <c r="U72"/>
      <c r="V72"/>
      <c r="W72"/>
      <c r="X72"/>
      <c r="Y72"/>
      <c r="Z72"/>
      <c r="AA72"/>
      <c r="AB72"/>
      <c r="AC72"/>
      <c r="AD72"/>
    </row>
    <row r="73" spans="1:30" x14ac:dyDescent="0.35">
      <c r="A73"/>
      <c r="B73"/>
      <c r="C73"/>
      <c r="D73"/>
      <c r="E73"/>
      <c r="F73"/>
      <c r="G73"/>
      <c r="H73"/>
      <c r="I73"/>
      <c r="J73"/>
      <c r="K73"/>
      <c r="L73"/>
      <c r="M73"/>
      <c r="N73"/>
      <c r="O73"/>
      <c r="P73"/>
      <c r="Q73"/>
      <c r="R73"/>
      <c r="S73"/>
      <c r="T73"/>
      <c r="U73"/>
      <c r="V73"/>
      <c r="W73"/>
      <c r="X73"/>
      <c r="Y73"/>
      <c r="Z73"/>
      <c r="AA73"/>
      <c r="AB73"/>
      <c r="AC73"/>
      <c r="AD73"/>
    </row>
    <row r="74" spans="1:30" x14ac:dyDescent="0.35">
      <c r="A74"/>
      <c r="B74"/>
      <c r="C74"/>
      <c r="D74"/>
      <c r="E74"/>
      <c r="F74"/>
      <c r="G74"/>
      <c r="H74"/>
      <c r="I74"/>
      <c r="J74"/>
      <c r="K74"/>
      <c r="L74"/>
      <c r="M74"/>
      <c r="N74"/>
      <c r="O74"/>
      <c r="P74"/>
      <c r="Q74"/>
      <c r="R74"/>
      <c r="S74"/>
      <c r="T74"/>
      <c r="U74"/>
      <c r="V74"/>
      <c r="W74"/>
      <c r="X74"/>
      <c r="Y74"/>
      <c r="Z74"/>
      <c r="AA74"/>
      <c r="AB74"/>
      <c r="AC74"/>
      <c r="AD74"/>
    </row>
    <row r="75" spans="1:30" x14ac:dyDescent="0.35">
      <c r="A75"/>
      <c r="B75"/>
      <c r="C75"/>
      <c r="D75"/>
      <c r="E75"/>
      <c r="F75"/>
      <c r="G75"/>
      <c r="H75"/>
      <c r="I75"/>
      <c r="J75"/>
      <c r="K75"/>
      <c r="L75"/>
      <c r="M75"/>
      <c r="N75"/>
      <c r="O75"/>
      <c r="P75"/>
      <c r="Q75"/>
      <c r="R75"/>
      <c r="S75"/>
      <c r="T75"/>
      <c r="U75"/>
      <c r="V75"/>
      <c r="W75"/>
      <c r="X75"/>
      <c r="Y75"/>
      <c r="Z75"/>
      <c r="AA75"/>
      <c r="AB75"/>
      <c r="AC75"/>
      <c r="AD75"/>
    </row>
    <row r="76" spans="1:30" x14ac:dyDescent="0.35">
      <c r="A76"/>
      <c r="B76"/>
      <c r="C76"/>
      <c r="D76"/>
      <c r="E76"/>
      <c r="F76"/>
      <c r="G76"/>
      <c r="H76"/>
      <c r="I76"/>
      <c r="J76"/>
      <c r="K76"/>
      <c r="L76"/>
      <c r="M76"/>
      <c r="N76"/>
      <c r="O76"/>
      <c r="P76"/>
      <c r="Q76"/>
      <c r="R76"/>
      <c r="S76"/>
      <c r="T76"/>
      <c r="U76"/>
      <c r="V76"/>
      <c r="W76"/>
      <c r="X76"/>
      <c r="Y76"/>
      <c r="Z76"/>
      <c r="AA76"/>
      <c r="AB76"/>
      <c r="AC76"/>
      <c r="AD76"/>
    </row>
    <row r="77" spans="1:30" x14ac:dyDescent="0.35">
      <c r="A77"/>
      <c r="B77"/>
      <c r="C77"/>
      <c r="D77"/>
      <c r="E77"/>
      <c r="F77"/>
      <c r="G77"/>
      <c r="H77"/>
      <c r="I77"/>
      <c r="J77"/>
      <c r="K77"/>
      <c r="L77"/>
      <c r="M77"/>
      <c r="N77"/>
      <c r="O77"/>
      <c r="P77"/>
      <c r="Q77"/>
      <c r="R77"/>
      <c r="S77"/>
      <c r="T77"/>
      <c r="U77"/>
      <c r="V77"/>
      <c r="W77"/>
      <c r="X77"/>
      <c r="Y77"/>
      <c r="Z77"/>
      <c r="AA77"/>
      <c r="AB77"/>
      <c r="AC77"/>
      <c r="AD77"/>
    </row>
    <row r="78" spans="1:30" x14ac:dyDescent="0.35">
      <c r="A78"/>
      <c r="B78"/>
      <c r="C78"/>
      <c r="D78"/>
      <c r="E78"/>
      <c r="F78"/>
      <c r="G78"/>
      <c r="H78"/>
      <c r="I78"/>
      <c r="J78"/>
      <c r="K78"/>
      <c r="L78"/>
      <c r="M78"/>
      <c r="N78"/>
      <c r="O78"/>
      <c r="P78"/>
      <c r="Q78"/>
      <c r="R78"/>
      <c r="S78"/>
      <c r="T78"/>
      <c r="U78"/>
      <c r="V78"/>
      <c r="W78"/>
      <c r="X78"/>
      <c r="Y78"/>
      <c r="Z78"/>
      <c r="AA78"/>
      <c r="AB78"/>
      <c r="AC78"/>
      <c r="AD78"/>
    </row>
    <row r="79" spans="1:30" x14ac:dyDescent="0.35">
      <c r="A79"/>
      <c r="B79"/>
      <c r="C79"/>
      <c r="D79"/>
      <c r="E79"/>
      <c r="F79"/>
      <c r="G79"/>
      <c r="H79"/>
      <c r="I79"/>
      <c r="J79"/>
      <c r="K79"/>
      <c r="L79"/>
      <c r="M79"/>
      <c r="N79"/>
      <c r="O79"/>
      <c r="P79"/>
      <c r="Q79"/>
      <c r="R79"/>
      <c r="S79"/>
      <c r="T79"/>
      <c r="U79"/>
      <c r="V79"/>
      <c r="W79"/>
      <c r="X79"/>
      <c r="Y79"/>
      <c r="Z79"/>
      <c r="AA79"/>
      <c r="AB79"/>
      <c r="AC79"/>
      <c r="AD79"/>
    </row>
    <row r="80" spans="1:30" x14ac:dyDescent="0.35">
      <c r="A80"/>
      <c r="B80"/>
      <c r="C80"/>
      <c r="D80"/>
      <c r="E80"/>
      <c r="F80"/>
      <c r="G80"/>
      <c r="H80"/>
      <c r="I80"/>
      <c r="J80"/>
      <c r="K80"/>
      <c r="L80"/>
      <c r="M80"/>
      <c r="N80"/>
      <c r="O80"/>
      <c r="P80"/>
      <c r="Q80"/>
      <c r="R80"/>
      <c r="S80"/>
      <c r="T80"/>
      <c r="U80"/>
      <c r="V80"/>
      <c r="W80"/>
      <c r="X80"/>
      <c r="Y80"/>
      <c r="Z80"/>
      <c r="AA80"/>
      <c r="AB80"/>
      <c r="AC80"/>
      <c r="AD80"/>
    </row>
    <row r="81" spans="1:30" x14ac:dyDescent="0.35">
      <c r="A81"/>
      <c r="B81"/>
      <c r="C81"/>
      <c r="D81"/>
      <c r="E81"/>
      <c r="F81"/>
      <c r="G81"/>
      <c r="H81"/>
      <c r="I81"/>
      <c r="J81"/>
      <c r="K81"/>
      <c r="L81"/>
      <c r="M81"/>
      <c r="N81"/>
      <c r="O81"/>
      <c r="P81"/>
      <c r="Q81"/>
      <c r="R81"/>
      <c r="S81"/>
      <c r="T81"/>
      <c r="U81"/>
      <c r="V81"/>
      <c r="W81"/>
      <c r="X81"/>
      <c r="Y81"/>
      <c r="Z81"/>
      <c r="AA81"/>
      <c r="AB81"/>
      <c r="AC81"/>
      <c r="AD81"/>
    </row>
    <row r="82" spans="1:30" x14ac:dyDescent="0.35">
      <c r="A82"/>
      <c r="B82"/>
      <c r="C82"/>
      <c r="D82"/>
      <c r="E82"/>
      <c r="F82"/>
      <c r="G82"/>
      <c r="H82"/>
      <c r="I82"/>
      <c r="J82"/>
      <c r="K82"/>
      <c r="L82"/>
      <c r="M82"/>
      <c r="N82"/>
      <c r="O82"/>
      <c r="P82"/>
      <c r="Q82"/>
      <c r="R82"/>
      <c r="S82"/>
      <c r="T82"/>
      <c r="U82"/>
      <c r="V82"/>
      <c r="W82"/>
      <c r="X82"/>
      <c r="Y82"/>
      <c r="Z82"/>
      <c r="AA82"/>
      <c r="AB82"/>
      <c r="AC82"/>
      <c r="AD82"/>
    </row>
    <row r="83" spans="1:30" x14ac:dyDescent="0.35">
      <c r="A83"/>
      <c r="B83"/>
      <c r="C83"/>
      <c r="D83"/>
      <c r="E83"/>
      <c r="F83"/>
      <c r="G83"/>
      <c r="H83"/>
      <c r="I83"/>
      <c r="J83"/>
      <c r="K83"/>
      <c r="L83"/>
      <c r="M83"/>
      <c r="N83"/>
      <c r="O83"/>
      <c r="P83"/>
      <c r="Q83"/>
      <c r="R83"/>
      <c r="S83"/>
      <c r="T83"/>
      <c r="U83"/>
      <c r="V83"/>
      <c r="W83"/>
      <c r="X83"/>
      <c r="Y83"/>
      <c r="Z83"/>
      <c r="AA83"/>
      <c r="AB83"/>
      <c r="AC83"/>
      <c r="AD83"/>
    </row>
    <row r="84" spans="1:30" x14ac:dyDescent="0.35">
      <c r="A84"/>
      <c r="B84"/>
      <c r="C84"/>
      <c r="D84"/>
      <c r="E84"/>
      <c r="F84"/>
      <c r="G84"/>
      <c r="H84"/>
      <c r="I84"/>
      <c r="J84"/>
      <c r="K84"/>
      <c r="L84"/>
      <c r="M84"/>
      <c r="N84"/>
      <c r="O84"/>
      <c r="P84"/>
      <c r="Q84"/>
      <c r="R84"/>
      <c r="S84"/>
      <c r="T84"/>
      <c r="U84"/>
      <c r="V84"/>
      <c r="W84"/>
      <c r="X84"/>
      <c r="Y84"/>
      <c r="Z84"/>
      <c r="AA84"/>
      <c r="AB84"/>
      <c r="AC84"/>
      <c r="AD84"/>
    </row>
    <row r="85" spans="1:30" x14ac:dyDescent="0.35">
      <c r="A85"/>
      <c r="B85"/>
      <c r="C85"/>
      <c r="D85"/>
      <c r="E85"/>
      <c r="F85"/>
      <c r="G85"/>
      <c r="H85"/>
      <c r="I85"/>
      <c r="J85"/>
      <c r="K85"/>
      <c r="L85"/>
      <c r="M85"/>
      <c r="N85"/>
      <c r="O85"/>
      <c r="P85"/>
      <c r="Q85"/>
      <c r="R85"/>
      <c r="S85"/>
      <c r="T85"/>
      <c r="U85"/>
      <c r="V85"/>
      <c r="W85"/>
      <c r="X85"/>
      <c r="Y85"/>
      <c r="Z85"/>
      <c r="AA85"/>
      <c r="AB85"/>
      <c r="AC85"/>
      <c r="AD85"/>
    </row>
    <row r="86" spans="1:30" x14ac:dyDescent="0.35">
      <c r="A86"/>
      <c r="B86"/>
      <c r="C86"/>
      <c r="D86"/>
      <c r="E86"/>
      <c r="F86"/>
      <c r="G86"/>
      <c r="H86"/>
      <c r="I86"/>
      <c r="J86"/>
      <c r="K86"/>
      <c r="L86"/>
      <c r="M86"/>
      <c r="N86"/>
      <c r="O86"/>
      <c r="P86"/>
      <c r="Q86"/>
      <c r="R86"/>
      <c r="S86"/>
      <c r="T86"/>
      <c r="U86"/>
      <c r="V86"/>
      <c r="W86"/>
      <c r="X86"/>
      <c r="Y86"/>
      <c r="Z86"/>
      <c r="AA86"/>
      <c r="AB86"/>
      <c r="AC86"/>
      <c r="AD86"/>
    </row>
    <row r="87" spans="1:30" x14ac:dyDescent="0.35">
      <c r="A87"/>
      <c r="B87"/>
      <c r="C87"/>
      <c r="D87"/>
      <c r="E87"/>
      <c r="F87"/>
      <c r="G87"/>
      <c r="H87"/>
      <c r="I87"/>
      <c r="J87"/>
      <c r="K87"/>
      <c r="L87"/>
      <c r="M87"/>
      <c r="N87"/>
      <c r="O87"/>
      <c r="P87"/>
      <c r="Q87"/>
      <c r="R87"/>
      <c r="S87"/>
      <c r="T87"/>
      <c r="U87"/>
      <c r="V87"/>
      <c r="W87"/>
      <c r="X87"/>
      <c r="Y87"/>
      <c r="Z87"/>
      <c r="AA87"/>
      <c r="AB87"/>
      <c r="AC87"/>
      <c r="AD87"/>
    </row>
    <row r="88" spans="1:30" x14ac:dyDescent="0.35">
      <c r="A88"/>
      <c r="B88"/>
      <c r="C88"/>
      <c r="D88"/>
      <c r="E88"/>
      <c r="F88"/>
      <c r="G88"/>
      <c r="H88"/>
      <c r="I88"/>
      <c r="J88"/>
      <c r="K88"/>
      <c r="L88"/>
      <c r="M88"/>
      <c r="N88"/>
      <c r="O88"/>
      <c r="P88"/>
      <c r="Q88"/>
      <c r="R88"/>
      <c r="S88"/>
      <c r="T88"/>
      <c r="U88"/>
      <c r="V88"/>
      <c r="W88"/>
      <c r="X88"/>
      <c r="Y88"/>
      <c r="Z88"/>
      <c r="AA88"/>
      <c r="AB88"/>
      <c r="AC88"/>
      <c r="AD88"/>
    </row>
    <row r="89" spans="1:30" x14ac:dyDescent="0.35">
      <c r="A89"/>
      <c r="B89"/>
      <c r="C89"/>
      <c r="D89"/>
      <c r="E89"/>
      <c r="F89"/>
      <c r="G89"/>
      <c r="H89"/>
      <c r="I89"/>
      <c r="J89"/>
      <c r="K89"/>
      <c r="L89"/>
      <c r="M89"/>
      <c r="N89"/>
      <c r="O89"/>
      <c r="P89"/>
      <c r="Q89"/>
      <c r="R89"/>
      <c r="S89"/>
      <c r="T89"/>
      <c r="U89"/>
      <c r="V89"/>
      <c r="W89"/>
      <c r="X89"/>
      <c r="Y89"/>
      <c r="Z89"/>
      <c r="AA89"/>
      <c r="AB89"/>
      <c r="AC89"/>
      <c r="AD89"/>
    </row>
    <row r="90" spans="1:30" x14ac:dyDescent="0.35">
      <c r="A90"/>
      <c r="B90"/>
      <c r="C90"/>
      <c r="D90"/>
      <c r="E90"/>
      <c r="F90"/>
      <c r="G90"/>
      <c r="H90"/>
      <c r="I90"/>
      <c r="J90"/>
      <c r="K90"/>
      <c r="L90"/>
      <c r="M90"/>
      <c r="N90"/>
      <c r="O90"/>
      <c r="P90"/>
      <c r="Q90"/>
      <c r="R90"/>
      <c r="S90"/>
      <c r="T90"/>
      <c r="U90"/>
      <c r="V90"/>
      <c r="W90"/>
      <c r="X90"/>
      <c r="Y90"/>
      <c r="Z90"/>
      <c r="AA90"/>
      <c r="AB90"/>
      <c r="AC90"/>
      <c r="AD90"/>
    </row>
    <row r="91" spans="1:30" x14ac:dyDescent="0.35">
      <c r="A91"/>
      <c r="B91"/>
      <c r="C91"/>
      <c r="D91"/>
      <c r="E91"/>
      <c r="F91"/>
      <c r="G91"/>
      <c r="H91"/>
      <c r="I91"/>
      <c r="J91"/>
      <c r="K91"/>
      <c r="L91"/>
      <c r="M91"/>
      <c r="N91"/>
      <c r="O91"/>
      <c r="P91"/>
      <c r="Q91"/>
      <c r="R91"/>
      <c r="S91"/>
      <c r="T91"/>
      <c r="U91"/>
      <c r="V91"/>
      <c r="W91"/>
      <c r="X91"/>
      <c r="Y91"/>
      <c r="Z91"/>
      <c r="AA91"/>
      <c r="AB91"/>
      <c r="AC91"/>
      <c r="AD91"/>
    </row>
    <row r="92" spans="1:30" x14ac:dyDescent="0.35">
      <c r="A92"/>
      <c r="B92"/>
      <c r="C92"/>
      <c r="D92"/>
      <c r="E92"/>
      <c r="F92"/>
      <c r="G92"/>
      <c r="H92"/>
      <c r="I92"/>
      <c r="J92"/>
      <c r="K92"/>
      <c r="L92"/>
      <c r="M92"/>
      <c r="N92"/>
      <c r="O92"/>
      <c r="P92"/>
      <c r="Q92"/>
      <c r="R92"/>
      <c r="S92"/>
      <c r="T92"/>
      <c r="U92"/>
      <c r="V92"/>
      <c r="W92"/>
      <c r="X92"/>
      <c r="Y92"/>
      <c r="Z92"/>
      <c r="AA92"/>
      <c r="AB92"/>
      <c r="AC92"/>
      <c r="AD92"/>
    </row>
    <row r="93" spans="1:30" x14ac:dyDescent="0.35">
      <c r="A93"/>
      <c r="B93"/>
      <c r="C93"/>
      <c r="D93"/>
      <c r="E93"/>
      <c r="F93"/>
      <c r="G93"/>
      <c r="H93"/>
      <c r="I93"/>
      <c r="J93"/>
      <c r="K93"/>
      <c r="L93"/>
      <c r="M93"/>
      <c r="N93"/>
      <c r="O93"/>
      <c r="P93"/>
      <c r="Q93"/>
      <c r="R93"/>
      <c r="S93"/>
      <c r="T93"/>
      <c r="U93"/>
      <c r="V93"/>
      <c r="W93"/>
      <c r="X93"/>
      <c r="Y93"/>
      <c r="Z93"/>
      <c r="AA93"/>
      <c r="AB93"/>
      <c r="AC93"/>
      <c r="AD93"/>
    </row>
    <row r="94" spans="1:30" x14ac:dyDescent="0.35">
      <c r="A94"/>
      <c r="B94"/>
      <c r="C94"/>
      <c r="D94"/>
      <c r="E94"/>
      <c r="F94"/>
      <c r="G94"/>
      <c r="H94"/>
      <c r="I94"/>
      <c r="J94"/>
      <c r="K94"/>
      <c r="L94"/>
      <c r="M94"/>
      <c r="N94"/>
      <c r="O94"/>
      <c r="P94"/>
      <c r="Q94"/>
      <c r="R94"/>
      <c r="S94"/>
      <c r="T94"/>
      <c r="U94"/>
      <c r="V94"/>
      <c r="W94"/>
      <c r="X94"/>
      <c r="Y94"/>
      <c r="Z94"/>
      <c r="AA94"/>
      <c r="AB94"/>
      <c r="AC94"/>
      <c r="AD94"/>
    </row>
    <row r="95" spans="1:30" x14ac:dyDescent="0.35">
      <c r="A95"/>
      <c r="B95"/>
      <c r="C95"/>
      <c r="D95"/>
      <c r="E95"/>
      <c r="F95"/>
      <c r="G95"/>
      <c r="H95"/>
      <c r="I95"/>
      <c r="J95"/>
      <c r="K95"/>
      <c r="L95"/>
      <c r="M95"/>
      <c r="N95"/>
      <c r="O95"/>
      <c r="P95"/>
      <c r="Q95"/>
      <c r="R95"/>
      <c r="S95"/>
      <c r="T95"/>
      <c r="U95"/>
      <c r="V95"/>
      <c r="W95"/>
      <c r="X95"/>
      <c r="Y95"/>
      <c r="Z95"/>
      <c r="AA95"/>
      <c r="AB95"/>
      <c r="AC95"/>
      <c r="AD95"/>
    </row>
    <row r="96" spans="1:30" x14ac:dyDescent="0.35">
      <c r="A96"/>
      <c r="B96"/>
      <c r="C96"/>
      <c r="D96"/>
      <c r="E96"/>
      <c r="F96"/>
      <c r="G96"/>
      <c r="H96"/>
      <c r="I96"/>
      <c r="J96"/>
      <c r="K96"/>
      <c r="L96"/>
      <c r="M96"/>
      <c r="N96"/>
      <c r="O96"/>
      <c r="P96"/>
      <c r="Q96"/>
      <c r="R96"/>
      <c r="S96"/>
      <c r="T96"/>
      <c r="U96"/>
      <c r="V96"/>
      <c r="W96"/>
      <c r="X96"/>
      <c r="Y96"/>
      <c r="Z96"/>
      <c r="AA96"/>
      <c r="AB96"/>
      <c r="AC96"/>
      <c r="AD96"/>
    </row>
    <row r="97" spans="1:30" x14ac:dyDescent="0.35">
      <c r="A97"/>
      <c r="B97"/>
      <c r="C97"/>
      <c r="D97"/>
      <c r="E97"/>
      <c r="F97"/>
      <c r="G97"/>
      <c r="H97"/>
      <c r="I97"/>
      <c r="J97"/>
      <c r="K97"/>
      <c r="L97"/>
      <c r="M97"/>
      <c r="N97"/>
      <c r="O97"/>
      <c r="P97"/>
      <c r="Q97"/>
      <c r="R97"/>
      <c r="S97"/>
      <c r="T97"/>
      <c r="U97"/>
      <c r="V97"/>
      <c r="W97"/>
      <c r="X97"/>
      <c r="Y97"/>
      <c r="Z97"/>
      <c r="AA97"/>
      <c r="AB97"/>
      <c r="AC97"/>
      <c r="AD97"/>
    </row>
    <row r="98" spans="1:30" x14ac:dyDescent="0.35">
      <c r="A98"/>
      <c r="B98"/>
      <c r="C98"/>
      <c r="D98"/>
      <c r="E98"/>
      <c r="F98"/>
      <c r="G98"/>
      <c r="H98"/>
      <c r="I98"/>
      <c r="J98"/>
      <c r="K98"/>
      <c r="L98"/>
      <c r="M98"/>
      <c r="N98"/>
      <c r="O98"/>
      <c r="P98"/>
      <c r="Q98"/>
      <c r="R98"/>
      <c r="S98"/>
      <c r="T98"/>
      <c r="U98"/>
      <c r="V98"/>
      <c r="W98"/>
      <c r="X98"/>
      <c r="Y98"/>
      <c r="Z98"/>
      <c r="AA98"/>
      <c r="AB98"/>
      <c r="AC98"/>
      <c r="AD98"/>
    </row>
    <row r="99" spans="1:30" x14ac:dyDescent="0.35">
      <c r="A99"/>
      <c r="B99"/>
      <c r="C99"/>
      <c r="D99"/>
      <c r="E99"/>
      <c r="F99"/>
      <c r="G99"/>
      <c r="H99"/>
      <c r="I99"/>
      <c r="J99"/>
      <c r="K99"/>
      <c r="L99"/>
      <c r="M99"/>
      <c r="N99"/>
      <c r="O99"/>
      <c r="P99"/>
      <c r="Q99"/>
      <c r="R99"/>
      <c r="S99"/>
      <c r="T99"/>
      <c r="U99"/>
      <c r="V99"/>
      <c r="W99"/>
      <c r="X99"/>
      <c r="Y99"/>
      <c r="Z99"/>
      <c r="AA99"/>
      <c r="AB99"/>
      <c r="AC99"/>
      <c r="AD99"/>
    </row>
    <row r="100" spans="1:30" x14ac:dyDescent="0.35">
      <c r="A100"/>
      <c r="B100"/>
      <c r="C100"/>
      <c r="D100"/>
      <c r="E100"/>
      <c r="F100"/>
      <c r="G100"/>
      <c r="H100"/>
      <c r="I100"/>
      <c r="J100"/>
      <c r="K100"/>
      <c r="L100"/>
      <c r="M100"/>
      <c r="N100"/>
      <c r="O100"/>
      <c r="P100"/>
      <c r="Q100"/>
      <c r="R100"/>
      <c r="S100"/>
      <c r="T100"/>
      <c r="U100"/>
      <c r="V100"/>
      <c r="W100"/>
      <c r="X100"/>
      <c r="Y100"/>
      <c r="Z100"/>
      <c r="AA100"/>
      <c r="AB100"/>
      <c r="AC100"/>
      <c r="AD100"/>
    </row>
    <row r="101" spans="1:30" x14ac:dyDescent="0.35">
      <c r="A101"/>
      <c r="B101"/>
      <c r="C101"/>
      <c r="D101"/>
      <c r="E101"/>
      <c r="F101"/>
      <c r="G101"/>
      <c r="H101"/>
      <c r="I101"/>
      <c r="J101"/>
      <c r="K101"/>
      <c r="L101"/>
      <c r="M101"/>
      <c r="N101"/>
      <c r="O101"/>
      <c r="P101"/>
      <c r="Q101"/>
      <c r="R101"/>
      <c r="S101"/>
      <c r="T101"/>
      <c r="U101"/>
      <c r="V101"/>
      <c r="W101"/>
      <c r="X101"/>
      <c r="Y101"/>
      <c r="Z101"/>
      <c r="AA101"/>
      <c r="AB101"/>
      <c r="AC101"/>
      <c r="AD101"/>
    </row>
    <row r="102" spans="1:30" x14ac:dyDescent="0.35">
      <c r="A102"/>
      <c r="B102"/>
      <c r="C102"/>
      <c r="D102"/>
      <c r="E102"/>
      <c r="F102"/>
      <c r="G102"/>
      <c r="H102"/>
      <c r="I102"/>
      <c r="J102"/>
      <c r="K102"/>
      <c r="L102"/>
      <c r="M102"/>
      <c r="N102"/>
      <c r="O102"/>
      <c r="P102"/>
      <c r="Q102"/>
      <c r="R102"/>
      <c r="S102"/>
      <c r="T102"/>
      <c r="U102"/>
      <c r="V102"/>
      <c r="W102"/>
      <c r="X102"/>
      <c r="Y102"/>
      <c r="Z102"/>
      <c r="AA102"/>
      <c r="AB102"/>
      <c r="AC102"/>
      <c r="AD102"/>
    </row>
    <row r="103" spans="1:30" x14ac:dyDescent="0.35">
      <c r="A103"/>
      <c r="B103"/>
      <c r="C103"/>
      <c r="D103"/>
      <c r="E103"/>
      <c r="F103"/>
      <c r="G103"/>
      <c r="H103"/>
      <c r="I103"/>
      <c r="J103"/>
      <c r="K103"/>
      <c r="L103"/>
      <c r="M103"/>
      <c r="N103"/>
      <c r="O103"/>
      <c r="P103"/>
      <c r="Q103"/>
      <c r="R103"/>
      <c r="S103"/>
      <c r="T103"/>
      <c r="U103"/>
      <c r="V103"/>
      <c r="W103"/>
      <c r="X103"/>
      <c r="Y103"/>
      <c r="Z103"/>
      <c r="AA103"/>
      <c r="AB103"/>
      <c r="AC103"/>
      <c r="AD103"/>
    </row>
    <row r="104" spans="1:30" x14ac:dyDescent="0.35">
      <c r="A104"/>
      <c r="B104"/>
      <c r="C104"/>
      <c r="D104"/>
      <c r="E104"/>
      <c r="F104"/>
      <c r="G104"/>
      <c r="H104"/>
      <c r="I104"/>
      <c r="J104"/>
      <c r="K104"/>
      <c r="L104"/>
      <c r="M104"/>
      <c r="N104"/>
      <c r="O104"/>
      <c r="P104"/>
      <c r="Q104"/>
      <c r="R104"/>
      <c r="S104"/>
      <c r="T104"/>
      <c r="U104"/>
      <c r="V104"/>
      <c r="W104"/>
      <c r="X104"/>
      <c r="Y104"/>
      <c r="Z104"/>
      <c r="AA104"/>
      <c r="AB104"/>
      <c r="AC104"/>
      <c r="AD104"/>
    </row>
    <row r="105" spans="1:30" x14ac:dyDescent="0.35">
      <c r="A105"/>
      <c r="B105"/>
      <c r="C105"/>
      <c r="D105"/>
      <c r="E105"/>
      <c r="F105"/>
      <c r="G105"/>
      <c r="H105"/>
      <c r="I105"/>
      <c r="J105"/>
      <c r="K105"/>
      <c r="L105"/>
      <c r="M105"/>
      <c r="N105"/>
      <c r="O105"/>
      <c r="P105"/>
      <c r="Q105"/>
      <c r="R105"/>
      <c r="S105"/>
      <c r="T105"/>
      <c r="U105"/>
      <c r="V105"/>
      <c r="W105"/>
      <c r="X105"/>
      <c r="Y105"/>
      <c r="Z105"/>
      <c r="AA105"/>
      <c r="AB105"/>
      <c r="AC105"/>
      <c r="AD105"/>
    </row>
    <row r="106" spans="1:30" x14ac:dyDescent="0.35">
      <c r="A106"/>
      <c r="B106"/>
      <c r="C106"/>
      <c r="D106"/>
      <c r="E106"/>
      <c r="F106"/>
      <c r="G106"/>
      <c r="H106"/>
      <c r="I106"/>
      <c r="J106"/>
      <c r="K106"/>
      <c r="L106"/>
      <c r="M106"/>
      <c r="N106"/>
      <c r="O106"/>
      <c r="P106"/>
      <c r="Q106"/>
      <c r="R106"/>
      <c r="S106"/>
      <c r="T106"/>
      <c r="U106"/>
      <c r="V106"/>
      <c r="W106"/>
      <c r="X106"/>
      <c r="Y106"/>
      <c r="Z106"/>
      <c r="AA106"/>
      <c r="AB106"/>
      <c r="AC106"/>
      <c r="AD106"/>
    </row>
    <row r="107" spans="1:30" x14ac:dyDescent="0.35">
      <c r="A107"/>
      <c r="B107"/>
      <c r="C107"/>
      <c r="D107"/>
      <c r="E107"/>
      <c r="F107"/>
      <c r="G107"/>
      <c r="H107"/>
      <c r="I107"/>
      <c r="J107"/>
      <c r="K107"/>
      <c r="L107"/>
      <c r="M107"/>
      <c r="N107"/>
      <c r="O107"/>
      <c r="P107"/>
      <c r="Q107"/>
      <c r="R107"/>
      <c r="S107"/>
      <c r="T107"/>
      <c r="U107"/>
      <c r="V107"/>
      <c r="W107"/>
      <c r="X107"/>
      <c r="Y107"/>
      <c r="Z107"/>
      <c r="AA107"/>
      <c r="AB107"/>
      <c r="AC107"/>
      <c r="AD107"/>
    </row>
    <row r="108" spans="1:30" x14ac:dyDescent="0.35">
      <c r="A108"/>
      <c r="B108"/>
      <c r="C108"/>
      <c r="D108"/>
      <c r="E108"/>
      <c r="F108"/>
      <c r="G108"/>
      <c r="H108"/>
      <c r="I108"/>
      <c r="J108"/>
      <c r="K108"/>
      <c r="L108"/>
      <c r="M108"/>
      <c r="N108"/>
      <c r="O108"/>
      <c r="P108"/>
      <c r="Q108"/>
      <c r="R108"/>
      <c r="S108"/>
      <c r="T108"/>
      <c r="U108"/>
      <c r="V108"/>
      <c r="W108"/>
      <c r="X108"/>
      <c r="Y108"/>
      <c r="Z108"/>
      <c r="AA108"/>
      <c r="AB108"/>
      <c r="AC108"/>
      <c r="AD108"/>
    </row>
    <row r="109" spans="1:30" x14ac:dyDescent="0.35">
      <c r="A109"/>
      <c r="B109"/>
      <c r="C109"/>
      <c r="D109"/>
      <c r="E109"/>
      <c r="F109"/>
      <c r="G109"/>
      <c r="H109"/>
      <c r="I109"/>
      <c r="J109"/>
      <c r="K109"/>
      <c r="L109"/>
      <c r="M109"/>
      <c r="N109"/>
      <c r="O109"/>
      <c r="P109"/>
      <c r="Q109"/>
      <c r="R109"/>
      <c r="S109"/>
      <c r="T109"/>
      <c r="U109"/>
      <c r="V109"/>
      <c r="W109"/>
      <c r="X109"/>
      <c r="Y109"/>
      <c r="Z109"/>
      <c r="AA109"/>
      <c r="AB109"/>
      <c r="AC109"/>
      <c r="AD109"/>
    </row>
    <row r="110" spans="1:30" x14ac:dyDescent="0.35">
      <c r="A110"/>
      <c r="B110"/>
      <c r="C110"/>
      <c r="D110"/>
      <c r="E110"/>
      <c r="F110"/>
      <c r="G110"/>
      <c r="H110"/>
      <c r="I110"/>
      <c r="J110"/>
      <c r="K110"/>
      <c r="L110"/>
      <c r="M110"/>
      <c r="N110"/>
      <c r="O110"/>
      <c r="P110"/>
      <c r="Q110"/>
      <c r="R110"/>
      <c r="S110"/>
      <c r="T110"/>
      <c r="U110"/>
      <c r="V110"/>
      <c r="W110"/>
      <c r="X110"/>
      <c r="Y110"/>
      <c r="Z110"/>
      <c r="AA110"/>
      <c r="AB110"/>
      <c r="AC110"/>
      <c r="AD110"/>
    </row>
    <row r="111" spans="1:30" x14ac:dyDescent="0.35">
      <c r="A111"/>
      <c r="B111"/>
      <c r="C111"/>
      <c r="D111"/>
      <c r="E111"/>
      <c r="F111"/>
      <c r="G111"/>
      <c r="H111"/>
      <c r="I111"/>
      <c r="J111"/>
      <c r="K111"/>
      <c r="L111"/>
      <c r="M111"/>
      <c r="N111"/>
      <c r="O111"/>
      <c r="P111"/>
      <c r="Q111"/>
      <c r="R111"/>
      <c r="S111"/>
      <c r="T111"/>
      <c r="U111"/>
      <c r="V111"/>
      <c r="W111"/>
      <c r="X111"/>
      <c r="Y111"/>
      <c r="Z111"/>
      <c r="AA111"/>
      <c r="AB111"/>
      <c r="AC111"/>
      <c r="AD111"/>
    </row>
    <row r="112" spans="1:30" x14ac:dyDescent="0.35">
      <c r="A112"/>
      <c r="B112"/>
      <c r="C112"/>
      <c r="D112"/>
      <c r="E112"/>
      <c r="F112"/>
      <c r="G112"/>
      <c r="H112"/>
      <c r="I112"/>
      <c r="J112"/>
      <c r="K112"/>
      <c r="L112"/>
      <c r="M112"/>
      <c r="N112"/>
      <c r="O112"/>
      <c r="P112"/>
      <c r="Q112"/>
      <c r="R112"/>
      <c r="S112"/>
      <c r="T112"/>
      <c r="U112"/>
      <c r="V112"/>
      <c r="W112"/>
      <c r="X112"/>
      <c r="Y112"/>
      <c r="Z112"/>
      <c r="AA112"/>
      <c r="AB112"/>
      <c r="AC112"/>
      <c r="AD112"/>
    </row>
    <row r="113" spans="1:30" x14ac:dyDescent="0.35">
      <c r="A113"/>
      <c r="B113"/>
      <c r="C113"/>
      <c r="D113"/>
      <c r="E113"/>
      <c r="F113"/>
      <c r="G113"/>
      <c r="H113"/>
      <c r="I113"/>
      <c r="J113"/>
      <c r="K113"/>
      <c r="L113"/>
      <c r="M113"/>
      <c r="N113"/>
      <c r="O113"/>
      <c r="P113"/>
      <c r="Q113"/>
      <c r="R113"/>
      <c r="S113"/>
      <c r="T113"/>
      <c r="U113"/>
      <c r="V113"/>
      <c r="W113"/>
      <c r="X113"/>
      <c r="Y113"/>
      <c r="Z113"/>
      <c r="AA113"/>
      <c r="AB113"/>
      <c r="AC113"/>
      <c r="AD113"/>
    </row>
    <row r="114" spans="1:30" x14ac:dyDescent="0.35">
      <c r="A114"/>
      <c r="B114"/>
      <c r="C114"/>
      <c r="D114"/>
      <c r="E114"/>
      <c r="F114"/>
      <c r="G114"/>
      <c r="H114"/>
      <c r="I114"/>
      <c r="J114"/>
      <c r="K114"/>
      <c r="L114"/>
      <c r="M114"/>
      <c r="N114"/>
      <c r="O114"/>
      <c r="P114"/>
      <c r="Q114"/>
      <c r="R114"/>
      <c r="S114"/>
      <c r="T114"/>
      <c r="U114"/>
      <c r="V114"/>
      <c r="W114"/>
      <c r="X114"/>
      <c r="Y114"/>
      <c r="Z114"/>
      <c r="AA114"/>
      <c r="AB114"/>
      <c r="AC114"/>
      <c r="AD114"/>
    </row>
    <row r="115" spans="1:30" x14ac:dyDescent="0.35">
      <c r="A115"/>
      <c r="B115"/>
      <c r="C115"/>
      <c r="D115"/>
      <c r="E115"/>
      <c r="F115"/>
      <c r="G115"/>
      <c r="H115"/>
      <c r="I115"/>
      <c r="J115"/>
      <c r="K115"/>
      <c r="L115"/>
      <c r="M115"/>
      <c r="N115"/>
      <c r="O115"/>
      <c r="P115"/>
      <c r="Q115"/>
      <c r="R115"/>
      <c r="S115"/>
      <c r="T115"/>
      <c r="U115"/>
      <c r="V115"/>
      <c r="W115"/>
      <c r="X115"/>
      <c r="Y115"/>
      <c r="Z115"/>
      <c r="AA115"/>
      <c r="AB115"/>
      <c r="AC115"/>
      <c r="AD115"/>
    </row>
    <row r="116" spans="1:30" x14ac:dyDescent="0.35">
      <c r="A116"/>
      <c r="B116"/>
      <c r="C116"/>
      <c r="D116"/>
      <c r="E116"/>
      <c r="F116"/>
      <c r="G116"/>
      <c r="H116"/>
      <c r="I116"/>
      <c r="J116"/>
      <c r="K116"/>
      <c r="L116"/>
      <c r="M116"/>
      <c r="N116"/>
      <c r="O116"/>
      <c r="P116"/>
      <c r="Q116"/>
      <c r="R116"/>
      <c r="S116"/>
      <c r="T116"/>
      <c r="U116"/>
      <c r="V116"/>
      <c r="W116"/>
      <c r="X116"/>
      <c r="Y116"/>
      <c r="Z116"/>
      <c r="AA116"/>
      <c r="AB116"/>
      <c r="AC116"/>
      <c r="AD116"/>
    </row>
    <row r="117" spans="1:30" x14ac:dyDescent="0.35">
      <c r="A117"/>
      <c r="B117"/>
      <c r="C117"/>
      <c r="D117"/>
      <c r="E117"/>
      <c r="F117"/>
      <c r="G117"/>
      <c r="H117"/>
      <c r="I117"/>
      <c r="J117"/>
      <c r="K117"/>
      <c r="L117"/>
      <c r="M117"/>
      <c r="N117"/>
      <c r="O117"/>
      <c r="P117"/>
      <c r="Q117"/>
      <c r="R117"/>
      <c r="S117"/>
      <c r="T117"/>
      <c r="U117"/>
      <c r="V117"/>
      <c r="W117"/>
      <c r="X117"/>
      <c r="Y117"/>
      <c r="Z117"/>
      <c r="AA117"/>
      <c r="AB117"/>
      <c r="AC117"/>
      <c r="AD117"/>
    </row>
    <row r="118" spans="1:30" x14ac:dyDescent="0.35">
      <c r="A118"/>
      <c r="B118"/>
      <c r="C118"/>
      <c r="D118"/>
      <c r="E118"/>
      <c r="F118"/>
      <c r="G118"/>
      <c r="H118"/>
      <c r="I118"/>
      <c r="J118"/>
      <c r="K118"/>
      <c r="L118"/>
      <c r="M118"/>
      <c r="N118"/>
      <c r="O118"/>
      <c r="P118"/>
      <c r="Q118"/>
      <c r="R118"/>
      <c r="S118"/>
      <c r="T118"/>
      <c r="U118"/>
      <c r="V118"/>
      <c r="W118"/>
      <c r="X118"/>
      <c r="Y118"/>
      <c r="Z118"/>
      <c r="AA118"/>
      <c r="AB118"/>
      <c r="AC118"/>
      <c r="AD118"/>
    </row>
    <row r="119" spans="1:30" x14ac:dyDescent="0.35">
      <c r="A119"/>
      <c r="B119"/>
      <c r="C119"/>
      <c r="D119"/>
      <c r="E119"/>
      <c r="F119"/>
      <c r="G119"/>
      <c r="H119"/>
      <c r="I119"/>
      <c r="J119"/>
      <c r="K119"/>
      <c r="L119"/>
      <c r="M119"/>
      <c r="N119"/>
      <c r="O119"/>
      <c r="P119"/>
      <c r="Q119"/>
      <c r="R119"/>
      <c r="S119"/>
      <c r="T119"/>
      <c r="U119"/>
      <c r="V119"/>
      <c r="W119"/>
      <c r="X119"/>
      <c r="Y119"/>
      <c r="Z119"/>
      <c r="AA119"/>
      <c r="AB119"/>
      <c r="AC119"/>
      <c r="AD119"/>
    </row>
    <row r="120" spans="1:30" x14ac:dyDescent="0.35">
      <c r="A120"/>
      <c r="B120"/>
      <c r="C120"/>
      <c r="D120"/>
      <c r="E120"/>
      <c r="F120"/>
      <c r="G120"/>
      <c r="H120"/>
      <c r="I120"/>
      <c r="J120"/>
      <c r="K120"/>
      <c r="L120"/>
      <c r="M120"/>
      <c r="N120"/>
      <c r="O120"/>
      <c r="P120"/>
      <c r="Q120"/>
      <c r="R120"/>
      <c r="S120"/>
      <c r="T120"/>
      <c r="U120"/>
      <c r="V120"/>
      <c r="W120"/>
      <c r="X120"/>
      <c r="Y120"/>
      <c r="Z120"/>
      <c r="AA120"/>
      <c r="AB120"/>
      <c r="AC120"/>
      <c r="AD120"/>
    </row>
    <row r="121" spans="1:30" x14ac:dyDescent="0.35">
      <c r="A121"/>
      <c r="B121"/>
      <c r="C121"/>
      <c r="D121"/>
      <c r="E121"/>
      <c r="F121"/>
      <c r="G121"/>
      <c r="H121"/>
      <c r="I121"/>
      <c r="J121"/>
      <c r="K121"/>
      <c r="L121"/>
      <c r="M121"/>
      <c r="N121"/>
      <c r="O121"/>
      <c r="P121"/>
      <c r="Q121"/>
      <c r="R121"/>
      <c r="S121"/>
      <c r="T121"/>
      <c r="U121"/>
      <c r="V121"/>
      <c r="W121"/>
      <c r="X121"/>
      <c r="Y121"/>
      <c r="Z121"/>
      <c r="AA121"/>
      <c r="AB121"/>
      <c r="AC121"/>
      <c r="AD121"/>
    </row>
    <row r="122" spans="1:30" x14ac:dyDescent="0.35">
      <c r="A122"/>
      <c r="B122"/>
      <c r="C122"/>
      <c r="D122"/>
      <c r="E122"/>
      <c r="F122"/>
      <c r="G122"/>
      <c r="H122"/>
      <c r="I122"/>
      <c r="J122"/>
      <c r="K122"/>
      <c r="L122"/>
      <c r="M122"/>
      <c r="N122"/>
      <c r="O122"/>
      <c r="P122"/>
      <c r="Q122"/>
      <c r="R122"/>
      <c r="S122"/>
      <c r="T122"/>
      <c r="U122"/>
      <c r="V122"/>
      <c r="W122"/>
      <c r="X122"/>
      <c r="Y122"/>
      <c r="Z122"/>
      <c r="AA122"/>
      <c r="AB122"/>
      <c r="AC122"/>
      <c r="AD122"/>
    </row>
    <row r="123" spans="1:30" x14ac:dyDescent="0.35">
      <c r="A123"/>
      <c r="B123"/>
      <c r="C123"/>
      <c r="D123"/>
      <c r="E123"/>
      <c r="F123"/>
      <c r="G123"/>
      <c r="H123"/>
      <c r="I123"/>
      <c r="J123"/>
      <c r="K123"/>
      <c r="L123"/>
      <c r="M123"/>
      <c r="N123"/>
      <c r="O123"/>
      <c r="P123"/>
      <c r="Q123"/>
      <c r="R123"/>
      <c r="S123"/>
      <c r="T123"/>
      <c r="U123"/>
      <c r="V123"/>
      <c r="W123"/>
      <c r="X123"/>
      <c r="Y123"/>
      <c r="Z123"/>
      <c r="AA123"/>
      <c r="AB123"/>
      <c r="AC123"/>
      <c r="AD123"/>
    </row>
    <row r="124" spans="1:30" x14ac:dyDescent="0.35">
      <c r="A124"/>
      <c r="B124"/>
      <c r="C124"/>
      <c r="D124"/>
      <c r="E124"/>
      <c r="F124"/>
      <c r="G124"/>
      <c r="H124"/>
      <c r="I124"/>
      <c r="J124"/>
      <c r="K124"/>
      <c r="L124"/>
      <c r="M124"/>
      <c r="N124"/>
      <c r="O124"/>
      <c r="P124"/>
      <c r="Q124"/>
      <c r="R124"/>
      <c r="S124"/>
      <c r="T124"/>
      <c r="U124"/>
      <c r="V124"/>
      <c r="W124"/>
      <c r="X124"/>
      <c r="Y124"/>
      <c r="Z124"/>
      <c r="AA124"/>
      <c r="AB124"/>
      <c r="AC124"/>
      <c r="AD124"/>
    </row>
    <row r="125" spans="1:30" x14ac:dyDescent="0.35">
      <c r="A125"/>
      <c r="B125"/>
      <c r="C125"/>
      <c r="D125"/>
      <c r="E125"/>
      <c r="F125"/>
      <c r="G125"/>
      <c r="H125"/>
      <c r="I125"/>
      <c r="J125"/>
      <c r="K125"/>
      <c r="L125"/>
      <c r="M125"/>
      <c r="N125"/>
      <c r="O125"/>
      <c r="P125"/>
      <c r="Q125"/>
      <c r="R125"/>
      <c r="S125"/>
      <c r="T125"/>
      <c r="U125"/>
      <c r="V125"/>
      <c r="W125"/>
      <c r="X125"/>
      <c r="Y125"/>
      <c r="Z125"/>
      <c r="AA125"/>
      <c r="AB125"/>
      <c r="AC125"/>
      <c r="AD125"/>
    </row>
    <row r="126" spans="1:30" x14ac:dyDescent="0.35">
      <c r="A126"/>
      <c r="B126"/>
      <c r="C126"/>
      <c r="D126"/>
      <c r="E126"/>
      <c r="F126"/>
      <c r="G126"/>
      <c r="H126"/>
      <c r="I126"/>
      <c r="J126"/>
      <c r="K126"/>
      <c r="L126"/>
      <c r="M126"/>
      <c r="N126"/>
      <c r="O126"/>
      <c r="P126"/>
      <c r="Q126"/>
      <c r="R126"/>
      <c r="S126"/>
      <c r="T126"/>
      <c r="U126"/>
      <c r="V126"/>
      <c r="W126"/>
      <c r="X126"/>
      <c r="Y126"/>
      <c r="Z126"/>
      <c r="AA126"/>
      <c r="AB126"/>
      <c r="AC126"/>
      <c r="AD126"/>
    </row>
    <row r="127" spans="1:30" x14ac:dyDescent="0.35">
      <c r="A127"/>
      <c r="B127"/>
      <c r="C127"/>
      <c r="D127"/>
      <c r="E127"/>
      <c r="F127"/>
      <c r="G127"/>
      <c r="H127"/>
      <c r="I127"/>
      <c r="J127"/>
      <c r="K127"/>
      <c r="L127"/>
      <c r="M127"/>
      <c r="N127"/>
      <c r="O127"/>
      <c r="P127"/>
      <c r="Q127"/>
      <c r="R127"/>
      <c r="S127"/>
      <c r="T127"/>
      <c r="U127"/>
      <c r="V127"/>
      <c r="W127"/>
      <c r="X127"/>
      <c r="Y127"/>
      <c r="Z127"/>
      <c r="AA127"/>
      <c r="AB127"/>
      <c r="AC127"/>
      <c r="AD127"/>
    </row>
    <row r="128" spans="1:30" x14ac:dyDescent="0.35">
      <c r="A128"/>
      <c r="B128"/>
      <c r="C128"/>
      <c r="D128"/>
      <c r="E128"/>
      <c r="F128"/>
      <c r="G128"/>
      <c r="H128"/>
      <c r="I128"/>
      <c r="J128"/>
      <c r="K128"/>
      <c r="L128"/>
      <c r="M128"/>
      <c r="N128"/>
      <c r="O128"/>
      <c r="P128"/>
      <c r="Q128"/>
      <c r="R128"/>
      <c r="S128"/>
      <c r="T128"/>
      <c r="U128"/>
      <c r="V128"/>
      <c r="W128"/>
      <c r="X128"/>
      <c r="Y128"/>
      <c r="Z128"/>
      <c r="AA128"/>
      <c r="AB128"/>
      <c r="AC128"/>
      <c r="AD128"/>
    </row>
    <row r="129" spans="1:30" x14ac:dyDescent="0.35">
      <c r="A129"/>
      <c r="B129"/>
      <c r="C129"/>
      <c r="D129"/>
      <c r="E129"/>
      <c r="F129"/>
      <c r="G129"/>
      <c r="H129"/>
      <c r="I129"/>
      <c r="J129"/>
      <c r="K129"/>
      <c r="L129"/>
      <c r="M129"/>
      <c r="N129"/>
      <c r="O129"/>
      <c r="P129"/>
      <c r="Q129"/>
      <c r="R129"/>
      <c r="S129"/>
      <c r="T129"/>
      <c r="U129"/>
      <c r="V129"/>
      <c r="W129"/>
      <c r="X129"/>
      <c r="Y129"/>
      <c r="Z129"/>
      <c r="AA129"/>
      <c r="AB129"/>
      <c r="AC129"/>
      <c r="AD129"/>
    </row>
    <row r="130" spans="1:30" x14ac:dyDescent="0.35">
      <c r="A130"/>
      <c r="B130"/>
      <c r="C130"/>
      <c r="D130"/>
      <c r="E130"/>
      <c r="F130"/>
      <c r="G130"/>
      <c r="H130"/>
      <c r="I130"/>
      <c r="J130"/>
      <c r="K130"/>
      <c r="L130"/>
      <c r="M130"/>
      <c r="N130"/>
      <c r="O130"/>
      <c r="P130"/>
      <c r="Q130"/>
      <c r="R130"/>
      <c r="S130"/>
      <c r="T130"/>
      <c r="U130"/>
      <c r="V130"/>
      <c r="W130"/>
      <c r="X130"/>
      <c r="Y130"/>
      <c r="Z130"/>
      <c r="AA130"/>
      <c r="AB130"/>
      <c r="AC130"/>
      <c r="AD130"/>
    </row>
    <row r="131" spans="1:30" x14ac:dyDescent="0.35">
      <c r="A131"/>
      <c r="B131"/>
      <c r="C131"/>
      <c r="D131"/>
      <c r="E131"/>
      <c r="F131"/>
      <c r="G131"/>
      <c r="H131"/>
      <c r="I131"/>
      <c r="J131"/>
      <c r="K131"/>
      <c r="L131"/>
      <c r="M131"/>
      <c r="N131"/>
      <c r="O131"/>
      <c r="P131"/>
      <c r="Q131"/>
      <c r="R131"/>
      <c r="S131"/>
      <c r="T131"/>
      <c r="U131"/>
      <c r="V131"/>
      <c r="W131"/>
      <c r="X131"/>
      <c r="Y131"/>
      <c r="Z131"/>
      <c r="AA131"/>
      <c r="AB131"/>
      <c r="AC131"/>
      <c r="AD131"/>
    </row>
    <row r="132" spans="1:30" x14ac:dyDescent="0.35">
      <c r="A132"/>
      <c r="B132"/>
      <c r="C132"/>
      <c r="D132"/>
      <c r="E132"/>
      <c r="F132"/>
      <c r="G132"/>
      <c r="H132"/>
      <c r="I132"/>
      <c r="J132"/>
      <c r="K132"/>
      <c r="L132"/>
      <c r="M132"/>
      <c r="N132"/>
      <c r="O132"/>
      <c r="P132"/>
      <c r="Q132"/>
      <c r="R132"/>
      <c r="S132"/>
      <c r="T132"/>
      <c r="U132"/>
      <c r="V132"/>
      <c r="W132"/>
      <c r="X132"/>
      <c r="Y132"/>
      <c r="Z132"/>
      <c r="AA132"/>
      <c r="AB132"/>
      <c r="AC132"/>
      <c r="AD132"/>
    </row>
    <row r="133" spans="1:30" x14ac:dyDescent="0.35">
      <c r="A133"/>
      <c r="B133"/>
      <c r="C133"/>
      <c r="D133"/>
      <c r="E133"/>
      <c r="F133"/>
      <c r="G133"/>
      <c r="H133"/>
      <c r="I133"/>
      <c r="J133"/>
      <c r="K133"/>
      <c r="L133"/>
      <c r="M133"/>
      <c r="N133"/>
      <c r="O133"/>
      <c r="P133"/>
      <c r="Q133"/>
      <c r="R133"/>
      <c r="S133"/>
      <c r="T133"/>
      <c r="U133"/>
      <c r="V133"/>
      <c r="W133"/>
      <c r="X133"/>
      <c r="Y133"/>
      <c r="Z133"/>
      <c r="AA133"/>
      <c r="AB133"/>
      <c r="AC133"/>
      <c r="AD133"/>
    </row>
    <row r="134" spans="1:30" x14ac:dyDescent="0.35">
      <c r="A134"/>
      <c r="B134"/>
      <c r="C134"/>
      <c r="D134"/>
      <c r="E134"/>
      <c r="F134"/>
      <c r="G134"/>
      <c r="H134"/>
      <c r="I134"/>
      <c r="J134"/>
      <c r="K134"/>
      <c r="L134"/>
      <c r="M134"/>
      <c r="N134"/>
      <c r="O134"/>
      <c r="P134"/>
      <c r="Q134"/>
      <c r="R134"/>
      <c r="S134"/>
      <c r="T134"/>
      <c r="U134"/>
      <c r="V134"/>
      <c r="W134"/>
      <c r="X134"/>
      <c r="Y134"/>
      <c r="Z134"/>
      <c r="AA134"/>
      <c r="AB134"/>
      <c r="AC134"/>
      <c r="AD134"/>
    </row>
    <row r="135" spans="1:30" x14ac:dyDescent="0.35">
      <c r="A135"/>
      <c r="B135"/>
      <c r="C135"/>
      <c r="D135"/>
      <c r="E135"/>
      <c r="F135"/>
      <c r="G135"/>
      <c r="H135"/>
      <c r="I135"/>
      <c r="J135"/>
      <c r="K135"/>
      <c r="L135"/>
      <c r="M135"/>
      <c r="N135"/>
      <c r="O135"/>
      <c r="P135"/>
      <c r="Q135"/>
      <c r="R135"/>
      <c r="S135"/>
      <c r="T135"/>
      <c r="U135"/>
      <c r="V135"/>
      <c r="W135"/>
      <c r="X135"/>
      <c r="Y135"/>
      <c r="Z135"/>
      <c r="AA135"/>
      <c r="AB135"/>
      <c r="AC135"/>
      <c r="AD135"/>
    </row>
    <row r="136" spans="1:30" x14ac:dyDescent="0.35">
      <c r="A136"/>
      <c r="B136"/>
      <c r="C136"/>
      <c r="D136"/>
      <c r="E136"/>
      <c r="F136"/>
      <c r="G136"/>
      <c r="H136"/>
      <c r="I136"/>
      <c r="J136"/>
      <c r="K136"/>
      <c r="L136"/>
      <c r="M136"/>
      <c r="N136"/>
      <c r="O136"/>
      <c r="P136"/>
      <c r="Q136"/>
      <c r="R136"/>
      <c r="S136"/>
      <c r="T136"/>
      <c r="U136"/>
      <c r="V136"/>
      <c r="W136"/>
      <c r="X136"/>
      <c r="Y136"/>
      <c r="Z136"/>
      <c r="AA136"/>
      <c r="AB136"/>
      <c r="AC136"/>
      <c r="AD136"/>
    </row>
    <row r="137" spans="1:30" x14ac:dyDescent="0.35">
      <c r="A137"/>
      <c r="B137"/>
      <c r="C137"/>
      <c r="D137"/>
      <c r="E137"/>
      <c r="F137"/>
      <c r="G137"/>
      <c r="H137"/>
      <c r="I137"/>
      <c r="J137"/>
      <c r="K137"/>
      <c r="L137"/>
      <c r="M137"/>
      <c r="N137"/>
      <c r="O137"/>
      <c r="P137"/>
      <c r="Q137"/>
      <c r="R137"/>
      <c r="S137"/>
      <c r="T137"/>
      <c r="U137"/>
      <c r="V137"/>
      <c r="W137"/>
      <c r="X137"/>
      <c r="Y137"/>
      <c r="Z137"/>
      <c r="AA137"/>
      <c r="AB137"/>
      <c r="AC137"/>
      <c r="AD137"/>
    </row>
    <row r="138" spans="1:30" x14ac:dyDescent="0.35">
      <c r="A138"/>
      <c r="B138"/>
      <c r="C138"/>
      <c r="D138"/>
      <c r="E138"/>
      <c r="F138"/>
      <c r="G138"/>
      <c r="H138"/>
      <c r="I138"/>
      <c r="J138"/>
      <c r="K138"/>
      <c r="L138"/>
      <c r="M138"/>
      <c r="N138"/>
      <c r="O138"/>
      <c r="P138"/>
      <c r="Q138"/>
      <c r="R138"/>
      <c r="S138"/>
      <c r="T138"/>
      <c r="U138"/>
      <c r="V138"/>
      <c r="W138"/>
      <c r="X138"/>
      <c r="Y138"/>
      <c r="Z138"/>
      <c r="AA138"/>
      <c r="AB138"/>
      <c r="AC138"/>
      <c r="AD138"/>
    </row>
    <row r="139" spans="1:30" x14ac:dyDescent="0.35">
      <c r="A139"/>
      <c r="B139"/>
      <c r="C139"/>
      <c r="D139"/>
      <c r="E139"/>
      <c r="F139"/>
      <c r="G139"/>
      <c r="H139"/>
      <c r="I139"/>
      <c r="J139"/>
      <c r="K139"/>
      <c r="L139"/>
      <c r="M139"/>
      <c r="N139"/>
      <c r="O139"/>
      <c r="P139"/>
      <c r="Q139"/>
      <c r="R139"/>
      <c r="S139"/>
      <c r="T139"/>
      <c r="U139"/>
      <c r="V139"/>
      <c r="W139"/>
      <c r="X139"/>
      <c r="Y139"/>
      <c r="Z139"/>
      <c r="AA139"/>
      <c r="AB139"/>
      <c r="AC139"/>
      <c r="AD139"/>
    </row>
    <row r="140" spans="1:30" x14ac:dyDescent="0.35">
      <c r="A140"/>
      <c r="B140"/>
      <c r="C140"/>
      <c r="D140"/>
      <c r="E140"/>
      <c r="F140"/>
      <c r="G140"/>
      <c r="H140"/>
      <c r="I140"/>
      <c r="J140"/>
      <c r="K140"/>
      <c r="L140"/>
      <c r="M140"/>
      <c r="N140"/>
      <c r="O140"/>
      <c r="P140"/>
      <c r="Q140"/>
      <c r="R140"/>
      <c r="S140"/>
      <c r="T140"/>
      <c r="U140"/>
      <c r="V140"/>
      <c r="W140"/>
      <c r="X140"/>
      <c r="Y140"/>
      <c r="Z140"/>
      <c r="AA140"/>
      <c r="AB140"/>
      <c r="AC140"/>
      <c r="AD140"/>
    </row>
    <row r="141" spans="1:30" x14ac:dyDescent="0.35">
      <c r="A141"/>
      <c r="B141"/>
      <c r="C141"/>
      <c r="D141"/>
      <c r="E141"/>
      <c r="F141"/>
      <c r="G141"/>
      <c r="H141"/>
      <c r="I141"/>
      <c r="J141"/>
      <c r="K141"/>
      <c r="L141"/>
      <c r="M141"/>
      <c r="N141"/>
      <c r="O141"/>
      <c r="P141"/>
      <c r="Q141"/>
      <c r="R141"/>
      <c r="S141"/>
      <c r="T141"/>
      <c r="U141"/>
      <c r="V141"/>
      <c r="W141"/>
      <c r="X141"/>
      <c r="Y141"/>
      <c r="Z141"/>
      <c r="AA141"/>
      <c r="AB141"/>
      <c r="AC141"/>
      <c r="AD141"/>
    </row>
    <row r="142" spans="1:30" x14ac:dyDescent="0.35">
      <c r="A142"/>
      <c r="B142"/>
      <c r="C142"/>
      <c r="D142"/>
      <c r="E142"/>
      <c r="F142"/>
      <c r="G142"/>
      <c r="H142"/>
      <c r="I142"/>
      <c r="J142"/>
      <c r="K142"/>
      <c r="L142"/>
      <c r="M142"/>
      <c r="N142"/>
      <c r="O142"/>
      <c r="P142"/>
      <c r="Q142"/>
      <c r="R142"/>
      <c r="S142"/>
      <c r="T142"/>
      <c r="U142"/>
      <c r="V142"/>
      <c r="W142"/>
      <c r="X142"/>
      <c r="Y142"/>
      <c r="Z142"/>
      <c r="AA142"/>
      <c r="AB142"/>
      <c r="AC142"/>
      <c r="AD142"/>
    </row>
    <row r="143" spans="1:30" x14ac:dyDescent="0.35">
      <c r="A143"/>
      <c r="B143"/>
      <c r="C143"/>
      <c r="D143"/>
      <c r="E143"/>
      <c r="F143"/>
      <c r="G143"/>
      <c r="H143"/>
      <c r="I143"/>
      <c r="J143"/>
      <c r="K143"/>
      <c r="L143"/>
      <c r="M143"/>
      <c r="N143"/>
      <c r="O143"/>
      <c r="P143"/>
      <c r="Q143"/>
      <c r="R143"/>
      <c r="S143"/>
      <c r="T143"/>
      <c r="U143"/>
      <c r="V143"/>
      <c r="W143"/>
      <c r="X143"/>
      <c r="Y143"/>
      <c r="Z143"/>
      <c r="AA143"/>
      <c r="AB143"/>
      <c r="AC143"/>
      <c r="AD143"/>
    </row>
    <row r="144" spans="1:30" x14ac:dyDescent="0.35">
      <c r="A144"/>
      <c r="B144"/>
      <c r="C144"/>
      <c r="D144"/>
      <c r="E144"/>
      <c r="F144"/>
      <c r="G144"/>
      <c r="H144"/>
      <c r="I144"/>
      <c r="J144"/>
      <c r="K144"/>
      <c r="L144"/>
      <c r="M144"/>
      <c r="N144"/>
      <c r="O144"/>
      <c r="P144"/>
      <c r="Q144"/>
      <c r="R144"/>
      <c r="S144"/>
      <c r="T144"/>
      <c r="U144"/>
      <c r="V144"/>
      <c r="W144"/>
      <c r="X144"/>
      <c r="Y144"/>
      <c r="Z144"/>
      <c r="AA144"/>
      <c r="AB144"/>
      <c r="AC144"/>
      <c r="AD144"/>
    </row>
    <row r="145" spans="1:30" x14ac:dyDescent="0.35">
      <c r="A145"/>
      <c r="B145"/>
      <c r="C145"/>
      <c r="D145"/>
      <c r="E145"/>
      <c r="F145"/>
      <c r="G145"/>
      <c r="H145"/>
      <c r="I145"/>
      <c r="J145"/>
      <c r="K145"/>
      <c r="L145"/>
      <c r="M145"/>
      <c r="N145"/>
      <c r="O145"/>
      <c r="P145"/>
      <c r="Q145"/>
      <c r="R145"/>
      <c r="S145"/>
      <c r="T145"/>
      <c r="U145"/>
      <c r="V145"/>
      <c r="W145"/>
      <c r="X145"/>
      <c r="Y145"/>
      <c r="Z145"/>
      <c r="AA145"/>
      <c r="AB145"/>
      <c r="AC145"/>
      <c r="AD145"/>
    </row>
    <row r="146" spans="1:30" x14ac:dyDescent="0.35">
      <c r="A146"/>
      <c r="B146"/>
      <c r="C146"/>
      <c r="D146"/>
      <c r="E146"/>
      <c r="F146"/>
      <c r="G146"/>
      <c r="H146"/>
      <c r="I146"/>
      <c r="J146"/>
      <c r="K146"/>
      <c r="L146"/>
      <c r="M146"/>
      <c r="N146"/>
      <c r="O146"/>
      <c r="P146"/>
      <c r="Q146"/>
      <c r="R146"/>
      <c r="S146"/>
      <c r="T146"/>
      <c r="U146"/>
      <c r="V146"/>
      <c r="W146"/>
      <c r="X146"/>
      <c r="Y146"/>
      <c r="Z146"/>
      <c r="AA146"/>
      <c r="AB146"/>
      <c r="AC146"/>
      <c r="AD146"/>
    </row>
    <row r="147" spans="1:30" x14ac:dyDescent="0.35">
      <c r="A147"/>
      <c r="B147"/>
      <c r="C147"/>
      <c r="D147"/>
      <c r="E147"/>
      <c r="F147"/>
      <c r="G147"/>
      <c r="H147"/>
      <c r="I147"/>
      <c r="J147"/>
      <c r="K147"/>
      <c r="L147"/>
      <c r="M147"/>
      <c r="N147"/>
      <c r="O147"/>
      <c r="P147"/>
      <c r="Q147"/>
      <c r="R147"/>
      <c r="S147"/>
      <c r="T147"/>
      <c r="U147"/>
      <c r="V147"/>
      <c r="W147"/>
      <c r="X147"/>
      <c r="Y147"/>
      <c r="Z147"/>
      <c r="AA147"/>
      <c r="AB147"/>
      <c r="AC147"/>
      <c r="AD147"/>
    </row>
    <row r="148" spans="1:30" x14ac:dyDescent="0.35">
      <c r="A148"/>
      <c r="B148"/>
      <c r="C148"/>
      <c r="D148"/>
      <c r="E148"/>
      <c r="F148"/>
      <c r="G148"/>
      <c r="H148"/>
      <c r="I148"/>
      <c r="J148"/>
      <c r="K148"/>
      <c r="L148"/>
      <c r="M148"/>
      <c r="N148"/>
      <c r="O148"/>
      <c r="P148"/>
      <c r="Q148"/>
      <c r="R148"/>
      <c r="S148"/>
      <c r="T148"/>
      <c r="U148"/>
      <c r="V148"/>
      <c r="W148"/>
      <c r="X148"/>
      <c r="Y148"/>
      <c r="Z148"/>
      <c r="AA148"/>
      <c r="AB148"/>
      <c r="AC148"/>
      <c r="AD148"/>
    </row>
    <row r="149" spans="1:30" x14ac:dyDescent="0.35">
      <c r="A149"/>
      <c r="B149"/>
      <c r="C149"/>
      <c r="D149"/>
      <c r="E149"/>
      <c r="F149"/>
      <c r="G149"/>
      <c r="H149"/>
      <c r="I149"/>
      <c r="J149"/>
      <c r="K149"/>
      <c r="L149"/>
      <c r="M149"/>
      <c r="N149"/>
      <c r="O149"/>
      <c r="P149"/>
      <c r="Q149"/>
      <c r="R149"/>
      <c r="S149"/>
      <c r="T149"/>
      <c r="U149"/>
      <c r="V149"/>
      <c r="W149"/>
      <c r="X149"/>
      <c r="Y149"/>
      <c r="Z149"/>
      <c r="AA149"/>
      <c r="AB149"/>
      <c r="AC149"/>
      <c r="AD149"/>
    </row>
    <row r="150" spans="1:30" x14ac:dyDescent="0.35">
      <c r="A150"/>
      <c r="B150"/>
      <c r="C150"/>
      <c r="D150"/>
      <c r="E150"/>
      <c r="F150"/>
      <c r="G150"/>
      <c r="H150"/>
      <c r="I150"/>
      <c r="J150"/>
      <c r="K150"/>
      <c r="L150"/>
      <c r="M150"/>
      <c r="N150"/>
      <c r="O150"/>
      <c r="P150"/>
      <c r="Q150"/>
      <c r="R150"/>
      <c r="S150"/>
      <c r="T150"/>
      <c r="U150"/>
      <c r="V150"/>
      <c r="W150"/>
      <c r="X150"/>
      <c r="Y150"/>
      <c r="Z150"/>
      <c r="AA150"/>
      <c r="AB150"/>
      <c r="AC150"/>
      <c r="AD150"/>
    </row>
    <row r="151" spans="1:30" x14ac:dyDescent="0.35">
      <c r="A151"/>
      <c r="B151"/>
      <c r="C151"/>
      <c r="D151"/>
      <c r="E151"/>
      <c r="F151"/>
      <c r="G151"/>
      <c r="H151"/>
      <c r="I151"/>
      <c r="J151"/>
      <c r="K151"/>
      <c r="L151"/>
      <c r="M151"/>
      <c r="N151"/>
      <c r="O151"/>
      <c r="P151"/>
      <c r="Q151"/>
      <c r="R151"/>
      <c r="S151"/>
      <c r="T151"/>
      <c r="U151"/>
      <c r="V151"/>
      <c r="W151"/>
      <c r="X151"/>
      <c r="Y151"/>
      <c r="Z151"/>
      <c r="AA151"/>
      <c r="AB151"/>
      <c r="AC151"/>
      <c r="AD151"/>
    </row>
    <row r="152" spans="1:30" x14ac:dyDescent="0.35">
      <c r="A152"/>
      <c r="B152"/>
      <c r="C152"/>
      <c r="D152"/>
      <c r="E152"/>
      <c r="F152"/>
      <c r="G152"/>
      <c r="H152"/>
      <c r="I152"/>
      <c r="J152"/>
      <c r="K152"/>
      <c r="L152"/>
      <c r="M152"/>
      <c r="N152"/>
      <c r="O152"/>
      <c r="P152"/>
      <c r="Q152"/>
      <c r="R152"/>
      <c r="S152"/>
      <c r="T152"/>
      <c r="U152"/>
      <c r="V152"/>
      <c r="W152"/>
      <c r="X152"/>
      <c r="Y152"/>
      <c r="Z152"/>
      <c r="AA152"/>
      <c r="AB152"/>
      <c r="AC152"/>
      <c r="AD152"/>
    </row>
    <row r="153" spans="1:30" x14ac:dyDescent="0.35">
      <c r="A153"/>
      <c r="B153"/>
      <c r="C153"/>
      <c r="D153"/>
      <c r="E153"/>
      <c r="F153"/>
      <c r="G153"/>
      <c r="H153"/>
      <c r="I153"/>
      <c r="J153"/>
      <c r="K153"/>
      <c r="L153"/>
      <c r="M153"/>
      <c r="N153"/>
      <c r="O153"/>
      <c r="P153"/>
      <c r="Q153"/>
      <c r="R153"/>
      <c r="S153"/>
      <c r="T153"/>
      <c r="U153"/>
      <c r="V153"/>
      <c r="W153"/>
      <c r="X153"/>
      <c r="Y153"/>
      <c r="Z153"/>
      <c r="AA153"/>
      <c r="AB153"/>
      <c r="AC153"/>
      <c r="AD153"/>
    </row>
    <row r="154" spans="1:30" x14ac:dyDescent="0.35">
      <c r="A154"/>
      <c r="B154"/>
      <c r="C154"/>
      <c r="D154"/>
      <c r="E154"/>
      <c r="F154"/>
      <c r="G154"/>
      <c r="H154"/>
      <c r="I154"/>
      <c r="J154"/>
      <c r="K154"/>
      <c r="L154"/>
      <c r="M154"/>
      <c r="N154"/>
      <c r="O154"/>
      <c r="P154"/>
      <c r="Q154"/>
      <c r="R154"/>
      <c r="S154"/>
      <c r="T154"/>
      <c r="U154"/>
      <c r="V154"/>
      <c r="W154"/>
      <c r="X154"/>
      <c r="Y154"/>
      <c r="Z154"/>
      <c r="AA154"/>
      <c r="AB154"/>
      <c r="AC154"/>
      <c r="AD154"/>
    </row>
    <row r="155" spans="1:30" x14ac:dyDescent="0.35">
      <c r="A155"/>
      <c r="B155"/>
      <c r="C155"/>
      <c r="D155"/>
      <c r="E155"/>
      <c r="F155"/>
      <c r="G155"/>
      <c r="H155"/>
      <c r="I155"/>
      <c r="J155"/>
      <c r="K155"/>
      <c r="L155"/>
      <c r="M155"/>
      <c r="N155"/>
      <c r="O155"/>
      <c r="P155"/>
      <c r="Q155"/>
      <c r="R155"/>
      <c r="S155"/>
      <c r="T155"/>
      <c r="U155"/>
      <c r="V155"/>
      <c r="W155"/>
      <c r="X155"/>
      <c r="Y155"/>
      <c r="Z155"/>
      <c r="AA155"/>
      <c r="AB155"/>
      <c r="AC155"/>
      <c r="AD155"/>
    </row>
    <row r="156" spans="1:30" x14ac:dyDescent="0.35">
      <c r="A156"/>
      <c r="B156"/>
      <c r="C156"/>
      <c r="D156"/>
      <c r="E156"/>
      <c r="F156"/>
      <c r="G156"/>
      <c r="H156"/>
      <c r="I156"/>
      <c r="J156"/>
      <c r="K156"/>
      <c r="L156"/>
      <c r="M156"/>
      <c r="N156"/>
      <c r="O156"/>
      <c r="P156"/>
      <c r="Q156"/>
      <c r="R156"/>
      <c r="S156"/>
      <c r="T156"/>
      <c r="U156"/>
      <c r="V156"/>
      <c r="W156"/>
      <c r="X156"/>
      <c r="Y156"/>
      <c r="Z156"/>
      <c r="AA156"/>
      <c r="AB156"/>
      <c r="AC156"/>
      <c r="AD156"/>
    </row>
    <row r="157" spans="1:30" x14ac:dyDescent="0.35">
      <c r="A157"/>
      <c r="B157"/>
      <c r="C157"/>
      <c r="D157"/>
      <c r="E157"/>
      <c r="F157"/>
      <c r="G157"/>
      <c r="H157"/>
      <c r="I157"/>
      <c r="J157"/>
      <c r="K157"/>
      <c r="L157"/>
      <c r="M157"/>
      <c r="N157"/>
      <c r="O157"/>
      <c r="P157"/>
      <c r="Q157"/>
      <c r="R157"/>
      <c r="S157"/>
      <c r="T157"/>
      <c r="U157"/>
      <c r="V157"/>
      <c r="W157"/>
      <c r="X157"/>
      <c r="Y157"/>
      <c r="Z157"/>
      <c r="AA157"/>
      <c r="AB157"/>
      <c r="AC157"/>
      <c r="AD157"/>
    </row>
    <row r="158" spans="1:30" x14ac:dyDescent="0.35">
      <c r="A158"/>
      <c r="B158"/>
      <c r="C158"/>
      <c r="D158"/>
      <c r="E158"/>
      <c r="F158"/>
      <c r="G158"/>
      <c r="H158"/>
      <c r="I158"/>
      <c r="J158"/>
      <c r="K158"/>
      <c r="L158"/>
      <c r="M158"/>
      <c r="N158"/>
      <c r="O158"/>
      <c r="P158"/>
      <c r="Q158"/>
      <c r="R158"/>
      <c r="S158"/>
      <c r="T158"/>
      <c r="U158"/>
      <c r="V158"/>
      <c r="W158"/>
      <c r="X158"/>
      <c r="Y158"/>
      <c r="Z158"/>
      <c r="AA158"/>
      <c r="AB158"/>
      <c r="AC158"/>
      <c r="AD158"/>
    </row>
    <row r="159" spans="1:30" x14ac:dyDescent="0.35">
      <c r="A159"/>
      <c r="B159"/>
      <c r="C159"/>
      <c r="D159"/>
      <c r="E159"/>
      <c r="F159"/>
      <c r="G159"/>
      <c r="H159"/>
      <c r="I159"/>
      <c r="J159"/>
      <c r="K159"/>
      <c r="L159"/>
      <c r="M159"/>
      <c r="N159"/>
      <c r="O159"/>
      <c r="P159"/>
      <c r="Q159"/>
      <c r="R159"/>
      <c r="S159"/>
      <c r="T159"/>
      <c r="U159"/>
      <c r="V159"/>
      <c r="W159"/>
      <c r="X159"/>
      <c r="Y159"/>
      <c r="Z159"/>
      <c r="AA159"/>
      <c r="AB159"/>
      <c r="AC159"/>
      <c r="AD159"/>
    </row>
    <row r="160" spans="1:30" x14ac:dyDescent="0.35">
      <c r="A160"/>
      <c r="B160"/>
      <c r="C160"/>
      <c r="D160"/>
      <c r="E160"/>
      <c r="F160"/>
      <c r="G160"/>
      <c r="H160"/>
      <c r="I160"/>
      <c r="J160"/>
      <c r="K160"/>
      <c r="L160"/>
      <c r="M160"/>
      <c r="N160"/>
      <c r="O160"/>
      <c r="P160"/>
      <c r="Q160"/>
      <c r="R160"/>
      <c r="S160"/>
      <c r="T160"/>
      <c r="U160"/>
      <c r="V160"/>
      <c r="W160"/>
      <c r="X160"/>
      <c r="Y160"/>
      <c r="Z160"/>
      <c r="AA160"/>
      <c r="AB160"/>
      <c r="AC160"/>
      <c r="AD160"/>
    </row>
    <row r="161" spans="1:30" x14ac:dyDescent="0.35">
      <c r="A161"/>
      <c r="B161"/>
      <c r="C161"/>
      <c r="D161"/>
      <c r="E161"/>
      <c r="F161"/>
      <c r="G161"/>
      <c r="H161"/>
      <c r="I161"/>
      <c r="J161"/>
      <c r="K161"/>
      <c r="L161"/>
      <c r="M161"/>
      <c r="N161"/>
      <c r="O161"/>
      <c r="P161"/>
      <c r="Q161"/>
      <c r="R161"/>
      <c r="S161"/>
      <c r="T161"/>
      <c r="U161"/>
      <c r="V161"/>
      <c r="W161"/>
      <c r="X161"/>
      <c r="Y161"/>
      <c r="Z161"/>
      <c r="AA161"/>
      <c r="AB161"/>
      <c r="AC161"/>
      <c r="AD161"/>
    </row>
    <row r="162" spans="1:30" x14ac:dyDescent="0.35">
      <c r="A162"/>
      <c r="B162"/>
      <c r="C162"/>
      <c r="D162"/>
      <c r="E162"/>
      <c r="F162"/>
      <c r="G162"/>
      <c r="H162"/>
      <c r="I162"/>
      <c r="J162"/>
      <c r="K162"/>
      <c r="L162"/>
      <c r="M162"/>
      <c r="N162"/>
      <c r="O162"/>
      <c r="P162"/>
      <c r="Q162"/>
      <c r="R162"/>
      <c r="S162"/>
      <c r="T162"/>
      <c r="U162"/>
      <c r="V162"/>
      <c r="W162"/>
      <c r="X162"/>
      <c r="Y162"/>
      <c r="Z162"/>
      <c r="AA162"/>
      <c r="AB162"/>
      <c r="AC162"/>
      <c r="AD162"/>
    </row>
    <row r="163" spans="1:30" x14ac:dyDescent="0.35">
      <c r="A163"/>
      <c r="B163"/>
      <c r="C163"/>
      <c r="D163"/>
      <c r="E163"/>
      <c r="F163"/>
      <c r="G163"/>
      <c r="H163"/>
      <c r="I163"/>
      <c r="J163"/>
      <c r="K163"/>
      <c r="L163"/>
      <c r="M163"/>
      <c r="N163"/>
      <c r="O163"/>
      <c r="P163"/>
      <c r="Q163"/>
      <c r="R163"/>
      <c r="S163"/>
      <c r="T163"/>
      <c r="U163"/>
      <c r="V163"/>
      <c r="W163"/>
      <c r="X163"/>
      <c r="Y163"/>
      <c r="Z163"/>
      <c r="AA163"/>
      <c r="AB163"/>
      <c r="AC163"/>
      <c r="AD163"/>
    </row>
    <row r="164" spans="1:30" x14ac:dyDescent="0.35">
      <c r="A164"/>
      <c r="B164"/>
      <c r="C164"/>
      <c r="D164"/>
      <c r="E164"/>
      <c r="F164"/>
      <c r="G164"/>
      <c r="H164"/>
      <c r="I164"/>
      <c r="J164"/>
      <c r="K164"/>
      <c r="L164"/>
      <c r="M164"/>
      <c r="N164"/>
      <c r="O164"/>
      <c r="P164"/>
      <c r="Q164"/>
      <c r="R164"/>
      <c r="S164"/>
      <c r="T164"/>
      <c r="U164"/>
      <c r="V164"/>
      <c r="W164"/>
      <c r="X164"/>
      <c r="Y164"/>
      <c r="Z164"/>
      <c r="AA164"/>
      <c r="AB164"/>
      <c r="AC164"/>
      <c r="AD164"/>
    </row>
    <row r="165" spans="1:30" x14ac:dyDescent="0.35">
      <c r="A165"/>
      <c r="B165"/>
      <c r="C165"/>
      <c r="D165"/>
      <c r="E165"/>
      <c r="F165"/>
      <c r="G165"/>
      <c r="H165"/>
      <c r="I165"/>
      <c r="J165"/>
      <c r="K165"/>
      <c r="L165"/>
      <c r="M165"/>
      <c r="N165"/>
      <c r="O165"/>
      <c r="P165"/>
      <c r="Q165"/>
      <c r="R165"/>
      <c r="S165"/>
      <c r="T165"/>
      <c r="U165"/>
      <c r="V165"/>
      <c r="W165"/>
      <c r="X165"/>
      <c r="Y165"/>
      <c r="Z165"/>
      <c r="AA165"/>
      <c r="AB165"/>
      <c r="AC165"/>
      <c r="AD165"/>
    </row>
    <row r="166" spans="1:30" x14ac:dyDescent="0.35">
      <c r="A166"/>
      <c r="B166"/>
      <c r="C166"/>
      <c r="D166"/>
      <c r="E166"/>
      <c r="F166"/>
      <c r="G166"/>
      <c r="H166"/>
      <c r="I166"/>
      <c r="J166"/>
      <c r="K166"/>
      <c r="L166"/>
      <c r="M166"/>
      <c r="N166"/>
      <c r="O166"/>
      <c r="P166"/>
      <c r="Q166"/>
      <c r="R166"/>
      <c r="S166"/>
      <c r="T166"/>
      <c r="U166"/>
      <c r="V166"/>
      <c r="W166"/>
      <c r="X166"/>
      <c r="Y166"/>
      <c r="Z166"/>
      <c r="AA166"/>
      <c r="AB166"/>
      <c r="AC166"/>
      <c r="AD166"/>
    </row>
    <row r="167" spans="1:30" x14ac:dyDescent="0.35">
      <c r="A167"/>
      <c r="B167"/>
      <c r="C167"/>
      <c r="D167"/>
      <c r="E167"/>
      <c r="F167"/>
      <c r="G167"/>
      <c r="H167"/>
      <c r="I167"/>
      <c r="J167"/>
      <c r="K167"/>
      <c r="L167"/>
      <c r="M167"/>
      <c r="N167"/>
      <c r="O167"/>
      <c r="P167"/>
      <c r="Q167"/>
      <c r="R167"/>
      <c r="S167"/>
      <c r="T167"/>
      <c r="U167"/>
      <c r="V167"/>
      <c r="W167"/>
      <c r="X167"/>
      <c r="Y167"/>
      <c r="Z167"/>
      <c r="AA167"/>
      <c r="AB167"/>
      <c r="AC167"/>
      <c r="AD167"/>
    </row>
    <row r="168" spans="1:30" x14ac:dyDescent="0.35">
      <c r="A168"/>
      <c r="B168"/>
      <c r="C168"/>
      <c r="D168"/>
      <c r="E168"/>
      <c r="F168"/>
      <c r="G168"/>
      <c r="H168"/>
      <c r="I168"/>
      <c r="J168"/>
      <c r="K168"/>
      <c r="L168"/>
      <c r="M168"/>
      <c r="N168"/>
      <c r="O168"/>
      <c r="P168"/>
      <c r="Q168"/>
      <c r="R168"/>
      <c r="S168"/>
      <c r="T168"/>
      <c r="U168"/>
      <c r="V168"/>
      <c r="W168"/>
      <c r="X168"/>
      <c r="Y168"/>
      <c r="Z168"/>
      <c r="AA168"/>
      <c r="AB168"/>
      <c r="AC168"/>
      <c r="AD168"/>
    </row>
    <row r="169" spans="1:30" x14ac:dyDescent="0.35">
      <c r="A169"/>
      <c r="B169"/>
      <c r="C169"/>
      <c r="D169"/>
      <c r="E169"/>
      <c r="F169"/>
      <c r="G169"/>
      <c r="H169"/>
      <c r="I169"/>
      <c r="J169"/>
      <c r="K169"/>
      <c r="L169"/>
      <c r="M169"/>
      <c r="N169"/>
      <c r="O169"/>
      <c r="P169"/>
      <c r="Q169"/>
      <c r="R169"/>
      <c r="S169"/>
      <c r="T169"/>
      <c r="U169"/>
      <c r="V169"/>
      <c r="W169"/>
      <c r="X169"/>
      <c r="Y169"/>
      <c r="Z169"/>
      <c r="AA169"/>
      <c r="AB169"/>
      <c r="AC169"/>
      <c r="AD169"/>
    </row>
    <row r="170" spans="1:30" x14ac:dyDescent="0.35">
      <c r="A170"/>
      <c r="B170"/>
      <c r="C170"/>
      <c r="D170"/>
      <c r="E170"/>
      <c r="F170"/>
      <c r="G170"/>
      <c r="H170"/>
      <c r="I170"/>
      <c r="J170"/>
      <c r="K170"/>
      <c r="L170"/>
      <c r="M170"/>
      <c r="N170"/>
      <c r="O170"/>
      <c r="P170"/>
      <c r="Q170"/>
      <c r="R170"/>
      <c r="S170"/>
      <c r="T170"/>
      <c r="U170"/>
      <c r="V170"/>
      <c r="W170"/>
      <c r="X170"/>
      <c r="Y170"/>
      <c r="Z170"/>
      <c r="AA170"/>
      <c r="AB170"/>
      <c r="AC170"/>
      <c r="AD170"/>
    </row>
    <row r="171" spans="1:30" x14ac:dyDescent="0.35">
      <c r="A171"/>
      <c r="B171"/>
      <c r="C171"/>
      <c r="D171"/>
      <c r="E171"/>
      <c r="F171"/>
      <c r="G171"/>
      <c r="H171"/>
      <c r="I171"/>
      <c r="J171"/>
      <c r="K171"/>
      <c r="L171"/>
      <c r="M171"/>
      <c r="N171"/>
      <c r="O171"/>
      <c r="P171"/>
      <c r="Q171"/>
      <c r="R171"/>
      <c r="S171"/>
      <c r="T171"/>
      <c r="U171"/>
      <c r="V171"/>
      <c r="W171"/>
      <c r="X171"/>
      <c r="Y171"/>
      <c r="Z171"/>
      <c r="AA171"/>
      <c r="AB171"/>
      <c r="AC171"/>
      <c r="AD171"/>
    </row>
    <row r="172" spans="1:30" x14ac:dyDescent="0.35">
      <c r="A172"/>
      <c r="B172"/>
      <c r="C172"/>
      <c r="D172"/>
      <c r="E172"/>
      <c r="F172"/>
      <c r="G172"/>
      <c r="H172"/>
      <c r="I172"/>
      <c r="J172"/>
      <c r="K172"/>
      <c r="L172"/>
      <c r="M172"/>
      <c r="N172"/>
      <c r="O172"/>
      <c r="P172"/>
      <c r="Q172"/>
      <c r="R172"/>
      <c r="S172"/>
      <c r="T172"/>
      <c r="U172"/>
      <c r="V172"/>
      <c r="W172"/>
      <c r="X172"/>
      <c r="Y172"/>
      <c r="Z172"/>
      <c r="AA172"/>
      <c r="AB172"/>
      <c r="AC172"/>
      <c r="AD172"/>
    </row>
    <row r="173" spans="1:30" x14ac:dyDescent="0.35">
      <c r="A173"/>
      <c r="B173"/>
      <c r="C173"/>
      <c r="D173"/>
      <c r="E173"/>
      <c r="F173"/>
      <c r="G173"/>
      <c r="H173"/>
      <c r="I173"/>
      <c r="J173"/>
      <c r="K173"/>
      <c r="L173"/>
      <c r="M173"/>
      <c r="N173"/>
      <c r="O173"/>
      <c r="P173"/>
      <c r="Q173"/>
      <c r="R173"/>
      <c r="S173"/>
      <c r="T173"/>
      <c r="U173"/>
      <c r="V173"/>
      <c r="W173"/>
      <c r="X173"/>
      <c r="Y173"/>
      <c r="Z173"/>
      <c r="AA173"/>
      <c r="AB173"/>
      <c r="AC173"/>
      <c r="AD173"/>
    </row>
    <row r="174" spans="1:30" x14ac:dyDescent="0.35">
      <c r="A174"/>
      <c r="B174"/>
      <c r="C174"/>
      <c r="D174"/>
      <c r="E174"/>
      <c r="F174"/>
      <c r="G174"/>
      <c r="H174"/>
      <c r="I174"/>
      <c r="J174"/>
      <c r="K174"/>
      <c r="L174"/>
      <c r="M174"/>
      <c r="N174"/>
      <c r="O174"/>
      <c r="P174"/>
      <c r="Q174"/>
      <c r="R174"/>
      <c r="S174"/>
      <c r="T174"/>
      <c r="U174"/>
      <c r="V174"/>
      <c r="W174"/>
      <c r="X174"/>
      <c r="Y174"/>
      <c r="Z174"/>
      <c r="AA174"/>
      <c r="AB174"/>
      <c r="AC174"/>
      <c r="AD174"/>
    </row>
    <row r="175" spans="1:30" x14ac:dyDescent="0.35">
      <c r="A175"/>
      <c r="B175"/>
      <c r="C175"/>
      <c r="D175"/>
      <c r="E175"/>
      <c r="F175"/>
      <c r="G175"/>
      <c r="H175"/>
      <c r="I175"/>
      <c r="J175"/>
      <c r="K175"/>
      <c r="L175"/>
      <c r="M175"/>
      <c r="N175"/>
      <c r="O175"/>
      <c r="P175"/>
      <c r="Q175"/>
      <c r="R175"/>
      <c r="S175"/>
      <c r="T175"/>
      <c r="U175"/>
      <c r="V175"/>
      <c r="W175"/>
      <c r="X175"/>
      <c r="Y175"/>
      <c r="Z175"/>
      <c r="AA175"/>
      <c r="AB175"/>
      <c r="AC175"/>
      <c r="AD175"/>
    </row>
    <row r="176" spans="1:30" x14ac:dyDescent="0.35">
      <c r="A176"/>
      <c r="B176"/>
      <c r="C176"/>
      <c r="D176"/>
      <c r="E176"/>
      <c r="F176"/>
      <c r="G176"/>
      <c r="H176"/>
      <c r="I176"/>
      <c r="J176"/>
      <c r="K176"/>
      <c r="L176"/>
      <c r="M176"/>
      <c r="N176"/>
      <c r="O176"/>
      <c r="P176"/>
      <c r="Q176"/>
      <c r="R176"/>
      <c r="S176"/>
      <c r="T176"/>
      <c r="U176"/>
      <c r="V176"/>
      <c r="W176"/>
      <c r="X176"/>
      <c r="Y176"/>
      <c r="Z176"/>
      <c r="AA176"/>
      <c r="AB176"/>
      <c r="AC176"/>
      <c r="AD176"/>
    </row>
    <row r="177" spans="1:30" x14ac:dyDescent="0.35">
      <c r="A177"/>
      <c r="B177"/>
      <c r="C177"/>
      <c r="D177"/>
      <c r="E177"/>
      <c r="F177"/>
      <c r="G177"/>
      <c r="H177"/>
      <c r="I177"/>
      <c r="J177"/>
      <c r="K177"/>
      <c r="L177"/>
      <c r="M177"/>
      <c r="N177"/>
      <c r="O177"/>
      <c r="P177"/>
      <c r="Q177"/>
      <c r="R177"/>
      <c r="S177"/>
      <c r="T177"/>
      <c r="U177"/>
      <c r="V177"/>
      <c r="W177"/>
      <c r="X177"/>
      <c r="Y177"/>
      <c r="Z177"/>
      <c r="AA177"/>
      <c r="AB177"/>
      <c r="AC177"/>
      <c r="AD177"/>
    </row>
    <row r="178" spans="1:30" x14ac:dyDescent="0.35">
      <c r="A178"/>
      <c r="B178"/>
      <c r="C178"/>
      <c r="D178"/>
      <c r="E178"/>
      <c r="F178"/>
      <c r="G178"/>
      <c r="H178"/>
      <c r="I178"/>
      <c r="J178"/>
      <c r="K178"/>
      <c r="L178"/>
      <c r="M178"/>
      <c r="N178"/>
      <c r="O178"/>
      <c r="P178"/>
      <c r="Q178"/>
      <c r="R178"/>
      <c r="S178"/>
      <c r="T178"/>
      <c r="U178"/>
      <c r="V178"/>
      <c r="W178"/>
      <c r="X178"/>
      <c r="Y178"/>
      <c r="Z178"/>
      <c r="AA178"/>
      <c r="AB178"/>
      <c r="AC178"/>
      <c r="AD178"/>
    </row>
    <row r="179" spans="1:30" x14ac:dyDescent="0.35">
      <c r="A179"/>
      <c r="B179"/>
      <c r="C179"/>
      <c r="D179"/>
      <c r="E179"/>
      <c r="F179"/>
      <c r="G179"/>
      <c r="H179"/>
      <c r="I179"/>
      <c r="J179"/>
      <c r="K179"/>
      <c r="L179"/>
      <c r="M179"/>
      <c r="N179"/>
      <c r="O179"/>
      <c r="P179"/>
      <c r="Q179"/>
      <c r="R179"/>
      <c r="S179"/>
      <c r="T179"/>
      <c r="U179"/>
      <c r="V179"/>
      <c r="W179"/>
      <c r="X179"/>
      <c r="Y179"/>
      <c r="Z179"/>
      <c r="AA179"/>
      <c r="AB179"/>
      <c r="AC179"/>
      <c r="AD179"/>
    </row>
    <row r="180" spans="1:30" x14ac:dyDescent="0.35">
      <c r="A180"/>
      <c r="B180"/>
      <c r="C180"/>
      <c r="D180"/>
      <c r="E180"/>
      <c r="F180"/>
      <c r="G180"/>
      <c r="H180"/>
      <c r="I180"/>
      <c r="J180"/>
      <c r="K180"/>
      <c r="L180"/>
      <c r="M180"/>
      <c r="N180"/>
      <c r="O180"/>
      <c r="P180"/>
      <c r="Q180"/>
      <c r="R180"/>
      <c r="S180"/>
      <c r="T180"/>
      <c r="U180"/>
      <c r="V180"/>
      <c r="W180"/>
      <c r="X180"/>
      <c r="Y180"/>
      <c r="Z180"/>
      <c r="AA180"/>
      <c r="AB180"/>
      <c r="AC180"/>
      <c r="AD180"/>
    </row>
    <row r="181" spans="1:30" x14ac:dyDescent="0.35">
      <c r="A181"/>
      <c r="B181"/>
      <c r="C181"/>
      <c r="D181"/>
      <c r="E181"/>
      <c r="F181"/>
      <c r="G181"/>
      <c r="H181"/>
      <c r="I181"/>
      <c r="J181"/>
      <c r="K181"/>
      <c r="L181"/>
      <c r="M181"/>
      <c r="N181"/>
      <c r="O181"/>
      <c r="P181"/>
      <c r="Q181"/>
      <c r="R181"/>
      <c r="S181"/>
      <c r="T181"/>
      <c r="U181"/>
      <c r="V181"/>
      <c r="W181"/>
      <c r="X181"/>
      <c r="Y181"/>
      <c r="Z181"/>
      <c r="AA181"/>
      <c r="AB181"/>
      <c r="AC181"/>
      <c r="AD181"/>
    </row>
    <row r="182" spans="1:30" x14ac:dyDescent="0.35">
      <c r="A182"/>
      <c r="B182"/>
      <c r="C182"/>
      <c r="D182"/>
      <c r="E182"/>
      <c r="F182"/>
      <c r="G182"/>
      <c r="H182"/>
      <c r="I182"/>
      <c r="J182"/>
      <c r="K182"/>
      <c r="L182"/>
      <c r="M182"/>
      <c r="N182"/>
      <c r="O182"/>
      <c r="P182"/>
      <c r="Q182"/>
      <c r="R182"/>
      <c r="S182"/>
      <c r="T182"/>
      <c r="U182"/>
      <c r="V182"/>
      <c r="W182"/>
      <c r="X182"/>
      <c r="Y182"/>
      <c r="Z182"/>
      <c r="AA182"/>
      <c r="AB182"/>
      <c r="AC182"/>
      <c r="AD182"/>
    </row>
    <row r="183" spans="1:30" x14ac:dyDescent="0.35">
      <c r="A183"/>
      <c r="B183"/>
      <c r="C183"/>
      <c r="D183"/>
      <c r="E183"/>
      <c r="F183"/>
      <c r="G183"/>
      <c r="H183"/>
      <c r="I183"/>
      <c r="J183"/>
      <c r="K183"/>
      <c r="L183"/>
      <c r="M183"/>
      <c r="N183"/>
      <c r="O183"/>
      <c r="P183"/>
      <c r="Q183"/>
      <c r="R183"/>
      <c r="S183"/>
      <c r="T183"/>
      <c r="U183"/>
      <c r="V183"/>
      <c r="W183"/>
      <c r="X183"/>
      <c r="Y183"/>
      <c r="Z183"/>
      <c r="AA183"/>
      <c r="AB183"/>
      <c r="AC183"/>
      <c r="AD183"/>
    </row>
    <row r="184" spans="1:30" x14ac:dyDescent="0.35">
      <c r="A184"/>
      <c r="B184"/>
      <c r="C184"/>
      <c r="D184"/>
      <c r="E184"/>
      <c r="F184"/>
      <c r="G184"/>
      <c r="H184"/>
      <c r="I184"/>
      <c r="J184"/>
      <c r="K184"/>
      <c r="L184"/>
      <c r="M184"/>
      <c r="N184"/>
      <c r="O184"/>
      <c r="P184"/>
      <c r="Q184"/>
      <c r="R184"/>
      <c r="S184"/>
      <c r="T184"/>
      <c r="U184"/>
      <c r="V184"/>
      <c r="W184"/>
      <c r="X184"/>
      <c r="Y184"/>
      <c r="Z184"/>
      <c r="AA184"/>
      <c r="AB184"/>
      <c r="AC184"/>
      <c r="AD184"/>
    </row>
    <row r="185" spans="1:30" x14ac:dyDescent="0.35">
      <c r="A185"/>
      <c r="B185"/>
      <c r="C185"/>
      <c r="D185"/>
      <c r="E185"/>
      <c r="F185"/>
      <c r="G185"/>
      <c r="H185"/>
      <c r="I185"/>
      <c r="J185"/>
      <c r="K185"/>
      <c r="L185"/>
      <c r="M185"/>
      <c r="N185"/>
      <c r="O185"/>
      <c r="P185"/>
      <c r="Q185"/>
      <c r="R185"/>
      <c r="S185"/>
      <c r="T185"/>
      <c r="U185"/>
      <c r="V185"/>
      <c r="W185"/>
      <c r="X185"/>
      <c r="Y185"/>
      <c r="Z185"/>
      <c r="AA185"/>
      <c r="AB185"/>
      <c r="AC185"/>
      <c r="AD185"/>
    </row>
    <row r="186" spans="1:30" x14ac:dyDescent="0.35">
      <c r="A186"/>
      <c r="B186"/>
      <c r="C186"/>
      <c r="D186"/>
      <c r="E186"/>
      <c r="F186"/>
      <c r="G186"/>
      <c r="H186"/>
      <c r="I186"/>
      <c r="J186"/>
      <c r="K186"/>
      <c r="L186"/>
      <c r="M186"/>
      <c r="N186"/>
      <c r="O186"/>
      <c r="P186"/>
      <c r="Q186"/>
      <c r="R186"/>
      <c r="S186"/>
      <c r="T186"/>
      <c r="U186"/>
      <c r="V186"/>
      <c r="W186"/>
      <c r="X186"/>
      <c r="Y186"/>
      <c r="Z186"/>
      <c r="AA186"/>
      <c r="AB186"/>
      <c r="AC186"/>
      <c r="AD186"/>
    </row>
    <row r="187" spans="1:30" x14ac:dyDescent="0.35">
      <c r="A187"/>
      <c r="B187"/>
      <c r="C187"/>
      <c r="D187"/>
      <c r="E187"/>
      <c r="F187"/>
      <c r="G187"/>
      <c r="H187"/>
      <c r="I187"/>
      <c r="J187"/>
      <c r="K187"/>
      <c r="L187"/>
      <c r="M187"/>
      <c r="N187"/>
      <c r="O187"/>
      <c r="P187"/>
      <c r="Q187"/>
      <c r="R187"/>
      <c r="S187"/>
      <c r="T187"/>
      <c r="U187"/>
      <c r="V187"/>
      <c r="W187"/>
      <c r="X187"/>
      <c r="Y187"/>
      <c r="Z187"/>
      <c r="AA187"/>
      <c r="AB187"/>
      <c r="AC187"/>
      <c r="AD187"/>
    </row>
    <row r="188" spans="1:30" x14ac:dyDescent="0.35">
      <c r="A188"/>
      <c r="B188"/>
      <c r="C188"/>
      <c r="D188"/>
      <c r="E188"/>
      <c r="F188"/>
      <c r="G188"/>
      <c r="H188"/>
      <c r="I188"/>
      <c r="J188"/>
      <c r="K188"/>
      <c r="L188"/>
      <c r="M188"/>
      <c r="N188"/>
      <c r="O188"/>
      <c r="P188"/>
      <c r="Q188"/>
      <c r="R188"/>
      <c r="S188"/>
      <c r="T188"/>
      <c r="U188"/>
      <c r="V188"/>
      <c r="W188"/>
      <c r="X188"/>
      <c r="Y188"/>
      <c r="Z188"/>
      <c r="AA188"/>
      <c r="AB188"/>
      <c r="AC188"/>
      <c r="AD188"/>
    </row>
    <row r="189" spans="1:30" x14ac:dyDescent="0.35">
      <c r="A189"/>
      <c r="B189"/>
      <c r="C189"/>
      <c r="D189"/>
      <c r="E189"/>
      <c r="F189"/>
      <c r="G189"/>
      <c r="H189"/>
      <c r="I189"/>
      <c r="J189"/>
      <c r="K189"/>
      <c r="L189"/>
      <c r="M189"/>
      <c r="N189"/>
      <c r="O189"/>
      <c r="P189"/>
      <c r="Q189"/>
      <c r="R189"/>
      <c r="S189"/>
      <c r="T189"/>
      <c r="U189"/>
      <c r="V189"/>
      <c r="W189"/>
      <c r="X189"/>
      <c r="Y189"/>
      <c r="Z189"/>
      <c r="AA189"/>
      <c r="AB189"/>
      <c r="AC189"/>
      <c r="AD189"/>
    </row>
    <row r="190" spans="1:30" x14ac:dyDescent="0.35">
      <c r="A190"/>
      <c r="B190"/>
      <c r="C190"/>
      <c r="D190"/>
      <c r="E190"/>
      <c r="F190"/>
      <c r="G190"/>
      <c r="H190"/>
      <c r="I190"/>
      <c r="J190"/>
      <c r="K190"/>
      <c r="L190"/>
      <c r="M190"/>
      <c r="N190"/>
      <c r="O190"/>
      <c r="P190"/>
      <c r="Q190"/>
      <c r="R190"/>
      <c r="S190"/>
      <c r="T190"/>
      <c r="U190"/>
      <c r="V190"/>
      <c r="W190"/>
      <c r="X190"/>
      <c r="Y190"/>
      <c r="Z190"/>
      <c r="AA190"/>
      <c r="AB190"/>
      <c r="AC190"/>
      <c r="AD190"/>
    </row>
    <row r="191" spans="1:30" x14ac:dyDescent="0.35">
      <c r="A191"/>
      <c r="B191"/>
      <c r="C191"/>
      <c r="D191"/>
      <c r="E191"/>
      <c r="F191"/>
      <c r="G191"/>
      <c r="H191"/>
      <c r="I191"/>
      <c r="J191"/>
      <c r="K191"/>
      <c r="L191"/>
      <c r="M191"/>
      <c r="N191"/>
      <c r="O191"/>
      <c r="P191"/>
      <c r="Q191"/>
      <c r="R191"/>
      <c r="S191"/>
      <c r="T191"/>
      <c r="U191"/>
      <c r="V191"/>
      <c r="W191"/>
      <c r="X191"/>
      <c r="Y191"/>
      <c r="Z191"/>
      <c r="AA191"/>
      <c r="AB191"/>
      <c r="AC191"/>
      <c r="AD191"/>
    </row>
    <row r="192" spans="1:30" x14ac:dyDescent="0.35">
      <c r="A192"/>
      <c r="B192"/>
      <c r="C192"/>
      <c r="D192"/>
      <c r="E192"/>
      <c r="F192"/>
      <c r="G192"/>
      <c r="H192"/>
      <c r="I192"/>
      <c r="J192"/>
      <c r="K192"/>
      <c r="L192"/>
      <c r="M192"/>
      <c r="N192"/>
      <c r="O192"/>
      <c r="P192"/>
      <c r="Q192"/>
      <c r="R192"/>
      <c r="S192"/>
      <c r="T192"/>
      <c r="U192"/>
      <c r="V192"/>
      <c r="W192"/>
      <c r="X192"/>
      <c r="Y192"/>
      <c r="Z192"/>
      <c r="AA192"/>
      <c r="AB192"/>
      <c r="AC192"/>
      <c r="AD192"/>
    </row>
    <row r="193" spans="1:30" x14ac:dyDescent="0.35">
      <c r="A193"/>
      <c r="B193"/>
      <c r="C193"/>
      <c r="D193"/>
      <c r="E193"/>
      <c r="F193"/>
      <c r="G193"/>
      <c r="H193"/>
      <c r="I193"/>
      <c r="J193"/>
      <c r="K193"/>
      <c r="L193"/>
      <c r="M193"/>
      <c r="N193"/>
      <c r="O193"/>
      <c r="P193"/>
      <c r="Q193"/>
      <c r="R193"/>
      <c r="S193"/>
      <c r="T193"/>
      <c r="U193"/>
      <c r="V193"/>
      <c r="W193"/>
      <c r="X193"/>
      <c r="Y193"/>
      <c r="Z193"/>
      <c r="AA193"/>
      <c r="AB193"/>
      <c r="AC193"/>
      <c r="AD193"/>
    </row>
    <row r="194" spans="1:30" x14ac:dyDescent="0.35">
      <c r="A194"/>
      <c r="B194"/>
      <c r="C194"/>
      <c r="D194"/>
      <c r="E194"/>
      <c r="F194"/>
      <c r="G194"/>
      <c r="H194"/>
      <c r="I194"/>
      <c r="J194"/>
      <c r="K194"/>
      <c r="L194"/>
      <c r="M194"/>
      <c r="N194"/>
      <c r="O194"/>
      <c r="P194"/>
      <c r="Q194"/>
      <c r="R194"/>
      <c r="S194"/>
      <c r="T194"/>
      <c r="U194"/>
      <c r="V194"/>
      <c r="W194"/>
      <c r="X194"/>
      <c r="Y194"/>
      <c r="Z194"/>
      <c r="AA194"/>
      <c r="AB194"/>
      <c r="AC194"/>
      <c r="AD194"/>
    </row>
    <row r="195" spans="1:30" x14ac:dyDescent="0.35">
      <c r="A195"/>
      <c r="B195"/>
      <c r="C195"/>
      <c r="D195"/>
      <c r="E195"/>
      <c r="F195"/>
      <c r="G195"/>
      <c r="H195"/>
      <c r="I195"/>
      <c r="J195"/>
      <c r="K195"/>
      <c r="L195"/>
      <c r="M195"/>
      <c r="N195"/>
      <c r="O195"/>
      <c r="P195"/>
      <c r="Q195"/>
      <c r="R195"/>
      <c r="S195"/>
      <c r="T195"/>
      <c r="U195"/>
      <c r="V195"/>
      <c r="W195"/>
      <c r="X195"/>
      <c r="Y195"/>
      <c r="Z195"/>
      <c r="AA195"/>
      <c r="AB195"/>
      <c r="AC195"/>
      <c r="AD195"/>
    </row>
    <row r="196" spans="1:30" x14ac:dyDescent="0.35">
      <c r="A196"/>
      <c r="B196"/>
      <c r="C196"/>
      <c r="D196"/>
      <c r="E196"/>
      <c r="F196"/>
      <c r="G196"/>
      <c r="H196"/>
      <c r="I196"/>
      <c r="J196"/>
      <c r="K196"/>
      <c r="L196"/>
      <c r="M196"/>
      <c r="N196"/>
      <c r="O196"/>
      <c r="P196"/>
      <c r="Q196"/>
      <c r="R196"/>
      <c r="S196"/>
      <c r="T196"/>
      <c r="U196"/>
      <c r="V196"/>
      <c r="W196"/>
      <c r="X196"/>
      <c r="Y196"/>
      <c r="Z196"/>
      <c r="AA196"/>
      <c r="AB196"/>
      <c r="AC196"/>
      <c r="AD196"/>
    </row>
    <row r="197" spans="1:30" x14ac:dyDescent="0.35">
      <c r="A197"/>
      <c r="B197"/>
      <c r="C197"/>
      <c r="D197"/>
      <c r="E197"/>
      <c r="F197"/>
      <c r="G197"/>
      <c r="H197"/>
      <c r="I197"/>
      <c r="J197"/>
      <c r="K197"/>
      <c r="L197"/>
      <c r="M197"/>
      <c r="N197"/>
      <c r="O197"/>
      <c r="P197"/>
      <c r="Q197"/>
      <c r="R197"/>
      <c r="S197"/>
      <c r="T197"/>
      <c r="U197"/>
      <c r="V197"/>
      <c r="W197"/>
      <c r="X197"/>
      <c r="Y197"/>
      <c r="Z197"/>
      <c r="AA197"/>
      <c r="AB197"/>
      <c r="AC197"/>
      <c r="AD197"/>
    </row>
    <row r="198" spans="1:30" x14ac:dyDescent="0.35">
      <c r="A198"/>
      <c r="B198"/>
      <c r="C198"/>
      <c r="D198"/>
      <c r="E198"/>
      <c r="F198"/>
      <c r="G198"/>
      <c r="H198"/>
      <c r="I198"/>
      <c r="J198"/>
      <c r="K198"/>
      <c r="L198"/>
      <c r="M198"/>
      <c r="N198"/>
      <c r="O198"/>
      <c r="P198"/>
      <c r="Q198"/>
      <c r="R198"/>
      <c r="S198"/>
      <c r="T198"/>
      <c r="U198"/>
      <c r="V198"/>
      <c r="W198"/>
      <c r="X198"/>
      <c r="Y198"/>
      <c r="Z198"/>
      <c r="AA198"/>
      <c r="AB198"/>
      <c r="AC198"/>
      <c r="AD198"/>
    </row>
    <row r="199" spans="1:30" x14ac:dyDescent="0.35">
      <c r="A199"/>
      <c r="B199"/>
      <c r="C199"/>
      <c r="D199"/>
      <c r="E199"/>
      <c r="F199"/>
      <c r="G199"/>
      <c r="H199"/>
      <c r="I199"/>
      <c r="J199"/>
      <c r="K199"/>
      <c r="L199"/>
      <c r="M199"/>
      <c r="N199"/>
      <c r="O199"/>
      <c r="P199"/>
      <c r="Q199"/>
      <c r="R199"/>
      <c r="S199"/>
      <c r="T199"/>
      <c r="U199"/>
      <c r="V199"/>
      <c r="W199"/>
      <c r="X199"/>
      <c r="Y199"/>
      <c r="Z199"/>
      <c r="AA199"/>
      <c r="AB199"/>
      <c r="AC199"/>
      <c r="AD199"/>
    </row>
    <row r="200" spans="1:30" x14ac:dyDescent="0.35">
      <c r="A200"/>
      <c r="B200"/>
      <c r="C200"/>
      <c r="D200"/>
      <c r="E200"/>
      <c r="F200"/>
      <c r="G200"/>
      <c r="H200"/>
      <c r="I200"/>
      <c r="J200"/>
      <c r="K200"/>
      <c r="L200"/>
      <c r="M200"/>
      <c r="N200"/>
      <c r="O200"/>
      <c r="P200"/>
      <c r="Q200"/>
      <c r="R200"/>
      <c r="S200"/>
      <c r="T200"/>
      <c r="U200"/>
      <c r="V200"/>
      <c r="W200"/>
      <c r="X200"/>
      <c r="Y200"/>
      <c r="Z200"/>
      <c r="AA200"/>
      <c r="AB200"/>
      <c r="AC200"/>
      <c r="AD200"/>
    </row>
    <row r="201" spans="1:30" x14ac:dyDescent="0.35">
      <c r="A201"/>
      <c r="B201"/>
      <c r="C201"/>
      <c r="D201"/>
      <c r="E201"/>
      <c r="F201"/>
      <c r="G201"/>
      <c r="H201"/>
      <c r="I201"/>
      <c r="J201"/>
      <c r="K201"/>
      <c r="L201"/>
      <c r="M201"/>
      <c r="N201"/>
      <c r="O201"/>
      <c r="P201"/>
      <c r="Q201"/>
      <c r="R201"/>
      <c r="S201"/>
      <c r="T201"/>
      <c r="U201"/>
      <c r="V201"/>
      <c r="W201"/>
      <c r="X201"/>
      <c r="Y201"/>
      <c r="Z201"/>
      <c r="AA201"/>
      <c r="AB201"/>
      <c r="AC201"/>
      <c r="AD201"/>
    </row>
    <row r="202" spans="1:30" x14ac:dyDescent="0.35">
      <c r="A202"/>
      <c r="B202"/>
      <c r="C202"/>
      <c r="D202"/>
      <c r="E202"/>
      <c r="F202"/>
      <c r="G202"/>
      <c r="H202"/>
      <c r="I202"/>
      <c r="J202"/>
      <c r="K202"/>
      <c r="L202"/>
      <c r="M202"/>
      <c r="N202"/>
      <c r="O202"/>
      <c r="P202"/>
      <c r="Q202"/>
      <c r="R202"/>
      <c r="S202"/>
      <c r="T202"/>
      <c r="U202"/>
      <c r="V202"/>
      <c r="W202"/>
      <c r="X202"/>
      <c r="Y202"/>
      <c r="Z202"/>
      <c r="AA202"/>
      <c r="AB202"/>
      <c r="AC202"/>
      <c r="AD202"/>
    </row>
    <row r="203" spans="1:30" x14ac:dyDescent="0.35">
      <c r="A203"/>
      <c r="B203"/>
      <c r="C203"/>
      <c r="D203"/>
      <c r="E203"/>
      <c r="F203"/>
      <c r="G203"/>
      <c r="H203"/>
      <c r="I203"/>
      <c r="J203"/>
      <c r="K203"/>
      <c r="L203"/>
      <c r="M203"/>
      <c r="N203"/>
      <c r="O203"/>
      <c r="P203"/>
      <c r="Q203"/>
      <c r="R203"/>
      <c r="S203"/>
      <c r="T203"/>
      <c r="U203"/>
      <c r="V203"/>
      <c r="W203"/>
      <c r="X203"/>
      <c r="Y203"/>
      <c r="Z203"/>
      <c r="AA203"/>
      <c r="AB203"/>
      <c r="AC203"/>
      <c r="AD203"/>
    </row>
    <row r="204" spans="1:30" x14ac:dyDescent="0.35">
      <c r="A204"/>
      <c r="B204"/>
      <c r="C204"/>
      <c r="D204"/>
      <c r="E204"/>
      <c r="F204"/>
      <c r="G204"/>
      <c r="H204"/>
      <c r="I204"/>
      <c r="J204"/>
      <c r="K204"/>
      <c r="L204"/>
      <c r="M204"/>
      <c r="N204"/>
      <c r="O204"/>
      <c r="P204"/>
      <c r="Q204"/>
      <c r="R204"/>
      <c r="S204"/>
      <c r="T204"/>
      <c r="U204"/>
      <c r="V204"/>
      <c r="W204"/>
      <c r="X204"/>
      <c r="Y204"/>
      <c r="Z204"/>
      <c r="AA204"/>
      <c r="AB204"/>
      <c r="AC204"/>
      <c r="AD204"/>
    </row>
    <row r="205" spans="1:30" x14ac:dyDescent="0.35">
      <c r="A205"/>
      <c r="B205"/>
      <c r="C205"/>
      <c r="D205"/>
      <c r="E205"/>
      <c r="F205"/>
      <c r="G205"/>
      <c r="H205"/>
      <c r="I205"/>
      <c r="J205"/>
      <c r="K205"/>
      <c r="L205"/>
      <c r="M205"/>
      <c r="N205"/>
      <c r="O205"/>
      <c r="P205"/>
      <c r="Q205"/>
      <c r="R205"/>
      <c r="S205"/>
      <c r="T205"/>
      <c r="U205"/>
      <c r="V205"/>
      <c r="W205"/>
      <c r="X205"/>
      <c r="Y205"/>
      <c r="Z205"/>
      <c r="AA205"/>
      <c r="AB205"/>
      <c r="AC205"/>
      <c r="AD205"/>
    </row>
    <row r="206" spans="1:30" x14ac:dyDescent="0.35">
      <c r="A206"/>
      <c r="B206"/>
      <c r="C206"/>
      <c r="D206"/>
      <c r="E206"/>
      <c r="F206"/>
      <c r="G206"/>
      <c r="H206"/>
      <c r="I206"/>
      <c r="J206"/>
      <c r="K206"/>
      <c r="L206"/>
      <c r="M206"/>
      <c r="N206"/>
      <c r="O206"/>
      <c r="P206"/>
      <c r="Q206"/>
      <c r="R206"/>
      <c r="S206"/>
      <c r="T206"/>
      <c r="U206"/>
      <c r="V206"/>
      <c r="W206"/>
      <c r="X206"/>
      <c r="Y206"/>
      <c r="Z206"/>
      <c r="AA206"/>
      <c r="AB206"/>
      <c r="AC206"/>
      <c r="AD206"/>
    </row>
    <row r="207" spans="1:30" x14ac:dyDescent="0.35">
      <c r="A207"/>
      <c r="B207"/>
      <c r="C207"/>
      <c r="D207"/>
      <c r="E207"/>
      <c r="F207"/>
      <c r="G207"/>
      <c r="H207"/>
      <c r="I207"/>
      <c r="J207"/>
      <c r="K207"/>
      <c r="L207"/>
      <c r="M207"/>
      <c r="N207"/>
      <c r="O207"/>
      <c r="P207"/>
      <c r="Q207"/>
      <c r="R207"/>
      <c r="S207"/>
      <c r="T207"/>
      <c r="U207"/>
      <c r="V207"/>
      <c r="W207"/>
      <c r="X207"/>
      <c r="Y207"/>
      <c r="Z207"/>
      <c r="AA207"/>
      <c r="AB207"/>
      <c r="AC207"/>
      <c r="AD207"/>
    </row>
    <row r="208" spans="1:30" x14ac:dyDescent="0.35">
      <c r="A208"/>
      <c r="B208"/>
      <c r="C208"/>
      <c r="D208"/>
      <c r="E208"/>
      <c r="F208"/>
      <c r="G208"/>
      <c r="H208"/>
      <c r="I208"/>
      <c r="J208"/>
      <c r="K208"/>
      <c r="L208"/>
      <c r="M208"/>
      <c r="N208"/>
      <c r="O208"/>
      <c r="P208"/>
      <c r="Q208"/>
      <c r="R208"/>
      <c r="S208"/>
      <c r="T208"/>
      <c r="U208"/>
      <c r="V208"/>
      <c r="W208"/>
      <c r="X208"/>
      <c r="Y208"/>
      <c r="Z208"/>
      <c r="AA208"/>
      <c r="AB208"/>
      <c r="AC208"/>
      <c r="AD208"/>
    </row>
    <row r="209" spans="1:30" x14ac:dyDescent="0.35">
      <c r="A209"/>
      <c r="B209"/>
      <c r="C209"/>
      <c r="D209"/>
      <c r="E209"/>
      <c r="F209"/>
      <c r="G209"/>
      <c r="H209"/>
      <c r="I209"/>
      <c r="J209"/>
      <c r="K209"/>
      <c r="L209"/>
      <c r="M209"/>
      <c r="N209"/>
      <c r="O209"/>
      <c r="P209"/>
      <c r="Q209"/>
      <c r="R209"/>
      <c r="S209"/>
      <c r="T209"/>
      <c r="U209"/>
      <c r="V209"/>
      <c r="W209"/>
      <c r="X209"/>
      <c r="Y209"/>
      <c r="Z209"/>
      <c r="AA209"/>
      <c r="AB209"/>
      <c r="AC209"/>
      <c r="AD209"/>
    </row>
    <row r="210" spans="1:30" x14ac:dyDescent="0.35">
      <c r="A210"/>
      <c r="B210"/>
      <c r="C210"/>
      <c r="D210"/>
      <c r="E210"/>
      <c r="F210"/>
      <c r="G210"/>
      <c r="H210"/>
      <c r="I210"/>
      <c r="J210"/>
      <c r="K210"/>
      <c r="L210"/>
      <c r="M210"/>
      <c r="N210"/>
      <c r="O210"/>
      <c r="P210"/>
      <c r="Q210"/>
      <c r="R210"/>
      <c r="S210"/>
      <c r="T210"/>
      <c r="U210"/>
      <c r="V210"/>
      <c r="W210"/>
      <c r="X210"/>
      <c r="Y210"/>
      <c r="Z210"/>
      <c r="AA210"/>
      <c r="AB210"/>
      <c r="AC210"/>
      <c r="AD210"/>
    </row>
    <row r="211" spans="1:30" x14ac:dyDescent="0.35">
      <c r="A211"/>
      <c r="B211"/>
      <c r="C211"/>
      <c r="D211"/>
      <c r="E211"/>
      <c r="F211"/>
      <c r="G211"/>
      <c r="H211"/>
      <c r="I211"/>
      <c r="J211"/>
      <c r="K211"/>
      <c r="L211"/>
      <c r="M211"/>
      <c r="N211"/>
      <c r="O211"/>
      <c r="P211"/>
      <c r="Q211"/>
      <c r="R211"/>
      <c r="S211"/>
      <c r="T211"/>
      <c r="U211"/>
      <c r="V211"/>
      <c r="W211"/>
      <c r="X211"/>
      <c r="Y211"/>
      <c r="Z211"/>
      <c r="AA211"/>
      <c r="AB211"/>
      <c r="AC211"/>
      <c r="AD211"/>
    </row>
    <row r="212" spans="1:30" x14ac:dyDescent="0.35">
      <c r="A212"/>
      <c r="B212"/>
      <c r="C212"/>
      <c r="D212"/>
      <c r="E212"/>
      <c r="F212"/>
      <c r="G212"/>
      <c r="H212"/>
      <c r="I212"/>
      <c r="J212"/>
      <c r="K212"/>
      <c r="L212"/>
      <c r="M212"/>
      <c r="N212"/>
      <c r="O212"/>
      <c r="P212"/>
      <c r="Q212"/>
      <c r="R212"/>
      <c r="S212"/>
      <c r="T212"/>
      <c r="U212"/>
      <c r="V212"/>
      <c r="W212"/>
      <c r="X212"/>
      <c r="Y212"/>
      <c r="Z212"/>
      <c r="AA212"/>
      <c r="AB212"/>
      <c r="AC212"/>
      <c r="AD212"/>
    </row>
    <row r="213" spans="1:30" x14ac:dyDescent="0.35">
      <c r="A213"/>
      <c r="B213"/>
      <c r="C213"/>
      <c r="D213"/>
      <c r="E213"/>
      <c r="F213"/>
      <c r="G213"/>
      <c r="H213"/>
      <c r="I213"/>
      <c r="J213"/>
      <c r="K213"/>
      <c r="L213"/>
      <c r="M213"/>
      <c r="N213"/>
      <c r="O213"/>
      <c r="P213"/>
      <c r="Q213"/>
      <c r="R213"/>
      <c r="S213"/>
      <c r="T213"/>
      <c r="U213"/>
      <c r="V213"/>
      <c r="W213"/>
      <c r="X213"/>
      <c r="Y213"/>
      <c r="Z213"/>
      <c r="AA213"/>
      <c r="AB213"/>
      <c r="AC213"/>
      <c r="AD213"/>
    </row>
    <row r="214" spans="1:30" x14ac:dyDescent="0.35">
      <c r="A214"/>
      <c r="B214"/>
      <c r="C214"/>
      <c r="D214"/>
      <c r="E214"/>
      <c r="F214"/>
      <c r="G214"/>
      <c r="H214"/>
      <c r="I214"/>
      <c r="J214"/>
      <c r="K214"/>
      <c r="L214"/>
      <c r="M214"/>
      <c r="N214"/>
      <c r="O214"/>
      <c r="P214"/>
      <c r="Q214"/>
      <c r="R214"/>
      <c r="S214"/>
      <c r="T214"/>
      <c r="U214"/>
      <c r="V214"/>
      <c r="W214"/>
      <c r="X214"/>
      <c r="Y214"/>
      <c r="Z214"/>
      <c r="AA214"/>
      <c r="AB214"/>
      <c r="AC214"/>
      <c r="AD214"/>
    </row>
    <row r="215" spans="1:30" x14ac:dyDescent="0.35">
      <c r="A215"/>
      <c r="B215"/>
      <c r="C215"/>
      <c r="D215"/>
      <c r="E215"/>
      <c r="F215"/>
      <c r="G215"/>
      <c r="H215"/>
      <c r="I215"/>
      <c r="J215"/>
      <c r="K215"/>
      <c r="L215"/>
      <c r="M215"/>
      <c r="N215"/>
      <c r="O215"/>
      <c r="P215"/>
      <c r="Q215"/>
      <c r="R215"/>
      <c r="S215"/>
      <c r="T215"/>
      <c r="U215"/>
      <c r="V215"/>
      <c r="W215"/>
      <c r="X215"/>
      <c r="Y215"/>
      <c r="Z215"/>
      <c r="AA215"/>
      <c r="AB215"/>
      <c r="AC215"/>
      <c r="AD215"/>
    </row>
    <row r="216" spans="1:30" x14ac:dyDescent="0.35">
      <c r="A216"/>
      <c r="B216"/>
      <c r="C216"/>
      <c r="D216"/>
      <c r="E216"/>
      <c r="F216"/>
      <c r="G216"/>
      <c r="H216"/>
      <c r="I216"/>
      <c r="J216"/>
      <c r="K216"/>
      <c r="L216"/>
      <c r="M216"/>
      <c r="N216"/>
      <c r="O216"/>
      <c r="P216"/>
      <c r="Q216"/>
      <c r="R216"/>
      <c r="S216"/>
      <c r="T216"/>
      <c r="U216"/>
      <c r="V216"/>
      <c r="W216"/>
      <c r="X216"/>
      <c r="Y216"/>
      <c r="Z216"/>
      <c r="AA216"/>
      <c r="AB216"/>
      <c r="AC216"/>
      <c r="AD216"/>
    </row>
    <row r="217" spans="1:30" x14ac:dyDescent="0.35">
      <c r="A217"/>
      <c r="B217"/>
      <c r="C217"/>
      <c r="D217"/>
      <c r="E217"/>
      <c r="F217"/>
      <c r="G217"/>
      <c r="H217"/>
      <c r="I217"/>
      <c r="J217"/>
      <c r="K217"/>
      <c r="L217"/>
      <c r="M217"/>
      <c r="N217"/>
      <c r="O217"/>
      <c r="P217"/>
      <c r="Q217"/>
      <c r="R217"/>
      <c r="S217"/>
      <c r="T217"/>
      <c r="U217"/>
      <c r="V217"/>
      <c r="W217"/>
      <c r="X217"/>
      <c r="Y217"/>
      <c r="Z217"/>
      <c r="AA217"/>
      <c r="AB217"/>
      <c r="AC217"/>
      <c r="AD217"/>
    </row>
    <row r="218" spans="1:30" x14ac:dyDescent="0.35">
      <c r="A218"/>
      <c r="B218"/>
      <c r="C218"/>
      <c r="D218"/>
      <c r="E218"/>
      <c r="F218"/>
      <c r="G218"/>
      <c r="H218"/>
      <c r="I218"/>
      <c r="J218"/>
      <c r="K218"/>
      <c r="L218"/>
      <c r="M218"/>
      <c r="N218"/>
      <c r="O218"/>
      <c r="P218"/>
      <c r="Q218"/>
      <c r="R218"/>
      <c r="S218"/>
      <c r="T218"/>
      <c r="U218"/>
      <c r="V218"/>
      <c r="W218"/>
      <c r="X218"/>
      <c r="Y218"/>
      <c r="Z218"/>
      <c r="AA218"/>
      <c r="AB218"/>
      <c r="AC218"/>
      <c r="AD218"/>
    </row>
    <row r="219" spans="1:30" x14ac:dyDescent="0.35">
      <c r="A219"/>
      <c r="B219"/>
      <c r="C219"/>
      <c r="D219"/>
      <c r="E219"/>
      <c r="F219"/>
      <c r="G219"/>
      <c r="H219"/>
      <c r="I219"/>
      <c r="J219"/>
      <c r="K219"/>
      <c r="L219"/>
      <c r="M219"/>
      <c r="N219"/>
      <c r="O219"/>
      <c r="P219"/>
      <c r="Q219"/>
      <c r="R219"/>
      <c r="S219"/>
      <c r="T219"/>
      <c r="U219"/>
      <c r="V219"/>
      <c r="W219"/>
      <c r="X219"/>
      <c r="Y219"/>
      <c r="Z219"/>
      <c r="AA219"/>
      <c r="AB219"/>
      <c r="AC219"/>
      <c r="AD219"/>
    </row>
    <row r="220" spans="1:30" x14ac:dyDescent="0.35">
      <c r="A220"/>
      <c r="B220"/>
      <c r="C220"/>
      <c r="D220"/>
      <c r="E220"/>
      <c r="F220"/>
      <c r="G220"/>
      <c r="H220"/>
      <c r="I220"/>
      <c r="J220"/>
      <c r="K220"/>
      <c r="L220"/>
      <c r="M220"/>
      <c r="N220"/>
      <c r="O220"/>
      <c r="P220"/>
      <c r="Q220"/>
      <c r="R220"/>
      <c r="S220"/>
      <c r="T220"/>
      <c r="U220"/>
      <c r="V220"/>
      <c r="W220"/>
      <c r="X220"/>
      <c r="Y220"/>
      <c r="Z220"/>
      <c r="AA220"/>
      <c r="AB220"/>
      <c r="AC220"/>
      <c r="AD220"/>
    </row>
    <row r="221" spans="1:30" x14ac:dyDescent="0.35">
      <c r="A221"/>
      <c r="B221"/>
      <c r="C221"/>
      <c r="D221"/>
      <c r="E221"/>
      <c r="F221"/>
      <c r="G221"/>
      <c r="H221"/>
      <c r="I221"/>
      <c r="J221"/>
      <c r="K221"/>
      <c r="L221"/>
      <c r="M221"/>
      <c r="N221"/>
      <c r="O221"/>
      <c r="P221"/>
      <c r="Q221"/>
      <c r="R221"/>
      <c r="S221"/>
      <c r="T221"/>
      <c r="U221"/>
      <c r="V221"/>
      <c r="W221"/>
      <c r="X221"/>
      <c r="Y221"/>
      <c r="Z221"/>
      <c r="AA221"/>
      <c r="AB221"/>
      <c r="AC221"/>
      <c r="AD221"/>
    </row>
    <row r="222" spans="1:30" x14ac:dyDescent="0.35">
      <c r="A222"/>
      <c r="B222"/>
      <c r="C222"/>
      <c r="D222"/>
      <c r="E222"/>
      <c r="F222"/>
      <c r="G222"/>
      <c r="H222"/>
      <c r="I222"/>
      <c r="J222"/>
      <c r="K222"/>
      <c r="L222"/>
      <c r="M222"/>
      <c r="N222"/>
      <c r="O222"/>
      <c r="P222"/>
      <c r="Q222"/>
      <c r="R222"/>
      <c r="S222"/>
      <c r="T222"/>
      <c r="U222"/>
      <c r="V222"/>
      <c r="W222"/>
      <c r="X222"/>
      <c r="Y222"/>
      <c r="Z222"/>
      <c r="AA222"/>
      <c r="AB222"/>
      <c r="AC222"/>
      <c r="AD222"/>
    </row>
    <row r="223" spans="1:30" x14ac:dyDescent="0.35">
      <c r="A223"/>
      <c r="B223"/>
      <c r="C223"/>
      <c r="D223"/>
      <c r="E223"/>
      <c r="F223"/>
      <c r="G223"/>
      <c r="H223"/>
      <c r="I223"/>
      <c r="J223"/>
      <c r="K223"/>
      <c r="L223"/>
      <c r="M223"/>
      <c r="N223"/>
      <c r="O223"/>
      <c r="P223"/>
      <c r="Q223"/>
      <c r="R223"/>
      <c r="S223"/>
      <c r="T223"/>
      <c r="U223"/>
      <c r="V223"/>
      <c r="W223"/>
      <c r="X223"/>
      <c r="Y223"/>
      <c r="Z223"/>
      <c r="AA223"/>
      <c r="AB223"/>
      <c r="AC223"/>
      <c r="AD223"/>
    </row>
    <row r="224" spans="1:30" x14ac:dyDescent="0.35">
      <c r="A224"/>
      <c r="B224"/>
      <c r="C224"/>
      <c r="D224"/>
      <c r="E224"/>
      <c r="F224"/>
      <c r="G224"/>
      <c r="H224"/>
      <c r="I224"/>
      <c r="J224"/>
      <c r="K224"/>
      <c r="L224"/>
      <c r="M224"/>
      <c r="N224"/>
      <c r="O224"/>
      <c r="P224"/>
      <c r="Q224"/>
      <c r="R224"/>
      <c r="S224"/>
      <c r="T224"/>
      <c r="U224"/>
      <c r="V224"/>
      <c r="W224"/>
      <c r="X224"/>
      <c r="Y224"/>
      <c r="Z224"/>
      <c r="AA224"/>
      <c r="AB224"/>
      <c r="AC224"/>
      <c r="AD224"/>
    </row>
    <row r="225" spans="1:30" x14ac:dyDescent="0.35">
      <c r="A225"/>
      <c r="B225"/>
      <c r="C225"/>
      <c r="D225"/>
      <c r="E225"/>
      <c r="F225"/>
      <c r="G225"/>
      <c r="H225"/>
      <c r="I225"/>
      <c r="J225"/>
      <c r="K225"/>
      <c r="L225"/>
      <c r="M225"/>
      <c r="N225"/>
      <c r="O225"/>
      <c r="P225"/>
      <c r="Q225"/>
      <c r="R225"/>
      <c r="S225"/>
      <c r="T225"/>
      <c r="U225"/>
      <c r="V225"/>
      <c r="W225"/>
      <c r="X225"/>
      <c r="Y225"/>
      <c r="Z225"/>
      <c r="AA225"/>
      <c r="AB225"/>
      <c r="AC225"/>
      <c r="AD225"/>
    </row>
    <row r="226" spans="1:30" x14ac:dyDescent="0.35">
      <c r="A226"/>
      <c r="B226"/>
      <c r="C226"/>
      <c r="D226"/>
      <c r="E226"/>
      <c r="F226"/>
      <c r="G226"/>
      <c r="H226"/>
      <c r="I226"/>
      <c r="J226"/>
      <c r="K226"/>
      <c r="L226"/>
      <c r="M226"/>
      <c r="N226"/>
      <c r="O226"/>
      <c r="P226"/>
      <c r="Q226"/>
      <c r="R226"/>
      <c r="S226"/>
      <c r="T226"/>
      <c r="U226"/>
      <c r="V226"/>
      <c r="W226"/>
      <c r="X226"/>
      <c r="Y226"/>
      <c r="Z226"/>
      <c r="AA226"/>
      <c r="AB226"/>
      <c r="AC226"/>
      <c r="AD226"/>
    </row>
    <row r="227" spans="1:30" x14ac:dyDescent="0.35">
      <c r="A227"/>
      <c r="B227"/>
      <c r="C227"/>
      <c r="D227"/>
      <c r="E227"/>
      <c r="F227"/>
      <c r="G227"/>
      <c r="H227"/>
      <c r="I227"/>
      <c r="J227"/>
      <c r="K227"/>
      <c r="L227"/>
      <c r="M227"/>
      <c r="N227"/>
      <c r="O227"/>
      <c r="P227"/>
      <c r="Q227"/>
      <c r="R227"/>
      <c r="S227"/>
      <c r="T227"/>
      <c r="U227"/>
      <c r="V227"/>
      <c r="W227"/>
      <c r="X227"/>
      <c r="Y227"/>
      <c r="Z227"/>
      <c r="AA227"/>
      <c r="AB227"/>
      <c r="AC227"/>
      <c r="AD227"/>
    </row>
    <row r="228" spans="1:30" x14ac:dyDescent="0.35">
      <c r="A228"/>
      <c r="B228"/>
      <c r="C228"/>
      <c r="D228"/>
      <c r="E228"/>
      <c r="F228"/>
      <c r="G228"/>
      <c r="H228"/>
      <c r="I228"/>
      <c r="J228"/>
      <c r="K228"/>
      <c r="L228"/>
      <c r="M228"/>
      <c r="N228"/>
      <c r="O228"/>
      <c r="P228"/>
      <c r="Q228"/>
      <c r="R228"/>
      <c r="S228"/>
      <c r="T228"/>
      <c r="U228"/>
      <c r="V228"/>
      <c r="W228"/>
      <c r="X228"/>
      <c r="Y228"/>
      <c r="Z228"/>
      <c r="AA228"/>
      <c r="AB228"/>
      <c r="AC228"/>
      <c r="AD228"/>
    </row>
    <row r="229" spans="1:30" x14ac:dyDescent="0.35">
      <c r="A229"/>
      <c r="B229"/>
      <c r="C229"/>
      <c r="D229"/>
      <c r="E229"/>
      <c r="F229"/>
      <c r="G229"/>
      <c r="H229"/>
      <c r="I229"/>
      <c r="J229"/>
      <c r="K229"/>
      <c r="L229"/>
      <c r="M229"/>
      <c r="N229"/>
      <c r="O229"/>
      <c r="P229"/>
      <c r="Q229"/>
      <c r="R229"/>
      <c r="S229"/>
      <c r="T229"/>
      <c r="U229"/>
      <c r="V229"/>
      <c r="W229"/>
      <c r="X229"/>
      <c r="Y229"/>
      <c r="Z229"/>
      <c r="AA229"/>
      <c r="AB229"/>
      <c r="AC229"/>
      <c r="AD229"/>
    </row>
    <row r="230" spans="1:30" x14ac:dyDescent="0.35">
      <c r="A230"/>
      <c r="B230"/>
      <c r="C230"/>
      <c r="D230"/>
      <c r="E230"/>
      <c r="F230"/>
      <c r="G230"/>
      <c r="H230"/>
      <c r="I230"/>
      <c r="J230"/>
      <c r="K230"/>
      <c r="L230"/>
      <c r="M230"/>
      <c r="N230"/>
      <c r="O230"/>
      <c r="P230"/>
      <c r="Q230"/>
      <c r="R230"/>
      <c r="S230"/>
      <c r="T230"/>
      <c r="U230"/>
      <c r="V230"/>
      <c r="W230"/>
      <c r="X230"/>
      <c r="Y230"/>
      <c r="Z230"/>
      <c r="AA230"/>
      <c r="AB230"/>
      <c r="AC230"/>
      <c r="AD230"/>
    </row>
    <row r="231" spans="1:30" x14ac:dyDescent="0.35">
      <c r="A231"/>
      <c r="B231"/>
      <c r="C231"/>
      <c r="D231"/>
      <c r="E231"/>
      <c r="F231"/>
      <c r="G231"/>
      <c r="H231"/>
      <c r="I231"/>
      <c r="J231"/>
      <c r="K231"/>
      <c r="L231"/>
      <c r="M231"/>
      <c r="N231"/>
      <c r="O231"/>
      <c r="P231"/>
      <c r="Q231"/>
      <c r="R231"/>
      <c r="S231"/>
      <c r="T231"/>
      <c r="U231"/>
      <c r="V231"/>
      <c r="W231"/>
      <c r="X231"/>
      <c r="Y231"/>
      <c r="Z231"/>
      <c r="AA231"/>
      <c r="AB231"/>
      <c r="AC231"/>
      <c r="AD231"/>
    </row>
    <row r="232" spans="1:30" x14ac:dyDescent="0.35">
      <c r="A232"/>
      <c r="B232"/>
      <c r="C232"/>
      <c r="D232"/>
      <c r="E232"/>
      <c r="F232"/>
      <c r="G232"/>
      <c r="H232"/>
      <c r="I232"/>
      <c r="J232"/>
      <c r="K232"/>
      <c r="L232"/>
      <c r="M232"/>
      <c r="N232"/>
      <c r="O232"/>
      <c r="P232"/>
      <c r="Q232"/>
      <c r="R232"/>
      <c r="S232"/>
      <c r="T232"/>
      <c r="U232"/>
      <c r="V232"/>
      <c r="W232"/>
      <c r="X232"/>
      <c r="Y232"/>
      <c r="Z232"/>
      <c r="AA232"/>
      <c r="AB232"/>
      <c r="AC232"/>
      <c r="AD232"/>
    </row>
    <row r="233" spans="1:30" x14ac:dyDescent="0.35">
      <c r="A233"/>
      <c r="B233"/>
      <c r="C233"/>
      <c r="D233"/>
      <c r="E233"/>
      <c r="F233"/>
      <c r="G233"/>
      <c r="H233"/>
      <c r="I233"/>
      <c r="J233"/>
      <c r="K233"/>
      <c r="L233"/>
      <c r="M233"/>
      <c r="N233"/>
      <c r="O233"/>
      <c r="P233"/>
      <c r="Q233"/>
      <c r="R233"/>
      <c r="S233"/>
      <c r="T233"/>
      <c r="U233"/>
      <c r="V233"/>
      <c r="W233"/>
      <c r="X233"/>
      <c r="Y233"/>
      <c r="Z233"/>
      <c r="AA233"/>
      <c r="AB233"/>
      <c r="AC233"/>
      <c r="AD233"/>
    </row>
    <row r="234" spans="1:30" x14ac:dyDescent="0.35">
      <c r="A234"/>
      <c r="B234"/>
      <c r="C234"/>
      <c r="D234"/>
      <c r="E234"/>
      <c r="F234"/>
      <c r="G234"/>
      <c r="H234"/>
      <c r="I234"/>
      <c r="J234"/>
      <c r="K234"/>
      <c r="L234"/>
      <c r="M234"/>
      <c r="N234"/>
      <c r="O234"/>
      <c r="P234"/>
      <c r="Q234"/>
      <c r="R234"/>
      <c r="S234"/>
      <c r="T234"/>
      <c r="U234"/>
      <c r="V234"/>
      <c r="W234"/>
      <c r="X234"/>
      <c r="Y234"/>
      <c r="Z234"/>
      <c r="AA234"/>
      <c r="AB234"/>
      <c r="AC234"/>
      <c r="AD234"/>
    </row>
    <row r="235" spans="1:30" x14ac:dyDescent="0.35">
      <c r="A235"/>
      <c r="B235"/>
      <c r="C235"/>
      <c r="D235"/>
      <c r="E235"/>
      <c r="F235"/>
      <c r="G235"/>
      <c r="H235"/>
      <c r="I235"/>
      <c r="J235"/>
      <c r="K235"/>
      <c r="L235"/>
      <c r="M235"/>
      <c r="N235"/>
      <c r="O235"/>
      <c r="P235"/>
      <c r="Q235"/>
      <c r="R235"/>
      <c r="S235"/>
      <c r="T235"/>
      <c r="U235"/>
      <c r="V235"/>
      <c r="W235"/>
      <c r="X235"/>
      <c r="Y235"/>
      <c r="Z235"/>
      <c r="AA235"/>
      <c r="AB235"/>
      <c r="AC235"/>
      <c r="AD235"/>
    </row>
    <row r="236" spans="1:30" x14ac:dyDescent="0.35">
      <c r="A236"/>
      <c r="B236"/>
      <c r="C236"/>
      <c r="D236"/>
      <c r="E236"/>
      <c r="F236"/>
      <c r="G236"/>
      <c r="H236"/>
      <c r="I236"/>
      <c r="J236"/>
      <c r="K236"/>
      <c r="L236"/>
      <c r="M236"/>
      <c r="N236"/>
      <c r="O236"/>
      <c r="P236"/>
      <c r="Q236"/>
      <c r="R236"/>
      <c r="S236"/>
      <c r="T236"/>
      <c r="U236"/>
      <c r="V236"/>
      <c r="W236"/>
      <c r="X236"/>
      <c r="Y236"/>
      <c r="Z236"/>
      <c r="AA236"/>
      <c r="AB236"/>
      <c r="AC236"/>
      <c r="AD236"/>
    </row>
    <row r="237" spans="1:30" x14ac:dyDescent="0.35">
      <c r="A237"/>
      <c r="B237"/>
      <c r="C237"/>
      <c r="D237"/>
      <c r="E237"/>
      <c r="F237"/>
      <c r="G237"/>
      <c r="H237"/>
      <c r="I237"/>
      <c r="J237"/>
      <c r="K237"/>
      <c r="L237"/>
      <c r="M237"/>
      <c r="N237"/>
      <c r="O237"/>
      <c r="P237"/>
      <c r="Q237"/>
      <c r="R237"/>
      <c r="S237"/>
      <c r="T237"/>
      <c r="U237"/>
      <c r="V237"/>
      <c r="W237"/>
      <c r="X237"/>
      <c r="Y237"/>
      <c r="Z237"/>
      <c r="AA237"/>
      <c r="AB237"/>
      <c r="AC237"/>
      <c r="AD237"/>
    </row>
    <row r="238" spans="1:30" x14ac:dyDescent="0.35">
      <c r="A238"/>
      <c r="B238"/>
      <c r="C238"/>
      <c r="D238"/>
      <c r="E238"/>
      <c r="F238"/>
      <c r="G238"/>
      <c r="H238"/>
      <c r="I238"/>
      <c r="J238"/>
      <c r="K238"/>
      <c r="L238"/>
      <c r="M238"/>
      <c r="N238"/>
      <c r="O238"/>
      <c r="P238"/>
      <c r="Q238"/>
      <c r="R238"/>
      <c r="S238"/>
      <c r="T238"/>
      <c r="U238"/>
      <c r="V238"/>
      <c r="W238"/>
      <c r="X238"/>
      <c r="Y238"/>
      <c r="Z238"/>
      <c r="AA238"/>
      <c r="AB238"/>
      <c r="AC238"/>
      <c r="AD238"/>
    </row>
    <row r="239" spans="1:30" x14ac:dyDescent="0.35">
      <c r="A239"/>
      <c r="B239"/>
      <c r="C239"/>
      <c r="D239"/>
      <c r="E239"/>
      <c r="F239"/>
      <c r="G239"/>
      <c r="H239"/>
      <c r="I239"/>
      <c r="J239"/>
      <c r="K239"/>
      <c r="L239"/>
      <c r="M239"/>
      <c r="N239"/>
      <c r="O239"/>
      <c r="P239"/>
      <c r="Q239"/>
      <c r="R239"/>
      <c r="S239"/>
      <c r="T239"/>
      <c r="U239"/>
      <c r="V239"/>
      <c r="W239"/>
      <c r="X239"/>
      <c r="Y239"/>
      <c r="Z239"/>
      <c r="AA239"/>
      <c r="AB239"/>
      <c r="AC239"/>
      <c r="AD239"/>
    </row>
    <row r="240" spans="1:30" x14ac:dyDescent="0.35">
      <c r="A240"/>
      <c r="B240"/>
      <c r="C240"/>
      <c r="D240"/>
      <c r="E240"/>
      <c r="F240"/>
      <c r="G240"/>
      <c r="H240"/>
      <c r="I240"/>
      <c r="J240"/>
      <c r="K240"/>
      <c r="L240"/>
      <c r="M240"/>
      <c r="N240"/>
      <c r="O240"/>
      <c r="P240"/>
      <c r="Q240"/>
      <c r="R240"/>
      <c r="S240"/>
      <c r="T240"/>
      <c r="U240"/>
      <c r="V240"/>
      <c r="W240"/>
      <c r="X240"/>
      <c r="Y240"/>
      <c r="Z240"/>
      <c r="AA240"/>
      <c r="AB240"/>
      <c r="AC240"/>
      <c r="AD240"/>
    </row>
    <row r="241" spans="1:30" x14ac:dyDescent="0.35">
      <c r="A241"/>
      <c r="B241"/>
      <c r="C241"/>
      <c r="D241"/>
      <c r="E241"/>
      <c r="F241"/>
      <c r="G241"/>
      <c r="H241"/>
      <c r="I241"/>
      <c r="J241"/>
      <c r="K241"/>
      <c r="L241"/>
      <c r="M241"/>
      <c r="N241"/>
      <c r="O241"/>
      <c r="P241"/>
      <c r="Q241"/>
      <c r="R241"/>
      <c r="S241"/>
      <c r="T241"/>
      <c r="U241"/>
      <c r="V241"/>
      <c r="W241"/>
      <c r="X241"/>
      <c r="Y241"/>
      <c r="Z241"/>
      <c r="AA241"/>
      <c r="AB241"/>
      <c r="AC241"/>
      <c r="AD241"/>
    </row>
    <row r="242" spans="1:30" x14ac:dyDescent="0.35">
      <c r="A242"/>
      <c r="B242"/>
      <c r="C242"/>
      <c r="D242"/>
      <c r="E242"/>
      <c r="F242"/>
      <c r="G242"/>
      <c r="H242"/>
      <c r="I242"/>
      <c r="J242"/>
      <c r="K242"/>
      <c r="L242"/>
      <c r="M242"/>
      <c r="N242"/>
      <c r="O242"/>
      <c r="P242"/>
      <c r="Q242"/>
      <c r="R242"/>
      <c r="S242"/>
      <c r="T242"/>
      <c r="U242"/>
      <c r="V242"/>
      <c r="W242"/>
      <c r="X242"/>
      <c r="Y242"/>
      <c r="Z242"/>
      <c r="AA242"/>
      <c r="AB242"/>
      <c r="AC242"/>
      <c r="AD242"/>
    </row>
    <row r="243" spans="1:30" x14ac:dyDescent="0.35">
      <c r="A243"/>
      <c r="B243"/>
      <c r="C243"/>
      <c r="D243"/>
      <c r="E243"/>
      <c r="F243"/>
      <c r="G243"/>
      <c r="H243"/>
      <c r="I243"/>
      <c r="J243"/>
      <c r="K243"/>
      <c r="L243"/>
      <c r="M243"/>
      <c r="N243"/>
      <c r="O243"/>
      <c r="P243"/>
      <c r="Q243"/>
      <c r="R243"/>
      <c r="S243"/>
      <c r="T243"/>
      <c r="U243"/>
      <c r="V243"/>
      <c r="W243"/>
      <c r="X243"/>
      <c r="Y243"/>
      <c r="Z243"/>
      <c r="AA243"/>
      <c r="AB243"/>
      <c r="AC243"/>
      <c r="AD243"/>
    </row>
    <row r="244" spans="1:30" x14ac:dyDescent="0.35">
      <c r="A244"/>
      <c r="B244"/>
      <c r="C244"/>
      <c r="D244"/>
      <c r="E244"/>
      <c r="F244"/>
      <c r="G244"/>
      <c r="H244"/>
      <c r="I244"/>
      <c r="J244"/>
      <c r="K244"/>
      <c r="L244"/>
      <c r="M244"/>
      <c r="N244"/>
      <c r="O244"/>
      <c r="P244"/>
      <c r="Q244"/>
      <c r="R244"/>
      <c r="S244"/>
      <c r="T244"/>
      <c r="U244"/>
      <c r="V244"/>
      <c r="W244"/>
      <c r="X244"/>
      <c r="Y244"/>
      <c r="Z244"/>
      <c r="AA244"/>
      <c r="AB244"/>
      <c r="AC244"/>
      <c r="AD244"/>
    </row>
    <row r="245" spans="1:30" x14ac:dyDescent="0.35">
      <c r="A245"/>
      <c r="B245"/>
      <c r="C245"/>
      <c r="D245"/>
      <c r="E245"/>
      <c r="F245"/>
      <c r="G245"/>
      <c r="H245"/>
      <c r="I245"/>
      <c r="J245"/>
      <c r="K245"/>
      <c r="L245"/>
      <c r="M245"/>
      <c r="N245"/>
      <c r="O245"/>
      <c r="P245"/>
      <c r="Q245"/>
      <c r="R245"/>
      <c r="S245"/>
      <c r="T245"/>
      <c r="U245"/>
      <c r="V245"/>
      <c r="W245"/>
      <c r="X245"/>
      <c r="Y245"/>
      <c r="Z245"/>
      <c r="AA245"/>
      <c r="AB245"/>
      <c r="AC245"/>
      <c r="AD245"/>
    </row>
    <row r="246" spans="1:30" x14ac:dyDescent="0.35">
      <c r="A246"/>
      <c r="B246"/>
      <c r="C246"/>
      <c r="D246"/>
      <c r="E246"/>
      <c r="F246"/>
      <c r="G246"/>
      <c r="H246"/>
      <c r="I246"/>
      <c r="J246"/>
      <c r="K246"/>
      <c r="L246"/>
      <c r="M246"/>
      <c r="N246"/>
      <c r="O246"/>
      <c r="P246"/>
      <c r="Q246"/>
      <c r="R246"/>
      <c r="S246"/>
      <c r="T246"/>
      <c r="U246"/>
      <c r="V246"/>
      <c r="W246"/>
      <c r="X246"/>
      <c r="Y246"/>
      <c r="Z246"/>
      <c r="AA246"/>
      <c r="AB246"/>
      <c r="AC246"/>
      <c r="AD246"/>
    </row>
    <row r="247" spans="1:30" x14ac:dyDescent="0.35">
      <c r="A247"/>
      <c r="B247"/>
      <c r="C247"/>
      <c r="D247"/>
      <c r="E247"/>
      <c r="F247"/>
      <c r="G247"/>
      <c r="H247"/>
      <c r="I247"/>
      <c r="J247"/>
      <c r="K247"/>
      <c r="L247"/>
      <c r="M247"/>
      <c r="N247"/>
      <c r="O247"/>
      <c r="P247"/>
      <c r="Q247"/>
      <c r="R247"/>
      <c r="S247"/>
      <c r="T247"/>
      <c r="U247"/>
      <c r="V247"/>
      <c r="W247"/>
      <c r="X247"/>
      <c r="Y247"/>
      <c r="Z247"/>
      <c r="AA247"/>
      <c r="AB247"/>
      <c r="AC247"/>
      <c r="AD247"/>
    </row>
    <row r="248" spans="1:30" x14ac:dyDescent="0.35">
      <c r="A248"/>
      <c r="B248"/>
      <c r="C248"/>
      <c r="D248"/>
      <c r="E248"/>
      <c r="F248"/>
      <c r="G248"/>
      <c r="H248"/>
      <c r="I248"/>
      <c r="J248"/>
      <c r="K248"/>
      <c r="L248"/>
      <c r="M248"/>
      <c r="N248"/>
      <c r="O248"/>
      <c r="P248"/>
      <c r="Q248"/>
      <c r="R248"/>
      <c r="S248"/>
      <c r="T248"/>
      <c r="U248"/>
      <c r="V248"/>
      <c r="W248"/>
      <c r="X248"/>
      <c r="Y248"/>
      <c r="Z248"/>
      <c r="AA248"/>
      <c r="AB248"/>
      <c r="AC248"/>
      <c r="AD248"/>
    </row>
    <row r="249" spans="1:30" x14ac:dyDescent="0.35">
      <c r="A249"/>
      <c r="B249"/>
      <c r="C249"/>
      <c r="D249"/>
      <c r="E249"/>
      <c r="F249"/>
      <c r="G249"/>
      <c r="H249"/>
      <c r="I249"/>
      <c r="J249"/>
      <c r="K249"/>
      <c r="L249"/>
      <c r="M249"/>
      <c r="N249"/>
      <c r="O249"/>
      <c r="P249"/>
      <c r="Q249"/>
      <c r="R249"/>
      <c r="S249"/>
      <c r="T249"/>
      <c r="U249"/>
      <c r="V249"/>
      <c r="W249"/>
      <c r="X249"/>
      <c r="Y249"/>
      <c r="Z249"/>
      <c r="AA249"/>
      <c r="AB249"/>
      <c r="AC249"/>
      <c r="AD249"/>
    </row>
    <row r="250" spans="1:30" x14ac:dyDescent="0.35">
      <c r="A250"/>
      <c r="B250"/>
      <c r="C250"/>
      <c r="D250"/>
      <c r="E250"/>
      <c r="F250"/>
      <c r="G250"/>
      <c r="H250"/>
      <c r="I250"/>
      <c r="J250"/>
      <c r="K250"/>
      <c r="L250"/>
      <c r="M250"/>
      <c r="N250"/>
      <c r="O250"/>
      <c r="P250"/>
      <c r="Q250"/>
      <c r="R250"/>
      <c r="S250"/>
      <c r="T250"/>
      <c r="U250"/>
      <c r="V250"/>
      <c r="W250"/>
      <c r="X250"/>
      <c r="Y250"/>
      <c r="Z250"/>
      <c r="AA250"/>
      <c r="AB250"/>
      <c r="AC250"/>
      <c r="AD250"/>
    </row>
    <row r="251" spans="1:30" x14ac:dyDescent="0.35">
      <c r="A251"/>
      <c r="B251"/>
      <c r="C251"/>
      <c r="D251"/>
      <c r="E251"/>
      <c r="F251"/>
      <c r="G251"/>
      <c r="H251"/>
      <c r="I251"/>
      <c r="J251"/>
      <c r="K251"/>
      <c r="L251"/>
      <c r="M251"/>
      <c r="N251"/>
      <c r="O251"/>
      <c r="P251"/>
      <c r="Q251"/>
      <c r="R251"/>
      <c r="S251"/>
      <c r="T251"/>
      <c r="U251"/>
      <c r="V251"/>
      <c r="W251"/>
      <c r="X251"/>
      <c r="Y251"/>
      <c r="Z251"/>
      <c r="AA251"/>
      <c r="AB251"/>
      <c r="AC251"/>
      <c r="AD251"/>
    </row>
    <row r="252" spans="1:30" x14ac:dyDescent="0.35">
      <c r="A252"/>
      <c r="B252"/>
      <c r="C252"/>
      <c r="D252"/>
      <c r="E252"/>
      <c r="F252"/>
      <c r="G252"/>
      <c r="H252"/>
      <c r="I252"/>
      <c r="J252"/>
      <c r="K252"/>
      <c r="L252"/>
      <c r="M252"/>
      <c r="N252"/>
      <c r="O252"/>
      <c r="P252"/>
      <c r="Q252"/>
      <c r="R252"/>
      <c r="S252"/>
      <c r="T252"/>
      <c r="U252"/>
      <c r="V252"/>
      <c r="W252"/>
      <c r="X252"/>
      <c r="Y252"/>
      <c r="Z252"/>
      <c r="AA252"/>
      <c r="AB252"/>
      <c r="AC252"/>
      <c r="AD252"/>
    </row>
    <row r="253" spans="1:30" x14ac:dyDescent="0.35">
      <c r="A253"/>
      <c r="B253"/>
      <c r="C253"/>
      <c r="D253"/>
      <c r="E253"/>
      <c r="F253"/>
      <c r="G253"/>
      <c r="H253"/>
      <c r="I253"/>
      <c r="J253"/>
      <c r="K253"/>
      <c r="L253"/>
      <c r="M253"/>
      <c r="N253"/>
      <c r="O253"/>
      <c r="P253"/>
      <c r="Q253"/>
      <c r="R253"/>
      <c r="S253"/>
      <c r="T253"/>
      <c r="U253"/>
      <c r="V253"/>
      <c r="W253"/>
      <c r="X253"/>
      <c r="Y253"/>
      <c r="Z253"/>
      <c r="AA253"/>
      <c r="AB253"/>
      <c r="AC253"/>
      <c r="AD253"/>
    </row>
    <row r="254" spans="1:30" x14ac:dyDescent="0.35">
      <c r="A254"/>
      <c r="B254"/>
      <c r="C254"/>
      <c r="D254"/>
      <c r="E254"/>
      <c r="F254"/>
      <c r="G254"/>
      <c r="H254"/>
      <c r="I254"/>
      <c r="J254"/>
      <c r="K254"/>
      <c r="L254"/>
      <c r="M254"/>
      <c r="N254"/>
      <c r="O254"/>
      <c r="P254"/>
      <c r="Q254"/>
      <c r="R254"/>
      <c r="S254"/>
      <c r="T254"/>
      <c r="U254"/>
      <c r="V254"/>
      <c r="W254"/>
      <c r="X254"/>
      <c r="Y254"/>
      <c r="Z254"/>
      <c r="AA254"/>
      <c r="AB254"/>
      <c r="AC254"/>
      <c r="AD254"/>
    </row>
    <row r="255" spans="1:30" x14ac:dyDescent="0.35">
      <c r="A255"/>
      <c r="B255"/>
      <c r="C255"/>
      <c r="D255"/>
      <c r="E255"/>
      <c r="F255"/>
      <c r="G255"/>
      <c r="H255"/>
      <c r="I255"/>
      <c r="J255"/>
      <c r="K255"/>
      <c r="L255"/>
      <c r="M255"/>
      <c r="N255"/>
      <c r="O255"/>
      <c r="P255"/>
      <c r="Q255"/>
      <c r="R255"/>
      <c r="S255"/>
      <c r="T255"/>
      <c r="U255"/>
      <c r="V255"/>
      <c r="W255"/>
      <c r="X255"/>
      <c r="Y255"/>
      <c r="Z255"/>
      <c r="AA255"/>
      <c r="AB255"/>
      <c r="AC255"/>
      <c r="AD255"/>
    </row>
    <row r="256" spans="1:30" x14ac:dyDescent="0.35">
      <c r="A256"/>
      <c r="B256"/>
      <c r="C256"/>
      <c r="D256"/>
      <c r="E256"/>
      <c r="F256"/>
      <c r="G256"/>
      <c r="H256"/>
      <c r="I256"/>
      <c r="J256"/>
      <c r="K256"/>
      <c r="L256"/>
      <c r="M256"/>
      <c r="N256"/>
      <c r="O256"/>
      <c r="P256"/>
      <c r="Q256"/>
      <c r="R256"/>
      <c r="S256"/>
      <c r="T256"/>
      <c r="U256"/>
      <c r="V256"/>
      <c r="W256"/>
      <c r="X256"/>
      <c r="Y256"/>
      <c r="Z256"/>
      <c r="AA256"/>
      <c r="AB256"/>
      <c r="AC256"/>
      <c r="AD256"/>
    </row>
    <row r="257" spans="1:30" x14ac:dyDescent="0.35">
      <c r="A257"/>
      <c r="B257"/>
      <c r="C257"/>
      <c r="D257"/>
      <c r="E257"/>
      <c r="F257"/>
      <c r="G257"/>
      <c r="H257"/>
      <c r="I257"/>
      <c r="J257"/>
      <c r="K257"/>
      <c r="L257"/>
      <c r="M257"/>
      <c r="N257"/>
      <c r="O257"/>
      <c r="P257"/>
      <c r="Q257"/>
      <c r="R257"/>
      <c r="S257"/>
      <c r="T257"/>
      <c r="U257"/>
      <c r="V257"/>
      <c r="W257"/>
      <c r="X257"/>
      <c r="Y257"/>
      <c r="Z257"/>
      <c r="AA257"/>
      <c r="AB257"/>
      <c r="AC257"/>
      <c r="AD257"/>
    </row>
    <row r="258" spans="1:30" x14ac:dyDescent="0.35">
      <c r="A258"/>
      <c r="B258"/>
      <c r="C258"/>
      <c r="D258"/>
      <c r="E258"/>
      <c r="F258"/>
      <c r="G258"/>
      <c r="H258"/>
      <c r="I258"/>
      <c r="J258"/>
      <c r="K258"/>
      <c r="L258"/>
      <c r="M258"/>
      <c r="N258"/>
      <c r="O258"/>
      <c r="P258"/>
      <c r="Q258"/>
      <c r="R258"/>
      <c r="S258"/>
      <c r="T258"/>
      <c r="U258"/>
      <c r="V258"/>
      <c r="W258"/>
      <c r="X258"/>
      <c r="Y258"/>
      <c r="Z258"/>
      <c r="AA258"/>
      <c r="AB258"/>
      <c r="AC258"/>
      <c r="AD258"/>
    </row>
    <row r="259" spans="1:30" x14ac:dyDescent="0.35">
      <c r="A259"/>
      <c r="B259"/>
      <c r="C259"/>
      <c r="D259"/>
      <c r="E259"/>
      <c r="F259"/>
      <c r="G259"/>
      <c r="H259"/>
      <c r="I259"/>
      <c r="J259"/>
      <c r="K259"/>
      <c r="L259"/>
      <c r="M259"/>
      <c r="N259"/>
      <c r="O259"/>
      <c r="P259"/>
      <c r="Q259"/>
      <c r="R259"/>
      <c r="S259"/>
      <c r="T259"/>
      <c r="U259"/>
      <c r="V259"/>
      <c r="W259"/>
      <c r="X259"/>
      <c r="Y259"/>
      <c r="Z259"/>
      <c r="AA259"/>
      <c r="AB259"/>
      <c r="AC259"/>
      <c r="AD259"/>
    </row>
    <row r="260" spans="1:30" x14ac:dyDescent="0.35">
      <c r="A260"/>
      <c r="B260"/>
      <c r="C260"/>
      <c r="D260"/>
      <c r="E260"/>
      <c r="F260"/>
      <c r="G260"/>
      <c r="H260"/>
      <c r="I260"/>
      <c r="J260"/>
      <c r="K260"/>
      <c r="L260"/>
      <c r="M260"/>
      <c r="N260"/>
      <c r="O260"/>
      <c r="P260"/>
      <c r="Q260"/>
      <c r="R260"/>
      <c r="S260"/>
      <c r="T260"/>
      <c r="U260"/>
      <c r="V260"/>
      <c r="W260"/>
      <c r="X260"/>
      <c r="Y260"/>
      <c r="Z260"/>
      <c r="AA260"/>
      <c r="AB260"/>
      <c r="AC260"/>
      <c r="AD260"/>
    </row>
    <row r="261" spans="1:30" x14ac:dyDescent="0.35">
      <c r="A261"/>
      <c r="B261"/>
      <c r="C261"/>
      <c r="D261"/>
      <c r="E261"/>
      <c r="F261"/>
      <c r="G261"/>
      <c r="H261"/>
      <c r="I261"/>
      <c r="J261"/>
      <c r="K261"/>
      <c r="L261"/>
      <c r="M261"/>
      <c r="N261"/>
      <c r="O261"/>
      <c r="P261"/>
      <c r="Q261"/>
      <c r="R261"/>
      <c r="S261"/>
      <c r="T261"/>
      <c r="U261"/>
      <c r="V261"/>
      <c r="W261"/>
      <c r="X261"/>
      <c r="Y261"/>
      <c r="Z261"/>
      <c r="AA261"/>
      <c r="AB261"/>
      <c r="AC261"/>
      <c r="AD261"/>
    </row>
    <row r="262" spans="1:30" x14ac:dyDescent="0.35">
      <c r="A262"/>
      <c r="B262"/>
      <c r="C262"/>
      <c r="D262"/>
      <c r="E262"/>
      <c r="F262"/>
      <c r="G262"/>
      <c r="H262"/>
      <c r="I262"/>
      <c r="J262"/>
      <c r="K262"/>
      <c r="L262"/>
      <c r="M262"/>
      <c r="N262"/>
      <c r="O262"/>
      <c r="P262"/>
      <c r="Q262"/>
      <c r="R262"/>
      <c r="S262"/>
      <c r="T262"/>
      <c r="U262"/>
      <c r="V262"/>
      <c r="W262"/>
      <c r="X262"/>
      <c r="Y262"/>
      <c r="Z262"/>
      <c r="AA262"/>
      <c r="AB262"/>
      <c r="AC262"/>
      <c r="AD262"/>
    </row>
    <row r="263" spans="1:30" x14ac:dyDescent="0.35">
      <c r="A263"/>
      <c r="B263"/>
      <c r="C263"/>
      <c r="D263"/>
      <c r="E263"/>
      <c r="F263"/>
      <c r="G263"/>
      <c r="H263"/>
      <c r="I263"/>
      <c r="J263"/>
      <c r="K263"/>
      <c r="L263"/>
      <c r="M263"/>
      <c r="N263"/>
      <c r="O263"/>
      <c r="P263"/>
      <c r="Q263"/>
      <c r="R263"/>
      <c r="S263"/>
      <c r="T263"/>
      <c r="U263"/>
      <c r="V263"/>
      <c r="W263"/>
      <c r="X263"/>
      <c r="Y263"/>
      <c r="Z263"/>
      <c r="AA263"/>
      <c r="AB263"/>
      <c r="AC263"/>
      <c r="AD263"/>
    </row>
    <row r="264" spans="1:30" x14ac:dyDescent="0.35">
      <c r="A264"/>
      <c r="B264"/>
      <c r="C264"/>
      <c r="D264"/>
      <c r="E264"/>
      <c r="F264"/>
      <c r="G264"/>
      <c r="H264"/>
      <c r="I264"/>
      <c r="J264"/>
      <c r="K264"/>
      <c r="L264"/>
      <c r="M264"/>
      <c r="N264"/>
      <c r="O264"/>
      <c r="P264"/>
      <c r="Q264"/>
      <c r="R264"/>
      <c r="S264"/>
      <c r="T264"/>
      <c r="U264"/>
      <c r="V264"/>
      <c r="W264"/>
      <c r="X264"/>
      <c r="Y264"/>
      <c r="Z264"/>
      <c r="AA264"/>
      <c r="AB264"/>
      <c r="AC264"/>
      <c r="AD264"/>
    </row>
    <row r="265" spans="1:30" x14ac:dyDescent="0.35">
      <c r="A265"/>
      <c r="B265"/>
      <c r="C265"/>
      <c r="D265"/>
      <c r="E265"/>
      <c r="F265"/>
      <c r="G265"/>
      <c r="H265"/>
      <c r="I265"/>
      <c r="J265"/>
      <c r="K265"/>
      <c r="L265"/>
      <c r="M265"/>
      <c r="N265"/>
      <c r="O265"/>
      <c r="P265"/>
      <c r="Q265"/>
      <c r="R265"/>
      <c r="S265"/>
      <c r="T265"/>
      <c r="U265"/>
      <c r="V265"/>
      <c r="W265"/>
      <c r="X265"/>
      <c r="Y265"/>
      <c r="Z265"/>
      <c r="AA265"/>
      <c r="AB265"/>
      <c r="AC265"/>
      <c r="AD265"/>
    </row>
    <row r="266" spans="1:30" x14ac:dyDescent="0.35">
      <c r="A266"/>
      <c r="B266"/>
      <c r="C266"/>
      <c r="D266"/>
      <c r="E266"/>
      <c r="F266"/>
      <c r="G266"/>
      <c r="H266"/>
      <c r="I266"/>
      <c r="J266"/>
      <c r="K266"/>
      <c r="L266"/>
      <c r="M266"/>
      <c r="N266"/>
      <c r="O266"/>
      <c r="P266"/>
      <c r="Q266"/>
      <c r="R266"/>
      <c r="S266"/>
      <c r="T266"/>
      <c r="U266"/>
      <c r="V266"/>
      <c r="W266"/>
      <c r="X266"/>
      <c r="Y266"/>
      <c r="Z266"/>
      <c r="AA266"/>
      <c r="AB266"/>
      <c r="AC266"/>
      <c r="AD266"/>
    </row>
    <row r="267" spans="1:30" x14ac:dyDescent="0.35">
      <c r="A267"/>
      <c r="B267"/>
      <c r="C267"/>
      <c r="D267"/>
      <c r="E267"/>
      <c r="F267"/>
      <c r="G267"/>
      <c r="H267"/>
      <c r="I267"/>
      <c r="J267"/>
      <c r="K267"/>
      <c r="L267"/>
      <c r="M267"/>
      <c r="N267"/>
      <c r="O267"/>
      <c r="P267"/>
      <c r="Q267"/>
      <c r="R267"/>
      <c r="S267"/>
      <c r="T267"/>
      <c r="U267"/>
      <c r="V267"/>
      <c r="W267"/>
      <c r="X267"/>
      <c r="Y267"/>
      <c r="Z267"/>
      <c r="AA267"/>
      <c r="AB267"/>
      <c r="AC267"/>
      <c r="AD267"/>
    </row>
    <row r="268" spans="1:30" x14ac:dyDescent="0.35">
      <c r="A268"/>
      <c r="B268"/>
      <c r="C268"/>
      <c r="D268"/>
      <c r="E268"/>
      <c r="F268"/>
      <c r="G268"/>
      <c r="H268"/>
      <c r="I268"/>
      <c r="J268"/>
      <c r="K268"/>
      <c r="L268"/>
      <c r="M268"/>
      <c r="N268"/>
      <c r="O268"/>
      <c r="P268"/>
      <c r="Q268"/>
      <c r="R268"/>
      <c r="S268"/>
      <c r="T268"/>
      <c r="U268"/>
      <c r="V268"/>
      <c r="W268"/>
      <c r="X268"/>
      <c r="Y268"/>
      <c r="Z268"/>
      <c r="AA268"/>
      <c r="AB268"/>
      <c r="AC268"/>
      <c r="AD268"/>
    </row>
    <row r="269" spans="1:30" x14ac:dyDescent="0.35">
      <c r="A269"/>
      <c r="B269"/>
      <c r="C269"/>
      <c r="D269"/>
      <c r="E269"/>
      <c r="F269"/>
      <c r="G269"/>
      <c r="H269"/>
      <c r="I269"/>
      <c r="J269"/>
      <c r="K269"/>
      <c r="L269"/>
      <c r="M269"/>
      <c r="N269"/>
      <c r="O269"/>
      <c r="P269"/>
      <c r="Q269"/>
      <c r="R269"/>
      <c r="S269"/>
      <c r="T269"/>
      <c r="U269"/>
      <c r="V269"/>
      <c r="W269"/>
      <c r="X269"/>
      <c r="Y269"/>
      <c r="Z269"/>
      <c r="AA269"/>
      <c r="AB269"/>
      <c r="AC269"/>
      <c r="AD269"/>
    </row>
    <row r="270" spans="1:30" x14ac:dyDescent="0.35">
      <c r="A270"/>
      <c r="B270"/>
      <c r="C270"/>
      <c r="D270"/>
      <c r="E270"/>
      <c r="F270"/>
      <c r="G270"/>
      <c r="H270"/>
      <c r="I270"/>
      <c r="J270"/>
      <c r="K270"/>
      <c r="L270"/>
      <c r="M270"/>
      <c r="N270"/>
      <c r="O270"/>
      <c r="P270"/>
      <c r="Q270"/>
      <c r="R270"/>
      <c r="S270"/>
      <c r="T270"/>
      <c r="U270"/>
      <c r="V270"/>
      <c r="W270"/>
      <c r="X270"/>
      <c r="Y270"/>
      <c r="Z270"/>
      <c r="AA270"/>
      <c r="AB270"/>
      <c r="AC270"/>
      <c r="AD270"/>
    </row>
    <row r="271" spans="1:30" x14ac:dyDescent="0.35">
      <c r="A271"/>
      <c r="B271"/>
      <c r="C271"/>
      <c r="D271"/>
      <c r="E271"/>
      <c r="F271"/>
      <c r="G271"/>
      <c r="H271"/>
      <c r="I271"/>
      <c r="J271"/>
      <c r="K271"/>
      <c r="L271"/>
      <c r="M271"/>
      <c r="N271"/>
      <c r="O271"/>
      <c r="P271"/>
      <c r="Q271"/>
      <c r="R271"/>
      <c r="S271"/>
      <c r="T271"/>
      <c r="U271"/>
      <c r="V271"/>
      <c r="W271"/>
      <c r="X271"/>
      <c r="Y271"/>
      <c r="Z271"/>
      <c r="AA271"/>
      <c r="AB271"/>
      <c r="AC271"/>
      <c r="AD271"/>
    </row>
    <row r="272" spans="1:30" x14ac:dyDescent="0.35">
      <c r="A272"/>
      <c r="B272"/>
      <c r="C272"/>
      <c r="D272"/>
      <c r="E272"/>
      <c r="F272"/>
      <c r="G272"/>
      <c r="H272"/>
      <c r="I272"/>
      <c r="J272"/>
      <c r="K272"/>
      <c r="L272"/>
      <c r="M272"/>
      <c r="N272"/>
      <c r="O272"/>
      <c r="P272"/>
      <c r="Q272"/>
      <c r="R272"/>
      <c r="S272"/>
      <c r="T272"/>
      <c r="U272"/>
      <c r="V272"/>
      <c r="W272"/>
      <c r="X272"/>
      <c r="Y272"/>
      <c r="Z272"/>
      <c r="AA272"/>
      <c r="AB272"/>
      <c r="AC272"/>
      <c r="AD272"/>
    </row>
    <row r="273" spans="1:30" x14ac:dyDescent="0.35">
      <c r="A273"/>
      <c r="B273"/>
      <c r="C273"/>
      <c r="D273"/>
      <c r="E273"/>
      <c r="F273"/>
      <c r="G273"/>
      <c r="H273"/>
      <c r="I273"/>
      <c r="J273"/>
      <c r="K273"/>
      <c r="L273"/>
      <c r="M273"/>
      <c r="N273"/>
      <c r="O273"/>
      <c r="P273"/>
      <c r="Q273"/>
      <c r="R273"/>
      <c r="S273"/>
      <c r="T273"/>
      <c r="U273"/>
      <c r="V273"/>
      <c r="W273"/>
      <c r="X273"/>
      <c r="Y273"/>
      <c r="Z273"/>
      <c r="AA273"/>
      <c r="AB273"/>
      <c r="AC273"/>
      <c r="AD273"/>
    </row>
    <row r="274" spans="1:30" x14ac:dyDescent="0.35">
      <c r="A274"/>
      <c r="B274"/>
      <c r="C274"/>
      <c r="D274"/>
      <c r="E274"/>
      <c r="F274"/>
      <c r="G274"/>
      <c r="H274"/>
      <c r="I274"/>
      <c r="J274"/>
      <c r="K274"/>
      <c r="L274"/>
      <c r="M274"/>
      <c r="N274"/>
      <c r="O274"/>
      <c r="P274"/>
      <c r="Q274"/>
      <c r="R274"/>
      <c r="S274"/>
      <c r="T274"/>
      <c r="U274"/>
      <c r="V274"/>
      <c r="W274"/>
      <c r="X274"/>
      <c r="Y274"/>
      <c r="Z274"/>
      <c r="AA274"/>
      <c r="AB274"/>
      <c r="AC274"/>
      <c r="AD274"/>
    </row>
    <row r="275" spans="1:30" x14ac:dyDescent="0.35">
      <c r="A275"/>
      <c r="B275"/>
      <c r="C275"/>
      <c r="D275"/>
      <c r="E275"/>
      <c r="F275"/>
      <c r="G275"/>
      <c r="H275"/>
      <c r="I275"/>
      <c r="J275"/>
      <c r="K275"/>
      <c r="L275"/>
      <c r="M275"/>
      <c r="N275"/>
      <c r="O275"/>
      <c r="P275"/>
      <c r="Q275"/>
      <c r="R275"/>
      <c r="S275"/>
      <c r="T275"/>
      <c r="U275"/>
      <c r="V275"/>
      <c r="W275"/>
      <c r="X275"/>
      <c r="Y275"/>
      <c r="Z275"/>
      <c r="AA275"/>
      <c r="AB275"/>
      <c r="AC275"/>
      <c r="AD275"/>
    </row>
    <row r="276" spans="1:30" x14ac:dyDescent="0.35">
      <c r="A276"/>
      <c r="B276"/>
      <c r="C276"/>
      <c r="D276"/>
      <c r="E276"/>
      <c r="F276"/>
      <c r="G276"/>
      <c r="H276"/>
      <c r="I276"/>
      <c r="J276"/>
      <c r="K276"/>
      <c r="L276"/>
      <c r="M276"/>
      <c r="N276"/>
      <c r="O276"/>
      <c r="P276"/>
      <c r="Q276"/>
      <c r="R276"/>
      <c r="S276"/>
      <c r="T276"/>
      <c r="U276"/>
      <c r="V276"/>
      <c r="W276"/>
      <c r="X276"/>
      <c r="Y276"/>
      <c r="Z276"/>
      <c r="AA276"/>
      <c r="AB276"/>
      <c r="AC276"/>
      <c r="AD276"/>
    </row>
    <row r="277" spans="1:30" x14ac:dyDescent="0.35">
      <c r="A277"/>
      <c r="B277"/>
      <c r="C277"/>
      <c r="D277"/>
      <c r="E277"/>
      <c r="F277"/>
      <c r="G277"/>
      <c r="H277"/>
      <c r="I277"/>
      <c r="J277"/>
      <c r="K277"/>
      <c r="L277"/>
      <c r="M277"/>
      <c r="N277"/>
      <c r="O277"/>
      <c r="P277"/>
      <c r="Q277"/>
      <c r="R277"/>
      <c r="S277"/>
      <c r="T277"/>
      <c r="U277"/>
      <c r="V277"/>
      <c r="W277"/>
      <c r="X277"/>
      <c r="Y277"/>
      <c r="Z277"/>
      <c r="AA277"/>
      <c r="AB277"/>
      <c r="AC277"/>
      <c r="AD277"/>
    </row>
    <row r="278" spans="1:30" x14ac:dyDescent="0.35">
      <c r="A278"/>
      <c r="B278"/>
      <c r="C278"/>
      <c r="D278"/>
      <c r="E278"/>
      <c r="F278"/>
      <c r="G278"/>
      <c r="H278"/>
      <c r="I278"/>
      <c r="J278"/>
      <c r="K278"/>
      <c r="L278"/>
      <c r="M278"/>
      <c r="N278"/>
      <c r="O278"/>
      <c r="P278"/>
      <c r="Q278"/>
      <c r="R278"/>
      <c r="S278"/>
      <c r="T278"/>
      <c r="U278"/>
      <c r="V278"/>
      <c r="W278"/>
      <c r="X278"/>
      <c r="Y278"/>
      <c r="Z278"/>
      <c r="AA278"/>
      <c r="AB278"/>
      <c r="AC278"/>
      <c r="AD278"/>
    </row>
    <row r="279" spans="1:30" x14ac:dyDescent="0.35">
      <c r="A279"/>
      <c r="B279"/>
      <c r="C279"/>
      <c r="D279"/>
      <c r="E279"/>
      <c r="F279"/>
      <c r="G279"/>
      <c r="H279"/>
      <c r="I279"/>
      <c r="J279"/>
      <c r="K279"/>
      <c r="L279"/>
      <c r="M279"/>
      <c r="N279"/>
      <c r="O279"/>
      <c r="P279"/>
      <c r="Q279"/>
      <c r="R279"/>
      <c r="S279"/>
      <c r="T279"/>
      <c r="U279"/>
      <c r="V279"/>
      <c r="W279"/>
      <c r="X279"/>
      <c r="Y279"/>
      <c r="Z279"/>
      <c r="AA279"/>
      <c r="AB279"/>
      <c r="AC279"/>
      <c r="AD279"/>
    </row>
    <row r="280" spans="1:30" x14ac:dyDescent="0.35">
      <c r="A280"/>
      <c r="B280"/>
      <c r="C280"/>
      <c r="D280"/>
      <c r="E280"/>
      <c r="F280"/>
      <c r="G280"/>
      <c r="H280"/>
      <c r="I280"/>
      <c r="J280"/>
      <c r="K280"/>
      <c r="L280"/>
      <c r="M280"/>
      <c r="N280"/>
      <c r="O280"/>
      <c r="P280"/>
      <c r="Q280"/>
      <c r="R280"/>
      <c r="S280"/>
      <c r="T280"/>
      <c r="U280"/>
      <c r="V280"/>
      <c r="W280"/>
      <c r="X280"/>
      <c r="Y280"/>
      <c r="Z280"/>
      <c r="AA280"/>
      <c r="AB280"/>
      <c r="AC280"/>
      <c r="AD280"/>
    </row>
    <row r="281" spans="1:30" x14ac:dyDescent="0.35">
      <c r="A281"/>
      <c r="B281"/>
      <c r="C281"/>
      <c r="D281"/>
      <c r="E281"/>
      <c r="F281"/>
      <c r="G281"/>
      <c r="H281"/>
      <c r="I281"/>
      <c r="J281"/>
      <c r="K281"/>
      <c r="L281"/>
      <c r="M281"/>
      <c r="N281"/>
      <c r="O281"/>
      <c r="P281"/>
      <c r="Q281"/>
      <c r="R281"/>
      <c r="S281"/>
      <c r="T281"/>
      <c r="U281"/>
      <c r="V281"/>
      <c r="W281"/>
      <c r="X281"/>
      <c r="Y281"/>
      <c r="Z281"/>
      <c r="AA281"/>
      <c r="AB281"/>
      <c r="AC281"/>
      <c r="AD281"/>
    </row>
    <row r="282" spans="1:30" x14ac:dyDescent="0.35">
      <c r="A282"/>
      <c r="B282"/>
      <c r="C282"/>
      <c r="D282"/>
      <c r="E282"/>
      <c r="F282"/>
      <c r="G282"/>
      <c r="H282"/>
      <c r="I282"/>
      <c r="J282"/>
      <c r="K282"/>
      <c r="L282"/>
      <c r="M282"/>
      <c r="N282"/>
      <c r="O282"/>
      <c r="P282"/>
      <c r="Q282"/>
      <c r="R282"/>
      <c r="S282"/>
      <c r="T282"/>
      <c r="U282"/>
      <c r="V282"/>
      <c r="W282"/>
      <c r="X282"/>
      <c r="Y282"/>
      <c r="Z282"/>
      <c r="AA282"/>
      <c r="AB282"/>
      <c r="AC282"/>
      <c r="AD282"/>
    </row>
    <row r="283" spans="1:30" x14ac:dyDescent="0.35">
      <c r="A283"/>
      <c r="B283"/>
      <c r="C283"/>
      <c r="D283"/>
      <c r="E283"/>
      <c r="F283"/>
      <c r="G283"/>
      <c r="H283"/>
      <c r="I283"/>
      <c r="J283"/>
      <c r="K283"/>
      <c r="L283"/>
      <c r="M283"/>
      <c r="N283"/>
      <c r="O283"/>
      <c r="P283"/>
      <c r="Q283"/>
      <c r="R283"/>
      <c r="S283"/>
      <c r="T283"/>
      <c r="U283"/>
      <c r="V283"/>
      <c r="W283"/>
      <c r="X283"/>
      <c r="Y283"/>
      <c r="Z283"/>
      <c r="AA283"/>
      <c r="AB283"/>
      <c r="AC283"/>
      <c r="AD283"/>
    </row>
    <row r="284" spans="1:30" x14ac:dyDescent="0.35">
      <c r="A284"/>
      <c r="B284"/>
      <c r="C284"/>
      <c r="D284"/>
      <c r="E284"/>
      <c r="F284"/>
      <c r="G284"/>
      <c r="H284"/>
      <c r="I284"/>
      <c r="J284"/>
      <c r="K284"/>
      <c r="L284"/>
      <c r="M284"/>
      <c r="N284"/>
      <c r="O284"/>
      <c r="P284"/>
      <c r="Q284"/>
      <c r="R284"/>
      <c r="S284"/>
      <c r="T284"/>
      <c r="U284"/>
      <c r="V284"/>
      <c r="W284"/>
      <c r="X284"/>
      <c r="Y284"/>
      <c r="Z284"/>
      <c r="AA284"/>
      <c r="AB284"/>
      <c r="AC284"/>
      <c r="AD284"/>
    </row>
    <row r="285" spans="1:30" x14ac:dyDescent="0.35">
      <c r="A285"/>
      <c r="B285"/>
      <c r="C285"/>
      <c r="D285"/>
      <c r="E285"/>
      <c r="F285"/>
      <c r="G285"/>
      <c r="H285"/>
      <c r="I285"/>
      <c r="J285"/>
      <c r="K285"/>
      <c r="L285"/>
      <c r="M285"/>
      <c r="N285"/>
      <c r="O285"/>
      <c r="P285"/>
      <c r="Q285"/>
      <c r="R285"/>
      <c r="S285"/>
      <c r="T285"/>
      <c r="U285"/>
      <c r="V285"/>
      <c r="W285"/>
      <c r="X285"/>
      <c r="Y285"/>
      <c r="Z285"/>
      <c r="AA285"/>
      <c r="AB285"/>
      <c r="AC285"/>
      <c r="AD285"/>
    </row>
    <row r="286" spans="1:30" x14ac:dyDescent="0.35">
      <c r="A286"/>
      <c r="B286"/>
      <c r="C286"/>
      <c r="D286"/>
      <c r="E286"/>
      <c r="F286"/>
      <c r="G286"/>
      <c r="H286"/>
      <c r="I286"/>
      <c r="J286"/>
      <c r="K286"/>
      <c r="L286"/>
      <c r="M286"/>
      <c r="N286"/>
      <c r="O286"/>
      <c r="P286"/>
      <c r="Q286"/>
      <c r="R286"/>
      <c r="S286"/>
      <c r="T286"/>
      <c r="U286"/>
      <c r="V286"/>
      <c r="W286"/>
      <c r="X286"/>
      <c r="Y286"/>
      <c r="Z286"/>
      <c r="AA286"/>
      <c r="AB286"/>
      <c r="AC286"/>
      <c r="AD286"/>
    </row>
    <row r="287" spans="1:30" x14ac:dyDescent="0.35">
      <c r="A287"/>
      <c r="B287"/>
      <c r="C287"/>
      <c r="D287"/>
      <c r="E287"/>
      <c r="F287"/>
      <c r="G287"/>
      <c r="H287"/>
      <c r="I287"/>
      <c r="J287"/>
      <c r="K287"/>
      <c r="L287"/>
      <c r="M287"/>
      <c r="N287"/>
      <c r="O287"/>
      <c r="P287"/>
      <c r="Q287"/>
      <c r="R287"/>
      <c r="S287"/>
      <c r="T287"/>
      <c r="U287"/>
      <c r="V287"/>
      <c r="W287"/>
      <c r="X287"/>
      <c r="Y287"/>
      <c r="Z287"/>
      <c r="AA287"/>
      <c r="AB287"/>
      <c r="AC287"/>
      <c r="AD287"/>
    </row>
    <row r="288" spans="1:30" x14ac:dyDescent="0.35">
      <c r="A288"/>
      <c r="B288"/>
      <c r="C288"/>
      <c r="D288"/>
      <c r="E288"/>
      <c r="F288"/>
      <c r="G288"/>
      <c r="H288"/>
      <c r="I288"/>
      <c r="J288"/>
      <c r="K288"/>
      <c r="L288"/>
      <c r="M288"/>
      <c r="N288"/>
      <c r="O288"/>
      <c r="P288"/>
      <c r="Q288"/>
      <c r="R288"/>
      <c r="S288"/>
      <c r="T288"/>
      <c r="U288"/>
      <c r="V288"/>
      <c r="W288"/>
      <c r="X288"/>
      <c r="Y288"/>
      <c r="Z288"/>
      <c r="AA288"/>
      <c r="AB288"/>
      <c r="AC288"/>
      <c r="AD288"/>
    </row>
    <row r="289" spans="1:30" x14ac:dyDescent="0.35">
      <c r="A289"/>
      <c r="B289"/>
      <c r="C289"/>
      <c r="D289"/>
      <c r="E289"/>
      <c r="F289"/>
      <c r="G289"/>
      <c r="H289"/>
      <c r="I289"/>
      <c r="J289"/>
      <c r="K289"/>
      <c r="L289"/>
      <c r="M289"/>
      <c r="N289"/>
      <c r="O289"/>
      <c r="P289"/>
      <c r="Q289"/>
      <c r="R289"/>
      <c r="S289"/>
      <c r="T289"/>
      <c r="U289"/>
      <c r="V289"/>
      <c r="W289"/>
      <c r="X289"/>
      <c r="Y289"/>
      <c r="Z289"/>
      <c r="AA289"/>
      <c r="AB289"/>
      <c r="AC289"/>
      <c r="AD289"/>
    </row>
    <row r="290" spans="1:30" x14ac:dyDescent="0.35">
      <c r="A290"/>
      <c r="B290"/>
      <c r="C290"/>
      <c r="D290"/>
      <c r="E290"/>
      <c r="F290"/>
      <c r="G290"/>
      <c r="H290"/>
      <c r="I290"/>
      <c r="J290"/>
      <c r="K290"/>
      <c r="L290"/>
      <c r="M290"/>
      <c r="N290"/>
      <c r="O290"/>
      <c r="P290"/>
      <c r="Q290"/>
      <c r="R290"/>
      <c r="S290"/>
      <c r="T290"/>
      <c r="U290"/>
      <c r="V290"/>
      <c r="W290"/>
      <c r="X290"/>
      <c r="Y290"/>
      <c r="Z290"/>
      <c r="AA290"/>
      <c r="AB290"/>
      <c r="AC290"/>
      <c r="AD290"/>
    </row>
    <row r="291" spans="1:30" x14ac:dyDescent="0.35">
      <c r="A291"/>
      <c r="B291"/>
      <c r="C291"/>
      <c r="D291"/>
      <c r="E291"/>
      <c r="F291"/>
      <c r="G291"/>
      <c r="H291"/>
      <c r="I291"/>
      <c r="J291"/>
      <c r="K291"/>
      <c r="L291"/>
      <c r="M291"/>
      <c r="N291"/>
      <c r="O291"/>
      <c r="P291"/>
      <c r="Q291"/>
      <c r="R291"/>
      <c r="S291"/>
      <c r="T291"/>
      <c r="U291"/>
      <c r="V291"/>
      <c r="W291"/>
      <c r="X291"/>
      <c r="Y291"/>
      <c r="Z291"/>
      <c r="AA291"/>
      <c r="AB291"/>
      <c r="AC291"/>
      <c r="AD291"/>
    </row>
    <row r="292" spans="1:30" x14ac:dyDescent="0.35">
      <c r="A292"/>
      <c r="B292"/>
      <c r="C292"/>
      <c r="D292"/>
      <c r="E292"/>
      <c r="F292"/>
      <c r="G292"/>
      <c r="H292"/>
      <c r="I292"/>
      <c r="J292"/>
      <c r="K292"/>
      <c r="L292"/>
      <c r="M292"/>
      <c r="N292"/>
      <c r="O292"/>
      <c r="P292"/>
      <c r="Q292"/>
      <c r="R292"/>
      <c r="S292"/>
      <c r="T292"/>
      <c r="U292"/>
      <c r="V292"/>
      <c r="W292"/>
      <c r="X292"/>
      <c r="Y292"/>
      <c r="Z292"/>
      <c r="AA292"/>
      <c r="AB292"/>
      <c r="AC292"/>
      <c r="AD292"/>
    </row>
    <row r="293" spans="1:30" x14ac:dyDescent="0.35">
      <c r="A293"/>
      <c r="B293"/>
      <c r="C293"/>
      <c r="D293"/>
      <c r="E293"/>
      <c r="F293"/>
      <c r="G293"/>
      <c r="H293"/>
      <c r="I293"/>
      <c r="J293"/>
      <c r="K293"/>
      <c r="L293"/>
      <c r="M293"/>
      <c r="N293"/>
      <c r="O293"/>
      <c r="P293"/>
      <c r="Q293"/>
      <c r="R293"/>
      <c r="S293"/>
      <c r="T293"/>
      <c r="U293"/>
      <c r="V293"/>
      <c r="W293"/>
      <c r="X293"/>
      <c r="Y293"/>
      <c r="Z293"/>
      <c r="AA293"/>
      <c r="AB293"/>
      <c r="AC293"/>
      <c r="AD293"/>
    </row>
    <row r="294" spans="1:30" x14ac:dyDescent="0.35">
      <c r="A294"/>
      <c r="B294"/>
      <c r="C294"/>
      <c r="D294"/>
      <c r="E294"/>
      <c r="F294"/>
      <c r="G294"/>
      <c r="H294"/>
      <c r="I294"/>
      <c r="J294"/>
      <c r="K294"/>
      <c r="L294"/>
      <c r="M294"/>
      <c r="N294"/>
      <c r="O294"/>
      <c r="P294"/>
      <c r="Q294"/>
      <c r="R294"/>
      <c r="S294"/>
      <c r="T294"/>
      <c r="U294"/>
      <c r="V294"/>
      <c r="W294"/>
      <c r="X294"/>
      <c r="Y294"/>
      <c r="Z294"/>
      <c r="AA294"/>
      <c r="AB294"/>
      <c r="AC294"/>
      <c r="AD294"/>
    </row>
    <row r="295" spans="1:30" x14ac:dyDescent="0.35">
      <c r="A295"/>
      <c r="B295"/>
      <c r="C295"/>
      <c r="D295"/>
      <c r="E295"/>
      <c r="F295"/>
      <c r="G295"/>
      <c r="H295"/>
      <c r="I295"/>
      <c r="J295"/>
      <c r="K295"/>
      <c r="L295"/>
      <c r="M295"/>
      <c r="N295"/>
      <c r="O295"/>
      <c r="P295"/>
      <c r="Q295"/>
      <c r="R295"/>
      <c r="S295"/>
      <c r="T295"/>
      <c r="U295"/>
      <c r="V295"/>
      <c r="W295"/>
      <c r="X295"/>
      <c r="Y295"/>
      <c r="Z295"/>
      <c r="AA295"/>
      <c r="AB295"/>
      <c r="AC295"/>
      <c r="AD295"/>
    </row>
    <row r="296" spans="1:30" x14ac:dyDescent="0.35">
      <c r="A296"/>
      <c r="B296"/>
      <c r="C296"/>
      <c r="D296"/>
      <c r="E296"/>
      <c r="F296"/>
      <c r="G296"/>
      <c r="H296"/>
      <c r="I296"/>
      <c r="J296"/>
      <c r="K296"/>
      <c r="L296"/>
      <c r="M296"/>
      <c r="N296"/>
      <c r="O296"/>
      <c r="P296"/>
      <c r="Q296"/>
      <c r="R296"/>
      <c r="S296"/>
      <c r="T296"/>
      <c r="U296"/>
      <c r="V296"/>
      <c r="W296"/>
      <c r="X296"/>
      <c r="Y296"/>
      <c r="Z296"/>
      <c r="AA296"/>
      <c r="AB296"/>
      <c r="AC296"/>
      <c r="AD296"/>
    </row>
    <row r="297" spans="1:30" x14ac:dyDescent="0.35">
      <c r="A297"/>
      <c r="B297"/>
      <c r="C297"/>
      <c r="D297"/>
      <c r="E297"/>
      <c r="F297"/>
      <c r="G297"/>
      <c r="H297"/>
      <c r="I297"/>
      <c r="J297"/>
      <c r="K297"/>
      <c r="L297"/>
      <c r="M297"/>
      <c r="N297"/>
      <c r="O297"/>
      <c r="P297"/>
      <c r="Q297"/>
      <c r="R297"/>
      <c r="S297"/>
      <c r="T297"/>
      <c r="U297"/>
      <c r="V297"/>
      <c r="W297"/>
      <c r="X297"/>
      <c r="Y297"/>
      <c r="Z297"/>
      <c r="AA297"/>
      <c r="AB297"/>
      <c r="AC297"/>
      <c r="AD297"/>
    </row>
    <row r="298" spans="1:30" x14ac:dyDescent="0.35">
      <c r="A298"/>
      <c r="B298"/>
      <c r="C298"/>
      <c r="D298"/>
      <c r="E298"/>
      <c r="F298"/>
      <c r="G298"/>
      <c r="H298"/>
      <c r="I298"/>
      <c r="J298"/>
      <c r="K298"/>
      <c r="L298"/>
      <c r="M298"/>
      <c r="N298"/>
      <c r="O298"/>
      <c r="P298"/>
      <c r="Q298"/>
      <c r="R298"/>
      <c r="S298"/>
      <c r="T298"/>
      <c r="U298"/>
      <c r="V298"/>
      <c r="W298"/>
      <c r="X298"/>
      <c r="Y298"/>
      <c r="Z298"/>
      <c r="AA298"/>
      <c r="AB298"/>
      <c r="AC298"/>
      <c r="AD298"/>
    </row>
    <row r="299" spans="1:30" x14ac:dyDescent="0.35">
      <c r="A299"/>
      <c r="B299"/>
      <c r="C299"/>
      <c r="D299"/>
      <c r="E299"/>
      <c r="F299"/>
      <c r="G299"/>
      <c r="H299"/>
      <c r="I299"/>
      <c r="J299"/>
      <c r="K299"/>
      <c r="L299"/>
      <c r="M299"/>
      <c r="N299"/>
      <c r="O299"/>
      <c r="P299"/>
      <c r="Q299"/>
      <c r="R299"/>
      <c r="S299"/>
      <c r="T299"/>
      <c r="U299"/>
      <c r="V299"/>
      <c r="W299"/>
      <c r="X299"/>
      <c r="Y299"/>
      <c r="Z299"/>
      <c r="AA299"/>
      <c r="AB299"/>
      <c r="AC299"/>
      <c r="AD299"/>
    </row>
    <row r="300" spans="1:30" x14ac:dyDescent="0.35">
      <c r="A300"/>
      <c r="B300"/>
      <c r="C300"/>
      <c r="D300"/>
      <c r="E300"/>
      <c r="F300"/>
      <c r="G300"/>
      <c r="H300"/>
      <c r="I300"/>
      <c r="J300"/>
      <c r="K300"/>
      <c r="L300"/>
      <c r="M300"/>
      <c r="N300"/>
      <c r="O300"/>
      <c r="P300"/>
      <c r="Q300"/>
      <c r="R300"/>
      <c r="S300"/>
      <c r="T300"/>
      <c r="U300"/>
      <c r="V300"/>
      <c r="W300"/>
      <c r="X300"/>
      <c r="Y300"/>
      <c r="Z300"/>
      <c r="AA300"/>
      <c r="AB300"/>
      <c r="AC300"/>
      <c r="AD300"/>
    </row>
    <row r="301" spans="1:30" x14ac:dyDescent="0.35">
      <c r="A301"/>
      <c r="B301"/>
      <c r="C301"/>
      <c r="D301"/>
      <c r="E301"/>
      <c r="F301"/>
      <c r="G301"/>
      <c r="H301"/>
      <c r="I301"/>
      <c r="J301"/>
      <c r="K301"/>
      <c r="L301"/>
      <c r="M301"/>
      <c r="N301"/>
      <c r="O301"/>
      <c r="P301"/>
      <c r="Q301"/>
      <c r="R301"/>
      <c r="S301"/>
      <c r="T301"/>
      <c r="U301"/>
      <c r="V301"/>
      <c r="W301"/>
      <c r="X301"/>
      <c r="Y301"/>
      <c r="Z301"/>
      <c r="AA301"/>
      <c r="AB301"/>
      <c r="AC301"/>
      <c r="AD301"/>
    </row>
    <row r="302" spans="1:30" x14ac:dyDescent="0.35">
      <c r="A302"/>
      <c r="B302"/>
      <c r="C302"/>
      <c r="D302"/>
      <c r="E302"/>
      <c r="F302"/>
      <c r="G302"/>
      <c r="H302"/>
      <c r="I302"/>
      <c r="J302"/>
      <c r="K302"/>
      <c r="L302"/>
      <c r="M302"/>
      <c r="N302"/>
      <c r="O302"/>
      <c r="P302"/>
      <c r="Q302"/>
      <c r="R302"/>
      <c r="S302"/>
      <c r="T302"/>
      <c r="U302"/>
      <c r="V302"/>
      <c r="W302"/>
      <c r="X302"/>
      <c r="Y302"/>
      <c r="Z302"/>
      <c r="AA302"/>
      <c r="AB302"/>
      <c r="AC302"/>
      <c r="AD302"/>
    </row>
    <row r="303" spans="1:30" x14ac:dyDescent="0.35">
      <c r="A303"/>
      <c r="B303"/>
      <c r="C303"/>
      <c r="D303"/>
      <c r="E303"/>
      <c r="F303"/>
      <c r="G303"/>
      <c r="H303"/>
      <c r="I303"/>
      <c r="J303"/>
      <c r="K303"/>
      <c r="L303"/>
      <c r="M303"/>
      <c r="N303"/>
      <c r="O303"/>
      <c r="P303"/>
      <c r="Q303"/>
      <c r="R303"/>
      <c r="S303"/>
      <c r="T303"/>
      <c r="U303"/>
      <c r="V303"/>
      <c r="W303"/>
      <c r="X303"/>
      <c r="Y303"/>
      <c r="Z303"/>
      <c r="AA303"/>
      <c r="AB303"/>
      <c r="AC303"/>
      <c r="AD303"/>
    </row>
    <row r="304" spans="1:30" x14ac:dyDescent="0.35">
      <c r="A304"/>
      <c r="B304"/>
      <c r="C304"/>
      <c r="D304"/>
      <c r="E304"/>
      <c r="F304"/>
      <c r="G304"/>
      <c r="H304"/>
      <c r="I304"/>
      <c r="J304"/>
      <c r="K304"/>
      <c r="L304"/>
      <c r="M304"/>
      <c r="N304"/>
      <c r="O304"/>
      <c r="P304"/>
      <c r="Q304"/>
      <c r="R304"/>
      <c r="S304"/>
      <c r="T304"/>
      <c r="U304"/>
      <c r="V304"/>
      <c r="W304"/>
      <c r="X304"/>
      <c r="Y304"/>
      <c r="Z304"/>
      <c r="AA304"/>
      <c r="AB304"/>
      <c r="AC304"/>
      <c r="AD304"/>
    </row>
    <row r="305" spans="1:30" x14ac:dyDescent="0.35">
      <c r="A305"/>
      <c r="B305"/>
      <c r="C305"/>
      <c r="D305"/>
      <c r="E305"/>
      <c r="F305"/>
      <c r="G305"/>
      <c r="H305"/>
      <c r="I305"/>
      <c r="J305"/>
      <c r="K305"/>
      <c r="L305"/>
      <c r="M305"/>
      <c r="N305"/>
      <c r="O305"/>
      <c r="P305"/>
      <c r="Q305"/>
      <c r="R305"/>
      <c r="S305"/>
      <c r="T305"/>
      <c r="U305"/>
      <c r="V305"/>
      <c r="W305"/>
      <c r="X305"/>
      <c r="Y305"/>
      <c r="Z305"/>
      <c r="AA305"/>
      <c r="AB305"/>
      <c r="AC305"/>
      <c r="AD305"/>
    </row>
    <row r="306" spans="1:30" x14ac:dyDescent="0.35">
      <c r="A306"/>
      <c r="B306"/>
      <c r="C306"/>
      <c r="D306"/>
      <c r="E306"/>
      <c r="F306"/>
      <c r="G306"/>
      <c r="H306"/>
      <c r="I306"/>
      <c r="J306"/>
      <c r="K306"/>
      <c r="L306"/>
      <c r="M306"/>
      <c r="N306"/>
      <c r="O306"/>
      <c r="P306"/>
      <c r="Q306"/>
      <c r="R306"/>
      <c r="S306"/>
      <c r="T306"/>
      <c r="U306"/>
      <c r="V306"/>
      <c r="W306"/>
      <c r="X306"/>
      <c r="Y306"/>
      <c r="Z306"/>
      <c r="AA306"/>
      <c r="AB306"/>
      <c r="AC306"/>
      <c r="AD306"/>
    </row>
    <row r="307" spans="1:30" x14ac:dyDescent="0.35">
      <c r="A307"/>
      <c r="B307"/>
      <c r="C307"/>
      <c r="D307"/>
      <c r="E307"/>
      <c r="F307"/>
      <c r="G307"/>
      <c r="H307"/>
      <c r="I307"/>
      <c r="J307"/>
      <c r="K307"/>
      <c r="L307"/>
      <c r="M307"/>
      <c r="N307"/>
      <c r="O307"/>
      <c r="P307"/>
      <c r="Q307"/>
      <c r="R307"/>
      <c r="S307"/>
      <c r="T307"/>
      <c r="U307"/>
      <c r="V307"/>
      <c r="W307"/>
      <c r="X307"/>
      <c r="Y307"/>
      <c r="Z307"/>
      <c r="AA307"/>
      <c r="AB307"/>
      <c r="AC307"/>
      <c r="AD307"/>
    </row>
    <row r="308" spans="1:30" x14ac:dyDescent="0.35">
      <c r="A308"/>
      <c r="B308"/>
      <c r="C308"/>
      <c r="D308"/>
      <c r="E308"/>
      <c r="F308"/>
      <c r="G308"/>
      <c r="H308"/>
      <c r="I308"/>
      <c r="J308"/>
      <c r="K308"/>
      <c r="L308"/>
      <c r="M308"/>
      <c r="N308"/>
      <c r="O308"/>
      <c r="P308"/>
      <c r="Q308"/>
      <c r="R308"/>
      <c r="S308"/>
      <c r="T308"/>
      <c r="U308"/>
      <c r="V308"/>
      <c r="W308"/>
      <c r="X308"/>
      <c r="Y308"/>
      <c r="Z308"/>
      <c r="AA308"/>
      <c r="AB308"/>
      <c r="AC308"/>
      <c r="AD308"/>
    </row>
    <row r="309" spans="1:30" x14ac:dyDescent="0.35">
      <c r="A309"/>
      <c r="B309"/>
      <c r="C309"/>
      <c r="D309"/>
      <c r="E309"/>
      <c r="F309"/>
      <c r="G309"/>
      <c r="H309"/>
      <c r="I309"/>
      <c r="J309"/>
      <c r="K309"/>
      <c r="L309"/>
      <c r="M309"/>
      <c r="N309"/>
      <c r="O309"/>
      <c r="P309"/>
      <c r="Q309"/>
      <c r="R309"/>
      <c r="S309"/>
      <c r="T309"/>
      <c r="U309"/>
      <c r="V309"/>
      <c r="W309"/>
      <c r="X309"/>
      <c r="Y309"/>
      <c r="Z309"/>
      <c r="AA309"/>
      <c r="AB309"/>
      <c r="AC309"/>
      <c r="AD309"/>
    </row>
    <row r="310" spans="1:30" x14ac:dyDescent="0.35">
      <c r="A310"/>
      <c r="B310"/>
      <c r="C310"/>
      <c r="D310"/>
      <c r="E310"/>
      <c r="F310"/>
      <c r="G310"/>
      <c r="H310"/>
      <c r="I310"/>
      <c r="J310"/>
      <c r="K310"/>
      <c r="L310"/>
      <c r="M310"/>
      <c r="N310"/>
      <c r="O310"/>
      <c r="P310"/>
      <c r="Q310"/>
      <c r="R310"/>
      <c r="S310"/>
      <c r="T310"/>
      <c r="U310"/>
      <c r="V310"/>
      <c r="W310"/>
      <c r="X310"/>
      <c r="Y310"/>
      <c r="Z310"/>
      <c r="AA310"/>
      <c r="AB310"/>
      <c r="AC310"/>
      <c r="AD310"/>
    </row>
    <row r="311" spans="1:30" x14ac:dyDescent="0.35">
      <c r="A311"/>
      <c r="B311"/>
      <c r="C311"/>
      <c r="D311"/>
      <c r="E311"/>
      <c r="F311"/>
      <c r="G311"/>
      <c r="H311"/>
      <c r="I311"/>
      <c r="J311"/>
      <c r="K311"/>
      <c r="L311"/>
      <c r="M311"/>
      <c r="N311"/>
      <c r="O311"/>
      <c r="P311"/>
      <c r="Q311"/>
      <c r="R311"/>
      <c r="S311"/>
      <c r="T311"/>
      <c r="U311"/>
      <c r="V311"/>
      <c r="W311"/>
      <c r="X311"/>
      <c r="Y311"/>
      <c r="Z311"/>
      <c r="AA311"/>
      <c r="AB311"/>
      <c r="AC311"/>
      <c r="AD311"/>
    </row>
    <row r="312" spans="1:30" x14ac:dyDescent="0.35">
      <c r="A312"/>
      <c r="B312"/>
      <c r="C312"/>
      <c r="D312"/>
      <c r="E312"/>
      <c r="F312"/>
      <c r="G312"/>
      <c r="H312"/>
      <c r="I312"/>
      <c r="J312"/>
      <c r="K312"/>
      <c r="L312"/>
      <c r="M312"/>
      <c r="N312"/>
      <c r="O312"/>
      <c r="P312"/>
      <c r="Q312"/>
      <c r="R312"/>
      <c r="S312"/>
      <c r="T312"/>
      <c r="U312"/>
      <c r="V312"/>
      <c r="W312"/>
      <c r="X312"/>
      <c r="Y312"/>
      <c r="Z312"/>
      <c r="AA312"/>
      <c r="AB312"/>
      <c r="AC312"/>
      <c r="AD312"/>
    </row>
    <row r="313" spans="1:30" x14ac:dyDescent="0.35">
      <c r="A313"/>
      <c r="B313"/>
      <c r="C313"/>
      <c r="D313"/>
      <c r="E313"/>
      <c r="F313"/>
      <c r="G313"/>
      <c r="H313"/>
      <c r="I313"/>
      <c r="J313"/>
      <c r="K313"/>
      <c r="L313"/>
      <c r="M313"/>
      <c r="N313"/>
      <c r="O313"/>
      <c r="P313"/>
      <c r="Q313"/>
      <c r="R313"/>
      <c r="S313"/>
      <c r="T313"/>
      <c r="U313"/>
      <c r="V313"/>
      <c r="W313"/>
      <c r="X313"/>
      <c r="Y313"/>
      <c r="Z313"/>
      <c r="AA313"/>
      <c r="AB313"/>
      <c r="AC313"/>
      <c r="AD313"/>
    </row>
    <row r="314" spans="1:30" x14ac:dyDescent="0.35">
      <c r="A314"/>
      <c r="B314"/>
      <c r="C314"/>
      <c r="D314"/>
      <c r="E314"/>
      <c r="F314"/>
      <c r="G314"/>
      <c r="H314"/>
      <c r="I314"/>
      <c r="J314"/>
      <c r="K314"/>
      <c r="L314"/>
      <c r="M314"/>
      <c r="N314"/>
      <c r="O314"/>
      <c r="P314"/>
      <c r="Q314"/>
      <c r="R314"/>
      <c r="S314"/>
      <c r="T314"/>
      <c r="U314"/>
      <c r="V314"/>
      <c r="W314"/>
      <c r="X314"/>
      <c r="Y314"/>
      <c r="Z314"/>
      <c r="AA314"/>
      <c r="AB314"/>
      <c r="AC314"/>
      <c r="AD314"/>
    </row>
    <row r="315" spans="1:30" x14ac:dyDescent="0.35">
      <c r="A315"/>
      <c r="B315"/>
      <c r="C315"/>
      <c r="D315"/>
      <c r="E315"/>
      <c r="F315"/>
      <c r="G315"/>
      <c r="H315"/>
      <c r="I315"/>
      <c r="J315"/>
      <c r="K315"/>
      <c r="L315"/>
      <c r="M315"/>
      <c r="N315"/>
      <c r="O315"/>
      <c r="P315"/>
      <c r="Q315"/>
      <c r="R315"/>
      <c r="S315"/>
      <c r="T315"/>
      <c r="U315"/>
      <c r="V315"/>
      <c r="W315"/>
      <c r="X315"/>
      <c r="Y315"/>
      <c r="Z315"/>
      <c r="AA315"/>
      <c r="AB315"/>
      <c r="AC315"/>
      <c r="AD315"/>
    </row>
    <row r="316" spans="1:30" x14ac:dyDescent="0.35">
      <c r="A316"/>
      <c r="B316"/>
      <c r="C316"/>
      <c r="D316"/>
      <c r="E316"/>
      <c r="F316"/>
      <c r="G316"/>
      <c r="H316"/>
      <c r="I316"/>
      <c r="J316"/>
      <c r="K316"/>
      <c r="L316"/>
      <c r="M316"/>
      <c r="N316"/>
      <c r="O316"/>
      <c r="P316"/>
      <c r="Q316"/>
      <c r="R316"/>
      <c r="S316"/>
      <c r="T316"/>
      <c r="U316"/>
      <c r="V316"/>
      <c r="W316"/>
      <c r="X316"/>
      <c r="Y316"/>
      <c r="Z316"/>
      <c r="AA316"/>
      <c r="AB316"/>
      <c r="AC316"/>
      <c r="AD316"/>
    </row>
    <row r="317" spans="1:30" x14ac:dyDescent="0.35">
      <c r="A317"/>
      <c r="B317"/>
      <c r="C317"/>
      <c r="D317"/>
      <c r="E317"/>
      <c r="F317"/>
      <c r="G317"/>
      <c r="H317"/>
      <c r="I317"/>
      <c r="J317"/>
      <c r="K317"/>
      <c r="L317"/>
      <c r="M317"/>
      <c r="N317"/>
      <c r="O317"/>
      <c r="P317"/>
      <c r="Q317"/>
      <c r="R317"/>
      <c r="S317"/>
      <c r="T317"/>
      <c r="U317"/>
      <c r="V317"/>
      <c r="W317"/>
      <c r="X317"/>
      <c r="Y317"/>
      <c r="Z317"/>
      <c r="AA317"/>
      <c r="AB317"/>
      <c r="AC317"/>
      <c r="AD317"/>
    </row>
    <row r="318" spans="1:30" x14ac:dyDescent="0.35">
      <c r="A318"/>
      <c r="B318"/>
      <c r="C318"/>
      <c r="D318"/>
      <c r="E318"/>
      <c r="F318"/>
      <c r="G318"/>
      <c r="H318"/>
      <c r="I318"/>
      <c r="J318"/>
      <c r="K318"/>
      <c r="L318"/>
      <c r="M318"/>
      <c r="N318"/>
      <c r="O318"/>
      <c r="P318"/>
      <c r="Q318"/>
      <c r="R318"/>
      <c r="S318"/>
      <c r="T318"/>
      <c r="U318"/>
      <c r="V318"/>
      <c r="W318"/>
      <c r="X318"/>
      <c r="Y318"/>
      <c r="Z318"/>
      <c r="AA318"/>
      <c r="AB318"/>
      <c r="AC318"/>
      <c r="AD318"/>
    </row>
    <row r="319" spans="1:30" x14ac:dyDescent="0.35">
      <c r="A319"/>
      <c r="B319"/>
      <c r="C319"/>
      <c r="D319"/>
      <c r="E319"/>
      <c r="F319"/>
      <c r="G319"/>
      <c r="H319"/>
      <c r="I319"/>
      <c r="J319"/>
      <c r="K319"/>
      <c r="L319"/>
      <c r="M319"/>
      <c r="N319"/>
      <c r="O319"/>
      <c r="P319"/>
      <c r="Q319"/>
      <c r="R319"/>
      <c r="S319"/>
      <c r="T319"/>
      <c r="U319"/>
      <c r="V319"/>
      <c r="W319"/>
      <c r="X319"/>
      <c r="Y319"/>
      <c r="Z319"/>
      <c r="AA319"/>
      <c r="AB319"/>
      <c r="AC319"/>
      <c r="AD319"/>
    </row>
    <row r="320" spans="1:30" x14ac:dyDescent="0.35">
      <c r="A320"/>
      <c r="B320"/>
      <c r="C320"/>
      <c r="D320"/>
      <c r="E320"/>
      <c r="F320"/>
      <c r="G320"/>
      <c r="H320"/>
      <c r="I320"/>
      <c r="J320"/>
      <c r="K320"/>
      <c r="L320"/>
      <c r="M320"/>
      <c r="N320"/>
      <c r="O320"/>
      <c r="P320"/>
      <c r="Q320"/>
      <c r="R320"/>
      <c r="S320"/>
      <c r="T320"/>
      <c r="U320"/>
      <c r="V320"/>
      <c r="W320"/>
      <c r="X320"/>
      <c r="Y320"/>
      <c r="Z320"/>
      <c r="AA320"/>
      <c r="AB320"/>
      <c r="AC320"/>
      <c r="AD320"/>
    </row>
    <row r="321" spans="1:30" x14ac:dyDescent="0.35">
      <c r="A321"/>
      <c r="B321"/>
      <c r="C321"/>
      <c r="D321"/>
      <c r="E321"/>
      <c r="F321"/>
      <c r="G321"/>
      <c r="H321"/>
      <c r="I321"/>
      <c r="J321"/>
      <c r="K321"/>
      <c r="L321"/>
      <c r="M321"/>
      <c r="N321"/>
      <c r="O321"/>
      <c r="P321"/>
      <c r="Q321"/>
      <c r="R321"/>
      <c r="S321"/>
      <c r="T321"/>
      <c r="U321"/>
      <c r="V321"/>
      <c r="W321"/>
      <c r="X321"/>
      <c r="Y321"/>
      <c r="Z321"/>
      <c r="AA321"/>
      <c r="AB321"/>
      <c r="AC321"/>
      <c r="AD321"/>
    </row>
    <row r="322" spans="1:30" x14ac:dyDescent="0.35">
      <c r="A322"/>
      <c r="B322"/>
      <c r="C322"/>
      <c r="D322"/>
      <c r="E322"/>
      <c r="F322"/>
      <c r="G322"/>
      <c r="H322"/>
      <c r="I322"/>
      <c r="J322"/>
      <c r="K322"/>
      <c r="L322"/>
      <c r="M322"/>
      <c r="N322"/>
      <c r="O322"/>
      <c r="P322"/>
      <c r="Q322"/>
      <c r="R322"/>
      <c r="S322"/>
      <c r="T322"/>
      <c r="U322"/>
      <c r="V322"/>
      <c r="W322"/>
      <c r="X322"/>
      <c r="Y322"/>
      <c r="Z322"/>
      <c r="AA322"/>
      <c r="AB322"/>
      <c r="AC322"/>
      <c r="AD322"/>
    </row>
    <row r="323" spans="1:30" x14ac:dyDescent="0.35">
      <c r="A323"/>
      <c r="B323"/>
      <c r="C323"/>
      <c r="D323"/>
      <c r="E323"/>
      <c r="F323"/>
      <c r="G323"/>
      <c r="H323"/>
      <c r="I323"/>
      <c r="J323"/>
      <c r="K323"/>
      <c r="L323"/>
      <c r="M323"/>
      <c r="N323"/>
      <c r="O323"/>
      <c r="P323"/>
      <c r="Q323"/>
      <c r="R323"/>
      <c r="S323"/>
      <c r="T323"/>
      <c r="U323"/>
      <c r="V323"/>
      <c r="W323"/>
      <c r="X323"/>
      <c r="Y323"/>
      <c r="Z323"/>
      <c r="AA323"/>
      <c r="AB323"/>
      <c r="AC323"/>
      <c r="AD323"/>
    </row>
    <row r="324" spans="1:30" x14ac:dyDescent="0.35">
      <c r="A324"/>
      <c r="B324"/>
      <c r="C324"/>
      <c r="D324"/>
      <c r="E324"/>
      <c r="F324"/>
      <c r="G324"/>
      <c r="H324"/>
      <c r="I324"/>
      <c r="J324"/>
      <c r="K324"/>
      <c r="L324"/>
      <c r="M324"/>
      <c r="N324"/>
      <c r="O324"/>
      <c r="P324"/>
      <c r="Q324"/>
      <c r="R324"/>
      <c r="S324"/>
      <c r="T324"/>
      <c r="U324"/>
      <c r="V324"/>
      <c r="W324"/>
      <c r="X324"/>
      <c r="Y324"/>
      <c r="Z324"/>
      <c r="AA324"/>
      <c r="AB324"/>
      <c r="AC324"/>
      <c r="AD324"/>
    </row>
    <row r="325" spans="1:30" x14ac:dyDescent="0.35">
      <c r="A325"/>
      <c r="B325"/>
      <c r="C325"/>
      <c r="D325"/>
      <c r="E325"/>
      <c r="F325"/>
      <c r="G325"/>
      <c r="H325"/>
      <c r="I325"/>
      <c r="J325"/>
      <c r="K325"/>
      <c r="L325"/>
      <c r="M325"/>
      <c r="N325"/>
      <c r="O325"/>
      <c r="P325"/>
      <c r="Q325"/>
      <c r="R325"/>
      <c r="S325"/>
      <c r="T325"/>
      <c r="U325"/>
      <c r="V325"/>
      <c r="W325"/>
      <c r="X325"/>
      <c r="Y325"/>
      <c r="Z325"/>
      <c r="AA325"/>
      <c r="AB325"/>
      <c r="AC325"/>
      <c r="AD325"/>
    </row>
    <row r="326" spans="1:30" x14ac:dyDescent="0.35">
      <c r="A326"/>
      <c r="B326"/>
      <c r="C326"/>
      <c r="D326"/>
      <c r="E326"/>
      <c r="F326"/>
      <c r="G326"/>
      <c r="H326"/>
      <c r="I326"/>
      <c r="J326"/>
      <c r="K326"/>
      <c r="L326"/>
      <c r="M326"/>
      <c r="N326"/>
      <c r="O326"/>
      <c r="P326"/>
      <c r="Q326"/>
      <c r="R326"/>
      <c r="S326"/>
      <c r="T326"/>
      <c r="U326"/>
      <c r="V326"/>
      <c r="W326"/>
      <c r="X326"/>
      <c r="Y326"/>
      <c r="Z326"/>
      <c r="AA326"/>
      <c r="AB326"/>
      <c r="AC326"/>
      <c r="AD326"/>
    </row>
    <row r="327" spans="1:30" x14ac:dyDescent="0.35">
      <c r="A327"/>
      <c r="B327"/>
      <c r="C327"/>
      <c r="D327"/>
      <c r="E327"/>
      <c r="F327"/>
      <c r="G327"/>
      <c r="H327"/>
      <c r="I327"/>
      <c r="J327"/>
      <c r="K327"/>
      <c r="L327"/>
      <c r="M327"/>
      <c r="N327"/>
      <c r="O327"/>
      <c r="P327"/>
      <c r="Q327"/>
      <c r="R327"/>
      <c r="S327"/>
      <c r="T327"/>
      <c r="U327"/>
      <c r="V327"/>
      <c r="W327"/>
      <c r="X327"/>
      <c r="Y327"/>
      <c r="Z327"/>
      <c r="AA327"/>
      <c r="AB327"/>
      <c r="AC327"/>
      <c r="AD327"/>
    </row>
    <row r="328" spans="1:30" x14ac:dyDescent="0.35">
      <c r="A328"/>
      <c r="B328"/>
      <c r="C328"/>
      <c r="D328"/>
      <c r="E328"/>
      <c r="F328"/>
      <c r="G328"/>
      <c r="H328"/>
      <c r="I328"/>
      <c r="J328"/>
      <c r="K328"/>
      <c r="L328"/>
      <c r="M328"/>
      <c r="N328"/>
      <c r="O328"/>
      <c r="P328"/>
      <c r="Q328"/>
      <c r="R328"/>
      <c r="S328"/>
      <c r="T328"/>
      <c r="U328"/>
      <c r="V328"/>
      <c r="W328"/>
      <c r="X328"/>
      <c r="Y328"/>
      <c r="Z328"/>
      <c r="AA328"/>
      <c r="AB328"/>
      <c r="AC328"/>
      <c r="AD328"/>
    </row>
    <row r="329" spans="1:30" x14ac:dyDescent="0.35">
      <c r="A329"/>
      <c r="B329"/>
      <c r="C329"/>
      <c r="D329"/>
      <c r="E329"/>
      <c r="F329"/>
      <c r="G329"/>
      <c r="H329"/>
      <c r="I329"/>
      <c r="J329"/>
      <c r="K329"/>
      <c r="L329"/>
      <c r="M329"/>
      <c r="N329"/>
      <c r="O329"/>
      <c r="P329"/>
      <c r="Q329"/>
      <c r="R329"/>
      <c r="S329"/>
      <c r="T329"/>
      <c r="U329"/>
      <c r="V329"/>
      <c r="W329"/>
      <c r="X329"/>
      <c r="Y329"/>
      <c r="Z329"/>
      <c r="AA329"/>
      <c r="AB329"/>
      <c r="AC329"/>
      <c r="AD329"/>
    </row>
    <row r="330" spans="1:30" x14ac:dyDescent="0.35">
      <c r="A330"/>
      <c r="B330"/>
      <c r="C330"/>
      <c r="D330"/>
      <c r="E330"/>
      <c r="F330"/>
      <c r="G330"/>
      <c r="H330"/>
      <c r="I330"/>
      <c r="J330"/>
      <c r="K330"/>
      <c r="L330"/>
      <c r="M330"/>
      <c r="N330"/>
      <c r="O330"/>
      <c r="P330"/>
      <c r="Q330"/>
      <c r="R330"/>
      <c r="S330"/>
      <c r="T330"/>
      <c r="U330"/>
      <c r="V330"/>
      <c r="W330"/>
      <c r="X330"/>
      <c r="Y330"/>
      <c r="Z330"/>
      <c r="AA330"/>
      <c r="AB330"/>
      <c r="AC330"/>
      <c r="AD330"/>
    </row>
    <row r="331" spans="1:30" x14ac:dyDescent="0.35">
      <c r="A331"/>
      <c r="B331"/>
      <c r="C331"/>
      <c r="D331"/>
      <c r="E331"/>
      <c r="F331"/>
      <c r="G331"/>
      <c r="H331"/>
      <c r="I331"/>
      <c r="J331"/>
      <c r="K331"/>
      <c r="L331"/>
      <c r="M331"/>
      <c r="N331"/>
      <c r="O331"/>
      <c r="P331"/>
      <c r="Q331"/>
      <c r="R331"/>
      <c r="S331"/>
      <c r="T331"/>
      <c r="U331"/>
      <c r="V331"/>
      <c r="W331"/>
      <c r="X331"/>
      <c r="Y331"/>
      <c r="Z331"/>
      <c r="AA331"/>
      <c r="AB331"/>
      <c r="AC331"/>
      <c r="AD331"/>
    </row>
    <row r="332" spans="1:30" x14ac:dyDescent="0.35">
      <c r="A332"/>
      <c r="B332"/>
      <c r="C332"/>
      <c r="D332"/>
      <c r="E332"/>
      <c r="F332"/>
      <c r="G332"/>
      <c r="H332"/>
      <c r="I332"/>
      <c r="J332"/>
      <c r="K332"/>
      <c r="L332"/>
      <c r="M332"/>
      <c r="N332"/>
      <c r="O332"/>
      <c r="P332"/>
      <c r="Q332"/>
      <c r="R332"/>
      <c r="S332"/>
      <c r="T332"/>
      <c r="U332"/>
      <c r="V332"/>
      <c r="W332"/>
      <c r="X332"/>
      <c r="Y332"/>
      <c r="Z332"/>
      <c r="AA332"/>
      <c r="AB332"/>
      <c r="AC332"/>
      <c r="AD332"/>
    </row>
    <row r="333" spans="1:30" x14ac:dyDescent="0.35">
      <c r="A333"/>
      <c r="B333"/>
      <c r="C333"/>
      <c r="D333"/>
      <c r="E333"/>
      <c r="F333"/>
      <c r="G333"/>
      <c r="H333"/>
      <c r="I333"/>
      <c r="J333"/>
      <c r="K333"/>
      <c r="L333"/>
      <c r="M333"/>
      <c r="N333"/>
      <c r="O333"/>
      <c r="P333"/>
      <c r="Q333"/>
      <c r="R333"/>
      <c r="S333"/>
      <c r="T333"/>
      <c r="U333"/>
      <c r="V333"/>
      <c r="W333"/>
      <c r="X333"/>
      <c r="Y333"/>
      <c r="Z333"/>
      <c r="AA333"/>
      <c r="AB333"/>
      <c r="AC333"/>
      <c r="AD333"/>
    </row>
    <row r="334" spans="1:30" x14ac:dyDescent="0.35">
      <c r="A334"/>
      <c r="B334"/>
      <c r="C334"/>
      <c r="D334"/>
      <c r="E334"/>
      <c r="F334"/>
      <c r="G334"/>
      <c r="H334"/>
      <c r="I334"/>
      <c r="J334"/>
      <c r="K334"/>
      <c r="L334"/>
      <c r="M334"/>
      <c r="N334"/>
      <c r="O334"/>
      <c r="P334"/>
      <c r="Q334"/>
      <c r="R334"/>
      <c r="S334"/>
      <c r="T334"/>
      <c r="U334"/>
      <c r="V334"/>
      <c r="W334"/>
      <c r="X334"/>
      <c r="Y334"/>
      <c r="Z334"/>
      <c r="AA334"/>
      <c r="AB334"/>
      <c r="AC334"/>
      <c r="AD334"/>
    </row>
    <row r="335" spans="1:30" x14ac:dyDescent="0.35">
      <c r="A335"/>
      <c r="B335"/>
      <c r="C335"/>
      <c r="D335"/>
      <c r="E335"/>
      <c r="F335"/>
      <c r="G335"/>
      <c r="H335"/>
      <c r="I335"/>
      <c r="J335"/>
      <c r="K335"/>
      <c r="L335"/>
      <c r="M335"/>
      <c r="N335"/>
      <c r="O335"/>
      <c r="P335"/>
      <c r="Q335"/>
      <c r="R335"/>
      <c r="S335"/>
      <c r="T335"/>
      <c r="U335"/>
      <c r="V335"/>
      <c r="W335"/>
      <c r="X335"/>
      <c r="Y335"/>
      <c r="Z335"/>
      <c r="AA335"/>
      <c r="AB335"/>
      <c r="AC335"/>
      <c r="AD335"/>
    </row>
    <row r="336" spans="1:30" x14ac:dyDescent="0.35">
      <c r="A336"/>
      <c r="B336"/>
      <c r="C336"/>
      <c r="D336"/>
      <c r="E336"/>
      <c r="F336"/>
      <c r="G336"/>
      <c r="H336"/>
      <c r="I336"/>
      <c r="J336"/>
      <c r="K336"/>
      <c r="L336"/>
      <c r="M336"/>
      <c r="N336"/>
      <c r="O336"/>
      <c r="P336"/>
      <c r="Q336"/>
      <c r="R336"/>
      <c r="S336"/>
      <c r="T336"/>
      <c r="U336"/>
      <c r="V336"/>
      <c r="W336"/>
      <c r="X336"/>
      <c r="Y336"/>
      <c r="Z336"/>
      <c r="AA336"/>
      <c r="AB336"/>
      <c r="AC336"/>
      <c r="AD336"/>
    </row>
    <row r="337" spans="1:30" x14ac:dyDescent="0.35">
      <c r="A337"/>
      <c r="B337"/>
      <c r="C337"/>
      <c r="D337"/>
      <c r="E337"/>
      <c r="F337"/>
      <c r="G337"/>
      <c r="H337"/>
      <c r="I337"/>
      <c r="J337"/>
      <c r="K337"/>
      <c r="L337"/>
      <c r="M337"/>
      <c r="N337"/>
      <c r="O337"/>
      <c r="P337"/>
      <c r="Q337"/>
      <c r="R337"/>
      <c r="S337"/>
      <c r="T337"/>
      <c r="U337"/>
      <c r="V337"/>
      <c r="W337"/>
      <c r="X337"/>
      <c r="Y337"/>
      <c r="Z337"/>
      <c r="AA337"/>
      <c r="AB337"/>
      <c r="AC337"/>
      <c r="AD337"/>
    </row>
    <row r="338" spans="1:30" x14ac:dyDescent="0.35">
      <c r="A338"/>
      <c r="B338"/>
      <c r="C338"/>
      <c r="D338"/>
      <c r="E338"/>
      <c r="F338"/>
      <c r="G338"/>
      <c r="H338"/>
      <c r="I338"/>
      <c r="J338"/>
      <c r="K338"/>
      <c r="L338"/>
      <c r="M338"/>
      <c r="N338"/>
      <c r="O338"/>
      <c r="P338"/>
      <c r="Q338"/>
      <c r="R338"/>
      <c r="S338"/>
      <c r="T338"/>
      <c r="U338"/>
      <c r="V338"/>
      <c r="W338"/>
      <c r="X338"/>
      <c r="Y338"/>
      <c r="Z338"/>
      <c r="AA338"/>
      <c r="AB338"/>
      <c r="AC338"/>
      <c r="AD338"/>
    </row>
    <row r="339" spans="1:30" x14ac:dyDescent="0.35">
      <c r="A339"/>
      <c r="B339"/>
      <c r="C339"/>
      <c r="D339"/>
      <c r="E339"/>
      <c r="F339"/>
      <c r="G339"/>
      <c r="H339"/>
      <c r="I339"/>
      <c r="J339"/>
      <c r="K339"/>
      <c r="L339"/>
      <c r="M339"/>
      <c r="N339"/>
      <c r="O339"/>
      <c r="P339"/>
      <c r="Q339"/>
      <c r="R339"/>
      <c r="S339"/>
      <c r="T339"/>
      <c r="U339"/>
      <c r="V339"/>
      <c r="W339"/>
      <c r="X339"/>
      <c r="Y339"/>
      <c r="Z339"/>
      <c r="AA339"/>
      <c r="AB339"/>
      <c r="AC339"/>
      <c r="AD339"/>
    </row>
    <row r="340" spans="1:30" x14ac:dyDescent="0.35">
      <c r="A340"/>
      <c r="B340"/>
      <c r="C340"/>
      <c r="D340"/>
      <c r="E340"/>
      <c r="F340"/>
      <c r="G340"/>
      <c r="H340"/>
      <c r="I340"/>
      <c r="J340"/>
      <c r="K340"/>
      <c r="L340"/>
      <c r="M340"/>
      <c r="N340"/>
      <c r="O340"/>
      <c r="P340"/>
      <c r="Q340"/>
      <c r="R340"/>
      <c r="S340"/>
      <c r="T340"/>
      <c r="U340"/>
      <c r="V340"/>
      <c r="W340"/>
      <c r="X340"/>
      <c r="Y340"/>
      <c r="Z340"/>
      <c r="AA340"/>
      <c r="AB340"/>
      <c r="AC340"/>
      <c r="AD340"/>
    </row>
    <row r="341" spans="1:30" x14ac:dyDescent="0.35">
      <c r="A341"/>
      <c r="B341"/>
      <c r="C341"/>
      <c r="D341"/>
      <c r="E341"/>
      <c r="F341"/>
      <c r="G341"/>
      <c r="H341"/>
      <c r="I341"/>
      <c r="J341"/>
      <c r="K341"/>
      <c r="L341"/>
      <c r="M341"/>
      <c r="N341"/>
      <c r="O341"/>
      <c r="P341"/>
      <c r="Q341"/>
      <c r="R341"/>
      <c r="S341"/>
      <c r="T341"/>
      <c r="U341"/>
      <c r="V341"/>
      <c r="W341"/>
      <c r="X341"/>
      <c r="Y341"/>
      <c r="Z341"/>
      <c r="AA341"/>
      <c r="AB341"/>
      <c r="AC341"/>
      <c r="AD341"/>
    </row>
    <row r="342" spans="1:30" x14ac:dyDescent="0.35">
      <c r="A342"/>
      <c r="B342"/>
      <c r="C342"/>
      <c r="D342"/>
      <c r="E342"/>
      <c r="F342"/>
      <c r="G342"/>
      <c r="H342"/>
      <c r="I342"/>
      <c r="J342"/>
      <c r="K342"/>
      <c r="L342"/>
      <c r="M342"/>
      <c r="N342"/>
      <c r="O342"/>
      <c r="P342"/>
      <c r="Q342"/>
      <c r="R342"/>
      <c r="S342"/>
      <c r="T342"/>
      <c r="U342"/>
      <c r="V342"/>
      <c r="W342"/>
      <c r="X342"/>
      <c r="Y342"/>
      <c r="Z342"/>
      <c r="AA342"/>
      <c r="AB342"/>
      <c r="AC342"/>
      <c r="AD342"/>
    </row>
    <row r="343" spans="1:30" x14ac:dyDescent="0.35">
      <c r="A343"/>
      <c r="B343"/>
      <c r="C343"/>
      <c r="D343"/>
      <c r="E343"/>
      <c r="F343"/>
      <c r="G343"/>
      <c r="H343"/>
      <c r="I343"/>
      <c r="J343"/>
      <c r="K343"/>
      <c r="L343"/>
      <c r="M343"/>
      <c r="N343"/>
      <c r="O343"/>
      <c r="P343"/>
      <c r="Q343"/>
      <c r="R343"/>
      <c r="S343"/>
      <c r="T343"/>
      <c r="U343"/>
      <c r="V343"/>
      <c r="W343"/>
      <c r="X343"/>
      <c r="Y343"/>
      <c r="Z343"/>
      <c r="AA343"/>
      <c r="AB343"/>
      <c r="AC343"/>
      <c r="AD343"/>
    </row>
    <row r="344" spans="1:30" x14ac:dyDescent="0.35">
      <c r="A344"/>
      <c r="B344"/>
      <c r="C344"/>
      <c r="D344"/>
      <c r="E344"/>
      <c r="F344"/>
      <c r="G344"/>
      <c r="H344"/>
      <c r="I344"/>
      <c r="J344"/>
      <c r="K344"/>
      <c r="L344"/>
      <c r="M344"/>
      <c r="N344"/>
      <c r="O344"/>
      <c r="P344"/>
      <c r="Q344"/>
      <c r="R344"/>
      <c r="S344"/>
      <c r="T344"/>
      <c r="U344"/>
      <c r="V344"/>
      <c r="W344"/>
      <c r="X344"/>
      <c r="Y344"/>
      <c r="Z344"/>
      <c r="AA344"/>
      <c r="AB344"/>
      <c r="AC344"/>
      <c r="AD344"/>
    </row>
    <row r="345" spans="1:30" x14ac:dyDescent="0.35">
      <c r="A345"/>
      <c r="B345"/>
      <c r="C345"/>
      <c r="D345"/>
      <c r="E345"/>
      <c r="F345"/>
      <c r="G345"/>
      <c r="H345"/>
      <c r="I345"/>
      <c r="J345"/>
      <c r="K345"/>
      <c r="L345"/>
      <c r="M345"/>
      <c r="N345"/>
      <c r="O345"/>
      <c r="P345"/>
      <c r="Q345"/>
      <c r="R345"/>
      <c r="S345"/>
      <c r="T345"/>
      <c r="U345"/>
      <c r="V345"/>
      <c r="W345"/>
      <c r="X345"/>
      <c r="Y345"/>
      <c r="Z345"/>
      <c r="AA345"/>
      <c r="AB345"/>
      <c r="AC345"/>
      <c r="AD345"/>
    </row>
    <row r="346" spans="1:30" x14ac:dyDescent="0.35">
      <c r="A346"/>
      <c r="B346"/>
      <c r="C346"/>
      <c r="D346"/>
      <c r="E346"/>
      <c r="F346"/>
      <c r="G346"/>
      <c r="H346"/>
      <c r="I346"/>
      <c r="J346"/>
      <c r="K346"/>
      <c r="L346"/>
      <c r="M346"/>
      <c r="N346"/>
      <c r="O346"/>
      <c r="P346"/>
      <c r="Q346"/>
      <c r="R346"/>
      <c r="S346"/>
      <c r="T346"/>
      <c r="U346"/>
      <c r="V346"/>
      <c r="W346"/>
      <c r="X346"/>
      <c r="Y346"/>
      <c r="Z346"/>
      <c r="AA346"/>
      <c r="AB346"/>
      <c r="AC346"/>
      <c r="AD346"/>
    </row>
    <row r="347" spans="1:30" x14ac:dyDescent="0.35">
      <c r="A347"/>
      <c r="B347"/>
      <c r="C347"/>
      <c r="D347"/>
      <c r="E347"/>
      <c r="F347"/>
      <c r="G347"/>
      <c r="H347"/>
      <c r="I347"/>
      <c r="J347"/>
      <c r="K347"/>
      <c r="L347"/>
      <c r="M347"/>
      <c r="N347"/>
      <c r="O347"/>
      <c r="P347"/>
      <c r="Q347"/>
      <c r="R347"/>
      <c r="S347"/>
      <c r="T347"/>
      <c r="U347"/>
      <c r="V347"/>
      <c r="W347"/>
      <c r="X347"/>
      <c r="Y347"/>
      <c r="Z347"/>
      <c r="AA347"/>
      <c r="AB347"/>
      <c r="AC347"/>
      <c r="AD347"/>
    </row>
    <row r="348" spans="1:30" x14ac:dyDescent="0.35">
      <c r="A348"/>
      <c r="B348"/>
      <c r="C348"/>
      <c r="D348"/>
      <c r="E348"/>
      <c r="F348"/>
      <c r="G348"/>
      <c r="H348"/>
      <c r="I348"/>
      <c r="J348"/>
      <c r="K348"/>
      <c r="L348"/>
      <c r="M348"/>
      <c r="N348"/>
      <c r="O348"/>
      <c r="P348"/>
      <c r="Q348"/>
      <c r="R348"/>
      <c r="S348"/>
      <c r="T348"/>
      <c r="U348"/>
      <c r="V348"/>
      <c r="W348"/>
      <c r="X348"/>
      <c r="Y348"/>
      <c r="Z348"/>
      <c r="AA348"/>
      <c r="AB348"/>
      <c r="AC348"/>
      <c r="AD348"/>
    </row>
    <row r="349" spans="1:30" x14ac:dyDescent="0.35">
      <c r="A349"/>
      <c r="B349"/>
      <c r="C349"/>
      <c r="D349"/>
      <c r="E349"/>
      <c r="F349"/>
      <c r="G349"/>
      <c r="H349"/>
      <c r="I349"/>
      <c r="J349"/>
      <c r="K349"/>
      <c r="L349"/>
      <c r="M349"/>
      <c r="N349"/>
      <c r="O349"/>
      <c r="P349"/>
      <c r="Q349"/>
      <c r="R349"/>
      <c r="S349"/>
      <c r="T349"/>
      <c r="U349"/>
      <c r="V349"/>
      <c r="W349"/>
      <c r="X349"/>
      <c r="Y349"/>
      <c r="Z349"/>
      <c r="AA349"/>
      <c r="AB349"/>
      <c r="AC349"/>
      <c r="AD349"/>
    </row>
    <row r="350" spans="1:30" x14ac:dyDescent="0.35">
      <c r="A350"/>
      <c r="B350"/>
      <c r="C350"/>
      <c r="D350"/>
      <c r="E350"/>
      <c r="F350"/>
      <c r="G350"/>
      <c r="H350"/>
      <c r="I350"/>
      <c r="J350"/>
      <c r="K350"/>
      <c r="L350"/>
      <c r="M350"/>
      <c r="N350"/>
      <c r="O350"/>
      <c r="P350"/>
      <c r="Q350"/>
      <c r="R350"/>
      <c r="S350"/>
      <c r="T350"/>
      <c r="U350"/>
      <c r="V350"/>
      <c r="W350"/>
      <c r="X350"/>
      <c r="Y350"/>
      <c r="Z350"/>
      <c r="AA350"/>
      <c r="AB350"/>
      <c r="AC350"/>
      <c r="AD350"/>
    </row>
    <row r="351" spans="1:30" x14ac:dyDescent="0.35">
      <c r="A351"/>
      <c r="B351"/>
      <c r="C351"/>
      <c r="D351"/>
      <c r="E351"/>
      <c r="F351"/>
      <c r="G351"/>
      <c r="H351"/>
      <c r="I351"/>
      <c r="J351"/>
      <c r="K351"/>
      <c r="L351"/>
      <c r="M351"/>
      <c r="N351"/>
      <c r="O351"/>
      <c r="P351"/>
      <c r="Q351"/>
      <c r="R351"/>
      <c r="S351"/>
      <c r="T351"/>
      <c r="U351"/>
      <c r="V351"/>
      <c r="W351"/>
      <c r="X351"/>
      <c r="Y351"/>
      <c r="Z351"/>
      <c r="AA351"/>
      <c r="AB351"/>
      <c r="AC351"/>
      <c r="AD351"/>
    </row>
    <row r="352" spans="1:30" x14ac:dyDescent="0.35">
      <c r="A352"/>
      <c r="B352"/>
      <c r="C352"/>
      <c r="D352"/>
      <c r="E352"/>
      <c r="F352"/>
      <c r="G352"/>
      <c r="H352"/>
      <c r="I352"/>
      <c r="J352"/>
      <c r="K352"/>
      <c r="L352"/>
      <c r="M352"/>
      <c r="N352"/>
      <c r="O352"/>
      <c r="P352"/>
      <c r="Q352"/>
      <c r="R352"/>
      <c r="S352"/>
      <c r="T352"/>
      <c r="U352"/>
      <c r="V352"/>
      <c r="W352"/>
      <c r="X352"/>
      <c r="Y352"/>
      <c r="Z352"/>
      <c r="AA352"/>
      <c r="AB352"/>
      <c r="AC352"/>
      <c r="AD352"/>
    </row>
    <row r="353" spans="1:30" x14ac:dyDescent="0.35">
      <c r="A353"/>
      <c r="B353"/>
      <c r="C353"/>
      <c r="D353"/>
      <c r="E353"/>
      <c r="F353"/>
      <c r="G353"/>
      <c r="H353"/>
      <c r="I353"/>
      <c r="J353"/>
      <c r="K353"/>
      <c r="L353"/>
      <c r="M353"/>
      <c r="N353"/>
      <c r="O353"/>
      <c r="P353"/>
      <c r="Q353"/>
      <c r="R353"/>
      <c r="S353"/>
      <c r="T353"/>
      <c r="U353"/>
      <c r="V353"/>
      <c r="W353"/>
      <c r="X353"/>
      <c r="Y353"/>
      <c r="Z353"/>
      <c r="AA353"/>
      <c r="AB353"/>
      <c r="AC353"/>
      <c r="AD353"/>
    </row>
    <row r="354" spans="1:30" x14ac:dyDescent="0.35">
      <c r="A354"/>
      <c r="B354"/>
      <c r="C354"/>
      <c r="D354"/>
      <c r="E354"/>
      <c r="F354"/>
      <c r="G354"/>
      <c r="H354"/>
      <c r="I354"/>
      <c r="J354"/>
      <c r="K354"/>
      <c r="L354"/>
      <c r="M354"/>
      <c r="N354"/>
      <c r="O354"/>
      <c r="P354"/>
      <c r="Q354"/>
      <c r="R354"/>
      <c r="S354"/>
      <c r="T354"/>
      <c r="U354"/>
      <c r="V354"/>
      <c r="W354"/>
      <c r="X354"/>
      <c r="Y354"/>
      <c r="Z354"/>
      <c r="AA354"/>
      <c r="AB354"/>
      <c r="AC354"/>
      <c r="AD354"/>
    </row>
    <row r="355" spans="1:30" x14ac:dyDescent="0.35">
      <c r="A355"/>
      <c r="B355"/>
      <c r="C355"/>
      <c r="D355"/>
      <c r="E355"/>
      <c r="F355"/>
      <c r="G355"/>
      <c r="H355"/>
      <c r="I355"/>
      <c r="J355"/>
      <c r="K355"/>
      <c r="L355"/>
      <c r="M355"/>
      <c r="N355"/>
      <c r="O355"/>
      <c r="P355"/>
      <c r="Q355"/>
      <c r="R355"/>
      <c r="S355"/>
      <c r="T355"/>
      <c r="U355"/>
      <c r="V355"/>
      <c r="W355"/>
      <c r="X355"/>
      <c r="Y355"/>
      <c r="Z355"/>
      <c r="AA355"/>
      <c r="AB355"/>
      <c r="AC355"/>
      <c r="AD355"/>
    </row>
    <row r="356" spans="1:30" x14ac:dyDescent="0.35">
      <c r="A356"/>
      <c r="B356"/>
      <c r="C356"/>
      <c r="D356"/>
      <c r="E356"/>
      <c r="F356"/>
      <c r="G356"/>
      <c r="H356"/>
      <c r="I356"/>
      <c r="J356"/>
      <c r="K356"/>
      <c r="L356"/>
      <c r="M356"/>
      <c r="N356"/>
      <c r="O356"/>
      <c r="P356"/>
      <c r="Q356"/>
      <c r="R356"/>
      <c r="S356"/>
      <c r="T356"/>
      <c r="U356"/>
      <c r="V356"/>
      <c r="W356"/>
      <c r="X356"/>
      <c r="Y356"/>
      <c r="Z356"/>
      <c r="AA356"/>
      <c r="AB356"/>
      <c r="AC356"/>
      <c r="AD356"/>
    </row>
    <row r="357" spans="1:30" x14ac:dyDescent="0.35">
      <c r="A357"/>
      <c r="B357"/>
      <c r="C357"/>
      <c r="D357"/>
      <c r="E357"/>
      <c r="F357"/>
      <c r="G357"/>
      <c r="H357"/>
      <c r="I357"/>
      <c r="J357"/>
      <c r="K357"/>
      <c r="L357"/>
      <c r="M357"/>
      <c r="N357"/>
      <c r="O357"/>
      <c r="P357"/>
      <c r="Q357"/>
      <c r="R357"/>
      <c r="S357"/>
      <c r="T357"/>
      <c r="U357"/>
      <c r="V357"/>
      <c r="W357"/>
      <c r="X357"/>
      <c r="Y357"/>
      <c r="Z357"/>
      <c r="AA357"/>
      <c r="AB357"/>
      <c r="AC357"/>
      <c r="AD357"/>
    </row>
    <row r="358" spans="1:30" x14ac:dyDescent="0.35">
      <c r="A358"/>
      <c r="B358"/>
      <c r="C358"/>
      <c r="D358"/>
      <c r="E358"/>
      <c r="F358"/>
      <c r="G358"/>
      <c r="H358"/>
      <c r="I358"/>
      <c r="J358"/>
      <c r="K358"/>
      <c r="L358"/>
      <c r="M358"/>
      <c r="N358"/>
      <c r="O358"/>
      <c r="P358"/>
      <c r="Q358"/>
      <c r="R358"/>
      <c r="S358"/>
      <c r="T358"/>
      <c r="U358"/>
      <c r="V358"/>
      <c r="W358"/>
      <c r="X358"/>
      <c r="Y358"/>
      <c r="Z358"/>
      <c r="AA358"/>
      <c r="AB358"/>
      <c r="AC358"/>
      <c r="AD358"/>
    </row>
    <row r="359" spans="1:30" x14ac:dyDescent="0.35">
      <c r="A359"/>
      <c r="B359"/>
      <c r="C359"/>
      <c r="D359"/>
      <c r="E359"/>
      <c r="F359"/>
      <c r="G359"/>
      <c r="H359"/>
      <c r="I359"/>
      <c r="J359"/>
      <c r="K359"/>
      <c r="L359"/>
      <c r="M359"/>
      <c r="N359"/>
      <c r="O359"/>
      <c r="P359"/>
      <c r="Q359"/>
      <c r="R359"/>
      <c r="S359"/>
      <c r="T359"/>
      <c r="U359"/>
      <c r="V359"/>
      <c r="W359"/>
      <c r="X359"/>
      <c r="Y359"/>
      <c r="Z359"/>
      <c r="AA359"/>
      <c r="AB359"/>
      <c r="AC359"/>
      <c r="AD359"/>
    </row>
    <row r="360" spans="1:30" x14ac:dyDescent="0.35">
      <c r="A360"/>
      <c r="B360"/>
      <c r="C360"/>
      <c r="D360"/>
      <c r="E360"/>
      <c r="F360"/>
      <c r="G360"/>
      <c r="H360"/>
      <c r="I360"/>
      <c r="J360"/>
      <c r="K360"/>
      <c r="L360"/>
      <c r="M360"/>
      <c r="N360"/>
      <c r="O360"/>
      <c r="P360"/>
      <c r="Q360"/>
      <c r="R360"/>
      <c r="S360"/>
      <c r="T360"/>
      <c r="U360"/>
      <c r="V360"/>
      <c r="W360"/>
      <c r="X360"/>
      <c r="Y360"/>
      <c r="Z360"/>
      <c r="AA360"/>
      <c r="AB360"/>
      <c r="AC360"/>
      <c r="AD360"/>
    </row>
    <row r="361" spans="1:30" x14ac:dyDescent="0.35">
      <c r="A361"/>
      <c r="B361"/>
      <c r="C361"/>
      <c r="D361"/>
      <c r="E361"/>
      <c r="F361"/>
      <c r="G361"/>
      <c r="H361"/>
      <c r="I361"/>
      <c r="J361"/>
      <c r="K361"/>
      <c r="L361"/>
      <c r="M361"/>
      <c r="N361"/>
      <c r="O361"/>
      <c r="P361"/>
      <c r="Q361"/>
      <c r="R361"/>
      <c r="S361"/>
      <c r="T361"/>
      <c r="U361"/>
      <c r="V361"/>
      <c r="W361"/>
      <c r="X361"/>
      <c r="Y361"/>
      <c r="Z361"/>
      <c r="AA361"/>
      <c r="AB361"/>
      <c r="AC361"/>
      <c r="AD361"/>
    </row>
    <row r="362" spans="1:30" x14ac:dyDescent="0.35">
      <c r="A362"/>
      <c r="B362"/>
      <c r="C362"/>
      <c r="D362"/>
      <c r="E362"/>
      <c r="F362"/>
      <c r="G362"/>
      <c r="H362"/>
      <c r="I362"/>
      <c r="J362"/>
      <c r="K362"/>
      <c r="L362"/>
      <c r="M362"/>
      <c r="N362"/>
      <c r="O362"/>
      <c r="P362"/>
      <c r="Q362"/>
      <c r="R362"/>
      <c r="S362"/>
      <c r="T362"/>
      <c r="U362"/>
      <c r="V362"/>
      <c r="W362"/>
      <c r="X362"/>
      <c r="Y362"/>
      <c r="Z362"/>
      <c r="AA362"/>
      <c r="AB362"/>
      <c r="AC362"/>
      <c r="AD362"/>
    </row>
    <row r="363" spans="1:30" x14ac:dyDescent="0.35">
      <c r="A363"/>
      <c r="B363"/>
      <c r="C363"/>
      <c r="D363"/>
      <c r="E363"/>
      <c r="F363"/>
      <c r="G363"/>
      <c r="H363"/>
      <c r="I363"/>
      <c r="J363"/>
      <c r="K363"/>
      <c r="L363"/>
      <c r="M363"/>
      <c r="N363"/>
      <c r="O363"/>
      <c r="P363"/>
      <c r="Q363"/>
      <c r="R363"/>
      <c r="S363"/>
      <c r="T363"/>
      <c r="U363"/>
      <c r="V363"/>
      <c r="W363"/>
      <c r="X363"/>
      <c r="Y363"/>
      <c r="Z363"/>
      <c r="AA363"/>
      <c r="AB363"/>
      <c r="AC363"/>
      <c r="AD363"/>
    </row>
    <row r="364" spans="1:30" x14ac:dyDescent="0.35">
      <c r="A364"/>
      <c r="B364"/>
      <c r="C364"/>
      <c r="D364"/>
      <c r="E364"/>
      <c r="F364"/>
      <c r="G364"/>
      <c r="H364"/>
      <c r="I364"/>
      <c r="J364"/>
      <c r="K364"/>
      <c r="L364"/>
      <c r="M364"/>
      <c r="N364"/>
      <c r="O364"/>
      <c r="P364"/>
      <c r="Q364"/>
      <c r="R364"/>
      <c r="S364"/>
      <c r="T364"/>
      <c r="U364"/>
      <c r="V364"/>
      <c r="W364"/>
      <c r="X364"/>
      <c r="Y364"/>
      <c r="Z364"/>
      <c r="AA364"/>
      <c r="AB364"/>
      <c r="AC364"/>
      <c r="AD364"/>
    </row>
    <row r="365" spans="1:30" x14ac:dyDescent="0.35">
      <c r="A365"/>
      <c r="B365"/>
      <c r="C365"/>
      <c r="D365"/>
      <c r="E365"/>
      <c r="F365"/>
      <c r="G365"/>
      <c r="H365"/>
      <c r="I365"/>
      <c r="J365"/>
      <c r="K365"/>
      <c r="L365"/>
      <c r="M365"/>
      <c r="N365"/>
      <c r="O365"/>
      <c r="P365"/>
      <c r="Q365"/>
      <c r="R365"/>
      <c r="S365"/>
      <c r="T365"/>
      <c r="U365"/>
      <c r="V365"/>
      <c r="W365"/>
      <c r="X365"/>
      <c r="Y365"/>
      <c r="Z365"/>
      <c r="AA365"/>
      <c r="AB365"/>
      <c r="AC365"/>
      <c r="AD365"/>
    </row>
    <row r="366" spans="1:30" x14ac:dyDescent="0.35">
      <c r="A366"/>
      <c r="B366"/>
      <c r="C366"/>
      <c r="D366"/>
      <c r="E366"/>
      <c r="F366"/>
      <c r="G366"/>
      <c r="H366"/>
      <c r="I366"/>
      <c r="J366"/>
      <c r="K366"/>
      <c r="L366"/>
      <c r="M366"/>
      <c r="N366"/>
      <c r="O366"/>
      <c r="P366"/>
      <c r="Q366"/>
      <c r="R366"/>
      <c r="S366"/>
      <c r="T366"/>
      <c r="U366"/>
      <c r="V366"/>
      <c r="W366"/>
      <c r="X366"/>
      <c r="Y366"/>
      <c r="Z366"/>
      <c r="AA366"/>
      <c r="AB366"/>
      <c r="AC366"/>
      <c r="AD366"/>
    </row>
    <row r="367" spans="1:30" x14ac:dyDescent="0.35">
      <c r="A367"/>
      <c r="B367"/>
      <c r="C367"/>
      <c r="D367"/>
      <c r="E367"/>
      <c r="F367"/>
      <c r="G367"/>
      <c r="H367"/>
      <c r="I367"/>
      <c r="J367"/>
      <c r="K367"/>
      <c r="L367"/>
      <c r="M367"/>
      <c r="N367"/>
      <c r="O367"/>
      <c r="P367"/>
      <c r="Q367"/>
      <c r="R367"/>
      <c r="S367"/>
      <c r="T367"/>
      <c r="U367"/>
      <c r="V367"/>
      <c r="W367"/>
      <c r="X367"/>
      <c r="Y367"/>
      <c r="Z367"/>
      <c r="AA367"/>
      <c r="AB367"/>
      <c r="AC367"/>
      <c r="AD367"/>
    </row>
    <row r="368" spans="1:30" x14ac:dyDescent="0.35">
      <c r="A368"/>
      <c r="B368"/>
      <c r="C368"/>
      <c r="D368"/>
      <c r="E368"/>
      <c r="F368"/>
      <c r="G368"/>
      <c r="H368"/>
      <c r="I368"/>
      <c r="J368"/>
      <c r="K368"/>
      <c r="L368"/>
      <c r="M368"/>
      <c r="N368"/>
      <c r="O368"/>
      <c r="P368"/>
      <c r="Q368"/>
      <c r="R368"/>
      <c r="S368"/>
      <c r="T368"/>
      <c r="U368"/>
      <c r="V368"/>
      <c r="W368"/>
      <c r="X368"/>
      <c r="Y368"/>
      <c r="Z368"/>
      <c r="AA368"/>
      <c r="AB368"/>
      <c r="AC368"/>
      <c r="AD368"/>
    </row>
    <row r="369" spans="1:30" x14ac:dyDescent="0.35">
      <c r="A369"/>
      <c r="B369"/>
      <c r="C369"/>
      <c r="D369"/>
      <c r="E369"/>
      <c r="F369"/>
      <c r="G369"/>
      <c r="H369"/>
      <c r="I369"/>
      <c r="J369"/>
      <c r="K369"/>
      <c r="L369"/>
      <c r="M369"/>
      <c r="N369"/>
      <c r="O369"/>
      <c r="P369"/>
      <c r="Q369"/>
      <c r="R369"/>
      <c r="S369"/>
      <c r="T369"/>
      <c r="U369"/>
      <c r="V369"/>
      <c r="W369"/>
      <c r="X369"/>
      <c r="Y369"/>
      <c r="Z369"/>
      <c r="AA369"/>
      <c r="AB369"/>
      <c r="AC369"/>
      <c r="AD369"/>
    </row>
    <row r="370" spans="1:30" x14ac:dyDescent="0.35">
      <c r="A370"/>
      <c r="B370"/>
      <c r="C370"/>
      <c r="D370"/>
      <c r="E370"/>
      <c r="F370"/>
      <c r="G370"/>
      <c r="H370"/>
      <c r="I370"/>
      <c r="J370"/>
      <c r="K370"/>
      <c r="L370"/>
      <c r="M370"/>
      <c r="N370"/>
      <c r="O370"/>
      <c r="P370"/>
      <c r="Q370"/>
      <c r="R370"/>
      <c r="S370"/>
      <c r="T370"/>
      <c r="U370"/>
      <c r="V370"/>
      <c r="W370"/>
      <c r="X370"/>
      <c r="Y370"/>
      <c r="Z370"/>
      <c r="AA370"/>
      <c r="AB370"/>
      <c r="AC370"/>
      <c r="AD370"/>
    </row>
    <row r="371" spans="1:30" x14ac:dyDescent="0.35">
      <c r="A371"/>
      <c r="B371"/>
      <c r="C371"/>
      <c r="D371"/>
      <c r="E371"/>
      <c r="F371"/>
      <c r="G371"/>
      <c r="H371"/>
      <c r="I371"/>
      <c r="J371"/>
      <c r="K371"/>
      <c r="L371"/>
      <c r="M371"/>
      <c r="N371"/>
      <c r="O371"/>
      <c r="P371"/>
      <c r="Q371"/>
      <c r="R371"/>
      <c r="S371"/>
      <c r="T371"/>
      <c r="U371"/>
      <c r="V371"/>
      <c r="W371"/>
      <c r="X371"/>
      <c r="Y371"/>
      <c r="Z371"/>
      <c r="AA371"/>
      <c r="AB371"/>
      <c r="AC371"/>
      <c r="AD371"/>
    </row>
    <row r="372" spans="1:30" x14ac:dyDescent="0.35">
      <c r="A372"/>
      <c r="B372"/>
      <c r="C372"/>
      <c r="D372"/>
      <c r="E372"/>
      <c r="F372"/>
      <c r="G372"/>
      <c r="H372"/>
      <c r="I372"/>
      <c r="J372"/>
      <c r="K372"/>
      <c r="L372"/>
      <c r="M372"/>
      <c r="N372"/>
      <c r="O372"/>
      <c r="P372"/>
      <c r="Q372"/>
      <c r="R372"/>
      <c r="S372"/>
      <c r="T372"/>
      <c r="U372"/>
      <c r="V372"/>
      <c r="W372"/>
      <c r="X372"/>
      <c r="Y372"/>
      <c r="Z372"/>
      <c r="AA372"/>
      <c r="AB372"/>
      <c r="AC372"/>
      <c r="AD372"/>
    </row>
    <row r="373" spans="1:30" x14ac:dyDescent="0.35">
      <c r="A373"/>
      <c r="B373"/>
      <c r="C373"/>
      <c r="D373"/>
      <c r="E373"/>
      <c r="F373"/>
      <c r="G373"/>
      <c r="H373"/>
      <c r="I373"/>
      <c r="J373"/>
      <c r="K373"/>
      <c r="L373"/>
      <c r="M373"/>
      <c r="N373"/>
      <c r="O373"/>
      <c r="P373"/>
      <c r="Q373"/>
      <c r="R373"/>
      <c r="S373"/>
      <c r="T373"/>
      <c r="U373"/>
      <c r="V373"/>
      <c r="W373"/>
      <c r="X373"/>
      <c r="Y373"/>
      <c r="Z373"/>
      <c r="AA373"/>
      <c r="AB373"/>
      <c r="AC373"/>
      <c r="AD373"/>
    </row>
    <row r="374" spans="1:30" x14ac:dyDescent="0.35">
      <c r="A374"/>
      <c r="B374"/>
      <c r="C374"/>
      <c r="D374"/>
      <c r="E374"/>
      <c r="F374"/>
      <c r="G374"/>
      <c r="H374"/>
      <c r="I374"/>
      <c r="J374"/>
      <c r="K374"/>
      <c r="L374"/>
      <c r="M374"/>
      <c r="N374"/>
      <c r="O374"/>
      <c r="P374"/>
      <c r="Q374"/>
      <c r="R374"/>
      <c r="S374"/>
      <c r="T374"/>
      <c r="U374"/>
      <c r="V374"/>
      <c r="W374"/>
      <c r="X374"/>
      <c r="Y374"/>
      <c r="Z374"/>
      <c r="AA374"/>
      <c r="AB374"/>
      <c r="AC374"/>
      <c r="AD374"/>
    </row>
    <row r="375" spans="1:30" x14ac:dyDescent="0.35">
      <c r="A375"/>
      <c r="B375"/>
      <c r="C375"/>
      <c r="D375"/>
      <c r="E375"/>
      <c r="F375"/>
      <c r="G375"/>
      <c r="H375"/>
      <c r="I375"/>
      <c r="J375"/>
      <c r="K375"/>
      <c r="L375"/>
      <c r="M375"/>
      <c r="N375"/>
      <c r="O375"/>
      <c r="P375"/>
      <c r="Q375"/>
      <c r="R375"/>
      <c r="S375"/>
      <c r="T375"/>
      <c r="U375"/>
      <c r="V375"/>
      <c r="W375"/>
      <c r="X375"/>
      <c r="Y375"/>
      <c r="Z375"/>
      <c r="AA375"/>
      <c r="AB375"/>
      <c r="AC375"/>
      <c r="AD375"/>
    </row>
    <row r="376" spans="1:30" x14ac:dyDescent="0.35">
      <c r="A376"/>
      <c r="B376"/>
      <c r="C376"/>
      <c r="D376"/>
      <c r="E376"/>
      <c r="F376"/>
      <c r="G376"/>
      <c r="H376"/>
      <c r="I376"/>
      <c r="J376"/>
      <c r="K376"/>
      <c r="L376"/>
      <c r="M376"/>
      <c r="N376"/>
      <c r="O376"/>
      <c r="P376"/>
      <c r="Q376"/>
      <c r="R376"/>
      <c r="S376"/>
      <c r="T376"/>
      <c r="U376"/>
      <c r="V376"/>
      <c r="W376"/>
      <c r="X376"/>
      <c r="Y376"/>
      <c r="Z376"/>
      <c r="AA376"/>
      <c r="AB376"/>
      <c r="AC376"/>
      <c r="AD376"/>
    </row>
    <row r="377" spans="1:30" x14ac:dyDescent="0.35">
      <c r="A377"/>
      <c r="B377"/>
      <c r="C377"/>
      <c r="D377"/>
      <c r="E377"/>
      <c r="F377"/>
      <c r="G377"/>
      <c r="H377"/>
      <c r="I377"/>
      <c r="J377"/>
      <c r="K377"/>
      <c r="L377"/>
      <c r="M377"/>
      <c r="N377"/>
      <c r="O377"/>
      <c r="P377"/>
      <c r="Q377"/>
      <c r="R377"/>
      <c r="S377"/>
      <c r="T377"/>
      <c r="U377"/>
      <c r="V377"/>
      <c r="W377"/>
      <c r="X377"/>
      <c r="Y377"/>
      <c r="Z377"/>
      <c r="AA377"/>
      <c r="AB377"/>
      <c r="AC377"/>
      <c r="AD377"/>
    </row>
    <row r="378" spans="1:30" x14ac:dyDescent="0.35">
      <c r="A378"/>
      <c r="B378"/>
      <c r="C378"/>
      <c r="D378"/>
      <c r="E378"/>
      <c r="F378"/>
      <c r="G378"/>
      <c r="H378"/>
      <c r="I378"/>
      <c r="J378"/>
      <c r="K378"/>
      <c r="L378"/>
      <c r="M378"/>
      <c r="N378"/>
      <c r="O378"/>
      <c r="P378"/>
      <c r="Q378"/>
      <c r="R378"/>
      <c r="S378"/>
      <c r="T378"/>
      <c r="U378"/>
      <c r="V378"/>
      <c r="W378"/>
      <c r="X378"/>
      <c r="Y378"/>
      <c r="Z378"/>
      <c r="AA378"/>
      <c r="AB378"/>
      <c r="AC378"/>
      <c r="AD378"/>
    </row>
    <row r="379" spans="1:30" x14ac:dyDescent="0.35">
      <c r="A379"/>
      <c r="B379"/>
      <c r="C379"/>
      <c r="D379"/>
      <c r="E379"/>
      <c r="F379"/>
      <c r="G379"/>
      <c r="H379"/>
      <c r="I379"/>
      <c r="J379"/>
      <c r="K379"/>
      <c r="L379"/>
      <c r="M379"/>
      <c r="N379"/>
      <c r="O379"/>
      <c r="P379"/>
      <c r="Q379"/>
      <c r="R379"/>
      <c r="S379"/>
      <c r="T379"/>
      <c r="U379"/>
      <c r="V379"/>
      <c r="W379"/>
      <c r="X379"/>
      <c r="Y379"/>
      <c r="Z379"/>
      <c r="AA379"/>
      <c r="AB379"/>
      <c r="AC379"/>
      <c r="AD379"/>
    </row>
    <row r="380" spans="1:30" x14ac:dyDescent="0.35">
      <c r="A380"/>
      <c r="B380"/>
      <c r="C380"/>
      <c r="D380"/>
      <c r="E380"/>
      <c r="F380"/>
      <c r="G380"/>
      <c r="H380"/>
      <c r="I380"/>
      <c r="J380"/>
      <c r="K380"/>
      <c r="L380"/>
      <c r="M380"/>
      <c r="N380"/>
      <c r="O380"/>
      <c r="P380"/>
      <c r="Q380"/>
      <c r="R380"/>
      <c r="S380"/>
      <c r="T380"/>
      <c r="U380"/>
      <c r="V380"/>
      <c r="W380"/>
      <c r="X380"/>
      <c r="Y380"/>
      <c r="Z380"/>
      <c r="AA380"/>
      <c r="AB380"/>
      <c r="AC380"/>
      <c r="AD380"/>
    </row>
    <row r="381" spans="1:30" x14ac:dyDescent="0.35">
      <c r="A381"/>
      <c r="B381"/>
      <c r="C381"/>
      <c r="D381"/>
      <c r="E381"/>
      <c r="F381"/>
      <c r="G381"/>
      <c r="H381"/>
      <c r="I381"/>
      <c r="J381"/>
      <c r="K381"/>
      <c r="L381"/>
      <c r="M381"/>
      <c r="N381"/>
      <c r="O381"/>
      <c r="P381"/>
      <c r="Q381"/>
      <c r="R381"/>
      <c r="S381"/>
      <c r="T381"/>
      <c r="U381"/>
      <c r="V381"/>
      <c r="W381"/>
      <c r="X381"/>
      <c r="Y381"/>
      <c r="Z381"/>
      <c r="AA381"/>
      <c r="AB381"/>
      <c r="AC381"/>
      <c r="AD381"/>
    </row>
    <row r="382" spans="1:30" x14ac:dyDescent="0.35">
      <c r="A382"/>
      <c r="B382"/>
      <c r="C382"/>
      <c r="D382"/>
      <c r="E382"/>
      <c r="F382"/>
      <c r="G382"/>
      <c r="H382"/>
      <c r="I382"/>
      <c r="J382"/>
      <c r="K382"/>
      <c r="L382"/>
      <c r="M382"/>
      <c r="N382"/>
      <c r="O382"/>
      <c r="P382"/>
      <c r="Q382"/>
      <c r="R382"/>
      <c r="S382"/>
      <c r="T382"/>
      <c r="U382"/>
      <c r="V382"/>
      <c r="W382"/>
      <c r="X382"/>
      <c r="Y382"/>
      <c r="Z382"/>
      <c r="AA382"/>
      <c r="AB382"/>
      <c r="AC382"/>
      <c r="AD382"/>
    </row>
    <row r="383" spans="1:30" x14ac:dyDescent="0.35">
      <c r="A383"/>
      <c r="B383"/>
      <c r="C383"/>
      <c r="D383"/>
      <c r="E383"/>
      <c r="F383"/>
      <c r="G383"/>
      <c r="H383"/>
      <c r="I383"/>
      <c r="J383"/>
      <c r="K383"/>
      <c r="L383"/>
      <c r="M383"/>
      <c r="N383"/>
      <c r="O383"/>
      <c r="P383"/>
      <c r="Q383"/>
      <c r="R383"/>
      <c r="S383"/>
      <c r="T383"/>
      <c r="U383"/>
      <c r="V383"/>
      <c r="W383"/>
      <c r="X383"/>
      <c r="Y383"/>
      <c r="Z383"/>
      <c r="AA383"/>
      <c r="AB383"/>
      <c r="AC383"/>
      <c r="AD383"/>
    </row>
    <row r="384" spans="1:30" x14ac:dyDescent="0.35">
      <c r="A384"/>
      <c r="B384"/>
      <c r="C384"/>
      <c r="D384"/>
      <c r="E384"/>
      <c r="F384"/>
      <c r="G384"/>
      <c r="H384"/>
      <c r="I384"/>
      <c r="J384"/>
      <c r="K384"/>
      <c r="L384"/>
      <c r="M384"/>
      <c r="N384"/>
      <c r="O384"/>
      <c r="P384"/>
      <c r="Q384"/>
      <c r="R384"/>
      <c r="S384"/>
      <c r="T384"/>
      <c r="U384"/>
      <c r="V384"/>
      <c r="W384"/>
      <c r="X384"/>
      <c r="Y384"/>
      <c r="Z384"/>
      <c r="AA384"/>
      <c r="AB384"/>
      <c r="AC384"/>
      <c r="AD384"/>
    </row>
    <row r="385" spans="1:30" x14ac:dyDescent="0.35">
      <c r="A385"/>
      <c r="B385"/>
      <c r="C385"/>
      <c r="D385"/>
      <c r="E385"/>
      <c r="F385"/>
      <c r="G385"/>
      <c r="H385"/>
      <c r="I385"/>
      <c r="J385"/>
      <c r="K385"/>
      <c r="L385"/>
      <c r="M385"/>
      <c r="N385"/>
      <c r="O385"/>
      <c r="P385"/>
      <c r="Q385"/>
      <c r="R385"/>
      <c r="S385"/>
      <c r="T385"/>
      <c r="U385"/>
      <c r="V385"/>
      <c r="W385"/>
      <c r="X385"/>
      <c r="Y385"/>
      <c r="Z385"/>
      <c r="AA385"/>
      <c r="AB385"/>
      <c r="AC385"/>
      <c r="AD385"/>
    </row>
    <row r="386" spans="1:30" x14ac:dyDescent="0.35">
      <c r="A386"/>
      <c r="B386"/>
      <c r="C386"/>
      <c r="D386"/>
      <c r="E386"/>
      <c r="F386"/>
      <c r="G386"/>
      <c r="H386"/>
      <c r="I386"/>
      <c r="J386"/>
      <c r="K386"/>
      <c r="L386"/>
      <c r="M386"/>
      <c r="N386"/>
      <c r="O386"/>
      <c r="P386"/>
      <c r="Q386"/>
      <c r="R386"/>
      <c r="S386"/>
      <c r="T386"/>
      <c r="U386"/>
      <c r="V386"/>
      <c r="W386"/>
      <c r="X386"/>
      <c r="Y386"/>
      <c r="Z386"/>
      <c r="AA386"/>
      <c r="AB386"/>
      <c r="AC386"/>
      <c r="AD386"/>
    </row>
    <row r="387" spans="1:30" x14ac:dyDescent="0.35">
      <c r="A387"/>
      <c r="B387"/>
      <c r="C387"/>
      <c r="D387"/>
      <c r="E387"/>
      <c r="F387"/>
      <c r="G387"/>
      <c r="H387"/>
      <c r="I387"/>
      <c r="J387"/>
      <c r="K387"/>
      <c r="L387"/>
      <c r="M387"/>
      <c r="N387"/>
      <c r="O387"/>
      <c r="P387"/>
      <c r="Q387"/>
      <c r="R387"/>
      <c r="S387"/>
      <c r="T387"/>
      <c r="U387"/>
      <c r="V387"/>
      <c r="W387"/>
      <c r="X387"/>
      <c r="Y387"/>
      <c r="Z387"/>
      <c r="AA387"/>
      <c r="AB387"/>
      <c r="AC387"/>
      <c r="AD387"/>
    </row>
    <row r="388" spans="1:30" x14ac:dyDescent="0.35">
      <c r="A388"/>
      <c r="B388"/>
      <c r="C388"/>
      <c r="D388"/>
      <c r="E388"/>
      <c r="F388"/>
      <c r="G388"/>
      <c r="H388"/>
      <c r="I388"/>
      <c r="J388"/>
      <c r="K388"/>
      <c r="L388"/>
      <c r="M388"/>
      <c r="N388"/>
      <c r="O388"/>
      <c r="P388"/>
      <c r="Q388"/>
      <c r="R388"/>
      <c r="S388"/>
      <c r="T388"/>
      <c r="U388"/>
      <c r="V388"/>
      <c r="W388"/>
      <c r="X388"/>
      <c r="Y388"/>
      <c r="Z388"/>
      <c r="AA388"/>
      <c r="AB388"/>
      <c r="AC388"/>
      <c r="AD388"/>
    </row>
    <row r="389" spans="1:30" x14ac:dyDescent="0.35">
      <c r="A389"/>
      <c r="B389"/>
      <c r="C389"/>
      <c r="D389"/>
      <c r="E389"/>
      <c r="F389"/>
      <c r="G389"/>
      <c r="H389"/>
      <c r="I389"/>
      <c r="J389"/>
      <c r="K389"/>
      <c r="L389"/>
      <c r="M389"/>
      <c r="N389"/>
      <c r="O389"/>
      <c r="P389"/>
      <c r="Q389"/>
      <c r="R389"/>
      <c r="S389"/>
      <c r="T389"/>
      <c r="U389"/>
      <c r="V389"/>
      <c r="W389"/>
      <c r="X389"/>
      <c r="Y389"/>
      <c r="Z389"/>
      <c r="AA389"/>
      <c r="AB389"/>
      <c r="AC389"/>
      <c r="AD389"/>
    </row>
    <row r="390" spans="1:30" x14ac:dyDescent="0.35">
      <c r="A390"/>
      <c r="B390"/>
      <c r="C390"/>
      <c r="D390"/>
      <c r="E390"/>
      <c r="F390"/>
      <c r="G390"/>
      <c r="H390"/>
      <c r="I390"/>
      <c r="J390"/>
      <c r="K390"/>
      <c r="L390"/>
      <c r="M390"/>
      <c r="N390"/>
      <c r="O390"/>
      <c r="P390"/>
      <c r="Q390"/>
      <c r="R390"/>
      <c r="S390"/>
      <c r="T390"/>
      <c r="U390"/>
      <c r="V390"/>
      <c r="W390"/>
      <c r="X390"/>
      <c r="Y390"/>
      <c r="Z390"/>
      <c r="AA390"/>
      <c r="AB390"/>
      <c r="AC390"/>
      <c r="AD390"/>
    </row>
    <row r="391" spans="1:30" x14ac:dyDescent="0.35">
      <c r="A391"/>
      <c r="B391"/>
      <c r="C391"/>
      <c r="D391"/>
      <c r="E391"/>
      <c r="F391"/>
      <c r="G391"/>
      <c r="H391"/>
      <c r="I391"/>
      <c r="J391"/>
      <c r="K391"/>
      <c r="L391"/>
      <c r="M391"/>
      <c r="N391"/>
      <c r="O391"/>
      <c r="P391"/>
      <c r="Q391"/>
      <c r="R391"/>
      <c r="S391"/>
      <c r="T391"/>
      <c r="U391"/>
      <c r="V391"/>
      <c r="W391"/>
      <c r="X391"/>
      <c r="Y391"/>
      <c r="Z391"/>
      <c r="AA391"/>
      <c r="AB391"/>
      <c r="AC391"/>
      <c r="AD391"/>
    </row>
    <row r="392" spans="1:30" x14ac:dyDescent="0.35">
      <c r="A392"/>
      <c r="B392"/>
      <c r="C392"/>
      <c r="D392"/>
      <c r="E392"/>
      <c r="F392"/>
      <c r="G392"/>
      <c r="H392"/>
      <c r="I392"/>
      <c r="J392"/>
      <c r="K392"/>
      <c r="L392"/>
      <c r="M392"/>
      <c r="N392"/>
      <c r="O392"/>
      <c r="P392"/>
      <c r="Q392"/>
      <c r="R392"/>
      <c r="S392"/>
      <c r="T392"/>
      <c r="U392"/>
      <c r="V392"/>
      <c r="W392"/>
      <c r="X392"/>
      <c r="Y392"/>
      <c r="Z392"/>
      <c r="AA392"/>
      <c r="AB392"/>
      <c r="AC392"/>
      <c r="AD392"/>
    </row>
    <row r="393" spans="1:30" x14ac:dyDescent="0.35">
      <c r="A393"/>
      <c r="B393"/>
      <c r="C393"/>
      <c r="D393"/>
      <c r="E393"/>
      <c r="F393"/>
      <c r="G393"/>
      <c r="H393"/>
      <c r="I393"/>
      <c r="J393"/>
      <c r="K393"/>
      <c r="L393"/>
      <c r="M393"/>
      <c r="N393"/>
      <c r="O393"/>
      <c r="P393"/>
      <c r="Q393"/>
      <c r="R393"/>
      <c r="S393"/>
      <c r="T393"/>
      <c r="U393"/>
      <c r="V393"/>
      <c r="W393"/>
      <c r="X393"/>
      <c r="Y393"/>
      <c r="Z393"/>
      <c r="AA393"/>
      <c r="AB393"/>
      <c r="AC393"/>
      <c r="AD393"/>
    </row>
    <row r="394" spans="1:30" x14ac:dyDescent="0.35">
      <c r="A394"/>
      <c r="B394"/>
      <c r="C394"/>
      <c r="D394"/>
      <c r="E394"/>
      <c r="F394"/>
      <c r="G394"/>
      <c r="H394"/>
      <c r="I394"/>
      <c r="J394"/>
      <c r="K394"/>
      <c r="L394"/>
      <c r="M394"/>
      <c r="N394"/>
      <c r="O394"/>
      <c r="P394"/>
      <c r="Q394"/>
      <c r="R394"/>
      <c r="S394"/>
      <c r="T394"/>
      <c r="U394"/>
      <c r="V394"/>
      <c r="W394"/>
      <c r="X394"/>
      <c r="Y394"/>
      <c r="Z394"/>
      <c r="AA394"/>
      <c r="AB394"/>
      <c r="AC394"/>
      <c r="AD394"/>
    </row>
    <row r="395" spans="1:30" x14ac:dyDescent="0.35">
      <c r="A395"/>
      <c r="B395"/>
      <c r="C395"/>
      <c r="D395"/>
      <c r="E395"/>
      <c r="F395"/>
      <c r="G395"/>
      <c r="H395"/>
      <c r="I395"/>
      <c r="J395"/>
      <c r="K395"/>
      <c r="L395"/>
      <c r="M395"/>
      <c r="N395"/>
      <c r="O395"/>
      <c r="P395"/>
      <c r="Q395"/>
      <c r="R395"/>
      <c r="S395"/>
      <c r="T395"/>
      <c r="U395"/>
      <c r="V395"/>
      <c r="W395"/>
      <c r="X395"/>
      <c r="Y395"/>
      <c r="Z395"/>
      <c r="AA395"/>
      <c r="AB395"/>
      <c r="AC395"/>
      <c r="AD395"/>
    </row>
    <row r="396" spans="1:30" x14ac:dyDescent="0.35">
      <c r="A396"/>
      <c r="B396"/>
      <c r="C396"/>
      <c r="D396"/>
      <c r="E396"/>
      <c r="F396"/>
      <c r="G396"/>
      <c r="H396"/>
      <c r="I396"/>
      <c r="J396"/>
      <c r="K396"/>
      <c r="L396"/>
      <c r="M396"/>
      <c r="N396"/>
      <c r="O396"/>
      <c r="P396"/>
      <c r="Q396"/>
      <c r="R396"/>
      <c r="S396"/>
      <c r="T396"/>
      <c r="U396"/>
      <c r="V396"/>
      <c r="W396"/>
      <c r="X396"/>
      <c r="Y396"/>
      <c r="Z396"/>
      <c r="AA396"/>
      <c r="AB396"/>
      <c r="AC396"/>
      <c r="AD396"/>
    </row>
    <row r="397" spans="1:30" x14ac:dyDescent="0.35">
      <c r="A397"/>
      <c r="B397"/>
      <c r="C397"/>
      <c r="D397"/>
      <c r="E397"/>
      <c r="F397"/>
      <c r="G397"/>
      <c r="H397"/>
      <c r="I397"/>
      <c r="J397"/>
      <c r="K397"/>
      <c r="L397"/>
      <c r="M397"/>
      <c r="N397"/>
      <c r="O397"/>
      <c r="P397"/>
      <c r="Q397"/>
      <c r="R397"/>
      <c r="S397"/>
      <c r="T397"/>
      <c r="U397"/>
      <c r="V397"/>
      <c r="W397"/>
      <c r="X397"/>
      <c r="Y397"/>
      <c r="Z397"/>
      <c r="AA397"/>
      <c r="AB397"/>
      <c r="AC397"/>
      <c r="AD397"/>
    </row>
    <row r="398" spans="1:30" x14ac:dyDescent="0.35">
      <c r="A398"/>
      <c r="B398"/>
      <c r="C398"/>
      <c r="D398"/>
      <c r="E398"/>
      <c r="F398"/>
      <c r="G398"/>
      <c r="H398"/>
      <c r="I398"/>
      <c r="J398"/>
      <c r="K398"/>
      <c r="L398"/>
      <c r="M398"/>
      <c r="N398"/>
      <c r="O398"/>
      <c r="P398"/>
      <c r="Q398"/>
      <c r="R398"/>
      <c r="S398"/>
      <c r="T398"/>
      <c r="U398"/>
      <c r="V398"/>
      <c r="W398"/>
      <c r="X398"/>
      <c r="Y398"/>
      <c r="Z398"/>
      <c r="AA398"/>
      <c r="AB398"/>
      <c r="AC398"/>
      <c r="AD398"/>
    </row>
    <row r="399" spans="1:30" x14ac:dyDescent="0.35">
      <c r="A399"/>
      <c r="B399"/>
      <c r="C399"/>
      <c r="D399"/>
      <c r="E399"/>
      <c r="F399"/>
      <c r="G399"/>
      <c r="H399"/>
      <c r="I399"/>
      <c r="J399"/>
      <c r="K399"/>
      <c r="L399"/>
      <c r="M399"/>
      <c r="N399"/>
      <c r="O399"/>
      <c r="P399"/>
      <c r="Q399"/>
      <c r="R399"/>
      <c r="S399"/>
      <c r="T399"/>
      <c r="U399"/>
      <c r="V399"/>
      <c r="W399"/>
      <c r="X399"/>
      <c r="Y399"/>
      <c r="Z399"/>
      <c r="AA399"/>
      <c r="AB399"/>
      <c r="AC399"/>
      <c r="AD399"/>
    </row>
    <row r="400" spans="1:30" x14ac:dyDescent="0.35">
      <c r="A400"/>
      <c r="B400"/>
      <c r="C400"/>
      <c r="D400"/>
      <c r="E400"/>
      <c r="F400"/>
      <c r="G400"/>
      <c r="H400"/>
      <c r="I400"/>
      <c r="J400"/>
      <c r="K400"/>
      <c r="L400"/>
      <c r="M400"/>
      <c r="N400"/>
      <c r="O400"/>
      <c r="P400"/>
      <c r="Q400"/>
      <c r="R400"/>
      <c r="S400"/>
      <c r="T400"/>
      <c r="U400"/>
      <c r="V400"/>
      <c r="W400"/>
      <c r="X400"/>
      <c r="Y400"/>
      <c r="Z400"/>
      <c r="AA400"/>
      <c r="AB400"/>
      <c r="AC400"/>
      <c r="AD400"/>
    </row>
    <row r="401" spans="1:30" x14ac:dyDescent="0.35">
      <c r="A401"/>
      <c r="B401"/>
      <c r="C401"/>
      <c r="D401"/>
      <c r="E401"/>
      <c r="F401"/>
      <c r="G401"/>
      <c r="H401"/>
      <c r="I401"/>
      <c r="J401"/>
      <c r="K401"/>
      <c r="L401"/>
      <c r="M401"/>
      <c r="N401"/>
      <c r="O401"/>
      <c r="P401"/>
      <c r="Q401"/>
      <c r="R401"/>
      <c r="S401"/>
      <c r="T401"/>
      <c r="U401"/>
      <c r="V401"/>
      <c r="W401"/>
      <c r="X401"/>
      <c r="Y401"/>
      <c r="Z401"/>
      <c r="AA401"/>
      <c r="AB401"/>
      <c r="AC401"/>
      <c r="AD401"/>
    </row>
    <row r="402" spans="1:30" x14ac:dyDescent="0.35">
      <c r="A402"/>
      <c r="B402"/>
      <c r="C402"/>
      <c r="D402"/>
      <c r="E402"/>
      <c r="F402"/>
      <c r="G402"/>
      <c r="H402"/>
      <c r="I402"/>
      <c r="J402"/>
      <c r="K402"/>
      <c r="L402"/>
      <c r="M402"/>
      <c r="N402"/>
      <c r="O402"/>
      <c r="P402"/>
      <c r="Q402"/>
      <c r="R402"/>
      <c r="S402"/>
      <c r="T402"/>
      <c r="U402"/>
      <c r="V402"/>
      <c r="W402"/>
      <c r="X402"/>
      <c r="Y402"/>
      <c r="Z402"/>
      <c r="AA402"/>
      <c r="AB402"/>
      <c r="AC402"/>
      <c r="AD402"/>
    </row>
    <row r="403" spans="1:30" x14ac:dyDescent="0.35">
      <c r="A403"/>
      <c r="B403"/>
      <c r="C403"/>
      <c r="D403"/>
      <c r="E403"/>
      <c r="F403"/>
      <c r="G403"/>
      <c r="H403"/>
      <c r="I403"/>
      <c r="J403"/>
      <c r="K403"/>
      <c r="L403"/>
      <c r="M403"/>
      <c r="N403"/>
      <c r="O403"/>
      <c r="P403"/>
      <c r="Q403"/>
      <c r="R403"/>
      <c r="S403"/>
      <c r="T403"/>
      <c r="U403"/>
      <c r="V403"/>
      <c r="W403"/>
      <c r="X403"/>
      <c r="Y403"/>
      <c r="Z403"/>
      <c r="AA403"/>
      <c r="AB403"/>
      <c r="AC403"/>
      <c r="AD403"/>
    </row>
    <row r="404" spans="1:30" x14ac:dyDescent="0.35">
      <c r="A404"/>
      <c r="B404"/>
      <c r="C404"/>
      <c r="D404"/>
      <c r="E404"/>
      <c r="F404"/>
      <c r="G404"/>
      <c r="H404"/>
      <c r="I404"/>
      <c r="J404"/>
      <c r="K404"/>
      <c r="L404"/>
      <c r="M404"/>
      <c r="N404"/>
      <c r="O404"/>
      <c r="P404"/>
      <c r="Q404"/>
      <c r="R404"/>
      <c r="S404"/>
      <c r="T404"/>
      <c r="U404"/>
      <c r="V404"/>
      <c r="W404"/>
      <c r="X404"/>
      <c r="Y404"/>
      <c r="Z404"/>
      <c r="AA404"/>
      <c r="AB404"/>
      <c r="AC404"/>
      <c r="AD404"/>
    </row>
    <row r="405" spans="1:30" x14ac:dyDescent="0.35">
      <c r="A405"/>
      <c r="B405"/>
      <c r="C405"/>
      <c r="D405"/>
      <c r="E405"/>
      <c r="F405"/>
      <c r="G405"/>
      <c r="H405"/>
      <c r="I405"/>
      <c r="J405"/>
      <c r="K405"/>
      <c r="L405"/>
      <c r="M405"/>
      <c r="N405"/>
      <c r="O405"/>
      <c r="P405"/>
      <c r="Q405"/>
      <c r="R405"/>
      <c r="S405"/>
      <c r="T405"/>
      <c r="U405"/>
      <c r="V405"/>
      <c r="W405"/>
      <c r="X405"/>
      <c r="Y405"/>
      <c r="Z405"/>
      <c r="AA405"/>
      <c r="AB405"/>
      <c r="AC405"/>
      <c r="AD405"/>
    </row>
    <row r="406" spans="1:30" x14ac:dyDescent="0.35">
      <c r="A406"/>
      <c r="B406"/>
      <c r="C406"/>
      <c r="D406"/>
      <c r="E406"/>
      <c r="F406"/>
      <c r="G406"/>
      <c r="H406"/>
      <c r="I406"/>
      <c r="J406"/>
      <c r="K406"/>
      <c r="L406"/>
      <c r="M406"/>
      <c r="N406"/>
      <c r="O406"/>
      <c r="P406"/>
      <c r="Q406"/>
      <c r="R406"/>
      <c r="S406"/>
      <c r="T406"/>
      <c r="U406"/>
      <c r="V406"/>
      <c r="W406"/>
      <c r="X406"/>
      <c r="Y406"/>
      <c r="Z406"/>
      <c r="AA406"/>
      <c r="AB406"/>
      <c r="AC406"/>
      <c r="AD406"/>
    </row>
    <row r="407" spans="1:30" x14ac:dyDescent="0.35">
      <c r="A407"/>
      <c r="B407"/>
      <c r="C407"/>
      <c r="D407"/>
      <c r="E407"/>
      <c r="F407"/>
      <c r="G407"/>
      <c r="H407"/>
      <c r="I407"/>
      <c r="J407"/>
      <c r="K407"/>
      <c r="L407"/>
      <c r="M407"/>
      <c r="N407"/>
      <c r="O407"/>
      <c r="P407"/>
      <c r="Q407"/>
      <c r="R407"/>
      <c r="S407"/>
      <c r="T407"/>
      <c r="U407"/>
      <c r="V407"/>
      <c r="W407"/>
      <c r="X407"/>
      <c r="Y407"/>
      <c r="Z407"/>
      <c r="AA407"/>
      <c r="AB407"/>
      <c r="AC407"/>
      <c r="AD407"/>
    </row>
    <row r="408" spans="1:30" x14ac:dyDescent="0.35">
      <c r="A408"/>
      <c r="B408"/>
      <c r="C408"/>
      <c r="D408"/>
      <c r="E408"/>
      <c r="F408"/>
      <c r="G408"/>
      <c r="H408"/>
      <c r="I408"/>
      <c r="J408"/>
      <c r="K408"/>
      <c r="L408"/>
      <c r="M408"/>
      <c r="N408"/>
      <c r="O408"/>
      <c r="P408"/>
      <c r="Q408"/>
      <c r="R408"/>
      <c r="S408"/>
      <c r="T408"/>
      <c r="U408"/>
      <c r="V408"/>
      <c r="W408"/>
      <c r="X408"/>
      <c r="Y408"/>
      <c r="Z408"/>
      <c r="AA408"/>
      <c r="AB408"/>
      <c r="AC408"/>
      <c r="AD408"/>
    </row>
    <row r="409" spans="1:30" x14ac:dyDescent="0.35">
      <c r="A409"/>
      <c r="B409"/>
      <c r="C409"/>
      <c r="D409"/>
      <c r="E409"/>
      <c r="F409"/>
      <c r="G409"/>
      <c r="H409"/>
      <c r="I409"/>
      <c r="J409"/>
      <c r="K409"/>
      <c r="L409"/>
      <c r="M409"/>
      <c r="N409"/>
      <c r="O409"/>
      <c r="P409"/>
      <c r="Q409"/>
      <c r="R409"/>
      <c r="S409"/>
      <c r="T409"/>
      <c r="U409"/>
      <c r="V409"/>
      <c r="W409"/>
      <c r="X409"/>
      <c r="Y409"/>
      <c r="Z409"/>
      <c r="AA409"/>
      <c r="AB409"/>
      <c r="AC409"/>
      <c r="AD409"/>
    </row>
    <row r="410" spans="1:30" x14ac:dyDescent="0.35">
      <c r="A410"/>
      <c r="B410"/>
      <c r="C410"/>
      <c r="D410"/>
      <c r="E410"/>
      <c r="F410"/>
      <c r="G410"/>
      <c r="H410"/>
      <c r="I410"/>
      <c r="J410"/>
      <c r="K410"/>
      <c r="L410"/>
      <c r="M410"/>
      <c r="N410"/>
      <c r="O410"/>
      <c r="P410"/>
      <c r="Q410"/>
      <c r="R410"/>
      <c r="S410"/>
      <c r="T410"/>
      <c r="U410"/>
      <c r="V410"/>
      <c r="W410"/>
      <c r="X410"/>
      <c r="Y410"/>
      <c r="Z410"/>
      <c r="AA410"/>
      <c r="AB410"/>
      <c r="AC410"/>
      <c r="AD410"/>
    </row>
    <row r="411" spans="1:30" x14ac:dyDescent="0.35">
      <c r="A411"/>
      <c r="B411"/>
      <c r="C411"/>
      <c r="D411"/>
      <c r="E411"/>
      <c r="F411"/>
      <c r="G411"/>
      <c r="H411"/>
      <c r="I411"/>
      <c r="J411"/>
      <c r="K411"/>
      <c r="L411"/>
      <c r="M411"/>
      <c r="N411"/>
      <c r="O411"/>
      <c r="P411"/>
      <c r="Q411"/>
      <c r="R411"/>
      <c r="S411"/>
      <c r="T411"/>
      <c r="U411"/>
      <c r="V411"/>
      <c r="W411"/>
      <c r="X411"/>
      <c r="Y411"/>
      <c r="Z411"/>
      <c r="AA411"/>
      <c r="AB411"/>
      <c r="AC411"/>
      <c r="AD411"/>
    </row>
    <row r="412" spans="1:30" x14ac:dyDescent="0.35">
      <c r="A412"/>
      <c r="B412"/>
      <c r="C412"/>
      <c r="D412"/>
      <c r="E412"/>
      <c r="F412"/>
      <c r="G412"/>
      <c r="H412"/>
      <c r="I412"/>
      <c r="J412"/>
      <c r="K412"/>
      <c r="L412"/>
      <c r="M412"/>
      <c r="N412"/>
      <c r="O412"/>
      <c r="P412"/>
      <c r="Q412"/>
      <c r="R412"/>
      <c r="S412"/>
      <c r="T412"/>
      <c r="U412"/>
      <c r="V412"/>
      <c r="W412"/>
      <c r="X412"/>
      <c r="Y412"/>
      <c r="Z412"/>
      <c r="AA412"/>
      <c r="AB412"/>
      <c r="AC412"/>
      <c r="AD412"/>
    </row>
    <row r="413" spans="1:30" x14ac:dyDescent="0.35">
      <c r="A413"/>
      <c r="B413"/>
      <c r="C413"/>
      <c r="D413"/>
      <c r="E413"/>
      <c r="F413"/>
      <c r="G413"/>
      <c r="H413"/>
      <c r="I413"/>
      <c r="J413"/>
      <c r="K413"/>
      <c r="L413"/>
      <c r="M413"/>
      <c r="N413"/>
      <c r="O413"/>
      <c r="P413"/>
      <c r="Q413"/>
      <c r="R413"/>
      <c r="S413"/>
      <c r="T413"/>
      <c r="U413"/>
      <c r="V413"/>
      <c r="W413"/>
      <c r="X413"/>
      <c r="Y413"/>
      <c r="Z413"/>
      <c r="AA413"/>
      <c r="AB413"/>
      <c r="AC413"/>
      <c r="AD413"/>
    </row>
    <row r="414" spans="1:30" x14ac:dyDescent="0.35">
      <c r="A414"/>
      <c r="B414"/>
      <c r="C414"/>
      <c r="D414"/>
      <c r="E414"/>
      <c r="F414"/>
      <c r="G414"/>
      <c r="H414"/>
      <c r="I414"/>
      <c r="J414"/>
      <c r="K414"/>
      <c r="L414"/>
      <c r="M414"/>
      <c r="N414"/>
      <c r="O414"/>
      <c r="P414"/>
      <c r="Q414"/>
      <c r="R414"/>
      <c r="S414"/>
      <c r="T414"/>
      <c r="U414"/>
      <c r="V414"/>
      <c r="W414"/>
      <c r="X414"/>
      <c r="Y414"/>
      <c r="Z414"/>
      <c r="AA414"/>
      <c r="AB414"/>
      <c r="AC414"/>
      <c r="AD414"/>
    </row>
    <row r="415" spans="1:30" x14ac:dyDescent="0.35">
      <c r="A415"/>
      <c r="B415"/>
      <c r="C415"/>
      <c r="D415"/>
      <c r="E415"/>
      <c r="F415"/>
      <c r="G415"/>
      <c r="H415"/>
      <c r="I415"/>
      <c r="J415"/>
      <c r="K415"/>
      <c r="L415"/>
      <c r="M415"/>
      <c r="N415"/>
      <c r="O415"/>
      <c r="P415"/>
      <c r="Q415"/>
      <c r="R415"/>
      <c r="S415"/>
      <c r="T415"/>
      <c r="U415"/>
      <c r="V415"/>
      <c r="W415"/>
      <c r="X415"/>
      <c r="Y415"/>
      <c r="Z415"/>
      <c r="AA415"/>
      <c r="AB415"/>
      <c r="AC415"/>
      <c r="AD415"/>
    </row>
    <row r="416" spans="1:30" x14ac:dyDescent="0.35">
      <c r="A416"/>
      <c r="B416"/>
      <c r="C416"/>
      <c r="D416"/>
      <c r="E416"/>
      <c r="F416"/>
      <c r="G416"/>
      <c r="H416"/>
      <c r="I416"/>
      <c r="J416"/>
      <c r="K416"/>
      <c r="L416"/>
      <c r="M416"/>
      <c r="N416"/>
      <c r="O416"/>
      <c r="P416"/>
      <c r="Q416"/>
      <c r="R416"/>
      <c r="S416"/>
      <c r="T416"/>
      <c r="U416"/>
      <c r="V416"/>
      <c r="W416"/>
      <c r="X416"/>
      <c r="Y416"/>
      <c r="Z416"/>
      <c r="AA416"/>
      <c r="AB416"/>
      <c r="AC416"/>
      <c r="AD416"/>
    </row>
    <row r="417" spans="1:30" x14ac:dyDescent="0.35">
      <c r="A417"/>
      <c r="B417"/>
      <c r="C417"/>
      <c r="D417"/>
      <c r="E417"/>
      <c r="F417"/>
      <c r="G417"/>
      <c r="H417"/>
      <c r="I417"/>
      <c r="J417"/>
      <c r="K417"/>
      <c r="L417"/>
      <c r="M417"/>
      <c r="N417"/>
      <c r="O417"/>
      <c r="P417"/>
      <c r="Q417"/>
      <c r="R417"/>
      <c r="S417"/>
      <c r="T417"/>
      <c r="U417"/>
      <c r="V417"/>
      <c r="W417"/>
      <c r="X417"/>
      <c r="Y417"/>
      <c r="Z417"/>
      <c r="AA417"/>
      <c r="AB417"/>
      <c r="AC417"/>
      <c r="AD417"/>
    </row>
    <row r="418" spans="1:30" x14ac:dyDescent="0.35">
      <c r="A418"/>
      <c r="B418"/>
      <c r="C418"/>
      <c r="D418"/>
      <c r="E418"/>
      <c r="F418"/>
      <c r="G418"/>
      <c r="H418"/>
      <c r="I418"/>
      <c r="J418"/>
      <c r="K418"/>
      <c r="L418"/>
      <c r="M418"/>
      <c r="N418"/>
      <c r="O418"/>
      <c r="P418"/>
      <c r="Q418"/>
      <c r="R418"/>
      <c r="S418"/>
      <c r="T418"/>
      <c r="U418"/>
      <c r="V418"/>
      <c r="W418"/>
      <c r="X418"/>
      <c r="Y418"/>
      <c r="Z418"/>
      <c r="AA418"/>
      <c r="AB418"/>
      <c r="AC418"/>
      <c r="AD418"/>
    </row>
    <row r="419" spans="1:30" x14ac:dyDescent="0.35">
      <c r="A419"/>
      <c r="B419"/>
      <c r="C419"/>
      <c r="D419"/>
      <c r="E419"/>
      <c r="F419"/>
      <c r="G419"/>
      <c r="H419"/>
      <c r="I419"/>
      <c r="J419"/>
      <c r="K419"/>
      <c r="L419"/>
      <c r="M419"/>
      <c r="N419"/>
      <c r="O419"/>
      <c r="P419"/>
      <c r="Q419"/>
      <c r="R419"/>
      <c r="S419"/>
      <c r="T419"/>
      <c r="U419"/>
      <c r="V419"/>
      <c r="W419"/>
      <c r="X419"/>
      <c r="Y419"/>
      <c r="Z419"/>
      <c r="AA419"/>
      <c r="AB419"/>
      <c r="AC419"/>
      <c r="AD419"/>
    </row>
    <row r="420" spans="1:30" x14ac:dyDescent="0.35">
      <c r="A420"/>
      <c r="B420"/>
      <c r="C420"/>
      <c r="D420"/>
      <c r="E420"/>
      <c r="F420"/>
      <c r="G420"/>
      <c r="H420"/>
      <c r="I420"/>
      <c r="J420"/>
      <c r="K420"/>
      <c r="L420"/>
      <c r="M420"/>
      <c r="N420"/>
      <c r="O420"/>
      <c r="P420"/>
      <c r="Q420"/>
      <c r="R420"/>
      <c r="S420"/>
      <c r="T420"/>
      <c r="U420"/>
      <c r="V420"/>
      <c r="W420"/>
      <c r="X420"/>
      <c r="Y420"/>
      <c r="Z420"/>
      <c r="AA420"/>
      <c r="AB420"/>
      <c r="AC420"/>
      <c r="AD420"/>
    </row>
    <row r="421" spans="1:30" x14ac:dyDescent="0.35">
      <c r="A421"/>
      <c r="B421"/>
      <c r="C421"/>
      <c r="D421"/>
      <c r="E421"/>
      <c r="F421"/>
      <c r="G421"/>
      <c r="H421"/>
      <c r="I421"/>
      <c r="J421"/>
      <c r="K421"/>
      <c r="L421"/>
      <c r="M421"/>
      <c r="N421"/>
      <c r="O421"/>
      <c r="P421"/>
      <c r="Q421"/>
      <c r="R421"/>
      <c r="S421"/>
      <c r="T421"/>
      <c r="U421"/>
      <c r="V421"/>
      <c r="W421"/>
      <c r="X421"/>
      <c r="Y421"/>
      <c r="Z421"/>
      <c r="AA421"/>
      <c r="AB421"/>
      <c r="AC421"/>
      <c r="AD421"/>
    </row>
    <row r="422" spans="1:30" x14ac:dyDescent="0.35">
      <c r="A422"/>
      <c r="B422"/>
      <c r="C422"/>
      <c r="D422"/>
      <c r="E422"/>
      <c r="F422"/>
      <c r="G422"/>
      <c r="H422"/>
      <c r="I422"/>
      <c r="J422"/>
      <c r="K422"/>
      <c r="L422"/>
      <c r="M422"/>
      <c r="N422"/>
      <c r="O422"/>
      <c r="P422"/>
      <c r="Q422"/>
      <c r="R422"/>
      <c r="S422"/>
      <c r="T422"/>
      <c r="U422"/>
      <c r="V422"/>
      <c r="W422"/>
      <c r="X422"/>
      <c r="Y422"/>
      <c r="Z422"/>
      <c r="AA422"/>
      <c r="AB422"/>
      <c r="AC422"/>
      <c r="AD422"/>
    </row>
    <row r="423" spans="1:30" x14ac:dyDescent="0.35">
      <c r="A423"/>
      <c r="B423"/>
      <c r="C423"/>
      <c r="D423"/>
      <c r="E423"/>
      <c r="F423"/>
      <c r="G423"/>
      <c r="H423"/>
      <c r="I423"/>
      <c r="J423"/>
      <c r="K423"/>
      <c r="L423"/>
      <c r="M423"/>
      <c r="N423"/>
      <c r="O423"/>
      <c r="P423"/>
      <c r="Q423"/>
      <c r="R423"/>
      <c r="S423"/>
      <c r="T423"/>
      <c r="U423"/>
      <c r="V423"/>
      <c r="W423"/>
      <c r="X423"/>
      <c r="Y423"/>
      <c r="Z423"/>
      <c r="AA423"/>
      <c r="AB423"/>
      <c r="AC423"/>
      <c r="AD423"/>
    </row>
    <row r="424" spans="1:30" x14ac:dyDescent="0.35">
      <c r="A424"/>
      <c r="B424"/>
      <c r="C424"/>
      <c r="D424"/>
      <c r="E424"/>
      <c r="F424"/>
      <c r="G424"/>
      <c r="H424"/>
      <c r="I424"/>
      <c r="J424"/>
      <c r="K424"/>
      <c r="L424"/>
      <c r="M424"/>
      <c r="N424"/>
      <c r="O424"/>
      <c r="P424"/>
      <c r="Q424"/>
      <c r="R424"/>
      <c r="S424"/>
      <c r="T424"/>
      <c r="U424"/>
      <c r="V424"/>
      <c r="W424"/>
      <c r="X424"/>
      <c r="Y424"/>
      <c r="Z424"/>
      <c r="AA424"/>
      <c r="AB424"/>
      <c r="AC424"/>
      <c r="AD424"/>
    </row>
    <row r="425" spans="1:30" x14ac:dyDescent="0.35">
      <c r="A425"/>
      <c r="B425"/>
      <c r="C425"/>
      <c r="D425"/>
      <c r="E425"/>
      <c r="F425"/>
      <c r="G425"/>
      <c r="H425"/>
      <c r="I425"/>
      <c r="J425"/>
      <c r="K425"/>
      <c r="L425"/>
      <c r="M425"/>
      <c r="N425"/>
      <c r="O425"/>
      <c r="P425"/>
      <c r="Q425"/>
      <c r="R425"/>
      <c r="S425"/>
      <c r="T425"/>
      <c r="U425"/>
      <c r="V425"/>
      <c r="W425"/>
      <c r="X425"/>
      <c r="Y425"/>
      <c r="Z425"/>
      <c r="AA425"/>
      <c r="AB425"/>
      <c r="AC425"/>
      <c r="AD425"/>
    </row>
    <row r="426" spans="1:30" x14ac:dyDescent="0.35">
      <c r="A426"/>
      <c r="B426"/>
      <c r="C426"/>
      <c r="D426"/>
      <c r="E426"/>
      <c r="F426"/>
      <c r="G426"/>
      <c r="H426"/>
      <c r="I426"/>
      <c r="J426"/>
      <c r="K426"/>
      <c r="L426"/>
      <c r="M426"/>
      <c r="N426"/>
      <c r="O426"/>
      <c r="P426"/>
      <c r="Q426"/>
      <c r="R426"/>
      <c r="S426"/>
      <c r="T426"/>
      <c r="U426"/>
      <c r="V426"/>
      <c r="W426"/>
      <c r="X426"/>
      <c r="Y426"/>
      <c r="Z426"/>
      <c r="AA426"/>
      <c r="AB426"/>
      <c r="AC426"/>
      <c r="AD426"/>
    </row>
    <row r="427" spans="1:30" x14ac:dyDescent="0.35">
      <c r="A427"/>
      <c r="B427"/>
      <c r="C427"/>
      <c r="D427"/>
      <c r="E427"/>
      <c r="F427"/>
      <c r="G427"/>
      <c r="H427"/>
      <c r="I427"/>
      <c r="J427"/>
      <c r="K427"/>
      <c r="L427"/>
      <c r="M427"/>
      <c r="N427"/>
      <c r="O427"/>
      <c r="P427"/>
      <c r="Q427"/>
      <c r="R427"/>
      <c r="S427"/>
      <c r="T427"/>
      <c r="U427"/>
      <c r="V427"/>
      <c r="W427"/>
      <c r="X427"/>
      <c r="Y427"/>
      <c r="Z427"/>
      <c r="AA427"/>
      <c r="AB427"/>
      <c r="AC427"/>
      <c r="AD427"/>
    </row>
    <row r="428" spans="1:30" customFormat="1" x14ac:dyDescent="0.35"/>
    <row r="429" spans="1:30" customFormat="1" x14ac:dyDescent="0.35"/>
    <row r="430" spans="1:30" customFormat="1" x14ac:dyDescent="0.35"/>
    <row r="431" spans="1:30" customFormat="1" x14ac:dyDescent="0.35"/>
    <row r="432" spans="1:30" customFormat="1" x14ac:dyDescent="0.35"/>
    <row r="433" customFormat="1" x14ac:dyDescent="0.35"/>
    <row r="434" customFormat="1" x14ac:dyDescent="0.35"/>
    <row r="435" customFormat="1" x14ac:dyDescent="0.35"/>
    <row r="436" customFormat="1" x14ac:dyDescent="0.35"/>
    <row r="437" customFormat="1" x14ac:dyDescent="0.35"/>
    <row r="438" customFormat="1" x14ac:dyDescent="0.35"/>
    <row r="439" customFormat="1" x14ac:dyDescent="0.35"/>
    <row r="440" customFormat="1" x14ac:dyDescent="0.35"/>
    <row r="441" customFormat="1" x14ac:dyDescent="0.35"/>
    <row r="442" customFormat="1" x14ac:dyDescent="0.35"/>
    <row r="443" customFormat="1" x14ac:dyDescent="0.35"/>
    <row r="444" customFormat="1" x14ac:dyDescent="0.35"/>
    <row r="445" customFormat="1" x14ac:dyDescent="0.35"/>
    <row r="446" customFormat="1" x14ac:dyDescent="0.35"/>
    <row r="447" customFormat="1" x14ac:dyDescent="0.35"/>
    <row r="448" customFormat="1" x14ac:dyDescent="0.35"/>
    <row r="449" customFormat="1" x14ac:dyDescent="0.35"/>
    <row r="450" customFormat="1" x14ac:dyDescent="0.35"/>
    <row r="451" customFormat="1" x14ac:dyDescent="0.35"/>
    <row r="452" customFormat="1" x14ac:dyDescent="0.35"/>
    <row r="453" customFormat="1" x14ac:dyDescent="0.35"/>
    <row r="454" customFormat="1" x14ac:dyDescent="0.35"/>
    <row r="455" customFormat="1" x14ac:dyDescent="0.35"/>
    <row r="456" customFormat="1" x14ac:dyDescent="0.35"/>
    <row r="457" customFormat="1" x14ac:dyDescent="0.35"/>
    <row r="458" customFormat="1" x14ac:dyDescent="0.35"/>
    <row r="459" customFormat="1" x14ac:dyDescent="0.35"/>
    <row r="460" customFormat="1" x14ac:dyDescent="0.35"/>
    <row r="461" customFormat="1" x14ac:dyDescent="0.35"/>
    <row r="462" customFormat="1" x14ac:dyDescent="0.35"/>
    <row r="463" customFormat="1" x14ac:dyDescent="0.35"/>
    <row r="464" customFormat="1" x14ac:dyDescent="0.35"/>
    <row r="465" customFormat="1" x14ac:dyDescent="0.35"/>
    <row r="466" customFormat="1" x14ac:dyDescent="0.35"/>
    <row r="467" customFormat="1" x14ac:dyDescent="0.35"/>
    <row r="468" customFormat="1" x14ac:dyDescent="0.35"/>
    <row r="469" customFormat="1" x14ac:dyDescent="0.35"/>
    <row r="470" customFormat="1" x14ac:dyDescent="0.35"/>
    <row r="471" customFormat="1" x14ac:dyDescent="0.35"/>
    <row r="472" customFormat="1" x14ac:dyDescent="0.35"/>
    <row r="473" customFormat="1" x14ac:dyDescent="0.35"/>
    <row r="474" customFormat="1" x14ac:dyDescent="0.35"/>
    <row r="475" customFormat="1" x14ac:dyDescent="0.35"/>
    <row r="476" customFormat="1" x14ac:dyDescent="0.35"/>
    <row r="477" customFormat="1" x14ac:dyDescent="0.35"/>
    <row r="478" customFormat="1" x14ac:dyDescent="0.35"/>
    <row r="479" customFormat="1" x14ac:dyDescent="0.35"/>
    <row r="480" customFormat="1" x14ac:dyDescent="0.35"/>
    <row r="481" customFormat="1" x14ac:dyDescent="0.35"/>
    <row r="482" customFormat="1" x14ac:dyDescent="0.35"/>
    <row r="483" customFormat="1" x14ac:dyDescent="0.35"/>
    <row r="484" customFormat="1" x14ac:dyDescent="0.35"/>
    <row r="485" customFormat="1" x14ac:dyDescent="0.35"/>
    <row r="486" customFormat="1" x14ac:dyDescent="0.35"/>
    <row r="487" customFormat="1" x14ac:dyDescent="0.35"/>
    <row r="488" customFormat="1" x14ac:dyDescent="0.35"/>
    <row r="489" customFormat="1" x14ac:dyDescent="0.35"/>
    <row r="490" customFormat="1" x14ac:dyDescent="0.35"/>
    <row r="491" customFormat="1" x14ac:dyDescent="0.35"/>
    <row r="492" customFormat="1" x14ac:dyDescent="0.35"/>
    <row r="493" customFormat="1" x14ac:dyDescent="0.35"/>
    <row r="494" customFormat="1" x14ac:dyDescent="0.35"/>
    <row r="495" customFormat="1" x14ac:dyDescent="0.35"/>
    <row r="496" customFormat="1" x14ac:dyDescent="0.35"/>
    <row r="497" customFormat="1" x14ac:dyDescent="0.35"/>
    <row r="498" customFormat="1" x14ac:dyDescent="0.35"/>
    <row r="499" customFormat="1" x14ac:dyDescent="0.35"/>
    <row r="500" customFormat="1" x14ac:dyDescent="0.35"/>
    <row r="501" customFormat="1" x14ac:dyDescent="0.35"/>
    <row r="502" customFormat="1" x14ac:dyDescent="0.35"/>
    <row r="503" customFormat="1" x14ac:dyDescent="0.35"/>
    <row r="504" customFormat="1" x14ac:dyDescent="0.35"/>
    <row r="505" customFormat="1" x14ac:dyDescent="0.35"/>
    <row r="506" customFormat="1" x14ac:dyDescent="0.35"/>
    <row r="507" customFormat="1" x14ac:dyDescent="0.35"/>
    <row r="508" customFormat="1" x14ac:dyDescent="0.35"/>
    <row r="509" customFormat="1" x14ac:dyDescent="0.35"/>
    <row r="510" customFormat="1" x14ac:dyDescent="0.35"/>
    <row r="511" customFormat="1" x14ac:dyDescent="0.35"/>
    <row r="512" customFormat="1" x14ac:dyDescent="0.35"/>
    <row r="513" customFormat="1" x14ac:dyDescent="0.35"/>
    <row r="514" customFormat="1" x14ac:dyDescent="0.35"/>
    <row r="515" customFormat="1" x14ac:dyDescent="0.35"/>
    <row r="516" customFormat="1" x14ac:dyDescent="0.35"/>
    <row r="517" customFormat="1" x14ac:dyDescent="0.35"/>
    <row r="518" customFormat="1" x14ac:dyDescent="0.35"/>
    <row r="519" customFormat="1" x14ac:dyDescent="0.35"/>
    <row r="520" customFormat="1" x14ac:dyDescent="0.35"/>
    <row r="521" customFormat="1" x14ac:dyDescent="0.35"/>
    <row r="522" customFormat="1" x14ac:dyDescent="0.35"/>
    <row r="523" customFormat="1" x14ac:dyDescent="0.35"/>
    <row r="524" customFormat="1" x14ac:dyDescent="0.35"/>
    <row r="525" customFormat="1" x14ac:dyDescent="0.35"/>
    <row r="526" customFormat="1" x14ac:dyDescent="0.35"/>
    <row r="527" customFormat="1" x14ac:dyDescent="0.35"/>
    <row r="528" customFormat="1" x14ac:dyDescent="0.35"/>
    <row r="529" customFormat="1" x14ac:dyDescent="0.35"/>
    <row r="530" customFormat="1" x14ac:dyDescent="0.35"/>
    <row r="531" customFormat="1" x14ac:dyDescent="0.35"/>
    <row r="532" customFormat="1" x14ac:dyDescent="0.35"/>
    <row r="533" customFormat="1" x14ac:dyDescent="0.35"/>
    <row r="534" customFormat="1" x14ac:dyDescent="0.35"/>
    <row r="535" customFormat="1" x14ac:dyDescent="0.35"/>
    <row r="536" customFormat="1" x14ac:dyDescent="0.35"/>
    <row r="537" customFormat="1" x14ac:dyDescent="0.35"/>
    <row r="538" customFormat="1" x14ac:dyDescent="0.35"/>
    <row r="539" customFormat="1" x14ac:dyDescent="0.35"/>
    <row r="540" customFormat="1" x14ac:dyDescent="0.35"/>
    <row r="541" customFormat="1" x14ac:dyDescent="0.35"/>
    <row r="542" customFormat="1" x14ac:dyDescent="0.35"/>
    <row r="543" customFormat="1" x14ac:dyDescent="0.35"/>
    <row r="544" customFormat="1" x14ac:dyDescent="0.35"/>
    <row r="545" customFormat="1" x14ac:dyDescent="0.35"/>
    <row r="546" customFormat="1" x14ac:dyDescent="0.35"/>
    <row r="547" customFormat="1" x14ac:dyDescent="0.35"/>
    <row r="548" customFormat="1" x14ac:dyDescent="0.35"/>
    <row r="549" customFormat="1" x14ac:dyDescent="0.35"/>
    <row r="550" customFormat="1" x14ac:dyDescent="0.35"/>
    <row r="551" customFormat="1" x14ac:dyDescent="0.35"/>
    <row r="552" customFormat="1" x14ac:dyDescent="0.35"/>
    <row r="553" customFormat="1" x14ac:dyDescent="0.35"/>
    <row r="554" customFormat="1" x14ac:dyDescent="0.35"/>
    <row r="555" customFormat="1" x14ac:dyDescent="0.35"/>
    <row r="556" customFormat="1" x14ac:dyDescent="0.35"/>
    <row r="557" customFormat="1" x14ac:dyDescent="0.35"/>
    <row r="558" customFormat="1" x14ac:dyDescent="0.35"/>
    <row r="559" customFormat="1" x14ac:dyDescent="0.35"/>
    <row r="560" customFormat="1" x14ac:dyDescent="0.35"/>
    <row r="561" customFormat="1" x14ac:dyDescent="0.35"/>
    <row r="562" customFormat="1" x14ac:dyDescent="0.35"/>
    <row r="563" customFormat="1" x14ac:dyDescent="0.35"/>
    <row r="564" customFormat="1" x14ac:dyDescent="0.35"/>
    <row r="565" customFormat="1" x14ac:dyDescent="0.35"/>
    <row r="566" customFormat="1" x14ac:dyDescent="0.35"/>
    <row r="567" customFormat="1" x14ac:dyDescent="0.35"/>
    <row r="568" customFormat="1" x14ac:dyDescent="0.35"/>
    <row r="569" customFormat="1" x14ac:dyDescent="0.35"/>
    <row r="570" customFormat="1" x14ac:dyDescent="0.35"/>
    <row r="571" customFormat="1" x14ac:dyDescent="0.35"/>
    <row r="572" customFormat="1" x14ac:dyDescent="0.35"/>
    <row r="573" customFormat="1" x14ac:dyDescent="0.35"/>
    <row r="574" customFormat="1" x14ac:dyDescent="0.35"/>
    <row r="575" customFormat="1" x14ac:dyDescent="0.35"/>
    <row r="576" customFormat="1" x14ac:dyDescent="0.35"/>
    <row r="577" customFormat="1" x14ac:dyDescent="0.35"/>
    <row r="578" customFormat="1" x14ac:dyDescent="0.35"/>
    <row r="579" customFormat="1" x14ac:dyDescent="0.35"/>
    <row r="580" customFormat="1" x14ac:dyDescent="0.35"/>
    <row r="581" customFormat="1" x14ac:dyDescent="0.35"/>
    <row r="582" customFormat="1" x14ac:dyDescent="0.35"/>
    <row r="583" customFormat="1" x14ac:dyDescent="0.35"/>
    <row r="584" customFormat="1" x14ac:dyDescent="0.35"/>
    <row r="585" customFormat="1" x14ac:dyDescent="0.35"/>
    <row r="586" customFormat="1" x14ac:dyDescent="0.35"/>
    <row r="587" customFormat="1" x14ac:dyDescent="0.35"/>
    <row r="588" customFormat="1" x14ac:dyDescent="0.35"/>
    <row r="589" customFormat="1" x14ac:dyDescent="0.35"/>
    <row r="590" customFormat="1" x14ac:dyDescent="0.35"/>
    <row r="591" customFormat="1" x14ac:dyDescent="0.35"/>
    <row r="592" customFormat="1" x14ac:dyDescent="0.35"/>
    <row r="593" customFormat="1" x14ac:dyDescent="0.35"/>
    <row r="594" customFormat="1" x14ac:dyDescent="0.35"/>
    <row r="595" customFormat="1" x14ac:dyDescent="0.35"/>
    <row r="596" customFormat="1" x14ac:dyDescent="0.35"/>
    <row r="597" customFormat="1" x14ac:dyDescent="0.35"/>
    <row r="598" customFormat="1" x14ac:dyDescent="0.35"/>
    <row r="599" customFormat="1" x14ac:dyDescent="0.35"/>
    <row r="600" customFormat="1" x14ac:dyDescent="0.35"/>
    <row r="601" customFormat="1" x14ac:dyDescent="0.35"/>
    <row r="602" customFormat="1" x14ac:dyDescent="0.35"/>
    <row r="603" customFormat="1" x14ac:dyDescent="0.35"/>
    <row r="604" customFormat="1" x14ac:dyDescent="0.35"/>
    <row r="605" customFormat="1" x14ac:dyDescent="0.35"/>
    <row r="606" customFormat="1" x14ac:dyDescent="0.35"/>
    <row r="607" customFormat="1" x14ac:dyDescent="0.35"/>
    <row r="608" customFormat="1" x14ac:dyDescent="0.35"/>
    <row r="609" customFormat="1" x14ac:dyDescent="0.35"/>
    <row r="610" customFormat="1" x14ac:dyDescent="0.35"/>
    <row r="611" customFormat="1" x14ac:dyDescent="0.35"/>
    <row r="612" customFormat="1" x14ac:dyDescent="0.35"/>
    <row r="613" customFormat="1" x14ac:dyDescent="0.35"/>
    <row r="614" customFormat="1" x14ac:dyDescent="0.35"/>
    <row r="615" customFormat="1" x14ac:dyDescent="0.35"/>
    <row r="616" customFormat="1" x14ac:dyDescent="0.35"/>
    <row r="617" customFormat="1" x14ac:dyDescent="0.35"/>
    <row r="618" customFormat="1" x14ac:dyDescent="0.35"/>
    <row r="619" customFormat="1" x14ac:dyDescent="0.35"/>
    <row r="620" customFormat="1" x14ac:dyDescent="0.35"/>
    <row r="621" customFormat="1" x14ac:dyDescent="0.35"/>
    <row r="622" customFormat="1" x14ac:dyDescent="0.35"/>
    <row r="623" customFormat="1" x14ac:dyDescent="0.35"/>
    <row r="624" customFormat="1" x14ac:dyDescent="0.35"/>
    <row r="625" customFormat="1" x14ac:dyDescent="0.35"/>
    <row r="626" customFormat="1" x14ac:dyDescent="0.35"/>
    <row r="627" customFormat="1" x14ac:dyDescent="0.35"/>
    <row r="628" customFormat="1" x14ac:dyDescent="0.35"/>
    <row r="629" customFormat="1" x14ac:dyDescent="0.35"/>
    <row r="630" customFormat="1" x14ac:dyDescent="0.35"/>
    <row r="631" customFormat="1" x14ac:dyDescent="0.35"/>
    <row r="632" customFormat="1" x14ac:dyDescent="0.35"/>
    <row r="633" customFormat="1" x14ac:dyDescent="0.35"/>
    <row r="634" customFormat="1" x14ac:dyDescent="0.35"/>
    <row r="635" customFormat="1" x14ac:dyDescent="0.35"/>
    <row r="636" customFormat="1" x14ac:dyDescent="0.35"/>
    <row r="637" customFormat="1" x14ac:dyDescent="0.35"/>
    <row r="638" customFormat="1" x14ac:dyDescent="0.35"/>
    <row r="639" customFormat="1" x14ac:dyDescent="0.35"/>
    <row r="640" customFormat="1" x14ac:dyDescent="0.35"/>
    <row r="641" customFormat="1" x14ac:dyDescent="0.35"/>
    <row r="642" customFormat="1" x14ac:dyDescent="0.35"/>
    <row r="643" customFormat="1" x14ac:dyDescent="0.35"/>
    <row r="644" customFormat="1" x14ac:dyDescent="0.35"/>
    <row r="645" customFormat="1" x14ac:dyDescent="0.35"/>
    <row r="646" customFormat="1" x14ac:dyDescent="0.35"/>
    <row r="647" customFormat="1" x14ac:dyDescent="0.35"/>
    <row r="648" customFormat="1" x14ac:dyDescent="0.35"/>
    <row r="649" customFormat="1" x14ac:dyDescent="0.35"/>
    <row r="650" customFormat="1" x14ac:dyDescent="0.35"/>
    <row r="651" customFormat="1" x14ac:dyDescent="0.35"/>
    <row r="652" customFormat="1" x14ac:dyDescent="0.35"/>
    <row r="653" customFormat="1" x14ac:dyDescent="0.35"/>
    <row r="654" customFormat="1" x14ac:dyDescent="0.35"/>
    <row r="655" customFormat="1" x14ac:dyDescent="0.35"/>
    <row r="656" customFormat="1" x14ac:dyDescent="0.35"/>
    <row r="657" customFormat="1" x14ac:dyDescent="0.35"/>
    <row r="658" customFormat="1" x14ac:dyDescent="0.35"/>
    <row r="659" customFormat="1" x14ac:dyDescent="0.35"/>
    <row r="660" customFormat="1" x14ac:dyDescent="0.35"/>
    <row r="661" customFormat="1" x14ac:dyDescent="0.35"/>
    <row r="662" customFormat="1" x14ac:dyDescent="0.35"/>
    <row r="663" customFormat="1" x14ac:dyDescent="0.35"/>
    <row r="664" customFormat="1" x14ac:dyDescent="0.35"/>
    <row r="665" customFormat="1" x14ac:dyDescent="0.35"/>
    <row r="666" customFormat="1" x14ac:dyDescent="0.35"/>
    <row r="667" customFormat="1" x14ac:dyDescent="0.35"/>
    <row r="668" customFormat="1" x14ac:dyDescent="0.35"/>
    <row r="669" customFormat="1" x14ac:dyDescent="0.35"/>
    <row r="670" customFormat="1" x14ac:dyDescent="0.35"/>
    <row r="671" customFormat="1" x14ac:dyDescent="0.35"/>
    <row r="672" customFormat="1" x14ac:dyDescent="0.35"/>
    <row r="673" customFormat="1" x14ac:dyDescent="0.35"/>
    <row r="674" customFormat="1" x14ac:dyDescent="0.35"/>
    <row r="675" customFormat="1" x14ac:dyDescent="0.35"/>
    <row r="676" customFormat="1" x14ac:dyDescent="0.35"/>
    <row r="677" customFormat="1" x14ac:dyDescent="0.35"/>
    <row r="678" customFormat="1" x14ac:dyDescent="0.35"/>
    <row r="679" customFormat="1" x14ac:dyDescent="0.35"/>
    <row r="680" customFormat="1" x14ac:dyDescent="0.35"/>
    <row r="681" customFormat="1" x14ac:dyDescent="0.35"/>
    <row r="682" customFormat="1" x14ac:dyDescent="0.35"/>
    <row r="683" customFormat="1" x14ac:dyDescent="0.35"/>
    <row r="684" customFormat="1" x14ac:dyDescent="0.35"/>
    <row r="685" customFormat="1" x14ac:dyDescent="0.35"/>
    <row r="686" customFormat="1" x14ac:dyDescent="0.35"/>
    <row r="687" customFormat="1" x14ac:dyDescent="0.35"/>
    <row r="688" customFormat="1" x14ac:dyDescent="0.35"/>
    <row r="689" customFormat="1" x14ac:dyDescent="0.35"/>
    <row r="690" customFormat="1" x14ac:dyDescent="0.35"/>
    <row r="691" customFormat="1" x14ac:dyDescent="0.35"/>
    <row r="692" customFormat="1" x14ac:dyDescent="0.35"/>
    <row r="693" customFormat="1" x14ac:dyDescent="0.35"/>
    <row r="694" customFormat="1" x14ac:dyDescent="0.35"/>
    <row r="695" customFormat="1" x14ac:dyDescent="0.35"/>
    <row r="696" customFormat="1" x14ac:dyDescent="0.35"/>
    <row r="697" customFormat="1" x14ac:dyDescent="0.35"/>
    <row r="698" customFormat="1" x14ac:dyDescent="0.35"/>
    <row r="699" customFormat="1" x14ac:dyDescent="0.35"/>
    <row r="700" customFormat="1" x14ac:dyDescent="0.35"/>
    <row r="701" customFormat="1" x14ac:dyDescent="0.35"/>
    <row r="702" customFormat="1" x14ac:dyDescent="0.35"/>
    <row r="703" customFormat="1" x14ac:dyDescent="0.35"/>
    <row r="704" customFormat="1" x14ac:dyDescent="0.35"/>
    <row r="705" customFormat="1" x14ac:dyDescent="0.35"/>
    <row r="706" customFormat="1" x14ac:dyDescent="0.35"/>
    <row r="707" customFormat="1" x14ac:dyDescent="0.35"/>
    <row r="708" customFormat="1" x14ac:dyDescent="0.35"/>
    <row r="709" customFormat="1" x14ac:dyDescent="0.35"/>
    <row r="710" customFormat="1" x14ac:dyDescent="0.35"/>
    <row r="711" customFormat="1" x14ac:dyDescent="0.35"/>
    <row r="712" customFormat="1" x14ac:dyDescent="0.35"/>
    <row r="713" customFormat="1" x14ac:dyDescent="0.35"/>
    <row r="714" customFormat="1" x14ac:dyDescent="0.35"/>
    <row r="715" customFormat="1" x14ac:dyDescent="0.35"/>
    <row r="716" customFormat="1" x14ac:dyDescent="0.35"/>
    <row r="717" customFormat="1" x14ac:dyDescent="0.35"/>
    <row r="718" customFormat="1" x14ac:dyDescent="0.35"/>
    <row r="719" customFormat="1" x14ac:dyDescent="0.35"/>
    <row r="720" customFormat="1" x14ac:dyDescent="0.35"/>
    <row r="721" customFormat="1" x14ac:dyDescent="0.35"/>
    <row r="722" customFormat="1" x14ac:dyDescent="0.35"/>
    <row r="723" customFormat="1" x14ac:dyDescent="0.35"/>
    <row r="724" customFormat="1" x14ac:dyDescent="0.35"/>
    <row r="725" customFormat="1" x14ac:dyDescent="0.35"/>
    <row r="726" customFormat="1" x14ac:dyDescent="0.35"/>
    <row r="727" customFormat="1" x14ac:dyDescent="0.35"/>
    <row r="728" customFormat="1" x14ac:dyDescent="0.35"/>
    <row r="729" customFormat="1" x14ac:dyDescent="0.35"/>
    <row r="730" customFormat="1" x14ac:dyDescent="0.35"/>
    <row r="731" customFormat="1" x14ac:dyDescent="0.35"/>
    <row r="732" customFormat="1" x14ac:dyDescent="0.35"/>
    <row r="733" customFormat="1" x14ac:dyDescent="0.35"/>
    <row r="734" customFormat="1" x14ac:dyDescent="0.35"/>
    <row r="735" customFormat="1" x14ac:dyDescent="0.35"/>
    <row r="736" customFormat="1" x14ac:dyDescent="0.35"/>
    <row r="737" customFormat="1" x14ac:dyDescent="0.35"/>
    <row r="738" customFormat="1" x14ac:dyDescent="0.35"/>
    <row r="739" customFormat="1" x14ac:dyDescent="0.35"/>
    <row r="740" customFormat="1" x14ac:dyDescent="0.35"/>
    <row r="741" customFormat="1" x14ac:dyDescent="0.35"/>
    <row r="742" customFormat="1" x14ac:dyDescent="0.35"/>
    <row r="743" customFormat="1" x14ac:dyDescent="0.35"/>
    <row r="744" customFormat="1" x14ac:dyDescent="0.35"/>
    <row r="745" customFormat="1" x14ac:dyDescent="0.35"/>
    <row r="746" customFormat="1" x14ac:dyDescent="0.35"/>
    <row r="747" customFormat="1" x14ac:dyDescent="0.35"/>
    <row r="748" customFormat="1" x14ac:dyDescent="0.35"/>
    <row r="749" customFormat="1" x14ac:dyDescent="0.35"/>
    <row r="750" customFormat="1" x14ac:dyDescent="0.35"/>
    <row r="751" customFormat="1" x14ac:dyDescent="0.35"/>
    <row r="752" customFormat="1" x14ac:dyDescent="0.35"/>
    <row r="753" customFormat="1" x14ac:dyDescent="0.35"/>
    <row r="754" customFormat="1" x14ac:dyDescent="0.35"/>
    <row r="755" customFormat="1" x14ac:dyDescent="0.35"/>
    <row r="756" customFormat="1" x14ac:dyDescent="0.35"/>
    <row r="757" customFormat="1" x14ac:dyDescent="0.35"/>
    <row r="758" customFormat="1" x14ac:dyDescent="0.35"/>
    <row r="759" customFormat="1" x14ac:dyDescent="0.35"/>
    <row r="760" customFormat="1" x14ac:dyDescent="0.35"/>
    <row r="761" customFormat="1" x14ac:dyDescent="0.35"/>
    <row r="762" customFormat="1" x14ac:dyDescent="0.35"/>
    <row r="763" customFormat="1" x14ac:dyDescent="0.35"/>
    <row r="764" customFormat="1" x14ac:dyDescent="0.35"/>
    <row r="765" customFormat="1" x14ac:dyDescent="0.35"/>
    <row r="766" customFormat="1" x14ac:dyDescent="0.35"/>
    <row r="767" customFormat="1" x14ac:dyDescent="0.35"/>
    <row r="768" customFormat="1" x14ac:dyDescent="0.35"/>
    <row r="769" customFormat="1" x14ac:dyDescent="0.35"/>
    <row r="770" customFormat="1" x14ac:dyDescent="0.35"/>
    <row r="771" customFormat="1" x14ac:dyDescent="0.35"/>
    <row r="772" customFormat="1" x14ac:dyDescent="0.35"/>
    <row r="773" customFormat="1" x14ac:dyDescent="0.35"/>
    <row r="774" customFormat="1" x14ac:dyDescent="0.35"/>
    <row r="775" customFormat="1" x14ac:dyDescent="0.35"/>
    <row r="776" customFormat="1" x14ac:dyDescent="0.35"/>
    <row r="777" customFormat="1" x14ac:dyDescent="0.35"/>
    <row r="778" customFormat="1" x14ac:dyDescent="0.35"/>
    <row r="779" customFormat="1" x14ac:dyDescent="0.35"/>
    <row r="780" customFormat="1" x14ac:dyDescent="0.35"/>
    <row r="781" customFormat="1" x14ac:dyDescent="0.35"/>
    <row r="782" customFormat="1" x14ac:dyDescent="0.35"/>
    <row r="783" customFormat="1" x14ac:dyDescent="0.35"/>
    <row r="784" customFormat="1" x14ac:dyDescent="0.35"/>
    <row r="785" customFormat="1" x14ac:dyDescent="0.35"/>
    <row r="786" customFormat="1" x14ac:dyDescent="0.35"/>
    <row r="787" customFormat="1" x14ac:dyDescent="0.35"/>
    <row r="788" customFormat="1" x14ac:dyDescent="0.35"/>
    <row r="789" customFormat="1" x14ac:dyDescent="0.35"/>
    <row r="790" customFormat="1" x14ac:dyDescent="0.35"/>
    <row r="791" customFormat="1" x14ac:dyDescent="0.35"/>
    <row r="792" customFormat="1" x14ac:dyDescent="0.35"/>
    <row r="793" customFormat="1" x14ac:dyDescent="0.35"/>
    <row r="794" customFormat="1" x14ac:dyDescent="0.35"/>
    <row r="795" customFormat="1" x14ac:dyDescent="0.35"/>
    <row r="796" customFormat="1" x14ac:dyDescent="0.35"/>
    <row r="797" customFormat="1" x14ac:dyDescent="0.35"/>
    <row r="798" customFormat="1" x14ac:dyDescent="0.35"/>
    <row r="799" customFormat="1" x14ac:dyDescent="0.35"/>
    <row r="800" customFormat="1" x14ac:dyDescent="0.35"/>
    <row r="801" customFormat="1" x14ac:dyDescent="0.35"/>
    <row r="802" customFormat="1" x14ac:dyDescent="0.35"/>
    <row r="803" customFormat="1" x14ac:dyDescent="0.35"/>
    <row r="804" customFormat="1" x14ac:dyDescent="0.35"/>
    <row r="805" customFormat="1" x14ac:dyDescent="0.35"/>
    <row r="806" customFormat="1" x14ac:dyDescent="0.35"/>
    <row r="807" customFormat="1" x14ac:dyDescent="0.35"/>
    <row r="808" customFormat="1" x14ac:dyDescent="0.35"/>
    <row r="809" customFormat="1" x14ac:dyDescent="0.35"/>
    <row r="810" customFormat="1" x14ac:dyDescent="0.35"/>
    <row r="811" customFormat="1" x14ac:dyDescent="0.35"/>
    <row r="812" customFormat="1" x14ac:dyDescent="0.35"/>
    <row r="813" customFormat="1" x14ac:dyDescent="0.35"/>
    <row r="814" customFormat="1" x14ac:dyDescent="0.35"/>
    <row r="815" customFormat="1" x14ac:dyDescent="0.35"/>
    <row r="816" customFormat="1" x14ac:dyDescent="0.35"/>
    <row r="817" customFormat="1" x14ac:dyDescent="0.35"/>
    <row r="818" customFormat="1" x14ac:dyDescent="0.35"/>
    <row r="819" customFormat="1" x14ac:dyDescent="0.35"/>
    <row r="820" customFormat="1" x14ac:dyDescent="0.35"/>
    <row r="821" customFormat="1" x14ac:dyDescent="0.35"/>
    <row r="822" customFormat="1" x14ac:dyDescent="0.35"/>
    <row r="823" customFormat="1" x14ac:dyDescent="0.35"/>
    <row r="824" customFormat="1" x14ac:dyDescent="0.35"/>
    <row r="825" customFormat="1" x14ac:dyDescent="0.35"/>
    <row r="826" customFormat="1" x14ac:dyDescent="0.35"/>
    <row r="827" customFormat="1" x14ac:dyDescent="0.35"/>
    <row r="828" customFormat="1" x14ac:dyDescent="0.35"/>
    <row r="829" customFormat="1" x14ac:dyDescent="0.35"/>
    <row r="830" customFormat="1" x14ac:dyDescent="0.35"/>
    <row r="831" customFormat="1" x14ac:dyDescent="0.35"/>
    <row r="832" customFormat="1" x14ac:dyDescent="0.35"/>
    <row r="833" customFormat="1" x14ac:dyDescent="0.35"/>
    <row r="834" customFormat="1" x14ac:dyDescent="0.35"/>
    <row r="835" customFormat="1" x14ac:dyDescent="0.35"/>
    <row r="836" customFormat="1" x14ac:dyDescent="0.35"/>
    <row r="837" customFormat="1" x14ac:dyDescent="0.35"/>
    <row r="838" customFormat="1" x14ac:dyDescent="0.35"/>
    <row r="839" customFormat="1" x14ac:dyDescent="0.35"/>
    <row r="840" customFormat="1" x14ac:dyDescent="0.35"/>
    <row r="841" customFormat="1" x14ac:dyDescent="0.35"/>
    <row r="842" customFormat="1" x14ac:dyDescent="0.35"/>
    <row r="843" customFormat="1" x14ac:dyDescent="0.35"/>
    <row r="844" customFormat="1" x14ac:dyDescent="0.35"/>
    <row r="845" customFormat="1" x14ac:dyDescent="0.35"/>
    <row r="846" customFormat="1" x14ac:dyDescent="0.35"/>
    <row r="847" customFormat="1" x14ac:dyDescent="0.35"/>
    <row r="848" customFormat="1" x14ac:dyDescent="0.35"/>
    <row r="849" customFormat="1" x14ac:dyDescent="0.35"/>
    <row r="850" customFormat="1" x14ac:dyDescent="0.35"/>
    <row r="851" customFormat="1" x14ac:dyDescent="0.35"/>
    <row r="852" customFormat="1" x14ac:dyDescent="0.35"/>
    <row r="853" customFormat="1" x14ac:dyDescent="0.35"/>
    <row r="854" customFormat="1" x14ac:dyDescent="0.35"/>
    <row r="855" customFormat="1" x14ac:dyDescent="0.35"/>
    <row r="856" customFormat="1" x14ac:dyDescent="0.35"/>
    <row r="857" customFormat="1" x14ac:dyDescent="0.35"/>
    <row r="858" customFormat="1" x14ac:dyDescent="0.35"/>
    <row r="859" customFormat="1" x14ac:dyDescent="0.35"/>
    <row r="860" customFormat="1" x14ac:dyDescent="0.35"/>
    <row r="861" customFormat="1" x14ac:dyDescent="0.35"/>
    <row r="862" customFormat="1" x14ac:dyDescent="0.35"/>
    <row r="863" customFormat="1" x14ac:dyDescent="0.35"/>
    <row r="864" customFormat="1" x14ac:dyDescent="0.35"/>
    <row r="865" customFormat="1" x14ac:dyDescent="0.35"/>
    <row r="866" customFormat="1" x14ac:dyDescent="0.35"/>
    <row r="867" customFormat="1" x14ac:dyDescent="0.35"/>
    <row r="868" customFormat="1" x14ac:dyDescent="0.35"/>
    <row r="869" customFormat="1" x14ac:dyDescent="0.35"/>
    <row r="870" customFormat="1" x14ac:dyDescent="0.35"/>
    <row r="871" customFormat="1" x14ac:dyDescent="0.35"/>
    <row r="872" customFormat="1" x14ac:dyDescent="0.35"/>
    <row r="873" customFormat="1" x14ac:dyDescent="0.35"/>
    <row r="874" customFormat="1" x14ac:dyDescent="0.35"/>
    <row r="875" customFormat="1" x14ac:dyDescent="0.35"/>
    <row r="876" customFormat="1" x14ac:dyDescent="0.35"/>
    <row r="877" customFormat="1" x14ac:dyDescent="0.35"/>
    <row r="878" customFormat="1" x14ac:dyDescent="0.35"/>
    <row r="879" customFormat="1" x14ac:dyDescent="0.35"/>
    <row r="880" customFormat="1" x14ac:dyDescent="0.35"/>
    <row r="881" customFormat="1" x14ac:dyDescent="0.35"/>
    <row r="882" customFormat="1" x14ac:dyDescent="0.35"/>
    <row r="883" customFormat="1" x14ac:dyDescent="0.35"/>
    <row r="884" customFormat="1" x14ac:dyDescent="0.35"/>
    <row r="885" customFormat="1" x14ac:dyDescent="0.35"/>
    <row r="886" customFormat="1" x14ac:dyDescent="0.35"/>
    <row r="887" customFormat="1" x14ac:dyDescent="0.35"/>
    <row r="888" customFormat="1" x14ac:dyDescent="0.35"/>
    <row r="889" customFormat="1" x14ac:dyDescent="0.35"/>
    <row r="890" customFormat="1" x14ac:dyDescent="0.35"/>
    <row r="891" customFormat="1" x14ac:dyDescent="0.35"/>
    <row r="892" customFormat="1" x14ac:dyDescent="0.35"/>
    <row r="893" customFormat="1" x14ac:dyDescent="0.35"/>
    <row r="894" customFormat="1" x14ac:dyDescent="0.35"/>
    <row r="895" customFormat="1" x14ac:dyDescent="0.35"/>
    <row r="896" customFormat="1" x14ac:dyDescent="0.35"/>
    <row r="897" customFormat="1" x14ac:dyDescent="0.35"/>
    <row r="898" customFormat="1" x14ac:dyDescent="0.35"/>
    <row r="899" customFormat="1" x14ac:dyDescent="0.35"/>
    <row r="900" customFormat="1" x14ac:dyDescent="0.35"/>
    <row r="901" customFormat="1" x14ac:dyDescent="0.35"/>
    <row r="902" customFormat="1" x14ac:dyDescent="0.35"/>
    <row r="903" customFormat="1" x14ac:dyDescent="0.35"/>
    <row r="904" customFormat="1" x14ac:dyDescent="0.35"/>
    <row r="905" customFormat="1" x14ac:dyDescent="0.35"/>
    <row r="906" customFormat="1" x14ac:dyDescent="0.35"/>
    <row r="907" customFormat="1" x14ac:dyDescent="0.35"/>
    <row r="908" customFormat="1" x14ac:dyDescent="0.35"/>
    <row r="909" customFormat="1" x14ac:dyDescent="0.35"/>
    <row r="910" customFormat="1" x14ac:dyDescent="0.35"/>
    <row r="911" customFormat="1" x14ac:dyDescent="0.35"/>
    <row r="912" customFormat="1" x14ac:dyDescent="0.35"/>
    <row r="913" customFormat="1" x14ac:dyDescent="0.35"/>
    <row r="914" customFormat="1" x14ac:dyDescent="0.35"/>
    <row r="915" customFormat="1" x14ac:dyDescent="0.35"/>
    <row r="916" customFormat="1" x14ac:dyDescent="0.35"/>
    <row r="917" customFormat="1" x14ac:dyDescent="0.35"/>
    <row r="918" customFormat="1" x14ac:dyDescent="0.35"/>
    <row r="919" customFormat="1" x14ac:dyDescent="0.35"/>
    <row r="920" customFormat="1" x14ac:dyDescent="0.35"/>
    <row r="921" customFormat="1" x14ac:dyDescent="0.35"/>
    <row r="922" customFormat="1" x14ac:dyDescent="0.35"/>
    <row r="923" customFormat="1" x14ac:dyDescent="0.35"/>
    <row r="924" customFormat="1" x14ac:dyDescent="0.35"/>
    <row r="925" customFormat="1" x14ac:dyDescent="0.35"/>
    <row r="926" customFormat="1" x14ac:dyDescent="0.35"/>
    <row r="927" customFormat="1" x14ac:dyDescent="0.35"/>
    <row r="928" customFormat="1" x14ac:dyDescent="0.35"/>
    <row r="929" customFormat="1" x14ac:dyDescent="0.35"/>
    <row r="930" customFormat="1" x14ac:dyDescent="0.35"/>
    <row r="931" customFormat="1" x14ac:dyDescent="0.35"/>
    <row r="932" customFormat="1" x14ac:dyDescent="0.35"/>
    <row r="933" customFormat="1" x14ac:dyDescent="0.35"/>
    <row r="934" customFormat="1" x14ac:dyDescent="0.35"/>
    <row r="935" customFormat="1" x14ac:dyDescent="0.35"/>
    <row r="936" customFormat="1" x14ac:dyDescent="0.35"/>
    <row r="937" customFormat="1" x14ac:dyDescent="0.35"/>
    <row r="938" customFormat="1" x14ac:dyDescent="0.35"/>
    <row r="939" customFormat="1" x14ac:dyDescent="0.35"/>
    <row r="940" customFormat="1" x14ac:dyDescent="0.35"/>
    <row r="941" customFormat="1" x14ac:dyDescent="0.35"/>
    <row r="942" customFormat="1" x14ac:dyDescent="0.35"/>
    <row r="943" customFormat="1" x14ac:dyDescent="0.35"/>
    <row r="944" customFormat="1" x14ac:dyDescent="0.35"/>
    <row r="945" customFormat="1" x14ac:dyDescent="0.35"/>
    <row r="946" customFormat="1" x14ac:dyDescent="0.35"/>
    <row r="947" customFormat="1" x14ac:dyDescent="0.35"/>
    <row r="948" customFormat="1" x14ac:dyDescent="0.35"/>
    <row r="949" customFormat="1" x14ac:dyDescent="0.35"/>
    <row r="950" customFormat="1" x14ac:dyDescent="0.35"/>
    <row r="951" customFormat="1" x14ac:dyDescent="0.35"/>
    <row r="952" customFormat="1" x14ac:dyDescent="0.35"/>
    <row r="953" customFormat="1" x14ac:dyDescent="0.35"/>
    <row r="954" customFormat="1" x14ac:dyDescent="0.35"/>
    <row r="955" customFormat="1" x14ac:dyDescent="0.35"/>
    <row r="956" customFormat="1" x14ac:dyDescent="0.35"/>
    <row r="957" customFormat="1" x14ac:dyDescent="0.35"/>
    <row r="958" customFormat="1" x14ac:dyDescent="0.35"/>
    <row r="959" customFormat="1" x14ac:dyDescent="0.35"/>
    <row r="960" customFormat="1" x14ac:dyDescent="0.35"/>
    <row r="961" customFormat="1" x14ac:dyDescent="0.35"/>
    <row r="962" customFormat="1" x14ac:dyDescent="0.35"/>
    <row r="963" customFormat="1" x14ac:dyDescent="0.35"/>
    <row r="964" customFormat="1" x14ac:dyDescent="0.35"/>
    <row r="965" customFormat="1" x14ac:dyDescent="0.35"/>
    <row r="966" customFormat="1" x14ac:dyDescent="0.35"/>
    <row r="967" customFormat="1" x14ac:dyDescent="0.35"/>
    <row r="968" customFormat="1" x14ac:dyDescent="0.35"/>
    <row r="969" customFormat="1" x14ac:dyDescent="0.35"/>
    <row r="970" customFormat="1" x14ac:dyDescent="0.35"/>
    <row r="971" customFormat="1" x14ac:dyDescent="0.35"/>
    <row r="972" customFormat="1" x14ac:dyDescent="0.35"/>
    <row r="973" customFormat="1" x14ac:dyDescent="0.35"/>
    <row r="974" customFormat="1" x14ac:dyDescent="0.35"/>
    <row r="975" customFormat="1" x14ac:dyDescent="0.35"/>
    <row r="976" customFormat="1" x14ac:dyDescent="0.35"/>
    <row r="977" customFormat="1" x14ac:dyDescent="0.35"/>
    <row r="978" customFormat="1" x14ac:dyDescent="0.35"/>
    <row r="979" customFormat="1" x14ac:dyDescent="0.35"/>
    <row r="980" customFormat="1" x14ac:dyDescent="0.35"/>
    <row r="981" customFormat="1" x14ac:dyDescent="0.35"/>
    <row r="982" customFormat="1" x14ac:dyDescent="0.35"/>
    <row r="983" customFormat="1" x14ac:dyDescent="0.35"/>
    <row r="984" customFormat="1" x14ac:dyDescent="0.35"/>
    <row r="985" customFormat="1" x14ac:dyDescent="0.35"/>
    <row r="986" customFormat="1" x14ac:dyDescent="0.35"/>
    <row r="987" customFormat="1" x14ac:dyDescent="0.35"/>
    <row r="988" customFormat="1" x14ac:dyDescent="0.35"/>
    <row r="989" customFormat="1" x14ac:dyDescent="0.35"/>
    <row r="990" customFormat="1" x14ac:dyDescent="0.35"/>
    <row r="991" customFormat="1" x14ac:dyDescent="0.35"/>
    <row r="992" customFormat="1" x14ac:dyDescent="0.35"/>
    <row r="993" customFormat="1" x14ac:dyDescent="0.35"/>
    <row r="994" customFormat="1" x14ac:dyDescent="0.35"/>
    <row r="995" customFormat="1" x14ac:dyDescent="0.35"/>
    <row r="996" customFormat="1" x14ac:dyDescent="0.35"/>
    <row r="997" customFormat="1" x14ac:dyDescent="0.35"/>
    <row r="998" customFormat="1" x14ac:dyDescent="0.35"/>
    <row r="999" customFormat="1" x14ac:dyDescent="0.35"/>
    <row r="1000" customFormat="1" x14ac:dyDescent="0.35"/>
    <row r="1001" customFormat="1" x14ac:dyDescent="0.35"/>
    <row r="1002" customFormat="1" x14ac:dyDescent="0.35"/>
    <row r="1003" customFormat="1" x14ac:dyDescent="0.35"/>
    <row r="1004" customFormat="1" x14ac:dyDescent="0.35"/>
    <row r="1005" customFormat="1" x14ac:dyDescent="0.35"/>
    <row r="1006" customFormat="1" x14ac:dyDescent="0.35"/>
    <row r="1007" customFormat="1" x14ac:dyDescent="0.35"/>
    <row r="1008" customFormat="1" x14ac:dyDescent="0.35"/>
    <row r="1009" customFormat="1" x14ac:dyDescent="0.35"/>
    <row r="1010" customFormat="1" x14ac:dyDescent="0.35"/>
    <row r="1011" customFormat="1" x14ac:dyDescent="0.35"/>
    <row r="1012" customFormat="1" x14ac:dyDescent="0.35"/>
    <row r="1013" customFormat="1" x14ac:dyDescent="0.35"/>
    <row r="1014" customFormat="1" x14ac:dyDescent="0.35"/>
    <row r="1015" customFormat="1" x14ac:dyDescent="0.35"/>
    <row r="1016" customFormat="1" x14ac:dyDescent="0.35"/>
    <row r="1017" customFormat="1" x14ac:dyDescent="0.35"/>
    <row r="1018" customFormat="1" x14ac:dyDescent="0.35"/>
    <row r="1019" customFormat="1" x14ac:dyDescent="0.35"/>
    <row r="1020" customFormat="1" x14ac:dyDescent="0.35"/>
    <row r="1021" customFormat="1" x14ac:dyDescent="0.35"/>
    <row r="1022" customFormat="1" x14ac:dyDescent="0.35"/>
    <row r="1023" customFormat="1" x14ac:dyDescent="0.35"/>
    <row r="1024" customFormat="1" x14ac:dyDescent="0.35"/>
    <row r="1025" customFormat="1" x14ac:dyDescent="0.35"/>
    <row r="1026" customFormat="1" x14ac:dyDescent="0.35"/>
    <row r="1027" customFormat="1" x14ac:dyDescent="0.35"/>
    <row r="1028" customFormat="1" x14ac:dyDescent="0.35"/>
    <row r="1029" customFormat="1" x14ac:dyDescent="0.35"/>
    <row r="1030" customFormat="1" x14ac:dyDescent="0.35"/>
    <row r="1031" customFormat="1" x14ac:dyDescent="0.35"/>
    <row r="1032" customFormat="1" x14ac:dyDescent="0.35"/>
    <row r="1033" customFormat="1" x14ac:dyDescent="0.35"/>
    <row r="1034" customFormat="1" x14ac:dyDescent="0.35"/>
    <row r="1035" customFormat="1" x14ac:dyDescent="0.35"/>
    <row r="1036" customFormat="1" x14ac:dyDescent="0.35"/>
    <row r="1037" customFormat="1" x14ac:dyDescent="0.35"/>
    <row r="1038" customFormat="1" x14ac:dyDescent="0.35"/>
    <row r="1039" customFormat="1" x14ac:dyDescent="0.35"/>
    <row r="1040" customFormat="1" x14ac:dyDescent="0.35"/>
    <row r="1041" customFormat="1" x14ac:dyDescent="0.35"/>
    <row r="1042" customFormat="1" x14ac:dyDescent="0.35"/>
    <row r="1043" customFormat="1" x14ac:dyDescent="0.35"/>
    <row r="1044" customFormat="1" x14ac:dyDescent="0.35"/>
    <row r="1045" customFormat="1" x14ac:dyDescent="0.35"/>
    <row r="1046" customFormat="1" x14ac:dyDescent="0.35"/>
    <row r="1047" customFormat="1" x14ac:dyDescent="0.35"/>
    <row r="1048" customFormat="1" x14ac:dyDescent="0.35"/>
    <row r="1049" customFormat="1" x14ac:dyDescent="0.35"/>
    <row r="1050" customFormat="1" x14ac:dyDescent="0.35"/>
    <row r="1051" customFormat="1" x14ac:dyDescent="0.35"/>
    <row r="1052" customFormat="1" x14ac:dyDescent="0.35"/>
    <row r="1053" customFormat="1" x14ac:dyDescent="0.35"/>
    <row r="1054" customFormat="1" x14ac:dyDescent="0.35"/>
    <row r="1055" customFormat="1" x14ac:dyDescent="0.35"/>
    <row r="1056" customFormat="1" x14ac:dyDescent="0.35"/>
    <row r="1057" customFormat="1" x14ac:dyDescent="0.35"/>
    <row r="1058" customFormat="1" x14ac:dyDescent="0.35"/>
    <row r="1059" customFormat="1" x14ac:dyDescent="0.35"/>
    <row r="1060" customFormat="1" x14ac:dyDescent="0.35"/>
    <row r="1061" customFormat="1" x14ac:dyDescent="0.35"/>
    <row r="1062" customFormat="1" x14ac:dyDescent="0.35"/>
    <row r="1063" customFormat="1" x14ac:dyDescent="0.35"/>
    <row r="1064" customFormat="1" x14ac:dyDescent="0.35"/>
    <row r="1065" customFormat="1" x14ac:dyDescent="0.35"/>
    <row r="1066" customFormat="1" x14ac:dyDescent="0.35"/>
    <row r="1067" customFormat="1" x14ac:dyDescent="0.35"/>
    <row r="1068" customFormat="1" x14ac:dyDescent="0.35"/>
    <row r="1069" customFormat="1" x14ac:dyDescent="0.35"/>
    <row r="1070" customFormat="1" x14ac:dyDescent="0.35"/>
    <row r="1071" customFormat="1" x14ac:dyDescent="0.35"/>
    <row r="1072" customFormat="1" x14ac:dyDescent="0.35"/>
    <row r="1073" customFormat="1" x14ac:dyDescent="0.35"/>
    <row r="1074" customFormat="1" x14ac:dyDescent="0.35"/>
    <row r="1075" customFormat="1" x14ac:dyDescent="0.35"/>
    <row r="1076" customFormat="1" x14ac:dyDescent="0.35"/>
    <row r="1077" customFormat="1" x14ac:dyDescent="0.35"/>
    <row r="1078" customFormat="1" x14ac:dyDescent="0.35"/>
    <row r="1079" customFormat="1" x14ac:dyDescent="0.35"/>
    <row r="1080" customFormat="1" x14ac:dyDescent="0.35"/>
    <row r="1081" customFormat="1" x14ac:dyDescent="0.35"/>
    <row r="1082" customFormat="1" x14ac:dyDescent="0.35"/>
    <row r="1083" customFormat="1" x14ac:dyDescent="0.35"/>
    <row r="1084" customFormat="1" x14ac:dyDescent="0.35"/>
    <row r="1085" customFormat="1" x14ac:dyDescent="0.35"/>
    <row r="1086" customFormat="1" x14ac:dyDescent="0.35"/>
    <row r="1087" customFormat="1" x14ac:dyDescent="0.35"/>
    <row r="1088" customFormat="1" x14ac:dyDescent="0.35"/>
    <row r="1089" customFormat="1" x14ac:dyDescent="0.35"/>
    <row r="1090" customFormat="1" x14ac:dyDescent="0.35"/>
    <row r="1091" customFormat="1" x14ac:dyDescent="0.35"/>
    <row r="1092" customFormat="1" x14ac:dyDescent="0.35"/>
    <row r="1093" customFormat="1" x14ac:dyDescent="0.35"/>
    <row r="1094" customFormat="1" x14ac:dyDescent="0.35"/>
    <row r="1095" customFormat="1" x14ac:dyDescent="0.35"/>
    <row r="1096" customFormat="1" x14ac:dyDescent="0.35"/>
    <row r="1097" customFormat="1" x14ac:dyDescent="0.35"/>
    <row r="1098" customFormat="1" x14ac:dyDescent="0.35"/>
    <row r="1099" customFormat="1" x14ac:dyDescent="0.35"/>
    <row r="1100" customFormat="1" x14ac:dyDescent="0.35"/>
    <row r="1101" customFormat="1" x14ac:dyDescent="0.35"/>
    <row r="1102" customFormat="1" x14ac:dyDescent="0.35"/>
    <row r="1103" customFormat="1" x14ac:dyDescent="0.35"/>
    <row r="1104" customFormat="1" x14ac:dyDescent="0.35"/>
    <row r="1105" customFormat="1" x14ac:dyDescent="0.35"/>
    <row r="1106" customFormat="1" x14ac:dyDescent="0.35"/>
    <row r="1107" customFormat="1" x14ac:dyDescent="0.35"/>
    <row r="1108" customFormat="1" x14ac:dyDescent="0.35"/>
    <row r="1109" customFormat="1" x14ac:dyDescent="0.35"/>
    <row r="1110" customFormat="1" x14ac:dyDescent="0.35"/>
    <row r="1111" customFormat="1" x14ac:dyDescent="0.35"/>
    <row r="1112" customFormat="1" x14ac:dyDescent="0.35"/>
    <row r="1113" customFormat="1" x14ac:dyDescent="0.35"/>
    <row r="1114" customFormat="1" x14ac:dyDescent="0.35"/>
    <row r="1115" customFormat="1" x14ac:dyDescent="0.35"/>
    <row r="1116" customFormat="1" x14ac:dyDescent="0.35"/>
    <row r="1117" customFormat="1" x14ac:dyDescent="0.35"/>
    <row r="1118" customFormat="1" x14ac:dyDescent="0.35"/>
    <row r="1119" customFormat="1" x14ac:dyDescent="0.35"/>
    <row r="1120" customFormat="1" x14ac:dyDescent="0.35"/>
    <row r="1121" customFormat="1" x14ac:dyDescent="0.35"/>
    <row r="1122" customFormat="1" x14ac:dyDescent="0.35"/>
    <row r="1123" customFormat="1" x14ac:dyDescent="0.35"/>
    <row r="1124" customFormat="1" x14ac:dyDescent="0.35"/>
    <row r="1125" customFormat="1" x14ac:dyDescent="0.35"/>
    <row r="1126" customFormat="1" x14ac:dyDescent="0.35"/>
    <row r="1127" customFormat="1" x14ac:dyDescent="0.35"/>
    <row r="1128" customFormat="1" x14ac:dyDescent="0.35"/>
    <row r="1129" customFormat="1" x14ac:dyDescent="0.35"/>
    <row r="1130" customFormat="1" x14ac:dyDescent="0.35"/>
    <row r="1131" customFormat="1" x14ac:dyDescent="0.35"/>
    <row r="1132" customFormat="1" x14ac:dyDescent="0.35"/>
    <row r="1133" customFormat="1" x14ac:dyDescent="0.35"/>
    <row r="1134" customFormat="1" x14ac:dyDescent="0.35"/>
    <row r="1135" customFormat="1" x14ac:dyDescent="0.35"/>
    <row r="1136" customFormat="1" x14ac:dyDescent="0.35"/>
    <row r="1137" customFormat="1" x14ac:dyDescent="0.35"/>
    <row r="1138" customFormat="1" x14ac:dyDescent="0.35"/>
    <row r="1139" customFormat="1" x14ac:dyDescent="0.35"/>
    <row r="1140" customFormat="1" x14ac:dyDescent="0.35"/>
    <row r="1141" customFormat="1" x14ac:dyDescent="0.35"/>
    <row r="1142" customFormat="1" x14ac:dyDescent="0.35"/>
    <row r="1143" customFormat="1" x14ac:dyDescent="0.35"/>
    <row r="1144" customFormat="1" x14ac:dyDescent="0.35"/>
    <row r="1145" customFormat="1" x14ac:dyDescent="0.35"/>
    <row r="1146" customFormat="1" x14ac:dyDescent="0.35"/>
    <row r="1147" customFormat="1" x14ac:dyDescent="0.35"/>
    <row r="1148" customFormat="1" x14ac:dyDescent="0.35"/>
    <row r="1149" customFormat="1" x14ac:dyDescent="0.35"/>
    <row r="1150" customFormat="1" x14ac:dyDescent="0.35"/>
    <row r="1151" customFormat="1" x14ac:dyDescent="0.35"/>
    <row r="1152" customFormat="1" x14ac:dyDescent="0.35"/>
    <row r="1153" customFormat="1" x14ac:dyDescent="0.35"/>
    <row r="1154" customFormat="1" x14ac:dyDescent="0.35"/>
    <row r="1155" customFormat="1" x14ac:dyDescent="0.35"/>
    <row r="1156" customFormat="1" x14ac:dyDescent="0.35"/>
    <row r="1157" customFormat="1" x14ac:dyDescent="0.35"/>
    <row r="1158" customFormat="1" x14ac:dyDescent="0.35"/>
    <row r="1159" customFormat="1" x14ac:dyDescent="0.35"/>
    <row r="1160" customFormat="1" x14ac:dyDescent="0.35"/>
    <row r="1161" customFormat="1" x14ac:dyDescent="0.35"/>
    <row r="1162" customFormat="1" x14ac:dyDescent="0.35"/>
    <row r="1163" customFormat="1" x14ac:dyDescent="0.35"/>
    <row r="1164" customFormat="1" x14ac:dyDescent="0.35"/>
    <row r="1165" customFormat="1" x14ac:dyDescent="0.35"/>
    <row r="1166" customFormat="1" x14ac:dyDescent="0.35"/>
    <row r="1167" customFormat="1" x14ac:dyDescent="0.35"/>
    <row r="1168" customFormat="1" x14ac:dyDescent="0.35"/>
    <row r="1169" customFormat="1" x14ac:dyDescent="0.35"/>
    <row r="1170" customFormat="1" x14ac:dyDescent="0.35"/>
    <row r="1171" customFormat="1" x14ac:dyDescent="0.35"/>
    <row r="1172" customFormat="1" x14ac:dyDescent="0.35"/>
    <row r="1173" customFormat="1" x14ac:dyDescent="0.35"/>
    <row r="1174" customFormat="1" x14ac:dyDescent="0.35"/>
    <row r="1175" customFormat="1" x14ac:dyDescent="0.35"/>
    <row r="1176" customFormat="1" x14ac:dyDescent="0.35"/>
    <row r="1177" customFormat="1" x14ac:dyDescent="0.35"/>
    <row r="1178" customFormat="1" x14ac:dyDescent="0.35"/>
    <row r="1179" customFormat="1" x14ac:dyDescent="0.35"/>
    <row r="1180" customFormat="1" x14ac:dyDescent="0.35"/>
    <row r="1181" customFormat="1" x14ac:dyDescent="0.35"/>
    <row r="1182" customFormat="1" x14ac:dyDescent="0.35"/>
    <row r="1183" customFormat="1" x14ac:dyDescent="0.35"/>
    <row r="1184" customFormat="1" x14ac:dyDescent="0.35"/>
    <row r="1185" customFormat="1" x14ac:dyDescent="0.35"/>
    <row r="1186" customFormat="1" x14ac:dyDescent="0.35"/>
    <row r="1187" customFormat="1" x14ac:dyDescent="0.35"/>
    <row r="1188" customFormat="1" x14ac:dyDescent="0.35"/>
    <row r="1189" customFormat="1" x14ac:dyDescent="0.35"/>
    <row r="1190" customFormat="1" x14ac:dyDescent="0.35"/>
    <row r="1191" customFormat="1" x14ac:dyDescent="0.35"/>
    <row r="1192" customFormat="1" x14ac:dyDescent="0.35"/>
    <row r="1193" customFormat="1" x14ac:dyDescent="0.35"/>
    <row r="1194" customFormat="1" x14ac:dyDescent="0.35"/>
    <row r="1195" customFormat="1" x14ac:dyDescent="0.35"/>
    <row r="1196" customFormat="1" x14ac:dyDescent="0.35"/>
    <row r="1197" customFormat="1" x14ac:dyDescent="0.35"/>
    <row r="1198" customFormat="1" x14ac:dyDescent="0.35"/>
    <row r="1199" customFormat="1" x14ac:dyDescent="0.35"/>
    <row r="1200" customFormat="1" x14ac:dyDescent="0.35"/>
    <row r="1201" customFormat="1" x14ac:dyDescent="0.35"/>
    <row r="1202" customFormat="1" x14ac:dyDescent="0.35"/>
    <row r="1203" customFormat="1" x14ac:dyDescent="0.35"/>
    <row r="1204" customFormat="1" x14ac:dyDescent="0.35"/>
    <row r="1205" customFormat="1" x14ac:dyDescent="0.35"/>
    <row r="1206" customFormat="1" x14ac:dyDescent="0.35"/>
    <row r="1207" customFormat="1" x14ac:dyDescent="0.35"/>
    <row r="1208" customFormat="1" x14ac:dyDescent="0.35"/>
    <row r="1209" customFormat="1" x14ac:dyDescent="0.35"/>
    <row r="1210" customFormat="1" x14ac:dyDescent="0.35"/>
    <row r="1211" customFormat="1" x14ac:dyDescent="0.35"/>
    <row r="1212" customFormat="1" x14ac:dyDescent="0.35"/>
    <row r="1213" customFormat="1" x14ac:dyDescent="0.35"/>
    <row r="1214" customFormat="1" x14ac:dyDescent="0.35"/>
    <row r="1215" customFormat="1" x14ac:dyDescent="0.35"/>
    <row r="1216" customFormat="1" x14ac:dyDescent="0.35"/>
    <row r="1217" customFormat="1" x14ac:dyDescent="0.35"/>
    <row r="1218" customFormat="1" x14ac:dyDescent="0.35"/>
    <row r="1219" customFormat="1" x14ac:dyDescent="0.35"/>
    <row r="1220" customFormat="1" x14ac:dyDescent="0.35"/>
    <row r="1221" customFormat="1" x14ac:dyDescent="0.35"/>
    <row r="1222" customFormat="1" x14ac:dyDescent="0.35"/>
    <row r="1223" customFormat="1" x14ac:dyDescent="0.35"/>
    <row r="1224" customFormat="1" x14ac:dyDescent="0.35"/>
    <row r="1225" customFormat="1" x14ac:dyDescent="0.35"/>
    <row r="1226" customFormat="1" x14ac:dyDescent="0.35"/>
    <row r="1227" customFormat="1" x14ac:dyDescent="0.35"/>
    <row r="1228" customFormat="1" x14ac:dyDescent="0.35"/>
    <row r="1229" customFormat="1" x14ac:dyDescent="0.35"/>
    <row r="1230" customFormat="1" x14ac:dyDescent="0.35"/>
    <row r="1231" customFormat="1" x14ac:dyDescent="0.35"/>
    <row r="1232" customFormat="1" x14ac:dyDescent="0.35"/>
    <row r="1233" customFormat="1" x14ac:dyDescent="0.35"/>
    <row r="1234" customFormat="1" x14ac:dyDescent="0.35"/>
    <row r="1235" customFormat="1" x14ac:dyDescent="0.35"/>
    <row r="1236" customFormat="1" x14ac:dyDescent="0.35"/>
    <row r="1237" customFormat="1" x14ac:dyDescent="0.35"/>
    <row r="1238" customFormat="1" x14ac:dyDescent="0.35"/>
    <row r="1239" customFormat="1" x14ac:dyDescent="0.35"/>
    <row r="1240" customFormat="1" x14ac:dyDescent="0.35"/>
    <row r="1241" customFormat="1" x14ac:dyDescent="0.35"/>
    <row r="1242" customFormat="1" x14ac:dyDescent="0.35"/>
    <row r="1243" customFormat="1" x14ac:dyDescent="0.35"/>
    <row r="1244" customFormat="1" x14ac:dyDescent="0.35"/>
    <row r="1245" customFormat="1" x14ac:dyDescent="0.35"/>
    <row r="1246" customFormat="1" x14ac:dyDescent="0.35"/>
    <row r="1247" customFormat="1" x14ac:dyDescent="0.35"/>
    <row r="1248" customFormat="1" x14ac:dyDescent="0.35"/>
    <row r="1249" customFormat="1" x14ac:dyDescent="0.35"/>
    <row r="1250" customFormat="1" x14ac:dyDescent="0.35"/>
    <row r="1251" customFormat="1" x14ac:dyDescent="0.35"/>
    <row r="1252" customFormat="1" x14ac:dyDescent="0.35"/>
    <row r="1253" customFormat="1" x14ac:dyDescent="0.35"/>
    <row r="1254" customFormat="1" x14ac:dyDescent="0.35"/>
    <row r="1255" customFormat="1" x14ac:dyDescent="0.35"/>
    <row r="1256" customFormat="1" x14ac:dyDescent="0.35"/>
    <row r="1257" customFormat="1" x14ac:dyDescent="0.35"/>
    <row r="1258" customFormat="1" x14ac:dyDescent="0.35"/>
    <row r="1259" customFormat="1" x14ac:dyDescent="0.35"/>
    <row r="1260" customFormat="1" x14ac:dyDescent="0.35"/>
    <row r="1261" customFormat="1" x14ac:dyDescent="0.35"/>
    <row r="1262" customFormat="1" x14ac:dyDescent="0.35"/>
    <row r="1263" customFormat="1" x14ac:dyDescent="0.35"/>
    <row r="1264" customFormat="1" x14ac:dyDescent="0.35"/>
    <row r="1265" customFormat="1" x14ac:dyDescent="0.35"/>
    <row r="1266" customFormat="1" x14ac:dyDescent="0.35"/>
    <row r="1267" customFormat="1" x14ac:dyDescent="0.35"/>
    <row r="1268" customFormat="1" x14ac:dyDescent="0.35"/>
    <row r="1269" customFormat="1" x14ac:dyDescent="0.35"/>
    <row r="1270" customFormat="1" x14ac:dyDescent="0.35"/>
    <row r="1271" customFormat="1" x14ac:dyDescent="0.35"/>
    <row r="1272" customFormat="1" x14ac:dyDescent="0.35"/>
    <row r="1273" customFormat="1" x14ac:dyDescent="0.35"/>
    <row r="1274" customFormat="1" x14ac:dyDescent="0.35"/>
    <row r="1275" customFormat="1" x14ac:dyDescent="0.35"/>
    <row r="1276" customFormat="1" x14ac:dyDescent="0.35"/>
    <row r="1277" customFormat="1" x14ac:dyDescent="0.35"/>
    <row r="1278" customFormat="1" x14ac:dyDescent="0.35"/>
    <row r="1279" customFormat="1" x14ac:dyDescent="0.35"/>
  </sheetData>
  <phoneticPr fontId="18"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027A9-BB76-DC4B-A450-546094F97D17}">
  <sheetPr codeName="Sheet9"/>
  <dimension ref="A1:AD499"/>
  <sheetViews>
    <sheetView workbookViewId="0">
      <selection activeCell="A2" sqref="A2:AD499"/>
    </sheetView>
  </sheetViews>
  <sheetFormatPr defaultColWidth="8.83203125" defaultRowHeight="15.5" x14ac:dyDescent="0.35"/>
  <cols>
    <col min="1" max="1" width="8.6640625" style="285" bestFit="1" customWidth="1"/>
    <col min="2" max="2" width="13.33203125" style="285" bestFit="1" customWidth="1"/>
    <col min="3" max="3" width="11" style="285" bestFit="1" customWidth="1"/>
    <col min="4" max="4" width="14.6640625" style="285" bestFit="1" customWidth="1"/>
    <col min="5" max="5" width="8.83203125" style="285"/>
    <col min="6" max="6" width="27.4140625" style="285" bestFit="1" customWidth="1"/>
    <col min="7" max="7" width="11.5" style="285" bestFit="1" customWidth="1"/>
    <col min="8" max="9" width="8.83203125" style="285"/>
    <col min="10" max="10" width="11.5" style="285" bestFit="1" customWidth="1"/>
    <col min="11" max="11" width="8.83203125" style="287"/>
    <col min="12" max="12" width="8.83203125" style="285"/>
    <col min="13" max="14" width="8.1640625" style="285" bestFit="1" customWidth="1"/>
    <col min="15" max="16384" width="8.83203125" style="285"/>
  </cols>
  <sheetData>
    <row r="1" spans="1:30" s="282" customFormat="1" x14ac:dyDescent="0.35">
      <c r="A1" s="348" t="s">
        <v>271</v>
      </c>
      <c r="B1" s="281" t="s">
        <v>272</v>
      </c>
      <c r="C1" s="281" t="s">
        <v>273</v>
      </c>
      <c r="D1" s="348" t="s">
        <v>274</v>
      </c>
      <c r="E1" s="348" t="s">
        <v>275</v>
      </c>
      <c r="F1" s="348" t="s">
        <v>109</v>
      </c>
      <c r="G1" s="348" t="s">
        <v>276</v>
      </c>
      <c r="H1" s="348" t="s">
        <v>277</v>
      </c>
      <c r="I1" s="348" t="s">
        <v>278</v>
      </c>
      <c r="J1" s="281" t="s">
        <v>279</v>
      </c>
      <c r="K1" s="349" t="s">
        <v>280</v>
      </c>
      <c r="L1" s="348" t="s">
        <v>281</v>
      </c>
      <c r="M1" s="348" t="s">
        <v>282</v>
      </c>
      <c r="N1" s="348" t="s">
        <v>283</v>
      </c>
      <c r="O1" s="348" t="s">
        <v>284</v>
      </c>
      <c r="P1" s="348" t="s">
        <v>285</v>
      </c>
      <c r="Q1" s="281" t="s">
        <v>286</v>
      </c>
      <c r="R1" s="348" t="s">
        <v>287</v>
      </c>
      <c r="S1" s="348" t="s">
        <v>288</v>
      </c>
      <c r="T1" s="348" t="s">
        <v>140</v>
      </c>
      <c r="U1" s="348" t="s">
        <v>289</v>
      </c>
      <c r="V1" s="348" t="s">
        <v>290</v>
      </c>
      <c r="W1" s="348" t="s">
        <v>291</v>
      </c>
      <c r="X1" s="348" t="s">
        <v>292</v>
      </c>
      <c r="Y1" s="348" t="s">
        <v>293</v>
      </c>
      <c r="Z1" s="348" t="s">
        <v>294</v>
      </c>
      <c r="AA1" s="396" t="s">
        <v>329</v>
      </c>
      <c r="AB1" s="396" t="s">
        <v>330</v>
      </c>
      <c r="AC1" s="396" t="s">
        <v>331</v>
      </c>
      <c r="AD1" s="396" t="s">
        <v>332</v>
      </c>
    </row>
    <row r="2" spans="1:30" x14ac:dyDescent="0.35">
      <c r="A2"/>
      <c r="B2"/>
      <c r="C2"/>
      <c r="D2"/>
      <c r="E2"/>
      <c r="F2"/>
      <c r="G2"/>
      <c r="H2"/>
      <c r="I2"/>
      <c r="J2"/>
      <c r="K2"/>
      <c r="L2"/>
      <c r="M2"/>
      <c r="N2"/>
      <c r="O2"/>
      <c r="P2"/>
      <c r="Q2"/>
      <c r="R2"/>
      <c r="S2"/>
      <c r="T2"/>
      <c r="U2"/>
      <c r="V2"/>
      <c r="W2"/>
      <c r="X2"/>
      <c r="Y2"/>
      <c r="Z2"/>
      <c r="AA2"/>
      <c r="AB2"/>
      <c r="AC2"/>
      <c r="AD2"/>
    </row>
    <row r="3" spans="1:30" x14ac:dyDescent="0.35">
      <c r="A3"/>
      <c r="B3"/>
      <c r="C3"/>
      <c r="D3"/>
      <c r="E3"/>
      <c r="F3"/>
      <c r="G3"/>
      <c r="H3"/>
      <c r="I3"/>
      <c r="J3"/>
      <c r="K3"/>
      <c r="L3"/>
      <c r="M3"/>
      <c r="N3"/>
      <c r="O3"/>
      <c r="P3"/>
      <c r="Q3"/>
      <c r="R3"/>
      <c r="S3"/>
      <c r="T3"/>
      <c r="U3"/>
      <c r="V3"/>
      <c r="W3"/>
      <c r="X3"/>
      <c r="Y3"/>
      <c r="Z3"/>
      <c r="AA3"/>
      <c r="AB3"/>
      <c r="AC3"/>
      <c r="AD3"/>
    </row>
    <row r="4" spans="1:30" x14ac:dyDescent="0.35">
      <c r="A4"/>
      <c r="B4"/>
      <c r="C4"/>
      <c r="D4"/>
      <c r="E4"/>
      <c r="F4"/>
      <c r="G4"/>
      <c r="H4"/>
      <c r="I4"/>
      <c r="J4"/>
      <c r="K4"/>
      <c r="L4"/>
      <c r="M4"/>
      <c r="N4"/>
      <c r="O4"/>
      <c r="P4"/>
      <c r="Q4"/>
      <c r="R4"/>
      <c r="S4"/>
      <c r="T4"/>
      <c r="U4"/>
      <c r="V4"/>
      <c r="W4"/>
      <c r="X4"/>
      <c r="Y4"/>
      <c r="Z4"/>
      <c r="AA4"/>
      <c r="AB4"/>
      <c r="AC4"/>
      <c r="AD4"/>
    </row>
    <row r="5" spans="1:30" x14ac:dyDescent="0.35">
      <c r="A5"/>
      <c r="B5"/>
      <c r="C5"/>
      <c r="D5"/>
      <c r="E5"/>
      <c r="F5"/>
      <c r="G5"/>
      <c r="H5"/>
      <c r="I5"/>
      <c r="J5"/>
      <c r="K5"/>
      <c r="L5"/>
      <c r="M5"/>
      <c r="N5"/>
      <c r="O5"/>
      <c r="P5"/>
      <c r="Q5"/>
      <c r="R5"/>
      <c r="S5"/>
      <c r="T5"/>
      <c r="U5"/>
      <c r="V5"/>
      <c r="W5"/>
      <c r="X5"/>
      <c r="Y5"/>
      <c r="Z5"/>
      <c r="AA5"/>
      <c r="AB5"/>
      <c r="AC5"/>
      <c r="AD5"/>
    </row>
    <row r="6" spans="1:30" x14ac:dyDescent="0.35">
      <c r="A6"/>
      <c r="B6"/>
      <c r="C6"/>
      <c r="D6"/>
      <c r="E6"/>
      <c r="F6"/>
      <c r="G6"/>
      <c r="H6"/>
      <c r="I6"/>
      <c r="J6"/>
      <c r="K6"/>
      <c r="L6"/>
      <c r="M6"/>
      <c r="N6"/>
      <c r="O6"/>
      <c r="P6"/>
      <c r="Q6"/>
      <c r="R6"/>
      <c r="S6"/>
      <c r="T6"/>
      <c r="U6"/>
      <c r="V6"/>
      <c r="W6"/>
      <c r="X6"/>
      <c r="Y6"/>
      <c r="Z6"/>
      <c r="AA6"/>
      <c r="AB6"/>
      <c r="AC6"/>
      <c r="AD6"/>
    </row>
    <row r="7" spans="1:30" x14ac:dyDescent="0.35">
      <c r="A7"/>
      <c r="B7"/>
      <c r="C7"/>
      <c r="D7"/>
      <c r="E7"/>
      <c r="F7"/>
      <c r="G7"/>
      <c r="H7"/>
      <c r="I7"/>
      <c r="J7"/>
      <c r="K7"/>
      <c r="L7"/>
      <c r="M7"/>
      <c r="N7"/>
      <c r="O7"/>
      <c r="P7"/>
      <c r="Q7"/>
      <c r="R7"/>
      <c r="S7"/>
      <c r="T7"/>
      <c r="U7"/>
      <c r="V7"/>
      <c r="W7"/>
      <c r="X7"/>
      <c r="Y7"/>
      <c r="Z7"/>
      <c r="AA7"/>
      <c r="AB7"/>
      <c r="AC7"/>
      <c r="AD7"/>
    </row>
    <row r="8" spans="1:30" x14ac:dyDescent="0.35">
      <c r="A8"/>
      <c r="B8"/>
      <c r="C8"/>
      <c r="D8"/>
      <c r="E8"/>
      <c r="F8"/>
      <c r="G8"/>
      <c r="H8"/>
      <c r="I8"/>
      <c r="J8"/>
      <c r="K8"/>
      <c r="L8"/>
      <c r="M8"/>
      <c r="N8"/>
      <c r="O8"/>
      <c r="P8"/>
      <c r="Q8"/>
      <c r="R8"/>
      <c r="S8"/>
      <c r="T8"/>
      <c r="U8"/>
      <c r="V8"/>
      <c r="W8"/>
      <c r="X8"/>
      <c r="Y8"/>
      <c r="Z8"/>
      <c r="AA8"/>
      <c r="AB8"/>
      <c r="AC8"/>
      <c r="AD8"/>
    </row>
    <row r="9" spans="1:30" x14ac:dyDescent="0.35">
      <c r="A9"/>
      <c r="B9"/>
      <c r="C9"/>
      <c r="D9"/>
      <c r="E9"/>
      <c r="F9"/>
      <c r="G9"/>
      <c r="H9"/>
      <c r="I9"/>
      <c r="J9"/>
      <c r="K9"/>
      <c r="L9"/>
      <c r="M9"/>
      <c r="N9"/>
      <c r="O9"/>
      <c r="P9"/>
      <c r="Q9"/>
      <c r="R9"/>
      <c r="S9"/>
      <c r="T9"/>
      <c r="U9"/>
      <c r="V9"/>
      <c r="W9"/>
      <c r="X9"/>
      <c r="Y9"/>
      <c r="Z9"/>
      <c r="AA9"/>
      <c r="AB9"/>
      <c r="AC9"/>
      <c r="AD9"/>
    </row>
    <row r="10" spans="1:30" x14ac:dyDescent="0.35">
      <c r="A10"/>
      <c r="B10"/>
      <c r="C10"/>
      <c r="D10"/>
      <c r="E10"/>
      <c r="F10"/>
      <c r="G10"/>
      <c r="H10"/>
      <c r="I10"/>
      <c r="J10"/>
      <c r="K10"/>
      <c r="L10"/>
      <c r="M10"/>
      <c r="N10"/>
      <c r="O10"/>
      <c r="P10"/>
      <c r="Q10"/>
      <c r="R10"/>
      <c r="S10"/>
      <c r="T10"/>
      <c r="U10"/>
      <c r="V10"/>
      <c r="W10"/>
      <c r="X10"/>
      <c r="Y10"/>
      <c r="Z10"/>
      <c r="AA10"/>
      <c r="AB10"/>
      <c r="AC10"/>
      <c r="AD10"/>
    </row>
    <row r="11" spans="1:30" x14ac:dyDescent="0.35">
      <c r="A11"/>
      <c r="B11"/>
      <c r="C11"/>
      <c r="D11"/>
      <c r="E11"/>
      <c r="F11"/>
      <c r="G11"/>
      <c r="H11"/>
      <c r="I11"/>
      <c r="J11"/>
      <c r="K11"/>
      <c r="L11"/>
      <c r="M11"/>
      <c r="N11"/>
      <c r="O11"/>
      <c r="P11"/>
      <c r="Q11"/>
      <c r="R11"/>
      <c r="S11"/>
      <c r="T11"/>
      <c r="U11"/>
      <c r="V11"/>
      <c r="W11"/>
      <c r="X11"/>
      <c r="Y11"/>
      <c r="Z11"/>
      <c r="AA11"/>
      <c r="AB11"/>
      <c r="AC11"/>
      <c r="AD11"/>
    </row>
    <row r="12" spans="1:30" x14ac:dyDescent="0.35">
      <c r="A12"/>
      <c r="B12"/>
      <c r="C12"/>
      <c r="D12"/>
      <c r="E12"/>
      <c r="F12"/>
      <c r="G12"/>
      <c r="H12"/>
      <c r="I12"/>
      <c r="J12"/>
      <c r="K12"/>
      <c r="L12"/>
      <c r="M12"/>
      <c r="N12"/>
      <c r="O12"/>
      <c r="P12"/>
      <c r="Q12"/>
      <c r="R12"/>
      <c r="S12"/>
      <c r="T12"/>
      <c r="U12"/>
      <c r="V12"/>
      <c r="W12"/>
      <c r="X12"/>
      <c r="Y12"/>
      <c r="Z12"/>
      <c r="AA12"/>
      <c r="AB12"/>
      <c r="AC12"/>
      <c r="AD12"/>
    </row>
    <row r="13" spans="1:30" x14ac:dyDescent="0.35">
      <c r="A13"/>
      <c r="B13"/>
      <c r="C13"/>
      <c r="D13"/>
      <c r="E13"/>
      <c r="F13"/>
      <c r="G13"/>
      <c r="H13"/>
      <c r="I13"/>
      <c r="J13"/>
      <c r="K13"/>
      <c r="L13"/>
      <c r="M13"/>
      <c r="N13"/>
      <c r="O13"/>
      <c r="P13"/>
      <c r="Q13"/>
      <c r="R13"/>
      <c r="S13"/>
      <c r="T13"/>
      <c r="U13"/>
      <c r="V13"/>
      <c r="W13"/>
      <c r="X13"/>
      <c r="Y13"/>
      <c r="Z13"/>
      <c r="AA13"/>
      <c r="AB13"/>
      <c r="AC13"/>
      <c r="AD13"/>
    </row>
    <row r="14" spans="1:30" x14ac:dyDescent="0.35">
      <c r="A14"/>
      <c r="B14"/>
      <c r="C14"/>
      <c r="D14"/>
      <c r="E14"/>
      <c r="F14"/>
      <c r="G14"/>
      <c r="H14"/>
      <c r="I14"/>
      <c r="J14"/>
      <c r="K14"/>
      <c r="L14"/>
      <c r="M14"/>
      <c r="N14"/>
      <c r="O14"/>
      <c r="P14"/>
      <c r="Q14"/>
      <c r="R14"/>
      <c r="S14"/>
      <c r="T14"/>
      <c r="U14"/>
      <c r="V14"/>
      <c r="W14"/>
      <c r="X14"/>
      <c r="Y14"/>
      <c r="Z14"/>
      <c r="AA14"/>
      <c r="AB14"/>
      <c r="AC14"/>
      <c r="AD14"/>
    </row>
    <row r="15" spans="1:30" x14ac:dyDescent="0.35">
      <c r="A15"/>
      <c r="B15"/>
      <c r="C15"/>
      <c r="D15"/>
      <c r="E15"/>
      <c r="F15"/>
      <c r="G15"/>
      <c r="H15"/>
      <c r="I15"/>
      <c r="J15"/>
      <c r="K15"/>
      <c r="L15"/>
      <c r="M15"/>
      <c r="N15"/>
      <c r="O15"/>
      <c r="P15"/>
      <c r="Q15"/>
      <c r="R15"/>
      <c r="S15"/>
      <c r="T15"/>
      <c r="U15"/>
      <c r="V15"/>
      <c r="W15"/>
      <c r="X15"/>
      <c r="Y15"/>
      <c r="Z15"/>
      <c r="AA15"/>
      <c r="AB15"/>
      <c r="AC15"/>
      <c r="AD15"/>
    </row>
    <row r="16" spans="1:30" x14ac:dyDescent="0.35">
      <c r="A16"/>
      <c r="B16"/>
      <c r="C16"/>
      <c r="D16"/>
      <c r="E16"/>
      <c r="F16"/>
      <c r="G16"/>
      <c r="H16"/>
      <c r="I16"/>
      <c r="J16"/>
      <c r="K16"/>
      <c r="L16"/>
      <c r="M16"/>
      <c r="N16"/>
      <c r="O16"/>
      <c r="P16"/>
      <c r="Q16"/>
      <c r="R16"/>
      <c r="S16"/>
      <c r="T16"/>
      <c r="U16"/>
      <c r="V16"/>
      <c r="W16"/>
      <c r="X16"/>
      <c r="Y16"/>
      <c r="Z16"/>
      <c r="AA16"/>
      <c r="AB16"/>
      <c r="AC16"/>
      <c r="AD16"/>
    </row>
    <row r="17" spans="1:30" x14ac:dyDescent="0.35">
      <c r="A17"/>
      <c r="B17"/>
      <c r="C17"/>
      <c r="D17"/>
      <c r="E17"/>
      <c r="F17"/>
      <c r="G17"/>
      <c r="H17"/>
      <c r="I17"/>
      <c r="J17"/>
      <c r="K17"/>
      <c r="L17"/>
      <c r="M17"/>
      <c r="N17"/>
      <c r="O17"/>
      <c r="P17"/>
      <c r="Q17"/>
      <c r="R17"/>
      <c r="S17"/>
      <c r="T17"/>
      <c r="U17"/>
      <c r="V17"/>
      <c r="W17"/>
      <c r="X17"/>
      <c r="Y17"/>
      <c r="Z17"/>
      <c r="AA17"/>
      <c r="AB17"/>
      <c r="AC17"/>
      <c r="AD17"/>
    </row>
    <row r="18" spans="1:30" x14ac:dyDescent="0.35">
      <c r="A18"/>
      <c r="B18"/>
      <c r="C18"/>
      <c r="D18"/>
      <c r="E18"/>
      <c r="F18"/>
      <c r="G18"/>
      <c r="H18"/>
      <c r="I18"/>
      <c r="J18"/>
      <c r="K18"/>
      <c r="L18"/>
      <c r="M18"/>
      <c r="N18"/>
      <c r="O18"/>
      <c r="P18"/>
      <c r="Q18"/>
      <c r="R18"/>
      <c r="S18"/>
      <c r="T18"/>
      <c r="U18"/>
      <c r="V18"/>
      <c r="W18"/>
      <c r="X18"/>
      <c r="Y18"/>
      <c r="Z18"/>
      <c r="AA18"/>
      <c r="AB18"/>
      <c r="AC18"/>
      <c r="AD18"/>
    </row>
    <row r="19" spans="1:30" x14ac:dyDescent="0.35">
      <c r="A19"/>
      <c r="B19"/>
      <c r="C19"/>
      <c r="D19"/>
      <c r="E19"/>
      <c r="F19"/>
      <c r="G19"/>
      <c r="H19"/>
      <c r="I19"/>
      <c r="J19"/>
      <c r="K19"/>
      <c r="L19"/>
      <c r="M19"/>
      <c r="N19"/>
      <c r="O19"/>
      <c r="P19"/>
      <c r="Q19"/>
      <c r="R19"/>
      <c r="S19"/>
      <c r="T19"/>
      <c r="U19"/>
      <c r="V19"/>
      <c r="W19"/>
      <c r="X19"/>
      <c r="Y19"/>
      <c r="Z19"/>
      <c r="AA19"/>
      <c r="AB19"/>
      <c r="AC19"/>
      <c r="AD19"/>
    </row>
    <row r="20" spans="1:30" x14ac:dyDescent="0.35">
      <c r="A20"/>
      <c r="B20"/>
      <c r="C20"/>
      <c r="D20"/>
      <c r="E20"/>
      <c r="F20"/>
      <c r="G20"/>
      <c r="H20"/>
      <c r="I20"/>
      <c r="J20"/>
      <c r="K20"/>
      <c r="L20"/>
      <c r="M20"/>
      <c r="N20"/>
      <c r="O20"/>
      <c r="P20"/>
      <c r="Q20"/>
      <c r="R20"/>
      <c r="S20"/>
      <c r="T20"/>
      <c r="U20"/>
      <c r="V20"/>
      <c r="W20"/>
      <c r="X20"/>
      <c r="Y20"/>
      <c r="Z20"/>
      <c r="AA20"/>
      <c r="AB20"/>
      <c r="AC20"/>
      <c r="AD20"/>
    </row>
    <row r="21" spans="1:30" x14ac:dyDescent="0.35">
      <c r="A21"/>
      <c r="B21"/>
      <c r="C21"/>
      <c r="D21"/>
      <c r="E21"/>
      <c r="F21"/>
      <c r="G21"/>
      <c r="H21"/>
      <c r="I21"/>
      <c r="J21"/>
      <c r="K21"/>
      <c r="L21"/>
      <c r="M21"/>
      <c r="N21"/>
      <c r="O21"/>
      <c r="P21"/>
      <c r="Q21"/>
      <c r="R21"/>
      <c r="S21"/>
      <c r="T21"/>
      <c r="U21"/>
      <c r="V21"/>
      <c r="W21"/>
      <c r="X21"/>
      <c r="Y21"/>
      <c r="Z21"/>
      <c r="AA21"/>
      <c r="AB21"/>
      <c r="AC21"/>
      <c r="AD21"/>
    </row>
    <row r="22" spans="1:30" x14ac:dyDescent="0.35">
      <c r="A22"/>
      <c r="B22"/>
      <c r="C22"/>
      <c r="D22"/>
      <c r="E22"/>
      <c r="F22"/>
      <c r="G22"/>
      <c r="H22"/>
      <c r="I22"/>
      <c r="J22"/>
      <c r="K22"/>
      <c r="L22"/>
      <c r="M22"/>
      <c r="N22"/>
      <c r="O22"/>
      <c r="P22"/>
      <c r="Q22"/>
      <c r="R22"/>
      <c r="S22"/>
      <c r="T22"/>
      <c r="U22"/>
      <c r="V22"/>
      <c r="W22"/>
      <c r="X22"/>
      <c r="Y22"/>
      <c r="Z22"/>
      <c r="AA22"/>
      <c r="AB22"/>
      <c r="AC22"/>
      <c r="AD22"/>
    </row>
    <row r="23" spans="1:30" x14ac:dyDescent="0.35">
      <c r="A23"/>
      <c r="B23"/>
      <c r="C23"/>
      <c r="D23"/>
      <c r="E23"/>
      <c r="F23"/>
      <c r="G23"/>
      <c r="H23"/>
      <c r="I23"/>
      <c r="J23"/>
      <c r="K23"/>
      <c r="L23"/>
      <c r="M23"/>
      <c r="N23"/>
      <c r="O23"/>
      <c r="P23"/>
      <c r="Q23"/>
      <c r="R23"/>
      <c r="S23"/>
      <c r="T23"/>
      <c r="U23"/>
      <c r="V23"/>
      <c r="W23"/>
      <c r="X23"/>
      <c r="Y23"/>
      <c r="Z23"/>
      <c r="AA23"/>
      <c r="AB23"/>
      <c r="AC23"/>
      <c r="AD23"/>
    </row>
    <row r="24" spans="1:30" x14ac:dyDescent="0.35">
      <c r="A24"/>
      <c r="B24"/>
      <c r="C24"/>
      <c r="D24"/>
      <c r="E24"/>
      <c r="F24"/>
      <c r="G24"/>
      <c r="H24"/>
      <c r="I24"/>
      <c r="J24"/>
      <c r="K24"/>
      <c r="L24"/>
      <c r="M24"/>
      <c r="N24"/>
      <c r="O24"/>
      <c r="P24"/>
      <c r="Q24"/>
      <c r="R24"/>
      <c r="S24"/>
      <c r="T24"/>
      <c r="U24"/>
      <c r="V24"/>
      <c r="W24"/>
      <c r="X24"/>
      <c r="Y24"/>
      <c r="Z24"/>
      <c r="AA24"/>
      <c r="AB24"/>
      <c r="AC24"/>
      <c r="AD24"/>
    </row>
    <row r="25" spans="1:30" x14ac:dyDescent="0.35">
      <c r="A25"/>
      <c r="B25"/>
      <c r="C25"/>
      <c r="D25"/>
      <c r="E25"/>
      <c r="F25"/>
      <c r="G25"/>
      <c r="H25"/>
      <c r="I25"/>
      <c r="J25"/>
      <c r="K25"/>
      <c r="L25"/>
      <c r="M25"/>
      <c r="N25"/>
      <c r="O25"/>
      <c r="P25"/>
      <c r="Q25"/>
      <c r="R25"/>
      <c r="S25"/>
      <c r="T25"/>
      <c r="U25"/>
      <c r="V25"/>
      <c r="W25"/>
      <c r="X25"/>
      <c r="Y25"/>
      <c r="Z25"/>
      <c r="AA25"/>
      <c r="AB25"/>
      <c r="AC25"/>
      <c r="AD25"/>
    </row>
    <row r="26" spans="1:30" x14ac:dyDescent="0.35">
      <c r="A26"/>
      <c r="B26"/>
      <c r="C26"/>
      <c r="D26"/>
      <c r="E26"/>
      <c r="F26"/>
      <c r="G26"/>
      <c r="H26"/>
      <c r="I26"/>
      <c r="J26"/>
      <c r="K26"/>
      <c r="L26"/>
      <c r="M26"/>
      <c r="N26"/>
      <c r="O26"/>
      <c r="P26"/>
      <c r="Q26"/>
      <c r="R26"/>
      <c r="S26"/>
      <c r="T26"/>
      <c r="U26"/>
      <c r="V26"/>
      <c r="W26"/>
      <c r="X26"/>
      <c r="Y26"/>
      <c r="Z26"/>
      <c r="AA26"/>
      <c r="AB26"/>
      <c r="AC26"/>
      <c r="AD26"/>
    </row>
    <row r="27" spans="1:30" x14ac:dyDescent="0.35">
      <c r="A27"/>
      <c r="B27"/>
      <c r="C27"/>
      <c r="D27"/>
      <c r="E27"/>
      <c r="F27"/>
      <c r="G27"/>
      <c r="H27"/>
      <c r="I27"/>
      <c r="J27"/>
      <c r="K27"/>
      <c r="L27"/>
      <c r="M27"/>
      <c r="N27"/>
      <c r="O27"/>
      <c r="P27"/>
      <c r="Q27"/>
      <c r="R27"/>
      <c r="S27"/>
      <c r="T27"/>
      <c r="U27"/>
      <c r="V27"/>
      <c r="W27"/>
      <c r="X27"/>
      <c r="Y27"/>
      <c r="Z27"/>
      <c r="AA27"/>
      <c r="AB27"/>
      <c r="AC27"/>
      <c r="AD27"/>
    </row>
    <row r="28" spans="1:30" x14ac:dyDescent="0.35">
      <c r="A28"/>
      <c r="B28"/>
      <c r="C28"/>
      <c r="D28"/>
      <c r="E28"/>
      <c r="F28"/>
      <c r="G28"/>
      <c r="H28"/>
      <c r="I28"/>
      <c r="J28"/>
      <c r="K28"/>
      <c r="L28"/>
      <c r="M28"/>
      <c r="N28"/>
      <c r="O28"/>
      <c r="P28"/>
      <c r="Q28"/>
      <c r="R28"/>
      <c r="S28"/>
      <c r="T28"/>
      <c r="U28"/>
      <c r="V28"/>
      <c r="W28"/>
      <c r="X28"/>
      <c r="Y28"/>
      <c r="Z28"/>
      <c r="AA28"/>
      <c r="AB28"/>
      <c r="AC28"/>
      <c r="AD28"/>
    </row>
    <row r="29" spans="1:30" x14ac:dyDescent="0.35">
      <c r="A29"/>
      <c r="B29"/>
      <c r="C29"/>
      <c r="D29"/>
      <c r="E29"/>
      <c r="F29"/>
      <c r="G29"/>
      <c r="H29"/>
      <c r="I29"/>
      <c r="J29"/>
      <c r="K29"/>
      <c r="L29"/>
      <c r="M29"/>
      <c r="N29"/>
      <c r="O29"/>
      <c r="P29"/>
      <c r="Q29"/>
      <c r="R29"/>
      <c r="S29"/>
      <c r="T29"/>
      <c r="U29"/>
      <c r="V29"/>
      <c r="W29"/>
      <c r="X29"/>
      <c r="Y29"/>
      <c r="Z29"/>
      <c r="AA29"/>
      <c r="AB29"/>
      <c r="AC29"/>
      <c r="AD29"/>
    </row>
    <row r="30" spans="1:30" x14ac:dyDescent="0.35">
      <c r="A30"/>
      <c r="B30"/>
      <c r="C30"/>
      <c r="D30"/>
      <c r="E30"/>
      <c r="F30"/>
      <c r="G30"/>
      <c r="H30"/>
      <c r="I30"/>
      <c r="J30"/>
      <c r="K30"/>
      <c r="L30"/>
      <c r="M30"/>
      <c r="N30"/>
      <c r="O30"/>
      <c r="P30"/>
      <c r="Q30"/>
      <c r="R30"/>
      <c r="S30"/>
      <c r="T30"/>
      <c r="U30"/>
      <c r="V30"/>
      <c r="W30"/>
      <c r="X30"/>
      <c r="Y30"/>
      <c r="Z30"/>
      <c r="AA30"/>
      <c r="AB30"/>
      <c r="AC30"/>
      <c r="AD30"/>
    </row>
    <row r="31" spans="1:30" x14ac:dyDescent="0.35">
      <c r="A31"/>
      <c r="B31"/>
      <c r="C31"/>
      <c r="D31"/>
      <c r="E31"/>
      <c r="F31"/>
      <c r="G31"/>
      <c r="H31"/>
      <c r="I31"/>
      <c r="J31"/>
      <c r="K31"/>
      <c r="L31"/>
      <c r="M31"/>
      <c r="N31"/>
      <c r="O31"/>
      <c r="P31"/>
      <c r="Q31"/>
      <c r="R31"/>
      <c r="S31"/>
      <c r="T31"/>
      <c r="U31"/>
      <c r="V31"/>
      <c r="W31"/>
      <c r="X31"/>
      <c r="Y31"/>
      <c r="Z31"/>
      <c r="AA31"/>
      <c r="AB31"/>
      <c r="AC31"/>
      <c r="AD31"/>
    </row>
    <row r="32" spans="1:30" x14ac:dyDescent="0.35">
      <c r="A32"/>
      <c r="B32"/>
      <c r="C32"/>
      <c r="D32"/>
      <c r="E32"/>
      <c r="F32"/>
      <c r="G32"/>
      <c r="H32"/>
      <c r="I32"/>
      <c r="J32"/>
      <c r="K32"/>
      <c r="L32"/>
      <c r="M32"/>
      <c r="N32"/>
      <c r="O32"/>
      <c r="P32"/>
      <c r="Q32"/>
      <c r="R32"/>
      <c r="S32"/>
      <c r="T32"/>
      <c r="U32"/>
      <c r="V32"/>
      <c r="W32"/>
      <c r="X32"/>
      <c r="Y32"/>
      <c r="Z32"/>
      <c r="AA32"/>
      <c r="AB32"/>
      <c r="AC32"/>
      <c r="AD32"/>
    </row>
    <row r="33" spans="1:30" x14ac:dyDescent="0.35">
      <c r="A33"/>
      <c r="B33"/>
      <c r="C33"/>
      <c r="D33"/>
      <c r="E33"/>
      <c r="F33"/>
      <c r="G33"/>
      <c r="H33"/>
      <c r="I33"/>
      <c r="J33"/>
      <c r="K33"/>
      <c r="L33"/>
      <c r="M33"/>
      <c r="N33"/>
      <c r="O33"/>
      <c r="P33"/>
      <c r="Q33"/>
      <c r="R33"/>
      <c r="S33"/>
      <c r="T33"/>
      <c r="U33"/>
      <c r="V33"/>
      <c r="W33"/>
      <c r="X33"/>
      <c r="Y33"/>
      <c r="Z33"/>
      <c r="AA33"/>
      <c r="AB33"/>
      <c r="AC33"/>
      <c r="AD33"/>
    </row>
    <row r="34" spans="1:30" x14ac:dyDescent="0.35">
      <c r="A34"/>
      <c r="B34"/>
      <c r="C34"/>
      <c r="D34"/>
      <c r="E34"/>
      <c r="F34"/>
      <c r="G34"/>
      <c r="H34"/>
      <c r="I34"/>
      <c r="J34"/>
      <c r="K34"/>
      <c r="L34"/>
      <c r="M34"/>
      <c r="N34"/>
      <c r="O34"/>
      <c r="P34"/>
      <c r="Q34"/>
      <c r="R34"/>
      <c r="S34"/>
      <c r="T34"/>
      <c r="U34"/>
      <c r="V34"/>
      <c r="W34"/>
      <c r="X34"/>
      <c r="Y34"/>
      <c r="Z34"/>
      <c r="AA34"/>
      <c r="AB34"/>
      <c r="AC34"/>
      <c r="AD34"/>
    </row>
    <row r="35" spans="1:30" x14ac:dyDescent="0.35">
      <c r="A35"/>
      <c r="B35"/>
      <c r="C35"/>
      <c r="D35"/>
      <c r="E35"/>
      <c r="F35"/>
      <c r="G35"/>
      <c r="H35"/>
      <c r="I35"/>
      <c r="J35"/>
      <c r="K35"/>
      <c r="L35"/>
      <c r="M35"/>
      <c r="N35"/>
      <c r="O35"/>
      <c r="P35"/>
      <c r="Q35"/>
      <c r="R35"/>
      <c r="S35"/>
      <c r="T35"/>
      <c r="U35"/>
      <c r="V35"/>
      <c r="W35"/>
      <c r="X35"/>
      <c r="Y35"/>
      <c r="Z35"/>
      <c r="AA35"/>
      <c r="AB35"/>
      <c r="AC35"/>
      <c r="AD35"/>
    </row>
    <row r="36" spans="1:30" x14ac:dyDescent="0.35">
      <c r="A36"/>
      <c r="B36"/>
      <c r="C36"/>
      <c r="D36"/>
      <c r="E36"/>
      <c r="F36"/>
      <c r="G36"/>
      <c r="H36"/>
      <c r="I36"/>
      <c r="J36"/>
      <c r="K36"/>
      <c r="L36"/>
      <c r="M36"/>
      <c r="N36"/>
      <c r="O36"/>
      <c r="P36"/>
      <c r="Q36"/>
      <c r="R36"/>
      <c r="S36"/>
      <c r="T36"/>
      <c r="U36"/>
      <c r="V36"/>
      <c r="W36"/>
      <c r="X36"/>
      <c r="Y36"/>
      <c r="Z36"/>
      <c r="AA36"/>
      <c r="AB36"/>
      <c r="AC36"/>
      <c r="AD36"/>
    </row>
    <row r="37" spans="1:30" x14ac:dyDescent="0.35">
      <c r="A37"/>
      <c r="B37"/>
      <c r="C37"/>
      <c r="D37"/>
      <c r="E37"/>
      <c r="F37"/>
      <c r="G37"/>
      <c r="H37"/>
      <c r="I37"/>
      <c r="J37"/>
      <c r="K37"/>
      <c r="L37"/>
      <c r="M37"/>
      <c r="N37"/>
      <c r="O37"/>
      <c r="P37"/>
      <c r="Q37"/>
      <c r="R37"/>
      <c r="S37"/>
      <c r="T37"/>
      <c r="U37"/>
      <c r="V37"/>
      <c r="W37"/>
      <c r="X37"/>
      <c r="Y37"/>
      <c r="Z37"/>
      <c r="AA37"/>
      <c r="AB37"/>
      <c r="AC37"/>
      <c r="AD37"/>
    </row>
    <row r="38" spans="1:30" x14ac:dyDescent="0.35">
      <c r="A38"/>
      <c r="B38"/>
      <c r="C38"/>
      <c r="D38"/>
      <c r="E38"/>
      <c r="F38"/>
      <c r="G38"/>
      <c r="H38"/>
      <c r="I38"/>
      <c r="J38"/>
      <c r="K38"/>
      <c r="L38"/>
      <c r="M38"/>
      <c r="N38"/>
      <c r="O38"/>
      <c r="P38"/>
      <c r="Q38"/>
      <c r="R38"/>
      <c r="S38"/>
      <c r="T38"/>
      <c r="U38"/>
      <c r="V38"/>
      <c r="W38"/>
      <c r="X38"/>
      <c r="Y38"/>
      <c r="Z38"/>
      <c r="AA38"/>
      <c r="AB38"/>
      <c r="AC38"/>
      <c r="AD38"/>
    </row>
    <row r="39" spans="1:30" x14ac:dyDescent="0.35">
      <c r="A39"/>
      <c r="B39"/>
      <c r="C39"/>
      <c r="D39"/>
      <c r="E39"/>
      <c r="F39"/>
      <c r="G39"/>
      <c r="H39"/>
      <c r="I39"/>
      <c r="J39"/>
      <c r="K39"/>
      <c r="L39"/>
      <c r="M39"/>
      <c r="N39"/>
      <c r="O39"/>
      <c r="P39"/>
      <c r="Q39"/>
      <c r="R39"/>
      <c r="S39"/>
      <c r="T39"/>
      <c r="U39"/>
      <c r="V39"/>
      <c r="W39"/>
      <c r="X39"/>
      <c r="Y39"/>
      <c r="Z39"/>
      <c r="AA39"/>
      <c r="AB39"/>
      <c r="AC39"/>
      <c r="AD39"/>
    </row>
    <row r="40" spans="1:30" x14ac:dyDescent="0.35">
      <c r="A40"/>
      <c r="B40"/>
      <c r="C40"/>
      <c r="D40"/>
      <c r="E40"/>
      <c r="F40"/>
      <c r="G40"/>
      <c r="H40"/>
      <c r="I40"/>
      <c r="J40"/>
      <c r="K40"/>
      <c r="L40"/>
      <c r="M40"/>
      <c r="N40"/>
      <c r="O40"/>
      <c r="P40"/>
      <c r="Q40"/>
      <c r="R40"/>
      <c r="S40"/>
      <c r="T40"/>
      <c r="U40"/>
      <c r="V40"/>
      <c r="W40"/>
      <c r="X40"/>
      <c r="Y40"/>
      <c r="Z40"/>
      <c r="AA40"/>
      <c r="AB40"/>
      <c r="AC40"/>
      <c r="AD40"/>
    </row>
    <row r="41" spans="1:30" x14ac:dyDescent="0.35">
      <c r="A41"/>
      <c r="B41"/>
      <c r="C41"/>
      <c r="D41"/>
      <c r="E41"/>
      <c r="F41"/>
      <c r="G41"/>
      <c r="H41"/>
      <c r="I41"/>
      <c r="J41"/>
      <c r="K41"/>
      <c r="L41"/>
      <c r="M41"/>
      <c r="N41"/>
      <c r="O41"/>
      <c r="P41"/>
      <c r="Q41"/>
      <c r="R41"/>
      <c r="S41"/>
      <c r="T41"/>
      <c r="U41"/>
      <c r="V41"/>
      <c r="W41"/>
      <c r="X41"/>
      <c r="Y41"/>
      <c r="Z41"/>
      <c r="AA41"/>
      <c r="AB41"/>
      <c r="AC41"/>
      <c r="AD41"/>
    </row>
    <row r="42" spans="1:30" x14ac:dyDescent="0.35">
      <c r="A42"/>
      <c r="B42"/>
      <c r="C42"/>
      <c r="D42"/>
      <c r="E42"/>
      <c r="F42"/>
      <c r="G42"/>
      <c r="H42"/>
      <c r="I42"/>
      <c r="J42"/>
      <c r="K42"/>
      <c r="L42"/>
      <c r="M42"/>
      <c r="N42"/>
      <c r="O42"/>
      <c r="P42"/>
      <c r="Q42"/>
      <c r="R42"/>
      <c r="S42"/>
      <c r="T42"/>
      <c r="U42"/>
      <c r="V42"/>
      <c r="W42"/>
      <c r="X42"/>
      <c r="Y42"/>
      <c r="Z42"/>
      <c r="AA42"/>
      <c r="AB42"/>
      <c r="AC42"/>
      <c r="AD42"/>
    </row>
    <row r="43" spans="1:30" x14ac:dyDescent="0.35">
      <c r="A43"/>
      <c r="B43"/>
      <c r="C43"/>
      <c r="D43"/>
      <c r="E43"/>
      <c r="F43"/>
      <c r="G43"/>
      <c r="H43"/>
      <c r="I43"/>
      <c r="J43"/>
      <c r="K43"/>
      <c r="L43"/>
      <c r="M43"/>
      <c r="N43"/>
      <c r="O43"/>
      <c r="P43"/>
      <c r="Q43"/>
      <c r="R43"/>
      <c r="S43"/>
      <c r="T43"/>
      <c r="U43"/>
      <c r="V43"/>
      <c r="W43"/>
      <c r="X43"/>
      <c r="Y43"/>
      <c r="Z43"/>
      <c r="AA43"/>
      <c r="AB43"/>
      <c r="AC43"/>
      <c r="AD43"/>
    </row>
    <row r="44" spans="1:30" x14ac:dyDescent="0.35">
      <c r="A44"/>
      <c r="B44"/>
      <c r="C44"/>
      <c r="D44"/>
      <c r="E44"/>
      <c r="F44"/>
      <c r="G44"/>
      <c r="H44"/>
      <c r="I44"/>
      <c r="J44"/>
      <c r="K44"/>
      <c r="L44"/>
      <c r="M44"/>
      <c r="N44"/>
      <c r="O44"/>
      <c r="P44"/>
      <c r="Q44"/>
      <c r="R44"/>
      <c r="S44"/>
      <c r="T44"/>
      <c r="U44"/>
      <c r="V44"/>
      <c r="W44"/>
      <c r="X44"/>
      <c r="Y44"/>
      <c r="Z44"/>
      <c r="AA44"/>
      <c r="AB44"/>
      <c r="AC44"/>
      <c r="AD44"/>
    </row>
    <row r="45" spans="1:30" x14ac:dyDescent="0.35">
      <c r="A45"/>
      <c r="B45"/>
      <c r="C45"/>
      <c r="D45"/>
      <c r="E45"/>
      <c r="F45"/>
      <c r="G45"/>
      <c r="H45"/>
      <c r="I45"/>
      <c r="J45"/>
      <c r="K45"/>
      <c r="L45"/>
      <c r="M45"/>
      <c r="N45"/>
      <c r="O45"/>
      <c r="P45"/>
      <c r="Q45"/>
      <c r="R45"/>
      <c r="S45"/>
      <c r="T45"/>
      <c r="U45"/>
      <c r="V45"/>
      <c r="W45"/>
      <c r="X45"/>
      <c r="Y45"/>
      <c r="Z45"/>
      <c r="AA45"/>
      <c r="AB45"/>
      <c r="AC45"/>
      <c r="AD45"/>
    </row>
    <row r="46" spans="1:30" x14ac:dyDescent="0.35">
      <c r="A46"/>
      <c r="B46"/>
      <c r="C46"/>
      <c r="D46"/>
      <c r="E46"/>
      <c r="F46"/>
      <c r="G46"/>
      <c r="H46"/>
      <c r="I46"/>
      <c r="J46"/>
      <c r="K46"/>
      <c r="L46"/>
      <c r="M46"/>
      <c r="N46"/>
      <c r="O46"/>
      <c r="P46"/>
      <c r="Q46"/>
      <c r="R46"/>
      <c r="S46"/>
      <c r="T46"/>
      <c r="U46"/>
      <c r="V46"/>
      <c r="W46"/>
      <c r="X46"/>
      <c r="Y46"/>
      <c r="Z46"/>
      <c r="AA46"/>
      <c r="AB46"/>
      <c r="AC46"/>
      <c r="AD46"/>
    </row>
    <row r="47" spans="1:30" x14ac:dyDescent="0.35">
      <c r="A47"/>
      <c r="B47"/>
      <c r="C47"/>
      <c r="D47"/>
      <c r="E47"/>
      <c r="F47"/>
      <c r="G47"/>
      <c r="H47"/>
      <c r="I47"/>
      <c r="J47"/>
      <c r="K47"/>
      <c r="L47"/>
      <c r="M47"/>
      <c r="N47"/>
      <c r="O47"/>
      <c r="P47"/>
      <c r="Q47"/>
      <c r="R47"/>
      <c r="S47"/>
      <c r="T47"/>
      <c r="U47"/>
      <c r="V47"/>
      <c r="W47"/>
      <c r="X47"/>
      <c r="Y47"/>
      <c r="Z47"/>
      <c r="AA47"/>
      <c r="AB47"/>
      <c r="AC47"/>
      <c r="AD47"/>
    </row>
    <row r="48" spans="1:30" x14ac:dyDescent="0.35">
      <c r="A48"/>
      <c r="B48"/>
      <c r="C48"/>
      <c r="D48"/>
      <c r="E48"/>
      <c r="F48"/>
      <c r="G48"/>
      <c r="H48"/>
      <c r="I48"/>
      <c r="J48"/>
      <c r="K48"/>
      <c r="L48"/>
      <c r="M48"/>
      <c r="N48"/>
      <c r="O48"/>
      <c r="P48"/>
      <c r="Q48"/>
      <c r="R48"/>
      <c r="S48"/>
      <c r="T48"/>
      <c r="U48"/>
      <c r="V48"/>
      <c r="W48"/>
      <c r="X48"/>
      <c r="Y48"/>
      <c r="Z48"/>
      <c r="AA48"/>
      <c r="AB48"/>
      <c r="AC48"/>
      <c r="AD48"/>
    </row>
    <row r="49" spans="1:30" x14ac:dyDescent="0.35">
      <c r="A49"/>
      <c r="B49"/>
      <c r="C49"/>
      <c r="D49"/>
      <c r="E49"/>
      <c r="F49"/>
      <c r="G49"/>
      <c r="H49"/>
      <c r="I49"/>
      <c r="J49"/>
      <c r="K49"/>
      <c r="L49"/>
      <c r="M49"/>
      <c r="N49"/>
      <c r="O49"/>
      <c r="P49"/>
      <c r="Q49"/>
      <c r="R49"/>
      <c r="S49"/>
      <c r="T49"/>
      <c r="U49"/>
      <c r="V49"/>
      <c r="W49"/>
      <c r="X49"/>
      <c r="Y49"/>
      <c r="Z49"/>
      <c r="AA49"/>
      <c r="AB49"/>
      <c r="AC49"/>
      <c r="AD49"/>
    </row>
    <row r="50" spans="1:30" x14ac:dyDescent="0.35">
      <c r="A50"/>
      <c r="B50"/>
      <c r="C50"/>
      <c r="D50"/>
      <c r="E50"/>
      <c r="F50"/>
      <c r="G50"/>
      <c r="H50"/>
      <c r="I50"/>
      <c r="J50"/>
      <c r="K50"/>
      <c r="L50"/>
      <c r="M50"/>
      <c r="N50"/>
      <c r="O50"/>
      <c r="P50"/>
      <c r="Q50"/>
      <c r="R50"/>
      <c r="S50"/>
      <c r="T50"/>
      <c r="U50"/>
      <c r="V50"/>
      <c r="W50"/>
      <c r="X50"/>
      <c r="Y50"/>
      <c r="Z50"/>
      <c r="AA50"/>
      <c r="AB50"/>
      <c r="AC50"/>
      <c r="AD50"/>
    </row>
    <row r="51" spans="1:30" x14ac:dyDescent="0.35">
      <c r="A51"/>
      <c r="B51"/>
      <c r="C51"/>
      <c r="D51"/>
      <c r="E51"/>
      <c r="F51"/>
      <c r="G51"/>
      <c r="H51"/>
      <c r="I51"/>
      <c r="J51"/>
      <c r="K51"/>
      <c r="L51"/>
      <c r="M51"/>
      <c r="N51"/>
      <c r="O51"/>
      <c r="P51"/>
      <c r="Q51"/>
      <c r="R51"/>
      <c r="S51"/>
      <c r="T51"/>
      <c r="U51"/>
      <c r="V51"/>
      <c r="W51"/>
      <c r="X51"/>
      <c r="Y51"/>
      <c r="Z51"/>
      <c r="AA51"/>
      <c r="AB51"/>
      <c r="AC51"/>
      <c r="AD51"/>
    </row>
    <row r="52" spans="1:30" x14ac:dyDescent="0.35">
      <c r="A52"/>
      <c r="B52"/>
      <c r="C52"/>
      <c r="D52"/>
      <c r="E52"/>
      <c r="F52"/>
      <c r="G52"/>
      <c r="H52"/>
      <c r="I52"/>
      <c r="J52"/>
      <c r="K52"/>
      <c r="L52"/>
      <c r="M52"/>
      <c r="N52"/>
      <c r="O52"/>
      <c r="P52"/>
      <c r="Q52"/>
      <c r="R52"/>
      <c r="S52"/>
      <c r="T52"/>
      <c r="U52"/>
      <c r="V52"/>
      <c r="W52"/>
      <c r="X52"/>
      <c r="Y52"/>
      <c r="Z52"/>
      <c r="AA52"/>
      <c r="AB52"/>
      <c r="AC52"/>
      <c r="AD52"/>
    </row>
    <row r="53" spans="1:30" x14ac:dyDescent="0.35">
      <c r="A53"/>
      <c r="B53"/>
      <c r="C53"/>
      <c r="D53"/>
      <c r="E53"/>
      <c r="F53"/>
      <c r="G53"/>
      <c r="H53"/>
      <c r="I53"/>
      <c r="J53"/>
      <c r="K53"/>
      <c r="L53"/>
      <c r="M53"/>
      <c r="N53"/>
      <c r="O53"/>
      <c r="P53"/>
      <c r="Q53"/>
      <c r="R53"/>
      <c r="S53"/>
      <c r="T53"/>
      <c r="U53"/>
      <c r="V53"/>
      <c r="W53"/>
      <c r="X53"/>
      <c r="Y53"/>
      <c r="Z53"/>
      <c r="AA53"/>
      <c r="AB53"/>
      <c r="AC53"/>
      <c r="AD53"/>
    </row>
    <row r="54" spans="1:30" x14ac:dyDescent="0.35">
      <c r="A54"/>
      <c r="B54"/>
      <c r="C54"/>
      <c r="D54"/>
      <c r="E54"/>
      <c r="F54"/>
      <c r="G54"/>
      <c r="H54"/>
      <c r="I54"/>
      <c r="J54"/>
      <c r="K54"/>
      <c r="L54"/>
      <c r="M54"/>
      <c r="N54"/>
      <c r="O54"/>
      <c r="P54"/>
      <c r="Q54"/>
      <c r="R54"/>
      <c r="S54"/>
      <c r="T54"/>
      <c r="U54"/>
      <c r="V54"/>
      <c r="W54"/>
      <c r="X54"/>
      <c r="Y54"/>
      <c r="Z54"/>
      <c r="AA54"/>
      <c r="AB54"/>
      <c r="AC54"/>
      <c r="AD54"/>
    </row>
    <row r="55" spans="1:30" x14ac:dyDescent="0.35">
      <c r="A55"/>
      <c r="B55"/>
      <c r="C55"/>
      <c r="D55"/>
      <c r="E55"/>
      <c r="F55"/>
      <c r="G55"/>
      <c r="H55"/>
      <c r="I55"/>
      <c r="J55"/>
      <c r="K55"/>
      <c r="L55"/>
      <c r="M55"/>
      <c r="N55"/>
      <c r="O55"/>
      <c r="P55"/>
      <c r="Q55"/>
      <c r="R55"/>
      <c r="S55"/>
      <c r="T55"/>
      <c r="U55"/>
      <c r="V55"/>
      <c r="W55"/>
      <c r="X55"/>
      <c r="Y55"/>
      <c r="Z55"/>
      <c r="AA55"/>
      <c r="AB55"/>
      <c r="AC55"/>
      <c r="AD55"/>
    </row>
    <row r="56" spans="1:30" x14ac:dyDescent="0.35">
      <c r="A56"/>
      <c r="B56"/>
      <c r="C56"/>
      <c r="D56"/>
      <c r="E56"/>
      <c r="F56"/>
      <c r="G56"/>
      <c r="H56"/>
      <c r="I56"/>
      <c r="J56"/>
      <c r="K56"/>
      <c r="L56"/>
      <c r="M56"/>
      <c r="N56"/>
      <c r="O56"/>
      <c r="P56"/>
      <c r="Q56"/>
      <c r="R56"/>
      <c r="S56"/>
      <c r="T56"/>
      <c r="U56"/>
      <c r="V56"/>
      <c r="W56"/>
      <c r="X56"/>
      <c r="Y56"/>
      <c r="Z56"/>
      <c r="AA56"/>
      <c r="AB56"/>
      <c r="AC56"/>
      <c r="AD56"/>
    </row>
    <row r="57" spans="1:30" x14ac:dyDescent="0.35">
      <c r="A57"/>
      <c r="B57"/>
      <c r="C57"/>
      <c r="D57"/>
      <c r="E57"/>
      <c r="F57"/>
      <c r="G57"/>
      <c r="H57"/>
      <c r="I57"/>
      <c r="J57"/>
      <c r="K57"/>
      <c r="L57"/>
      <c r="M57"/>
      <c r="N57"/>
      <c r="O57"/>
      <c r="P57"/>
      <c r="Q57"/>
      <c r="R57"/>
      <c r="S57"/>
      <c r="T57"/>
      <c r="U57"/>
      <c r="V57"/>
      <c r="W57"/>
      <c r="X57"/>
      <c r="Y57"/>
      <c r="Z57"/>
      <c r="AA57"/>
      <c r="AB57"/>
      <c r="AC57"/>
      <c r="AD57"/>
    </row>
    <row r="58" spans="1:30" x14ac:dyDescent="0.35">
      <c r="A58"/>
      <c r="B58"/>
      <c r="C58"/>
      <c r="D58"/>
      <c r="E58"/>
      <c r="F58"/>
      <c r="G58"/>
      <c r="H58"/>
      <c r="I58"/>
      <c r="J58"/>
      <c r="K58"/>
      <c r="L58"/>
      <c r="M58"/>
      <c r="N58"/>
      <c r="O58"/>
      <c r="P58"/>
      <c r="Q58"/>
      <c r="R58"/>
      <c r="S58"/>
      <c r="T58"/>
      <c r="U58"/>
      <c r="V58"/>
      <c r="W58"/>
      <c r="X58"/>
      <c r="Y58"/>
      <c r="Z58"/>
      <c r="AA58"/>
      <c r="AB58"/>
      <c r="AC58"/>
      <c r="AD58"/>
    </row>
    <row r="59" spans="1:30" x14ac:dyDescent="0.35">
      <c r="A59"/>
      <c r="B59"/>
      <c r="C59"/>
      <c r="D59"/>
      <c r="E59"/>
      <c r="F59"/>
      <c r="G59"/>
      <c r="H59"/>
      <c r="I59"/>
      <c r="J59"/>
      <c r="K59"/>
      <c r="L59"/>
      <c r="M59"/>
      <c r="N59"/>
      <c r="O59"/>
      <c r="P59"/>
      <c r="Q59"/>
      <c r="R59"/>
      <c r="S59"/>
      <c r="T59"/>
      <c r="U59"/>
      <c r="V59"/>
      <c r="W59"/>
      <c r="X59"/>
      <c r="Y59"/>
      <c r="Z59"/>
      <c r="AA59"/>
      <c r="AB59"/>
      <c r="AC59"/>
      <c r="AD59"/>
    </row>
    <row r="60" spans="1:30" x14ac:dyDescent="0.35">
      <c r="A60"/>
      <c r="B60"/>
      <c r="C60"/>
      <c r="D60"/>
      <c r="E60"/>
      <c r="F60"/>
      <c r="G60"/>
      <c r="H60"/>
      <c r="I60"/>
      <c r="J60"/>
      <c r="K60"/>
      <c r="L60"/>
      <c r="M60"/>
      <c r="N60"/>
      <c r="O60"/>
      <c r="P60"/>
      <c r="Q60"/>
      <c r="R60"/>
      <c r="S60"/>
      <c r="T60"/>
      <c r="U60"/>
      <c r="V60"/>
      <c r="W60"/>
      <c r="X60"/>
      <c r="Y60"/>
      <c r="Z60"/>
      <c r="AA60"/>
      <c r="AB60"/>
      <c r="AC60"/>
      <c r="AD60"/>
    </row>
    <row r="61" spans="1:30" x14ac:dyDescent="0.35">
      <c r="A61"/>
      <c r="B61"/>
      <c r="C61"/>
      <c r="D61"/>
      <c r="E61"/>
      <c r="F61"/>
      <c r="G61"/>
      <c r="H61"/>
      <c r="I61"/>
      <c r="J61"/>
      <c r="K61"/>
      <c r="L61"/>
      <c r="M61"/>
      <c r="N61"/>
      <c r="O61"/>
      <c r="P61"/>
      <c r="Q61"/>
      <c r="R61"/>
      <c r="S61"/>
      <c r="T61"/>
      <c r="U61"/>
      <c r="V61"/>
      <c r="W61"/>
      <c r="X61"/>
      <c r="Y61"/>
      <c r="Z61"/>
      <c r="AA61"/>
      <c r="AB61"/>
      <c r="AC61"/>
      <c r="AD61"/>
    </row>
    <row r="62" spans="1:30" x14ac:dyDescent="0.35">
      <c r="A62"/>
      <c r="B62"/>
      <c r="C62"/>
      <c r="D62"/>
      <c r="E62"/>
      <c r="F62"/>
      <c r="G62"/>
      <c r="H62"/>
      <c r="I62"/>
      <c r="J62"/>
      <c r="K62"/>
      <c r="L62"/>
      <c r="M62"/>
      <c r="N62"/>
      <c r="O62"/>
      <c r="P62"/>
      <c r="Q62"/>
      <c r="R62"/>
      <c r="S62"/>
      <c r="T62"/>
      <c r="U62"/>
      <c r="V62"/>
      <c r="W62"/>
      <c r="X62"/>
      <c r="Y62"/>
      <c r="Z62"/>
      <c r="AA62"/>
      <c r="AB62"/>
      <c r="AC62"/>
      <c r="AD62"/>
    </row>
    <row r="63" spans="1:30" x14ac:dyDescent="0.35">
      <c r="A63"/>
      <c r="B63"/>
      <c r="C63"/>
      <c r="D63"/>
      <c r="E63"/>
      <c r="F63"/>
      <c r="G63"/>
      <c r="H63"/>
      <c r="I63"/>
      <c r="J63"/>
      <c r="K63"/>
      <c r="L63"/>
      <c r="M63"/>
      <c r="N63"/>
      <c r="O63"/>
      <c r="P63"/>
      <c r="Q63"/>
      <c r="R63"/>
      <c r="S63"/>
      <c r="T63"/>
      <c r="U63"/>
      <c r="V63"/>
      <c r="W63"/>
      <c r="X63"/>
      <c r="Y63"/>
      <c r="Z63"/>
      <c r="AA63"/>
      <c r="AB63"/>
      <c r="AC63"/>
      <c r="AD63"/>
    </row>
    <row r="64" spans="1:30" x14ac:dyDescent="0.35">
      <c r="A64"/>
      <c r="B64"/>
      <c r="C64"/>
      <c r="D64"/>
      <c r="E64"/>
      <c r="F64"/>
      <c r="G64"/>
      <c r="H64"/>
      <c r="I64"/>
      <c r="J64"/>
      <c r="K64"/>
      <c r="L64"/>
      <c r="M64"/>
      <c r="N64"/>
      <c r="O64"/>
      <c r="P64"/>
      <c r="Q64"/>
      <c r="R64"/>
      <c r="S64"/>
      <c r="T64"/>
      <c r="U64"/>
      <c r="V64"/>
      <c r="W64"/>
      <c r="X64"/>
      <c r="Y64"/>
      <c r="Z64"/>
      <c r="AA64"/>
      <c r="AB64"/>
      <c r="AC64"/>
      <c r="AD64"/>
    </row>
    <row r="65" spans="1:30" x14ac:dyDescent="0.35">
      <c r="A65"/>
      <c r="B65"/>
      <c r="C65"/>
      <c r="D65"/>
      <c r="E65"/>
      <c r="F65"/>
      <c r="G65"/>
      <c r="H65"/>
      <c r="I65"/>
      <c r="J65"/>
      <c r="K65"/>
      <c r="L65"/>
      <c r="M65"/>
      <c r="N65"/>
      <c r="O65"/>
      <c r="P65"/>
      <c r="Q65"/>
      <c r="R65"/>
      <c r="S65"/>
      <c r="T65"/>
      <c r="U65"/>
      <c r="V65"/>
      <c r="W65"/>
      <c r="X65"/>
      <c r="Y65"/>
      <c r="Z65"/>
      <c r="AA65"/>
      <c r="AB65"/>
      <c r="AC65"/>
      <c r="AD65"/>
    </row>
    <row r="66" spans="1:30" x14ac:dyDescent="0.35">
      <c r="A66"/>
      <c r="B66"/>
      <c r="C66"/>
      <c r="D66"/>
      <c r="E66"/>
      <c r="F66"/>
      <c r="G66"/>
      <c r="H66"/>
      <c r="I66"/>
      <c r="J66"/>
      <c r="K66"/>
      <c r="L66"/>
      <c r="M66"/>
      <c r="N66"/>
      <c r="O66"/>
      <c r="P66"/>
      <c r="Q66"/>
      <c r="R66"/>
      <c r="S66"/>
      <c r="T66"/>
      <c r="U66"/>
      <c r="V66"/>
      <c r="W66"/>
      <c r="X66"/>
      <c r="Y66"/>
      <c r="Z66"/>
      <c r="AA66"/>
      <c r="AB66"/>
      <c r="AC66"/>
      <c r="AD66"/>
    </row>
    <row r="67" spans="1:30" x14ac:dyDescent="0.35">
      <c r="A67"/>
      <c r="B67"/>
      <c r="C67"/>
      <c r="D67"/>
      <c r="E67"/>
      <c r="F67"/>
      <c r="G67"/>
      <c r="H67"/>
      <c r="I67"/>
      <c r="J67"/>
      <c r="K67"/>
      <c r="L67"/>
      <c r="M67"/>
      <c r="N67"/>
      <c r="O67"/>
      <c r="P67"/>
      <c r="Q67"/>
      <c r="R67"/>
      <c r="S67"/>
      <c r="T67"/>
      <c r="U67"/>
      <c r="V67"/>
      <c r="W67"/>
      <c r="X67"/>
      <c r="Y67"/>
      <c r="Z67"/>
      <c r="AA67"/>
      <c r="AB67"/>
      <c r="AC67"/>
      <c r="AD67"/>
    </row>
    <row r="68" spans="1:30" x14ac:dyDescent="0.35">
      <c r="A68"/>
      <c r="B68"/>
      <c r="C68"/>
      <c r="D68"/>
      <c r="E68"/>
      <c r="F68"/>
      <c r="G68"/>
      <c r="H68"/>
      <c r="I68"/>
      <c r="J68"/>
      <c r="K68"/>
      <c r="L68"/>
      <c r="M68"/>
      <c r="N68"/>
      <c r="O68"/>
      <c r="P68"/>
      <c r="Q68"/>
      <c r="R68"/>
      <c r="S68"/>
      <c r="T68"/>
      <c r="U68"/>
      <c r="V68"/>
      <c r="W68"/>
      <c r="X68"/>
      <c r="Y68"/>
      <c r="Z68"/>
      <c r="AA68"/>
      <c r="AB68"/>
      <c r="AC68"/>
      <c r="AD68"/>
    </row>
    <row r="69" spans="1:30" x14ac:dyDescent="0.35">
      <c r="A69"/>
      <c r="B69"/>
      <c r="C69"/>
      <c r="D69"/>
      <c r="E69"/>
      <c r="F69"/>
      <c r="G69"/>
      <c r="H69"/>
      <c r="I69"/>
      <c r="J69"/>
      <c r="K69"/>
      <c r="L69"/>
      <c r="M69"/>
      <c r="N69"/>
      <c r="O69"/>
      <c r="P69"/>
      <c r="Q69"/>
      <c r="R69"/>
      <c r="S69"/>
      <c r="T69"/>
      <c r="U69"/>
      <c r="V69"/>
      <c r="W69"/>
      <c r="X69"/>
      <c r="Y69"/>
      <c r="Z69"/>
      <c r="AA69"/>
      <c r="AB69"/>
      <c r="AC69"/>
      <c r="AD69"/>
    </row>
    <row r="70" spans="1:30" x14ac:dyDescent="0.35">
      <c r="A70"/>
      <c r="B70"/>
      <c r="C70"/>
      <c r="D70"/>
      <c r="E70"/>
      <c r="F70"/>
      <c r="G70"/>
      <c r="H70"/>
      <c r="I70"/>
      <c r="J70"/>
      <c r="K70"/>
      <c r="L70"/>
      <c r="M70"/>
      <c r="N70"/>
      <c r="O70"/>
      <c r="P70"/>
      <c r="Q70"/>
      <c r="R70"/>
      <c r="S70"/>
      <c r="T70"/>
      <c r="U70"/>
      <c r="V70"/>
      <c r="W70"/>
      <c r="X70"/>
      <c r="Y70"/>
      <c r="Z70"/>
      <c r="AA70"/>
      <c r="AB70"/>
      <c r="AC70"/>
      <c r="AD70"/>
    </row>
    <row r="71" spans="1:30" x14ac:dyDescent="0.35">
      <c r="A71"/>
      <c r="B71"/>
      <c r="C71"/>
      <c r="D71"/>
      <c r="E71"/>
      <c r="F71"/>
      <c r="G71"/>
      <c r="H71"/>
      <c r="I71"/>
      <c r="J71"/>
      <c r="K71"/>
      <c r="L71"/>
      <c r="M71"/>
      <c r="N71"/>
      <c r="O71"/>
      <c r="P71"/>
      <c r="Q71"/>
      <c r="R71"/>
      <c r="S71"/>
      <c r="T71"/>
      <c r="U71"/>
      <c r="V71"/>
      <c r="W71"/>
      <c r="X71"/>
      <c r="Y71"/>
      <c r="Z71"/>
      <c r="AA71"/>
      <c r="AB71"/>
      <c r="AC71"/>
      <c r="AD71"/>
    </row>
    <row r="72" spans="1:30" x14ac:dyDescent="0.35">
      <c r="A72"/>
      <c r="B72"/>
      <c r="C72"/>
      <c r="D72"/>
      <c r="E72"/>
      <c r="F72"/>
      <c r="G72"/>
      <c r="H72"/>
      <c r="I72"/>
      <c r="J72"/>
      <c r="K72"/>
      <c r="L72"/>
      <c r="M72"/>
      <c r="N72"/>
      <c r="O72"/>
      <c r="P72"/>
      <c r="Q72"/>
      <c r="R72"/>
      <c r="S72"/>
      <c r="T72"/>
      <c r="U72"/>
      <c r="V72"/>
      <c r="W72"/>
      <c r="X72"/>
      <c r="Y72"/>
      <c r="Z72"/>
      <c r="AA72"/>
      <c r="AB72"/>
      <c r="AC72"/>
      <c r="AD72"/>
    </row>
    <row r="73" spans="1:30" x14ac:dyDescent="0.35">
      <c r="A73"/>
      <c r="B73"/>
      <c r="C73"/>
      <c r="D73"/>
      <c r="E73"/>
      <c r="F73"/>
      <c r="G73"/>
      <c r="H73"/>
      <c r="I73"/>
      <c r="J73"/>
      <c r="K73"/>
      <c r="L73"/>
      <c r="M73"/>
      <c r="N73"/>
      <c r="O73"/>
      <c r="P73"/>
      <c r="Q73"/>
      <c r="R73"/>
      <c r="S73"/>
      <c r="T73"/>
      <c r="U73"/>
      <c r="V73"/>
      <c r="W73"/>
      <c r="X73"/>
      <c r="Y73"/>
      <c r="Z73"/>
      <c r="AA73"/>
      <c r="AB73"/>
      <c r="AC73"/>
      <c r="AD73"/>
    </row>
    <row r="74" spans="1:30" x14ac:dyDescent="0.35">
      <c r="A74"/>
      <c r="B74"/>
      <c r="C74"/>
      <c r="D74"/>
      <c r="E74"/>
      <c r="F74"/>
      <c r="G74"/>
      <c r="H74"/>
      <c r="I74"/>
      <c r="J74"/>
      <c r="K74"/>
      <c r="L74"/>
      <c r="M74"/>
      <c r="N74"/>
      <c r="O74"/>
      <c r="P74"/>
      <c r="Q74"/>
      <c r="R74"/>
      <c r="S74"/>
      <c r="T74"/>
      <c r="U74"/>
      <c r="V74"/>
      <c r="W74"/>
      <c r="X74"/>
      <c r="Y74"/>
      <c r="Z74"/>
      <c r="AA74"/>
      <c r="AB74"/>
      <c r="AC74"/>
      <c r="AD74"/>
    </row>
    <row r="75" spans="1:30" x14ac:dyDescent="0.35">
      <c r="A75"/>
      <c r="B75"/>
      <c r="C75"/>
      <c r="D75"/>
      <c r="E75"/>
      <c r="F75"/>
      <c r="G75"/>
      <c r="H75"/>
      <c r="I75"/>
      <c r="J75"/>
      <c r="K75"/>
      <c r="L75"/>
      <c r="M75"/>
      <c r="N75"/>
      <c r="O75"/>
      <c r="P75"/>
      <c r="Q75"/>
      <c r="R75"/>
      <c r="S75"/>
      <c r="T75"/>
      <c r="U75"/>
      <c r="V75"/>
      <c r="W75"/>
      <c r="X75"/>
      <c r="Y75"/>
      <c r="Z75"/>
      <c r="AA75"/>
      <c r="AB75"/>
      <c r="AC75"/>
      <c r="AD75"/>
    </row>
    <row r="76" spans="1:30" x14ac:dyDescent="0.35">
      <c r="A76"/>
      <c r="B76"/>
      <c r="C76"/>
      <c r="D76"/>
      <c r="E76"/>
      <c r="F76"/>
      <c r="G76"/>
      <c r="H76"/>
      <c r="I76"/>
      <c r="J76"/>
      <c r="K76"/>
      <c r="L76"/>
      <c r="M76"/>
      <c r="N76"/>
      <c r="O76"/>
      <c r="P76"/>
      <c r="Q76"/>
      <c r="R76"/>
      <c r="S76"/>
      <c r="T76"/>
      <c r="U76"/>
      <c r="V76"/>
      <c r="W76"/>
      <c r="X76"/>
      <c r="Y76"/>
      <c r="Z76"/>
      <c r="AA76"/>
      <c r="AB76"/>
      <c r="AC76"/>
      <c r="AD76"/>
    </row>
    <row r="77" spans="1:30" x14ac:dyDescent="0.35">
      <c r="A77"/>
      <c r="B77"/>
      <c r="C77"/>
      <c r="D77"/>
      <c r="E77"/>
      <c r="F77"/>
      <c r="G77"/>
      <c r="H77"/>
      <c r="I77"/>
      <c r="J77"/>
      <c r="K77"/>
      <c r="L77"/>
      <c r="M77"/>
      <c r="N77"/>
      <c r="O77"/>
      <c r="P77"/>
      <c r="Q77"/>
      <c r="R77"/>
      <c r="S77"/>
      <c r="T77"/>
      <c r="U77"/>
      <c r="V77"/>
      <c r="W77"/>
      <c r="X77"/>
      <c r="Y77"/>
      <c r="Z77"/>
      <c r="AA77"/>
      <c r="AB77"/>
      <c r="AC77"/>
      <c r="AD77"/>
    </row>
    <row r="78" spans="1:30" x14ac:dyDescent="0.35">
      <c r="A78"/>
      <c r="B78"/>
      <c r="C78"/>
      <c r="D78"/>
      <c r="E78"/>
      <c r="F78"/>
      <c r="G78"/>
      <c r="H78"/>
      <c r="I78"/>
      <c r="J78"/>
      <c r="K78"/>
      <c r="L78"/>
      <c r="M78"/>
      <c r="N78"/>
      <c r="O78"/>
      <c r="P78"/>
      <c r="Q78"/>
      <c r="R78"/>
      <c r="S78"/>
      <c r="T78"/>
      <c r="U78"/>
      <c r="V78"/>
      <c r="W78"/>
      <c r="X78"/>
      <c r="Y78"/>
      <c r="Z78"/>
      <c r="AA78"/>
      <c r="AB78"/>
      <c r="AC78"/>
      <c r="AD78"/>
    </row>
    <row r="79" spans="1:30" x14ac:dyDescent="0.35">
      <c r="A79"/>
      <c r="B79"/>
      <c r="C79"/>
      <c r="D79"/>
      <c r="E79"/>
      <c r="F79"/>
      <c r="G79"/>
      <c r="H79"/>
      <c r="I79"/>
      <c r="J79"/>
      <c r="K79"/>
      <c r="L79"/>
      <c r="M79"/>
      <c r="N79"/>
      <c r="O79"/>
      <c r="P79"/>
      <c r="Q79"/>
      <c r="R79"/>
      <c r="S79"/>
      <c r="T79"/>
      <c r="U79"/>
      <c r="V79"/>
      <c r="W79"/>
      <c r="X79"/>
      <c r="Y79"/>
      <c r="Z79"/>
      <c r="AA79"/>
      <c r="AB79"/>
      <c r="AC79"/>
      <c r="AD79"/>
    </row>
    <row r="80" spans="1:30" x14ac:dyDescent="0.35">
      <c r="A80"/>
      <c r="B80"/>
      <c r="C80"/>
      <c r="D80"/>
      <c r="E80"/>
      <c r="F80"/>
      <c r="G80"/>
      <c r="H80"/>
      <c r="I80"/>
      <c r="J80"/>
      <c r="K80"/>
      <c r="L80"/>
      <c r="M80"/>
      <c r="N80"/>
      <c r="O80"/>
      <c r="P80"/>
      <c r="Q80"/>
      <c r="R80"/>
      <c r="S80"/>
      <c r="T80"/>
      <c r="U80"/>
      <c r="V80"/>
      <c r="W80"/>
      <c r="X80"/>
      <c r="Y80"/>
      <c r="Z80"/>
      <c r="AA80"/>
      <c r="AB80"/>
      <c r="AC80"/>
      <c r="AD80"/>
    </row>
    <row r="81" spans="1:30" x14ac:dyDescent="0.35">
      <c r="A81"/>
      <c r="B81"/>
      <c r="C81"/>
      <c r="D81"/>
      <c r="E81"/>
      <c r="F81"/>
      <c r="G81"/>
      <c r="H81"/>
      <c r="I81"/>
      <c r="J81"/>
      <c r="K81"/>
      <c r="L81"/>
      <c r="M81"/>
      <c r="N81"/>
      <c r="O81"/>
      <c r="P81"/>
      <c r="Q81"/>
      <c r="R81"/>
      <c r="S81"/>
      <c r="T81"/>
      <c r="U81"/>
      <c r="V81"/>
      <c r="W81"/>
      <c r="X81"/>
      <c r="Y81"/>
      <c r="Z81"/>
      <c r="AA81"/>
      <c r="AB81"/>
      <c r="AC81"/>
      <c r="AD81"/>
    </row>
    <row r="82" spans="1:30" x14ac:dyDescent="0.35">
      <c r="A82"/>
      <c r="B82"/>
      <c r="C82"/>
      <c r="D82"/>
      <c r="E82"/>
      <c r="F82"/>
      <c r="G82"/>
      <c r="H82"/>
      <c r="I82"/>
      <c r="J82"/>
      <c r="K82"/>
      <c r="L82"/>
      <c r="M82"/>
      <c r="N82"/>
      <c r="O82"/>
      <c r="P82"/>
      <c r="Q82"/>
      <c r="R82"/>
      <c r="S82"/>
      <c r="T82"/>
      <c r="U82"/>
      <c r="V82"/>
      <c r="W82"/>
      <c r="X82"/>
      <c r="Y82"/>
      <c r="Z82"/>
      <c r="AA82"/>
      <c r="AB82"/>
      <c r="AC82"/>
      <c r="AD82"/>
    </row>
    <row r="83" spans="1:30" x14ac:dyDescent="0.35">
      <c r="A83"/>
      <c r="B83"/>
      <c r="C83"/>
      <c r="D83"/>
      <c r="E83"/>
      <c r="F83"/>
      <c r="G83"/>
      <c r="H83"/>
      <c r="I83"/>
      <c r="J83"/>
      <c r="K83"/>
      <c r="L83"/>
      <c r="M83"/>
      <c r="N83"/>
      <c r="O83"/>
      <c r="P83"/>
      <c r="Q83"/>
      <c r="R83"/>
      <c r="S83"/>
      <c r="T83"/>
      <c r="U83"/>
      <c r="V83"/>
      <c r="W83"/>
      <c r="X83"/>
      <c r="Y83"/>
      <c r="Z83"/>
      <c r="AA83"/>
      <c r="AB83"/>
      <c r="AC83"/>
      <c r="AD83"/>
    </row>
    <row r="84" spans="1:30" x14ac:dyDescent="0.35">
      <c r="A84"/>
      <c r="B84"/>
      <c r="C84"/>
      <c r="D84"/>
      <c r="E84"/>
      <c r="F84"/>
      <c r="G84"/>
      <c r="H84"/>
      <c r="I84"/>
      <c r="J84"/>
      <c r="K84"/>
      <c r="L84"/>
      <c r="M84"/>
      <c r="N84"/>
      <c r="O84"/>
      <c r="P84"/>
      <c r="Q84"/>
      <c r="R84"/>
      <c r="S84"/>
      <c r="T84"/>
      <c r="U84"/>
      <c r="V84"/>
      <c r="W84"/>
      <c r="X84"/>
      <c r="Y84"/>
      <c r="Z84"/>
      <c r="AA84"/>
      <c r="AB84"/>
      <c r="AC84"/>
      <c r="AD84"/>
    </row>
    <row r="85" spans="1:30" x14ac:dyDescent="0.35">
      <c r="A85"/>
      <c r="B85"/>
      <c r="C85"/>
      <c r="D85"/>
      <c r="E85"/>
      <c r="F85"/>
      <c r="G85"/>
      <c r="H85"/>
      <c r="I85"/>
      <c r="J85"/>
      <c r="K85"/>
      <c r="L85"/>
      <c r="M85"/>
      <c r="N85"/>
      <c r="O85"/>
      <c r="P85"/>
      <c r="Q85"/>
      <c r="R85"/>
      <c r="S85"/>
      <c r="T85"/>
      <c r="U85"/>
      <c r="V85"/>
      <c r="W85"/>
      <c r="X85"/>
      <c r="Y85"/>
      <c r="Z85"/>
      <c r="AA85"/>
      <c r="AB85"/>
      <c r="AC85"/>
      <c r="AD85"/>
    </row>
    <row r="86" spans="1:30" x14ac:dyDescent="0.35">
      <c r="A86"/>
      <c r="B86"/>
      <c r="C86"/>
      <c r="D86"/>
      <c r="E86"/>
      <c r="F86"/>
      <c r="G86"/>
      <c r="H86"/>
      <c r="I86"/>
      <c r="J86"/>
      <c r="K86"/>
      <c r="L86"/>
      <c r="M86"/>
      <c r="N86"/>
      <c r="O86"/>
      <c r="P86"/>
      <c r="Q86"/>
      <c r="R86"/>
      <c r="S86"/>
      <c r="T86"/>
      <c r="U86"/>
      <c r="V86"/>
      <c r="W86"/>
      <c r="X86"/>
      <c r="Y86"/>
      <c r="Z86"/>
      <c r="AA86"/>
      <c r="AB86"/>
      <c r="AC86"/>
      <c r="AD86"/>
    </row>
    <row r="87" spans="1:30" x14ac:dyDescent="0.35">
      <c r="A87"/>
      <c r="B87"/>
      <c r="C87"/>
      <c r="D87"/>
      <c r="E87"/>
      <c r="F87"/>
      <c r="G87"/>
      <c r="H87"/>
      <c r="I87"/>
      <c r="J87"/>
      <c r="K87"/>
      <c r="L87"/>
      <c r="M87"/>
      <c r="N87"/>
      <c r="O87"/>
      <c r="P87"/>
      <c r="Q87"/>
      <c r="R87"/>
      <c r="S87"/>
      <c r="T87"/>
      <c r="U87"/>
      <c r="V87"/>
      <c r="W87"/>
      <c r="X87"/>
      <c r="Y87"/>
      <c r="Z87"/>
      <c r="AA87"/>
      <c r="AB87"/>
      <c r="AC87"/>
      <c r="AD87"/>
    </row>
    <row r="88" spans="1:30" x14ac:dyDescent="0.35">
      <c r="A88"/>
      <c r="B88"/>
      <c r="C88"/>
      <c r="D88"/>
      <c r="E88"/>
      <c r="F88"/>
      <c r="G88"/>
      <c r="H88"/>
      <c r="I88"/>
      <c r="J88"/>
      <c r="K88"/>
      <c r="L88"/>
      <c r="M88"/>
      <c r="N88"/>
      <c r="O88"/>
      <c r="P88"/>
      <c r="Q88"/>
      <c r="R88"/>
      <c r="S88"/>
      <c r="T88"/>
      <c r="U88"/>
      <c r="V88"/>
      <c r="W88"/>
      <c r="X88"/>
      <c r="Y88"/>
      <c r="Z88"/>
      <c r="AA88"/>
      <c r="AB88"/>
      <c r="AC88"/>
      <c r="AD88"/>
    </row>
    <row r="89" spans="1:30" x14ac:dyDescent="0.35">
      <c r="A89"/>
      <c r="B89"/>
      <c r="C89"/>
      <c r="D89"/>
      <c r="E89"/>
      <c r="F89"/>
      <c r="G89"/>
      <c r="H89"/>
      <c r="I89"/>
      <c r="J89"/>
      <c r="K89"/>
      <c r="L89"/>
      <c r="M89"/>
      <c r="N89"/>
      <c r="O89"/>
      <c r="P89"/>
      <c r="Q89"/>
      <c r="R89"/>
      <c r="S89"/>
      <c r="T89"/>
      <c r="U89"/>
      <c r="V89"/>
      <c r="W89"/>
      <c r="X89"/>
      <c r="Y89"/>
      <c r="Z89"/>
      <c r="AA89"/>
      <c r="AB89"/>
      <c r="AC89"/>
      <c r="AD89"/>
    </row>
    <row r="90" spans="1:30" x14ac:dyDescent="0.35">
      <c r="A90"/>
      <c r="B90"/>
      <c r="C90"/>
      <c r="D90"/>
      <c r="E90"/>
      <c r="F90"/>
      <c r="G90"/>
      <c r="H90"/>
      <c r="I90"/>
      <c r="J90"/>
      <c r="K90"/>
      <c r="L90"/>
      <c r="M90"/>
      <c r="N90"/>
      <c r="O90"/>
      <c r="P90"/>
      <c r="Q90"/>
      <c r="R90"/>
      <c r="S90"/>
      <c r="T90"/>
      <c r="U90"/>
      <c r="V90"/>
      <c r="W90"/>
      <c r="X90"/>
      <c r="Y90"/>
      <c r="Z90"/>
      <c r="AA90"/>
      <c r="AB90"/>
      <c r="AC90"/>
      <c r="AD90"/>
    </row>
    <row r="91" spans="1:30" x14ac:dyDescent="0.35">
      <c r="A91"/>
      <c r="B91"/>
      <c r="C91"/>
      <c r="D91"/>
      <c r="E91"/>
      <c r="F91"/>
      <c r="G91"/>
      <c r="H91"/>
      <c r="I91"/>
      <c r="J91"/>
      <c r="K91"/>
      <c r="L91"/>
      <c r="M91"/>
      <c r="N91"/>
      <c r="O91"/>
      <c r="P91"/>
      <c r="Q91"/>
      <c r="R91"/>
      <c r="S91"/>
      <c r="T91"/>
      <c r="U91"/>
      <c r="V91"/>
      <c r="W91"/>
      <c r="X91"/>
      <c r="Y91"/>
      <c r="Z91"/>
      <c r="AA91"/>
      <c r="AB91"/>
      <c r="AC91"/>
      <c r="AD91"/>
    </row>
    <row r="92" spans="1:30" x14ac:dyDescent="0.35">
      <c r="A92"/>
      <c r="B92"/>
      <c r="C92"/>
      <c r="D92"/>
      <c r="E92"/>
      <c r="F92"/>
      <c r="G92"/>
      <c r="H92"/>
      <c r="I92"/>
      <c r="J92"/>
      <c r="K92"/>
      <c r="L92"/>
      <c r="M92"/>
      <c r="N92"/>
      <c r="O92"/>
      <c r="P92"/>
      <c r="Q92"/>
      <c r="R92"/>
      <c r="S92"/>
      <c r="T92"/>
      <c r="U92"/>
      <c r="V92"/>
      <c r="W92"/>
      <c r="X92"/>
      <c r="Y92"/>
      <c r="Z92"/>
      <c r="AA92"/>
      <c r="AB92"/>
      <c r="AC92"/>
      <c r="AD92"/>
    </row>
    <row r="93" spans="1:30" x14ac:dyDescent="0.35">
      <c r="A93"/>
      <c r="B93"/>
      <c r="C93"/>
      <c r="D93"/>
      <c r="E93"/>
      <c r="F93"/>
      <c r="G93"/>
      <c r="H93"/>
      <c r="I93"/>
      <c r="J93"/>
      <c r="K93"/>
      <c r="L93"/>
      <c r="M93"/>
      <c r="N93"/>
      <c r="O93"/>
      <c r="P93"/>
      <c r="Q93"/>
      <c r="R93"/>
      <c r="S93"/>
      <c r="T93"/>
      <c r="U93"/>
      <c r="V93"/>
      <c r="W93"/>
      <c r="X93"/>
      <c r="Y93"/>
      <c r="Z93"/>
      <c r="AA93"/>
      <c r="AB93"/>
      <c r="AC93"/>
      <c r="AD93"/>
    </row>
    <row r="94" spans="1:30" x14ac:dyDescent="0.35">
      <c r="A94"/>
      <c r="B94"/>
      <c r="C94"/>
      <c r="D94"/>
      <c r="E94"/>
      <c r="F94"/>
      <c r="G94"/>
      <c r="H94"/>
      <c r="I94"/>
      <c r="J94"/>
      <c r="K94"/>
      <c r="L94"/>
      <c r="M94"/>
      <c r="N94"/>
      <c r="O94"/>
      <c r="P94"/>
      <c r="Q94"/>
      <c r="R94"/>
      <c r="S94"/>
      <c r="T94"/>
      <c r="U94"/>
      <c r="V94"/>
      <c r="W94"/>
      <c r="X94"/>
      <c r="Y94"/>
      <c r="Z94"/>
      <c r="AA94"/>
      <c r="AB94"/>
      <c r="AC94"/>
      <c r="AD94"/>
    </row>
    <row r="95" spans="1:30" x14ac:dyDescent="0.35">
      <c r="A95"/>
      <c r="B95"/>
      <c r="C95"/>
      <c r="D95"/>
      <c r="E95"/>
      <c r="F95"/>
      <c r="G95"/>
      <c r="H95"/>
      <c r="I95"/>
      <c r="J95"/>
      <c r="K95"/>
      <c r="L95"/>
      <c r="M95"/>
      <c r="N95"/>
      <c r="O95"/>
      <c r="P95"/>
      <c r="Q95"/>
      <c r="R95"/>
      <c r="S95"/>
      <c r="T95"/>
      <c r="U95"/>
      <c r="V95"/>
      <c r="W95"/>
      <c r="X95"/>
      <c r="Y95"/>
      <c r="Z95"/>
      <c r="AA95"/>
      <c r="AB95"/>
      <c r="AC95"/>
      <c r="AD95"/>
    </row>
    <row r="96" spans="1:30" x14ac:dyDescent="0.35">
      <c r="A96"/>
      <c r="B96"/>
      <c r="C96"/>
      <c r="D96"/>
      <c r="E96"/>
      <c r="F96"/>
      <c r="G96"/>
      <c r="H96"/>
      <c r="I96"/>
      <c r="J96"/>
      <c r="K96"/>
      <c r="L96"/>
      <c r="M96"/>
      <c r="N96"/>
      <c r="O96"/>
      <c r="P96"/>
      <c r="Q96"/>
      <c r="R96"/>
      <c r="S96"/>
      <c r="T96"/>
      <c r="U96"/>
      <c r="V96"/>
      <c r="W96"/>
      <c r="X96"/>
      <c r="Y96"/>
      <c r="Z96"/>
      <c r="AA96"/>
      <c r="AB96"/>
      <c r="AC96"/>
      <c r="AD96"/>
    </row>
    <row r="97" spans="1:30" x14ac:dyDescent="0.35">
      <c r="A97"/>
      <c r="B97"/>
      <c r="C97"/>
      <c r="D97"/>
      <c r="E97"/>
      <c r="F97"/>
      <c r="G97"/>
      <c r="H97"/>
      <c r="I97"/>
      <c r="J97"/>
      <c r="K97"/>
      <c r="L97"/>
      <c r="M97"/>
      <c r="N97"/>
      <c r="O97"/>
      <c r="P97"/>
      <c r="Q97"/>
      <c r="R97"/>
      <c r="S97"/>
      <c r="T97"/>
      <c r="U97"/>
      <c r="V97"/>
      <c r="W97"/>
      <c r="X97"/>
      <c r="Y97"/>
      <c r="Z97"/>
      <c r="AA97"/>
      <c r="AB97"/>
      <c r="AC97"/>
      <c r="AD97"/>
    </row>
    <row r="98" spans="1:30" x14ac:dyDescent="0.35">
      <c r="A98"/>
      <c r="B98"/>
      <c r="C98"/>
      <c r="D98"/>
      <c r="E98"/>
      <c r="F98"/>
      <c r="G98"/>
      <c r="H98"/>
      <c r="I98"/>
      <c r="J98"/>
      <c r="K98"/>
      <c r="L98"/>
      <c r="M98"/>
      <c r="N98"/>
      <c r="O98"/>
      <c r="P98"/>
      <c r="Q98"/>
      <c r="R98"/>
      <c r="S98"/>
      <c r="T98"/>
      <c r="U98"/>
      <c r="V98"/>
      <c r="W98"/>
      <c r="X98"/>
      <c r="Y98"/>
      <c r="Z98"/>
      <c r="AA98"/>
      <c r="AB98"/>
      <c r="AC98"/>
      <c r="AD98"/>
    </row>
    <row r="99" spans="1:30" x14ac:dyDescent="0.35">
      <c r="A99"/>
      <c r="B99"/>
      <c r="C99"/>
      <c r="D99"/>
      <c r="E99"/>
      <c r="F99"/>
      <c r="G99"/>
      <c r="H99"/>
      <c r="I99"/>
      <c r="J99"/>
      <c r="K99"/>
      <c r="L99"/>
      <c r="M99"/>
      <c r="N99"/>
      <c r="O99"/>
      <c r="P99"/>
      <c r="Q99"/>
      <c r="R99"/>
      <c r="S99"/>
      <c r="T99"/>
      <c r="U99"/>
      <c r="V99"/>
      <c r="W99"/>
      <c r="X99"/>
      <c r="Y99"/>
      <c r="Z99"/>
      <c r="AA99"/>
      <c r="AB99"/>
      <c r="AC99"/>
      <c r="AD99"/>
    </row>
    <row r="100" spans="1:30" x14ac:dyDescent="0.35">
      <c r="A100"/>
      <c r="B100"/>
      <c r="C100"/>
      <c r="D100"/>
      <c r="E100"/>
      <c r="F100"/>
      <c r="G100"/>
      <c r="H100"/>
      <c r="I100"/>
      <c r="J100"/>
      <c r="K100"/>
      <c r="L100"/>
      <c r="M100"/>
      <c r="N100"/>
      <c r="O100"/>
      <c r="P100"/>
      <c r="Q100"/>
      <c r="R100"/>
      <c r="S100"/>
      <c r="T100"/>
      <c r="U100"/>
      <c r="V100"/>
      <c r="W100"/>
      <c r="X100"/>
      <c r="Y100"/>
      <c r="Z100"/>
      <c r="AA100"/>
      <c r="AB100"/>
      <c r="AC100"/>
      <c r="AD100"/>
    </row>
    <row r="101" spans="1:30" x14ac:dyDescent="0.35">
      <c r="A101"/>
      <c r="B101"/>
      <c r="C101"/>
      <c r="D101"/>
      <c r="E101"/>
      <c r="F101"/>
      <c r="G101"/>
      <c r="H101"/>
      <c r="I101"/>
      <c r="J101"/>
      <c r="K101"/>
      <c r="L101"/>
      <c r="M101"/>
      <c r="N101"/>
      <c r="O101"/>
      <c r="P101"/>
      <c r="Q101"/>
      <c r="R101"/>
      <c r="S101"/>
      <c r="T101"/>
      <c r="U101"/>
      <c r="V101"/>
      <c r="W101"/>
      <c r="X101"/>
      <c r="Y101"/>
      <c r="Z101"/>
      <c r="AA101"/>
      <c r="AB101"/>
      <c r="AC101"/>
      <c r="AD101"/>
    </row>
    <row r="102" spans="1:30" x14ac:dyDescent="0.35">
      <c r="A102"/>
      <c r="B102"/>
      <c r="C102"/>
      <c r="D102"/>
      <c r="E102"/>
      <c r="F102"/>
      <c r="G102"/>
      <c r="H102"/>
      <c r="I102"/>
      <c r="J102"/>
      <c r="K102"/>
      <c r="L102"/>
      <c r="M102"/>
      <c r="N102"/>
      <c r="O102"/>
      <c r="P102"/>
      <c r="Q102"/>
      <c r="R102"/>
      <c r="S102"/>
      <c r="T102"/>
      <c r="U102"/>
      <c r="V102"/>
      <c r="W102"/>
      <c r="X102"/>
      <c r="Y102"/>
      <c r="Z102"/>
      <c r="AA102"/>
      <c r="AB102"/>
      <c r="AC102"/>
      <c r="AD102"/>
    </row>
    <row r="103" spans="1:30" x14ac:dyDescent="0.35">
      <c r="A103"/>
      <c r="B103"/>
      <c r="C103"/>
      <c r="D103"/>
      <c r="E103"/>
      <c r="F103"/>
      <c r="G103"/>
      <c r="H103"/>
      <c r="I103"/>
      <c r="J103"/>
      <c r="K103"/>
      <c r="L103"/>
      <c r="M103"/>
      <c r="N103"/>
      <c r="O103"/>
      <c r="P103"/>
      <c r="Q103"/>
      <c r="R103"/>
      <c r="S103"/>
      <c r="T103"/>
      <c r="U103"/>
      <c r="V103"/>
      <c r="W103"/>
      <c r="X103"/>
      <c r="Y103"/>
      <c r="Z103"/>
      <c r="AA103"/>
      <c r="AB103"/>
      <c r="AC103"/>
      <c r="AD103"/>
    </row>
    <row r="104" spans="1:30" x14ac:dyDescent="0.35">
      <c r="A104"/>
      <c r="B104"/>
      <c r="C104"/>
      <c r="D104"/>
      <c r="E104"/>
      <c r="F104"/>
      <c r="G104"/>
      <c r="H104"/>
      <c r="I104"/>
      <c r="J104"/>
      <c r="K104"/>
      <c r="L104"/>
      <c r="M104"/>
      <c r="N104"/>
      <c r="O104"/>
      <c r="P104"/>
      <c r="Q104"/>
      <c r="R104"/>
      <c r="S104"/>
      <c r="T104"/>
      <c r="U104"/>
      <c r="V104"/>
      <c r="W104"/>
      <c r="X104"/>
      <c r="Y104"/>
      <c r="Z104"/>
      <c r="AA104"/>
      <c r="AB104"/>
      <c r="AC104"/>
      <c r="AD104"/>
    </row>
    <row r="105" spans="1:30" x14ac:dyDescent="0.35">
      <c r="A105"/>
      <c r="B105"/>
      <c r="C105"/>
      <c r="D105"/>
      <c r="E105"/>
      <c r="F105"/>
      <c r="G105"/>
      <c r="H105"/>
      <c r="I105"/>
      <c r="J105"/>
      <c r="K105"/>
      <c r="L105"/>
      <c r="M105"/>
      <c r="N105"/>
      <c r="O105"/>
      <c r="P105"/>
      <c r="Q105"/>
      <c r="R105"/>
      <c r="S105"/>
      <c r="T105"/>
      <c r="U105"/>
      <c r="V105"/>
      <c r="W105"/>
      <c r="X105"/>
      <c r="Y105"/>
      <c r="Z105"/>
      <c r="AA105"/>
      <c r="AB105"/>
      <c r="AC105"/>
      <c r="AD105"/>
    </row>
    <row r="106" spans="1:30" x14ac:dyDescent="0.35">
      <c r="A106"/>
      <c r="B106"/>
      <c r="C106"/>
      <c r="D106"/>
      <c r="E106"/>
      <c r="F106"/>
      <c r="G106"/>
      <c r="H106"/>
      <c r="I106"/>
      <c r="J106"/>
      <c r="K106"/>
      <c r="L106"/>
      <c r="M106"/>
      <c r="N106"/>
      <c r="O106"/>
      <c r="P106"/>
      <c r="Q106"/>
      <c r="R106"/>
      <c r="S106"/>
      <c r="T106"/>
      <c r="U106"/>
      <c r="V106"/>
      <c r="W106"/>
      <c r="X106"/>
      <c r="Y106"/>
      <c r="Z106"/>
      <c r="AA106"/>
      <c r="AB106"/>
      <c r="AC106"/>
      <c r="AD106"/>
    </row>
    <row r="107" spans="1:30" x14ac:dyDescent="0.35">
      <c r="A107"/>
      <c r="B107"/>
      <c r="C107"/>
      <c r="D107"/>
      <c r="E107"/>
      <c r="F107"/>
      <c r="G107"/>
      <c r="H107"/>
      <c r="I107"/>
      <c r="J107"/>
      <c r="K107"/>
      <c r="L107"/>
      <c r="M107"/>
      <c r="N107"/>
      <c r="O107"/>
      <c r="P107"/>
      <c r="Q107"/>
      <c r="R107"/>
      <c r="S107"/>
      <c r="T107"/>
      <c r="U107"/>
      <c r="V107"/>
      <c r="W107"/>
      <c r="X107"/>
      <c r="Y107"/>
      <c r="Z107"/>
      <c r="AA107"/>
      <c r="AB107"/>
      <c r="AC107"/>
      <c r="AD107"/>
    </row>
    <row r="108" spans="1:30" x14ac:dyDescent="0.35">
      <c r="A108"/>
      <c r="B108"/>
      <c r="C108"/>
      <c r="D108"/>
      <c r="E108"/>
      <c r="F108"/>
      <c r="G108"/>
      <c r="H108"/>
      <c r="I108"/>
      <c r="J108"/>
      <c r="K108"/>
      <c r="L108"/>
      <c r="M108"/>
      <c r="N108"/>
      <c r="O108"/>
      <c r="P108"/>
      <c r="Q108"/>
      <c r="R108"/>
      <c r="S108"/>
      <c r="T108"/>
      <c r="U108"/>
      <c r="V108"/>
      <c r="W108"/>
      <c r="X108"/>
      <c r="Y108"/>
      <c r="Z108"/>
      <c r="AA108"/>
      <c r="AB108"/>
      <c r="AC108"/>
      <c r="AD108"/>
    </row>
    <row r="109" spans="1:30" x14ac:dyDescent="0.35">
      <c r="A109"/>
      <c r="B109"/>
      <c r="C109"/>
      <c r="D109"/>
      <c r="E109"/>
      <c r="F109"/>
      <c r="G109"/>
      <c r="H109"/>
      <c r="I109"/>
      <c r="J109"/>
      <c r="K109"/>
      <c r="L109"/>
      <c r="M109"/>
      <c r="N109"/>
      <c r="O109"/>
      <c r="P109"/>
      <c r="Q109"/>
      <c r="R109"/>
      <c r="S109"/>
      <c r="T109"/>
      <c r="U109"/>
      <c r="V109"/>
      <c r="W109"/>
      <c r="X109"/>
      <c r="Y109"/>
      <c r="Z109"/>
      <c r="AA109"/>
      <c r="AB109"/>
      <c r="AC109"/>
      <c r="AD109"/>
    </row>
    <row r="110" spans="1:30" x14ac:dyDescent="0.35">
      <c r="A110"/>
      <c r="B110"/>
      <c r="C110"/>
      <c r="D110"/>
      <c r="E110"/>
      <c r="F110"/>
      <c r="G110"/>
      <c r="H110"/>
      <c r="I110"/>
      <c r="J110"/>
      <c r="K110"/>
      <c r="L110"/>
      <c r="M110"/>
      <c r="N110"/>
      <c r="O110"/>
      <c r="P110"/>
      <c r="Q110"/>
      <c r="R110"/>
      <c r="S110"/>
      <c r="T110"/>
      <c r="U110"/>
      <c r="V110"/>
      <c r="W110"/>
      <c r="X110"/>
      <c r="Y110"/>
      <c r="Z110"/>
      <c r="AA110"/>
      <c r="AB110"/>
      <c r="AC110"/>
      <c r="AD110"/>
    </row>
    <row r="111" spans="1:30" x14ac:dyDescent="0.35">
      <c r="A111"/>
      <c r="B111"/>
      <c r="C111"/>
      <c r="D111"/>
      <c r="E111"/>
      <c r="F111"/>
      <c r="G111"/>
      <c r="H111"/>
      <c r="I111"/>
      <c r="J111"/>
      <c r="K111"/>
      <c r="L111"/>
      <c r="M111"/>
      <c r="N111"/>
      <c r="O111"/>
      <c r="P111"/>
      <c r="Q111"/>
      <c r="R111"/>
      <c r="S111"/>
      <c r="T111"/>
      <c r="U111"/>
      <c r="V111"/>
      <c r="W111"/>
      <c r="X111"/>
      <c r="Y111"/>
      <c r="Z111"/>
      <c r="AA111"/>
      <c r="AB111"/>
      <c r="AC111"/>
      <c r="AD111"/>
    </row>
    <row r="112" spans="1:30" x14ac:dyDescent="0.35">
      <c r="A112"/>
      <c r="B112"/>
      <c r="C112"/>
      <c r="D112"/>
      <c r="E112"/>
      <c r="F112"/>
      <c r="G112"/>
      <c r="H112"/>
      <c r="I112"/>
      <c r="J112"/>
      <c r="K112"/>
      <c r="L112"/>
      <c r="M112"/>
      <c r="N112"/>
      <c r="O112"/>
      <c r="P112"/>
      <c r="Q112"/>
      <c r="R112"/>
      <c r="S112"/>
      <c r="T112"/>
      <c r="U112"/>
      <c r="V112"/>
      <c r="W112"/>
      <c r="X112"/>
      <c r="Y112"/>
      <c r="Z112"/>
      <c r="AA112"/>
      <c r="AB112"/>
      <c r="AC112"/>
      <c r="AD112"/>
    </row>
    <row r="113" spans="1:30" x14ac:dyDescent="0.35">
      <c r="A113"/>
      <c r="B113"/>
      <c r="C113"/>
      <c r="D113"/>
      <c r="E113"/>
      <c r="F113"/>
      <c r="G113"/>
      <c r="H113"/>
      <c r="I113"/>
      <c r="J113"/>
      <c r="K113"/>
      <c r="L113"/>
      <c r="M113"/>
      <c r="N113"/>
      <c r="O113"/>
      <c r="P113"/>
      <c r="Q113"/>
      <c r="R113"/>
      <c r="S113"/>
      <c r="T113"/>
      <c r="U113"/>
      <c r="V113"/>
      <c r="W113"/>
      <c r="X113"/>
      <c r="Y113"/>
      <c r="Z113"/>
      <c r="AA113"/>
      <c r="AB113"/>
      <c r="AC113"/>
      <c r="AD113"/>
    </row>
    <row r="114" spans="1:30" x14ac:dyDescent="0.35">
      <c r="A114"/>
      <c r="B114"/>
      <c r="C114"/>
      <c r="D114"/>
      <c r="E114"/>
      <c r="F114"/>
      <c r="G114"/>
      <c r="H114"/>
      <c r="I114"/>
      <c r="J114"/>
      <c r="K114"/>
      <c r="L114"/>
      <c r="M114"/>
      <c r="N114"/>
      <c r="O114"/>
      <c r="P114"/>
      <c r="Q114"/>
      <c r="R114"/>
      <c r="S114"/>
      <c r="T114"/>
      <c r="U114"/>
      <c r="V114"/>
      <c r="W114"/>
      <c r="X114"/>
      <c r="Y114"/>
      <c r="Z114"/>
      <c r="AA114"/>
      <c r="AB114"/>
      <c r="AC114"/>
      <c r="AD114"/>
    </row>
    <row r="115" spans="1:30" x14ac:dyDescent="0.35">
      <c r="A115"/>
      <c r="B115"/>
      <c r="C115"/>
      <c r="D115"/>
      <c r="E115"/>
      <c r="F115"/>
      <c r="G115"/>
      <c r="H115"/>
      <c r="I115"/>
      <c r="J115"/>
      <c r="K115"/>
      <c r="L115"/>
      <c r="M115"/>
      <c r="N115"/>
      <c r="O115"/>
      <c r="P115"/>
      <c r="Q115"/>
      <c r="R115"/>
      <c r="S115"/>
      <c r="T115"/>
      <c r="U115"/>
      <c r="V115"/>
      <c r="W115"/>
      <c r="X115"/>
      <c r="Y115"/>
      <c r="Z115"/>
      <c r="AA115"/>
      <c r="AB115"/>
      <c r="AC115"/>
      <c r="AD115"/>
    </row>
    <row r="116" spans="1:30" x14ac:dyDescent="0.35">
      <c r="A116"/>
      <c r="B116"/>
      <c r="C116"/>
      <c r="D116"/>
      <c r="E116"/>
      <c r="F116"/>
      <c r="G116"/>
      <c r="H116"/>
      <c r="I116"/>
      <c r="J116"/>
      <c r="K116"/>
      <c r="L116"/>
      <c r="M116"/>
      <c r="N116"/>
      <c r="O116"/>
      <c r="P116"/>
      <c r="Q116"/>
      <c r="R116"/>
      <c r="S116"/>
      <c r="T116"/>
      <c r="U116"/>
      <c r="V116"/>
      <c r="W116"/>
      <c r="X116"/>
      <c r="Y116"/>
      <c r="Z116"/>
      <c r="AA116"/>
      <c r="AB116"/>
      <c r="AC116"/>
      <c r="AD116"/>
    </row>
    <row r="117" spans="1:30" x14ac:dyDescent="0.35">
      <c r="A117"/>
      <c r="B117"/>
      <c r="C117"/>
      <c r="D117"/>
      <c r="E117"/>
      <c r="F117"/>
      <c r="G117"/>
      <c r="H117"/>
      <c r="I117"/>
      <c r="J117"/>
      <c r="K117"/>
      <c r="L117"/>
      <c r="M117"/>
      <c r="N117"/>
      <c r="O117"/>
      <c r="P117"/>
      <c r="Q117"/>
      <c r="R117"/>
      <c r="S117"/>
      <c r="T117"/>
      <c r="U117"/>
      <c r="V117"/>
      <c r="W117"/>
      <c r="X117"/>
      <c r="Y117"/>
      <c r="Z117"/>
      <c r="AA117"/>
      <c r="AB117"/>
      <c r="AC117"/>
      <c r="AD117"/>
    </row>
    <row r="118" spans="1:30" x14ac:dyDescent="0.35">
      <c r="A118"/>
      <c r="B118"/>
      <c r="C118"/>
      <c r="D118"/>
      <c r="E118"/>
      <c r="F118"/>
      <c r="G118"/>
      <c r="H118"/>
      <c r="I118"/>
      <c r="J118"/>
      <c r="K118"/>
      <c r="L118"/>
      <c r="M118"/>
      <c r="N118"/>
      <c r="O118"/>
      <c r="P118"/>
      <c r="Q118"/>
      <c r="R118"/>
      <c r="S118"/>
      <c r="T118"/>
      <c r="U118"/>
      <c r="V118"/>
      <c r="W118"/>
      <c r="X118"/>
      <c r="Y118"/>
      <c r="Z118"/>
      <c r="AA118"/>
      <c r="AB118"/>
      <c r="AC118"/>
      <c r="AD118"/>
    </row>
    <row r="119" spans="1:30" x14ac:dyDescent="0.35">
      <c r="A119"/>
      <c r="B119"/>
      <c r="C119"/>
      <c r="D119"/>
      <c r="E119"/>
      <c r="F119"/>
      <c r="G119"/>
      <c r="H119"/>
      <c r="I119"/>
      <c r="J119"/>
      <c r="K119"/>
      <c r="L119"/>
      <c r="M119"/>
      <c r="N119"/>
      <c r="O119"/>
      <c r="P119"/>
      <c r="Q119"/>
      <c r="R119"/>
      <c r="S119"/>
      <c r="T119"/>
      <c r="U119"/>
      <c r="V119"/>
      <c r="W119"/>
      <c r="X119"/>
      <c r="Y119"/>
      <c r="Z119"/>
      <c r="AA119"/>
      <c r="AB119"/>
      <c r="AC119"/>
      <c r="AD119"/>
    </row>
    <row r="120" spans="1:30" x14ac:dyDescent="0.35">
      <c r="A120"/>
      <c r="B120"/>
      <c r="C120"/>
      <c r="D120"/>
      <c r="E120"/>
      <c r="F120"/>
      <c r="G120"/>
      <c r="H120"/>
      <c r="I120"/>
      <c r="J120"/>
      <c r="K120"/>
      <c r="L120"/>
      <c r="M120"/>
      <c r="N120"/>
      <c r="O120"/>
      <c r="P120"/>
      <c r="Q120"/>
      <c r="R120"/>
      <c r="S120"/>
      <c r="T120"/>
      <c r="U120"/>
      <c r="V120"/>
      <c r="W120"/>
      <c r="X120"/>
      <c r="Y120"/>
      <c r="Z120"/>
      <c r="AA120"/>
      <c r="AB120"/>
      <c r="AC120"/>
      <c r="AD120"/>
    </row>
    <row r="121" spans="1:30" x14ac:dyDescent="0.35">
      <c r="A121"/>
      <c r="B121"/>
      <c r="C121"/>
      <c r="D121"/>
      <c r="E121"/>
      <c r="F121"/>
      <c r="G121"/>
      <c r="H121"/>
      <c r="I121"/>
      <c r="J121"/>
      <c r="K121"/>
      <c r="L121"/>
      <c r="M121"/>
      <c r="N121"/>
      <c r="O121"/>
      <c r="P121"/>
      <c r="Q121"/>
      <c r="R121"/>
      <c r="S121"/>
      <c r="T121"/>
      <c r="U121"/>
      <c r="V121"/>
      <c r="W121"/>
      <c r="X121"/>
      <c r="Y121"/>
      <c r="Z121"/>
      <c r="AA121"/>
      <c r="AB121"/>
      <c r="AC121"/>
      <c r="AD121"/>
    </row>
    <row r="122" spans="1:30" x14ac:dyDescent="0.35">
      <c r="A122"/>
      <c r="B122"/>
      <c r="C122"/>
      <c r="D122"/>
      <c r="E122"/>
      <c r="F122"/>
      <c r="G122"/>
      <c r="H122"/>
      <c r="I122"/>
      <c r="J122"/>
      <c r="K122"/>
      <c r="L122"/>
      <c r="M122"/>
      <c r="N122"/>
      <c r="O122"/>
      <c r="P122"/>
      <c r="Q122"/>
      <c r="R122"/>
      <c r="S122"/>
      <c r="T122"/>
      <c r="U122"/>
      <c r="V122"/>
      <c r="W122"/>
      <c r="X122"/>
      <c r="Y122"/>
      <c r="Z122"/>
      <c r="AA122"/>
      <c r="AB122"/>
      <c r="AC122"/>
      <c r="AD122"/>
    </row>
    <row r="123" spans="1:30" x14ac:dyDescent="0.35">
      <c r="A123"/>
      <c r="B123"/>
      <c r="C123"/>
      <c r="D123"/>
      <c r="E123"/>
      <c r="F123"/>
      <c r="G123"/>
      <c r="H123"/>
      <c r="I123"/>
      <c r="J123"/>
      <c r="K123"/>
      <c r="L123"/>
      <c r="M123"/>
      <c r="N123"/>
      <c r="O123"/>
      <c r="P123"/>
      <c r="Q123"/>
      <c r="R123"/>
      <c r="S123"/>
      <c r="T123"/>
      <c r="U123"/>
      <c r="V123"/>
      <c r="W123"/>
      <c r="X123"/>
      <c r="Y123"/>
      <c r="Z123"/>
      <c r="AA123"/>
      <c r="AB123"/>
      <c r="AC123"/>
      <c r="AD123"/>
    </row>
    <row r="124" spans="1:30" x14ac:dyDescent="0.35">
      <c r="A124"/>
      <c r="B124"/>
      <c r="C124"/>
      <c r="D124"/>
      <c r="E124"/>
      <c r="F124"/>
      <c r="G124"/>
      <c r="H124"/>
      <c r="I124"/>
      <c r="J124"/>
      <c r="K124"/>
      <c r="L124"/>
      <c r="M124"/>
      <c r="N124"/>
      <c r="O124"/>
      <c r="P124"/>
      <c r="Q124"/>
      <c r="R124"/>
      <c r="S124"/>
      <c r="T124"/>
      <c r="U124"/>
      <c r="V124"/>
      <c r="W124"/>
      <c r="X124"/>
      <c r="Y124"/>
      <c r="Z124"/>
      <c r="AA124"/>
      <c r="AB124"/>
      <c r="AC124"/>
      <c r="AD124"/>
    </row>
    <row r="125" spans="1:30" x14ac:dyDescent="0.35">
      <c r="A125"/>
      <c r="B125"/>
      <c r="C125"/>
      <c r="D125"/>
      <c r="E125"/>
      <c r="F125"/>
      <c r="G125"/>
      <c r="H125"/>
      <c r="I125"/>
      <c r="J125"/>
      <c r="K125"/>
      <c r="L125"/>
      <c r="M125"/>
      <c r="N125"/>
      <c r="O125"/>
      <c r="P125"/>
      <c r="Q125"/>
      <c r="R125"/>
      <c r="S125"/>
      <c r="T125"/>
      <c r="U125"/>
      <c r="V125"/>
      <c r="W125"/>
      <c r="X125"/>
      <c r="Y125"/>
      <c r="Z125"/>
      <c r="AA125"/>
      <c r="AB125"/>
      <c r="AC125"/>
      <c r="AD125"/>
    </row>
    <row r="126" spans="1:30" x14ac:dyDescent="0.35">
      <c r="A126"/>
      <c r="B126"/>
      <c r="C126"/>
      <c r="D126"/>
      <c r="E126"/>
      <c r="F126"/>
      <c r="G126"/>
      <c r="H126"/>
      <c r="I126"/>
      <c r="J126"/>
      <c r="K126"/>
      <c r="L126"/>
      <c r="M126"/>
      <c r="N126"/>
      <c r="O126"/>
      <c r="P126"/>
      <c r="Q126"/>
      <c r="R126"/>
      <c r="S126"/>
      <c r="T126"/>
      <c r="U126"/>
      <c r="V126"/>
      <c r="W126"/>
      <c r="X126"/>
      <c r="Y126"/>
      <c r="Z126"/>
      <c r="AA126"/>
      <c r="AB126"/>
      <c r="AC126"/>
      <c r="AD126"/>
    </row>
    <row r="127" spans="1:30" x14ac:dyDescent="0.35">
      <c r="A127"/>
      <c r="B127"/>
      <c r="C127"/>
      <c r="D127"/>
      <c r="E127"/>
      <c r="F127"/>
      <c r="G127"/>
      <c r="H127"/>
      <c r="I127"/>
      <c r="J127"/>
      <c r="K127"/>
      <c r="L127"/>
      <c r="M127"/>
      <c r="N127"/>
      <c r="O127"/>
      <c r="P127"/>
      <c r="Q127"/>
      <c r="R127"/>
      <c r="S127"/>
      <c r="T127"/>
      <c r="U127"/>
      <c r="V127"/>
      <c r="W127"/>
      <c r="X127"/>
      <c r="Y127"/>
      <c r="Z127"/>
      <c r="AA127"/>
      <c r="AB127"/>
      <c r="AC127"/>
      <c r="AD127"/>
    </row>
    <row r="128" spans="1:30" x14ac:dyDescent="0.35">
      <c r="A128"/>
      <c r="B128"/>
      <c r="C128"/>
      <c r="D128"/>
      <c r="E128"/>
      <c r="F128"/>
      <c r="G128"/>
      <c r="H128"/>
      <c r="I128"/>
      <c r="J128"/>
      <c r="K128"/>
      <c r="L128"/>
      <c r="M128"/>
      <c r="N128"/>
      <c r="O128"/>
      <c r="P128"/>
      <c r="Q128"/>
      <c r="R128"/>
      <c r="S128"/>
      <c r="T128"/>
      <c r="U128"/>
      <c r="V128"/>
      <c r="W128"/>
      <c r="X128"/>
      <c r="Y128"/>
      <c r="Z128"/>
      <c r="AA128"/>
      <c r="AB128"/>
      <c r="AC128"/>
      <c r="AD128"/>
    </row>
    <row r="129" spans="1:30" x14ac:dyDescent="0.35">
      <c r="A129"/>
      <c r="B129"/>
      <c r="C129"/>
      <c r="D129"/>
      <c r="E129"/>
      <c r="F129"/>
      <c r="G129"/>
      <c r="H129"/>
      <c r="I129"/>
      <c r="J129"/>
      <c r="K129"/>
      <c r="L129"/>
      <c r="M129"/>
      <c r="N129"/>
      <c r="O129"/>
      <c r="P129"/>
      <c r="Q129"/>
      <c r="R129"/>
      <c r="S129"/>
      <c r="T129"/>
      <c r="U129"/>
      <c r="V129"/>
      <c r="W129"/>
      <c r="X129"/>
      <c r="Y129"/>
      <c r="Z129"/>
      <c r="AA129"/>
      <c r="AB129"/>
      <c r="AC129"/>
      <c r="AD129"/>
    </row>
    <row r="130" spans="1:30" x14ac:dyDescent="0.35">
      <c r="A130"/>
      <c r="B130"/>
      <c r="C130"/>
      <c r="D130"/>
      <c r="E130"/>
      <c r="F130"/>
      <c r="G130"/>
      <c r="H130"/>
      <c r="I130"/>
      <c r="J130"/>
      <c r="K130"/>
      <c r="L130"/>
      <c r="M130"/>
      <c r="N130"/>
      <c r="O130"/>
      <c r="P130"/>
      <c r="Q130"/>
      <c r="R130"/>
      <c r="S130"/>
      <c r="T130"/>
      <c r="U130"/>
      <c r="V130"/>
      <c r="W130"/>
      <c r="X130"/>
      <c r="Y130"/>
      <c r="Z130"/>
      <c r="AA130"/>
      <c r="AB130"/>
      <c r="AC130"/>
      <c r="AD130"/>
    </row>
    <row r="131" spans="1:30" x14ac:dyDescent="0.35">
      <c r="A131"/>
      <c r="B131"/>
      <c r="C131"/>
      <c r="D131"/>
      <c r="E131"/>
      <c r="F131"/>
      <c r="G131"/>
      <c r="H131"/>
      <c r="I131"/>
      <c r="J131"/>
      <c r="K131"/>
      <c r="L131"/>
      <c r="M131"/>
      <c r="N131"/>
      <c r="O131"/>
      <c r="P131"/>
      <c r="Q131"/>
      <c r="R131"/>
      <c r="S131"/>
      <c r="T131"/>
      <c r="U131"/>
      <c r="V131"/>
      <c r="W131"/>
      <c r="X131"/>
      <c r="Y131"/>
      <c r="Z131"/>
      <c r="AA131"/>
      <c r="AB131"/>
      <c r="AC131"/>
      <c r="AD131"/>
    </row>
    <row r="132" spans="1:30" x14ac:dyDescent="0.35">
      <c r="A132"/>
      <c r="B132"/>
      <c r="C132"/>
      <c r="D132"/>
      <c r="E132"/>
      <c r="F132"/>
      <c r="G132"/>
      <c r="H132"/>
      <c r="I132"/>
      <c r="J132"/>
      <c r="K132"/>
      <c r="L132"/>
      <c r="M132"/>
      <c r="N132"/>
      <c r="O132"/>
      <c r="P132"/>
      <c r="Q132"/>
      <c r="R132"/>
      <c r="S132"/>
      <c r="T132"/>
      <c r="U132"/>
      <c r="V132"/>
      <c r="W132"/>
      <c r="X132"/>
      <c r="Y132"/>
      <c r="Z132"/>
      <c r="AA132"/>
      <c r="AB132"/>
      <c r="AC132"/>
      <c r="AD132"/>
    </row>
    <row r="133" spans="1:30" x14ac:dyDescent="0.35">
      <c r="A133"/>
      <c r="B133"/>
      <c r="C133"/>
      <c r="D133"/>
      <c r="E133"/>
      <c r="F133"/>
      <c r="G133"/>
      <c r="H133"/>
      <c r="I133"/>
      <c r="J133"/>
      <c r="K133"/>
      <c r="L133"/>
      <c r="M133"/>
      <c r="N133"/>
      <c r="O133"/>
      <c r="P133"/>
      <c r="Q133"/>
      <c r="R133"/>
      <c r="S133"/>
      <c r="T133"/>
      <c r="U133"/>
      <c r="V133"/>
      <c r="W133"/>
      <c r="X133"/>
      <c r="Y133"/>
      <c r="Z133"/>
      <c r="AA133"/>
      <c r="AB133"/>
      <c r="AC133"/>
      <c r="AD133"/>
    </row>
    <row r="134" spans="1:30" x14ac:dyDescent="0.35">
      <c r="A134"/>
      <c r="B134"/>
      <c r="C134"/>
      <c r="D134"/>
      <c r="E134"/>
      <c r="F134"/>
      <c r="G134"/>
      <c r="H134"/>
      <c r="I134"/>
      <c r="J134"/>
      <c r="K134"/>
      <c r="L134"/>
      <c r="M134"/>
      <c r="N134"/>
      <c r="O134"/>
      <c r="P134"/>
      <c r="Q134"/>
      <c r="R134"/>
      <c r="S134"/>
      <c r="T134"/>
      <c r="U134"/>
      <c r="V134"/>
      <c r="W134"/>
      <c r="X134"/>
      <c r="Y134"/>
      <c r="Z134"/>
      <c r="AA134"/>
      <c r="AB134"/>
      <c r="AC134"/>
      <c r="AD134"/>
    </row>
    <row r="135" spans="1:30" x14ac:dyDescent="0.35">
      <c r="A135"/>
      <c r="B135"/>
      <c r="C135"/>
      <c r="D135"/>
      <c r="E135"/>
      <c r="F135"/>
      <c r="G135"/>
      <c r="H135"/>
      <c r="I135"/>
      <c r="J135"/>
      <c r="K135"/>
      <c r="L135"/>
      <c r="M135"/>
      <c r="N135"/>
      <c r="O135"/>
      <c r="P135"/>
      <c r="Q135"/>
      <c r="R135"/>
      <c r="S135"/>
      <c r="T135"/>
      <c r="U135"/>
      <c r="V135"/>
      <c r="W135"/>
      <c r="X135"/>
      <c r="Y135"/>
      <c r="Z135"/>
      <c r="AA135"/>
      <c r="AB135"/>
      <c r="AC135"/>
      <c r="AD135"/>
    </row>
    <row r="136" spans="1:30" x14ac:dyDescent="0.35">
      <c r="A136"/>
      <c r="B136"/>
      <c r="C136"/>
      <c r="D136"/>
      <c r="E136"/>
      <c r="F136"/>
      <c r="G136"/>
      <c r="H136"/>
      <c r="I136"/>
      <c r="J136"/>
      <c r="K136"/>
      <c r="L136"/>
      <c r="M136"/>
      <c r="N136"/>
      <c r="O136"/>
      <c r="P136"/>
      <c r="Q136"/>
      <c r="R136"/>
      <c r="S136"/>
      <c r="T136"/>
      <c r="U136"/>
      <c r="V136"/>
      <c r="W136"/>
      <c r="X136"/>
      <c r="Y136"/>
      <c r="Z136"/>
      <c r="AA136"/>
      <c r="AB136"/>
      <c r="AC136"/>
      <c r="AD136"/>
    </row>
    <row r="137" spans="1:30" x14ac:dyDescent="0.35">
      <c r="A137"/>
      <c r="B137"/>
      <c r="C137"/>
      <c r="D137"/>
      <c r="E137"/>
      <c r="F137"/>
      <c r="G137"/>
      <c r="H137"/>
      <c r="I137"/>
      <c r="J137"/>
      <c r="K137"/>
      <c r="L137"/>
      <c r="M137"/>
      <c r="N137"/>
      <c r="O137"/>
      <c r="P137"/>
      <c r="Q137"/>
      <c r="R137"/>
      <c r="S137"/>
      <c r="T137"/>
      <c r="U137"/>
      <c r="V137"/>
      <c r="W137"/>
      <c r="X137"/>
      <c r="Y137"/>
      <c r="Z137"/>
      <c r="AA137"/>
      <c r="AB137"/>
      <c r="AC137"/>
      <c r="AD137"/>
    </row>
    <row r="138" spans="1:30" x14ac:dyDescent="0.35">
      <c r="A138"/>
      <c r="B138"/>
      <c r="C138"/>
      <c r="D138"/>
      <c r="E138"/>
      <c r="F138"/>
      <c r="G138"/>
      <c r="H138"/>
      <c r="I138"/>
      <c r="J138"/>
      <c r="K138"/>
      <c r="L138"/>
      <c r="M138"/>
      <c r="N138"/>
      <c r="O138"/>
      <c r="P138"/>
      <c r="Q138"/>
      <c r="R138"/>
      <c r="S138"/>
      <c r="T138"/>
      <c r="U138"/>
      <c r="V138"/>
      <c r="W138"/>
      <c r="X138"/>
      <c r="Y138"/>
      <c r="Z138"/>
      <c r="AA138"/>
      <c r="AB138"/>
      <c r="AC138"/>
      <c r="AD138"/>
    </row>
    <row r="139" spans="1:30" x14ac:dyDescent="0.35">
      <c r="A139"/>
      <c r="B139"/>
      <c r="C139"/>
      <c r="D139"/>
      <c r="E139"/>
      <c r="F139"/>
      <c r="G139"/>
      <c r="H139"/>
      <c r="I139"/>
      <c r="J139"/>
      <c r="K139"/>
      <c r="L139"/>
      <c r="M139"/>
      <c r="N139"/>
      <c r="O139"/>
      <c r="P139"/>
      <c r="Q139"/>
      <c r="R139"/>
      <c r="S139"/>
      <c r="T139"/>
      <c r="U139"/>
      <c r="V139"/>
      <c r="W139"/>
      <c r="X139"/>
      <c r="Y139"/>
      <c r="Z139"/>
      <c r="AA139"/>
      <c r="AB139"/>
      <c r="AC139"/>
      <c r="AD139"/>
    </row>
    <row r="140" spans="1:30" x14ac:dyDescent="0.35">
      <c r="A140"/>
      <c r="B140"/>
      <c r="C140"/>
      <c r="D140"/>
      <c r="E140"/>
      <c r="F140"/>
      <c r="G140"/>
      <c r="H140"/>
      <c r="I140"/>
      <c r="J140"/>
      <c r="K140"/>
      <c r="L140"/>
      <c r="M140"/>
      <c r="N140"/>
      <c r="O140"/>
      <c r="P140"/>
      <c r="Q140"/>
      <c r="R140"/>
      <c r="S140"/>
      <c r="T140"/>
      <c r="U140"/>
      <c r="V140"/>
      <c r="W140"/>
      <c r="X140"/>
      <c r="Y140"/>
      <c r="Z140"/>
      <c r="AA140"/>
      <c r="AB140"/>
      <c r="AC140"/>
      <c r="AD140"/>
    </row>
    <row r="141" spans="1:30" x14ac:dyDescent="0.35">
      <c r="A141"/>
      <c r="B141"/>
      <c r="C141"/>
      <c r="D141"/>
      <c r="E141"/>
      <c r="F141"/>
      <c r="G141"/>
      <c r="H141"/>
      <c r="I141"/>
      <c r="J141"/>
      <c r="K141"/>
      <c r="L141"/>
      <c r="M141"/>
      <c r="N141"/>
      <c r="O141"/>
      <c r="P141"/>
      <c r="Q141"/>
      <c r="R141"/>
      <c r="S141"/>
      <c r="T141"/>
      <c r="U141"/>
      <c r="V141"/>
      <c r="W141"/>
      <c r="X141"/>
      <c r="Y141"/>
      <c r="Z141"/>
      <c r="AA141"/>
      <c r="AB141"/>
      <c r="AC141"/>
      <c r="AD141"/>
    </row>
    <row r="142" spans="1:30" x14ac:dyDescent="0.35">
      <c r="A142"/>
      <c r="B142"/>
      <c r="C142"/>
      <c r="D142"/>
      <c r="E142"/>
      <c r="F142"/>
      <c r="G142"/>
      <c r="H142"/>
      <c r="I142"/>
      <c r="J142"/>
      <c r="K142"/>
      <c r="L142"/>
      <c r="M142"/>
      <c r="N142"/>
      <c r="O142"/>
      <c r="P142"/>
      <c r="Q142"/>
      <c r="R142"/>
      <c r="S142"/>
      <c r="T142"/>
      <c r="U142"/>
      <c r="V142"/>
      <c r="W142"/>
      <c r="X142"/>
      <c r="Y142"/>
      <c r="Z142"/>
      <c r="AA142"/>
      <c r="AB142"/>
      <c r="AC142"/>
      <c r="AD142"/>
    </row>
    <row r="143" spans="1:30" x14ac:dyDescent="0.35">
      <c r="A143"/>
      <c r="B143"/>
      <c r="C143"/>
      <c r="D143"/>
      <c r="E143"/>
      <c r="F143"/>
      <c r="G143"/>
      <c r="H143"/>
      <c r="I143"/>
      <c r="J143"/>
      <c r="K143"/>
      <c r="L143"/>
      <c r="M143"/>
      <c r="N143"/>
      <c r="O143"/>
      <c r="P143"/>
      <c r="Q143"/>
      <c r="R143"/>
      <c r="S143"/>
      <c r="T143"/>
      <c r="U143"/>
      <c r="V143"/>
      <c r="W143"/>
      <c r="X143"/>
      <c r="Y143"/>
      <c r="Z143"/>
      <c r="AA143"/>
      <c r="AB143"/>
      <c r="AC143"/>
      <c r="AD143"/>
    </row>
    <row r="144" spans="1:30" x14ac:dyDescent="0.35">
      <c r="A144"/>
      <c r="B144"/>
      <c r="C144"/>
      <c r="D144"/>
      <c r="E144"/>
      <c r="F144"/>
      <c r="G144"/>
      <c r="H144"/>
      <c r="I144"/>
      <c r="J144"/>
      <c r="K144"/>
      <c r="L144"/>
      <c r="M144"/>
      <c r="N144"/>
      <c r="O144"/>
      <c r="P144"/>
      <c r="Q144"/>
      <c r="R144"/>
      <c r="S144"/>
      <c r="T144"/>
      <c r="U144"/>
      <c r="V144"/>
      <c r="W144"/>
      <c r="X144"/>
      <c r="Y144"/>
      <c r="Z144"/>
      <c r="AA144"/>
      <c r="AB144"/>
      <c r="AC144"/>
      <c r="AD144"/>
    </row>
    <row r="145" spans="1:30" x14ac:dyDescent="0.35">
      <c r="A145"/>
      <c r="B145"/>
      <c r="C145"/>
      <c r="D145"/>
      <c r="E145"/>
      <c r="F145"/>
      <c r="G145"/>
      <c r="H145"/>
      <c r="I145"/>
      <c r="J145"/>
      <c r="K145"/>
      <c r="L145"/>
      <c r="M145"/>
      <c r="N145"/>
      <c r="O145"/>
      <c r="P145"/>
      <c r="Q145"/>
      <c r="R145"/>
      <c r="S145"/>
      <c r="T145"/>
      <c r="U145"/>
      <c r="V145"/>
      <c r="W145"/>
      <c r="X145"/>
      <c r="Y145"/>
      <c r="Z145"/>
      <c r="AA145"/>
      <c r="AB145"/>
      <c r="AC145"/>
      <c r="AD145"/>
    </row>
    <row r="146" spans="1:30" x14ac:dyDescent="0.35">
      <c r="A146"/>
      <c r="B146"/>
      <c r="C146"/>
      <c r="D146"/>
      <c r="E146"/>
      <c r="F146"/>
      <c r="G146"/>
      <c r="H146"/>
      <c r="I146"/>
      <c r="J146"/>
      <c r="K146"/>
      <c r="L146"/>
      <c r="M146"/>
      <c r="N146"/>
      <c r="O146"/>
      <c r="P146"/>
      <c r="Q146"/>
      <c r="R146"/>
      <c r="S146"/>
      <c r="T146"/>
      <c r="U146"/>
      <c r="V146"/>
      <c r="W146"/>
      <c r="X146"/>
      <c r="Y146"/>
      <c r="Z146"/>
      <c r="AA146"/>
      <c r="AB146"/>
      <c r="AC146"/>
      <c r="AD146"/>
    </row>
    <row r="147" spans="1:30" x14ac:dyDescent="0.35">
      <c r="A147"/>
      <c r="B147"/>
      <c r="C147"/>
      <c r="D147"/>
      <c r="E147"/>
      <c r="F147"/>
      <c r="G147"/>
      <c r="H147"/>
      <c r="I147"/>
      <c r="J147"/>
      <c r="K147"/>
      <c r="L147"/>
      <c r="M147"/>
      <c r="N147"/>
      <c r="O147"/>
      <c r="P147"/>
      <c r="Q147"/>
      <c r="R147"/>
      <c r="S147"/>
      <c r="T147"/>
      <c r="U147"/>
      <c r="V147"/>
      <c r="W147"/>
      <c r="X147"/>
      <c r="Y147"/>
      <c r="Z147"/>
      <c r="AA147"/>
      <c r="AB147"/>
      <c r="AC147"/>
      <c r="AD147"/>
    </row>
    <row r="148" spans="1:30" x14ac:dyDescent="0.35">
      <c r="A148"/>
      <c r="B148"/>
      <c r="C148"/>
      <c r="D148"/>
      <c r="E148"/>
      <c r="F148"/>
      <c r="G148"/>
      <c r="H148"/>
      <c r="I148"/>
      <c r="J148"/>
      <c r="K148"/>
      <c r="L148"/>
      <c r="M148"/>
      <c r="N148"/>
      <c r="O148"/>
      <c r="P148"/>
      <c r="Q148"/>
      <c r="R148"/>
      <c r="S148"/>
      <c r="T148"/>
      <c r="U148"/>
      <c r="V148"/>
      <c r="W148"/>
      <c r="X148"/>
      <c r="Y148"/>
      <c r="Z148"/>
      <c r="AA148"/>
      <c r="AB148"/>
      <c r="AC148"/>
      <c r="AD148"/>
    </row>
    <row r="149" spans="1:30" x14ac:dyDescent="0.35">
      <c r="A149"/>
      <c r="B149"/>
      <c r="C149"/>
      <c r="D149"/>
      <c r="E149"/>
      <c r="F149"/>
      <c r="G149"/>
      <c r="H149"/>
      <c r="I149"/>
      <c r="J149"/>
      <c r="K149"/>
      <c r="L149"/>
      <c r="M149"/>
      <c r="N149"/>
      <c r="O149"/>
      <c r="P149"/>
      <c r="Q149"/>
      <c r="R149"/>
      <c r="S149"/>
      <c r="T149"/>
      <c r="U149"/>
      <c r="V149"/>
      <c r="W149"/>
      <c r="X149"/>
      <c r="Y149"/>
      <c r="Z149"/>
      <c r="AA149"/>
      <c r="AB149"/>
      <c r="AC149"/>
      <c r="AD149"/>
    </row>
    <row r="150" spans="1:30" x14ac:dyDescent="0.35">
      <c r="A150"/>
      <c r="B150"/>
      <c r="C150"/>
      <c r="D150"/>
      <c r="E150"/>
      <c r="F150"/>
      <c r="G150"/>
      <c r="H150"/>
      <c r="I150"/>
      <c r="J150"/>
      <c r="K150"/>
      <c r="L150"/>
      <c r="M150"/>
      <c r="N150"/>
      <c r="O150"/>
      <c r="P150"/>
      <c r="Q150"/>
      <c r="R150"/>
      <c r="S150"/>
      <c r="T150"/>
      <c r="U150"/>
      <c r="V150"/>
      <c r="W150"/>
      <c r="X150"/>
      <c r="Y150"/>
      <c r="Z150"/>
      <c r="AA150"/>
      <c r="AB150"/>
      <c r="AC150"/>
      <c r="AD150"/>
    </row>
    <row r="151" spans="1:30" x14ac:dyDescent="0.35">
      <c r="A151"/>
      <c r="B151"/>
      <c r="C151"/>
      <c r="D151"/>
      <c r="E151"/>
      <c r="F151"/>
      <c r="G151"/>
      <c r="H151"/>
      <c r="I151"/>
      <c r="J151"/>
      <c r="K151"/>
      <c r="L151"/>
      <c r="M151"/>
      <c r="N151"/>
      <c r="O151"/>
      <c r="P151"/>
      <c r="Q151"/>
      <c r="R151"/>
      <c r="S151"/>
      <c r="T151"/>
      <c r="U151"/>
      <c r="V151"/>
      <c r="W151"/>
      <c r="X151"/>
      <c r="Y151"/>
      <c r="Z151"/>
      <c r="AA151"/>
      <c r="AB151"/>
      <c r="AC151"/>
      <c r="AD151"/>
    </row>
    <row r="152" spans="1:30" x14ac:dyDescent="0.35">
      <c r="A152"/>
      <c r="B152"/>
      <c r="C152"/>
      <c r="D152"/>
      <c r="E152"/>
      <c r="F152"/>
      <c r="G152"/>
      <c r="H152"/>
      <c r="I152"/>
      <c r="J152"/>
      <c r="K152"/>
      <c r="L152"/>
      <c r="M152"/>
      <c r="N152"/>
      <c r="O152"/>
      <c r="P152"/>
      <c r="Q152"/>
      <c r="R152"/>
      <c r="S152"/>
      <c r="T152"/>
      <c r="U152"/>
      <c r="V152"/>
      <c r="W152"/>
      <c r="X152"/>
      <c r="Y152"/>
      <c r="Z152"/>
      <c r="AA152"/>
      <c r="AB152"/>
      <c r="AC152"/>
      <c r="AD152"/>
    </row>
    <row r="153" spans="1:30" x14ac:dyDescent="0.35">
      <c r="A153"/>
      <c r="B153"/>
      <c r="C153"/>
      <c r="D153"/>
      <c r="E153"/>
      <c r="F153"/>
      <c r="G153"/>
      <c r="H153"/>
      <c r="I153"/>
      <c r="J153"/>
      <c r="K153"/>
      <c r="L153"/>
      <c r="M153"/>
      <c r="N153"/>
      <c r="O153"/>
      <c r="P153"/>
      <c r="Q153"/>
      <c r="R153"/>
      <c r="S153"/>
      <c r="T153"/>
      <c r="U153"/>
      <c r="V153"/>
      <c r="W153"/>
      <c r="X153"/>
      <c r="Y153"/>
      <c r="Z153"/>
      <c r="AA153"/>
      <c r="AB153"/>
      <c r="AC153"/>
      <c r="AD153"/>
    </row>
    <row r="154" spans="1:30" x14ac:dyDescent="0.35">
      <c r="A154"/>
      <c r="B154"/>
      <c r="C154"/>
      <c r="D154"/>
      <c r="E154"/>
      <c r="F154"/>
      <c r="G154"/>
      <c r="H154"/>
      <c r="I154"/>
      <c r="J154"/>
      <c r="K154"/>
      <c r="L154"/>
      <c r="M154"/>
      <c r="N154"/>
      <c r="O154"/>
      <c r="P154"/>
      <c r="Q154"/>
      <c r="R154"/>
      <c r="S154"/>
      <c r="T154"/>
      <c r="U154"/>
      <c r="V154"/>
      <c r="W154"/>
      <c r="X154"/>
      <c r="Y154"/>
      <c r="Z154"/>
      <c r="AA154"/>
      <c r="AB154"/>
      <c r="AC154"/>
      <c r="AD154"/>
    </row>
    <row r="155" spans="1:30" x14ac:dyDescent="0.35">
      <c r="A155"/>
      <c r="B155"/>
      <c r="C155"/>
      <c r="D155"/>
      <c r="E155"/>
      <c r="F155"/>
      <c r="G155"/>
      <c r="H155"/>
      <c r="I155"/>
      <c r="J155"/>
      <c r="K155"/>
      <c r="L155"/>
      <c r="M155"/>
      <c r="N155"/>
      <c r="O155"/>
      <c r="P155"/>
      <c r="Q155"/>
      <c r="R155"/>
      <c r="S155"/>
      <c r="T155"/>
      <c r="U155"/>
      <c r="V155"/>
      <c r="W155"/>
      <c r="X155"/>
      <c r="Y155"/>
      <c r="Z155"/>
      <c r="AA155"/>
      <c r="AB155"/>
      <c r="AC155"/>
      <c r="AD155"/>
    </row>
    <row r="156" spans="1:30" x14ac:dyDescent="0.35">
      <c r="A156"/>
      <c r="B156"/>
      <c r="C156"/>
      <c r="D156"/>
      <c r="E156"/>
      <c r="F156"/>
      <c r="G156"/>
      <c r="H156"/>
      <c r="I156"/>
      <c r="J156"/>
      <c r="K156"/>
      <c r="L156"/>
      <c r="M156"/>
      <c r="N156"/>
      <c r="O156"/>
      <c r="P156"/>
      <c r="Q156"/>
      <c r="R156"/>
      <c r="S156"/>
      <c r="T156"/>
      <c r="U156"/>
      <c r="V156"/>
      <c r="W156"/>
      <c r="X156"/>
      <c r="Y156"/>
      <c r="Z156"/>
      <c r="AA156"/>
      <c r="AB156"/>
      <c r="AC156"/>
      <c r="AD156"/>
    </row>
    <row r="157" spans="1:30" x14ac:dyDescent="0.35">
      <c r="A157"/>
      <c r="B157"/>
      <c r="C157"/>
      <c r="D157"/>
      <c r="E157"/>
      <c r="F157"/>
      <c r="G157"/>
      <c r="H157"/>
      <c r="I157"/>
      <c r="J157"/>
      <c r="K157"/>
      <c r="L157"/>
      <c r="M157"/>
      <c r="N157"/>
      <c r="O157"/>
      <c r="P157"/>
      <c r="Q157"/>
      <c r="R157"/>
      <c r="S157"/>
      <c r="T157"/>
      <c r="U157"/>
      <c r="V157"/>
      <c r="W157"/>
      <c r="X157"/>
      <c r="Y157"/>
      <c r="Z157"/>
      <c r="AA157"/>
      <c r="AB157"/>
      <c r="AC157"/>
      <c r="AD157"/>
    </row>
    <row r="158" spans="1:30" x14ac:dyDescent="0.35">
      <c r="A158"/>
      <c r="B158"/>
      <c r="C158"/>
      <c r="D158"/>
      <c r="E158"/>
      <c r="F158"/>
      <c r="G158"/>
      <c r="H158"/>
      <c r="I158"/>
      <c r="J158"/>
      <c r="K158"/>
      <c r="L158"/>
      <c r="M158"/>
      <c r="N158"/>
      <c r="O158"/>
      <c r="P158"/>
      <c r="Q158"/>
      <c r="R158"/>
      <c r="S158"/>
      <c r="T158"/>
      <c r="U158"/>
      <c r="V158"/>
      <c r="W158"/>
      <c r="X158"/>
      <c r="Y158"/>
      <c r="Z158"/>
      <c r="AA158"/>
      <c r="AB158"/>
      <c r="AC158"/>
      <c r="AD158"/>
    </row>
    <row r="159" spans="1:30" x14ac:dyDescent="0.35">
      <c r="A159"/>
      <c r="B159"/>
      <c r="C159"/>
      <c r="D159"/>
      <c r="E159"/>
      <c r="F159"/>
      <c r="G159"/>
      <c r="H159"/>
      <c r="I159"/>
      <c r="J159"/>
      <c r="K159"/>
      <c r="L159"/>
      <c r="M159"/>
      <c r="N159"/>
      <c r="O159"/>
      <c r="P159"/>
      <c r="Q159"/>
      <c r="R159"/>
      <c r="S159"/>
      <c r="T159"/>
      <c r="U159"/>
      <c r="V159"/>
      <c r="W159"/>
      <c r="X159"/>
      <c r="Y159"/>
      <c r="Z159"/>
      <c r="AA159"/>
      <c r="AB159"/>
      <c r="AC159"/>
      <c r="AD159"/>
    </row>
    <row r="160" spans="1:30" x14ac:dyDescent="0.35">
      <c r="A160"/>
      <c r="B160"/>
      <c r="C160"/>
      <c r="D160"/>
      <c r="E160"/>
      <c r="F160"/>
      <c r="G160"/>
      <c r="H160"/>
      <c r="I160"/>
      <c r="J160"/>
      <c r="K160"/>
      <c r="L160"/>
      <c r="M160"/>
      <c r="N160"/>
      <c r="O160"/>
      <c r="P160"/>
      <c r="Q160"/>
      <c r="R160"/>
      <c r="S160"/>
      <c r="T160"/>
      <c r="U160"/>
      <c r="V160"/>
      <c r="W160"/>
      <c r="X160"/>
      <c r="Y160"/>
      <c r="Z160"/>
      <c r="AA160"/>
      <c r="AB160"/>
      <c r="AC160"/>
      <c r="AD160"/>
    </row>
    <row r="161" spans="1:30" x14ac:dyDescent="0.35">
      <c r="A161"/>
      <c r="B161"/>
      <c r="C161"/>
      <c r="D161"/>
      <c r="E161"/>
      <c r="F161"/>
      <c r="G161"/>
      <c r="H161"/>
      <c r="I161"/>
      <c r="J161"/>
      <c r="K161"/>
      <c r="L161"/>
      <c r="M161"/>
      <c r="N161"/>
      <c r="O161"/>
      <c r="P161"/>
      <c r="Q161"/>
      <c r="R161"/>
      <c r="S161"/>
      <c r="T161"/>
      <c r="U161"/>
      <c r="V161"/>
      <c r="W161"/>
      <c r="X161"/>
      <c r="Y161"/>
      <c r="Z161"/>
      <c r="AA161"/>
      <c r="AB161"/>
      <c r="AC161"/>
      <c r="AD161"/>
    </row>
    <row r="162" spans="1:30" x14ac:dyDescent="0.35">
      <c r="A162"/>
      <c r="B162"/>
      <c r="C162"/>
      <c r="D162"/>
      <c r="E162"/>
      <c r="F162"/>
      <c r="G162"/>
      <c r="H162"/>
      <c r="I162"/>
      <c r="J162"/>
      <c r="K162"/>
      <c r="L162"/>
      <c r="M162"/>
      <c r="N162"/>
      <c r="O162"/>
      <c r="P162"/>
      <c r="Q162"/>
      <c r="R162"/>
      <c r="S162"/>
      <c r="T162"/>
      <c r="U162"/>
      <c r="V162"/>
      <c r="W162"/>
      <c r="X162"/>
      <c r="Y162"/>
      <c r="Z162"/>
      <c r="AA162"/>
      <c r="AB162"/>
      <c r="AC162"/>
      <c r="AD162"/>
    </row>
    <row r="163" spans="1:30" x14ac:dyDescent="0.35">
      <c r="A163"/>
      <c r="B163"/>
      <c r="C163"/>
      <c r="D163"/>
      <c r="E163"/>
      <c r="F163"/>
      <c r="G163"/>
      <c r="H163"/>
      <c r="I163"/>
      <c r="J163"/>
      <c r="K163"/>
      <c r="L163"/>
      <c r="M163"/>
      <c r="N163"/>
      <c r="O163"/>
      <c r="P163"/>
      <c r="Q163"/>
      <c r="R163"/>
      <c r="S163"/>
      <c r="T163"/>
      <c r="U163"/>
      <c r="V163"/>
      <c r="W163"/>
      <c r="X163"/>
      <c r="Y163"/>
      <c r="Z163"/>
      <c r="AA163"/>
      <c r="AB163"/>
      <c r="AC163"/>
      <c r="AD163"/>
    </row>
    <row r="164" spans="1:30" x14ac:dyDescent="0.35">
      <c r="A164"/>
      <c r="B164"/>
      <c r="C164"/>
      <c r="D164"/>
      <c r="E164"/>
      <c r="F164"/>
      <c r="G164"/>
      <c r="H164"/>
      <c r="I164"/>
      <c r="J164"/>
      <c r="K164"/>
      <c r="L164"/>
      <c r="M164"/>
      <c r="N164"/>
      <c r="O164"/>
      <c r="P164"/>
      <c r="Q164"/>
      <c r="R164"/>
      <c r="S164"/>
      <c r="T164"/>
      <c r="U164"/>
      <c r="V164"/>
      <c r="W164"/>
      <c r="X164"/>
      <c r="Y164"/>
      <c r="Z164"/>
      <c r="AA164"/>
      <c r="AB164"/>
      <c r="AC164"/>
      <c r="AD164"/>
    </row>
    <row r="165" spans="1:30" x14ac:dyDescent="0.35">
      <c r="A165"/>
      <c r="B165"/>
      <c r="C165"/>
      <c r="D165"/>
      <c r="E165"/>
      <c r="F165"/>
      <c r="G165"/>
      <c r="H165"/>
      <c r="I165"/>
      <c r="J165"/>
      <c r="K165"/>
      <c r="L165"/>
      <c r="M165"/>
      <c r="N165"/>
      <c r="O165"/>
      <c r="P165"/>
      <c r="Q165"/>
      <c r="R165"/>
      <c r="S165"/>
      <c r="T165"/>
      <c r="U165"/>
      <c r="V165"/>
      <c r="W165"/>
      <c r="X165"/>
      <c r="Y165"/>
      <c r="Z165"/>
      <c r="AA165"/>
      <c r="AB165"/>
      <c r="AC165"/>
      <c r="AD165"/>
    </row>
    <row r="166" spans="1:30" x14ac:dyDescent="0.35">
      <c r="A166"/>
      <c r="B166"/>
      <c r="C166"/>
      <c r="D166"/>
      <c r="E166"/>
      <c r="F166"/>
      <c r="G166"/>
      <c r="H166"/>
      <c r="I166"/>
      <c r="J166"/>
      <c r="K166"/>
      <c r="L166"/>
      <c r="M166"/>
      <c r="N166"/>
      <c r="O166"/>
      <c r="P166"/>
      <c r="Q166"/>
      <c r="R166"/>
      <c r="S166"/>
      <c r="T166"/>
      <c r="U166"/>
      <c r="V166"/>
      <c r="W166"/>
      <c r="X166"/>
      <c r="Y166"/>
      <c r="Z166"/>
      <c r="AA166"/>
      <c r="AB166"/>
      <c r="AC166"/>
      <c r="AD166"/>
    </row>
    <row r="167" spans="1:30" x14ac:dyDescent="0.35">
      <c r="A167"/>
      <c r="B167"/>
      <c r="C167"/>
      <c r="D167"/>
      <c r="E167"/>
      <c r="F167"/>
      <c r="G167"/>
      <c r="H167"/>
      <c r="I167"/>
      <c r="J167"/>
      <c r="K167"/>
      <c r="L167"/>
      <c r="M167"/>
      <c r="N167"/>
      <c r="O167"/>
      <c r="P167"/>
      <c r="Q167"/>
      <c r="R167"/>
      <c r="S167"/>
      <c r="T167"/>
      <c r="U167"/>
      <c r="V167"/>
      <c r="W167"/>
      <c r="X167"/>
      <c r="Y167"/>
      <c r="Z167"/>
      <c r="AA167"/>
      <c r="AB167"/>
      <c r="AC167"/>
      <c r="AD167"/>
    </row>
    <row r="168" spans="1:30" x14ac:dyDescent="0.35">
      <c r="A168"/>
      <c r="B168"/>
      <c r="C168"/>
      <c r="D168"/>
      <c r="E168"/>
      <c r="F168"/>
      <c r="G168"/>
      <c r="H168"/>
      <c r="I168"/>
      <c r="J168"/>
      <c r="K168"/>
      <c r="L168"/>
      <c r="M168"/>
      <c r="N168"/>
      <c r="O168"/>
      <c r="P168"/>
      <c r="Q168"/>
      <c r="R168"/>
      <c r="S168"/>
      <c r="T168"/>
      <c r="U168"/>
      <c r="V168"/>
      <c r="W168"/>
      <c r="X168"/>
      <c r="Y168"/>
      <c r="Z168"/>
      <c r="AA168"/>
      <c r="AB168"/>
      <c r="AC168"/>
      <c r="AD168"/>
    </row>
    <row r="169" spans="1:30" x14ac:dyDescent="0.35">
      <c r="A169"/>
      <c r="B169"/>
      <c r="C169"/>
      <c r="D169"/>
      <c r="E169"/>
      <c r="F169"/>
      <c r="G169"/>
      <c r="H169"/>
      <c r="I169"/>
      <c r="J169"/>
      <c r="K169"/>
      <c r="L169"/>
      <c r="M169"/>
      <c r="N169"/>
      <c r="O169"/>
      <c r="P169"/>
      <c r="Q169"/>
      <c r="R169"/>
      <c r="S169"/>
      <c r="T169"/>
      <c r="U169"/>
      <c r="V169"/>
      <c r="W169"/>
      <c r="X169"/>
      <c r="Y169"/>
      <c r="Z169"/>
      <c r="AA169"/>
      <c r="AB169"/>
      <c r="AC169"/>
      <c r="AD169"/>
    </row>
    <row r="170" spans="1:30" x14ac:dyDescent="0.35">
      <c r="A170"/>
      <c r="B170"/>
      <c r="C170"/>
      <c r="D170"/>
      <c r="E170"/>
      <c r="F170"/>
      <c r="G170"/>
      <c r="H170"/>
      <c r="I170"/>
      <c r="J170"/>
      <c r="K170"/>
      <c r="L170"/>
      <c r="M170"/>
      <c r="N170"/>
      <c r="O170"/>
      <c r="P170"/>
      <c r="Q170"/>
      <c r="R170"/>
      <c r="S170"/>
      <c r="T170"/>
      <c r="U170"/>
      <c r="V170"/>
      <c r="W170"/>
      <c r="X170"/>
      <c r="Y170"/>
      <c r="Z170"/>
      <c r="AA170"/>
      <c r="AB170"/>
      <c r="AC170"/>
      <c r="AD170"/>
    </row>
    <row r="171" spans="1:30" x14ac:dyDescent="0.35">
      <c r="A171"/>
      <c r="B171"/>
      <c r="C171"/>
      <c r="D171"/>
      <c r="E171"/>
      <c r="F171"/>
      <c r="G171"/>
      <c r="H171"/>
      <c r="I171"/>
      <c r="J171"/>
      <c r="K171"/>
      <c r="L171"/>
      <c r="M171"/>
      <c r="N171"/>
      <c r="O171"/>
      <c r="P171"/>
      <c r="Q171"/>
      <c r="R171"/>
      <c r="S171"/>
      <c r="T171"/>
      <c r="U171"/>
      <c r="V171"/>
      <c r="W171"/>
      <c r="X171"/>
      <c r="Y171"/>
      <c r="Z171"/>
      <c r="AA171"/>
      <c r="AB171"/>
      <c r="AC171"/>
      <c r="AD171"/>
    </row>
    <row r="172" spans="1:30" x14ac:dyDescent="0.35">
      <c r="A172"/>
      <c r="B172"/>
      <c r="C172"/>
      <c r="D172"/>
      <c r="E172"/>
      <c r="F172"/>
      <c r="G172"/>
      <c r="H172"/>
      <c r="I172"/>
      <c r="J172"/>
      <c r="K172"/>
      <c r="L172"/>
      <c r="M172"/>
      <c r="N172"/>
      <c r="O172"/>
      <c r="P172"/>
      <c r="Q172"/>
      <c r="R172"/>
      <c r="S172"/>
      <c r="T172"/>
      <c r="U172"/>
      <c r="V172"/>
      <c r="W172"/>
      <c r="X172"/>
      <c r="Y172"/>
      <c r="Z172"/>
      <c r="AA172"/>
      <c r="AB172"/>
      <c r="AC172"/>
      <c r="AD172"/>
    </row>
    <row r="173" spans="1:30" x14ac:dyDescent="0.35">
      <c r="A173"/>
      <c r="B173"/>
      <c r="C173"/>
      <c r="D173"/>
      <c r="E173"/>
      <c r="F173"/>
      <c r="G173"/>
      <c r="H173"/>
      <c r="I173"/>
      <c r="J173"/>
      <c r="K173"/>
      <c r="L173"/>
      <c r="M173"/>
      <c r="N173"/>
      <c r="O173"/>
      <c r="P173"/>
      <c r="Q173"/>
      <c r="R173"/>
      <c r="S173"/>
      <c r="T173"/>
      <c r="U173"/>
      <c r="V173"/>
      <c r="W173"/>
      <c r="X173"/>
      <c r="Y173"/>
      <c r="Z173"/>
      <c r="AA173"/>
      <c r="AB173"/>
      <c r="AC173"/>
      <c r="AD173"/>
    </row>
    <row r="174" spans="1:30" x14ac:dyDescent="0.35">
      <c r="A174"/>
      <c r="B174"/>
      <c r="C174"/>
      <c r="D174"/>
      <c r="E174"/>
      <c r="F174"/>
      <c r="G174"/>
      <c r="H174"/>
      <c r="I174"/>
      <c r="J174"/>
      <c r="K174"/>
      <c r="L174"/>
      <c r="M174"/>
      <c r="N174"/>
      <c r="O174"/>
      <c r="P174"/>
      <c r="Q174"/>
      <c r="R174"/>
      <c r="S174"/>
      <c r="T174"/>
      <c r="U174"/>
      <c r="V174"/>
      <c r="W174"/>
      <c r="X174"/>
      <c r="Y174"/>
      <c r="Z174"/>
      <c r="AA174"/>
      <c r="AB174"/>
      <c r="AC174"/>
      <c r="AD174"/>
    </row>
    <row r="175" spans="1:30" x14ac:dyDescent="0.35">
      <c r="A175"/>
      <c r="B175"/>
      <c r="C175"/>
      <c r="D175"/>
      <c r="E175"/>
      <c r="F175"/>
      <c r="G175"/>
      <c r="H175"/>
      <c r="I175"/>
      <c r="J175"/>
      <c r="K175"/>
      <c r="L175"/>
      <c r="M175"/>
      <c r="N175"/>
      <c r="O175"/>
      <c r="P175"/>
      <c r="Q175"/>
      <c r="R175"/>
      <c r="S175"/>
      <c r="T175"/>
      <c r="U175"/>
      <c r="V175"/>
      <c r="W175"/>
      <c r="X175"/>
      <c r="Y175"/>
      <c r="Z175"/>
      <c r="AA175"/>
      <c r="AB175"/>
      <c r="AC175"/>
      <c r="AD175"/>
    </row>
    <row r="176" spans="1:30" x14ac:dyDescent="0.35">
      <c r="A176"/>
      <c r="B176"/>
      <c r="C176"/>
      <c r="D176"/>
      <c r="E176"/>
      <c r="F176"/>
      <c r="G176"/>
      <c r="H176"/>
      <c r="I176"/>
      <c r="J176"/>
      <c r="K176"/>
      <c r="L176"/>
      <c r="M176"/>
      <c r="N176"/>
      <c r="O176"/>
      <c r="P176"/>
      <c r="Q176"/>
      <c r="R176"/>
      <c r="S176"/>
      <c r="T176"/>
      <c r="U176"/>
      <c r="V176"/>
      <c r="W176"/>
      <c r="X176"/>
      <c r="Y176"/>
      <c r="Z176"/>
      <c r="AA176"/>
      <c r="AB176"/>
      <c r="AC176"/>
      <c r="AD176"/>
    </row>
    <row r="177" spans="1:30" x14ac:dyDescent="0.35">
      <c r="A177"/>
      <c r="B177"/>
      <c r="C177"/>
      <c r="D177"/>
      <c r="E177"/>
      <c r="F177"/>
      <c r="G177"/>
      <c r="H177"/>
      <c r="I177"/>
      <c r="J177"/>
      <c r="K177"/>
      <c r="L177"/>
      <c r="M177"/>
      <c r="N177"/>
      <c r="O177"/>
      <c r="P177"/>
      <c r="Q177"/>
      <c r="R177"/>
      <c r="S177"/>
      <c r="T177"/>
      <c r="U177"/>
      <c r="V177"/>
      <c r="W177"/>
      <c r="X177"/>
      <c r="Y177"/>
      <c r="Z177"/>
      <c r="AA177"/>
      <c r="AB177"/>
      <c r="AC177"/>
      <c r="AD177"/>
    </row>
    <row r="178" spans="1:30" x14ac:dyDescent="0.35">
      <c r="A178"/>
      <c r="B178"/>
      <c r="C178"/>
      <c r="D178"/>
      <c r="E178"/>
      <c r="F178"/>
      <c r="G178"/>
      <c r="H178"/>
      <c r="I178"/>
      <c r="J178"/>
      <c r="K178"/>
      <c r="L178"/>
      <c r="M178"/>
      <c r="N178"/>
      <c r="O178"/>
      <c r="P178"/>
      <c r="Q178"/>
      <c r="R178"/>
      <c r="S178"/>
      <c r="T178"/>
      <c r="U178"/>
      <c r="V178"/>
      <c r="W178"/>
      <c r="X178"/>
      <c r="Y178"/>
      <c r="Z178"/>
      <c r="AA178"/>
      <c r="AB178"/>
      <c r="AC178"/>
      <c r="AD178"/>
    </row>
    <row r="179" spans="1:30" x14ac:dyDescent="0.35">
      <c r="A179"/>
      <c r="B179"/>
      <c r="C179"/>
      <c r="D179"/>
      <c r="E179"/>
      <c r="F179"/>
      <c r="G179"/>
      <c r="H179"/>
      <c r="I179"/>
      <c r="J179"/>
      <c r="K179"/>
      <c r="L179"/>
      <c r="M179"/>
      <c r="N179"/>
      <c r="O179"/>
      <c r="P179"/>
      <c r="Q179"/>
      <c r="R179"/>
      <c r="S179"/>
      <c r="T179"/>
      <c r="U179"/>
      <c r="V179"/>
      <c r="W179"/>
      <c r="X179"/>
      <c r="Y179"/>
      <c r="Z179"/>
      <c r="AA179"/>
      <c r="AB179"/>
      <c r="AC179"/>
      <c r="AD179"/>
    </row>
    <row r="180" spans="1:30" x14ac:dyDescent="0.35">
      <c r="A180"/>
      <c r="B180"/>
      <c r="C180"/>
      <c r="D180"/>
      <c r="E180"/>
      <c r="F180"/>
      <c r="G180"/>
      <c r="H180"/>
      <c r="I180"/>
      <c r="J180"/>
      <c r="K180"/>
      <c r="L180"/>
      <c r="M180"/>
      <c r="N180"/>
      <c r="O180"/>
      <c r="P180"/>
      <c r="Q180"/>
      <c r="R180"/>
      <c r="S180"/>
      <c r="T180"/>
      <c r="U180"/>
      <c r="V180"/>
      <c r="W180"/>
      <c r="X180"/>
      <c r="Y180"/>
      <c r="Z180"/>
      <c r="AA180"/>
      <c r="AB180"/>
      <c r="AC180"/>
      <c r="AD180"/>
    </row>
    <row r="181" spans="1:30" x14ac:dyDescent="0.35">
      <c r="A181"/>
      <c r="B181"/>
      <c r="C181"/>
      <c r="D181"/>
      <c r="E181"/>
      <c r="F181"/>
      <c r="G181"/>
      <c r="H181"/>
      <c r="I181"/>
      <c r="J181"/>
      <c r="K181"/>
      <c r="L181"/>
      <c r="M181"/>
      <c r="N181"/>
      <c r="O181"/>
      <c r="P181"/>
      <c r="Q181"/>
      <c r="R181"/>
      <c r="S181"/>
      <c r="T181"/>
      <c r="U181"/>
      <c r="V181"/>
      <c r="W181"/>
      <c r="X181"/>
      <c r="Y181"/>
      <c r="Z181"/>
      <c r="AA181"/>
      <c r="AB181"/>
      <c r="AC181"/>
      <c r="AD181"/>
    </row>
    <row r="182" spans="1:30" x14ac:dyDescent="0.35">
      <c r="A182"/>
      <c r="B182"/>
      <c r="C182"/>
      <c r="D182"/>
      <c r="E182"/>
      <c r="F182"/>
      <c r="G182"/>
      <c r="H182"/>
      <c r="I182"/>
      <c r="J182"/>
      <c r="K182"/>
      <c r="L182"/>
      <c r="M182"/>
      <c r="N182"/>
      <c r="O182"/>
      <c r="P182"/>
      <c r="Q182"/>
      <c r="R182"/>
      <c r="S182"/>
      <c r="T182"/>
      <c r="U182"/>
      <c r="V182"/>
      <c r="W182"/>
      <c r="X182"/>
      <c r="Y182"/>
      <c r="Z182"/>
      <c r="AA182"/>
      <c r="AB182"/>
      <c r="AC182"/>
      <c r="AD182"/>
    </row>
    <row r="183" spans="1:30" x14ac:dyDescent="0.35">
      <c r="A183"/>
      <c r="B183"/>
      <c r="C183"/>
      <c r="D183"/>
      <c r="E183"/>
      <c r="F183"/>
      <c r="G183"/>
      <c r="H183"/>
      <c r="I183"/>
      <c r="J183"/>
      <c r="K183"/>
      <c r="L183"/>
      <c r="M183"/>
      <c r="N183"/>
      <c r="O183"/>
      <c r="P183"/>
      <c r="Q183"/>
      <c r="R183"/>
      <c r="S183"/>
      <c r="T183"/>
      <c r="U183"/>
      <c r="V183"/>
      <c r="W183"/>
      <c r="X183"/>
      <c r="Y183"/>
      <c r="Z183"/>
      <c r="AA183"/>
      <c r="AB183"/>
      <c r="AC183"/>
      <c r="AD183"/>
    </row>
    <row r="184" spans="1:30" x14ac:dyDescent="0.35">
      <c r="A184"/>
      <c r="B184"/>
      <c r="C184"/>
      <c r="D184"/>
      <c r="E184"/>
      <c r="F184"/>
      <c r="G184"/>
      <c r="H184"/>
      <c r="I184"/>
      <c r="J184"/>
      <c r="K184"/>
      <c r="L184"/>
      <c r="M184"/>
      <c r="N184"/>
      <c r="O184"/>
      <c r="P184"/>
      <c r="Q184"/>
      <c r="R184"/>
      <c r="S184"/>
      <c r="T184"/>
      <c r="U184"/>
      <c r="V184"/>
      <c r="W184"/>
      <c r="X184"/>
      <c r="Y184"/>
      <c r="Z184"/>
      <c r="AA184"/>
      <c r="AB184"/>
      <c r="AC184"/>
      <c r="AD184"/>
    </row>
    <row r="185" spans="1:30" x14ac:dyDescent="0.35">
      <c r="A185"/>
      <c r="B185"/>
      <c r="C185"/>
      <c r="D185"/>
      <c r="E185"/>
      <c r="F185"/>
      <c r="G185"/>
      <c r="H185"/>
      <c r="I185"/>
      <c r="J185"/>
      <c r="K185"/>
      <c r="L185"/>
      <c r="M185"/>
      <c r="N185"/>
      <c r="O185"/>
      <c r="P185"/>
      <c r="Q185"/>
      <c r="R185"/>
      <c r="S185"/>
      <c r="T185"/>
      <c r="U185"/>
      <c r="V185"/>
      <c r="W185"/>
      <c r="X185"/>
      <c r="Y185"/>
      <c r="Z185"/>
      <c r="AA185"/>
      <c r="AB185"/>
      <c r="AC185"/>
      <c r="AD185"/>
    </row>
    <row r="186" spans="1:30" x14ac:dyDescent="0.35">
      <c r="A186"/>
      <c r="B186"/>
      <c r="C186"/>
      <c r="D186"/>
      <c r="E186"/>
      <c r="F186"/>
      <c r="G186"/>
      <c r="H186"/>
      <c r="I186"/>
      <c r="J186"/>
      <c r="K186"/>
      <c r="L186"/>
      <c r="M186"/>
      <c r="N186"/>
      <c r="O186"/>
      <c r="P186"/>
      <c r="Q186"/>
      <c r="R186"/>
      <c r="S186"/>
      <c r="T186"/>
      <c r="U186"/>
      <c r="V186"/>
      <c r="W186"/>
      <c r="X186"/>
      <c r="Y186"/>
      <c r="Z186"/>
      <c r="AA186"/>
      <c r="AB186"/>
      <c r="AC186"/>
      <c r="AD186"/>
    </row>
    <row r="187" spans="1:30" x14ac:dyDescent="0.35">
      <c r="A187"/>
      <c r="B187"/>
      <c r="C187"/>
      <c r="D187"/>
      <c r="E187"/>
      <c r="F187"/>
      <c r="G187"/>
      <c r="H187"/>
      <c r="I187"/>
      <c r="J187"/>
      <c r="K187"/>
      <c r="L187"/>
      <c r="M187"/>
      <c r="N187"/>
      <c r="O187"/>
      <c r="P187"/>
      <c r="Q187"/>
      <c r="R187"/>
      <c r="S187"/>
      <c r="T187"/>
      <c r="U187"/>
      <c r="V187"/>
      <c r="W187"/>
      <c r="X187"/>
      <c r="Y187"/>
      <c r="Z187"/>
      <c r="AA187"/>
      <c r="AB187"/>
      <c r="AC187"/>
      <c r="AD187"/>
    </row>
    <row r="188" spans="1:30" x14ac:dyDescent="0.35">
      <c r="A188"/>
      <c r="B188"/>
      <c r="C188"/>
      <c r="D188"/>
      <c r="E188"/>
      <c r="F188"/>
      <c r="G188"/>
      <c r="H188"/>
      <c r="I188"/>
      <c r="J188"/>
      <c r="K188"/>
      <c r="L188"/>
      <c r="M188"/>
      <c r="N188"/>
      <c r="O188"/>
      <c r="P188"/>
      <c r="Q188"/>
      <c r="R188"/>
      <c r="S188"/>
      <c r="T188"/>
      <c r="U188"/>
      <c r="V188"/>
      <c r="W188"/>
      <c r="X188"/>
      <c r="Y188"/>
      <c r="Z188"/>
      <c r="AA188"/>
      <c r="AB188"/>
      <c r="AC188"/>
      <c r="AD188"/>
    </row>
    <row r="189" spans="1:30" x14ac:dyDescent="0.35">
      <c r="A189"/>
      <c r="B189"/>
      <c r="C189"/>
      <c r="D189"/>
      <c r="E189"/>
      <c r="F189"/>
      <c r="G189"/>
      <c r="H189"/>
      <c r="I189"/>
      <c r="J189"/>
      <c r="K189"/>
      <c r="L189"/>
      <c r="M189"/>
      <c r="N189"/>
      <c r="O189"/>
      <c r="P189"/>
      <c r="Q189"/>
      <c r="R189"/>
      <c r="S189"/>
      <c r="T189"/>
      <c r="U189"/>
      <c r="V189"/>
      <c r="W189"/>
      <c r="X189"/>
      <c r="Y189"/>
      <c r="Z189"/>
      <c r="AA189"/>
      <c r="AB189"/>
      <c r="AC189"/>
      <c r="AD189"/>
    </row>
    <row r="190" spans="1:30" x14ac:dyDescent="0.35">
      <c r="A190"/>
      <c r="B190"/>
      <c r="C190"/>
      <c r="D190"/>
      <c r="E190"/>
      <c r="F190"/>
      <c r="G190"/>
      <c r="H190"/>
      <c r="I190"/>
      <c r="J190"/>
      <c r="K190"/>
      <c r="L190"/>
      <c r="M190"/>
      <c r="N190"/>
      <c r="O190"/>
      <c r="P190"/>
      <c r="Q190"/>
      <c r="R190"/>
      <c r="S190"/>
      <c r="T190"/>
      <c r="U190"/>
      <c r="V190"/>
      <c r="W190"/>
      <c r="X190"/>
      <c r="Y190"/>
      <c r="Z190"/>
      <c r="AA190"/>
      <c r="AB190"/>
      <c r="AC190"/>
      <c r="AD190"/>
    </row>
    <row r="191" spans="1:30" x14ac:dyDescent="0.35">
      <c r="A191"/>
      <c r="B191"/>
      <c r="C191"/>
      <c r="D191"/>
      <c r="E191"/>
      <c r="F191"/>
      <c r="G191"/>
      <c r="H191"/>
      <c r="I191"/>
      <c r="J191"/>
      <c r="K191"/>
      <c r="L191"/>
      <c r="M191"/>
      <c r="N191"/>
      <c r="O191"/>
      <c r="P191"/>
      <c r="Q191"/>
      <c r="R191"/>
      <c r="S191"/>
      <c r="T191"/>
      <c r="U191"/>
      <c r="V191"/>
      <c r="W191"/>
      <c r="X191"/>
      <c r="Y191"/>
      <c r="Z191"/>
      <c r="AA191"/>
      <c r="AB191"/>
      <c r="AC191"/>
      <c r="AD191"/>
    </row>
    <row r="192" spans="1:30" x14ac:dyDescent="0.35">
      <c r="A192"/>
      <c r="B192"/>
      <c r="C192"/>
      <c r="D192"/>
      <c r="E192"/>
      <c r="F192"/>
      <c r="G192"/>
      <c r="H192"/>
      <c r="I192"/>
      <c r="J192"/>
      <c r="K192"/>
      <c r="L192"/>
      <c r="M192"/>
      <c r="N192"/>
      <c r="O192"/>
      <c r="P192"/>
      <c r="Q192"/>
      <c r="R192"/>
      <c r="S192"/>
      <c r="T192"/>
      <c r="U192"/>
      <c r="V192"/>
      <c r="W192"/>
      <c r="X192"/>
      <c r="Y192"/>
      <c r="Z192"/>
      <c r="AA192"/>
      <c r="AB192"/>
      <c r="AC192"/>
      <c r="AD192"/>
    </row>
    <row r="193" spans="1:30" x14ac:dyDescent="0.35">
      <c r="A193"/>
      <c r="B193"/>
      <c r="C193"/>
      <c r="D193"/>
      <c r="E193"/>
      <c r="F193"/>
      <c r="G193"/>
      <c r="H193"/>
      <c r="I193"/>
      <c r="J193"/>
      <c r="K193"/>
      <c r="L193"/>
      <c r="M193"/>
      <c r="N193"/>
      <c r="O193"/>
      <c r="P193"/>
      <c r="Q193"/>
      <c r="R193"/>
      <c r="S193"/>
      <c r="T193"/>
      <c r="U193"/>
      <c r="V193"/>
      <c r="W193"/>
      <c r="X193"/>
      <c r="Y193"/>
      <c r="Z193"/>
      <c r="AA193"/>
      <c r="AB193"/>
      <c r="AC193"/>
      <c r="AD193"/>
    </row>
    <row r="194" spans="1:30" x14ac:dyDescent="0.35">
      <c r="A194"/>
      <c r="B194"/>
      <c r="C194"/>
      <c r="D194"/>
      <c r="E194"/>
      <c r="F194"/>
      <c r="G194"/>
      <c r="H194"/>
      <c r="I194"/>
      <c r="J194"/>
      <c r="K194"/>
      <c r="L194"/>
      <c r="M194"/>
      <c r="N194"/>
      <c r="O194"/>
      <c r="P194"/>
      <c r="Q194"/>
      <c r="R194"/>
      <c r="S194"/>
      <c r="T194"/>
      <c r="U194"/>
      <c r="V194"/>
      <c r="W194"/>
      <c r="X194"/>
      <c r="Y194"/>
      <c r="Z194"/>
      <c r="AA194"/>
      <c r="AB194"/>
      <c r="AC194"/>
      <c r="AD194"/>
    </row>
    <row r="195" spans="1:30" x14ac:dyDescent="0.35">
      <c r="A195"/>
      <c r="B195"/>
      <c r="C195"/>
      <c r="D195"/>
      <c r="E195"/>
      <c r="F195"/>
      <c r="G195"/>
      <c r="H195"/>
      <c r="I195"/>
      <c r="J195"/>
      <c r="K195"/>
      <c r="L195"/>
      <c r="M195"/>
      <c r="N195"/>
      <c r="O195"/>
      <c r="P195"/>
      <c r="Q195"/>
      <c r="R195"/>
      <c r="S195"/>
      <c r="T195"/>
      <c r="U195"/>
      <c r="V195"/>
      <c r="W195"/>
      <c r="X195"/>
      <c r="Y195"/>
      <c r="Z195"/>
      <c r="AA195"/>
      <c r="AB195"/>
      <c r="AC195"/>
      <c r="AD195"/>
    </row>
    <row r="196" spans="1:30" x14ac:dyDescent="0.35">
      <c r="A196"/>
      <c r="B196"/>
      <c r="C196"/>
      <c r="D196"/>
      <c r="E196"/>
      <c r="F196"/>
      <c r="G196"/>
      <c r="H196"/>
      <c r="I196"/>
      <c r="J196"/>
      <c r="K196"/>
      <c r="L196"/>
      <c r="M196"/>
      <c r="N196"/>
      <c r="O196"/>
      <c r="P196"/>
      <c r="Q196"/>
      <c r="R196"/>
      <c r="S196"/>
      <c r="T196"/>
      <c r="U196"/>
      <c r="V196"/>
      <c r="W196"/>
      <c r="X196"/>
      <c r="Y196"/>
      <c r="Z196"/>
      <c r="AA196"/>
      <c r="AB196"/>
      <c r="AC196"/>
      <c r="AD196"/>
    </row>
    <row r="197" spans="1:30" x14ac:dyDescent="0.35">
      <c r="A197"/>
      <c r="B197"/>
      <c r="C197"/>
      <c r="D197"/>
      <c r="E197"/>
      <c r="F197"/>
      <c r="G197"/>
      <c r="H197"/>
      <c r="I197"/>
      <c r="J197"/>
      <c r="K197"/>
      <c r="L197"/>
      <c r="M197"/>
      <c r="N197"/>
      <c r="O197"/>
      <c r="P197"/>
      <c r="Q197"/>
      <c r="R197"/>
      <c r="S197"/>
      <c r="T197"/>
      <c r="U197"/>
      <c r="V197"/>
      <c r="W197"/>
      <c r="X197"/>
      <c r="Y197"/>
      <c r="Z197"/>
      <c r="AA197"/>
      <c r="AB197"/>
      <c r="AC197"/>
      <c r="AD197"/>
    </row>
    <row r="198" spans="1:30" x14ac:dyDescent="0.35">
      <c r="A198"/>
      <c r="B198"/>
      <c r="C198"/>
      <c r="D198"/>
      <c r="E198"/>
      <c r="F198"/>
      <c r="G198"/>
      <c r="H198"/>
      <c r="I198"/>
      <c r="J198"/>
      <c r="K198"/>
      <c r="L198"/>
      <c r="M198"/>
      <c r="N198"/>
      <c r="O198"/>
      <c r="P198"/>
      <c r="Q198"/>
      <c r="R198"/>
      <c r="S198"/>
      <c r="T198"/>
      <c r="U198"/>
      <c r="V198"/>
      <c r="W198"/>
      <c r="X198"/>
      <c r="Y198"/>
      <c r="Z198"/>
      <c r="AA198"/>
      <c r="AB198"/>
      <c r="AC198"/>
      <c r="AD198"/>
    </row>
    <row r="199" spans="1:30" x14ac:dyDescent="0.35">
      <c r="A199"/>
      <c r="B199"/>
      <c r="C199"/>
      <c r="D199"/>
      <c r="E199"/>
      <c r="F199"/>
      <c r="G199"/>
      <c r="H199"/>
      <c r="I199"/>
      <c r="J199"/>
      <c r="K199"/>
      <c r="L199"/>
      <c r="M199"/>
      <c r="N199"/>
      <c r="O199"/>
      <c r="P199"/>
      <c r="Q199"/>
      <c r="R199"/>
      <c r="S199"/>
      <c r="T199"/>
      <c r="U199"/>
      <c r="V199"/>
      <c r="W199"/>
      <c r="X199"/>
      <c r="Y199"/>
      <c r="Z199"/>
      <c r="AA199"/>
      <c r="AB199"/>
      <c r="AC199"/>
      <c r="AD199"/>
    </row>
    <row r="200" spans="1:30" x14ac:dyDescent="0.35">
      <c r="A200"/>
      <c r="B200"/>
      <c r="C200"/>
      <c r="D200"/>
      <c r="E200"/>
      <c r="F200"/>
      <c r="G200"/>
      <c r="H200"/>
      <c r="I200"/>
      <c r="J200"/>
      <c r="K200"/>
      <c r="L200"/>
      <c r="M200"/>
      <c r="N200"/>
      <c r="O200"/>
      <c r="P200"/>
      <c r="Q200"/>
      <c r="R200"/>
      <c r="S200"/>
      <c r="T200"/>
      <c r="U200"/>
      <c r="V200"/>
      <c r="W200"/>
      <c r="X200"/>
      <c r="Y200"/>
      <c r="Z200"/>
      <c r="AA200"/>
      <c r="AB200"/>
      <c r="AC200"/>
      <c r="AD200"/>
    </row>
    <row r="201" spans="1:30" x14ac:dyDescent="0.35">
      <c r="A201"/>
      <c r="B201"/>
      <c r="C201"/>
      <c r="D201"/>
      <c r="E201"/>
      <c r="F201"/>
      <c r="G201"/>
      <c r="H201"/>
      <c r="I201"/>
      <c r="J201"/>
      <c r="K201"/>
      <c r="L201"/>
      <c r="M201"/>
      <c r="N201"/>
      <c r="O201"/>
      <c r="P201"/>
      <c r="Q201"/>
      <c r="R201"/>
      <c r="S201"/>
      <c r="T201"/>
      <c r="U201"/>
      <c r="V201"/>
      <c r="W201"/>
      <c r="X201"/>
      <c r="Y201"/>
      <c r="Z201"/>
      <c r="AA201"/>
      <c r="AB201"/>
      <c r="AC201"/>
      <c r="AD201"/>
    </row>
    <row r="202" spans="1:30" x14ac:dyDescent="0.35">
      <c r="A202"/>
      <c r="B202"/>
      <c r="C202"/>
      <c r="D202"/>
      <c r="E202"/>
      <c r="F202"/>
      <c r="G202"/>
      <c r="H202"/>
      <c r="I202"/>
      <c r="J202"/>
      <c r="K202"/>
      <c r="L202"/>
      <c r="M202"/>
      <c r="N202"/>
      <c r="O202"/>
      <c r="P202"/>
      <c r="Q202"/>
      <c r="R202"/>
      <c r="S202"/>
      <c r="T202"/>
      <c r="U202"/>
      <c r="V202"/>
      <c r="W202"/>
      <c r="X202"/>
      <c r="Y202"/>
      <c r="Z202"/>
      <c r="AA202"/>
      <c r="AB202"/>
      <c r="AC202"/>
      <c r="AD202"/>
    </row>
    <row r="203" spans="1:30" x14ac:dyDescent="0.35">
      <c r="A203"/>
      <c r="B203"/>
      <c r="C203"/>
      <c r="D203"/>
      <c r="E203"/>
      <c r="F203"/>
      <c r="G203"/>
      <c r="H203"/>
      <c r="I203"/>
      <c r="J203"/>
      <c r="K203"/>
      <c r="L203"/>
      <c r="M203"/>
      <c r="N203"/>
      <c r="O203"/>
      <c r="P203"/>
      <c r="Q203"/>
      <c r="R203"/>
      <c r="S203"/>
      <c r="T203"/>
      <c r="U203"/>
      <c r="V203"/>
      <c r="W203"/>
      <c r="X203"/>
      <c r="Y203"/>
      <c r="Z203"/>
      <c r="AA203"/>
      <c r="AB203"/>
      <c r="AC203"/>
      <c r="AD203"/>
    </row>
    <row r="204" spans="1:30" x14ac:dyDescent="0.35">
      <c r="A204"/>
      <c r="B204"/>
      <c r="C204"/>
      <c r="D204"/>
      <c r="E204"/>
      <c r="F204"/>
      <c r="G204"/>
      <c r="H204"/>
      <c r="I204"/>
      <c r="J204"/>
      <c r="K204"/>
      <c r="L204"/>
      <c r="M204"/>
      <c r="N204"/>
      <c r="O204"/>
      <c r="P204"/>
      <c r="Q204"/>
      <c r="R204"/>
      <c r="S204"/>
      <c r="T204"/>
      <c r="U204"/>
      <c r="V204"/>
      <c r="W204"/>
      <c r="X204"/>
      <c r="Y204"/>
      <c r="Z204"/>
      <c r="AA204"/>
      <c r="AB204"/>
      <c r="AC204"/>
      <c r="AD204"/>
    </row>
    <row r="205" spans="1:30" x14ac:dyDescent="0.35">
      <c r="A205"/>
      <c r="B205"/>
      <c r="C205"/>
      <c r="D205"/>
      <c r="E205"/>
      <c r="F205"/>
      <c r="G205"/>
      <c r="H205"/>
      <c r="I205"/>
      <c r="J205"/>
      <c r="K205"/>
      <c r="L205"/>
      <c r="M205"/>
      <c r="N205"/>
      <c r="O205"/>
      <c r="P205"/>
      <c r="Q205"/>
      <c r="R205"/>
      <c r="S205"/>
      <c r="T205"/>
      <c r="U205"/>
      <c r="V205"/>
      <c r="W205"/>
      <c r="X205"/>
      <c r="Y205"/>
      <c r="Z205"/>
      <c r="AA205"/>
      <c r="AB205"/>
      <c r="AC205"/>
      <c r="AD205"/>
    </row>
    <row r="206" spans="1:30" x14ac:dyDescent="0.35">
      <c r="A206"/>
      <c r="B206"/>
      <c r="C206"/>
      <c r="D206"/>
      <c r="E206"/>
      <c r="F206"/>
      <c r="G206"/>
      <c r="H206"/>
      <c r="I206"/>
      <c r="J206"/>
      <c r="K206"/>
      <c r="L206"/>
      <c r="M206"/>
      <c r="N206"/>
      <c r="O206"/>
      <c r="P206"/>
      <c r="Q206"/>
      <c r="R206"/>
      <c r="S206"/>
      <c r="T206"/>
      <c r="U206"/>
      <c r="V206"/>
      <c r="W206"/>
      <c r="X206"/>
      <c r="Y206"/>
      <c r="Z206"/>
      <c r="AA206"/>
      <c r="AB206"/>
      <c r="AC206"/>
      <c r="AD206"/>
    </row>
    <row r="207" spans="1:30" x14ac:dyDescent="0.35">
      <c r="A207"/>
      <c r="B207"/>
      <c r="C207"/>
      <c r="D207"/>
      <c r="E207"/>
      <c r="F207"/>
      <c r="G207"/>
      <c r="H207"/>
      <c r="I207"/>
      <c r="J207"/>
      <c r="K207"/>
      <c r="L207"/>
      <c r="M207"/>
      <c r="N207"/>
      <c r="O207"/>
      <c r="P207"/>
      <c r="Q207"/>
      <c r="R207"/>
      <c r="S207"/>
      <c r="T207"/>
      <c r="U207"/>
      <c r="V207"/>
      <c r="W207"/>
      <c r="X207"/>
      <c r="Y207"/>
      <c r="Z207"/>
      <c r="AA207"/>
      <c r="AB207"/>
      <c r="AC207"/>
      <c r="AD207"/>
    </row>
    <row r="208" spans="1:30" x14ac:dyDescent="0.35">
      <c r="A208"/>
      <c r="B208"/>
      <c r="C208"/>
      <c r="D208"/>
      <c r="E208"/>
      <c r="F208"/>
      <c r="G208"/>
      <c r="H208"/>
      <c r="I208"/>
      <c r="J208"/>
      <c r="K208"/>
      <c r="L208"/>
      <c r="M208"/>
      <c r="N208"/>
      <c r="O208"/>
      <c r="P208"/>
      <c r="Q208"/>
      <c r="R208"/>
      <c r="S208"/>
      <c r="T208"/>
      <c r="U208"/>
      <c r="V208"/>
      <c r="W208"/>
      <c r="X208"/>
      <c r="Y208"/>
      <c r="Z208"/>
      <c r="AA208"/>
      <c r="AB208"/>
      <c r="AC208"/>
      <c r="AD208"/>
    </row>
    <row r="209" spans="1:30" x14ac:dyDescent="0.35">
      <c r="A209"/>
      <c r="B209"/>
      <c r="C209"/>
      <c r="D209"/>
      <c r="E209"/>
      <c r="F209"/>
      <c r="G209"/>
      <c r="H209"/>
      <c r="I209"/>
      <c r="J209"/>
      <c r="K209"/>
      <c r="L209"/>
      <c r="M209"/>
      <c r="N209"/>
      <c r="O209"/>
      <c r="P209"/>
      <c r="Q209"/>
      <c r="R209"/>
      <c r="S209"/>
      <c r="T209"/>
      <c r="U209"/>
      <c r="V209"/>
      <c r="W209"/>
      <c r="X209"/>
      <c r="Y209"/>
      <c r="Z209"/>
      <c r="AA209"/>
      <c r="AB209"/>
      <c r="AC209"/>
      <c r="AD209"/>
    </row>
    <row r="210" spans="1:30" x14ac:dyDescent="0.35">
      <c r="A210"/>
      <c r="B210"/>
      <c r="C210"/>
      <c r="D210"/>
      <c r="E210"/>
      <c r="F210"/>
      <c r="G210"/>
      <c r="H210"/>
      <c r="I210"/>
      <c r="J210"/>
      <c r="K210"/>
      <c r="L210"/>
      <c r="M210"/>
      <c r="N210"/>
      <c r="O210"/>
      <c r="P210"/>
      <c r="Q210"/>
      <c r="R210"/>
      <c r="S210"/>
      <c r="T210"/>
      <c r="U210"/>
      <c r="V210"/>
      <c r="W210"/>
      <c r="X210"/>
      <c r="Y210"/>
      <c r="Z210"/>
      <c r="AA210"/>
      <c r="AB210"/>
      <c r="AC210"/>
      <c r="AD210"/>
    </row>
    <row r="211" spans="1:30" x14ac:dyDescent="0.35">
      <c r="A211"/>
      <c r="B211"/>
      <c r="C211"/>
      <c r="D211"/>
      <c r="E211"/>
      <c r="F211"/>
      <c r="G211"/>
      <c r="H211"/>
      <c r="I211"/>
      <c r="J211"/>
      <c r="K211"/>
      <c r="L211"/>
      <c r="M211"/>
      <c r="N211"/>
      <c r="O211"/>
      <c r="P211"/>
      <c r="Q211"/>
      <c r="R211"/>
      <c r="S211"/>
      <c r="T211"/>
      <c r="U211"/>
      <c r="V211"/>
      <c r="W211"/>
      <c r="X211"/>
      <c r="Y211"/>
      <c r="Z211"/>
      <c r="AA211"/>
      <c r="AB211"/>
      <c r="AC211"/>
      <c r="AD211"/>
    </row>
    <row r="212" spans="1:30" x14ac:dyDescent="0.35">
      <c r="A212"/>
      <c r="B212"/>
      <c r="C212"/>
      <c r="D212"/>
      <c r="E212"/>
      <c r="F212"/>
      <c r="G212"/>
      <c r="H212"/>
      <c r="I212"/>
      <c r="J212"/>
      <c r="K212"/>
      <c r="L212"/>
      <c r="M212"/>
      <c r="N212"/>
      <c r="O212"/>
      <c r="P212"/>
      <c r="Q212"/>
      <c r="R212"/>
      <c r="S212"/>
      <c r="T212"/>
      <c r="U212"/>
      <c r="V212"/>
      <c r="W212"/>
      <c r="X212"/>
      <c r="Y212"/>
      <c r="Z212"/>
      <c r="AA212"/>
      <c r="AB212"/>
      <c r="AC212"/>
      <c r="AD212"/>
    </row>
    <row r="213" spans="1:30" x14ac:dyDescent="0.35">
      <c r="A213"/>
      <c r="B213"/>
      <c r="C213"/>
      <c r="D213"/>
      <c r="E213"/>
      <c r="F213"/>
      <c r="G213"/>
      <c r="H213"/>
      <c r="I213"/>
      <c r="J213"/>
      <c r="K213"/>
      <c r="L213"/>
      <c r="M213"/>
      <c r="N213"/>
      <c r="O213"/>
      <c r="P213"/>
      <c r="Q213"/>
      <c r="R213"/>
      <c r="S213"/>
      <c r="T213"/>
      <c r="U213"/>
      <c r="V213"/>
      <c r="W213"/>
      <c r="X213"/>
      <c r="Y213"/>
      <c r="Z213"/>
      <c r="AA213"/>
      <c r="AB213"/>
      <c r="AC213"/>
      <c r="AD213"/>
    </row>
    <row r="214" spans="1:30" x14ac:dyDescent="0.35">
      <c r="A214"/>
      <c r="B214"/>
      <c r="C214"/>
      <c r="D214"/>
      <c r="E214"/>
      <c r="F214"/>
      <c r="G214"/>
      <c r="H214"/>
      <c r="I214"/>
      <c r="J214"/>
      <c r="K214"/>
      <c r="L214"/>
      <c r="M214"/>
      <c r="N214"/>
      <c r="O214"/>
      <c r="P214"/>
      <c r="Q214"/>
      <c r="R214"/>
      <c r="S214"/>
      <c r="T214"/>
      <c r="U214"/>
      <c r="V214"/>
      <c r="W214"/>
      <c r="X214"/>
      <c r="Y214"/>
      <c r="Z214"/>
      <c r="AA214"/>
      <c r="AB214"/>
      <c r="AC214"/>
      <c r="AD214"/>
    </row>
    <row r="215" spans="1:30" x14ac:dyDescent="0.35">
      <c r="A215"/>
      <c r="B215"/>
      <c r="C215"/>
      <c r="D215"/>
      <c r="E215"/>
      <c r="F215"/>
      <c r="G215"/>
      <c r="H215"/>
      <c r="I215"/>
      <c r="J215"/>
      <c r="K215"/>
      <c r="L215"/>
      <c r="M215"/>
      <c r="N215"/>
      <c r="O215"/>
      <c r="P215"/>
      <c r="Q215"/>
      <c r="R215"/>
      <c r="S215"/>
      <c r="T215"/>
      <c r="U215"/>
      <c r="V215"/>
      <c r="W215"/>
      <c r="X215"/>
      <c r="Y215"/>
      <c r="Z215"/>
      <c r="AA215"/>
      <c r="AB215"/>
      <c r="AC215"/>
      <c r="AD215"/>
    </row>
    <row r="216" spans="1:30" x14ac:dyDescent="0.35">
      <c r="A216"/>
      <c r="B216"/>
      <c r="C216"/>
      <c r="D216"/>
      <c r="E216"/>
      <c r="F216"/>
      <c r="G216"/>
      <c r="H216"/>
      <c r="I216"/>
      <c r="J216"/>
      <c r="K216"/>
      <c r="L216"/>
      <c r="M216"/>
      <c r="N216"/>
      <c r="O216"/>
      <c r="P216"/>
      <c r="Q216"/>
      <c r="R216"/>
      <c r="S216"/>
      <c r="T216"/>
      <c r="U216"/>
      <c r="V216"/>
      <c r="W216"/>
      <c r="X216"/>
      <c r="Y216"/>
      <c r="Z216"/>
      <c r="AA216"/>
      <c r="AB216"/>
      <c r="AC216"/>
      <c r="AD216"/>
    </row>
    <row r="217" spans="1:30" x14ac:dyDescent="0.35">
      <c r="A217"/>
      <c r="B217"/>
      <c r="C217"/>
      <c r="D217"/>
      <c r="E217"/>
      <c r="F217"/>
      <c r="G217"/>
      <c r="H217"/>
      <c r="I217"/>
      <c r="J217"/>
      <c r="K217"/>
      <c r="L217"/>
      <c r="M217"/>
      <c r="N217"/>
      <c r="O217"/>
      <c r="P217"/>
      <c r="Q217"/>
      <c r="R217"/>
      <c r="S217"/>
      <c r="T217"/>
      <c r="U217"/>
      <c r="V217"/>
      <c r="W217"/>
      <c r="X217"/>
      <c r="Y217"/>
      <c r="Z217"/>
      <c r="AA217"/>
      <c r="AB217"/>
      <c r="AC217"/>
      <c r="AD217"/>
    </row>
    <row r="218" spans="1:30" x14ac:dyDescent="0.35">
      <c r="A218"/>
      <c r="B218"/>
      <c r="C218"/>
      <c r="D218"/>
      <c r="E218"/>
      <c r="F218"/>
      <c r="G218"/>
      <c r="H218"/>
      <c r="I218"/>
      <c r="J218"/>
      <c r="K218"/>
      <c r="L218"/>
      <c r="M218"/>
      <c r="N218"/>
      <c r="O218"/>
      <c r="P218"/>
      <c r="Q218"/>
      <c r="R218"/>
      <c r="S218"/>
      <c r="T218"/>
      <c r="U218"/>
      <c r="V218"/>
      <c r="W218"/>
      <c r="X218"/>
      <c r="Y218"/>
      <c r="Z218"/>
      <c r="AA218"/>
      <c r="AB218"/>
      <c r="AC218"/>
      <c r="AD218"/>
    </row>
    <row r="219" spans="1:30" x14ac:dyDescent="0.35">
      <c r="A219"/>
      <c r="B219"/>
      <c r="C219"/>
      <c r="D219"/>
      <c r="E219"/>
      <c r="F219"/>
      <c r="G219"/>
      <c r="H219"/>
      <c r="I219"/>
      <c r="J219"/>
      <c r="K219"/>
      <c r="L219"/>
      <c r="M219"/>
      <c r="N219"/>
      <c r="O219"/>
      <c r="P219"/>
      <c r="Q219"/>
      <c r="R219"/>
      <c r="S219"/>
      <c r="T219"/>
      <c r="U219"/>
      <c r="V219"/>
      <c r="W219"/>
      <c r="X219"/>
      <c r="Y219"/>
      <c r="Z219"/>
      <c r="AA219"/>
      <c r="AB219"/>
      <c r="AC219"/>
      <c r="AD219"/>
    </row>
    <row r="220" spans="1:30" x14ac:dyDescent="0.35">
      <c r="A220"/>
      <c r="B220"/>
      <c r="C220"/>
      <c r="D220"/>
      <c r="E220"/>
      <c r="F220"/>
      <c r="G220"/>
      <c r="H220"/>
      <c r="I220"/>
      <c r="J220"/>
      <c r="K220"/>
      <c r="L220"/>
      <c r="M220"/>
      <c r="N220"/>
      <c r="O220"/>
      <c r="P220"/>
      <c r="Q220"/>
      <c r="R220"/>
      <c r="S220"/>
      <c r="T220"/>
      <c r="U220"/>
      <c r="V220"/>
      <c r="W220"/>
      <c r="X220"/>
      <c r="Y220"/>
      <c r="Z220"/>
      <c r="AA220"/>
      <c r="AB220"/>
      <c r="AC220"/>
      <c r="AD220"/>
    </row>
    <row r="221" spans="1:30" x14ac:dyDescent="0.35">
      <c r="A221"/>
      <c r="B221"/>
      <c r="C221"/>
      <c r="D221"/>
      <c r="E221"/>
      <c r="F221"/>
      <c r="G221"/>
      <c r="H221"/>
      <c r="I221"/>
      <c r="J221"/>
      <c r="K221"/>
      <c r="L221"/>
      <c r="M221"/>
      <c r="N221"/>
      <c r="O221"/>
      <c r="P221"/>
      <c r="Q221"/>
      <c r="R221"/>
      <c r="S221"/>
      <c r="T221"/>
      <c r="U221"/>
      <c r="V221"/>
      <c r="W221"/>
      <c r="X221"/>
      <c r="Y221"/>
      <c r="Z221"/>
      <c r="AA221"/>
      <c r="AB221"/>
      <c r="AC221"/>
      <c r="AD221"/>
    </row>
    <row r="222" spans="1:30" x14ac:dyDescent="0.35">
      <c r="A222"/>
      <c r="B222"/>
      <c r="C222"/>
      <c r="D222"/>
      <c r="E222"/>
      <c r="F222"/>
      <c r="G222"/>
      <c r="H222"/>
      <c r="I222"/>
      <c r="J222"/>
      <c r="K222"/>
      <c r="L222"/>
      <c r="M222"/>
      <c r="N222"/>
      <c r="O222"/>
      <c r="P222"/>
      <c r="Q222"/>
      <c r="R222"/>
      <c r="S222"/>
      <c r="T222"/>
      <c r="U222"/>
      <c r="V222"/>
      <c r="W222"/>
      <c r="X222"/>
      <c r="Y222"/>
      <c r="Z222"/>
      <c r="AA222"/>
      <c r="AB222"/>
      <c r="AC222"/>
      <c r="AD222"/>
    </row>
    <row r="223" spans="1:30" x14ac:dyDescent="0.35">
      <c r="A223"/>
      <c r="B223"/>
      <c r="C223"/>
      <c r="D223"/>
      <c r="E223"/>
      <c r="F223"/>
      <c r="G223"/>
      <c r="H223"/>
      <c r="I223"/>
      <c r="J223"/>
      <c r="K223"/>
      <c r="L223"/>
      <c r="M223"/>
      <c r="N223"/>
      <c r="O223"/>
      <c r="P223"/>
      <c r="Q223"/>
      <c r="R223"/>
      <c r="S223"/>
      <c r="T223"/>
      <c r="U223"/>
      <c r="V223"/>
      <c r="W223"/>
      <c r="X223"/>
      <c r="Y223"/>
      <c r="Z223"/>
      <c r="AA223"/>
      <c r="AB223"/>
      <c r="AC223"/>
      <c r="AD223"/>
    </row>
    <row r="224" spans="1:30" x14ac:dyDescent="0.35">
      <c r="A224"/>
      <c r="B224"/>
      <c r="C224"/>
      <c r="D224"/>
      <c r="E224"/>
      <c r="F224"/>
      <c r="G224"/>
      <c r="H224"/>
      <c r="I224"/>
      <c r="J224"/>
      <c r="K224"/>
      <c r="L224"/>
      <c r="M224"/>
      <c r="N224"/>
      <c r="O224"/>
      <c r="P224"/>
      <c r="Q224"/>
      <c r="R224"/>
      <c r="S224"/>
      <c r="T224"/>
      <c r="U224"/>
      <c r="V224"/>
      <c r="W224"/>
      <c r="X224"/>
      <c r="Y224"/>
      <c r="Z224"/>
      <c r="AA224"/>
      <c r="AB224"/>
      <c r="AC224"/>
      <c r="AD224"/>
    </row>
    <row r="225" spans="1:30" x14ac:dyDescent="0.35">
      <c r="A225"/>
      <c r="B225"/>
      <c r="C225"/>
      <c r="D225"/>
      <c r="E225"/>
      <c r="F225"/>
      <c r="G225"/>
      <c r="H225"/>
      <c r="I225"/>
      <c r="J225"/>
      <c r="K225"/>
      <c r="L225"/>
      <c r="M225"/>
      <c r="N225"/>
      <c r="O225"/>
      <c r="P225"/>
      <c r="Q225"/>
      <c r="R225"/>
      <c r="S225"/>
      <c r="T225"/>
      <c r="U225"/>
      <c r="V225"/>
      <c r="W225"/>
      <c r="X225"/>
      <c r="Y225"/>
      <c r="Z225"/>
      <c r="AA225"/>
      <c r="AB225"/>
      <c r="AC225"/>
      <c r="AD225"/>
    </row>
    <row r="226" spans="1:30" x14ac:dyDescent="0.35">
      <c r="A226"/>
      <c r="B226"/>
      <c r="C226"/>
      <c r="D226"/>
      <c r="E226"/>
      <c r="F226"/>
      <c r="G226"/>
      <c r="H226"/>
      <c r="I226"/>
      <c r="J226"/>
      <c r="K226"/>
      <c r="L226"/>
      <c r="M226"/>
      <c r="N226"/>
      <c r="O226"/>
      <c r="P226"/>
      <c r="Q226"/>
      <c r="R226"/>
      <c r="S226"/>
      <c r="T226"/>
      <c r="U226"/>
      <c r="V226"/>
      <c r="W226"/>
      <c r="X226"/>
      <c r="Y226"/>
      <c r="Z226"/>
      <c r="AA226"/>
      <c r="AB226"/>
      <c r="AC226"/>
      <c r="AD226"/>
    </row>
    <row r="227" spans="1:30" x14ac:dyDescent="0.35">
      <c r="A227"/>
      <c r="B227"/>
      <c r="C227"/>
      <c r="D227"/>
      <c r="E227"/>
      <c r="F227"/>
      <c r="G227"/>
      <c r="H227"/>
      <c r="I227"/>
      <c r="J227"/>
      <c r="K227"/>
      <c r="L227"/>
      <c r="M227"/>
      <c r="N227"/>
      <c r="O227"/>
      <c r="P227"/>
      <c r="Q227"/>
      <c r="R227"/>
      <c r="S227"/>
      <c r="T227"/>
      <c r="U227"/>
      <c r="V227"/>
      <c r="W227"/>
      <c r="X227"/>
      <c r="Y227"/>
      <c r="Z227"/>
      <c r="AA227"/>
      <c r="AB227"/>
      <c r="AC227"/>
      <c r="AD227"/>
    </row>
    <row r="228" spans="1:30" x14ac:dyDescent="0.35">
      <c r="A228"/>
      <c r="B228"/>
      <c r="C228"/>
      <c r="D228"/>
      <c r="E228"/>
      <c r="F228"/>
      <c r="G228"/>
      <c r="H228"/>
      <c r="I228"/>
      <c r="J228"/>
      <c r="K228"/>
      <c r="L228"/>
      <c r="M228"/>
      <c r="N228"/>
      <c r="O228"/>
      <c r="P228"/>
      <c r="Q228"/>
      <c r="R228"/>
      <c r="S228"/>
      <c r="T228"/>
      <c r="U228"/>
      <c r="V228"/>
      <c r="W228"/>
      <c r="X228"/>
      <c r="Y228"/>
      <c r="Z228"/>
      <c r="AA228"/>
      <c r="AB228"/>
      <c r="AC228"/>
      <c r="AD228"/>
    </row>
    <row r="229" spans="1:30" x14ac:dyDescent="0.35">
      <c r="A229"/>
      <c r="B229"/>
      <c r="C229"/>
      <c r="D229"/>
      <c r="E229"/>
      <c r="F229"/>
      <c r="G229"/>
      <c r="H229"/>
      <c r="I229"/>
      <c r="J229"/>
      <c r="K229"/>
      <c r="L229"/>
      <c r="M229"/>
      <c r="N229"/>
      <c r="O229"/>
      <c r="P229"/>
      <c r="Q229"/>
      <c r="R229"/>
      <c r="S229"/>
      <c r="T229"/>
      <c r="U229"/>
      <c r="V229"/>
      <c r="W229"/>
      <c r="X229"/>
      <c r="Y229"/>
      <c r="Z229"/>
      <c r="AA229"/>
      <c r="AB229"/>
      <c r="AC229"/>
      <c r="AD229"/>
    </row>
    <row r="230" spans="1:30" x14ac:dyDescent="0.35">
      <c r="A230"/>
      <c r="B230"/>
      <c r="C230"/>
      <c r="D230"/>
      <c r="E230"/>
      <c r="F230"/>
      <c r="G230"/>
      <c r="H230"/>
      <c r="I230"/>
      <c r="J230"/>
      <c r="K230"/>
      <c r="L230"/>
      <c r="M230"/>
      <c r="N230"/>
      <c r="O230"/>
      <c r="P230"/>
      <c r="Q230"/>
      <c r="R230"/>
      <c r="S230"/>
      <c r="T230"/>
      <c r="U230"/>
      <c r="V230"/>
      <c r="W230"/>
      <c r="X230"/>
      <c r="Y230"/>
      <c r="Z230"/>
      <c r="AA230"/>
      <c r="AB230"/>
      <c r="AC230"/>
      <c r="AD230"/>
    </row>
    <row r="231" spans="1:30" x14ac:dyDescent="0.35">
      <c r="A231"/>
      <c r="B231"/>
      <c r="C231"/>
      <c r="D231"/>
      <c r="E231"/>
      <c r="F231"/>
      <c r="G231"/>
      <c r="H231"/>
      <c r="I231"/>
      <c r="J231"/>
      <c r="K231"/>
      <c r="L231"/>
      <c r="M231"/>
      <c r="N231"/>
      <c r="O231"/>
      <c r="P231"/>
      <c r="Q231"/>
      <c r="R231"/>
      <c r="S231"/>
      <c r="T231"/>
      <c r="U231"/>
      <c r="V231"/>
      <c r="W231"/>
      <c r="X231"/>
      <c r="Y231"/>
      <c r="Z231"/>
      <c r="AA231"/>
      <c r="AB231"/>
      <c r="AC231"/>
      <c r="AD231"/>
    </row>
    <row r="232" spans="1:30" x14ac:dyDescent="0.35">
      <c r="A232"/>
      <c r="B232"/>
      <c r="C232"/>
      <c r="D232"/>
      <c r="E232"/>
      <c r="F232"/>
      <c r="G232"/>
      <c r="H232"/>
      <c r="I232"/>
      <c r="J232"/>
      <c r="K232"/>
      <c r="L232"/>
      <c r="M232"/>
      <c r="N232"/>
      <c r="O232"/>
      <c r="P232"/>
      <c r="Q232"/>
      <c r="R232"/>
      <c r="S232"/>
      <c r="T232"/>
      <c r="U232"/>
      <c r="V232"/>
      <c r="W232"/>
      <c r="X232"/>
      <c r="Y232"/>
      <c r="Z232"/>
      <c r="AA232"/>
      <c r="AB232"/>
      <c r="AC232"/>
      <c r="AD232"/>
    </row>
    <row r="233" spans="1:30" x14ac:dyDescent="0.35">
      <c r="A233"/>
      <c r="B233"/>
      <c r="C233"/>
      <c r="D233"/>
      <c r="E233"/>
      <c r="F233"/>
      <c r="G233"/>
      <c r="H233"/>
      <c r="I233"/>
      <c r="J233"/>
      <c r="K233"/>
      <c r="L233"/>
      <c r="M233"/>
      <c r="N233"/>
      <c r="O233"/>
      <c r="P233"/>
      <c r="Q233"/>
      <c r="R233"/>
      <c r="S233"/>
      <c r="T233"/>
      <c r="U233"/>
      <c r="V233"/>
      <c r="W233"/>
      <c r="X233"/>
      <c r="Y233"/>
      <c r="Z233"/>
      <c r="AA233"/>
      <c r="AB233"/>
      <c r="AC233"/>
      <c r="AD233"/>
    </row>
    <row r="234" spans="1:30" x14ac:dyDescent="0.35">
      <c r="A234"/>
      <c r="B234"/>
      <c r="C234"/>
      <c r="D234"/>
      <c r="E234"/>
      <c r="F234"/>
      <c r="G234"/>
      <c r="H234"/>
      <c r="I234"/>
      <c r="J234"/>
      <c r="K234"/>
      <c r="L234"/>
      <c r="M234"/>
      <c r="N234"/>
      <c r="O234"/>
      <c r="P234"/>
      <c r="Q234"/>
      <c r="R234"/>
      <c r="S234"/>
      <c r="T234"/>
      <c r="U234"/>
      <c r="V234"/>
      <c r="W234"/>
      <c r="X234"/>
      <c r="Y234"/>
      <c r="Z234"/>
      <c r="AA234"/>
      <c r="AB234"/>
      <c r="AC234"/>
      <c r="AD234"/>
    </row>
    <row r="235" spans="1:30" x14ac:dyDescent="0.35">
      <c r="A235"/>
      <c r="B235"/>
      <c r="C235"/>
      <c r="D235"/>
      <c r="E235"/>
      <c r="F235"/>
      <c r="G235"/>
      <c r="H235"/>
      <c r="I235"/>
      <c r="J235"/>
      <c r="K235"/>
      <c r="L235"/>
      <c r="M235"/>
      <c r="N235"/>
      <c r="O235"/>
      <c r="P235"/>
      <c r="Q235"/>
      <c r="R235"/>
      <c r="S235"/>
      <c r="T235"/>
      <c r="U235"/>
      <c r="V235"/>
      <c r="W235"/>
      <c r="X235"/>
      <c r="Y235"/>
      <c r="Z235"/>
      <c r="AA235"/>
      <c r="AB235"/>
      <c r="AC235"/>
      <c r="AD235"/>
    </row>
    <row r="236" spans="1:30" x14ac:dyDescent="0.35">
      <c r="A236"/>
      <c r="B236"/>
      <c r="C236"/>
      <c r="D236"/>
      <c r="E236"/>
      <c r="F236"/>
      <c r="G236"/>
      <c r="H236"/>
      <c r="I236"/>
      <c r="J236"/>
      <c r="K236"/>
      <c r="L236"/>
      <c r="M236"/>
      <c r="N236"/>
      <c r="O236"/>
      <c r="P236"/>
      <c r="Q236"/>
      <c r="R236"/>
      <c r="S236"/>
      <c r="T236"/>
      <c r="U236"/>
      <c r="V236"/>
      <c r="W236"/>
      <c r="X236"/>
      <c r="Y236"/>
      <c r="Z236"/>
      <c r="AA236"/>
      <c r="AB236"/>
      <c r="AC236"/>
      <c r="AD236"/>
    </row>
    <row r="237" spans="1:30" x14ac:dyDescent="0.35">
      <c r="A237"/>
      <c r="B237"/>
      <c r="C237"/>
      <c r="D237"/>
      <c r="E237"/>
      <c r="F237"/>
      <c r="G237"/>
      <c r="H237"/>
      <c r="I237"/>
      <c r="J237"/>
      <c r="K237"/>
      <c r="L237"/>
      <c r="M237"/>
      <c r="N237"/>
      <c r="O237"/>
      <c r="P237"/>
      <c r="Q237"/>
      <c r="R237"/>
      <c r="S237"/>
      <c r="T237"/>
      <c r="U237"/>
      <c r="V237"/>
      <c r="W237"/>
      <c r="X237"/>
      <c r="Y237"/>
      <c r="Z237"/>
      <c r="AA237"/>
      <c r="AB237"/>
      <c r="AC237"/>
      <c r="AD237"/>
    </row>
    <row r="238" spans="1:30" x14ac:dyDescent="0.35">
      <c r="A238"/>
      <c r="B238"/>
      <c r="C238"/>
      <c r="D238"/>
      <c r="E238"/>
      <c r="F238"/>
      <c r="G238"/>
      <c r="H238"/>
      <c r="I238"/>
      <c r="J238"/>
      <c r="K238"/>
      <c r="L238"/>
      <c r="M238"/>
      <c r="N238"/>
      <c r="O238"/>
      <c r="P238"/>
      <c r="Q238"/>
      <c r="R238"/>
      <c r="S238"/>
      <c r="T238"/>
      <c r="U238"/>
      <c r="V238"/>
      <c r="W238"/>
      <c r="X238"/>
      <c r="Y238"/>
      <c r="Z238"/>
      <c r="AA238"/>
      <c r="AB238"/>
      <c r="AC238"/>
      <c r="AD238"/>
    </row>
    <row r="239" spans="1:30" x14ac:dyDescent="0.35">
      <c r="A239"/>
      <c r="B239"/>
      <c r="C239"/>
      <c r="D239"/>
      <c r="E239"/>
      <c r="F239"/>
      <c r="G239"/>
      <c r="H239"/>
      <c r="I239"/>
      <c r="J239"/>
      <c r="K239"/>
      <c r="L239"/>
      <c r="M239"/>
      <c r="N239"/>
      <c r="O239"/>
      <c r="P239"/>
      <c r="Q239"/>
      <c r="R239"/>
      <c r="S239"/>
      <c r="T239"/>
      <c r="U239"/>
      <c r="V239"/>
      <c r="W239"/>
      <c r="X239"/>
      <c r="Y239"/>
      <c r="Z239"/>
      <c r="AA239"/>
      <c r="AB239"/>
      <c r="AC239"/>
      <c r="AD239"/>
    </row>
    <row r="240" spans="1:30" x14ac:dyDescent="0.35">
      <c r="A240"/>
      <c r="B240"/>
      <c r="C240"/>
      <c r="D240"/>
      <c r="E240"/>
      <c r="F240"/>
      <c r="G240"/>
      <c r="H240"/>
      <c r="I240"/>
      <c r="J240"/>
      <c r="K240"/>
      <c r="L240"/>
      <c r="M240"/>
      <c r="N240"/>
      <c r="O240"/>
      <c r="P240"/>
      <c r="Q240"/>
      <c r="R240"/>
      <c r="S240"/>
      <c r="T240"/>
      <c r="U240"/>
      <c r="V240"/>
      <c r="W240"/>
      <c r="X240"/>
      <c r="Y240"/>
      <c r="Z240"/>
      <c r="AA240"/>
      <c r="AB240"/>
      <c r="AC240"/>
      <c r="AD240"/>
    </row>
    <row r="241" spans="1:30" x14ac:dyDescent="0.35">
      <c r="A241"/>
      <c r="B241"/>
      <c r="C241"/>
      <c r="D241"/>
      <c r="E241"/>
      <c r="F241"/>
      <c r="G241"/>
      <c r="H241"/>
      <c r="I241"/>
      <c r="J241"/>
      <c r="K241"/>
      <c r="L241"/>
      <c r="M241"/>
      <c r="N241"/>
      <c r="O241"/>
      <c r="P241"/>
      <c r="Q241"/>
      <c r="R241"/>
      <c r="S241"/>
      <c r="T241"/>
      <c r="U241"/>
      <c r="V241"/>
      <c r="W241"/>
      <c r="X241"/>
      <c r="Y241"/>
      <c r="Z241"/>
      <c r="AA241"/>
      <c r="AB241"/>
      <c r="AC241"/>
      <c r="AD241"/>
    </row>
    <row r="242" spans="1:30" x14ac:dyDescent="0.35">
      <c r="A242"/>
      <c r="B242"/>
      <c r="C242"/>
      <c r="D242"/>
      <c r="E242"/>
      <c r="F242"/>
      <c r="G242"/>
      <c r="H242"/>
      <c r="I242"/>
      <c r="J242"/>
      <c r="K242"/>
      <c r="L242"/>
      <c r="M242"/>
      <c r="N242"/>
      <c r="O242"/>
      <c r="P242"/>
      <c r="Q242"/>
      <c r="R242"/>
      <c r="S242"/>
      <c r="T242"/>
      <c r="U242"/>
      <c r="V242"/>
      <c r="W242"/>
      <c r="X242"/>
      <c r="Y242"/>
      <c r="Z242"/>
      <c r="AA242"/>
      <c r="AB242"/>
      <c r="AC242"/>
      <c r="AD242"/>
    </row>
    <row r="243" spans="1:30" x14ac:dyDescent="0.35">
      <c r="A243"/>
      <c r="B243"/>
      <c r="C243"/>
      <c r="D243"/>
      <c r="E243"/>
      <c r="F243"/>
      <c r="G243"/>
      <c r="H243"/>
      <c r="I243"/>
      <c r="J243"/>
      <c r="K243"/>
      <c r="L243"/>
      <c r="M243"/>
      <c r="N243"/>
      <c r="O243"/>
      <c r="P243"/>
      <c r="Q243"/>
      <c r="R243"/>
      <c r="S243"/>
      <c r="T243"/>
      <c r="U243"/>
      <c r="V243"/>
      <c r="W243"/>
      <c r="X243"/>
      <c r="Y243"/>
      <c r="Z243"/>
      <c r="AA243"/>
      <c r="AB243"/>
      <c r="AC243"/>
      <c r="AD243"/>
    </row>
    <row r="244" spans="1:30" x14ac:dyDescent="0.35">
      <c r="A244"/>
      <c r="B244"/>
      <c r="C244"/>
      <c r="D244"/>
      <c r="E244"/>
      <c r="F244"/>
      <c r="G244"/>
      <c r="H244"/>
      <c r="I244"/>
      <c r="J244"/>
      <c r="K244"/>
      <c r="L244"/>
      <c r="M244"/>
      <c r="N244"/>
      <c r="O244"/>
      <c r="P244"/>
      <c r="Q244"/>
      <c r="R244"/>
      <c r="S244"/>
      <c r="T244"/>
      <c r="U244"/>
      <c r="V244"/>
      <c r="W244"/>
      <c r="X244"/>
      <c r="Y244"/>
      <c r="Z244"/>
      <c r="AA244"/>
      <c r="AB244"/>
      <c r="AC244"/>
      <c r="AD244"/>
    </row>
    <row r="245" spans="1:30" x14ac:dyDescent="0.35">
      <c r="A245"/>
      <c r="B245"/>
      <c r="C245"/>
      <c r="D245"/>
      <c r="E245"/>
      <c r="F245"/>
      <c r="G245"/>
      <c r="H245"/>
      <c r="I245"/>
      <c r="J245"/>
      <c r="K245"/>
      <c r="L245"/>
      <c r="M245"/>
      <c r="N245"/>
      <c r="O245"/>
      <c r="P245"/>
      <c r="Q245"/>
      <c r="R245"/>
      <c r="S245"/>
      <c r="T245"/>
      <c r="U245"/>
      <c r="V245"/>
      <c r="W245"/>
      <c r="X245"/>
      <c r="Y245"/>
      <c r="Z245"/>
      <c r="AA245"/>
      <c r="AB245"/>
      <c r="AC245"/>
      <c r="AD245"/>
    </row>
    <row r="246" spans="1:30" x14ac:dyDescent="0.35">
      <c r="A246"/>
      <c r="B246"/>
      <c r="C246"/>
      <c r="D246"/>
      <c r="E246"/>
      <c r="F246"/>
      <c r="G246"/>
      <c r="H246"/>
      <c r="I246"/>
      <c r="J246"/>
      <c r="K246"/>
      <c r="L246"/>
      <c r="M246"/>
      <c r="N246"/>
      <c r="O246"/>
      <c r="P246"/>
      <c r="Q246"/>
      <c r="R246"/>
      <c r="S246"/>
      <c r="T246"/>
      <c r="U246"/>
      <c r="V246"/>
      <c r="W246"/>
      <c r="X246"/>
      <c r="Y246"/>
      <c r="Z246"/>
      <c r="AA246"/>
      <c r="AB246"/>
      <c r="AC246"/>
      <c r="AD246"/>
    </row>
    <row r="247" spans="1:30" x14ac:dyDescent="0.35">
      <c r="A247"/>
      <c r="B247"/>
      <c r="C247"/>
      <c r="D247"/>
      <c r="E247"/>
      <c r="F247"/>
      <c r="G247"/>
      <c r="H247"/>
      <c r="I247"/>
      <c r="J247"/>
      <c r="K247"/>
      <c r="L247"/>
      <c r="M247"/>
      <c r="N247"/>
      <c r="O247"/>
      <c r="P247"/>
      <c r="Q247"/>
      <c r="R247"/>
      <c r="S247"/>
      <c r="T247"/>
      <c r="U247"/>
      <c r="V247"/>
      <c r="W247"/>
      <c r="X247"/>
      <c r="Y247"/>
      <c r="Z247"/>
      <c r="AA247"/>
      <c r="AB247"/>
      <c r="AC247"/>
      <c r="AD247"/>
    </row>
    <row r="248" spans="1:30" x14ac:dyDescent="0.35">
      <c r="A248"/>
      <c r="B248"/>
      <c r="C248"/>
      <c r="D248"/>
      <c r="E248"/>
      <c r="F248"/>
      <c r="G248"/>
      <c r="H248"/>
      <c r="I248"/>
      <c r="J248"/>
      <c r="K248"/>
      <c r="L248"/>
      <c r="M248"/>
      <c r="N248"/>
      <c r="O248"/>
      <c r="P248"/>
      <c r="Q248"/>
      <c r="R248"/>
      <c r="S248"/>
      <c r="T248"/>
      <c r="U248"/>
      <c r="V248"/>
      <c r="W248"/>
      <c r="X248"/>
      <c r="Y248"/>
      <c r="Z248"/>
      <c r="AA248"/>
      <c r="AB248"/>
      <c r="AC248"/>
      <c r="AD248"/>
    </row>
    <row r="249" spans="1:30" x14ac:dyDescent="0.35">
      <c r="A249"/>
      <c r="B249"/>
      <c r="C249"/>
      <c r="D249"/>
      <c r="E249"/>
      <c r="F249"/>
      <c r="G249"/>
      <c r="H249"/>
      <c r="I249"/>
      <c r="J249"/>
      <c r="K249"/>
      <c r="L249"/>
      <c r="M249"/>
      <c r="N249"/>
      <c r="O249"/>
      <c r="P249"/>
      <c r="Q249"/>
      <c r="R249"/>
      <c r="S249"/>
      <c r="T249"/>
      <c r="U249"/>
      <c r="V249"/>
      <c r="W249"/>
      <c r="X249"/>
      <c r="Y249"/>
      <c r="Z249"/>
      <c r="AA249"/>
      <c r="AB249"/>
      <c r="AC249"/>
      <c r="AD249"/>
    </row>
    <row r="250" spans="1:30" x14ac:dyDescent="0.35">
      <c r="A250"/>
      <c r="B250"/>
      <c r="C250"/>
      <c r="D250"/>
      <c r="E250"/>
      <c r="F250"/>
      <c r="G250"/>
      <c r="H250"/>
      <c r="I250"/>
      <c r="J250"/>
      <c r="K250"/>
      <c r="L250"/>
      <c r="M250"/>
      <c r="N250"/>
      <c r="O250"/>
      <c r="P250"/>
      <c r="Q250"/>
      <c r="R250"/>
      <c r="S250"/>
      <c r="T250"/>
      <c r="U250"/>
      <c r="V250"/>
      <c r="W250"/>
      <c r="X250"/>
      <c r="Y250"/>
      <c r="Z250"/>
      <c r="AA250"/>
      <c r="AB250"/>
      <c r="AC250"/>
      <c r="AD250"/>
    </row>
    <row r="251" spans="1:30" x14ac:dyDescent="0.35">
      <c r="A251"/>
      <c r="B251"/>
      <c r="C251"/>
      <c r="D251"/>
      <c r="E251"/>
      <c r="F251"/>
      <c r="G251"/>
      <c r="H251"/>
      <c r="I251"/>
      <c r="J251"/>
      <c r="K251"/>
      <c r="L251"/>
      <c r="M251"/>
      <c r="N251"/>
      <c r="O251"/>
      <c r="P251"/>
      <c r="Q251"/>
      <c r="R251"/>
      <c r="S251"/>
      <c r="T251"/>
      <c r="U251"/>
      <c r="V251"/>
      <c r="W251"/>
      <c r="X251"/>
      <c r="Y251"/>
      <c r="Z251"/>
      <c r="AA251"/>
      <c r="AB251"/>
      <c r="AC251"/>
      <c r="AD251"/>
    </row>
    <row r="252" spans="1:30" x14ac:dyDescent="0.35">
      <c r="A252"/>
      <c r="B252"/>
      <c r="C252"/>
      <c r="D252"/>
      <c r="E252"/>
      <c r="F252"/>
      <c r="G252"/>
      <c r="H252"/>
      <c r="I252"/>
      <c r="J252"/>
      <c r="K252"/>
      <c r="L252"/>
      <c r="M252"/>
      <c r="N252"/>
      <c r="O252"/>
      <c r="P252"/>
      <c r="Q252"/>
      <c r="R252"/>
      <c r="S252"/>
      <c r="T252"/>
      <c r="U252"/>
      <c r="V252"/>
      <c r="W252"/>
      <c r="X252"/>
      <c r="Y252"/>
      <c r="Z252"/>
      <c r="AA252"/>
      <c r="AB252"/>
      <c r="AC252"/>
      <c r="AD252"/>
    </row>
    <row r="253" spans="1:30" x14ac:dyDescent="0.35">
      <c r="A253"/>
      <c r="B253"/>
      <c r="C253"/>
      <c r="D253"/>
      <c r="E253"/>
      <c r="F253"/>
      <c r="G253"/>
      <c r="H253"/>
      <c r="I253"/>
      <c r="J253"/>
      <c r="K253"/>
      <c r="L253"/>
      <c r="M253"/>
      <c r="N253"/>
      <c r="O253"/>
      <c r="P253"/>
      <c r="Q253"/>
      <c r="R253"/>
      <c r="S253"/>
      <c r="T253"/>
      <c r="U253"/>
      <c r="V253"/>
      <c r="W253"/>
      <c r="X253"/>
      <c r="Y253"/>
      <c r="Z253"/>
      <c r="AA253"/>
      <c r="AB253"/>
      <c r="AC253"/>
      <c r="AD253"/>
    </row>
    <row r="254" spans="1:30" x14ac:dyDescent="0.35">
      <c r="A254"/>
      <c r="B254"/>
      <c r="C254"/>
      <c r="D254"/>
      <c r="E254"/>
      <c r="F254"/>
      <c r="G254"/>
      <c r="H254"/>
      <c r="I254"/>
      <c r="J254"/>
      <c r="K254"/>
      <c r="L254"/>
      <c r="M254"/>
      <c r="N254"/>
      <c r="O254"/>
      <c r="P254"/>
      <c r="Q254"/>
      <c r="R254"/>
      <c r="S254"/>
      <c r="T254"/>
      <c r="U254"/>
      <c r="V254"/>
      <c r="W254"/>
      <c r="X254"/>
      <c r="Y254"/>
      <c r="Z254"/>
      <c r="AA254"/>
      <c r="AB254"/>
      <c r="AC254"/>
      <c r="AD254"/>
    </row>
    <row r="255" spans="1:30" x14ac:dyDescent="0.35">
      <c r="A255"/>
      <c r="B255"/>
      <c r="C255"/>
      <c r="D255"/>
      <c r="E255"/>
      <c r="F255"/>
      <c r="G255"/>
      <c r="H255"/>
      <c r="I255"/>
      <c r="J255"/>
      <c r="K255"/>
      <c r="L255"/>
      <c r="M255"/>
      <c r="N255"/>
      <c r="O255"/>
      <c r="P255"/>
      <c r="Q255"/>
      <c r="R255"/>
      <c r="S255"/>
      <c r="T255"/>
      <c r="U255"/>
      <c r="V255"/>
      <c r="W255"/>
      <c r="X255"/>
      <c r="Y255"/>
      <c r="Z255"/>
      <c r="AA255"/>
      <c r="AB255"/>
      <c r="AC255"/>
      <c r="AD255"/>
    </row>
    <row r="256" spans="1:30" x14ac:dyDescent="0.35">
      <c r="A256"/>
      <c r="B256"/>
      <c r="C256"/>
      <c r="D256"/>
      <c r="E256"/>
      <c r="F256"/>
      <c r="G256"/>
      <c r="H256"/>
      <c r="I256"/>
      <c r="J256"/>
      <c r="K256"/>
      <c r="L256"/>
      <c r="M256"/>
      <c r="N256"/>
      <c r="O256"/>
      <c r="P256"/>
      <c r="Q256"/>
      <c r="R256"/>
      <c r="S256"/>
      <c r="T256"/>
      <c r="U256"/>
      <c r="V256"/>
      <c r="W256"/>
      <c r="X256"/>
      <c r="Y256"/>
      <c r="Z256"/>
      <c r="AA256"/>
      <c r="AB256"/>
      <c r="AC256"/>
      <c r="AD256"/>
    </row>
    <row r="257" spans="1:30" x14ac:dyDescent="0.35">
      <c r="A257"/>
      <c r="B257"/>
      <c r="C257"/>
      <c r="D257"/>
      <c r="E257"/>
      <c r="F257"/>
      <c r="G257"/>
      <c r="H257"/>
      <c r="I257"/>
      <c r="J257"/>
      <c r="K257"/>
      <c r="L257"/>
      <c r="M257"/>
      <c r="N257"/>
      <c r="O257"/>
      <c r="P257"/>
      <c r="Q257"/>
      <c r="R257"/>
      <c r="S257"/>
      <c r="T257"/>
      <c r="U257"/>
      <c r="V257"/>
      <c r="W257"/>
      <c r="X257"/>
      <c r="Y257"/>
      <c r="Z257"/>
      <c r="AA257"/>
      <c r="AB257"/>
      <c r="AC257"/>
      <c r="AD257"/>
    </row>
    <row r="258" spans="1:30" x14ac:dyDescent="0.35">
      <c r="A258"/>
      <c r="B258"/>
      <c r="C258"/>
      <c r="D258"/>
      <c r="E258"/>
      <c r="F258"/>
      <c r="G258"/>
      <c r="H258"/>
      <c r="I258"/>
      <c r="J258"/>
      <c r="K258"/>
      <c r="L258"/>
      <c r="M258"/>
      <c r="N258"/>
      <c r="O258"/>
      <c r="P258"/>
      <c r="Q258"/>
      <c r="R258"/>
      <c r="S258"/>
      <c r="T258"/>
      <c r="U258"/>
      <c r="V258"/>
      <c r="W258"/>
      <c r="X258"/>
      <c r="Y258"/>
      <c r="Z258"/>
      <c r="AA258"/>
      <c r="AB258"/>
      <c r="AC258"/>
      <c r="AD258"/>
    </row>
    <row r="259" spans="1:30" x14ac:dyDescent="0.35">
      <c r="A259"/>
      <c r="B259"/>
      <c r="C259"/>
      <c r="D259"/>
      <c r="E259"/>
      <c r="F259"/>
      <c r="G259"/>
      <c r="H259"/>
      <c r="I259"/>
      <c r="J259"/>
      <c r="K259"/>
      <c r="L259"/>
      <c r="M259"/>
      <c r="N259"/>
      <c r="O259"/>
      <c r="P259"/>
      <c r="Q259"/>
      <c r="R259"/>
      <c r="S259"/>
      <c r="T259"/>
      <c r="U259"/>
      <c r="V259"/>
      <c r="W259"/>
      <c r="X259"/>
      <c r="Y259"/>
      <c r="Z259"/>
      <c r="AA259"/>
      <c r="AB259"/>
      <c r="AC259"/>
      <c r="AD259"/>
    </row>
    <row r="260" spans="1:30" x14ac:dyDescent="0.35">
      <c r="A260"/>
      <c r="B260"/>
      <c r="C260"/>
      <c r="D260"/>
      <c r="E260"/>
      <c r="F260"/>
      <c r="G260"/>
      <c r="H260"/>
      <c r="I260"/>
      <c r="J260"/>
      <c r="K260"/>
      <c r="L260"/>
      <c r="M260"/>
      <c r="N260"/>
      <c r="O260"/>
      <c r="P260"/>
      <c r="Q260"/>
      <c r="R260"/>
      <c r="S260"/>
      <c r="T260"/>
      <c r="U260"/>
      <c r="V260"/>
      <c r="W260"/>
      <c r="X260"/>
      <c r="Y260"/>
      <c r="Z260"/>
      <c r="AA260"/>
      <c r="AB260"/>
      <c r="AC260"/>
      <c r="AD260"/>
    </row>
    <row r="261" spans="1:30" x14ac:dyDescent="0.35">
      <c r="A261"/>
      <c r="B261"/>
      <c r="C261"/>
      <c r="D261"/>
      <c r="E261"/>
      <c r="F261"/>
      <c r="G261"/>
      <c r="H261"/>
      <c r="I261"/>
      <c r="J261"/>
      <c r="K261"/>
      <c r="L261"/>
      <c r="M261"/>
      <c r="N261"/>
      <c r="O261"/>
      <c r="P261"/>
      <c r="Q261"/>
      <c r="R261"/>
      <c r="S261"/>
      <c r="T261"/>
      <c r="U261"/>
      <c r="V261"/>
      <c r="W261"/>
      <c r="X261"/>
      <c r="Y261"/>
      <c r="Z261"/>
      <c r="AA261"/>
      <c r="AB261"/>
      <c r="AC261"/>
      <c r="AD261"/>
    </row>
    <row r="262" spans="1:30" x14ac:dyDescent="0.35">
      <c r="A262"/>
      <c r="B262"/>
      <c r="C262"/>
      <c r="D262"/>
      <c r="E262"/>
      <c r="F262"/>
      <c r="G262"/>
      <c r="H262"/>
      <c r="I262"/>
      <c r="J262"/>
      <c r="K262"/>
      <c r="L262"/>
      <c r="M262"/>
      <c r="N262"/>
      <c r="O262"/>
      <c r="P262"/>
      <c r="Q262"/>
      <c r="R262"/>
      <c r="S262"/>
      <c r="T262"/>
      <c r="U262"/>
      <c r="V262"/>
      <c r="W262"/>
      <c r="X262"/>
      <c r="Y262"/>
      <c r="Z262"/>
      <c r="AA262"/>
      <c r="AB262"/>
      <c r="AC262"/>
      <c r="AD262"/>
    </row>
    <row r="263" spans="1:30" x14ac:dyDescent="0.35">
      <c r="A263"/>
      <c r="B263"/>
      <c r="C263"/>
      <c r="D263"/>
      <c r="E263"/>
      <c r="F263"/>
      <c r="G263"/>
      <c r="H263"/>
      <c r="I263"/>
      <c r="J263"/>
      <c r="K263"/>
      <c r="L263"/>
      <c r="M263"/>
      <c r="N263"/>
      <c r="O263"/>
      <c r="P263"/>
      <c r="Q263"/>
      <c r="R263"/>
      <c r="S263"/>
      <c r="T263"/>
      <c r="U263"/>
      <c r="V263"/>
      <c r="W263"/>
      <c r="X263"/>
      <c r="Y263"/>
      <c r="Z263"/>
      <c r="AA263"/>
      <c r="AB263"/>
      <c r="AC263"/>
      <c r="AD263"/>
    </row>
    <row r="264" spans="1:30" x14ac:dyDescent="0.35">
      <c r="A264"/>
      <c r="B264"/>
      <c r="C264"/>
      <c r="D264"/>
      <c r="E264"/>
      <c r="F264"/>
      <c r="G264"/>
      <c r="H264"/>
      <c r="I264"/>
      <c r="J264"/>
      <c r="K264"/>
      <c r="L264"/>
      <c r="M264"/>
      <c r="N264"/>
      <c r="O264"/>
      <c r="P264"/>
      <c r="Q264"/>
      <c r="R264"/>
      <c r="S264"/>
      <c r="T264"/>
      <c r="U264"/>
      <c r="V264"/>
      <c r="W264"/>
      <c r="X264"/>
      <c r="Y264"/>
      <c r="Z264"/>
      <c r="AA264"/>
      <c r="AB264"/>
      <c r="AC264"/>
      <c r="AD264"/>
    </row>
    <row r="265" spans="1:30" x14ac:dyDescent="0.35">
      <c r="A265"/>
      <c r="B265"/>
      <c r="C265"/>
      <c r="D265"/>
      <c r="E265"/>
      <c r="F265"/>
      <c r="G265"/>
      <c r="H265"/>
      <c r="I265"/>
      <c r="J265"/>
      <c r="K265"/>
      <c r="L265"/>
      <c r="M265"/>
      <c r="N265"/>
      <c r="O265"/>
      <c r="P265"/>
      <c r="Q265"/>
      <c r="R265"/>
      <c r="S265"/>
      <c r="T265"/>
      <c r="U265"/>
      <c r="V265"/>
      <c r="W265"/>
      <c r="X265"/>
      <c r="Y265"/>
      <c r="Z265"/>
      <c r="AA265"/>
      <c r="AB265"/>
      <c r="AC265"/>
      <c r="AD265"/>
    </row>
    <row r="266" spans="1:30" x14ac:dyDescent="0.35">
      <c r="A266"/>
      <c r="B266"/>
      <c r="C266"/>
      <c r="D266"/>
      <c r="E266"/>
      <c r="F266"/>
      <c r="G266"/>
      <c r="H266"/>
      <c r="I266"/>
      <c r="J266"/>
      <c r="K266"/>
      <c r="L266"/>
      <c r="M266"/>
      <c r="N266"/>
      <c r="O266"/>
      <c r="P266"/>
      <c r="Q266"/>
      <c r="R266"/>
      <c r="S266"/>
      <c r="T266"/>
      <c r="U266"/>
      <c r="V266"/>
      <c r="W266"/>
      <c r="X266"/>
      <c r="Y266"/>
      <c r="Z266"/>
      <c r="AA266"/>
      <c r="AB266"/>
      <c r="AC266"/>
      <c r="AD266"/>
    </row>
    <row r="267" spans="1:30" x14ac:dyDescent="0.35">
      <c r="A267"/>
      <c r="B267"/>
      <c r="C267"/>
      <c r="D267"/>
      <c r="E267"/>
      <c r="F267"/>
      <c r="G267"/>
      <c r="H267"/>
      <c r="I267"/>
      <c r="J267"/>
      <c r="K267"/>
      <c r="L267"/>
      <c r="M267"/>
      <c r="N267"/>
      <c r="O267"/>
      <c r="P267"/>
      <c r="Q267"/>
      <c r="R267"/>
      <c r="S267"/>
      <c r="T267"/>
      <c r="U267"/>
      <c r="V267"/>
      <c r="W267"/>
      <c r="X267"/>
      <c r="Y267"/>
      <c r="Z267"/>
      <c r="AA267"/>
      <c r="AB267"/>
      <c r="AC267"/>
      <c r="AD267"/>
    </row>
    <row r="268" spans="1:30" x14ac:dyDescent="0.35">
      <c r="A268"/>
      <c r="B268"/>
      <c r="C268"/>
      <c r="D268"/>
      <c r="E268"/>
      <c r="F268"/>
      <c r="G268"/>
      <c r="H268"/>
      <c r="I268"/>
      <c r="J268"/>
      <c r="K268"/>
      <c r="L268"/>
      <c r="M268"/>
      <c r="N268"/>
      <c r="O268"/>
      <c r="P268"/>
      <c r="Q268"/>
      <c r="R268"/>
      <c r="S268"/>
      <c r="T268"/>
      <c r="U268"/>
      <c r="V268"/>
      <c r="W268"/>
      <c r="X268"/>
      <c r="Y268"/>
      <c r="Z268"/>
      <c r="AA268"/>
      <c r="AB268"/>
      <c r="AC268"/>
      <c r="AD268"/>
    </row>
    <row r="269" spans="1:30" x14ac:dyDescent="0.35">
      <c r="A269"/>
      <c r="B269"/>
      <c r="C269"/>
      <c r="D269"/>
      <c r="E269"/>
      <c r="F269"/>
      <c r="G269"/>
      <c r="H269"/>
      <c r="I269"/>
      <c r="J269"/>
      <c r="K269"/>
      <c r="L269"/>
      <c r="M269"/>
      <c r="N269"/>
      <c r="O269"/>
      <c r="P269"/>
      <c r="Q269"/>
      <c r="R269"/>
      <c r="S269"/>
      <c r="T269"/>
      <c r="U269"/>
      <c r="V269"/>
      <c r="W269"/>
      <c r="X269"/>
      <c r="Y269"/>
      <c r="Z269"/>
      <c r="AA269"/>
      <c r="AB269"/>
      <c r="AC269"/>
      <c r="AD269"/>
    </row>
    <row r="270" spans="1:30" x14ac:dyDescent="0.35">
      <c r="A270"/>
      <c r="B270"/>
      <c r="C270"/>
      <c r="D270"/>
      <c r="E270"/>
      <c r="F270"/>
      <c r="G270"/>
      <c r="H270"/>
      <c r="I270"/>
      <c r="J270"/>
      <c r="K270"/>
      <c r="L270"/>
      <c r="M270"/>
      <c r="N270"/>
      <c r="O270"/>
      <c r="P270"/>
      <c r="Q270"/>
      <c r="R270"/>
      <c r="S270"/>
      <c r="T270"/>
      <c r="U270"/>
      <c r="V270"/>
      <c r="W270"/>
      <c r="X270"/>
      <c r="Y270"/>
      <c r="Z270"/>
      <c r="AA270"/>
      <c r="AB270"/>
      <c r="AC270"/>
      <c r="AD270"/>
    </row>
    <row r="271" spans="1:30" x14ac:dyDescent="0.35">
      <c r="A271"/>
      <c r="B271"/>
      <c r="C271"/>
      <c r="D271"/>
      <c r="E271"/>
      <c r="F271"/>
      <c r="G271"/>
      <c r="H271"/>
      <c r="I271"/>
      <c r="J271"/>
      <c r="K271"/>
      <c r="L271"/>
      <c r="M271"/>
      <c r="N271"/>
      <c r="O271"/>
      <c r="P271"/>
      <c r="Q271"/>
      <c r="R271"/>
      <c r="S271"/>
      <c r="T271"/>
      <c r="U271"/>
      <c r="V271"/>
      <c r="W271"/>
      <c r="X271"/>
      <c r="Y271"/>
      <c r="Z271"/>
      <c r="AA271"/>
      <c r="AB271"/>
      <c r="AC271"/>
      <c r="AD271"/>
    </row>
    <row r="272" spans="1:30" x14ac:dyDescent="0.35">
      <c r="A272"/>
      <c r="B272"/>
      <c r="C272"/>
      <c r="D272"/>
      <c r="E272"/>
      <c r="F272"/>
      <c r="G272"/>
      <c r="H272"/>
      <c r="I272"/>
      <c r="J272"/>
      <c r="K272"/>
      <c r="L272"/>
      <c r="M272"/>
      <c r="N272"/>
      <c r="O272"/>
      <c r="P272"/>
      <c r="Q272"/>
      <c r="R272"/>
      <c r="S272"/>
      <c r="T272"/>
      <c r="U272"/>
      <c r="V272"/>
      <c r="W272"/>
      <c r="X272"/>
      <c r="Y272"/>
      <c r="Z272"/>
      <c r="AA272"/>
      <c r="AB272"/>
      <c r="AC272"/>
      <c r="AD272"/>
    </row>
    <row r="273" spans="1:30" x14ac:dyDescent="0.35">
      <c r="A273"/>
      <c r="B273"/>
      <c r="C273"/>
      <c r="D273"/>
      <c r="E273"/>
      <c r="F273"/>
      <c r="G273"/>
      <c r="H273"/>
      <c r="I273"/>
      <c r="J273"/>
      <c r="K273"/>
      <c r="L273"/>
      <c r="M273"/>
      <c r="N273"/>
      <c r="O273"/>
      <c r="P273"/>
      <c r="Q273"/>
      <c r="R273"/>
      <c r="S273"/>
      <c r="T273"/>
      <c r="U273"/>
      <c r="V273"/>
      <c r="W273"/>
      <c r="X273"/>
      <c r="Y273"/>
      <c r="Z273"/>
      <c r="AA273"/>
      <c r="AB273"/>
      <c r="AC273"/>
      <c r="AD273"/>
    </row>
    <row r="274" spans="1:30" x14ac:dyDescent="0.35">
      <c r="A274"/>
      <c r="B274"/>
      <c r="C274"/>
      <c r="D274"/>
      <c r="E274"/>
      <c r="F274"/>
      <c r="G274"/>
      <c r="H274"/>
      <c r="I274"/>
      <c r="J274"/>
      <c r="K274"/>
      <c r="L274"/>
      <c r="M274"/>
      <c r="N274"/>
      <c r="O274"/>
      <c r="P274"/>
      <c r="Q274"/>
      <c r="R274"/>
      <c r="S274"/>
      <c r="T274"/>
      <c r="U274"/>
      <c r="V274"/>
      <c r="W274"/>
      <c r="X274"/>
      <c r="Y274"/>
      <c r="Z274"/>
      <c r="AA274"/>
      <c r="AB274"/>
      <c r="AC274"/>
      <c r="AD274"/>
    </row>
    <row r="275" spans="1:30" x14ac:dyDescent="0.35">
      <c r="A275"/>
      <c r="B275"/>
      <c r="C275"/>
      <c r="D275"/>
      <c r="E275"/>
      <c r="F275"/>
      <c r="G275"/>
      <c r="H275"/>
      <c r="I275"/>
      <c r="J275"/>
      <c r="K275"/>
      <c r="L275"/>
      <c r="M275"/>
      <c r="N275"/>
      <c r="O275"/>
      <c r="P275"/>
      <c r="Q275"/>
      <c r="R275"/>
      <c r="S275"/>
      <c r="T275"/>
      <c r="U275"/>
      <c r="V275"/>
      <c r="W275"/>
      <c r="X275"/>
      <c r="Y275"/>
      <c r="Z275"/>
      <c r="AA275"/>
      <c r="AB275"/>
      <c r="AC275"/>
      <c r="AD275"/>
    </row>
    <row r="276" spans="1:30" x14ac:dyDescent="0.35">
      <c r="A276"/>
      <c r="B276"/>
      <c r="C276"/>
      <c r="D276"/>
      <c r="E276"/>
      <c r="F276"/>
      <c r="G276"/>
      <c r="H276"/>
      <c r="I276"/>
      <c r="J276"/>
      <c r="K276"/>
      <c r="L276"/>
      <c r="M276"/>
      <c r="N276"/>
      <c r="O276"/>
      <c r="P276"/>
      <c r="Q276"/>
      <c r="R276"/>
      <c r="S276"/>
      <c r="T276"/>
      <c r="U276"/>
      <c r="V276"/>
      <c r="W276"/>
      <c r="X276"/>
      <c r="Y276"/>
      <c r="Z276"/>
      <c r="AA276"/>
      <c r="AB276"/>
      <c r="AC276"/>
      <c r="AD276"/>
    </row>
    <row r="277" spans="1:30" x14ac:dyDescent="0.35">
      <c r="A277"/>
      <c r="B277"/>
      <c r="C277"/>
      <c r="D277"/>
      <c r="E277"/>
      <c r="F277"/>
      <c r="G277"/>
      <c r="H277"/>
      <c r="I277"/>
      <c r="J277"/>
      <c r="K277"/>
      <c r="L277"/>
      <c r="M277"/>
      <c r="N277"/>
      <c r="O277"/>
      <c r="P277"/>
      <c r="Q277"/>
      <c r="R277"/>
      <c r="S277"/>
      <c r="T277"/>
      <c r="U277"/>
      <c r="V277"/>
      <c r="W277"/>
      <c r="X277"/>
      <c r="Y277"/>
      <c r="Z277"/>
      <c r="AA277"/>
      <c r="AB277"/>
      <c r="AC277"/>
      <c r="AD277"/>
    </row>
    <row r="278" spans="1:30" x14ac:dyDescent="0.35">
      <c r="A278"/>
      <c r="B278"/>
      <c r="C278"/>
      <c r="D278"/>
      <c r="E278"/>
      <c r="F278"/>
      <c r="G278"/>
      <c r="H278"/>
      <c r="I278"/>
      <c r="J278"/>
      <c r="K278"/>
      <c r="L278"/>
      <c r="M278"/>
      <c r="N278"/>
      <c r="O278"/>
      <c r="P278"/>
      <c r="Q278"/>
      <c r="R278"/>
      <c r="S278"/>
      <c r="T278"/>
      <c r="U278"/>
      <c r="V278"/>
      <c r="W278"/>
      <c r="X278"/>
      <c r="Y278"/>
      <c r="Z278"/>
      <c r="AA278"/>
      <c r="AB278"/>
      <c r="AC278"/>
      <c r="AD278"/>
    </row>
    <row r="279" spans="1:30" x14ac:dyDescent="0.35">
      <c r="A279"/>
      <c r="B279"/>
      <c r="C279"/>
      <c r="D279"/>
      <c r="E279"/>
      <c r="F279"/>
      <c r="G279"/>
      <c r="H279"/>
      <c r="I279"/>
      <c r="J279"/>
      <c r="K279"/>
      <c r="L279"/>
      <c r="M279"/>
      <c r="N279"/>
      <c r="O279"/>
      <c r="P279"/>
      <c r="Q279"/>
      <c r="R279"/>
      <c r="S279"/>
      <c r="T279"/>
      <c r="U279"/>
      <c r="V279"/>
      <c r="W279"/>
      <c r="X279"/>
      <c r="Y279"/>
      <c r="Z279"/>
      <c r="AA279"/>
      <c r="AB279"/>
      <c r="AC279"/>
      <c r="AD279"/>
    </row>
    <row r="280" spans="1:30" x14ac:dyDescent="0.35">
      <c r="A280"/>
      <c r="B280"/>
      <c r="C280"/>
      <c r="D280"/>
      <c r="E280"/>
      <c r="F280"/>
      <c r="G280"/>
      <c r="H280"/>
      <c r="I280"/>
      <c r="J280"/>
      <c r="K280"/>
      <c r="L280"/>
      <c r="M280"/>
      <c r="N280"/>
      <c r="O280"/>
      <c r="P280"/>
      <c r="Q280"/>
      <c r="R280"/>
      <c r="S280"/>
      <c r="T280"/>
      <c r="U280"/>
      <c r="V280"/>
      <c r="W280"/>
      <c r="X280"/>
      <c r="Y280"/>
      <c r="Z280"/>
      <c r="AA280"/>
      <c r="AB280"/>
      <c r="AC280"/>
      <c r="AD280"/>
    </row>
    <row r="281" spans="1:30" x14ac:dyDescent="0.35">
      <c r="A281"/>
      <c r="B281"/>
      <c r="C281"/>
      <c r="D281"/>
      <c r="E281"/>
      <c r="F281"/>
      <c r="G281"/>
      <c r="H281"/>
      <c r="I281"/>
      <c r="J281"/>
      <c r="K281"/>
      <c r="L281"/>
      <c r="M281"/>
      <c r="N281"/>
      <c r="O281"/>
      <c r="P281"/>
      <c r="Q281"/>
      <c r="R281"/>
      <c r="S281"/>
      <c r="T281"/>
      <c r="U281"/>
      <c r="V281"/>
      <c r="W281"/>
      <c r="X281"/>
      <c r="Y281"/>
      <c r="Z281"/>
      <c r="AA281"/>
      <c r="AB281"/>
      <c r="AC281"/>
      <c r="AD281"/>
    </row>
    <row r="282" spans="1:30" x14ac:dyDescent="0.35">
      <c r="A282"/>
      <c r="B282"/>
      <c r="C282"/>
      <c r="D282"/>
      <c r="E282"/>
      <c r="F282"/>
      <c r="G282"/>
      <c r="H282"/>
      <c r="I282"/>
      <c r="J282"/>
      <c r="K282"/>
      <c r="L282"/>
      <c r="M282"/>
      <c r="N282"/>
      <c r="O282"/>
      <c r="P282"/>
      <c r="Q282"/>
      <c r="R282"/>
      <c r="S282"/>
      <c r="T282"/>
      <c r="U282"/>
      <c r="V282"/>
      <c r="W282"/>
      <c r="X282"/>
      <c r="Y282"/>
      <c r="Z282"/>
      <c r="AA282"/>
      <c r="AB282"/>
      <c r="AC282"/>
      <c r="AD282"/>
    </row>
    <row r="283" spans="1:30" x14ac:dyDescent="0.35">
      <c r="A283"/>
      <c r="B283"/>
      <c r="C283"/>
      <c r="D283"/>
      <c r="E283"/>
      <c r="F283"/>
      <c r="G283"/>
      <c r="H283"/>
      <c r="I283"/>
      <c r="J283"/>
      <c r="K283"/>
      <c r="L283"/>
      <c r="M283"/>
      <c r="N283"/>
      <c r="O283"/>
      <c r="P283"/>
      <c r="Q283"/>
      <c r="R283"/>
      <c r="S283"/>
      <c r="T283"/>
      <c r="U283"/>
      <c r="V283"/>
      <c r="W283"/>
      <c r="X283"/>
      <c r="Y283"/>
      <c r="Z283"/>
      <c r="AA283"/>
      <c r="AB283"/>
      <c r="AC283"/>
      <c r="AD283"/>
    </row>
    <row r="284" spans="1:30" x14ac:dyDescent="0.35">
      <c r="A284"/>
      <c r="B284"/>
      <c r="C284"/>
      <c r="D284"/>
      <c r="E284"/>
      <c r="F284"/>
      <c r="G284"/>
      <c r="H284"/>
      <c r="I284"/>
      <c r="J284"/>
      <c r="K284"/>
      <c r="L284"/>
      <c r="M284"/>
      <c r="N284"/>
      <c r="O284"/>
      <c r="P284"/>
      <c r="Q284"/>
      <c r="R284"/>
      <c r="S284"/>
      <c r="T284"/>
      <c r="U284"/>
      <c r="V284"/>
      <c r="W284"/>
      <c r="X284"/>
      <c r="Y284"/>
      <c r="Z284"/>
      <c r="AA284"/>
      <c r="AB284"/>
      <c r="AC284"/>
      <c r="AD284"/>
    </row>
    <row r="285" spans="1:30" x14ac:dyDescent="0.35">
      <c r="A285"/>
      <c r="B285"/>
      <c r="C285"/>
      <c r="D285"/>
      <c r="E285"/>
      <c r="F285"/>
      <c r="G285"/>
      <c r="H285"/>
      <c r="I285"/>
      <c r="J285"/>
      <c r="K285"/>
      <c r="L285"/>
      <c r="M285"/>
      <c r="N285"/>
      <c r="O285"/>
      <c r="P285"/>
      <c r="Q285"/>
      <c r="R285"/>
      <c r="S285"/>
      <c r="T285"/>
      <c r="U285"/>
      <c r="V285"/>
      <c r="W285"/>
      <c r="X285"/>
      <c r="Y285"/>
      <c r="Z285"/>
      <c r="AA285"/>
      <c r="AB285"/>
      <c r="AC285"/>
      <c r="AD285"/>
    </row>
    <row r="286" spans="1:30" x14ac:dyDescent="0.35">
      <c r="A286"/>
      <c r="B286"/>
      <c r="C286"/>
      <c r="D286"/>
      <c r="E286"/>
      <c r="F286"/>
      <c r="G286"/>
      <c r="H286"/>
      <c r="I286"/>
      <c r="J286"/>
      <c r="K286"/>
      <c r="L286"/>
      <c r="M286"/>
      <c r="N286"/>
      <c r="O286"/>
      <c r="P286"/>
      <c r="Q286"/>
      <c r="R286"/>
      <c r="S286"/>
      <c r="T286"/>
      <c r="U286"/>
      <c r="V286"/>
      <c r="W286"/>
      <c r="X286"/>
      <c r="Y286"/>
      <c r="Z286"/>
      <c r="AA286"/>
      <c r="AB286"/>
      <c r="AC286"/>
      <c r="AD286"/>
    </row>
    <row r="287" spans="1:30" x14ac:dyDescent="0.35">
      <c r="A287"/>
      <c r="B287"/>
      <c r="C287"/>
      <c r="D287"/>
      <c r="E287"/>
      <c r="F287"/>
      <c r="G287"/>
      <c r="H287"/>
      <c r="I287"/>
      <c r="J287"/>
      <c r="K287"/>
      <c r="L287"/>
      <c r="M287"/>
      <c r="N287"/>
      <c r="O287"/>
      <c r="P287"/>
      <c r="Q287"/>
      <c r="R287"/>
      <c r="S287"/>
      <c r="T287"/>
      <c r="U287"/>
      <c r="V287"/>
      <c r="W287"/>
      <c r="X287"/>
      <c r="Y287"/>
      <c r="Z287"/>
      <c r="AA287"/>
      <c r="AB287"/>
      <c r="AC287"/>
      <c r="AD287"/>
    </row>
    <row r="288" spans="1:30" x14ac:dyDescent="0.35">
      <c r="A288"/>
      <c r="B288"/>
      <c r="C288"/>
      <c r="D288"/>
      <c r="E288"/>
      <c r="F288"/>
      <c r="G288"/>
      <c r="H288"/>
      <c r="I288"/>
      <c r="J288"/>
      <c r="K288"/>
      <c r="L288"/>
      <c r="M288"/>
      <c r="N288"/>
      <c r="O288"/>
      <c r="P288"/>
      <c r="Q288"/>
      <c r="R288"/>
      <c r="S288"/>
      <c r="T288"/>
      <c r="U288"/>
      <c r="V288"/>
      <c r="W288"/>
      <c r="X288"/>
      <c r="Y288"/>
      <c r="Z288"/>
      <c r="AA288"/>
      <c r="AB288"/>
      <c r="AC288"/>
      <c r="AD288"/>
    </row>
    <row r="289" spans="1:30" x14ac:dyDescent="0.35">
      <c r="A289"/>
      <c r="B289"/>
      <c r="C289"/>
      <c r="D289"/>
      <c r="E289"/>
      <c r="F289"/>
      <c r="G289"/>
      <c r="H289"/>
      <c r="I289"/>
      <c r="J289"/>
      <c r="K289"/>
      <c r="L289"/>
      <c r="M289"/>
      <c r="N289"/>
      <c r="O289"/>
      <c r="P289"/>
      <c r="Q289"/>
      <c r="R289"/>
      <c r="S289"/>
      <c r="T289"/>
      <c r="U289"/>
      <c r="V289"/>
      <c r="W289"/>
      <c r="X289"/>
      <c r="Y289"/>
      <c r="Z289"/>
      <c r="AA289"/>
      <c r="AB289"/>
      <c r="AC289"/>
      <c r="AD289"/>
    </row>
    <row r="290" spans="1:30" x14ac:dyDescent="0.35">
      <c r="A290"/>
      <c r="B290"/>
      <c r="C290"/>
      <c r="D290"/>
      <c r="E290"/>
      <c r="F290"/>
      <c r="G290"/>
      <c r="H290"/>
      <c r="I290"/>
      <c r="J290"/>
      <c r="K290"/>
      <c r="L290"/>
      <c r="M290"/>
      <c r="N290"/>
      <c r="O290"/>
      <c r="P290"/>
      <c r="Q290"/>
      <c r="R290"/>
      <c r="S290"/>
      <c r="T290"/>
      <c r="U290"/>
      <c r="V290"/>
      <c r="W290"/>
      <c r="X290"/>
      <c r="Y290"/>
      <c r="Z290"/>
      <c r="AA290"/>
      <c r="AB290"/>
      <c r="AC290"/>
      <c r="AD290"/>
    </row>
    <row r="291" spans="1:30" x14ac:dyDescent="0.35">
      <c r="A291"/>
      <c r="B291"/>
      <c r="C291"/>
      <c r="D291"/>
      <c r="E291"/>
      <c r="F291"/>
      <c r="G291"/>
      <c r="H291"/>
      <c r="I291"/>
      <c r="J291"/>
      <c r="K291"/>
      <c r="L291"/>
      <c r="M291"/>
      <c r="N291"/>
      <c r="O291"/>
      <c r="P291"/>
      <c r="Q291"/>
      <c r="R291"/>
      <c r="S291"/>
      <c r="T291"/>
      <c r="U291"/>
      <c r="V291"/>
      <c r="W291"/>
      <c r="X291"/>
      <c r="Y291"/>
      <c r="Z291"/>
      <c r="AA291"/>
      <c r="AB291"/>
      <c r="AC291"/>
      <c r="AD291"/>
    </row>
    <row r="292" spans="1:30" x14ac:dyDescent="0.35">
      <c r="A292"/>
      <c r="B292"/>
      <c r="C292"/>
      <c r="D292"/>
      <c r="E292"/>
      <c r="F292"/>
      <c r="G292"/>
      <c r="H292"/>
      <c r="I292"/>
      <c r="J292"/>
      <c r="K292"/>
      <c r="L292"/>
      <c r="M292"/>
      <c r="N292"/>
      <c r="O292"/>
      <c r="P292"/>
      <c r="Q292"/>
      <c r="R292"/>
      <c r="S292"/>
      <c r="T292"/>
      <c r="U292"/>
      <c r="V292"/>
      <c r="W292"/>
      <c r="X292"/>
      <c r="Y292"/>
      <c r="Z292"/>
      <c r="AA292"/>
      <c r="AB292"/>
      <c r="AC292"/>
      <c r="AD292"/>
    </row>
    <row r="293" spans="1:30" x14ac:dyDescent="0.35">
      <c r="A293"/>
      <c r="B293"/>
      <c r="C293"/>
      <c r="D293"/>
      <c r="E293"/>
      <c r="F293"/>
      <c r="G293"/>
      <c r="H293"/>
      <c r="I293"/>
      <c r="J293"/>
      <c r="K293"/>
      <c r="L293"/>
      <c r="M293"/>
      <c r="N293"/>
      <c r="O293"/>
      <c r="P293"/>
      <c r="Q293"/>
      <c r="R293"/>
      <c r="S293"/>
      <c r="T293"/>
      <c r="U293"/>
      <c r="V293"/>
      <c r="W293"/>
      <c r="X293"/>
      <c r="Y293"/>
      <c r="Z293"/>
      <c r="AA293"/>
      <c r="AB293"/>
      <c r="AC293"/>
      <c r="AD293"/>
    </row>
    <row r="294" spans="1:30" x14ac:dyDescent="0.35">
      <c r="A294"/>
      <c r="B294"/>
      <c r="C294"/>
      <c r="D294"/>
      <c r="E294"/>
      <c r="F294"/>
      <c r="G294"/>
      <c r="H294"/>
      <c r="I294"/>
      <c r="J294"/>
      <c r="K294"/>
      <c r="L294"/>
      <c r="M294"/>
      <c r="N294"/>
      <c r="O294"/>
      <c r="P294"/>
      <c r="Q294"/>
      <c r="R294"/>
      <c r="S294"/>
      <c r="T294"/>
      <c r="U294"/>
      <c r="V294"/>
      <c r="W294"/>
      <c r="X294"/>
      <c r="Y294"/>
      <c r="Z294"/>
      <c r="AA294"/>
      <c r="AB294"/>
      <c r="AC294"/>
      <c r="AD294"/>
    </row>
    <row r="295" spans="1:30" x14ac:dyDescent="0.35">
      <c r="A295"/>
      <c r="B295"/>
      <c r="C295"/>
      <c r="D295"/>
      <c r="E295"/>
      <c r="F295"/>
      <c r="G295"/>
      <c r="H295"/>
      <c r="I295"/>
      <c r="J295"/>
      <c r="K295"/>
      <c r="L295"/>
      <c r="M295"/>
      <c r="N295"/>
      <c r="O295"/>
      <c r="P295"/>
      <c r="Q295"/>
      <c r="R295"/>
      <c r="S295"/>
      <c r="T295"/>
      <c r="U295"/>
      <c r="V295"/>
      <c r="W295"/>
      <c r="X295"/>
      <c r="Y295"/>
      <c r="Z295"/>
      <c r="AA295"/>
      <c r="AB295"/>
      <c r="AC295"/>
      <c r="AD295"/>
    </row>
    <row r="296" spans="1:30" x14ac:dyDescent="0.35">
      <c r="A296"/>
      <c r="B296"/>
      <c r="C296"/>
      <c r="D296"/>
      <c r="E296"/>
      <c r="F296"/>
      <c r="G296"/>
      <c r="H296"/>
      <c r="I296"/>
      <c r="J296"/>
      <c r="K296"/>
      <c r="L296"/>
      <c r="M296"/>
      <c r="N296"/>
      <c r="O296"/>
      <c r="P296"/>
      <c r="Q296"/>
      <c r="R296"/>
      <c r="S296"/>
      <c r="T296"/>
      <c r="U296"/>
      <c r="V296"/>
      <c r="W296"/>
      <c r="X296"/>
      <c r="Y296"/>
      <c r="Z296"/>
      <c r="AA296"/>
      <c r="AB296"/>
      <c r="AC296"/>
      <c r="AD296"/>
    </row>
    <row r="297" spans="1:30" x14ac:dyDescent="0.35">
      <c r="A297"/>
      <c r="B297"/>
      <c r="C297"/>
      <c r="D297"/>
      <c r="E297"/>
      <c r="F297"/>
      <c r="G297"/>
      <c r="H297"/>
      <c r="I297"/>
      <c r="J297"/>
      <c r="K297"/>
      <c r="L297"/>
      <c r="M297"/>
      <c r="N297"/>
      <c r="O297"/>
      <c r="P297"/>
      <c r="Q297"/>
      <c r="R297"/>
      <c r="S297"/>
      <c r="T297"/>
      <c r="U297"/>
      <c r="V297"/>
      <c r="W297"/>
      <c r="X297"/>
      <c r="Y297"/>
      <c r="Z297"/>
      <c r="AA297"/>
      <c r="AB297"/>
      <c r="AC297"/>
      <c r="AD297"/>
    </row>
    <row r="298" spans="1:30" x14ac:dyDescent="0.35">
      <c r="A298"/>
      <c r="B298"/>
      <c r="C298"/>
      <c r="D298"/>
      <c r="E298"/>
      <c r="F298"/>
      <c r="G298"/>
      <c r="H298"/>
      <c r="I298"/>
      <c r="J298"/>
      <c r="K298"/>
      <c r="L298"/>
      <c r="M298"/>
      <c r="N298"/>
      <c r="O298"/>
      <c r="P298"/>
      <c r="Q298"/>
      <c r="R298"/>
      <c r="S298"/>
      <c r="T298"/>
      <c r="U298"/>
      <c r="V298"/>
      <c r="W298"/>
      <c r="X298"/>
      <c r="Y298"/>
      <c r="Z298"/>
      <c r="AA298"/>
      <c r="AB298"/>
      <c r="AC298"/>
      <c r="AD298"/>
    </row>
    <row r="299" spans="1:30" x14ac:dyDescent="0.35">
      <c r="A299"/>
      <c r="B299"/>
      <c r="C299"/>
      <c r="D299"/>
      <c r="E299"/>
      <c r="F299"/>
      <c r="G299"/>
      <c r="H299"/>
      <c r="I299"/>
      <c r="J299"/>
      <c r="K299"/>
      <c r="L299"/>
      <c r="M299"/>
      <c r="N299"/>
      <c r="O299"/>
      <c r="P299"/>
      <c r="Q299"/>
      <c r="R299"/>
      <c r="S299"/>
      <c r="T299"/>
      <c r="U299"/>
      <c r="V299"/>
      <c r="W299"/>
      <c r="X299"/>
      <c r="Y299"/>
      <c r="Z299"/>
      <c r="AA299"/>
      <c r="AB299"/>
      <c r="AC299"/>
      <c r="AD299"/>
    </row>
    <row r="300" spans="1:30" x14ac:dyDescent="0.35">
      <c r="A300"/>
      <c r="B300"/>
      <c r="C300"/>
      <c r="D300"/>
      <c r="E300"/>
      <c r="F300"/>
      <c r="G300"/>
      <c r="H300"/>
      <c r="I300"/>
      <c r="J300"/>
      <c r="K300"/>
      <c r="L300"/>
      <c r="M300"/>
      <c r="N300"/>
      <c r="O300"/>
      <c r="P300"/>
      <c r="Q300"/>
      <c r="R300"/>
      <c r="S300"/>
      <c r="T300"/>
      <c r="U300"/>
      <c r="V300"/>
      <c r="W300"/>
      <c r="X300"/>
      <c r="Y300"/>
      <c r="Z300"/>
      <c r="AA300"/>
      <c r="AB300"/>
      <c r="AC300"/>
      <c r="AD300"/>
    </row>
    <row r="301" spans="1:30" x14ac:dyDescent="0.35">
      <c r="A301"/>
      <c r="B301"/>
      <c r="C301"/>
      <c r="D301"/>
      <c r="E301"/>
      <c r="F301"/>
      <c r="G301"/>
      <c r="H301"/>
      <c r="I301"/>
      <c r="J301"/>
      <c r="K301"/>
      <c r="L301"/>
      <c r="M301"/>
      <c r="N301"/>
      <c r="O301"/>
      <c r="P301"/>
      <c r="Q301"/>
      <c r="R301"/>
      <c r="S301"/>
      <c r="T301"/>
      <c r="U301"/>
      <c r="V301"/>
      <c r="W301"/>
      <c r="X301"/>
      <c r="Y301"/>
      <c r="Z301"/>
      <c r="AA301"/>
      <c r="AB301"/>
      <c r="AC301"/>
      <c r="AD301"/>
    </row>
    <row r="302" spans="1:30" x14ac:dyDescent="0.35">
      <c r="A302"/>
      <c r="B302"/>
      <c r="C302"/>
      <c r="D302"/>
      <c r="E302"/>
      <c r="F302"/>
      <c r="G302"/>
      <c r="H302"/>
      <c r="I302"/>
      <c r="J302"/>
      <c r="K302"/>
      <c r="L302"/>
      <c r="M302"/>
      <c r="N302"/>
      <c r="O302"/>
      <c r="P302"/>
      <c r="Q302"/>
      <c r="R302"/>
      <c r="S302"/>
      <c r="T302"/>
      <c r="U302"/>
      <c r="V302"/>
      <c r="W302"/>
      <c r="X302"/>
      <c r="Y302"/>
      <c r="Z302"/>
      <c r="AA302"/>
      <c r="AB302"/>
      <c r="AC302"/>
      <c r="AD302"/>
    </row>
    <row r="303" spans="1:30" x14ac:dyDescent="0.35">
      <c r="A303"/>
      <c r="B303"/>
      <c r="C303"/>
      <c r="D303"/>
      <c r="E303"/>
      <c r="F303"/>
      <c r="G303"/>
      <c r="H303"/>
      <c r="I303"/>
      <c r="J303"/>
      <c r="K303"/>
      <c r="L303"/>
      <c r="M303"/>
      <c r="N303"/>
      <c r="O303"/>
      <c r="P303"/>
      <c r="Q303"/>
      <c r="R303"/>
      <c r="S303"/>
      <c r="T303"/>
      <c r="U303"/>
      <c r="V303"/>
      <c r="W303"/>
      <c r="X303"/>
      <c r="Y303"/>
      <c r="Z303"/>
      <c r="AA303"/>
      <c r="AB303"/>
      <c r="AC303"/>
      <c r="AD303"/>
    </row>
    <row r="304" spans="1:30" x14ac:dyDescent="0.35">
      <c r="A304"/>
      <c r="B304"/>
      <c r="C304"/>
      <c r="D304"/>
      <c r="E304"/>
      <c r="F304"/>
      <c r="G304"/>
      <c r="H304"/>
      <c r="I304"/>
      <c r="J304"/>
      <c r="K304"/>
      <c r="L304"/>
      <c r="M304"/>
      <c r="N304"/>
      <c r="O304"/>
      <c r="P304"/>
      <c r="Q304"/>
      <c r="R304"/>
      <c r="S304"/>
      <c r="T304"/>
      <c r="U304"/>
      <c r="V304"/>
      <c r="W304"/>
      <c r="X304"/>
      <c r="Y304"/>
      <c r="Z304"/>
      <c r="AA304"/>
      <c r="AB304"/>
      <c r="AC304"/>
      <c r="AD304"/>
    </row>
    <row r="305" spans="1:30" x14ac:dyDescent="0.35">
      <c r="A305"/>
      <c r="B305"/>
      <c r="C305"/>
      <c r="D305"/>
      <c r="E305"/>
      <c r="F305"/>
      <c r="G305"/>
      <c r="H305"/>
      <c r="I305"/>
      <c r="J305"/>
      <c r="K305"/>
      <c r="L305"/>
      <c r="M305"/>
      <c r="N305"/>
      <c r="O305"/>
      <c r="P305"/>
      <c r="Q305"/>
      <c r="R305"/>
      <c r="S305"/>
      <c r="T305"/>
      <c r="U305"/>
      <c r="V305"/>
      <c r="W305"/>
      <c r="X305"/>
      <c r="Y305"/>
      <c r="Z305"/>
      <c r="AA305"/>
      <c r="AB305"/>
      <c r="AC305"/>
      <c r="AD305"/>
    </row>
    <row r="306" spans="1:30" x14ac:dyDescent="0.35">
      <c r="A306"/>
      <c r="B306"/>
      <c r="C306"/>
      <c r="D306"/>
      <c r="E306"/>
      <c r="F306"/>
      <c r="G306"/>
      <c r="H306"/>
      <c r="I306"/>
      <c r="J306"/>
      <c r="K306"/>
      <c r="L306"/>
      <c r="M306"/>
      <c r="N306"/>
      <c r="O306"/>
      <c r="P306"/>
      <c r="Q306"/>
      <c r="R306"/>
      <c r="S306"/>
      <c r="T306"/>
      <c r="U306"/>
      <c r="V306"/>
      <c r="W306"/>
      <c r="X306"/>
      <c r="Y306"/>
      <c r="Z306"/>
      <c r="AA306"/>
      <c r="AB306"/>
      <c r="AC306"/>
      <c r="AD306"/>
    </row>
    <row r="307" spans="1:30" x14ac:dyDescent="0.35">
      <c r="A307"/>
      <c r="B307"/>
      <c r="C307"/>
      <c r="D307"/>
      <c r="E307"/>
      <c r="F307"/>
      <c r="G307"/>
      <c r="H307"/>
      <c r="I307"/>
      <c r="J307"/>
      <c r="K307"/>
      <c r="L307"/>
      <c r="M307"/>
      <c r="N307"/>
      <c r="O307"/>
      <c r="P307"/>
      <c r="Q307"/>
      <c r="R307"/>
      <c r="S307"/>
      <c r="T307"/>
      <c r="U307"/>
      <c r="V307"/>
      <c r="W307"/>
      <c r="X307"/>
      <c r="Y307"/>
      <c r="Z307"/>
      <c r="AA307"/>
      <c r="AB307"/>
      <c r="AC307"/>
      <c r="AD307"/>
    </row>
    <row r="308" spans="1:30" x14ac:dyDescent="0.35">
      <c r="A308"/>
      <c r="B308"/>
      <c r="C308"/>
      <c r="D308"/>
      <c r="E308"/>
      <c r="F308"/>
      <c r="G308"/>
      <c r="H308"/>
      <c r="I308"/>
      <c r="J308"/>
      <c r="K308"/>
      <c r="L308"/>
      <c r="M308"/>
      <c r="N308"/>
      <c r="O308"/>
      <c r="P308"/>
      <c r="Q308"/>
      <c r="R308"/>
      <c r="S308"/>
      <c r="T308"/>
      <c r="U308"/>
      <c r="V308"/>
      <c r="W308"/>
      <c r="X308"/>
      <c r="Y308"/>
      <c r="Z308"/>
      <c r="AA308"/>
      <c r="AB308"/>
      <c r="AC308"/>
      <c r="AD308"/>
    </row>
    <row r="309" spans="1:30" x14ac:dyDescent="0.35">
      <c r="A309"/>
      <c r="B309"/>
      <c r="C309"/>
      <c r="D309"/>
      <c r="E309"/>
      <c r="F309"/>
      <c r="G309"/>
      <c r="H309"/>
      <c r="I309"/>
      <c r="J309"/>
      <c r="K309"/>
      <c r="L309"/>
      <c r="M309"/>
      <c r="N309"/>
      <c r="O309"/>
      <c r="P309"/>
      <c r="Q309"/>
      <c r="R309"/>
      <c r="S309"/>
      <c r="T309"/>
      <c r="U309"/>
      <c r="V309"/>
      <c r="W309"/>
      <c r="X309"/>
      <c r="Y309"/>
      <c r="Z309"/>
      <c r="AA309"/>
      <c r="AB309"/>
      <c r="AC309"/>
      <c r="AD309"/>
    </row>
    <row r="310" spans="1:30" x14ac:dyDescent="0.35">
      <c r="A310"/>
      <c r="B310"/>
      <c r="C310"/>
      <c r="D310"/>
      <c r="E310"/>
      <c r="F310"/>
      <c r="G310"/>
      <c r="H310"/>
      <c r="I310"/>
      <c r="J310"/>
      <c r="K310"/>
      <c r="L310"/>
      <c r="M310"/>
      <c r="N310"/>
      <c r="O310"/>
      <c r="P310"/>
      <c r="Q310"/>
      <c r="R310"/>
      <c r="S310"/>
      <c r="T310"/>
      <c r="U310"/>
      <c r="V310"/>
      <c r="W310"/>
      <c r="X310"/>
      <c r="Y310"/>
      <c r="Z310"/>
      <c r="AA310"/>
      <c r="AB310"/>
      <c r="AC310"/>
      <c r="AD310"/>
    </row>
    <row r="311" spans="1:30" x14ac:dyDescent="0.35">
      <c r="A311"/>
      <c r="B311"/>
      <c r="C311"/>
      <c r="D311"/>
      <c r="E311"/>
      <c r="F311"/>
      <c r="G311"/>
      <c r="H311"/>
      <c r="I311"/>
      <c r="J311"/>
      <c r="K311"/>
      <c r="L311"/>
      <c r="M311"/>
      <c r="N311"/>
      <c r="O311"/>
      <c r="P311"/>
      <c r="Q311"/>
      <c r="R311"/>
      <c r="S311"/>
      <c r="T311"/>
      <c r="U311"/>
      <c r="V311"/>
      <c r="W311"/>
      <c r="X311"/>
      <c r="Y311"/>
      <c r="Z311"/>
      <c r="AA311"/>
      <c r="AB311"/>
      <c r="AC311"/>
      <c r="AD311"/>
    </row>
    <row r="312" spans="1:30" x14ac:dyDescent="0.35">
      <c r="A312"/>
      <c r="B312"/>
      <c r="C312"/>
      <c r="D312"/>
      <c r="E312"/>
      <c r="F312"/>
      <c r="G312"/>
      <c r="H312"/>
      <c r="I312"/>
      <c r="J312"/>
      <c r="K312"/>
      <c r="L312"/>
      <c r="M312"/>
      <c r="N312"/>
      <c r="O312"/>
      <c r="P312"/>
      <c r="Q312"/>
      <c r="R312"/>
      <c r="S312"/>
      <c r="T312"/>
      <c r="U312"/>
      <c r="V312"/>
      <c r="W312"/>
      <c r="X312"/>
      <c r="Y312"/>
      <c r="Z312"/>
      <c r="AA312"/>
      <c r="AB312"/>
      <c r="AC312"/>
      <c r="AD312"/>
    </row>
    <row r="313" spans="1:30" x14ac:dyDescent="0.35">
      <c r="A313"/>
      <c r="B313"/>
      <c r="C313"/>
      <c r="D313"/>
      <c r="E313"/>
      <c r="F313"/>
      <c r="G313"/>
      <c r="H313"/>
      <c r="I313"/>
      <c r="J313"/>
      <c r="K313"/>
      <c r="L313"/>
      <c r="M313"/>
      <c r="N313"/>
      <c r="O313"/>
      <c r="P313"/>
      <c r="Q313"/>
      <c r="R313"/>
      <c r="S313"/>
      <c r="T313"/>
      <c r="U313"/>
      <c r="V313"/>
      <c r="W313"/>
      <c r="X313"/>
      <c r="Y313"/>
      <c r="Z313"/>
      <c r="AA313"/>
      <c r="AB313"/>
      <c r="AC313"/>
      <c r="AD313"/>
    </row>
    <row r="314" spans="1:30" x14ac:dyDescent="0.35">
      <c r="A314"/>
      <c r="B314"/>
      <c r="C314"/>
      <c r="D314"/>
      <c r="E314"/>
      <c r="F314"/>
      <c r="G314"/>
      <c r="H314"/>
      <c r="I314"/>
      <c r="J314"/>
      <c r="K314"/>
      <c r="L314"/>
      <c r="M314"/>
      <c r="N314"/>
      <c r="O314"/>
      <c r="P314"/>
      <c r="Q314"/>
      <c r="R314"/>
      <c r="S314"/>
      <c r="T314"/>
      <c r="U314"/>
      <c r="V314"/>
      <c r="W314"/>
      <c r="X314"/>
      <c r="Y314"/>
      <c r="Z314"/>
      <c r="AA314"/>
      <c r="AB314"/>
      <c r="AC314"/>
      <c r="AD314"/>
    </row>
    <row r="315" spans="1:30" x14ac:dyDescent="0.35">
      <c r="A315"/>
      <c r="B315"/>
      <c r="C315"/>
      <c r="D315"/>
      <c r="E315"/>
      <c r="F315"/>
      <c r="G315"/>
      <c r="H315"/>
      <c r="I315"/>
      <c r="J315"/>
      <c r="K315"/>
      <c r="L315"/>
      <c r="M315"/>
      <c r="N315"/>
      <c r="O315"/>
      <c r="P315"/>
      <c r="Q315"/>
      <c r="R315"/>
      <c r="S315"/>
      <c r="T315"/>
      <c r="U315"/>
      <c r="V315"/>
      <c r="W315"/>
      <c r="X315"/>
      <c r="Y315"/>
      <c r="Z315"/>
      <c r="AA315"/>
      <c r="AB315"/>
      <c r="AC315"/>
      <c r="AD315"/>
    </row>
    <row r="316" spans="1:30" x14ac:dyDescent="0.35">
      <c r="A316"/>
      <c r="B316"/>
      <c r="C316"/>
      <c r="D316"/>
      <c r="E316"/>
      <c r="F316"/>
      <c r="G316"/>
      <c r="H316"/>
      <c r="I316"/>
      <c r="J316"/>
      <c r="K316"/>
      <c r="L316"/>
      <c r="M316"/>
      <c r="N316"/>
      <c r="O316"/>
      <c r="P316"/>
      <c r="Q316"/>
      <c r="R316"/>
      <c r="S316"/>
      <c r="T316"/>
      <c r="U316"/>
      <c r="V316"/>
      <c r="W316"/>
      <c r="X316"/>
      <c r="Y316"/>
      <c r="Z316"/>
      <c r="AA316"/>
      <c r="AB316"/>
      <c r="AC316"/>
      <c r="AD316"/>
    </row>
    <row r="317" spans="1:30" x14ac:dyDescent="0.35">
      <c r="A317"/>
      <c r="B317"/>
      <c r="C317"/>
      <c r="D317"/>
      <c r="E317"/>
      <c r="F317"/>
      <c r="G317"/>
      <c r="H317"/>
      <c r="I317"/>
      <c r="J317"/>
      <c r="K317"/>
      <c r="L317"/>
      <c r="M317"/>
      <c r="N317"/>
      <c r="O317"/>
      <c r="P317"/>
      <c r="Q317"/>
      <c r="R317"/>
      <c r="S317"/>
      <c r="T317"/>
      <c r="U317"/>
      <c r="V317"/>
      <c r="W317"/>
      <c r="X317"/>
      <c r="Y317"/>
      <c r="Z317"/>
      <c r="AA317"/>
      <c r="AB317"/>
      <c r="AC317"/>
      <c r="AD317"/>
    </row>
    <row r="318" spans="1:30" x14ac:dyDescent="0.35">
      <c r="A318"/>
      <c r="B318"/>
      <c r="C318"/>
      <c r="D318"/>
      <c r="E318"/>
      <c r="F318"/>
      <c r="G318"/>
      <c r="H318"/>
      <c r="I318"/>
      <c r="J318"/>
      <c r="K318"/>
      <c r="L318"/>
      <c r="M318"/>
      <c r="N318"/>
      <c r="O318"/>
      <c r="P318"/>
      <c r="Q318"/>
      <c r="R318"/>
      <c r="S318"/>
      <c r="T318"/>
      <c r="U318"/>
      <c r="V318"/>
      <c r="W318"/>
      <c r="X318"/>
      <c r="Y318"/>
      <c r="Z318"/>
      <c r="AA318"/>
      <c r="AB318"/>
      <c r="AC318"/>
      <c r="AD318"/>
    </row>
    <row r="319" spans="1:30" x14ac:dyDescent="0.35">
      <c r="A319"/>
      <c r="B319"/>
      <c r="C319"/>
      <c r="D319"/>
      <c r="E319"/>
      <c r="F319"/>
      <c r="G319"/>
      <c r="H319"/>
      <c r="I319"/>
      <c r="J319"/>
      <c r="K319"/>
      <c r="L319"/>
      <c r="M319"/>
      <c r="N319"/>
      <c r="O319"/>
      <c r="P319"/>
      <c r="Q319"/>
      <c r="R319"/>
      <c r="S319"/>
      <c r="T319"/>
      <c r="U319"/>
      <c r="V319"/>
      <c r="W319"/>
      <c r="X319"/>
      <c r="Y319"/>
      <c r="Z319"/>
      <c r="AA319"/>
      <c r="AB319"/>
      <c r="AC319"/>
      <c r="AD319"/>
    </row>
    <row r="320" spans="1:30" x14ac:dyDescent="0.35">
      <c r="A320"/>
      <c r="B320"/>
      <c r="C320"/>
      <c r="D320"/>
      <c r="E320"/>
      <c r="F320"/>
      <c r="G320"/>
      <c r="H320"/>
      <c r="I320"/>
      <c r="J320"/>
      <c r="K320"/>
      <c r="L320"/>
      <c r="M320"/>
      <c r="N320"/>
      <c r="O320"/>
      <c r="P320"/>
      <c r="Q320"/>
      <c r="R320"/>
      <c r="S320"/>
      <c r="T320"/>
      <c r="U320"/>
      <c r="V320"/>
      <c r="W320"/>
      <c r="X320"/>
      <c r="Y320"/>
      <c r="Z320"/>
      <c r="AA320"/>
      <c r="AB320"/>
      <c r="AC320"/>
      <c r="AD320"/>
    </row>
    <row r="321" spans="1:30" x14ac:dyDescent="0.35">
      <c r="A321"/>
      <c r="B321"/>
      <c r="C321"/>
      <c r="D321"/>
      <c r="E321"/>
      <c r="F321"/>
      <c r="G321"/>
      <c r="H321"/>
      <c r="I321"/>
      <c r="J321"/>
      <c r="K321"/>
      <c r="L321"/>
      <c r="M321"/>
      <c r="N321"/>
      <c r="O321"/>
      <c r="P321"/>
      <c r="Q321"/>
      <c r="R321"/>
      <c r="S321"/>
      <c r="T321"/>
      <c r="U321"/>
      <c r="V321"/>
      <c r="W321"/>
      <c r="X321"/>
      <c r="Y321"/>
      <c r="Z321"/>
      <c r="AA321"/>
      <c r="AB321"/>
      <c r="AC321"/>
      <c r="AD321"/>
    </row>
    <row r="322" spans="1:30" x14ac:dyDescent="0.35">
      <c r="A322"/>
      <c r="B322"/>
      <c r="C322"/>
      <c r="D322"/>
      <c r="E322"/>
      <c r="F322"/>
      <c r="G322"/>
      <c r="H322"/>
      <c r="I322"/>
      <c r="J322"/>
      <c r="K322"/>
      <c r="L322"/>
      <c r="M322"/>
      <c r="N322"/>
      <c r="O322"/>
      <c r="P322"/>
      <c r="Q322"/>
      <c r="R322"/>
      <c r="S322"/>
      <c r="T322"/>
      <c r="U322"/>
      <c r="V322"/>
      <c r="W322"/>
      <c r="X322"/>
      <c r="Y322"/>
      <c r="Z322"/>
      <c r="AA322"/>
      <c r="AB322"/>
      <c r="AC322"/>
      <c r="AD322"/>
    </row>
    <row r="323" spans="1:30" x14ac:dyDescent="0.35">
      <c r="A323"/>
      <c r="B323"/>
      <c r="C323"/>
      <c r="D323"/>
      <c r="E323"/>
      <c r="F323"/>
      <c r="G323"/>
      <c r="H323"/>
      <c r="I323"/>
      <c r="J323"/>
      <c r="K323"/>
      <c r="L323"/>
      <c r="M323"/>
      <c r="N323"/>
      <c r="O323"/>
      <c r="P323"/>
      <c r="Q323"/>
      <c r="R323"/>
      <c r="S323"/>
      <c r="T323"/>
      <c r="U323"/>
      <c r="V323"/>
      <c r="W323"/>
      <c r="X323"/>
      <c r="Y323"/>
      <c r="Z323"/>
      <c r="AA323"/>
      <c r="AB323"/>
      <c r="AC323"/>
      <c r="AD323"/>
    </row>
    <row r="324" spans="1:30" x14ac:dyDescent="0.35">
      <c r="A324"/>
      <c r="B324"/>
      <c r="C324"/>
      <c r="D324"/>
      <c r="E324"/>
      <c r="F324"/>
      <c r="G324"/>
      <c r="H324"/>
      <c r="I324"/>
      <c r="J324"/>
      <c r="K324"/>
      <c r="L324"/>
      <c r="M324"/>
      <c r="N324"/>
      <c r="O324"/>
      <c r="P324"/>
      <c r="Q324"/>
      <c r="R324"/>
      <c r="S324"/>
      <c r="T324"/>
      <c r="U324"/>
      <c r="V324"/>
      <c r="W324"/>
      <c r="X324"/>
      <c r="Y324"/>
      <c r="Z324"/>
      <c r="AA324"/>
      <c r="AB324"/>
      <c r="AC324"/>
      <c r="AD324"/>
    </row>
    <row r="325" spans="1:30" x14ac:dyDescent="0.35">
      <c r="A325"/>
      <c r="B325"/>
      <c r="C325"/>
      <c r="D325"/>
      <c r="E325"/>
      <c r="F325"/>
      <c r="G325"/>
      <c r="H325"/>
      <c r="I325"/>
      <c r="J325"/>
      <c r="K325"/>
      <c r="L325"/>
      <c r="M325"/>
      <c r="N325"/>
      <c r="O325"/>
      <c r="P325"/>
      <c r="Q325"/>
      <c r="R325"/>
      <c r="S325"/>
      <c r="T325"/>
      <c r="U325"/>
      <c r="V325"/>
      <c r="W325"/>
      <c r="X325"/>
      <c r="Y325"/>
      <c r="Z325"/>
      <c r="AA325"/>
      <c r="AB325"/>
      <c r="AC325"/>
      <c r="AD325"/>
    </row>
    <row r="326" spans="1:30" x14ac:dyDescent="0.35">
      <c r="A326"/>
      <c r="B326"/>
      <c r="C326"/>
      <c r="D326"/>
      <c r="E326"/>
      <c r="F326"/>
      <c r="G326"/>
      <c r="H326"/>
      <c r="I326"/>
      <c r="J326"/>
      <c r="K326"/>
      <c r="L326"/>
      <c r="M326"/>
      <c r="N326"/>
      <c r="O326"/>
      <c r="P326"/>
      <c r="Q326"/>
      <c r="R326"/>
      <c r="S326"/>
      <c r="T326"/>
      <c r="U326"/>
      <c r="V326"/>
      <c r="W326"/>
      <c r="X326"/>
      <c r="Y326"/>
      <c r="Z326"/>
      <c r="AA326"/>
      <c r="AB326"/>
      <c r="AC326"/>
      <c r="AD326"/>
    </row>
    <row r="327" spans="1:30" x14ac:dyDescent="0.35">
      <c r="A327"/>
      <c r="B327"/>
      <c r="C327"/>
      <c r="D327"/>
      <c r="E327"/>
      <c r="F327"/>
      <c r="G327"/>
      <c r="H327"/>
      <c r="I327"/>
      <c r="J327"/>
      <c r="K327"/>
      <c r="L327"/>
      <c r="M327"/>
      <c r="N327"/>
      <c r="O327"/>
      <c r="P327"/>
      <c r="Q327"/>
      <c r="R327"/>
      <c r="S327"/>
      <c r="T327"/>
      <c r="U327"/>
      <c r="V327"/>
      <c r="W327"/>
      <c r="X327"/>
      <c r="Y327"/>
      <c r="Z327"/>
      <c r="AA327"/>
      <c r="AB327"/>
      <c r="AC327"/>
      <c r="AD327"/>
    </row>
    <row r="328" spans="1:30" x14ac:dyDescent="0.35">
      <c r="A328"/>
      <c r="B328"/>
      <c r="C328"/>
      <c r="D328"/>
      <c r="E328"/>
      <c r="F328"/>
      <c r="G328"/>
      <c r="H328"/>
      <c r="I328"/>
      <c r="J328"/>
      <c r="K328"/>
      <c r="L328"/>
      <c r="M328"/>
      <c r="N328"/>
      <c r="O328"/>
      <c r="P328"/>
      <c r="Q328"/>
      <c r="R328"/>
      <c r="S328"/>
      <c r="T328"/>
      <c r="U328"/>
      <c r="V328"/>
      <c r="W328"/>
      <c r="X328"/>
      <c r="Y328"/>
      <c r="Z328"/>
      <c r="AA328"/>
      <c r="AB328"/>
      <c r="AC328"/>
      <c r="AD328"/>
    </row>
    <row r="329" spans="1:30" x14ac:dyDescent="0.35">
      <c r="A329"/>
      <c r="B329"/>
      <c r="C329"/>
      <c r="D329"/>
      <c r="E329"/>
      <c r="F329"/>
      <c r="G329"/>
      <c r="H329"/>
      <c r="I329"/>
      <c r="J329"/>
      <c r="K329"/>
      <c r="L329"/>
      <c r="M329"/>
      <c r="N329"/>
      <c r="O329"/>
      <c r="P329"/>
      <c r="Q329"/>
      <c r="R329"/>
      <c r="S329"/>
      <c r="T329"/>
      <c r="U329"/>
      <c r="V329"/>
      <c r="W329"/>
      <c r="X329"/>
      <c r="Y329"/>
      <c r="Z329"/>
      <c r="AA329"/>
      <c r="AB329"/>
      <c r="AC329"/>
      <c r="AD329"/>
    </row>
    <row r="330" spans="1:30" x14ac:dyDescent="0.35">
      <c r="A330"/>
      <c r="B330"/>
      <c r="C330"/>
      <c r="D330"/>
      <c r="E330"/>
      <c r="F330"/>
      <c r="G330"/>
      <c r="H330"/>
      <c r="I330"/>
      <c r="J330"/>
      <c r="K330"/>
      <c r="L330"/>
      <c r="M330"/>
      <c r="N330"/>
      <c r="O330"/>
      <c r="P330"/>
      <c r="Q330"/>
      <c r="R330"/>
      <c r="S330"/>
      <c r="T330"/>
      <c r="U330"/>
      <c r="V330"/>
      <c r="W330"/>
      <c r="X330"/>
      <c r="Y330"/>
      <c r="Z330"/>
      <c r="AA330"/>
      <c r="AB330"/>
      <c r="AC330"/>
      <c r="AD330"/>
    </row>
    <row r="331" spans="1:30" x14ac:dyDescent="0.35">
      <c r="A331"/>
      <c r="B331"/>
      <c r="C331"/>
      <c r="D331"/>
      <c r="E331"/>
      <c r="F331"/>
      <c r="G331"/>
      <c r="H331"/>
      <c r="I331"/>
      <c r="J331"/>
      <c r="K331"/>
      <c r="L331"/>
      <c r="M331"/>
      <c r="N331"/>
      <c r="O331"/>
      <c r="P331"/>
      <c r="Q331"/>
      <c r="R331"/>
      <c r="S331"/>
      <c r="T331"/>
      <c r="U331"/>
      <c r="V331"/>
      <c r="W331"/>
      <c r="X331"/>
      <c r="Y331"/>
      <c r="Z331"/>
      <c r="AA331"/>
      <c r="AB331"/>
      <c r="AC331"/>
      <c r="AD331"/>
    </row>
    <row r="332" spans="1:30" x14ac:dyDescent="0.35">
      <c r="A332"/>
      <c r="B332"/>
      <c r="C332"/>
      <c r="D332"/>
      <c r="E332"/>
      <c r="F332"/>
      <c r="G332"/>
      <c r="H332"/>
      <c r="I332"/>
      <c r="J332"/>
      <c r="K332"/>
      <c r="L332"/>
      <c r="M332"/>
      <c r="N332"/>
      <c r="O332"/>
      <c r="P332"/>
      <c r="Q332"/>
      <c r="R332"/>
      <c r="S332"/>
      <c r="T332"/>
      <c r="U332"/>
      <c r="V332"/>
      <c r="W332"/>
      <c r="X332"/>
      <c r="Y332"/>
      <c r="Z332"/>
      <c r="AA332"/>
      <c r="AB332"/>
      <c r="AC332"/>
      <c r="AD332"/>
    </row>
    <row r="333" spans="1:30" x14ac:dyDescent="0.35">
      <c r="A333"/>
      <c r="B333"/>
      <c r="C333"/>
      <c r="D333"/>
      <c r="E333"/>
      <c r="F333"/>
      <c r="G333"/>
      <c r="H333"/>
      <c r="I333"/>
      <c r="J333"/>
      <c r="K333"/>
      <c r="L333"/>
      <c r="M333"/>
      <c r="N333"/>
      <c r="O333"/>
      <c r="P333"/>
      <c r="Q333"/>
      <c r="R333"/>
      <c r="S333"/>
      <c r="T333"/>
      <c r="U333"/>
      <c r="V333"/>
      <c r="W333"/>
      <c r="X333"/>
      <c r="Y333"/>
      <c r="Z333"/>
      <c r="AA333"/>
      <c r="AB333"/>
      <c r="AC333"/>
      <c r="AD333"/>
    </row>
    <row r="334" spans="1:30" x14ac:dyDescent="0.35">
      <c r="A334"/>
      <c r="B334"/>
      <c r="C334"/>
      <c r="D334"/>
      <c r="E334"/>
      <c r="F334"/>
      <c r="G334"/>
      <c r="H334"/>
      <c r="I334"/>
      <c r="J334"/>
      <c r="K334"/>
      <c r="L334"/>
      <c r="M334"/>
      <c r="N334"/>
      <c r="O334"/>
      <c r="P334"/>
      <c r="Q334"/>
      <c r="R334"/>
      <c r="S334"/>
      <c r="T334"/>
      <c r="U334"/>
      <c r="V334"/>
      <c r="W334"/>
      <c r="X334"/>
      <c r="Y334"/>
      <c r="Z334"/>
      <c r="AA334"/>
      <c r="AB334"/>
      <c r="AC334"/>
      <c r="AD334"/>
    </row>
    <row r="335" spans="1:30" x14ac:dyDescent="0.35">
      <c r="A335"/>
      <c r="B335"/>
      <c r="C335"/>
      <c r="D335"/>
      <c r="E335"/>
      <c r="F335"/>
      <c r="G335"/>
      <c r="H335"/>
      <c r="I335"/>
      <c r="J335"/>
      <c r="K335"/>
      <c r="L335"/>
      <c r="M335"/>
      <c r="N335"/>
      <c r="O335"/>
      <c r="P335"/>
      <c r="Q335"/>
      <c r="R335"/>
      <c r="S335"/>
      <c r="T335"/>
      <c r="U335"/>
      <c r="V335"/>
      <c r="W335"/>
      <c r="X335"/>
      <c r="Y335"/>
      <c r="Z335"/>
      <c r="AA335"/>
      <c r="AB335"/>
      <c r="AC335"/>
      <c r="AD335"/>
    </row>
    <row r="336" spans="1:30" x14ac:dyDescent="0.35">
      <c r="A336"/>
      <c r="B336"/>
      <c r="C336"/>
      <c r="D336"/>
      <c r="E336"/>
      <c r="F336"/>
      <c r="G336"/>
      <c r="H336"/>
      <c r="I336"/>
      <c r="J336"/>
      <c r="K336"/>
      <c r="L336"/>
      <c r="M336"/>
      <c r="N336"/>
      <c r="O336"/>
      <c r="P336"/>
      <c r="Q336"/>
      <c r="R336"/>
      <c r="S336"/>
      <c r="T336"/>
      <c r="U336"/>
      <c r="V336"/>
      <c r="W336"/>
      <c r="X336"/>
      <c r="Y336"/>
      <c r="Z336"/>
      <c r="AA336"/>
      <c r="AB336"/>
      <c r="AC336"/>
      <c r="AD336"/>
    </row>
    <row r="337" spans="1:30" x14ac:dyDescent="0.35">
      <c r="A337"/>
      <c r="B337"/>
      <c r="C337"/>
      <c r="D337"/>
      <c r="E337"/>
      <c r="F337"/>
      <c r="G337"/>
      <c r="H337"/>
      <c r="I337"/>
      <c r="J337"/>
      <c r="K337"/>
      <c r="L337"/>
      <c r="M337"/>
      <c r="N337"/>
      <c r="O337"/>
      <c r="P337"/>
      <c r="Q337"/>
      <c r="R337"/>
      <c r="S337"/>
      <c r="T337"/>
      <c r="U337"/>
      <c r="V337"/>
      <c r="W337"/>
      <c r="X337"/>
      <c r="Y337"/>
      <c r="Z337"/>
      <c r="AA337"/>
      <c r="AB337"/>
      <c r="AC337"/>
      <c r="AD337"/>
    </row>
    <row r="338" spans="1:30" x14ac:dyDescent="0.35">
      <c r="A338"/>
      <c r="B338"/>
      <c r="C338"/>
      <c r="D338"/>
      <c r="E338"/>
      <c r="F338"/>
      <c r="G338"/>
      <c r="H338"/>
      <c r="I338"/>
      <c r="J338"/>
      <c r="K338"/>
      <c r="L338"/>
      <c r="M338"/>
      <c r="N338"/>
      <c r="O338"/>
      <c r="P338"/>
      <c r="Q338"/>
      <c r="R338"/>
      <c r="S338"/>
      <c r="T338"/>
      <c r="U338"/>
      <c r="V338"/>
      <c r="W338"/>
      <c r="X338"/>
      <c r="Y338"/>
      <c r="Z338"/>
      <c r="AA338"/>
      <c r="AB338"/>
      <c r="AC338"/>
      <c r="AD338"/>
    </row>
    <row r="339" spans="1:30" x14ac:dyDescent="0.35">
      <c r="A339"/>
      <c r="B339"/>
      <c r="C339"/>
      <c r="D339"/>
      <c r="E339"/>
      <c r="F339"/>
      <c r="G339"/>
      <c r="H339"/>
      <c r="I339"/>
      <c r="J339"/>
      <c r="K339"/>
      <c r="L339"/>
      <c r="M339"/>
      <c r="N339"/>
      <c r="O339"/>
      <c r="P339"/>
      <c r="Q339"/>
      <c r="R339"/>
      <c r="S339"/>
      <c r="T339"/>
      <c r="U339"/>
      <c r="V339"/>
      <c r="W339"/>
      <c r="X339"/>
      <c r="Y339"/>
      <c r="Z339"/>
      <c r="AA339"/>
      <c r="AB339"/>
      <c r="AC339"/>
      <c r="AD339"/>
    </row>
    <row r="340" spans="1:30" x14ac:dyDescent="0.35">
      <c r="A340"/>
      <c r="B340"/>
      <c r="C340"/>
      <c r="D340"/>
      <c r="E340"/>
      <c r="F340"/>
      <c r="G340"/>
      <c r="H340"/>
      <c r="I340"/>
      <c r="J340"/>
      <c r="K340"/>
      <c r="L340"/>
      <c r="M340"/>
      <c r="N340"/>
      <c r="O340"/>
      <c r="P340"/>
      <c r="Q340"/>
      <c r="R340"/>
      <c r="S340"/>
      <c r="T340"/>
      <c r="U340"/>
      <c r="V340"/>
      <c r="W340"/>
      <c r="X340"/>
      <c r="Y340"/>
      <c r="Z340"/>
      <c r="AA340"/>
      <c r="AB340"/>
      <c r="AC340"/>
      <c r="AD340"/>
    </row>
    <row r="341" spans="1:30" x14ac:dyDescent="0.35">
      <c r="A341"/>
      <c r="B341"/>
      <c r="C341"/>
      <c r="D341"/>
      <c r="E341"/>
      <c r="F341"/>
      <c r="G341"/>
      <c r="H341"/>
      <c r="I341"/>
      <c r="J341"/>
      <c r="K341"/>
      <c r="L341"/>
      <c r="M341"/>
      <c r="N341"/>
      <c r="O341"/>
      <c r="P341"/>
      <c r="Q341"/>
      <c r="R341"/>
      <c r="S341"/>
      <c r="T341"/>
      <c r="U341"/>
      <c r="V341"/>
      <c r="W341"/>
      <c r="X341"/>
      <c r="Y341"/>
      <c r="Z341"/>
      <c r="AA341"/>
      <c r="AB341"/>
      <c r="AC341"/>
      <c r="AD341"/>
    </row>
    <row r="342" spans="1:30" x14ac:dyDescent="0.35">
      <c r="A342"/>
      <c r="B342"/>
      <c r="C342"/>
      <c r="D342"/>
      <c r="E342"/>
      <c r="F342"/>
      <c r="G342"/>
      <c r="H342"/>
      <c r="I342"/>
      <c r="J342"/>
      <c r="K342"/>
      <c r="L342"/>
      <c r="M342"/>
      <c r="N342"/>
      <c r="O342"/>
      <c r="P342"/>
      <c r="Q342"/>
      <c r="R342"/>
      <c r="S342"/>
      <c r="T342"/>
      <c r="U342"/>
      <c r="V342"/>
      <c r="W342"/>
      <c r="X342"/>
      <c r="Y342"/>
      <c r="Z342"/>
      <c r="AA342"/>
      <c r="AB342"/>
      <c r="AC342"/>
      <c r="AD342"/>
    </row>
    <row r="343" spans="1:30" x14ac:dyDescent="0.35">
      <c r="A343"/>
      <c r="B343"/>
      <c r="C343"/>
      <c r="D343"/>
      <c r="E343"/>
      <c r="F343"/>
      <c r="G343"/>
      <c r="H343"/>
      <c r="I343"/>
      <c r="J343"/>
      <c r="K343"/>
      <c r="L343"/>
      <c r="M343"/>
      <c r="N343"/>
      <c r="O343"/>
      <c r="P343"/>
      <c r="Q343"/>
      <c r="R343"/>
      <c r="S343"/>
      <c r="T343"/>
      <c r="U343"/>
      <c r="V343"/>
      <c r="W343"/>
      <c r="X343"/>
      <c r="Y343"/>
      <c r="Z343"/>
      <c r="AA343"/>
      <c r="AB343"/>
      <c r="AC343"/>
      <c r="AD343"/>
    </row>
    <row r="344" spans="1:30" x14ac:dyDescent="0.35">
      <c r="A344"/>
      <c r="B344"/>
      <c r="C344"/>
      <c r="D344"/>
      <c r="E344"/>
      <c r="F344"/>
      <c r="G344"/>
      <c r="H344"/>
      <c r="I344"/>
      <c r="J344"/>
      <c r="K344"/>
      <c r="L344"/>
      <c r="M344"/>
      <c r="N344"/>
      <c r="O344"/>
      <c r="P344"/>
      <c r="Q344"/>
      <c r="R344"/>
      <c r="S344"/>
      <c r="T344"/>
      <c r="U344"/>
      <c r="V344"/>
      <c r="W344"/>
      <c r="X344"/>
      <c r="Y344"/>
      <c r="Z344"/>
      <c r="AA344"/>
      <c r="AB344"/>
      <c r="AC344"/>
      <c r="AD344"/>
    </row>
    <row r="345" spans="1:30" x14ac:dyDescent="0.35">
      <c r="A345"/>
      <c r="B345"/>
      <c r="C345"/>
      <c r="D345"/>
      <c r="E345"/>
      <c r="F345"/>
      <c r="G345"/>
      <c r="H345"/>
      <c r="I345"/>
      <c r="J345"/>
      <c r="K345"/>
      <c r="L345"/>
      <c r="M345"/>
      <c r="N345"/>
      <c r="O345"/>
      <c r="P345"/>
      <c r="Q345"/>
      <c r="R345"/>
      <c r="S345"/>
      <c r="T345"/>
      <c r="U345"/>
      <c r="V345"/>
      <c r="W345"/>
      <c r="X345"/>
      <c r="Y345"/>
      <c r="Z345"/>
      <c r="AA345"/>
      <c r="AB345"/>
      <c r="AC345"/>
      <c r="AD345"/>
    </row>
    <row r="346" spans="1:30" x14ac:dyDescent="0.35">
      <c r="A346"/>
      <c r="B346"/>
      <c r="C346"/>
      <c r="D346"/>
      <c r="E346"/>
      <c r="F346"/>
      <c r="G346"/>
      <c r="H346"/>
      <c r="I346"/>
      <c r="J346"/>
      <c r="K346"/>
      <c r="L346"/>
      <c r="M346"/>
      <c r="N346"/>
      <c r="O346"/>
      <c r="P346"/>
      <c r="Q346"/>
      <c r="R346"/>
      <c r="S346"/>
      <c r="T346"/>
      <c r="U346"/>
      <c r="V346"/>
      <c r="W346"/>
      <c r="X346"/>
      <c r="Y346"/>
      <c r="Z346"/>
      <c r="AA346"/>
      <c r="AB346"/>
      <c r="AC346"/>
      <c r="AD346"/>
    </row>
    <row r="347" spans="1:30" x14ac:dyDescent="0.35">
      <c r="A347"/>
      <c r="B347"/>
      <c r="C347"/>
      <c r="D347"/>
      <c r="E347"/>
      <c r="F347"/>
      <c r="G347"/>
      <c r="H347"/>
      <c r="I347"/>
      <c r="J347"/>
      <c r="K347"/>
      <c r="L347"/>
      <c r="M347"/>
      <c r="N347"/>
      <c r="O347"/>
      <c r="P347"/>
      <c r="Q347"/>
      <c r="R347"/>
      <c r="S347"/>
      <c r="T347"/>
      <c r="U347"/>
      <c r="V347"/>
      <c r="W347"/>
      <c r="X347"/>
      <c r="Y347"/>
      <c r="Z347"/>
      <c r="AA347"/>
      <c r="AB347"/>
      <c r="AC347"/>
      <c r="AD347"/>
    </row>
    <row r="348" spans="1:30" x14ac:dyDescent="0.35">
      <c r="A348"/>
      <c r="B348"/>
      <c r="C348"/>
      <c r="D348"/>
      <c r="E348"/>
      <c r="F348"/>
      <c r="G348"/>
      <c r="H348"/>
      <c r="I348"/>
      <c r="J348"/>
      <c r="K348"/>
      <c r="L348"/>
      <c r="M348"/>
      <c r="N348"/>
      <c r="O348"/>
      <c r="P348"/>
      <c r="Q348"/>
      <c r="R348"/>
      <c r="S348"/>
      <c r="T348"/>
      <c r="U348"/>
      <c r="V348"/>
      <c r="W348"/>
      <c r="X348"/>
      <c r="Y348"/>
      <c r="Z348"/>
      <c r="AA348"/>
      <c r="AB348"/>
      <c r="AC348"/>
      <c r="AD348"/>
    </row>
    <row r="349" spans="1:30" x14ac:dyDescent="0.35">
      <c r="A349"/>
      <c r="B349"/>
      <c r="C349"/>
      <c r="D349"/>
      <c r="E349"/>
      <c r="F349"/>
      <c r="G349"/>
      <c r="H349"/>
      <c r="I349"/>
      <c r="J349"/>
      <c r="K349"/>
      <c r="L349"/>
      <c r="M349"/>
      <c r="N349"/>
      <c r="O349"/>
      <c r="P349"/>
      <c r="Q349"/>
      <c r="R349"/>
      <c r="S349"/>
      <c r="T349"/>
      <c r="U349"/>
      <c r="V349"/>
      <c r="W349"/>
      <c r="X349"/>
      <c r="Y349"/>
      <c r="Z349"/>
      <c r="AA349"/>
      <c r="AB349"/>
      <c r="AC349"/>
      <c r="AD349"/>
    </row>
    <row r="350" spans="1:30" x14ac:dyDescent="0.35">
      <c r="A350"/>
      <c r="B350"/>
      <c r="C350"/>
      <c r="D350"/>
      <c r="E350"/>
      <c r="F350"/>
      <c r="G350"/>
      <c r="H350"/>
      <c r="I350"/>
      <c r="J350"/>
      <c r="K350"/>
      <c r="L350"/>
      <c r="M350"/>
      <c r="N350"/>
      <c r="O350"/>
      <c r="P350"/>
      <c r="Q350"/>
      <c r="R350"/>
      <c r="S350"/>
      <c r="T350"/>
      <c r="U350"/>
      <c r="V350"/>
      <c r="W350"/>
      <c r="X350"/>
      <c r="Y350"/>
      <c r="Z350"/>
      <c r="AA350"/>
      <c r="AB350"/>
      <c r="AC350"/>
      <c r="AD350"/>
    </row>
    <row r="351" spans="1:30" x14ac:dyDescent="0.35">
      <c r="A351"/>
      <c r="B351"/>
      <c r="C351"/>
      <c r="D351"/>
      <c r="E351"/>
      <c r="F351"/>
      <c r="G351"/>
      <c r="H351"/>
      <c r="I351"/>
      <c r="J351"/>
      <c r="K351"/>
      <c r="L351"/>
      <c r="M351"/>
      <c r="N351"/>
      <c r="O351"/>
      <c r="P351"/>
      <c r="Q351"/>
      <c r="R351"/>
      <c r="S351"/>
      <c r="T351"/>
      <c r="U351"/>
      <c r="V351"/>
      <c r="W351"/>
      <c r="X351"/>
      <c r="Y351"/>
      <c r="Z351"/>
      <c r="AA351"/>
      <c r="AB351"/>
      <c r="AC351"/>
      <c r="AD351"/>
    </row>
    <row r="352" spans="1:30" x14ac:dyDescent="0.35">
      <c r="A352"/>
      <c r="B352"/>
      <c r="C352"/>
      <c r="D352"/>
      <c r="E352"/>
      <c r="F352"/>
      <c r="G352"/>
      <c r="H352"/>
      <c r="I352"/>
      <c r="J352"/>
      <c r="K352"/>
      <c r="L352"/>
      <c r="M352"/>
      <c r="N352"/>
      <c r="O352"/>
      <c r="P352"/>
      <c r="Q352"/>
      <c r="R352"/>
      <c r="S352"/>
      <c r="T352"/>
      <c r="U352"/>
      <c r="V352"/>
      <c r="W352"/>
      <c r="X352"/>
      <c r="Y352"/>
      <c r="Z352"/>
      <c r="AA352"/>
      <c r="AB352"/>
      <c r="AC352"/>
      <c r="AD352"/>
    </row>
    <row r="353" spans="1:30" x14ac:dyDescent="0.35">
      <c r="A353"/>
      <c r="B353"/>
      <c r="C353"/>
      <c r="D353"/>
      <c r="E353"/>
      <c r="F353"/>
      <c r="G353"/>
      <c r="H353"/>
      <c r="I353"/>
      <c r="J353"/>
      <c r="K353"/>
      <c r="L353"/>
      <c r="M353"/>
      <c r="N353"/>
      <c r="O353"/>
      <c r="P353"/>
      <c r="Q353"/>
      <c r="R353"/>
      <c r="S353"/>
      <c r="T353"/>
      <c r="U353"/>
      <c r="V353"/>
      <c r="W353"/>
      <c r="X353"/>
      <c r="Y353"/>
      <c r="Z353"/>
      <c r="AA353"/>
      <c r="AB353"/>
      <c r="AC353"/>
      <c r="AD353"/>
    </row>
    <row r="354" spans="1:30" x14ac:dyDescent="0.35">
      <c r="A354"/>
      <c r="B354"/>
      <c r="C354"/>
      <c r="D354"/>
      <c r="E354"/>
      <c r="F354"/>
      <c r="G354"/>
      <c r="H354"/>
      <c r="I354"/>
      <c r="J354"/>
      <c r="K354"/>
      <c r="L354"/>
      <c r="M354"/>
      <c r="N354"/>
      <c r="O354"/>
      <c r="P354"/>
      <c r="Q354"/>
      <c r="R354"/>
      <c r="S354"/>
      <c r="T354"/>
      <c r="U354"/>
      <c r="V354"/>
      <c r="W354"/>
      <c r="X354"/>
      <c r="Y354"/>
      <c r="Z354"/>
      <c r="AA354"/>
      <c r="AB354"/>
      <c r="AC354"/>
      <c r="AD354"/>
    </row>
    <row r="355" spans="1:30" x14ac:dyDescent="0.35">
      <c r="A355"/>
      <c r="B355"/>
      <c r="C355"/>
      <c r="D355"/>
      <c r="E355"/>
      <c r="F355"/>
      <c r="G355"/>
      <c r="H355"/>
      <c r="I355"/>
      <c r="J355"/>
      <c r="K355"/>
      <c r="L355"/>
      <c r="M355"/>
      <c r="N355"/>
      <c r="O355"/>
      <c r="P355"/>
      <c r="Q355"/>
      <c r="R355"/>
      <c r="S355"/>
      <c r="T355"/>
      <c r="U355"/>
      <c r="V355"/>
      <c r="W355"/>
      <c r="X355"/>
      <c r="Y355"/>
      <c r="Z355"/>
      <c r="AA355"/>
      <c r="AB355"/>
      <c r="AC355"/>
      <c r="AD355"/>
    </row>
    <row r="356" spans="1:30" x14ac:dyDescent="0.35">
      <c r="A356"/>
      <c r="B356"/>
      <c r="C356"/>
      <c r="D356"/>
      <c r="E356"/>
      <c r="F356"/>
      <c r="G356"/>
      <c r="H356"/>
      <c r="I356"/>
      <c r="J356"/>
      <c r="K356"/>
      <c r="L356"/>
      <c r="M356"/>
      <c r="N356"/>
      <c r="O356"/>
      <c r="P356"/>
      <c r="Q356"/>
      <c r="R356"/>
      <c r="S356"/>
      <c r="T356"/>
      <c r="U356"/>
      <c r="V356"/>
      <c r="W356"/>
      <c r="X356"/>
      <c r="Y356"/>
      <c r="Z356"/>
      <c r="AA356"/>
      <c r="AB356"/>
      <c r="AC356"/>
      <c r="AD356"/>
    </row>
    <row r="357" spans="1:30" x14ac:dyDescent="0.35">
      <c r="A357"/>
      <c r="B357"/>
      <c r="C357"/>
      <c r="D357"/>
      <c r="E357"/>
      <c r="F357"/>
      <c r="G357"/>
      <c r="H357"/>
      <c r="I357"/>
      <c r="J357"/>
      <c r="K357"/>
      <c r="L357"/>
      <c r="M357"/>
      <c r="N357"/>
      <c r="O357"/>
      <c r="P357"/>
      <c r="Q357"/>
      <c r="R357"/>
      <c r="S357"/>
      <c r="T357"/>
      <c r="U357"/>
      <c r="V357"/>
      <c r="W357"/>
      <c r="X357"/>
      <c r="Y357"/>
      <c r="Z357"/>
      <c r="AA357"/>
      <c r="AB357"/>
      <c r="AC357"/>
      <c r="AD357"/>
    </row>
    <row r="358" spans="1:30" x14ac:dyDescent="0.35">
      <c r="A358"/>
      <c r="B358"/>
      <c r="C358"/>
      <c r="D358"/>
      <c r="E358"/>
      <c r="F358"/>
      <c r="G358"/>
      <c r="H358"/>
      <c r="I358"/>
      <c r="J358"/>
      <c r="K358"/>
      <c r="L358"/>
      <c r="M358"/>
      <c r="N358"/>
      <c r="O358"/>
      <c r="P358"/>
      <c r="Q358"/>
      <c r="R358"/>
      <c r="S358"/>
      <c r="T358"/>
      <c r="U358"/>
      <c r="V358"/>
      <c r="W358"/>
      <c r="X358"/>
      <c r="Y358"/>
      <c r="Z358"/>
      <c r="AA358"/>
      <c r="AB358"/>
      <c r="AC358"/>
      <c r="AD358"/>
    </row>
    <row r="359" spans="1:30" x14ac:dyDescent="0.35">
      <c r="A359"/>
      <c r="B359"/>
      <c r="C359"/>
      <c r="D359"/>
      <c r="E359"/>
      <c r="F359"/>
      <c r="G359"/>
      <c r="H359"/>
      <c r="I359"/>
      <c r="J359"/>
      <c r="K359"/>
      <c r="L359"/>
      <c r="M359"/>
      <c r="N359"/>
      <c r="O359"/>
      <c r="P359"/>
      <c r="Q359"/>
      <c r="R359"/>
      <c r="S359"/>
      <c r="T359"/>
      <c r="U359"/>
      <c r="V359"/>
      <c r="W359"/>
      <c r="X359"/>
      <c r="Y359"/>
      <c r="Z359"/>
      <c r="AA359"/>
      <c r="AB359"/>
      <c r="AC359"/>
      <c r="AD359"/>
    </row>
    <row r="360" spans="1:30" x14ac:dyDescent="0.35">
      <c r="A360"/>
      <c r="B360"/>
      <c r="C360"/>
      <c r="D360"/>
      <c r="E360"/>
      <c r="F360"/>
      <c r="G360"/>
      <c r="H360"/>
      <c r="I360"/>
      <c r="J360"/>
      <c r="K360"/>
      <c r="L360"/>
      <c r="M360"/>
      <c r="N360"/>
      <c r="O360"/>
      <c r="P360"/>
      <c r="Q360"/>
      <c r="R360"/>
      <c r="S360"/>
      <c r="T360"/>
      <c r="U360"/>
      <c r="V360"/>
      <c r="W360"/>
      <c r="X360"/>
      <c r="Y360"/>
      <c r="Z360"/>
      <c r="AA360"/>
      <c r="AB360"/>
      <c r="AC360"/>
      <c r="AD360"/>
    </row>
    <row r="361" spans="1:30" x14ac:dyDescent="0.35">
      <c r="A361"/>
      <c r="B361"/>
      <c r="C361"/>
      <c r="D361"/>
      <c r="E361"/>
      <c r="F361"/>
      <c r="G361"/>
      <c r="H361"/>
      <c r="I361"/>
      <c r="J361"/>
      <c r="K361"/>
      <c r="L361"/>
      <c r="M361"/>
      <c r="N361"/>
      <c r="O361"/>
      <c r="P361"/>
      <c r="Q361"/>
      <c r="R361"/>
      <c r="S361"/>
      <c r="T361"/>
      <c r="U361"/>
      <c r="V361"/>
      <c r="W361"/>
      <c r="X361"/>
      <c r="Y361"/>
      <c r="Z361"/>
      <c r="AA361"/>
      <c r="AB361"/>
      <c r="AC361"/>
      <c r="AD361"/>
    </row>
    <row r="362" spans="1:30" x14ac:dyDescent="0.35">
      <c r="A362"/>
      <c r="B362"/>
      <c r="C362"/>
      <c r="D362"/>
      <c r="E362"/>
      <c r="F362"/>
      <c r="G362"/>
      <c r="H362"/>
      <c r="I362"/>
      <c r="J362"/>
      <c r="K362"/>
      <c r="L362"/>
      <c r="M362"/>
      <c r="N362"/>
      <c r="O362"/>
      <c r="P362"/>
      <c r="Q362"/>
      <c r="R362"/>
      <c r="S362"/>
      <c r="T362"/>
      <c r="U362"/>
      <c r="V362"/>
      <c r="W362"/>
      <c r="X362"/>
      <c r="Y362"/>
      <c r="Z362"/>
      <c r="AA362"/>
      <c r="AB362"/>
      <c r="AC362"/>
      <c r="AD362"/>
    </row>
    <row r="363" spans="1:30" x14ac:dyDescent="0.35">
      <c r="A363"/>
      <c r="B363"/>
      <c r="C363"/>
      <c r="D363"/>
      <c r="E363"/>
      <c r="F363"/>
      <c r="G363"/>
      <c r="H363"/>
      <c r="I363"/>
      <c r="J363"/>
      <c r="K363"/>
      <c r="L363"/>
      <c r="M363"/>
      <c r="N363"/>
      <c r="O363"/>
      <c r="P363"/>
      <c r="Q363"/>
      <c r="R363"/>
      <c r="S363"/>
      <c r="T363"/>
      <c r="U363"/>
      <c r="V363"/>
      <c r="W363"/>
      <c r="X363"/>
      <c r="Y363"/>
      <c r="Z363"/>
      <c r="AA363"/>
      <c r="AB363"/>
      <c r="AC363"/>
      <c r="AD363"/>
    </row>
    <row r="364" spans="1:30" x14ac:dyDescent="0.35">
      <c r="A364"/>
      <c r="B364"/>
      <c r="C364"/>
      <c r="D364"/>
      <c r="E364"/>
      <c r="F364"/>
      <c r="G364"/>
      <c r="H364"/>
      <c r="I364"/>
      <c r="J364"/>
      <c r="K364"/>
      <c r="L364"/>
      <c r="M364"/>
      <c r="N364"/>
      <c r="O364"/>
      <c r="P364"/>
      <c r="Q364"/>
      <c r="R364"/>
      <c r="S364"/>
      <c r="T364"/>
      <c r="U364"/>
      <c r="V364"/>
      <c r="W364"/>
      <c r="X364"/>
      <c r="Y364"/>
      <c r="Z364"/>
      <c r="AA364"/>
      <c r="AB364"/>
      <c r="AC364"/>
      <c r="AD364"/>
    </row>
    <row r="365" spans="1:30" x14ac:dyDescent="0.35">
      <c r="A365"/>
      <c r="B365"/>
      <c r="C365"/>
      <c r="D365"/>
      <c r="E365"/>
      <c r="F365"/>
      <c r="G365"/>
      <c r="H365"/>
      <c r="I365"/>
      <c r="J365"/>
      <c r="K365"/>
      <c r="L365"/>
      <c r="M365"/>
      <c r="N365"/>
      <c r="O365"/>
      <c r="P365"/>
      <c r="Q365"/>
      <c r="R365"/>
      <c r="S365"/>
      <c r="T365"/>
      <c r="U365"/>
      <c r="V365"/>
      <c r="W365"/>
      <c r="X365"/>
      <c r="Y365"/>
      <c r="Z365"/>
      <c r="AA365"/>
      <c r="AB365"/>
      <c r="AC365"/>
      <c r="AD365"/>
    </row>
    <row r="366" spans="1:30" x14ac:dyDescent="0.35">
      <c r="A366"/>
      <c r="B366"/>
      <c r="C366"/>
      <c r="D366"/>
      <c r="E366"/>
      <c r="F366"/>
      <c r="G366"/>
      <c r="H366"/>
      <c r="I366"/>
      <c r="J366"/>
      <c r="K366"/>
      <c r="L366"/>
      <c r="M366"/>
      <c r="N366"/>
      <c r="O366"/>
      <c r="P366"/>
      <c r="Q366"/>
      <c r="R366"/>
      <c r="S366"/>
      <c r="T366"/>
      <c r="U366"/>
      <c r="V366"/>
      <c r="W366"/>
      <c r="X366"/>
      <c r="Y366"/>
      <c r="Z366"/>
      <c r="AA366"/>
      <c r="AB366"/>
      <c r="AC366"/>
      <c r="AD366"/>
    </row>
    <row r="367" spans="1:30" x14ac:dyDescent="0.35">
      <c r="A367"/>
      <c r="B367"/>
      <c r="C367"/>
      <c r="D367"/>
      <c r="E367"/>
      <c r="F367"/>
      <c r="G367"/>
      <c r="H367"/>
      <c r="I367"/>
      <c r="J367"/>
      <c r="K367"/>
      <c r="L367"/>
      <c r="M367"/>
      <c r="N367"/>
      <c r="O367"/>
      <c r="P367"/>
      <c r="Q367"/>
      <c r="R367"/>
      <c r="S367"/>
      <c r="T367"/>
      <c r="U367"/>
      <c r="V367"/>
      <c r="W367"/>
      <c r="X367"/>
      <c r="Y367"/>
      <c r="Z367"/>
      <c r="AA367"/>
      <c r="AB367"/>
      <c r="AC367"/>
      <c r="AD367"/>
    </row>
    <row r="368" spans="1:30" x14ac:dyDescent="0.35">
      <c r="A368"/>
      <c r="B368"/>
      <c r="C368"/>
      <c r="D368"/>
      <c r="E368"/>
      <c r="F368"/>
      <c r="G368"/>
      <c r="H368"/>
      <c r="I368"/>
      <c r="J368"/>
      <c r="K368"/>
      <c r="L368"/>
      <c r="M368"/>
      <c r="N368"/>
      <c r="O368"/>
      <c r="P368"/>
      <c r="Q368"/>
      <c r="R368"/>
      <c r="S368"/>
      <c r="T368"/>
      <c r="U368"/>
      <c r="V368"/>
      <c r="W368"/>
      <c r="X368"/>
      <c r="Y368"/>
      <c r="Z368"/>
      <c r="AA368"/>
      <c r="AB368"/>
      <c r="AC368"/>
      <c r="AD368"/>
    </row>
    <row r="369" spans="1:30" x14ac:dyDescent="0.35">
      <c r="A369"/>
      <c r="B369"/>
      <c r="C369"/>
      <c r="D369"/>
      <c r="E369"/>
      <c r="F369"/>
      <c r="G369"/>
      <c r="H369"/>
      <c r="I369"/>
      <c r="J369"/>
      <c r="K369"/>
      <c r="L369"/>
      <c r="M369"/>
      <c r="N369"/>
      <c r="O369"/>
      <c r="P369"/>
      <c r="Q369"/>
      <c r="R369"/>
      <c r="S369"/>
      <c r="T369"/>
      <c r="U369"/>
      <c r="V369"/>
      <c r="W369"/>
      <c r="X369"/>
      <c r="Y369"/>
      <c r="Z369"/>
      <c r="AA369"/>
      <c r="AB369"/>
      <c r="AC369"/>
      <c r="AD369"/>
    </row>
    <row r="370" spans="1:30" x14ac:dyDescent="0.35">
      <c r="A370"/>
      <c r="B370"/>
      <c r="C370"/>
      <c r="D370"/>
      <c r="E370"/>
      <c r="F370"/>
      <c r="G370"/>
      <c r="H370"/>
      <c r="I370"/>
      <c r="J370"/>
      <c r="K370"/>
      <c r="L370"/>
      <c r="M370"/>
      <c r="N370"/>
      <c r="O370"/>
      <c r="P370"/>
      <c r="Q370"/>
      <c r="R370"/>
      <c r="S370"/>
      <c r="T370"/>
      <c r="U370"/>
      <c r="V370"/>
      <c r="W370"/>
      <c r="X370"/>
      <c r="Y370"/>
      <c r="Z370"/>
      <c r="AA370"/>
      <c r="AB370"/>
      <c r="AC370"/>
      <c r="AD370"/>
    </row>
    <row r="371" spans="1:30" x14ac:dyDescent="0.35">
      <c r="A371"/>
      <c r="B371"/>
      <c r="C371"/>
      <c r="D371"/>
      <c r="E371"/>
      <c r="F371"/>
      <c r="G371"/>
      <c r="H371"/>
      <c r="I371"/>
      <c r="J371"/>
      <c r="K371"/>
      <c r="L371"/>
      <c r="M371"/>
      <c r="N371"/>
      <c r="O371"/>
      <c r="P371"/>
      <c r="Q371"/>
      <c r="R371"/>
      <c r="S371"/>
      <c r="T371"/>
      <c r="U371"/>
      <c r="V371"/>
      <c r="W371"/>
      <c r="X371"/>
      <c r="Y371"/>
      <c r="Z371"/>
      <c r="AA371"/>
      <c r="AB371"/>
      <c r="AC371"/>
      <c r="AD371"/>
    </row>
    <row r="372" spans="1:30" x14ac:dyDescent="0.35">
      <c r="A372"/>
      <c r="B372"/>
      <c r="C372"/>
      <c r="D372"/>
      <c r="E372"/>
      <c r="F372"/>
      <c r="G372"/>
      <c r="H372"/>
      <c r="I372"/>
      <c r="J372"/>
      <c r="K372"/>
      <c r="L372"/>
      <c r="M372"/>
      <c r="N372"/>
      <c r="O372"/>
      <c r="P372"/>
      <c r="Q372"/>
      <c r="R372"/>
      <c r="S372"/>
      <c r="T372"/>
      <c r="U372"/>
      <c r="V372"/>
      <c r="W372"/>
      <c r="X372"/>
      <c r="Y372"/>
      <c r="Z372"/>
      <c r="AA372"/>
      <c r="AB372"/>
      <c r="AC372"/>
      <c r="AD372"/>
    </row>
    <row r="373" spans="1:30" x14ac:dyDescent="0.35">
      <c r="A373"/>
      <c r="B373"/>
      <c r="C373"/>
      <c r="D373"/>
      <c r="E373"/>
      <c r="F373"/>
      <c r="G373"/>
      <c r="H373"/>
      <c r="I373"/>
      <c r="J373"/>
      <c r="K373"/>
      <c r="L373"/>
      <c r="M373"/>
      <c r="N373"/>
      <c r="O373"/>
      <c r="P373"/>
      <c r="Q373"/>
      <c r="R373"/>
      <c r="S373"/>
      <c r="T373"/>
      <c r="U373"/>
      <c r="V373"/>
      <c r="W373"/>
      <c r="X373"/>
      <c r="Y373"/>
      <c r="Z373"/>
      <c r="AA373"/>
      <c r="AB373"/>
      <c r="AC373"/>
      <c r="AD373"/>
    </row>
    <row r="374" spans="1:30" x14ac:dyDescent="0.35">
      <c r="A374"/>
      <c r="B374"/>
      <c r="C374"/>
      <c r="D374"/>
      <c r="E374"/>
      <c r="F374"/>
      <c r="G374"/>
      <c r="H374"/>
      <c r="I374"/>
      <c r="J374"/>
      <c r="K374"/>
      <c r="L374"/>
      <c r="M374"/>
      <c r="N374"/>
      <c r="O374"/>
      <c r="P374"/>
      <c r="Q374"/>
      <c r="R374"/>
      <c r="S374"/>
      <c r="T374"/>
      <c r="U374"/>
      <c r="V374"/>
      <c r="W374"/>
      <c r="X374"/>
      <c r="Y374"/>
      <c r="Z374"/>
      <c r="AA374"/>
      <c r="AB374"/>
      <c r="AC374"/>
      <c r="AD374"/>
    </row>
    <row r="375" spans="1:30" x14ac:dyDescent="0.35">
      <c r="A375"/>
      <c r="B375"/>
      <c r="C375"/>
      <c r="D375"/>
      <c r="E375"/>
      <c r="F375"/>
      <c r="G375"/>
      <c r="H375"/>
      <c r="I375"/>
      <c r="J375"/>
      <c r="K375"/>
      <c r="L375"/>
      <c r="M375"/>
      <c r="N375"/>
      <c r="O375"/>
      <c r="P375"/>
      <c r="Q375"/>
      <c r="R375"/>
      <c r="S375"/>
      <c r="T375"/>
      <c r="U375"/>
      <c r="V375"/>
      <c r="W375"/>
      <c r="X375"/>
      <c r="Y375"/>
      <c r="Z375"/>
      <c r="AA375"/>
      <c r="AB375"/>
      <c r="AC375"/>
      <c r="AD375"/>
    </row>
    <row r="376" spans="1:30" x14ac:dyDescent="0.35">
      <c r="A376"/>
      <c r="B376"/>
      <c r="C376"/>
      <c r="D376"/>
      <c r="E376"/>
      <c r="F376"/>
      <c r="G376"/>
      <c r="H376"/>
      <c r="I376"/>
      <c r="J376"/>
      <c r="K376"/>
      <c r="L376"/>
      <c r="M376"/>
      <c r="N376"/>
      <c r="O376"/>
      <c r="P376"/>
      <c r="Q376"/>
      <c r="R376"/>
      <c r="S376"/>
      <c r="T376"/>
      <c r="U376"/>
      <c r="V376"/>
      <c r="W376"/>
      <c r="X376"/>
      <c r="Y376"/>
      <c r="Z376"/>
      <c r="AA376"/>
      <c r="AB376"/>
      <c r="AC376"/>
      <c r="AD376"/>
    </row>
    <row r="377" spans="1:30" x14ac:dyDescent="0.35">
      <c r="A377"/>
      <c r="B377"/>
      <c r="C377"/>
      <c r="D377"/>
      <c r="E377"/>
      <c r="F377"/>
      <c r="G377"/>
      <c r="H377"/>
      <c r="I377"/>
      <c r="J377"/>
      <c r="K377"/>
      <c r="L377"/>
      <c r="M377"/>
      <c r="N377"/>
      <c r="O377"/>
      <c r="P377"/>
      <c r="Q377"/>
      <c r="R377"/>
      <c r="S377"/>
      <c r="T377"/>
      <c r="U377"/>
      <c r="V377"/>
      <c r="W377"/>
      <c r="X377"/>
      <c r="Y377"/>
      <c r="Z377"/>
      <c r="AA377"/>
      <c r="AB377"/>
      <c r="AC377"/>
      <c r="AD377"/>
    </row>
    <row r="378" spans="1:30" x14ac:dyDescent="0.35">
      <c r="A378"/>
      <c r="B378"/>
      <c r="C378"/>
      <c r="D378"/>
      <c r="E378"/>
      <c r="F378"/>
      <c r="G378"/>
      <c r="H378"/>
      <c r="I378"/>
      <c r="J378"/>
      <c r="K378"/>
      <c r="L378"/>
      <c r="M378"/>
      <c r="N378"/>
      <c r="O378"/>
      <c r="P378"/>
      <c r="Q378"/>
      <c r="R378"/>
      <c r="S378"/>
      <c r="T378"/>
      <c r="U378"/>
      <c r="V378"/>
      <c r="W378"/>
      <c r="X378"/>
      <c r="Y378"/>
      <c r="Z378"/>
      <c r="AA378"/>
      <c r="AB378"/>
      <c r="AC378"/>
      <c r="AD378"/>
    </row>
    <row r="379" spans="1:30" x14ac:dyDescent="0.35">
      <c r="A379"/>
      <c r="B379"/>
      <c r="C379"/>
      <c r="D379"/>
      <c r="E379"/>
      <c r="F379"/>
      <c r="G379"/>
      <c r="H379"/>
      <c r="I379"/>
      <c r="J379"/>
      <c r="K379"/>
      <c r="L379"/>
      <c r="M379"/>
      <c r="N379"/>
      <c r="O379"/>
      <c r="P379"/>
      <c r="Q379"/>
      <c r="R379"/>
      <c r="S379"/>
      <c r="T379"/>
      <c r="U379"/>
      <c r="V379"/>
      <c r="W379"/>
      <c r="X379"/>
      <c r="Y379"/>
      <c r="Z379"/>
      <c r="AA379"/>
      <c r="AB379"/>
      <c r="AC379"/>
      <c r="AD379"/>
    </row>
    <row r="380" spans="1:30" x14ac:dyDescent="0.35">
      <c r="A380"/>
      <c r="B380"/>
      <c r="C380"/>
      <c r="D380"/>
      <c r="E380"/>
      <c r="F380"/>
      <c r="G380"/>
      <c r="H380"/>
      <c r="I380"/>
      <c r="J380"/>
      <c r="K380"/>
      <c r="L380"/>
      <c r="M380"/>
      <c r="N380"/>
      <c r="O380"/>
      <c r="P380"/>
      <c r="Q380"/>
      <c r="R380"/>
      <c r="S380"/>
      <c r="T380"/>
      <c r="U380"/>
      <c r="V380"/>
      <c r="W380"/>
      <c r="X380"/>
      <c r="Y380"/>
      <c r="Z380"/>
      <c r="AA380"/>
      <c r="AB380"/>
      <c r="AC380"/>
      <c r="AD380"/>
    </row>
    <row r="381" spans="1:30" x14ac:dyDescent="0.35">
      <c r="A381"/>
      <c r="B381"/>
      <c r="C381"/>
      <c r="D381"/>
      <c r="E381"/>
      <c r="F381"/>
      <c r="G381"/>
      <c r="H381"/>
      <c r="I381"/>
      <c r="J381"/>
      <c r="K381"/>
      <c r="L381"/>
      <c r="M381"/>
      <c r="N381"/>
      <c r="O381"/>
      <c r="P381"/>
      <c r="Q381"/>
      <c r="R381"/>
      <c r="S381"/>
      <c r="T381"/>
      <c r="U381"/>
      <c r="V381"/>
      <c r="W381"/>
      <c r="X381"/>
      <c r="Y381"/>
      <c r="Z381"/>
      <c r="AA381"/>
      <c r="AB381"/>
      <c r="AC381"/>
      <c r="AD381"/>
    </row>
    <row r="382" spans="1:30" x14ac:dyDescent="0.35">
      <c r="A382"/>
      <c r="B382"/>
      <c r="C382"/>
      <c r="D382"/>
      <c r="E382"/>
      <c r="F382"/>
      <c r="G382"/>
      <c r="H382"/>
      <c r="I382"/>
      <c r="J382"/>
      <c r="K382"/>
      <c r="L382"/>
      <c r="M382"/>
      <c r="N382"/>
      <c r="O382"/>
      <c r="P382"/>
      <c r="Q382"/>
      <c r="R382"/>
      <c r="S382"/>
      <c r="T382"/>
      <c r="U382"/>
      <c r="V382"/>
      <c r="W382"/>
      <c r="X382"/>
      <c r="Y382"/>
      <c r="Z382"/>
      <c r="AA382"/>
      <c r="AB382"/>
      <c r="AC382"/>
      <c r="AD382"/>
    </row>
    <row r="383" spans="1:30" x14ac:dyDescent="0.35">
      <c r="A383"/>
      <c r="B383"/>
      <c r="C383"/>
      <c r="D383"/>
      <c r="E383"/>
      <c r="F383"/>
      <c r="G383"/>
      <c r="H383"/>
      <c r="I383"/>
      <c r="J383"/>
      <c r="K383"/>
      <c r="L383"/>
      <c r="M383"/>
      <c r="N383"/>
      <c r="O383"/>
      <c r="P383"/>
      <c r="Q383"/>
      <c r="R383"/>
      <c r="S383"/>
      <c r="T383"/>
      <c r="U383"/>
      <c r="V383"/>
      <c r="W383"/>
      <c r="X383"/>
      <c r="Y383"/>
      <c r="Z383"/>
      <c r="AA383"/>
      <c r="AB383"/>
      <c r="AC383"/>
      <c r="AD383"/>
    </row>
    <row r="384" spans="1:30" x14ac:dyDescent="0.35">
      <c r="A384"/>
      <c r="B384"/>
      <c r="C384"/>
      <c r="D384"/>
      <c r="E384"/>
      <c r="F384"/>
      <c r="G384"/>
      <c r="H384"/>
      <c r="I384"/>
      <c r="J384"/>
      <c r="K384"/>
      <c r="L384"/>
      <c r="M384"/>
      <c r="N384"/>
      <c r="O384"/>
      <c r="P384"/>
      <c r="Q384"/>
      <c r="R384"/>
      <c r="S384"/>
      <c r="T384"/>
      <c r="U384"/>
      <c r="V384"/>
      <c r="W384"/>
      <c r="X384"/>
      <c r="Y384"/>
      <c r="Z384"/>
      <c r="AA384"/>
      <c r="AB384"/>
      <c r="AC384"/>
      <c r="AD384"/>
    </row>
    <row r="385" spans="1:30" x14ac:dyDescent="0.35">
      <c r="A385"/>
      <c r="B385"/>
      <c r="C385"/>
      <c r="D385"/>
      <c r="E385"/>
      <c r="F385"/>
      <c r="G385"/>
      <c r="H385"/>
      <c r="I385"/>
      <c r="J385"/>
      <c r="K385"/>
      <c r="L385"/>
      <c r="M385"/>
      <c r="N385"/>
      <c r="O385"/>
      <c r="P385"/>
      <c r="Q385"/>
      <c r="R385"/>
      <c r="S385"/>
      <c r="T385"/>
      <c r="U385"/>
      <c r="V385"/>
      <c r="W385"/>
      <c r="X385"/>
      <c r="Y385"/>
      <c r="Z385"/>
      <c r="AA385"/>
      <c r="AB385"/>
      <c r="AC385"/>
      <c r="AD385"/>
    </row>
    <row r="386" spans="1:30" x14ac:dyDescent="0.35">
      <c r="A386"/>
      <c r="B386"/>
      <c r="C386"/>
      <c r="D386"/>
      <c r="E386"/>
      <c r="F386"/>
      <c r="G386"/>
      <c r="H386"/>
      <c r="I386"/>
      <c r="J386"/>
      <c r="K386"/>
      <c r="L386"/>
      <c r="M386"/>
      <c r="N386"/>
      <c r="O386"/>
      <c r="P386"/>
      <c r="Q386"/>
      <c r="R386"/>
      <c r="S386"/>
      <c r="T386"/>
      <c r="U386"/>
      <c r="V386"/>
      <c r="W386"/>
      <c r="X386"/>
      <c r="Y386"/>
      <c r="Z386"/>
      <c r="AA386"/>
      <c r="AB386"/>
      <c r="AC386"/>
      <c r="AD386"/>
    </row>
    <row r="387" spans="1:30" x14ac:dyDescent="0.35">
      <c r="A387"/>
      <c r="B387"/>
      <c r="C387"/>
      <c r="D387"/>
      <c r="E387"/>
      <c r="F387"/>
      <c r="G387"/>
      <c r="H387"/>
      <c r="I387"/>
      <c r="J387"/>
      <c r="K387"/>
      <c r="L387"/>
      <c r="M387"/>
      <c r="N387"/>
      <c r="O387"/>
      <c r="P387"/>
      <c r="Q387"/>
      <c r="R387"/>
      <c r="S387"/>
      <c r="T387"/>
      <c r="U387"/>
      <c r="V387"/>
      <c r="W387"/>
      <c r="X387"/>
      <c r="Y387"/>
      <c r="Z387"/>
      <c r="AA387"/>
      <c r="AB387"/>
      <c r="AC387"/>
      <c r="AD387"/>
    </row>
    <row r="388" spans="1:30" x14ac:dyDescent="0.35">
      <c r="A388"/>
      <c r="B388"/>
      <c r="C388"/>
      <c r="D388"/>
      <c r="E388"/>
      <c r="F388"/>
      <c r="G388"/>
      <c r="H388"/>
      <c r="I388"/>
      <c r="J388"/>
      <c r="K388"/>
      <c r="L388"/>
      <c r="M388"/>
      <c r="N388"/>
      <c r="O388"/>
      <c r="P388"/>
      <c r="Q388"/>
      <c r="R388"/>
      <c r="S388"/>
      <c r="T388"/>
      <c r="U388"/>
      <c r="V388"/>
      <c r="W388"/>
      <c r="X388"/>
      <c r="Y388"/>
      <c r="Z388"/>
      <c r="AA388"/>
      <c r="AB388"/>
      <c r="AC388"/>
      <c r="AD388"/>
    </row>
    <row r="389" spans="1:30" x14ac:dyDescent="0.35">
      <c r="A389"/>
      <c r="B389"/>
      <c r="C389"/>
      <c r="D389"/>
      <c r="E389"/>
      <c r="F389"/>
      <c r="G389"/>
      <c r="H389"/>
      <c r="I389"/>
      <c r="J389"/>
      <c r="K389"/>
      <c r="L389"/>
      <c r="M389"/>
      <c r="N389"/>
      <c r="O389"/>
      <c r="P389"/>
      <c r="Q389"/>
      <c r="R389"/>
      <c r="S389"/>
      <c r="T389"/>
      <c r="U389"/>
      <c r="V389"/>
      <c r="W389"/>
      <c r="X389"/>
      <c r="Y389"/>
      <c r="Z389"/>
      <c r="AA389"/>
      <c r="AB389"/>
      <c r="AC389"/>
      <c r="AD389"/>
    </row>
    <row r="390" spans="1:30" x14ac:dyDescent="0.35">
      <c r="A390"/>
      <c r="B390"/>
      <c r="C390"/>
      <c r="D390"/>
      <c r="E390"/>
      <c r="F390"/>
      <c r="G390"/>
      <c r="H390"/>
      <c r="I390"/>
      <c r="J390"/>
      <c r="K390"/>
      <c r="L390"/>
      <c r="M390"/>
      <c r="N390"/>
      <c r="O390"/>
      <c r="P390"/>
      <c r="Q390"/>
      <c r="R390"/>
      <c r="S390"/>
      <c r="T390"/>
      <c r="U390"/>
      <c r="V390"/>
      <c r="W390"/>
      <c r="X390"/>
      <c r="Y390"/>
      <c r="Z390"/>
      <c r="AA390"/>
      <c r="AB390"/>
      <c r="AC390"/>
      <c r="AD390"/>
    </row>
    <row r="391" spans="1:30" x14ac:dyDescent="0.35">
      <c r="A391"/>
      <c r="B391"/>
      <c r="C391"/>
      <c r="D391"/>
      <c r="E391"/>
      <c r="F391"/>
      <c r="G391"/>
      <c r="H391"/>
      <c r="I391"/>
      <c r="J391"/>
      <c r="K391"/>
      <c r="L391"/>
      <c r="M391"/>
      <c r="N391"/>
      <c r="O391"/>
      <c r="P391"/>
      <c r="Q391"/>
      <c r="R391"/>
      <c r="S391"/>
      <c r="T391"/>
      <c r="U391"/>
      <c r="V391"/>
      <c r="W391"/>
      <c r="X391"/>
      <c r="Y391"/>
      <c r="Z391"/>
      <c r="AA391"/>
      <c r="AB391"/>
      <c r="AC391"/>
      <c r="AD391"/>
    </row>
    <row r="392" spans="1:30" x14ac:dyDescent="0.35">
      <c r="A392"/>
      <c r="B392"/>
      <c r="C392"/>
      <c r="D392"/>
      <c r="E392"/>
      <c r="F392"/>
      <c r="G392"/>
      <c r="H392"/>
      <c r="I392"/>
      <c r="J392"/>
      <c r="K392"/>
      <c r="L392"/>
      <c r="M392"/>
      <c r="N392"/>
      <c r="O392"/>
      <c r="P392"/>
      <c r="Q392"/>
      <c r="R392"/>
      <c r="S392"/>
      <c r="T392"/>
      <c r="U392"/>
      <c r="V392"/>
      <c r="W392"/>
      <c r="X392"/>
      <c r="Y392"/>
      <c r="Z392"/>
      <c r="AA392"/>
      <c r="AB392"/>
      <c r="AC392"/>
      <c r="AD392"/>
    </row>
    <row r="393" spans="1:30" x14ac:dyDescent="0.35">
      <c r="A393"/>
      <c r="B393"/>
      <c r="C393"/>
      <c r="D393"/>
      <c r="E393"/>
      <c r="F393"/>
      <c r="G393"/>
      <c r="H393"/>
      <c r="I393"/>
      <c r="J393"/>
      <c r="K393"/>
      <c r="L393"/>
      <c r="M393"/>
      <c r="N393"/>
      <c r="O393"/>
      <c r="P393"/>
      <c r="Q393"/>
      <c r="R393"/>
      <c r="S393"/>
      <c r="T393"/>
      <c r="U393"/>
      <c r="V393"/>
      <c r="W393"/>
      <c r="X393"/>
      <c r="Y393"/>
      <c r="Z393"/>
      <c r="AA393"/>
      <c r="AB393"/>
      <c r="AC393"/>
      <c r="AD393"/>
    </row>
    <row r="394" spans="1:30" x14ac:dyDescent="0.35">
      <c r="A394"/>
      <c r="B394"/>
      <c r="C394"/>
      <c r="D394"/>
      <c r="E394"/>
      <c r="F394"/>
      <c r="G394"/>
      <c r="H394"/>
      <c r="I394"/>
      <c r="J394"/>
      <c r="K394"/>
      <c r="L394"/>
      <c r="M394"/>
      <c r="N394"/>
      <c r="O394"/>
      <c r="P394"/>
      <c r="Q394"/>
      <c r="R394"/>
      <c r="S394"/>
      <c r="T394"/>
      <c r="U394"/>
      <c r="V394"/>
      <c r="W394"/>
      <c r="X394"/>
      <c r="Y394"/>
      <c r="Z394"/>
      <c r="AA394"/>
      <c r="AB394"/>
      <c r="AC394"/>
      <c r="AD394"/>
    </row>
    <row r="395" spans="1:30" x14ac:dyDescent="0.35">
      <c r="A395"/>
      <c r="B395"/>
      <c r="C395"/>
      <c r="D395"/>
      <c r="E395"/>
      <c r="F395"/>
      <c r="G395"/>
      <c r="H395"/>
      <c r="I395"/>
      <c r="J395"/>
      <c r="K395"/>
      <c r="L395"/>
      <c r="M395"/>
      <c r="N395"/>
      <c r="O395"/>
      <c r="P395"/>
      <c r="Q395"/>
      <c r="R395"/>
      <c r="S395"/>
      <c r="T395"/>
      <c r="U395"/>
      <c r="V395"/>
      <c r="W395"/>
      <c r="X395"/>
      <c r="Y395"/>
      <c r="Z395"/>
      <c r="AA395"/>
      <c r="AB395"/>
      <c r="AC395"/>
      <c r="AD395"/>
    </row>
    <row r="396" spans="1:30" x14ac:dyDescent="0.35">
      <c r="A396"/>
      <c r="B396"/>
      <c r="C396"/>
      <c r="D396"/>
      <c r="E396"/>
      <c r="F396"/>
      <c r="G396"/>
      <c r="H396"/>
      <c r="I396"/>
      <c r="J396"/>
      <c r="K396"/>
      <c r="L396"/>
      <c r="M396"/>
      <c r="N396"/>
      <c r="O396"/>
      <c r="P396"/>
      <c r="Q396"/>
      <c r="R396"/>
      <c r="S396"/>
      <c r="T396"/>
      <c r="U396"/>
      <c r="V396"/>
      <c r="W396"/>
      <c r="X396"/>
      <c r="Y396"/>
      <c r="Z396"/>
      <c r="AA396"/>
      <c r="AB396"/>
      <c r="AC396"/>
      <c r="AD396"/>
    </row>
    <row r="397" spans="1:30" x14ac:dyDescent="0.35">
      <c r="A397"/>
      <c r="B397"/>
      <c r="C397"/>
      <c r="D397"/>
      <c r="E397"/>
      <c r="F397"/>
      <c r="G397"/>
      <c r="H397"/>
      <c r="I397"/>
      <c r="J397"/>
      <c r="K397"/>
      <c r="L397"/>
      <c r="M397"/>
      <c r="N397"/>
      <c r="O397"/>
      <c r="P397"/>
      <c r="Q397"/>
      <c r="R397"/>
      <c r="S397"/>
      <c r="T397"/>
      <c r="U397"/>
      <c r="V397"/>
      <c r="W397"/>
      <c r="X397"/>
      <c r="Y397"/>
      <c r="Z397"/>
      <c r="AA397"/>
      <c r="AB397"/>
      <c r="AC397"/>
      <c r="AD397"/>
    </row>
    <row r="398" spans="1:30" x14ac:dyDescent="0.35">
      <c r="A398"/>
      <c r="B398"/>
      <c r="C398"/>
      <c r="D398"/>
      <c r="E398"/>
      <c r="F398"/>
      <c r="G398"/>
      <c r="H398"/>
      <c r="I398"/>
      <c r="J398"/>
      <c r="K398"/>
      <c r="L398"/>
      <c r="M398"/>
      <c r="N398"/>
      <c r="O398"/>
      <c r="P398"/>
      <c r="Q398"/>
      <c r="R398"/>
      <c r="S398"/>
      <c r="T398"/>
      <c r="U398"/>
      <c r="V398"/>
      <c r="W398"/>
      <c r="X398"/>
      <c r="Y398"/>
      <c r="Z398"/>
      <c r="AA398"/>
      <c r="AB398"/>
      <c r="AC398"/>
      <c r="AD398"/>
    </row>
    <row r="399" spans="1:30" x14ac:dyDescent="0.35">
      <c r="A399"/>
      <c r="B399"/>
      <c r="C399"/>
      <c r="D399"/>
      <c r="E399"/>
      <c r="F399"/>
      <c r="G399"/>
      <c r="H399"/>
      <c r="I399"/>
      <c r="J399"/>
      <c r="K399"/>
      <c r="L399"/>
      <c r="M399"/>
      <c r="N399"/>
      <c r="O399"/>
      <c r="P399"/>
      <c r="Q399"/>
      <c r="R399"/>
      <c r="S399"/>
      <c r="T399"/>
      <c r="U399"/>
      <c r="V399"/>
      <c r="W399"/>
      <c r="X399"/>
      <c r="Y399"/>
      <c r="Z399"/>
      <c r="AA399"/>
      <c r="AB399"/>
      <c r="AC399"/>
      <c r="AD399"/>
    </row>
    <row r="400" spans="1:30" x14ac:dyDescent="0.35">
      <c r="A400"/>
      <c r="B400"/>
      <c r="C400"/>
      <c r="D400"/>
      <c r="E400"/>
      <c r="F400"/>
      <c r="G400"/>
      <c r="H400"/>
      <c r="I400"/>
      <c r="J400"/>
      <c r="K400"/>
      <c r="L400"/>
      <c r="M400"/>
      <c r="N400"/>
      <c r="O400"/>
      <c r="P400"/>
      <c r="Q400"/>
      <c r="R400"/>
      <c r="S400"/>
      <c r="T400"/>
      <c r="U400"/>
      <c r="V400"/>
      <c r="W400"/>
      <c r="X400"/>
      <c r="Y400"/>
      <c r="Z400"/>
      <c r="AA400"/>
      <c r="AB400"/>
      <c r="AC400"/>
      <c r="AD400"/>
    </row>
    <row r="401" spans="1:30" x14ac:dyDescent="0.35">
      <c r="A401"/>
      <c r="B401"/>
      <c r="C401"/>
      <c r="D401"/>
      <c r="E401"/>
      <c r="F401"/>
      <c r="G401"/>
      <c r="H401"/>
      <c r="I401"/>
      <c r="J401"/>
      <c r="K401"/>
      <c r="L401"/>
      <c r="M401"/>
      <c r="N401"/>
      <c r="O401"/>
      <c r="P401"/>
      <c r="Q401"/>
      <c r="R401"/>
      <c r="S401"/>
      <c r="T401"/>
      <c r="U401"/>
      <c r="V401"/>
      <c r="W401"/>
      <c r="X401"/>
      <c r="Y401"/>
      <c r="Z401"/>
      <c r="AA401"/>
      <c r="AB401"/>
      <c r="AC401"/>
      <c r="AD401"/>
    </row>
    <row r="402" spans="1:30" x14ac:dyDescent="0.35">
      <c r="A402"/>
      <c r="B402"/>
      <c r="C402"/>
      <c r="D402"/>
      <c r="E402"/>
      <c r="F402"/>
      <c r="G402"/>
      <c r="H402"/>
      <c r="I402"/>
      <c r="J402"/>
      <c r="K402"/>
      <c r="L402"/>
      <c r="M402"/>
      <c r="N402"/>
      <c r="O402"/>
      <c r="P402"/>
      <c r="Q402"/>
      <c r="R402"/>
      <c r="S402"/>
      <c r="T402"/>
      <c r="U402"/>
      <c r="V402"/>
      <c r="W402"/>
      <c r="X402"/>
      <c r="Y402"/>
      <c r="Z402"/>
      <c r="AA402"/>
      <c r="AB402"/>
      <c r="AC402"/>
      <c r="AD402"/>
    </row>
    <row r="403" spans="1:30" x14ac:dyDescent="0.35">
      <c r="A403"/>
      <c r="B403"/>
      <c r="C403"/>
      <c r="D403"/>
      <c r="E403"/>
      <c r="F403"/>
      <c r="G403"/>
      <c r="H403"/>
      <c r="I403"/>
      <c r="J403"/>
      <c r="K403"/>
      <c r="L403"/>
      <c r="M403"/>
      <c r="N403"/>
      <c r="O403"/>
      <c r="P403"/>
      <c r="Q403"/>
      <c r="R403"/>
      <c r="S403"/>
      <c r="T403"/>
      <c r="U403"/>
      <c r="V403"/>
      <c r="W403"/>
      <c r="X403"/>
      <c r="Y403"/>
      <c r="Z403"/>
      <c r="AA403"/>
      <c r="AB403"/>
      <c r="AC403"/>
      <c r="AD403"/>
    </row>
    <row r="404" spans="1:30" x14ac:dyDescent="0.35">
      <c r="A404"/>
      <c r="B404"/>
      <c r="C404"/>
      <c r="D404"/>
      <c r="E404"/>
      <c r="F404"/>
      <c r="G404"/>
      <c r="H404"/>
      <c r="I404"/>
      <c r="J404"/>
      <c r="K404"/>
      <c r="L404"/>
      <c r="M404"/>
      <c r="N404"/>
      <c r="O404"/>
      <c r="P404"/>
      <c r="Q404"/>
      <c r="R404"/>
      <c r="S404"/>
      <c r="T404"/>
      <c r="U404"/>
      <c r="V404"/>
      <c r="W404"/>
      <c r="X404"/>
      <c r="Y404"/>
      <c r="Z404"/>
      <c r="AA404"/>
      <c r="AB404"/>
      <c r="AC404"/>
      <c r="AD404"/>
    </row>
    <row r="405" spans="1:30" x14ac:dyDescent="0.35">
      <c r="A405"/>
      <c r="B405"/>
      <c r="C405"/>
      <c r="D405"/>
      <c r="E405"/>
      <c r="F405"/>
      <c r="G405"/>
      <c r="H405"/>
      <c r="I405"/>
      <c r="J405"/>
      <c r="K405"/>
      <c r="L405"/>
      <c r="M405"/>
      <c r="N405"/>
      <c r="O405"/>
      <c r="P405"/>
      <c r="Q405"/>
      <c r="R405"/>
      <c r="S405"/>
      <c r="T405"/>
      <c r="U405"/>
      <c r="V405"/>
      <c r="W405"/>
      <c r="X405"/>
      <c r="Y405"/>
      <c r="Z405"/>
      <c r="AA405"/>
      <c r="AB405"/>
      <c r="AC405"/>
      <c r="AD405"/>
    </row>
    <row r="406" spans="1:30" x14ac:dyDescent="0.35">
      <c r="A406"/>
      <c r="B406"/>
      <c r="C406"/>
      <c r="D406"/>
      <c r="E406"/>
      <c r="F406"/>
      <c r="G406"/>
      <c r="H406"/>
      <c r="I406"/>
      <c r="J406"/>
      <c r="K406"/>
      <c r="L406"/>
      <c r="M406"/>
      <c r="N406"/>
      <c r="O406"/>
      <c r="P406"/>
      <c r="Q406"/>
      <c r="R406"/>
      <c r="S406"/>
      <c r="T406"/>
      <c r="U406"/>
      <c r="V406"/>
      <c r="W406"/>
      <c r="X406"/>
      <c r="Y406"/>
      <c r="Z406"/>
      <c r="AA406"/>
      <c r="AB406"/>
      <c r="AC406"/>
      <c r="AD406"/>
    </row>
    <row r="407" spans="1:30" x14ac:dyDescent="0.35">
      <c r="A407"/>
      <c r="B407"/>
      <c r="C407"/>
      <c r="D407"/>
      <c r="E407"/>
      <c r="F407"/>
      <c r="G407"/>
      <c r="H407"/>
      <c r="I407"/>
      <c r="J407"/>
      <c r="K407"/>
      <c r="L407"/>
      <c r="M407"/>
      <c r="N407"/>
      <c r="O407"/>
      <c r="P407"/>
      <c r="Q407"/>
      <c r="R407"/>
      <c r="S407"/>
      <c r="T407"/>
      <c r="U407"/>
      <c r="V407"/>
      <c r="W407"/>
      <c r="X407"/>
      <c r="Y407"/>
      <c r="Z407"/>
      <c r="AA407"/>
      <c r="AB407"/>
      <c r="AC407"/>
      <c r="AD407"/>
    </row>
    <row r="408" spans="1:30" x14ac:dyDescent="0.35">
      <c r="A408"/>
      <c r="B408"/>
      <c r="C408"/>
      <c r="D408"/>
      <c r="E408"/>
      <c r="F408"/>
      <c r="G408"/>
      <c r="H408"/>
      <c r="I408"/>
      <c r="J408"/>
      <c r="K408"/>
      <c r="L408"/>
      <c r="M408"/>
      <c r="N408"/>
      <c r="O408"/>
      <c r="P408"/>
      <c r="Q408"/>
      <c r="R408"/>
      <c r="S408"/>
      <c r="T408"/>
      <c r="U408"/>
      <c r="V408"/>
      <c r="W408"/>
      <c r="X408"/>
      <c r="Y408"/>
      <c r="Z408"/>
      <c r="AA408"/>
      <c r="AB408"/>
      <c r="AC408"/>
      <c r="AD408"/>
    </row>
    <row r="409" spans="1:30" x14ac:dyDescent="0.35">
      <c r="A409"/>
      <c r="B409"/>
      <c r="C409"/>
      <c r="D409"/>
      <c r="E409"/>
      <c r="F409"/>
      <c r="G409"/>
      <c r="H409"/>
      <c r="I409"/>
      <c r="J409"/>
      <c r="K409"/>
      <c r="L409"/>
      <c r="M409"/>
      <c r="N409"/>
      <c r="O409"/>
      <c r="P409"/>
      <c r="Q409"/>
      <c r="R409"/>
      <c r="S409"/>
      <c r="T409"/>
      <c r="U409"/>
      <c r="V409"/>
      <c r="W409"/>
      <c r="X409"/>
      <c r="Y409"/>
      <c r="Z409"/>
      <c r="AA409"/>
      <c r="AB409"/>
      <c r="AC409"/>
      <c r="AD409"/>
    </row>
    <row r="410" spans="1:30" x14ac:dyDescent="0.35">
      <c r="A410"/>
      <c r="B410"/>
      <c r="C410"/>
      <c r="D410"/>
      <c r="E410"/>
      <c r="F410"/>
      <c r="G410"/>
      <c r="H410"/>
      <c r="I410"/>
      <c r="J410"/>
      <c r="K410"/>
      <c r="L410"/>
      <c r="M410"/>
      <c r="N410"/>
      <c r="O410"/>
      <c r="P410"/>
      <c r="Q410"/>
      <c r="R410"/>
      <c r="S410"/>
      <c r="T410"/>
      <c r="U410"/>
      <c r="V410"/>
      <c r="W410"/>
      <c r="X410"/>
      <c r="Y410"/>
      <c r="Z410"/>
      <c r="AA410"/>
      <c r="AB410"/>
      <c r="AC410"/>
      <c r="AD410"/>
    </row>
    <row r="411" spans="1:30" x14ac:dyDescent="0.35">
      <c r="A411"/>
      <c r="B411"/>
      <c r="C411"/>
      <c r="D411"/>
      <c r="E411"/>
      <c r="F411"/>
      <c r="G411"/>
      <c r="H411"/>
      <c r="I411"/>
      <c r="J411"/>
      <c r="K411"/>
      <c r="L411"/>
      <c r="M411"/>
      <c r="N411"/>
      <c r="O411"/>
      <c r="P411"/>
      <c r="Q411"/>
      <c r="R411"/>
      <c r="S411"/>
      <c r="T411"/>
      <c r="U411"/>
      <c r="V411"/>
      <c r="W411"/>
      <c r="X411"/>
      <c r="Y411"/>
      <c r="Z411"/>
      <c r="AA411"/>
      <c r="AB411"/>
      <c r="AC411"/>
      <c r="AD411"/>
    </row>
    <row r="412" spans="1:30" x14ac:dyDescent="0.35">
      <c r="A412"/>
      <c r="B412"/>
      <c r="C412"/>
      <c r="D412"/>
      <c r="E412"/>
      <c r="F412"/>
      <c r="G412"/>
      <c r="H412"/>
      <c r="I412"/>
      <c r="J412"/>
      <c r="K412"/>
      <c r="L412"/>
      <c r="M412"/>
      <c r="N412"/>
      <c r="O412"/>
      <c r="P412"/>
      <c r="Q412"/>
      <c r="R412"/>
      <c r="S412"/>
      <c r="T412"/>
      <c r="U412"/>
      <c r="V412"/>
      <c r="W412"/>
      <c r="X412"/>
      <c r="Y412"/>
      <c r="Z412"/>
      <c r="AA412"/>
      <c r="AB412"/>
      <c r="AC412"/>
      <c r="AD412"/>
    </row>
    <row r="413" spans="1:30" x14ac:dyDescent="0.35">
      <c r="A413"/>
      <c r="B413"/>
      <c r="C413"/>
      <c r="D413"/>
      <c r="E413"/>
      <c r="F413"/>
      <c r="G413"/>
      <c r="H413"/>
      <c r="I413"/>
      <c r="J413"/>
      <c r="K413"/>
      <c r="L413"/>
      <c r="M413"/>
      <c r="N413"/>
      <c r="O413"/>
      <c r="P413"/>
      <c r="Q413"/>
      <c r="R413"/>
      <c r="S413"/>
      <c r="T413"/>
      <c r="U413"/>
      <c r="V413"/>
      <c r="W413"/>
      <c r="X413"/>
      <c r="Y413"/>
      <c r="Z413"/>
      <c r="AA413"/>
      <c r="AB413"/>
      <c r="AC413"/>
      <c r="AD413"/>
    </row>
    <row r="414" spans="1:30" x14ac:dyDescent="0.35">
      <c r="A414"/>
      <c r="B414"/>
      <c r="C414"/>
      <c r="D414"/>
      <c r="E414"/>
      <c r="F414"/>
      <c r="G414"/>
      <c r="H414"/>
      <c r="I414"/>
      <c r="J414"/>
      <c r="K414"/>
      <c r="L414"/>
      <c r="M414"/>
      <c r="N414"/>
      <c r="O414"/>
      <c r="P414"/>
      <c r="Q414"/>
      <c r="R414"/>
      <c r="S414"/>
      <c r="T414"/>
      <c r="U414"/>
      <c r="V414"/>
      <c r="W414"/>
      <c r="X414"/>
      <c r="Y414"/>
      <c r="Z414"/>
      <c r="AA414"/>
      <c r="AB414"/>
      <c r="AC414"/>
      <c r="AD414"/>
    </row>
    <row r="415" spans="1:30" x14ac:dyDescent="0.35">
      <c r="A415"/>
      <c r="B415"/>
      <c r="C415"/>
      <c r="D415"/>
      <c r="E415"/>
      <c r="F415"/>
      <c r="G415"/>
      <c r="H415"/>
      <c r="I415"/>
      <c r="J415"/>
      <c r="K415"/>
      <c r="L415"/>
      <c r="M415"/>
      <c r="N415"/>
      <c r="O415"/>
      <c r="P415"/>
      <c r="Q415"/>
      <c r="R415"/>
      <c r="S415"/>
      <c r="T415"/>
      <c r="U415"/>
      <c r="V415"/>
      <c r="W415"/>
      <c r="X415"/>
      <c r="Y415"/>
      <c r="Z415"/>
      <c r="AA415"/>
      <c r="AB415"/>
      <c r="AC415"/>
      <c r="AD415"/>
    </row>
    <row r="416" spans="1:30" x14ac:dyDescent="0.35">
      <c r="A416"/>
      <c r="B416"/>
      <c r="C416"/>
      <c r="D416"/>
      <c r="E416"/>
      <c r="F416"/>
      <c r="G416"/>
      <c r="H416"/>
      <c r="I416"/>
      <c r="J416"/>
      <c r="K416"/>
      <c r="L416"/>
      <c r="M416"/>
      <c r="N416"/>
      <c r="O416"/>
      <c r="P416"/>
      <c r="Q416"/>
      <c r="R416"/>
      <c r="S416"/>
      <c r="T416"/>
      <c r="U416"/>
      <c r="V416"/>
      <c r="W416"/>
      <c r="X416"/>
      <c r="Y416"/>
      <c r="Z416"/>
      <c r="AA416"/>
      <c r="AB416"/>
      <c r="AC416"/>
      <c r="AD416"/>
    </row>
    <row r="417" spans="1:30" x14ac:dyDescent="0.35">
      <c r="A417"/>
      <c r="B417"/>
      <c r="C417"/>
      <c r="D417"/>
      <c r="E417"/>
      <c r="F417"/>
      <c r="G417"/>
      <c r="H417"/>
      <c r="I417"/>
      <c r="J417"/>
      <c r="K417"/>
      <c r="L417"/>
      <c r="M417"/>
      <c r="N417"/>
      <c r="O417"/>
      <c r="P417"/>
      <c r="Q417"/>
      <c r="R417"/>
      <c r="S417"/>
      <c r="T417"/>
      <c r="U417"/>
      <c r="V417"/>
      <c r="W417"/>
      <c r="X417"/>
      <c r="Y417"/>
      <c r="Z417"/>
      <c r="AA417"/>
      <c r="AB417"/>
      <c r="AC417"/>
      <c r="AD417"/>
    </row>
    <row r="418" spans="1:30" x14ac:dyDescent="0.35">
      <c r="A418"/>
      <c r="B418"/>
      <c r="C418"/>
      <c r="D418"/>
      <c r="E418"/>
      <c r="F418"/>
      <c r="G418"/>
      <c r="H418"/>
      <c r="I418"/>
      <c r="J418"/>
      <c r="K418"/>
      <c r="L418"/>
      <c r="M418"/>
      <c r="N418"/>
      <c r="O418"/>
      <c r="P418"/>
      <c r="Q418"/>
      <c r="R418"/>
      <c r="S418"/>
      <c r="T418"/>
      <c r="U418"/>
      <c r="V418"/>
      <c r="W418"/>
      <c r="X418"/>
      <c r="Y418"/>
      <c r="Z418"/>
      <c r="AA418"/>
      <c r="AB418"/>
      <c r="AC418"/>
      <c r="AD418"/>
    </row>
    <row r="419" spans="1:30" x14ac:dyDescent="0.35">
      <c r="A419"/>
      <c r="B419"/>
      <c r="C419"/>
      <c r="D419"/>
      <c r="E419"/>
      <c r="F419"/>
      <c r="G419"/>
      <c r="H419"/>
      <c r="I419"/>
      <c r="J419"/>
      <c r="K419"/>
      <c r="L419"/>
      <c r="M419"/>
      <c r="N419"/>
      <c r="O419"/>
      <c r="P419"/>
      <c r="Q419"/>
      <c r="R419"/>
      <c r="S419"/>
      <c r="T419"/>
      <c r="U419"/>
      <c r="V419"/>
      <c r="W419"/>
      <c r="X419"/>
      <c r="Y419"/>
      <c r="Z419"/>
      <c r="AA419"/>
      <c r="AB419"/>
      <c r="AC419"/>
      <c r="AD419"/>
    </row>
    <row r="420" spans="1:30" x14ac:dyDescent="0.35">
      <c r="A420"/>
      <c r="B420"/>
      <c r="C420"/>
      <c r="D420"/>
      <c r="E420"/>
      <c r="F420"/>
      <c r="G420"/>
      <c r="H420"/>
      <c r="I420"/>
      <c r="J420"/>
      <c r="K420"/>
      <c r="L420"/>
      <c r="M420"/>
      <c r="N420"/>
      <c r="O420"/>
      <c r="P420"/>
      <c r="Q420"/>
      <c r="R420"/>
      <c r="S420"/>
      <c r="T420"/>
      <c r="U420"/>
      <c r="V420"/>
      <c r="W420"/>
      <c r="X420"/>
      <c r="Y420"/>
      <c r="Z420"/>
      <c r="AA420"/>
      <c r="AB420"/>
      <c r="AC420"/>
      <c r="AD420"/>
    </row>
    <row r="421" spans="1:30" x14ac:dyDescent="0.35">
      <c r="A421"/>
      <c r="B421"/>
      <c r="C421"/>
      <c r="D421"/>
      <c r="E421"/>
      <c r="F421"/>
      <c r="G421"/>
      <c r="H421"/>
      <c r="I421"/>
      <c r="J421"/>
      <c r="K421"/>
      <c r="L421"/>
      <c r="M421"/>
      <c r="N421"/>
      <c r="O421"/>
      <c r="P421"/>
      <c r="Q421"/>
      <c r="R421"/>
      <c r="S421"/>
      <c r="T421"/>
      <c r="U421"/>
      <c r="V421"/>
      <c r="W421"/>
      <c r="X421"/>
      <c r="Y421"/>
      <c r="Z421"/>
      <c r="AA421"/>
      <c r="AB421"/>
      <c r="AC421"/>
      <c r="AD421"/>
    </row>
    <row r="422" spans="1:30" x14ac:dyDescent="0.35">
      <c r="A422"/>
      <c r="B422"/>
      <c r="C422"/>
      <c r="D422"/>
      <c r="E422"/>
      <c r="F422"/>
      <c r="G422"/>
      <c r="H422"/>
      <c r="I422"/>
      <c r="J422"/>
      <c r="K422"/>
      <c r="L422"/>
      <c r="M422"/>
      <c r="N422"/>
      <c r="O422"/>
      <c r="P422"/>
      <c r="Q422"/>
      <c r="R422"/>
      <c r="S422"/>
      <c r="T422"/>
      <c r="U422"/>
      <c r="V422"/>
      <c r="W422"/>
      <c r="X422"/>
      <c r="Y422"/>
      <c r="Z422"/>
      <c r="AA422"/>
      <c r="AB422"/>
      <c r="AC422"/>
      <c r="AD422"/>
    </row>
    <row r="423" spans="1:30" x14ac:dyDescent="0.35">
      <c r="A423"/>
      <c r="B423"/>
      <c r="C423"/>
      <c r="D423"/>
      <c r="E423"/>
      <c r="F423"/>
      <c r="G423"/>
      <c r="H423"/>
      <c r="I423"/>
      <c r="J423"/>
      <c r="K423"/>
      <c r="L423"/>
      <c r="M423"/>
      <c r="N423"/>
      <c r="O423"/>
      <c r="P423"/>
      <c r="Q423"/>
      <c r="R423"/>
      <c r="S423"/>
      <c r="T423"/>
      <c r="U423"/>
      <c r="V423"/>
      <c r="W423"/>
      <c r="X423"/>
      <c r="Y423"/>
      <c r="Z423"/>
      <c r="AA423"/>
      <c r="AB423"/>
      <c r="AC423"/>
      <c r="AD423"/>
    </row>
    <row r="424" spans="1:30" x14ac:dyDescent="0.35">
      <c r="A424"/>
      <c r="B424"/>
      <c r="C424"/>
      <c r="D424"/>
      <c r="E424"/>
      <c r="F424"/>
      <c r="G424"/>
      <c r="H424"/>
      <c r="I424"/>
      <c r="J424"/>
      <c r="K424"/>
      <c r="L424"/>
      <c r="M424"/>
      <c r="N424"/>
      <c r="O424"/>
      <c r="P424"/>
      <c r="Q424"/>
      <c r="R424"/>
      <c r="S424"/>
      <c r="T424"/>
      <c r="U424"/>
      <c r="V424"/>
      <c r="W424"/>
      <c r="X424"/>
      <c r="Y424"/>
      <c r="Z424"/>
      <c r="AA424"/>
      <c r="AB424"/>
      <c r="AC424"/>
      <c r="AD424"/>
    </row>
    <row r="425" spans="1:30" x14ac:dyDescent="0.35">
      <c r="A425"/>
      <c r="B425"/>
      <c r="C425"/>
      <c r="D425"/>
      <c r="E425"/>
      <c r="F425"/>
      <c r="G425"/>
      <c r="H425"/>
      <c r="I425"/>
      <c r="J425"/>
      <c r="K425"/>
      <c r="L425"/>
      <c r="M425"/>
      <c r="N425"/>
      <c r="O425"/>
      <c r="P425"/>
      <c r="Q425"/>
      <c r="R425"/>
      <c r="S425"/>
      <c r="T425"/>
      <c r="U425"/>
      <c r="V425"/>
      <c r="W425"/>
      <c r="X425"/>
      <c r="Y425"/>
      <c r="Z425"/>
      <c r="AA425"/>
      <c r="AB425"/>
      <c r="AC425"/>
      <c r="AD425"/>
    </row>
    <row r="426" spans="1:30" x14ac:dyDescent="0.35">
      <c r="A426"/>
      <c r="B426"/>
      <c r="C426"/>
      <c r="D426"/>
      <c r="E426"/>
      <c r="F426"/>
      <c r="G426"/>
      <c r="H426"/>
      <c r="I426"/>
      <c r="J426"/>
      <c r="K426"/>
      <c r="L426"/>
      <c r="M426"/>
      <c r="N426"/>
      <c r="O426"/>
      <c r="P426"/>
      <c r="Q426"/>
      <c r="R426"/>
      <c r="S426"/>
      <c r="T426"/>
      <c r="U426"/>
      <c r="V426"/>
      <c r="W426"/>
      <c r="X426"/>
      <c r="Y426"/>
      <c r="Z426"/>
      <c r="AA426"/>
      <c r="AB426"/>
      <c r="AC426"/>
      <c r="AD426"/>
    </row>
    <row r="427" spans="1:30" x14ac:dyDescent="0.35">
      <c r="A427"/>
      <c r="B427"/>
      <c r="C427"/>
      <c r="D427"/>
      <c r="E427"/>
      <c r="F427"/>
      <c r="G427"/>
      <c r="H427"/>
      <c r="I427"/>
      <c r="J427"/>
      <c r="K427"/>
      <c r="L427"/>
      <c r="M427"/>
      <c r="N427"/>
      <c r="O427"/>
      <c r="P427"/>
      <c r="Q427"/>
      <c r="R427"/>
      <c r="S427"/>
      <c r="T427"/>
      <c r="U427"/>
      <c r="V427"/>
      <c r="W427"/>
      <c r="X427"/>
      <c r="Y427"/>
      <c r="Z427"/>
      <c r="AA427"/>
      <c r="AB427"/>
      <c r="AC427"/>
      <c r="AD427"/>
    </row>
    <row r="428" spans="1:30" x14ac:dyDescent="0.35">
      <c r="A428"/>
      <c r="B428"/>
      <c r="C428"/>
      <c r="D428"/>
      <c r="E428"/>
      <c r="F428"/>
      <c r="G428"/>
      <c r="H428"/>
      <c r="I428"/>
      <c r="J428"/>
      <c r="K428"/>
      <c r="L428"/>
      <c r="M428"/>
      <c r="N428"/>
      <c r="O428"/>
      <c r="P428"/>
      <c r="Q428"/>
      <c r="R428"/>
      <c r="S428"/>
      <c r="T428"/>
      <c r="U428"/>
      <c r="V428"/>
      <c r="W428"/>
      <c r="X428"/>
      <c r="Y428"/>
      <c r="Z428"/>
      <c r="AA428"/>
      <c r="AB428"/>
      <c r="AC428"/>
      <c r="AD428"/>
    </row>
    <row r="429" spans="1:30" x14ac:dyDescent="0.35">
      <c r="A429"/>
      <c r="B429"/>
      <c r="C429"/>
      <c r="D429"/>
      <c r="E429"/>
      <c r="F429"/>
      <c r="G429"/>
      <c r="H429"/>
      <c r="I429"/>
      <c r="J429"/>
      <c r="K429"/>
      <c r="L429"/>
      <c r="M429"/>
      <c r="N429"/>
      <c r="O429"/>
      <c r="P429"/>
      <c r="Q429"/>
      <c r="R429"/>
      <c r="S429"/>
      <c r="T429"/>
      <c r="U429"/>
      <c r="V429"/>
      <c r="W429"/>
      <c r="X429"/>
      <c r="Y429"/>
      <c r="Z429"/>
      <c r="AA429"/>
      <c r="AB429"/>
      <c r="AC429"/>
      <c r="AD429"/>
    </row>
    <row r="430" spans="1:30" x14ac:dyDescent="0.35">
      <c r="A430"/>
      <c r="B430"/>
      <c r="C430"/>
      <c r="D430"/>
      <c r="E430"/>
      <c r="F430"/>
      <c r="G430"/>
      <c r="H430"/>
      <c r="I430"/>
      <c r="J430"/>
      <c r="K430"/>
      <c r="L430"/>
      <c r="M430"/>
      <c r="N430"/>
      <c r="O430"/>
      <c r="P430"/>
      <c r="Q430"/>
      <c r="R430"/>
      <c r="S430"/>
      <c r="T430"/>
      <c r="U430"/>
      <c r="V430"/>
      <c r="W430"/>
      <c r="X430"/>
      <c r="Y430"/>
      <c r="Z430"/>
      <c r="AA430"/>
      <c r="AB430"/>
      <c r="AC430"/>
      <c r="AD430"/>
    </row>
    <row r="431" spans="1:30" x14ac:dyDescent="0.35">
      <c r="A431"/>
      <c r="B431"/>
      <c r="C431"/>
      <c r="D431"/>
      <c r="E431"/>
      <c r="F431"/>
      <c r="G431"/>
      <c r="H431"/>
      <c r="I431"/>
      <c r="J431"/>
      <c r="K431"/>
      <c r="L431"/>
      <c r="M431"/>
      <c r="N431"/>
      <c r="O431"/>
      <c r="P431"/>
      <c r="Q431"/>
      <c r="R431"/>
      <c r="S431"/>
      <c r="T431"/>
      <c r="U431"/>
      <c r="V431"/>
      <c r="W431"/>
      <c r="X431"/>
      <c r="Y431"/>
      <c r="Z431"/>
      <c r="AA431"/>
      <c r="AB431"/>
      <c r="AC431"/>
      <c r="AD431"/>
    </row>
    <row r="432" spans="1:30" x14ac:dyDescent="0.35">
      <c r="A432"/>
      <c r="B432"/>
      <c r="C432"/>
      <c r="D432"/>
      <c r="E432"/>
      <c r="F432"/>
      <c r="G432"/>
      <c r="H432"/>
      <c r="I432"/>
      <c r="J432"/>
      <c r="K432"/>
      <c r="L432"/>
      <c r="M432"/>
      <c r="N432"/>
      <c r="O432"/>
      <c r="P432"/>
      <c r="Q432"/>
      <c r="R432"/>
      <c r="S432"/>
      <c r="T432"/>
      <c r="U432"/>
      <c r="V432"/>
      <c r="W432"/>
      <c r="X432"/>
      <c r="Y432"/>
      <c r="Z432"/>
      <c r="AA432"/>
      <c r="AB432"/>
      <c r="AC432"/>
      <c r="AD432"/>
    </row>
    <row r="433" spans="1:30" x14ac:dyDescent="0.35">
      <c r="A433"/>
      <c r="B433"/>
      <c r="C433"/>
      <c r="D433"/>
      <c r="E433"/>
      <c r="F433"/>
      <c r="G433"/>
      <c r="H433"/>
      <c r="I433"/>
      <c r="J433"/>
      <c r="K433"/>
      <c r="L433"/>
      <c r="M433"/>
      <c r="N433"/>
      <c r="O433"/>
      <c r="P433"/>
      <c r="Q433"/>
      <c r="R433"/>
      <c r="S433"/>
      <c r="T433"/>
      <c r="U433"/>
      <c r="V433"/>
      <c r="W433"/>
      <c r="X433"/>
      <c r="Y433"/>
      <c r="Z433"/>
      <c r="AA433"/>
      <c r="AB433"/>
      <c r="AC433"/>
      <c r="AD433"/>
    </row>
    <row r="434" spans="1:30" x14ac:dyDescent="0.35">
      <c r="A434"/>
      <c r="B434"/>
      <c r="C434"/>
      <c r="D434"/>
      <c r="E434"/>
      <c r="F434"/>
      <c r="G434"/>
      <c r="H434"/>
      <c r="I434"/>
      <c r="J434"/>
      <c r="K434"/>
      <c r="L434"/>
      <c r="M434"/>
      <c r="N434"/>
      <c r="O434"/>
      <c r="P434"/>
      <c r="Q434"/>
      <c r="R434"/>
      <c r="S434"/>
      <c r="T434"/>
      <c r="U434"/>
      <c r="V434"/>
      <c r="W434"/>
      <c r="X434"/>
      <c r="Y434"/>
      <c r="Z434"/>
      <c r="AA434"/>
      <c r="AB434"/>
      <c r="AC434"/>
      <c r="AD434"/>
    </row>
    <row r="435" spans="1:30" x14ac:dyDescent="0.35">
      <c r="A435"/>
      <c r="B435"/>
      <c r="C435"/>
      <c r="D435"/>
      <c r="E435"/>
      <c r="F435"/>
      <c r="G435"/>
      <c r="H435"/>
      <c r="I435"/>
      <c r="J435"/>
      <c r="K435"/>
      <c r="L435"/>
      <c r="M435"/>
      <c r="N435"/>
      <c r="O435"/>
      <c r="P435"/>
      <c r="Q435"/>
      <c r="R435"/>
      <c r="S435"/>
      <c r="T435"/>
      <c r="U435"/>
      <c r="V435"/>
      <c r="W435"/>
      <c r="X435"/>
      <c r="Y435"/>
      <c r="Z435"/>
      <c r="AA435"/>
      <c r="AB435"/>
      <c r="AC435"/>
      <c r="AD435"/>
    </row>
    <row r="436" spans="1:30" x14ac:dyDescent="0.35">
      <c r="A436"/>
      <c r="B436"/>
      <c r="C436"/>
      <c r="D436"/>
      <c r="E436"/>
      <c r="F436"/>
      <c r="G436"/>
      <c r="H436"/>
      <c r="I436"/>
      <c r="J436"/>
      <c r="K436"/>
      <c r="L436"/>
      <c r="M436"/>
      <c r="N436"/>
      <c r="O436"/>
      <c r="P436"/>
      <c r="Q436"/>
      <c r="R436"/>
      <c r="S436"/>
      <c r="T436"/>
      <c r="U436"/>
      <c r="V436"/>
      <c r="W436"/>
      <c r="X436"/>
      <c r="Y436"/>
      <c r="Z436"/>
      <c r="AA436"/>
      <c r="AB436"/>
      <c r="AC436"/>
      <c r="AD436"/>
    </row>
    <row r="437" spans="1:30" x14ac:dyDescent="0.35">
      <c r="A437"/>
      <c r="B437"/>
      <c r="C437"/>
      <c r="D437"/>
      <c r="E437"/>
      <c r="F437"/>
      <c r="G437"/>
      <c r="H437"/>
      <c r="I437"/>
      <c r="J437"/>
      <c r="K437"/>
      <c r="L437"/>
      <c r="M437"/>
      <c r="N437"/>
      <c r="O437"/>
      <c r="P437"/>
      <c r="Q437"/>
      <c r="R437"/>
      <c r="S437"/>
      <c r="T437"/>
      <c r="U437"/>
      <c r="V437"/>
      <c r="W437"/>
      <c r="X437"/>
      <c r="Y437"/>
      <c r="Z437"/>
      <c r="AA437"/>
      <c r="AB437"/>
      <c r="AC437"/>
      <c r="AD437"/>
    </row>
    <row r="438" spans="1:30" x14ac:dyDescent="0.35">
      <c r="A438"/>
      <c r="B438"/>
      <c r="C438"/>
      <c r="D438"/>
      <c r="E438"/>
      <c r="F438"/>
      <c r="G438"/>
      <c r="H438"/>
      <c r="I438"/>
      <c r="J438"/>
      <c r="K438"/>
      <c r="L438"/>
      <c r="M438"/>
      <c r="N438"/>
      <c r="O438"/>
      <c r="P438"/>
      <c r="Q438"/>
      <c r="R438"/>
      <c r="S438"/>
      <c r="T438"/>
      <c r="U438"/>
      <c r="V438"/>
      <c r="W438"/>
      <c r="X438"/>
      <c r="Y438"/>
      <c r="Z438"/>
      <c r="AA438"/>
      <c r="AB438"/>
      <c r="AC438"/>
      <c r="AD438"/>
    </row>
    <row r="439" spans="1:30" x14ac:dyDescent="0.35">
      <c r="A439"/>
      <c r="B439"/>
      <c r="C439"/>
      <c r="D439"/>
      <c r="E439"/>
      <c r="F439"/>
      <c r="G439"/>
      <c r="H439"/>
      <c r="I439"/>
      <c r="J439"/>
      <c r="K439"/>
      <c r="L439"/>
      <c r="M439"/>
      <c r="N439"/>
      <c r="O439"/>
      <c r="P439"/>
      <c r="Q439"/>
      <c r="R439"/>
      <c r="S439"/>
      <c r="T439"/>
      <c r="U439"/>
      <c r="V439"/>
      <c r="W439"/>
      <c r="X439"/>
      <c r="Y439"/>
      <c r="Z439"/>
      <c r="AA439"/>
      <c r="AB439"/>
      <c r="AC439"/>
      <c r="AD439"/>
    </row>
    <row r="440" spans="1:30" x14ac:dyDescent="0.35">
      <c r="A440"/>
      <c r="B440"/>
      <c r="C440"/>
      <c r="D440"/>
      <c r="E440"/>
      <c r="F440"/>
      <c r="G440"/>
      <c r="H440"/>
      <c r="I440"/>
      <c r="J440"/>
      <c r="K440"/>
      <c r="L440"/>
      <c r="M440"/>
      <c r="N440"/>
      <c r="O440"/>
      <c r="P440"/>
      <c r="Q440"/>
      <c r="R440"/>
      <c r="S440"/>
      <c r="T440"/>
      <c r="U440"/>
      <c r="V440"/>
      <c r="W440"/>
      <c r="X440"/>
      <c r="Y440"/>
      <c r="Z440"/>
      <c r="AA440"/>
      <c r="AB440"/>
      <c r="AC440"/>
      <c r="AD440"/>
    </row>
    <row r="441" spans="1:30" x14ac:dyDescent="0.35">
      <c r="A441"/>
      <c r="B441"/>
      <c r="C441"/>
      <c r="D441"/>
      <c r="E441"/>
      <c r="F441"/>
      <c r="G441"/>
      <c r="H441"/>
      <c r="I441"/>
      <c r="J441"/>
      <c r="K441"/>
      <c r="L441"/>
      <c r="M441"/>
      <c r="N441"/>
      <c r="O441"/>
      <c r="P441"/>
      <c r="Q441"/>
      <c r="R441"/>
      <c r="S441"/>
      <c r="T441"/>
      <c r="U441"/>
      <c r="V441"/>
      <c r="W441"/>
      <c r="X441"/>
      <c r="Y441"/>
      <c r="Z441"/>
      <c r="AA441"/>
      <c r="AB441"/>
      <c r="AC441"/>
      <c r="AD441"/>
    </row>
    <row r="442" spans="1:30" x14ac:dyDescent="0.35">
      <c r="A442"/>
      <c r="B442"/>
      <c r="C442"/>
      <c r="D442"/>
      <c r="E442"/>
      <c r="F442"/>
      <c r="G442"/>
      <c r="H442"/>
      <c r="I442"/>
      <c r="J442"/>
      <c r="K442"/>
      <c r="L442"/>
      <c r="M442"/>
      <c r="N442"/>
      <c r="O442"/>
      <c r="P442"/>
      <c r="Q442"/>
      <c r="R442"/>
      <c r="S442"/>
      <c r="T442"/>
      <c r="U442"/>
      <c r="V442"/>
      <c r="W442"/>
      <c r="X442"/>
      <c r="Y442"/>
      <c r="Z442"/>
      <c r="AA442"/>
      <c r="AB442"/>
      <c r="AC442"/>
      <c r="AD442"/>
    </row>
    <row r="443" spans="1:30" x14ac:dyDescent="0.35">
      <c r="A443"/>
      <c r="B443"/>
      <c r="C443"/>
      <c r="D443"/>
      <c r="E443"/>
      <c r="F443"/>
      <c r="G443"/>
      <c r="H443"/>
      <c r="I443"/>
      <c r="J443"/>
      <c r="K443"/>
      <c r="L443"/>
      <c r="M443"/>
      <c r="N443"/>
      <c r="O443"/>
      <c r="P443"/>
      <c r="Q443"/>
      <c r="R443"/>
      <c r="S443"/>
      <c r="T443"/>
      <c r="U443"/>
      <c r="V443"/>
      <c r="W443"/>
      <c r="X443"/>
      <c r="Y443"/>
      <c r="Z443"/>
      <c r="AA443"/>
      <c r="AB443"/>
      <c r="AC443"/>
      <c r="AD443"/>
    </row>
    <row r="444" spans="1:30" x14ac:dyDescent="0.35">
      <c r="A444"/>
      <c r="B444"/>
      <c r="C444"/>
      <c r="D444"/>
      <c r="E444"/>
      <c r="F444"/>
      <c r="G444"/>
      <c r="H444"/>
      <c r="I444"/>
      <c r="J444"/>
      <c r="K444"/>
      <c r="L444"/>
      <c r="M444"/>
      <c r="N444"/>
      <c r="O444"/>
      <c r="P444"/>
      <c r="Q444"/>
      <c r="R444"/>
      <c r="S444"/>
      <c r="T444"/>
      <c r="U444"/>
      <c r="V444"/>
      <c r="W444"/>
      <c r="X444"/>
      <c r="Y444"/>
      <c r="Z444"/>
      <c r="AA444"/>
      <c r="AB444"/>
      <c r="AC444"/>
      <c r="AD444"/>
    </row>
    <row r="445" spans="1:30" x14ac:dyDescent="0.35">
      <c r="A445"/>
      <c r="B445"/>
      <c r="C445"/>
      <c r="D445"/>
      <c r="E445"/>
      <c r="F445"/>
      <c r="G445"/>
      <c r="H445"/>
      <c r="I445"/>
      <c r="J445"/>
      <c r="K445"/>
      <c r="L445"/>
      <c r="M445"/>
      <c r="N445"/>
      <c r="O445"/>
      <c r="P445"/>
      <c r="Q445"/>
      <c r="R445"/>
      <c r="S445"/>
      <c r="T445"/>
      <c r="U445"/>
      <c r="V445"/>
      <c r="W445"/>
      <c r="X445"/>
      <c r="Y445"/>
      <c r="Z445"/>
      <c r="AA445"/>
      <c r="AB445"/>
      <c r="AC445"/>
      <c r="AD445"/>
    </row>
    <row r="446" spans="1:30" x14ac:dyDescent="0.35">
      <c r="A446"/>
      <c r="B446"/>
      <c r="C446"/>
      <c r="D446"/>
      <c r="E446"/>
      <c r="F446"/>
      <c r="G446"/>
      <c r="H446"/>
      <c r="I446"/>
      <c r="J446"/>
      <c r="K446"/>
      <c r="L446"/>
      <c r="M446"/>
      <c r="N446"/>
      <c r="O446"/>
      <c r="P446"/>
      <c r="Q446"/>
      <c r="R446"/>
      <c r="S446"/>
      <c r="T446"/>
      <c r="U446"/>
      <c r="V446"/>
      <c r="W446"/>
      <c r="X446"/>
      <c r="Y446"/>
      <c r="Z446"/>
      <c r="AA446"/>
      <c r="AB446"/>
      <c r="AC446"/>
      <c r="AD446"/>
    </row>
    <row r="447" spans="1:30" x14ac:dyDescent="0.35">
      <c r="A447"/>
      <c r="B447"/>
      <c r="C447"/>
      <c r="D447"/>
      <c r="E447"/>
      <c r="F447"/>
      <c r="G447"/>
      <c r="H447"/>
      <c r="I447"/>
      <c r="J447"/>
      <c r="K447"/>
      <c r="L447"/>
      <c r="M447"/>
      <c r="N447"/>
      <c r="O447"/>
      <c r="P447"/>
      <c r="Q447"/>
      <c r="R447"/>
      <c r="S447"/>
      <c r="T447"/>
      <c r="U447"/>
      <c r="V447"/>
      <c r="W447"/>
      <c r="X447"/>
      <c r="Y447"/>
      <c r="Z447"/>
      <c r="AA447"/>
      <c r="AB447"/>
      <c r="AC447"/>
      <c r="AD447"/>
    </row>
    <row r="448" spans="1:30" x14ac:dyDescent="0.35">
      <c r="A448"/>
      <c r="B448"/>
      <c r="C448"/>
      <c r="D448"/>
      <c r="E448"/>
      <c r="F448"/>
      <c r="G448"/>
      <c r="H448"/>
      <c r="I448"/>
      <c r="J448"/>
      <c r="K448"/>
      <c r="L448"/>
      <c r="M448"/>
      <c r="N448"/>
      <c r="O448"/>
      <c r="P448"/>
      <c r="Q448"/>
      <c r="R448"/>
      <c r="S448"/>
      <c r="T448"/>
      <c r="U448"/>
      <c r="V448"/>
      <c r="W448"/>
      <c r="X448"/>
      <c r="Y448"/>
      <c r="Z448"/>
      <c r="AA448"/>
      <c r="AB448"/>
      <c r="AC448"/>
      <c r="AD448"/>
    </row>
    <row r="449" spans="1:30" x14ac:dyDescent="0.35">
      <c r="A449"/>
      <c r="B449"/>
      <c r="C449"/>
      <c r="D449"/>
      <c r="E449"/>
      <c r="F449"/>
      <c r="G449"/>
      <c r="H449"/>
      <c r="I449"/>
      <c r="J449"/>
      <c r="K449"/>
      <c r="L449"/>
      <c r="M449"/>
      <c r="N449"/>
      <c r="O449"/>
      <c r="P449"/>
      <c r="Q449"/>
      <c r="R449"/>
      <c r="S449"/>
      <c r="T449"/>
      <c r="U449"/>
      <c r="V449"/>
      <c r="W449"/>
      <c r="X449"/>
      <c r="Y449"/>
      <c r="Z449"/>
      <c r="AA449"/>
      <c r="AB449"/>
      <c r="AC449"/>
      <c r="AD449"/>
    </row>
    <row r="450" spans="1:30" x14ac:dyDescent="0.35">
      <c r="A450"/>
      <c r="B450"/>
      <c r="C450"/>
      <c r="D450"/>
      <c r="E450"/>
      <c r="F450"/>
      <c r="G450"/>
      <c r="H450"/>
      <c r="I450"/>
      <c r="J450"/>
      <c r="K450"/>
      <c r="L450"/>
      <c r="M450"/>
      <c r="N450"/>
      <c r="O450"/>
      <c r="P450"/>
      <c r="Q450"/>
      <c r="R450"/>
      <c r="S450"/>
      <c r="T450"/>
      <c r="U450"/>
      <c r="V450"/>
      <c r="W450"/>
      <c r="X450"/>
      <c r="Y450"/>
      <c r="Z450"/>
      <c r="AA450"/>
      <c r="AB450"/>
      <c r="AC450"/>
      <c r="AD450"/>
    </row>
    <row r="451" spans="1:30" x14ac:dyDescent="0.35">
      <c r="A451"/>
      <c r="B451"/>
      <c r="C451"/>
      <c r="D451"/>
      <c r="E451"/>
      <c r="F451"/>
      <c r="G451"/>
      <c r="H451"/>
      <c r="I451"/>
      <c r="J451"/>
      <c r="K451"/>
      <c r="L451"/>
      <c r="M451"/>
      <c r="N451"/>
      <c r="O451"/>
      <c r="P451"/>
      <c r="Q451"/>
      <c r="R451"/>
      <c r="S451"/>
      <c r="T451"/>
      <c r="U451"/>
      <c r="V451"/>
      <c r="W451"/>
      <c r="X451"/>
      <c r="Y451"/>
      <c r="Z451"/>
      <c r="AA451"/>
      <c r="AB451"/>
      <c r="AC451"/>
      <c r="AD451"/>
    </row>
    <row r="452" spans="1:30" x14ac:dyDescent="0.35">
      <c r="A452"/>
      <c r="B452"/>
      <c r="C452"/>
      <c r="D452"/>
      <c r="E452"/>
      <c r="F452"/>
      <c r="G452"/>
      <c r="H452"/>
      <c r="I452"/>
      <c r="J452"/>
      <c r="K452"/>
      <c r="L452"/>
      <c r="M452"/>
      <c r="N452"/>
      <c r="O452"/>
      <c r="P452"/>
      <c r="Q452"/>
      <c r="R452"/>
      <c r="S452"/>
      <c r="T452"/>
      <c r="U452"/>
      <c r="V452"/>
      <c r="W452"/>
      <c r="X452"/>
      <c r="Y452"/>
      <c r="Z452"/>
      <c r="AA452"/>
      <c r="AB452"/>
      <c r="AC452"/>
      <c r="AD452"/>
    </row>
    <row r="453" spans="1:30" x14ac:dyDescent="0.35">
      <c r="A453"/>
      <c r="B453"/>
      <c r="C453"/>
      <c r="D453"/>
      <c r="E453"/>
      <c r="F453"/>
      <c r="G453"/>
      <c r="H453"/>
      <c r="I453"/>
      <c r="J453"/>
      <c r="K453"/>
      <c r="L453"/>
      <c r="M453"/>
      <c r="N453"/>
      <c r="O453"/>
      <c r="P453"/>
      <c r="Q453"/>
      <c r="R453"/>
      <c r="S453"/>
      <c r="T453"/>
      <c r="U453"/>
      <c r="V453"/>
      <c r="W453"/>
      <c r="X453"/>
      <c r="Y453"/>
      <c r="Z453"/>
      <c r="AA453"/>
      <c r="AB453"/>
      <c r="AC453"/>
      <c r="AD453"/>
    </row>
    <row r="454" spans="1:30" x14ac:dyDescent="0.35">
      <c r="A454"/>
      <c r="B454"/>
      <c r="C454"/>
      <c r="D454"/>
      <c r="E454"/>
      <c r="F454"/>
      <c r="G454"/>
      <c r="H454"/>
      <c r="I454"/>
      <c r="J454"/>
      <c r="K454"/>
      <c r="L454"/>
      <c r="M454"/>
      <c r="N454"/>
      <c r="O454"/>
      <c r="P454"/>
      <c r="Q454"/>
      <c r="R454"/>
      <c r="S454"/>
      <c r="T454"/>
      <c r="U454"/>
      <c r="V454"/>
      <c r="W454"/>
      <c r="X454"/>
      <c r="Y454"/>
      <c r="Z454"/>
      <c r="AA454"/>
      <c r="AB454"/>
      <c r="AC454"/>
      <c r="AD454"/>
    </row>
    <row r="455" spans="1:30" x14ac:dyDescent="0.35">
      <c r="A455"/>
      <c r="B455"/>
      <c r="C455"/>
      <c r="D455"/>
      <c r="E455"/>
      <c r="F455"/>
      <c r="G455"/>
      <c r="H455"/>
      <c r="I455"/>
      <c r="J455"/>
      <c r="K455"/>
      <c r="L455"/>
      <c r="M455"/>
      <c r="N455"/>
      <c r="O455"/>
      <c r="P455"/>
      <c r="Q455"/>
      <c r="R455"/>
      <c r="S455"/>
      <c r="T455"/>
      <c r="U455"/>
      <c r="V455"/>
      <c r="W455"/>
      <c r="X455"/>
      <c r="Y455"/>
      <c r="Z455"/>
      <c r="AA455"/>
      <c r="AB455"/>
      <c r="AC455"/>
      <c r="AD455"/>
    </row>
    <row r="456" spans="1:30" x14ac:dyDescent="0.35">
      <c r="A456"/>
      <c r="B456"/>
      <c r="C456"/>
      <c r="D456"/>
      <c r="E456"/>
      <c r="F456"/>
      <c r="G456"/>
      <c r="H456"/>
      <c r="I456"/>
      <c r="J456"/>
      <c r="K456"/>
      <c r="L456"/>
      <c r="M456"/>
      <c r="N456"/>
      <c r="O456"/>
      <c r="P456"/>
      <c r="Q456"/>
      <c r="R456"/>
      <c r="S456"/>
      <c r="T456"/>
      <c r="U456"/>
      <c r="V456"/>
      <c r="W456"/>
      <c r="X456"/>
      <c r="Y456"/>
      <c r="Z456"/>
      <c r="AA456"/>
      <c r="AB456"/>
      <c r="AC456"/>
      <c r="AD456"/>
    </row>
    <row r="457" spans="1:30" x14ac:dyDescent="0.35">
      <c r="A457"/>
      <c r="B457"/>
      <c r="C457"/>
      <c r="D457"/>
      <c r="E457"/>
      <c r="F457"/>
      <c r="G457"/>
      <c r="H457"/>
      <c r="I457"/>
      <c r="J457"/>
      <c r="K457"/>
      <c r="L457"/>
      <c r="M457"/>
      <c r="N457"/>
      <c r="O457"/>
      <c r="P457"/>
      <c r="Q457"/>
      <c r="R457"/>
      <c r="S457"/>
      <c r="T457"/>
      <c r="U457"/>
      <c r="V457"/>
      <c r="W457"/>
      <c r="X457"/>
      <c r="Y457"/>
      <c r="Z457"/>
      <c r="AA457"/>
      <c r="AB457"/>
      <c r="AC457"/>
      <c r="AD457"/>
    </row>
    <row r="458" spans="1:30" x14ac:dyDescent="0.35">
      <c r="A458"/>
      <c r="B458"/>
      <c r="C458"/>
      <c r="D458"/>
      <c r="E458"/>
      <c r="F458"/>
      <c r="G458"/>
      <c r="H458"/>
      <c r="I458"/>
      <c r="J458"/>
      <c r="K458"/>
      <c r="L458"/>
      <c r="M458"/>
      <c r="N458"/>
      <c r="O458"/>
      <c r="P458"/>
      <c r="Q458"/>
      <c r="R458"/>
      <c r="S458"/>
      <c r="T458"/>
      <c r="U458"/>
      <c r="V458"/>
      <c r="W458"/>
      <c r="X458"/>
      <c r="Y458"/>
      <c r="Z458"/>
      <c r="AA458"/>
      <c r="AB458"/>
      <c r="AC458"/>
      <c r="AD458"/>
    </row>
    <row r="459" spans="1:30" x14ac:dyDescent="0.35">
      <c r="A459"/>
      <c r="B459"/>
      <c r="C459"/>
      <c r="D459"/>
      <c r="E459"/>
      <c r="F459"/>
      <c r="G459"/>
      <c r="H459"/>
      <c r="I459"/>
      <c r="J459"/>
      <c r="K459"/>
      <c r="L459"/>
      <c r="M459"/>
      <c r="N459"/>
      <c r="O459"/>
      <c r="P459"/>
      <c r="Q459"/>
      <c r="R459"/>
      <c r="S459"/>
      <c r="T459"/>
      <c r="U459"/>
      <c r="V459"/>
      <c r="W459"/>
      <c r="X459"/>
      <c r="Y459"/>
      <c r="Z459"/>
      <c r="AA459"/>
      <c r="AB459"/>
      <c r="AC459"/>
      <c r="AD459"/>
    </row>
    <row r="460" spans="1:30" x14ac:dyDescent="0.35">
      <c r="A460"/>
      <c r="B460"/>
      <c r="C460"/>
      <c r="D460"/>
      <c r="E460"/>
      <c r="F460"/>
      <c r="G460"/>
      <c r="H460"/>
      <c r="I460"/>
      <c r="J460"/>
      <c r="K460"/>
      <c r="L460"/>
      <c r="M460"/>
      <c r="N460"/>
      <c r="O460"/>
      <c r="P460"/>
      <c r="Q460"/>
      <c r="R460"/>
      <c r="S460"/>
      <c r="T460"/>
      <c r="U460"/>
      <c r="V460"/>
      <c r="W460"/>
      <c r="X460"/>
      <c r="Y460"/>
      <c r="Z460"/>
      <c r="AA460"/>
      <c r="AB460"/>
      <c r="AC460"/>
      <c r="AD460"/>
    </row>
    <row r="461" spans="1:30" x14ac:dyDescent="0.35">
      <c r="A461"/>
      <c r="B461"/>
      <c r="C461"/>
      <c r="D461"/>
      <c r="E461"/>
      <c r="F461"/>
      <c r="G461"/>
      <c r="H461"/>
      <c r="I461"/>
      <c r="J461"/>
      <c r="K461"/>
      <c r="L461"/>
      <c r="M461"/>
      <c r="N461"/>
      <c r="O461"/>
      <c r="P461"/>
      <c r="Q461"/>
      <c r="R461"/>
      <c r="S461"/>
      <c r="T461"/>
      <c r="U461"/>
      <c r="V461"/>
      <c r="W461"/>
      <c r="X461"/>
      <c r="Y461"/>
      <c r="Z461"/>
      <c r="AA461"/>
      <c r="AB461"/>
      <c r="AC461"/>
      <c r="AD461"/>
    </row>
    <row r="462" spans="1:30" x14ac:dyDescent="0.35">
      <c r="A462"/>
      <c r="B462"/>
      <c r="C462"/>
      <c r="D462"/>
      <c r="E462"/>
      <c r="F462"/>
      <c r="G462"/>
      <c r="H462"/>
      <c r="I462"/>
      <c r="J462"/>
      <c r="K462"/>
      <c r="L462"/>
      <c r="M462"/>
      <c r="N462"/>
      <c r="O462"/>
      <c r="P462"/>
      <c r="Q462"/>
      <c r="R462"/>
      <c r="S462"/>
      <c r="T462"/>
      <c r="U462"/>
      <c r="V462"/>
      <c r="W462"/>
      <c r="X462"/>
      <c r="Y462"/>
      <c r="Z462"/>
      <c r="AA462"/>
      <c r="AB462"/>
      <c r="AC462"/>
      <c r="AD462"/>
    </row>
    <row r="463" spans="1:30" x14ac:dyDescent="0.35">
      <c r="A463"/>
      <c r="B463"/>
      <c r="C463"/>
      <c r="D463"/>
      <c r="E463"/>
      <c r="F463"/>
      <c r="G463"/>
      <c r="H463"/>
      <c r="I463"/>
      <c r="J463"/>
      <c r="K463"/>
      <c r="L463"/>
      <c r="M463"/>
      <c r="N463"/>
      <c r="O463"/>
      <c r="P463"/>
      <c r="Q463"/>
      <c r="R463"/>
      <c r="S463"/>
      <c r="T463"/>
      <c r="U463"/>
      <c r="V463"/>
      <c r="W463"/>
      <c r="X463"/>
      <c r="Y463"/>
      <c r="Z463"/>
      <c r="AA463"/>
      <c r="AB463"/>
      <c r="AC463"/>
      <c r="AD463"/>
    </row>
    <row r="464" spans="1:30" x14ac:dyDescent="0.35">
      <c r="A464"/>
      <c r="B464"/>
      <c r="C464"/>
      <c r="D464"/>
      <c r="E464"/>
      <c r="F464"/>
      <c r="G464"/>
      <c r="H464"/>
      <c r="I464"/>
      <c r="J464"/>
      <c r="K464"/>
      <c r="L464"/>
      <c r="M464"/>
      <c r="N464"/>
      <c r="O464"/>
      <c r="P464"/>
      <c r="Q464"/>
      <c r="R464"/>
      <c r="S464"/>
      <c r="T464"/>
      <c r="U464"/>
      <c r="V464"/>
      <c r="W464"/>
      <c r="X464"/>
      <c r="Y464"/>
      <c r="Z464"/>
      <c r="AA464"/>
      <c r="AB464"/>
      <c r="AC464"/>
      <c r="AD464"/>
    </row>
    <row r="465" spans="1:30" x14ac:dyDescent="0.35">
      <c r="A465"/>
      <c r="B465"/>
      <c r="C465"/>
      <c r="D465"/>
      <c r="E465"/>
      <c r="F465"/>
      <c r="G465"/>
      <c r="H465"/>
      <c r="I465"/>
      <c r="J465"/>
      <c r="K465"/>
      <c r="L465"/>
      <c r="M465"/>
      <c r="N465"/>
      <c r="O465"/>
      <c r="P465"/>
      <c r="Q465"/>
      <c r="R465"/>
      <c r="S465"/>
      <c r="T465"/>
      <c r="U465"/>
      <c r="V465"/>
      <c r="W465"/>
      <c r="X465"/>
      <c r="Y465"/>
      <c r="Z465"/>
      <c r="AA465"/>
      <c r="AB465"/>
      <c r="AC465"/>
      <c r="AD465"/>
    </row>
    <row r="466" spans="1:30" x14ac:dyDescent="0.35">
      <c r="A466"/>
      <c r="B466"/>
      <c r="C466"/>
      <c r="D466"/>
      <c r="E466"/>
      <c r="F466"/>
      <c r="G466"/>
      <c r="H466"/>
      <c r="I466"/>
      <c r="J466"/>
      <c r="K466"/>
      <c r="L466"/>
      <c r="M466"/>
      <c r="N466"/>
      <c r="O466"/>
      <c r="P466"/>
      <c r="Q466"/>
      <c r="R466"/>
      <c r="S466"/>
      <c r="T466"/>
      <c r="U466"/>
      <c r="V466"/>
      <c r="W466"/>
      <c r="X466"/>
      <c r="Y466"/>
      <c r="Z466"/>
      <c r="AA466"/>
      <c r="AB466"/>
      <c r="AC466"/>
      <c r="AD466"/>
    </row>
    <row r="467" spans="1:30" x14ac:dyDescent="0.35">
      <c r="A467"/>
      <c r="B467"/>
      <c r="C467"/>
      <c r="D467"/>
      <c r="E467"/>
      <c r="F467"/>
      <c r="G467"/>
      <c r="H467"/>
      <c r="I467"/>
      <c r="J467"/>
      <c r="K467"/>
      <c r="L467"/>
      <c r="M467"/>
      <c r="N467"/>
      <c r="O467"/>
      <c r="P467"/>
      <c r="Q467"/>
      <c r="R467"/>
      <c r="S467"/>
      <c r="T467"/>
      <c r="U467"/>
      <c r="V467"/>
      <c r="W467"/>
      <c r="X467"/>
      <c r="Y467"/>
      <c r="Z467"/>
      <c r="AA467"/>
      <c r="AB467"/>
      <c r="AC467"/>
      <c r="AD467"/>
    </row>
    <row r="468" spans="1:30" x14ac:dyDescent="0.35">
      <c r="A468"/>
      <c r="B468"/>
      <c r="C468"/>
      <c r="D468"/>
      <c r="E468"/>
      <c r="F468"/>
      <c r="G468"/>
      <c r="H468"/>
      <c r="I468"/>
      <c r="J468"/>
      <c r="K468"/>
      <c r="L468"/>
      <c r="M468"/>
      <c r="N468"/>
      <c r="O468"/>
      <c r="P468"/>
      <c r="Q468"/>
      <c r="R468"/>
      <c r="S468"/>
      <c r="T468"/>
      <c r="U468"/>
      <c r="V468"/>
      <c r="W468"/>
      <c r="X468"/>
      <c r="Y468"/>
      <c r="Z468"/>
      <c r="AA468"/>
      <c r="AB468"/>
      <c r="AC468"/>
      <c r="AD468"/>
    </row>
    <row r="469" spans="1:30" x14ac:dyDescent="0.35">
      <c r="A469"/>
      <c r="B469"/>
      <c r="C469"/>
      <c r="D469"/>
      <c r="E469"/>
      <c r="F469"/>
      <c r="G469"/>
      <c r="H469"/>
      <c r="I469"/>
      <c r="J469"/>
      <c r="K469"/>
      <c r="L469"/>
      <c r="M469"/>
      <c r="N469"/>
      <c r="O469"/>
      <c r="P469"/>
      <c r="Q469"/>
      <c r="R469"/>
      <c r="S469"/>
      <c r="T469"/>
      <c r="U469"/>
      <c r="V469"/>
      <c r="W469"/>
      <c r="X469"/>
      <c r="Y469"/>
      <c r="Z469"/>
      <c r="AA469"/>
      <c r="AB469"/>
      <c r="AC469"/>
      <c r="AD469"/>
    </row>
    <row r="470" spans="1:30" x14ac:dyDescent="0.35">
      <c r="A470"/>
      <c r="B470"/>
      <c r="C470"/>
      <c r="D470"/>
      <c r="E470"/>
      <c r="F470"/>
      <c r="G470"/>
      <c r="H470"/>
      <c r="I470"/>
      <c r="J470"/>
      <c r="K470"/>
      <c r="L470"/>
      <c r="M470"/>
      <c r="N470"/>
      <c r="O470"/>
      <c r="P470"/>
      <c r="Q470"/>
      <c r="R470"/>
      <c r="S470"/>
      <c r="T470"/>
      <c r="U470"/>
      <c r="V470"/>
      <c r="W470"/>
      <c r="X470"/>
      <c r="Y470"/>
      <c r="Z470"/>
      <c r="AA470"/>
      <c r="AB470"/>
      <c r="AC470"/>
      <c r="AD470"/>
    </row>
    <row r="471" spans="1:30" x14ac:dyDescent="0.35">
      <c r="A471"/>
      <c r="B471"/>
      <c r="C471"/>
      <c r="D471"/>
      <c r="E471"/>
      <c r="F471"/>
      <c r="G471"/>
      <c r="H471"/>
      <c r="I471"/>
      <c r="J471"/>
      <c r="K471"/>
      <c r="L471"/>
      <c r="M471"/>
      <c r="N471"/>
      <c r="O471"/>
      <c r="P471"/>
      <c r="Q471"/>
      <c r="R471"/>
      <c r="S471"/>
      <c r="T471"/>
      <c r="U471"/>
      <c r="V471"/>
      <c r="W471"/>
      <c r="X471"/>
      <c r="Y471"/>
      <c r="Z471"/>
      <c r="AA471"/>
      <c r="AB471"/>
      <c r="AC471"/>
      <c r="AD471"/>
    </row>
    <row r="472" spans="1:30" x14ac:dyDescent="0.35">
      <c r="A472"/>
      <c r="B472"/>
      <c r="C472"/>
      <c r="D472"/>
      <c r="E472"/>
      <c r="F472"/>
      <c r="G472"/>
      <c r="H472"/>
      <c r="I472"/>
      <c r="J472"/>
      <c r="K472"/>
      <c r="L472"/>
      <c r="M472"/>
      <c r="N472"/>
      <c r="O472"/>
      <c r="P472"/>
      <c r="Q472"/>
      <c r="R472"/>
      <c r="S472"/>
      <c r="T472"/>
      <c r="U472"/>
      <c r="V472"/>
      <c r="W472"/>
      <c r="X472"/>
      <c r="Y472"/>
      <c r="Z472"/>
      <c r="AA472"/>
      <c r="AB472"/>
      <c r="AC472"/>
      <c r="AD472"/>
    </row>
    <row r="473" spans="1:30" x14ac:dyDescent="0.35">
      <c r="A473"/>
      <c r="B473"/>
      <c r="C473"/>
      <c r="D473"/>
      <c r="E473"/>
      <c r="F473"/>
      <c r="G473"/>
      <c r="H473"/>
      <c r="I473"/>
      <c r="J473"/>
      <c r="K473"/>
      <c r="L473"/>
      <c r="M473"/>
      <c r="N473"/>
      <c r="O473"/>
      <c r="P473"/>
      <c r="Q473"/>
      <c r="R473"/>
      <c r="S473"/>
      <c r="T473"/>
      <c r="U473"/>
      <c r="V473"/>
      <c r="W473"/>
      <c r="X473"/>
      <c r="Y473"/>
      <c r="Z473"/>
      <c r="AA473"/>
      <c r="AB473"/>
      <c r="AC473"/>
      <c r="AD473"/>
    </row>
    <row r="474" spans="1:30" x14ac:dyDescent="0.35">
      <c r="A474"/>
      <c r="B474"/>
      <c r="C474"/>
      <c r="D474"/>
      <c r="E474"/>
      <c r="F474"/>
      <c r="G474"/>
      <c r="H474"/>
      <c r="I474"/>
      <c r="J474"/>
      <c r="K474"/>
      <c r="L474"/>
      <c r="M474"/>
      <c r="N474"/>
      <c r="O474"/>
      <c r="P474"/>
      <c r="Q474"/>
      <c r="R474"/>
      <c r="S474"/>
      <c r="T474"/>
      <c r="U474"/>
      <c r="V474"/>
      <c r="W474"/>
      <c r="X474"/>
      <c r="Y474"/>
      <c r="Z474"/>
      <c r="AA474"/>
      <c r="AB474"/>
      <c r="AC474"/>
      <c r="AD474"/>
    </row>
    <row r="475" spans="1:30" x14ac:dyDescent="0.35">
      <c r="A475"/>
      <c r="B475"/>
      <c r="C475"/>
      <c r="D475"/>
      <c r="E475"/>
      <c r="F475"/>
      <c r="G475"/>
      <c r="H475"/>
      <c r="I475"/>
      <c r="J475"/>
      <c r="K475"/>
      <c r="L475"/>
      <c r="M475"/>
      <c r="N475"/>
      <c r="O475"/>
      <c r="P475"/>
      <c r="Q475"/>
      <c r="R475"/>
      <c r="S475"/>
      <c r="T475"/>
      <c r="U475"/>
      <c r="V475"/>
      <c r="W475"/>
      <c r="X475"/>
      <c r="Y475"/>
      <c r="Z475"/>
      <c r="AA475"/>
      <c r="AB475"/>
      <c r="AC475"/>
      <c r="AD475"/>
    </row>
    <row r="476" spans="1:30" x14ac:dyDescent="0.35">
      <c r="A476"/>
      <c r="B476"/>
      <c r="C476"/>
      <c r="D476"/>
      <c r="E476"/>
      <c r="F476"/>
      <c r="G476"/>
      <c r="H476"/>
      <c r="I476"/>
      <c r="J476"/>
      <c r="K476"/>
      <c r="L476"/>
      <c r="M476"/>
      <c r="N476"/>
      <c r="O476"/>
      <c r="P476"/>
      <c r="Q476"/>
      <c r="R476"/>
      <c r="S476"/>
      <c r="T476"/>
      <c r="U476"/>
      <c r="V476"/>
      <c r="W476"/>
      <c r="X476"/>
      <c r="Y476"/>
      <c r="Z476"/>
      <c r="AA476"/>
      <c r="AB476"/>
      <c r="AC476"/>
      <c r="AD476"/>
    </row>
    <row r="477" spans="1:30" x14ac:dyDescent="0.35">
      <c r="A477"/>
      <c r="B477"/>
      <c r="C477"/>
      <c r="D477"/>
      <c r="E477"/>
      <c r="F477"/>
      <c r="G477"/>
      <c r="H477"/>
      <c r="I477"/>
      <c r="J477"/>
      <c r="K477"/>
      <c r="L477"/>
      <c r="M477"/>
      <c r="N477"/>
      <c r="O477"/>
      <c r="P477"/>
      <c r="Q477"/>
      <c r="R477"/>
      <c r="S477"/>
      <c r="T477"/>
      <c r="U477"/>
      <c r="V477"/>
      <c r="W477"/>
      <c r="X477"/>
      <c r="Y477"/>
      <c r="Z477"/>
      <c r="AA477"/>
      <c r="AB477"/>
      <c r="AC477"/>
      <c r="AD477"/>
    </row>
    <row r="478" spans="1:30" x14ac:dyDescent="0.35">
      <c r="A478"/>
      <c r="B478"/>
      <c r="C478"/>
      <c r="D478"/>
      <c r="E478"/>
      <c r="F478"/>
      <c r="G478"/>
      <c r="H478"/>
      <c r="I478"/>
      <c r="J478"/>
      <c r="K478"/>
      <c r="L478"/>
      <c r="M478"/>
      <c r="N478"/>
      <c r="O478"/>
      <c r="P478"/>
      <c r="Q478"/>
      <c r="R478"/>
      <c r="S478"/>
      <c r="T478"/>
      <c r="U478"/>
      <c r="V478"/>
      <c r="W478"/>
      <c r="X478"/>
      <c r="Y478"/>
      <c r="Z478"/>
      <c r="AA478"/>
      <c r="AB478"/>
      <c r="AC478"/>
      <c r="AD478"/>
    </row>
    <row r="479" spans="1:30" x14ac:dyDescent="0.35">
      <c r="A479"/>
      <c r="B479"/>
      <c r="C479"/>
      <c r="D479"/>
      <c r="E479"/>
      <c r="F479"/>
      <c r="G479"/>
      <c r="H479"/>
      <c r="I479"/>
      <c r="J479"/>
      <c r="K479"/>
      <c r="L479"/>
      <c r="M479"/>
      <c r="N479"/>
      <c r="O479"/>
      <c r="P479"/>
      <c r="Q479"/>
      <c r="R479"/>
      <c r="S479"/>
      <c r="T479"/>
      <c r="U479"/>
      <c r="V479"/>
      <c r="W479"/>
      <c r="X479"/>
      <c r="Y479"/>
      <c r="Z479"/>
      <c r="AA479"/>
      <c r="AB479"/>
      <c r="AC479"/>
      <c r="AD479"/>
    </row>
    <row r="480" spans="1:30" x14ac:dyDescent="0.35">
      <c r="A480"/>
      <c r="B480"/>
      <c r="C480"/>
      <c r="D480"/>
      <c r="E480"/>
      <c r="F480"/>
      <c r="G480"/>
      <c r="H480"/>
      <c r="I480"/>
      <c r="J480"/>
      <c r="K480"/>
      <c r="L480"/>
      <c r="M480"/>
      <c r="N480"/>
      <c r="O480"/>
      <c r="P480"/>
      <c r="Q480"/>
      <c r="R480"/>
      <c r="S480"/>
      <c r="T480"/>
      <c r="U480"/>
      <c r="V480"/>
      <c r="W480"/>
      <c r="X480"/>
      <c r="Y480"/>
      <c r="Z480"/>
      <c r="AA480"/>
      <c r="AB480"/>
      <c r="AC480"/>
      <c r="AD480"/>
    </row>
    <row r="481" spans="1:30" x14ac:dyDescent="0.35">
      <c r="A481"/>
      <c r="B481"/>
      <c r="C481"/>
      <c r="D481"/>
      <c r="E481"/>
      <c r="F481"/>
      <c r="G481"/>
      <c r="H481"/>
      <c r="I481"/>
      <c r="J481"/>
      <c r="K481"/>
      <c r="L481"/>
      <c r="M481"/>
      <c r="N481"/>
      <c r="O481"/>
      <c r="P481"/>
      <c r="Q481"/>
      <c r="R481"/>
      <c r="S481"/>
      <c r="T481"/>
      <c r="U481"/>
      <c r="V481"/>
      <c r="W481"/>
      <c r="X481"/>
      <c r="Y481"/>
      <c r="Z481"/>
      <c r="AA481"/>
      <c r="AB481"/>
      <c r="AC481"/>
      <c r="AD481"/>
    </row>
    <row r="482" spans="1:30" x14ac:dyDescent="0.35">
      <c r="A482"/>
      <c r="B482"/>
      <c r="C482"/>
      <c r="D482"/>
      <c r="E482"/>
      <c r="F482"/>
      <c r="G482"/>
      <c r="H482"/>
      <c r="I482"/>
      <c r="J482"/>
      <c r="K482"/>
      <c r="L482"/>
      <c r="M482"/>
      <c r="N482"/>
      <c r="O482"/>
      <c r="P482"/>
      <c r="Q482"/>
      <c r="R482"/>
      <c r="S482"/>
      <c r="T482"/>
      <c r="U482"/>
      <c r="V482"/>
      <c r="W482"/>
      <c r="X482"/>
      <c r="Y482"/>
      <c r="Z482"/>
      <c r="AA482"/>
      <c r="AB482"/>
      <c r="AC482"/>
      <c r="AD482"/>
    </row>
    <row r="483" spans="1:30" x14ac:dyDescent="0.35">
      <c r="A483"/>
      <c r="B483"/>
      <c r="C483"/>
      <c r="D483"/>
      <c r="E483"/>
      <c r="F483"/>
      <c r="G483"/>
      <c r="H483"/>
      <c r="I483"/>
      <c r="J483"/>
      <c r="K483"/>
      <c r="L483"/>
      <c r="M483"/>
      <c r="N483"/>
      <c r="O483"/>
      <c r="P483"/>
      <c r="Q483"/>
      <c r="R483"/>
      <c r="S483"/>
      <c r="T483"/>
      <c r="U483"/>
      <c r="V483"/>
      <c r="W483"/>
      <c r="X483"/>
      <c r="Y483"/>
      <c r="Z483"/>
      <c r="AA483"/>
      <c r="AB483"/>
      <c r="AC483"/>
      <c r="AD483"/>
    </row>
    <row r="484" spans="1:30" x14ac:dyDescent="0.35">
      <c r="A484"/>
      <c r="B484"/>
      <c r="C484"/>
      <c r="D484"/>
      <c r="E484"/>
      <c r="F484"/>
      <c r="G484"/>
      <c r="H484"/>
      <c r="I484"/>
      <c r="J484"/>
      <c r="K484"/>
      <c r="L484"/>
      <c r="M484"/>
      <c r="N484"/>
      <c r="O484"/>
      <c r="P484"/>
      <c r="Q484"/>
      <c r="R484"/>
      <c r="S484"/>
      <c r="T484"/>
      <c r="U484"/>
      <c r="V484"/>
      <c r="W484"/>
      <c r="X484"/>
      <c r="Y484"/>
      <c r="Z484"/>
      <c r="AA484"/>
      <c r="AB484"/>
      <c r="AC484"/>
      <c r="AD484"/>
    </row>
    <row r="485" spans="1:30" x14ac:dyDescent="0.35">
      <c r="A485"/>
      <c r="B485"/>
      <c r="C485"/>
      <c r="D485"/>
      <c r="E485"/>
      <c r="F485"/>
      <c r="G485"/>
      <c r="H485"/>
      <c r="I485"/>
      <c r="J485"/>
      <c r="K485"/>
      <c r="L485"/>
      <c r="M485"/>
      <c r="N485"/>
      <c r="O485"/>
      <c r="P485"/>
      <c r="Q485"/>
      <c r="R485"/>
      <c r="S485"/>
      <c r="T485"/>
      <c r="U485"/>
      <c r="V485"/>
      <c r="W485"/>
      <c r="X485"/>
      <c r="Y485"/>
      <c r="Z485"/>
      <c r="AA485"/>
      <c r="AB485"/>
      <c r="AC485"/>
      <c r="AD485"/>
    </row>
    <row r="486" spans="1:30" x14ac:dyDescent="0.35">
      <c r="A486"/>
      <c r="B486"/>
      <c r="C486"/>
      <c r="D486"/>
      <c r="E486"/>
      <c r="F486"/>
      <c r="G486"/>
      <c r="H486"/>
      <c r="I486"/>
      <c r="J486"/>
      <c r="K486"/>
      <c r="L486"/>
      <c r="M486"/>
      <c r="N486"/>
      <c r="O486"/>
      <c r="P486"/>
      <c r="Q486"/>
      <c r="R486"/>
      <c r="S486"/>
      <c r="T486"/>
      <c r="U486"/>
      <c r="V486"/>
      <c r="W486"/>
      <c r="X486"/>
      <c r="Y486"/>
      <c r="Z486"/>
      <c r="AA486"/>
      <c r="AB486"/>
      <c r="AC486"/>
      <c r="AD486"/>
    </row>
    <row r="487" spans="1:30" x14ac:dyDescent="0.35">
      <c r="A487"/>
      <c r="B487"/>
      <c r="C487"/>
      <c r="D487"/>
      <c r="E487"/>
      <c r="F487"/>
      <c r="G487"/>
      <c r="H487"/>
      <c r="I487"/>
      <c r="J487"/>
      <c r="K487"/>
      <c r="L487"/>
      <c r="M487"/>
      <c r="N487"/>
      <c r="O487"/>
      <c r="P487"/>
      <c r="Q487"/>
      <c r="R487"/>
      <c r="S487"/>
      <c r="T487"/>
      <c r="U487"/>
      <c r="V487"/>
      <c r="W487"/>
      <c r="X487"/>
      <c r="Y487"/>
      <c r="Z487"/>
      <c r="AA487"/>
      <c r="AB487"/>
      <c r="AC487"/>
      <c r="AD487"/>
    </row>
    <row r="488" spans="1:30" x14ac:dyDescent="0.35">
      <c r="A488"/>
      <c r="B488"/>
      <c r="C488"/>
      <c r="D488"/>
      <c r="E488"/>
      <c r="F488"/>
      <c r="G488"/>
      <c r="H488"/>
      <c r="I488"/>
      <c r="J488"/>
      <c r="K488"/>
      <c r="L488"/>
      <c r="M488"/>
      <c r="N488"/>
      <c r="O488"/>
      <c r="P488"/>
      <c r="Q488"/>
      <c r="R488"/>
      <c r="S488"/>
      <c r="T488"/>
      <c r="U488"/>
      <c r="V488"/>
      <c r="W488"/>
      <c r="X488"/>
      <c r="Y488"/>
      <c r="Z488"/>
      <c r="AA488"/>
      <c r="AB488"/>
      <c r="AC488"/>
      <c r="AD488"/>
    </row>
    <row r="489" spans="1:30" x14ac:dyDescent="0.35">
      <c r="A489"/>
      <c r="B489"/>
      <c r="C489"/>
      <c r="D489"/>
      <c r="E489"/>
      <c r="F489"/>
      <c r="G489"/>
      <c r="H489"/>
      <c r="I489"/>
      <c r="J489"/>
      <c r="K489"/>
      <c r="L489"/>
      <c r="M489"/>
      <c r="N489"/>
      <c r="O489"/>
      <c r="P489"/>
      <c r="Q489"/>
      <c r="R489"/>
      <c r="S489"/>
      <c r="T489"/>
      <c r="U489"/>
      <c r="V489"/>
      <c r="W489"/>
      <c r="X489"/>
      <c r="Y489"/>
      <c r="Z489"/>
      <c r="AA489"/>
      <c r="AB489"/>
      <c r="AC489"/>
      <c r="AD489"/>
    </row>
    <row r="490" spans="1:30" x14ac:dyDescent="0.35">
      <c r="A490"/>
      <c r="B490"/>
      <c r="C490"/>
      <c r="D490"/>
      <c r="E490"/>
      <c r="F490"/>
      <c r="G490"/>
      <c r="H490"/>
      <c r="I490"/>
      <c r="J490"/>
      <c r="K490"/>
      <c r="L490"/>
      <c r="M490"/>
      <c r="N490"/>
      <c r="O490"/>
      <c r="P490"/>
      <c r="Q490"/>
      <c r="R490"/>
      <c r="S490"/>
      <c r="T490"/>
      <c r="U490"/>
      <c r="V490"/>
      <c r="W490"/>
      <c r="X490"/>
      <c r="Y490"/>
      <c r="Z490"/>
      <c r="AA490"/>
      <c r="AB490"/>
      <c r="AC490"/>
      <c r="AD490"/>
    </row>
    <row r="491" spans="1:30" x14ac:dyDescent="0.35">
      <c r="A491"/>
      <c r="B491"/>
      <c r="C491"/>
      <c r="D491"/>
      <c r="E491"/>
      <c r="F491"/>
      <c r="G491"/>
      <c r="H491"/>
      <c r="I491"/>
      <c r="J491"/>
      <c r="K491"/>
      <c r="L491"/>
      <c r="M491"/>
      <c r="N491"/>
      <c r="O491"/>
      <c r="P491"/>
      <c r="Q491"/>
      <c r="R491"/>
      <c r="S491"/>
      <c r="T491"/>
      <c r="U491"/>
      <c r="V491"/>
      <c r="W491"/>
      <c r="X491"/>
      <c r="Y491"/>
      <c r="Z491"/>
      <c r="AA491"/>
      <c r="AB491"/>
      <c r="AC491"/>
      <c r="AD491"/>
    </row>
    <row r="492" spans="1:30" x14ac:dyDescent="0.35">
      <c r="A492"/>
      <c r="B492"/>
      <c r="C492"/>
      <c r="D492"/>
      <c r="E492"/>
      <c r="F492"/>
      <c r="G492"/>
      <c r="H492"/>
      <c r="I492"/>
      <c r="J492"/>
      <c r="K492"/>
      <c r="L492"/>
      <c r="M492"/>
      <c r="N492"/>
      <c r="O492"/>
      <c r="P492"/>
      <c r="Q492"/>
      <c r="R492"/>
      <c r="S492"/>
      <c r="T492"/>
      <c r="U492"/>
      <c r="V492"/>
      <c r="W492"/>
      <c r="X492"/>
      <c r="Y492"/>
      <c r="Z492"/>
      <c r="AA492"/>
      <c r="AB492"/>
      <c r="AC492"/>
      <c r="AD492"/>
    </row>
    <row r="493" spans="1:30" x14ac:dyDescent="0.35">
      <c r="A493"/>
      <c r="B493"/>
      <c r="C493"/>
      <c r="D493"/>
      <c r="E493"/>
      <c r="F493"/>
      <c r="G493"/>
      <c r="H493"/>
      <c r="I493"/>
      <c r="J493"/>
      <c r="K493"/>
      <c r="L493"/>
      <c r="M493"/>
      <c r="N493"/>
      <c r="O493"/>
      <c r="P493"/>
      <c r="Q493"/>
      <c r="R493"/>
      <c r="S493"/>
      <c r="T493"/>
      <c r="U493"/>
      <c r="V493"/>
      <c r="W493"/>
      <c r="X493"/>
      <c r="Y493"/>
      <c r="Z493"/>
      <c r="AA493"/>
      <c r="AB493"/>
      <c r="AC493"/>
      <c r="AD493"/>
    </row>
    <row r="494" spans="1:30" x14ac:dyDescent="0.35">
      <c r="A494"/>
      <c r="B494"/>
      <c r="C494"/>
      <c r="D494"/>
      <c r="E494"/>
      <c r="F494"/>
      <c r="G494"/>
      <c r="H494"/>
      <c r="I494"/>
      <c r="J494"/>
      <c r="K494"/>
      <c r="L494"/>
      <c r="M494"/>
      <c r="N494"/>
      <c r="O494"/>
      <c r="P494"/>
      <c r="Q494"/>
      <c r="R494"/>
      <c r="S494"/>
      <c r="T494"/>
      <c r="U494"/>
      <c r="V494"/>
      <c r="W494"/>
      <c r="X494"/>
      <c r="Y494"/>
      <c r="Z494"/>
      <c r="AA494"/>
      <c r="AB494"/>
      <c r="AC494"/>
      <c r="AD494"/>
    </row>
    <row r="495" spans="1:30" x14ac:dyDescent="0.35">
      <c r="A495"/>
      <c r="B495"/>
      <c r="C495"/>
      <c r="D495"/>
      <c r="E495"/>
      <c r="F495"/>
      <c r="G495"/>
      <c r="H495"/>
      <c r="I495"/>
      <c r="J495"/>
      <c r="K495"/>
      <c r="L495"/>
      <c r="M495"/>
      <c r="N495"/>
      <c r="O495"/>
      <c r="P495"/>
      <c r="Q495"/>
      <c r="R495"/>
      <c r="S495"/>
      <c r="T495"/>
      <c r="U495"/>
      <c r="V495"/>
      <c r="W495"/>
      <c r="X495"/>
      <c r="Y495"/>
      <c r="Z495"/>
      <c r="AA495"/>
      <c r="AB495"/>
      <c r="AC495"/>
      <c r="AD495"/>
    </row>
    <row r="496" spans="1:30" x14ac:dyDescent="0.35">
      <c r="A496"/>
      <c r="B496"/>
      <c r="C496"/>
      <c r="D496"/>
      <c r="E496"/>
      <c r="F496"/>
      <c r="G496"/>
      <c r="H496"/>
      <c r="I496"/>
      <c r="J496"/>
      <c r="K496"/>
      <c r="L496"/>
      <c r="M496"/>
      <c r="N496"/>
      <c r="O496"/>
      <c r="P496"/>
      <c r="Q496"/>
      <c r="R496"/>
      <c r="S496"/>
      <c r="T496"/>
      <c r="U496"/>
      <c r="V496"/>
      <c r="W496"/>
      <c r="X496"/>
      <c r="Y496"/>
      <c r="Z496"/>
      <c r="AA496"/>
      <c r="AB496"/>
      <c r="AC496"/>
      <c r="AD496"/>
    </row>
    <row r="497" spans="1:30" x14ac:dyDescent="0.35">
      <c r="A497"/>
      <c r="B497"/>
      <c r="C497"/>
      <c r="D497"/>
      <c r="E497"/>
      <c r="F497"/>
      <c r="G497"/>
      <c r="H497"/>
      <c r="I497"/>
      <c r="J497"/>
      <c r="K497"/>
      <c r="L497"/>
      <c r="M497"/>
      <c r="N497"/>
      <c r="O497"/>
      <c r="P497"/>
      <c r="Q497"/>
      <c r="R497"/>
      <c r="S497"/>
      <c r="T497"/>
      <c r="U497"/>
      <c r="V497"/>
      <c r="W497"/>
      <c r="X497"/>
      <c r="Y497"/>
      <c r="Z497"/>
      <c r="AA497"/>
      <c r="AB497"/>
      <c r="AC497"/>
      <c r="AD497"/>
    </row>
    <row r="498" spans="1:30" x14ac:dyDescent="0.35">
      <c r="A498"/>
      <c r="B498"/>
      <c r="C498"/>
      <c r="D498"/>
      <c r="E498"/>
      <c r="F498"/>
      <c r="G498"/>
      <c r="H498"/>
      <c r="I498"/>
      <c r="J498"/>
      <c r="K498"/>
      <c r="L498"/>
      <c r="M498"/>
      <c r="N498"/>
      <c r="O498"/>
      <c r="P498"/>
      <c r="Q498"/>
      <c r="R498"/>
      <c r="S498"/>
      <c r="T498"/>
      <c r="U498"/>
      <c r="V498"/>
      <c r="W498"/>
      <c r="X498"/>
      <c r="Y498"/>
      <c r="Z498"/>
      <c r="AA498"/>
      <c r="AB498"/>
      <c r="AC498"/>
      <c r="AD498"/>
    </row>
    <row r="499" spans="1:30" x14ac:dyDescent="0.35">
      <c r="A499"/>
      <c r="B499"/>
      <c r="C499"/>
      <c r="D499"/>
      <c r="E499"/>
      <c r="F499"/>
      <c r="G499"/>
      <c r="H499"/>
      <c r="I499"/>
      <c r="J499"/>
      <c r="K499"/>
      <c r="L499"/>
      <c r="M499"/>
      <c r="N499"/>
      <c r="O499"/>
      <c r="P499"/>
      <c r="Q499"/>
      <c r="R499"/>
      <c r="S499"/>
      <c r="T499"/>
      <c r="U499"/>
      <c r="V499"/>
      <c r="W499"/>
      <c r="X499"/>
      <c r="Y499"/>
      <c r="Z499"/>
      <c r="AA499"/>
      <c r="AB499"/>
      <c r="AC499"/>
      <c r="AD499"/>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E96675-AF59-BA43-866E-FD66266935A2}">
  <sheetPr codeName="Sheet12"/>
  <dimension ref="A1:AD499"/>
  <sheetViews>
    <sheetView workbookViewId="0">
      <selection activeCell="A2" sqref="A2"/>
    </sheetView>
  </sheetViews>
  <sheetFormatPr defaultColWidth="8.83203125" defaultRowHeight="15.5" x14ac:dyDescent="0.35"/>
  <cols>
    <col min="1" max="1" width="8.6640625" style="285" bestFit="1" customWidth="1"/>
    <col min="2" max="2" width="13.33203125" style="285" bestFit="1" customWidth="1"/>
    <col min="3" max="3" width="11" style="285" bestFit="1" customWidth="1"/>
    <col min="4" max="4" width="14.6640625" style="285" bestFit="1" customWidth="1"/>
    <col min="5" max="5" width="8.83203125" style="285"/>
    <col min="6" max="6" width="27.4140625" style="285" bestFit="1" customWidth="1"/>
    <col min="7" max="7" width="11.5" style="285" bestFit="1" customWidth="1"/>
    <col min="8" max="9" width="8.83203125" style="285"/>
    <col min="10" max="10" width="11.5" style="285" bestFit="1" customWidth="1"/>
    <col min="11" max="11" width="8.83203125" style="287"/>
    <col min="12" max="12" width="8.83203125" style="285"/>
    <col min="13" max="14" width="8.1640625" style="285" bestFit="1" customWidth="1"/>
    <col min="15" max="16384" width="8.83203125" style="285"/>
  </cols>
  <sheetData>
    <row r="1" spans="1:30" s="282" customFormat="1" x14ac:dyDescent="0.35">
      <c r="A1" s="348" t="s">
        <v>271</v>
      </c>
      <c r="B1" s="281" t="s">
        <v>272</v>
      </c>
      <c r="C1" s="281" t="s">
        <v>273</v>
      </c>
      <c r="D1" s="348" t="s">
        <v>274</v>
      </c>
      <c r="E1" s="348" t="s">
        <v>275</v>
      </c>
      <c r="F1" s="348" t="s">
        <v>109</v>
      </c>
      <c r="G1" s="348" t="s">
        <v>276</v>
      </c>
      <c r="H1" s="348" t="s">
        <v>277</v>
      </c>
      <c r="I1" s="348" t="s">
        <v>278</v>
      </c>
      <c r="J1" s="281" t="s">
        <v>279</v>
      </c>
      <c r="K1" s="349" t="s">
        <v>280</v>
      </c>
      <c r="L1" s="348" t="s">
        <v>281</v>
      </c>
      <c r="M1" s="348" t="s">
        <v>282</v>
      </c>
      <c r="N1" s="348" t="s">
        <v>283</v>
      </c>
      <c r="O1" s="348" t="s">
        <v>284</v>
      </c>
      <c r="P1" s="348" t="s">
        <v>285</v>
      </c>
      <c r="Q1" s="281" t="s">
        <v>286</v>
      </c>
      <c r="R1" s="348" t="s">
        <v>287</v>
      </c>
      <c r="S1" s="348" t="s">
        <v>288</v>
      </c>
      <c r="T1" s="348" t="s">
        <v>140</v>
      </c>
      <c r="U1" s="348" t="s">
        <v>289</v>
      </c>
      <c r="V1" s="348" t="s">
        <v>290</v>
      </c>
      <c r="W1" s="348" t="s">
        <v>291</v>
      </c>
      <c r="X1" s="348" t="s">
        <v>292</v>
      </c>
      <c r="Y1" s="348" t="s">
        <v>293</v>
      </c>
      <c r="Z1" s="348" t="s">
        <v>294</v>
      </c>
      <c r="AA1" s="396" t="s">
        <v>329</v>
      </c>
      <c r="AB1" s="396" t="s">
        <v>330</v>
      </c>
      <c r="AC1" s="396" t="s">
        <v>331</v>
      </c>
      <c r="AD1" s="396" t="s">
        <v>332</v>
      </c>
    </row>
    <row r="2" spans="1:30" x14ac:dyDescent="0.35">
      <c r="A2"/>
      <c r="B2"/>
      <c r="C2"/>
      <c r="D2"/>
      <c r="E2"/>
      <c r="F2" s="2"/>
      <c r="G2" s="350"/>
      <c r="H2" s="350"/>
      <c r="I2" s="350"/>
      <c r="J2" s="350"/>
      <c r="K2" s="1"/>
      <c r="L2"/>
      <c r="M2"/>
      <c r="N2"/>
      <c r="O2"/>
      <c r="P2"/>
      <c r="Q2"/>
      <c r="R2"/>
      <c r="S2"/>
      <c r="T2"/>
      <c r="U2"/>
      <c r="V2"/>
      <c r="W2"/>
      <c r="X2"/>
      <c r="Y2"/>
      <c r="Z2"/>
    </row>
    <row r="3" spans="1:30" x14ac:dyDescent="0.35">
      <c r="A3"/>
      <c r="B3"/>
      <c r="C3"/>
      <c r="D3"/>
      <c r="E3"/>
      <c r="F3" s="2"/>
      <c r="G3" s="350"/>
      <c r="H3" s="350"/>
      <c r="I3" s="350"/>
      <c r="J3" s="350"/>
      <c r="K3" s="1"/>
      <c r="L3"/>
      <c r="M3"/>
      <c r="N3"/>
      <c r="O3"/>
      <c r="P3"/>
      <c r="Q3"/>
      <c r="R3"/>
      <c r="S3"/>
      <c r="T3"/>
      <c r="U3"/>
      <c r="V3"/>
      <c r="W3"/>
      <c r="X3"/>
      <c r="Y3"/>
      <c r="Z3"/>
    </row>
    <row r="4" spans="1:30" x14ac:dyDescent="0.35">
      <c r="A4"/>
      <c r="B4"/>
      <c r="C4"/>
      <c r="D4"/>
      <c r="E4"/>
      <c r="F4" s="2"/>
      <c r="G4" s="350"/>
      <c r="H4" s="350"/>
      <c r="I4" s="350"/>
      <c r="J4" s="350"/>
      <c r="K4" s="1"/>
      <c r="L4"/>
      <c r="M4"/>
      <c r="N4"/>
      <c r="O4"/>
      <c r="P4"/>
      <c r="Q4"/>
      <c r="R4"/>
      <c r="S4"/>
      <c r="T4"/>
      <c r="U4"/>
      <c r="V4"/>
      <c r="W4"/>
      <c r="X4"/>
      <c r="Y4"/>
      <c r="Z4"/>
    </row>
    <row r="5" spans="1:30" x14ac:dyDescent="0.35">
      <c r="A5"/>
      <c r="B5"/>
      <c r="C5"/>
      <c r="D5"/>
      <c r="E5"/>
      <c r="F5" s="2"/>
      <c r="G5" s="350"/>
      <c r="H5" s="350"/>
      <c r="I5" s="350"/>
      <c r="J5" s="350"/>
      <c r="K5" s="1"/>
      <c r="L5"/>
      <c r="M5"/>
      <c r="N5"/>
      <c r="O5"/>
      <c r="P5"/>
      <c r="Q5"/>
      <c r="R5"/>
      <c r="S5"/>
      <c r="T5"/>
      <c r="U5"/>
      <c r="V5"/>
      <c r="W5"/>
      <c r="X5"/>
      <c r="Y5"/>
      <c r="Z5"/>
    </row>
    <row r="6" spans="1:30" x14ac:dyDescent="0.35">
      <c r="A6"/>
      <c r="B6"/>
      <c r="C6"/>
      <c r="D6"/>
      <c r="E6"/>
      <c r="F6" s="2"/>
      <c r="G6" s="350"/>
      <c r="H6" s="350"/>
      <c r="I6" s="350"/>
      <c r="J6" s="350"/>
      <c r="K6" s="1"/>
      <c r="L6"/>
      <c r="M6"/>
      <c r="N6"/>
      <c r="O6"/>
      <c r="P6"/>
      <c r="Q6"/>
      <c r="R6"/>
      <c r="S6"/>
      <c r="T6"/>
      <c r="U6"/>
      <c r="V6"/>
      <c r="W6"/>
      <c r="X6"/>
      <c r="Y6"/>
      <c r="Z6"/>
    </row>
    <row r="7" spans="1:30" x14ac:dyDescent="0.35">
      <c r="A7"/>
      <c r="B7"/>
      <c r="C7"/>
      <c r="D7"/>
      <c r="E7"/>
      <c r="F7" s="2"/>
      <c r="G7" s="350"/>
      <c r="H7" s="350"/>
      <c r="I7" s="350"/>
      <c r="J7" s="350"/>
      <c r="K7" s="1"/>
      <c r="L7"/>
      <c r="M7"/>
      <c r="N7"/>
      <c r="O7"/>
      <c r="P7"/>
      <c r="Q7"/>
      <c r="R7"/>
      <c r="S7"/>
      <c r="T7"/>
      <c r="U7"/>
      <c r="V7"/>
      <c r="W7"/>
      <c r="X7"/>
      <c r="Y7"/>
      <c r="Z7"/>
    </row>
    <row r="8" spans="1:30" x14ac:dyDescent="0.35">
      <c r="A8"/>
      <c r="B8"/>
      <c r="C8"/>
      <c r="D8"/>
      <c r="E8"/>
      <c r="F8" s="2"/>
      <c r="G8" s="350"/>
      <c r="H8" s="350"/>
      <c r="I8" s="350"/>
      <c r="J8" s="350"/>
      <c r="K8" s="1"/>
      <c r="L8"/>
      <c r="M8"/>
      <c r="N8"/>
      <c r="O8"/>
      <c r="P8"/>
      <c r="Q8"/>
      <c r="R8"/>
      <c r="S8"/>
      <c r="T8"/>
      <c r="U8"/>
      <c r="V8"/>
      <c r="W8"/>
      <c r="X8"/>
      <c r="Y8"/>
      <c r="Z8"/>
    </row>
    <row r="9" spans="1:30" x14ac:dyDescent="0.35">
      <c r="A9"/>
      <c r="B9"/>
      <c r="C9"/>
      <c r="D9"/>
      <c r="E9"/>
      <c r="F9" s="2"/>
      <c r="G9" s="350"/>
      <c r="H9" s="350"/>
      <c r="I9" s="350"/>
      <c r="J9" s="350"/>
      <c r="K9" s="1"/>
      <c r="L9"/>
      <c r="M9"/>
      <c r="N9"/>
      <c r="O9"/>
      <c r="P9"/>
      <c r="Q9"/>
      <c r="R9"/>
      <c r="S9"/>
      <c r="T9"/>
      <c r="U9"/>
      <c r="V9"/>
      <c r="W9"/>
      <c r="X9"/>
      <c r="Y9"/>
      <c r="Z9"/>
    </row>
    <row r="10" spans="1:30" x14ac:dyDescent="0.35">
      <c r="A10"/>
      <c r="B10"/>
      <c r="C10"/>
      <c r="D10"/>
      <c r="E10"/>
      <c r="F10" s="2"/>
      <c r="G10" s="350"/>
      <c r="H10" s="350"/>
      <c r="I10" s="350"/>
      <c r="J10" s="350"/>
      <c r="K10" s="1"/>
      <c r="L10"/>
      <c r="M10"/>
      <c r="N10"/>
      <c r="O10"/>
      <c r="P10"/>
      <c r="Q10"/>
      <c r="R10"/>
      <c r="S10"/>
      <c r="T10"/>
      <c r="U10"/>
      <c r="V10"/>
      <c r="W10"/>
      <c r="X10"/>
      <c r="Y10"/>
      <c r="Z10"/>
    </row>
    <row r="11" spans="1:30" x14ac:dyDescent="0.35">
      <c r="A11"/>
      <c r="B11"/>
      <c r="C11"/>
      <c r="D11"/>
      <c r="E11"/>
      <c r="F11" s="2"/>
      <c r="G11" s="350"/>
      <c r="H11" s="350"/>
      <c r="I11" s="350"/>
      <c r="J11" s="350"/>
      <c r="K11" s="1"/>
      <c r="L11"/>
      <c r="M11"/>
      <c r="N11"/>
      <c r="O11"/>
      <c r="P11"/>
      <c r="Q11"/>
      <c r="R11"/>
      <c r="S11"/>
      <c r="T11"/>
      <c r="U11"/>
      <c r="V11"/>
      <c r="W11"/>
      <c r="X11"/>
      <c r="Y11"/>
      <c r="Z11"/>
    </row>
    <row r="12" spans="1:30" x14ac:dyDescent="0.35">
      <c r="A12"/>
      <c r="B12"/>
      <c r="C12"/>
      <c r="D12"/>
      <c r="E12"/>
      <c r="F12" s="2"/>
      <c r="G12" s="350"/>
      <c r="H12" s="350"/>
      <c r="I12" s="350"/>
      <c r="J12" s="350"/>
      <c r="K12" s="1"/>
      <c r="L12"/>
      <c r="M12"/>
      <c r="N12"/>
      <c r="O12"/>
      <c r="P12"/>
      <c r="Q12"/>
      <c r="R12"/>
      <c r="S12"/>
      <c r="T12"/>
      <c r="U12"/>
      <c r="V12"/>
      <c r="W12"/>
      <c r="X12"/>
      <c r="Y12"/>
      <c r="Z12"/>
    </row>
    <row r="13" spans="1:30" x14ac:dyDescent="0.35">
      <c r="A13"/>
      <c r="B13"/>
      <c r="C13"/>
      <c r="D13"/>
      <c r="E13"/>
      <c r="F13" s="2"/>
      <c r="G13" s="350"/>
      <c r="H13" s="350"/>
      <c r="I13" s="350"/>
      <c r="J13" s="350"/>
      <c r="K13" s="1"/>
      <c r="L13"/>
      <c r="M13"/>
      <c r="N13"/>
      <c r="O13"/>
      <c r="P13"/>
      <c r="Q13"/>
      <c r="R13"/>
      <c r="S13"/>
      <c r="T13"/>
      <c r="U13"/>
      <c r="V13"/>
      <c r="W13"/>
      <c r="X13"/>
      <c r="Y13"/>
      <c r="Z13"/>
    </row>
    <row r="14" spans="1:30" x14ac:dyDescent="0.35">
      <c r="A14"/>
      <c r="B14"/>
      <c r="C14"/>
      <c r="D14"/>
      <c r="E14"/>
      <c r="F14" s="2"/>
      <c r="G14" s="350"/>
      <c r="H14" s="350"/>
      <c r="I14" s="350"/>
      <c r="J14" s="350"/>
      <c r="K14" s="1"/>
      <c r="L14"/>
      <c r="M14"/>
      <c r="N14"/>
      <c r="O14"/>
      <c r="P14"/>
      <c r="Q14"/>
      <c r="R14"/>
      <c r="S14"/>
      <c r="T14"/>
      <c r="U14"/>
      <c r="V14"/>
      <c r="W14"/>
      <c r="X14"/>
      <c r="Y14"/>
      <c r="Z14"/>
    </row>
    <row r="15" spans="1:30" x14ac:dyDescent="0.35">
      <c r="A15"/>
      <c r="B15"/>
      <c r="C15"/>
      <c r="D15"/>
      <c r="E15"/>
      <c r="F15" s="2"/>
      <c r="G15" s="350"/>
      <c r="H15" s="350"/>
      <c r="I15" s="350"/>
      <c r="J15" s="350"/>
      <c r="K15" s="1"/>
      <c r="L15"/>
      <c r="M15"/>
      <c r="N15"/>
      <c r="O15"/>
      <c r="P15"/>
      <c r="Q15"/>
      <c r="R15"/>
      <c r="S15"/>
      <c r="T15"/>
      <c r="U15"/>
      <c r="V15"/>
      <c r="W15"/>
      <c r="X15"/>
      <c r="Y15"/>
      <c r="Z15"/>
    </row>
    <row r="16" spans="1:30" x14ac:dyDescent="0.35">
      <c r="A16"/>
      <c r="B16"/>
      <c r="C16"/>
      <c r="D16"/>
      <c r="E16"/>
      <c r="F16" s="2"/>
      <c r="G16" s="350"/>
      <c r="H16" s="350"/>
      <c r="I16" s="350"/>
      <c r="J16" s="350"/>
      <c r="K16" s="1"/>
      <c r="L16"/>
      <c r="M16"/>
      <c r="N16"/>
      <c r="O16"/>
      <c r="P16"/>
      <c r="Q16"/>
      <c r="R16"/>
      <c r="S16"/>
      <c r="T16"/>
      <c r="U16"/>
      <c r="V16"/>
      <c r="W16"/>
      <c r="X16"/>
      <c r="Y16"/>
      <c r="Z16"/>
    </row>
    <row r="17" spans="1:26" x14ac:dyDescent="0.35">
      <c r="A17"/>
      <c r="B17"/>
      <c r="C17"/>
      <c r="D17"/>
      <c r="E17"/>
      <c r="F17" s="2"/>
      <c r="G17" s="350"/>
      <c r="H17" s="350"/>
      <c r="I17" s="350"/>
      <c r="J17" s="350"/>
      <c r="K17" s="1"/>
      <c r="L17"/>
      <c r="M17"/>
      <c r="N17"/>
      <c r="O17"/>
      <c r="P17"/>
      <c r="Q17"/>
      <c r="R17"/>
      <c r="S17"/>
      <c r="T17"/>
      <c r="U17"/>
      <c r="V17"/>
      <c r="W17"/>
      <c r="X17"/>
      <c r="Y17"/>
      <c r="Z17"/>
    </row>
    <row r="18" spans="1:26" x14ac:dyDescent="0.35">
      <c r="A18"/>
      <c r="B18"/>
      <c r="C18"/>
      <c r="D18"/>
      <c r="E18"/>
      <c r="F18" s="2"/>
      <c r="G18" s="350"/>
      <c r="H18" s="350"/>
      <c r="I18" s="350"/>
      <c r="J18" s="350"/>
      <c r="K18" s="1"/>
      <c r="L18"/>
      <c r="M18"/>
      <c r="N18"/>
      <c r="O18"/>
      <c r="P18"/>
      <c r="Q18"/>
      <c r="R18"/>
      <c r="S18"/>
      <c r="T18"/>
      <c r="U18"/>
      <c r="V18"/>
      <c r="W18"/>
      <c r="X18"/>
      <c r="Y18"/>
      <c r="Z18"/>
    </row>
    <row r="19" spans="1:26" x14ac:dyDescent="0.35">
      <c r="A19"/>
      <c r="B19"/>
      <c r="C19"/>
      <c r="D19"/>
      <c r="E19"/>
      <c r="F19" s="2"/>
      <c r="G19" s="350"/>
      <c r="H19" s="350"/>
      <c r="I19" s="350"/>
      <c r="J19" s="350"/>
      <c r="K19" s="1"/>
      <c r="L19"/>
      <c r="M19"/>
      <c r="N19"/>
      <c r="O19"/>
      <c r="P19"/>
      <c r="Q19"/>
      <c r="R19"/>
      <c r="S19"/>
      <c r="T19"/>
      <c r="U19"/>
      <c r="V19"/>
      <c r="W19"/>
      <c r="X19"/>
      <c r="Y19"/>
      <c r="Z19"/>
    </row>
    <row r="20" spans="1:26" x14ac:dyDescent="0.35">
      <c r="A20"/>
      <c r="B20"/>
      <c r="C20"/>
      <c r="D20"/>
      <c r="E20"/>
      <c r="F20" s="2"/>
      <c r="G20" s="350"/>
      <c r="H20" s="350"/>
      <c r="I20" s="350"/>
      <c r="J20" s="350"/>
      <c r="K20" s="1"/>
      <c r="L20"/>
      <c r="M20"/>
      <c r="N20"/>
      <c r="O20"/>
      <c r="P20"/>
      <c r="Q20"/>
      <c r="R20"/>
      <c r="S20"/>
      <c r="T20"/>
      <c r="U20"/>
      <c r="V20"/>
      <c r="W20"/>
      <c r="X20"/>
      <c r="Y20"/>
      <c r="Z20"/>
    </row>
    <row r="21" spans="1:26" x14ac:dyDescent="0.35">
      <c r="A21"/>
      <c r="B21"/>
      <c r="C21"/>
      <c r="D21"/>
      <c r="E21"/>
      <c r="F21" s="2"/>
      <c r="G21" s="350"/>
      <c r="H21" s="350"/>
      <c r="I21" s="350"/>
      <c r="J21" s="350"/>
      <c r="K21" s="1"/>
      <c r="L21"/>
      <c r="M21"/>
      <c r="N21"/>
      <c r="O21"/>
      <c r="P21"/>
      <c r="Q21"/>
      <c r="R21"/>
      <c r="S21"/>
      <c r="T21"/>
      <c r="U21"/>
      <c r="V21"/>
      <c r="W21"/>
      <c r="X21"/>
      <c r="Y21"/>
      <c r="Z21"/>
    </row>
    <row r="22" spans="1:26" x14ac:dyDescent="0.35">
      <c r="A22"/>
      <c r="B22"/>
      <c r="C22"/>
      <c r="D22"/>
      <c r="E22"/>
      <c r="F22" s="2"/>
      <c r="G22" s="350"/>
      <c r="H22" s="350"/>
      <c r="I22" s="350"/>
      <c r="J22" s="350"/>
      <c r="K22" s="1"/>
      <c r="L22"/>
      <c r="M22"/>
      <c r="N22"/>
      <c r="O22"/>
      <c r="P22"/>
      <c r="Q22"/>
      <c r="R22"/>
      <c r="S22"/>
      <c r="T22"/>
      <c r="U22"/>
      <c r="V22"/>
      <c r="W22"/>
      <c r="X22"/>
      <c r="Y22"/>
      <c r="Z22"/>
    </row>
    <row r="23" spans="1:26" x14ac:dyDescent="0.35">
      <c r="A23"/>
      <c r="B23"/>
      <c r="C23"/>
      <c r="D23"/>
      <c r="E23"/>
      <c r="F23" s="2"/>
      <c r="G23" s="350"/>
      <c r="H23" s="350"/>
      <c r="I23" s="350"/>
      <c r="J23" s="350"/>
      <c r="K23" s="1"/>
      <c r="L23"/>
      <c r="M23"/>
      <c r="N23"/>
      <c r="O23"/>
      <c r="P23"/>
      <c r="Q23"/>
      <c r="R23"/>
      <c r="S23"/>
      <c r="T23"/>
      <c r="U23"/>
      <c r="V23"/>
      <c r="W23"/>
      <c r="X23"/>
      <c r="Y23"/>
      <c r="Z23"/>
    </row>
    <row r="24" spans="1:26" x14ac:dyDescent="0.35">
      <c r="A24"/>
      <c r="B24"/>
      <c r="C24"/>
      <c r="D24"/>
      <c r="E24"/>
      <c r="F24" s="2"/>
      <c r="G24" s="350"/>
      <c r="H24" s="350"/>
      <c r="I24" s="350"/>
      <c r="J24" s="350"/>
      <c r="K24" s="1"/>
      <c r="L24"/>
      <c r="M24"/>
      <c r="N24"/>
      <c r="O24"/>
      <c r="P24"/>
      <c r="Q24"/>
      <c r="R24"/>
      <c r="S24"/>
      <c r="T24"/>
      <c r="U24"/>
      <c r="V24"/>
      <c r="W24"/>
      <c r="X24"/>
      <c r="Y24"/>
      <c r="Z24"/>
    </row>
    <row r="25" spans="1:26" x14ac:dyDescent="0.35">
      <c r="A25"/>
      <c r="B25"/>
      <c r="C25"/>
      <c r="D25"/>
      <c r="E25"/>
      <c r="F25" s="2"/>
      <c r="G25" s="350"/>
      <c r="H25" s="350"/>
      <c r="I25" s="350"/>
      <c r="J25" s="350"/>
      <c r="K25" s="1"/>
      <c r="L25"/>
      <c r="M25"/>
      <c r="N25"/>
      <c r="O25"/>
      <c r="P25"/>
      <c r="Q25"/>
      <c r="R25"/>
      <c r="S25"/>
      <c r="T25"/>
      <c r="U25"/>
      <c r="V25"/>
      <c r="W25"/>
      <c r="X25"/>
      <c r="Y25"/>
      <c r="Z25"/>
    </row>
    <row r="26" spans="1:26" x14ac:dyDescent="0.35">
      <c r="A26"/>
      <c r="B26"/>
      <c r="C26"/>
      <c r="D26"/>
      <c r="E26"/>
      <c r="F26" s="2"/>
      <c r="G26" s="350"/>
      <c r="H26" s="350"/>
      <c r="I26" s="350"/>
      <c r="J26" s="350"/>
      <c r="K26" s="1"/>
      <c r="L26"/>
      <c r="M26"/>
      <c r="N26"/>
      <c r="O26"/>
      <c r="P26"/>
      <c r="Q26"/>
      <c r="R26"/>
      <c r="S26"/>
      <c r="T26"/>
      <c r="U26"/>
      <c r="V26"/>
      <c r="W26"/>
      <c r="X26"/>
      <c r="Y26"/>
      <c r="Z26"/>
    </row>
    <row r="27" spans="1:26" x14ac:dyDescent="0.35">
      <c r="A27"/>
      <c r="B27"/>
      <c r="C27"/>
      <c r="D27"/>
      <c r="E27"/>
      <c r="F27" s="2"/>
      <c r="G27" s="350"/>
      <c r="H27" s="350"/>
      <c r="I27" s="350"/>
      <c r="J27" s="350"/>
      <c r="K27" s="1"/>
      <c r="L27"/>
      <c r="M27"/>
      <c r="N27"/>
      <c r="O27"/>
      <c r="P27"/>
      <c r="Q27"/>
      <c r="R27"/>
      <c r="S27"/>
      <c r="T27"/>
      <c r="U27"/>
      <c r="V27"/>
      <c r="W27"/>
      <c r="X27"/>
      <c r="Y27"/>
      <c r="Z27"/>
    </row>
    <row r="28" spans="1:26" x14ac:dyDescent="0.35">
      <c r="A28"/>
      <c r="B28"/>
      <c r="C28"/>
      <c r="D28"/>
      <c r="E28"/>
      <c r="F28" s="2"/>
      <c r="G28" s="350"/>
      <c r="H28" s="350"/>
      <c r="I28" s="350"/>
      <c r="J28" s="350"/>
      <c r="K28" s="1"/>
      <c r="L28"/>
      <c r="M28"/>
      <c r="N28"/>
      <c r="O28"/>
      <c r="P28"/>
      <c r="Q28"/>
      <c r="R28"/>
      <c r="S28"/>
      <c r="T28"/>
      <c r="U28"/>
      <c r="V28"/>
      <c r="W28"/>
      <c r="X28"/>
      <c r="Y28"/>
      <c r="Z28"/>
    </row>
    <row r="29" spans="1:26" x14ac:dyDescent="0.35">
      <c r="A29"/>
      <c r="B29"/>
      <c r="C29"/>
      <c r="D29"/>
      <c r="E29"/>
      <c r="F29" s="2"/>
      <c r="G29" s="350"/>
      <c r="H29" s="350"/>
      <c r="I29" s="350"/>
      <c r="J29" s="350"/>
      <c r="K29" s="1"/>
      <c r="L29"/>
      <c r="M29"/>
      <c r="N29"/>
      <c r="O29"/>
      <c r="P29"/>
      <c r="Q29"/>
      <c r="R29"/>
      <c r="S29"/>
      <c r="T29"/>
      <c r="U29"/>
      <c r="V29"/>
      <c r="W29"/>
      <c r="X29"/>
      <c r="Y29"/>
      <c r="Z29"/>
    </row>
    <row r="30" spans="1:26" x14ac:dyDescent="0.35">
      <c r="A30"/>
      <c r="B30"/>
      <c r="C30"/>
      <c r="D30"/>
      <c r="E30"/>
      <c r="F30" s="2"/>
      <c r="G30" s="350"/>
      <c r="H30" s="350"/>
      <c r="I30" s="350"/>
      <c r="J30" s="350"/>
      <c r="K30" s="1"/>
      <c r="L30"/>
      <c r="M30"/>
      <c r="N30"/>
      <c r="O30"/>
      <c r="P30"/>
      <c r="Q30"/>
      <c r="R30"/>
      <c r="S30"/>
      <c r="T30"/>
      <c r="U30"/>
      <c r="V30"/>
      <c r="W30"/>
      <c r="X30"/>
      <c r="Y30"/>
      <c r="Z30"/>
    </row>
    <row r="31" spans="1:26" x14ac:dyDescent="0.35">
      <c r="A31"/>
      <c r="B31"/>
      <c r="C31"/>
      <c r="D31"/>
      <c r="E31"/>
      <c r="F31" s="2"/>
      <c r="G31" s="350"/>
      <c r="H31" s="350"/>
      <c r="I31" s="350"/>
      <c r="J31" s="350"/>
      <c r="K31" s="1"/>
      <c r="L31"/>
      <c r="M31"/>
      <c r="N31"/>
      <c r="O31"/>
      <c r="P31"/>
      <c r="Q31"/>
      <c r="R31"/>
      <c r="S31"/>
      <c r="T31"/>
      <c r="U31"/>
      <c r="V31"/>
      <c r="W31"/>
      <c r="X31"/>
      <c r="Y31"/>
      <c r="Z31"/>
    </row>
    <row r="32" spans="1:26" x14ac:dyDescent="0.35">
      <c r="A32"/>
      <c r="B32"/>
      <c r="C32"/>
      <c r="D32"/>
      <c r="E32"/>
      <c r="F32" s="2"/>
      <c r="G32" s="350"/>
      <c r="H32" s="350"/>
      <c r="I32" s="350"/>
      <c r="J32" s="350"/>
      <c r="K32" s="1"/>
      <c r="L32"/>
      <c r="M32"/>
      <c r="N32"/>
      <c r="O32"/>
      <c r="P32"/>
      <c r="Q32"/>
      <c r="R32"/>
      <c r="S32"/>
      <c r="T32"/>
      <c r="U32"/>
      <c r="V32"/>
      <c r="W32"/>
      <c r="X32"/>
      <c r="Y32"/>
      <c r="Z32"/>
    </row>
    <row r="33" spans="1:26" x14ac:dyDescent="0.35">
      <c r="A33"/>
      <c r="B33"/>
      <c r="C33"/>
      <c r="D33"/>
      <c r="E33"/>
      <c r="F33" s="2"/>
      <c r="G33" s="350"/>
      <c r="H33" s="350"/>
      <c r="I33" s="350"/>
      <c r="J33" s="350"/>
      <c r="K33" s="1"/>
      <c r="L33"/>
      <c r="M33"/>
      <c r="N33"/>
      <c r="O33"/>
      <c r="P33"/>
      <c r="Q33"/>
      <c r="R33"/>
      <c r="S33"/>
      <c r="T33"/>
      <c r="U33"/>
      <c r="V33"/>
      <c r="W33"/>
      <c r="X33"/>
      <c r="Y33"/>
      <c r="Z33"/>
    </row>
    <row r="34" spans="1:26" x14ac:dyDescent="0.35">
      <c r="A34"/>
      <c r="B34"/>
      <c r="C34"/>
      <c r="D34"/>
      <c r="E34"/>
      <c r="F34" s="2"/>
      <c r="G34" s="350"/>
      <c r="H34" s="350"/>
      <c r="I34" s="350"/>
      <c r="J34" s="350"/>
      <c r="K34" s="1"/>
      <c r="L34"/>
      <c r="M34"/>
      <c r="N34"/>
      <c r="O34"/>
      <c r="P34"/>
      <c r="Q34"/>
      <c r="R34"/>
      <c r="S34"/>
      <c r="T34"/>
      <c r="U34"/>
      <c r="V34"/>
      <c r="W34"/>
      <c r="X34"/>
      <c r="Y34"/>
      <c r="Z34"/>
    </row>
    <row r="35" spans="1:26" x14ac:dyDescent="0.35">
      <c r="A35"/>
      <c r="B35"/>
      <c r="C35"/>
      <c r="D35"/>
      <c r="E35"/>
      <c r="F35" s="2"/>
      <c r="G35" s="350"/>
      <c r="H35" s="350"/>
      <c r="I35" s="350"/>
      <c r="J35" s="350"/>
      <c r="K35" s="1"/>
      <c r="L35"/>
      <c r="M35"/>
      <c r="N35"/>
      <c r="O35"/>
      <c r="P35"/>
      <c r="Q35"/>
      <c r="R35"/>
      <c r="S35"/>
      <c r="T35"/>
      <c r="U35"/>
      <c r="V35"/>
      <c r="W35"/>
      <c r="X35"/>
      <c r="Y35"/>
      <c r="Z35"/>
    </row>
    <row r="36" spans="1:26" x14ac:dyDescent="0.35">
      <c r="A36"/>
      <c r="B36"/>
      <c r="C36"/>
      <c r="D36"/>
      <c r="E36"/>
      <c r="F36" s="2"/>
      <c r="G36" s="350"/>
      <c r="H36" s="350"/>
      <c r="I36" s="350"/>
      <c r="J36" s="350"/>
      <c r="K36" s="1"/>
      <c r="L36"/>
      <c r="M36"/>
      <c r="N36"/>
      <c r="O36"/>
      <c r="P36"/>
      <c r="Q36"/>
      <c r="R36"/>
      <c r="S36"/>
      <c r="T36"/>
      <c r="U36"/>
      <c r="V36"/>
      <c r="W36"/>
      <c r="X36"/>
      <c r="Y36"/>
      <c r="Z36"/>
    </row>
    <row r="37" spans="1:26" x14ac:dyDescent="0.35">
      <c r="A37"/>
      <c r="B37"/>
      <c r="C37"/>
      <c r="D37"/>
      <c r="E37"/>
      <c r="F37" s="2"/>
      <c r="G37" s="350"/>
      <c r="H37" s="350"/>
      <c r="I37" s="350"/>
      <c r="J37" s="350"/>
      <c r="K37" s="1"/>
      <c r="L37"/>
      <c r="M37"/>
      <c r="N37"/>
      <c r="O37"/>
      <c r="P37"/>
      <c r="Q37"/>
      <c r="R37"/>
      <c r="S37"/>
      <c r="T37"/>
      <c r="U37"/>
      <c r="V37"/>
      <c r="W37"/>
      <c r="X37"/>
      <c r="Y37"/>
      <c r="Z37"/>
    </row>
    <row r="38" spans="1:26" x14ac:dyDescent="0.35">
      <c r="A38"/>
      <c r="B38"/>
      <c r="C38"/>
      <c r="D38"/>
      <c r="E38"/>
      <c r="F38" s="2"/>
      <c r="G38" s="350"/>
      <c r="H38" s="350"/>
      <c r="I38" s="350"/>
      <c r="J38" s="350"/>
      <c r="K38" s="1"/>
      <c r="L38"/>
      <c r="M38"/>
      <c r="N38"/>
      <c r="O38"/>
      <c r="P38"/>
      <c r="Q38"/>
      <c r="R38"/>
      <c r="S38"/>
      <c r="T38"/>
      <c r="U38"/>
      <c r="V38"/>
      <c r="W38"/>
      <c r="X38"/>
      <c r="Y38"/>
      <c r="Z38"/>
    </row>
    <row r="39" spans="1:26" x14ac:dyDescent="0.35">
      <c r="A39"/>
      <c r="B39"/>
      <c r="C39"/>
      <c r="D39"/>
      <c r="E39"/>
      <c r="F39" s="2"/>
      <c r="G39" s="350"/>
      <c r="H39" s="350"/>
      <c r="I39" s="350"/>
      <c r="J39" s="350"/>
      <c r="K39" s="1"/>
      <c r="L39"/>
      <c r="M39"/>
      <c r="N39"/>
      <c r="O39"/>
      <c r="P39"/>
      <c r="Q39"/>
      <c r="R39"/>
      <c r="S39"/>
      <c r="T39"/>
      <c r="U39"/>
      <c r="V39"/>
      <c r="W39"/>
      <c r="X39"/>
      <c r="Y39"/>
      <c r="Z39"/>
    </row>
    <row r="40" spans="1:26" x14ac:dyDescent="0.35">
      <c r="A40"/>
      <c r="B40"/>
      <c r="C40"/>
      <c r="D40"/>
      <c r="E40"/>
      <c r="F40" s="2"/>
      <c r="G40" s="350"/>
      <c r="H40" s="350"/>
      <c r="I40" s="350"/>
      <c r="J40" s="350"/>
      <c r="K40" s="1"/>
      <c r="L40"/>
      <c r="M40"/>
      <c r="N40"/>
      <c r="O40"/>
      <c r="P40"/>
      <c r="Q40"/>
      <c r="R40"/>
      <c r="S40"/>
      <c r="T40"/>
      <c r="U40"/>
      <c r="V40"/>
      <c r="W40"/>
      <c r="X40"/>
      <c r="Y40"/>
      <c r="Z40"/>
    </row>
    <row r="41" spans="1:26" x14ac:dyDescent="0.35">
      <c r="A41"/>
      <c r="B41"/>
      <c r="C41"/>
      <c r="D41"/>
      <c r="E41"/>
      <c r="F41" s="2"/>
      <c r="G41" s="350"/>
      <c r="H41" s="350"/>
      <c r="I41" s="350"/>
      <c r="J41" s="350"/>
      <c r="K41" s="1"/>
      <c r="L41"/>
      <c r="M41"/>
      <c r="N41"/>
      <c r="O41"/>
      <c r="P41"/>
      <c r="Q41"/>
      <c r="R41"/>
      <c r="S41"/>
      <c r="T41"/>
      <c r="U41"/>
      <c r="V41"/>
      <c r="W41"/>
      <c r="X41"/>
      <c r="Y41"/>
      <c r="Z41"/>
    </row>
    <row r="42" spans="1:26" x14ac:dyDescent="0.35">
      <c r="A42"/>
      <c r="B42"/>
      <c r="C42"/>
      <c r="D42"/>
      <c r="E42"/>
      <c r="F42" s="2"/>
      <c r="G42" s="350"/>
      <c r="H42" s="350"/>
      <c r="I42" s="350"/>
      <c r="J42" s="350"/>
      <c r="K42" s="1"/>
      <c r="L42"/>
      <c r="M42"/>
      <c r="N42"/>
      <c r="O42"/>
      <c r="P42"/>
      <c r="Q42"/>
      <c r="R42"/>
      <c r="S42"/>
      <c r="T42"/>
      <c r="U42"/>
      <c r="V42"/>
      <c r="W42"/>
      <c r="X42"/>
      <c r="Y42"/>
      <c r="Z42"/>
    </row>
    <row r="43" spans="1:26" x14ac:dyDescent="0.35">
      <c r="A43"/>
      <c r="B43"/>
      <c r="C43"/>
      <c r="D43"/>
      <c r="E43"/>
      <c r="F43" s="2"/>
      <c r="G43" s="350"/>
      <c r="H43" s="350"/>
      <c r="I43" s="350"/>
      <c r="J43" s="350"/>
      <c r="K43" s="1"/>
      <c r="L43"/>
      <c r="M43"/>
      <c r="N43"/>
      <c r="O43"/>
      <c r="P43"/>
      <c r="Q43"/>
      <c r="R43"/>
      <c r="S43"/>
      <c r="T43"/>
      <c r="U43"/>
      <c r="V43"/>
      <c r="W43"/>
      <c r="X43"/>
      <c r="Y43"/>
      <c r="Z43"/>
    </row>
    <row r="44" spans="1:26" x14ac:dyDescent="0.35">
      <c r="A44"/>
      <c r="B44"/>
      <c r="C44"/>
      <c r="D44"/>
      <c r="E44"/>
      <c r="F44" s="2"/>
      <c r="G44" s="350"/>
      <c r="H44" s="350"/>
      <c r="I44" s="350"/>
      <c r="J44" s="350"/>
      <c r="K44" s="1"/>
      <c r="L44"/>
      <c r="M44"/>
      <c r="N44"/>
      <c r="O44"/>
      <c r="P44"/>
      <c r="Q44"/>
      <c r="R44"/>
      <c r="S44"/>
      <c r="T44"/>
      <c r="U44"/>
      <c r="V44"/>
      <c r="W44"/>
      <c r="X44"/>
      <c r="Y44"/>
      <c r="Z44"/>
    </row>
    <row r="45" spans="1:26" x14ac:dyDescent="0.35">
      <c r="A45"/>
      <c r="B45"/>
      <c r="C45"/>
      <c r="D45"/>
      <c r="E45"/>
      <c r="F45" s="2"/>
      <c r="G45" s="350"/>
      <c r="H45" s="350"/>
      <c r="I45" s="350"/>
      <c r="J45" s="350"/>
      <c r="K45" s="1"/>
      <c r="L45"/>
      <c r="M45"/>
      <c r="N45"/>
      <c r="O45"/>
      <c r="P45"/>
      <c r="Q45"/>
      <c r="R45"/>
      <c r="S45"/>
      <c r="T45"/>
      <c r="U45"/>
      <c r="V45"/>
      <c r="W45"/>
      <c r="X45"/>
      <c r="Y45"/>
      <c r="Z45"/>
    </row>
    <row r="46" spans="1:26" x14ac:dyDescent="0.35">
      <c r="A46"/>
      <c r="B46"/>
      <c r="C46"/>
      <c r="D46"/>
      <c r="E46"/>
      <c r="F46" s="2"/>
      <c r="G46" s="350"/>
      <c r="H46" s="350"/>
      <c r="I46" s="350"/>
      <c r="J46" s="350"/>
      <c r="K46" s="1"/>
      <c r="L46"/>
      <c r="M46"/>
      <c r="N46"/>
      <c r="O46"/>
      <c r="P46"/>
      <c r="Q46"/>
      <c r="R46"/>
      <c r="S46"/>
      <c r="T46"/>
      <c r="U46"/>
      <c r="V46"/>
      <c r="W46"/>
      <c r="X46"/>
      <c r="Y46"/>
      <c r="Z46"/>
    </row>
    <row r="47" spans="1:26" x14ac:dyDescent="0.35">
      <c r="A47"/>
      <c r="B47"/>
      <c r="C47"/>
      <c r="D47"/>
      <c r="E47"/>
      <c r="F47" s="2"/>
      <c r="G47" s="350"/>
      <c r="H47" s="350"/>
      <c r="I47" s="350"/>
      <c r="J47" s="350"/>
      <c r="K47" s="1"/>
      <c r="L47"/>
      <c r="M47"/>
      <c r="N47"/>
      <c r="O47"/>
      <c r="P47"/>
      <c r="Q47"/>
      <c r="R47"/>
      <c r="S47"/>
      <c r="T47"/>
      <c r="U47"/>
      <c r="V47"/>
      <c r="W47"/>
      <c r="X47"/>
      <c r="Y47"/>
      <c r="Z47"/>
    </row>
    <row r="48" spans="1:26" x14ac:dyDescent="0.35">
      <c r="A48"/>
      <c r="B48"/>
      <c r="C48"/>
      <c r="D48"/>
      <c r="E48"/>
      <c r="F48" s="2"/>
      <c r="G48" s="350"/>
      <c r="H48" s="350"/>
      <c r="I48" s="350"/>
      <c r="J48" s="350"/>
      <c r="K48" s="1"/>
      <c r="L48"/>
      <c r="M48"/>
      <c r="N48"/>
      <c r="O48"/>
      <c r="P48"/>
      <c r="Q48"/>
      <c r="R48"/>
      <c r="S48"/>
      <c r="T48"/>
      <c r="U48"/>
      <c r="V48"/>
      <c r="W48"/>
      <c r="X48"/>
      <c r="Y48"/>
      <c r="Z48"/>
    </row>
    <row r="49" spans="1:30" x14ac:dyDescent="0.35">
      <c r="A49"/>
      <c r="B49"/>
      <c r="C49"/>
      <c r="D49"/>
      <c r="E49"/>
      <c r="F49" s="2"/>
      <c r="G49" s="350"/>
      <c r="H49" s="350"/>
      <c r="I49" s="350"/>
      <c r="J49" s="350"/>
      <c r="K49" s="1"/>
      <c r="L49"/>
      <c r="M49"/>
      <c r="N49"/>
      <c r="O49"/>
      <c r="P49"/>
      <c r="Q49"/>
      <c r="R49"/>
      <c r="S49"/>
      <c r="T49"/>
      <c r="U49"/>
      <c r="V49"/>
      <c r="W49"/>
      <c r="X49"/>
      <c r="Y49"/>
      <c r="Z49"/>
    </row>
    <row r="50" spans="1:30" x14ac:dyDescent="0.35">
      <c r="A50"/>
      <c r="B50"/>
      <c r="C50"/>
      <c r="D50"/>
      <c r="E50"/>
      <c r="F50"/>
      <c r="G50"/>
      <c r="H50"/>
      <c r="I50"/>
      <c r="J50"/>
      <c r="K50"/>
      <c r="L50"/>
      <c r="M50"/>
      <c r="N50"/>
      <c r="O50"/>
      <c r="P50"/>
      <c r="Q50"/>
      <c r="R50"/>
      <c r="S50"/>
      <c r="T50"/>
      <c r="U50"/>
      <c r="V50"/>
      <c r="W50"/>
      <c r="X50"/>
      <c r="Y50"/>
      <c r="Z50"/>
      <c r="AA50"/>
      <c r="AB50"/>
      <c r="AC50"/>
      <c r="AD50"/>
    </row>
    <row r="51" spans="1:30" x14ac:dyDescent="0.35">
      <c r="A51"/>
      <c r="B51"/>
      <c r="C51"/>
      <c r="D51"/>
      <c r="E51"/>
      <c r="F51"/>
      <c r="G51"/>
      <c r="H51"/>
      <c r="I51"/>
      <c r="J51"/>
      <c r="K51"/>
      <c r="L51"/>
      <c r="M51"/>
      <c r="N51"/>
      <c r="O51"/>
      <c r="P51"/>
      <c r="Q51"/>
      <c r="R51"/>
      <c r="S51"/>
      <c r="T51"/>
      <c r="U51"/>
      <c r="V51"/>
      <c r="W51"/>
      <c r="X51"/>
      <c r="Y51"/>
      <c r="Z51"/>
      <c r="AA51"/>
      <c r="AB51"/>
      <c r="AC51"/>
      <c r="AD51"/>
    </row>
    <row r="52" spans="1:30" x14ac:dyDescent="0.35">
      <c r="A52"/>
      <c r="B52"/>
      <c r="C52"/>
      <c r="D52"/>
      <c r="E52"/>
      <c r="F52"/>
      <c r="G52"/>
      <c r="H52"/>
      <c r="I52"/>
      <c r="J52"/>
      <c r="K52"/>
      <c r="L52"/>
      <c r="M52"/>
      <c r="N52"/>
      <c r="O52"/>
      <c r="P52"/>
      <c r="Q52"/>
      <c r="R52"/>
      <c r="S52"/>
      <c r="T52"/>
      <c r="U52"/>
      <c r="V52"/>
      <c r="W52"/>
      <c r="X52"/>
      <c r="Y52"/>
      <c r="Z52"/>
      <c r="AA52"/>
      <c r="AB52"/>
      <c r="AC52"/>
      <c r="AD52"/>
    </row>
    <row r="53" spans="1:30" x14ac:dyDescent="0.35">
      <c r="A53"/>
      <c r="B53"/>
      <c r="C53"/>
      <c r="D53"/>
      <c r="E53"/>
      <c r="F53"/>
      <c r="G53"/>
      <c r="H53"/>
      <c r="I53"/>
      <c r="J53"/>
      <c r="K53"/>
      <c r="L53"/>
      <c r="M53"/>
      <c r="N53"/>
      <c r="O53"/>
      <c r="P53"/>
      <c r="Q53"/>
      <c r="R53"/>
      <c r="S53"/>
      <c r="T53"/>
      <c r="U53"/>
      <c r="V53"/>
      <c r="W53"/>
      <c r="X53"/>
      <c r="Y53"/>
      <c r="Z53"/>
      <c r="AA53"/>
      <c r="AB53"/>
      <c r="AC53"/>
      <c r="AD53"/>
    </row>
    <row r="54" spans="1:30" x14ac:dyDescent="0.35">
      <c r="A54"/>
      <c r="B54"/>
      <c r="C54"/>
      <c r="D54"/>
      <c r="E54"/>
      <c r="F54"/>
      <c r="G54"/>
      <c r="H54"/>
      <c r="I54"/>
      <c r="J54"/>
      <c r="K54"/>
      <c r="L54"/>
      <c r="M54"/>
      <c r="N54"/>
      <c r="O54"/>
      <c r="P54"/>
      <c r="Q54"/>
      <c r="R54"/>
      <c r="S54"/>
      <c r="T54"/>
      <c r="U54"/>
      <c r="V54"/>
      <c r="W54"/>
      <c r="X54"/>
      <c r="Y54"/>
      <c r="Z54"/>
      <c r="AA54"/>
      <c r="AB54"/>
      <c r="AC54"/>
      <c r="AD54"/>
    </row>
    <row r="55" spans="1:30" x14ac:dyDescent="0.35">
      <c r="A55"/>
      <c r="B55"/>
      <c r="C55"/>
      <c r="D55"/>
      <c r="E55"/>
      <c r="F55"/>
      <c r="G55"/>
      <c r="H55"/>
      <c r="I55"/>
      <c r="J55"/>
      <c r="K55"/>
      <c r="L55"/>
      <c r="M55"/>
      <c r="N55"/>
      <c r="O55"/>
      <c r="P55"/>
      <c r="Q55"/>
      <c r="R55"/>
      <c r="S55"/>
      <c r="T55"/>
      <c r="U55"/>
      <c r="V55"/>
      <c r="W55"/>
      <c r="X55"/>
      <c r="Y55"/>
      <c r="Z55"/>
      <c r="AA55"/>
      <c r="AB55"/>
      <c r="AC55"/>
      <c r="AD55"/>
    </row>
    <row r="56" spans="1:30" x14ac:dyDescent="0.35">
      <c r="A56"/>
      <c r="B56"/>
      <c r="C56"/>
      <c r="D56"/>
      <c r="E56"/>
      <c r="F56"/>
      <c r="G56"/>
      <c r="H56"/>
      <c r="I56"/>
      <c r="J56"/>
      <c r="K56"/>
      <c r="L56"/>
      <c r="M56"/>
      <c r="N56"/>
      <c r="O56"/>
      <c r="P56"/>
      <c r="Q56"/>
      <c r="R56"/>
      <c r="S56"/>
      <c r="T56"/>
      <c r="U56"/>
      <c r="V56"/>
      <c r="W56"/>
      <c r="X56"/>
      <c r="Y56"/>
      <c r="Z56"/>
      <c r="AA56"/>
      <c r="AB56"/>
      <c r="AC56"/>
      <c r="AD56"/>
    </row>
    <row r="57" spans="1:30" x14ac:dyDescent="0.35">
      <c r="A57"/>
      <c r="B57"/>
      <c r="C57"/>
      <c r="D57"/>
      <c r="E57"/>
      <c r="F57"/>
      <c r="G57"/>
      <c r="H57"/>
      <c r="I57"/>
      <c r="J57"/>
      <c r="K57"/>
      <c r="L57"/>
      <c r="M57"/>
      <c r="N57"/>
      <c r="O57"/>
      <c r="P57"/>
      <c r="Q57"/>
      <c r="R57"/>
      <c r="S57"/>
      <c r="T57"/>
      <c r="U57"/>
      <c r="V57"/>
      <c r="W57"/>
      <c r="X57"/>
      <c r="Y57"/>
      <c r="Z57"/>
      <c r="AA57"/>
      <c r="AB57"/>
      <c r="AC57"/>
      <c r="AD57"/>
    </row>
    <row r="58" spans="1:30" x14ac:dyDescent="0.35">
      <c r="A58"/>
      <c r="B58"/>
      <c r="C58"/>
      <c r="D58"/>
      <c r="E58"/>
      <c r="F58"/>
      <c r="G58"/>
      <c r="H58"/>
      <c r="I58"/>
      <c r="J58"/>
      <c r="K58"/>
      <c r="L58"/>
      <c r="M58"/>
      <c r="N58"/>
      <c r="O58"/>
      <c r="P58"/>
      <c r="Q58"/>
      <c r="R58"/>
      <c r="S58"/>
      <c r="T58"/>
      <c r="U58"/>
      <c r="V58"/>
      <c r="W58"/>
      <c r="X58"/>
      <c r="Y58"/>
      <c r="Z58"/>
      <c r="AA58"/>
      <c r="AB58"/>
      <c r="AC58"/>
      <c r="AD58"/>
    </row>
    <row r="59" spans="1:30" x14ac:dyDescent="0.35">
      <c r="A59"/>
      <c r="B59"/>
      <c r="C59"/>
      <c r="D59"/>
      <c r="E59"/>
      <c r="F59"/>
      <c r="G59"/>
      <c r="H59"/>
      <c r="I59"/>
      <c r="J59"/>
      <c r="K59"/>
      <c r="L59"/>
      <c r="M59"/>
      <c r="N59"/>
      <c r="O59"/>
      <c r="P59"/>
      <c r="Q59"/>
      <c r="R59"/>
      <c r="S59"/>
      <c r="T59"/>
      <c r="U59"/>
      <c r="V59"/>
      <c r="W59"/>
      <c r="X59"/>
      <c r="Y59"/>
      <c r="Z59"/>
      <c r="AA59"/>
      <c r="AB59"/>
      <c r="AC59"/>
      <c r="AD59"/>
    </row>
    <row r="60" spans="1:30" x14ac:dyDescent="0.35">
      <c r="A60"/>
      <c r="B60"/>
      <c r="C60"/>
      <c r="D60"/>
      <c r="E60"/>
      <c r="F60"/>
      <c r="G60"/>
      <c r="H60"/>
      <c r="I60"/>
      <c r="J60"/>
      <c r="K60"/>
      <c r="L60"/>
      <c r="M60"/>
      <c r="N60"/>
      <c r="O60"/>
      <c r="P60"/>
      <c r="Q60"/>
      <c r="R60"/>
      <c r="S60"/>
      <c r="T60"/>
      <c r="U60"/>
      <c r="V60"/>
      <c r="W60"/>
      <c r="X60"/>
      <c r="Y60"/>
      <c r="Z60"/>
      <c r="AA60"/>
      <c r="AB60"/>
      <c r="AC60"/>
      <c r="AD60"/>
    </row>
    <row r="61" spans="1:30" x14ac:dyDescent="0.35">
      <c r="A61"/>
      <c r="B61"/>
      <c r="C61"/>
      <c r="D61"/>
      <c r="E61"/>
      <c r="F61"/>
      <c r="G61"/>
      <c r="H61"/>
      <c r="I61"/>
      <c r="J61"/>
      <c r="K61"/>
      <c r="L61"/>
      <c r="M61"/>
      <c r="N61"/>
      <c r="O61"/>
      <c r="P61"/>
      <c r="Q61"/>
      <c r="R61"/>
      <c r="S61"/>
      <c r="T61"/>
      <c r="U61"/>
      <c r="V61"/>
      <c r="W61"/>
      <c r="X61"/>
      <c r="Y61"/>
      <c r="Z61"/>
      <c r="AA61"/>
      <c r="AB61"/>
      <c r="AC61"/>
      <c r="AD61"/>
    </row>
    <row r="62" spans="1:30" x14ac:dyDescent="0.35">
      <c r="A62"/>
      <c r="B62"/>
      <c r="C62"/>
      <c r="D62"/>
      <c r="E62"/>
      <c r="F62"/>
      <c r="G62"/>
      <c r="H62"/>
      <c r="I62"/>
      <c r="J62"/>
      <c r="K62"/>
      <c r="L62"/>
      <c r="M62"/>
      <c r="N62"/>
      <c r="O62"/>
      <c r="P62"/>
      <c r="Q62"/>
      <c r="R62"/>
      <c r="S62"/>
      <c r="T62"/>
      <c r="U62"/>
      <c r="V62"/>
      <c r="W62"/>
      <c r="X62"/>
      <c r="Y62"/>
      <c r="Z62"/>
      <c r="AA62"/>
      <c r="AB62"/>
      <c r="AC62"/>
      <c r="AD62"/>
    </row>
    <row r="63" spans="1:30" x14ac:dyDescent="0.35">
      <c r="A63"/>
      <c r="B63"/>
      <c r="C63"/>
      <c r="D63"/>
      <c r="E63"/>
      <c r="F63"/>
      <c r="G63"/>
      <c r="H63"/>
      <c r="I63"/>
      <c r="J63"/>
      <c r="K63"/>
      <c r="L63"/>
      <c r="M63"/>
      <c r="N63"/>
      <c r="O63"/>
      <c r="P63"/>
      <c r="Q63"/>
      <c r="R63"/>
      <c r="S63"/>
      <c r="T63"/>
      <c r="U63"/>
      <c r="V63"/>
      <c r="W63"/>
      <c r="X63"/>
      <c r="Y63"/>
      <c r="Z63"/>
      <c r="AA63"/>
      <c r="AB63"/>
      <c r="AC63"/>
      <c r="AD63"/>
    </row>
    <row r="64" spans="1:30" x14ac:dyDescent="0.35">
      <c r="A64"/>
      <c r="B64"/>
      <c r="C64"/>
      <c r="D64"/>
      <c r="E64"/>
      <c r="F64"/>
      <c r="G64"/>
      <c r="H64"/>
      <c r="I64"/>
      <c r="J64"/>
      <c r="K64"/>
      <c r="L64"/>
      <c r="M64"/>
      <c r="N64"/>
      <c r="O64"/>
      <c r="P64"/>
      <c r="Q64"/>
      <c r="R64"/>
      <c r="S64"/>
      <c r="T64"/>
      <c r="U64"/>
      <c r="V64"/>
      <c r="W64"/>
      <c r="X64"/>
      <c r="Y64"/>
      <c r="Z64"/>
      <c r="AA64"/>
      <c r="AB64"/>
      <c r="AC64"/>
      <c r="AD64"/>
    </row>
    <row r="65" spans="1:30" x14ac:dyDescent="0.35">
      <c r="A65"/>
      <c r="B65"/>
      <c r="C65"/>
      <c r="D65"/>
      <c r="E65"/>
      <c r="F65"/>
      <c r="G65"/>
      <c r="H65"/>
      <c r="I65"/>
      <c r="J65"/>
      <c r="K65"/>
      <c r="L65"/>
      <c r="M65"/>
      <c r="N65"/>
      <c r="O65"/>
      <c r="P65"/>
      <c r="Q65"/>
      <c r="R65"/>
      <c r="S65"/>
      <c r="T65"/>
      <c r="U65"/>
      <c r="V65"/>
      <c r="W65"/>
      <c r="X65"/>
      <c r="Y65"/>
      <c r="Z65"/>
      <c r="AA65"/>
      <c r="AB65"/>
      <c r="AC65"/>
      <c r="AD65"/>
    </row>
    <row r="66" spans="1:30" x14ac:dyDescent="0.35">
      <c r="A66"/>
      <c r="B66"/>
      <c r="C66"/>
      <c r="D66"/>
      <c r="E66"/>
      <c r="F66"/>
      <c r="G66"/>
      <c r="H66"/>
      <c r="I66"/>
      <c r="J66"/>
      <c r="K66"/>
      <c r="L66"/>
      <c r="M66"/>
      <c r="N66"/>
      <c r="O66"/>
      <c r="P66"/>
      <c r="Q66"/>
      <c r="R66"/>
      <c r="S66"/>
      <c r="T66"/>
      <c r="U66"/>
      <c r="V66"/>
      <c r="W66"/>
      <c r="X66"/>
      <c r="Y66"/>
      <c r="Z66"/>
      <c r="AA66"/>
      <c r="AB66"/>
      <c r="AC66"/>
      <c r="AD66"/>
    </row>
    <row r="67" spans="1:30" x14ac:dyDescent="0.35">
      <c r="A67"/>
      <c r="B67"/>
      <c r="C67"/>
      <c r="D67"/>
      <c r="E67"/>
      <c r="F67"/>
      <c r="G67"/>
      <c r="H67"/>
      <c r="I67"/>
      <c r="J67"/>
      <c r="K67"/>
      <c r="L67"/>
      <c r="M67"/>
      <c r="N67"/>
      <c r="O67"/>
      <c r="P67"/>
      <c r="Q67"/>
      <c r="R67"/>
      <c r="S67"/>
      <c r="T67"/>
      <c r="U67"/>
      <c r="V67"/>
      <c r="W67"/>
      <c r="X67"/>
      <c r="Y67"/>
      <c r="Z67"/>
      <c r="AA67"/>
      <c r="AB67"/>
      <c r="AC67"/>
      <c r="AD67"/>
    </row>
    <row r="68" spans="1:30" x14ac:dyDescent="0.35">
      <c r="A68"/>
      <c r="B68"/>
      <c r="C68"/>
      <c r="D68"/>
      <c r="E68"/>
      <c r="F68"/>
      <c r="G68"/>
      <c r="H68"/>
      <c r="I68"/>
      <c r="J68"/>
      <c r="K68"/>
      <c r="L68"/>
      <c r="M68"/>
      <c r="N68"/>
      <c r="O68"/>
      <c r="P68"/>
      <c r="Q68"/>
      <c r="R68"/>
      <c r="S68"/>
      <c r="T68"/>
      <c r="U68"/>
      <c r="V68"/>
      <c r="W68"/>
      <c r="X68"/>
      <c r="Y68"/>
      <c r="Z68"/>
      <c r="AA68"/>
      <c r="AB68"/>
      <c r="AC68"/>
      <c r="AD68"/>
    </row>
    <row r="69" spans="1:30" x14ac:dyDescent="0.35">
      <c r="A69"/>
      <c r="B69"/>
      <c r="C69"/>
      <c r="D69"/>
      <c r="E69"/>
      <c r="F69"/>
      <c r="G69"/>
      <c r="H69"/>
      <c r="I69"/>
      <c r="J69"/>
      <c r="K69"/>
      <c r="L69"/>
      <c r="M69"/>
      <c r="N69"/>
      <c r="O69"/>
      <c r="P69"/>
      <c r="Q69"/>
      <c r="R69"/>
      <c r="S69"/>
      <c r="T69"/>
      <c r="U69"/>
      <c r="V69"/>
      <c r="W69"/>
      <c r="X69"/>
      <c r="Y69"/>
      <c r="Z69"/>
      <c r="AA69"/>
      <c r="AB69"/>
      <c r="AC69"/>
      <c r="AD69"/>
    </row>
    <row r="70" spans="1:30" x14ac:dyDescent="0.35">
      <c r="A70"/>
      <c r="B70"/>
      <c r="C70"/>
      <c r="D70"/>
      <c r="E70"/>
      <c r="F70"/>
      <c r="G70"/>
      <c r="H70"/>
      <c r="I70"/>
      <c r="J70"/>
      <c r="K70"/>
      <c r="L70"/>
      <c r="M70"/>
      <c r="N70"/>
      <c r="O70"/>
      <c r="P70"/>
      <c r="Q70"/>
      <c r="R70"/>
      <c r="S70"/>
      <c r="T70"/>
      <c r="U70"/>
      <c r="V70"/>
      <c r="W70"/>
      <c r="X70"/>
      <c r="Y70"/>
      <c r="Z70"/>
      <c r="AA70"/>
      <c r="AB70"/>
      <c r="AC70"/>
      <c r="AD70"/>
    </row>
    <row r="71" spans="1:30" x14ac:dyDescent="0.35">
      <c r="A71"/>
      <c r="B71"/>
      <c r="C71"/>
      <c r="D71"/>
      <c r="E71"/>
      <c r="F71"/>
      <c r="G71"/>
      <c r="H71"/>
      <c r="I71"/>
      <c r="J71"/>
      <c r="K71"/>
      <c r="L71"/>
      <c r="M71"/>
      <c r="N71"/>
      <c r="O71"/>
      <c r="P71"/>
      <c r="Q71"/>
      <c r="R71"/>
      <c r="S71"/>
      <c r="T71"/>
      <c r="U71"/>
      <c r="V71"/>
      <c r="W71"/>
      <c r="X71"/>
      <c r="Y71"/>
      <c r="Z71"/>
      <c r="AA71"/>
      <c r="AB71"/>
      <c r="AC71"/>
      <c r="AD71"/>
    </row>
    <row r="72" spans="1:30" x14ac:dyDescent="0.35">
      <c r="A72"/>
      <c r="B72"/>
      <c r="C72"/>
      <c r="D72"/>
      <c r="E72"/>
      <c r="F72"/>
      <c r="G72"/>
      <c r="H72"/>
      <c r="I72"/>
      <c r="J72"/>
      <c r="K72"/>
      <c r="L72"/>
      <c r="M72"/>
      <c r="N72"/>
      <c r="O72"/>
      <c r="P72"/>
      <c r="Q72"/>
      <c r="R72"/>
      <c r="S72"/>
      <c r="T72"/>
      <c r="U72"/>
      <c r="V72"/>
      <c r="W72"/>
      <c r="X72"/>
      <c r="Y72"/>
      <c r="Z72"/>
      <c r="AA72"/>
      <c r="AB72"/>
      <c r="AC72"/>
      <c r="AD72"/>
    </row>
    <row r="73" spans="1:30" x14ac:dyDescent="0.35">
      <c r="A73"/>
      <c r="B73"/>
      <c r="C73"/>
      <c r="D73"/>
      <c r="E73"/>
      <c r="F73"/>
      <c r="G73"/>
      <c r="H73"/>
      <c r="I73"/>
      <c r="J73"/>
      <c r="K73"/>
      <c r="L73"/>
      <c r="M73"/>
      <c r="N73"/>
      <c r="O73"/>
      <c r="P73"/>
      <c r="Q73"/>
      <c r="R73"/>
      <c r="S73"/>
      <c r="T73"/>
      <c r="U73"/>
      <c r="V73"/>
      <c r="W73"/>
      <c r="X73"/>
      <c r="Y73"/>
      <c r="Z73"/>
      <c r="AA73"/>
      <c r="AB73"/>
      <c r="AC73"/>
      <c r="AD73"/>
    </row>
    <row r="74" spans="1:30" x14ac:dyDescent="0.35">
      <c r="A74"/>
      <c r="B74"/>
      <c r="C74"/>
      <c r="D74"/>
      <c r="E74"/>
      <c r="F74"/>
      <c r="G74"/>
      <c r="H74"/>
      <c r="I74"/>
      <c r="J74"/>
      <c r="K74"/>
      <c r="L74"/>
      <c r="M74"/>
      <c r="N74"/>
      <c r="O74"/>
      <c r="P74"/>
      <c r="Q74"/>
      <c r="R74"/>
      <c r="S74"/>
      <c r="T74"/>
      <c r="U74"/>
      <c r="V74"/>
      <c r="W74"/>
      <c r="X74"/>
      <c r="Y74"/>
      <c r="Z74"/>
      <c r="AA74"/>
      <c r="AB74"/>
      <c r="AC74"/>
      <c r="AD74"/>
    </row>
    <row r="75" spans="1:30" x14ac:dyDescent="0.35">
      <c r="A75"/>
      <c r="B75"/>
      <c r="C75"/>
      <c r="D75"/>
      <c r="E75"/>
      <c r="F75"/>
      <c r="G75"/>
      <c r="H75"/>
      <c r="I75"/>
      <c r="J75"/>
      <c r="K75"/>
      <c r="L75"/>
      <c r="M75"/>
      <c r="N75"/>
      <c r="O75"/>
      <c r="P75"/>
      <c r="Q75"/>
      <c r="R75"/>
      <c r="S75"/>
      <c r="T75"/>
      <c r="U75"/>
      <c r="V75"/>
      <c r="W75"/>
      <c r="X75"/>
      <c r="Y75"/>
      <c r="Z75"/>
      <c r="AA75"/>
      <c r="AB75"/>
      <c r="AC75"/>
      <c r="AD75"/>
    </row>
    <row r="76" spans="1:30" x14ac:dyDescent="0.35">
      <c r="A76"/>
      <c r="B76"/>
      <c r="C76"/>
      <c r="D76"/>
      <c r="E76"/>
      <c r="F76"/>
      <c r="G76"/>
      <c r="H76"/>
      <c r="I76"/>
      <c r="J76"/>
      <c r="K76"/>
      <c r="L76"/>
      <c r="M76"/>
      <c r="N76"/>
      <c r="O76"/>
      <c r="P76"/>
      <c r="Q76"/>
      <c r="R76"/>
      <c r="S76"/>
      <c r="T76"/>
      <c r="U76"/>
      <c r="V76"/>
      <c r="W76"/>
      <c r="X76"/>
      <c r="Y76"/>
      <c r="Z76"/>
      <c r="AA76"/>
      <c r="AB76"/>
      <c r="AC76"/>
      <c r="AD76"/>
    </row>
    <row r="77" spans="1:30" x14ac:dyDescent="0.35">
      <c r="A77"/>
      <c r="B77"/>
      <c r="C77"/>
      <c r="D77"/>
      <c r="E77"/>
      <c r="F77"/>
      <c r="G77"/>
      <c r="H77"/>
      <c r="I77"/>
      <c r="J77"/>
      <c r="K77"/>
      <c r="L77"/>
      <c r="M77"/>
      <c r="N77"/>
      <c r="O77"/>
      <c r="P77"/>
      <c r="Q77"/>
      <c r="R77"/>
      <c r="S77"/>
      <c r="T77"/>
      <c r="U77"/>
      <c r="V77"/>
      <c r="W77"/>
      <c r="X77"/>
      <c r="Y77"/>
      <c r="Z77"/>
      <c r="AA77"/>
      <c r="AB77"/>
      <c r="AC77"/>
      <c r="AD77"/>
    </row>
    <row r="78" spans="1:30" x14ac:dyDescent="0.35">
      <c r="A78"/>
      <c r="B78"/>
      <c r="C78"/>
      <c r="D78"/>
      <c r="E78"/>
      <c r="F78"/>
      <c r="G78"/>
      <c r="H78"/>
      <c r="I78"/>
      <c r="J78"/>
      <c r="K78"/>
      <c r="L78"/>
      <c r="M78"/>
      <c r="N78"/>
      <c r="O78"/>
      <c r="P78"/>
      <c r="Q78"/>
      <c r="R78"/>
      <c r="S78"/>
      <c r="T78"/>
      <c r="U78"/>
      <c r="V78"/>
      <c r="W78"/>
      <c r="X78"/>
      <c r="Y78"/>
      <c r="Z78"/>
      <c r="AA78"/>
      <c r="AB78"/>
      <c r="AC78"/>
      <c r="AD78"/>
    </row>
    <row r="79" spans="1:30" x14ac:dyDescent="0.35">
      <c r="A79"/>
      <c r="B79"/>
      <c r="C79"/>
      <c r="D79"/>
      <c r="E79"/>
      <c r="F79"/>
      <c r="G79"/>
      <c r="H79"/>
      <c r="I79"/>
      <c r="J79"/>
      <c r="K79"/>
      <c r="L79"/>
      <c r="M79"/>
      <c r="N79"/>
      <c r="O79"/>
      <c r="P79"/>
      <c r="Q79"/>
      <c r="R79"/>
      <c r="S79"/>
      <c r="T79"/>
      <c r="U79"/>
      <c r="V79"/>
      <c r="W79"/>
      <c r="X79"/>
      <c r="Y79"/>
      <c r="Z79"/>
      <c r="AA79"/>
      <c r="AB79"/>
      <c r="AC79"/>
      <c r="AD79"/>
    </row>
    <row r="80" spans="1:30" x14ac:dyDescent="0.35">
      <c r="A80"/>
      <c r="B80"/>
      <c r="C80"/>
      <c r="D80"/>
      <c r="E80"/>
      <c r="F80"/>
      <c r="G80"/>
      <c r="H80"/>
      <c r="I80"/>
      <c r="J80"/>
      <c r="K80"/>
      <c r="L80"/>
      <c r="M80"/>
      <c r="N80"/>
      <c r="O80"/>
      <c r="P80"/>
      <c r="Q80"/>
      <c r="R80"/>
      <c r="S80"/>
      <c r="T80"/>
      <c r="U80"/>
      <c r="V80"/>
      <c r="W80"/>
      <c r="X80"/>
      <c r="Y80"/>
      <c r="Z80"/>
      <c r="AA80"/>
      <c r="AB80"/>
      <c r="AC80"/>
      <c r="AD80"/>
    </row>
    <row r="81" spans="1:30" x14ac:dyDescent="0.35">
      <c r="A81"/>
      <c r="B81"/>
      <c r="C81"/>
      <c r="D81"/>
      <c r="E81"/>
      <c r="F81"/>
      <c r="G81"/>
      <c r="H81"/>
      <c r="I81"/>
      <c r="J81"/>
      <c r="K81"/>
      <c r="L81"/>
      <c r="M81"/>
      <c r="N81"/>
      <c r="O81"/>
      <c r="P81"/>
      <c r="Q81"/>
      <c r="R81"/>
      <c r="S81"/>
      <c r="T81"/>
      <c r="U81"/>
      <c r="V81"/>
      <c r="W81"/>
      <c r="X81"/>
      <c r="Y81"/>
      <c r="Z81"/>
      <c r="AA81"/>
      <c r="AB81"/>
      <c r="AC81"/>
      <c r="AD81"/>
    </row>
    <row r="82" spans="1:30" x14ac:dyDescent="0.35">
      <c r="A82"/>
      <c r="B82"/>
      <c r="C82"/>
      <c r="D82"/>
      <c r="E82"/>
      <c r="F82"/>
      <c r="G82"/>
      <c r="H82"/>
      <c r="I82"/>
      <c r="J82"/>
      <c r="K82"/>
      <c r="L82"/>
      <c r="M82"/>
      <c r="N82"/>
      <c r="O82"/>
      <c r="P82"/>
      <c r="Q82"/>
      <c r="R82"/>
      <c r="S82"/>
      <c r="T82"/>
      <c r="U82"/>
      <c r="V82"/>
      <c r="W82"/>
      <c r="X82"/>
      <c r="Y82"/>
      <c r="Z82"/>
      <c r="AA82"/>
      <c r="AB82"/>
      <c r="AC82"/>
      <c r="AD82"/>
    </row>
    <row r="83" spans="1:30" x14ac:dyDescent="0.35">
      <c r="A83"/>
      <c r="B83"/>
      <c r="C83"/>
      <c r="D83"/>
      <c r="E83"/>
      <c r="F83"/>
      <c r="G83"/>
      <c r="H83"/>
      <c r="I83"/>
      <c r="J83"/>
      <c r="K83"/>
      <c r="L83"/>
      <c r="M83"/>
      <c r="N83"/>
      <c r="O83"/>
      <c r="P83"/>
      <c r="Q83"/>
      <c r="R83"/>
      <c r="S83"/>
      <c r="T83"/>
      <c r="U83"/>
      <c r="V83"/>
      <c r="W83"/>
      <c r="X83"/>
      <c r="Y83"/>
      <c r="Z83"/>
      <c r="AA83"/>
      <c r="AB83"/>
      <c r="AC83"/>
      <c r="AD83"/>
    </row>
    <row r="84" spans="1:30" x14ac:dyDescent="0.35">
      <c r="A84"/>
      <c r="B84"/>
      <c r="C84"/>
      <c r="D84"/>
      <c r="E84"/>
      <c r="F84"/>
      <c r="G84"/>
      <c r="H84"/>
      <c r="I84"/>
      <c r="J84"/>
      <c r="K84"/>
      <c r="L84"/>
      <c r="M84"/>
      <c r="N84"/>
      <c r="O84"/>
      <c r="P84"/>
      <c r="Q84"/>
      <c r="R84"/>
      <c r="S84"/>
      <c r="T84"/>
      <c r="U84"/>
      <c r="V84"/>
      <c r="W84"/>
      <c r="X84"/>
      <c r="Y84"/>
      <c r="Z84"/>
      <c r="AA84"/>
      <c r="AB84"/>
      <c r="AC84"/>
      <c r="AD84"/>
    </row>
    <row r="85" spans="1:30" x14ac:dyDescent="0.35">
      <c r="A85"/>
      <c r="B85"/>
      <c r="C85"/>
      <c r="D85"/>
      <c r="E85"/>
      <c r="F85"/>
      <c r="G85"/>
      <c r="H85"/>
      <c r="I85"/>
      <c r="J85"/>
      <c r="K85"/>
      <c r="L85"/>
      <c r="M85"/>
      <c r="N85"/>
      <c r="O85"/>
      <c r="P85"/>
      <c r="Q85"/>
      <c r="R85"/>
      <c r="S85"/>
      <c r="T85"/>
      <c r="U85"/>
      <c r="V85"/>
      <c r="W85"/>
      <c r="X85"/>
      <c r="Y85"/>
      <c r="Z85"/>
      <c r="AA85"/>
      <c r="AB85"/>
      <c r="AC85"/>
      <c r="AD85"/>
    </row>
    <row r="86" spans="1:30" x14ac:dyDescent="0.35">
      <c r="A86"/>
      <c r="B86"/>
      <c r="C86"/>
      <c r="D86"/>
      <c r="E86"/>
      <c r="F86"/>
      <c r="G86"/>
      <c r="H86"/>
      <c r="I86"/>
      <c r="J86"/>
      <c r="K86"/>
      <c r="L86"/>
      <c r="M86"/>
      <c r="N86"/>
      <c r="O86"/>
      <c r="P86"/>
      <c r="Q86"/>
      <c r="R86"/>
      <c r="S86"/>
      <c r="T86"/>
      <c r="U86"/>
      <c r="V86"/>
      <c r="W86"/>
      <c r="X86"/>
      <c r="Y86"/>
      <c r="Z86"/>
      <c r="AA86"/>
      <c r="AB86"/>
      <c r="AC86"/>
      <c r="AD86"/>
    </row>
    <row r="87" spans="1:30" x14ac:dyDescent="0.35">
      <c r="A87"/>
      <c r="B87"/>
      <c r="C87"/>
      <c r="D87"/>
      <c r="E87"/>
      <c r="F87"/>
      <c r="G87"/>
      <c r="H87"/>
      <c r="I87"/>
      <c r="J87"/>
      <c r="K87"/>
      <c r="L87"/>
      <c r="M87"/>
      <c r="N87"/>
      <c r="O87"/>
      <c r="P87"/>
      <c r="Q87"/>
      <c r="R87"/>
      <c r="S87"/>
      <c r="T87"/>
      <c r="U87"/>
      <c r="V87"/>
      <c r="W87"/>
      <c r="X87"/>
      <c r="Y87"/>
      <c r="Z87"/>
      <c r="AA87"/>
      <c r="AB87"/>
      <c r="AC87"/>
      <c r="AD87"/>
    </row>
    <row r="88" spans="1:30" x14ac:dyDescent="0.35">
      <c r="A88"/>
      <c r="B88"/>
      <c r="C88"/>
      <c r="D88"/>
      <c r="E88"/>
      <c r="F88"/>
      <c r="G88"/>
      <c r="H88"/>
      <c r="I88"/>
      <c r="J88"/>
      <c r="K88"/>
      <c r="L88"/>
      <c r="M88"/>
      <c r="N88"/>
      <c r="O88"/>
      <c r="P88"/>
      <c r="Q88"/>
      <c r="R88"/>
      <c r="S88"/>
      <c r="T88"/>
      <c r="U88"/>
      <c r="V88"/>
      <c r="W88"/>
      <c r="X88"/>
      <c r="Y88"/>
      <c r="Z88"/>
      <c r="AA88"/>
      <c r="AB88"/>
      <c r="AC88"/>
      <c r="AD88"/>
    </row>
    <row r="89" spans="1:30" x14ac:dyDescent="0.35">
      <c r="A89"/>
      <c r="B89"/>
      <c r="C89"/>
      <c r="D89"/>
      <c r="E89"/>
      <c r="F89"/>
      <c r="G89"/>
      <c r="H89"/>
      <c r="I89"/>
      <c r="J89"/>
      <c r="K89"/>
      <c r="L89"/>
      <c r="M89"/>
      <c r="N89"/>
      <c r="O89"/>
      <c r="P89"/>
      <c r="Q89"/>
      <c r="R89"/>
      <c r="S89"/>
      <c r="T89"/>
      <c r="U89"/>
      <c r="V89"/>
      <c r="W89"/>
      <c r="X89"/>
      <c r="Y89"/>
      <c r="Z89"/>
      <c r="AA89"/>
      <c r="AB89"/>
      <c r="AC89"/>
      <c r="AD89"/>
    </row>
    <row r="90" spans="1:30" x14ac:dyDescent="0.35">
      <c r="A90"/>
      <c r="B90"/>
      <c r="C90"/>
      <c r="D90"/>
      <c r="E90"/>
      <c r="F90"/>
      <c r="G90"/>
      <c r="H90"/>
      <c r="I90"/>
      <c r="J90"/>
      <c r="K90"/>
      <c r="L90"/>
      <c r="M90"/>
      <c r="N90"/>
      <c r="O90"/>
      <c r="P90"/>
      <c r="Q90"/>
      <c r="R90"/>
      <c r="S90"/>
      <c r="T90"/>
      <c r="U90"/>
      <c r="V90"/>
      <c r="W90"/>
      <c r="X90"/>
      <c r="Y90"/>
      <c r="Z90"/>
      <c r="AA90"/>
      <c r="AB90"/>
      <c r="AC90"/>
      <c r="AD90"/>
    </row>
    <row r="91" spans="1:30" x14ac:dyDescent="0.35">
      <c r="A91"/>
      <c r="B91"/>
      <c r="C91"/>
      <c r="D91"/>
      <c r="E91"/>
      <c r="F91"/>
      <c r="G91"/>
      <c r="H91"/>
      <c r="I91"/>
      <c r="J91"/>
      <c r="K91"/>
      <c r="L91"/>
      <c r="M91"/>
      <c r="N91"/>
      <c r="O91"/>
      <c r="P91"/>
      <c r="Q91"/>
      <c r="R91"/>
      <c r="S91"/>
      <c r="T91"/>
      <c r="U91"/>
      <c r="V91"/>
      <c r="W91"/>
      <c r="X91"/>
      <c r="Y91"/>
      <c r="Z91"/>
      <c r="AA91"/>
      <c r="AB91"/>
      <c r="AC91"/>
      <c r="AD91"/>
    </row>
    <row r="92" spans="1:30" x14ac:dyDescent="0.35">
      <c r="A92"/>
      <c r="B92"/>
      <c r="C92"/>
      <c r="D92"/>
      <c r="E92"/>
      <c r="F92"/>
      <c r="G92"/>
      <c r="H92"/>
      <c r="I92"/>
      <c r="J92"/>
      <c r="K92"/>
      <c r="L92"/>
      <c r="M92"/>
      <c r="N92"/>
      <c r="O92"/>
      <c r="P92"/>
      <c r="Q92"/>
      <c r="R92"/>
      <c r="S92"/>
      <c r="T92"/>
      <c r="U92"/>
      <c r="V92"/>
      <c r="W92"/>
      <c r="X92"/>
      <c r="Y92"/>
      <c r="Z92"/>
      <c r="AA92"/>
      <c r="AB92"/>
      <c r="AC92"/>
      <c r="AD92"/>
    </row>
    <row r="93" spans="1:30" x14ac:dyDescent="0.35">
      <c r="A93"/>
      <c r="B93"/>
      <c r="C93"/>
      <c r="D93"/>
      <c r="E93"/>
      <c r="F93"/>
      <c r="G93"/>
      <c r="H93"/>
      <c r="I93"/>
      <c r="J93"/>
      <c r="K93"/>
      <c r="L93"/>
      <c r="M93"/>
      <c r="N93"/>
      <c r="O93"/>
      <c r="P93"/>
      <c r="Q93"/>
      <c r="R93"/>
      <c r="S93"/>
      <c r="T93"/>
      <c r="U93"/>
      <c r="V93"/>
      <c r="W93"/>
      <c r="X93"/>
      <c r="Y93"/>
      <c r="Z93"/>
      <c r="AA93"/>
      <c r="AB93"/>
      <c r="AC93"/>
      <c r="AD93"/>
    </row>
    <row r="94" spans="1:30" x14ac:dyDescent="0.35">
      <c r="A94"/>
      <c r="B94"/>
      <c r="C94"/>
      <c r="D94"/>
      <c r="E94"/>
      <c r="F94"/>
      <c r="G94"/>
      <c r="H94"/>
      <c r="I94"/>
      <c r="J94"/>
      <c r="K94"/>
      <c r="L94"/>
      <c r="M94"/>
      <c r="N94"/>
      <c r="O94"/>
      <c r="P94"/>
      <c r="Q94"/>
      <c r="R94"/>
      <c r="S94"/>
      <c r="T94"/>
      <c r="U94"/>
      <c r="V94"/>
      <c r="W94"/>
      <c r="X94"/>
      <c r="Y94"/>
      <c r="Z94"/>
      <c r="AA94"/>
      <c r="AB94"/>
      <c r="AC94"/>
      <c r="AD94"/>
    </row>
    <row r="95" spans="1:30" x14ac:dyDescent="0.35">
      <c r="A95"/>
      <c r="B95"/>
      <c r="C95"/>
      <c r="D95"/>
      <c r="E95"/>
      <c r="F95"/>
      <c r="G95"/>
      <c r="H95"/>
      <c r="I95"/>
      <c r="J95"/>
      <c r="K95"/>
      <c r="L95"/>
      <c r="M95"/>
      <c r="N95"/>
      <c r="O95"/>
      <c r="P95"/>
      <c r="Q95"/>
      <c r="R95"/>
      <c r="S95"/>
      <c r="T95"/>
      <c r="U95"/>
      <c r="V95"/>
      <c r="W95"/>
      <c r="X95"/>
      <c r="Y95"/>
      <c r="Z95"/>
      <c r="AA95"/>
      <c r="AB95"/>
      <c r="AC95"/>
      <c r="AD95"/>
    </row>
    <row r="96" spans="1:30" x14ac:dyDescent="0.35">
      <c r="A96"/>
      <c r="B96"/>
      <c r="C96"/>
      <c r="D96"/>
      <c r="E96"/>
      <c r="F96"/>
      <c r="G96"/>
      <c r="H96"/>
      <c r="I96"/>
      <c r="J96"/>
      <c r="K96"/>
      <c r="L96"/>
      <c r="M96"/>
      <c r="N96"/>
      <c r="O96"/>
      <c r="P96"/>
      <c r="Q96"/>
      <c r="R96"/>
      <c r="S96"/>
      <c r="T96"/>
      <c r="U96"/>
      <c r="V96"/>
      <c r="W96"/>
      <c r="X96"/>
      <c r="Y96"/>
      <c r="Z96"/>
      <c r="AA96"/>
      <c r="AB96"/>
      <c r="AC96"/>
      <c r="AD96"/>
    </row>
    <row r="97" spans="1:30" x14ac:dyDescent="0.35">
      <c r="A97"/>
      <c r="B97"/>
      <c r="C97"/>
      <c r="D97"/>
      <c r="E97"/>
      <c r="F97"/>
      <c r="G97"/>
      <c r="H97"/>
      <c r="I97"/>
      <c r="J97"/>
      <c r="K97"/>
      <c r="L97"/>
      <c r="M97"/>
      <c r="N97"/>
      <c r="O97"/>
      <c r="P97"/>
      <c r="Q97"/>
      <c r="R97"/>
      <c r="S97"/>
      <c r="T97"/>
      <c r="U97"/>
      <c r="V97"/>
      <c r="W97"/>
      <c r="X97"/>
      <c r="Y97"/>
      <c r="Z97"/>
      <c r="AA97"/>
      <c r="AB97"/>
      <c r="AC97"/>
      <c r="AD97"/>
    </row>
    <row r="98" spans="1:30" x14ac:dyDescent="0.35">
      <c r="A98"/>
      <c r="B98"/>
      <c r="C98"/>
      <c r="D98"/>
      <c r="E98"/>
      <c r="F98"/>
      <c r="G98"/>
      <c r="H98"/>
      <c r="I98"/>
      <c r="J98"/>
      <c r="K98"/>
      <c r="L98"/>
      <c r="M98"/>
      <c r="N98"/>
      <c r="O98"/>
      <c r="P98"/>
      <c r="Q98"/>
      <c r="R98"/>
      <c r="S98"/>
      <c r="T98"/>
      <c r="U98"/>
      <c r="V98"/>
      <c r="W98"/>
      <c r="X98"/>
      <c r="Y98"/>
      <c r="Z98"/>
      <c r="AA98"/>
      <c r="AB98"/>
      <c r="AC98"/>
      <c r="AD98"/>
    </row>
    <row r="99" spans="1:30" x14ac:dyDescent="0.35">
      <c r="A99"/>
      <c r="B99"/>
      <c r="C99"/>
      <c r="D99"/>
      <c r="E99"/>
      <c r="F99"/>
      <c r="G99"/>
      <c r="H99"/>
      <c r="I99"/>
      <c r="J99"/>
      <c r="K99"/>
      <c r="L99"/>
      <c r="M99"/>
      <c r="N99"/>
      <c r="O99"/>
      <c r="P99"/>
      <c r="Q99"/>
      <c r="R99"/>
      <c r="S99"/>
      <c r="T99"/>
      <c r="U99"/>
      <c r="V99"/>
      <c r="W99"/>
      <c r="X99"/>
      <c r="Y99"/>
      <c r="Z99"/>
      <c r="AA99"/>
      <c r="AB99"/>
      <c r="AC99"/>
      <c r="AD99"/>
    </row>
    <row r="100" spans="1:30" x14ac:dyDescent="0.35">
      <c r="A100"/>
      <c r="B100"/>
      <c r="C100"/>
      <c r="D100"/>
      <c r="E100"/>
      <c r="F100"/>
      <c r="G100"/>
      <c r="H100"/>
      <c r="I100"/>
      <c r="J100"/>
      <c r="K100"/>
      <c r="L100"/>
      <c r="M100"/>
      <c r="N100"/>
      <c r="O100"/>
      <c r="P100"/>
      <c r="Q100"/>
      <c r="R100"/>
      <c r="S100"/>
      <c r="T100"/>
      <c r="U100"/>
      <c r="V100"/>
      <c r="W100"/>
      <c r="X100"/>
      <c r="Y100"/>
      <c r="Z100"/>
      <c r="AA100"/>
      <c r="AB100"/>
      <c r="AC100"/>
      <c r="AD100"/>
    </row>
    <row r="101" spans="1:30" x14ac:dyDescent="0.35">
      <c r="A101"/>
      <c r="B101"/>
      <c r="C101"/>
      <c r="D101"/>
      <c r="E101"/>
      <c r="F101"/>
      <c r="G101"/>
      <c r="H101"/>
      <c r="I101"/>
      <c r="J101"/>
      <c r="K101"/>
      <c r="L101"/>
      <c r="M101"/>
      <c r="N101"/>
      <c r="O101"/>
      <c r="P101"/>
      <c r="Q101"/>
      <c r="R101"/>
      <c r="S101"/>
      <c r="T101"/>
      <c r="U101"/>
      <c r="V101"/>
      <c r="W101"/>
      <c r="X101"/>
      <c r="Y101"/>
      <c r="Z101"/>
      <c r="AA101"/>
      <c r="AB101"/>
      <c r="AC101"/>
      <c r="AD101"/>
    </row>
    <row r="102" spans="1:30" x14ac:dyDescent="0.35">
      <c r="A102"/>
      <c r="B102"/>
      <c r="C102"/>
      <c r="D102"/>
      <c r="E102"/>
      <c r="F102"/>
      <c r="G102"/>
      <c r="H102"/>
      <c r="I102"/>
      <c r="J102"/>
      <c r="K102"/>
      <c r="L102"/>
      <c r="M102"/>
      <c r="N102"/>
      <c r="O102"/>
      <c r="P102"/>
      <c r="Q102"/>
      <c r="R102"/>
      <c r="S102"/>
      <c r="T102"/>
      <c r="U102"/>
      <c r="V102"/>
      <c r="W102"/>
      <c r="X102"/>
      <c r="Y102"/>
      <c r="Z102"/>
      <c r="AA102"/>
      <c r="AB102"/>
      <c r="AC102"/>
      <c r="AD102"/>
    </row>
    <row r="103" spans="1:30" x14ac:dyDescent="0.35">
      <c r="A103"/>
      <c r="B103"/>
      <c r="C103"/>
      <c r="D103"/>
      <c r="E103"/>
      <c r="F103"/>
      <c r="G103"/>
      <c r="H103"/>
      <c r="I103"/>
      <c r="J103"/>
      <c r="K103"/>
      <c r="L103"/>
      <c r="M103"/>
      <c r="N103"/>
      <c r="O103"/>
      <c r="P103"/>
      <c r="Q103"/>
      <c r="R103"/>
      <c r="S103"/>
      <c r="T103"/>
      <c r="U103"/>
      <c r="V103"/>
      <c r="W103"/>
      <c r="X103"/>
      <c r="Y103"/>
      <c r="Z103"/>
      <c r="AA103"/>
      <c r="AB103"/>
      <c r="AC103"/>
      <c r="AD103"/>
    </row>
    <row r="104" spans="1:30" x14ac:dyDescent="0.35">
      <c r="A104"/>
      <c r="B104"/>
      <c r="C104"/>
      <c r="D104"/>
      <c r="E104"/>
      <c r="F104"/>
      <c r="G104"/>
      <c r="H104"/>
      <c r="I104"/>
      <c r="J104"/>
      <c r="K104"/>
      <c r="L104"/>
      <c r="M104"/>
      <c r="N104"/>
      <c r="O104"/>
      <c r="P104"/>
      <c r="Q104"/>
      <c r="R104"/>
      <c r="S104"/>
      <c r="T104"/>
      <c r="U104"/>
      <c r="V104"/>
      <c r="W104"/>
      <c r="X104"/>
      <c r="Y104"/>
      <c r="Z104"/>
      <c r="AA104"/>
      <c r="AB104"/>
      <c r="AC104"/>
      <c r="AD104"/>
    </row>
    <row r="105" spans="1:30" x14ac:dyDescent="0.35">
      <c r="A105"/>
      <c r="B105"/>
      <c r="C105"/>
      <c r="D105"/>
      <c r="E105"/>
      <c r="F105"/>
      <c r="G105"/>
      <c r="H105"/>
      <c r="I105"/>
      <c r="J105"/>
      <c r="K105"/>
      <c r="L105"/>
      <c r="M105"/>
      <c r="N105"/>
      <c r="O105"/>
      <c r="P105"/>
      <c r="Q105"/>
      <c r="R105"/>
      <c r="S105"/>
      <c r="T105"/>
      <c r="U105"/>
      <c r="V105"/>
      <c r="W105"/>
      <c r="X105"/>
      <c r="Y105"/>
      <c r="Z105"/>
      <c r="AA105"/>
      <c r="AB105"/>
      <c r="AC105"/>
      <c r="AD105"/>
    </row>
    <row r="106" spans="1:30" x14ac:dyDescent="0.35">
      <c r="A106"/>
      <c r="B106"/>
      <c r="C106"/>
      <c r="D106"/>
      <c r="E106"/>
      <c r="F106"/>
      <c r="G106"/>
      <c r="H106"/>
      <c r="I106"/>
      <c r="J106"/>
      <c r="K106"/>
      <c r="L106"/>
      <c r="M106"/>
      <c r="N106"/>
      <c r="O106"/>
      <c r="P106"/>
      <c r="Q106"/>
      <c r="R106"/>
      <c r="S106"/>
      <c r="T106"/>
      <c r="U106"/>
      <c r="V106"/>
      <c r="W106"/>
      <c r="X106"/>
      <c r="Y106"/>
      <c r="Z106"/>
      <c r="AA106"/>
      <c r="AB106"/>
      <c r="AC106"/>
      <c r="AD106"/>
    </row>
    <row r="107" spans="1:30" x14ac:dyDescent="0.35">
      <c r="A107"/>
      <c r="B107"/>
      <c r="C107"/>
      <c r="D107"/>
      <c r="E107"/>
      <c r="F107"/>
      <c r="G107"/>
      <c r="H107"/>
      <c r="I107"/>
      <c r="J107"/>
      <c r="K107"/>
      <c r="L107"/>
      <c r="M107"/>
      <c r="N107"/>
      <c r="O107"/>
      <c r="P107"/>
      <c r="Q107"/>
      <c r="R107"/>
      <c r="S107"/>
      <c r="T107"/>
      <c r="U107"/>
      <c r="V107"/>
      <c r="W107"/>
      <c r="X107"/>
      <c r="Y107"/>
      <c r="Z107"/>
      <c r="AA107"/>
      <c r="AB107"/>
      <c r="AC107"/>
      <c r="AD107"/>
    </row>
    <row r="108" spans="1:30" x14ac:dyDescent="0.35">
      <c r="A108"/>
      <c r="B108"/>
      <c r="C108"/>
      <c r="D108"/>
      <c r="E108"/>
      <c r="F108"/>
      <c r="G108"/>
      <c r="H108"/>
      <c r="I108"/>
      <c r="J108"/>
      <c r="K108"/>
      <c r="L108"/>
      <c r="M108"/>
      <c r="N108"/>
      <c r="O108"/>
      <c r="P108"/>
      <c r="Q108"/>
      <c r="R108"/>
      <c r="S108"/>
      <c r="T108"/>
      <c r="U108"/>
      <c r="V108"/>
      <c r="W108"/>
      <c r="X108"/>
      <c r="Y108"/>
      <c r="Z108"/>
      <c r="AA108"/>
      <c r="AB108"/>
      <c r="AC108"/>
      <c r="AD108"/>
    </row>
    <row r="109" spans="1:30" x14ac:dyDescent="0.35">
      <c r="A109"/>
      <c r="B109"/>
      <c r="C109"/>
      <c r="D109"/>
      <c r="E109"/>
      <c r="F109"/>
      <c r="G109"/>
      <c r="H109"/>
      <c r="I109"/>
      <c r="J109"/>
      <c r="K109"/>
      <c r="L109"/>
      <c r="M109"/>
      <c r="N109"/>
      <c r="O109"/>
      <c r="P109"/>
      <c r="Q109"/>
      <c r="R109"/>
      <c r="S109"/>
      <c r="T109"/>
      <c r="U109"/>
      <c r="V109"/>
      <c r="W109"/>
      <c r="X109"/>
      <c r="Y109"/>
      <c r="Z109"/>
      <c r="AA109"/>
      <c r="AB109"/>
      <c r="AC109"/>
      <c r="AD109"/>
    </row>
    <row r="110" spans="1:30" x14ac:dyDescent="0.35">
      <c r="A110"/>
      <c r="B110"/>
      <c r="C110"/>
      <c r="D110"/>
      <c r="E110"/>
      <c r="F110"/>
      <c r="G110"/>
      <c r="H110"/>
      <c r="I110"/>
      <c r="J110"/>
      <c r="K110"/>
      <c r="L110"/>
      <c r="M110"/>
      <c r="N110"/>
      <c r="O110"/>
      <c r="P110"/>
      <c r="Q110"/>
      <c r="R110"/>
      <c r="S110"/>
      <c r="T110"/>
      <c r="U110"/>
      <c r="V110"/>
      <c r="W110"/>
      <c r="X110"/>
      <c r="Y110"/>
      <c r="Z110"/>
      <c r="AA110"/>
      <c r="AB110"/>
      <c r="AC110"/>
      <c r="AD110"/>
    </row>
    <row r="111" spans="1:30" x14ac:dyDescent="0.35">
      <c r="A111"/>
      <c r="B111"/>
      <c r="C111"/>
      <c r="D111"/>
      <c r="E111"/>
      <c r="F111"/>
      <c r="G111"/>
      <c r="H111"/>
      <c r="I111"/>
      <c r="J111"/>
      <c r="K111"/>
      <c r="L111"/>
      <c r="M111"/>
      <c r="N111"/>
      <c r="O111"/>
      <c r="P111"/>
      <c r="Q111"/>
      <c r="R111"/>
      <c r="S111"/>
      <c r="T111"/>
      <c r="U111"/>
      <c r="V111"/>
      <c r="W111"/>
      <c r="X111"/>
      <c r="Y111"/>
      <c r="Z111"/>
      <c r="AA111"/>
      <c r="AB111"/>
      <c r="AC111"/>
      <c r="AD111"/>
    </row>
    <row r="112" spans="1:30" x14ac:dyDescent="0.35">
      <c r="A112"/>
      <c r="B112"/>
      <c r="C112"/>
      <c r="D112"/>
      <c r="E112"/>
      <c r="F112"/>
      <c r="G112"/>
      <c r="H112"/>
      <c r="I112"/>
      <c r="J112"/>
      <c r="K112"/>
      <c r="L112"/>
      <c r="M112"/>
      <c r="N112"/>
      <c r="O112"/>
      <c r="P112"/>
      <c r="Q112"/>
      <c r="R112"/>
      <c r="S112"/>
      <c r="T112"/>
      <c r="U112"/>
      <c r="V112"/>
      <c r="W112"/>
      <c r="X112"/>
      <c r="Y112"/>
      <c r="Z112"/>
      <c r="AA112"/>
      <c r="AB112"/>
      <c r="AC112"/>
      <c r="AD112"/>
    </row>
    <row r="113" spans="1:30" x14ac:dyDescent="0.35">
      <c r="A113"/>
      <c r="B113"/>
      <c r="C113"/>
      <c r="D113"/>
      <c r="E113"/>
      <c r="F113"/>
      <c r="G113"/>
      <c r="H113"/>
      <c r="I113"/>
      <c r="J113"/>
      <c r="K113"/>
      <c r="L113"/>
      <c r="M113"/>
      <c r="N113"/>
      <c r="O113"/>
      <c r="P113"/>
      <c r="Q113"/>
      <c r="R113"/>
      <c r="S113"/>
      <c r="T113"/>
      <c r="U113"/>
      <c r="V113"/>
      <c r="W113"/>
      <c r="X113"/>
      <c r="Y113"/>
      <c r="Z113"/>
      <c r="AA113"/>
      <c r="AB113"/>
      <c r="AC113"/>
      <c r="AD113"/>
    </row>
    <row r="114" spans="1:30" x14ac:dyDescent="0.35">
      <c r="A114"/>
      <c r="B114"/>
      <c r="C114"/>
      <c r="D114"/>
      <c r="E114"/>
      <c r="F114"/>
      <c r="G114"/>
      <c r="H114"/>
      <c r="I114"/>
      <c r="J114"/>
      <c r="K114"/>
      <c r="L114"/>
      <c r="M114"/>
      <c r="N114"/>
      <c r="O114"/>
      <c r="P114"/>
      <c r="Q114"/>
      <c r="R114"/>
      <c r="S114"/>
      <c r="T114"/>
      <c r="U114"/>
      <c r="V114"/>
      <c r="W114"/>
      <c r="X114"/>
      <c r="Y114"/>
      <c r="Z114"/>
      <c r="AA114"/>
      <c r="AB114"/>
      <c r="AC114"/>
      <c r="AD114"/>
    </row>
    <row r="115" spans="1:30" x14ac:dyDescent="0.35">
      <c r="A115"/>
      <c r="B115"/>
      <c r="C115"/>
      <c r="D115"/>
      <c r="E115"/>
      <c r="F115"/>
      <c r="G115"/>
      <c r="H115"/>
      <c r="I115"/>
      <c r="J115"/>
      <c r="K115"/>
      <c r="L115"/>
      <c r="M115"/>
      <c r="N115"/>
      <c r="O115"/>
      <c r="P115"/>
      <c r="Q115"/>
      <c r="R115"/>
      <c r="S115"/>
      <c r="T115"/>
      <c r="U115"/>
      <c r="V115"/>
      <c r="W115"/>
      <c r="X115"/>
      <c r="Y115"/>
      <c r="Z115"/>
      <c r="AA115"/>
      <c r="AB115"/>
      <c r="AC115"/>
      <c r="AD115"/>
    </row>
    <row r="116" spans="1:30" x14ac:dyDescent="0.35">
      <c r="A116"/>
      <c r="B116"/>
      <c r="C116"/>
      <c r="D116"/>
      <c r="E116"/>
      <c r="F116"/>
      <c r="G116"/>
      <c r="H116"/>
      <c r="I116"/>
      <c r="J116"/>
      <c r="K116"/>
      <c r="L116"/>
      <c r="M116"/>
      <c r="N116"/>
      <c r="O116"/>
      <c r="P116"/>
      <c r="Q116"/>
      <c r="R116"/>
      <c r="S116"/>
      <c r="T116"/>
      <c r="U116"/>
      <c r="V116"/>
      <c r="W116"/>
      <c r="X116"/>
      <c r="Y116"/>
      <c r="Z116"/>
      <c r="AA116"/>
      <c r="AB116"/>
      <c r="AC116"/>
      <c r="AD116"/>
    </row>
    <row r="117" spans="1:30" x14ac:dyDescent="0.35">
      <c r="A117"/>
      <c r="B117"/>
      <c r="C117"/>
      <c r="D117"/>
      <c r="E117"/>
      <c r="F117"/>
      <c r="G117"/>
      <c r="H117"/>
      <c r="I117"/>
      <c r="J117"/>
      <c r="K117"/>
      <c r="L117"/>
      <c r="M117"/>
      <c r="N117"/>
      <c r="O117"/>
      <c r="P117"/>
      <c r="Q117"/>
      <c r="R117"/>
      <c r="S117"/>
      <c r="T117"/>
      <c r="U117"/>
      <c r="V117"/>
      <c r="W117"/>
      <c r="X117"/>
      <c r="Y117"/>
      <c r="Z117"/>
      <c r="AA117"/>
      <c r="AB117"/>
      <c r="AC117"/>
      <c r="AD117"/>
    </row>
    <row r="118" spans="1:30" x14ac:dyDescent="0.35">
      <c r="A118"/>
      <c r="B118"/>
      <c r="C118"/>
      <c r="D118"/>
      <c r="E118"/>
      <c r="F118"/>
      <c r="G118"/>
      <c r="H118"/>
      <c r="I118"/>
      <c r="J118"/>
      <c r="K118"/>
      <c r="L118"/>
      <c r="M118"/>
      <c r="N118"/>
      <c r="O118"/>
      <c r="P118"/>
      <c r="Q118"/>
      <c r="R118"/>
      <c r="S118"/>
      <c r="T118"/>
      <c r="U118"/>
      <c r="V118"/>
      <c r="W118"/>
      <c r="X118"/>
      <c r="Y118"/>
      <c r="Z118"/>
      <c r="AA118"/>
      <c r="AB118"/>
      <c r="AC118"/>
      <c r="AD118"/>
    </row>
    <row r="119" spans="1:30" x14ac:dyDescent="0.35">
      <c r="A119"/>
      <c r="B119"/>
      <c r="C119"/>
      <c r="D119"/>
      <c r="E119"/>
      <c r="F119"/>
      <c r="G119"/>
      <c r="H119"/>
      <c r="I119"/>
      <c r="J119"/>
      <c r="K119"/>
      <c r="L119"/>
      <c r="M119"/>
      <c r="N119"/>
      <c r="O119"/>
      <c r="P119"/>
      <c r="Q119"/>
      <c r="R119"/>
      <c r="S119"/>
      <c r="T119"/>
      <c r="U119"/>
      <c r="V119"/>
      <c r="W119"/>
      <c r="X119"/>
      <c r="Y119"/>
      <c r="Z119"/>
      <c r="AA119"/>
      <c r="AB119"/>
      <c r="AC119"/>
      <c r="AD119"/>
    </row>
    <row r="120" spans="1:30" x14ac:dyDescent="0.35">
      <c r="A120"/>
      <c r="B120"/>
      <c r="C120"/>
      <c r="D120"/>
      <c r="E120"/>
      <c r="F120"/>
      <c r="G120"/>
      <c r="H120"/>
      <c r="I120"/>
      <c r="J120"/>
      <c r="K120"/>
      <c r="L120"/>
      <c r="M120"/>
      <c r="N120"/>
      <c r="O120"/>
      <c r="P120"/>
      <c r="Q120"/>
      <c r="R120"/>
      <c r="S120"/>
      <c r="T120"/>
      <c r="U120"/>
      <c r="V120"/>
      <c r="W120"/>
      <c r="X120"/>
      <c r="Y120"/>
      <c r="Z120"/>
      <c r="AA120"/>
      <c r="AB120"/>
      <c r="AC120"/>
      <c r="AD120"/>
    </row>
    <row r="121" spans="1:30" x14ac:dyDescent="0.35">
      <c r="A121"/>
      <c r="B121"/>
      <c r="C121"/>
      <c r="D121"/>
      <c r="E121"/>
      <c r="F121"/>
      <c r="G121"/>
      <c r="H121"/>
      <c r="I121"/>
      <c r="J121"/>
      <c r="K121"/>
      <c r="L121"/>
      <c r="M121"/>
      <c r="N121"/>
      <c r="O121"/>
      <c r="P121"/>
      <c r="Q121"/>
      <c r="R121"/>
      <c r="S121"/>
      <c r="T121"/>
      <c r="U121"/>
      <c r="V121"/>
      <c r="W121"/>
      <c r="X121"/>
      <c r="Y121"/>
      <c r="Z121"/>
      <c r="AA121"/>
      <c r="AB121"/>
      <c r="AC121"/>
      <c r="AD121"/>
    </row>
    <row r="122" spans="1:30" x14ac:dyDescent="0.35">
      <c r="A122"/>
      <c r="B122"/>
      <c r="C122"/>
      <c r="D122"/>
      <c r="E122"/>
      <c r="F122"/>
      <c r="G122"/>
      <c r="H122"/>
      <c r="I122"/>
      <c r="J122"/>
      <c r="K122"/>
      <c r="L122"/>
      <c r="M122"/>
      <c r="N122"/>
      <c r="O122"/>
      <c r="P122"/>
      <c r="Q122"/>
      <c r="R122"/>
      <c r="S122"/>
      <c r="T122"/>
      <c r="U122"/>
      <c r="V122"/>
      <c r="W122"/>
      <c r="X122"/>
      <c r="Y122"/>
      <c r="Z122"/>
      <c r="AA122"/>
      <c r="AB122"/>
      <c r="AC122"/>
      <c r="AD122"/>
    </row>
    <row r="123" spans="1:30" x14ac:dyDescent="0.35">
      <c r="A123"/>
      <c r="B123"/>
      <c r="C123"/>
      <c r="D123"/>
      <c r="E123"/>
      <c r="F123"/>
      <c r="G123"/>
      <c r="H123"/>
      <c r="I123"/>
      <c r="J123"/>
      <c r="K123"/>
      <c r="L123"/>
      <c r="M123"/>
      <c r="N123"/>
      <c r="O123"/>
      <c r="P123"/>
      <c r="Q123"/>
      <c r="R123"/>
      <c r="S123"/>
      <c r="T123"/>
      <c r="U123"/>
      <c r="V123"/>
      <c r="W123"/>
      <c r="X123"/>
      <c r="Y123"/>
      <c r="Z123"/>
      <c r="AA123"/>
      <c r="AB123"/>
      <c r="AC123"/>
      <c r="AD123"/>
    </row>
    <row r="124" spans="1:30" x14ac:dyDescent="0.35">
      <c r="A124"/>
      <c r="B124"/>
      <c r="C124"/>
      <c r="D124"/>
      <c r="E124"/>
      <c r="F124"/>
      <c r="G124"/>
      <c r="H124"/>
      <c r="I124"/>
      <c r="J124"/>
      <c r="K124"/>
      <c r="L124"/>
      <c r="M124"/>
      <c r="N124"/>
      <c r="O124"/>
      <c r="P124"/>
      <c r="Q124"/>
      <c r="R124"/>
      <c r="S124"/>
      <c r="T124"/>
      <c r="U124"/>
      <c r="V124"/>
      <c r="W124"/>
      <c r="X124"/>
      <c r="Y124"/>
      <c r="Z124"/>
      <c r="AA124"/>
      <c r="AB124"/>
      <c r="AC124"/>
      <c r="AD124"/>
    </row>
    <row r="125" spans="1:30" x14ac:dyDescent="0.35">
      <c r="A125"/>
      <c r="B125"/>
      <c r="C125"/>
      <c r="D125"/>
      <c r="E125"/>
      <c r="F125"/>
      <c r="G125"/>
      <c r="H125"/>
      <c r="I125"/>
      <c r="J125"/>
      <c r="K125"/>
      <c r="L125"/>
      <c r="M125"/>
      <c r="N125"/>
      <c r="O125"/>
      <c r="P125"/>
      <c r="Q125"/>
      <c r="R125"/>
      <c r="S125"/>
      <c r="T125"/>
      <c r="U125"/>
      <c r="V125"/>
      <c r="W125"/>
      <c r="X125"/>
      <c r="Y125"/>
      <c r="Z125"/>
      <c r="AA125"/>
      <c r="AB125"/>
      <c r="AC125"/>
      <c r="AD125"/>
    </row>
    <row r="126" spans="1:30" x14ac:dyDescent="0.35">
      <c r="A126"/>
      <c r="B126"/>
      <c r="C126"/>
      <c r="D126"/>
      <c r="E126"/>
      <c r="F126"/>
      <c r="G126"/>
      <c r="H126"/>
      <c r="I126"/>
      <c r="J126"/>
      <c r="K126"/>
      <c r="L126"/>
      <c r="M126"/>
      <c r="N126"/>
      <c r="O126"/>
      <c r="P126"/>
      <c r="Q126"/>
      <c r="R126"/>
      <c r="S126"/>
      <c r="T126"/>
      <c r="U126"/>
      <c r="V126"/>
      <c r="W126"/>
      <c r="X126"/>
      <c r="Y126"/>
      <c r="Z126"/>
      <c r="AA126"/>
      <c r="AB126"/>
      <c r="AC126"/>
      <c r="AD126"/>
    </row>
    <row r="127" spans="1:30" x14ac:dyDescent="0.35">
      <c r="A127"/>
      <c r="B127"/>
      <c r="C127"/>
      <c r="D127"/>
      <c r="E127"/>
      <c r="F127"/>
      <c r="G127"/>
      <c r="H127"/>
      <c r="I127"/>
      <c r="J127"/>
      <c r="K127"/>
      <c r="L127"/>
      <c r="M127"/>
      <c r="N127"/>
      <c r="O127"/>
      <c r="P127"/>
      <c r="Q127"/>
      <c r="R127"/>
      <c r="S127"/>
      <c r="T127"/>
      <c r="U127"/>
      <c r="V127"/>
      <c r="W127"/>
      <c r="X127"/>
      <c r="Y127"/>
      <c r="Z127"/>
      <c r="AA127"/>
      <c r="AB127"/>
      <c r="AC127"/>
      <c r="AD127"/>
    </row>
    <row r="128" spans="1:30" x14ac:dyDescent="0.35">
      <c r="A128"/>
      <c r="B128"/>
      <c r="C128"/>
      <c r="D128"/>
      <c r="E128"/>
      <c r="F128"/>
      <c r="G128"/>
      <c r="H128"/>
      <c r="I128"/>
      <c r="J128"/>
      <c r="K128"/>
      <c r="L128"/>
      <c r="M128"/>
      <c r="N128"/>
      <c r="O128"/>
      <c r="P128"/>
      <c r="Q128"/>
      <c r="R128"/>
      <c r="S128"/>
      <c r="T128"/>
      <c r="U128"/>
      <c r="V128"/>
      <c r="W128"/>
      <c r="X128"/>
      <c r="Y128"/>
      <c r="Z128"/>
      <c r="AA128"/>
      <c r="AB128"/>
      <c r="AC128"/>
      <c r="AD128"/>
    </row>
    <row r="129" spans="1:30" x14ac:dyDescent="0.35">
      <c r="A129"/>
      <c r="B129"/>
      <c r="C129"/>
      <c r="D129"/>
      <c r="E129"/>
      <c r="F129"/>
      <c r="G129"/>
      <c r="H129"/>
      <c r="I129"/>
      <c r="J129"/>
      <c r="K129"/>
      <c r="L129"/>
      <c r="M129"/>
      <c r="N129"/>
      <c r="O129"/>
      <c r="P129"/>
      <c r="Q129"/>
      <c r="R129"/>
      <c r="S129"/>
      <c r="T129"/>
      <c r="U129"/>
      <c r="V129"/>
      <c r="W129"/>
      <c r="X129"/>
      <c r="Y129"/>
      <c r="Z129"/>
      <c r="AA129"/>
      <c r="AB129"/>
      <c r="AC129"/>
      <c r="AD129"/>
    </row>
    <row r="130" spans="1:30" x14ac:dyDescent="0.35">
      <c r="A130"/>
      <c r="B130"/>
      <c r="C130"/>
      <c r="D130"/>
      <c r="E130"/>
      <c r="F130"/>
      <c r="G130"/>
      <c r="H130"/>
      <c r="I130"/>
      <c r="J130"/>
      <c r="K130"/>
      <c r="L130"/>
      <c r="M130"/>
      <c r="N130"/>
      <c r="O130"/>
      <c r="P130"/>
      <c r="Q130"/>
      <c r="R130"/>
      <c r="S130"/>
      <c r="T130"/>
      <c r="U130"/>
      <c r="V130"/>
      <c r="W130"/>
      <c r="X130"/>
      <c r="Y130"/>
      <c r="Z130"/>
      <c r="AA130"/>
      <c r="AB130"/>
      <c r="AC130"/>
      <c r="AD130"/>
    </row>
    <row r="131" spans="1:30" x14ac:dyDescent="0.35">
      <c r="A131"/>
      <c r="B131"/>
      <c r="C131"/>
      <c r="D131"/>
      <c r="E131"/>
      <c r="F131"/>
      <c r="G131"/>
      <c r="H131"/>
      <c r="I131"/>
      <c r="J131"/>
      <c r="K131"/>
      <c r="L131"/>
      <c r="M131"/>
      <c r="N131"/>
      <c r="O131"/>
      <c r="P131"/>
      <c r="Q131"/>
      <c r="R131"/>
      <c r="S131"/>
      <c r="T131"/>
      <c r="U131"/>
      <c r="V131"/>
      <c r="W131"/>
      <c r="X131"/>
      <c r="Y131"/>
      <c r="Z131"/>
      <c r="AA131"/>
      <c r="AB131"/>
      <c r="AC131"/>
      <c r="AD131"/>
    </row>
    <row r="132" spans="1:30" x14ac:dyDescent="0.35">
      <c r="A132"/>
      <c r="B132"/>
      <c r="C132"/>
      <c r="D132"/>
      <c r="E132"/>
      <c r="F132"/>
      <c r="G132"/>
      <c r="H132"/>
      <c r="I132"/>
      <c r="J132"/>
      <c r="K132"/>
      <c r="L132"/>
      <c r="M132"/>
      <c r="N132"/>
      <c r="O132"/>
      <c r="P132"/>
      <c r="Q132"/>
      <c r="R132"/>
      <c r="S132"/>
      <c r="T132"/>
      <c r="U132"/>
      <c r="V132"/>
      <c r="W132"/>
      <c r="X132"/>
      <c r="Y132"/>
      <c r="Z132"/>
      <c r="AA132"/>
      <c r="AB132"/>
      <c r="AC132"/>
      <c r="AD132"/>
    </row>
    <row r="133" spans="1:30" x14ac:dyDescent="0.35">
      <c r="A133"/>
      <c r="B133"/>
      <c r="C133"/>
      <c r="D133"/>
      <c r="E133"/>
      <c r="F133"/>
      <c r="G133"/>
      <c r="H133"/>
      <c r="I133"/>
      <c r="J133"/>
      <c r="K133"/>
      <c r="L133"/>
      <c r="M133"/>
      <c r="N133"/>
      <c r="O133"/>
      <c r="P133"/>
      <c r="Q133"/>
      <c r="R133"/>
      <c r="S133"/>
      <c r="T133"/>
      <c r="U133"/>
      <c r="V133"/>
      <c r="W133"/>
      <c r="X133"/>
      <c r="Y133"/>
      <c r="Z133"/>
      <c r="AA133"/>
      <c r="AB133"/>
      <c r="AC133"/>
      <c r="AD133"/>
    </row>
    <row r="134" spans="1:30" x14ac:dyDescent="0.35">
      <c r="A134"/>
      <c r="B134"/>
      <c r="C134"/>
      <c r="D134"/>
      <c r="E134"/>
      <c r="F134"/>
      <c r="G134"/>
      <c r="H134"/>
      <c r="I134"/>
      <c r="J134"/>
      <c r="K134"/>
      <c r="L134"/>
      <c r="M134"/>
      <c r="N134"/>
      <c r="O134"/>
      <c r="P134"/>
      <c r="Q134"/>
      <c r="R134"/>
      <c r="S134"/>
      <c r="T134"/>
      <c r="U134"/>
      <c r="V134"/>
      <c r="W134"/>
      <c r="X134"/>
      <c r="Y134"/>
      <c r="Z134"/>
      <c r="AA134"/>
      <c r="AB134"/>
      <c r="AC134"/>
      <c r="AD134"/>
    </row>
    <row r="135" spans="1:30" x14ac:dyDescent="0.35">
      <c r="A135"/>
      <c r="B135"/>
      <c r="C135"/>
      <c r="D135"/>
      <c r="E135"/>
      <c r="F135"/>
      <c r="G135"/>
      <c r="H135"/>
      <c r="I135"/>
      <c r="J135"/>
      <c r="K135"/>
      <c r="L135"/>
      <c r="M135"/>
      <c r="N135"/>
      <c r="O135"/>
      <c r="P135"/>
      <c r="Q135"/>
      <c r="R135"/>
      <c r="S135"/>
      <c r="T135"/>
      <c r="U135"/>
      <c r="V135"/>
      <c r="W135"/>
      <c r="X135"/>
      <c r="Y135"/>
      <c r="Z135"/>
      <c r="AA135"/>
      <c r="AB135"/>
      <c r="AC135"/>
      <c r="AD135"/>
    </row>
    <row r="136" spans="1:30" x14ac:dyDescent="0.35">
      <c r="A136"/>
      <c r="B136"/>
      <c r="C136"/>
      <c r="D136"/>
      <c r="E136"/>
      <c r="F136"/>
      <c r="G136"/>
      <c r="H136"/>
      <c r="I136"/>
      <c r="J136"/>
      <c r="K136"/>
      <c r="L136"/>
      <c r="M136"/>
      <c r="N136"/>
      <c r="O136"/>
      <c r="P136"/>
      <c r="Q136"/>
      <c r="R136"/>
      <c r="S136"/>
      <c r="T136"/>
      <c r="U136"/>
      <c r="V136"/>
      <c r="W136"/>
      <c r="X136"/>
      <c r="Y136"/>
      <c r="Z136"/>
      <c r="AA136"/>
      <c r="AB136"/>
      <c r="AC136"/>
      <c r="AD136"/>
    </row>
    <row r="137" spans="1:30" x14ac:dyDescent="0.35">
      <c r="A137"/>
      <c r="B137"/>
      <c r="C137"/>
      <c r="D137"/>
      <c r="E137"/>
      <c r="F137"/>
      <c r="G137"/>
      <c r="H137"/>
      <c r="I137"/>
      <c r="J137"/>
      <c r="K137"/>
      <c r="L137"/>
      <c r="M137"/>
      <c r="N137"/>
      <c r="O137"/>
      <c r="P137"/>
      <c r="Q137"/>
      <c r="R137"/>
      <c r="S137"/>
      <c r="T137"/>
      <c r="U137"/>
      <c r="V137"/>
      <c r="W137"/>
      <c r="X137"/>
      <c r="Y137"/>
      <c r="Z137"/>
      <c r="AA137"/>
      <c r="AB137"/>
      <c r="AC137"/>
      <c r="AD137"/>
    </row>
    <row r="138" spans="1:30" x14ac:dyDescent="0.35">
      <c r="A138"/>
      <c r="B138"/>
      <c r="C138"/>
      <c r="D138"/>
      <c r="E138"/>
      <c r="F138"/>
      <c r="G138"/>
      <c r="H138"/>
      <c r="I138"/>
      <c r="J138"/>
      <c r="K138"/>
      <c r="L138"/>
      <c r="M138"/>
      <c r="N138"/>
      <c r="O138"/>
      <c r="P138"/>
      <c r="Q138"/>
      <c r="R138"/>
      <c r="S138"/>
      <c r="T138"/>
      <c r="U138"/>
      <c r="V138"/>
      <c r="W138"/>
      <c r="X138"/>
      <c r="Y138"/>
      <c r="Z138"/>
      <c r="AA138"/>
      <c r="AB138"/>
      <c r="AC138"/>
      <c r="AD138"/>
    </row>
    <row r="139" spans="1:30" x14ac:dyDescent="0.35">
      <c r="A139"/>
      <c r="B139"/>
      <c r="C139"/>
      <c r="D139"/>
      <c r="E139"/>
      <c r="F139"/>
      <c r="G139"/>
      <c r="H139"/>
      <c r="I139"/>
      <c r="J139"/>
      <c r="K139"/>
      <c r="L139"/>
      <c r="M139"/>
      <c r="N139"/>
      <c r="O139"/>
      <c r="P139"/>
      <c r="Q139"/>
      <c r="R139"/>
      <c r="S139"/>
      <c r="T139"/>
      <c r="U139"/>
      <c r="V139"/>
      <c r="W139"/>
      <c r="X139"/>
      <c r="Y139"/>
      <c r="Z139"/>
      <c r="AA139"/>
      <c r="AB139"/>
      <c r="AC139"/>
      <c r="AD139"/>
    </row>
    <row r="140" spans="1:30" x14ac:dyDescent="0.35">
      <c r="A140"/>
      <c r="B140"/>
      <c r="C140"/>
      <c r="D140"/>
      <c r="E140"/>
      <c r="F140"/>
      <c r="G140"/>
      <c r="H140"/>
      <c r="I140"/>
      <c r="J140"/>
      <c r="K140"/>
      <c r="L140"/>
      <c r="M140"/>
      <c r="N140"/>
      <c r="O140"/>
      <c r="P140"/>
      <c r="Q140"/>
      <c r="R140"/>
      <c r="S140"/>
      <c r="T140"/>
      <c r="U140"/>
      <c r="V140"/>
      <c r="W140"/>
      <c r="X140"/>
      <c r="Y140"/>
      <c r="Z140"/>
      <c r="AA140"/>
      <c r="AB140"/>
      <c r="AC140"/>
      <c r="AD140"/>
    </row>
    <row r="141" spans="1:30" x14ac:dyDescent="0.35">
      <c r="A141"/>
      <c r="B141"/>
      <c r="C141"/>
      <c r="D141"/>
      <c r="E141"/>
      <c r="F141"/>
      <c r="G141"/>
      <c r="H141"/>
      <c r="I141"/>
      <c r="J141"/>
      <c r="K141"/>
      <c r="L141"/>
      <c r="M141"/>
      <c r="N141"/>
      <c r="O141"/>
      <c r="P141"/>
      <c r="Q141"/>
      <c r="R141"/>
      <c r="S141"/>
      <c r="T141"/>
      <c r="U141"/>
      <c r="V141"/>
      <c r="W141"/>
      <c r="X141"/>
      <c r="Y141"/>
      <c r="Z141"/>
      <c r="AA141"/>
      <c r="AB141"/>
      <c r="AC141"/>
      <c r="AD141"/>
    </row>
    <row r="142" spans="1:30" x14ac:dyDescent="0.35">
      <c r="A142"/>
      <c r="B142"/>
      <c r="C142"/>
      <c r="D142"/>
      <c r="E142"/>
      <c r="F142"/>
      <c r="G142"/>
      <c r="H142"/>
      <c r="I142"/>
      <c r="J142"/>
      <c r="K142"/>
      <c r="L142"/>
      <c r="M142"/>
      <c r="N142"/>
      <c r="O142"/>
      <c r="P142"/>
      <c r="Q142"/>
      <c r="R142"/>
      <c r="S142"/>
      <c r="T142"/>
      <c r="U142"/>
      <c r="V142"/>
      <c r="W142"/>
      <c r="X142"/>
      <c r="Y142"/>
      <c r="Z142"/>
      <c r="AA142"/>
      <c r="AB142"/>
      <c r="AC142"/>
      <c r="AD142"/>
    </row>
    <row r="143" spans="1:30" x14ac:dyDescent="0.35">
      <c r="A143"/>
      <c r="B143"/>
      <c r="C143"/>
      <c r="D143"/>
      <c r="E143"/>
      <c r="F143"/>
      <c r="G143"/>
      <c r="H143"/>
      <c r="I143"/>
      <c r="J143"/>
      <c r="K143"/>
      <c r="L143"/>
      <c r="M143"/>
      <c r="N143"/>
      <c r="O143"/>
      <c r="P143"/>
      <c r="Q143"/>
      <c r="R143"/>
      <c r="S143"/>
      <c r="T143"/>
      <c r="U143"/>
      <c r="V143"/>
      <c r="W143"/>
      <c r="X143"/>
      <c r="Y143"/>
      <c r="Z143"/>
      <c r="AA143"/>
      <c r="AB143"/>
      <c r="AC143"/>
      <c r="AD143"/>
    </row>
    <row r="144" spans="1:30" x14ac:dyDescent="0.35">
      <c r="A144"/>
      <c r="B144"/>
      <c r="C144"/>
      <c r="D144"/>
      <c r="E144"/>
      <c r="F144"/>
      <c r="G144"/>
      <c r="H144"/>
      <c r="I144"/>
      <c r="J144"/>
      <c r="K144"/>
      <c r="L144"/>
      <c r="M144"/>
      <c r="N144"/>
      <c r="O144"/>
      <c r="P144"/>
      <c r="Q144"/>
      <c r="R144"/>
      <c r="S144"/>
      <c r="T144"/>
      <c r="U144"/>
      <c r="V144"/>
      <c r="W144"/>
      <c r="X144"/>
      <c r="Y144"/>
      <c r="Z144"/>
      <c r="AA144"/>
      <c r="AB144"/>
      <c r="AC144"/>
      <c r="AD144"/>
    </row>
    <row r="145" spans="1:30" x14ac:dyDescent="0.35">
      <c r="A145"/>
      <c r="B145"/>
      <c r="C145"/>
      <c r="D145"/>
      <c r="E145"/>
      <c r="F145"/>
      <c r="G145"/>
      <c r="H145"/>
      <c r="I145"/>
      <c r="J145"/>
      <c r="K145"/>
      <c r="L145"/>
      <c r="M145"/>
      <c r="N145"/>
      <c r="O145"/>
      <c r="P145"/>
      <c r="Q145"/>
      <c r="R145"/>
      <c r="S145"/>
      <c r="T145"/>
      <c r="U145"/>
      <c r="V145"/>
      <c r="W145"/>
      <c r="X145"/>
      <c r="Y145"/>
      <c r="Z145"/>
      <c r="AA145"/>
      <c r="AB145"/>
      <c r="AC145"/>
      <c r="AD145"/>
    </row>
    <row r="146" spans="1:30" x14ac:dyDescent="0.35">
      <c r="A146"/>
      <c r="B146"/>
      <c r="C146"/>
      <c r="D146"/>
      <c r="E146"/>
      <c r="F146"/>
      <c r="G146"/>
      <c r="H146"/>
      <c r="I146"/>
      <c r="J146"/>
      <c r="K146"/>
      <c r="L146"/>
      <c r="M146"/>
      <c r="N146"/>
      <c r="O146"/>
      <c r="P146"/>
      <c r="Q146"/>
      <c r="R146"/>
      <c r="S146"/>
      <c r="T146"/>
      <c r="U146"/>
      <c r="V146"/>
      <c r="W146"/>
      <c r="X146"/>
      <c r="Y146"/>
      <c r="Z146"/>
      <c r="AA146"/>
      <c r="AB146"/>
      <c r="AC146"/>
      <c r="AD146"/>
    </row>
    <row r="147" spans="1:30" x14ac:dyDescent="0.35">
      <c r="A147"/>
      <c r="B147"/>
      <c r="C147"/>
      <c r="D147"/>
      <c r="E147"/>
      <c r="F147"/>
      <c r="G147"/>
      <c r="H147"/>
      <c r="I147"/>
      <c r="J147"/>
      <c r="K147"/>
      <c r="L147"/>
      <c r="M147"/>
      <c r="N147"/>
      <c r="O147"/>
      <c r="P147"/>
      <c r="Q147"/>
      <c r="R147"/>
      <c r="S147"/>
      <c r="T147"/>
      <c r="U147"/>
      <c r="V147"/>
      <c r="W147"/>
      <c r="X147"/>
      <c r="Y147"/>
      <c r="Z147"/>
      <c r="AA147"/>
      <c r="AB147"/>
      <c r="AC147"/>
      <c r="AD147"/>
    </row>
    <row r="148" spans="1:30" x14ac:dyDescent="0.35">
      <c r="A148"/>
      <c r="B148"/>
      <c r="C148"/>
      <c r="D148"/>
      <c r="E148"/>
      <c r="F148"/>
      <c r="G148"/>
      <c r="H148"/>
      <c r="I148"/>
      <c r="J148"/>
      <c r="K148"/>
      <c r="L148"/>
      <c r="M148"/>
      <c r="N148"/>
      <c r="O148"/>
      <c r="P148"/>
      <c r="Q148"/>
      <c r="R148"/>
      <c r="S148"/>
      <c r="T148"/>
      <c r="U148"/>
      <c r="V148"/>
      <c r="W148"/>
      <c r="X148"/>
      <c r="Y148"/>
      <c r="Z148"/>
      <c r="AA148"/>
      <c r="AB148"/>
      <c r="AC148"/>
      <c r="AD148"/>
    </row>
    <row r="149" spans="1:30" x14ac:dyDescent="0.35">
      <c r="A149"/>
      <c r="B149"/>
      <c r="C149"/>
      <c r="D149"/>
      <c r="E149"/>
      <c r="F149"/>
      <c r="G149"/>
      <c r="H149"/>
      <c r="I149"/>
      <c r="J149"/>
      <c r="K149"/>
      <c r="L149"/>
      <c r="M149"/>
      <c r="N149"/>
      <c r="O149"/>
      <c r="P149"/>
      <c r="Q149"/>
      <c r="R149"/>
      <c r="S149"/>
      <c r="T149"/>
      <c r="U149"/>
      <c r="V149"/>
      <c r="W149"/>
      <c r="X149"/>
      <c r="Y149"/>
      <c r="Z149"/>
      <c r="AA149"/>
      <c r="AB149"/>
      <c r="AC149"/>
      <c r="AD149"/>
    </row>
    <row r="150" spans="1:30" x14ac:dyDescent="0.35">
      <c r="A150"/>
      <c r="B150"/>
      <c r="C150"/>
      <c r="D150"/>
      <c r="E150"/>
      <c r="F150"/>
      <c r="G150"/>
      <c r="H150"/>
      <c r="I150"/>
      <c r="J150"/>
      <c r="K150"/>
      <c r="L150"/>
      <c r="M150"/>
      <c r="N150"/>
      <c r="O150"/>
      <c r="P150"/>
      <c r="Q150"/>
      <c r="R150"/>
      <c r="S150"/>
      <c r="T150"/>
      <c r="U150"/>
      <c r="V150"/>
      <c r="W150"/>
      <c r="X150"/>
      <c r="Y150"/>
      <c r="Z150"/>
      <c r="AA150"/>
      <c r="AB150"/>
      <c r="AC150"/>
      <c r="AD150"/>
    </row>
    <row r="151" spans="1:30" x14ac:dyDescent="0.35">
      <c r="A151"/>
      <c r="B151"/>
      <c r="C151"/>
      <c r="D151"/>
      <c r="E151"/>
      <c r="F151"/>
      <c r="G151"/>
      <c r="H151"/>
      <c r="I151"/>
      <c r="J151"/>
      <c r="K151"/>
      <c r="L151"/>
      <c r="M151"/>
      <c r="N151"/>
      <c r="O151"/>
      <c r="P151"/>
      <c r="Q151"/>
      <c r="R151"/>
      <c r="S151"/>
      <c r="T151"/>
      <c r="U151"/>
      <c r="V151"/>
      <c r="W151"/>
      <c r="X151"/>
      <c r="Y151"/>
      <c r="Z151"/>
      <c r="AA151"/>
      <c r="AB151"/>
      <c r="AC151"/>
      <c r="AD151"/>
    </row>
    <row r="152" spans="1:30" x14ac:dyDescent="0.35">
      <c r="A152"/>
      <c r="B152"/>
      <c r="C152"/>
      <c r="D152"/>
      <c r="E152"/>
      <c r="F152"/>
      <c r="G152"/>
      <c r="H152"/>
      <c r="I152"/>
      <c r="J152"/>
      <c r="K152"/>
      <c r="L152"/>
      <c r="M152"/>
      <c r="N152"/>
      <c r="O152"/>
      <c r="P152"/>
      <c r="Q152"/>
      <c r="R152"/>
      <c r="S152"/>
      <c r="T152"/>
      <c r="U152"/>
      <c r="V152"/>
      <c r="W152"/>
      <c r="X152"/>
      <c r="Y152"/>
      <c r="Z152"/>
      <c r="AA152"/>
      <c r="AB152"/>
      <c r="AC152"/>
      <c r="AD152"/>
    </row>
    <row r="153" spans="1:30" x14ac:dyDescent="0.35">
      <c r="A153"/>
      <c r="B153"/>
      <c r="C153"/>
      <c r="D153"/>
      <c r="E153"/>
      <c r="F153"/>
      <c r="G153"/>
      <c r="H153"/>
      <c r="I153"/>
      <c r="J153"/>
      <c r="K153"/>
      <c r="L153"/>
      <c r="M153"/>
      <c r="N153"/>
      <c r="O153"/>
      <c r="P153"/>
      <c r="Q153"/>
      <c r="R153"/>
      <c r="S153"/>
      <c r="T153"/>
      <c r="U153"/>
      <c r="V153"/>
      <c r="W153"/>
      <c r="X153"/>
      <c r="Y153"/>
      <c r="Z153"/>
      <c r="AA153"/>
      <c r="AB153"/>
      <c r="AC153"/>
      <c r="AD153"/>
    </row>
    <row r="154" spans="1:30" x14ac:dyDescent="0.35">
      <c r="A154"/>
      <c r="B154"/>
      <c r="C154"/>
      <c r="D154"/>
      <c r="E154"/>
      <c r="F154"/>
      <c r="G154"/>
      <c r="H154"/>
      <c r="I154"/>
      <c r="J154"/>
      <c r="K154"/>
      <c r="L154"/>
      <c r="M154"/>
      <c r="N154"/>
      <c r="O154"/>
      <c r="P154"/>
      <c r="Q154"/>
      <c r="R154"/>
      <c r="S154"/>
      <c r="T154"/>
      <c r="U154"/>
      <c r="V154"/>
      <c r="W154"/>
      <c r="X154"/>
      <c r="Y154"/>
      <c r="Z154"/>
      <c r="AA154"/>
      <c r="AB154"/>
      <c r="AC154"/>
      <c r="AD154"/>
    </row>
    <row r="155" spans="1:30" x14ac:dyDescent="0.35">
      <c r="A155"/>
      <c r="B155"/>
      <c r="C155"/>
      <c r="D155"/>
      <c r="E155"/>
      <c r="F155"/>
      <c r="G155"/>
      <c r="H155"/>
      <c r="I155"/>
      <c r="J155"/>
      <c r="K155"/>
      <c r="L155"/>
      <c r="M155"/>
      <c r="N155"/>
      <c r="O155"/>
      <c r="P155"/>
      <c r="Q155"/>
      <c r="R155"/>
      <c r="S155"/>
      <c r="T155"/>
      <c r="U155"/>
      <c r="V155"/>
      <c r="W155"/>
      <c r="X155"/>
      <c r="Y155"/>
      <c r="Z155"/>
      <c r="AA155"/>
      <c r="AB155"/>
      <c r="AC155"/>
      <c r="AD155"/>
    </row>
    <row r="156" spans="1:30" x14ac:dyDescent="0.35">
      <c r="A156"/>
      <c r="B156"/>
      <c r="C156"/>
      <c r="D156"/>
      <c r="E156"/>
      <c r="F156"/>
      <c r="G156"/>
      <c r="H156"/>
      <c r="I156"/>
      <c r="J156"/>
      <c r="K156"/>
      <c r="L156"/>
      <c r="M156"/>
      <c r="N156"/>
      <c r="O156"/>
      <c r="P156"/>
      <c r="Q156"/>
      <c r="R156"/>
      <c r="S156"/>
      <c r="T156"/>
      <c r="U156"/>
      <c r="V156"/>
      <c r="W156"/>
      <c r="X156"/>
      <c r="Y156"/>
      <c r="Z156"/>
      <c r="AA156"/>
      <c r="AB156"/>
      <c r="AC156"/>
      <c r="AD156"/>
    </row>
    <row r="157" spans="1:30" x14ac:dyDescent="0.35">
      <c r="A157"/>
      <c r="B157"/>
      <c r="C157"/>
      <c r="D157"/>
      <c r="E157"/>
      <c r="F157"/>
      <c r="G157"/>
      <c r="H157"/>
      <c r="I157"/>
      <c r="J157"/>
      <c r="K157"/>
      <c r="L157"/>
      <c r="M157"/>
      <c r="N157"/>
      <c r="O157"/>
      <c r="P157"/>
      <c r="Q157"/>
      <c r="R157"/>
      <c r="S157"/>
      <c r="T157"/>
      <c r="U157"/>
      <c r="V157"/>
      <c r="W157"/>
      <c r="X157"/>
      <c r="Y157"/>
      <c r="Z157"/>
      <c r="AA157"/>
      <c r="AB157"/>
      <c r="AC157"/>
      <c r="AD157"/>
    </row>
    <row r="158" spans="1:30" x14ac:dyDescent="0.35">
      <c r="A158"/>
      <c r="B158"/>
      <c r="C158"/>
      <c r="D158"/>
      <c r="E158"/>
      <c r="F158"/>
      <c r="G158"/>
      <c r="H158"/>
      <c r="I158"/>
      <c r="J158"/>
      <c r="K158"/>
      <c r="L158"/>
      <c r="M158"/>
      <c r="N158"/>
      <c r="O158"/>
      <c r="P158"/>
      <c r="Q158"/>
      <c r="R158"/>
      <c r="S158"/>
      <c r="T158"/>
      <c r="U158"/>
      <c r="V158"/>
      <c r="W158"/>
      <c r="X158"/>
      <c r="Y158"/>
      <c r="Z158"/>
      <c r="AA158"/>
      <c r="AB158"/>
      <c r="AC158"/>
      <c r="AD158"/>
    </row>
    <row r="159" spans="1:30" x14ac:dyDescent="0.35">
      <c r="A159"/>
      <c r="B159"/>
      <c r="C159"/>
      <c r="D159"/>
      <c r="E159"/>
      <c r="F159"/>
      <c r="G159"/>
      <c r="H159"/>
      <c r="I159"/>
      <c r="J159"/>
      <c r="K159"/>
      <c r="L159"/>
      <c r="M159"/>
      <c r="N159"/>
      <c r="O159"/>
      <c r="P159"/>
      <c r="Q159"/>
      <c r="R159"/>
      <c r="S159"/>
      <c r="T159"/>
      <c r="U159"/>
      <c r="V159"/>
      <c r="W159"/>
      <c r="X159"/>
      <c r="Y159"/>
      <c r="Z159"/>
      <c r="AA159"/>
      <c r="AB159"/>
      <c r="AC159"/>
      <c r="AD159"/>
    </row>
    <row r="160" spans="1:30" x14ac:dyDescent="0.35">
      <c r="A160"/>
      <c r="B160"/>
      <c r="C160"/>
      <c r="D160"/>
      <c r="E160"/>
      <c r="F160"/>
      <c r="G160"/>
      <c r="H160"/>
      <c r="I160"/>
      <c r="J160"/>
      <c r="K160"/>
      <c r="L160"/>
      <c r="M160"/>
      <c r="N160"/>
      <c r="O160"/>
      <c r="P160"/>
      <c r="Q160"/>
      <c r="R160"/>
      <c r="S160"/>
      <c r="T160"/>
      <c r="U160"/>
      <c r="V160"/>
      <c r="W160"/>
      <c r="X160"/>
      <c r="Y160"/>
      <c r="Z160"/>
      <c r="AA160"/>
      <c r="AB160"/>
      <c r="AC160"/>
      <c r="AD160"/>
    </row>
    <row r="161" spans="1:30" x14ac:dyDescent="0.35">
      <c r="A161"/>
      <c r="B161"/>
      <c r="C161"/>
      <c r="D161"/>
      <c r="E161"/>
      <c r="F161"/>
      <c r="G161"/>
      <c r="H161"/>
      <c r="I161"/>
      <c r="J161"/>
      <c r="K161"/>
      <c r="L161"/>
      <c r="M161"/>
      <c r="N161"/>
      <c r="O161"/>
      <c r="P161"/>
      <c r="Q161"/>
      <c r="R161"/>
      <c r="S161"/>
      <c r="T161"/>
      <c r="U161"/>
      <c r="V161"/>
      <c r="W161"/>
      <c r="X161"/>
      <c r="Y161"/>
      <c r="Z161"/>
      <c r="AA161"/>
      <c r="AB161"/>
      <c r="AC161"/>
      <c r="AD161"/>
    </row>
    <row r="162" spans="1:30" x14ac:dyDescent="0.35">
      <c r="A162"/>
      <c r="B162"/>
      <c r="C162"/>
      <c r="D162"/>
      <c r="E162"/>
      <c r="F162"/>
      <c r="G162"/>
      <c r="H162"/>
      <c r="I162"/>
      <c r="J162"/>
      <c r="K162"/>
      <c r="L162"/>
      <c r="M162"/>
      <c r="N162"/>
      <c r="O162"/>
      <c r="P162"/>
      <c r="Q162"/>
      <c r="R162"/>
      <c r="S162"/>
      <c r="T162"/>
      <c r="U162"/>
      <c r="V162"/>
      <c r="W162"/>
      <c r="X162"/>
      <c r="Y162"/>
      <c r="Z162"/>
      <c r="AA162"/>
      <c r="AB162"/>
      <c r="AC162"/>
      <c r="AD162"/>
    </row>
    <row r="163" spans="1:30" x14ac:dyDescent="0.35">
      <c r="A163"/>
      <c r="B163"/>
      <c r="C163"/>
      <c r="D163"/>
      <c r="E163"/>
      <c r="F163"/>
      <c r="G163"/>
      <c r="H163"/>
      <c r="I163"/>
      <c r="J163"/>
      <c r="K163"/>
      <c r="L163"/>
      <c r="M163"/>
      <c r="N163"/>
      <c r="O163"/>
      <c r="P163"/>
      <c r="Q163"/>
      <c r="R163"/>
      <c r="S163"/>
      <c r="T163"/>
      <c r="U163"/>
      <c r="V163"/>
      <c r="W163"/>
      <c r="X163"/>
      <c r="Y163"/>
      <c r="Z163"/>
      <c r="AA163"/>
      <c r="AB163"/>
      <c r="AC163"/>
      <c r="AD163"/>
    </row>
    <row r="164" spans="1:30" x14ac:dyDescent="0.35">
      <c r="A164"/>
      <c r="B164"/>
      <c r="C164"/>
      <c r="D164"/>
      <c r="E164"/>
      <c r="F164"/>
      <c r="G164"/>
      <c r="H164"/>
      <c r="I164"/>
      <c r="J164"/>
      <c r="K164"/>
      <c r="L164"/>
      <c r="M164"/>
      <c r="N164"/>
      <c r="O164"/>
      <c r="P164"/>
      <c r="Q164"/>
      <c r="R164"/>
      <c r="S164"/>
      <c r="T164"/>
      <c r="U164"/>
      <c r="V164"/>
      <c r="W164"/>
      <c r="X164"/>
      <c r="Y164"/>
      <c r="Z164"/>
      <c r="AA164"/>
      <c r="AB164"/>
      <c r="AC164"/>
      <c r="AD164"/>
    </row>
    <row r="165" spans="1:30" x14ac:dyDescent="0.35">
      <c r="A165"/>
      <c r="B165"/>
      <c r="C165"/>
      <c r="D165"/>
      <c r="E165"/>
      <c r="F165"/>
      <c r="G165"/>
      <c r="H165"/>
      <c r="I165"/>
      <c r="J165"/>
      <c r="K165"/>
      <c r="L165"/>
      <c r="M165"/>
      <c r="N165"/>
      <c r="O165"/>
      <c r="P165"/>
      <c r="Q165"/>
      <c r="R165"/>
      <c r="S165"/>
      <c r="T165"/>
      <c r="U165"/>
      <c r="V165"/>
      <c r="W165"/>
      <c r="X165"/>
      <c r="Y165"/>
      <c r="Z165"/>
      <c r="AA165"/>
      <c r="AB165"/>
      <c r="AC165"/>
      <c r="AD165"/>
    </row>
    <row r="166" spans="1:30" x14ac:dyDescent="0.35">
      <c r="A166"/>
      <c r="B166"/>
      <c r="C166"/>
      <c r="D166"/>
      <c r="E166"/>
      <c r="F166"/>
      <c r="G166"/>
      <c r="H166"/>
      <c r="I166"/>
      <c r="J166"/>
      <c r="K166"/>
      <c r="L166"/>
      <c r="M166"/>
      <c r="N166"/>
      <c r="O166"/>
      <c r="P166"/>
      <c r="Q166"/>
      <c r="R166"/>
      <c r="S166"/>
      <c r="T166"/>
      <c r="U166"/>
      <c r="V166"/>
      <c r="W166"/>
      <c r="X166"/>
      <c r="Y166"/>
      <c r="Z166"/>
      <c r="AA166"/>
      <c r="AB166"/>
      <c r="AC166"/>
      <c r="AD166"/>
    </row>
    <row r="167" spans="1:30" x14ac:dyDescent="0.35">
      <c r="A167"/>
      <c r="B167"/>
      <c r="C167"/>
      <c r="D167"/>
      <c r="E167"/>
      <c r="F167"/>
      <c r="G167"/>
      <c r="H167"/>
      <c r="I167"/>
      <c r="J167"/>
      <c r="K167"/>
      <c r="L167"/>
      <c r="M167"/>
      <c r="N167"/>
      <c r="O167"/>
      <c r="P167"/>
      <c r="Q167"/>
      <c r="R167"/>
      <c r="S167"/>
      <c r="T167"/>
      <c r="U167"/>
      <c r="V167"/>
      <c r="W167"/>
      <c r="X167"/>
      <c r="Y167"/>
      <c r="Z167"/>
      <c r="AA167"/>
      <c r="AB167"/>
      <c r="AC167"/>
      <c r="AD167"/>
    </row>
    <row r="168" spans="1:30" x14ac:dyDescent="0.35">
      <c r="A168"/>
      <c r="B168"/>
      <c r="C168"/>
      <c r="D168"/>
      <c r="E168"/>
      <c r="F168"/>
      <c r="G168"/>
      <c r="H168"/>
      <c r="I168"/>
      <c r="J168"/>
      <c r="K168"/>
      <c r="L168"/>
      <c r="M168"/>
      <c r="N168"/>
      <c r="O168"/>
      <c r="P168"/>
      <c r="Q168"/>
      <c r="R168"/>
      <c r="S168"/>
      <c r="T168"/>
      <c r="U168"/>
      <c r="V168"/>
      <c r="W168"/>
      <c r="X168"/>
      <c r="Y168"/>
      <c r="Z168"/>
      <c r="AA168"/>
      <c r="AB168"/>
      <c r="AC168"/>
      <c r="AD168"/>
    </row>
    <row r="169" spans="1:30" x14ac:dyDescent="0.35">
      <c r="A169"/>
      <c r="B169"/>
      <c r="C169"/>
      <c r="D169"/>
      <c r="E169"/>
      <c r="F169"/>
      <c r="G169"/>
      <c r="H169"/>
      <c r="I169"/>
      <c r="J169"/>
      <c r="K169"/>
      <c r="L169"/>
      <c r="M169"/>
      <c r="N169"/>
      <c r="O169"/>
      <c r="P169"/>
      <c r="Q169"/>
      <c r="R169"/>
      <c r="S169"/>
      <c r="T169"/>
      <c r="U169"/>
      <c r="V169"/>
      <c r="W169"/>
      <c r="X169"/>
      <c r="Y169"/>
      <c r="Z169"/>
      <c r="AA169"/>
      <c r="AB169"/>
      <c r="AC169"/>
      <c r="AD169"/>
    </row>
    <row r="170" spans="1:30" x14ac:dyDescent="0.35">
      <c r="A170"/>
      <c r="B170"/>
      <c r="C170"/>
      <c r="D170"/>
      <c r="E170"/>
      <c r="F170"/>
      <c r="G170"/>
      <c r="H170"/>
      <c r="I170"/>
      <c r="J170"/>
      <c r="K170"/>
      <c r="L170"/>
      <c r="M170"/>
      <c r="N170"/>
      <c r="O170"/>
      <c r="P170"/>
      <c r="Q170"/>
      <c r="R170"/>
      <c r="S170"/>
      <c r="T170"/>
      <c r="U170"/>
      <c r="V170"/>
      <c r="W170"/>
      <c r="X170"/>
      <c r="Y170"/>
      <c r="Z170"/>
      <c r="AA170"/>
      <c r="AB170"/>
      <c r="AC170"/>
      <c r="AD170"/>
    </row>
    <row r="171" spans="1:30" x14ac:dyDescent="0.35">
      <c r="A171"/>
      <c r="B171"/>
      <c r="C171"/>
      <c r="D171"/>
      <c r="E171"/>
      <c r="F171"/>
      <c r="G171"/>
      <c r="H171"/>
      <c r="I171"/>
      <c r="J171"/>
      <c r="K171"/>
      <c r="L171"/>
      <c r="M171"/>
      <c r="N171"/>
      <c r="O171"/>
      <c r="P171"/>
      <c r="Q171"/>
      <c r="R171"/>
      <c r="S171"/>
      <c r="T171"/>
      <c r="U171"/>
      <c r="V171"/>
      <c r="W171"/>
      <c r="X171"/>
      <c r="Y171"/>
      <c r="Z171"/>
      <c r="AA171"/>
      <c r="AB171"/>
      <c r="AC171"/>
      <c r="AD171"/>
    </row>
    <row r="172" spans="1:30" x14ac:dyDescent="0.35">
      <c r="A172"/>
      <c r="B172"/>
      <c r="C172"/>
      <c r="D172"/>
      <c r="E172"/>
      <c r="F172"/>
      <c r="G172"/>
      <c r="H172"/>
      <c r="I172"/>
      <c r="J172"/>
      <c r="K172"/>
      <c r="L172"/>
      <c r="M172"/>
      <c r="N172"/>
      <c r="O172"/>
      <c r="P172"/>
      <c r="Q172"/>
      <c r="R172"/>
      <c r="S172"/>
      <c r="T172"/>
      <c r="U172"/>
      <c r="V172"/>
      <c r="W172"/>
      <c r="X172"/>
      <c r="Y172"/>
      <c r="Z172"/>
      <c r="AA172"/>
      <c r="AB172"/>
      <c r="AC172"/>
      <c r="AD172"/>
    </row>
    <row r="173" spans="1:30" x14ac:dyDescent="0.35">
      <c r="A173"/>
      <c r="B173"/>
      <c r="C173"/>
      <c r="D173"/>
      <c r="E173"/>
      <c r="F173"/>
      <c r="G173"/>
      <c r="H173"/>
      <c r="I173"/>
      <c r="J173"/>
      <c r="K173"/>
      <c r="L173"/>
      <c r="M173"/>
      <c r="N173"/>
      <c r="O173"/>
      <c r="P173"/>
      <c r="Q173"/>
      <c r="R173"/>
      <c r="S173"/>
      <c r="T173"/>
      <c r="U173"/>
      <c r="V173"/>
      <c r="W173"/>
      <c r="X173"/>
      <c r="Y173"/>
      <c r="Z173"/>
      <c r="AA173"/>
      <c r="AB173"/>
      <c r="AC173"/>
      <c r="AD173"/>
    </row>
    <row r="174" spans="1:30" x14ac:dyDescent="0.35">
      <c r="A174"/>
      <c r="B174"/>
      <c r="C174"/>
      <c r="D174"/>
      <c r="E174"/>
      <c r="F174"/>
      <c r="G174"/>
      <c r="H174"/>
      <c r="I174"/>
      <c r="J174"/>
      <c r="K174"/>
      <c r="L174"/>
      <c r="M174"/>
      <c r="N174"/>
      <c r="O174"/>
      <c r="P174"/>
      <c r="Q174"/>
      <c r="R174"/>
      <c r="S174"/>
      <c r="T174"/>
      <c r="U174"/>
      <c r="V174"/>
      <c r="W174"/>
      <c r="X174"/>
      <c r="Y174"/>
      <c r="Z174"/>
      <c r="AA174"/>
      <c r="AB174"/>
      <c r="AC174"/>
      <c r="AD174"/>
    </row>
    <row r="175" spans="1:30" x14ac:dyDescent="0.35">
      <c r="A175"/>
      <c r="B175"/>
      <c r="C175"/>
      <c r="D175"/>
      <c r="E175"/>
      <c r="F175"/>
      <c r="G175"/>
      <c r="H175"/>
      <c r="I175"/>
      <c r="J175"/>
      <c r="K175"/>
      <c r="L175"/>
      <c r="M175"/>
      <c r="N175"/>
      <c r="O175"/>
      <c r="P175"/>
      <c r="Q175"/>
      <c r="R175"/>
      <c r="S175"/>
      <c r="T175"/>
      <c r="U175"/>
      <c r="V175"/>
      <c r="W175"/>
      <c r="X175"/>
      <c r="Y175"/>
      <c r="Z175"/>
      <c r="AA175"/>
      <c r="AB175"/>
      <c r="AC175"/>
      <c r="AD175"/>
    </row>
    <row r="176" spans="1:30" x14ac:dyDescent="0.35">
      <c r="A176"/>
      <c r="B176"/>
      <c r="C176"/>
      <c r="D176"/>
      <c r="E176"/>
      <c r="F176"/>
      <c r="G176"/>
      <c r="H176"/>
      <c r="I176"/>
      <c r="J176"/>
      <c r="K176"/>
      <c r="L176"/>
      <c r="M176"/>
      <c r="N176"/>
      <c r="O176"/>
      <c r="P176"/>
      <c r="Q176"/>
      <c r="R176"/>
      <c r="S176"/>
      <c r="T176"/>
      <c r="U176"/>
      <c r="V176"/>
      <c r="W176"/>
      <c r="X176"/>
      <c r="Y176"/>
      <c r="Z176"/>
      <c r="AA176"/>
      <c r="AB176"/>
      <c r="AC176"/>
      <c r="AD176"/>
    </row>
    <row r="177" spans="1:30" x14ac:dyDescent="0.35">
      <c r="A177"/>
      <c r="B177"/>
      <c r="C177"/>
      <c r="D177"/>
      <c r="E177"/>
      <c r="F177"/>
      <c r="G177"/>
      <c r="H177"/>
      <c r="I177"/>
      <c r="J177"/>
      <c r="K177"/>
      <c r="L177"/>
      <c r="M177"/>
      <c r="N177"/>
      <c r="O177"/>
      <c r="P177"/>
      <c r="Q177"/>
      <c r="R177"/>
      <c r="S177"/>
      <c r="T177"/>
      <c r="U177"/>
      <c r="V177"/>
      <c r="W177"/>
      <c r="X177"/>
      <c r="Y177"/>
      <c r="Z177"/>
      <c r="AA177"/>
      <c r="AB177"/>
      <c r="AC177"/>
      <c r="AD177"/>
    </row>
    <row r="178" spans="1:30" x14ac:dyDescent="0.35">
      <c r="A178"/>
      <c r="B178"/>
      <c r="C178"/>
      <c r="D178"/>
      <c r="E178"/>
      <c r="F178"/>
      <c r="G178"/>
      <c r="H178"/>
      <c r="I178"/>
      <c r="J178"/>
      <c r="K178"/>
      <c r="L178"/>
      <c r="M178"/>
      <c r="N178"/>
      <c r="O178"/>
      <c r="P178"/>
      <c r="Q178"/>
      <c r="R178"/>
      <c r="S178"/>
      <c r="T178"/>
      <c r="U178"/>
      <c r="V178"/>
      <c r="W178"/>
      <c r="X178"/>
      <c r="Y178"/>
      <c r="Z178"/>
      <c r="AA178"/>
      <c r="AB178"/>
      <c r="AC178"/>
      <c r="AD178"/>
    </row>
    <row r="179" spans="1:30" x14ac:dyDescent="0.35">
      <c r="A179"/>
      <c r="B179"/>
      <c r="C179"/>
      <c r="D179"/>
      <c r="E179"/>
      <c r="F179"/>
      <c r="G179"/>
      <c r="H179"/>
      <c r="I179"/>
      <c r="J179"/>
      <c r="K179"/>
      <c r="L179"/>
      <c r="M179"/>
      <c r="N179"/>
      <c r="O179"/>
      <c r="P179"/>
      <c r="Q179"/>
      <c r="R179"/>
      <c r="S179"/>
      <c r="T179"/>
      <c r="U179"/>
      <c r="V179"/>
      <c r="W179"/>
      <c r="X179"/>
      <c r="Y179"/>
      <c r="Z179"/>
      <c r="AA179"/>
      <c r="AB179"/>
      <c r="AC179"/>
      <c r="AD179"/>
    </row>
    <row r="180" spans="1:30" x14ac:dyDescent="0.35">
      <c r="A180"/>
      <c r="B180"/>
      <c r="C180"/>
      <c r="D180"/>
      <c r="E180"/>
      <c r="F180"/>
      <c r="G180"/>
      <c r="H180"/>
      <c r="I180"/>
      <c r="J180"/>
      <c r="K180"/>
      <c r="L180"/>
      <c r="M180"/>
      <c r="N180"/>
      <c r="O180"/>
      <c r="P180"/>
      <c r="Q180"/>
      <c r="R180"/>
      <c r="S180"/>
      <c r="T180"/>
      <c r="U180"/>
      <c r="V180"/>
      <c r="W180"/>
      <c r="X180"/>
      <c r="Y180"/>
      <c r="Z180"/>
      <c r="AA180"/>
      <c r="AB180"/>
      <c r="AC180"/>
      <c r="AD180"/>
    </row>
    <row r="181" spans="1:30" x14ac:dyDescent="0.35">
      <c r="A181"/>
      <c r="B181"/>
      <c r="C181"/>
      <c r="D181"/>
      <c r="E181"/>
      <c r="F181"/>
      <c r="G181"/>
      <c r="H181"/>
      <c r="I181"/>
      <c r="J181"/>
      <c r="K181"/>
      <c r="L181"/>
      <c r="M181"/>
      <c r="N181"/>
      <c r="O181"/>
      <c r="P181"/>
      <c r="Q181"/>
      <c r="R181"/>
      <c r="S181"/>
      <c r="T181"/>
      <c r="U181"/>
      <c r="V181"/>
      <c r="W181"/>
      <c r="X181"/>
      <c r="Y181"/>
      <c r="Z181"/>
      <c r="AA181"/>
      <c r="AB181"/>
      <c r="AC181"/>
      <c r="AD181"/>
    </row>
    <row r="182" spans="1:30" x14ac:dyDescent="0.35">
      <c r="A182"/>
      <c r="B182"/>
      <c r="C182"/>
      <c r="D182"/>
      <c r="E182"/>
      <c r="F182"/>
      <c r="G182"/>
      <c r="H182"/>
      <c r="I182"/>
      <c r="J182"/>
      <c r="K182"/>
      <c r="L182"/>
      <c r="M182"/>
      <c r="N182"/>
      <c r="O182"/>
      <c r="P182"/>
      <c r="Q182"/>
      <c r="R182"/>
      <c r="S182"/>
      <c r="T182"/>
      <c r="U182"/>
      <c r="V182"/>
      <c r="W182"/>
      <c r="X182"/>
      <c r="Y182"/>
      <c r="Z182"/>
      <c r="AA182"/>
      <c r="AB182"/>
      <c r="AC182"/>
      <c r="AD182"/>
    </row>
    <row r="183" spans="1:30" x14ac:dyDescent="0.35">
      <c r="A183"/>
      <c r="B183"/>
      <c r="C183"/>
      <c r="D183"/>
      <c r="E183"/>
      <c r="F183"/>
      <c r="G183"/>
      <c r="H183"/>
      <c r="I183"/>
      <c r="J183"/>
      <c r="K183"/>
      <c r="L183"/>
      <c r="M183"/>
      <c r="N183"/>
      <c r="O183"/>
      <c r="P183"/>
      <c r="Q183"/>
      <c r="R183"/>
      <c r="S183"/>
      <c r="T183"/>
      <c r="U183"/>
      <c r="V183"/>
      <c r="W183"/>
      <c r="X183"/>
      <c r="Y183"/>
      <c r="Z183"/>
      <c r="AA183"/>
      <c r="AB183"/>
      <c r="AC183"/>
      <c r="AD183"/>
    </row>
    <row r="184" spans="1:30" x14ac:dyDescent="0.35">
      <c r="A184"/>
      <c r="B184"/>
      <c r="C184"/>
      <c r="D184"/>
      <c r="E184"/>
      <c r="F184"/>
      <c r="G184"/>
      <c r="H184"/>
      <c r="I184"/>
      <c r="J184"/>
      <c r="K184"/>
      <c r="L184"/>
      <c r="M184"/>
      <c r="N184"/>
      <c r="O184"/>
      <c r="P184"/>
      <c r="Q184"/>
      <c r="R184"/>
      <c r="S184"/>
      <c r="T184"/>
      <c r="U184"/>
      <c r="V184"/>
      <c r="W184"/>
      <c r="X184"/>
      <c r="Y184"/>
      <c r="Z184"/>
      <c r="AA184"/>
      <c r="AB184"/>
      <c r="AC184"/>
      <c r="AD184"/>
    </row>
    <row r="185" spans="1:30" x14ac:dyDescent="0.35">
      <c r="A185"/>
      <c r="B185"/>
      <c r="C185"/>
      <c r="D185"/>
      <c r="E185"/>
      <c r="F185"/>
      <c r="G185"/>
      <c r="H185"/>
      <c r="I185"/>
      <c r="J185"/>
      <c r="K185"/>
      <c r="L185"/>
      <c r="M185"/>
      <c r="N185"/>
      <c r="O185"/>
      <c r="P185"/>
      <c r="Q185"/>
      <c r="R185"/>
      <c r="S185"/>
      <c r="T185"/>
      <c r="U185"/>
      <c r="V185"/>
      <c r="W185"/>
      <c r="X185"/>
      <c r="Y185"/>
      <c r="Z185"/>
      <c r="AA185"/>
      <c r="AB185"/>
      <c r="AC185"/>
      <c r="AD185"/>
    </row>
    <row r="186" spans="1:30" x14ac:dyDescent="0.35">
      <c r="A186"/>
      <c r="B186"/>
      <c r="C186"/>
      <c r="D186"/>
      <c r="E186"/>
      <c r="F186"/>
      <c r="G186"/>
      <c r="H186"/>
      <c r="I186"/>
      <c r="J186"/>
      <c r="K186"/>
      <c r="L186"/>
      <c r="M186"/>
      <c r="N186"/>
      <c r="O186"/>
      <c r="P186"/>
      <c r="Q186"/>
      <c r="R186"/>
      <c r="S186"/>
      <c r="T186"/>
      <c r="U186"/>
      <c r="V186"/>
      <c r="W186"/>
      <c r="X186"/>
      <c r="Y186"/>
      <c r="Z186"/>
      <c r="AA186"/>
      <c r="AB186"/>
      <c r="AC186"/>
      <c r="AD186"/>
    </row>
    <row r="187" spans="1:30" x14ac:dyDescent="0.35">
      <c r="A187"/>
      <c r="B187"/>
      <c r="C187"/>
      <c r="D187"/>
      <c r="E187"/>
      <c r="F187"/>
      <c r="G187"/>
      <c r="H187"/>
      <c r="I187"/>
      <c r="J187"/>
      <c r="K187"/>
      <c r="L187"/>
      <c r="M187"/>
      <c r="N187"/>
      <c r="O187"/>
      <c r="P187"/>
      <c r="Q187"/>
      <c r="R187"/>
      <c r="S187"/>
      <c r="T187"/>
      <c r="U187"/>
      <c r="V187"/>
      <c r="W187"/>
      <c r="X187"/>
      <c r="Y187"/>
      <c r="Z187"/>
      <c r="AA187"/>
      <c r="AB187"/>
      <c r="AC187"/>
      <c r="AD187"/>
    </row>
    <row r="188" spans="1:30" x14ac:dyDescent="0.35">
      <c r="A188"/>
      <c r="B188"/>
      <c r="C188"/>
      <c r="D188"/>
      <c r="E188"/>
      <c r="F188"/>
      <c r="G188"/>
      <c r="H188"/>
      <c r="I188"/>
      <c r="J188"/>
      <c r="K188"/>
      <c r="L188"/>
      <c r="M188"/>
      <c r="N188"/>
      <c r="O188"/>
      <c r="P188"/>
      <c r="Q188"/>
      <c r="R188"/>
      <c r="S188"/>
      <c r="T188"/>
      <c r="U188"/>
      <c r="V188"/>
      <c r="W188"/>
      <c r="X188"/>
      <c r="Y188"/>
      <c r="Z188"/>
      <c r="AA188"/>
      <c r="AB188"/>
      <c r="AC188"/>
      <c r="AD188"/>
    </row>
    <row r="189" spans="1:30" x14ac:dyDescent="0.35">
      <c r="A189"/>
      <c r="B189"/>
      <c r="C189"/>
      <c r="D189"/>
      <c r="E189"/>
      <c r="F189"/>
      <c r="G189"/>
      <c r="H189"/>
      <c r="I189"/>
      <c r="J189"/>
      <c r="K189"/>
      <c r="L189"/>
      <c r="M189"/>
      <c r="N189"/>
      <c r="O189"/>
      <c r="P189"/>
      <c r="Q189"/>
      <c r="R189"/>
      <c r="S189"/>
      <c r="T189"/>
      <c r="U189"/>
      <c r="V189"/>
      <c r="W189"/>
      <c r="X189"/>
      <c r="Y189"/>
      <c r="Z189"/>
      <c r="AA189"/>
      <c r="AB189"/>
      <c r="AC189"/>
      <c r="AD189"/>
    </row>
    <row r="190" spans="1:30" x14ac:dyDescent="0.35">
      <c r="A190"/>
      <c r="B190"/>
      <c r="C190"/>
      <c r="D190"/>
      <c r="E190"/>
      <c r="F190"/>
      <c r="G190"/>
      <c r="H190"/>
      <c r="I190"/>
      <c r="J190"/>
      <c r="K190"/>
      <c r="L190"/>
      <c r="M190"/>
      <c r="N190"/>
      <c r="O190"/>
      <c r="P190"/>
      <c r="Q190"/>
      <c r="R190"/>
      <c r="S190"/>
      <c r="T190"/>
      <c r="U190"/>
      <c r="V190"/>
      <c r="W190"/>
      <c r="X190"/>
      <c r="Y190"/>
      <c r="Z190"/>
      <c r="AA190"/>
      <c r="AB190"/>
      <c r="AC190"/>
      <c r="AD190"/>
    </row>
    <row r="191" spans="1:30" x14ac:dyDescent="0.35">
      <c r="A191"/>
      <c r="B191"/>
      <c r="C191"/>
      <c r="D191"/>
      <c r="E191"/>
      <c r="F191"/>
      <c r="G191"/>
      <c r="H191"/>
      <c r="I191"/>
      <c r="J191"/>
      <c r="K191"/>
      <c r="L191"/>
      <c r="M191"/>
      <c r="N191"/>
      <c r="O191"/>
      <c r="P191"/>
      <c r="Q191"/>
      <c r="R191"/>
      <c r="S191"/>
      <c r="T191"/>
      <c r="U191"/>
      <c r="V191"/>
      <c r="W191"/>
      <c r="X191"/>
      <c r="Y191"/>
      <c r="Z191"/>
      <c r="AA191"/>
      <c r="AB191"/>
      <c r="AC191"/>
      <c r="AD191"/>
    </row>
    <row r="192" spans="1:30" x14ac:dyDescent="0.35">
      <c r="A192"/>
      <c r="B192"/>
      <c r="C192"/>
      <c r="D192"/>
      <c r="E192"/>
      <c r="F192"/>
      <c r="G192"/>
      <c r="H192"/>
      <c r="I192"/>
      <c r="J192"/>
      <c r="K192"/>
      <c r="L192"/>
      <c r="M192"/>
      <c r="N192"/>
      <c r="O192"/>
      <c r="P192"/>
      <c r="Q192"/>
      <c r="R192"/>
      <c r="S192"/>
      <c r="T192"/>
      <c r="U192"/>
      <c r="V192"/>
      <c r="W192"/>
      <c r="X192"/>
      <c r="Y192"/>
      <c r="Z192"/>
      <c r="AA192"/>
      <c r="AB192"/>
      <c r="AC192"/>
      <c r="AD192"/>
    </row>
    <row r="193" spans="1:30" x14ac:dyDescent="0.35">
      <c r="A193"/>
      <c r="B193"/>
      <c r="C193"/>
      <c r="D193"/>
      <c r="E193"/>
      <c r="F193"/>
      <c r="G193"/>
      <c r="H193"/>
      <c r="I193"/>
      <c r="J193"/>
      <c r="K193"/>
      <c r="L193"/>
      <c r="M193"/>
      <c r="N193"/>
      <c r="O193"/>
      <c r="P193"/>
      <c r="Q193"/>
      <c r="R193"/>
      <c r="S193"/>
      <c r="T193"/>
      <c r="U193"/>
      <c r="V193"/>
      <c r="W193"/>
      <c r="X193"/>
      <c r="Y193"/>
      <c r="Z193"/>
      <c r="AA193"/>
      <c r="AB193"/>
      <c r="AC193"/>
      <c r="AD193"/>
    </row>
    <row r="194" spans="1:30" x14ac:dyDescent="0.35">
      <c r="A194"/>
      <c r="B194"/>
      <c r="C194"/>
      <c r="D194"/>
      <c r="E194"/>
      <c r="F194"/>
      <c r="G194"/>
      <c r="H194"/>
      <c r="I194"/>
      <c r="J194"/>
      <c r="K194"/>
      <c r="L194"/>
      <c r="M194"/>
      <c r="N194"/>
      <c r="O194"/>
      <c r="P194"/>
      <c r="Q194"/>
      <c r="R194"/>
      <c r="S194"/>
      <c r="T194"/>
      <c r="U194"/>
      <c r="V194"/>
      <c r="W194"/>
      <c r="X194"/>
      <c r="Y194"/>
      <c r="Z194"/>
      <c r="AA194"/>
      <c r="AB194"/>
      <c r="AC194"/>
      <c r="AD194"/>
    </row>
    <row r="195" spans="1:30" x14ac:dyDescent="0.35">
      <c r="A195"/>
      <c r="B195"/>
      <c r="C195"/>
      <c r="D195"/>
      <c r="E195"/>
      <c r="F195"/>
      <c r="G195"/>
      <c r="H195"/>
      <c r="I195"/>
      <c r="J195"/>
      <c r="K195"/>
      <c r="L195"/>
      <c r="M195"/>
      <c r="N195"/>
      <c r="O195"/>
      <c r="P195"/>
      <c r="Q195"/>
      <c r="R195"/>
      <c r="S195"/>
      <c r="T195"/>
      <c r="U195"/>
      <c r="V195"/>
      <c r="W195"/>
      <c r="X195"/>
      <c r="Y195"/>
      <c r="Z195"/>
      <c r="AA195"/>
      <c r="AB195"/>
      <c r="AC195"/>
      <c r="AD195"/>
    </row>
    <row r="196" spans="1:30" x14ac:dyDescent="0.35">
      <c r="A196"/>
      <c r="B196"/>
      <c r="C196"/>
      <c r="D196"/>
      <c r="E196"/>
      <c r="F196"/>
      <c r="G196"/>
      <c r="H196"/>
      <c r="I196"/>
      <c r="J196"/>
      <c r="K196"/>
      <c r="L196"/>
      <c r="M196"/>
      <c r="N196"/>
      <c r="O196"/>
      <c r="P196"/>
      <c r="Q196"/>
      <c r="R196"/>
      <c r="S196"/>
      <c r="T196"/>
      <c r="U196"/>
      <c r="V196"/>
      <c r="W196"/>
      <c r="X196"/>
      <c r="Y196"/>
      <c r="Z196"/>
      <c r="AA196"/>
      <c r="AB196"/>
      <c r="AC196"/>
      <c r="AD196"/>
    </row>
    <row r="197" spans="1:30" x14ac:dyDescent="0.35">
      <c r="A197"/>
      <c r="B197"/>
      <c r="C197"/>
      <c r="D197"/>
      <c r="E197"/>
      <c r="F197"/>
      <c r="G197"/>
      <c r="H197"/>
      <c r="I197"/>
      <c r="J197"/>
      <c r="K197"/>
      <c r="L197"/>
      <c r="M197"/>
      <c r="N197"/>
      <c r="O197"/>
      <c r="P197"/>
      <c r="Q197"/>
      <c r="R197"/>
      <c r="S197"/>
      <c r="T197"/>
      <c r="U197"/>
      <c r="V197"/>
      <c r="W197"/>
      <c r="X197"/>
      <c r="Y197"/>
      <c r="Z197"/>
      <c r="AA197"/>
      <c r="AB197"/>
      <c r="AC197"/>
      <c r="AD197"/>
    </row>
    <row r="198" spans="1:30" x14ac:dyDescent="0.35">
      <c r="A198"/>
      <c r="B198"/>
      <c r="C198"/>
      <c r="D198"/>
      <c r="E198"/>
      <c r="F198"/>
      <c r="G198"/>
      <c r="H198"/>
      <c r="I198"/>
      <c r="J198"/>
      <c r="K198"/>
      <c r="L198"/>
      <c r="M198"/>
      <c r="N198"/>
      <c r="O198"/>
      <c r="P198"/>
      <c r="Q198"/>
      <c r="R198"/>
      <c r="S198"/>
      <c r="T198"/>
      <c r="U198"/>
      <c r="V198"/>
      <c r="W198"/>
      <c r="X198"/>
      <c r="Y198"/>
      <c r="Z198"/>
      <c r="AA198"/>
      <c r="AB198"/>
      <c r="AC198"/>
      <c r="AD198"/>
    </row>
    <row r="199" spans="1:30" x14ac:dyDescent="0.35">
      <c r="A199"/>
      <c r="B199"/>
      <c r="C199"/>
      <c r="D199"/>
      <c r="E199"/>
      <c r="F199"/>
      <c r="G199"/>
      <c r="H199"/>
      <c r="I199"/>
      <c r="J199"/>
      <c r="K199"/>
      <c r="L199"/>
      <c r="M199"/>
      <c r="N199"/>
      <c r="O199"/>
      <c r="P199"/>
      <c r="Q199"/>
      <c r="R199"/>
      <c r="S199"/>
      <c r="T199"/>
      <c r="U199"/>
      <c r="V199"/>
      <c r="W199"/>
      <c r="X199"/>
      <c r="Y199"/>
      <c r="Z199"/>
      <c r="AA199"/>
      <c r="AB199"/>
      <c r="AC199"/>
      <c r="AD199"/>
    </row>
    <row r="200" spans="1:30" x14ac:dyDescent="0.35">
      <c r="A200"/>
      <c r="B200"/>
      <c r="C200"/>
      <c r="D200"/>
      <c r="E200"/>
      <c r="F200"/>
      <c r="G200"/>
      <c r="H200"/>
      <c r="I200"/>
      <c r="J200"/>
      <c r="K200"/>
      <c r="L200"/>
      <c r="M200"/>
      <c r="N200"/>
      <c r="O200"/>
      <c r="P200"/>
      <c r="Q200"/>
      <c r="R200"/>
      <c r="S200"/>
      <c r="T200"/>
      <c r="U200"/>
      <c r="V200"/>
      <c r="W200"/>
      <c r="X200"/>
      <c r="Y200"/>
      <c r="Z200"/>
      <c r="AA200"/>
      <c r="AB200"/>
      <c r="AC200"/>
      <c r="AD200"/>
    </row>
    <row r="201" spans="1:30" x14ac:dyDescent="0.35">
      <c r="A201"/>
      <c r="B201"/>
      <c r="C201"/>
      <c r="D201"/>
      <c r="E201"/>
      <c r="F201"/>
      <c r="G201"/>
      <c r="H201"/>
      <c r="I201"/>
      <c r="J201"/>
      <c r="K201"/>
      <c r="L201"/>
      <c r="M201"/>
      <c r="N201"/>
      <c r="O201"/>
      <c r="P201"/>
      <c r="Q201"/>
      <c r="R201"/>
      <c r="S201"/>
      <c r="T201"/>
      <c r="U201"/>
      <c r="V201"/>
      <c r="W201"/>
      <c r="X201"/>
      <c r="Y201"/>
      <c r="Z201"/>
      <c r="AA201"/>
      <c r="AB201"/>
      <c r="AC201"/>
      <c r="AD201"/>
    </row>
    <row r="202" spans="1:30" x14ac:dyDescent="0.35">
      <c r="A202"/>
      <c r="B202"/>
      <c r="C202"/>
      <c r="D202"/>
      <c r="E202"/>
      <c r="F202"/>
      <c r="G202"/>
      <c r="H202"/>
      <c r="I202"/>
      <c r="J202"/>
      <c r="K202"/>
      <c r="L202"/>
      <c r="M202"/>
      <c r="N202"/>
      <c r="O202"/>
      <c r="P202"/>
      <c r="Q202"/>
      <c r="R202"/>
      <c r="S202"/>
      <c r="T202"/>
      <c r="U202"/>
      <c r="V202"/>
      <c r="W202"/>
      <c r="X202"/>
      <c r="Y202"/>
      <c r="Z202"/>
      <c r="AA202"/>
      <c r="AB202"/>
      <c r="AC202"/>
      <c r="AD202"/>
    </row>
    <row r="203" spans="1:30" x14ac:dyDescent="0.35">
      <c r="A203"/>
      <c r="B203"/>
      <c r="C203"/>
      <c r="D203"/>
      <c r="E203"/>
      <c r="F203"/>
      <c r="G203"/>
      <c r="H203"/>
      <c r="I203"/>
      <c r="J203"/>
      <c r="K203"/>
      <c r="L203"/>
      <c r="M203"/>
      <c r="N203"/>
      <c r="O203"/>
      <c r="P203"/>
      <c r="Q203"/>
      <c r="R203"/>
      <c r="S203"/>
      <c r="T203"/>
      <c r="U203"/>
      <c r="V203"/>
      <c r="W203"/>
      <c r="X203"/>
      <c r="Y203"/>
      <c r="Z203"/>
      <c r="AA203"/>
      <c r="AB203"/>
      <c r="AC203"/>
      <c r="AD203"/>
    </row>
    <row r="204" spans="1:30" x14ac:dyDescent="0.35">
      <c r="A204"/>
      <c r="B204"/>
      <c r="C204"/>
      <c r="D204"/>
      <c r="E204"/>
      <c r="F204"/>
      <c r="G204"/>
      <c r="H204"/>
      <c r="I204"/>
      <c r="J204"/>
      <c r="K204"/>
      <c r="L204"/>
      <c r="M204"/>
      <c r="N204"/>
      <c r="O204"/>
      <c r="P204"/>
      <c r="Q204"/>
      <c r="R204"/>
      <c r="S204"/>
      <c r="T204"/>
      <c r="U204"/>
      <c r="V204"/>
      <c r="W204"/>
      <c r="X204"/>
      <c r="Y204"/>
      <c r="Z204"/>
      <c r="AA204"/>
      <c r="AB204"/>
      <c r="AC204"/>
      <c r="AD204"/>
    </row>
    <row r="205" spans="1:30" x14ac:dyDescent="0.35">
      <c r="A205"/>
      <c r="B205"/>
      <c r="C205"/>
      <c r="D205"/>
      <c r="E205"/>
      <c r="F205"/>
      <c r="G205"/>
      <c r="H205"/>
      <c r="I205"/>
      <c r="J205"/>
      <c r="K205"/>
      <c r="L205"/>
      <c r="M205"/>
      <c r="N205"/>
      <c r="O205"/>
      <c r="P205"/>
      <c r="Q205"/>
      <c r="R205"/>
      <c r="S205"/>
      <c r="T205"/>
      <c r="U205"/>
      <c r="V205"/>
      <c r="W205"/>
      <c r="X205"/>
      <c r="Y205"/>
      <c r="Z205"/>
      <c r="AA205"/>
      <c r="AB205"/>
      <c r="AC205"/>
      <c r="AD205"/>
    </row>
    <row r="206" spans="1:30" x14ac:dyDescent="0.35">
      <c r="A206"/>
      <c r="B206"/>
      <c r="C206"/>
      <c r="D206"/>
      <c r="E206"/>
      <c r="F206"/>
      <c r="G206"/>
      <c r="H206"/>
      <c r="I206"/>
      <c r="J206"/>
      <c r="K206"/>
      <c r="L206"/>
      <c r="M206"/>
      <c r="N206"/>
      <c r="O206"/>
      <c r="P206"/>
      <c r="Q206"/>
      <c r="R206"/>
      <c r="S206"/>
      <c r="T206"/>
      <c r="U206"/>
      <c r="V206"/>
      <c r="W206"/>
      <c r="X206"/>
      <c r="Y206"/>
      <c r="Z206"/>
      <c r="AA206"/>
      <c r="AB206"/>
      <c r="AC206"/>
      <c r="AD206"/>
    </row>
    <row r="207" spans="1:30" x14ac:dyDescent="0.35">
      <c r="A207"/>
      <c r="B207"/>
      <c r="C207"/>
      <c r="D207"/>
      <c r="E207"/>
      <c r="F207"/>
      <c r="G207"/>
      <c r="H207"/>
      <c r="I207"/>
      <c r="J207"/>
      <c r="K207"/>
      <c r="L207"/>
      <c r="M207"/>
      <c r="N207"/>
      <c r="O207"/>
      <c r="P207"/>
      <c r="Q207"/>
      <c r="R207"/>
      <c r="S207"/>
      <c r="T207"/>
      <c r="U207"/>
      <c r="V207"/>
      <c r="W207"/>
      <c r="X207"/>
      <c r="Y207"/>
      <c r="Z207"/>
      <c r="AA207"/>
      <c r="AB207"/>
      <c r="AC207"/>
      <c r="AD207"/>
    </row>
    <row r="208" spans="1:30" x14ac:dyDescent="0.35">
      <c r="A208"/>
      <c r="B208"/>
      <c r="C208"/>
      <c r="D208"/>
      <c r="E208"/>
      <c r="F208"/>
      <c r="G208"/>
      <c r="H208"/>
      <c r="I208"/>
      <c r="J208"/>
      <c r="K208"/>
      <c r="L208"/>
      <c r="M208"/>
      <c r="N208"/>
      <c r="O208"/>
      <c r="P208"/>
      <c r="Q208"/>
      <c r="R208"/>
      <c r="S208"/>
      <c r="T208"/>
      <c r="U208"/>
      <c r="V208"/>
      <c r="W208"/>
      <c r="X208"/>
      <c r="Y208"/>
      <c r="Z208"/>
      <c r="AA208"/>
      <c r="AB208"/>
      <c r="AC208"/>
      <c r="AD208"/>
    </row>
    <row r="209" spans="1:30" x14ac:dyDescent="0.35">
      <c r="A209"/>
      <c r="B209"/>
      <c r="C209"/>
      <c r="D209"/>
      <c r="E209"/>
      <c r="F209"/>
      <c r="G209"/>
      <c r="H209"/>
      <c r="I209"/>
      <c r="J209"/>
      <c r="K209"/>
      <c r="L209"/>
      <c r="M209"/>
      <c r="N209"/>
      <c r="O209"/>
      <c r="P209"/>
      <c r="Q209"/>
      <c r="R209"/>
      <c r="S209"/>
      <c r="T209"/>
      <c r="U209"/>
      <c r="V209"/>
      <c r="W209"/>
      <c r="X209"/>
      <c r="Y209"/>
      <c r="Z209"/>
      <c r="AA209"/>
      <c r="AB209"/>
      <c r="AC209"/>
      <c r="AD209"/>
    </row>
    <row r="210" spans="1:30" x14ac:dyDescent="0.35">
      <c r="A210"/>
      <c r="B210"/>
      <c r="C210"/>
      <c r="D210"/>
      <c r="E210"/>
      <c r="F210"/>
      <c r="G210"/>
      <c r="H210"/>
      <c r="I210"/>
      <c r="J210"/>
      <c r="K210"/>
      <c r="L210"/>
      <c r="M210"/>
      <c r="N210"/>
      <c r="O210"/>
      <c r="P210"/>
      <c r="Q210"/>
      <c r="R210"/>
      <c r="S210"/>
      <c r="T210"/>
      <c r="U210"/>
      <c r="V210"/>
      <c r="W210"/>
      <c r="X210"/>
      <c r="Y210"/>
      <c r="Z210"/>
      <c r="AA210"/>
      <c r="AB210"/>
      <c r="AC210"/>
      <c r="AD210"/>
    </row>
    <row r="211" spans="1:30" x14ac:dyDescent="0.35">
      <c r="A211"/>
      <c r="B211"/>
      <c r="C211"/>
      <c r="D211"/>
      <c r="E211"/>
      <c r="F211"/>
      <c r="G211"/>
      <c r="H211"/>
      <c r="I211"/>
      <c r="J211"/>
      <c r="K211"/>
      <c r="L211"/>
      <c r="M211"/>
      <c r="N211"/>
      <c r="O211"/>
      <c r="P211"/>
      <c r="Q211"/>
      <c r="R211"/>
      <c r="S211"/>
      <c r="T211"/>
      <c r="U211"/>
      <c r="V211"/>
      <c r="W211"/>
      <c r="X211"/>
      <c r="Y211"/>
      <c r="Z211"/>
      <c r="AA211"/>
      <c r="AB211"/>
      <c r="AC211"/>
      <c r="AD211"/>
    </row>
    <row r="212" spans="1:30" x14ac:dyDescent="0.35">
      <c r="A212"/>
      <c r="B212"/>
      <c r="C212"/>
      <c r="D212"/>
      <c r="E212"/>
      <c r="F212"/>
      <c r="G212"/>
      <c r="H212"/>
      <c r="I212"/>
      <c r="J212"/>
      <c r="K212"/>
      <c r="L212"/>
      <c r="M212"/>
      <c r="N212"/>
      <c r="O212"/>
      <c r="P212"/>
      <c r="Q212"/>
      <c r="R212"/>
      <c r="S212"/>
      <c r="T212"/>
      <c r="U212"/>
      <c r="V212"/>
      <c r="W212"/>
      <c r="X212"/>
      <c r="Y212"/>
      <c r="Z212"/>
      <c r="AA212"/>
      <c r="AB212"/>
      <c r="AC212"/>
      <c r="AD212"/>
    </row>
    <row r="213" spans="1:30" x14ac:dyDescent="0.35">
      <c r="A213"/>
      <c r="B213"/>
      <c r="C213"/>
      <c r="D213"/>
      <c r="E213"/>
      <c r="F213"/>
      <c r="G213"/>
      <c r="H213"/>
      <c r="I213"/>
      <c r="J213"/>
      <c r="K213"/>
      <c r="L213"/>
      <c r="M213"/>
      <c r="N213"/>
      <c r="O213"/>
      <c r="P213"/>
      <c r="Q213"/>
      <c r="R213"/>
      <c r="S213"/>
      <c r="T213"/>
      <c r="U213"/>
      <c r="V213"/>
      <c r="W213"/>
      <c r="X213"/>
      <c r="Y213"/>
      <c r="Z213"/>
      <c r="AA213"/>
      <c r="AB213"/>
      <c r="AC213"/>
      <c r="AD213"/>
    </row>
    <row r="214" spans="1:30" x14ac:dyDescent="0.35">
      <c r="A214"/>
      <c r="B214"/>
      <c r="C214"/>
      <c r="D214"/>
      <c r="E214"/>
      <c r="F214"/>
      <c r="G214"/>
      <c r="H214"/>
      <c r="I214"/>
      <c r="J214"/>
      <c r="K214"/>
      <c r="L214"/>
      <c r="M214"/>
      <c r="N214"/>
      <c r="O214"/>
      <c r="P214"/>
      <c r="Q214"/>
      <c r="R214"/>
      <c r="S214"/>
      <c r="T214"/>
      <c r="U214"/>
      <c r="V214"/>
      <c r="W214"/>
      <c r="X214"/>
      <c r="Y214"/>
      <c r="Z214"/>
      <c r="AA214"/>
      <c r="AB214"/>
      <c r="AC214"/>
      <c r="AD214"/>
    </row>
    <row r="215" spans="1:30" x14ac:dyDescent="0.35">
      <c r="A215"/>
      <c r="B215"/>
      <c r="C215"/>
      <c r="D215"/>
      <c r="E215"/>
      <c r="F215"/>
      <c r="G215"/>
      <c r="H215"/>
      <c r="I215"/>
      <c r="J215"/>
      <c r="K215"/>
      <c r="L215"/>
      <c r="M215"/>
      <c r="N215"/>
      <c r="O215"/>
      <c r="P215"/>
      <c r="Q215"/>
      <c r="R215"/>
      <c r="S215"/>
      <c r="T215"/>
      <c r="U215"/>
      <c r="V215"/>
      <c r="W215"/>
      <c r="X215"/>
      <c r="Y215"/>
      <c r="Z215"/>
      <c r="AA215"/>
      <c r="AB215"/>
      <c r="AC215"/>
      <c r="AD215"/>
    </row>
    <row r="216" spans="1:30" x14ac:dyDescent="0.35">
      <c r="A216"/>
      <c r="B216"/>
      <c r="C216"/>
      <c r="D216"/>
      <c r="E216"/>
      <c r="F216"/>
      <c r="G216"/>
      <c r="H216"/>
      <c r="I216"/>
      <c r="J216"/>
      <c r="K216"/>
      <c r="L216"/>
      <c r="M216"/>
      <c r="N216"/>
      <c r="O216"/>
      <c r="P216"/>
      <c r="Q216"/>
      <c r="R216"/>
      <c r="S216"/>
      <c r="T216"/>
      <c r="U216"/>
      <c r="V216"/>
      <c r="W216"/>
      <c r="X216"/>
      <c r="Y216"/>
      <c r="Z216"/>
      <c r="AA216"/>
      <c r="AB216"/>
      <c r="AC216"/>
      <c r="AD216"/>
    </row>
    <row r="217" spans="1:30" x14ac:dyDescent="0.35">
      <c r="A217"/>
      <c r="B217"/>
      <c r="C217"/>
      <c r="D217"/>
      <c r="E217"/>
      <c r="F217"/>
      <c r="G217"/>
      <c r="H217"/>
      <c r="I217"/>
      <c r="J217"/>
      <c r="K217"/>
      <c r="L217"/>
      <c r="M217"/>
      <c r="N217"/>
      <c r="O217"/>
      <c r="P217"/>
      <c r="Q217"/>
      <c r="R217"/>
      <c r="S217"/>
      <c r="T217"/>
      <c r="U217"/>
      <c r="V217"/>
      <c r="W217"/>
      <c r="X217"/>
      <c r="Y217"/>
      <c r="Z217"/>
      <c r="AA217"/>
      <c r="AB217"/>
      <c r="AC217"/>
      <c r="AD217"/>
    </row>
    <row r="218" spans="1:30" x14ac:dyDescent="0.35">
      <c r="A218"/>
      <c r="B218"/>
      <c r="C218"/>
      <c r="D218"/>
      <c r="E218"/>
      <c r="F218"/>
      <c r="G218"/>
      <c r="H218"/>
      <c r="I218"/>
      <c r="J218"/>
      <c r="K218"/>
      <c r="L218"/>
      <c r="M218"/>
      <c r="N218"/>
      <c r="O218"/>
      <c r="P218"/>
      <c r="Q218"/>
      <c r="R218"/>
      <c r="S218"/>
      <c r="T218"/>
      <c r="U218"/>
      <c r="V218"/>
      <c r="W218"/>
      <c r="X218"/>
      <c r="Y218"/>
      <c r="Z218"/>
      <c r="AA218"/>
      <c r="AB218"/>
      <c r="AC218"/>
      <c r="AD218"/>
    </row>
    <row r="219" spans="1:30" x14ac:dyDescent="0.35">
      <c r="A219"/>
      <c r="B219"/>
      <c r="C219"/>
      <c r="D219"/>
      <c r="E219"/>
      <c r="F219"/>
      <c r="G219"/>
      <c r="H219"/>
      <c r="I219"/>
      <c r="J219"/>
      <c r="K219"/>
      <c r="L219"/>
      <c r="M219"/>
      <c r="N219"/>
      <c r="O219"/>
      <c r="P219"/>
      <c r="Q219"/>
      <c r="R219"/>
      <c r="S219"/>
      <c r="T219"/>
      <c r="U219"/>
      <c r="V219"/>
      <c r="W219"/>
      <c r="X219"/>
      <c r="Y219"/>
      <c r="Z219"/>
      <c r="AA219"/>
      <c r="AB219"/>
      <c r="AC219"/>
      <c r="AD219"/>
    </row>
    <row r="220" spans="1:30" x14ac:dyDescent="0.35">
      <c r="A220"/>
      <c r="B220"/>
      <c r="C220"/>
      <c r="D220"/>
      <c r="E220"/>
      <c r="F220"/>
      <c r="G220"/>
      <c r="H220"/>
      <c r="I220"/>
      <c r="J220"/>
      <c r="K220"/>
      <c r="L220"/>
      <c r="M220"/>
      <c r="N220"/>
      <c r="O220"/>
      <c r="P220"/>
      <c r="Q220"/>
      <c r="R220"/>
      <c r="S220"/>
      <c r="T220"/>
      <c r="U220"/>
      <c r="V220"/>
      <c r="W220"/>
      <c r="X220"/>
      <c r="Y220"/>
      <c r="Z220"/>
      <c r="AA220"/>
      <c r="AB220"/>
      <c r="AC220"/>
      <c r="AD220"/>
    </row>
    <row r="221" spans="1:30" x14ac:dyDescent="0.35">
      <c r="A221"/>
      <c r="B221"/>
      <c r="C221"/>
      <c r="D221"/>
      <c r="E221"/>
      <c r="F221"/>
      <c r="G221"/>
      <c r="H221"/>
      <c r="I221"/>
      <c r="J221"/>
      <c r="K221"/>
      <c r="L221"/>
      <c r="M221"/>
      <c r="N221"/>
      <c r="O221"/>
      <c r="P221"/>
      <c r="Q221"/>
      <c r="R221"/>
      <c r="S221"/>
      <c r="T221"/>
      <c r="U221"/>
      <c r="V221"/>
      <c r="W221"/>
      <c r="X221"/>
      <c r="Y221"/>
      <c r="Z221"/>
      <c r="AA221"/>
      <c r="AB221"/>
      <c r="AC221"/>
      <c r="AD221"/>
    </row>
    <row r="222" spans="1:30" x14ac:dyDescent="0.35">
      <c r="A222"/>
      <c r="B222"/>
      <c r="C222"/>
      <c r="D222"/>
      <c r="E222"/>
      <c r="F222"/>
      <c r="G222"/>
      <c r="H222"/>
      <c r="I222"/>
      <c r="J222"/>
      <c r="K222"/>
      <c r="L222"/>
      <c r="M222"/>
      <c r="N222"/>
      <c r="O222"/>
      <c r="P222"/>
      <c r="Q222"/>
      <c r="R222"/>
      <c r="S222"/>
      <c r="T222"/>
      <c r="U222"/>
      <c r="V222"/>
      <c r="W222"/>
      <c r="X222"/>
      <c r="Y222"/>
      <c r="Z222"/>
      <c r="AA222"/>
      <c r="AB222"/>
      <c r="AC222"/>
      <c r="AD222"/>
    </row>
    <row r="223" spans="1:30" x14ac:dyDescent="0.35">
      <c r="A223"/>
      <c r="B223"/>
      <c r="C223"/>
      <c r="D223"/>
      <c r="E223"/>
      <c r="F223"/>
      <c r="G223"/>
      <c r="H223"/>
      <c r="I223"/>
      <c r="J223"/>
      <c r="K223"/>
      <c r="L223"/>
      <c r="M223"/>
      <c r="N223"/>
      <c r="O223"/>
      <c r="P223"/>
      <c r="Q223"/>
      <c r="R223"/>
      <c r="S223"/>
      <c r="T223"/>
      <c r="U223"/>
      <c r="V223"/>
      <c r="W223"/>
      <c r="X223"/>
      <c r="Y223"/>
      <c r="Z223"/>
      <c r="AA223"/>
      <c r="AB223"/>
      <c r="AC223"/>
      <c r="AD223"/>
    </row>
    <row r="224" spans="1:30" x14ac:dyDescent="0.35">
      <c r="A224"/>
      <c r="B224"/>
      <c r="C224"/>
      <c r="D224"/>
      <c r="E224"/>
      <c r="F224"/>
      <c r="G224"/>
      <c r="H224"/>
      <c r="I224"/>
      <c r="J224"/>
      <c r="K224"/>
      <c r="L224"/>
      <c r="M224"/>
      <c r="N224"/>
      <c r="O224"/>
      <c r="P224"/>
      <c r="Q224"/>
      <c r="R224"/>
      <c r="S224"/>
      <c r="T224"/>
      <c r="U224"/>
      <c r="V224"/>
      <c r="W224"/>
      <c r="X224"/>
      <c r="Y224"/>
      <c r="Z224"/>
      <c r="AA224"/>
      <c r="AB224"/>
      <c r="AC224"/>
      <c r="AD224"/>
    </row>
    <row r="225" spans="1:30" x14ac:dyDescent="0.35">
      <c r="A225"/>
      <c r="B225"/>
      <c r="C225"/>
      <c r="D225"/>
      <c r="E225"/>
      <c r="F225"/>
      <c r="G225"/>
      <c r="H225"/>
      <c r="I225"/>
      <c r="J225"/>
      <c r="K225"/>
      <c r="L225"/>
      <c r="M225"/>
      <c r="N225"/>
      <c r="O225"/>
      <c r="P225"/>
      <c r="Q225"/>
      <c r="R225"/>
      <c r="S225"/>
      <c r="T225"/>
      <c r="U225"/>
      <c r="V225"/>
      <c r="W225"/>
      <c r="X225"/>
      <c r="Y225"/>
      <c r="Z225"/>
      <c r="AA225"/>
      <c r="AB225"/>
      <c r="AC225"/>
      <c r="AD225"/>
    </row>
    <row r="226" spans="1:30" x14ac:dyDescent="0.35">
      <c r="A226"/>
      <c r="B226"/>
      <c r="C226"/>
      <c r="D226"/>
      <c r="E226"/>
      <c r="F226"/>
      <c r="G226"/>
      <c r="H226"/>
      <c r="I226"/>
      <c r="J226"/>
      <c r="K226"/>
      <c r="L226"/>
      <c r="M226"/>
      <c r="N226"/>
      <c r="O226"/>
      <c r="P226"/>
      <c r="Q226"/>
      <c r="R226"/>
      <c r="S226"/>
      <c r="T226"/>
      <c r="U226"/>
      <c r="V226"/>
      <c r="W226"/>
      <c r="X226"/>
      <c r="Y226"/>
      <c r="Z226"/>
      <c r="AA226"/>
      <c r="AB226"/>
      <c r="AC226"/>
      <c r="AD226"/>
    </row>
    <row r="227" spans="1:30" x14ac:dyDescent="0.35">
      <c r="A227"/>
      <c r="B227"/>
      <c r="C227"/>
      <c r="D227"/>
      <c r="E227"/>
      <c r="F227"/>
      <c r="G227"/>
      <c r="H227"/>
      <c r="I227"/>
      <c r="J227"/>
      <c r="K227"/>
      <c r="L227"/>
      <c r="M227"/>
      <c r="N227"/>
      <c r="O227"/>
      <c r="P227"/>
      <c r="Q227"/>
      <c r="R227"/>
      <c r="S227"/>
      <c r="T227"/>
      <c r="U227"/>
      <c r="V227"/>
      <c r="W227"/>
      <c r="X227"/>
      <c r="Y227"/>
      <c r="Z227"/>
      <c r="AA227"/>
      <c r="AB227"/>
      <c r="AC227"/>
      <c r="AD227"/>
    </row>
    <row r="228" spans="1:30" x14ac:dyDescent="0.35">
      <c r="A228"/>
      <c r="B228"/>
      <c r="C228"/>
      <c r="D228"/>
      <c r="E228"/>
      <c r="F228"/>
      <c r="G228"/>
      <c r="H228"/>
      <c r="I228"/>
      <c r="J228"/>
      <c r="K228"/>
      <c r="L228"/>
      <c r="M228"/>
      <c r="N228"/>
      <c r="O228"/>
      <c r="P228"/>
      <c r="Q228"/>
      <c r="R228"/>
      <c r="S228"/>
      <c r="T228"/>
      <c r="U228"/>
      <c r="V228"/>
      <c r="W228"/>
      <c r="X228"/>
      <c r="Y228"/>
      <c r="Z228"/>
      <c r="AA228"/>
      <c r="AB228"/>
      <c r="AC228"/>
      <c r="AD228"/>
    </row>
    <row r="229" spans="1:30" x14ac:dyDescent="0.35">
      <c r="A229"/>
      <c r="B229"/>
      <c r="C229"/>
      <c r="D229"/>
      <c r="E229"/>
      <c r="F229"/>
      <c r="G229"/>
      <c r="H229"/>
      <c r="I229"/>
      <c r="J229"/>
      <c r="K229"/>
      <c r="L229"/>
      <c r="M229"/>
      <c r="N229"/>
      <c r="O229"/>
      <c r="P229"/>
      <c r="Q229"/>
      <c r="R229"/>
      <c r="S229"/>
      <c r="T229"/>
      <c r="U229"/>
      <c r="V229"/>
      <c r="W229"/>
      <c r="X229"/>
      <c r="Y229"/>
      <c r="Z229"/>
      <c r="AA229"/>
      <c r="AB229"/>
      <c r="AC229"/>
      <c r="AD229"/>
    </row>
    <row r="230" spans="1:30" x14ac:dyDescent="0.35">
      <c r="A230"/>
      <c r="B230"/>
      <c r="C230"/>
      <c r="D230"/>
      <c r="E230"/>
      <c r="F230"/>
      <c r="G230"/>
      <c r="H230"/>
      <c r="I230"/>
      <c r="J230"/>
      <c r="K230"/>
      <c r="L230"/>
      <c r="M230"/>
      <c r="N230"/>
      <c r="O230"/>
      <c r="P230"/>
      <c r="Q230"/>
      <c r="R230"/>
      <c r="S230"/>
      <c r="T230"/>
      <c r="U230"/>
      <c r="V230"/>
      <c r="W230"/>
      <c r="X230"/>
      <c r="Y230"/>
      <c r="Z230"/>
      <c r="AA230"/>
      <c r="AB230"/>
      <c r="AC230"/>
      <c r="AD230"/>
    </row>
    <row r="231" spans="1:30" x14ac:dyDescent="0.35">
      <c r="A231"/>
      <c r="B231"/>
      <c r="C231"/>
      <c r="D231"/>
      <c r="E231"/>
      <c r="F231"/>
      <c r="G231"/>
      <c r="H231"/>
      <c r="I231"/>
      <c r="J231"/>
      <c r="K231"/>
      <c r="L231"/>
      <c r="M231"/>
      <c r="N231"/>
      <c r="O231"/>
      <c r="P231"/>
      <c r="Q231"/>
      <c r="R231"/>
      <c r="S231"/>
      <c r="T231"/>
      <c r="U231"/>
      <c r="V231"/>
      <c r="W231"/>
      <c r="X231"/>
      <c r="Y231"/>
      <c r="Z231"/>
      <c r="AA231"/>
      <c r="AB231"/>
      <c r="AC231"/>
      <c r="AD231"/>
    </row>
    <row r="232" spans="1:30" x14ac:dyDescent="0.35">
      <c r="A232"/>
      <c r="B232"/>
      <c r="C232"/>
      <c r="D232"/>
      <c r="E232"/>
      <c r="F232"/>
      <c r="G232"/>
      <c r="H232"/>
      <c r="I232"/>
      <c r="J232"/>
      <c r="K232"/>
      <c r="L232"/>
      <c r="M232"/>
      <c r="N232"/>
      <c r="O232"/>
      <c r="P232"/>
      <c r="Q232"/>
      <c r="R232"/>
      <c r="S232"/>
      <c r="T232"/>
      <c r="U232"/>
      <c r="V232"/>
      <c r="W232"/>
      <c r="X232"/>
      <c r="Y232"/>
      <c r="Z232"/>
      <c r="AA232"/>
      <c r="AB232"/>
      <c r="AC232"/>
      <c r="AD232"/>
    </row>
    <row r="233" spans="1:30" x14ac:dyDescent="0.35">
      <c r="A233"/>
      <c r="B233"/>
      <c r="C233"/>
      <c r="D233"/>
      <c r="E233"/>
      <c r="F233"/>
      <c r="G233"/>
      <c r="H233"/>
      <c r="I233"/>
      <c r="J233"/>
      <c r="K233"/>
      <c r="L233"/>
      <c r="M233"/>
      <c r="N233"/>
      <c r="O233"/>
      <c r="P233"/>
      <c r="Q233"/>
      <c r="R233"/>
      <c r="S233"/>
      <c r="T233"/>
      <c r="U233"/>
      <c r="V233"/>
      <c r="W233"/>
      <c r="X233"/>
      <c r="Y233"/>
      <c r="Z233"/>
      <c r="AA233"/>
      <c r="AB233"/>
      <c r="AC233"/>
      <c r="AD233"/>
    </row>
    <row r="234" spans="1:30" x14ac:dyDescent="0.35">
      <c r="A234"/>
      <c r="B234"/>
      <c r="C234"/>
      <c r="D234"/>
      <c r="E234"/>
      <c r="F234"/>
      <c r="G234"/>
      <c r="H234"/>
      <c r="I234"/>
      <c r="J234"/>
      <c r="K234"/>
      <c r="L234"/>
      <c r="M234"/>
      <c r="N234"/>
      <c r="O234"/>
      <c r="P234"/>
      <c r="Q234"/>
      <c r="R234"/>
      <c r="S234"/>
      <c r="T234"/>
      <c r="U234"/>
      <c r="V234"/>
      <c r="W234"/>
      <c r="X234"/>
      <c r="Y234"/>
      <c r="Z234"/>
      <c r="AA234"/>
      <c r="AB234"/>
      <c r="AC234"/>
      <c r="AD234"/>
    </row>
    <row r="235" spans="1:30" x14ac:dyDescent="0.35">
      <c r="A235"/>
      <c r="B235"/>
      <c r="C235"/>
      <c r="D235"/>
      <c r="E235"/>
      <c r="F235"/>
      <c r="G235"/>
      <c r="H235"/>
      <c r="I235"/>
      <c r="J235"/>
      <c r="K235"/>
      <c r="L235"/>
      <c r="M235"/>
      <c r="N235"/>
      <c r="O235"/>
      <c r="P235"/>
      <c r="Q235"/>
      <c r="R235"/>
      <c r="S235"/>
      <c r="T235"/>
      <c r="U235"/>
      <c r="V235"/>
      <c r="W235"/>
      <c r="X235"/>
      <c r="Y235"/>
      <c r="Z235"/>
      <c r="AA235"/>
      <c r="AB235"/>
      <c r="AC235"/>
      <c r="AD235"/>
    </row>
    <row r="236" spans="1:30" x14ac:dyDescent="0.35">
      <c r="A236"/>
      <c r="B236"/>
      <c r="C236"/>
      <c r="D236"/>
      <c r="E236"/>
      <c r="F236"/>
      <c r="G236"/>
      <c r="H236"/>
      <c r="I236"/>
      <c r="J236"/>
      <c r="K236"/>
      <c r="L236"/>
      <c r="M236"/>
      <c r="N236"/>
      <c r="O236"/>
      <c r="P236"/>
      <c r="Q236"/>
      <c r="R236"/>
      <c r="S236"/>
      <c r="T236"/>
      <c r="U236"/>
      <c r="V236"/>
      <c r="W236"/>
      <c r="X236"/>
      <c r="Y236"/>
      <c r="Z236"/>
      <c r="AA236"/>
      <c r="AB236"/>
      <c r="AC236"/>
      <c r="AD236"/>
    </row>
    <row r="237" spans="1:30" x14ac:dyDescent="0.35">
      <c r="A237"/>
      <c r="B237"/>
      <c r="C237"/>
      <c r="D237"/>
      <c r="E237"/>
      <c r="F237"/>
      <c r="G237"/>
      <c r="H237"/>
      <c r="I237"/>
      <c r="J237"/>
      <c r="K237"/>
      <c r="L237"/>
      <c r="M237"/>
      <c r="N237"/>
      <c r="O237"/>
      <c r="P237"/>
      <c r="Q237"/>
      <c r="R237"/>
      <c r="S237"/>
      <c r="T237"/>
      <c r="U237"/>
      <c r="V237"/>
      <c r="W237"/>
      <c r="X237"/>
      <c r="Y237"/>
      <c r="Z237"/>
      <c r="AA237"/>
      <c r="AB237"/>
      <c r="AC237"/>
      <c r="AD237"/>
    </row>
    <row r="238" spans="1:30" x14ac:dyDescent="0.35">
      <c r="A238"/>
      <c r="B238"/>
      <c r="C238"/>
      <c r="D238"/>
      <c r="E238"/>
      <c r="F238"/>
      <c r="G238"/>
      <c r="H238"/>
      <c r="I238"/>
      <c r="J238"/>
      <c r="K238"/>
      <c r="L238"/>
      <c r="M238"/>
      <c r="N238"/>
      <c r="O238"/>
      <c r="P238"/>
      <c r="Q238"/>
      <c r="R238"/>
      <c r="S238"/>
      <c r="T238"/>
      <c r="U238"/>
      <c r="V238"/>
      <c r="W238"/>
      <c r="X238"/>
      <c r="Y238"/>
      <c r="Z238"/>
      <c r="AA238"/>
      <c r="AB238"/>
      <c r="AC238"/>
      <c r="AD238"/>
    </row>
    <row r="239" spans="1:30" x14ac:dyDescent="0.35">
      <c r="A239"/>
      <c r="B239"/>
      <c r="C239"/>
      <c r="D239"/>
      <c r="E239"/>
      <c r="F239"/>
      <c r="G239"/>
      <c r="H239"/>
      <c r="I239"/>
      <c r="J239"/>
      <c r="K239"/>
      <c r="L239"/>
      <c r="M239"/>
      <c r="N239"/>
      <c r="O239"/>
      <c r="P239"/>
      <c r="Q239"/>
      <c r="R239"/>
      <c r="S239"/>
      <c r="T239"/>
      <c r="U239"/>
      <c r="V239"/>
      <c r="W239"/>
      <c r="X239"/>
      <c r="Y239"/>
      <c r="Z239"/>
      <c r="AA239"/>
      <c r="AB239"/>
      <c r="AC239"/>
      <c r="AD239"/>
    </row>
    <row r="240" spans="1:30" x14ac:dyDescent="0.35">
      <c r="A240"/>
      <c r="B240"/>
      <c r="C240"/>
      <c r="D240"/>
      <c r="E240"/>
      <c r="F240"/>
      <c r="G240"/>
      <c r="H240"/>
      <c r="I240"/>
      <c r="J240"/>
      <c r="K240"/>
      <c r="L240"/>
      <c r="M240"/>
      <c r="N240"/>
      <c r="O240"/>
      <c r="P240"/>
      <c r="Q240"/>
      <c r="R240"/>
      <c r="S240"/>
      <c r="T240"/>
      <c r="U240"/>
      <c r="V240"/>
      <c r="W240"/>
      <c r="X240"/>
      <c r="Y240"/>
      <c r="Z240"/>
      <c r="AA240"/>
      <c r="AB240"/>
      <c r="AC240"/>
      <c r="AD240"/>
    </row>
    <row r="241" spans="1:30" x14ac:dyDescent="0.35">
      <c r="A241"/>
      <c r="B241"/>
      <c r="C241"/>
      <c r="D241"/>
      <c r="E241"/>
      <c r="F241"/>
      <c r="G241"/>
      <c r="H241"/>
      <c r="I241"/>
      <c r="J241"/>
      <c r="K241"/>
      <c r="L241"/>
      <c r="M241"/>
      <c r="N241"/>
      <c r="O241"/>
      <c r="P241"/>
      <c r="Q241"/>
      <c r="R241"/>
      <c r="S241"/>
      <c r="T241"/>
      <c r="U241"/>
      <c r="V241"/>
      <c r="W241"/>
      <c r="X241"/>
      <c r="Y241"/>
      <c r="Z241"/>
      <c r="AA241"/>
      <c r="AB241"/>
      <c r="AC241"/>
      <c r="AD241"/>
    </row>
    <row r="242" spans="1:30" x14ac:dyDescent="0.35">
      <c r="A242"/>
      <c r="B242"/>
      <c r="C242"/>
      <c r="D242"/>
      <c r="E242"/>
      <c r="F242"/>
      <c r="G242"/>
      <c r="H242"/>
      <c r="I242"/>
      <c r="J242"/>
      <c r="K242"/>
      <c r="L242"/>
      <c r="M242"/>
      <c r="N242"/>
      <c r="O242"/>
      <c r="P242"/>
      <c r="Q242"/>
      <c r="R242"/>
      <c r="S242"/>
      <c r="T242"/>
      <c r="U242"/>
      <c r="V242"/>
      <c r="W242"/>
      <c r="X242"/>
      <c r="Y242"/>
      <c r="Z242"/>
      <c r="AA242"/>
      <c r="AB242"/>
      <c r="AC242"/>
      <c r="AD242"/>
    </row>
    <row r="243" spans="1:30" x14ac:dyDescent="0.35">
      <c r="A243"/>
      <c r="B243"/>
      <c r="C243"/>
      <c r="D243"/>
      <c r="E243"/>
      <c r="F243"/>
      <c r="G243"/>
      <c r="H243"/>
      <c r="I243"/>
      <c r="J243"/>
      <c r="K243"/>
      <c r="L243"/>
      <c r="M243"/>
      <c r="N243"/>
      <c r="O243"/>
      <c r="P243"/>
      <c r="Q243"/>
      <c r="R243"/>
      <c r="S243"/>
      <c r="T243"/>
      <c r="U243"/>
      <c r="V243"/>
      <c r="W243"/>
      <c r="X243"/>
      <c r="Y243"/>
      <c r="Z243"/>
      <c r="AA243"/>
      <c r="AB243"/>
      <c r="AC243"/>
      <c r="AD243"/>
    </row>
    <row r="244" spans="1:30" x14ac:dyDescent="0.35">
      <c r="A244"/>
      <c r="B244"/>
      <c r="C244"/>
      <c r="D244"/>
      <c r="E244"/>
      <c r="F244"/>
      <c r="G244"/>
      <c r="H244"/>
      <c r="I244"/>
      <c r="J244"/>
      <c r="K244"/>
      <c r="L244"/>
      <c r="M244"/>
      <c r="N244"/>
      <c r="O244"/>
      <c r="P244"/>
      <c r="Q244"/>
      <c r="R244"/>
      <c r="S244"/>
      <c r="T244"/>
      <c r="U244"/>
      <c r="V244"/>
      <c r="W244"/>
      <c r="X244"/>
      <c r="Y244"/>
      <c r="Z244"/>
      <c r="AA244"/>
      <c r="AB244"/>
      <c r="AC244"/>
      <c r="AD244"/>
    </row>
    <row r="245" spans="1:30" x14ac:dyDescent="0.35">
      <c r="A245"/>
      <c r="B245"/>
      <c r="C245"/>
      <c r="D245"/>
      <c r="E245"/>
      <c r="F245"/>
      <c r="G245"/>
      <c r="H245"/>
      <c r="I245"/>
      <c r="J245"/>
      <c r="K245"/>
      <c r="L245"/>
      <c r="M245"/>
      <c r="N245"/>
      <c r="O245"/>
      <c r="P245"/>
      <c r="Q245"/>
      <c r="R245"/>
      <c r="S245"/>
      <c r="T245"/>
      <c r="U245"/>
      <c r="V245"/>
      <c r="W245"/>
      <c r="X245"/>
      <c r="Y245"/>
      <c r="Z245"/>
      <c r="AA245"/>
      <c r="AB245"/>
      <c r="AC245"/>
      <c r="AD245"/>
    </row>
    <row r="246" spans="1:30" x14ac:dyDescent="0.35">
      <c r="A246"/>
      <c r="B246"/>
      <c r="C246"/>
      <c r="D246"/>
      <c r="E246"/>
      <c r="F246"/>
      <c r="G246"/>
      <c r="H246"/>
      <c r="I246"/>
      <c r="J246"/>
      <c r="K246"/>
      <c r="L246"/>
      <c r="M246"/>
      <c r="N246"/>
      <c r="O246"/>
      <c r="P246"/>
      <c r="Q246"/>
      <c r="R246"/>
      <c r="S246"/>
      <c r="T246"/>
      <c r="U246"/>
      <c r="V246"/>
      <c r="W246"/>
      <c r="X246"/>
      <c r="Y246"/>
      <c r="Z246"/>
      <c r="AA246"/>
      <c r="AB246"/>
      <c r="AC246"/>
      <c r="AD246"/>
    </row>
    <row r="247" spans="1:30" x14ac:dyDescent="0.35">
      <c r="A247"/>
      <c r="B247"/>
      <c r="C247"/>
      <c r="D247"/>
      <c r="E247"/>
      <c r="F247"/>
      <c r="G247"/>
      <c r="H247"/>
      <c r="I247"/>
      <c r="J247"/>
      <c r="K247"/>
      <c r="L247"/>
      <c r="M247"/>
      <c r="N247"/>
      <c r="O247"/>
      <c r="P247"/>
      <c r="Q247"/>
      <c r="R247"/>
      <c r="S247"/>
      <c r="T247"/>
      <c r="U247"/>
      <c r="V247"/>
      <c r="W247"/>
      <c r="X247"/>
      <c r="Y247"/>
      <c r="Z247"/>
      <c r="AA247"/>
      <c r="AB247"/>
      <c r="AC247"/>
      <c r="AD247"/>
    </row>
    <row r="248" spans="1:30" x14ac:dyDescent="0.35">
      <c r="A248"/>
      <c r="B248"/>
      <c r="C248"/>
      <c r="D248"/>
      <c r="E248"/>
      <c r="F248"/>
      <c r="G248"/>
      <c r="H248"/>
      <c r="I248"/>
      <c r="J248"/>
      <c r="K248"/>
      <c r="L248"/>
      <c r="M248"/>
      <c r="N248"/>
      <c r="O248"/>
      <c r="P248"/>
      <c r="Q248"/>
      <c r="R248"/>
      <c r="S248"/>
      <c r="T248"/>
      <c r="U248"/>
      <c r="V248"/>
      <c r="W248"/>
      <c r="X248"/>
      <c r="Y248"/>
      <c r="Z248"/>
      <c r="AA248"/>
      <c r="AB248"/>
      <c r="AC248"/>
      <c r="AD248"/>
    </row>
    <row r="249" spans="1:30" x14ac:dyDescent="0.35">
      <c r="A249"/>
      <c r="B249"/>
      <c r="C249"/>
      <c r="D249"/>
      <c r="E249"/>
      <c r="F249"/>
      <c r="G249"/>
      <c r="H249"/>
      <c r="I249"/>
      <c r="J249"/>
      <c r="K249"/>
      <c r="L249"/>
      <c r="M249"/>
      <c r="N249"/>
      <c r="O249"/>
      <c r="P249"/>
      <c r="Q249"/>
      <c r="R249"/>
      <c r="S249"/>
      <c r="T249"/>
      <c r="U249"/>
      <c r="V249"/>
      <c r="W249"/>
      <c r="X249"/>
      <c r="Y249"/>
      <c r="Z249"/>
      <c r="AA249"/>
      <c r="AB249"/>
      <c r="AC249"/>
      <c r="AD249"/>
    </row>
    <row r="250" spans="1:30" x14ac:dyDescent="0.35">
      <c r="A250"/>
      <c r="B250"/>
      <c r="C250"/>
      <c r="D250"/>
      <c r="E250"/>
      <c r="F250"/>
      <c r="G250"/>
      <c r="H250"/>
      <c r="I250"/>
      <c r="J250"/>
      <c r="K250"/>
      <c r="L250"/>
      <c r="M250"/>
      <c r="N250"/>
      <c r="O250"/>
      <c r="P250"/>
      <c r="Q250"/>
      <c r="R250"/>
      <c r="S250"/>
      <c r="T250"/>
      <c r="U250"/>
      <c r="V250"/>
      <c r="W250"/>
      <c r="X250"/>
      <c r="Y250"/>
      <c r="Z250"/>
      <c r="AA250"/>
      <c r="AB250"/>
      <c r="AC250"/>
      <c r="AD250"/>
    </row>
    <row r="251" spans="1:30" x14ac:dyDescent="0.35">
      <c r="A251"/>
      <c r="B251"/>
      <c r="C251"/>
      <c r="D251"/>
      <c r="E251"/>
      <c r="F251"/>
      <c r="G251"/>
      <c r="H251"/>
      <c r="I251"/>
      <c r="J251"/>
      <c r="K251"/>
      <c r="L251"/>
      <c r="M251"/>
      <c r="N251"/>
      <c r="O251"/>
      <c r="P251"/>
      <c r="Q251"/>
      <c r="R251"/>
      <c r="S251"/>
      <c r="T251"/>
      <c r="U251"/>
      <c r="V251"/>
      <c r="W251"/>
      <c r="X251"/>
      <c r="Y251"/>
      <c r="Z251"/>
      <c r="AA251"/>
      <c r="AB251"/>
      <c r="AC251"/>
      <c r="AD251"/>
    </row>
    <row r="252" spans="1:30" x14ac:dyDescent="0.35">
      <c r="A252"/>
      <c r="B252"/>
      <c r="C252"/>
      <c r="D252"/>
      <c r="E252"/>
      <c r="F252"/>
      <c r="G252"/>
      <c r="H252"/>
      <c r="I252"/>
      <c r="J252"/>
      <c r="K252"/>
      <c r="L252"/>
      <c r="M252"/>
      <c r="N252"/>
      <c r="O252"/>
      <c r="P252"/>
      <c r="Q252"/>
      <c r="R252"/>
      <c r="S252"/>
      <c r="T252"/>
      <c r="U252"/>
      <c r="V252"/>
      <c r="W252"/>
      <c r="X252"/>
      <c r="Y252"/>
      <c r="Z252"/>
      <c r="AA252"/>
      <c r="AB252"/>
      <c r="AC252"/>
      <c r="AD252"/>
    </row>
    <row r="253" spans="1:30" x14ac:dyDescent="0.35">
      <c r="A253"/>
      <c r="B253"/>
      <c r="C253"/>
      <c r="D253"/>
      <c r="E253"/>
      <c r="F253"/>
      <c r="G253"/>
      <c r="H253"/>
      <c r="I253"/>
      <c r="J253"/>
      <c r="K253"/>
      <c r="L253"/>
      <c r="M253"/>
      <c r="N253"/>
      <c r="O253"/>
      <c r="P253"/>
      <c r="Q253"/>
      <c r="R253"/>
      <c r="S253"/>
      <c r="T253"/>
      <c r="U253"/>
      <c r="V253"/>
      <c r="W253"/>
      <c r="X253"/>
      <c r="Y253"/>
      <c r="Z253"/>
      <c r="AA253"/>
      <c r="AB253"/>
      <c r="AC253"/>
      <c r="AD253"/>
    </row>
    <row r="254" spans="1:30" x14ac:dyDescent="0.35">
      <c r="A254"/>
      <c r="B254"/>
      <c r="C254"/>
      <c r="D254"/>
      <c r="E254"/>
      <c r="F254"/>
      <c r="G254"/>
      <c r="H254"/>
      <c r="I254"/>
      <c r="J254"/>
      <c r="K254"/>
      <c r="L254"/>
      <c r="M254"/>
      <c r="N254"/>
      <c r="O254"/>
      <c r="P254"/>
      <c r="Q254"/>
      <c r="R254"/>
      <c r="S254"/>
      <c r="T254"/>
      <c r="U254"/>
      <c r="V254"/>
      <c r="W254"/>
      <c r="X254"/>
      <c r="Y254"/>
      <c r="Z254"/>
      <c r="AA254"/>
      <c r="AB254"/>
      <c r="AC254"/>
      <c r="AD254"/>
    </row>
    <row r="255" spans="1:30" x14ac:dyDescent="0.35">
      <c r="A255"/>
      <c r="B255"/>
      <c r="C255"/>
      <c r="D255"/>
      <c r="E255"/>
      <c r="F255"/>
      <c r="G255"/>
      <c r="H255"/>
      <c r="I255"/>
      <c r="J255"/>
      <c r="K255"/>
      <c r="L255"/>
      <c r="M255"/>
      <c r="N255"/>
      <c r="O255"/>
      <c r="P255"/>
      <c r="Q255"/>
      <c r="R255"/>
      <c r="S255"/>
      <c r="T255"/>
      <c r="U255"/>
      <c r="V255"/>
      <c r="W255"/>
      <c r="X255"/>
      <c r="Y255"/>
      <c r="Z255"/>
      <c r="AA255"/>
      <c r="AB255"/>
      <c r="AC255"/>
      <c r="AD255"/>
    </row>
    <row r="256" spans="1:30" x14ac:dyDescent="0.35">
      <c r="A256"/>
      <c r="B256"/>
      <c r="C256"/>
      <c r="D256"/>
      <c r="E256"/>
      <c r="F256"/>
      <c r="G256"/>
      <c r="H256"/>
      <c r="I256"/>
      <c r="J256"/>
      <c r="K256"/>
      <c r="L256"/>
      <c r="M256"/>
      <c r="N256"/>
      <c r="O256"/>
      <c r="P256"/>
      <c r="Q256"/>
      <c r="R256"/>
      <c r="S256"/>
      <c r="T256"/>
      <c r="U256"/>
      <c r="V256"/>
      <c r="W256"/>
      <c r="X256"/>
      <c r="Y256"/>
      <c r="Z256"/>
      <c r="AA256"/>
      <c r="AB256"/>
      <c r="AC256"/>
      <c r="AD256"/>
    </row>
    <row r="257" spans="1:30" x14ac:dyDescent="0.35">
      <c r="A257"/>
      <c r="B257"/>
      <c r="C257"/>
      <c r="D257"/>
      <c r="E257"/>
      <c r="F257"/>
      <c r="G257"/>
      <c r="H257"/>
      <c r="I257"/>
      <c r="J257"/>
      <c r="K257"/>
      <c r="L257"/>
      <c r="M257"/>
      <c r="N257"/>
      <c r="O257"/>
      <c r="P257"/>
      <c r="Q257"/>
      <c r="R257"/>
      <c r="S257"/>
      <c r="T257"/>
      <c r="U257"/>
      <c r="V257"/>
      <c r="W257"/>
      <c r="X257"/>
      <c r="Y257"/>
      <c r="Z257"/>
      <c r="AA257"/>
      <c r="AB257"/>
      <c r="AC257"/>
      <c r="AD257"/>
    </row>
    <row r="258" spans="1:30" x14ac:dyDescent="0.35">
      <c r="A258"/>
      <c r="B258"/>
      <c r="C258"/>
      <c r="D258"/>
      <c r="E258"/>
      <c r="F258"/>
      <c r="G258"/>
      <c r="H258"/>
      <c r="I258"/>
      <c r="J258"/>
      <c r="K258"/>
      <c r="L258"/>
      <c r="M258"/>
      <c r="N258"/>
      <c r="O258"/>
      <c r="P258"/>
      <c r="Q258"/>
      <c r="R258"/>
      <c r="S258"/>
      <c r="T258"/>
      <c r="U258"/>
      <c r="V258"/>
      <c r="W258"/>
      <c r="X258"/>
      <c r="Y258"/>
      <c r="Z258"/>
      <c r="AA258"/>
      <c r="AB258"/>
      <c r="AC258"/>
      <c r="AD258"/>
    </row>
    <row r="259" spans="1:30" x14ac:dyDescent="0.35">
      <c r="A259"/>
      <c r="B259"/>
      <c r="C259"/>
      <c r="D259"/>
      <c r="E259"/>
      <c r="F259"/>
      <c r="G259"/>
      <c r="H259"/>
      <c r="I259"/>
      <c r="J259"/>
      <c r="K259"/>
      <c r="L259"/>
      <c r="M259"/>
      <c r="N259"/>
      <c r="O259"/>
      <c r="P259"/>
      <c r="Q259"/>
      <c r="R259"/>
      <c r="S259"/>
      <c r="T259"/>
      <c r="U259"/>
      <c r="V259"/>
      <c r="W259"/>
      <c r="X259"/>
      <c r="Y259"/>
      <c r="Z259"/>
      <c r="AA259"/>
      <c r="AB259"/>
      <c r="AC259"/>
      <c r="AD259"/>
    </row>
    <row r="260" spans="1:30" x14ac:dyDescent="0.35">
      <c r="A260"/>
      <c r="B260"/>
      <c r="C260"/>
      <c r="D260"/>
      <c r="E260"/>
      <c r="F260"/>
      <c r="G260"/>
      <c r="H260"/>
      <c r="I260"/>
      <c r="J260"/>
      <c r="K260"/>
      <c r="L260"/>
      <c r="M260"/>
      <c r="N260"/>
      <c r="O260"/>
      <c r="P260"/>
      <c r="Q260"/>
      <c r="R260"/>
      <c r="S260"/>
      <c r="T260"/>
      <c r="U260"/>
      <c r="V260"/>
      <c r="W260"/>
      <c r="X260"/>
      <c r="Y260"/>
      <c r="Z260"/>
      <c r="AA260"/>
      <c r="AB260"/>
      <c r="AC260"/>
      <c r="AD260"/>
    </row>
    <row r="261" spans="1:30" x14ac:dyDescent="0.35">
      <c r="A261"/>
      <c r="B261"/>
      <c r="C261"/>
      <c r="D261"/>
      <c r="E261"/>
      <c r="F261"/>
      <c r="G261"/>
      <c r="H261"/>
      <c r="I261"/>
      <c r="J261"/>
      <c r="K261"/>
      <c r="L261"/>
      <c r="M261"/>
      <c r="N261"/>
      <c r="O261"/>
      <c r="P261"/>
      <c r="Q261"/>
      <c r="R261"/>
      <c r="S261"/>
      <c r="T261"/>
      <c r="U261"/>
      <c r="V261"/>
      <c r="W261"/>
      <c r="X261"/>
      <c r="Y261"/>
      <c r="Z261"/>
      <c r="AA261"/>
      <c r="AB261"/>
      <c r="AC261"/>
      <c r="AD261"/>
    </row>
    <row r="262" spans="1:30" x14ac:dyDescent="0.35">
      <c r="A262"/>
      <c r="B262"/>
      <c r="C262"/>
      <c r="D262"/>
      <c r="E262"/>
      <c r="F262"/>
      <c r="G262"/>
      <c r="H262"/>
      <c r="I262"/>
      <c r="J262"/>
      <c r="K262"/>
      <c r="L262"/>
      <c r="M262"/>
      <c r="N262"/>
      <c r="O262"/>
      <c r="P262"/>
      <c r="Q262"/>
      <c r="R262"/>
      <c r="S262"/>
      <c r="T262"/>
      <c r="U262"/>
      <c r="V262"/>
      <c r="W262"/>
      <c r="X262"/>
      <c r="Y262"/>
      <c r="Z262"/>
      <c r="AA262"/>
      <c r="AB262"/>
      <c r="AC262"/>
      <c r="AD262"/>
    </row>
    <row r="263" spans="1:30" x14ac:dyDescent="0.35">
      <c r="A263"/>
      <c r="B263"/>
      <c r="C263"/>
      <c r="D263"/>
      <c r="E263"/>
      <c r="F263"/>
      <c r="G263"/>
      <c r="H263"/>
      <c r="I263"/>
      <c r="J263"/>
      <c r="K263"/>
      <c r="L263"/>
      <c r="M263"/>
      <c r="N263"/>
      <c r="O263"/>
      <c r="P263"/>
      <c r="Q263"/>
      <c r="R263"/>
      <c r="S263"/>
      <c r="T263"/>
      <c r="U263"/>
      <c r="V263"/>
      <c r="W263"/>
      <c r="X263"/>
      <c r="Y263"/>
      <c r="Z263"/>
      <c r="AA263"/>
      <c r="AB263"/>
      <c r="AC263"/>
      <c r="AD263"/>
    </row>
    <row r="264" spans="1:30" x14ac:dyDescent="0.35">
      <c r="A264"/>
      <c r="B264"/>
      <c r="C264"/>
      <c r="D264"/>
      <c r="E264"/>
      <c r="F264"/>
      <c r="G264"/>
      <c r="H264"/>
      <c r="I264"/>
      <c r="J264"/>
      <c r="K264"/>
      <c r="L264"/>
      <c r="M264"/>
      <c r="N264"/>
      <c r="O264"/>
      <c r="P264"/>
      <c r="Q264"/>
      <c r="R264"/>
      <c r="S264"/>
      <c r="T264"/>
      <c r="U264"/>
      <c r="V264"/>
      <c r="W264"/>
      <c r="X264"/>
      <c r="Y264"/>
      <c r="Z264"/>
      <c r="AA264"/>
      <c r="AB264"/>
      <c r="AC264"/>
      <c r="AD264"/>
    </row>
    <row r="265" spans="1:30" x14ac:dyDescent="0.35">
      <c r="A265"/>
      <c r="B265"/>
      <c r="C265"/>
      <c r="D265"/>
      <c r="E265"/>
      <c r="F265"/>
      <c r="G265"/>
      <c r="H265"/>
      <c r="I265"/>
      <c r="J265"/>
      <c r="K265"/>
      <c r="L265"/>
      <c r="M265"/>
      <c r="N265"/>
      <c r="O265"/>
      <c r="P265"/>
      <c r="Q265"/>
      <c r="R265"/>
      <c r="S265"/>
      <c r="T265"/>
      <c r="U265"/>
      <c r="V265"/>
      <c r="W265"/>
      <c r="X265"/>
      <c r="Y265"/>
      <c r="Z265"/>
      <c r="AA265"/>
      <c r="AB265"/>
      <c r="AC265"/>
      <c r="AD265"/>
    </row>
    <row r="266" spans="1:30" x14ac:dyDescent="0.35">
      <c r="A266"/>
      <c r="B266"/>
      <c r="C266"/>
      <c r="D266"/>
      <c r="E266"/>
      <c r="F266"/>
      <c r="G266"/>
      <c r="H266"/>
      <c r="I266"/>
      <c r="J266"/>
      <c r="K266"/>
      <c r="L266"/>
      <c r="M266"/>
      <c r="N266"/>
      <c r="O266"/>
      <c r="P266"/>
      <c r="Q266"/>
      <c r="R266"/>
      <c r="S266"/>
      <c r="T266"/>
      <c r="U266"/>
      <c r="V266"/>
      <c r="W266"/>
      <c r="X266"/>
      <c r="Y266"/>
      <c r="Z266"/>
      <c r="AA266"/>
      <c r="AB266"/>
      <c r="AC266"/>
      <c r="AD266"/>
    </row>
    <row r="267" spans="1:30" x14ac:dyDescent="0.35">
      <c r="A267"/>
      <c r="B267"/>
      <c r="C267"/>
      <c r="D267"/>
      <c r="E267"/>
      <c r="F267"/>
      <c r="G267"/>
      <c r="H267"/>
      <c r="I267"/>
      <c r="J267"/>
      <c r="K267"/>
      <c r="L267"/>
      <c r="M267"/>
      <c r="N267"/>
      <c r="O267"/>
      <c r="P267"/>
      <c r="Q267"/>
      <c r="R267"/>
      <c r="S267"/>
      <c r="T267"/>
      <c r="U267"/>
      <c r="V267"/>
      <c r="W267"/>
      <c r="X267"/>
      <c r="Y267"/>
      <c r="Z267"/>
      <c r="AA267"/>
      <c r="AB267"/>
      <c r="AC267"/>
      <c r="AD267"/>
    </row>
    <row r="268" spans="1:30" x14ac:dyDescent="0.35">
      <c r="A268"/>
      <c r="B268"/>
      <c r="C268"/>
      <c r="D268"/>
      <c r="E268"/>
      <c r="F268"/>
      <c r="G268"/>
      <c r="H268"/>
      <c r="I268"/>
      <c r="J268"/>
      <c r="K268"/>
      <c r="L268"/>
      <c r="M268"/>
      <c r="N268"/>
      <c r="O268"/>
      <c r="P268"/>
      <c r="Q268"/>
      <c r="R268"/>
      <c r="S268"/>
      <c r="T268"/>
      <c r="U268"/>
      <c r="V268"/>
      <c r="W268"/>
      <c r="X268"/>
      <c r="Y268"/>
      <c r="Z268"/>
      <c r="AA268"/>
      <c r="AB268"/>
      <c r="AC268"/>
      <c r="AD268"/>
    </row>
    <row r="269" spans="1:30" x14ac:dyDescent="0.35">
      <c r="A269"/>
      <c r="B269"/>
      <c r="C269"/>
      <c r="D269"/>
      <c r="E269"/>
      <c r="F269"/>
      <c r="G269"/>
      <c r="H269"/>
      <c r="I269"/>
      <c r="J269"/>
      <c r="K269"/>
      <c r="L269"/>
      <c r="M269"/>
      <c r="N269"/>
      <c r="O269"/>
      <c r="P269"/>
      <c r="Q269"/>
      <c r="R269"/>
      <c r="S269"/>
      <c r="T269"/>
      <c r="U269"/>
      <c r="V269"/>
      <c r="W269"/>
      <c r="X269"/>
      <c r="Y269"/>
      <c r="Z269"/>
      <c r="AA269"/>
      <c r="AB269"/>
      <c r="AC269"/>
      <c r="AD269"/>
    </row>
    <row r="270" spans="1:30" x14ac:dyDescent="0.35">
      <c r="A270"/>
      <c r="B270"/>
      <c r="C270"/>
      <c r="D270"/>
      <c r="E270"/>
      <c r="F270"/>
      <c r="G270"/>
      <c r="H270"/>
      <c r="I270"/>
      <c r="J270"/>
      <c r="K270"/>
      <c r="L270"/>
      <c r="M270"/>
      <c r="N270"/>
      <c r="O270"/>
      <c r="P270"/>
      <c r="Q270"/>
      <c r="R270"/>
      <c r="S270"/>
      <c r="T270"/>
      <c r="U270"/>
      <c r="V270"/>
      <c r="W270"/>
      <c r="X270"/>
      <c r="Y270"/>
      <c r="Z270"/>
      <c r="AA270"/>
      <c r="AB270"/>
      <c r="AC270"/>
      <c r="AD270"/>
    </row>
    <row r="271" spans="1:30" x14ac:dyDescent="0.35">
      <c r="A271"/>
      <c r="B271"/>
      <c r="C271"/>
      <c r="D271"/>
      <c r="E271"/>
      <c r="F271"/>
      <c r="G271"/>
      <c r="H271"/>
      <c r="I271"/>
      <c r="J271"/>
      <c r="K271"/>
      <c r="L271"/>
      <c r="M271"/>
      <c r="N271"/>
      <c r="O271"/>
      <c r="P271"/>
      <c r="Q271"/>
      <c r="R271"/>
      <c r="S271"/>
      <c r="T271"/>
      <c r="U271"/>
      <c r="V271"/>
      <c r="W271"/>
      <c r="X271"/>
      <c r="Y271"/>
      <c r="Z271"/>
      <c r="AA271"/>
      <c r="AB271"/>
      <c r="AC271"/>
      <c r="AD271"/>
    </row>
    <row r="272" spans="1:30" x14ac:dyDescent="0.35">
      <c r="A272"/>
      <c r="B272"/>
      <c r="C272"/>
      <c r="D272"/>
      <c r="E272"/>
      <c r="F272"/>
      <c r="G272"/>
      <c r="H272"/>
      <c r="I272"/>
      <c r="J272"/>
      <c r="K272"/>
      <c r="L272"/>
      <c r="M272"/>
      <c r="N272"/>
      <c r="O272"/>
      <c r="P272"/>
      <c r="Q272"/>
      <c r="R272"/>
      <c r="S272"/>
      <c r="T272"/>
      <c r="U272"/>
      <c r="V272"/>
      <c r="W272"/>
      <c r="X272"/>
      <c r="Y272"/>
      <c r="Z272"/>
      <c r="AA272"/>
      <c r="AB272"/>
      <c r="AC272"/>
      <c r="AD272"/>
    </row>
    <row r="273" spans="1:30" x14ac:dyDescent="0.35">
      <c r="A273"/>
      <c r="B273"/>
      <c r="C273"/>
      <c r="D273"/>
      <c r="E273"/>
      <c r="F273"/>
      <c r="G273"/>
      <c r="H273"/>
      <c r="I273"/>
      <c r="J273"/>
      <c r="K273"/>
      <c r="L273"/>
      <c r="M273"/>
      <c r="N273"/>
      <c r="O273"/>
      <c r="P273"/>
      <c r="Q273"/>
      <c r="R273"/>
      <c r="S273"/>
      <c r="T273"/>
      <c r="U273"/>
      <c r="V273"/>
      <c r="W273"/>
      <c r="X273"/>
      <c r="Y273"/>
      <c r="Z273"/>
      <c r="AA273"/>
      <c r="AB273"/>
      <c r="AC273"/>
      <c r="AD273"/>
    </row>
    <row r="274" spans="1:30" x14ac:dyDescent="0.35">
      <c r="A274"/>
      <c r="B274"/>
      <c r="C274"/>
      <c r="D274"/>
      <c r="E274"/>
      <c r="F274"/>
      <c r="G274"/>
      <c r="H274"/>
      <c r="I274"/>
      <c r="J274"/>
      <c r="K274"/>
      <c r="L274"/>
      <c r="M274"/>
      <c r="N274"/>
      <c r="O274"/>
      <c r="P274"/>
      <c r="Q274"/>
      <c r="R274"/>
      <c r="S274"/>
      <c r="T274"/>
      <c r="U274"/>
      <c r="V274"/>
      <c r="W274"/>
      <c r="X274"/>
      <c r="Y274"/>
      <c r="Z274"/>
      <c r="AA274"/>
      <c r="AB274"/>
      <c r="AC274"/>
      <c r="AD274"/>
    </row>
    <row r="275" spans="1:30" x14ac:dyDescent="0.35">
      <c r="A275"/>
      <c r="B275"/>
      <c r="C275"/>
      <c r="D275"/>
      <c r="E275"/>
      <c r="F275"/>
      <c r="G275"/>
      <c r="H275"/>
      <c r="I275"/>
      <c r="J275"/>
      <c r="K275"/>
      <c r="L275"/>
      <c r="M275"/>
      <c r="N275"/>
      <c r="O275"/>
      <c r="P275"/>
      <c r="Q275"/>
      <c r="R275"/>
      <c r="S275"/>
      <c r="T275"/>
      <c r="U275"/>
      <c r="V275"/>
      <c r="W275"/>
      <c r="X275"/>
      <c r="Y275"/>
      <c r="Z275"/>
      <c r="AA275"/>
      <c r="AB275"/>
      <c r="AC275"/>
      <c r="AD275"/>
    </row>
    <row r="276" spans="1:30" x14ac:dyDescent="0.35">
      <c r="A276"/>
      <c r="B276"/>
      <c r="C276"/>
      <c r="D276"/>
      <c r="E276"/>
      <c r="F276"/>
      <c r="G276"/>
      <c r="H276"/>
      <c r="I276"/>
      <c r="J276"/>
      <c r="K276"/>
      <c r="L276"/>
      <c r="M276"/>
      <c r="N276"/>
      <c r="O276"/>
      <c r="P276"/>
      <c r="Q276"/>
      <c r="R276"/>
      <c r="S276"/>
      <c r="T276"/>
      <c r="U276"/>
      <c r="V276"/>
      <c r="W276"/>
      <c r="X276"/>
      <c r="Y276"/>
      <c r="Z276"/>
      <c r="AA276"/>
      <c r="AB276"/>
      <c r="AC276"/>
      <c r="AD276"/>
    </row>
    <row r="277" spans="1:30" x14ac:dyDescent="0.35">
      <c r="A277"/>
      <c r="B277"/>
      <c r="C277"/>
      <c r="D277"/>
      <c r="E277"/>
      <c r="F277"/>
      <c r="G277"/>
      <c r="H277"/>
      <c r="I277"/>
      <c r="J277"/>
      <c r="K277"/>
      <c r="L277"/>
      <c r="M277"/>
      <c r="N277"/>
      <c r="O277"/>
      <c r="P277"/>
      <c r="Q277"/>
      <c r="R277"/>
      <c r="S277"/>
      <c r="T277"/>
      <c r="U277"/>
      <c r="V277"/>
      <c r="W277"/>
      <c r="X277"/>
      <c r="Y277"/>
      <c r="Z277"/>
      <c r="AA277"/>
      <c r="AB277"/>
      <c r="AC277"/>
      <c r="AD277"/>
    </row>
    <row r="278" spans="1:30" x14ac:dyDescent="0.35">
      <c r="A278"/>
      <c r="B278"/>
      <c r="C278"/>
      <c r="D278"/>
      <c r="E278"/>
      <c r="F278"/>
      <c r="G278"/>
      <c r="H278"/>
      <c r="I278"/>
      <c r="J278"/>
      <c r="K278"/>
      <c r="L278"/>
      <c r="M278"/>
      <c r="N278"/>
      <c r="O278"/>
      <c r="P278"/>
      <c r="Q278"/>
      <c r="R278"/>
      <c r="S278"/>
      <c r="T278"/>
      <c r="U278"/>
      <c r="V278"/>
      <c r="W278"/>
      <c r="X278"/>
      <c r="Y278"/>
      <c r="Z278"/>
      <c r="AA278"/>
      <c r="AB278"/>
      <c r="AC278"/>
      <c r="AD278"/>
    </row>
    <row r="279" spans="1:30" x14ac:dyDescent="0.35">
      <c r="A279"/>
      <c r="B279"/>
      <c r="C279"/>
      <c r="D279"/>
      <c r="E279"/>
      <c r="F279"/>
      <c r="G279"/>
      <c r="H279"/>
      <c r="I279"/>
      <c r="J279"/>
      <c r="K279"/>
      <c r="L279"/>
      <c r="M279"/>
      <c r="N279"/>
      <c r="O279"/>
      <c r="P279"/>
      <c r="Q279"/>
      <c r="R279"/>
      <c r="S279"/>
      <c r="T279"/>
      <c r="U279"/>
      <c r="V279"/>
      <c r="W279"/>
      <c r="X279"/>
      <c r="Y279"/>
      <c r="Z279"/>
      <c r="AA279"/>
      <c r="AB279"/>
      <c r="AC279"/>
      <c r="AD279"/>
    </row>
    <row r="280" spans="1:30" x14ac:dyDescent="0.35">
      <c r="A280"/>
      <c r="B280"/>
      <c r="C280"/>
      <c r="D280"/>
      <c r="E280"/>
      <c r="F280"/>
      <c r="G280"/>
      <c r="H280"/>
      <c r="I280"/>
      <c r="J280"/>
      <c r="K280"/>
      <c r="L280"/>
      <c r="M280"/>
      <c r="N280"/>
      <c r="O280"/>
      <c r="P280"/>
      <c r="Q280"/>
      <c r="R280"/>
      <c r="S280"/>
      <c r="T280"/>
      <c r="U280"/>
      <c r="V280"/>
      <c r="W280"/>
      <c r="X280"/>
      <c r="Y280"/>
      <c r="Z280"/>
      <c r="AA280"/>
      <c r="AB280"/>
      <c r="AC280"/>
      <c r="AD280"/>
    </row>
    <row r="281" spans="1:30" x14ac:dyDescent="0.35">
      <c r="A281"/>
      <c r="B281"/>
      <c r="C281"/>
      <c r="D281"/>
      <c r="E281"/>
      <c r="F281"/>
      <c r="G281"/>
      <c r="H281"/>
      <c r="I281"/>
      <c r="J281"/>
      <c r="K281"/>
      <c r="L281"/>
      <c r="M281"/>
      <c r="N281"/>
      <c r="O281"/>
      <c r="P281"/>
      <c r="Q281"/>
      <c r="R281"/>
      <c r="S281"/>
      <c r="T281"/>
      <c r="U281"/>
      <c r="V281"/>
      <c r="W281"/>
      <c r="X281"/>
      <c r="Y281"/>
      <c r="Z281"/>
      <c r="AA281"/>
      <c r="AB281"/>
      <c r="AC281"/>
      <c r="AD281"/>
    </row>
    <row r="282" spans="1:30" x14ac:dyDescent="0.35">
      <c r="A282"/>
      <c r="B282"/>
      <c r="C282"/>
      <c r="D282"/>
      <c r="E282"/>
      <c r="F282"/>
      <c r="G282"/>
      <c r="H282"/>
      <c r="I282"/>
      <c r="J282"/>
      <c r="K282"/>
      <c r="L282"/>
      <c r="M282"/>
      <c r="N282"/>
      <c r="O282"/>
      <c r="P282"/>
      <c r="Q282"/>
      <c r="R282"/>
      <c r="S282"/>
      <c r="T282"/>
      <c r="U282"/>
      <c r="V282"/>
      <c r="W282"/>
      <c r="X282"/>
      <c r="Y282"/>
      <c r="Z282"/>
      <c r="AA282"/>
      <c r="AB282"/>
      <c r="AC282"/>
      <c r="AD282"/>
    </row>
    <row r="283" spans="1:30" x14ac:dyDescent="0.35">
      <c r="A283"/>
      <c r="B283"/>
      <c r="C283"/>
      <c r="D283"/>
      <c r="E283"/>
      <c r="F283"/>
      <c r="G283"/>
      <c r="H283"/>
      <c r="I283"/>
      <c r="J283"/>
      <c r="K283"/>
      <c r="L283"/>
      <c r="M283"/>
      <c r="N283"/>
      <c r="O283"/>
      <c r="P283"/>
      <c r="Q283"/>
      <c r="R283"/>
      <c r="S283"/>
      <c r="T283"/>
      <c r="U283"/>
      <c r="V283"/>
      <c r="W283"/>
      <c r="X283"/>
      <c r="Y283"/>
      <c r="Z283"/>
      <c r="AA283"/>
      <c r="AB283"/>
      <c r="AC283"/>
      <c r="AD283"/>
    </row>
    <row r="284" spans="1:30" x14ac:dyDescent="0.35">
      <c r="A284"/>
      <c r="B284"/>
      <c r="C284"/>
      <c r="D284"/>
      <c r="E284"/>
      <c r="F284"/>
      <c r="G284"/>
      <c r="H284"/>
      <c r="I284"/>
      <c r="J284"/>
      <c r="K284"/>
      <c r="L284"/>
      <c r="M284"/>
      <c r="N284"/>
      <c r="O284"/>
      <c r="P284"/>
      <c r="Q284"/>
      <c r="R284"/>
      <c r="S284"/>
      <c r="T284"/>
      <c r="U284"/>
      <c r="V284"/>
      <c r="W284"/>
      <c r="X284"/>
      <c r="Y284"/>
      <c r="Z284"/>
      <c r="AA284"/>
      <c r="AB284"/>
      <c r="AC284"/>
      <c r="AD284"/>
    </row>
    <row r="285" spans="1:30" x14ac:dyDescent="0.35">
      <c r="A285"/>
      <c r="B285"/>
      <c r="C285"/>
      <c r="D285"/>
      <c r="E285"/>
      <c r="F285"/>
      <c r="G285"/>
      <c r="H285"/>
      <c r="I285"/>
      <c r="J285"/>
      <c r="K285"/>
      <c r="L285"/>
      <c r="M285"/>
      <c r="N285"/>
      <c r="O285"/>
      <c r="P285"/>
      <c r="Q285"/>
      <c r="R285"/>
      <c r="S285"/>
      <c r="T285"/>
      <c r="U285"/>
      <c r="V285"/>
      <c r="W285"/>
      <c r="X285"/>
      <c r="Y285"/>
      <c r="Z285"/>
      <c r="AA285"/>
      <c r="AB285"/>
      <c r="AC285"/>
      <c r="AD285"/>
    </row>
    <row r="286" spans="1:30" x14ac:dyDescent="0.35">
      <c r="A286"/>
      <c r="B286"/>
      <c r="C286"/>
      <c r="D286"/>
      <c r="E286"/>
      <c r="F286"/>
      <c r="G286"/>
      <c r="H286"/>
      <c r="I286"/>
      <c r="J286"/>
      <c r="K286"/>
      <c r="L286"/>
      <c r="M286"/>
      <c r="N286"/>
      <c r="O286"/>
      <c r="P286"/>
      <c r="Q286"/>
      <c r="R286"/>
      <c r="S286"/>
      <c r="T286"/>
      <c r="U286"/>
      <c r="V286"/>
      <c r="W286"/>
      <c r="X286"/>
      <c r="Y286"/>
      <c r="Z286"/>
      <c r="AA286"/>
      <c r="AB286"/>
      <c r="AC286"/>
      <c r="AD286"/>
    </row>
    <row r="287" spans="1:30" x14ac:dyDescent="0.35">
      <c r="A287"/>
      <c r="B287"/>
      <c r="C287"/>
      <c r="D287"/>
      <c r="E287"/>
      <c r="F287"/>
      <c r="G287"/>
      <c r="H287"/>
      <c r="I287"/>
      <c r="J287"/>
      <c r="K287"/>
      <c r="L287"/>
      <c r="M287"/>
      <c r="N287"/>
      <c r="O287"/>
      <c r="P287"/>
      <c r="Q287"/>
      <c r="R287"/>
      <c r="S287"/>
      <c r="T287"/>
      <c r="U287"/>
      <c r="V287"/>
      <c r="W287"/>
      <c r="X287"/>
      <c r="Y287"/>
      <c r="Z287"/>
      <c r="AA287"/>
      <c r="AB287"/>
      <c r="AC287"/>
      <c r="AD287"/>
    </row>
    <row r="288" spans="1:30" x14ac:dyDescent="0.35">
      <c r="A288"/>
      <c r="B288"/>
      <c r="C288"/>
      <c r="D288"/>
      <c r="E288"/>
      <c r="F288"/>
      <c r="G288"/>
      <c r="H288"/>
      <c r="I288"/>
      <c r="J288"/>
      <c r="K288"/>
      <c r="L288"/>
      <c r="M288"/>
      <c r="N288"/>
      <c r="O288"/>
      <c r="P288"/>
      <c r="Q288"/>
      <c r="R288"/>
      <c r="S288"/>
      <c r="T288"/>
      <c r="U288"/>
      <c r="V288"/>
      <c r="W288"/>
      <c r="X288"/>
      <c r="Y288"/>
      <c r="Z288"/>
      <c r="AA288"/>
      <c r="AB288"/>
      <c r="AC288"/>
      <c r="AD288"/>
    </row>
    <row r="289" spans="1:30" x14ac:dyDescent="0.35">
      <c r="A289"/>
      <c r="B289"/>
      <c r="C289"/>
      <c r="D289"/>
      <c r="E289"/>
      <c r="F289"/>
      <c r="G289"/>
      <c r="H289"/>
      <c r="I289"/>
      <c r="J289"/>
      <c r="K289"/>
      <c r="L289"/>
      <c r="M289"/>
      <c r="N289"/>
      <c r="O289"/>
      <c r="P289"/>
      <c r="Q289"/>
      <c r="R289"/>
      <c r="S289"/>
      <c r="T289"/>
      <c r="U289"/>
      <c r="V289"/>
      <c r="W289"/>
      <c r="X289"/>
      <c r="Y289"/>
      <c r="Z289"/>
      <c r="AA289"/>
      <c r="AB289"/>
      <c r="AC289"/>
      <c r="AD289"/>
    </row>
    <row r="290" spans="1:30" x14ac:dyDescent="0.35">
      <c r="A290"/>
      <c r="B290"/>
      <c r="C290"/>
      <c r="D290"/>
      <c r="E290"/>
      <c r="F290"/>
      <c r="G290"/>
      <c r="H290"/>
      <c r="I290"/>
      <c r="J290"/>
      <c r="K290"/>
      <c r="L290"/>
      <c r="M290"/>
      <c r="N290"/>
      <c r="O290"/>
      <c r="P290"/>
      <c r="Q290"/>
      <c r="R290"/>
      <c r="S290"/>
      <c r="T290"/>
      <c r="U290"/>
      <c r="V290"/>
      <c r="W290"/>
      <c r="X290"/>
      <c r="Y290"/>
      <c r="Z290"/>
      <c r="AA290"/>
      <c r="AB290"/>
      <c r="AC290"/>
      <c r="AD290"/>
    </row>
    <row r="291" spans="1:30" x14ac:dyDescent="0.35">
      <c r="A291"/>
      <c r="B291"/>
      <c r="C291"/>
      <c r="D291"/>
      <c r="E291"/>
      <c r="F291"/>
      <c r="G291"/>
      <c r="H291"/>
      <c r="I291"/>
      <c r="J291"/>
      <c r="K291"/>
      <c r="L291"/>
      <c r="M291"/>
      <c r="N291"/>
      <c r="O291"/>
      <c r="P291"/>
      <c r="Q291"/>
      <c r="R291"/>
      <c r="S291"/>
      <c r="T291"/>
      <c r="U291"/>
      <c r="V291"/>
      <c r="W291"/>
      <c r="X291"/>
      <c r="Y291"/>
      <c r="Z291"/>
      <c r="AA291"/>
      <c r="AB291"/>
      <c r="AC291"/>
      <c r="AD291"/>
    </row>
    <row r="292" spans="1:30" x14ac:dyDescent="0.35">
      <c r="A292"/>
      <c r="B292"/>
      <c r="C292"/>
      <c r="D292"/>
      <c r="E292"/>
      <c r="F292"/>
      <c r="G292"/>
      <c r="H292"/>
      <c r="I292"/>
      <c r="J292"/>
      <c r="K292"/>
      <c r="L292"/>
      <c r="M292"/>
      <c r="N292"/>
      <c r="O292"/>
      <c r="P292"/>
      <c r="Q292"/>
      <c r="R292"/>
      <c r="S292"/>
      <c r="T292"/>
      <c r="U292"/>
      <c r="V292"/>
      <c r="W292"/>
      <c r="X292"/>
      <c r="Y292"/>
      <c r="Z292"/>
      <c r="AA292"/>
      <c r="AB292"/>
      <c r="AC292"/>
      <c r="AD292"/>
    </row>
    <row r="293" spans="1:30" x14ac:dyDescent="0.35">
      <c r="A293"/>
      <c r="B293"/>
      <c r="C293"/>
      <c r="D293"/>
      <c r="E293"/>
      <c r="F293"/>
      <c r="G293"/>
      <c r="H293"/>
      <c r="I293"/>
      <c r="J293"/>
      <c r="K293"/>
      <c r="L293"/>
      <c r="M293"/>
      <c r="N293"/>
      <c r="O293"/>
      <c r="P293"/>
      <c r="Q293"/>
      <c r="R293"/>
      <c r="S293"/>
      <c r="T293"/>
      <c r="U293"/>
      <c r="V293"/>
      <c r="W293"/>
      <c r="X293"/>
      <c r="Y293"/>
      <c r="Z293"/>
      <c r="AA293"/>
      <c r="AB293"/>
      <c r="AC293"/>
      <c r="AD293"/>
    </row>
    <row r="294" spans="1:30" x14ac:dyDescent="0.35">
      <c r="A294"/>
      <c r="B294"/>
      <c r="C294"/>
      <c r="D294"/>
      <c r="E294"/>
      <c r="F294"/>
      <c r="G294"/>
      <c r="H294"/>
      <c r="I294"/>
      <c r="J294"/>
      <c r="K294"/>
      <c r="L294"/>
      <c r="M294"/>
      <c r="N294"/>
      <c r="O294"/>
      <c r="P294"/>
      <c r="Q294"/>
      <c r="R294"/>
      <c r="S294"/>
      <c r="T294"/>
      <c r="U294"/>
      <c r="V294"/>
      <c r="W294"/>
      <c r="X294"/>
      <c r="Y294"/>
      <c r="Z294"/>
      <c r="AA294"/>
      <c r="AB294"/>
      <c r="AC294"/>
      <c r="AD294"/>
    </row>
    <row r="295" spans="1:30" x14ac:dyDescent="0.35">
      <c r="A295"/>
      <c r="B295"/>
      <c r="C295"/>
      <c r="D295"/>
      <c r="E295"/>
      <c r="F295"/>
      <c r="G295"/>
      <c r="H295"/>
      <c r="I295"/>
      <c r="J295"/>
      <c r="K295"/>
      <c r="L295"/>
      <c r="M295"/>
      <c r="N295"/>
      <c r="O295"/>
      <c r="P295"/>
      <c r="Q295"/>
      <c r="R295"/>
      <c r="S295"/>
      <c r="T295"/>
      <c r="U295"/>
      <c r="V295"/>
      <c r="W295"/>
      <c r="X295"/>
      <c r="Y295"/>
      <c r="Z295"/>
      <c r="AA295"/>
      <c r="AB295"/>
      <c r="AC295"/>
      <c r="AD295"/>
    </row>
    <row r="296" spans="1:30" x14ac:dyDescent="0.35">
      <c r="A296"/>
      <c r="B296"/>
      <c r="C296"/>
      <c r="D296"/>
      <c r="E296"/>
      <c r="F296"/>
      <c r="G296"/>
      <c r="H296"/>
      <c r="I296"/>
      <c r="J296"/>
      <c r="K296"/>
      <c r="L296"/>
      <c r="M296"/>
      <c r="N296"/>
      <c r="O296"/>
      <c r="P296"/>
      <c r="Q296"/>
      <c r="R296"/>
      <c r="S296"/>
      <c r="T296"/>
      <c r="U296"/>
      <c r="V296"/>
      <c r="W296"/>
      <c r="X296"/>
      <c r="Y296"/>
      <c r="Z296"/>
      <c r="AA296"/>
      <c r="AB296"/>
      <c r="AC296"/>
      <c r="AD296"/>
    </row>
    <row r="297" spans="1:30" x14ac:dyDescent="0.35">
      <c r="A297"/>
      <c r="B297"/>
      <c r="C297"/>
      <c r="D297"/>
      <c r="E297"/>
      <c r="F297"/>
      <c r="G297"/>
      <c r="H297"/>
      <c r="I297"/>
      <c r="J297"/>
      <c r="K297"/>
      <c r="L297"/>
      <c r="M297"/>
      <c r="N297"/>
      <c r="O297"/>
      <c r="P297"/>
      <c r="Q297"/>
      <c r="R297"/>
      <c r="S297"/>
      <c r="T297"/>
      <c r="U297"/>
      <c r="V297"/>
      <c r="W297"/>
      <c r="X297"/>
      <c r="Y297"/>
      <c r="Z297"/>
      <c r="AA297"/>
      <c r="AB297"/>
      <c r="AC297"/>
      <c r="AD297"/>
    </row>
    <row r="298" spans="1:30" x14ac:dyDescent="0.35">
      <c r="A298"/>
      <c r="B298"/>
      <c r="C298"/>
      <c r="D298"/>
      <c r="E298"/>
      <c r="F298"/>
      <c r="G298"/>
      <c r="H298"/>
      <c r="I298"/>
      <c r="J298"/>
      <c r="K298"/>
      <c r="L298"/>
      <c r="M298"/>
      <c r="N298"/>
      <c r="O298"/>
      <c r="P298"/>
      <c r="Q298"/>
      <c r="R298"/>
      <c r="S298"/>
      <c r="T298"/>
      <c r="U298"/>
      <c r="V298"/>
      <c r="W298"/>
      <c r="X298"/>
      <c r="Y298"/>
      <c r="Z298"/>
      <c r="AA298"/>
      <c r="AB298"/>
      <c r="AC298"/>
      <c r="AD298"/>
    </row>
    <row r="299" spans="1:30" x14ac:dyDescent="0.35">
      <c r="A299"/>
      <c r="B299"/>
      <c r="C299"/>
      <c r="D299"/>
      <c r="E299"/>
      <c r="F299"/>
      <c r="G299"/>
      <c r="H299"/>
      <c r="I299"/>
      <c r="J299"/>
      <c r="K299"/>
      <c r="L299"/>
      <c r="M299"/>
      <c r="N299"/>
      <c r="O299"/>
      <c r="P299"/>
      <c r="Q299"/>
      <c r="R299"/>
      <c r="S299"/>
      <c r="T299"/>
      <c r="U299"/>
      <c r="V299"/>
      <c r="W299"/>
      <c r="X299"/>
      <c r="Y299"/>
      <c r="Z299"/>
      <c r="AA299"/>
      <c r="AB299"/>
      <c r="AC299"/>
      <c r="AD299"/>
    </row>
    <row r="300" spans="1:30" x14ac:dyDescent="0.35">
      <c r="A300"/>
      <c r="B300"/>
      <c r="C300"/>
      <c r="D300"/>
      <c r="E300"/>
      <c r="F300"/>
      <c r="G300"/>
      <c r="H300"/>
      <c r="I300"/>
      <c r="J300"/>
      <c r="K300"/>
      <c r="L300"/>
      <c r="M300"/>
      <c r="N300"/>
      <c r="O300"/>
      <c r="P300"/>
      <c r="Q300"/>
      <c r="R300"/>
      <c r="S300"/>
      <c r="T300"/>
      <c r="U300"/>
      <c r="V300"/>
      <c r="W300"/>
      <c r="X300"/>
      <c r="Y300"/>
      <c r="Z300"/>
      <c r="AA300"/>
      <c r="AB300"/>
      <c r="AC300"/>
      <c r="AD300"/>
    </row>
    <row r="301" spans="1:30" x14ac:dyDescent="0.35">
      <c r="A301"/>
      <c r="B301"/>
      <c r="C301"/>
      <c r="D301"/>
      <c r="E301"/>
      <c r="F301"/>
      <c r="G301"/>
      <c r="H301"/>
      <c r="I301"/>
      <c r="J301"/>
      <c r="K301"/>
      <c r="L301"/>
      <c r="M301"/>
      <c r="N301"/>
      <c r="O301"/>
      <c r="P301"/>
      <c r="Q301"/>
      <c r="R301"/>
      <c r="S301"/>
      <c r="T301"/>
      <c r="U301"/>
      <c r="V301"/>
      <c r="W301"/>
      <c r="X301"/>
      <c r="Y301"/>
      <c r="Z301"/>
      <c r="AA301"/>
      <c r="AB301"/>
      <c r="AC301"/>
      <c r="AD301"/>
    </row>
    <row r="302" spans="1:30" x14ac:dyDescent="0.35">
      <c r="A302"/>
      <c r="B302"/>
      <c r="C302"/>
      <c r="D302"/>
      <c r="E302"/>
      <c r="F302"/>
      <c r="G302"/>
      <c r="H302"/>
      <c r="I302"/>
      <c r="J302"/>
      <c r="K302"/>
      <c r="L302"/>
      <c r="M302"/>
      <c r="N302"/>
      <c r="O302"/>
      <c r="P302"/>
      <c r="Q302"/>
      <c r="R302"/>
      <c r="S302"/>
      <c r="T302"/>
      <c r="U302"/>
      <c r="V302"/>
      <c r="W302"/>
      <c r="X302"/>
      <c r="Y302"/>
      <c r="Z302"/>
      <c r="AA302"/>
      <c r="AB302"/>
      <c r="AC302"/>
      <c r="AD302"/>
    </row>
    <row r="303" spans="1:30" x14ac:dyDescent="0.35">
      <c r="A303"/>
      <c r="B303"/>
      <c r="C303"/>
      <c r="D303"/>
      <c r="E303"/>
      <c r="F303"/>
      <c r="G303"/>
      <c r="H303"/>
      <c r="I303"/>
      <c r="J303"/>
      <c r="K303"/>
      <c r="L303"/>
      <c r="M303"/>
      <c r="N303"/>
      <c r="O303"/>
      <c r="P303"/>
      <c r="Q303"/>
      <c r="R303"/>
      <c r="S303"/>
      <c r="T303"/>
      <c r="U303"/>
      <c r="V303"/>
      <c r="W303"/>
      <c r="X303"/>
      <c r="Y303"/>
      <c r="Z303"/>
      <c r="AA303"/>
      <c r="AB303"/>
      <c r="AC303"/>
      <c r="AD303"/>
    </row>
    <row r="304" spans="1:30" x14ac:dyDescent="0.35">
      <c r="A304"/>
      <c r="B304"/>
      <c r="C304"/>
      <c r="D304"/>
      <c r="E304"/>
      <c r="F304"/>
      <c r="G304"/>
      <c r="H304"/>
      <c r="I304"/>
      <c r="J304"/>
      <c r="K304"/>
      <c r="L304"/>
      <c r="M304"/>
      <c r="N304"/>
      <c r="O304"/>
      <c r="P304"/>
      <c r="Q304"/>
      <c r="R304"/>
      <c r="S304"/>
      <c r="T304"/>
      <c r="U304"/>
      <c r="V304"/>
      <c r="W304"/>
      <c r="X304"/>
      <c r="Y304"/>
      <c r="Z304"/>
      <c r="AA304"/>
      <c r="AB304"/>
      <c r="AC304"/>
      <c r="AD304"/>
    </row>
    <row r="305" spans="1:30" x14ac:dyDescent="0.35">
      <c r="A305"/>
      <c r="B305"/>
      <c r="C305"/>
      <c r="D305"/>
      <c r="E305"/>
      <c r="F305"/>
      <c r="G305"/>
      <c r="H305"/>
      <c r="I305"/>
      <c r="J305"/>
      <c r="K305"/>
      <c r="L305"/>
      <c r="M305"/>
      <c r="N305"/>
      <c r="O305"/>
      <c r="P305"/>
      <c r="Q305"/>
      <c r="R305"/>
      <c r="S305"/>
      <c r="T305"/>
      <c r="U305"/>
      <c r="V305"/>
      <c r="W305"/>
      <c r="X305"/>
      <c r="Y305"/>
      <c r="Z305"/>
      <c r="AA305"/>
      <c r="AB305"/>
      <c r="AC305"/>
      <c r="AD305"/>
    </row>
    <row r="306" spans="1:30" x14ac:dyDescent="0.35">
      <c r="A306"/>
      <c r="B306"/>
      <c r="C306"/>
      <c r="D306"/>
      <c r="E306"/>
      <c r="F306"/>
      <c r="G306"/>
      <c r="H306"/>
      <c r="I306"/>
      <c r="J306"/>
      <c r="K306"/>
      <c r="L306"/>
      <c r="M306"/>
      <c r="N306"/>
      <c r="O306"/>
      <c r="P306"/>
      <c r="Q306"/>
      <c r="R306"/>
      <c r="S306"/>
      <c r="T306"/>
      <c r="U306"/>
      <c r="V306"/>
      <c r="W306"/>
      <c r="X306"/>
      <c r="Y306"/>
      <c r="Z306"/>
      <c r="AA306"/>
      <c r="AB306"/>
      <c r="AC306"/>
      <c r="AD306"/>
    </row>
    <row r="307" spans="1:30" x14ac:dyDescent="0.35">
      <c r="A307"/>
      <c r="B307"/>
      <c r="C307"/>
      <c r="D307"/>
      <c r="E307"/>
      <c r="F307"/>
      <c r="G307"/>
      <c r="H307"/>
      <c r="I307"/>
      <c r="J307"/>
      <c r="K307"/>
      <c r="L307"/>
      <c r="M307"/>
      <c r="N307"/>
      <c r="O307"/>
      <c r="P307"/>
      <c r="Q307"/>
      <c r="R307"/>
      <c r="S307"/>
      <c r="T307"/>
      <c r="U307"/>
      <c r="V307"/>
      <c r="W307"/>
      <c r="X307"/>
      <c r="Y307"/>
      <c r="Z307"/>
      <c r="AA307"/>
      <c r="AB307"/>
      <c r="AC307"/>
      <c r="AD307"/>
    </row>
    <row r="308" spans="1:30" x14ac:dyDescent="0.35">
      <c r="A308"/>
      <c r="B308"/>
      <c r="C308"/>
      <c r="D308"/>
      <c r="E308"/>
      <c r="F308"/>
      <c r="G308"/>
      <c r="H308"/>
      <c r="I308"/>
      <c r="J308"/>
      <c r="K308"/>
      <c r="L308"/>
      <c r="M308"/>
      <c r="N308"/>
      <c r="O308"/>
      <c r="P308"/>
      <c r="Q308"/>
      <c r="R308"/>
      <c r="S308"/>
      <c r="T308"/>
      <c r="U308"/>
      <c r="V308"/>
      <c r="W308"/>
      <c r="X308"/>
      <c r="Y308"/>
      <c r="Z308"/>
      <c r="AA308"/>
      <c r="AB308"/>
      <c r="AC308"/>
      <c r="AD308"/>
    </row>
    <row r="309" spans="1:30" x14ac:dyDescent="0.35">
      <c r="A309"/>
      <c r="B309"/>
      <c r="C309"/>
      <c r="D309"/>
      <c r="E309"/>
      <c r="F309"/>
      <c r="G309"/>
      <c r="H309"/>
      <c r="I309"/>
      <c r="J309"/>
      <c r="K309"/>
      <c r="L309"/>
      <c r="M309"/>
      <c r="N309"/>
      <c r="O309"/>
      <c r="P309"/>
      <c r="Q309"/>
      <c r="R309"/>
      <c r="S309"/>
      <c r="T309"/>
      <c r="U309"/>
      <c r="V309"/>
      <c r="W309"/>
      <c r="X309"/>
      <c r="Y309"/>
      <c r="Z309"/>
      <c r="AA309"/>
      <c r="AB309"/>
      <c r="AC309"/>
      <c r="AD309"/>
    </row>
    <row r="310" spans="1:30" x14ac:dyDescent="0.35">
      <c r="A310"/>
      <c r="B310"/>
      <c r="C310"/>
      <c r="D310"/>
      <c r="E310"/>
      <c r="F310"/>
      <c r="G310"/>
      <c r="H310"/>
      <c r="I310"/>
      <c r="J310"/>
      <c r="K310"/>
      <c r="L310"/>
      <c r="M310"/>
      <c r="N310"/>
      <c r="O310"/>
      <c r="P310"/>
      <c r="Q310"/>
      <c r="R310"/>
      <c r="S310"/>
      <c r="T310"/>
      <c r="U310"/>
      <c r="V310"/>
      <c r="W310"/>
      <c r="X310"/>
      <c r="Y310"/>
      <c r="Z310"/>
      <c r="AA310"/>
      <c r="AB310"/>
      <c r="AC310"/>
      <c r="AD310"/>
    </row>
    <row r="311" spans="1:30" x14ac:dyDescent="0.35">
      <c r="A311"/>
      <c r="B311"/>
      <c r="C311"/>
      <c r="D311"/>
      <c r="E311"/>
      <c r="F311"/>
      <c r="G311"/>
      <c r="H311"/>
      <c r="I311"/>
      <c r="J311"/>
      <c r="K311"/>
      <c r="L311"/>
      <c r="M311"/>
      <c r="N311"/>
      <c r="O311"/>
      <c r="P311"/>
      <c r="Q311"/>
      <c r="R311"/>
      <c r="S311"/>
      <c r="T311"/>
      <c r="U311"/>
      <c r="V311"/>
      <c r="W311"/>
      <c r="X311"/>
      <c r="Y311"/>
      <c r="Z311"/>
      <c r="AA311"/>
      <c r="AB311"/>
      <c r="AC311"/>
      <c r="AD311"/>
    </row>
    <row r="312" spans="1:30" x14ac:dyDescent="0.35">
      <c r="A312"/>
      <c r="B312"/>
      <c r="C312"/>
      <c r="D312"/>
      <c r="E312"/>
      <c r="F312"/>
      <c r="G312"/>
      <c r="H312"/>
      <c r="I312"/>
      <c r="J312"/>
      <c r="K312"/>
      <c r="L312"/>
      <c r="M312"/>
      <c r="N312"/>
      <c r="O312"/>
      <c r="P312"/>
      <c r="Q312"/>
      <c r="R312"/>
      <c r="S312"/>
      <c r="T312"/>
      <c r="U312"/>
      <c r="V312"/>
      <c r="W312"/>
      <c r="X312"/>
      <c r="Y312"/>
      <c r="Z312"/>
      <c r="AA312"/>
      <c r="AB312"/>
      <c r="AC312"/>
      <c r="AD312"/>
    </row>
    <row r="313" spans="1:30" x14ac:dyDescent="0.35">
      <c r="A313"/>
      <c r="B313"/>
      <c r="C313"/>
      <c r="D313"/>
      <c r="E313"/>
      <c r="F313"/>
      <c r="G313"/>
      <c r="H313"/>
      <c r="I313"/>
      <c r="J313"/>
      <c r="K313"/>
      <c r="L313"/>
      <c r="M313"/>
      <c r="N313"/>
      <c r="O313"/>
      <c r="P313"/>
      <c r="Q313"/>
      <c r="R313"/>
      <c r="S313"/>
      <c r="T313"/>
      <c r="U313"/>
      <c r="V313"/>
      <c r="W313"/>
      <c r="X313"/>
      <c r="Y313"/>
      <c r="Z313"/>
      <c r="AA313"/>
      <c r="AB313"/>
      <c r="AC313"/>
      <c r="AD313"/>
    </row>
    <row r="314" spans="1:30" x14ac:dyDescent="0.35">
      <c r="A314"/>
      <c r="B314"/>
      <c r="C314"/>
      <c r="D314"/>
      <c r="E314"/>
      <c r="F314"/>
      <c r="G314"/>
      <c r="H314"/>
      <c r="I314"/>
      <c r="J314"/>
      <c r="K314"/>
      <c r="L314"/>
      <c r="M314"/>
      <c r="N314"/>
      <c r="O314"/>
      <c r="P314"/>
      <c r="Q314"/>
      <c r="R314"/>
      <c r="S314"/>
      <c r="T314"/>
      <c r="U314"/>
      <c r="V314"/>
      <c r="W314"/>
      <c r="X314"/>
      <c r="Y314"/>
      <c r="Z314"/>
      <c r="AA314"/>
      <c r="AB314"/>
      <c r="AC314"/>
      <c r="AD314"/>
    </row>
    <row r="315" spans="1:30" x14ac:dyDescent="0.35">
      <c r="A315"/>
      <c r="B315"/>
      <c r="C315"/>
      <c r="D315"/>
      <c r="E315"/>
      <c r="F315"/>
      <c r="G315"/>
      <c r="H315"/>
      <c r="I315"/>
      <c r="J315"/>
      <c r="K315"/>
      <c r="L315"/>
      <c r="M315"/>
      <c r="N315"/>
      <c r="O315"/>
      <c r="P315"/>
      <c r="Q315"/>
      <c r="R315"/>
      <c r="S315"/>
      <c r="T315"/>
      <c r="U315"/>
      <c r="V315"/>
      <c r="W315"/>
      <c r="X315"/>
      <c r="Y315"/>
      <c r="Z315"/>
      <c r="AA315"/>
      <c r="AB315"/>
      <c r="AC315"/>
      <c r="AD315"/>
    </row>
    <row r="316" spans="1:30" x14ac:dyDescent="0.35">
      <c r="A316"/>
      <c r="B316"/>
      <c r="C316"/>
      <c r="D316"/>
      <c r="E316"/>
      <c r="F316"/>
      <c r="G316"/>
      <c r="H316"/>
      <c r="I316"/>
      <c r="J316"/>
      <c r="K316"/>
      <c r="L316"/>
      <c r="M316"/>
      <c r="N316"/>
      <c r="O316"/>
      <c r="P316"/>
      <c r="Q316"/>
      <c r="R316"/>
      <c r="S316"/>
      <c r="T316"/>
      <c r="U316"/>
      <c r="V316"/>
      <c r="W316"/>
      <c r="X316"/>
      <c r="Y316"/>
      <c r="Z316"/>
      <c r="AA316"/>
      <c r="AB316"/>
      <c r="AC316"/>
      <c r="AD316"/>
    </row>
    <row r="317" spans="1:30" x14ac:dyDescent="0.35">
      <c r="A317"/>
      <c r="B317"/>
      <c r="C317"/>
      <c r="D317"/>
      <c r="E317"/>
      <c r="F317"/>
      <c r="G317"/>
      <c r="H317"/>
      <c r="I317"/>
      <c r="J317"/>
      <c r="K317"/>
      <c r="L317"/>
      <c r="M317"/>
      <c r="N317"/>
      <c r="O317"/>
      <c r="P317"/>
      <c r="Q317"/>
      <c r="R317"/>
      <c r="S317"/>
      <c r="T317"/>
      <c r="U317"/>
      <c r="V317"/>
      <c r="W317"/>
      <c r="X317"/>
      <c r="Y317"/>
      <c r="Z317"/>
      <c r="AA317"/>
      <c r="AB317"/>
      <c r="AC317"/>
      <c r="AD317"/>
    </row>
    <row r="318" spans="1:30" x14ac:dyDescent="0.35">
      <c r="A318"/>
      <c r="B318"/>
      <c r="C318"/>
      <c r="D318"/>
      <c r="E318"/>
      <c r="F318"/>
      <c r="G318"/>
      <c r="H318"/>
      <c r="I318"/>
      <c r="J318"/>
      <c r="K318"/>
      <c r="L318"/>
      <c r="M318"/>
      <c r="N318"/>
      <c r="O318"/>
      <c r="P318"/>
      <c r="Q318"/>
      <c r="R318"/>
      <c r="S318"/>
      <c r="T318"/>
      <c r="U318"/>
      <c r="V318"/>
      <c r="W318"/>
      <c r="X318"/>
      <c r="Y318"/>
      <c r="Z318"/>
      <c r="AA318"/>
      <c r="AB318"/>
      <c r="AC318"/>
      <c r="AD318"/>
    </row>
    <row r="319" spans="1:30" x14ac:dyDescent="0.35">
      <c r="A319"/>
      <c r="B319"/>
      <c r="C319"/>
      <c r="D319"/>
      <c r="E319"/>
      <c r="F319"/>
      <c r="G319"/>
      <c r="H319"/>
      <c r="I319"/>
      <c r="J319"/>
      <c r="K319"/>
      <c r="L319"/>
      <c r="M319"/>
      <c r="N319"/>
      <c r="O319"/>
      <c r="P319"/>
      <c r="Q319"/>
      <c r="R319"/>
      <c r="S319"/>
      <c r="T319"/>
      <c r="U319"/>
      <c r="V319"/>
      <c r="W319"/>
      <c r="X319"/>
      <c r="Y319"/>
      <c r="Z319"/>
      <c r="AA319"/>
      <c r="AB319"/>
      <c r="AC319"/>
      <c r="AD319"/>
    </row>
    <row r="320" spans="1:30" x14ac:dyDescent="0.35">
      <c r="A320"/>
      <c r="B320"/>
      <c r="C320"/>
      <c r="D320"/>
      <c r="E320"/>
      <c r="F320"/>
      <c r="G320"/>
      <c r="H320"/>
      <c r="I320"/>
      <c r="J320"/>
      <c r="K320"/>
      <c r="L320"/>
      <c r="M320"/>
      <c r="N320"/>
      <c r="O320"/>
      <c r="P320"/>
      <c r="Q320"/>
      <c r="R320"/>
      <c r="S320"/>
      <c r="T320"/>
      <c r="U320"/>
      <c r="V320"/>
      <c r="W320"/>
      <c r="X320"/>
      <c r="Y320"/>
      <c r="Z320"/>
      <c r="AA320"/>
      <c r="AB320"/>
      <c r="AC320"/>
      <c r="AD320"/>
    </row>
    <row r="321" spans="1:30" x14ac:dyDescent="0.35">
      <c r="A321"/>
      <c r="B321"/>
      <c r="C321"/>
      <c r="D321"/>
      <c r="E321"/>
      <c r="F321"/>
      <c r="G321"/>
      <c r="H321"/>
      <c r="I321"/>
      <c r="J321"/>
      <c r="K321"/>
      <c r="L321"/>
      <c r="M321"/>
      <c r="N321"/>
      <c r="O321"/>
      <c r="P321"/>
      <c r="Q321"/>
      <c r="R321"/>
      <c r="S321"/>
      <c r="T321"/>
      <c r="U321"/>
      <c r="V321"/>
      <c r="W321"/>
      <c r="X321"/>
      <c r="Y321"/>
      <c r="Z321"/>
      <c r="AA321"/>
      <c r="AB321"/>
      <c r="AC321"/>
      <c r="AD321"/>
    </row>
    <row r="322" spans="1:30" x14ac:dyDescent="0.35">
      <c r="A322"/>
      <c r="B322"/>
      <c r="C322"/>
      <c r="D322"/>
      <c r="E322"/>
      <c r="F322"/>
      <c r="G322"/>
      <c r="H322"/>
      <c r="I322"/>
      <c r="J322"/>
      <c r="K322"/>
      <c r="L322"/>
      <c r="M322"/>
      <c r="N322"/>
      <c r="O322"/>
      <c r="P322"/>
      <c r="Q322"/>
      <c r="R322"/>
      <c r="S322"/>
      <c r="T322"/>
      <c r="U322"/>
      <c r="V322"/>
      <c r="W322"/>
      <c r="X322"/>
      <c r="Y322"/>
      <c r="Z322"/>
      <c r="AA322"/>
      <c r="AB322"/>
      <c r="AC322"/>
      <c r="AD322"/>
    </row>
    <row r="323" spans="1:30" x14ac:dyDescent="0.35">
      <c r="A323"/>
      <c r="B323"/>
      <c r="C323"/>
      <c r="D323"/>
      <c r="E323"/>
      <c r="F323"/>
      <c r="G323"/>
      <c r="H323"/>
      <c r="I323"/>
      <c r="J323"/>
      <c r="K323"/>
      <c r="L323"/>
      <c r="M323"/>
      <c r="N323"/>
      <c r="O323"/>
      <c r="P323"/>
      <c r="Q323"/>
      <c r="R323"/>
      <c r="S323"/>
      <c r="T323"/>
      <c r="U323"/>
      <c r="V323"/>
      <c r="W323"/>
      <c r="X323"/>
      <c r="Y323"/>
      <c r="Z323"/>
      <c r="AA323"/>
      <c r="AB323"/>
      <c r="AC323"/>
      <c r="AD323"/>
    </row>
    <row r="324" spans="1:30" x14ac:dyDescent="0.35">
      <c r="A324"/>
      <c r="B324"/>
      <c r="C324"/>
      <c r="D324"/>
      <c r="E324"/>
      <c r="F324"/>
      <c r="G324"/>
      <c r="H324"/>
      <c r="I324"/>
      <c r="J324"/>
      <c r="K324"/>
      <c r="L324"/>
      <c r="M324"/>
      <c r="N324"/>
      <c r="O324"/>
      <c r="P324"/>
      <c r="Q324"/>
      <c r="R324"/>
      <c r="S324"/>
      <c r="T324"/>
      <c r="U324"/>
      <c r="V324"/>
      <c r="W324"/>
      <c r="X324"/>
      <c r="Y324"/>
      <c r="Z324"/>
      <c r="AA324"/>
      <c r="AB324"/>
      <c r="AC324"/>
      <c r="AD324"/>
    </row>
    <row r="325" spans="1:30" x14ac:dyDescent="0.35">
      <c r="A325"/>
      <c r="B325"/>
      <c r="C325"/>
      <c r="D325"/>
      <c r="E325"/>
      <c r="F325"/>
      <c r="G325"/>
      <c r="H325"/>
      <c r="I325"/>
      <c r="J325"/>
      <c r="K325"/>
      <c r="L325"/>
      <c r="M325"/>
      <c r="N325"/>
      <c r="O325"/>
      <c r="P325"/>
      <c r="Q325"/>
      <c r="R325"/>
      <c r="S325"/>
      <c r="T325"/>
      <c r="U325"/>
      <c r="V325"/>
      <c r="W325"/>
      <c r="X325"/>
      <c r="Y325"/>
      <c r="Z325"/>
      <c r="AA325"/>
      <c r="AB325"/>
      <c r="AC325"/>
      <c r="AD325"/>
    </row>
    <row r="326" spans="1:30" x14ac:dyDescent="0.35">
      <c r="A326"/>
      <c r="B326"/>
      <c r="C326"/>
      <c r="D326"/>
      <c r="E326"/>
      <c r="F326"/>
      <c r="G326"/>
      <c r="H326"/>
      <c r="I326"/>
      <c r="J326"/>
      <c r="K326"/>
      <c r="L326"/>
      <c r="M326"/>
      <c r="N326"/>
      <c r="O326"/>
      <c r="P326"/>
      <c r="Q326"/>
      <c r="R326"/>
      <c r="S326"/>
      <c r="T326"/>
      <c r="U326"/>
      <c r="V326"/>
      <c r="W326"/>
      <c r="X326"/>
      <c r="Y326"/>
      <c r="Z326"/>
      <c r="AA326"/>
      <c r="AB326"/>
      <c r="AC326"/>
      <c r="AD326"/>
    </row>
    <row r="327" spans="1:30" x14ac:dyDescent="0.35">
      <c r="A327"/>
      <c r="B327"/>
      <c r="C327"/>
      <c r="D327"/>
      <c r="E327"/>
      <c r="F327"/>
      <c r="G327"/>
      <c r="H327"/>
      <c r="I327"/>
      <c r="J327"/>
      <c r="K327"/>
      <c r="L327"/>
      <c r="M327"/>
      <c r="N327"/>
      <c r="O327"/>
      <c r="P327"/>
      <c r="Q327"/>
      <c r="R327"/>
      <c r="S327"/>
      <c r="T327"/>
      <c r="U327"/>
      <c r="V327"/>
      <c r="W327"/>
      <c r="X327"/>
      <c r="Y327"/>
      <c r="Z327"/>
      <c r="AA327"/>
      <c r="AB327"/>
      <c r="AC327"/>
      <c r="AD327"/>
    </row>
    <row r="328" spans="1:30" x14ac:dyDescent="0.35">
      <c r="A328"/>
      <c r="B328"/>
      <c r="C328"/>
      <c r="D328"/>
      <c r="E328"/>
      <c r="F328"/>
      <c r="G328"/>
      <c r="H328"/>
      <c r="I328"/>
      <c r="J328"/>
      <c r="K328"/>
      <c r="L328"/>
      <c r="M328"/>
      <c r="N328"/>
      <c r="O328"/>
      <c r="P328"/>
      <c r="Q328"/>
      <c r="R328"/>
      <c r="S328"/>
      <c r="T328"/>
      <c r="U328"/>
      <c r="V328"/>
      <c r="W328"/>
      <c r="X328"/>
      <c r="Y328"/>
      <c r="Z328"/>
      <c r="AA328"/>
      <c r="AB328"/>
      <c r="AC328"/>
      <c r="AD328"/>
    </row>
    <row r="329" spans="1:30" x14ac:dyDescent="0.35">
      <c r="A329"/>
      <c r="B329"/>
      <c r="C329"/>
      <c r="D329"/>
      <c r="E329"/>
      <c r="F329"/>
      <c r="G329"/>
      <c r="H329"/>
      <c r="I329"/>
      <c r="J329"/>
      <c r="K329"/>
      <c r="L329"/>
      <c r="M329"/>
      <c r="N329"/>
      <c r="O329"/>
      <c r="P329"/>
      <c r="Q329"/>
      <c r="R329"/>
      <c r="S329"/>
      <c r="T329"/>
      <c r="U329"/>
      <c r="V329"/>
      <c r="W329"/>
      <c r="X329"/>
      <c r="Y329"/>
      <c r="Z329"/>
      <c r="AA329"/>
      <c r="AB329"/>
      <c r="AC329"/>
      <c r="AD329"/>
    </row>
    <row r="330" spans="1:30" x14ac:dyDescent="0.35">
      <c r="A330"/>
      <c r="B330"/>
      <c r="C330"/>
      <c r="D330"/>
      <c r="E330"/>
      <c r="F330"/>
      <c r="G330"/>
      <c r="H330"/>
      <c r="I330"/>
      <c r="J330"/>
      <c r="K330"/>
      <c r="L330"/>
      <c r="M330"/>
      <c r="N330"/>
      <c r="O330"/>
      <c r="P330"/>
      <c r="Q330"/>
      <c r="R330"/>
      <c r="S330"/>
      <c r="T330"/>
      <c r="U330"/>
      <c r="V330"/>
      <c r="W330"/>
      <c r="X330"/>
      <c r="Y330"/>
      <c r="Z330"/>
      <c r="AA330"/>
      <c r="AB330"/>
      <c r="AC330"/>
      <c r="AD330"/>
    </row>
    <row r="331" spans="1:30" x14ac:dyDescent="0.35">
      <c r="A331"/>
      <c r="B331"/>
      <c r="C331"/>
      <c r="D331"/>
      <c r="E331"/>
      <c r="F331"/>
      <c r="G331"/>
      <c r="H331"/>
      <c r="I331"/>
      <c r="J331"/>
      <c r="K331"/>
      <c r="L331"/>
      <c r="M331"/>
      <c r="N331"/>
      <c r="O331"/>
      <c r="P331"/>
      <c r="Q331"/>
      <c r="R331"/>
      <c r="S331"/>
      <c r="T331"/>
      <c r="U331"/>
      <c r="V331"/>
      <c r="W331"/>
      <c r="X331"/>
      <c r="Y331"/>
      <c r="Z331"/>
      <c r="AA331"/>
      <c r="AB331"/>
      <c r="AC331"/>
      <c r="AD331"/>
    </row>
    <row r="332" spans="1:30" x14ac:dyDescent="0.35">
      <c r="A332"/>
      <c r="B332"/>
      <c r="C332"/>
      <c r="D332"/>
      <c r="E332"/>
      <c r="F332"/>
      <c r="G332"/>
      <c r="H332"/>
      <c r="I332"/>
      <c r="J332"/>
      <c r="K332"/>
      <c r="L332"/>
      <c r="M332"/>
      <c r="N332"/>
      <c r="O332"/>
      <c r="P332"/>
      <c r="Q332"/>
      <c r="R332"/>
      <c r="S332"/>
      <c r="T332"/>
      <c r="U332"/>
      <c r="V332"/>
      <c r="W332"/>
      <c r="X332"/>
      <c r="Y332"/>
      <c r="Z332"/>
      <c r="AA332"/>
      <c r="AB332"/>
      <c r="AC332"/>
      <c r="AD332"/>
    </row>
    <row r="333" spans="1:30" x14ac:dyDescent="0.35">
      <c r="A333"/>
      <c r="B333"/>
      <c r="C333"/>
      <c r="D333"/>
      <c r="E333"/>
      <c r="F333"/>
      <c r="G333"/>
      <c r="H333"/>
      <c r="I333"/>
      <c r="J333"/>
      <c r="K333"/>
      <c r="L333"/>
      <c r="M333"/>
      <c r="N333"/>
      <c r="O333"/>
      <c r="P333"/>
      <c r="Q333"/>
      <c r="R333"/>
      <c r="S333"/>
      <c r="T333"/>
      <c r="U333"/>
      <c r="V333"/>
      <c r="W333"/>
      <c r="X333"/>
      <c r="Y333"/>
      <c r="Z333"/>
      <c r="AA333"/>
      <c r="AB333"/>
      <c r="AC333"/>
      <c r="AD333"/>
    </row>
    <row r="334" spans="1:30" x14ac:dyDescent="0.35">
      <c r="A334"/>
      <c r="B334"/>
      <c r="C334"/>
      <c r="D334"/>
      <c r="E334"/>
      <c r="F334"/>
      <c r="G334"/>
      <c r="H334"/>
      <c r="I334"/>
      <c r="J334"/>
      <c r="K334"/>
      <c r="L334"/>
      <c r="M334"/>
      <c r="N334"/>
      <c r="O334"/>
      <c r="P334"/>
      <c r="Q334"/>
      <c r="R334"/>
      <c r="S334"/>
      <c r="T334"/>
      <c r="U334"/>
      <c r="V334"/>
      <c r="W334"/>
      <c r="X334"/>
      <c r="Y334"/>
      <c r="Z334"/>
      <c r="AA334"/>
      <c r="AB334"/>
      <c r="AC334"/>
      <c r="AD334"/>
    </row>
    <row r="335" spans="1:30" x14ac:dyDescent="0.35">
      <c r="A335"/>
      <c r="B335"/>
      <c r="C335"/>
      <c r="D335"/>
      <c r="E335"/>
      <c r="F335"/>
      <c r="G335"/>
      <c r="H335"/>
      <c r="I335"/>
      <c r="J335"/>
      <c r="K335"/>
      <c r="L335"/>
      <c r="M335"/>
      <c r="N335"/>
      <c r="O335"/>
      <c r="P335"/>
      <c r="Q335"/>
      <c r="R335"/>
      <c r="S335"/>
      <c r="T335"/>
      <c r="U335"/>
      <c r="V335"/>
      <c r="W335"/>
      <c r="X335"/>
      <c r="Y335"/>
      <c r="Z335"/>
      <c r="AA335"/>
      <c r="AB335"/>
      <c r="AC335"/>
      <c r="AD335"/>
    </row>
    <row r="336" spans="1:30" x14ac:dyDescent="0.35">
      <c r="A336"/>
      <c r="B336"/>
      <c r="C336"/>
      <c r="D336"/>
      <c r="E336"/>
      <c r="F336"/>
      <c r="G336"/>
      <c r="H336"/>
      <c r="I336"/>
      <c r="J336"/>
      <c r="K336"/>
      <c r="L336"/>
      <c r="M336"/>
      <c r="N336"/>
      <c r="O336"/>
      <c r="P336"/>
      <c r="Q336"/>
      <c r="R336"/>
      <c r="S336"/>
      <c r="T336"/>
      <c r="U336"/>
      <c r="V336"/>
      <c r="W336"/>
      <c r="X336"/>
      <c r="Y336"/>
      <c r="Z336"/>
      <c r="AA336"/>
      <c r="AB336"/>
      <c r="AC336"/>
      <c r="AD336"/>
    </row>
    <row r="337" spans="1:30" x14ac:dyDescent="0.35">
      <c r="A337"/>
      <c r="B337"/>
      <c r="C337"/>
      <c r="D337"/>
      <c r="E337"/>
      <c r="F337"/>
      <c r="G337"/>
      <c r="H337"/>
      <c r="I337"/>
      <c r="J337"/>
      <c r="K337"/>
      <c r="L337"/>
      <c r="M337"/>
      <c r="N337"/>
      <c r="O337"/>
      <c r="P337"/>
      <c r="Q337"/>
      <c r="R337"/>
      <c r="S337"/>
      <c r="T337"/>
      <c r="U337"/>
      <c r="V337"/>
      <c r="W337"/>
      <c r="X337"/>
      <c r="Y337"/>
      <c r="Z337"/>
      <c r="AA337"/>
      <c r="AB337"/>
      <c r="AC337"/>
      <c r="AD337"/>
    </row>
    <row r="338" spans="1:30" x14ac:dyDescent="0.35">
      <c r="A338"/>
      <c r="B338"/>
      <c r="C338"/>
      <c r="D338"/>
      <c r="E338"/>
      <c r="F338"/>
      <c r="G338"/>
      <c r="H338"/>
      <c r="I338"/>
      <c r="J338"/>
      <c r="K338"/>
      <c r="L338"/>
      <c r="M338"/>
      <c r="N338"/>
      <c r="O338"/>
      <c r="P338"/>
      <c r="Q338"/>
      <c r="R338"/>
      <c r="S338"/>
      <c r="T338"/>
      <c r="U338"/>
      <c r="V338"/>
      <c r="W338"/>
      <c r="X338"/>
      <c r="Y338"/>
      <c r="Z338"/>
      <c r="AA338"/>
      <c r="AB338"/>
      <c r="AC338"/>
      <c r="AD338"/>
    </row>
    <row r="339" spans="1:30" x14ac:dyDescent="0.35">
      <c r="A339"/>
      <c r="B339"/>
      <c r="C339"/>
      <c r="D339"/>
      <c r="E339"/>
      <c r="F339"/>
      <c r="G339"/>
      <c r="H339"/>
      <c r="I339"/>
      <c r="J339"/>
      <c r="K339"/>
      <c r="L339"/>
      <c r="M339"/>
      <c r="N339"/>
      <c r="O339"/>
      <c r="P339"/>
      <c r="Q339"/>
      <c r="R339"/>
      <c r="S339"/>
      <c r="T339"/>
      <c r="U339"/>
      <c r="V339"/>
      <c r="W339"/>
      <c r="X339"/>
      <c r="Y339"/>
      <c r="Z339"/>
      <c r="AA339"/>
      <c r="AB339"/>
      <c r="AC339"/>
      <c r="AD339"/>
    </row>
    <row r="340" spans="1:30" x14ac:dyDescent="0.35">
      <c r="A340"/>
      <c r="B340"/>
      <c r="C340"/>
      <c r="D340"/>
      <c r="E340"/>
      <c r="F340"/>
      <c r="G340"/>
      <c r="H340"/>
      <c r="I340"/>
      <c r="J340"/>
      <c r="K340"/>
      <c r="L340"/>
      <c r="M340"/>
      <c r="N340"/>
      <c r="O340"/>
      <c r="P340"/>
      <c r="Q340"/>
      <c r="R340"/>
      <c r="S340"/>
      <c r="T340"/>
      <c r="U340"/>
      <c r="V340"/>
      <c r="W340"/>
      <c r="X340"/>
      <c r="Y340"/>
      <c r="Z340"/>
      <c r="AA340"/>
      <c r="AB340"/>
      <c r="AC340"/>
      <c r="AD340"/>
    </row>
    <row r="341" spans="1:30" x14ac:dyDescent="0.35">
      <c r="A341"/>
      <c r="B341"/>
      <c r="C341"/>
      <c r="D341"/>
      <c r="E341"/>
      <c r="F341"/>
      <c r="G341"/>
      <c r="H341"/>
      <c r="I341"/>
      <c r="J341"/>
      <c r="K341"/>
      <c r="L341"/>
      <c r="M341"/>
      <c r="N341"/>
      <c r="O341"/>
      <c r="P341"/>
      <c r="Q341"/>
      <c r="R341"/>
      <c r="S341"/>
      <c r="T341"/>
      <c r="U341"/>
      <c r="V341"/>
      <c r="W341"/>
      <c r="X341"/>
      <c r="Y341"/>
      <c r="Z341"/>
      <c r="AA341"/>
      <c r="AB341"/>
      <c r="AC341"/>
      <c r="AD341"/>
    </row>
    <row r="342" spans="1:30" x14ac:dyDescent="0.35">
      <c r="A342"/>
      <c r="B342"/>
      <c r="C342"/>
      <c r="D342"/>
      <c r="E342"/>
      <c r="F342"/>
      <c r="G342"/>
      <c r="H342"/>
      <c r="I342"/>
      <c r="J342"/>
      <c r="K342"/>
      <c r="L342"/>
      <c r="M342"/>
      <c r="N342"/>
      <c r="O342"/>
      <c r="P342"/>
      <c r="Q342"/>
      <c r="R342"/>
      <c r="S342"/>
      <c r="T342"/>
      <c r="U342"/>
      <c r="V342"/>
      <c r="W342"/>
      <c r="X342"/>
      <c r="Y342"/>
      <c r="Z342"/>
      <c r="AA342"/>
      <c r="AB342"/>
      <c r="AC342"/>
      <c r="AD342"/>
    </row>
    <row r="343" spans="1:30" x14ac:dyDescent="0.35">
      <c r="A343"/>
      <c r="B343"/>
      <c r="C343"/>
      <c r="D343"/>
      <c r="E343"/>
      <c r="F343"/>
      <c r="G343"/>
      <c r="H343"/>
      <c r="I343"/>
      <c r="J343"/>
      <c r="K343"/>
      <c r="L343"/>
      <c r="M343"/>
      <c r="N343"/>
      <c r="O343"/>
      <c r="P343"/>
      <c r="Q343"/>
      <c r="R343"/>
      <c r="S343"/>
      <c r="T343"/>
      <c r="U343"/>
      <c r="V343"/>
      <c r="W343"/>
      <c r="X343"/>
      <c r="Y343"/>
      <c r="Z343"/>
      <c r="AA343"/>
      <c r="AB343"/>
      <c r="AC343"/>
      <c r="AD343"/>
    </row>
    <row r="344" spans="1:30" x14ac:dyDescent="0.35">
      <c r="A344"/>
      <c r="B344"/>
      <c r="C344"/>
      <c r="D344"/>
      <c r="E344"/>
      <c r="F344"/>
      <c r="G344"/>
      <c r="H344"/>
      <c r="I344"/>
      <c r="J344"/>
      <c r="K344"/>
      <c r="L344"/>
      <c r="M344"/>
      <c r="N344"/>
      <c r="O344"/>
      <c r="P344"/>
      <c r="Q344"/>
      <c r="R344"/>
      <c r="S344"/>
      <c r="T344"/>
      <c r="U344"/>
      <c r="V344"/>
      <c r="W344"/>
      <c r="X344"/>
      <c r="Y344"/>
      <c r="Z344"/>
      <c r="AA344"/>
      <c r="AB344"/>
      <c r="AC344"/>
      <c r="AD344"/>
    </row>
    <row r="345" spans="1:30" x14ac:dyDescent="0.35">
      <c r="A345"/>
      <c r="B345"/>
      <c r="C345"/>
      <c r="D345"/>
      <c r="E345"/>
      <c r="F345"/>
      <c r="G345"/>
      <c r="H345"/>
      <c r="I345"/>
      <c r="J345"/>
      <c r="K345"/>
      <c r="L345"/>
      <c r="M345"/>
      <c r="N345"/>
      <c r="O345"/>
      <c r="P345"/>
      <c r="Q345"/>
      <c r="R345"/>
      <c r="S345"/>
      <c r="T345"/>
      <c r="U345"/>
      <c r="V345"/>
      <c r="W345"/>
      <c r="X345"/>
      <c r="Y345"/>
      <c r="Z345"/>
      <c r="AA345"/>
      <c r="AB345"/>
      <c r="AC345"/>
      <c r="AD345"/>
    </row>
    <row r="346" spans="1:30" x14ac:dyDescent="0.35">
      <c r="A346"/>
      <c r="B346"/>
      <c r="C346"/>
      <c r="D346"/>
      <c r="E346"/>
      <c r="F346"/>
      <c r="G346"/>
      <c r="H346"/>
      <c r="I346"/>
      <c r="J346"/>
      <c r="K346"/>
      <c r="L346"/>
      <c r="M346"/>
      <c r="N346"/>
      <c r="O346"/>
      <c r="P346"/>
      <c r="Q346"/>
      <c r="R346"/>
      <c r="S346"/>
      <c r="T346"/>
      <c r="U346"/>
      <c r="V346"/>
      <c r="W346"/>
      <c r="X346"/>
      <c r="Y346"/>
      <c r="Z346"/>
      <c r="AA346"/>
      <c r="AB346"/>
      <c r="AC346"/>
      <c r="AD346"/>
    </row>
    <row r="347" spans="1:30" x14ac:dyDescent="0.35">
      <c r="A347"/>
      <c r="B347"/>
      <c r="C347"/>
      <c r="D347"/>
      <c r="E347"/>
      <c r="F347"/>
      <c r="G347"/>
      <c r="H347"/>
      <c r="I347"/>
      <c r="J347"/>
      <c r="K347"/>
      <c r="L347"/>
      <c r="M347"/>
      <c r="N347"/>
      <c r="O347"/>
      <c r="P347"/>
      <c r="Q347"/>
      <c r="R347"/>
      <c r="S347"/>
      <c r="T347"/>
      <c r="U347"/>
      <c r="V347"/>
      <c r="W347"/>
      <c r="X347"/>
      <c r="Y347"/>
      <c r="Z347"/>
      <c r="AA347"/>
      <c r="AB347"/>
      <c r="AC347"/>
      <c r="AD347"/>
    </row>
    <row r="348" spans="1:30" x14ac:dyDescent="0.35">
      <c r="A348"/>
      <c r="B348"/>
      <c r="C348"/>
      <c r="D348"/>
      <c r="E348"/>
      <c r="F348"/>
      <c r="G348"/>
      <c r="H348"/>
      <c r="I348"/>
      <c r="J348"/>
      <c r="K348"/>
      <c r="L348"/>
      <c r="M348"/>
      <c r="N348"/>
      <c r="O348"/>
      <c r="P348"/>
      <c r="Q348"/>
      <c r="R348"/>
      <c r="S348"/>
      <c r="T348"/>
      <c r="U348"/>
      <c r="V348"/>
      <c r="W348"/>
      <c r="X348"/>
      <c r="Y348"/>
      <c r="Z348"/>
      <c r="AA348"/>
      <c r="AB348"/>
      <c r="AC348"/>
      <c r="AD348"/>
    </row>
    <row r="349" spans="1:30" x14ac:dyDescent="0.35">
      <c r="A349"/>
      <c r="B349"/>
      <c r="C349"/>
      <c r="D349"/>
      <c r="E349"/>
      <c r="F349"/>
      <c r="G349"/>
      <c r="H349"/>
      <c r="I349"/>
      <c r="J349"/>
      <c r="K349"/>
      <c r="L349"/>
      <c r="M349"/>
      <c r="N349"/>
      <c r="O349"/>
      <c r="P349"/>
      <c r="Q349"/>
      <c r="R349"/>
      <c r="S349"/>
      <c r="T349"/>
      <c r="U349"/>
      <c r="V349"/>
      <c r="W349"/>
      <c r="X349"/>
      <c r="Y349"/>
      <c r="Z349"/>
      <c r="AA349"/>
      <c r="AB349"/>
      <c r="AC349"/>
      <c r="AD349"/>
    </row>
    <row r="350" spans="1:30" x14ac:dyDescent="0.35">
      <c r="A350"/>
      <c r="B350"/>
      <c r="C350"/>
      <c r="D350"/>
      <c r="E350"/>
      <c r="F350"/>
      <c r="G350"/>
      <c r="H350"/>
      <c r="I350"/>
      <c r="J350"/>
      <c r="K350"/>
      <c r="L350"/>
      <c r="M350"/>
      <c r="N350"/>
      <c r="O350"/>
      <c r="P350"/>
      <c r="Q350"/>
      <c r="R350"/>
      <c r="S350"/>
      <c r="T350"/>
      <c r="U350"/>
      <c r="V350"/>
      <c r="W350"/>
      <c r="X350"/>
      <c r="Y350"/>
      <c r="Z350"/>
      <c r="AA350"/>
      <c r="AB350"/>
      <c r="AC350"/>
      <c r="AD350"/>
    </row>
    <row r="351" spans="1:30" x14ac:dyDescent="0.35">
      <c r="A351"/>
      <c r="B351"/>
      <c r="C351"/>
      <c r="D351"/>
      <c r="E351"/>
      <c r="F351"/>
      <c r="G351"/>
      <c r="H351"/>
      <c r="I351"/>
      <c r="J351"/>
      <c r="K351"/>
      <c r="L351"/>
      <c r="M351"/>
      <c r="N351"/>
      <c r="O351"/>
      <c r="P351"/>
      <c r="Q351"/>
      <c r="R351"/>
      <c r="S351"/>
      <c r="T351"/>
      <c r="U351"/>
      <c r="V351"/>
      <c r="W351"/>
      <c r="X351"/>
      <c r="Y351"/>
      <c r="Z351"/>
      <c r="AA351"/>
      <c r="AB351"/>
      <c r="AC351"/>
      <c r="AD351"/>
    </row>
    <row r="352" spans="1:30" x14ac:dyDescent="0.35">
      <c r="A352"/>
      <c r="B352"/>
      <c r="C352"/>
      <c r="D352"/>
      <c r="E352"/>
      <c r="F352"/>
      <c r="G352"/>
      <c r="H352"/>
      <c r="I352"/>
      <c r="J352"/>
      <c r="K352"/>
      <c r="L352"/>
      <c r="M352"/>
      <c r="N352"/>
      <c r="O352"/>
      <c r="P352"/>
      <c r="Q352"/>
      <c r="R352"/>
      <c r="S352"/>
      <c r="T352"/>
      <c r="U352"/>
      <c r="V352"/>
      <c r="W352"/>
      <c r="X352"/>
      <c r="Y352"/>
      <c r="Z352"/>
      <c r="AA352"/>
      <c r="AB352"/>
      <c r="AC352"/>
      <c r="AD352"/>
    </row>
    <row r="353" spans="1:30" x14ac:dyDescent="0.35">
      <c r="A353"/>
      <c r="B353"/>
      <c r="C353"/>
      <c r="D353"/>
      <c r="E353"/>
      <c r="F353"/>
      <c r="G353"/>
      <c r="H353"/>
      <c r="I353"/>
      <c r="J353"/>
      <c r="K353"/>
      <c r="L353"/>
      <c r="M353"/>
      <c r="N353"/>
      <c r="O353"/>
      <c r="P353"/>
      <c r="Q353"/>
      <c r="R353"/>
      <c r="S353"/>
      <c r="T353"/>
      <c r="U353"/>
      <c r="V353"/>
      <c r="W353"/>
      <c r="X353"/>
      <c r="Y353"/>
      <c r="Z353"/>
      <c r="AA353"/>
      <c r="AB353"/>
      <c r="AC353"/>
      <c r="AD353"/>
    </row>
    <row r="354" spans="1:30" x14ac:dyDescent="0.35">
      <c r="A354"/>
      <c r="B354"/>
      <c r="C354"/>
      <c r="D354"/>
      <c r="E354"/>
      <c r="F354"/>
      <c r="G354"/>
      <c r="H354"/>
      <c r="I354"/>
      <c r="J354"/>
      <c r="K354"/>
      <c r="L354"/>
      <c r="M354"/>
      <c r="N354"/>
      <c r="O354"/>
      <c r="P354"/>
      <c r="Q354"/>
      <c r="R354"/>
      <c r="S354"/>
      <c r="T354"/>
      <c r="U354"/>
      <c r="V354"/>
      <c r="W354"/>
      <c r="X354"/>
      <c r="Y354"/>
      <c r="Z354"/>
      <c r="AA354"/>
      <c r="AB354"/>
      <c r="AC354"/>
      <c r="AD354"/>
    </row>
    <row r="355" spans="1:30" x14ac:dyDescent="0.35">
      <c r="A355"/>
      <c r="B355"/>
      <c r="C355"/>
      <c r="D355"/>
      <c r="E355"/>
      <c r="F355"/>
      <c r="G355"/>
      <c r="H355"/>
      <c r="I355"/>
      <c r="J355"/>
      <c r="K355"/>
      <c r="L355"/>
      <c r="M355"/>
      <c r="N355"/>
      <c r="O355"/>
      <c r="P355"/>
      <c r="Q355"/>
      <c r="R355"/>
      <c r="S355"/>
      <c r="T355"/>
      <c r="U355"/>
      <c r="V355"/>
      <c r="W355"/>
      <c r="X355"/>
      <c r="Y355"/>
      <c r="Z355"/>
      <c r="AA355"/>
      <c r="AB355"/>
      <c r="AC355"/>
      <c r="AD355"/>
    </row>
    <row r="356" spans="1:30" x14ac:dyDescent="0.35">
      <c r="A356"/>
      <c r="B356"/>
      <c r="C356"/>
      <c r="D356"/>
      <c r="E356"/>
      <c r="F356"/>
      <c r="G356"/>
      <c r="H356"/>
      <c r="I356"/>
      <c r="J356"/>
      <c r="K356"/>
      <c r="L356"/>
      <c r="M356"/>
      <c r="N356"/>
      <c r="O356"/>
      <c r="P356"/>
      <c r="Q356"/>
      <c r="R356"/>
      <c r="S356"/>
      <c r="T356"/>
      <c r="U356"/>
      <c r="V356"/>
      <c r="W356"/>
      <c r="X356"/>
      <c r="Y356"/>
      <c r="Z356"/>
      <c r="AA356"/>
      <c r="AB356"/>
      <c r="AC356"/>
      <c r="AD356"/>
    </row>
    <row r="357" spans="1:30" x14ac:dyDescent="0.35">
      <c r="A357"/>
      <c r="B357"/>
      <c r="C357"/>
      <c r="D357"/>
      <c r="E357"/>
      <c r="F357"/>
      <c r="G357"/>
      <c r="H357"/>
      <c r="I357"/>
      <c r="J357"/>
      <c r="K357"/>
      <c r="L357"/>
      <c r="M357"/>
      <c r="N357"/>
      <c r="O357"/>
      <c r="P357"/>
      <c r="Q357"/>
      <c r="R357"/>
      <c r="S357"/>
      <c r="T357"/>
      <c r="U357"/>
      <c r="V357"/>
      <c r="W357"/>
      <c r="X357"/>
      <c r="Y357"/>
      <c r="Z357"/>
      <c r="AA357"/>
      <c r="AB357"/>
      <c r="AC357"/>
      <c r="AD357"/>
    </row>
    <row r="358" spans="1:30" x14ac:dyDescent="0.35">
      <c r="A358"/>
      <c r="B358"/>
      <c r="C358"/>
      <c r="D358"/>
      <c r="E358"/>
      <c r="F358"/>
      <c r="G358"/>
      <c r="H358"/>
      <c r="I358"/>
      <c r="J358"/>
      <c r="K358"/>
      <c r="L358"/>
      <c r="M358"/>
      <c r="N358"/>
      <c r="O358"/>
      <c r="P358"/>
      <c r="Q358"/>
      <c r="R358"/>
      <c r="S358"/>
      <c r="T358"/>
      <c r="U358"/>
      <c r="V358"/>
      <c r="W358"/>
      <c r="X358"/>
      <c r="Y358"/>
      <c r="Z358"/>
      <c r="AA358"/>
      <c r="AB358"/>
      <c r="AC358"/>
      <c r="AD358"/>
    </row>
    <row r="359" spans="1:30" x14ac:dyDescent="0.35">
      <c r="A359"/>
      <c r="B359"/>
      <c r="C359"/>
      <c r="D359"/>
      <c r="E359"/>
      <c r="F359"/>
      <c r="G359"/>
      <c r="H359"/>
      <c r="I359"/>
      <c r="J359"/>
      <c r="K359"/>
      <c r="L359"/>
      <c r="M359"/>
      <c r="N359"/>
      <c r="O359"/>
      <c r="P359"/>
      <c r="Q359"/>
      <c r="R359"/>
      <c r="S359"/>
      <c r="T359"/>
      <c r="U359"/>
      <c r="V359"/>
      <c r="W359"/>
      <c r="X359"/>
      <c r="Y359"/>
      <c r="Z359"/>
      <c r="AA359"/>
      <c r="AB359"/>
      <c r="AC359"/>
      <c r="AD359"/>
    </row>
    <row r="360" spans="1:30" x14ac:dyDescent="0.35">
      <c r="A360"/>
      <c r="B360"/>
      <c r="C360"/>
      <c r="D360"/>
      <c r="E360"/>
      <c r="F360"/>
      <c r="G360"/>
      <c r="H360"/>
      <c r="I360"/>
      <c r="J360"/>
      <c r="K360"/>
      <c r="L360"/>
      <c r="M360"/>
      <c r="N360"/>
      <c r="O360"/>
      <c r="P360"/>
      <c r="Q360"/>
      <c r="R360"/>
      <c r="S360"/>
      <c r="T360"/>
      <c r="U360"/>
      <c r="V360"/>
      <c r="W360"/>
      <c r="X360"/>
      <c r="Y360"/>
      <c r="Z360"/>
      <c r="AA360"/>
      <c r="AB360"/>
      <c r="AC360"/>
      <c r="AD360"/>
    </row>
    <row r="361" spans="1:30" x14ac:dyDescent="0.35">
      <c r="A361"/>
      <c r="B361"/>
      <c r="C361"/>
      <c r="D361"/>
      <c r="E361"/>
      <c r="F361"/>
      <c r="G361"/>
      <c r="H361"/>
      <c r="I361"/>
      <c r="J361"/>
      <c r="K361"/>
      <c r="L361"/>
      <c r="M361"/>
      <c r="N361"/>
      <c r="O361"/>
      <c r="P361"/>
      <c r="Q361"/>
      <c r="R361"/>
      <c r="S361"/>
      <c r="T361"/>
      <c r="U361"/>
      <c r="V361"/>
      <c r="W361"/>
      <c r="X361"/>
      <c r="Y361"/>
      <c r="Z361"/>
      <c r="AA361"/>
      <c r="AB361"/>
      <c r="AC361"/>
      <c r="AD361"/>
    </row>
    <row r="362" spans="1:30" x14ac:dyDescent="0.35">
      <c r="A362"/>
      <c r="B362"/>
      <c r="C362"/>
      <c r="D362"/>
      <c r="E362"/>
      <c r="F362" s="2"/>
      <c r="G362" s="350"/>
      <c r="H362" s="350"/>
      <c r="I362" s="350"/>
      <c r="J362" s="350"/>
      <c r="K362" s="352"/>
      <c r="L362"/>
      <c r="M362"/>
      <c r="N362"/>
      <c r="O362"/>
      <c r="P362"/>
      <c r="Q362"/>
      <c r="R362"/>
      <c r="S362"/>
      <c r="T362"/>
      <c r="U362"/>
      <c r="V362"/>
      <c r="W362"/>
      <c r="X362"/>
      <c r="Y362"/>
      <c r="Z362"/>
    </row>
    <row r="363" spans="1:30" x14ac:dyDescent="0.35">
      <c r="A363"/>
      <c r="B363"/>
      <c r="C363"/>
      <c r="D363"/>
      <c r="E363"/>
      <c r="F363" s="2"/>
      <c r="G363" s="350"/>
      <c r="H363" s="350"/>
      <c r="I363" s="350"/>
      <c r="J363" s="350"/>
      <c r="K363" s="352"/>
      <c r="L363"/>
      <c r="M363"/>
      <c r="N363"/>
      <c r="O363"/>
      <c r="P363"/>
      <c r="Q363"/>
      <c r="R363"/>
      <c r="S363"/>
      <c r="T363"/>
      <c r="U363"/>
      <c r="V363"/>
      <c r="W363"/>
      <c r="X363"/>
      <c r="Y363"/>
      <c r="Z363"/>
    </row>
    <row r="364" spans="1:30" x14ac:dyDescent="0.35">
      <c r="A364"/>
      <c r="B364"/>
      <c r="C364"/>
      <c r="D364"/>
      <c r="E364"/>
      <c r="F364" s="2"/>
      <c r="G364" s="350"/>
      <c r="H364" s="350"/>
      <c r="I364" s="350"/>
      <c r="J364" s="350"/>
      <c r="K364" s="352"/>
      <c r="L364"/>
      <c r="M364"/>
      <c r="N364"/>
      <c r="O364"/>
      <c r="P364"/>
      <c r="Q364"/>
      <c r="R364"/>
      <c r="S364"/>
      <c r="T364"/>
      <c r="U364"/>
      <c r="V364"/>
      <c r="W364"/>
      <c r="X364"/>
      <c r="Y364"/>
      <c r="Z364"/>
    </row>
    <row r="365" spans="1:30" x14ac:dyDescent="0.35">
      <c r="A365"/>
      <c r="B365"/>
      <c r="C365"/>
      <c r="D365"/>
      <c r="E365"/>
      <c r="F365" s="2"/>
      <c r="G365" s="350"/>
      <c r="H365" s="350"/>
      <c r="I365" s="350"/>
      <c r="J365" s="350"/>
      <c r="K365" s="352"/>
      <c r="L365"/>
      <c r="M365"/>
      <c r="N365"/>
      <c r="O365"/>
      <c r="P365"/>
      <c r="Q365"/>
      <c r="R365"/>
      <c r="S365"/>
      <c r="T365"/>
      <c r="U365"/>
      <c r="V365"/>
      <c r="W365"/>
      <c r="X365"/>
      <c r="Y365"/>
      <c r="Z365"/>
    </row>
    <row r="366" spans="1:30" x14ac:dyDescent="0.35">
      <c r="A366"/>
      <c r="B366"/>
      <c r="C366"/>
      <c r="D366"/>
      <c r="E366"/>
      <c r="F366" s="2"/>
      <c r="G366" s="350"/>
      <c r="H366" s="350"/>
      <c r="I366" s="350"/>
      <c r="J366" s="350"/>
      <c r="K366" s="352"/>
      <c r="L366"/>
      <c r="M366"/>
      <c r="N366"/>
      <c r="O366"/>
      <c r="P366"/>
      <c r="Q366"/>
      <c r="R366"/>
      <c r="S366"/>
      <c r="T366"/>
      <c r="U366"/>
      <c r="V366"/>
      <c r="W366"/>
      <c r="X366"/>
      <c r="Y366"/>
      <c r="Z366"/>
    </row>
    <row r="367" spans="1:30" x14ac:dyDescent="0.35">
      <c r="A367"/>
      <c r="B367"/>
      <c r="C367"/>
      <c r="D367"/>
      <c r="E367"/>
      <c r="F367" s="2"/>
      <c r="G367" s="350"/>
      <c r="H367" s="350"/>
      <c r="I367" s="350"/>
      <c r="J367" s="350"/>
      <c r="K367" s="352"/>
      <c r="L367"/>
      <c r="M367"/>
      <c r="N367"/>
      <c r="O367"/>
      <c r="P367"/>
      <c r="Q367"/>
      <c r="R367"/>
      <c r="S367"/>
      <c r="T367"/>
      <c r="U367"/>
      <c r="V367"/>
      <c r="W367"/>
      <c r="X367"/>
      <c r="Y367"/>
      <c r="Z367"/>
    </row>
    <row r="368" spans="1:30" x14ac:dyDescent="0.35">
      <c r="A368"/>
      <c r="B368"/>
      <c r="C368"/>
      <c r="D368"/>
      <c r="E368"/>
      <c r="F368" s="2"/>
      <c r="G368" s="350"/>
      <c r="H368" s="350"/>
      <c r="I368" s="350"/>
      <c r="J368" s="350"/>
      <c r="K368" s="352"/>
      <c r="L368"/>
      <c r="M368"/>
      <c r="N368"/>
      <c r="O368"/>
      <c r="P368"/>
      <c r="Q368"/>
      <c r="R368"/>
      <c r="S368"/>
      <c r="T368"/>
      <c r="U368"/>
      <c r="V368"/>
      <c r="W368"/>
      <c r="X368"/>
      <c r="Y368"/>
      <c r="Z368"/>
    </row>
    <row r="369" spans="1:26" x14ac:dyDescent="0.35">
      <c r="A369"/>
      <c r="B369"/>
      <c r="C369"/>
      <c r="D369"/>
      <c r="E369"/>
      <c r="F369" s="2"/>
      <c r="G369" s="350"/>
      <c r="H369" s="350"/>
      <c r="I369" s="350"/>
      <c r="J369" s="350"/>
      <c r="K369" s="352"/>
      <c r="L369"/>
      <c r="M369"/>
      <c r="N369"/>
      <c r="O369"/>
      <c r="P369"/>
      <c r="Q369"/>
      <c r="R369"/>
      <c r="S369"/>
      <c r="T369"/>
      <c r="U369"/>
      <c r="V369"/>
      <c r="W369"/>
      <c r="X369"/>
      <c r="Y369"/>
      <c r="Z369"/>
    </row>
    <row r="370" spans="1:26" x14ac:dyDescent="0.35">
      <c r="A370"/>
      <c r="B370"/>
      <c r="C370"/>
      <c r="D370"/>
      <c r="E370"/>
      <c r="F370" s="2"/>
      <c r="G370" s="350"/>
      <c r="H370" s="350"/>
      <c r="I370" s="350"/>
      <c r="J370" s="350"/>
      <c r="K370" s="352"/>
      <c r="L370"/>
      <c r="M370"/>
      <c r="N370"/>
      <c r="O370"/>
      <c r="P370"/>
      <c r="Q370"/>
      <c r="R370"/>
      <c r="S370"/>
      <c r="T370"/>
      <c r="U370"/>
      <c r="V370"/>
      <c r="W370"/>
      <c r="X370"/>
      <c r="Y370"/>
      <c r="Z370"/>
    </row>
    <row r="371" spans="1:26" x14ac:dyDescent="0.35">
      <c r="A371"/>
      <c r="B371"/>
      <c r="C371"/>
      <c r="D371"/>
      <c r="E371"/>
      <c r="F371" s="2"/>
      <c r="G371" s="350"/>
      <c r="H371" s="350"/>
      <c r="I371" s="350"/>
      <c r="J371" s="350"/>
      <c r="K371" s="352"/>
      <c r="L371"/>
      <c r="M371"/>
      <c r="N371"/>
      <c r="O371"/>
      <c r="P371"/>
      <c r="Q371"/>
      <c r="R371"/>
      <c r="S371"/>
      <c r="T371"/>
      <c r="U371"/>
      <c r="V371"/>
      <c r="W371"/>
      <c r="X371"/>
      <c r="Y371"/>
      <c r="Z371"/>
    </row>
    <row r="372" spans="1:26" x14ac:dyDescent="0.35">
      <c r="A372"/>
      <c r="B372"/>
      <c r="C372"/>
      <c r="D372"/>
      <c r="E372"/>
      <c r="F372" s="2"/>
      <c r="G372" s="350"/>
      <c r="H372" s="350"/>
      <c r="I372" s="350"/>
      <c r="J372" s="350"/>
      <c r="K372" s="352"/>
      <c r="L372"/>
      <c r="M372"/>
      <c r="N372"/>
      <c r="O372"/>
      <c r="P372"/>
      <c r="Q372"/>
      <c r="R372"/>
      <c r="S372"/>
      <c r="T372"/>
      <c r="U372"/>
      <c r="V372"/>
      <c r="W372"/>
      <c r="X372"/>
      <c r="Y372"/>
      <c r="Z372"/>
    </row>
    <row r="373" spans="1:26" x14ac:dyDescent="0.35">
      <c r="A373"/>
      <c r="B373"/>
      <c r="C373"/>
      <c r="D373"/>
      <c r="E373"/>
      <c r="F373" s="2"/>
      <c r="G373" s="350"/>
      <c r="H373" s="350"/>
      <c r="I373" s="350"/>
      <c r="J373" s="350"/>
      <c r="K373" s="352"/>
      <c r="L373"/>
      <c r="M373"/>
      <c r="N373"/>
      <c r="O373"/>
      <c r="P373"/>
      <c r="Q373"/>
      <c r="R373"/>
      <c r="S373"/>
      <c r="T373"/>
      <c r="U373"/>
      <c r="V373"/>
      <c r="W373"/>
      <c r="X373"/>
      <c r="Y373"/>
      <c r="Z373"/>
    </row>
    <row r="374" spans="1:26" x14ac:dyDescent="0.35">
      <c r="A374"/>
      <c r="B374"/>
      <c r="C374"/>
      <c r="D374"/>
      <c r="E374"/>
      <c r="F374" s="2"/>
      <c r="G374" s="350"/>
      <c r="H374" s="350"/>
      <c r="I374" s="350"/>
      <c r="J374" s="350"/>
      <c r="K374" s="352"/>
      <c r="L374"/>
      <c r="M374"/>
      <c r="N374"/>
      <c r="O374"/>
      <c r="P374"/>
      <c r="Q374"/>
      <c r="R374"/>
      <c r="S374"/>
      <c r="T374"/>
      <c r="U374"/>
      <c r="V374"/>
      <c r="W374"/>
      <c r="X374"/>
      <c r="Y374"/>
      <c r="Z374"/>
    </row>
    <row r="375" spans="1:26" x14ac:dyDescent="0.35">
      <c r="A375"/>
      <c r="B375"/>
      <c r="C375"/>
      <c r="D375"/>
      <c r="E375"/>
      <c r="F375" s="2"/>
      <c r="G375" s="350"/>
      <c r="H375" s="350"/>
      <c r="I375" s="350"/>
      <c r="J375" s="350"/>
      <c r="K375" s="352"/>
      <c r="L375"/>
      <c r="M375"/>
      <c r="N375"/>
      <c r="O375"/>
      <c r="P375"/>
      <c r="Q375"/>
      <c r="R375"/>
      <c r="S375"/>
      <c r="T375"/>
      <c r="U375"/>
      <c r="V375"/>
      <c r="W375"/>
      <c r="X375"/>
      <c r="Y375"/>
      <c r="Z375"/>
    </row>
    <row r="376" spans="1:26" x14ac:dyDescent="0.35">
      <c r="A376"/>
      <c r="B376"/>
      <c r="C376"/>
      <c r="D376"/>
      <c r="E376"/>
      <c r="F376" s="2"/>
      <c r="G376" s="350"/>
      <c r="H376" s="350"/>
      <c r="I376" s="350"/>
      <c r="J376" s="350"/>
      <c r="K376" s="352"/>
      <c r="L376"/>
      <c r="M376"/>
      <c r="N376"/>
      <c r="O376"/>
      <c r="P376"/>
      <c r="Q376"/>
      <c r="R376"/>
      <c r="S376"/>
      <c r="T376"/>
      <c r="U376"/>
      <c r="V376"/>
      <c r="W376"/>
      <c r="X376"/>
      <c r="Y376"/>
      <c r="Z376"/>
    </row>
    <row r="377" spans="1:26" x14ac:dyDescent="0.35">
      <c r="A377"/>
      <c r="B377"/>
      <c r="C377"/>
      <c r="D377"/>
      <c r="E377"/>
      <c r="F377" s="2"/>
      <c r="G377" s="350"/>
      <c r="H377" s="350"/>
      <c r="I377" s="350"/>
      <c r="J377" s="350"/>
      <c r="K377" s="352"/>
      <c r="L377"/>
      <c r="M377"/>
      <c r="N377"/>
      <c r="O377"/>
      <c r="P377"/>
      <c r="Q377"/>
      <c r="R377"/>
      <c r="S377"/>
      <c r="T377"/>
      <c r="U377"/>
      <c r="V377"/>
      <c r="W377"/>
      <c r="X377"/>
      <c r="Y377"/>
      <c r="Z377"/>
    </row>
    <row r="378" spans="1:26" x14ac:dyDescent="0.35">
      <c r="A378"/>
      <c r="B378"/>
      <c r="C378"/>
      <c r="D378"/>
      <c r="E378"/>
      <c r="F378" s="2"/>
      <c r="G378" s="350"/>
      <c r="H378" s="350"/>
      <c r="I378" s="350"/>
      <c r="J378" s="350"/>
      <c r="K378" s="352"/>
      <c r="L378"/>
      <c r="M378"/>
      <c r="N378"/>
      <c r="O378"/>
      <c r="P378"/>
      <c r="Q378"/>
      <c r="R378"/>
      <c r="S378"/>
      <c r="T378"/>
      <c r="U378"/>
      <c r="V378"/>
      <c r="W378"/>
      <c r="X378"/>
      <c r="Y378"/>
      <c r="Z378"/>
    </row>
    <row r="379" spans="1:26" x14ac:dyDescent="0.35">
      <c r="A379"/>
      <c r="B379"/>
      <c r="C379"/>
      <c r="D379"/>
      <c r="E379"/>
      <c r="F379" s="2"/>
      <c r="G379" s="350"/>
      <c r="H379" s="350"/>
      <c r="I379" s="350"/>
      <c r="J379" s="350"/>
      <c r="K379" s="352"/>
      <c r="L379"/>
      <c r="M379"/>
      <c r="N379"/>
      <c r="O379"/>
      <c r="P379"/>
      <c r="Q379"/>
      <c r="R379"/>
      <c r="S379"/>
      <c r="T379"/>
      <c r="U379"/>
      <c r="V379"/>
      <c r="W379"/>
      <c r="X379"/>
      <c r="Y379"/>
      <c r="Z379"/>
    </row>
    <row r="380" spans="1:26" x14ac:dyDescent="0.35">
      <c r="A380"/>
      <c r="B380"/>
      <c r="C380"/>
      <c r="D380"/>
      <c r="E380"/>
      <c r="F380" s="2"/>
      <c r="G380" s="350"/>
      <c r="H380" s="350"/>
      <c r="I380" s="350"/>
      <c r="J380" s="350"/>
      <c r="K380" s="352"/>
      <c r="L380"/>
      <c r="M380"/>
      <c r="N380"/>
      <c r="O380"/>
      <c r="P380"/>
      <c r="Q380"/>
      <c r="R380"/>
      <c r="S380"/>
      <c r="T380"/>
      <c r="U380"/>
      <c r="V380"/>
      <c r="W380"/>
      <c r="X380"/>
      <c r="Y380"/>
      <c r="Z380"/>
    </row>
    <row r="381" spans="1:26" x14ac:dyDescent="0.35">
      <c r="A381"/>
      <c r="B381"/>
      <c r="C381"/>
      <c r="D381"/>
      <c r="E381"/>
      <c r="F381" s="2"/>
      <c r="G381" s="350"/>
      <c r="H381" s="350"/>
      <c r="I381" s="350"/>
      <c r="J381" s="350"/>
      <c r="K381" s="352"/>
      <c r="L381"/>
      <c r="M381"/>
      <c r="N381"/>
      <c r="O381"/>
      <c r="P381"/>
      <c r="Q381"/>
      <c r="R381"/>
      <c r="S381"/>
      <c r="T381"/>
      <c r="U381"/>
      <c r="V381"/>
      <c r="W381"/>
      <c r="X381"/>
      <c r="Y381"/>
      <c r="Z381"/>
    </row>
    <row r="382" spans="1:26" x14ac:dyDescent="0.35">
      <c r="A382"/>
      <c r="B382"/>
      <c r="C382"/>
      <c r="D382"/>
      <c r="E382"/>
      <c r="F382" s="2"/>
      <c r="G382" s="350"/>
      <c r="H382" s="350"/>
      <c r="I382" s="350"/>
      <c r="J382" s="350"/>
      <c r="K382" s="352"/>
      <c r="L382"/>
      <c r="M382"/>
      <c r="N382"/>
      <c r="O382"/>
      <c r="P382"/>
      <c r="Q382"/>
      <c r="R382"/>
      <c r="S382"/>
      <c r="T382"/>
      <c r="U382"/>
      <c r="V382"/>
      <c r="W382"/>
      <c r="X382"/>
      <c r="Y382"/>
      <c r="Z382"/>
    </row>
    <row r="383" spans="1:26" x14ac:dyDescent="0.35">
      <c r="A383"/>
      <c r="B383"/>
      <c r="C383"/>
      <c r="D383"/>
      <c r="E383"/>
      <c r="F383" s="2"/>
      <c r="G383" s="350"/>
      <c r="H383" s="350"/>
      <c r="I383" s="350"/>
      <c r="J383" s="350"/>
      <c r="K383" s="352"/>
      <c r="L383"/>
      <c r="M383"/>
      <c r="N383"/>
      <c r="O383"/>
      <c r="P383"/>
      <c r="Q383"/>
      <c r="R383"/>
      <c r="S383"/>
      <c r="T383"/>
      <c r="U383"/>
      <c r="V383"/>
      <c r="W383"/>
      <c r="X383"/>
      <c r="Y383"/>
      <c r="Z383"/>
    </row>
    <row r="384" spans="1:26" x14ac:dyDescent="0.35">
      <c r="A384"/>
      <c r="B384"/>
      <c r="C384"/>
      <c r="D384"/>
      <c r="E384"/>
      <c r="F384" s="2"/>
      <c r="G384" s="350"/>
      <c r="H384" s="350"/>
      <c r="I384" s="350"/>
      <c r="J384" s="350"/>
      <c r="K384" s="352"/>
      <c r="L384"/>
      <c r="M384"/>
      <c r="N384"/>
      <c r="O384"/>
      <c r="P384"/>
      <c r="Q384"/>
      <c r="R384"/>
      <c r="S384"/>
      <c r="T384"/>
      <c r="U384"/>
      <c r="V384"/>
      <c r="W384"/>
      <c r="X384"/>
      <c r="Y384"/>
      <c r="Z384"/>
    </row>
    <row r="385" spans="1:26" x14ac:dyDescent="0.35">
      <c r="A385"/>
      <c r="B385"/>
      <c r="C385"/>
      <c r="D385"/>
      <c r="E385"/>
      <c r="F385" s="2"/>
      <c r="G385" s="350"/>
      <c r="H385" s="350"/>
      <c r="I385" s="350"/>
      <c r="J385" s="350"/>
      <c r="K385" s="352"/>
      <c r="L385"/>
      <c r="M385"/>
      <c r="N385"/>
      <c r="O385"/>
      <c r="P385"/>
      <c r="Q385"/>
      <c r="R385"/>
      <c r="S385"/>
      <c r="T385"/>
      <c r="U385"/>
      <c r="V385"/>
      <c r="W385"/>
      <c r="X385"/>
      <c r="Y385"/>
      <c r="Z385"/>
    </row>
    <row r="386" spans="1:26" x14ac:dyDescent="0.35">
      <c r="A386"/>
      <c r="B386"/>
      <c r="C386"/>
      <c r="D386"/>
      <c r="E386"/>
      <c r="F386" s="2"/>
      <c r="G386" s="350"/>
      <c r="H386" s="350"/>
      <c r="I386" s="350"/>
      <c r="J386" s="350"/>
      <c r="K386" s="352"/>
      <c r="L386"/>
      <c r="M386"/>
      <c r="N386"/>
      <c r="O386"/>
      <c r="P386"/>
      <c r="Q386"/>
      <c r="R386"/>
      <c r="S386"/>
      <c r="T386"/>
      <c r="U386"/>
      <c r="V386"/>
      <c r="W386"/>
      <c r="X386"/>
      <c r="Y386"/>
      <c r="Z386"/>
    </row>
    <row r="387" spans="1:26" x14ac:dyDescent="0.35">
      <c r="A387"/>
      <c r="B387"/>
      <c r="C387"/>
      <c r="D387"/>
      <c r="E387"/>
      <c r="F387" s="2"/>
      <c r="G387" s="350"/>
      <c r="H387" s="350"/>
      <c r="I387" s="350"/>
      <c r="J387" s="350"/>
      <c r="K387" s="352"/>
      <c r="L387"/>
      <c r="M387"/>
      <c r="N387"/>
      <c r="O387"/>
      <c r="P387"/>
      <c r="Q387"/>
      <c r="R387"/>
      <c r="S387"/>
      <c r="T387"/>
      <c r="U387"/>
      <c r="V387"/>
      <c r="W387"/>
      <c r="X387"/>
      <c r="Y387"/>
      <c r="Z387"/>
    </row>
    <row r="388" spans="1:26" x14ac:dyDescent="0.35">
      <c r="A388"/>
      <c r="B388"/>
      <c r="C388"/>
      <c r="D388"/>
      <c r="E388"/>
      <c r="F388" s="2"/>
      <c r="G388" s="350"/>
      <c r="H388" s="350"/>
      <c r="I388" s="350"/>
      <c r="J388" s="350"/>
      <c r="K388" s="352"/>
      <c r="L388"/>
      <c r="M388"/>
      <c r="N388"/>
      <c r="O388"/>
      <c r="P388"/>
      <c r="Q388"/>
      <c r="R388"/>
      <c r="S388"/>
      <c r="T388"/>
      <c r="U388"/>
      <c r="V388"/>
      <c r="W388"/>
      <c r="X388"/>
      <c r="Y388"/>
      <c r="Z388"/>
    </row>
    <row r="389" spans="1:26" x14ac:dyDescent="0.35">
      <c r="A389"/>
      <c r="B389"/>
      <c r="C389"/>
      <c r="D389"/>
      <c r="E389"/>
      <c r="F389" s="2"/>
      <c r="G389" s="350"/>
      <c r="H389" s="350"/>
      <c r="I389" s="350"/>
      <c r="J389" s="350"/>
      <c r="K389" s="352"/>
      <c r="L389"/>
      <c r="M389"/>
      <c r="N389"/>
      <c r="O389"/>
      <c r="P389"/>
      <c r="Q389"/>
      <c r="R389"/>
      <c r="S389"/>
      <c r="T389"/>
      <c r="U389"/>
      <c r="V389"/>
      <c r="W389"/>
      <c r="X389"/>
      <c r="Y389"/>
      <c r="Z389"/>
    </row>
    <row r="390" spans="1:26" x14ac:dyDescent="0.35">
      <c r="A390"/>
      <c r="B390"/>
      <c r="C390"/>
      <c r="D390"/>
      <c r="E390"/>
      <c r="F390" s="2"/>
      <c r="G390" s="350"/>
      <c r="H390" s="350"/>
      <c r="I390" s="350"/>
      <c r="J390" s="350"/>
      <c r="K390" s="352"/>
      <c r="L390"/>
      <c r="M390"/>
      <c r="N390"/>
      <c r="O390"/>
      <c r="P390"/>
      <c r="Q390"/>
      <c r="R390"/>
      <c r="S390"/>
      <c r="T390"/>
      <c r="U390"/>
      <c r="V390"/>
      <c r="W390"/>
      <c r="X390"/>
      <c r="Y390"/>
      <c r="Z390"/>
    </row>
    <row r="391" spans="1:26" x14ac:dyDescent="0.35">
      <c r="A391"/>
      <c r="B391"/>
      <c r="C391"/>
      <c r="D391"/>
      <c r="E391"/>
      <c r="F391" s="2"/>
      <c r="G391" s="350"/>
      <c r="H391" s="350"/>
      <c r="I391" s="350"/>
      <c r="J391" s="350"/>
      <c r="K391" s="352"/>
      <c r="L391"/>
      <c r="M391"/>
      <c r="N391"/>
      <c r="O391"/>
      <c r="P391"/>
      <c r="Q391"/>
      <c r="R391"/>
      <c r="S391"/>
      <c r="T391"/>
      <c r="U391"/>
      <c r="V391"/>
      <c r="W391"/>
      <c r="X391"/>
      <c r="Y391"/>
      <c r="Z391"/>
    </row>
    <row r="392" spans="1:26" x14ac:dyDescent="0.35">
      <c r="A392"/>
      <c r="B392"/>
      <c r="C392"/>
      <c r="D392"/>
      <c r="E392"/>
      <c r="F392" s="2"/>
      <c r="G392" s="350"/>
      <c r="H392" s="350"/>
      <c r="I392" s="350"/>
      <c r="J392" s="350"/>
      <c r="K392" s="352"/>
      <c r="L392"/>
      <c r="M392"/>
      <c r="N392"/>
      <c r="O392"/>
      <c r="P392"/>
      <c r="Q392"/>
      <c r="R392"/>
      <c r="S392"/>
      <c r="T392"/>
      <c r="U392"/>
      <c r="V392"/>
      <c r="W392"/>
      <c r="X392"/>
      <c r="Y392"/>
      <c r="Z392"/>
    </row>
    <row r="393" spans="1:26" x14ac:dyDescent="0.35">
      <c r="A393"/>
      <c r="B393"/>
      <c r="C393"/>
      <c r="D393"/>
      <c r="E393"/>
      <c r="F393" s="2"/>
      <c r="G393" s="350"/>
      <c r="H393" s="350"/>
      <c r="I393" s="350"/>
      <c r="J393" s="350"/>
      <c r="K393" s="352"/>
      <c r="L393"/>
      <c r="M393"/>
      <c r="N393"/>
      <c r="O393"/>
      <c r="P393"/>
      <c r="Q393"/>
      <c r="R393"/>
      <c r="S393"/>
      <c r="T393"/>
      <c r="U393"/>
      <c r="V393"/>
      <c r="W393"/>
      <c r="X393"/>
      <c r="Y393"/>
      <c r="Z393"/>
    </row>
    <row r="394" spans="1:26" x14ac:dyDescent="0.35">
      <c r="A394"/>
      <c r="B394"/>
      <c r="C394"/>
      <c r="D394"/>
      <c r="E394"/>
      <c r="F394" s="2"/>
      <c r="G394" s="350"/>
      <c r="H394" s="350"/>
      <c r="I394" s="350"/>
      <c r="J394" s="350"/>
      <c r="K394" s="352"/>
      <c r="L394"/>
      <c r="M394"/>
      <c r="N394"/>
      <c r="O394"/>
      <c r="P394"/>
      <c r="Q394"/>
      <c r="R394"/>
      <c r="S394"/>
      <c r="T394"/>
      <c r="U394"/>
      <c r="V394"/>
      <c r="W394"/>
      <c r="X394"/>
      <c r="Y394"/>
      <c r="Z394"/>
    </row>
    <row r="395" spans="1:26" x14ac:dyDescent="0.35">
      <c r="A395"/>
      <c r="B395"/>
      <c r="C395"/>
      <c r="D395"/>
      <c r="E395"/>
      <c r="F395" s="2"/>
      <c r="G395" s="350"/>
      <c r="H395" s="350"/>
      <c r="I395" s="350"/>
      <c r="J395" s="350"/>
      <c r="K395" s="352"/>
      <c r="L395"/>
      <c r="M395"/>
      <c r="N395"/>
      <c r="O395"/>
      <c r="P395"/>
      <c r="Q395"/>
      <c r="R395"/>
      <c r="S395"/>
      <c r="T395"/>
      <c r="U395"/>
      <c r="V395"/>
      <c r="W395"/>
      <c r="X395"/>
      <c r="Y395"/>
      <c r="Z395"/>
    </row>
    <row r="396" spans="1:26" x14ac:dyDescent="0.35">
      <c r="A396"/>
      <c r="B396"/>
      <c r="C396"/>
      <c r="D396"/>
      <c r="E396"/>
      <c r="F396" s="2"/>
      <c r="G396" s="350"/>
      <c r="H396" s="350"/>
      <c r="I396" s="350"/>
      <c r="J396" s="350"/>
      <c r="K396" s="352"/>
      <c r="L396"/>
      <c r="M396"/>
      <c r="N396"/>
      <c r="O396"/>
      <c r="P396"/>
      <c r="Q396"/>
      <c r="R396"/>
      <c r="S396"/>
      <c r="T396"/>
      <c r="U396"/>
      <c r="V396"/>
      <c r="W396"/>
      <c r="X396"/>
      <c r="Y396"/>
      <c r="Z396"/>
    </row>
    <row r="397" spans="1:26" x14ac:dyDescent="0.35">
      <c r="A397"/>
      <c r="B397"/>
      <c r="C397"/>
      <c r="D397"/>
      <c r="E397"/>
      <c r="F397" s="2"/>
      <c r="G397" s="350"/>
      <c r="H397" s="350"/>
      <c r="I397" s="350"/>
      <c r="J397" s="350"/>
      <c r="K397" s="352"/>
      <c r="L397"/>
      <c r="M397"/>
      <c r="N397"/>
      <c r="O397"/>
      <c r="P397"/>
      <c r="Q397"/>
      <c r="R397"/>
      <c r="S397"/>
      <c r="T397"/>
      <c r="U397"/>
      <c r="V397"/>
      <c r="W397"/>
      <c r="X397"/>
      <c r="Y397"/>
      <c r="Z397"/>
    </row>
    <row r="398" spans="1:26" x14ac:dyDescent="0.35">
      <c r="A398"/>
      <c r="B398"/>
      <c r="C398"/>
      <c r="D398"/>
      <c r="E398"/>
      <c r="F398" s="2"/>
      <c r="G398" s="350"/>
      <c r="H398" s="350"/>
      <c r="I398" s="350"/>
      <c r="J398" s="350"/>
      <c r="K398" s="352"/>
      <c r="L398"/>
      <c r="M398"/>
      <c r="N398"/>
      <c r="O398"/>
      <c r="P398"/>
      <c r="Q398"/>
      <c r="R398"/>
      <c r="S398"/>
      <c r="T398"/>
      <c r="U398"/>
      <c r="V398"/>
      <c r="W398"/>
      <c r="X398"/>
      <c r="Y398"/>
      <c r="Z398"/>
    </row>
    <row r="399" spans="1:26" x14ac:dyDescent="0.35">
      <c r="A399"/>
      <c r="B399"/>
      <c r="C399"/>
      <c r="D399"/>
      <c r="E399"/>
      <c r="F399" s="2"/>
      <c r="G399" s="350"/>
      <c r="H399" s="350"/>
      <c r="I399" s="350"/>
      <c r="J399" s="350"/>
      <c r="K399" s="352"/>
      <c r="L399"/>
      <c r="M399"/>
      <c r="N399"/>
      <c r="O399"/>
      <c r="P399"/>
      <c r="Q399"/>
      <c r="R399"/>
      <c r="S399"/>
      <c r="T399"/>
      <c r="U399"/>
      <c r="V399"/>
      <c r="W399"/>
      <c r="X399"/>
      <c r="Y399"/>
      <c r="Z399"/>
    </row>
    <row r="400" spans="1:26" x14ac:dyDescent="0.35">
      <c r="A400"/>
      <c r="B400"/>
      <c r="C400"/>
      <c r="D400"/>
      <c r="E400"/>
      <c r="F400" s="2"/>
      <c r="G400" s="350"/>
      <c r="H400" s="350"/>
      <c r="I400" s="350"/>
      <c r="J400" s="350"/>
      <c r="K400" s="352"/>
      <c r="L400"/>
      <c r="M400"/>
      <c r="N400"/>
      <c r="O400"/>
      <c r="P400"/>
      <c r="Q400"/>
      <c r="R400"/>
      <c r="S400"/>
      <c r="T400"/>
      <c r="U400"/>
      <c r="V400"/>
      <c r="W400"/>
      <c r="X400"/>
      <c r="Y400"/>
      <c r="Z400"/>
    </row>
    <row r="401" spans="1:26" x14ac:dyDescent="0.35">
      <c r="A401"/>
      <c r="B401"/>
      <c r="C401"/>
      <c r="D401"/>
      <c r="E401"/>
      <c r="F401" s="2"/>
      <c r="G401" s="350"/>
      <c r="H401" s="350"/>
      <c r="I401" s="350"/>
      <c r="J401" s="350"/>
      <c r="K401" s="352"/>
      <c r="L401"/>
      <c r="M401"/>
      <c r="N401"/>
      <c r="O401"/>
      <c r="P401"/>
      <c r="Q401"/>
      <c r="R401"/>
      <c r="S401"/>
      <c r="T401"/>
      <c r="U401"/>
      <c r="V401"/>
      <c r="W401"/>
      <c r="X401"/>
      <c r="Y401"/>
      <c r="Z401"/>
    </row>
    <row r="402" spans="1:26" x14ac:dyDescent="0.35">
      <c r="A402"/>
      <c r="B402"/>
      <c r="C402"/>
      <c r="D402"/>
      <c r="E402"/>
      <c r="F402" s="2"/>
      <c r="G402" s="350"/>
      <c r="H402" s="350"/>
      <c r="I402" s="350"/>
      <c r="J402" s="350"/>
      <c r="K402" s="352"/>
      <c r="L402"/>
      <c r="M402"/>
      <c r="N402"/>
      <c r="O402"/>
      <c r="P402"/>
      <c r="Q402"/>
      <c r="R402"/>
      <c r="S402"/>
      <c r="T402"/>
      <c r="U402"/>
      <c r="V402"/>
      <c r="W402"/>
      <c r="X402"/>
      <c r="Y402"/>
      <c r="Z402"/>
    </row>
    <row r="403" spans="1:26" x14ac:dyDescent="0.35">
      <c r="A403"/>
      <c r="B403"/>
      <c r="C403"/>
      <c r="D403"/>
      <c r="E403"/>
      <c r="F403" s="2"/>
      <c r="G403" s="350"/>
      <c r="H403" s="350"/>
      <c r="I403" s="350"/>
      <c r="J403" s="350"/>
      <c r="K403" s="352"/>
      <c r="L403"/>
      <c r="M403"/>
      <c r="N403"/>
      <c r="O403"/>
      <c r="P403"/>
      <c r="Q403"/>
      <c r="R403"/>
      <c r="S403"/>
      <c r="T403"/>
      <c r="U403"/>
      <c r="V403"/>
      <c r="W403"/>
      <c r="X403"/>
      <c r="Y403"/>
      <c r="Z403"/>
    </row>
    <row r="404" spans="1:26" x14ac:dyDescent="0.35">
      <c r="A404"/>
      <c r="B404"/>
      <c r="C404"/>
      <c r="D404"/>
      <c r="E404"/>
      <c r="F404" s="2"/>
      <c r="G404" s="350"/>
      <c r="H404" s="350"/>
      <c r="I404" s="350"/>
      <c r="J404" s="350"/>
      <c r="K404" s="352"/>
      <c r="L404"/>
      <c r="M404"/>
      <c r="N404"/>
      <c r="O404"/>
      <c r="P404"/>
      <c r="Q404"/>
      <c r="R404"/>
      <c r="S404"/>
      <c r="T404"/>
      <c r="U404"/>
      <c r="V404"/>
      <c r="W404"/>
      <c r="X404"/>
      <c r="Y404"/>
      <c r="Z404"/>
    </row>
    <row r="405" spans="1:26" x14ac:dyDescent="0.35">
      <c r="A405"/>
      <c r="B405"/>
      <c r="C405"/>
      <c r="D405"/>
      <c r="E405"/>
      <c r="F405" s="2"/>
      <c r="G405" s="350"/>
      <c r="H405" s="350"/>
      <c r="I405" s="350"/>
      <c r="J405" s="350"/>
      <c r="K405" s="352"/>
      <c r="L405"/>
      <c r="M405"/>
      <c r="N405"/>
      <c r="O405"/>
      <c r="P405"/>
      <c r="Q405"/>
      <c r="R405"/>
      <c r="S405"/>
      <c r="T405"/>
      <c r="U405"/>
      <c r="V405"/>
      <c r="W405"/>
      <c r="X405"/>
      <c r="Y405"/>
      <c r="Z405"/>
    </row>
    <row r="406" spans="1:26" x14ac:dyDescent="0.35">
      <c r="A406"/>
      <c r="B406"/>
      <c r="C406"/>
      <c r="D406"/>
      <c r="E406"/>
      <c r="F406" s="2"/>
      <c r="G406" s="350"/>
      <c r="H406" s="350"/>
      <c r="I406" s="350"/>
      <c r="J406" s="350"/>
      <c r="K406" s="352"/>
      <c r="L406"/>
      <c r="M406"/>
      <c r="N406"/>
      <c r="O406"/>
      <c r="P406"/>
      <c r="Q406"/>
      <c r="R406"/>
      <c r="S406"/>
      <c r="T406"/>
      <c r="U406"/>
      <c r="V406"/>
      <c r="W406"/>
      <c r="X406"/>
      <c r="Y406"/>
      <c r="Z406"/>
    </row>
    <row r="407" spans="1:26" x14ac:dyDescent="0.35">
      <c r="A407"/>
      <c r="B407"/>
      <c r="C407"/>
      <c r="D407"/>
      <c r="E407"/>
      <c r="F407" s="2"/>
      <c r="G407" s="350"/>
      <c r="H407" s="350"/>
      <c r="I407" s="350"/>
      <c r="J407" s="350"/>
      <c r="K407" s="352"/>
      <c r="L407"/>
      <c r="M407"/>
      <c r="N407"/>
      <c r="O407"/>
      <c r="P407"/>
      <c r="Q407"/>
      <c r="R407"/>
      <c r="S407"/>
      <c r="T407"/>
      <c r="U407"/>
      <c r="V407"/>
      <c r="W407"/>
      <c r="X407"/>
      <c r="Y407"/>
      <c r="Z407"/>
    </row>
    <row r="408" spans="1:26" x14ac:dyDescent="0.35">
      <c r="A408"/>
      <c r="B408"/>
      <c r="C408"/>
      <c r="D408"/>
      <c r="E408"/>
      <c r="F408" s="2"/>
      <c r="G408" s="350"/>
      <c r="H408" s="350"/>
      <c r="I408" s="350"/>
      <c r="J408" s="350"/>
      <c r="K408" s="352"/>
      <c r="L408"/>
      <c r="M408"/>
      <c r="N408"/>
      <c r="O408"/>
      <c r="P408"/>
      <c r="Q408"/>
      <c r="R408"/>
      <c r="S408"/>
      <c r="T408"/>
      <c r="U408"/>
      <c r="V408"/>
      <c r="W408"/>
      <c r="X408"/>
      <c r="Y408"/>
      <c r="Z408"/>
    </row>
    <row r="409" spans="1:26" x14ac:dyDescent="0.35">
      <c r="A409"/>
      <c r="B409"/>
      <c r="C409"/>
      <c r="D409"/>
      <c r="E409"/>
      <c r="F409" s="2"/>
      <c r="G409" s="350"/>
      <c r="H409" s="350"/>
      <c r="I409" s="350"/>
      <c r="J409" s="350"/>
      <c r="K409" s="352"/>
      <c r="L409"/>
      <c r="M409"/>
      <c r="N409"/>
      <c r="O409"/>
      <c r="P409"/>
      <c r="Q409"/>
      <c r="R409"/>
      <c r="S409"/>
      <c r="T409"/>
      <c r="U409"/>
      <c r="V409"/>
      <c r="W409"/>
      <c r="X409"/>
      <c r="Y409"/>
      <c r="Z409"/>
    </row>
    <row r="410" spans="1:26" x14ac:dyDescent="0.35">
      <c r="A410"/>
      <c r="B410"/>
      <c r="C410"/>
      <c r="D410"/>
      <c r="E410"/>
      <c r="F410" s="2"/>
      <c r="G410" s="350"/>
      <c r="H410" s="350"/>
      <c r="I410" s="350"/>
      <c r="J410" s="350"/>
      <c r="K410" s="352"/>
      <c r="L410"/>
      <c r="M410"/>
      <c r="N410"/>
      <c r="O410"/>
      <c r="P410"/>
      <c r="Q410"/>
      <c r="R410"/>
      <c r="S410"/>
      <c r="T410"/>
      <c r="U410"/>
      <c r="V410"/>
      <c r="W410"/>
      <c r="X410"/>
      <c r="Y410"/>
      <c r="Z410"/>
    </row>
    <row r="411" spans="1:26" x14ac:dyDescent="0.35">
      <c r="A411"/>
      <c r="B411"/>
      <c r="C411"/>
      <c r="D411"/>
      <c r="E411"/>
      <c r="F411" s="2"/>
      <c r="G411" s="350"/>
      <c r="H411" s="350"/>
      <c r="I411" s="350"/>
      <c r="J411" s="350"/>
      <c r="K411" s="352"/>
      <c r="L411"/>
      <c r="M411"/>
      <c r="N411"/>
      <c r="O411"/>
      <c r="P411"/>
      <c r="Q411"/>
      <c r="R411"/>
      <c r="S411"/>
      <c r="T411"/>
      <c r="U411"/>
      <c r="V411"/>
      <c r="W411"/>
      <c r="X411"/>
      <c r="Y411"/>
      <c r="Z411"/>
    </row>
    <row r="412" spans="1:26" x14ac:dyDescent="0.35">
      <c r="A412"/>
      <c r="B412"/>
      <c r="C412"/>
      <c r="D412"/>
      <c r="E412"/>
      <c r="F412" s="2"/>
      <c r="G412" s="350"/>
      <c r="H412" s="350"/>
      <c r="I412" s="350"/>
      <c r="J412" s="350"/>
      <c r="K412" s="352"/>
      <c r="L412"/>
      <c r="M412"/>
      <c r="N412"/>
      <c r="O412"/>
      <c r="P412"/>
      <c r="Q412"/>
      <c r="R412"/>
      <c r="S412"/>
      <c r="T412"/>
      <c r="U412"/>
      <c r="V412"/>
      <c r="W412"/>
      <c r="X412"/>
      <c r="Y412"/>
      <c r="Z412"/>
    </row>
    <row r="413" spans="1:26" x14ac:dyDescent="0.35">
      <c r="A413"/>
      <c r="B413"/>
      <c r="C413"/>
      <c r="D413"/>
      <c r="E413"/>
      <c r="F413" s="2"/>
      <c r="G413" s="350"/>
      <c r="H413" s="350"/>
      <c r="I413" s="350"/>
      <c r="J413" s="350"/>
      <c r="K413" s="352"/>
      <c r="L413"/>
      <c r="M413"/>
      <c r="N413"/>
      <c r="O413"/>
      <c r="P413"/>
      <c r="Q413"/>
      <c r="R413"/>
      <c r="S413"/>
      <c r="T413"/>
      <c r="U413"/>
      <c r="V413"/>
      <c r="W413"/>
      <c r="X413"/>
      <c r="Y413"/>
      <c r="Z413"/>
    </row>
    <row r="414" spans="1:26" x14ac:dyDescent="0.35">
      <c r="A414"/>
      <c r="B414"/>
      <c r="C414"/>
      <c r="D414"/>
      <c r="E414"/>
      <c r="F414" s="2"/>
      <c r="G414" s="350"/>
      <c r="H414" s="350"/>
      <c r="I414" s="350"/>
      <c r="J414" s="350"/>
      <c r="K414" s="352"/>
      <c r="L414"/>
      <c r="M414"/>
      <c r="N414"/>
      <c r="O414"/>
      <c r="P414"/>
      <c r="Q414"/>
      <c r="R414"/>
      <c r="S414"/>
      <c r="T414"/>
      <c r="U414"/>
      <c r="V414"/>
      <c r="W414"/>
      <c r="X414"/>
      <c r="Y414"/>
      <c r="Z414"/>
    </row>
    <row r="415" spans="1:26" x14ac:dyDescent="0.35">
      <c r="A415"/>
      <c r="B415"/>
      <c r="C415"/>
      <c r="D415"/>
      <c r="E415"/>
      <c r="F415" s="2"/>
      <c r="G415" s="350"/>
      <c r="H415" s="350"/>
      <c r="I415" s="350"/>
      <c r="J415" s="350"/>
      <c r="K415" s="352"/>
      <c r="L415"/>
      <c r="M415"/>
      <c r="N415"/>
      <c r="O415"/>
      <c r="P415"/>
      <c r="Q415"/>
      <c r="R415"/>
      <c r="S415"/>
      <c r="T415"/>
      <c r="U415"/>
      <c r="V415"/>
      <c r="W415"/>
      <c r="X415"/>
      <c r="Y415"/>
      <c r="Z415"/>
    </row>
    <row r="416" spans="1:26" x14ac:dyDescent="0.35">
      <c r="A416"/>
      <c r="B416"/>
      <c r="C416"/>
      <c r="D416"/>
      <c r="E416"/>
      <c r="F416" s="2"/>
      <c r="G416" s="350"/>
      <c r="H416" s="350"/>
      <c r="I416" s="350"/>
      <c r="J416" s="350"/>
      <c r="K416" s="352"/>
      <c r="L416"/>
      <c r="M416"/>
      <c r="N416"/>
      <c r="O416"/>
      <c r="P416"/>
      <c r="Q416"/>
      <c r="R416"/>
      <c r="S416"/>
      <c r="T416"/>
      <c r="U416"/>
      <c r="V416"/>
      <c r="W416"/>
      <c r="X416"/>
      <c r="Y416"/>
      <c r="Z416"/>
    </row>
    <row r="417" spans="1:26" x14ac:dyDescent="0.35">
      <c r="A417"/>
      <c r="B417"/>
      <c r="C417"/>
      <c r="D417"/>
      <c r="E417"/>
      <c r="F417" s="2"/>
      <c r="G417" s="350"/>
      <c r="H417" s="350"/>
      <c r="I417" s="350"/>
      <c r="J417" s="350"/>
      <c r="K417" s="352"/>
      <c r="L417"/>
      <c r="M417"/>
      <c r="N417"/>
      <c r="O417"/>
      <c r="P417"/>
      <c r="Q417"/>
      <c r="R417"/>
      <c r="S417"/>
      <c r="T417"/>
      <c r="U417"/>
      <c r="V417"/>
      <c r="W417"/>
      <c r="X417"/>
      <c r="Y417"/>
      <c r="Z417"/>
    </row>
    <row r="418" spans="1:26" x14ac:dyDescent="0.35">
      <c r="A418"/>
      <c r="B418"/>
      <c r="C418"/>
      <c r="D418"/>
      <c r="E418"/>
      <c r="F418" s="2"/>
      <c r="G418" s="350"/>
      <c r="H418" s="350"/>
      <c r="I418" s="350"/>
      <c r="J418" s="350"/>
      <c r="K418" s="352"/>
      <c r="L418"/>
      <c r="M418"/>
      <c r="N418"/>
      <c r="O418"/>
      <c r="P418"/>
      <c r="Q418"/>
      <c r="R418"/>
      <c r="S418"/>
      <c r="T418"/>
      <c r="U418"/>
      <c r="V418"/>
      <c r="W418"/>
      <c r="X418"/>
      <c r="Y418"/>
      <c r="Z418"/>
    </row>
    <row r="419" spans="1:26" x14ac:dyDescent="0.35">
      <c r="A419"/>
      <c r="B419"/>
      <c r="C419"/>
      <c r="D419"/>
      <c r="E419"/>
      <c r="F419" s="2"/>
      <c r="G419" s="350"/>
      <c r="H419" s="350"/>
      <c r="I419" s="350"/>
      <c r="J419" s="350"/>
      <c r="K419" s="352"/>
      <c r="L419"/>
      <c r="M419"/>
      <c r="N419"/>
      <c r="O419"/>
      <c r="P419"/>
      <c r="Q419"/>
      <c r="R419"/>
      <c r="S419"/>
      <c r="T419"/>
      <c r="U419"/>
      <c r="V419"/>
      <c r="W419"/>
      <c r="X419"/>
      <c r="Y419"/>
      <c r="Z419"/>
    </row>
    <row r="420" spans="1:26" x14ac:dyDescent="0.35">
      <c r="A420"/>
      <c r="B420"/>
      <c r="C420"/>
      <c r="D420"/>
      <c r="E420"/>
      <c r="F420" s="2"/>
      <c r="G420" s="350"/>
      <c r="H420" s="350"/>
      <c r="I420" s="350"/>
      <c r="J420" s="350"/>
      <c r="K420" s="352"/>
      <c r="L420"/>
      <c r="M420"/>
      <c r="N420"/>
      <c r="O420"/>
      <c r="P420"/>
      <c r="Q420"/>
      <c r="R420"/>
      <c r="S420"/>
      <c r="T420"/>
      <c r="U420"/>
      <c r="V420"/>
      <c r="W420"/>
      <c r="X420"/>
      <c r="Y420"/>
      <c r="Z420"/>
    </row>
    <row r="421" spans="1:26" x14ac:dyDescent="0.35">
      <c r="A421"/>
      <c r="B421"/>
      <c r="C421"/>
      <c r="D421"/>
      <c r="E421"/>
      <c r="F421" s="2"/>
      <c r="G421" s="350"/>
      <c r="H421" s="350"/>
      <c r="I421" s="350"/>
      <c r="J421" s="350"/>
      <c r="K421" s="352"/>
      <c r="L421"/>
      <c r="M421"/>
      <c r="N421"/>
      <c r="O421"/>
      <c r="P421"/>
      <c r="Q421"/>
      <c r="R421"/>
      <c r="S421"/>
      <c r="T421"/>
      <c r="U421"/>
      <c r="V421"/>
      <c r="W421"/>
      <c r="X421"/>
      <c r="Y421"/>
      <c r="Z421"/>
    </row>
    <row r="422" spans="1:26" x14ac:dyDescent="0.35">
      <c r="A422"/>
      <c r="B422"/>
      <c r="C422"/>
      <c r="D422"/>
      <c r="E422"/>
      <c r="F422" s="2"/>
      <c r="G422" s="350"/>
      <c r="H422" s="350"/>
      <c r="I422" s="350"/>
      <c r="J422" s="350"/>
      <c r="K422" s="352"/>
      <c r="L422"/>
      <c r="M422"/>
      <c r="N422"/>
      <c r="O422"/>
      <c r="P422"/>
      <c r="Q422"/>
      <c r="R422"/>
      <c r="S422"/>
      <c r="T422"/>
      <c r="U422"/>
      <c r="V422"/>
      <c r="W422"/>
      <c r="X422"/>
      <c r="Y422"/>
      <c r="Z422"/>
    </row>
    <row r="423" spans="1:26" x14ac:dyDescent="0.35">
      <c r="A423"/>
      <c r="B423"/>
      <c r="C423"/>
      <c r="D423"/>
      <c r="E423"/>
      <c r="F423" s="2"/>
      <c r="G423" s="350"/>
      <c r="H423" s="350"/>
      <c r="I423" s="350"/>
      <c r="J423" s="350"/>
      <c r="K423" s="352"/>
      <c r="L423"/>
      <c r="M423"/>
      <c r="N423"/>
      <c r="O423"/>
      <c r="P423"/>
      <c r="Q423"/>
      <c r="R423"/>
      <c r="S423"/>
      <c r="T423"/>
      <c r="U423"/>
      <c r="V423"/>
      <c r="W423"/>
      <c r="X423"/>
      <c r="Y423"/>
      <c r="Z423"/>
    </row>
    <row r="424" spans="1:26" x14ac:dyDescent="0.35">
      <c r="A424"/>
      <c r="B424"/>
      <c r="C424"/>
      <c r="D424"/>
      <c r="E424"/>
      <c r="F424" s="2"/>
      <c r="G424" s="350"/>
      <c r="H424" s="350"/>
      <c r="I424" s="350"/>
      <c r="J424" s="350"/>
      <c r="K424" s="352"/>
      <c r="L424"/>
      <c r="M424"/>
      <c r="N424"/>
      <c r="O424"/>
      <c r="P424"/>
      <c r="Q424"/>
      <c r="R424"/>
      <c r="S424"/>
      <c r="T424"/>
      <c r="U424"/>
      <c r="V424"/>
      <c r="W424"/>
      <c r="X424"/>
      <c r="Y424"/>
      <c r="Z424"/>
    </row>
    <row r="425" spans="1:26" x14ac:dyDescent="0.35">
      <c r="A425"/>
      <c r="B425"/>
      <c r="C425"/>
      <c r="D425"/>
      <c r="E425"/>
      <c r="F425" s="2"/>
      <c r="G425" s="350"/>
      <c r="H425" s="350"/>
      <c r="I425" s="350"/>
      <c r="J425" s="350"/>
      <c r="K425" s="352"/>
      <c r="L425"/>
      <c r="M425"/>
      <c r="N425"/>
      <c r="O425"/>
      <c r="P425"/>
      <c r="Q425"/>
      <c r="R425"/>
      <c r="S425"/>
      <c r="T425"/>
      <c r="U425"/>
      <c r="V425"/>
      <c r="W425"/>
      <c r="X425"/>
      <c r="Y425"/>
      <c r="Z425"/>
    </row>
    <row r="426" spans="1:26" x14ac:dyDescent="0.35">
      <c r="A426"/>
      <c r="B426"/>
      <c r="C426"/>
      <c r="D426"/>
      <c r="E426"/>
      <c r="F426" s="2"/>
      <c r="G426" s="350"/>
      <c r="H426" s="350"/>
      <c r="I426" s="350"/>
      <c r="J426" s="350"/>
      <c r="K426" s="352"/>
      <c r="L426"/>
      <c r="M426"/>
      <c r="N426"/>
      <c r="O426"/>
      <c r="P426"/>
      <c r="Q426"/>
      <c r="R426"/>
      <c r="S426"/>
      <c r="T426"/>
      <c r="U426"/>
      <c r="V426"/>
      <c r="W426"/>
      <c r="X426"/>
      <c r="Y426"/>
      <c r="Z426"/>
    </row>
    <row r="427" spans="1:26" x14ac:dyDescent="0.35">
      <c r="A427"/>
      <c r="B427"/>
      <c r="C427"/>
      <c r="D427"/>
      <c r="E427"/>
      <c r="F427" s="2"/>
      <c r="G427" s="350"/>
      <c r="H427" s="350"/>
      <c r="I427" s="350"/>
      <c r="J427" s="350"/>
      <c r="K427" s="352"/>
      <c r="L427"/>
      <c r="M427"/>
      <c r="N427"/>
      <c r="O427"/>
      <c r="P427"/>
      <c r="Q427"/>
      <c r="R427"/>
      <c r="S427"/>
      <c r="T427"/>
      <c r="U427"/>
      <c r="V427"/>
      <c r="W427"/>
      <c r="X427"/>
      <c r="Y427"/>
      <c r="Z427"/>
    </row>
    <row r="428" spans="1:26" x14ac:dyDescent="0.35">
      <c r="A428"/>
      <c r="B428"/>
      <c r="C428"/>
      <c r="D428"/>
      <c r="E428"/>
      <c r="F428"/>
      <c r="G428"/>
      <c r="H428"/>
      <c r="I428"/>
      <c r="J428"/>
      <c r="K428" s="352"/>
    </row>
    <row r="429" spans="1:26" x14ac:dyDescent="0.35">
      <c r="A429"/>
      <c r="B429"/>
      <c r="C429"/>
      <c r="D429"/>
      <c r="E429"/>
      <c r="F429"/>
      <c r="G429"/>
      <c r="H429"/>
      <c r="I429"/>
      <c r="J429"/>
      <c r="K429" s="352"/>
    </row>
    <row r="430" spans="1:26" x14ac:dyDescent="0.35">
      <c r="A430"/>
      <c r="B430"/>
      <c r="C430"/>
      <c r="D430"/>
      <c r="E430"/>
      <c r="F430"/>
      <c r="G430"/>
      <c r="H430"/>
      <c r="I430"/>
      <c r="J430"/>
      <c r="K430" s="352"/>
    </row>
    <row r="431" spans="1:26" x14ac:dyDescent="0.35">
      <c r="A431"/>
      <c r="B431"/>
      <c r="C431"/>
      <c r="D431"/>
      <c r="E431"/>
      <c r="F431"/>
      <c r="G431"/>
      <c r="H431"/>
      <c r="I431"/>
      <c r="J431"/>
      <c r="K431" s="352"/>
    </row>
    <row r="432" spans="1:26" x14ac:dyDescent="0.35">
      <c r="A432"/>
      <c r="B432"/>
      <c r="C432"/>
      <c r="D432"/>
      <c r="E432"/>
      <c r="F432"/>
      <c r="G432"/>
      <c r="H432"/>
      <c r="I432"/>
      <c r="J432"/>
      <c r="K432" s="352"/>
    </row>
    <row r="433" spans="1:11" x14ac:dyDescent="0.35">
      <c r="A433"/>
      <c r="B433"/>
      <c r="C433"/>
      <c r="D433"/>
      <c r="E433"/>
      <c r="F433"/>
      <c r="G433"/>
      <c r="H433"/>
      <c r="I433"/>
      <c r="J433"/>
      <c r="K433" s="352"/>
    </row>
    <row r="434" spans="1:11" x14ac:dyDescent="0.35">
      <c r="A434"/>
      <c r="B434"/>
      <c r="C434"/>
      <c r="D434"/>
      <c r="E434"/>
      <c r="F434"/>
      <c r="G434"/>
      <c r="H434"/>
      <c r="I434"/>
      <c r="J434"/>
      <c r="K434" s="352"/>
    </row>
    <row r="435" spans="1:11" x14ac:dyDescent="0.35">
      <c r="A435"/>
      <c r="B435"/>
      <c r="C435"/>
      <c r="D435"/>
      <c r="E435"/>
      <c r="F435"/>
      <c r="G435"/>
      <c r="H435"/>
      <c r="I435"/>
      <c r="J435"/>
      <c r="K435" s="352"/>
    </row>
    <row r="436" spans="1:11" x14ac:dyDescent="0.35">
      <c r="A436"/>
      <c r="B436"/>
      <c r="C436"/>
      <c r="D436"/>
      <c r="E436"/>
      <c r="F436"/>
      <c r="G436"/>
      <c r="H436"/>
      <c r="I436"/>
      <c r="J436"/>
      <c r="K436" s="352"/>
    </row>
    <row r="437" spans="1:11" x14ac:dyDescent="0.35">
      <c r="A437"/>
      <c r="B437"/>
      <c r="C437"/>
      <c r="D437"/>
      <c r="E437"/>
      <c r="F437"/>
      <c r="G437"/>
      <c r="H437"/>
      <c r="I437"/>
      <c r="J437"/>
      <c r="K437" s="352"/>
    </row>
    <row r="438" spans="1:11" x14ac:dyDescent="0.35">
      <c r="A438"/>
      <c r="B438"/>
      <c r="C438"/>
      <c r="D438"/>
      <c r="E438"/>
      <c r="F438"/>
      <c r="G438"/>
      <c r="H438"/>
      <c r="I438"/>
      <c r="J438"/>
      <c r="K438" s="352"/>
    </row>
    <row r="439" spans="1:11" x14ac:dyDescent="0.35">
      <c r="A439"/>
      <c r="B439"/>
      <c r="C439"/>
      <c r="D439"/>
      <c r="E439"/>
      <c r="F439"/>
      <c r="G439"/>
      <c r="H439"/>
      <c r="I439"/>
      <c r="J439"/>
      <c r="K439" s="352"/>
    </row>
    <row r="440" spans="1:11" x14ac:dyDescent="0.35">
      <c r="A440"/>
      <c r="B440"/>
      <c r="C440"/>
      <c r="D440"/>
      <c r="E440"/>
      <c r="F440"/>
      <c r="G440"/>
      <c r="H440"/>
      <c r="I440"/>
      <c r="J440"/>
      <c r="K440" s="352"/>
    </row>
    <row r="441" spans="1:11" x14ac:dyDescent="0.35">
      <c r="A441"/>
      <c r="B441"/>
      <c r="C441"/>
      <c r="D441"/>
      <c r="E441"/>
      <c r="F441"/>
      <c r="G441"/>
      <c r="H441"/>
      <c r="I441"/>
      <c r="J441"/>
      <c r="K441" s="352"/>
    </row>
    <row r="442" spans="1:11" x14ac:dyDescent="0.35">
      <c r="A442"/>
      <c r="B442"/>
      <c r="C442"/>
      <c r="D442"/>
      <c r="E442"/>
      <c r="F442"/>
      <c r="G442"/>
      <c r="H442"/>
      <c r="I442"/>
      <c r="J442"/>
      <c r="K442" s="352"/>
    </row>
    <row r="443" spans="1:11" x14ac:dyDescent="0.35">
      <c r="A443"/>
      <c r="B443"/>
      <c r="C443"/>
      <c r="D443"/>
      <c r="E443"/>
      <c r="F443"/>
      <c r="G443"/>
      <c r="H443"/>
      <c r="I443"/>
      <c r="J443"/>
      <c r="K443" s="352"/>
    </row>
    <row r="444" spans="1:11" x14ac:dyDescent="0.35">
      <c r="A444"/>
      <c r="B444"/>
      <c r="C444"/>
      <c r="D444"/>
      <c r="E444"/>
      <c r="F444"/>
      <c r="G444"/>
      <c r="H444"/>
      <c r="I444"/>
      <c r="J444"/>
      <c r="K444" s="352"/>
    </row>
    <row r="445" spans="1:11" x14ac:dyDescent="0.35">
      <c r="A445"/>
      <c r="B445"/>
      <c r="C445"/>
      <c r="D445"/>
      <c r="E445"/>
      <c r="F445"/>
      <c r="G445"/>
      <c r="H445"/>
      <c r="I445"/>
      <c r="J445"/>
      <c r="K445" s="352"/>
    </row>
    <row r="446" spans="1:11" x14ac:dyDescent="0.35">
      <c r="A446"/>
      <c r="B446"/>
      <c r="C446"/>
      <c r="D446"/>
      <c r="E446"/>
      <c r="F446"/>
      <c r="G446"/>
      <c r="H446"/>
      <c r="I446"/>
      <c r="J446"/>
      <c r="K446" s="352"/>
    </row>
    <row r="447" spans="1:11" x14ac:dyDescent="0.35">
      <c r="A447"/>
      <c r="B447"/>
      <c r="C447"/>
      <c r="D447"/>
      <c r="E447"/>
      <c r="F447"/>
      <c r="G447"/>
      <c r="H447"/>
      <c r="I447"/>
      <c r="J447"/>
      <c r="K447" s="352"/>
    </row>
    <row r="448" spans="1:11" x14ac:dyDescent="0.35">
      <c r="A448"/>
      <c r="B448"/>
      <c r="C448"/>
      <c r="D448"/>
      <c r="E448"/>
      <c r="F448"/>
      <c r="G448"/>
      <c r="H448"/>
      <c r="I448"/>
      <c r="J448"/>
      <c r="K448" s="352"/>
    </row>
    <row r="449" spans="1:11" x14ac:dyDescent="0.35">
      <c r="A449"/>
      <c r="B449"/>
      <c r="C449"/>
      <c r="D449"/>
      <c r="E449"/>
      <c r="F449"/>
      <c r="G449"/>
      <c r="H449"/>
      <c r="I449"/>
      <c r="J449"/>
      <c r="K449" s="352"/>
    </row>
    <row r="450" spans="1:11" x14ac:dyDescent="0.35">
      <c r="A450"/>
      <c r="B450"/>
      <c r="C450"/>
      <c r="D450"/>
      <c r="E450"/>
      <c r="F450"/>
      <c r="G450"/>
      <c r="H450"/>
      <c r="I450"/>
      <c r="J450"/>
      <c r="K450" s="352"/>
    </row>
    <row r="451" spans="1:11" x14ac:dyDescent="0.35">
      <c r="A451"/>
      <c r="B451"/>
      <c r="C451"/>
      <c r="D451"/>
      <c r="E451"/>
      <c r="F451"/>
      <c r="G451"/>
      <c r="H451"/>
      <c r="I451"/>
      <c r="J451"/>
      <c r="K451" s="352"/>
    </row>
    <row r="452" spans="1:11" x14ac:dyDescent="0.35">
      <c r="A452"/>
      <c r="B452"/>
      <c r="C452"/>
      <c r="D452"/>
      <c r="E452"/>
      <c r="F452"/>
      <c r="G452"/>
      <c r="H452"/>
      <c r="I452"/>
      <c r="J452"/>
      <c r="K452" s="352"/>
    </row>
    <row r="453" spans="1:11" x14ac:dyDescent="0.35">
      <c r="A453"/>
      <c r="B453"/>
      <c r="C453"/>
      <c r="D453"/>
      <c r="E453"/>
      <c r="F453"/>
      <c r="G453"/>
      <c r="H453"/>
      <c r="I453"/>
      <c r="J453"/>
      <c r="K453" s="352"/>
    </row>
    <row r="454" spans="1:11" x14ac:dyDescent="0.35">
      <c r="A454"/>
      <c r="B454"/>
      <c r="C454"/>
      <c r="D454"/>
      <c r="E454"/>
      <c r="F454"/>
      <c r="G454"/>
      <c r="H454"/>
      <c r="I454"/>
      <c r="J454"/>
      <c r="K454" s="352"/>
    </row>
    <row r="455" spans="1:11" x14ac:dyDescent="0.35">
      <c r="A455"/>
      <c r="B455"/>
      <c r="C455"/>
      <c r="D455"/>
      <c r="E455"/>
      <c r="F455"/>
      <c r="G455"/>
      <c r="H455"/>
      <c r="I455"/>
      <c r="J455"/>
      <c r="K455" s="352"/>
    </row>
    <row r="456" spans="1:11" x14ac:dyDescent="0.35">
      <c r="A456"/>
      <c r="B456"/>
      <c r="C456"/>
      <c r="D456"/>
      <c r="E456"/>
      <c r="F456"/>
      <c r="G456"/>
      <c r="H456"/>
      <c r="I456"/>
      <c r="J456"/>
      <c r="K456" s="352"/>
    </row>
    <row r="457" spans="1:11" x14ac:dyDescent="0.35">
      <c r="A457"/>
      <c r="B457"/>
      <c r="C457"/>
      <c r="D457"/>
      <c r="E457"/>
      <c r="F457"/>
      <c r="G457"/>
      <c r="H457"/>
      <c r="I457"/>
      <c r="J457"/>
      <c r="K457" s="352"/>
    </row>
    <row r="458" spans="1:11" x14ac:dyDescent="0.35">
      <c r="A458"/>
      <c r="B458"/>
      <c r="C458"/>
      <c r="D458"/>
      <c r="E458"/>
      <c r="F458"/>
      <c r="G458"/>
      <c r="H458"/>
      <c r="I458"/>
      <c r="J458"/>
      <c r="K458" s="352"/>
    </row>
    <row r="459" spans="1:11" x14ac:dyDescent="0.35">
      <c r="A459"/>
      <c r="B459"/>
      <c r="C459"/>
      <c r="D459"/>
      <c r="E459"/>
      <c r="F459"/>
      <c r="G459"/>
      <c r="H459"/>
      <c r="I459"/>
      <c r="J459"/>
      <c r="K459" s="352"/>
    </row>
    <row r="460" spans="1:11" x14ac:dyDescent="0.35">
      <c r="A460"/>
      <c r="B460"/>
      <c r="C460"/>
      <c r="D460"/>
      <c r="E460"/>
      <c r="F460"/>
      <c r="G460"/>
      <c r="H460"/>
      <c r="I460"/>
      <c r="J460"/>
      <c r="K460" s="352"/>
    </row>
    <row r="461" spans="1:11" x14ac:dyDescent="0.35">
      <c r="A461"/>
      <c r="B461"/>
      <c r="C461"/>
      <c r="D461"/>
      <c r="E461"/>
      <c r="F461"/>
      <c r="G461"/>
      <c r="H461"/>
      <c r="I461"/>
      <c r="J461"/>
      <c r="K461" s="352"/>
    </row>
    <row r="462" spans="1:11" x14ac:dyDescent="0.35">
      <c r="A462"/>
      <c r="B462"/>
      <c r="C462"/>
      <c r="D462"/>
      <c r="E462"/>
      <c r="F462"/>
      <c r="G462"/>
      <c r="H462"/>
      <c r="I462"/>
      <c r="J462"/>
      <c r="K462" s="352"/>
    </row>
    <row r="463" spans="1:11" x14ac:dyDescent="0.35">
      <c r="A463"/>
      <c r="B463"/>
      <c r="C463"/>
      <c r="D463"/>
      <c r="E463"/>
      <c r="F463"/>
      <c r="G463"/>
      <c r="H463"/>
      <c r="I463"/>
      <c r="J463"/>
      <c r="K463" s="352"/>
    </row>
    <row r="464" spans="1:11" x14ac:dyDescent="0.35">
      <c r="A464"/>
      <c r="B464"/>
      <c r="C464"/>
      <c r="D464"/>
      <c r="E464"/>
      <c r="F464"/>
      <c r="G464"/>
      <c r="H464"/>
      <c r="I464"/>
      <c r="J464"/>
      <c r="K464" s="352"/>
    </row>
    <row r="465" spans="1:11" x14ac:dyDescent="0.35">
      <c r="A465"/>
      <c r="B465"/>
      <c r="C465"/>
      <c r="D465"/>
      <c r="E465"/>
      <c r="F465"/>
      <c r="G465"/>
      <c r="H465"/>
      <c r="I465"/>
      <c r="J465"/>
      <c r="K465" s="352"/>
    </row>
    <row r="466" spans="1:11" x14ac:dyDescent="0.35">
      <c r="A466"/>
      <c r="B466"/>
      <c r="C466"/>
      <c r="D466"/>
      <c r="E466"/>
      <c r="F466"/>
      <c r="G466"/>
      <c r="H466"/>
      <c r="I466"/>
      <c r="J466"/>
      <c r="K466" s="352"/>
    </row>
    <row r="467" spans="1:11" x14ac:dyDescent="0.35">
      <c r="A467"/>
      <c r="B467"/>
      <c r="C467"/>
      <c r="D467"/>
      <c r="E467"/>
      <c r="F467"/>
      <c r="G467"/>
      <c r="H467"/>
      <c r="I467"/>
      <c r="J467"/>
      <c r="K467" s="352"/>
    </row>
    <row r="468" spans="1:11" x14ac:dyDescent="0.35">
      <c r="A468"/>
      <c r="B468"/>
      <c r="C468"/>
      <c r="D468"/>
      <c r="E468"/>
      <c r="F468"/>
      <c r="G468"/>
      <c r="H468"/>
      <c r="I468"/>
      <c r="J468"/>
      <c r="K468" s="352"/>
    </row>
    <row r="469" spans="1:11" x14ac:dyDescent="0.35">
      <c r="A469"/>
      <c r="B469"/>
      <c r="C469"/>
      <c r="D469"/>
      <c r="E469"/>
      <c r="F469"/>
      <c r="G469"/>
      <c r="H469"/>
      <c r="I469"/>
      <c r="J469"/>
      <c r="K469" s="352"/>
    </row>
    <row r="470" spans="1:11" x14ac:dyDescent="0.35">
      <c r="A470"/>
      <c r="B470"/>
      <c r="C470"/>
      <c r="D470"/>
      <c r="E470"/>
      <c r="F470"/>
      <c r="G470"/>
      <c r="H470"/>
      <c r="I470"/>
      <c r="J470"/>
      <c r="K470" s="352"/>
    </row>
    <row r="471" spans="1:11" x14ac:dyDescent="0.35">
      <c r="A471"/>
      <c r="B471"/>
      <c r="C471"/>
      <c r="D471"/>
      <c r="E471"/>
      <c r="F471"/>
      <c r="G471"/>
      <c r="H471"/>
      <c r="I471"/>
      <c r="J471"/>
      <c r="K471" s="352"/>
    </row>
    <row r="472" spans="1:11" x14ac:dyDescent="0.35">
      <c r="A472"/>
      <c r="B472"/>
      <c r="C472"/>
      <c r="D472"/>
      <c r="E472"/>
      <c r="F472"/>
      <c r="G472"/>
      <c r="H472"/>
      <c r="I472"/>
      <c r="J472"/>
      <c r="K472" s="352"/>
    </row>
    <row r="473" spans="1:11" x14ac:dyDescent="0.35">
      <c r="A473"/>
      <c r="B473"/>
      <c r="C473"/>
      <c r="D473"/>
      <c r="E473"/>
      <c r="F473"/>
      <c r="G473"/>
      <c r="H473"/>
      <c r="I473"/>
      <c r="J473"/>
      <c r="K473" s="352"/>
    </row>
    <row r="474" spans="1:11" x14ac:dyDescent="0.35">
      <c r="A474"/>
      <c r="B474"/>
      <c r="C474"/>
      <c r="D474"/>
      <c r="E474"/>
      <c r="F474"/>
      <c r="G474"/>
      <c r="H474"/>
      <c r="I474"/>
      <c r="J474"/>
      <c r="K474" s="352"/>
    </row>
    <row r="475" spans="1:11" x14ac:dyDescent="0.35">
      <c r="A475"/>
      <c r="B475"/>
      <c r="C475"/>
      <c r="D475"/>
      <c r="E475"/>
      <c r="F475"/>
      <c r="G475"/>
      <c r="H475"/>
      <c r="I475"/>
      <c r="J475"/>
      <c r="K475" s="352"/>
    </row>
    <row r="476" spans="1:11" x14ac:dyDescent="0.35">
      <c r="A476"/>
      <c r="B476"/>
      <c r="C476"/>
      <c r="D476"/>
      <c r="E476"/>
      <c r="F476"/>
      <c r="G476"/>
      <c r="H476"/>
      <c r="I476"/>
      <c r="J476"/>
      <c r="K476" s="352"/>
    </row>
    <row r="477" spans="1:11" x14ac:dyDescent="0.35">
      <c r="A477"/>
      <c r="B477"/>
      <c r="C477"/>
      <c r="D477"/>
      <c r="E477"/>
      <c r="F477"/>
      <c r="G477"/>
      <c r="H477"/>
      <c r="I477"/>
      <c r="J477"/>
      <c r="K477" s="352"/>
    </row>
    <row r="478" spans="1:11" x14ac:dyDescent="0.35">
      <c r="A478"/>
      <c r="B478"/>
      <c r="C478"/>
      <c r="D478"/>
      <c r="E478"/>
      <c r="F478"/>
      <c r="G478"/>
      <c r="H478"/>
      <c r="I478"/>
      <c r="J478"/>
      <c r="K478" s="352"/>
    </row>
    <row r="479" spans="1:11" x14ac:dyDescent="0.35">
      <c r="A479"/>
      <c r="B479"/>
      <c r="C479"/>
      <c r="D479"/>
      <c r="E479"/>
      <c r="F479"/>
      <c r="G479"/>
      <c r="H479"/>
      <c r="I479"/>
      <c r="J479"/>
      <c r="K479" s="352"/>
    </row>
    <row r="480" spans="1:11" x14ac:dyDescent="0.35">
      <c r="A480"/>
      <c r="B480"/>
      <c r="C480"/>
      <c r="D480"/>
      <c r="E480"/>
      <c r="F480"/>
      <c r="G480"/>
      <c r="H480"/>
      <c r="I480"/>
      <c r="J480"/>
      <c r="K480" s="352"/>
    </row>
    <row r="481" spans="1:11" x14ac:dyDescent="0.35">
      <c r="A481"/>
      <c r="B481"/>
      <c r="C481"/>
      <c r="D481"/>
      <c r="E481"/>
      <c r="F481"/>
      <c r="G481"/>
      <c r="H481"/>
      <c r="I481"/>
      <c r="J481"/>
      <c r="K481" s="352"/>
    </row>
    <row r="482" spans="1:11" x14ac:dyDescent="0.35">
      <c r="A482"/>
      <c r="B482"/>
      <c r="C482"/>
      <c r="D482"/>
      <c r="E482"/>
      <c r="F482"/>
      <c r="G482"/>
      <c r="H482"/>
      <c r="I482"/>
      <c r="J482"/>
      <c r="K482" s="352"/>
    </row>
    <row r="483" spans="1:11" x14ac:dyDescent="0.35">
      <c r="A483"/>
      <c r="B483"/>
      <c r="C483"/>
      <c r="D483"/>
      <c r="E483"/>
      <c r="F483"/>
      <c r="G483"/>
      <c r="H483"/>
      <c r="I483"/>
      <c r="J483"/>
      <c r="K483" s="352"/>
    </row>
    <row r="484" spans="1:11" x14ac:dyDescent="0.35">
      <c r="A484"/>
      <c r="B484"/>
      <c r="C484"/>
      <c r="D484"/>
      <c r="E484"/>
      <c r="F484"/>
      <c r="G484"/>
      <c r="H484"/>
      <c r="I484"/>
      <c r="J484"/>
      <c r="K484" s="352"/>
    </row>
    <row r="485" spans="1:11" x14ac:dyDescent="0.35">
      <c r="A485"/>
      <c r="B485"/>
      <c r="C485"/>
      <c r="D485"/>
      <c r="E485"/>
      <c r="F485"/>
      <c r="G485"/>
      <c r="H485"/>
      <c r="I485"/>
      <c r="J485"/>
      <c r="K485" s="352"/>
    </row>
    <row r="486" spans="1:11" x14ac:dyDescent="0.35">
      <c r="A486"/>
      <c r="B486"/>
      <c r="C486"/>
      <c r="D486"/>
      <c r="E486"/>
      <c r="F486"/>
      <c r="G486"/>
      <c r="H486"/>
      <c r="I486"/>
      <c r="J486"/>
      <c r="K486" s="352"/>
    </row>
    <row r="487" spans="1:11" x14ac:dyDescent="0.35">
      <c r="A487"/>
      <c r="B487"/>
      <c r="C487"/>
      <c r="D487"/>
      <c r="E487"/>
      <c r="F487"/>
      <c r="G487"/>
      <c r="H487"/>
      <c r="I487"/>
      <c r="J487"/>
      <c r="K487" s="352"/>
    </row>
    <row r="488" spans="1:11" x14ac:dyDescent="0.35">
      <c r="A488"/>
      <c r="B488"/>
      <c r="C488"/>
      <c r="D488"/>
      <c r="E488"/>
      <c r="F488"/>
      <c r="G488"/>
      <c r="H488"/>
      <c r="I488"/>
      <c r="J488"/>
      <c r="K488" s="352"/>
    </row>
    <row r="489" spans="1:11" x14ac:dyDescent="0.35">
      <c r="A489"/>
      <c r="B489"/>
      <c r="C489"/>
      <c r="D489"/>
      <c r="E489"/>
      <c r="F489"/>
      <c r="G489"/>
      <c r="H489"/>
      <c r="I489"/>
      <c r="J489"/>
      <c r="K489" s="352"/>
    </row>
    <row r="490" spans="1:11" x14ac:dyDescent="0.35">
      <c r="A490"/>
      <c r="B490"/>
      <c r="C490"/>
      <c r="D490"/>
      <c r="E490"/>
      <c r="F490"/>
      <c r="G490"/>
      <c r="H490"/>
      <c r="I490"/>
      <c r="J490"/>
      <c r="K490" s="352"/>
    </row>
    <row r="491" spans="1:11" x14ac:dyDescent="0.35">
      <c r="A491"/>
      <c r="B491"/>
      <c r="C491"/>
      <c r="D491"/>
      <c r="E491"/>
      <c r="F491"/>
      <c r="G491"/>
      <c r="H491"/>
      <c r="I491"/>
      <c r="J491"/>
      <c r="K491" s="352"/>
    </row>
    <row r="492" spans="1:11" x14ac:dyDescent="0.35">
      <c r="A492"/>
      <c r="B492"/>
      <c r="C492"/>
      <c r="D492"/>
      <c r="E492"/>
      <c r="F492"/>
      <c r="G492"/>
      <c r="H492"/>
      <c r="I492"/>
      <c r="J492"/>
      <c r="K492" s="352"/>
    </row>
    <row r="493" spans="1:11" x14ac:dyDescent="0.35">
      <c r="A493"/>
      <c r="B493"/>
      <c r="C493"/>
      <c r="D493"/>
      <c r="E493"/>
      <c r="F493"/>
      <c r="G493"/>
      <c r="H493"/>
      <c r="I493"/>
      <c r="J493"/>
      <c r="K493" s="352"/>
    </row>
    <row r="494" spans="1:11" x14ac:dyDescent="0.35">
      <c r="A494"/>
      <c r="B494"/>
      <c r="C494"/>
      <c r="D494"/>
      <c r="E494"/>
      <c r="F494"/>
      <c r="G494"/>
      <c r="H494"/>
      <c r="I494"/>
      <c r="J494"/>
      <c r="K494" s="352"/>
    </row>
    <row r="495" spans="1:11" x14ac:dyDescent="0.35">
      <c r="A495"/>
      <c r="B495"/>
      <c r="C495"/>
      <c r="D495"/>
      <c r="E495"/>
      <c r="F495"/>
      <c r="G495"/>
      <c r="H495"/>
      <c r="I495"/>
      <c r="J495"/>
      <c r="K495" s="352"/>
    </row>
    <row r="496" spans="1:11" x14ac:dyDescent="0.35">
      <c r="A496"/>
      <c r="B496"/>
      <c r="C496"/>
      <c r="D496"/>
      <c r="E496"/>
      <c r="F496"/>
      <c r="G496"/>
      <c r="H496"/>
      <c r="I496"/>
      <c r="J496"/>
      <c r="K496" s="352"/>
    </row>
    <row r="497" spans="1:11" x14ac:dyDescent="0.35">
      <c r="A497"/>
      <c r="B497"/>
      <c r="C497"/>
      <c r="D497"/>
      <c r="E497"/>
      <c r="F497"/>
      <c r="G497"/>
      <c r="H497"/>
      <c r="I497"/>
      <c r="J497"/>
      <c r="K497" s="352"/>
    </row>
    <row r="498" spans="1:11" x14ac:dyDescent="0.35">
      <c r="A498"/>
      <c r="B498"/>
      <c r="C498"/>
      <c r="D498"/>
      <c r="E498"/>
      <c r="F498"/>
      <c r="G498"/>
      <c r="H498"/>
      <c r="I498"/>
      <c r="J498"/>
      <c r="K498" s="352"/>
    </row>
    <row r="499" spans="1:11" x14ac:dyDescent="0.35">
      <c r="A499"/>
      <c r="B499"/>
      <c r="C499"/>
      <c r="D499"/>
      <c r="E499"/>
      <c r="F499"/>
      <c r="G499"/>
      <c r="H499"/>
      <c r="I499"/>
      <c r="J499"/>
      <c r="K499" s="352"/>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D04C9F-F4E3-4788-B600-FFE0CFFEFD2D}">
  <sheetPr codeName="Sheet3"/>
  <dimension ref="A1:AD1279"/>
  <sheetViews>
    <sheetView workbookViewId="0">
      <selection activeCell="A2" sqref="A2:AD499"/>
    </sheetView>
  </sheetViews>
  <sheetFormatPr defaultColWidth="8.83203125" defaultRowHeight="15.5" x14ac:dyDescent="0.35"/>
  <cols>
    <col min="1" max="1" width="7.33203125" style="285" bestFit="1" customWidth="1"/>
    <col min="2" max="2" width="13.33203125" style="285" bestFit="1" customWidth="1"/>
    <col min="3" max="3" width="11" style="285" bestFit="1" customWidth="1"/>
    <col min="4" max="4" width="12.1640625" style="285" bestFit="1" customWidth="1"/>
    <col min="5" max="5" width="7.33203125" style="285" bestFit="1" customWidth="1"/>
    <col min="6" max="6" width="20.33203125" style="285" bestFit="1" customWidth="1"/>
    <col min="7" max="7" width="10" style="285" bestFit="1" customWidth="1"/>
    <col min="8" max="8" width="6.1640625" style="285" bestFit="1" customWidth="1"/>
    <col min="9" max="9" width="8.5" style="285" bestFit="1" customWidth="1"/>
    <col min="10" max="10" width="10" style="285" bestFit="1" customWidth="1"/>
    <col min="11" max="11" width="3.5" style="287" bestFit="1" customWidth="1"/>
    <col min="12" max="12" width="13.6640625" bestFit="1" customWidth="1"/>
  </cols>
  <sheetData>
    <row r="1" spans="1:30" s="281" customFormat="1" x14ac:dyDescent="0.35">
      <c r="A1" s="348" t="s">
        <v>271</v>
      </c>
      <c r="B1" s="281" t="s">
        <v>272</v>
      </c>
      <c r="C1" s="281" t="s">
        <v>273</v>
      </c>
      <c r="D1" s="348" t="s">
        <v>274</v>
      </c>
      <c r="E1" s="348" t="s">
        <v>275</v>
      </c>
      <c r="F1" s="348" t="s">
        <v>109</v>
      </c>
      <c r="G1" s="348" t="s">
        <v>276</v>
      </c>
      <c r="H1" s="348" t="s">
        <v>277</v>
      </c>
      <c r="I1" s="348" t="s">
        <v>278</v>
      </c>
      <c r="J1" s="281" t="s">
        <v>279</v>
      </c>
      <c r="K1" s="349" t="s">
        <v>280</v>
      </c>
      <c r="L1" s="348" t="s">
        <v>281</v>
      </c>
      <c r="M1" s="348" t="s">
        <v>282</v>
      </c>
      <c r="N1" s="348" t="s">
        <v>283</v>
      </c>
      <c r="O1" s="348" t="s">
        <v>284</v>
      </c>
      <c r="P1" s="348" t="s">
        <v>285</v>
      </c>
      <c r="Q1" s="281" t="s">
        <v>286</v>
      </c>
      <c r="R1" s="348" t="s">
        <v>287</v>
      </c>
      <c r="S1" s="348" t="s">
        <v>288</v>
      </c>
      <c r="T1" s="348" t="s">
        <v>140</v>
      </c>
      <c r="U1" s="348" t="s">
        <v>289</v>
      </c>
      <c r="V1" s="348" t="s">
        <v>290</v>
      </c>
      <c r="W1" s="348" t="s">
        <v>291</v>
      </c>
      <c r="X1" s="348" t="s">
        <v>292</v>
      </c>
      <c r="Y1" s="348" t="s">
        <v>293</v>
      </c>
      <c r="Z1" s="348" t="s">
        <v>294</v>
      </c>
      <c r="AA1" s="396" t="s">
        <v>329</v>
      </c>
      <c r="AB1" s="396" t="s">
        <v>330</v>
      </c>
      <c r="AC1" s="396" t="s">
        <v>331</v>
      </c>
      <c r="AD1" s="396" t="s">
        <v>332</v>
      </c>
    </row>
    <row r="2" spans="1:30" x14ac:dyDescent="0.35">
      <c r="A2"/>
      <c r="B2"/>
      <c r="C2"/>
      <c r="D2"/>
      <c r="E2"/>
      <c r="F2"/>
      <c r="G2"/>
      <c r="H2"/>
      <c r="I2"/>
      <c r="J2"/>
      <c r="K2"/>
    </row>
    <row r="3" spans="1:30" x14ac:dyDescent="0.35">
      <c r="A3"/>
      <c r="B3"/>
      <c r="C3"/>
      <c r="D3"/>
      <c r="E3"/>
      <c r="F3"/>
      <c r="G3"/>
      <c r="H3"/>
      <c r="I3"/>
      <c r="J3"/>
      <c r="K3"/>
    </row>
    <row r="4" spans="1:30" x14ac:dyDescent="0.35">
      <c r="A4"/>
      <c r="B4"/>
      <c r="C4"/>
      <c r="D4"/>
      <c r="E4"/>
      <c r="F4"/>
      <c r="G4"/>
      <c r="H4"/>
      <c r="I4"/>
      <c r="J4"/>
      <c r="K4"/>
    </row>
    <row r="5" spans="1:30" x14ac:dyDescent="0.35">
      <c r="A5"/>
      <c r="B5"/>
      <c r="C5"/>
      <c r="D5"/>
      <c r="E5"/>
      <c r="F5"/>
      <c r="G5"/>
      <c r="H5"/>
      <c r="I5"/>
      <c r="J5"/>
      <c r="K5"/>
    </row>
    <row r="6" spans="1:30" x14ac:dyDescent="0.35">
      <c r="A6"/>
      <c r="B6"/>
      <c r="C6"/>
      <c r="D6"/>
      <c r="E6"/>
      <c r="F6"/>
      <c r="G6"/>
      <c r="H6"/>
      <c r="I6"/>
      <c r="J6"/>
      <c r="K6"/>
    </row>
    <row r="7" spans="1:30" x14ac:dyDescent="0.35">
      <c r="A7"/>
      <c r="B7"/>
      <c r="C7"/>
      <c r="D7"/>
      <c r="E7"/>
      <c r="F7"/>
      <c r="G7"/>
      <c r="H7"/>
      <c r="I7"/>
      <c r="J7"/>
      <c r="K7"/>
    </row>
    <row r="8" spans="1:30" x14ac:dyDescent="0.35">
      <c r="A8"/>
      <c r="B8"/>
      <c r="C8"/>
      <c r="D8"/>
      <c r="E8"/>
      <c r="F8"/>
      <c r="G8"/>
      <c r="H8"/>
      <c r="I8"/>
      <c r="J8"/>
      <c r="K8"/>
    </row>
    <row r="9" spans="1:30" x14ac:dyDescent="0.35">
      <c r="A9"/>
      <c r="B9"/>
      <c r="C9"/>
      <c r="D9"/>
      <c r="E9"/>
      <c r="F9"/>
      <c r="G9"/>
      <c r="H9"/>
      <c r="I9"/>
      <c r="J9"/>
      <c r="K9"/>
    </row>
    <row r="10" spans="1:30" x14ac:dyDescent="0.35">
      <c r="A10"/>
      <c r="B10"/>
      <c r="C10"/>
      <c r="D10"/>
      <c r="E10"/>
      <c r="F10"/>
      <c r="G10"/>
      <c r="H10"/>
      <c r="I10"/>
      <c r="J10"/>
      <c r="K10"/>
    </row>
    <row r="11" spans="1:30" x14ac:dyDescent="0.35">
      <c r="A11"/>
      <c r="B11"/>
      <c r="C11"/>
      <c r="D11"/>
      <c r="E11"/>
      <c r="F11"/>
      <c r="G11"/>
      <c r="H11"/>
      <c r="I11"/>
      <c r="J11"/>
      <c r="K11"/>
    </row>
    <row r="12" spans="1:30" x14ac:dyDescent="0.35">
      <c r="A12"/>
      <c r="B12"/>
      <c r="C12"/>
      <c r="D12"/>
      <c r="E12"/>
      <c r="F12"/>
      <c r="G12"/>
      <c r="H12"/>
      <c r="I12"/>
      <c r="J12"/>
      <c r="K12"/>
    </row>
    <row r="13" spans="1:30" x14ac:dyDescent="0.35">
      <c r="A13"/>
      <c r="B13"/>
      <c r="C13"/>
      <c r="D13"/>
      <c r="E13"/>
      <c r="F13"/>
      <c r="G13"/>
      <c r="H13"/>
      <c r="I13"/>
      <c r="J13"/>
      <c r="K13"/>
    </row>
    <row r="14" spans="1:30" x14ac:dyDescent="0.35">
      <c r="A14"/>
      <c r="B14"/>
      <c r="C14"/>
      <c r="D14"/>
      <c r="E14"/>
      <c r="F14"/>
      <c r="G14"/>
      <c r="H14"/>
      <c r="I14"/>
      <c r="J14"/>
      <c r="K14"/>
    </row>
    <row r="15" spans="1:30" x14ac:dyDescent="0.35">
      <c r="A15"/>
      <c r="B15"/>
      <c r="C15"/>
      <c r="D15"/>
      <c r="E15"/>
      <c r="F15"/>
      <c r="G15"/>
      <c r="H15"/>
      <c r="I15"/>
      <c r="J15"/>
      <c r="K15"/>
    </row>
    <row r="16" spans="1:30" x14ac:dyDescent="0.35">
      <c r="A16"/>
      <c r="B16"/>
      <c r="C16"/>
      <c r="D16"/>
      <c r="E16"/>
      <c r="F16"/>
      <c r="G16"/>
      <c r="H16"/>
      <c r="I16"/>
      <c r="J16"/>
      <c r="K16"/>
    </row>
    <row r="17" customFormat="1" x14ac:dyDescent="0.35"/>
    <row r="18" customFormat="1" x14ac:dyDescent="0.35"/>
    <row r="19" customFormat="1" x14ac:dyDescent="0.35"/>
    <row r="20" customFormat="1" x14ac:dyDescent="0.35"/>
    <row r="21" customFormat="1" x14ac:dyDescent="0.35"/>
    <row r="22" customFormat="1" x14ac:dyDescent="0.35"/>
    <row r="23" customFormat="1" x14ac:dyDescent="0.35"/>
    <row r="24" customFormat="1" x14ac:dyDescent="0.35"/>
    <row r="25" customFormat="1" x14ac:dyDescent="0.35"/>
    <row r="26" customFormat="1" x14ac:dyDescent="0.35"/>
    <row r="27" customFormat="1" x14ac:dyDescent="0.35"/>
    <row r="28" customFormat="1" x14ac:dyDescent="0.35"/>
    <row r="29" customFormat="1" x14ac:dyDescent="0.35"/>
    <row r="30" customFormat="1" x14ac:dyDescent="0.35"/>
    <row r="31" customFormat="1" x14ac:dyDescent="0.35"/>
    <row r="32" customFormat="1" x14ac:dyDescent="0.35"/>
    <row r="33" customFormat="1" x14ac:dyDescent="0.35"/>
    <row r="34" customFormat="1" x14ac:dyDescent="0.35"/>
    <row r="35" customFormat="1" x14ac:dyDescent="0.35"/>
    <row r="36" customFormat="1" x14ac:dyDescent="0.35"/>
    <row r="37" customFormat="1" x14ac:dyDescent="0.35"/>
    <row r="38" customFormat="1" x14ac:dyDescent="0.35"/>
    <row r="39" customFormat="1" x14ac:dyDescent="0.35"/>
    <row r="40" customFormat="1" x14ac:dyDescent="0.35"/>
    <row r="41" customFormat="1" x14ac:dyDescent="0.35"/>
    <row r="42" customFormat="1" x14ac:dyDescent="0.35"/>
    <row r="43" customFormat="1" x14ac:dyDescent="0.35"/>
    <row r="44" customFormat="1" x14ac:dyDescent="0.35"/>
    <row r="45" customFormat="1" x14ac:dyDescent="0.35"/>
    <row r="46" customFormat="1" x14ac:dyDescent="0.35"/>
    <row r="47" customFormat="1" x14ac:dyDescent="0.35"/>
    <row r="48" customFormat="1" x14ac:dyDescent="0.35"/>
    <row r="49" customFormat="1" x14ac:dyDescent="0.35"/>
    <row r="50" customFormat="1" x14ac:dyDescent="0.35"/>
    <row r="51" customFormat="1" x14ac:dyDescent="0.35"/>
    <row r="52" customFormat="1" x14ac:dyDescent="0.35"/>
    <row r="53" customFormat="1" x14ac:dyDescent="0.35"/>
    <row r="54" customFormat="1" x14ac:dyDescent="0.35"/>
    <row r="55" customFormat="1" x14ac:dyDescent="0.35"/>
    <row r="56" customFormat="1" x14ac:dyDescent="0.35"/>
    <row r="57" customFormat="1" x14ac:dyDescent="0.35"/>
    <row r="58" customFormat="1" x14ac:dyDescent="0.35"/>
    <row r="59" customFormat="1" x14ac:dyDescent="0.35"/>
    <row r="60" customFormat="1" x14ac:dyDescent="0.35"/>
    <row r="61" customFormat="1" x14ac:dyDescent="0.35"/>
    <row r="62" customFormat="1" x14ac:dyDescent="0.35"/>
    <row r="63" customFormat="1" x14ac:dyDescent="0.35"/>
    <row r="64" customFormat="1" x14ac:dyDescent="0.35"/>
    <row r="65" customFormat="1" x14ac:dyDescent="0.35"/>
    <row r="66" customFormat="1" x14ac:dyDescent="0.35"/>
    <row r="67" customFormat="1" x14ac:dyDescent="0.35"/>
    <row r="68" customFormat="1" x14ac:dyDescent="0.35"/>
    <row r="69" customFormat="1" x14ac:dyDescent="0.35"/>
    <row r="70" customFormat="1" x14ac:dyDescent="0.35"/>
    <row r="71" customFormat="1" x14ac:dyDescent="0.35"/>
    <row r="72" customFormat="1" x14ac:dyDescent="0.35"/>
    <row r="73" customFormat="1" x14ac:dyDescent="0.35"/>
    <row r="74" customFormat="1" x14ac:dyDescent="0.35"/>
    <row r="75" customFormat="1" x14ac:dyDescent="0.35"/>
    <row r="76" customFormat="1" x14ac:dyDescent="0.35"/>
    <row r="77" customFormat="1" x14ac:dyDescent="0.35"/>
    <row r="78" customFormat="1" x14ac:dyDescent="0.35"/>
    <row r="79" customFormat="1" x14ac:dyDescent="0.35"/>
    <row r="80" customFormat="1" x14ac:dyDescent="0.35"/>
    <row r="81" customFormat="1" x14ac:dyDescent="0.35"/>
    <row r="82" customFormat="1" x14ac:dyDescent="0.35"/>
    <row r="83" customFormat="1" x14ac:dyDescent="0.35"/>
    <row r="84" customFormat="1" x14ac:dyDescent="0.35"/>
    <row r="85" customFormat="1" x14ac:dyDescent="0.35"/>
    <row r="86" customFormat="1" x14ac:dyDescent="0.35"/>
    <row r="87" customFormat="1" x14ac:dyDescent="0.35"/>
    <row r="88" customFormat="1" x14ac:dyDescent="0.35"/>
    <row r="89" customFormat="1" x14ac:dyDescent="0.35"/>
    <row r="90" customFormat="1" x14ac:dyDescent="0.35"/>
    <row r="91" customFormat="1" x14ac:dyDescent="0.35"/>
    <row r="92" customFormat="1" x14ac:dyDescent="0.35"/>
    <row r="93" customFormat="1" x14ac:dyDescent="0.35"/>
    <row r="94" customFormat="1" x14ac:dyDescent="0.35"/>
    <row r="95" customFormat="1" x14ac:dyDescent="0.35"/>
    <row r="96" customFormat="1" x14ac:dyDescent="0.35"/>
    <row r="97" customFormat="1" x14ac:dyDescent="0.35"/>
    <row r="98" customFormat="1" x14ac:dyDescent="0.35"/>
    <row r="99" customFormat="1" x14ac:dyDescent="0.35"/>
    <row r="100" customFormat="1" x14ac:dyDescent="0.35"/>
    <row r="101" customFormat="1" x14ac:dyDescent="0.35"/>
    <row r="102" customFormat="1" x14ac:dyDescent="0.35"/>
    <row r="103" customFormat="1" x14ac:dyDescent="0.35"/>
    <row r="104" customFormat="1" x14ac:dyDescent="0.35"/>
    <row r="105" customFormat="1" x14ac:dyDescent="0.35"/>
    <row r="106" customFormat="1" x14ac:dyDescent="0.35"/>
    <row r="107" customFormat="1" x14ac:dyDescent="0.35"/>
    <row r="108" customFormat="1" x14ac:dyDescent="0.35"/>
    <row r="109" customFormat="1" x14ac:dyDescent="0.35"/>
    <row r="110" customFormat="1" x14ac:dyDescent="0.35"/>
    <row r="111" customFormat="1" x14ac:dyDescent="0.35"/>
    <row r="112" customFormat="1" x14ac:dyDescent="0.35"/>
    <row r="113" customFormat="1" x14ac:dyDescent="0.35"/>
    <row r="114" customFormat="1" x14ac:dyDescent="0.35"/>
    <row r="115" customFormat="1" x14ac:dyDescent="0.35"/>
    <row r="116" customFormat="1" x14ac:dyDescent="0.35"/>
    <row r="117" customFormat="1" x14ac:dyDescent="0.35"/>
    <row r="118" customFormat="1" x14ac:dyDescent="0.35"/>
    <row r="119" customFormat="1" x14ac:dyDescent="0.35"/>
    <row r="120" customFormat="1" x14ac:dyDescent="0.35"/>
    <row r="121" customFormat="1" x14ac:dyDescent="0.35"/>
    <row r="122" customFormat="1" x14ac:dyDescent="0.35"/>
    <row r="123" customFormat="1" x14ac:dyDescent="0.35"/>
    <row r="124" customFormat="1" x14ac:dyDescent="0.35"/>
    <row r="125" customFormat="1" x14ac:dyDescent="0.35"/>
    <row r="126" customFormat="1" x14ac:dyDescent="0.35"/>
    <row r="127" customFormat="1" x14ac:dyDescent="0.35"/>
    <row r="128" customFormat="1" x14ac:dyDescent="0.35"/>
    <row r="129" customFormat="1" x14ac:dyDescent="0.35"/>
    <row r="130" customFormat="1" x14ac:dyDescent="0.35"/>
    <row r="131" customFormat="1" x14ac:dyDescent="0.35"/>
    <row r="132" customFormat="1" x14ac:dyDescent="0.35"/>
    <row r="133" customFormat="1" x14ac:dyDescent="0.35"/>
    <row r="134" customFormat="1" x14ac:dyDescent="0.35"/>
    <row r="135" customFormat="1" x14ac:dyDescent="0.35"/>
    <row r="136" customFormat="1" x14ac:dyDescent="0.35"/>
    <row r="137" customFormat="1" x14ac:dyDescent="0.35"/>
    <row r="138" customFormat="1" x14ac:dyDescent="0.35"/>
    <row r="139" customFormat="1" x14ac:dyDescent="0.35"/>
    <row r="140" customFormat="1" x14ac:dyDescent="0.35"/>
    <row r="141" customFormat="1" x14ac:dyDescent="0.35"/>
    <row r="142" customFormat="1" x14ac:dyDescent="0.35"/>
    <row r="143" customFormat="1" x14ac:dyDescent="0.35"/>
    <row r="144" customFormat="1" x14ac:dyDescent="0.35"/>
    <row r="145" customFormat="1" x14ac:dyDescent="0.35"/>
    <row r="146" customFormat="1" x14ac:dyDescent="0.35"/>
    <row r="147" customFormat="1" x14ac:dyDescent="0.35"/>
    <row r="148" customFormat="1" x14ac:dyDescent="0.35"/>
    <row r="149" customFormat="1" x14ac:dyDescent="0.35"/>
    <row r="150" customFormat="1" x14ac:dyDescent="0.35"/>
    <row r="151" customFormat="1" x14ac:dyDescent="0.35"/>
    <row r="152" customFormat="1" x14ac:dyDescent="0.35"/>
    <row r="153" customFormat="1" x14ac:dyDescent="0.35"/>
    <row r="154" customFormat="1" x14ac:dyDescent="0.35"/>
    <row r="155" customFormat="1" x14ac:dyDescent="0.35"/>
    <row r="156" customFormat="1" x14ac:dyDescent="0.35"/>
    <row r="157" customFormat="1" x14ac:dyDescent="0.35"/>
    <row r="158" customFormat="1" x14ac:dyDescent="0.35"/>
    <row r="159" customFormat="1" x14ac:dyDescent="0.35"/>
    <row r="160" customFormat="1" x14ac:dyDescent="0.35"/>
    <row r="161" customFormat="1" x14ac:dyDescent="0.35"/>
    <row r="162" customFormat="1" x14ac:dyDescent="0.35"/>
    <row r="163" customFormat="1" x14ac:dyDescent="0.35"/>
    <row r="164" customFormat="1" x14ac:dyDescent="0.35"/>
    <row r="165" customFormat="1" x14ac:dyDescent="0.35"/>
    <row r="166" customFormat="1" x14ac:dyDescent="0.35"/>
    <row r="167" customFormat="1" x14ac:dyDescent="0.35"/>
    <row r="168" customFormat="1" x14ac:dyDescent="0.35"/>
    <row r="169" customFormat="1" x14ac:dyDescent="0.35"/>
    <row r="170" customFormat="1" x14ac:dyDescent="0.35"/>
    <row r="171" customFormat="1" x14ac:dyDescent="0.35"/>
    <row r="172" customFormat="1" x14ac:dyDescent="0.35"/>
    <row r="173" customFormat="1" x14ac:dyDescent="0.35"/>
    <row r="174" customFormat="1" x14ac:dyDescent="0.35"/>
    <row r="175" customFormat="1" x14ac:dyDescent="0.35"/>
    <row r="176" customFormat="1" x14ac:dyDescent="0.35"/>
    <row r="177" customFormat="1" x14ac:dyDescent="0.35"/>
    <row r="178" customFormat="1" x14ac:dyDescent="0.35"/>
    <row r="179" customFormat="1" x14ac:dyDescent="0.35"/>
    <row r="180" customFormat="1" x14ac:dyDescent="0.35"/>
    <row r="181" customFormat="1" x14ac:dyDescent="0.35"/>
    <row r="182" customFormat="1" x14ac:dyDescent="0.35"/>
    <row r="183" customFormat="1" x14ac:dyDescent="0.35"/>
    <row r="184" customFormat="1" x14ac:dyDescent="0.35"/>
    <row r="185" customFormat="1" x14ac:dyDescent="0.35"/>
    <row r="186" customFormat="1" x14ac:dyDescent="0.35"/>
    <row r="187" customFormat="1" x14ac:dyDescent="0.35"/>
    <row r="188" customFormat="1" x14ac:dyDescent="0.35"/>
    <row r="189" customFormat="1" x14ac:dyDescent="0.35"/>
    <row r="190" customFormat="1" x14ac:dyDescent="0.35"/>
    <row r="191" customFormat="1" x14ac:dyDescent="0.35"/>
    <row r="192" customFormat="1" x14ac:dyDescent="0.35"/>
    <row r="193" customFormat="1" x14ac:dyDescent="0.35"/>
    <row r="194" customFormat="1" x14ac:dyDescent="0.35"/>
    <row r="195" customFormat="1" x14ac:dyDescent="0.35"/>
    <row r="196" customFormat="1" x14ac:dyDescent="0.35"/>
    <row r="197" customFormat="1" x14ac:dyDescent="0.35"/>
    <row r="198" customFormat="1" x14ac:dyDescent="0.35"/>
    <row r="199" customFormat="1" x14ac:dyDescent="0.35"/>
    <row r="200" customFormat="1" x14ac:dyDescent="0.35"/>
    <row r="201" customFormat="1" x14ac:dyDescent="0.35"/>
    <row r="202" customFormat="1" x14ac:dyDescent="0.35"/>
    <row r="203" customFormat="1" x14ac:dyDescent="0.35"/>
    <row r="204" customFormat="1" x14ac:dyDescent="0.35"/>
    <row r="205" customFormat="1" x14ac:dyDescent="0.35"/>
    <row r="206" customFormat="1" x14ac:dyDescent="0.35"/>
    <row r="207" customFormat="1" x14ac:dyDescent="0.35"/>
    <row r="208" customFormat="1" x14ac:dyDescent="0.35"/>
    <row r="209" customFormat="1" x14ac:dyDescent="0.35"/>
    <row r="210" customFormat="1" x14ac:dyDescent="0.35"/>
    <row r="211" customFormat="1" x14ac:dyDescent="0.35"/>
    <row r="212" customFormat="1" x14ac:dyDescent="0.35"/>
    <row r="213" customFormat="1" x14ac:dyDescent="0.35"/>
    <row r="214" customFormat="1" x14ac:dyDescent="0.35"/>
    <row r="215" customFormat="1" x14ac:dyDescent="0.35"/>
    <row r="216" customFormat="1" x14ac:dyDescent="0.35"/>
    <row r="217" customFormat="1" x14ac:dyDescent="0.35"/>
    <row r="218" customFormat="1" x14ac:dyDescent="0.35"/>
    <row r="219" customFormat="1" x14ac:dyDescent="0.35"/>
    <row r="220" customFormat="1" x14ac:dyDescent="0.35"/>
    <row r="221" customFormat="1" x14ac:dyDescent="0.35"/>
    <row r="222" customFormat="1" x14ac:dyDescent="0.35"/>
    <row r="223" customFormat="1" x14ac:dyDescent="0.35"/>
    <row r="224" customFormat="1" x14ac:dyDescent="0.35"/>
    <row r="225" customFormat="1" x14ac:dyDescent="0.35"/>
    <row r="226" customFormat="1" x14ac:dyDescent="0.35"/>
    <row r="227" customFormat="1" x14ac:dyDescent="0.35"/>
    <row r="228" customFormat="1" x14ac:dyDescent="0.35"/>
    <row r="229" customFormat="1" x14ac:dyDescent="0.35"/>
    <row r="230" customFormat="1" x14ac:dyDescent="0.35"/>
    <row r="231" customFormat="1" x14ac:dyDescent="0.35"/>
    <row r="232" customFormat="1" x14ac:dyDescent="0.35"/>
    <row r="233" customFormat="1" x14ac:dyDescent="0.35"/>
    <row r="234" customFormat="1" x14ac:dyDescent="0.35"/>
    <row r="235" customFormat="1" x14ac:dyDescent="0.35"/>
    <row r="236" customFormat="1" x14ac:dyDescent="0.35"/>
    <row r="237" customFormat="1" x14ac:dyDescent="0.35"/>
    <row r="238" customFormat="1" x14ac:dyDescent="0.35"/>
    <row r="239" customFormat="1" x14ac:dyDescent="0.35"/>
    <row r="240" customFormat="1" x14ac:dyDescent="0.35"/>
    <row r="241" customFormat="1" x14ac:dyDescent="0.35"/>
    <row r="242" customFormat="1" x14ac:dyDescent="0.35"/>
    <row r="243" customFormat="1" x14ac:dyDescent="0.35"/>
    <row r="244" customFormat="1" x14ac:dyDescent="0.35"/>
    <row r="245" customFormat="1" x14ac:dyDescent="0.35"/>
    <row r="246" customFormat="1" x14ac:dyDescent="0.35"/>
    <row r="247" customFormat="1" x14ac:dyDescent="0.35"/>
    <row r="248" customFormat="1" x14ac:dyDescent="0.35"/>
    <row r="249" customFormat="1" x14ac:dyDescent="0.35"/>
    <row r="250" customFormat="1" x14ac:dyDescent="0.35"/>
    <row r="251" customFormat="1" x14ac:dyDescent="0.35"/>
    <row r="252" customFormat="1" x14ac:dyDescent="0.35"/>
    <row r="253" customFormat="1" x14ac:dyDescent="0.35"/>
    <row r="254" customFormat="1" x14ac:dyDescent="0.35"/>
    <row r="255" customFormat="1" x14ac:dyDescent="0.35"/>
    <row r="256" customFormat="1" x14ac:dyDescent="0.35"/>
    <row r="257" customFormat="1" x14ac:dyDescent="0.35"/>
    <row r="258" customFormat="1" x14ac:dyDescent="0.35"/>
    <row r="259" customFormat="1" x14ac:dyDescent="0.35"/>
    <row r="260" customFormat="1" x14ac:dyDescent="0.35"/>
    <row r="261" customFormat="1" x14ac:dyDescent="0.35"/>
    <row r="262" customFormat="1" x14ac:dyDescent="0.35"/>
    <row r="263" customFormat="1" x14ac:dyDescent="0.35"/>
    <row r="264" customFormat="1" x14ac:dyDescent="0.35"/>
    <row r="265" customFormat="1" x14ac:dyDescent="0.35"/>
    <row r="266" customFormat="1" x14ac:dyDescent="0.35"/>
    <row r="267" customFormat="1" x14ac:dyDescent="0.35"/>
    <row r="268" customFormat="1" x14ac:dyDescent="0.35"/>
    <row r="269" customFormat="1" x14ac:dyDescent="0.35"/>
    <row r="270" customFormat="1" x14ac:dyDescent="0.35"/>
    <row r="271" customFormat="1" x14ac:dyDescent="0.35"/>
    <row r="272" customFormat="1" x14ac:dyDescent="0.35"/>
    <row r="273" customFormat="1" x14ac:dyDescent="0.35"/>
    <row r="274" customFormat="1" x14ac:dyDescent="0.35"/>
    <row r="275" customFormat="1" x14ac:dyDescent="0.35"/>
    <row r="276" customFormat="1" x14ac:dyDescent="0.35"/>
    <row r="277" customFormat="1" x14ac:dyDescent="0.35"/>
    <row r="278" customFormat="1" x14ac:dyDescent="0.35"/>
    <row r="279" customFormat="1" x14ac:dyDescent="0.35"/>
    <row r="280" customFormat="1" x14ac:dyDescent="0.35"/>
    <row r="281" customFormat="1" x14ac:dyDescent="0.35"/>
    <row r="282" customFormat="1" x14ac:dyDescent="0.35"/>
    <row r="283" customFormat="1" x14ac:dyDescent="0.35"/>
    <row r="284" customFormat="1" x14ac:dyDescent="0.35"/>
    <row r="285" customFormat="1" x14ac:dyDescent="0.35"/>
    <row r="286" customFormat="1" x14ac:dyDescent="0.35"/>
    <row r="287" customFormat="1" x14ac:dyDescent="0.35"/>
    <row r="288" customFormat="1" x14ac:dyDescent="0.35"/>
    <row r="289" customFormat="1" x14ac:dyDescent="0.35"/>
    <row r="290" customFormat="1" x14ac:dyDescent="0.35"/>
    <row r="291" customFormat="1" x14ac:dyDescent="0.35"/>
    <row r="292" customFormat="1" x14ac:dyDescent="0.35"/>
    <row r="293" customFormat="1" x14ac:dyDescent="0.35"/>
    <row r="294" customFormat="1" x14ac:dyDescent="0.35"/>
    <row r="295" customFormat="1" x14ac:dyDescent="0.35"/>
    <row r="296" customFormat="1" x14ac:dyDescent="0.35"/>
    <row r="297" customFormat="1" x14ac:dyDescent="0.35"/>
    <row r="298" customFormat="1" x14ac:dyDescent="0.35"/>
    <row r="299" customFormat="1" x14ac:dyDescent="0.35"/>
    <row r="300" customFormat="1" x14ac:dyDescent="0.35"/>
    <row r="301" customFormat="1" x14ac:dyDescent="0.35"/>
    <row r="302" customFormat="1" x14ac:dyDescent="0.35"/>
    <row r="303" customFormat="1" x14ac:dyDescent="0.35"/>
    <row r="304" customFormat="1" x14ac:dyDescent="0.35"/>
    <row r="305" customFormat="1" x14ac:dyDescent="0.35"/>
    <row r="306" customFormat="1" x14ac:dyDescent="0.35"/>
    <row r="307" customFormat="1" x14ac:dyDescent="0.35"/>
    <row r="308" customFormat="1" x14ac:dyDescent="0.35"/>
    <row r="309" customFormat="1" x14ac:dyDescent="0.35"/>
    <row r="310" customFormat="1" x14ac:dyDescent="0.35"/>
    <row r="311" customFormat="1" x14ac:dyDescent="0.35"/>
    <row r="312" customFormat="1" x14ac:dyDescent="0.35"/>
    <row r="313" customFormat="1" x14ac:dyDescent="0.35"/>
    <row r="314" customFormat="1" x14ac:dyDescent="0.35"/>
    <row r="315" customFormat="1" x14ac:dyDescent="0.35"/>
    <row r="316" customFormat="1" x14ac:dyDescent="0.35"/>
    <row r="317" customFormat="1" x14ac:dyDescent="0.35"/>
    <row r="318" customFormat="1" x14ac:dyDescent="0.35"/>
    <row r="319" customFormat="1" x14ac:dyDescent="0.35"/>
    <row r="320" customFormat="1" x14ac:dyDescent="0.35"/>
    <row r="321" customFormat="1" x14ac:dyDescent="0.35"/>
    <row r="322" customFormat="1" x14ac:dyDescent="0.35"/>
    <row r="323" customFormat="1" x14ac:dyDescent="0.35"/>
    <row r="324" customFormat="1" x14ac:dyDescent="0.35"/>
    <row r="325" customFormat="1" x14ac:dyDescent="0.35"/>
    <row r="326" customFormat="1" x14ac:dyDescent="0.35"/>
    <row r="327" customFormat="1" x14ac:dyDescent="0.35"/>
    <row r="328" customFormat="1" x14ac:dyDescent="0.35"/>
    <row r="329" customFormat="1" x14ac:dyDescent="0.35"/>
    <row r="330" customFormat="1" x14ac:dyDescent="0.35"/>
    <row r="331" customFormat="1" x14ac:dyDescent="0.35"/>
    <row r="332" customFormat="1" x14ac:dyDescent="0.35"/>
    <row r="333" customFormat="1" x14ac:dyDescent="0.35"/>
    <row r="334" customFormat="1" x14ac:dyDescent="0.35"/>
    <row r="335" customFormat="1" x14ac:dyDescent="0.35"/>
    <row r="336" customFormat="1" x14ac:dyDescent="0.35"/>
    <row r="337" customFormat="1" x14ac:dyDescent="0.35"/>
    <row r="338" customFormat="1" x14ac:dyDescent="0.35"/>
    <row r="339" customFormat="1" x14ac:dyDescent="0.35"/>
    <row r="340" customFormat="1" x14ac:dyDescent="0.35"/>
    <row r="341" customFormat="1" x14ac:dyDescent="0.35"/>
    <row r="342" customFormat="1" x14ac:dyDescent="0.35"/>
    <row r="343" customFormat="1" x14ac:dyDescent="0.35"/>
    <row r="344" customFormat="1" x14ac:dyDescent="0.35"/>
    <row r="345" customFormat="1" x14ac:dyDescent="0.35"/>
    <row r="346" customFormat="1" x14ac:dyDescent="0.35"/>
    <row r="347" customFormat="1" x14ac:dyDescent="0.35"/>
    <row r="348" customFormat="1" x14ac:dyDescent="0.35"/>
    <row r="349" customFormat="1" x14ac:dyDescent="0.35"/>
    <row r="350" customFormat="1" x14ac:dyDescent="0.35"/>
    <row r="351" customFormat="1" x14ac:dyDescent="0.35"/>
    <row r="352" customFormat="1" x14ac:dyDescent="0.35"/>
    <row r="353" customFormat="1" x14ac:dyDescent="0.35"/>
    <row r="354" customFormat="1" x14ac:dyDescent="0.35"/>
    <row r="355" customFormat="1" x14ac:dyDescent="0.35"/>
    <row r="356" customFormat="1" x14ac:dyDescent="0.35"/>
    <row r="357" customFormat="1" x14ac:dyDescent="0.35"/>
    <row r="358" customFormat="1" x14ac:dyDescent="0.35"/>
    <row r="359" customFormat="1" x14ac:dyDescent="0.35"/>
    <row r="360" customFormat="1" x14ac:dyDescent="0.35"/>
    <row r="361" customFormat="1" x14ac:dyDescent="0.35"/>
    <row r="362" customFormat="1" x14ac:dyDescent="0.35"/>
    <row r="363" customFormat="1" x14ac:dyDescent="0.35"/>
    <row r="364" customFormat="1" x14ac:dyDescent="0.35"/>
    <row r="365" customFormat="1" x14ac:dyDescent="0.35"/>
    <row r="366" customFormat="1" x14ac:dyDescent="0.35"/>
    <row r="367" customFormat="1" x14ac:dyDescent="0.35"/>
    <row r="368" customFormat="1" x14ac:dyDescent="0.35"/>
    <row r="369" customFormat="1" x14ac:dyDescent="0.35"/>
    <row r="370" customFormat="1" x14ac:dyDescent="0.35"/>
    <row r="371" customFormat="1" x14ac:dyDescent="0.35"/>
    <row r="372" customFormat="1" x14ac:dyDescent="0.35"/>
    <row r="373" customFormat="1" x14ac:dyDescent="0.35"/>
    <row r="374" customFormat="1" x14ac:dyDescent="0.35"/>
    <row r="375" customFormat="1" x14ac:dyDescent="0.35"/>
    <row r="376" customFormat="1" x14ac:dyDescent="0.35"/>
    <row r="377" customFormat="1" x14ac:dyDescent="0.35"/>
    <row r="378" customFormat="1" x14ac:dyDescent="0.35"/>
    <row r="379" customFormat="1" x14ac:dyDescent="0.35"/>
    <row r="380" customFormat="1" x14ac:dyDescent="0.35"/>
    <row r="381" customFormat="1" x14ac:dyDescent="0.35"/>
    <row r="382" customFormat="1" x14ac:dyDescent="0.35"/>
    <row r="383" customFormat="1" x14ac:dyDescent="0.35"/>
    <row r="384" customFormat="1" x14ac:dyDescent="0.35"/>
    <row r="385" customFormat="1" x14ac:dyDescent="0.35"/>
    <row r="386" customFormat="1" x14ac:dyDescent="0.35"/>
    <row r="387" customFormat="1" x14ac:dyDescent="0.35"/>
    <row r="388" customFormat="1" x14ac:dyDescent="0.35"/>
    <row r="389" customFormat="1" x14ac:dyDescent="0.35"/>
    <row r="390" customFormat="1" x14ac:dyDescent="0.35"/>
    <row r="391" customFormat="1" x14ac:dyDescent="0.35"/>
    <row r="392" customFormat="1" x14ac:dyDescent="0.35"/>
    <row r="393" customFormat="1" x14ac:dyDescent="0.35"/>
    <row r="394" customFormat="1" x14ac:dyDescent="0.35"/>
    <row r="395" customFormat="1" x14ac:dyDescent="0.35"/>
    <row r="396" customFormat="1" x14ac:dyDescent="0.35"/>
    <row r="397" customFormat="1" x14ac:dyDescent="0.35"/>
    <row r="398" customFormat="1" x14ac:dyDescent="0.35"/>
    <row r="399" customFormat="1" x14ac:dyDescent="0.35"/>
    <row r="400" customFormat="1" x14ac:dyDescent="0.35"/>
    <row r="401" customFormat="1" x14ac:dyDescent="0.35"/>
    <row r="402" customFormat="1" x14ac:dyDescent="0.35"/>
    <row r="403" customFormat="1" x14ac:dyDescent="0.35"/>
    <row r="404" customFormat="1" x14ac:dyDescent="0.35"/>
    <row r="405" customFormat="1" x14ac:dyDescent="0.35"/>
    <row r="406" customFormat="1" x14ac:dyDescent="0.35"/>
    <row r="407" customFormat="1" x14ac:dyDescent="0.35"/>
    <row r="408" customFormat="1" x14ac:dyDescent="0.35"/>
    <row r="409" customFormat="1" x14ac:dyDescent="0.35"/>
    <row r="410" customFormat="1" x14ac:dyDescent="0.35"/>
    <row r="411" customFormat="1" x14ac:dyDescent="0.35"/>
    <row r="412" customFormat="1" x14ac:dyDescent="0.35"/>
    <row r="413" customFormat="1" x14ac:dyDescent="0.35"/>
    <row r="414" customFormat="1" x14ac:dyDescent="0.35"/>
    <row r="415" customFormat="1" x14ac:dyDescent="0.35"/>
    <row r="416" customFormat="1" x14ac:dyDescent="0.35"/>
    <row r="417" customFormat="1" x14ac:dyDescent="0.35"/>
    <row r="418" customFormat="1" x14ac:dyDescent="0.35"/>
    <row r="419" customFormat="1" x14ac:dyDescent="0.35"/>
    <row r="420" customFormat="1" x14ac:dyDescent="0.35"/>
    <row r="421" customFormat="1" x14ac:dyDescent="0.35"/>
    <row r="422" customFormat="1" x14ac:dyDescent="0.35"/>
    <row r="423" customFormat="1" x14ac:dyDescent="0.35"/>
    <row r="424" customFormat="1" x14ac:dyDescent="0.35"/>
    <row r="425" customFormat="1" x14ac:dyDescent="0.35"/>
    <row r="426" customFormat="1" x14ac:dyDescent="0.35"/>
    <row r="427" customFormat="1" x14ac:dyDescent="0.35"/>
    <row r="428" customFormat="1" x14ac:dyDescent="0.35"/>
    <row r="429" customFormat="1" x14ac:dyDescent="0.35"/>
    <row r="430" customFormat="1" x14ac:dyDescent="0.35"/>
    <row r="431" customFormat="1" x14ac:dyDescent="0.35"/>
    <row r="432" customFormat="1" x14ac:dyDescent="0.35"/>
    <row r="433" customFormat="1" x14ac:dyDescent="0.35"/>
    <row r="434" customFormat="1" x14ac:dyDescent="0.35"/>
    <row r="435" customFormat="1" x14ac:dyDescent="0.35"/>
    <row r="436" customFormat="1" x14ac:dyDescent="0.35"/>
    <row r="437" customFormat="1" x14ac:dyDescent="0.35"/>
    <row r="438" customFormat="1" x14ac:dyDescent="0.35"/>
    <row r="439" customFormat="1" x14ac:dyDescent="0.35"/>
    <row r="440" customFormat="1" x14ac:dyDescent="0.35"/>
    <row r="441" customFormat="1" x14ac:dyDescent="0.35"/>
    <row r="442" customFormat="1" x14ac:dyDescent="0.35"/>
    <row r="443" customFormat="1" x14ac:dyDescent="0.35"/>
    <row r="444" customFormat="1" x14ac:dyDescent="0.35"/>
    <row r="445" customFormat="1" x14ac:dyDescent="0.35"/>
    <row r="446" customFormat="1" x14ac:dyDescent="0.35"/>
    <row r="447" customFormat="1" x14ac:dyDescent="0.35"/>
    <row r="448" customFormat="1" x14ac:dyDescent="0.35"/>
    <row r="449" customFormat="1" x14ac:dyDescent="0.35"/>
    <row r="450" customFormat="1" x14ac:dyDescent="0.35"/>
    <row r="451" customFormat="1" x14ac:dyDescent="0.35"/>
    <row r="452" customFormat="1" x14ac:dyDescent="0.35"/>
    <row r="453" customFormat="1" x14ac:dyDescent="0.35"/>
    <row r="454" customFormat="1" x14ac:dyDescent="0.35"/>
    <row r="455" customFormat="1" x14ac:dyDescent="0.35"/>
    <row r="456" customFormat="1" x14ac:dyDescent="0.35"/>
    <row r="457" customFormat="1" x14ac:dyDescent="0.35"/>
    <row r="458" customFormat="1" x14ac:dyDescent="0.35"/>
    <row r="459" customFormat="1" x14ac:dyDescent="0.35"/>
    <row r="460" customFormat="1" x14ac:dyDescent="0.35"/>
    <row r="461" customFormat="1" x14ac:dyDescent="0.35"/>
    <row r="462" customFormat="1" x14ac:dyDescent="0.35"/>
    <row r="463" customFormat="1" x14ac:dyDescent="0.35"/>
    <row r="464" customFormat="1" x14ac:dyDescent="0.35"/>
    <row r="465" customFormat="1" x14ac:dyDescent="0.35"/>
    <row r="466" customFormat="1" x14ac:dyDescent="0.35"/>
    <row r="467" customFormat="1" x14ac:dyDescent="0.35"/>
    <row r="468" customFormat="1" x14ac:dyDescent="0.35"/>
    <row r="469" customFormat="1" x14ac:dyDescent="0.35"/>
    <row r="470" customFormat="1" x14ac:dyDescent="0.35"/>
    <row r="471" customFormat="1" x14ac:dyDescent="0.35"/>
    <row r="472" customFormat="1" x14ac:dyDescent="0.35"/>
    <row r="473" customFormat="1" x14ac:dyDescent="0.35"/>
    <row r="474" customFormat="1" x14ac:dyDescent="0.35"/>
    <row r="475" customFormat="1" x14ac:dyDescent="0.35"/>
    <row r="476" customFormat="1" x14ac:dyDescent="0.35"/>
    <row r="477" customFormat="1" x14ac:dyDescent="0.35"/>
    <row r="478" customFormat="1" x14ac:dyDescent="0.35"/>
    <row r="479" customFormat="1" x14ac:dyDescent="0.35"/>
    <row r="480" customFormat="1" x14ac:dyDescent="0.35"/>
    <row r="481" customFormat="1" x14ac:dyDescent="0.35"/>
    <row r="482" customFormat="1" x14ac:dyDescent="0.35"/>
    <row r="483" customFormat="1" x14ac:dyDescent="0.35"/>
    <row r="484" customFormat="1" x14ac:dyDescent="0.35"/>
    <row r="485" customFormat="1" x14ac:dyDescent="0.35"/>
    <row r="486" customFormat="1" x14ac:dyDescent="0.35"/>
    <row r="487" customFormat="1" x14ac:dyDescent="0.35"/>
    <row r="488" customFormat="1" x14ac:dyDescent="0.35"/>
    <row r="489" customFormat="1" x14ac:dyDescent="0.35"/>
    <row r="490" customFormat="1" x14ac:dyDescent="0.35"/>
    <row r="491" customFormat="1" x14ac:dyDescent="0.35"/>
    <row r="492" customFormat="1" x14ac:dyDescent="0.35"/>
    <row r="493" customFormat="1" x14ac:dyDescent="0.35"/>
    <row r="494" customFormat="1" x14ac:dyDescent="0.35"/>
    <row r="495" customFormat="1" x14ac:dyDescent="0.35"/>
    <row r="496" customFormat="1" x14ac:dyDescent="0.35"/>
    <row r="497" spans="1:11" x14ac:dyDescent="0.35">
      <c r="A497"/>
      <c r="B497"/>
      <c r="C497"/>
      <c r="D497"/>
      <c r="E497"/>
      <c r="F497"/>
      <c r="G497"/>
      <c r="H497"/>
      <c r="I497"/>
      <c r="J497"/>
      <c r="K497"/>
    </row>
    <row r="498" spans="1:11" x14ac:dyDescent="0.35">
      <c r="A498"/>
      <c r="B498"/>
      <c r="C498"/>
      <c r="D498"/>
      <c r="E498"/>
      <c r="F498"/>
      <c r="G498"/>
      <c r="H498"/>
      <c r="I498"/>
      <c r="J498"/>
      <c r="K498"/>
    </row>
    <row r="499" spans="1:11" x14ac:dyDescent="0.35">
      <c r="A499"/>
      <c r="B499"/>
      <c r="C499"/>
      <c r="D499"/>
      <c r="E499"/>
      <c r="F499"/>
      <c r="G499"/>
      <c r="H499"/>
      <c r="I499"/>
      <c r="J499"/>
      <c r="K499"/>
    </row>
    <row r="500" spans="1:11" x14ac:dyDescent="0.35">
      <c r="A500"/>
      <c r="B500"/>
      <c r="C500"/>
      <c r="D500"/>
      <c r="E500"/>
      <c r="F500" s="2"/>
      <c r="G500" s="350"/>
      <c r="H500" s="350"/>
      <c r="I500" s="350"/>
      <c r="J500" s="350"/>
      <c r="K500" s="352"/>
    </row>
    <row r="501" spans="1:11" x14ac:dyDescent="0.35">
      <c r="A501"/>
      <c r="B501"/>
      <c r="C501"/>
      <c r="D501"/>
      <c r="E501"/>
      <c r="F501" s="2"/>
      <c r="G501" s="350"/>
      <c r="H501" s="350"/>
      <c r="I501" s="350"/>
      <c r="J501" s="350"/>
      <c r="K501" s="352"/>
    </row>
    <row r="502" spans="1:11" x14ac:dyDescent="0.35">
      <c r="A502"/>
      <c r="B502"/>
      <c r="C502"/>
      <c r="D502"/>
      <c r="E502"/>
      <c r="F502" s="2"/>
      <c r="G502" s="350"/>
      <c r="H502" s="350"/>
      <c r="I502" s="350"/>
      <c r="J502" s="350"/>
      <c r="K502" s="352"/>
    </row>
    <row r="503" spans="1:11" x14ac:dyDescent="0.35">
      <c r="A503"/>
      <c r="B503"/>
      <c r="C503"/>
      <c r="D503"/>
      <c r="E503"/>
      <c r="F503" s="2"/>
      <c r="G503" s="350"/>
      <c r="H503" s="350"/>
      <c r="I503" s="350"/>
      <c r="J503" s="350"/>
      <c r="K503" s="352"/>
    </row>
    <row r="504" spans="1:11" x14ac:dyDescent="0.35">
      <c r="A504"/>
      <c r="B504"/>
      <c r="C504"/>
      <c r="D504"/>
      <c r="E504"/>
      <c r="F504" s="2"/>
      <c r="G504" s="350"/>
      <c r="H504" s="350"/>
      <c r="I504" s="350"/>
      <c r="J504" s="350"/>
      <c r="K504" s="352"/>
    </row>
    <row r="505" spans="1:11" x14ac:dyDescent="0.35">
      <c r="A505"/>
      <c r="B505"/>
      <c r="C505"/>
      <c r="D505"/>
      <c r="E505"/>
      <c r="F505" s="2"/>
      <c r="G505" s="350"/>
      <c r="H505" s="350"/>
      <c r="I505" s="350"/>
      <c r="J505" s="350"/>
      <c r="K505" s="352"/>
    </row>
    <row r="506" spans="1:11" x14ac:dyDescent="0.35">
      <c r="A506"/>
      <c r="B506"/>
      <c r="C506"/>
      <c r="D506"/>
      <c r="E506"/>
      <c r="F506" s="2"/>
      <c r="G506" s="350"/>
      <c r="H506" s="350"/>
      <c r="I506" s="350"/>
      <c r="J506" s="350"/>
      <c r="K506" s="352"/>
    </row>
    <row r="507" spans="1:11" x14ac:dyDescent="0.35">
      <c r="A507"/>
      <c r="B507"/>
      <c r="C507"/>
      <c r="D507"/>
      <c r="E507"/>
      <c r="F507" s="2"/>
      <c r="G507" s="350"/>
      <c r="H507" s="350"/>
      <c r="I507" s="350"/>
      <c r="J507" s="350"/>
      <c r="K507" s="352"/>
    </row>
    <row r="508" spans="1:11" x14ac:dyDescent="0.35">
      <c r="A508"/>
      <c r="B508"/>
      <c r="C508"/>
      <c r="D508"/>
      <c r="E508"/>
      <c r="F508" s="2"/>
      <c r="G508" s="350"/>
      <c r="H508" s="350"/>
      <c r="I508" s="350"/>
      <c r="J508" s="350"/>
      <c r="K508" s="352"/>
    </row>
    <row r="509" spans="1:11" x14ac:dyDescent="0.35">
      <c r="A509"/>
      <c r="B509"/>
      <c r="C509"/>
      <c r="D509"/>
      <c r="E509"/>
      <c r="F509" s="2"/>
      <c r="G509" s="350"/>
      <c r="H509" s="350"/>
      <c r="I509" s="350"/>
      <c r="J509" s="350"/>
      <c r="K509" s="352"/>
    </row>
    <row r="510" spans="1:11" x14ac:dyDescent="0.35">
      <c r="A510"/>
      <c r="B510"/>
      <c r="C510"/>
      <c r="D510"/>
      <c r="E510"/>
      <c r="F510" s="2"/>
      <c r="G510" s="350"/>
      <c r="H510" s="350"/>
      <c r="I510" s="350"/>
      <c r="J510" s="350"/>
      <c r="K510" s="352"/>
    </row>
    <row r="511" spans="1:11" x14ac:dyDescent="0.35">
      <c r="A511"/>
      <c r="B511"/>
      <c r="C511"/>
      <c r="D511"/>
      <c r="E511"/>
      <c r="F511" s="2"/>
      <c r="G511" s="350"/>
      <c r="H511" s="350"/>
      <c r="I511" s="350"/>
      <c r="J511" s="350"/>
      <c r="K511" s="352"/>
    </row>
    <row r="512" spans="1:11" x14ac:dyDescent="0.35">
      <c r="A512"/>
      <c r="B512"/>
      <c r="C512"/>
      <c r="D512"/>
      <c r="E512"/>
      <c r="F512" s="2"/>
      <c r="G512" s="350"/>
      <c r="H512" s="350"/>
      <c r="I512" s="350"/>
      <c r="J512" s="350"/>
      <c r="K512" s="352"/>
    </row>
    <row r="513" spans="1:11" x14ac:dyDescent="0.35">
      <c r="A513"/>
      <c r="B513"/>
      <c r="C513"/>
      <c r="D513"/>
      <c r="E513"/>
      <c r="F513" s="2"/>
      <c r="G513" s="350"/>
      <c r="H513" s="350"/>
      <c r="I513" s="350"/>
      <c r="J513" s="350"/>
      <c r="K513" s="352"/>
    </row>
    <row r="514" spans="1:11" x14ac:dyDescent="0.35">
      <c r="A514"/>
      <c r="B514"/>
      <c r="C514"/>
      <c r="D514"/>
      <c r="E514"/>
      <c r="F514" s="2"/>
      <c r="G514" s="350"/>
      <c r="H514" s="350"/>
      <c r="I514" s="350"/>
      <c r="J514" s="350"/>
      <c r="K514" s="352"/>
    </row>
    <row r="515" spans="1:11" x14ac:dyDescent="0.35">
      <c r="A515"/>
      <c r="B515"/>
      <c r="C515"/>
      <c r="D515"/>
      <c r="E515"/>
      <c r="F515" s="2"/>
      <c r="G515" s="350"/>
      <c r="H515" s="350"/>
      <c r="I515" s="350"/>
      <c r="J515" s="350"/>
      <c r="K515" s="352"/>
    </row>
    <row r="516" spans="1:11" x14ac:dyDescent="0.35">
      <c r="A516"/>
      <c r="B516"/>
      <c r="C516"/>
      <c r="D516"/>
      <c r="E516"/>
      <c r="F516" s="2"/>
      <c r="G516" s="350"/>
      <c r="H516" s="350"/>
      <c r="I516" s="350"/>
      <c r="J516" s="350"/>
      <c r="K516" s="352"/>
    </row>
    <row r="517" spans="1:11" x14ac:dyDescent="0.35">
      <c r="A517"/>
      <c r="B517"/>
      <c r="C517"/>
      <c r="D517"/>
      <c r="E517"/>
      <c r="F517" s="2"/>
      <c r="G517" s="350"/>
      <c r="H517" s="350"/>
      <c r="I517" s="350"/>
      <c r="J517" s="350"/>
      <c r="K517" s="352"/>
    </row>
    <row r="518" spans="1:11" x14ac:dyDescent="0.35">
      <c r="A518"/>
      <c r="B518"/>
      <c r="C518"/>
      <c r="D518"/>
      <c r="E518"/>
      <c r="F518" s="2"/>
      <c r="G518" s="350"/>
      <c r="H518" s="350"/>
      <c r="I518" s="350"/>
      <c r="J518" s="350"/>
      <c r="K518" s="352"/>
    </row>
    <row r="519" spans="1:11" x14ac:dyDescent="0.35">
      <c r="A519"/>
      <c r="B519"/>
      <c r="C519"/>
      <c r="D519"/>
      <c r="E519"/>
      <c r="F519" s="2"/>
      <c r="G519" s="350"/>
      <c r="H519" s="350"/>
      <c r="I519" s="350"/>
      <c r="J519" s="350"/>
      <c r="K519" s="352"/>
    </row>
    <row r="520" spans="1:11" x14ac:dyDescent="0.35">
      <c r="A520"/>
      <c r="B520"/>
      <c r="C520"/>
      <c r="D520"/>
      <c r="E520"/>
      <c r="F520" s="2"/>
      <c r="G520" s="350"/>
      <c r="H520" s="350"/>
      <c r="I520" s="350"/>
      <c r="J520" s="350"/>
      <c r="K520" s="352"/>
    </row>
    <row r="521" spans="1:11" x14ac:dyDescent="0.35">
      <c r="A521"/>
      <c r="B521"/>
      <c r="C521"/>
      <c r="D521"/>
      <c r="E521"/>
      <c r="F521" s="2"/>
      <c r="G521" s="350"/>
      <c r="H521" s="350"/>
      <c r="I521" s="350"/>
      <c r="J521" s="350"/>
      <c r="K521" s="352"/>
    </row>
    <row r="522" spans="1:11" x14ac:dyDescent="0.35">
      <c r="A522"/>
      <c r="B522"/>
      <c r="C522"/>
      <c r="D522"/>
      <c r="E522"/>
      <c r="F522" s="2"/>
      <c r="G522" s="350"/>
      <c r="H522" s="350"/>
      <c r="I522" s="350"/>
      <c r="J522" s="350"/>
      <c r="K522" s="352"/>
    </row>
    <row r="523" spans="1:11" x14ac:dyDescent="0.35">
      <c r="A523"/>
      <c r="B523"/>
      <c r="C523"/>
      <c r="D523"/>
      <c r="E523"/>
      <c r="F523" s="2"/>
      <c r="G523" s="350"/>
      <c r="H523" s="350"/>
      <c r="I523" s="350"/>
      <c r="J523" s="350"/>
      <c r="K523" s="352"/>
    </row>
    <row r="524" spans="1:11" x14ac:dyDescent="0.35">
      <c r="A524"/>
      <c r="B524"/>
      <c r="C524"/>
      <c r="D524"/>
      <c r="E524"/>
      <c r="F524" s="2"/>
      <c r="G524" s="350"/>
      <c r="H524" s="350"/>
      <c r="I524" s="350"/>
      <c r="J524" s="350"/>
      <c r="K524" s="352"/>
    </row>
    <row r="525" spans="1:11" x14ac:dyDescent="0.35">
      <c r="A525"/>
      <c r="B525"/>
      <c r="C525"/>
      <c r="D525"/>
      <c r="E525"/>
      <c r="F525" s="2"/>
      <c r="G525" s="350"/>
      <c r="H525" s="350"/>
      <c r="I525" s="350"/>
      <c r="J525" s="350"/>
      <c r="K525" s="352"/>
    </row>
    <row r="526" spans="1:11" x14ac:dyDescent="0.35">
      <c r="A526"/>
      <c r="B526"/>
      <c r="C526"/>
      <c r="D526"/>
      <c r="E526"/>
      <c r="F526" s="2"/>
      <c r="G526" s="350"/>
      <c r="H526" s="350"/>
      <c r="I526" s="350"/>
      <c r="J526" s="350"/>
      <c r="K526" s="352"/>
    </row>
    <row r="527" spans="1:11" x14ac:dyDescent="0.35">
      <c r="A527"/>
      <c r="B527"/>
      <c r="C527"/>
      <c r="D527"/>
      <c r="E527"/>
      <c r="F527" s="2"/>
      <c r="G527" s="350"/>
      <c r="H527" s="350"/>
      <c r="I527" s="350"/>
      <c r="J527" s="350"/>
      <c r="K527" s="352"/>
    </row>
    <row r="528" spans="1:11" x14ac:dyDescent="0.35">
      <c r="A528"/>
      <c r="B528"/>
      <c r="C528"/>
      <c r="D528"/>
      <c r="E528"/>
      <c r="F528" s="2"/>
      <c r="G528" s="350"/>
      <c r="H528" s="350"/>
      <c r="I528" s="350"/>
      <c r="J528" s="350"/>
      <c r="K528" s="352"/>
    </row>
    <row r="529" spans="1:11" x14ac:dyDescent="0.35">
      <c r="A529"/>
      <c r="B529"/>
      <c r="C529"/>
      <c r="D529"/>
      <c r="E529"/>
      <c r="F529" s="2"/>
      <c r="G529" s="350"/>
      <c r="H529" s="350"/>
      <c r="I529" s="350"/>
      <c r="J529" s="350"/>
      <c r="K529" s="352"/>
    </row>
    <row r="530" spans="1:11" x14ac:dyDescent="0.35">
      <c r="A530"/>
      <c r="B530"/>
      <c r="C530"/>
      <c r="D530"/>
      <c r="E530"/>
      <c r="F530" s="2"/>
      <c r="G530" s="350"/>
      <c r="H530" s="350"/>
      <c r="I530" s="350"/>
      <c r="J530" s="350"/>
      <c r="K530" s="352"/>
    </row>
    <row r="531" spans="1:11" x14ac:dyDescent="0.35">
      <c r="A531"/>
      <c r="B531"/>
      <c r="C531"/>
      <c r="D531"/>
      <c r="E531"/>
      <c r="F531" s="2"/>
      <c r="G531" s="350"/>
      <c r="H531" s="350"/>
      <c r="I531" s="350"/>
      <c r="J531" s="350"/>
      <c r="K531" s="352"/>
    </row>
    <row r="532" spans="1:11" x14ac:dyDescent="0.35">
      <c r="A532"/>
      <c r="B532"/>
      <c r="C532"/>
      <c r="D532"/>
      <c r="E532"/>
      <c r="F532" s="2"/>
      <c r="G532" s="350"/>
      <c r="H532" s="350"/>
      <c r="I532" s="350"/>
      <c r="J532" s="350"/>
      <c r="K532" s="352"/>
    </row>
    <row r="533" spans="1:11" x14ac:dyDescent="0.35">
      <c r="A533"/>
      <c r="B533"/>
      <c r="C533"/>
      <c r="D533"/>
      <c r="E533"/>
      <c r="F533" s="2"/>
      <c r="G533" s="350"/>
      <c r="H533" s="350"/>
      <c r="I533" s="350"/>
      <c r="J533" s="350"/>
      <c r="K533" s="352"/>
    </row>
    <row r="534" spans="1:11" x14ac:dyDescent="0.35">
      <c r="A534"/>
      <c r="B534"/>
      <c r="C534"/>
      <c r="D534"/>
      <c r="E534"/>
      <c r="F534" s="2"/>
      <c r="G534" s="350"/>
      <c r="H534" s="350"/>
      <c r="I534" s="350"/>
      <c r="J534" s="350"/>
      <c r="K534" s="352"/>
    </row>
    <row r="535" spans="1:11" x14ac:dyDescent="0.35">
      <c r="A535"/>
      <c r="B535"/>
      <c r="C535"/>
      <c r="D535"/>
      <c r="E535"/>
      <c r="F535" s="2"/>
      <c r="G535" s="350"/>
      <c r="H535" s="350"/>
      <c r="I535" s="350"/>
      <c r="J535" s="350"/>
      <c r="K535" s="352"/>
    </row>
    <row r="536" spans="1:11" x14ac:dyDescent="0.35">
      <c r="A536"/>
      <c r="B536"/>
      <c r="C536"/>
      <c r="D536"/>
      <c r="E536"/>
      <c r="F536" s="2"/>
      <c r="G536" s="350"/>
      <c r="H536" s="350"/>
      <c r="I536" s="350"/>
      <c r="J536" s="350"/>
      <c r="K536" s="352"/>
    </row>
    <row r="537" spans="1:11" x14ac:dyDescent="0.35">
      <c r="A537"/>
      <c r="B537"/>
      <c r="C537"/>
      <c r="D537"/>
      <c r="E537"/>
      <c r="F537" s="2"/>
      <c r="G537" s="350"/>
      <c r="H537" s="350"/>
      <c r="I537" s="350"/>
      <c r="J537" s="350"/>
      <c r="K537" s="352"/>
    </row>
    <row r="538" spans="1:11" x14ac:dyDescent="0.35">
      <c r="A538"/>
      <c r="B538"/>
      <c r="C538"/>
      <c r="D538"/>
      <c r="E538"/>
      <c r="F538" s="2"/>
      <c r="G538" s="350"/>
      <c r="H538" s="350"/>
      <c r="I538" s="350"/>
      <c r="J538" s="350"/>
      <c r="K538" s="352"/>
    </row>
    <row r="539" spans="1:11" x14ac:dyDescent="0.35">
      <c r="A539"/>
      <c r="B539"/>
      <c r="C539"/>
      <c r="D539"/>
      <c r="E539"/>
      <c r="F539" s="2"/>
      <c r="G539" s="350"/>
      <c r="H539" s="350"/>
      <c r="I539" s="350"/>
      <c r="J539" s="350"/>
      <c r="K539" s="352"/>
    </row>
    <row r="540" spans="1:11" x14ac:dyDescent="0.35">
      <c r="A540"/>
      <c r="B540"/>
      <c r="C540"/>
      <c r="D540"/>
      <c r="E540"/>
      <c r="F540" s="2"/>
      <c r="G540" s="350"/>
      <c r="H540" s="350"/>
      <c r="I540" s="350"/>
      <c r="J540" s="350"/>
      <c r="K540" s="352"/>
    </row>
    <row r="541" spans="1:11" x14ac:dyDescent="0.35">
      <c r="A541"/>
      <c r="B541"/>
      <c r="C541"/>
      <c r="D541"/>
      <c r="E541"/>
      <c r="F541" s="2"/>
      <c r="G541" s="350"/>
      <c r="H541" s="350"/>
      <c r="I541" s="350"/>
      <c r="J541" s="350"/>
      <c r="K541" s="352"/>
    </row>
    <row r="542" spans="1:11" x14ac:dyDescent="0.35">
      <c r="A542"/>
      <c r="B542"/>
      <c r="C542"/>
      <c r="D542"/>
      <c r="E542"/>
      <c r="F542" s="2"/>
      <c r="G542" s="350"/>
      <c r="H542" s="350"/>
      <c r="I542" s="350"/>
      <c r="J542" s="350"/>
      <c r="K542" s="352"/>
    </row>
    <row r="543" spans="1:11" x14ac:dyDescent="0.35">
      <c r="A543"/>
      <c r="B543"/>
      <c r="C543"/>
      <c r="D543"/>
      <c r="E543"/>
      <c r="F543" s="2"/>
      <c r="G543" s="350"/>
      <c r="H543" s="350"/>
      <c r="I543" s="350"/>
      <c r="J543" s="350"/>
      <c r="K543" s="352"/>
    </row>
    <row r="544" spans="1:11" x14ac:dyDescent="0.35">
      <c r="A544"/>
      <c r="B544"/>
      <c r="C544"/>
      <c r="D544"/>
      <c r="E544"/>
      <c r="F544" s="2"/>
      <c r="G544" s="350"/>
      <c r="H544" s="350"/>
      <c r="I544" s="350"/>
      <c r="J544" s="350"/>
      <c r="K544" s="352"/>
    </row>
    <row r="545" spans="1:11" x14ac:dyDescent="0.35">
      <c r="A545"/>
      <c r="B545"/>
      <c r="C545"/>
      <c r="D545"/>
      <c r="E545"/>
      <c r="F545" s="2"/>
      <c r="G545" s="350"/>
      <c r="H545" s="350"/>
      <c r="I545" s="350"/>
      <c r="J545" s="350"/>
      <c r="K545" s="352"/>
    </row>
    <row r="546" spans="1:11" x14ac:dyDescent="0.35">
      <c r="A546"/>
      <c r="B546"/>
      <c r="C546"/>
      <c r="D546"/>
      <c r="E546"/>
      <c r="F546" s="2"/>
      <c r="G546" s="350"/>
      <c r="H546" s="350"/>
      <c r="I546" s="350"/>
      <c r="J546" s="350"/>
      <c r="K546" s="352"/>
    </row>
    <row r="547" spans="1:11" x14ac:dyDescent="0.35">
      <c r="A547"/>
      <c r="B547"/>
      <c r="C547"/>
      <c r="D547"/>
      <c r="E547"/>
      <c r="F547" s="2"/>
      <c r="G547" s="350"/>
      <c r="H547" s="350"/>
      <c r="I547" s="350"/>
      <c r="J547" s="350"/>
      <c r="K547" s="352"/>
    </row>
    <row r="548" spans="1:11" x14ac:dyDescent="0.35">
      <c r="A548"/>
      <c r="B548"/>
      <c r="C548"/>
      <c r="D548"/>
      <c r="E548"/>
      <c r="F548" s="2"/>
      <c r="G548" s="350"/>
      <c r="H548" s="350"/>
      <c r="I548" s="350"/>
      <c r="J548" s="350"/>
      <c r="K548" s="352"/>
    </row>
    <row r="549" spans="1:11" x14ac:dyDescent="0.35">
      <c r="A549"/>
      <c r="B549"/>
      <c r="C549"/>
      <c r="D549"/>
      <c r="E549"/>
      <c r="F549" s="2"/>
      <c r="G549" s="350"/>
      <c r="H549" s="350"/>
      <c r="I549" s="350"/>
      <c r="J549" s="350"/>
      <c r="K549" s="352"/>
    </row>
    <row r="550" spans="1:11" x14ac:dyDescent="0.35">
      <c r="A550"/>
      <c r="B550"/>
      <c r="C550"/>
      <c r="D550"/>
      <c r="E550"/>
      <c r="F550" s="2"/>
      <c r="G550" s="350"/>
      <c r="H550" s="350"/>
      <c r="I550" s="350"/>
      <c r="J550" s="350"/>
      <c r="K550" s="352"/>
    </row>
    <row r="551" spans="1:11" x14ac:dyDescent="0.35">
      <c r="A551"/>
      <c r="B551"/>
      <c r="C551"/>
      <c r="D551"/>
      <c r="E551"/>
      <c r="F551" s="2"/>
      <c r="G551" s="350"/>
      <c r="H551" s="350"/>
      <c r="I551" s="350"/>
      <c r="J551" s="350"/>
      <c r="K551" s="352"/>
    </row>
    <row r="552" spans="1:11" x14ac:dyDescent="0.35">
      <c r="A552"/>
      <c r="B552"/>
      <c r="C552"/>
      <c r="D552"/>
      <c r="E552"/>
      <c r="F552" s="2"/>
      <c r="G552" s="350"/>
      <c r="H552" s="350"/>
      <c r="I552" s="350"/>
      <c r="J552" s="350"/>
      <c r="K552" s="352"/>
    </row>
    <row r="553" spans="1:11" x14ac:dyDescent="0.35">
      <c r="A553"/>
      <c r="B553"/>
      <c r="C553"/>
      <c r="D553"/>
      <c r="E553"/>
      <c r="F553" s="2"/>
      <c r="G553" s="350"/>
      <c r="H553" s="350"/>
      <c r="I553" s="350"/>
      <c r="J553" s="350"/>
      <c r="K553" s="352"/>
    </row>
    <row r="554" spans="1:11" x14ac:dyDescent="0.35">
      <c r="A554"/>
      <c r="B554"/>
      <c r="C554"/>
      <c r="D554"/>
      <c r="E554"/>
      <c r="F554" s="2"/>
      <c r="G554" s="350"/>
      <c r="H554" s="350"/>
      <c r="I554" s="350"/>
      <c r="J554" s="350"/>
      <c r="K554" s="352"/>
    </row>
    <row r="555" spans="1:11" x14ac:dyDescent="0.35">
      <c r="A555"/>
      <c r="B555"/>
      <c r="C555"/>
      <c r="D555"/>
      <c r="E555"/>
      <c r="F555" s="2"/>
      <c r="G555" s="350"/>
      <c r="H555" s="350"/>
      <c r="I555" s="350"/>
      <c r="J555" s="350"/>
      <c r="K555" s="352"/>
    </row>
    <row r="556" spans="1:11" x14ac:dyDescent="0.35">
      <c r="A556"/>
      <c r="B556"/>
      <c r="C556"/>
      <c r="D556"/>
      <c r="E556"/>
      <c r="F556" s="2"/>
      <c r="G556" s="350"/>
      <c r="H556" s="350"/>
      <c r="I556" s="350"/>
      <c r="J556" s="350"/>
      <c r="K556" s="352"/>
    </row>
    <row r="557" spans="1:11" x14ac:dyDescent="0.35">
      <c r="A557"/>
      <c r="B557"/>
      <c r="C557"/>
      <c r="D557"/>
      <c r="E557"/>
      <c r="F557" s="2"/>
      <c r="G557" s="350"/>
      <c r="H557" s="350"/>
      <c r="I557" s="350"/>
      <c r="J557" s="350"/>
      <c r="K557" s="352"/>
    </row>
    <row r="558" spans="1:11" x14ac:dyDescent="0.35">
      <c r="A558"/>
      <c r="B558"/>
      <c r="C558"/>
      <c r="D558"/>
      <c r="E558"/>
      <c r="F558" s="2"/>
      <c r="G558" s="350"/>
      <c r="H558" s="350"/>
      <c r="I558" s="350"/>
      <c r="J558" s="350"/>
      <c r="K558" s="352"/>
    </row>
    <row r="559" spans="1:11" x14ac:dyDescent="0.35">
      <c r="A559"/>
      <c r="B559"/>
      <c r="C559"/>
      <c r="D559"/>
      <c r="E559"/>
      <c r="F559" s="2"/>
      <c r="G559" s="350"/>
      <c r="H559" s="350"/>
      <c r="I559" s="350"/>
      <c r="J559" s="350"/>
      <c r="K559" s="352"/>
    </row>
    <row r="560" spans="1:11" x14ac:dyDescent="0.35">
      <c r="A560"/>
      <c r="B560"/>
      <c r="C560"/>
      <c r="D560"/>
      <c r="E560"/>
      <c r="F560" s="2"/>
      <c r="G560" s="350"/>
      <c r="H560" s="350"/>
      <c r="I560" s="350"/>
      <c r="J560" s="350"/>
      <c r="K560" s="352"/>
    </row>
    <row r="561" spans="1:11" x14ac:dyDescent="0.35">
      <c r="A561"/>
      <c r="B561"/>
      <c r="C561"/>
      <c r="D561"/>
      <c r="E561"/>
      <c r="F561" s="2"/>
      <c r="G561" s="350"/>
      <c r="H561" s="350"/>
      <c r="I561" s="350"/>
      <c r="J561" s="350"/>
      <c r="K561" s="352"/>
    </row>
    <row r="562" spans="1:11" x14ac:dyDescent="0.35">
      <c r="A562"/>
      <c r="B562"/>
      <c r="C562"/>
      <c r="D562"/>
      <c r="E562"/>
      <c r="F562" s="2"/>
      <c r="G562" s="350"/>
      <c r="H562" s="350"/>
      <c r="I562" s="350"/>
      <c r="J562" s="350"/>
      <c r="K562" s="352"/>
    </row>
    <row r="563" spans="1:11" x14ac:dyDescent="0.35">
      <c r="A563"/>
      <c r="B563"/>
      <c r="C563"/>
      <c r="D563"/>
      <c r="E563"/>
      <c r="F563" s="2"/>
      <c r="G563" s="350"/>
      <c r="H563" s="350"/>
      <c r="I563" s="350"/>
      <c r="J563" s="350"/>
      <c r="K563" s="352"/>
    </row>
    <row r="564" spans="1:11" x14ac:dyDescent="0.35">
      <c r="A564"/>
      <c r="B564"/>
      <c r="C564"/>
      <c r="D564"/>
      <c r="E564"/>
      <c r="F564" s="2"/>
      <c r="G564" s="350"/>
      <c r="H564" s="350"/>
      <c r="I564" s="350"/>
      <c r="J564" s="350"/>
      <c r="K564" s="352"/>
    </row>
    <row r="565" spans="1:11" x14ac:dyDescent="0.35">
      <c r="A565"/>
      <c r="B565"/>
      <c r="C565"/>
      <c r="D565"/>
      <c r="E565"/>
      <c r="F565" s="2"/>
      <c r="G565" s="350"/>
      <c r="H565" s="350"/>
      <c r="I565" s="350"/>
      <c r="J565" s="350"/>
      <c r="K565" s="352"/>
    </row>
    <row r="566" spans="1:11" x14ac:dyDescent="0.35">
      <c r="A566"/>
      <c r="B566"/>
      <c r="C566"/>
      <c r="D566"/>
      <c r="E566"/>
      <c r="F566" s="2"/>
      <c r="G566" s="350"/>
      <c r="H566" s="350"/>
      <c r="I566" s="350"/>
      <c r="J566" s="350"/>
      <c r="K566" s="352"/>
    </row>
    <row r="567" spans="1:11" x14ac:dyDescent="0.35">
      <c r="A567"/>
      <c r="B567"/>
      <c r="C567"/>
      <c r="D567"/>
      <c r="E567"/>
      <c r="F567" s="2"/>
      <c r="G567" s="350"/>
      <c r="H567" s="350"/>
      <c r="I567" s="350"/>
      <c r="J567" s="350"/>
      <c r="K567" s="352"/>
    </row>
    <row r="568" spans="1:11" x14ac:dyDescent="0.35">
      <c r="A568"/>
      <c r="B568"/>
      <c r="C568"/>
      <c r="D568"/>
      <c r="E568"/>
      <c r="F568" s="2"/>
      <c r="G568" s="350"/>
      <c r="H568" s="350"/>
      <c r="I568" s="350"/>
      <c r="J568" s="350"/>
      <c r="K568" s="352"/>
    </row>
    <row r="569" spans="1:11" x14ac:dyDescent="0.35">
      <c r="A569"/>
      <c r="B569"/>
      <c r="C569"/>
      <c r="D569"/>
      <c r="E569"/>
      <c r="F569" s="2"/>
      <c r="G569" s="350"/>
      <c r="H569" s="350"/>
      <c r="I569" s="350"/>
      <c r="J569" s="350"/>
      <c r="K569" s="352"/>
    </row>
    <row r="570" spans="1:11" x14ac:dyDescent="0.35">
      <c r="A570"/>
      <c r="B570"/>
      <c r="C570"/>
      <c r="D570"/>
      <c r="E570"/>
      <c r="F570" s="2"/>
      <c r="G570" s="350"/>
      <c r="H570" s="350"/>
      <c r="I570" s="350"/>
      <c r="J570" s="350"/>
      <c r="K570" s="352"/>
    </row>
    <row r="571" spans="1:11" x14ac:dyDescent="0.35">
      <c r="A571"/>
      <c r="B571"/>
      <c r="C571"/>
      <c r="D571"/>
      <c r="E571"/>
      <c r="F571" s="2"/>
      <c r="G571" s="350"/>
      <c r="H571" s="350"/>
      <c r="I571" s="350"/>
      <c r="J571" s="350"/>
      <c r="K571" s="352"/>
    </row>
    <row r="572" spans="1:11" x14ac:dyDescent="0.35">
      <c r="A572"/>
      <c r="B572"/>
      <c r="C572"/>
      <c r="D572"/>
      <c r="E572"/>
      <c r="F572" s="2"/>
      <c r="G572" s="350"/>
      <c r="H572" s="350"/>
      <c r="I572" s="350"/>
      <c r="J572" s="350"/>
      <c r="K572" s="352"/>
    </row>
    <row r="573" spans="1:11" x14ac:dyDescent="0.35">
      <c r="A573"/>
      <c r="B573"/>
      <c r="C573"/>
      <c r="D573"/>
      <c r="E573"/>
      <c r="F573" s="2"/>
      <c r="G573" s="350"/>
      <c r="H573" s="350"/>
      <c r="I573" s="350"/>
      <c r="J573" s="350"/>
      <c r="K573" s="352"/>
    </row>
    <row r="574" spans="1:11" x14ac:dyDescent="0.35">
      <c r="A574"/>
      <c r="B574"/>
      <c r="C574"/>
      <c r="D574"/>
      <c r="E574"/>
      <c r="F574" s="2"/>
      <c r="G574" s="350"/>
      <c r="H574" s="350"/>
      <c r="I574" s="350"/>
      <c r="J574" s="350"/>
      <c r="K574" s="352"/>
    </row>
    <row r="575" spans="1:11" x14ac:dyDescent="0.35">
      <c r="A575"/>
      <c r="B575"/>
      <c r="C575"/>
      <c r="D575"/>
      <c r="E575"/>
      <c r="F575" s="2"/>
      <c r="G575" s="350"/>
      <c r="H575" s="350"/>
      <c r="I575" s="350"/>
      <c r="J575" s="350"/>
      <c r="K575" s="352"/>
    </row>
    <row r="576" spans="1:11" x14ac:dyDescent="0.35">
      <c r="A576"/>
      <c r="B576"/>
      <c r="C576"/>
      <c r="D576"/>
      <c r="E576"/>
      <c r="F576" s="2"/>
      <c r="G576" s="350"/>
      <c r="H576" s="350"/>
      <c r="I576" s="350"/>
      <c r="J576" s="350"/>
      <c r="K576" s="352"/>
    </row>
    <row r="577" spans="1:11" x14ac:dyDescent="0.35">
      <c r="A577"/>
      <c r="B577"/>
      <c r="C577"/>
      <c r="D577"/>
      <c r="E577"/>
      <c r="F577" s="2"/>
      <c r="G577" s="350"/>
      <c r="H577" s="350"/>
      <c r="I577" s="350"/>
      <c r="J577" s="350"/>
      <c r="K577" s="352"/>
    </row>
    <row r="578" spans="1:11" x14ac:dyDescent="0.35">
      <c r="A578"/>
      <c r="B578"/>
      <c r="C578"/>
      <c r="D578"/>
      <c r="E578"/>
      <c r="F578" s="2"/>
      <c r="G578" s="350"/>
      <c r="H578" s="350"/>
      <c r="I578" s="350"/>
      <c r="J578" s="350"/>
      <c r="K578" s="352"/>
    </row>
    <row r="579" spans="1:11" x14ac:dyDescent="0.35">
      <c r="A579"/>
      <c r="B579"/>
      <c r="C579"/>
      <c r="D579"/>
      <c r="E579"/>
      <c r="F579" s="2"/>
      <c r="G579" s="350"/>
      <c r="H579" s="350"/>
      <c r="I579" s="350"/>
      <c r="J579" s="350"/>
      <c r="K579" s="352"/>
    </row>
    <row r="580" spans="1:11" x14ac:dyDescent="0.35">
      <c r="A580"/>
      <c r="B580"/>
      <c r="C580"/>
      <c r="D580"/>
      <c r="E580"/>
      <c r="F580" s="2"/>
      <c r="G580" s="350"/>
      <c r="H580" s="350"/>
      <c r="I580" s="350"/>
      <c r="J580" s="350"/>
      <c r="K580" s="352"/>
    </row>
    <row r="581" spans="1:11" x14ac:dyDescent="0.35">
      <c r="A581"/>
      <c r="B581"/>
      <c r="C581"/>
      <c r="D581"/>
      <c r="E581"/>
      <c r="F581" s="2"/>
      <c r="G581" s="350"/>
      <c r="H581" s="350"/>
      <c r="I581" s="350"/>
      <c r="J581" s="350"/>
      <c r="K581" s="352"/>
    </row>
    <row r="582" spans="1:11" x14ac:dyDescent="0.35">
      <c r="A582"/>
      <c r="B582"/>
      <c r="C582"/>
      <c r="D582"/>
      <c r="E582"/>
      <c r="F582" s="2"/>
      <c r="G582" s="350"/>
      <c r="H582" s="350"/>
      <c r="I582" s="350"/>
      <c r="J582" s="350"/>
      <c r="K582" s="352"/>
    </row>
    <row r="583" spans="1:11" x14ac:dyDescent="0.35">
      <c r="A583"/>
      <c r="B583"/>
      <c r="C583"/>
      <c r="D583"/>
      <c r="E583"/>
      <c r="F583" s="2"/>
      <c r="G583" s="350"/>
      <c r="H583" s="350"/>
      <c r="I583" s="350"/>
      <c r="J583" s="350"/>
      <c r="K583" s="352"/>
    </row>
    <row r="584" spans="1:11" x14ac:dyDescent="0.35">
      <c r="A584"/>
      <c r="B584"/>
      <c r="C584"/>
      <c r="D584"/>
      <c r="E584"/>
      <c r="F584" s="2"/>
      <c r="G584" s="350"/>
      <c r="H584" s="350"/>
      <c r="I584" s="350"/>
      <c r="J584" s="350"/>
      <c r="K584" s="352"/>
    </row>
    <row r="585" spans="1:11" x14ac:dyDescent="0.35">
      <c r="A585"/>
      <c r="B585"/>
      <c r="C585"/>
      <c r="D585"/>
      <c r="E585"/>
      <c r="F585" s="2"/>
      <c r="G585" s="350"/>
      <c r="H585" s="350"/>
      <c r="I585" s="350"/>
      <c r="J585" s="350"/>
      <c r="K585" s="352"/>
    </row>
    <row r="586" spans="1:11" x14ac:dyDescent="0.35">
      <c r="A586"/>
      <c r="B586"/>
      <c r="C586"/>
      <c r="D586"/>
      <c r="E586"/>
      <c r="F586" s="2"/>
      <c r="G586" s="350"/>
      <c r="H586" s="350"/>
      <c r="I586" s="350"/>
      <c r="J586" s="350"/>
      <c r="K586" s="352"/>
    </row>
    <row r="587" spans="1:11" x14ac:dyDescent="0.35">
      <c r="A587"/>
      <c r="B587"/>
      <c r="C587"/>
      <c r="D587"/>
      <c r="E587"/>
      <c r="F587" s="2"/>
      <c r="G587" s="350"/>
      <c r="H587" s="350"/>
      <c r="I587" s="350"/>
      <c r="J587" s="350"/>
      <c r="K587" s="352"/>
    </row>
    <row r="588" spans="1:11" x14ac:dyDescent="0.35">
      <c r="A588"/>
      <c r="B588"/>
      <c r="C588"/>
      <c r="D588"/>
      <c r="E588"/>
      <c r="F588" s="2"/>
      <c r="G588" s="350"/>
      <c r="H588" s="350"/>
      <c r="I588" s="350"/>
      <c r="J588" s="350"/>
      <c r="K588" s="352"/>
    </row>
    <row r="589" spans="1:11" x14ac:dyDescent="0.35">
      <c r="A589"/>
      <c r="B589"/>
      <c r="C589"/>
      <c r="D589"/>
      <c r="E589"/>
      <c r="F589" s="2"/>
      <c r="G589" s="350"/>
      <c r="H589" s="350"/>
      <c r="I589" s="350"/>
      <c r="J589" s="350"/>
      <c r="K589" s="352"/>
    </row>
    <row r="590" spans="1:11" x14ac:dyDescent="0.35">
      <c r="A590"/>
      <c r="B590"/>
      <c r="C590"/>
      <c r="D590"/>
      <c r="E590"/>
      <c r="F590" s="2"/>
      <c r="G590" s="350"/>
      <c r="H590" s="350"/>
      <c r="I590" s="350"/>
      <c r="J590" s="350"/>
      <c r="K590" s="352"/>
    </row>
    <row r="591" spans="1:11" x14ac:dyDescent="0.35">
      <c r="A591"/>
      <c r="B591"/>
      <c r="C591"/>
      <c r="D591"/>
      <c r="E591"/>
      <c r="F591" s="2"/>
      <c r="G591" s="350"/>
      <c r="H591" s="350"/>
      <c r="I591" s="350"/>
      <c r="J591" s="350"/>
      <c r="K591" s="352"/>
    </row>
    <row r="592" spans="1:11" x14ac:dyDescent="0.35">
      <c r="A592"/>
      <c r="B592"/>
      <c r="C592"/>
      <c r="D592"/>
      <c r="E592"/>
      <c r="F592" s="2"/>
      <c r="G592" s="350"/>
      <c r="H592" s="350"/>
      <c r="I592" s="350"/>
      <c r="J592" s="350"/>
      <c r="K592" s="352"/>
    </row>
    <row r="593" spans="1:23" x14ac:dyDescent="0.35">
      <c r="A593"/>
      <c r="B593"/>
      <c r="C593"/>
      <c r="D593"/>
      <c r="E593"/>
      <c r="F593" s="2"/>
      <c r="G593" s="350"/>
      <c r="H593" s="350"/>
      <c r="I593" s="350"/>
      <c r="J593" s="350"/>
      <c r="K593" s="352"/>
    </row>
    <row r="594" spans="1:23" x14ac:dyDescent="0.35">
      <c r="A594"/>
      <c r="B594"/>
      <c r="C594"/>
      <c r="D594"/>
      <c r="E594"/>
      <c r="F594" s="2"/>
      <c r="G594" s="350"/>
      <c r="H594" s="350"/>
      <c r="I594" s="350"/>
      <c r="J594" s="350"/>
      <c r="K594" s="352"/>
    </row>
    <row r="595" spans="1:23" x14ac:dyDescent="0.35">
      <c r="A595"/>
      <c r="B595"/>
      <c r="C595"/>
      <c r="D595"/>
      <c r="E595"/>
      <c r="F595" s="2"/>
      <c r="G595" s="350"/>
      <c r="H595" s="350"/>
      <c r="I595" s="350"/>
      <c r="J595" s="350"/>
      <c r="K595" s="352"/>
    </row>
    <row r="596" spans="1:23" x14ac:dyDescent="0.35">
      <c r="A596"/>
      <c r="B596"/>
      <c r="C596"/>
      <c r="D596"/>
      <c r="E596"/>
      <c r="F596" s="2"/>
      <c r="G596" s="350"/>
      <c r="H596" s="350"/>
      <c r="I596" s="350"/>
      <c r="J596" s="350"/>
      <c r="K596" s="352"/>
    </row>
    <row r="597" spans="1:23" x14ac:dyDescent="0.35">
      <c r="A597"/>
      <c r="B597"/>
      <c r="C597"/>
      <c r="D597"/>
      <c r="E597"/>
      <c r="F597" s="2"/>
      <c r="G597" s="350"/>
      <c r="H597" s="350"/>
      <c r="I597" s="350"/>
      <c r="J597" s="350"/>
      <c r="K597" s="352"/>
    </row>
    <row r="598" spans="1:23" x14ac:dyDescent="0.35">
      <c r="A598"/>
      <c r="B598"/>
      <c r="C598"/>
      <c r="D598"/>
      <c r="E598"/>
      <c r="F598" s="2"/>
      <c r="G598" s="350"/>
      <c r="H598" s="350"/>
      <c r="I598" s="350"/>
      <c r="J598" s="350"/>
      <c r="K598" s="352"/>
      <c r="W598" s="16"/>
    </row>
    <row r="599" spans="1:23" x14ac:dyDescent="0.35">
      <c r="A599"/>
      <c r="B599"/>
      <c r="C599"/>
      <c r="D599"/>
      <c r="E599"/>
      <c r="F599" s="2"/>
      <c r="G599" s="350"/>
      <c r="H599" s="350"/>
      <c r="I599" s="350"/>
      <c r="J599" s="350"/>
      <c r="K599" s="352"/>
    </row>
    <row r="600" spans="1:23" x14ac:dyDescent="0.35">
      <c r="A600"/>
      <c r="B600"/>
      <c r="C600"/>
      <c r="D600"/>
      <c r="E600"/>
      <c r="F600" s="2"/>
      <c r="G600" s="350"/>
      <c r="H600" s="350"/>
      <c r="I600" s="350"/>
      <c r="J600" s="350"/>
      <c r="K600" s="352"/>
    </row>
    <row r="601" spans="1:23" x14ac:dyDescent="0.35">
      <c r="A601"/>
      <c r="B601"/>
      <c r="C601"/>
      <c r="D601"/>
      <c r="E601"/>
      <c r="F601" s="2"/>
      <c r="G601" s="350"/>
      <c r="H601" s="350"/>
      <c r="I601" s="350"/>
      <c r="J601" s="350"/>
      <c r="K601" s="352"/>
    </row>
    <row r="602" spans="1:23" x14ac:dyDescent="0.35">
      <c r="A602"/>
      <c r="B602"/>
      <c r="C602"/>
      <c r="D602"/>
      <c r="E602"/>
      <c r="F602" s="2"/>
      <c r="G602" s="350"/>
      <c r="H602" s="350"/>
      <c r="I602" s="350"/>
      <c r="J602" s="350"/>
      <c r="K602" s="352"/>
    </row>
    <row r="603" spans="1:23" x14ac:dyDescent="0.35">
      <c r="A603"/>
      <c r="B603"/>
      <c r="C603"/>
      <c r="D603"/>
      <c r="E603"/>
      <c r="F603" s="2"/>
      <c r="G603" s="350"/>
      <c r="H603" s="350"/>
      <c r="I603" s="350"/>
      <c r="J603" s="350"/>
      <c r="K603" s="352"/>
    </row>
    <row r="604" spans="1:23" x14ac:dyDescent="0.35">
      <c r="A604"/>
      <c r="B604"/>
      <c r="C604"/>
      <c r="D604"/>
      <c r="E604"/>
      <c r="F604" s="2"/>
      <c r="G604" s="350"/>
      <c r="H604" s="350"/>
      <c r="I604" s="350"/>
      <c r="J604" s="350"/>
      <c r="K604" s="352"/>
    </row>
    <row r="605" spans="1:23" x14ac:dyDescent="0.35">
      <c r="A605"/>
      <c r="B605"/>
      <c r="C605"/>
      <c r="D605"/>
      <c r="E605"/>
      <c r="F605" s="2"/>
      <c r="G605" s="350"/>
      <c r="H605" s="350"/>
      <c r="I605" s="350"/>
      <c r="J605" s="350"/>
      <c r="K605" s="352"/>
    </row>
    <row r="606" spans="1:23" x14ac:dyDescent="0.35">
      <c r="A606"/>
      <c r="B606"/>
      <c r="C606"/>
      <c r="D606"/>
      <c r="E606"/>
      <c r="F606" s="2"/>
      <c r="G606" s="350"/>
      <c r="H606" s="350"/>
      <c r="I606" s="350"/>
      <c r="J606" s="350"/>
      <c r="K606" s="352"/>
    </row>
    <row r="607" spans="1:23" x14ac:dyDescent="0.35">
      <c r="A607"/>
      <c r="B607"/>
      <c r="C607"/>
      <c r="D607"/>
      <c r="E607"/>
      <c r="F607" s="2"/>
      <c r="G607" s="350"/>
      <c r="H607" s="350"/>
      <c r="I607" s="350"/>
      <c r="J607" s="350"/>
      <c r="K607" s="352"/>
    </row>
    <row r="608" spans="1:23" x14ac:dyDescent="0.35">
      <c r="A608"/>
      <c r="B608"/>
      <c r="C608"/>
      <c r="D608"/>
      <c r="E608"/>
      <c r="F608" s="2"/>
      <c r="G608" s="350"/>
      <c r="H608" s="350"/>
      <c r="I608" s="350"/>
      <c r="J608" s="350"/>
      <c r="K608" s="352"/>
    </row>
    <row r="609" spans="1:11" x14ac:dyDescent="0.35">
      <c r="A609"/>
      <c r="B609"/>
      <c r="C609"/>
      <c r="D609"/>
      <c r="E609"/>
      <c r="F609" s="2"/>
      <c r="G609" s="350"/>
      <c r="H609" s="350"/>
      <c r="I609" s="350"/>
      <c r="J609" s="350"/>
      <c r="K609" s="352"/>
    </row>
    <row r="610" spans="1:11" x14ac:dyDescent="0.35">
      <c r="A610"/>
      <c r="B610"/>
      <c r="C610"/>
      <c r="D610"/>
      <c r="E610"/>
      <c r="F610" s="2"/>
      <c r="G610" s="350"/>
      <c r="H610" s="350"/>
      <c r="I610" s="350"/>
      <c r="J610" s="350"/>
      <c r="K610" s="352"/>
    </row>
    <row r="611" spans="1:11" x14ac:dyDescent="0.35">
      <c r="A611"/>
      <c r="B611"/>
      <c r="C611"/>
      <c r="D611"/>
      <c r="E611"/>
      <c r="F611" s="2"/>
      <c r="G611" s="350"/>
      <c r="H611" s="350"/>
      <c r="I611" s="350"/>
      <c r="J611" s="350"/>
      <c r="K611" s="352"/>
    </row>
    <row r="612" spans="1:11" x14ac:dyDescent="0.35">
      <c r="A612"/>
      <c r="B612"/>
      <c r="C612"/>
      <c r="D612"/>
      <c r="E612"/>
      <c r="F612" s="2"/>
      <c r="G612" s="350"/>
      <c r="H612" s="350"/>
      <c r="I612" s="350"/>
      <c r="J612" s="350"/>
      <c r="K612" s="352"/>
    </row>
    <row r="613" spans="1:11" x14ac:dyDescent="0.35">
      <c r="A613"/>
      <c r="B613"/>
      <c r="C613"/>
      <c r="D613"/>
      <c r="E613"/>
      <c r="F613" s="2"/>
      <c r="G613" s="350"/>
      <c r="H613" s="350"/>
      <c r="I613" s="350"/>
      <c r="J613" s="350"/>
      <c r="K613" s="352"/>
    </row>
    <row r="614" spans="1:11" x14ac:dyDescent="0.35">
      <c r="A614"/>
      <c r="B614"/>
      <c r="C614"/>
      <c r="D614"/>
      <c r="E614"/>
      <c r="F614" s="2"/>
      <c r="G614" s="350"/>
      <c r="H614" s="350"/>
      <c r="I614" s="350"/>
      <c r="J614" s="350"/>
      <c r="K614" s="352"/>
    </row>
    <row r="615" spans="1:11" x14ac:dyDescent="0.35">
      <c r="A615"/>
      <c r="B615"/>
      <c r="C615"/>
      <c r="D615"/>
      <c r="E615"/>
      <c r="F615" s="2"/>
      <c r="G615" s="350"/>
      <c r="H615" s="350"/>
      <c r="I615" s="350"/>
      <c r="J615" s="350"/>
      <c r="K615" s="352"/>
    </row>
    <row r="616" spans="1:11" x14ac:dyDescent="0.35">
      <c r="A616"/>
      <c r="B616"/>
      <c r="C616"/>
      <c r="D616"/>
      <c r="E616"/>
      <c r="F616" s="2"/>
      <c r="G616" s="350"/>
      <c r="H616" s="350"/>
      <c r="I616" s="350"/>
      <c r="J616" s="350"/>
      <c r="K616" s="352"/>
    </row>
    <row r="617" spans="1:11" x14ac:dyDescent="0.35">
      <c r="A617"/>
      <c r="B617"/>
      <c r="C617"/>
      <c r="D617"/>
      <c r="E617"/>
      <c r="F617" s="2"/>
      <c r="G617" s="350"/>
      <c r="H617" s="350"/>
      <c r="I617" s="350"/>
      <c r="J617" s="350"/>
      <c r="K617" s="352"/>
    </row>
    <row r="618" spans="1:11" x14ac:dyDescent="0.35">
      <c r="A618"/>
      <c r="B618"/>
      <c r="C618"/>
      <c r="D618"/>
      <c r="E618"/>
      <c r="F618" s="2"/>
      <c r="G618" s="350"/>
      <c r="H618" s="350"/>
      <c r="I618" s="350"/>
      <c r="J618" s="350"/>
      <c r="K618" s="352"/>
    </row>
    <row r="619" spans="1:11" x14ac:dyDescent="0.35">
      <c r="A619"/>
      <c r="B619"/>
      <c r="C619"/>
      <c r="D619"/>
      <c r="E619"/>
      <c r="F619" s="2"/>
      <c r="G619" s="350"/>
      <c r="H619" s="350"/>
      <c r="I619" s="350"/>
      <c r="J619" s="350"/>
      <c r="K619" s="352"/>
    </row>
    <row r="620" spans="1:11" x14ac:dyDescent="0.35">
      <c r="A620"/>
      <c r="B620"/>
      <c r="C620"/>
      <c r="D620"/>
      <c r="E620"/>
      <c r="F620" s="2"/>
      <c r="G620" s="350"/>
      <c r="H620" s="350"/>
      <c r="I620" s="350"/>
      <c r="J620" s="350"/>
      <c r="K620" s="352"/>
    </row>
    <row r="621" spans="1:11" x14ac:dyDescent="0.35">
      <c r="A621"/>
      <c r="B621"/>
      <c r="C621"/>
      <c r="D621"/>
      <c r="E621"/>
      <c r="F621" s="2"/>
      <c r="G621" s="350"/>
      <c r="H621" s="350"/>
      <c r="I621" s="350"/>
      <c r="J621" s="350"/>
      <c r="K621" s="352"/>
    </row>
    <row r="622" spans="1:11" x14ac:dyDescent="0.35">
      <c r="A622"/>
      <c r="B622"/>
      <c r="C622"/>
      <c r="D622"/>
      <c r="E622"/>
      <c r="F622" s="2"/>
      <c r="G622" s="350"/>
      <c r="H622" s="350"/>
      <c r="I622" s="350"/>
      <c r="J622" s="350"/>
      <c r="K622" s="352"/>
    </row>
    <row r="623" spans="1:11" x14ac:dyDescent="0.35">
      <c r="A623"/>
      <c r="B623"/>
      <c r="C623"/>
      <c r="D623"/>
      <c r="E623"/>
      <c r="F623" s="2"/>
      <c r="G623" s="350"/>
      <c r="H623" s="350"/>
      <c r="I623" s="350"/>
      <c r="J623" s="350"/>
      <c r="K623" s="352"/>
    </row>
    <row r="624" spans="1:11" x14ac:dyDescent="0.35">
      <c r="A624"/>
      <c r="B624"/>
      <c r="C624"/>
      <c r="D624"/>
      <c r="E624"/>
      <c r="F624" s="2"/>
      <c r="G624" s="350"/>
      <c r="H624" s="350"/>
      <c r="I624" s="350"/>
      <c r="J624" s="350"/>
      <c r="K624" s="352"/>
    </row>
    <row r="625" spans="1:11" x14ac:dyDescent="0.35">
      <c r="A625"/>
      <c r="B625"/>
      <c r="C625"/>
      <c r="D625"/>
      <c r="E625"/>
      <c r="F625" s="2"/>
      <c r="G625" s="350"/>
      <c r="H625" s="350"/>
      <c r="I625" s="350"/>
      <c r="J625" s="350"/>
      <c r="K625" s="352"/>
    </row>
    <row r="626" spans="1:11" x14ac:dyDescent="0.35">
      <c r="A626"/>
      <c r="B626"/>
      <c r="C626"/>
      <c r="D626"/>
      <c r="E626"/>
      <c r="F626" s="2"/>
      <c r="G626" s="350"/>
      <c r="H626" s="350"/>
      <c r="I626" s="350"/>
      <c r="J626" s="350"/>
      <c r="K626" s="352"/>
    </row>
    <row r="627" spans="1:11" x14ac:dyDescent="0.35">
      <c r="A627"/>
      <c r="B627"/>
      <c r="C627"/>
      <c r="D627"/>
      <c r="E627"/>
      <c r="F627" s="2"/>
      <c r="G627" s="350"/>
      <c r="H627" s="350"/>
      <c r="I627" s="350"/>
      <c r="J627" s="350"/>
      <c r="K627" s="352"/>
    </row>
    <row r="628" spans="1:11" x14ac:dyDescent="0.35">
      <c r="A628"/>
      <c r="B628"/>
      <c r="C628"/>
      <c r="D628"/>
      <c r="E628"/>
      <c r="F628" s="2"/>
      <c r="G628" s="350"/>
      <c r="H628" s="350"/>
      <c r="I628" s="350"/>
      <c r="J628" s="350"/>
      <c r="K628" s="352"/>
    </row>
    <row r="629" spans="1:11" x14ac:dyDescent="0.35">
      <c r="A629"/>
      <c r="B629"/>
      <c r="C629"/>
      <c r="D629"/>
      <c r="E629"/>
      <c r="F629" s="2"/>
      <c r="G629" s="350"/>
      <c r="H629" s="350"/>
      <c r="I629" s="350"/>
      <c r="J629" s="350"/>
      <c r="K629" s="352"/>
    </row>
    <row r="630" spans="1:11" x14ac:dyDescent="0.35">
      <c r="A630"/>
      <c r="B630"/>
      <c r="C630"/>
      <c r="D630"/>
      <c r="E630"/>
      <c r="F630" s="2"/>
      <c r="G630" s="350"/>
      <c r="H630" s="350"/>
      <c r="I630" s="350"/>
      <c r="J630" s="350"/>
      <c r="K630" s="352"/>
    </row>
    <row r="631" spans="1:11" x14ac:dyDescent="0.35">
      <c r="A631"/>
      <c r="B631"/>
      <c r="C631"/>
      <c r="D631"/>
      <c r="E631"/>
      <c r="F631" s="2"/>
      <c r="G631" s="350"/>
      <c r="H631" s="350"/>
      <c r="I631" s="350"/>
      <c r="J631" s="350"/>
      <c r="K631" s="352"/>
    </row>
    <row r="632" spans="1:11" x14ac:dyDescent="0.35">
      <c r="A632"/>
      <c r="B632"/>
      <c r="C632"/>
      <c r="D632"/>
      <c r="E632"/>
      <c r="F632" s="2"/>
      <c r="G632" s="350"/>
      <c r="H632" s="350"/>
      <c r="I632" s="350"/>
      <c r="J632" s="350"/>
      <c r="K632" s="352"/>
    </row>
    <row r="633" spans="1:11" x14ac:dyDescent="0.35">
      <c r="A633"/>
      <c r="B633"/>
      <c r="C633"/>
      <c r="D633"/>
      <c r="E633"/>
      <c r="F633" s="2"/>
      <c r="G633" s="350"/>
      <c r="H633" s="350"/>
      <c r="I633" s="350"/>
      <c r="J633" s="350"/>
      <c r="K633" s="352"/>
    </row>
    <row r="634" spans="1:11" x14ac:dyDescent="0.35">
      <c r="A634"/>
      <c r="B634"/>
      <c r="C634"/>
      <c r="D634"/>
      <c r="E634"/>
      <c r="F634" s="2"/>
      <c r="G634" s="350"/>
      <c r="H634" s="350"/>
      <c r="I634" s="350"/>
      <c r="J634" s="350"/>
      <c r="K634" s="352"/>
    </row>
    <row r="635" spans="1:11" x14ac:dyDescent="0.35">
      <c r="A635"/>
      <c r="B635"/>
      <c r="C635"/>
      <c r="D635"/>
      <c r="E635"/>
      <c r="F635" s="2"/>
      <c r="G635" s="350"/>
      <c r="H635" s="350"/>
      <c r="I635" s="350"/>
      <c r="J635" s="350"/>
      <c r="K635" s="352"/>
    </row>
    <row r="636" spans="1:11" x14ac:dyDescent="0.35">
      <c r="A636"/>
      <c r="B636"/>
      <c r="C636"/>
      <c r="D636"/>
      <c r="E636"/>
      <c r="F636" s="2"/>
      <c r="G636" s="350"/>
      <c r="H636" s="350"/>
      <c r="I636" s="350"/>
      <c r="J636" s="350"/>
      <c r="K636" s="352"/>
    </row>
    <row r="637" spans="1:11" x14ac:dyDescent="0.35">
      <c r="A637"/>
      <c r="B637"/>
      <c r="C637"/>
      <c r="D637"/>
      <c r="E637"/>
      <c r="F637" s="2"/>
      <c r="G637" s="350"/>
      <c r="H637" s="350"/>
      <c r="I637" s="350"/>
      <c r="J637" s="350"/>
      <c r="K637" s="352"/>
    </row>
    <row r="638" spans="1:11" x14ac:dyDescent="0.35">
      <c r="A638"/>
      <c r="B638"/>
      <c r="C638"/>
      <c r="D638"/>
      <c r="E638"/>
      <c r="F638" s="2"/>
      <c r="G638" s="350"/>
      <c r="H638" s="350"/>
      <c r="I638" s="350"/>
      <c r="J638" s="350"/>
      <c r="K638" s="352"/>
    </row>
    <row r="639" spans="1:11" x14ac:dyDescent="0.35">
      <c r="A639"/>
      <c r="B639"/>
      <c r="C639"/>
      <c r="D639"/>
      <c r="E639"/>
      <c r="F639" s="2"/>
      <c r="G639" s="350"/>
      <c r="H639" s="350"/>
      <c r="I639" s="350"/>
      <c r="J639" s="350"/>
      <c r="K639" s="352"/>
    </row>
    <row r="640" spans="1:11" x14ac:dyDescent="0.35">
      <c r="A640"/>
      <c r="B640"/>
      <c r="C640"/>
      <c r="D640"/>
      <c r="E640"/>
      <c r="F640" s="2"/>
      <c r="G640" s="350"/>
      <c r="H640" s="350"/>
      <c r="I640" s="350"/>
      <c r="J640" s="350"/>
      <c r="K640" s="352"/>
    </row>
    <row r="641" spans="1:23" x14ac:dyDescent="0.35">
      <c r="A641"/>
      <c r="B641"/>
      <c r="C641"/>
      <c r="D641"/>
      <c r="E641"/>
      <c r="F641" s="2"/>
      <c r="G641" s="350"/>
      <c r="H641" s="350"/>
      <c r="I641" s="350"/>
      <c r="J641" s="350"/>
      <c r="K641" s="352"/>
    </row>
    <row r="642" spans="1:23" x14ac:dyDescent="0.35">
      <c r="A642"/>
      <c r="B642"/>
      <c r="C642"/>
      <c r="D642"/>
      <c r="E642"/>
      <c r="F642" s="2"/>
      <c r="G642" s="350"/>
      <c r="H642" s="350"/>
      <c r="I642" s="350"/>
      <c r="J642" s="350"/>
      <c r="K642" s="352"/>
    </row>
    <row r="643" spans="1:23" x14ac:dyDescent="0.35">
      <c r="A643"/>
      <c r="B643"/>
      <c r="C643"/>
      <c r="D643"/>
      <c r="E643"/>
      <c r="F643" s="2"/>
      <c r="G643" s="350"/>
      <c r="H643" s="350"/>
      <c r="I643" s="350"/>
      <c r="J643" s="350"/>
      <c r="K643" s="352"/>
    </row>
    <row r="644" spans="1:23" x14ac:dyDescent="0.35">
      <c r="A644"/>
      <c r="B644"/>
      <c r="C644"/>
      <c r="D644"/>
      <c r="E644"/>
      <c r="F644" s="2"/>
      <c r="G644" s="350"/>
      <c r="H644" s="350"/>
      <c r="I644" s="350"/>
      <c r="J644" s="350"/>
      <c r="K644" s="352"/>
    </row>
    <row r="645" spans="1:23" x14ac:dyDescent="0.35">
      <c r="A645"/>
      <c r="B645"/>
      <c r="C645"/>
      <c r="D645"/>
      <c r="E645"/>
      <c r="F645" s="2"/>
      <c r="G645" s="350"/>
      <c r="H645" s="350"/>
      <c r="I645" s="350"/>
      <c r="J645" s="350"/>
      <c r="K645" s="352"/>
    </row>
    <row r="646" spans="1:23" x14ac:dyDescent="0.35">
      <c r="A646"/>
      <c r="B646"/>
      <c r="C646"/>
      <c r="D646"/>
      <c r="E646"/>
      <c r="F646" s="2"/>
      <c r="G646" s="350"/>
      <c r="H646" s="350"/>
      <c r="I646" s="350"/>
      <c r="J646" s="350"/>
      <c r="K646" s="352"/>
    </row>
    <row r="647" spans="1:23" x14ac:dyDescent="0.35">
      <c r="A647"/>
      <c r="B647"/>
      <c r="C647"/>
      <c r="D647"/>
      <c r="E647"/>
      <c r="F647" s="2"/>
      <c r="G647" s="350"/>
      <c r="H647" s="350"/>
      <c r="I647" s="350"/>
      <c r="J647" s="350"/>
      <c r="K647" s="352"/>
    </row>
    <row r="648" spans="1:23" x14ac:dyDescent="0.35">
      <c r="A648"/>
      <c r="B648"/>
      <c r="C648"/>
      <c r="D648"/>
      <c r="E648"/>
      <c r="F648" s="2"/>
      <c r="G648" s="350"/>
      <c r="H648" s="350"/>
      <c r="I648" s="350"/>
      <c r="J648" s="350"/>
      <c r="K648" s="352"/>
    </row>
    <row r="649" spans="1:23" x14ac:dyDescent="0.35">
      <c r="A649"/>
      <c r="B649"/>
      <c r="C649"/>
      <c r="D649"/>
      <c r="E649"/>
      <c r="F649" s="2"/>
      <c r="G649" s="350"/>
      <c r="H649" s="350"/>
      <c r="I649" s="350"/>
      <c r="J649" s="350"/>
      <c r="K649" s="352"/>
    </row>
    <row r="650" spans="1:23" x14ac:dyDescent="0.35">
      <c r="A650"/>
      <c r="B650"/>
      <c r="C650"/>
      <c r="D650"/>
      <c r="E650"/>
      <c r="F650" s="2"/>
      <c r="G650" s="350"/>
      <c r="H650" s="350"/>
      <c r="I650" s="350"/>
      <c r="J650" s="350"/>
      <c r="K650" s="352"/>
      <c r="W650" s="16"/>
    </row>
    <row r="651" spans="1:23" x14ac:dyDescent="0.35">
      <c r="A651"/>
      <c r="B651"/>
      <c r="C651"/>
      <c r="D651"/>
      <c r="E651"/>
      <c r="F651" s="2"/>
      <c r="G651" s="350"/>
      <c r="H651" s="350"/>
      <c r="I651" s="350"/>
      <c r="J651" s="350"/>
      <c r="K651" s="352"/>
    </row>
    <row r="652" spans="1:23" x14ac:dyDescent="0.35">
      <c r="A652"/>
      <c r="B652"/>
      <c r="C652"/>
      <c r="D652"/>
      <c r="E652"/>
      <c r="F652" s="2"/>
      <c r="G652" s="350"/>
      <c r="H652" s="350"/>
      <c r="I652" s="350"/>
      <c r="J652" s="350"/>
      <c r="K652" s="352"/>
    </row>
    <row r="653" spans="1:23" x14ac:dyDescent="0.35">
      <c r="A653"/>
      <c r="B653"/>
      <c r="C653"/>
      <c r="D653"/>
      <c r="E653"/>
      <c r="F653" s="2"/>
      <c r="G653" s="350"/>
      <c r="H653" s="350"/>
      <c r="I653" s="350"/>
      <c r="J653" s="350"/>
      <c r="K653" s="352"/>
      <c r="W653" s="16"/>
    </row>
    <row r="654" spans="1:23" x14ac:dyDescent="0.35">
      <c r="A654"/>
      <c r="B654"/>
      <c r="C654"/>
      <c r="D654"/>
      <c r="E654"/>
      <c r="F654" s="2"/>
      <c r="G654" s="350"/>
      <c r="H654" s="350"/>
      <c r="I654" s="350"/>
      <c r="J654" s="350"/>
      <c r="K654" s="352"/>
    </row>
    <row r="655" spans="1:23" x14ac:dyDescent="0.35">
      <c r="A655"/>
      <c r="B655"/>
      <c r="C655"/>
      <c r="D655"/>
      <c r="E655"/>
      <c r="F655" s="2"/>
      <c r="G655" s="350"/>
      <c r="H655" s="350"/>
      <c r="I655" s="350"/>
      <c r="J655" s="350"/>
      <c r="K655" s="352"/>
    </row>
    <row r="656" spans="1:23" x14ac:dyDescent="0.35">
      <c r="A656"/>
      <c r="B656"/>
      <c r="C656"/>
      <c r="D656"/>
      <c r="E656"/>
      <c r="F656" s="2"/>
      <c r="G656" s="350"/>
      <c r="H656" s="350"/>
      <c r="I656" s="350"/>
      <c r="J656" s="350"/>
      <c r="K656" s="352"/>
    </row>
    <row r="657" spans="1:11" x14ac:dyDescent="0.35">
      <c r="A657"/>
      <c r="B657"/>
      <c r="C657"/>
      <c r="D657"/>
      <c r="E657"/>
      <c r="F657" s="2"/>
      <c r="G657" s="350"/>
      <c r="H657" s="350"/>
      <c r="I657" s="350"/>
      <c r="J657" s="350"/>
      <c r="K657" s="352"/>
    </row>
    <row r="658" spans="1:11" x14ac:dyDescent="0.35">
      <c r="A658"/>
      <c r="B658"/>
      <c r="C658"/>
      <c r="D658"/>
      <c r="E658"/>
      <c r="F658" s="2"/>
      <c r="G658" s="350"/>
      <c r="H658" s="350"/>
      <c r="I658" s="350"/>
      <c r="J658" s="350"/>
      <c r="K658" s="352"/>
    </row>
    <row r="659" spans="1:11" x14ac:dyDescent="0.35">
      <c r="A659"/>
      <c r="B659"/>
      <c r="C659"/>
      <c r="D659"/>
      <c r="E659"/>
      <c r="F659" s="2"/>
      <c r="G659" s="350"/>
      <c r="H659" s="350"/>
      <c r="I659" s="350"/>
      <c r="J659" s="350"/>
      <c r="K659" s="352"/>
    </row>
    <row r="660" spans="1:11" x14ac:dyDescent="0.35">
      <c r="A660"/>
      <c r="B660"/>
      <c r="C660"/>
      <c r="D660"/>
      <c r="E660"/>
      <c r="F660" s="2"/>
      <c r="G660" s="350"/>
      <c r="H660" s="350"/>
      <c r="I660" s="350"/>
      <c r="J660" s="350"/>
      <c r="K660" s="352"/>
    </row>
    <row r="661" spans="1:11" x14ac:dyDescent="0.35">
      <c r="A661"/>
      <c r="B661"/>
      <c r="C661"/>
      <c r="D661"/>
      <c r="E661"/>
      <c r="F661" s="2"/>
      <c r="G661" s="350"/>
      <c r="H661" s="350"/>
      <c r="I661" s="350"/>
      <c r="J661" s="350"/>
      <c r="K661" s="352"/>
    </row>
    <row r="662" spans="1:11" x14ac:dyDescent="0.35">
      <c r="A662"/>
      <c r="B662"/>
      <c r="C662"/>
      <c r="D662"/>
      <c r="E662"/>
      <c r="F662" s="2"/>
      <c r="G662" s="350"/>
      <c r="H662" s="350"/>
      <c r="I662" s="350"/>
      <c r="J662" s="350"/>
      <c r="K662" s="352"/>
    </row>
    <row r="663" spans="1:11" x14ac:dyDescent="0.35">
      <c r="A663"/>
      <c r="B663"/>
      <c r="C663"/>
      <c r="D663"/>
      <c r="E663"/>
      <c r="F663" s="2"/>
      <c r="G663" s="350"/>
      <c r="H663" s="350"/>
      <c r="I663" s="350"/>
      <c r="J663" s="350"/>
      <c r="K663" s="352"/>
    </row>
    <row r="664" spans="1:11" x14ac:dyDescent="0.35">
      <c r="A664"/>
      <c r="B664"/>
      <c r="C664"/>
      <c r="D664"/>
      <c r="E664"/>
      <c r="F664" s="2"/>
      <c r="G664" s="350"/>
      <c r="H664" s="350"/>
      <c r="I664" s="350"/>
      <c r="J664" s="350"/>
      <c r="K664" s="352"/>
    </row>
    <row r="665" spans="1:11" x14ac:dyDescent="0.35">
      <c r="A665"/>
      <c r="B665"/>
      <c r="C665"/>
      <c r="D665"/>
      <c r="E665"/>
      <c r="F665" s="2"/>
      <c r="G665" s="350"/>
      <c r="H665" s="350"/>
      <c r="I665" s="350"/>
      <c r="J665" s="350"/>
      <c r="K665" s="352"/>
    </row>
    <row r="666" spans="1:11" x14ac:dyDescent="0.35">
      <c r="A666"/>
      <c r="B666"/>
      <c r="C666"/>
      <c r="D666"/>
      <c r="E666"/>
      <c r="F666" s="2"/>
      <c r="G666" s="350"/>
      <c r="H666" s="350"/>
      <c r="I666" s="350"/>
      <c r="J666" s="350"/>
      <c r="K666" s="352"/>
    </row>
    <row r="667" spans="1:11" x14ac:dyDescent="0.35">
      <c r="A667"/>
      <c r="B667"/>
      <c r="C667"/>
      <c r="D667"/>
      <c r="E667"/>
      <c r="F667" s="2"/>
      <c r="G667" s="350"/>
      <c r="H667" s="350"/>
      <c r="I667" s="350"/>
      <c r="J667" s="350"/>
      <c r="K667" s="352"/>
    </row>
    <row r="668" spans="1:11" x14ac:dyDescent="0.35">
      <c r="A668"/>
      <c r="B668"/>
      <c r="C668"/>
      <c r="D668"/>
      <c r="E668"/>
      <c r="F668" s="2"/>
      <c r="G668" s="350"/>
      <c r="H668" s="350"/>
      <c r="I668" s="350"/>
      <c r="J668" s="350"/>
      <c r="K668" s="352"/>
    </row>
    <row r="669" spans="1:11" x14ac:dyDescent="0.35">
      <c r="A669"/>
      <c r="B669"/>
      <c r="C669"/>
      <c r="D669"/>
      <c r="E669"/>
      <c r="F669" s="2"/>
      <c r="G669" s="350"/>
      <c r="H669" s="350"/>
      <c r="I669" s="350"/>
      <c r="J669" s="350"/>
      <c r="K669" s="352"/>
    </row>
    <row r="670" spans="1:11" x14ac:dyDescent="0.35">
      <c r="A670"/>
      <c r="B670"/>
      <c r="C670"/>
      <c r="D670"/>
      <c r="E670"/>
      <c r="F670" s="2"/>
      <c r="G670" s="350"/>
      <c r="H670" s="350"/>
      <c r="I670" s="350"/>
      <c r="J670" s="350"/>
      <c r="K670" s="352"/>
    </row>
    <row r="671" spans="1:11" x14ac:dyDescent="0.35">
      <c r="A671"/>
      <c r="B671"/>
      <c r="C671"/>
      <c r="D671"/>
      <c r="E671"/>
      <c r="F671" s="2"/>
      <c r="G671" s="350"/>
      <c r="H671" s="350"/>
      <c r="I671" s="350"/>
      <c r="J671" s="350"/>
      <c r="K671" s="352"/>
    </row>
    <row r="672" spans="1:11" x14ac:dyDescent="0.35">
      <c r="A672"/>
      <c r="B672"/>
      <c r="C672"/>
      <c r="D672"/>
      <c r="E672"/>
      <c r="F672" s="2"/>
      <c r="G672" s="350"/>
      <c r="H672" s="350"/>
      <c r="I672" s="350"/>
      <c r="J672" s="350"/>
      <c r="K672" s="352"/>
    </row>
    <row r="673" spans="1:23" x14ac:dyDescent="0.35">
      <c r="A673"/>
      <c r="B673"/>
      <c r="C673"/>
      <c r="D673"/>
      <c r="E673"/>
      <c r="F673" s="2"/>
      <c r="G673" s="350"/>
      <c r="H673" s="350"/>
      <c r="I673" s="350"/>
      <c r="J673" s="350"/>
      <c r="K673" s="352"/>
    </row>
    <row r="674" spans="1:23" x14ac:dyDescent="0.35">
      <c r="A674"/>
      <c r="B674"/>
      <c r="C674"/>
      <c r="D674"/>
      <c r="E674"/>
      <c r="F674" s="2"/>
      <c r="G674" s="350"/>
      <c r="H674" s="350"/>
      <c r="I674" s="350"/>
      <c r="J674" s="350"/>
      <c r="K674" s="352"/>
    </row>
    <row r="675" spans="1:23" x14ac:dyDescent="0.35">
      <c r="A675"/>
      <c r="B675"/>
      <c r="C675"/>
      <c r="D675"/>
      <c r="E675"/>
      <c r="F675" s="2"/>
      <c r="G675" s="350"/>
      <c r="H675" s="350"/>
      <c r="I675" s="350"/>
      <c r="J675" s="350"/>
      <c r="K675" s="352"/>
    </row>
    <row r="676" spans="1:23" x14ac:dyDescent="0.35">
      <c r="A676"/>
      <c r="B676"/>
      <c r="C676"/>
      <c r="D676"/>
      <c r="E676"/>
      <c r="F676" s="2"/>
      <c r="G676" s="350"/>
      <c r="H676" s="350"/>
      <c r="I676" s="350"/>
      <c r="J676" s="350"/>
      <c r="K676" s="352"/>
    </row>
    <row r="677" spans="1:23" x14ac:dyDescent="0.35">
      <c r="A677"/>
      <c r="B677"/>
      <c r="C677"/>
      <c r="D677"/>
      <c r="E677"/>
      <c r="F677" s="2"/>
      <c r="G677" s="350"/>
      <c r="H677" s="350"/>
      <c r="I677" s="350"/>
      <c r="J677" s="350"/>
      <c r="K677" s="352"/>
      <c r="W677" s="16"/>
    </row>
    <row r="678" spans="1:23" x14ac:dyDescent="0.35">
      <c r="A678"/>
      <c r="B678"/>
      <c r="C678"/>
      <c r="D678"/>
      <c r="E678"/>
      <c r="F678" s="2"/>
      <c r="G678" s="350"/>
      <c r="H678" s="350"/>
      <c r="I678" s="350"/>
      <c r="J678" s="350"/>
      <c r="K678" s="352"/>
    </row>
    <row r="679" spans="1:23" x14ac:dyDescent="0.35">
      <c r="A679"/>
      <c r="B679"/>
      <c r="C679"/>
      <c r="D679"/>
      <c r="E679"/>
      <c r="F679" s="2"/>
      <c r="G679" s="350"/>
      <c r="H679" s="350"/>
      <c r="I679" s="350"/>
      <c r="J679" s="350"/>
      <c r="K679" s="352"/>
    </row>
    <row r="680" spans="1:23" x14ac:dyDescent="0.35">
      <c r="A680"/>
      <c r="B680"/>
      <c r="C680"/>
      <c r="D680"/>
      <c r="E680"/>
      <c r="F680" s="2"/>
      <c r="G680" s="350"/>
      <c r="H680" s="350"/>
      <c r="I680" s="350"/>
      <c r="J680" s="350"/>
      <c r="K680" s="352"/>
    </row>
    <row r="681" spans="1:23" x14ac:dyDescent="0.35">
      <c r="A681"/>
      <c r="B681"/>
      <c r="C681"/>
      <c r="D681"/>
      <c r="E681"/>
      <c r="F681" s="2"/>
      <c r="G681" s="350"/>
      <c r="H681" s="350"/>
      <c r="I681" s="350"/>
      <c r="J681" s="350"/>
      <c r="K681" s="352"/>
    </row>
    <row r="682" spans="1:23" x14ac:dyDescent="0.35">
      <c r="A682"/>
      <c r="B682"/>
      <c r="C682"/>
      <c r="D682"/>
      <c r="E682"/>
      <c r="F682" s="2"/>
      <c r="G682" s="350"/>
      <c r="H682" s="350"/>
      <c r="I682" s="350"/>
      <c r="J682" s="350"/>
      <c r="K682" s="352"/>
    </row>
    <row r="683" spans="1:23" x14ac:dyDescent="0.35">
      <c r="A683"/>
      <c r="B683"/>
      <c r="C683"/>
      <c r="D683"/>
      <c r="E683"/>
      <c r="F683" s="2"/>
      <c r="G683" s="350"/>
      <c r="H683" s="350"/>
      <c r="I683" s="350"/>
      <c r="J683" s="350"/>
      <c r="K683" s="352"/>
    </row>
    <row r="684" spans="1:23" x14ac:dyDescent="0.35">
      <c r="A684"/>
      <c r="B684"/>
      <c r="C684"/>
      <c r="D684"/>
      <c r="E684"/>
      <c r="F684" s="2"/>
      <c r="G684" s="350"/>
      <c r="H684" s="350"/>
      <c r="I684" s="350"/>
      <c r="J684" s="350"/>
      <c r="K684" s="352"/>
    </row>
    <row r="685" spans="1:23" x14ac:dyDescent="0.35">
      <c r="A685"/>
      <c r="B685"/>
      <c r="C685"/>
      <c r="D685"/>
      <c r="E685"/>
      <c r="F685" s="2"/>
      <c r="G685" s="350"/>
      <c r="H685" s="350"/>
      <c r="I685" s="350"/>
      <c r="J685" s="350"/>
      <c r="K685" s="352"/>
    </row>
    <row r="686" spans="1:23" x14ac:dyDescent="0.35">
      <c r="A686"/>
      <c r="B686"/>
      <c r="C686"/>
      <c r="D686"/>
      <c r="E686"/>
      <c r="F686" s="2"/>
      <c r="G686" s="350"/>
      <c r="H686" s="350"/>
      <c r="I686" s="350"/>
      <c r="J686" s="350"/>
      <c r="K686" s="352"/>
    </row>
    <row r="687" spans="1:23" x14ac:dyDescent="0.35">
      <c r="A687"/>
      <c r="B687"/>
      <c r="C687"/>
      <c r="D687"/>
      <c r="E687"/>
      <c r="F687" s="2"/>
      <c r="G687" s="350"/>
      <c r="H687" s="350"/>
      <c r="I687" s="350"/>
      <c r="J687" s="350"/>
      <c r="K687" s="352"/>
    </row>
    <row r="688" spans="1:23" x14ac:dyDescent="0.35">
      <c r="A688"/>
      <c r="B688"/>
      <c r="C688"/>
      <c r="D688"/>
      <c r="E688"/>
      <c r="F688" s="2"/>
      <c r="G688" s="350"/>
      <c r="H688" s="350"/>
      <c r="I688" s="350"/>
      <c r="J688" s="350"/>
      <c r="K688" s="352"/>
    </row>
    <row r="689" spans="1:11" x14ac:dyDescent="0.35">
      <c r="A689"/>
      <c r="B689"/>
      <c r="C689"/>
      <c r="D689"/>
      <c r="E689"/>
      <c r="F689" s="2"/>
      <c r="G689" s="350"/>
      <c r="H689" s="350"/>
      <c r="I689" s="350"/>
      <c r="J689" s="350"/>
      <c r="K689" s="352"/>
    </row>
    <row r="690" spans="1:11" x14ac:dyDescent="0.35">
      <c r="A690"/>
      <c r="B690"/>
      <c r="C690"/>
      <c r="D690"/>
      <c r="E690"/>
      <c r="F690" s="2"/>
      <c r="G690" s="350"/>
      <c r="H690" s="350"/>
      <c r="I690" s="350"/>
      <c r="J690" s="350"/>
      <c r="K690" s="352"/>
    </row>
    <row r="691" spans="1:11" x14ac:dyDescent="0.35">
      <c r="A691"/>
      <c r="B691"/>
      <c r="C691"/>
      <c r="D691"/>
      <c r="E691"/>
      <c r="F691" s="2"/>
      <c r="G691" s="350"/>
      <c r="H691" s="350"/>
      <c r="I691" s="350"/>
      <c r="J691" s="350"/>
      <c r="K691" s="352"/>
    </row>
    <row r="692" spans="1:11" x14ac:dyDescent="0.35">
      <c r="A692"/>
      <c r="B692"/>
      <c r="C692"/>
      <c r="D692"/>
      <c r="E692"/>
      <c r="F692" s="2"/>
      <c r="G692" s="350"/>
      <c r="H692" s="350"/>
      <c r="I692" s="350"/>
      <c r="J692" s="350"/>
      <c r="K692" s="352"/>
    </row>
    <row r="693" spans="1:11" x14ac:dyDescent="0.35">
      <c r="A693"/>
      <c r="B693"/>
      <c r="C693"/>
      <c r="D693"/>
      <c r="E693"/>
      <c r="F693" s="2"/>
      <c r="G693" s="350"/>
      <c r="H693" s="350"/>
      <c r="I693" s="350"/>
      <c r="J693" s="350"/>
      <c r="K693" s="352"/>
    </row>
    <row r="694" spans="1:11" x14ac:dyDescent="0.35">
      <c r="A694"/>
      <c r="B694"/>
      <c r="C694"/>
      <c r="D694"/>
      <c r="E694"/>
      <c r="F694" s="2"/>
      <c r="G694" s="350"/>
      <c r="H694" s="350"/>
      <c r="I694" s="350"/>
      <c r="J694" s="350"/>
      <c r="K694" s="352"/>
    </row>
    <row r="695" spans="1:11" x14ac:dyDescent="0.35">
      <c r="A695"/>
      <c r="B695"/>
      <c r="C695"/>
      <c r="D695"/>
      <c r="E695"/>
      <c r="F695" s="2"/>
      <c r="G695" s="350"/>
      <c r="H695" s="350"/>
      <c r="I695" s="350"/>
      <c r="J695" s="350"/>
      <c r="K695" s="352"/>
    </row>
    <row r="696" spans="1:11" x14ac:dyDescent="0.35">
      <c r="A696"/>
      <c r="B696"/>
      <c r="C696"/>
      <c r="D696"/>
      <c r="E696"/>
      <c r="F696" s="2"/>
      <c r="G696" s="350"/>
      <c r="H696" s="350"/>
      <c r="I696" s="350"/>
      <c r="J696" s="350"/>
      <c r="K696" s="352"/>
    </row>
    <row r="697" spans="1:11" x14ac:dyDescent="0.35">
      <c r="A697"/>
      <c r="B697"/>
      <c r="C697"/>
      <c r="D697"/>
      <c r="E697"/>
      <c r="F697" s="2"/>
      <c r="G697" s="350"/>
      <c r="H697" s="350"/>
      <c r="I697" s="350"/>
      <c r="J697" s="350"/>
      <c r="K697" s="352"/>
    </row>
    <row r="698" spans="1:11" x14ac:dyDescent="0.35">
      <c r="A698"/>
      <c r="B698"/>
      <c r="C698"/>
      <c r="D698"/>
      <c r="E698"/>
      <c r="F698" s="2"/>
      <c r="G698" s="350"/>
      <c r="H698" s="350"/>
      <c r="I698" s="350"/>
      <c r="J698" s="350"/>
      <c r="K698" s="352"/>
    </row>
    <row r="699" spans="1:11" x14ac:dyDescent="0.35">
      <c r="A699"/>
      <c r="B699"/>
      <c r="C699"/>
      <c r="D699"/>
      <c r="E699"/>
      <c r="F699" s="2"/>
      <c r="G699" s="350"/>
      <c r="H699" s="350"/>
      <c r="I699" s="350"/>
      <c r="J699" s="350"/>
      <c r="K699" s="352"/>
    </row>
    <row r="700" spans="1:11" x14ac:dyDescent="0.35">
      <c r="A700"/>
      <c r="B700"/>
      <c r="C700"/>
      <c r="D700"/>
      <c r="E700"/>
      <c r="F700" s="2"/>
      <c r="G700" s="350"/>
      <c r="H700" s="350"/>
      <c r="I700" s="350"/>
      <c r="J700" s="350"/>
      <c r="K700" s="352"/>
    </row>
    <row r="701" spans="1:11" x14ac:dyDescent="0.35">
      <c r="A701"/>
      <c r="B701"/>
      <c r="C701"/>
      <c r="D701"/>
      <c r="E701"/>
      <c r="F701" s="2"/>
      <c r="G701" s="350"/>
      <c r="H701" s="350"/>
      <c r="I701" s="350"/>
      <c r="J701" s="350"/>
      <c r="K701" s="352"/>
    </row>
    <row r="702" spans="1:11" x14ac:dyDescent="0.35">
      <c r="A702"/>
      <c r="B702"/>
      <c r="C702"/>
      <c r="D702"/>
      <c r="E702"/>
      <c r="F702" s="2"/>
      <c r="G702" s="350"/>
      <c r="H702" s="350"/>
      <c r="I702" s="350"/>
      <c r="J702" s="350"/>
      <c r="K702" s="352"/>
    </row>
    <row r="703" spans="1:11" x14ac:dyDescent="0.35">
      <c r="A703"/>
      <c r="B703"/>
      <c r="C703"/>
      <c r="D703"/>
      <c r="E703"/>
      <c r="F703" s="2"/>
      <c r="G703" s="350"/>
      <c r="H703" s="350"/>
      <c r="I703" s="350"/>
      <c r="J703" s="350"/>
      <c r="K703" s="352"/>
    </row>
    <row r="704" spans="1:11" x14ac:dyDescent="0.35">
      <c r="A704"/>
      <c r="B704"/>
      <c r="C704"/>
      <c r="D704"/>
      <c r="E704"/>
      <c r="F704" s="2"/>
      <c r="G704" s="350"/>
      <c r="H704" s="350"/>
      <c r="I704" s="350"/>
      <c r="J704" s="350"/>
      <c r="K704" s="352"/>
    </row>
    <row r="705" spans="1:23" x14ac:dyDescent="0.35">
      <c r="A705"/>
      <c r="B705"/>
      <c r="C705"/>
      <c r="D705"/>
      <c r="E705"/>
      <c r="F705" s="2"/>
      <c r="G705" s="350"/>
      <c r="H705" s="350"/>
      <c r="I705" s="350"/>
      <c r="J705" s="350"/>
      <c r="K705" s="352"/>
    </row>
    <row r="706" spans="1:23" x14ac:dyDescent="0.35">
      <c r="A706"/>
      <c r="B706"/>
      <c r="C706"/>
      <c r="D706"/>
      <c r="E706"/>
      <c r="F706" s="2"/>
      <c r="G706" s="350"/>
      <c r="H706" s="350"/>
      <c r="I706" s="350"/>
      <c r="J706" s="350"/>
      <c r="K706" s="352"/>
      <c r="W706" s="16"/>
    </row>
    <row r="707" spans="1:23" x14ac:dyDescent="0.35">
      <c r="A707"/>
      <c r="B707"/>
      <c r="C707"/>
      <c r="D707"/>
      <c r="E707"/>
      <c r="F707" s="2"/>
      <c r="G707" s="350"/>
      <c r="H707" s="350"/>
      <c r="I707" s="350"/>
      <c r="J707" s="350"/>
      <c r="K707" s="352"/>
    </row>
    <row r="708" spans="1:23" x14ac:dyDescent="0.35">
      <c r="A708"/>
      <c r="B708"/>
      <c r="C708"/>
      <c r="D708"/>
      <c r="E708"/>
      <c r="F708" s="2"/>
      <c r="G708" s="350"/>
      <c r="H708" s="350"/>
      <c r="I708" s="350"/>
      <c r="J708" s="350"/>
      <c r="K708" s="352"/>
    </row>
    <row r="709" spans="1:23" x14ac:dyDescent="0.35">
      <c r="A709"/>
      <c r="B709"/>
      <c r="C709"/>
      <c r="D709"/>
      <c r="E709"/>
      <c r="F709" s="2"/>
      <c r="G709" s="350"/>
      <c r="H709" s="350"/>
      <c r="I709" s="350"/>
      <c r="J709" s="350"/>
      <c r="K709" s="352"/>
    </row>
    <row r="710" spans="1:23" x14ac:dyDescent="0.35">
      <c r="A710"/>
      <c r="B710"/>
      <c r="C710"/>
      <c r="D710"/>
      <c r="E710"/>
      <c r="F710" s="2"/>
      <c r="G710" s="350"/>
      <c r="H710" s="350"/>
      <c r="I710" s="350"/>
      <c r="J710" s="350"/>
      <c r="K710" s="352"/>
    </row>
    <row r="711" spans="1:23" x14ac:dyDescent="0.35">
      <c r="A711"/>
      <c r="B711"/>
      <c r="C711"/>
      <c r="D711"/>
      <c r="E711"/>
      <c r="F711" s="2"/>
      <c r="G711" s="350"/>
      <c r="H711" s="350"/>
      <c r="I711" s="350"/>
      <c r="J711" s="350"/>
      <c r="K711" s="352"/>
    </row>
    <row r="712" spans="1:23" x14ac:dyDescent="0.35">
      <c r="A712"/>
      <c r="B712"/>
      <c r="C712"/>
      <c r="D712"/>
      <c r="E712"/>
      <c r="F712" s="2"/>
      <c r="G712" s="350"/>
      <c r="H712" s="350"/>
      <c r="I712" s="350"/>
      <c r="J712" s="350"/>
      <c r="K712" s="352"/>
    </row>
    <row r="713" spans="1:23" x14ac:dyDescent="0.35">
      <c r="A713"/>
      <c r="B713"/>
      <c r="C713"/>
      <c r="D713"/>
      <c r="E713"/>
      <c r="F713" s="2"/>
      <c r="G713" s="350"/>
      <c r="H713" s="350"/>
      <c r="I713" s="350"/>
      <c r="J713" s="350"/>
      <c r="K713" s="352"/>
    </row>
    <row r="714" spans="1:23" x14ac:dyDescent="0.35">
      <c r="A714"/>
      <c r="B714"/>
      <c r="C714"/>
      <c r="D714"/>
      <c r="E714"/>
      <c r="F714" s="2"/>
      <c r="G714" s="350"/>
      <c r="H714" s="350"/>
      <c r="I714" s="350"/>
      <c r="J714" s="350"/>
      <c r="K714" s="352"/>
    </row>
    <row r="715" spans="1:23" x14ac:dyDescent="0.35">
      <c r="A715"/>
      <c r="B715"/>
      <c r="C715"/>
      <c r="D715"/>
      <c r="E715"/>
      <c r="F715" s="2"/>
      <c r="G715" s="350"/>
      <c r="H715" s="350"/>
      <c r="I715" s="350"/>
      <c r="J715" s="350"/>
      <c r="K715" s="352"/>
    </row>
    <row r="716" spans="1:23" x14ac:dyDescent="0.35">
      <c r="A716"/>
      <c r="B716"/>
      <c r="C716"/>
      <c r="D716"/>
      <c r="E716"/>
      <c r="F716" s="2"/>
      <c r="G716" s="350"/>
      <c r="H716" s="350"/>
      <c r="I716" s="350"/>
      <c r="J716" s="350"/>
      <c r="K716" s="352"/>
    </row>
    <row r="717" spans="1:23" x14ac:dyDescent="0.35">
      <c r="A717"/>
      <c r="B717"/>
      <c r="C717"/>
      <c r="D717"/>
      <c r="E717"/>
      <c r="F717" s="2"/>
      <c r="G717" s="350"/>
      <c r="H717" s="350"/>
      <c r="I717" s="350"/>
      <c r="J717" s="350"/>
      <c r="K717" s="352"/>
    </row>
    <row r="718" spans="1:23" x14ac:dyDescent="0.35">
      <c r="A718"/>
      <c r="B718"/>
      <c r="C718"/>
      <c r="D718"/>
      <c r="E718"/>
      <c r="F718" s="2"/>
      <c r="G718" s="350"/>
      <c r="H718" s="350"/>
      <c r="I718" s="350"/>
      <c r="J718" s="350"/>
      <c r="K718" s="352"/>
    </row>
    <row r="719" spans="1:23" x14ac:dyDescent="0.35">
      <c r="A719"/>
      <c r="B719"/>
      <c r="C719"/>
      <c r="D719"/>
      <c r="E719"/>
      <c r="F719" s="2"/>
      <c r="G719" s="350"/>
      <c r="H719" s="350"/>
      <c r="I719" s="350"/>
      <c r="J719" s="350"/>
      <c r="K719" s="352"/>
    </row>
    <row r="720" spans="1:23" x14ac:dyDescent="0.35">
      <c r="A720"/>
      <c r="B720"/>
      <c r="C720"/>
      <c r="D720"/>
      <c r="E720"/>
      <c r="F720" s="2"/>
      <c r="G720" s="350"/>
      <c r="H720" s="350"/>
      <c r="I720" s="350"/>
      <c r="J720" s="350"/>
      <c r="K720" s="352"/>
    </row>
    <row r="721" spans="1:11" x14ac:dyDescent="0.35">
      <c r="A721"/>
      <c r="B721"/>
      <c r="C721"/>
      <c r="D721"/>
      <c r="E721"/>
      <c r="F721" s="2"/>
      <c r="G721" s="350"/>
      <c r="H721" s="350"/>
      <c r="I721" s="350"/>
      <c r="J721" s="350"/>
      <c r="K721" s="352"/>
    </row>
    <row r="722" spans="1:11" x14ac:dyDescent="0.35">
      <c r="A722"/>
      <c r="B722"/>
      <c r="C722"/>
      <c r="D722"/>
      <c r="E722"/>
      <c r="F722" s="2"/>
      <c r="G722" s="350"/>
      <c r="H722" s="350"/>
      <c r="I722" s="350"/>
      <c r="J722" s="350"/>
      <c r="K722" s="352"/>
    </row>
    <row r="723" spans="1:11" x14ac:dyDescent="0.35">
      <c r="A723"/>
      <c r="B723"/>
      <c r="C723"/>
      <c r="D723"/>
      <c r="E723"/>
      <c r="F723" s="2"/>
      <c r="G723" s="350"/>
      <c r="H723" s="350"/>
      <c r="I723" s="350"/>
      <c r="J723" s="350"/>
      <c r="K723" s="352"/>
    </row>
    <row r="724" spans="1:11" x14ac:dyDescent="0.35">
      <c r="A724"/>
      <c r="B724"/>
      <c r="C724"/>
      <c r="D724"/>
      <c r="E724"/>
      <c r="F724" s="2"/>
      <c r="G724" s="350"/>
      <c r="H724" s="350"/>
      <c r="I724" s="350"/>
      <c r="J724" s="350"/>
      <c r="K724" s="352"/>
    </row>
    <row r="725" spans="1:11" x14ac:dyDescent="0.35">
      <c r="A725"/>
      <c r="B725"/>
      <c r="C725"/>
      <c r="D725"/>
      <c r="E725"/>
      <c r="F725" s="2"/>
      <c r="G725" s="350"/>
      <c r="H725" s="350"/>
      <c r="I725" s="350"/>
      <c r="J725" s="350"/>
      <c r="K725" s="352"/>
    </row>
    <row r="726" spans="1:11" x14ac:dyDescent="0.35">
      <c r="A726"/>
      <c r="B726"/>
      <c r="C726"/>
      <c r="D726"/>
      <c r="E726"/>
      <c r="F726" s="2"/>
      <c r="G726" s="350"/>
      <c r="H726" s="350"/>
      <c r="I726" s="350"/>
      <c r="J726" s="350"/>
      <c r="K726" s="352"/>
    </row>
    <row r="727" spans="1:11" x14ac:dyDescent="0.35">
      <c r="A727"/>
      <c r="B727"/>
      <c r="C727"/>
      <c r="D727"/>
      <c r="E727"/>
      <c r="F727" s="2"/>
      <c r="G727" s="350"/>
      <c r="H727" s="350"/>
      <c r="I727" s="350"/>
      <c r="J727" s="350"/>
      <c r="K727" s="352"/>
    </row>
    <row r="728" spans="1:11" x14ac:dyDescent="0.35">
      <c r="A728"/>
      <c r="B728"/>
      <c r="C728"/>
      <c r="D728"/>
      <c r="E728"/>
      <c r="F728" s="2"/>
      <c r="G728" s="350"/>
      <c r="H728" s="350"/>
      <c r="I728" s="350"/>
      <c r="J728" s="350"/>
      <c r="K728" s="352"/>
    </row>
    <row r="729" spans="1:11" x14ac:dyDescent="0.35">
      <c r="A729"/>
      <c r="B729"/>
      <c r="C729"/>
      <c r="D729"/>
      <c r="E729"/>
      <c r="F729" s="2"/>
      <c r="G729" s="350"/>
      <c r="H729" s="350"/>
      <c r="I729" s="350"/>
      <c r="J729" s="350"/>
      <c r="K729" s="352"/>
    </row>
    <row r="730" spans="1:11" x14ac:dyDescent="0.35">
      <c r="A730"/>
      <c r="B730"/>
      <c r="C730"/>
      <c r="D730"/>
      <c r="E730"/>
      <c r="F730" s="2"/>
      <c r="G730" s="350"/>
      <c r="H730" s="350"/>
      <c r="I730" s="350"/>
      <c r="J730" s="350"/>
      <c r="K730" s="352"/>
    </row>
    <row r="731" spans="1:11" x14ac:dyDescent="0.35">
      <c r="A731"/>
      <c r="B731"/>
      <c r="C731"/>
      <c r="D731"/>
      <c r="E731"/>
      <c r="F731" s="2"/>
      <c r="G731" s="350"/>
      <c r="H731" s="350"/>
      <c r="I731" s="350"/>
      <c r="J731" s="350"/>
      <c r="K731" s="352"/>
    </row>
    <row r="732" spans="1:11" x14ac:dyDescent="0.35">
      <c r="A732"/>
      <c r="B732"/>
      <c r="C732"/>
      <c r="D732"/>
      <c r="E732"/>
      <c r="F732" s="2"/>
      <c r="G732" s="350"/>
      <c r="H732" s="350"/>
      <c r="I732" s="350"/>
      <c r="J732" s="350"/>
      <c r="K732" s="352"/>
    </row>
    <row r="733" spans="1:11" x14ac:dyDescent="0.35">
      <c r="A733"/>
      <c r="B733"/>
      <c r="C733"/>
      <c r="D733"/>
      <c r="E733"/>
      <c r="F733" s="2"/>
      <c r="G733" s="350"/>
      <c r="H733" s="350"/>
      <c r="I733" s="350"/>
      <c r="J733" s="350"/>
      <c r="K733" s="352"/>
    </row>
    <row r="734" spans="1:11" x14ac:dyDescent="0.35">
      <c r="A734"/>
      <c r="B734"/>
      <c r="C734"/>
      <c r="D734"/>
      <c r="E734"/>
      <c r="F734" s="2"/>
      <c r="G734" s="350"/>
      <c r="H734" s="350"/>
      <c r="I734" s="350"/>
      <c r="J734" s="350"/>
      <c r="K734" s="352"/>
    </row>
    <row r="735" spans="1:11" x14ac:dyDescent="0.35">
      <c r="A735"/>
      <c r="B735"/>
      <c r="C735"/>
      <c r="D735"/>
      <c r="E735"/>
      <c r="F735" s="2"/>
      <c r="G735" s="350"/>
      <c r="H735" s="350"/>
      <c r="I735" s="350"/>
      <c r="J735" s="350"/>
      <c r="K735" s="352"/>
    </row>
    <row r="736" spans="1:11" x14ac:dyDescent="0.35">
      <c r="A736"/>
      <c r="B736"/>
      <c r="C736"/>
      <c r="D736"/>
      <c r="E736"/>
      <c r="F736" s="2"/>
      <c r="G736" s="350"/>
      <c r="H736" s="350"/>
      <c r="I736" s="350"/>
      <c r="J736" s="350"/>
      <c r="K736" s="352"/>
    </row>
    <row r="737" spans="1:11" x14ac:dyDescent="0.35">
      <c r="A737"/>
      <c r="B737"/>
      <c r="C737"/>
      <c r="D737"/>
      <c r="E737"/>
      <c r="F737" s="2"/>
      <c r="G737" s="350"/>
      <c r="H737" s="350"/>
      <c r="I737" s="350"/>
      <c r="J737" s="350"/>
      <c r="K737" s="352"/>
    </row>
    <row r="738" spans="1:11" x14ac:dyDescent="0.35">
      <c r="A738"/>
      <c r="B738"/>
      <c r="C738"/>
      <c r="D738"/>
      <c r="E738"/>
      <c r="F738" s="2"/>
      <c r="G738" s="350"/>
      <c r="H738" s="350"/>
      <c r="I738" s="350"/>
      <c r="J738" s="350"/>
      <c r="K738" s="352"/>
    </row>
    <row r="739" spans="1:11" x14ac:dyDescent="0.35">
      <c r="A739"/>
      <c r="B739"/>
      <c r="C739"/>
      <c r="D739"/>
      <c r="E739"/>
      <c r="F739" s="2"/>
      <c r="G739" s="350"/>
      <c r="H739" s="350"/>
      <c r="I739" s="350"/>
      <c r="J739" s="350"/>
      <c r="K739" s="352"/>
    </row>
    <row r="740" spans="1:11" x14ac:dyDescent="0.35">
      <c r="A740"/>
      <c r="B740"/>
      <c r="C740"/>
      <c r="D740"/>
      <c r="E740"/>
      <c r="F740" s="2"/>
      <c r="G740" s="350"/>
      <c r="H740" s="350"/>
      <c r="I740" s="350"/>
      <c r="J740" s="350"/>
      <c r="K740" s="352"/>
    </row>
    <row r="741" spans="1:11" x14ac:dyDescent="0.35">
      <c r="A741"/>
      <c r="B741"/>
      <c r="C741"/>
      <c r="D741"/>
      <c r="E741"/>
      <c r="F741" s="2"/>
      <c r="G741" s="350"/>
      <c r="H741" s="350"/>
      <c r="I741" s="350"/>
      <c r="J741" s="350"/>
      <c r="K741" s="352"/>
    </row>
    <row r="742" spans="1:11" x14ac:dyDescent="0.35">
      <c r="A742"/>
      <c r="B742"/>
      <c r="C742"/>
      <c r="D742"/>
      <c r="E742"/>
      <c r="F742" s="2"/>
      <c r="G742" s="350"/>
      <c r="H742" s="350"/>
      <c r="I742" s="350"/>
      <c r="J742" s="350"/>
      <c r="K742" s="352"/>
    </row>
    <row r="743" spans="1:11" x14ac:dyDescent="0.35">
      <c r="A743"/>
      <c r="B743"/>
      <c r="C743"/>
      <c r="D743"/>
      <c r="E743"/>
      <c r="F743" s="2"/>
      <c r="G743" s="350"/>
      <c r="H743" s="350"/>
      <c r="I743" s="350"/>
      <c r="J743" s="350"/>
      <c r="K743" s="352"/>
    </row>
    <row r="744" spans="1:11" x14ac:dyDescent="0.35">
      <c r="A744"/>
      <c r="B744"/>
      <c r="C744"/>
      <c r="D744"/>
      <c r="E744"/>
      <c r="F744" s="2"/>
      <c r="G744" s="350"/>
      <c r="H744" s="350"/>
      <c r="I744" s="350"/>
      <c r="J744" s="350"/>
      <c r="K744" s="352"/>
    </row>
    <row r="745" spans="1:11" x14ac:dyDescent="0.35">
      <c r="A745"/>
      <c r="B745"/>
      <c r="C745"/>
      <c r="D745"/>
      <c r="E745"/>
      <c r="F745" s="2"/>
      <c r="G745" s="350"/>
      <c r="H745" s="350"/>
      <c r="I745" s="350"/>
      <c r="J745" s="350"/>
      <c r="K745" s="352"/>
    </row>
    <row r="746" spans="1:11" x14ac:dyDescent="0.35">
      <c r="A746"/>
      <c r="B746"/>
      <c r="C746"/>
      <c r="D746"/>
      <c r="E746"/>
      <c r="F746" s="2"/>
      <c r="G746" s="350"/>
      <c r="H746" s="350"/>
      <c r="I746" s="350"/>
      <c r="J746" s="350"/>
      <c r="K746" s="352"/>
    </row>
    <row r="747" spans="1:11" x14ac:dyDescent="0.35">
      <c r="A747"/>
      <c r="B747"/>
      <c r="C747"/>
      <c r="D747"/>
      <c r="E747"/>
      <c r="F747" s="2"/>
      <c r="G747" s="350"/>
      <c r="H747" s="350"/>
      <c r="I747" s="350"/>
      <c r="J747" s="350"/>
      <c r="K747" s="352"/>
    </row>
    <row r="748" spans="1:11" x14ac:dyDescent="0.35">
      <c r="A748"/>
      <c r="B748"/>
      <c r="C748"/>
      <c r="D748"/>
      <c r="E748"/>
      <c r="F748" s="2"/>
      <c r="G748" s="350"/>
      <c r="H748" s="350"/>
      <c r="I748" s="350"/>
      <c r="J748" s="350"/>
      <c r="K748" s="352"/>
    </row>
    <row r="749" spans="1:11" x14ac:dyDescent="0.35">
      <c r="A749"/>
      <c r="B749"/>
      <c r="C749"/>
      <c r="D749"/>
      <c r="E749"/>
      <c r="F749" s="2"/>
      <c r="G749" s="350"/>
      <c r="H749" s="350"/>
      <c r="I749" s="350"/>
      <c r="J749" s="350"/>
      <c r="K749" s="352"/>
    </row>
    <row r="750" spans="1:11" x14ac:dyDescent="0.35">
      <c r="A750"/>
      <c r="B750"/>
      <c r="C750"/>
      <c r="D750"/>
      <c r="E750"/>
      <c r="F750" s="2"/>
      <c r="G750" s="350"/>
      <c r="H750" s="350"/>
      <c r="I750" s="350"/>
      <c r="J750" s="350"/>
      <c r="K750" s="352"/>
    </row>
    <row r="751" spans="1:11" x14ac:dyDescent="0.35">
      <c r="A751"/>
      <c r="B751"/>
      <c r="C751"/>
      <c r="D751"/>
      <c r="E751"/>
      <c r="F751" s="2"/>
      <c r="G751" s="350"/>
      <c r="H751" s="350"/>
      <c r="I751" s="350"/>
      <c r="J751" s="350"/>
      <c r="K751" s="352"/>
    </row>
    <row r="752" spans="1:11" x14ac:dyDescent="0.35">
      <c r="A752"/>
      <c r="B752"/>
      <c r="C752"/>
      <c r="D752"/>
      <c r="E752"/>
      <c r="F752" s="2"/>
      <c r="G752" s="350"/>
      <c r="H752" s="350"/>
      <c r="I752" s="350"/>
      <c r="J752" s="350"/>
      <c r="K752" s="352"/>
    </row>
    <row r="753" spans="1:11" x14ac:dyDescent="0.35">
      <c r="A753"/>
      <c r="B753"/>
      <c r="C753"/>
      <c r="D753"/>
      <c r="E753"/>
      <c r="F753" s="2"/>
      <c r="G753" s="350"/>
      <c r="H753" s="350"/>
      <c r="I753" s="350"/>
      <c r="J753" s="350"/>
      <c r="K753" s="352"/>
    </row>
    <row r="754" spans="1:11" x14ac:dyDescent="0.35">
      <c r="A754"/>
      <c r="B754"/>
      <c r="C754"/>
      <c r="D754"/>
      <c r="E754"/>
      <c r="F754" s="2"/>
      <c r="G754" s="350"/>
      <c r="H754" s="350"/>
      <c r="I754" s="350"/>
      <c r="J754" s="350"/>
      <c r="K754" s="352"/>
    </row>
    <row r="755" spans="1:11" x14ac:dyDescent="0.35">
      <c r="A755"/>
      <c r="B755"/>
      <c r="C755"/>
      <c r="D755"/>
      <c r="E755"/>
      <c r="F755" s="2"/>
      <c r="G755" s="350"/>
      <c r="H755" s="350"/>
      <c r="I755" s="350"/>
      <c r="J755" s="350"/>
      <c r="K755" s="352"/>
    </row>
    <row r="756" spans="1:11" x14ac:dyDescent="0.35">
      <c r="A756"/>
      <c r="B756"/>
      <c r="C756"/>
      <c r="D756"/>
      <c r="E756"/>
      <c r="F756" s="2"/>
      <c r="G756" s="350"/>
      <c r="H756" s="350"/>
      <c r="I756" s="350"/>
      <c r="J756" s="350"/>
      <c r="K756" s="352"/>
    </row>
    <row r="757" spans="1:11" x14ac:dyDescent="0.35">
      <c r="A757"/>
      <c r="B757"/>
      <c r="C757"/>
      <c r="D757"/>
      <c r="E757"/>
      <c r="F757" s="2"/>
      <c r="G757" s="350"/>
      <c r="H757" s="350"/>
      <c r="I757" s="350"/>
      <c r="J757" s="350"/>
      <c r="K757" s="352"/>
    </row>
    <row r="758" spans="1:11" x14ac:dyDescent="0.35">
      <c r="A758"/>
      <c r="B758"/>
      <c r="C758"/>
      <c r="D758"/>
      <c r="E758"/>
      <c r="F758" s="2"/>
      <c r="G758" s="350"/>
      <c r="H758" s="350"/>
      <c r="I758" s="350"/>
      <c r="J758" s="350"/>
      <c r="K758" s="352"/>
    </row>
    <row r="759" spans="1:11" x14ac:dyDescent="0.35">
      <c r="A759"/>
      <c r="B759"/>
      <c r="C759"/>
      <c r="D759"/>
      <c r="E759"/>
      <c r="F759" s="2"/>
      <c r="G759" s="350"/>
      <c r="H759" s="350"/>
      <c r="I759" s="350"/>
      <c r="J759" s="350"/>
      <c r="K759" s="352"/>
    </row>
    <row r="760" spans="1:11" x14ac:dyDescent="0.35">
      <c r="A760"/>
      <c r="B760"/>
      <c r="C760"/>
      <c r="D760"/>
      <c r="E760"/>
      <c r="F760" s="2"/>
      <c r="G760" s="350"/>
      <c r="H760" s="350"/>
      <c r="I760" s="350"/>
      <c r="J760" s="350"/>
      <c r="K760" s="352"/>
    </row>
    <row r="761" spans="1:11" x14ac:dyDescent="0.35">
      <c r="A761"/>
      <c r="B761"/>
      <c r="C761"/>
      <c r="D761"/>
      <c r="E761"/>
      <c r="F761" s="2"/>
      <c r="G761" s="350"/>
      <c r="H761" s="350"/>
      <c r="I761" s="350"/>
      <c r="J761" s="350"/>
      <c r="K761" s="352"/>
    </row>
    <row r="762" spans="1:11" x14ac:dyDescent="0.35">
      <c r="A762"/>
      <c r="B762"/>
      <c r="C762"/>
      <c r="D762"/>
      <c r="E762"/>
      <c r="F762" s="2"/>
      <c r="G762" s="350"/>
      <c r="H762" s="350"/>
      <c r="I762" s="350"/>
      <c r="J762" s="350"/>
      <c r="K762" s="352"/>
    </row>
    <row r="763" spans="1:11" x14ac:dyDescent="0.35">
      <c r="A763"/>
      <c r="B763"/>
      <c r="C763"/>
      <c r="D763"/>
      <c r="E763"/>
      <c r="F763" s="2"/>
      <c r="G763" s="350"/>
      <c r="H763" s="350"/>
      <c r="I763" s="350"/>
      <c r="J763" s="350"/>
      <c r="K763" s="352"/>
    </row>
    <row r="764" spans="1:11" x14ac:dyDescent="0.35">
      <c r="A764"/>
      <c r="B764"/>
      <c r="C764"/>
      <c r="D764"/>
      <c r="E764"/>
      <c r="F764" s="2"/>
      <c r="G764" s="350"/>
      <c r="H764" s="350"/>
      <c r="I764" s="350"/>
      <c r="J764" s="350"/>
      <c r="K764" s="352"/>
    </row>
    <row r="765" spans="1:11" x14ac:dyDescent="0.35">
      <c r="A765"/>
      <c r="B765"/>
      <c r="C765"/>
      <c r="D765"/>
      <c r="E765"/>
      <c r="F765" s="2"/>
      <c r="G765" s="350"/>
      <c r="H765" s="350"/>
      <c r="I765" s="350"/>
      <c r="J765" s="350"/>
      <c r="K765" s="352"/>
    </row>
    <row r="766" spans="1:11" x14ac:dyDescent="0.35">
      <c r="A766"/>
      <c r="B766"/>
      <c r="C766"/>
      <c r="D766"/>
      <c r="E766"/>
      <c r="F766" s="2"/>
      <c r="G766" s="350"/>
      <c r="H766" s="350"/>
      <c r="I766" s="350"/>
      <c r="J766" s="350"/>
      <c r="K766" s="352"/>
    </row>
    <row r="767" spans="1:11" x14ac:dyDescent="0.35">
      <c r="A767"/>
      <c r="B767"/>
      <c r="C767"/>
      <c r="D767"/>
      <c r="E767"/>
      <c r="F767" s="2"/>
      <c r="G767" s="350"/>
      <c r="H767" s="350"/>
      <c r="I767" s="350"/>
      <c r="J767" s="350"/>
      <c r="K767" s="352"/>
    </row>
    <row r="768" spans="1:11" x14ac:dyDescent="0.35">
      <c r="A768"/>
      <c r="B768"/>
      <c r="C768"/>
      <c r="D768"/>
      <c r="E768"/>
      <c r="F768" s="2"/>
      <c r="G768" s="350"/>
      <c r="H768" s="350"/>
      <c r="I768" s="350"/>
      <c r="J768" s="350"/>
      <c r="K768" s="352"/>
    </row>
    <row r="769" spans="1:23" x14ac:dyDescent="0.35">
      <c r="A769"/>
      <c r="B769"/>
      <c r="C769"/>
      <c r="D769"/>
      <c r="E769"/>
      <c r="F769" s="2"/>
      <c r="G769" s="350"/>
      <c r="H769" s="350"/>
      <c r="I769" s="350"/>
      <c r="J769" s="350"/>
      <c r="K769" s="352"/>
      <c r="W769" s="16"/>
    </row>
    <row r="770" spans="1:23" x14ac:dyDescent="0.35">
      <c r="A770"/>
      <c r="B770"/>
      <c r="C770"/>
      <c r="D770"/>
      <c r="E770"/>
      <c r="F770" s="2"/>
      <c r="G770" s="350"/>
      <c r="H770" s="350"/>
      <c r="I770" s="350"/>
      <c r="J770" s="350"/>
      <c r="K770" s="352"/>
    </row>
    <row r="771" spans="1:23" x14ac:dyDescent="0.35">
      <c r="A771"/>
      <c r="B771"/>
      <c r="C771"/>
      <c r="D771"/>
      <c r="E771"/>
      <c r="F771" s="2"/>
      <c r="G771" s="350"/>
      <c r="H771" s="350"/>
      <c r="I771" s="350"/>
      <c r="J771" s="350"/>
      <c r="K771" s="352"/>
    </row>
    <row r="772" spans="1:23" x14ac:dyDescent="0.35">
      <c r="A772"/>
      <c r="B772"/>
      <c r="C772"/>
      <c r="D772"/>
      <c r="E772"/>
      <c r="F772" s="2"/>
      <c r="G772" s="350"/>
      <c r="H772" s="350"/>
      <c r="I772" s="350"/>
      <c r="J772" s="350"/>
      <c r="K772" s="352"/>
    </row>
    <row r="773" spans="1:23" x14ac:dyDescent="0.35">
      <c r="A773"/>
      <c r="B773"/>
      <c r="C773"/>
      <c r="D773"/>
      <c r="E773"/>
      <c r="F773" s="2"/>
      <c r="G773" s="350"/>
      <c r="H773" s="350"/>
      <c r="I773" s="350"/>
      <c r="J773" s="350"/>
      <c r="K773" s="352"/>
    </row>
    <row r="774" spans="1:23" x14ac:dyDescent="0.35">
      <c r="A774"/>
      <c r="B774"/>
      <c r="C774"/>
      <c r="D774"/>
      <c r="E774"/>
      <c r="F774" s="2"/>
      <c r="G774" s="350"/>
      <c r="H774" s="350"/>
      <c r="I774" s="350"/>
      <c r="J774" s="350"/>
      <c r="K774" s="352"/>
    </row>
    <row r="775" spans="1:23" x14ac:dyDescent="0.35">
      <c r="A775"/>
      <c r="B775"/>
      <c r="C775"/>
      <c r="D775"/>
      <c r="E775"/>
      <c r="F775" s="2"/>
      <c r="G775" s="350"/>
      <c r="H775" s="350"/>
      <c r="I775" s="350"/>
      <c r="J775" s="350"/>
      <c r="K775" s="352"/>
    </row>
    <row r="776" spans="1:23" x14ac:dyDescent="0.35">
      <c r="A776"/>
      <c r="B776"/>
      <c r="C776"/>
      <c r="D776"/>
      <c r="E776"/>
      <c r="F776" s="2"/>
      <c r="G776" s="350"/>
      <c r="H776" s="350"/>
      <c r="I776" s="350"/>
      <c r="J776" s="350"/>
      <c r="K776" s="352"/>
    </row>
    <row r="777" spans="1:23" x14ac:dyDescent="0.35">
      <c r="A777"/>
      <c r="B777"/>
      <c r="C777"/>
      <c r="D777"/>
      <c r="E777"/>
      <c r="F777" s="2"/>
      <c r="G777" s="350"/>
      <c r="H777" s="350"/>
      <c r="I777" s="350"/>
      <c r="J777" s="350"/>
      <c r="K777" s="352"/>
    </row>
    <row r="778" spans="1:23" x14ac:dyDescent="0.35">
      <c r="A778"/>
      <c r="B778"/>
      <c r="C778"/>
      <c r="D778"/>
      <c r="E778"/>
      <c r="F778" s="2"/>
      <c r="G778" s="350"/>
      <c r="H778" s="350"/>
      <c r="I778" s="350"/>
      <c r="J778" s="350"/>
      <c r="K778" s="352"/>
    </row>
    <row r="779" spans="1:23" x14ac:dyDescent="0.35">
      <c r="A779"/>
      <c r="B779"/>
      <c r="C779"/>
      <c r="D779"/>
      <c r="E779"/>
      <c r="F779" s="2"/>
      <c r="G779" s="350"/>
      <c r="H779" s="350"/>
      <c r="I779" s="350"/>
      <c r="J779" s="350"/>
      <c r="K779" s="352"/>
    </row>
    <row r="780" spans="1:23" x14ac:dyDescent="0.35">
      <c r="A780"/>
      <c r="B780"/>
      <c r="C780"/>
      <c r="D780"/>
      <c r="E780"/>
      <c r="F780" s="2"/>
      <c r="G780" s="350"/>
      <c r="H780" s="350"/>
      <c r="I780" s="350"/>
      <c r="J780" s="350"/>
      <c r="K780" s="352"/>
    </row>
    <row r="781" spans="1:23" x14ac:dyDescent="0.35">
      <c r="A781"/>
      <c r="B781"/>
      <c r="C781"/>
      <c r="D781"/>
      <c r="E781"/>
      <c r="F781" s="2"/>
      <c r="G781" s="350"/>
      <c r="H781" s="350"/>
      <c r="I781" s="350"/>
      <c r="J781" s="350"/>
      <c r="K781" s="352"/>
    </row>
    <row r="782" spans="1:23" x14ac:dyDescent="0.35">
      <c r="A782"/>
      <c r="B782"/>
      <c r="C782"/>
      <c r="D782"/>
      <c r="E782"/>
      <c r="F782" s="2"/>
      <c r="G782" s="350"/>
      <c r="H782" s="350"/>
      <c r="I782" s="350"/>
      <c r="J782" s="350"/>
      <c r="K782" s="352"/>
    </row>
    <row r="783" spans="1:23" x14ac:dyDescent="0.35">
      <c r="A783"/>
      <c r="B783"/>
      <c r="C783"/>
      <c r="D783"/>
      <c r="E783"/>
      <c r="F783" s="2"/>
      <c r="G783" s="350"/>
      <c r="H783" s="350"/>
      <c r="I783" s="350"/>
      <c r="J783" s="350"/>
      <c r="K783" s="352"/>
      <c r="W783" s="16"/>
    </row>
    <row r="784" spans="1:23" x14ac:dyDescent="0.35">
      <c r="A784"/>
      <c r="B784"/>
      <c r="C784"/>
      <c r="D784"/>
      <c r="E784"/>
      <c r="F784" s="2"/>
      <c r="G784" s="350"/>
      <c r="H784" s="350"/>
      <c r="I784" s="350"/>
      <c r="J784" s="350"/>
      <c r="K784" s="352"/>
    </row>
    <row r="785" spans="1:11" x14ac:dyDescent="0.35">
      <c r="A785"/>
      <c r="B785"/>
      <c r="C785"/>
      <c r="D785"/>
      <c r="E785"/>
      <c r="F785" s="2"/>
      <c r="G785" s="350"/>
      <c r="H785" s="350"/>
      <c r="I785" s="350"/>
      <c r="J785" s="350"/>
      <c r="K785" s="352"/>
    </row>
    <row r="786" spans="1:11" x14ac:dyDescent="0.35">
      <c r="A786"/>
      <c r="B786"/>
      <c r="C786"/>
      <c r="D786"/>
      <c r="E786"/>
      <c r="F786" s="2"/>
      <c r="G786" s="350"/>
      <c r="H786" s="350"/>
      <c r="I786" s="350"/>
      <c r="J786" s="350"/>
      <c r="K786" s="352"/>
    </row>
    <row r="787" spans="1:11" x14ac:dyDescent="0.35">
      <c r="A787"/>
      <c r="B787"/>
      <c r="C787"/>
      <c r="D787"/>
      <c r="E787"/>
      <c r="F787" s="2"/>
      <c r="G787" s="350"/>
      <c r="H787" s="350"/>
      <c r="I787" s="350"/>
      <c r="J787" s="350"/>
      <c r="K787" s="352"/>
    </row>
    <row r="788" spans="1:11" x14ac:dyDescent="0.35">
      <c r="A788"/>
      <c r="B788"/>
      <c r="C788"/>
      <c r="D788"/>
      <c r="E788"/>
      <c r="F788" s="2"/>
      <c r="G788" s="350"/>
      <c r="H788" s="350"/>
      <c r="I788" s="350"/>
      <c r="J788" s="350"/>
      <c r="K788" s="352"/>
    </row>
    <row r="789" spans="1:11" x14ac:dyDescent="0.35">
      <c r="A789"/>
      <c r="B789"/>
      <c r="C789"/>
      <c r="D789"/>
      <c r="E789"/>
      <c r="F789" s="2"/>
      <c r="G789" s="350"/>
      <c r="H789" s="350"/>
      <c r="I789" s="350"/>
      <c r="J789" s="350"/>
      <c r="K789" s="352"/>
    </row>
    <row r="790" spans="1:11" x14ac:dyDescent="0.35">
      <c r="A790"/>
      <c r="B790"/>
      <c r="C790"/>
      <c r="D790"/>
      <c r="E790"/>
      <c r="F790" s="2"/>
      <c r="G790" s="350"/>
      <c r="H790" s="350"/>
      <c r="I790" s="350"/>
      <c r="J790" s="350"/>
      <c r="K790" s="352"/>
    </row>
    <row r="791" spans="1:11" x14ac:dyDescent="0.35">
      <c r="A791"/>
      <c r="B791"/>
      <c r="C791"/>
      <c r="D791"/>
      <c r="E791"/>
      <c r="F791" s="2"/>
      <c r="G791" s="350"/>
      <c r="H791" s="350"/>
      <c r="I791" s="350"/>
      <c r="J791" s="350"/>
      <c r="K791" s="352"/>
    </row>
    <row r="792" spans="1:11" x14ac:dyDescent="0.35">
      <c r="A792"/>
      <c r="B792"/>
      <c r="C792"/>
      <c r="D792"/>
      <c r="E792"/>
      <c r="F792" s="2"/>
      <c r="G792" s="350"/>
      <c r="H792" s="350"/>
      <c r="I792" s="350"/>
      <c r="J792" s="350"/>
      <c r="K792" s="352"/>
    </row>
    <row r="793" spans="1:11" x14ac:dyDescent="0.35">
      <c r="A793"/>
      <c r="B793"/>
      <c r="C793"/>
      <c r="D793"/>
      <c r="E793"/>
      <c r="F793" s="2"/>
      <c r="G793" s="350"/>
      <c r="H793" s="350"/>
      <c r="I793" s="350"/>
      <c r="J793" s="350"/>
      <c r="K793" s="352"/>
    </row>
    <row r="794" spans="1:11" x14ac:dyDescent="0.35">
      <c r="A794"/>
      <c r="B794"/>
      <c r="C794"/>
      <c r="D794"/>
      <c r="E794"/>
      <c r="F794" s="2"/>
      <c r="G794" s="350"/>
      <c r="H794" s="350"/>
      <c r="I794" s="350"/>
      <c r="J794" s="350"/>
      <c r="K794" s="352"/>
    </row>
    <row r="795" spans="1:11" x14ac:dyDescent="0.35">
      <c r="A795"/>
      <c r="B795"/>
      <c r="C795"/>
      <c r="D795"/>
      <c r="E795"/>
      <c r="F795" s="2"/>
      <c r="G795" s="350"/>
      <c r="H795" s="350"/>
      <c r="I795" s="350"/>
      <c r="J795" s="350"/>
      <c r="K795" s="352"/>
    </row>
    <row r="796" spans="1:11" x14ac:dyDescent="0.35">
      <c r="A796"/>
      <c r="B796"/>
      <c r="C796"/>
      <c r="D796"/>
      <c r="E796"/>
      <c r="F796" s="2"/>
      <c r="G796" s="350"/>
      <c r="H796" s="350"/>
      <c r="I796" s="350"/>
      <c r="J796" s="350"/>
      <c r="K796" s="352"/>
    </row>
    <row r="797" spans="1:11" x14ac:dyDescent="0.35">
      <c r="A797"/>
      <c r="B797"/>
      <c r="C797"/>
      <c r="D797"/>
      <c r="E797"/>
      <c r="F797" s="2"/>
      <c r="G797" s="350"/>
      <c r="H797" s="350"/>
      <c r="I797" s="350"/>
      <c r="J797" s="350"/>
      <c r="K797" s="352"/>
    </row>
    <row r="798" spans="1:11" x14ac:dyDescent="0.35">
      <c r="A798"/>
      <c r="B798"/>
      <c r="C798"/>
      <c r="D798"/>
      <c r="E798"/>
      <c r="F798" s="2"/>
      <c r="G798" s="350"/>
      <c r="H798" s="350"/>
      <c r="I798" s="350"/>
      <c r="J798" s="350"/>
      <c r="K798" s="352"/>
    </row>
    <row r="799" spans="1:11" x14ac:dyDescent="0.35">
      <c r="A799"/>
      <c r="B799"/>
      <c r="C799"/>
      <c r="D799"/>
      <c r="E799"/>
      <c r="F799" s="2"/>
      <c r="G799" s="350"/>
      <c r="H799" s="350"/>
      <c r="I799" s="350"/>
      <c r="J799" s="350"/>
      <c r="K799" s="352"/>
    </row>
    <row r="800" spans="1:11" x14ac:dyDescent="0.35">
      <c r="A800"/>
      <c r="B800"/>
      <c r="C800"/>
      <c r="D800"/>
      <c r="E800"/>
      <c r="F800" s="2"/>
      <c r="G800" s="350"/>
      <c r="H800" s="350"/>
      <c r="I800" s="350"/>
      <c r="J800" s="350"/>
      <c r="K800" s="352"/>
    </row>
    <row r="801" spans="1:11" x14ac:dyDescent="0.35">
      <c r="A801"/>
      <c r="B801"/>
      <c r="C801"/>
      <c r="D801"/>
      <c r="E801"/>
      <c r="F801" s="2"/>
      <c r="G801" s="350"/>
      <c r="H801" s="350"/>
      <c r="I801" s="350"/>
      <c r="J801" s="350"/>
      <c r="K801" s="352"/>
    </row>
    <row r="802" spans="1:11" x14ac:dyDescent="0.35">
      <c r="A802"/>
      <c r="B802"/>
      <c r="C802"/>
      <c r="D802"/>
      <c r="E802"/>
      <c r="F802" s="2"/>
      <c r="G802" s="350"/>
      <c r="H802" s="350"/>
      <c r="I802" s="350"/>
      <c r="J802" s="350"/>
      <c r="K802" s="352"/>
    </row>
    <row r="803" spans="1:11" x14ac:dyDescent="0.35">
      <c r="A803"/>
      <c r="B803"/>
      <c r="C803"/>
      <c r="D803"/>
      <c r="E803"/>
      <c r="F803" s="2"/>
      <c r="G803" s="350"/>
      <c r="H803" s="350"/>
      <c r="I803" s="350"/>
      <c r="J803" s="350"/>
      <c r="K803" s="352"/>
    </row>
    <row r="804" spans="1:11" x14ac:dyDescent="0.35">
      <c r="A804"/>
      <c r="B804"/>
      <c r="C804"/>
      <c r="D804"/>
      <c r="E804"/>
      <c r="F804" s="2"/>
      <c r="G804" s="350"/>
      <c r="H804" s="350"/>
      <c r="I804" s="350"/>
      <c r="J804" s="350"/>
      <c r="K804" s="352"/>
    </row>
    <row r="805" spans="1:11" x14ac:dyDescent="0.35">
      <c r="A805"/>
      <c r="B805"/>
      <c r="C805"/>
      <c r="D805"/>
      <c r="E805"/>
      <c r="F805" s="2"/>
      <c r="G805" s="350"/>
      <c r="H805" s="350"/>
      <c r="I805" s="350"/>
      <c r="J805" s="350"/>
      <c r="K805" s="352"/>
    </row>
    <row r="806" spans="1:11" x14ac:dyDescent="0.35">
      <c r="A806"/>
      <c r="B806"/>
      <c r="C806"/>
      <c r="D806"/>
      <c r="E806"/>
      <c r="F806" s="2"/>
      <c r="G806" s="350"/>
      <c r="H806" s="350"/>
      <c r="I806" s="350"/>
      <c r="J806" s="350"/>
      <c r="K806" s="352"/>
    </row>
    <row r="807" spans="1:11" x14ac:dyDescent="0.35">
      <c r="A807"/>
      <c r="B807"/>
      <c r="C807"/>
      <c r="D807"/>
      <c r="E807"/>
      <c r="F807" s="2"/>
      <c r="G807" s="350"/>
      <c r="H807" s="350"/>
      <c r="I807" s="350"/>
      <c r="J807" s="350"/>
      <c r="K807" s="352"/>
    </row>
    <row r="808" spans="1:11" x14ac:dyDescent="0.35">
      <c r="A808"/>
      <c r="B808"/>
      <c r="C808"/>
      <c r="D808"/>
      <c r="E808"/>
      <c r="F808" s="2"/>
      <c r="G808" s="350"/>
      <c r="H808" s="350"/>
      <c r="I808" s="350"/>
      <c r="J808" s="350"/>
      <c r="K808" s="352"/>
    </row>
    <row r="809" spans="1:11" x14ac:dyDescent="0.35">
      <c r="A809"/>
      <c r="B809"/>
      <c r="C809"/>
      <c r="D809"/>
      <c r="E809"/>
      <c r="F809" s="2"/>
      <c r="G809" s="350"/>
      <c r="H809" s="350"/>
      <c r="I809" s="350"/>
      <c r="J809" s="350"/>
      <c r="K809" s="352"/>
    </row>
    <row r="810" spans="1:11" x14ac:dyDescent="0.35">
      <c r="A810"/>
      <c r="B810"/>
      <c r="C810"/>
      <c r="D810"/>
      <c r="E810"/>
      <c r="F810" s="2"/>
      <c r="G810" s="350"/>
      <c r="H810" s="350"/>
      <c r="I810" s="350"/>
      <c r="J810" s="350"/>
      <c r="K810" s="352"/>
    </row>
    <row r="811" spans="1:11" x14ac:dyDescent="0.35">
      <c r="A811"/>
      <c r="B811"/>
      <c r="C811"/>
      <c r="D811"/>
      <c r="E811"/>
      <c r="F811" s="2"/>
      <c r="G811" s="350"/>
      <c r="H811" s="350"/>
      <c r="I811" s="350"/>
      <c r="J811" s="350"/>
      <c r="K811" s="352"/>
    </row>
    <row r="812" spans="1:11" x14ac:dyDescent="0.35">
      <c r="A812"/>
      <c r="B812"/>
      <c r="C812"/>
      <c r="D812"/>
      <c r="E812"/>
      <c r="F812" s="2"/>
      <c r="G812" s="350"/>
      <c r="H812" s="350"/>
      <c r="I812" s="350"/>
      <c r="J812" s="350"/>
      <c r="K812" s="352"/>
    </row>
    <row r="813" spans="1:11" x14ac:dyDescent="0.35">
      <c r="A813"/>
      <c r="B813"/>
      <c r="C813"/>
      <c r="D813"/>
      <c r="E813"/>
      <c r="F813" s="2"/>
      <c r="G813" s="350"/>
      <c r="H813" s="350"/>
      <c r="I813" s="350"/>
      <c r="J813" s="350"/>
      <c r="K813" s="352"/>
    </row>
    <row r="814" spans="1:11" x14ac:dyDescent="0.35">
      <c r="A814"/>
      <c r="B814"/>
      <c r="C814"/>
      <c r="D814"/>
      <c r="E814"/>
      <c r="F814" s="2"/>
      <c r="G814" s="350"/>
      <c r="H814" s="350"/>
      <c r="I814" s="350"/>
      <c r="J814" s="350"/>
      <c r="K814" s="352"/>
    </row>
    <row r="815" spans="1:11" x14ac:dyDescent="0.35">
      <c r="A815"/>
      <c r="B815"/>
      <c r="C815"/>
      <c r="D815"/>
      <c r="E815"/>
      <c r="F815" s="2"/>
      <c r="G815" s="350"/>
      <c r="H815" s="350"/>
      <c r="I815" s="350"/>
      <c r="J815" s="350"/>
      <c r="K815" s="352"/>
    </row>
    <row r="816" spans="1:11" x14ac:dyDescent="0.35">
      <c r="A816"/>
      <c r="B816"/>
      <c r="C816"/>
      <c r="D816"/>
      <c r="E816"/>
      <c r="F816" s="2"/>
      <c r="G816" s="350"/>
      <c r="H816" s="350"/>
      <c r="I816" s="350"/>
      <c r="J816" s="350"/>
      <c r="K816" s="352"/>
    </row>
    <row r="817" spans="1:11" x14ac:dyDescent="0.35">
      <c r="A817"/>
      <c r="B817"/>
      <c r="C817"/>
      <c r="D817"/>
      <c r="E817"/>
      <c r="F817" s="2"/>
      <c r="G817" s="350"/>
      <c r="H817" s="350"/>
      <c r="I817" s="350"/>
      <c r="J817" s="350"/>
      <c r="K817" s="352"/>
    </row>
    <row r="818" spans="1:11" x14ac:dyDescent="0.35">
      <c r="A818"/>
      <c r="B818"/>
      <c r="C818"/>
      <c r="D818"/>
      <c r="E818"/>
      <c r="F818" s="2"/>
      <c r="G818" s="350"/>
      <c r="H818" s="350"/>
      <c r="I818" s="350"/>
      <c r="J818" s="350"/>
      <c r="K818" s="352"/>
    </row>
    <row r="819" spans="1:11" x14ac:dyDescent="0.35">
      <c r="A819"/>
      <c r="B819"/>
      <c r="C819"/>
      <c r="D819"/>
      <c r="E819"/>
      <c r="F819" s="2"/>
      <c r="G819" s="350"/>
      <c r="H819" s="350"/>
      <c r="I819" s="350"/>
      <c r="J819" s="350"/>
      <c r="K819" s="352"/>
    </row>
    <row r="820" spans="1:11" x14ac:dyDescent="0.35">
      <c r="A820"/>
      <c r="B820"/>
      <c r="C820"/>
      <c r="D820"/>
      <c r="E820"/>
      <c r="F820" s="2"/>
      <c r="G820" s="350"/>
      <c r="H820" s="350"/>
      <c r="I820" s="350"/>
      <c r="J820" s="350"/>
      <c r="K820" s="352"/>
    </row>
    <row r="821" spans="1:11" x14ac:dyDescent="0.35">
      <c r="A821"/>
      <c r="B821"/>
      <c r="C821"/>
      <c r="D821"/>
      <c r="E821"/>
      <c r="F821" s="2"/>
      <c r="G821" s="350"/>
      <c r="H821" s="350"/>
      <c r="I821" s="350"/>
      <c r="J821" s="350"/>
      <c r="K821" s="352"/>
    </row>
    <row r="822" spans="1:11" x14ac:dyDescent="0.35">
      <c r="A822"/>
      <c r="B822"/>
      <c r="C822"/>
      <c r="D822"/>
      <c r="E822"/>
      <c r="F822" s="2"/>
      <c r="G822" s="350"/>
      <c r="H822" s="350"/>
      <c r="I822" s="350"/>
      <c r="J822" s="350"/>
      <c r="K822" s="352"/>
    </row>
    <row r="823" spans="1:11" x14ac:dyDescent="0.35">
      <c r="A823"/>
      <c r="B823"/>
      <c r="C823"/>
      <c r="D823"/>
      <c r="E823"/>
      <c r="F823" s="2"/>
      <c r="G823" s="350"/>
      <c r="H823" s="350"/>
      <c r="I823" s="350"/>
      <c r="J823" s="350"/>
      <c r="K823" s="352"/>
    </row>
    <row r="824" spans="1:11" x14ac:dyDescent="0.35">
      <c r="A824"/>
      <c r="B824"/>
      <c r="C824"/>
      <c r="D824"/>
      <c r="E824"/>
      <c r="F824" s="2"/>
      <c r="G824" s="350"/>
      <c r="H824" s="350"/>
      <c r="I824" s="350"/>
      <c r="J824" s="350"/>
      <c r="K824" s="352"/>
    </row>
    <row r="825" spans="1:11" x14ac:dyDescent="0.35">
      <c r="A825"/>
      <c r="B825"/>
      <c r="C825"/>
      <c r="D825"/>
      <c r="E825"/>
      <c r="F825" s="2"/>
      <c r="G825" s="350"/>
      <c r="H825" s="350"/>
      <c r="I825" s="350"/>
      <c r="J825" s="350"/>
      <c r="K825" s="352"/>
    </row>
    <row r="826" spans="1:11" x14ac:dyDescent="0.35">
      <c r="A826"/>
      <c r="B826"/>
      <c r="C826"/>
      <c r="D826"/>
      <c r="E826"/>
      <c r="F826" s="2"/>
      <c r="G826" s="350"/>
      <c r="H826" s="350"/>
      <c r="I826" s="350"/>
      <c r="J826" s="350"/>
      <c r="K826" s="352"/>
    </row>
    <row r="827" spans="1:11" x14ac:dyDescent="0.35">
      <c r="A827"/>
      <c r="B827"/>
      <c r="C827"/>
      <c r="D827"/>
      <c r="E827"/>
      <c r="F827" s="2"/>
      <c r="G827" s="350"/>
      <c r="H827" s="350"/>
      <c r="I827" s="350"/>
      <c r="J827" s="350"/>
      <c r="K827" s="352"/>
    </row>
    <row r="828" spans="1:11" x14ac:dyDescent="0.35">
      <c r="A828"/>
      <c r="B828"/>
      <c r="C828"/>
      <c r="D828"/>
      <c r="E828"/>
      <c r="F828" s="2"/>
      <c r="G828" s="350"/>
      <c r="H828" s="350"/>
      <c r="I828" s="350"/>
      <c r="J828" s="350"/>
      <c r="K828" s="352"/>
    </row>
    <row r="829" spans="1:11" x14ac:dyDescent="0.35">
      <c r="A829"/>
      <c r="B829"/>
      <c r="C829"/>
      <c r="D829"/>
      <c r="E829"/>
      <c r="F829" s="2"/>
      <c r="G829" s="350"/>
      <c r="H829" s="350"/>
      <c r="I829" s="350"/>
      <c r="J829" s="350"/>
      <c r="K829" s="352"/>
    </row>
    <row r="830" spans="1:11" x14ac:dyDescent="0.35">
      <c r="A830"/>
      <c r="B830"/>
      <c r="C830"/>
      <c r="D830"/>
      <c r="E830"/>
      <c r="F830" s="2"/>
      <c r="G830" s="350"/>
      <c r="H830" s="350"/>
      <c r="I830" s="350"/>
      <c r="J830" s="350"/>
      <c r="K830" s="352"/>
    </row>
    <row r="831" spans="1:11" x14ac:dyDescent="0.35">
      <c r="A831"/>
      <c r="B831"/>
      <c r="C831"/>
      <c r="D831"/>
      <c r="E831"/>
      <c r="F831" s="2"/>
      <c r="G831" s="350"/>
      <c r="H831" s="350"/>
      <c r="I831" s="350"/>
      <c r="J831" s="350"/>
      <c r="K831" s="352"/>
    </row>
    <row r="832" spans="1:11" x14ac:dyDescent="0.35">
      <c r="A832"/>
      <c r="B832"/>
      <c r="C832"/>
      <c r="D832"/>
      <c r="E832"/>
      <c r="F832" s="2"/>
      <c r="G832" s="350"/>
      <c r="H832" s="350"/>
      <c r="I832" s="350"/>
      <c r="J832" s="350"/>
      <c r="K832" s="352"/>
    </row>
    <row r="833" spans="1:11" x14ac:dyDescent="0.35">
      <c r="A833"/>
      <c r="B833"/>
      <c r="C833"/>
      <c r="D833"/>
      <c r="E833"/>
      <c r="F833" s="2"/>
      <c r="G833" s="350"/>
      <c r="H833" s="350"/>
      <c r="I833" s="350"/>
      <c r="J833" s="350"/>
      <c r="K833" s="352"/>
    </row>
    <row r="834" spans="1:11" x14ac:dyDescent="0.35">
      <c r="A834"/>
      <c r="B834"/>
      <c r="C834"/>
      <c r="D834"/>
      <c r="E834"/>
      <c r="F834" s="2"/>
      <c r="G834" s="350"/>
      <c r="H834" s="350"/>
      <c r="I834" s="350"/>
      <c r="J834" s="350"/>
      <c r="K834" s="352"/>
    </row>
    <row r="835" spans="1:11" x14ac:dyDescent="0.35">
      <c r="A835"/>
      <c r="B835"/>
      <c r="C835"/>
      <c r="D835"/>
      <c r="E835"/>
      <c r="F835" s="2"/>
      <c r="G835" s="350"/>
      <c r="H835" s="350"/>
      <c r="I835" s="350"/>
      <c r="J835" s="350"/>
      <c r="K835" s="352"/>
    </row>
    <row r="836" spans="1:11" x14ac:dyDescent="0.35">
      <c r="A836"/>
      <c r="B836"/>
      <c r="C836"/>
      <c r="D836"/>
      <c r="E836"/>
      <c r="F836" s="2"/>
      <c r="G836" s="350"/>
      <c r="H836" s="350"/>
      <c r="I836" s="350"/>
      <c r="J836" s="350"/>
      <c r="K836" s="352"/>
    </row>
    <row r="837" spans="1:11" x14ac:dyDescent="0.35">
      <c r="A837"/>
      <c r="B837"/>
      <c r="C837"/>
      <c r="D837"/>
      <c r="E837"/>
      <c r="F837" s="2"/>
      <c r="G837" s="350"/>
      <c r="H837" s="350"/>
      <c r="I837" s="350"/>
      <c r="J837" s="350"/>
      <c r="K837" s="352"/>
    </row>
    <row r="838" spans="1:11" x14ac:dyDescent="0.35">
      <c r="A838"/>
      <c r="B838"/>
      <c r="C838"/>
      <c r="D838"/>
      <c r="E838"/>
      <c r="F838" s="2"/>
      <c r="G838" s="350"/>
      <c r="H838" s="350"/>
      <c r="I838" s="350"/>
      <c r="J838" s="350"/>
      <c r="K838" s="352"/>
    </row>
    <row r="839" spans="1:11" x14ac:dyDescent="0.35">
      <c r="A839"/>
      <c r="B839"/>
      <c r="C839"/>
      <c r="D839"/>
      <c r="E839"/>
      <c r="F839" s="2"/>
      <c r="G839" s="350"/>
      <c r="H839" s="350"/>
      <c r="I839" s="350"/>
      <c r="J839" s="350"/>
      <c r="K839" s="352"/>
    </row>
    <row r="840" spans="1:11" x14ac:dyDescent="0.35">
      <c r="A840"/>
      <c r="B840"/>
      <c r="C840"/>
      <c r="D840"/>
      <c r="E840"/>
      <c r="F840" s="2"/>
      <c r="G840" s="350"/>
      <c r="H840" s="350"/>
      <c r="I840" s="350"/>
      <c r="J840" s="350"/>
      <c r="K840" s="352"/>
    </row>
    <row r="841" spans="1:11" x14ac:dyDescent="0.35">
      <c r="A841"/>
      <c r="B841"/>
      <c r="C841"/>
      <c r="D841"/>
      <c r="E841"/>
      <c r="F841" s="2"/>
      <c r="G841" s="350"/>
      <c r="H841" s="350"/>
      <c r="I841" s="350"/>
      <c r="J841" s="350"/>
      <c r="K841" s="352"/>
    </row>
    <row r="842" spans="1:11" x14ac:dyDescent="0.35">
      <c r="A842"/>
      <c r="B842"/>
      <c r="C842"/>
      <c r="D842"/>
      <c r="E842"/>
      <c r="F842" s="2"/>
      <c r="G842" s="350"/>
      <c r="H842" s="350"/>
      <c r="I842" s="350"/>
      <c r="J842" s="350"/>
      <c r="K842" s="352"/>
    </row>
    <row r="843" spans="1:11" x14ac:dyDescent="0.35">
      <c r="A843"/>
      <c r="B843"/>
      <c r="C843"/>
      <c r="D843"/>
      <c r="E843"/>
      <c r="F843" s="2"/>
      <c r="G843" s="350"/>
      <c r="H843" s="350"/>
      <c r="I843" s="350"/>
      <c r="J843" s="350"/>
      <c r="K843" s="352"/>
    </row>
    <row r="844" spans="1:11" x14ac:dyDescent="0.35">
      <c r="A844"/>
      <c r="B844"/>
      <c r="C844"/>
      <c r="D844"/>
      <c r="E844"/>
      <c r="F844" s="2"/>
      <c r="G844" s="350"/>
      <c r="H844" s="350"/>
      <c r="I844" s="350"/>
      <c r="J844" s="350"/>
      <c r="K844" s="352"/>
    </row>
    <row r="845" spans="1:11" x14ac:dyDescent="0.35">
      <c r="A845"/>
      <c r="B845"/>
      <c r="C845"/>
      <c r="D845"/>
      <c r="E845"/>
      <c r="F845" s="2"/>
      <c r="G845" s="350"/>
      <c r="H845" s="350"/>
      <c r="I845" s="350"/>
      <c r="J845" s="350"/>
      <c r="K845" s="352"/>
    </row>
    <row r="846" spans="1:11" x14ac:dyDescent="0.35">
      <c r="A846"/>
      <c r="B846"/>
      <c r="C846"/>
      <c r="D846"/>
      <c r="E846"/>
      <c r="F846" s="2"/>
      <c r="G846" s="350"/>
      <c r="H846" s="350"/>
      <c r="I846" s="350"/>
      <c r="J846" s="350"/>
      <c r="K846" s="352"/>
    </row>
    <row r="847" spans="1:11" x14ac:dyDescent="0.35">
      <c r="A847"/>
      <c r="B847"/>
      <c r="C847"/>
      <c r="D847"/>
      <c r="E847"/>
      <c r="F847" s="2"/>
      <c r="G847" s="350"/>
      <c r="H847" s="350"/>
      <c r="I847" s="350"/>
      <c r="J847" s="350"/>
      <c r="K847" s="352"/>
    </row>
    <row r="848" spans="1:11" x14ac:dyDescent="0.35">
      <c r="A848"/>
      <c r="B848"/>
      <c r="C848"/>
      <c r="D848"/>
      <c r="E848"/>
      <c r="F848" s="2"/>
      <c r="G848" s="350"/>
      <c r="H848" s="350"/>
      <c r="I848" s="350"/>
      <c r="J848" s="350"/>
      <c r="K848" s="352"/>
    </row>
    <row r="849" spans="1:11" x14ac:dyDescent="0.35">
      <c r="A849"/>
      <c r="B849"/>
      <c r="C849"/>
      <c r="D849"/>
      <c r="E849"/>
      <c r="F849" s="2"/>
      <c r="G849" s="350"/>
      <c r="H849" s="350"/>
      <c r="I849" s="350"/>
      <c r="J849" s="350"/>
      <c r="K849" s="352"/>
    </row>
    <row r="850" spans="1:11" x14ac:dyDescent="0.35">
      <c r="A850"/>
      <c r="B850"/>
      <c r="C850"/>
      <c r="D850"/>
      <c r="E850"/>
      <c r="F850" s="2"/>
      <c r="G850" s="350"/>
      <c r="H850" s="350"/>
      <c r="I850" s="350"/>
      <c r="J850" s="350"/>
      <c r="K850" s="352"/>
    </row>
    <row r="851" spans="1:11" x14ac:dyDescent="0.35">
      <c r="A851"/>
      <c r="B851"/>
      <c r="C851"/>
      <c r="D851"/>
      <c r="E851"/>
      <c r="F851" s="2"/>
      <c r="G851" s="350"/>
      <c r="H851" s="350"/>
      <c r="I851" s="350"/>
      <c r="J851" s="350"/>
      <c r="K851" s="352"/>
    </row>
    <row r="852" spans="1:11" x14ac:dyDescent="0.35">
      <c r="A852"/>
      <c r="B852"/>
      <c r="C852"/>
      <c r="D852"/>
      <c r="E852"/>
      <c r="F852" s="2"/>
      <c r="G852" s="350"/>
      <c r="H852" s="350"/>
      <c r="I852" s="350"/>
      <c r="J852" s="350"/>
      <c r="K852" s="352"/>
    </row>
    <row r="853" spans="1:11" x14ac:dyDescent="0.35">
      <c r="A853"/>
      <c r="B853"/>
      <c r="C853"/>
      <c r="D853"/>
      <c r="E853"/>
      <c r="F853" s="2"/>
      <c r="G853" s="350"/>
      <c r="H853" s="350"/>
      <c r="I853" s="350"/>
      <c r="J853" s="350"/>
      <c r="K853" s="352"/>
    </row>
    <row r="854" spans="1:11" x14ac:dyDescent="0.35">
      <c r="A854"/>
      <c r="B854"/>
      <c r="C854"/>
      <c r="D854"/>
      <c r="E854"/>
      <c r="F854" s="2"/>
      <c r="G854" s="350"/>
      <c r="H854" s="350"/>
      <c r="I854" s="350"/>
      <c r="J854" s="350"/>
      <c r="K854" s="1"/>
    </row>
    <row r="855" spans="1:11" x14ac:dyDescent="0.35">
      <c r="A855"/>
      <c r="B855"/>
      <c r="C855"/>
      <c r="D855"/>
      <c r="E855"/>
      <c r="F855" s="2"/>
      <c r="G855" s="350"/>
      <c r="H855" s="350"/>
      <c r="I855" s="350"/>
      <c r="J855" s="350"/>
      <c r="K855" s="1"/>
    </row>
    <row r="856" spans="1:11" x14ac:dyDescent="0.35">
      <c r="A856"/>
      <c r="B856"/>
      <c r="C856"/>
      <c r="D856"/>
      <c r="E856"/>
      <c r="F856" s="2"/>
      <c r="G856" s="350"/>
      <c r="H856" s="350"/>
      <c r="I856" s="350"/>
      <c r="J856" s="350"/>
      <c r="K856" s="1"/>
    </row>
    <row r="857" spans="1:11" x14ac:dyDescent="0.35">
      <c r="A857"/>
      <c r="B857"/>
      <c r="C857"/>
      <c r="D857"/>
      <c r="E857"/>
      <c r="F857" s="2"/>
      <c r="G857" s="350"/>
      <c r="H857" s="350"/>
      <c r="I857" s="350"/>
      <c r="J857" s="350"/>
      <c r="K857" s="1"/>
    </row>
    <row r="858" spans="1:11" x14ac:dyDescent="0.35">
      <c r="A858"/>
      <c r="B858"/>
      <c r="C858"/>
      <c r="D858"/>
      <c r="E858"/>
      <c r="F858" s="2"/>
      <c r="G858" s="350"/>
      <c r="H858" s="350"/>
      <c r="I858" s="350"/>
      <c r="J858" s="350"/>
      <c r="K858" s="1"/>
    </row>
    <row r="859" spans="1:11" x14ac:dyDescent="0.35">
      <c r="A859"/>
      <c r="B859"/>
      <c r="C859"/>
      <c r="D859"/>
      <c r="E859"/>
      <c r="F859" s="2"/>
      <c r="G859" s="350"/>
      <c r="H859" s="350"/>
      <c r="I859" s="350"/>
      <c r="J859" s="350"/>
      <c r="K859" s="1"/>
    </row>
    <row r="860" spans="1:11" x14ac:dyDescent="0.35">
      <c r="A860"/>
      <c r="B860"/>
      <c r="C860"/>
      <c r="D860"/>
      <c r="E860"/>
      <c r="F860" s="2"/>
      <c r="G860" s="350"/>
      <c r="H860" s="350"/>
      <c r="I860" s="350"/>
      <c r="J860" s="350"/>
      <c r="K860" s="1"/>
    </row>
    <row r="861" spans="1:11" x14ac:dyDescent="0.35">
      <c r="A861"/>
      <c r="B861"/>
      <c r="C861"/>
      <c r="D861"/>
      <c r="E861"/>
      <c r="F861" s="2"/>
      <c r="G861" s="350"/>
      <c r="H861" s="350"/>
      <c r="I861" s="350"/>
      <c r="J861" s="350"/>
      <c r="K861" s="1"/>
    </row>
    <row r="862" spans="1:11" x14ac:dyDescent="0.35">
      <c r="A862"/>
      <c r="B862"/>
      <c r="C862"/>
      <c r="D862"/>
      <c r="E862"/>
      <c r="F862" s="2"/>
      <c r="G862" s="350"/>
      <c r="H862" s="350"/>
      <c r="I862" s="350"/>
      <c r="J862" s="350"/>
      <c r="K862" s="1"/>
    </row>
    <row r="863" spans="1:11" x14ac:dyDescent="0.35">
      <c r="A863"/>
      <c r="B863"/>
      <c r="C863"/>
      <c r="D863"/>
      <c r="E863"/>
      <c r="F863" s="2"/>
      <c r="G863" s="350"/>
      <c r="H863" s="350"/>
      <c r="I863" s="350"/>
      <c r="J863" s="350"/>
      <c r="K863" s="1"/>
    </row>
    <row r="864" spans="1:11" x14ac:dyDescent="0.35">
      <c r="A864"/>
      <c r="B864"/>
      <c r="C864"/>
      <c r="D864"/>
      <c r="E864"/>
      <c r="F864" s="2"/>
      <c r="G864" s="350"/>
      <c r="H864" s="350"/>
      <c r="I864" s="350"/>
      <c r="J864" s="350"/>
      <c r="K864" s="1"/>
    </row>
    <row r="865" spans="1:11" x14ac:dyDescent="0.35">
      <c r="A865"/>
      <c r="B865"/>
      <c r="C865"/>
      <c r="D865"/>
      <c r="E865"/>
      <c r="F865" s="2"/>
      <c r="G865" s="350"/>
      <c r="H865" s="350"/>
      <c r="I865" s="350"/>
      <c r="J865" s="350"/>
      <c r="K865" s="1"/>
    </row>
    <row r="866" spans="1:11" x14ac:dyDescent="0.35">
      <c r="A866"/>
      <c r="B866"/>
      <c r="C866"/>
      <c r="D866"/>
      <c r="E866"/>
      <c r="F866" s="2"/>
      <c r="G866" s="350"/>
      <c r="H866" s="350"/>
      <c r="I866" s="350"/>
      <c r="J866" s="350"/>
      <c r="K866" s="1"/>
    </row>
    <row r="867" spans="1:11" x14ac:dyDescent="0.35">
      <c r="A867"/>
      <c r="B867"/>
      <c r="C867"/>
      <c r="D867"/>
      <c r="E867"/>
      <c r="F867" s="2"/>
      <c r="G867" s="350"/>
      <c r="H867" s="350"/>
      <c r="I867" s="350"/>
      <c r="J867" s="350"/>
      <c r="K867" s="1"/>
    </row>
    <row r="868" spans="1:11" x14ac:dyDescent="0.35">
      <c r="A868"/>
      <c r="B868"/>
      <c r="C868"/>
      <c r="D868"/>
      <c r="E868"/>
      <c r="F868" s="2"/>
      <c r="G868" s="350"/>
      <c r="H868" s="350"/>
      <c r="I868" s="350"/>
      <c r="J868" s="350"/>
      <c r="K868" s="1"/>
    </row>
    <row r="869" spans="1:11" x14ac:dyDescent="0.35">
      <c r="A869"/>
      <c r="B869"/>
      <c r="C869"/>
      <c r="D869"/>
      <c r="E869"/>
      <c r="F869" s="2"/>
      <c r="G869" s="350"/>
      <c r="H869" s="350"/>
      <c r="I869" s="350"/>
      <c r="J869" s="350"/>
      <c r="K869" s="1"/>
    </row>
    <row r="870" spans="1:11" x14ac:dyDescent="0.35">
      <c r="A870"/>
      <c r="B870"/>
      <c r="C870"/>
      <c r="D870"/>
      <c r="E870"/>
      <c r="F870" s="2"/>
      <c r="G870" s="350"/>
      <c r="H870" s="350"/>
      <c r="I870" s="350"/>
      <c r="J870" s="350"/>
      <c r="K870" s="1"/>
    </row>
    <row r="871" spans="1:11" x14ac:dyDescent="0.35">
      <c r="A871"/>
      <c r="B871"/>
      <c r="C871"/>
      <c r="D871"/>
      <c r="E871"/>
      <c r="F871" s="2"/>
      <c r="G871" s="350"/>
      <c r="H871" s="350"/>
      <c r="I871" s="350"/>
      <c r="J871" s="350"/>
      <c r="K871" s="1"/>
    </row>
    <row r="872" spans="1:11" x14ac:dyDescent="0.35">
      <c r="A872"/>
      <c r="B872"/>
      <c r="C872"/>
      <c r="D872"/>
      <c r="E872"/>
      <c r="F872" s="2"/>
      <c r="G872" s="350"/>
      <c r="H872" s="350"/>
      <c r="I872" s="350"/>
      <c r="J872" s="350"/>
      <c r="K872" s="1"/>
    </row>
    <row r="873" spans="1:11" x14ac:dyDescent="0.35">
      <c r="A873"/>
      <c r="B873"/>
      <c r="C873"/>
      <c r="D873"/>
      <c r="E873"/>
      <c r="F873" s="2"/>
      <c r="G873" s="350"/>
      <c r="H873" s="350"/>
      <c r="I873" s="350"/>
      <c r="J873" s="350"/>
      <c r="K873" s="1"/>
    </row>
    <row r="874" spans="1:11" x14ac:dyDescent="0.35">
      <c r="A874"/>
      <c r="B874"/>
      <c r="C874"/>
      <c r="D874"/>
      <c r="E874"/>
      <c r="F874" s="2"/>
      <c r="G874" s="350"/>
      <c r="H874" s="350"/>
      <c r="I874" s="350"/>
      <c r="J874" s="350"/>
      <c r="K874" s="1"/>
    </row>
    <row r="875" spans="1:11" x14ac:dyDescent="0.35">
      <c r="A875"/>
      <c r="B875"/>
      <c r="C875"/>
      <c r="D875"/>
      <c r="E875"/>
      <c r="F875" s="2"/>
      <c r="G875" s="350"/>
      <c r="H875" s="350"/>
      <c r="I875" s="350"/>
      <c r="J875" s="350"/>
      <c r="K875" s="1"/>
    </row>
    <row r="876" spans="1:11" x14ac:dyDescent="0.35">
      <c r="A876"/>
      <c r="B876"/>
      <c r="C876"/>
      <c r="D876"/>
      <c r="E876"/>
      <c r="F876" s="2"/>
      <c r="G876" s="350"/>
      <c r="H876" s="350"/>
      <c r="I876" s="350"/>
      <c r="J876" s="350"/>
      <c r="K876" s="1"/>
    </row>
    <row r="877" spans="1:11" x14ac:dyDescent="0.35">
      <c r="A877"/>
      <c r="B877"/>
      <c r="C877"/>
      <c r="D877"/>
      <c r="E877"/>
      <c r="F877" s="2"/>
      <c r="G877" s="350"/>
      <c r="H877" s="350"/>
      <c r="I877" s="350"/>
      <c r="J877" s="350"/>
      <c r="K877" s="1"/>
    </row>
    <row r="878" spans="1:11" x14ac:dyDescent="0.35">
      <c r="A878"/>
      <c r="B878"/>
      <c r="C878"/>
      <c r="D878"/>
      <c r="E878"/>
      <c r="F878" s="2"/>
      <c r="G878" s="350"/>
      <c r="H878" s="350"/>
      <c r="I878" s="350"/>
      <c r="J878" s="350"/>
      <c r="K878" s="1"/>
    </row>
    <row r="879" spans="1:11" x14ac:dyDescent="0.35">
      <c r="A879"/>
      <c r="B879"/>
      <c r="C879"/>
      <c r="D879"/>
      <c r="E879"/>
      <c r="F879" s="2"/>
      <c r="G879" s="350"/>
      <c r="H879" s="350"/>
      <c r="I879" s="350"/>
      <c r="J879" s="350"/>
      <c r="K879" s="1"/>
    </row>
    <row r="880" spans="1:11" x14ac:dyDescent="0.35">
      <c r="A880"/>
      <c r="B880"/>
      <c r="C880"/>
      <c r="D880"/>
      <c r="E880"/>
      <c r="F880" s="2"/>
      <c r="G880" s="350"/>
      <c r="H880" s="350"/>
      <c r="I880" s="350"/>
      <c r="J880" s="350"/>
      <c r="K880" s="1"/>
    </row>
    <row r="881" spans="1:11" x14ac:dyDescent="0.35">
      <c r="A881"/>
      <c r="B881"/>
      <c r="C881"/>
      <c r="D881"/>
      <c r="E881"/>
      <c r="F881" s="2"/>
      <c r="G881" s="350"/>
      <c r="H881" s="350"/>
      <c r="I881" s="350"/>
      <c r="J881" s="350"/>
      <c r="K881" s="1"/>
    </row>
    <row r="882" spans="1:11" x14ac:dyDescent="0.35">
      <c r="A882"/>
      <c r="B882"/>
      <c r="C882"/>
      <c r="D882"/>
      <c r="E882"/>
      <c r="F882" s="2"/>
      <c r="G882" s="350"/>
      <c r="H882" s="350"/>
      <c r="I882" s="350"/>
      <c r="J882" s="350"/>
      <c r="K882" s="1"/>
    </row>
    <row r="883" spans="1:11" x14ac:dyDescent="0.35">
      <c r="A883"/>
      <c r="B883"/>
      <c r="C883"/>
      <c r="D883"/>
      <c r="E883"/>
      <c r="F883" s="2"/>
      <c r="G883" s="350"/>
      <c r="H883" s="350"/>
      <c r="I883" s="350"/>
      <c r="J883" s="350"/>
      <c r="K883" s="1"/>
    </row>
    <row r="884" spans="1:11" x14ac:dyDescent="0.35">
      <c r="A884"/>
      <c r="B884"/>
      <c r="C884"/>
      <c r="D884"/>
      <c r="E884"/>
      <c r="F884" s="2"/>
      <c r="G884" s="350"/>
      <c r="H884" s="350"/>
      <c r="I884" s="350"/>
      <c r="J884" s="350"/>
      <c r="K884" s="1"/>
    </row>
    <row r="885" spans="1:11" x14ac:dyDescent="0.35">
      <c r="A885"/>
      <c r="B885"/>
      <c r="C885"/>
      <c r="D885"/>
      <c r="E885"/>
      <c r="F885" s="2"/>
      <c r="G885" s="350"/>
      <c r="H885" s="350"/>
      <c r="I885" s="350"/>
      <c r="J885" s="350"/>
      <c r="K885" s="1"/>
    </row>
    <row r="886" spans="1:11" x14ac:dyDescent="0.35">
      <c r="A886"/>
      <c r="B886"/>
      <c r="C886"/>
      <c r="D886"/>
      <c r="E886"/>
      <c r="F886" s="2"/>
      <c r="G886" s="350"/>
      <c r="H886" s="350"/>
      <c r="I886" s="350"/>
      <c r="J886" s="350"/>
      <c r="K886" s="1"/>
    </row>
    <row r="887" spans="1:11" x14ac:dyDescent="0.35">
      <c r="A887"/>
      <c r="B887"/>
      <c r="C887"/>
      <c r="D887"/>
      <c r="E887"/>
      <c r="F887" s="2"/>
      <c r="G887" s="350"/>
      <c r="H887" s="350"/>
      <c r="I887" s="350"/>
      <c r="J887" s="350"/>
      <c r="K887" s="1"/>
    </row>
    <row r="888" spans="1:11" x14ac:dyDescent="0.35">
      <c r="A888"/>
      <c r="B888"/>
      <c r="C888"/>
      <c r="D888"/>
      <c r="E888"/>
      <c r="F888" s="2"/>
      <c r="G888" s="350"/>
      <c r="H888" s="350"/>
      <c r="I888" s="350"/>
      <c r="J888" s="350"/>
      <c r="K888" s="1"/>
    </row>
    <row r="889" spans="1:11" x14ac:dyDescent="0.35">
      <c r="A889"/>
      <c r="B889"/>
      <c r="C889"/>
      <c r="D889"/>
      <c r="E889"/>
      <c r="F889" s="2"/>
      <c r="G889" s="350"/>
      <c r="H889" s="350"/>
      <c r="I889" s="350"/>
      <c r="J889" s="350"/>
      <c r="K889" s="1"/>
    </row>
    <row r="890" spans="1:11" x14ac:dyDescent="0.35">
      <c r="A890"/>
      <c r="B890"/>
      <c r="C890"/>
      <c r="D890"/>
      <c r="E890"/>
      <c r="F890" s="2"/>
      <c r="G890" s="350"/>
      <c r="H890" s="350"/>
      <c r="I890" s="350"/>
      <c r="J890" s="350"/>
      <c r="K890" s="1"/>
    </row>
    <row r="891" spans="1:11" x14ac:dyDescent="0.35">
      <c r="A891"/>
      <c r="B891"/>
      <c r="C891"/>
      <c r="D891"/>
      <c r="E891"/>
      <c r="F891" s="2"/>
      <c r="G891" s="350"/>
      <c r="H891" s="350"/>
      <c r="I891" s="350"/>
      <c r="J891" s="350"/>
      <c r="K891" s="1"/>
    </row>
    <row r="892" spans="1:11" x14ac:dyDescent="0.35">
      <c r="A892"/>
      <c r="B892"/>
      <c r="C892"/>
      <c r="D892"/>
      <c r="E892"/>
      <c r="F892" s="2"/>
      <c r="G892" s="350"/>
      <c r="H892" s="350"/>
      <c r="I892" s="350"/>
      <c r="J892" s="350"/>
      <c r="K892" s="1"/>
    </row>
    <row r="893" spans="1:11" x14ac:dyDescent="0.35">
      <c r="A893"/>
      <c r="B893"/>
      <c r="C893"/>
      <c r="D893"/>
      <c r="E893"/>
      <c r="F893" s="2"/>
      <c r="G893" s="350"/>
      <c r="H893" s="350"/>
      <c r="I893" s="350"/>
      <c r="J893" s="350"/>
      <c r="K893" s="1"/>
    </row>
    <row r="894" spans="1:11" x14ac:dyDescent="0.35">
      <c r="A894"/>
      <c r="B894"/>
      <c r="C894"/>
      <c r="D894"/>
      <c r="E894"/>
      <c r="F894" s="2"/>
      <c r="G894" s="350"/>
      <c r="H894" s="350"/>
      <c r="I894" s="350"/>
      <c r="J894" s="350"/>
      <c r="K894" s="1"/>
    </row>
    <row r="895" spans="1:11" x14ac:dyDescent="0.35">
      <c r="A895"/>
      <c r="B895"/>
      <c r="C895"/>
      <c r="D895"/>
      <c r="E895"/>
      <c r="F895" s="2"/>
      <c r="G895" s="350"/>
      <c r="H895" s="350"/>
      <c r="I895" s="350"/>
      <c r="J895" s="350"/>
      <c r="K895" s="1"/>
    </row>
    <row r="896" spans="1:11" x14ac:dyDescent="0.35">
      <c r="A896"/>
      <c r="B896"/>
      <c r="C896"/>
      <c r="D896"/>
      <c r="E896"/>
      <c r="F896" s="2"/>
      <c r="G896" s="350"/>
      <c r="H896" s="350"/>
      <c r="I896" s="350"/>
      <c r="J896" s="350"/>
      <c r="K896" s="1"/>
    </row>
    <row r="897" spans="1:24" x14ac:dyDescent="0.35">
      <c r="A897"/>
      <c r="B897"/>
      <c r="C897"/>
      <c r="D897"/>
      <c r="E897"/>
      <c r="F897" s="2"/>
      <c r="G897" s="350"/>
      <c r="H897" s="350"/>
      <c r="I897" s="350"/>
      <c r="J897" s="350"/>
      <c r="K897" s="1"/>
    </row>
    <row r="898" spans="1:24" x14ac:dyDescent="0.35">
      <c r="A898"/>
      <c r="B898"/>
      <c r="C898"/>
      <c r="D898"/>
      <c r="E898"/>
      <c r="F898" s="2"/>
      <c r="G898" s="350"/>
      <c r="H898" s="350"/>
      <c r="I898" s="350"/>
      <c r="J898" s="350"/>
      <c r="K898" s="1"/>
    </row>
    <row r="899" spans="1:24" x14ac:dyDescent="0.35">
      <c r="A899"/>
      <c r="B899"/>
      <c r="C899"/>
      <c r="D899"/>
      <c r="E899"/>
      <c r="F899" s="2"/>
      <c r="G899" s="350"/>
      <c r="H899" s="350"/>
      <c r="I899" s="350"/>
      <c r="J899" s="350"/>
      <c r="K899" s="1"/>
    </row>
    <row r="900" spans="1:24" x14ac:dyDescent="0.35">
      <c r="A900"/>
      <c r="B900"/>
      <c r="C900"/>
      <c r="D900"/>
      <c r="E900"/>
      <c r="F900" s="2"/>
      <c r="G900" s="350"/>
      <c r="H900" s="350"/>
      <c r="I900" s="350"/>
      <c r="J900" s="350"/>
      <c r="K900" s="1"/>
    </row>
    <row r="901" spans="1:24" x14ac:dyDescent="0.35">
      <c r="A901"/>
      <c r="B901"/>
      <c r="C901"/>
      <c r="D901"/>
      <c r="E901"/>
      <c r="F901" s="2"/>
      <c r="G901" s="350"/>
      <c r="H901" s="350"/>
      <c r="I901" s="350"/>
      <c r="J901" s="350"/>
      <c r="K901" s="1"/>
    </row>
    <row r="902" spans="1:24" x14ac:dyDescent="0.35">
      <c r="A902"/>
      <c r="B902"/>
      <c r="C902"/>
      <c r="D902"/>
      <c r="E902"/>
      <c r="F902" s="2"/>
      <c r="G902" s="350"/>
      <c r="H902" s="350"/>
      <c r="I902" s="350"/>
      <c r="J902" s="350"/>
      <c r="K902" s="352"/>
    </row>
    <row r="903" spans="1:24" x14ac:dyDescent="0.35">
      <c r="A903"/>
      <c r="B903"/>
      <c r="C903"/>
      <c r="D903"/>
      <c r="E903"/>
      <c r="F903" s="2"/>
      <c r="G903" s="350"/>
      <c r="H903" s="350"/>
      <c r="I903" s="350"/>
      <c r="J903" s="350"/>
      <c r="K903" s="352"/>
    </row>
    <row r="904" spans="1:24" x14ac:dyDescent="0.35">
      <c r="A904"/>
      <c r="B904"/>
      <c r="C904"/>
      <c r="D904"/>
      <c r="E904"/>
      <c r="F904" s="2"/>
      <c r="G904" s="350"/>
      <c r="H904" s="350"/>
      <c r="I904" s="350"/>
      <c r="J904" s="350"/>
      <c r="K904" s="352"/>
    </row>
    <row r="905" spans="1:24" x14ac:dyDescent="0.35">
      <c r="A905"/>
      <c r="B905"/>
      <c r="C905"/>
      <c r="D905"/>
      <c r="E905"/>
      <c r="F905" s="2"/>
      <c r="G905" s="350"/>
      <c r="H905" s="350"/>
      <c r="I905" s="350"/>
      <c r="J905" s="350"/>
      <c r="K905" s="352"/>
    </row>
    <row r="906" spans="1:24" x14ac:dyDescent="0.35">
      <c r="A906"/>
      <c r="B906"/>
      <c r="C906"/>
      <c r="D906"/>
      <c r="E906"/>
      <c r="F906" s="2"/>
      <c r="G906" s="350"/>
      <c r="H906" s="350"/>
      <c r="I906" s="350"/>
      <c r="J906" s="350"/>
      <c r="K906" s="352"/>
    </row>
    <row r="907" spans="1:24" x14ac:dyDescent="0.35">
      <c r="A907"/>
      <c r="B907"/>
      <c r="C907"/>
      <c r="D907"/>
      <c r="E907"/>
      <c r="F907" s="2"/>
      <c r="G907" s="350"/>
      <c r="H907" s="350"/>
      <c r="I907" s="350"/>
      <c r="J907" s="350"/>
      <c r="K907" s="352"/>
      <c r="W907" s="16"/>
      <c r="X907" s="16"/>
    </row>
    <row r="908" spans="1:24" x14ac:dyDescent="0.35">
      <c r="A908"/>
      <c r="B908"/>
      <c r="C908"/>
      <c r="D908"/>
      <c r="E908"/>
      <c r="F908" s="2"/>
      <c r="G908" s="350"/>
      <c r="H908" s="350"/>
      <c r="I908" s="350"/>
      <c r="J908" s="350"/>
      <c r="K908" s="352"/>
    </row>
    <row r="909" spans="1:24" x14ac:dyDescent="0.35">
      <c r="A909"/>
      <c r="B909"/>
      <c r="C909"/>
      <c r="D909"/>
      <c r="E909"/>
      <c r="F909" s="2"/>
      <c r="G909" s="350"/>
      <c r="H909" s="350"/>
      <c r="I909" s="350"/>
      <c r="J909" s="350"/>
      <c r="K909" s="352"/>
    </row>
    <row r="910" spans="1:24" x14ac:dyDescent="0.35">
      <c r="A910"/>
      <c r="B910"/>
      <c r="C910"/>
      <c r="D910"/>
      <c r="E910"/>
      <c r="F910" s="2"/>
      <c r="G910" s="350"/>
      <c r="H910" s="350"/>
      <c r="I910" s="350"/>
      <c r="J910" s="350"/>
      <c r="K910" s="352"/>
    </row>
    <row r="911" spans="1:24" x14ac:dyDescent="0.35">
      <c r="A911"/>
      <c r="B911"/>
      <c r="C911"/>
      <c r="D911"/>
      <c r="E911"/>
      <c r="F911" s="2"/>
      <c r="G911" s="350"/>
      <c r="H911" s="350"/>
      <c r="I911" s="350"/>
      <c r="J911" s="350"/>
      <c r="K911" s="352"/>
    </row>
    <row r="912" spans="1:24" x14ac:dyDescent="0.35">
      <c r="A912"/>
      <c r="B912"/>
      <c r="C912"/>
      <c r="D912"/>
      <c r="E912"/>
      <c r="F912" s="2"/>
      <c r="G912" s="350"/>
      <c r="H912" s="350"/>
      <c r="I912" s="350"/>
      <c r="J912" s="350"/>
      <c r="K912" s="352"/>
    </row>
    <row r="913" spans="1:11" x14ac:dyDescent="0.35">
      <c r="A913"/>
      <c r="B913"/>
      <c r="C913"/>
      <c r="D913"/>
      <c r="E913"/>
      <c r="F913" s="2"/>
      <c r="G913" s="350"/>
      <c r="H913" s="350"/>
      <c r="I913" s="350"/>
      <c r="J913" s="350"/>
      <c r="K913" s="352"/>
    </row>
    <row r="914" spans="1:11" x14ac:dyDescent="0.35">
      <c r="A914"/>
      <c r="B914"/>
      <c r="C914"/>
      <c r="D914"/>
      <c r="E914"/>
      <c r="F914" s="2"/>
      <c r="G914" s="350"/>
      <c r="H914" s="350"/>
      <c r="I914" s="350"/>
      <c r="J914" s="350"/>
      <c r="K914" s="352"/>
    </row>
    <row r="915" spans="1:11" x14ac:dyDescent="0.35">
      <c r="A915"/>
      <c r="B915"/>
      <c r="C915"/>
      <c r="D915"/>
      <c r="E915"/>
      <c r="F915" s="2"/>
      <c r="G915" s="350"/>
      <c r="H915" s="350"/>
      <c r="I915" s="350"/>
      <c r="J915" s="350"/>
      <c r="K915" s="352"/>
    </row>
    <row r="916" spans="1:11" x14ac:dyDescent="0.35">
      <c r="A916"/>
      <c r="B916"/>
      <c r="C916"/>
      <c r="D916"/>
      <c r="E916"/>
      <c r="F916" s="2"/>
      <c r="G916" s="350"/>
      <c r="H916" s="350"/>
      <c r="I916" s="350"/>
      <c r="J916" s="350"/>
      <c r="K916" s="352"/>
    </row>
    <row r="917" spans="1:11" x14ac:dyDescent="0.35">
      <c r="A917"/>
      <c r="B917"/>
      <c r="C917"/>
      <c r="D917"/>
      <c r="E917"/>
      <c r="F917" s="2"/>
      <c r="G917" s="350"/>
      <c r="H917" s="350"/>
      <c r="I917" s="350"/>
      <c r="J917" s="350"/>
      <c r="K917" s="352"/>
    </row>
    <row r="918" spans="1:11" x14ac:dyDescent="0.35">
      <c r="A918"/>
      <c r="B918"/>
      <c r="C918"/>
      <c r="D918"/>
      <c r="E918"/>
      <c r="F918" s="2"/>
      <c r="G918" s="350"/>
      <c r="H918" s="350"/>
      <c r="I918" s="350"/>
      <c r="J918" s="350"/>
      <c r="K918" s="352"/>
    </row>
    <row r="919" spans="1:11" x14ac:dyDescent="0.35">
      <c r="A919"/>
      <c r="B919"/>
      <c r="C919"/>
      <c r="D919"/>
      <c r="E919"/>
      <c r="F919" s="2"/>
      <c r="G919" s="350"/>
      <c r="H919" s="350"/>
      <c r="I919" s="350"/>
      <c r="J919" s="350"/>
      <c r="K919" s="352"/>
    </row>
    <row r="920" spans="1:11" x14ac:dyDescent="0.35">
      <c r="A920"/>
      <c r="B920"/>
      <c r="C920"/>
      <c r="D920"/>
      <c r="E920"/>
      <c r="F920" s="2"/>
      <c r="G920" s="350"/>
      <c r="H920" s="350"/>
      <c r="I920" s="350"/>
      <c r="J920" s="350"/>
      <c r="K920" s="352"/>
    </row>
    <row r="921" spans="1:11" x14ac:dyDescent="0.35">
      <c r="A921"/>
      <c r="B921"/>
      <c r="C921"/>
      <c r="D921"/>
      <c r="E921"/>
      <c r="F921" s="2"/>
      <c r="G921" s="350"/>
      <c r="H921" s="350"/>
      <c r="I921" s="350"/>
      <c r="J921" s="350"/>
      <c r="K921" s="352"/>
    </row>
    <row r="922" spans="1:11" x14ac:dyDescent="0.35">
      <c r="A922"/>
      <c r="B922"/>
      <c r="C922"/>
      <c r="D922"/>
      <c r="E922"/>
      <c r="F922" s="2"/>
      <c r="G922" s="350"/>
      <c r="H922" s="350"/>
      <c r="I922" s="350"/>
      <c r="J922" s="350"/>
      <c r="K922" s="352"/>
    </row>
    <row r="923" spans="1:11" x14ac:dyDescent="0.35">
      <c r="A923"/>
      <c r="B923"/>
      <c r="C923"/>
      <c r="D923"/>
      <c r="E923"/>
      <c r="F923" s="2"/>
      <c r="G923" s="350"/>
      <c r="H923" s="350"/>
      <c r="I923" s="350"/>
      <c r="J923" s="350"/>
      <c r="K923" s="352"/>
    </row>
    <row r="924" spans="1:11" x14ac:dyDescent="0.35">
      <c r="A924"/>
      <c r="B924"/>
      <c r="C924"/>
      <c r="D924"/>
      <c r="E924"/>
      <c r="F924" s="2"/>
      <c r="G924" s="350"/>
      <c r="H924" s="350"/>
      <c r="I924" s="350"/>
      <c r="J924" s="350"/>
      <c r="K924" s="352"/>
    </row>
    <row r="925" spans="1:11" x14ac:dyDescent="0.35">
      <c r="A925"/>
      <c r="B925"/>
      <c r="C925"/>
      <c r="D925"/>
      <c r="E925"/>
      <c r="F925" s="2"/>
      <c r="G925" s="350"/>
      <c r="H925" s="350"/>
      <c r="I925" s="350"/>
      <c r="J925" s="350"/>
      <c r="K925" s="352"/>
    </row>
    <row r="926" spans="1:11" x14ac:dyDescent="0.35">
      <c r="A926"/>
      <c r="B926"/>
      <c r="C926"/>
      <c r="D926"/>
      <c r="E926"/>
      <c r="F926" s="2"/>
      <c r="G926" s="350"/>
      <c r="H926" s="350"/>
      <c r="I926" s="350"/>
      <c r="J926" s="350"/>
      <c r="K926" s="352"/>
    </row>
    <row r="927" spans="1:11" x14ac:dyDescent="0.35">
      <c r="A927"/>
      <c r="B927"/>
      <c r="C927"/>
      <c r="D927"/>
      <c r="E927"/>
      <c r="F927" s="2"/>
      <c r="G927" s="350"/>
      <c r="H927" s="350"/>
      <c r="I927" s="350"/>
      <c r="J927" s="350"/>
      <c r="K927" s="352"/>
    </row>
    <row r="928" spans="1:11" x14ac:dyDescent="0.35">
      <c r="A928"/>
      <c r="B928"/>
      <c r="C928"/>
      <c r="D928"/>
      <c r="E928"/>
      <c r="F928" s="2"/>
      <c r="G928" s="350"/>
      <c r="H928" s="350"/>
      <c r="I928" s="350"/>
      <c r="J928" s="350"/>
      <c r="K928" s="352"/>
    </row>
    <row r="929" spans="1:11" x14ac:dyDescent="0.35">
      <c r="A929"/>
      <c r="B929"/>
      <c r="C929"/>
      <c r="D929"/>
      <c r="E929"/>
      <c r="F929" s="2"/>
      <c r="G929" s="350"/>
      <c r="H929" s="350"/>
      <c r="I929" s="350"/>
      <c r="J929" s="350"/>
      <c r="K929" s="352"/>
    </row>
    <row r="930" spans="1:11" x14ac:dyDescent="0.35">
      <c r="A930"/>
      <c r="B930"/>
      <c r="C930"/>
      <c r="D930"/>
      <c r="E930"/>
      <c r="F930" s="2"/>
      <c r="G930" s="350"/>
      <c r="H930" s="350"/>
      <c r="I930" s="350"/>
      <c r="J930" s="350"/>
      <c r="K930" s="352"/>
    </row>
    <row r="931" spans="1:11" x14ac:dyDescent="0.35">
      <c r="A931"/>
      <c r="B931"/>
      <c r="C931"/>
      <c r="D931"/>
      <c r="E931"/>
      <c r="F931" s="2"/>
      <c r="G931" s="350"/>
      <c r="H931" s="350"/>
      <c r="I931" s="350"/>
      <c r="J931" s="350"/>
      <c r="K931" s="352"/>
    </row>
    <row r="932" spans="1:11" x14ac:dyDescent="0.35">
      <c r="A932"/>
      <c r="B932"/>
      <c r="C932"/>
      <c r="D932"/>
      <c r="E932"/>
      <c r="F932" s="2"/>
      <c r="G932" s="350"/>
      <c r="H932" s="350"/>
      <c r="I932" s="350"/>
      <c r="J932" s="350"/>
      <c r="K932" s="352"/>
    </row>
    <row r="933" spans="1:11" x14ac:dyDescent="0.35">
      <c r="A933"/>
      <c r="B933"/>
      <c r="C933"/>
      <c r="D933"/>
      <c r="E933"/>
      <c r="F933" s="2"/>
      <c r="G933" s="350"/>
      <c r="H933" s="350"/>
      <c r="I933" s="350"/>
      <c r="J933" s="350"/>
      <c r="K933" s="352"/>
    </row>
    <row r="934" spans="1:11" x14ac:dyDescent="0.35">
      <c r="A934"/>
      <c r="B934"/>
      <c r="C934"/>
      <c r="D934"/>
      <c r="E934"/>
      <c r="F934" s="2"/>
      <c r="G934" s="350"/>
      <c r="H934" s="350"/>
      <c r="I934" s="350"/>
      <c r="J934" s="350"/>
      <c r="K934" s="352"/>
    </row>
    <row r="935" spans="1:11" x14ac:dyDescent="0.35">
      <c r="A935"/>
      <c r="B935"/>
      <c r="C935"/>
      <c r="D935"/>
      <c r="E935"/>
      <c r="F935" s="2"/>
      <c r="G935" s="350"/>
      <c r="H935" s="350"/>
      <c r="I935" s="350"/>
      <c r="J935" s="350"/>
      <c r="K935" s="352"/>
    </row>
    <row r="936" spans="1:11" x14ac:dyDescent="0.35">
      <c r="A936"/>
      <c r="B936"/>
      <c r="C936"/>
      <c r="D936"/>
      <c r="E936"/>
      <c r="F936" s="2"/>
      <c r="G936" s="350"/>
      <c r="H936" s="350"/>
      <c r="I936" s="350"/>
      <c r="J936" s="350"/>
      <c r="K936" s="352"/>
    </row>
    <row r="937" spans="1:11" x14ac:dyDescent="0.35">
      <c r="A937"/>
      <c r="B937"/>
      <c r="C937"/>
      <c r="D937"/>
      <c r="E937"/>
      <c r="F937" s="2"/>
      <c r="G937" s="350"/>
      <c r="H937" s="350"/>
      <c r="I937" s="350"/>
      <c r="J937" s="350"/>
      <c r="K937" s="352"/>
    </row>
    <row r="938" spans="1:11" x14ac:dyDescent="0.35">
      <c r="A938"/>
      <c r="B938"/>
      <c r="C938"/>
      <c r="D938"/>
      <c r="E938"/>
      <c r="F938" s="2"/>
      <c r="G938" s="350"/>
      <c r="H938" s="350"/>
      <c r="I938" s="350"/>
      <c r="J938" s="350"/>
      <c r="K938" s="352"/>
    </row>
    <row r="939" spans="1:11" x14ac:dyDescent="0.35">
      <c r="A939"/>
      <c r="B939"/>
      <c r="C939"/>
      <c r="D939"/>
      <c r="E939"/>
      <c r="F939" s="2"/>
      <c r="G939" s="350"/>
      <c r="H939" s="350"/>
      <c r="I939" s="350"/>
      <c r="J939" s="350"/>
      <c r="K939" s="352"/>
    </row>
    <row r="940" spans="1:11" x14ac:dyDescent="0.35">
      <c r="A940"/>
      <c r="B940"/>
      <c r="C940"/>
      <c r="D940"/>
      <c r="E940"/>
      <c r="F940" s="2"/>
      <c r="G940" s="350"/>
      <c r="H940" s="350"/>
      <c r="I940" s="350"/>
      <c r="J940" s="350"/>
      <c r="K940" s="352"/>
    </row>
    <row r="941" spans="1:11" x14ac:dyDescent="0.35">
      <c r="A941"/>
      <c r="B941"/>
      <c r="C941"/>
      <c r="D941"/>
      <c r="E941"/>
      <c r="F941" s="2"/>
      <c r="G941" s="350"/>
      <c r="H941" s="350"/>
      <c r="I941" s="350"/>
      <c r="J941" s="350"/>
      <c r="K941" s="352"/>
    </row>
    <row r="942" spans="1:11" x14ac:dyDescent="0.35">
      <c r="A942"/>
      <c r="B942"/>
      <c r="C942"/>
      <c r="D942"/>
      <c r="E942"/>
      <c r="F942" s="2"/>
      <c r="G942" s="350"/>
      <c r="H942" s="350"/>
      <c r="I942" s="350"/>
      <c r="J942" s="350"/>
      <c r="K942" s="352"/>
    </row>
    <row r="943" spans="1:11" x14ac:dyDescent="0.35">
      <c r="A943"/>
      <c r="B943"/>
      <c r="C943"/>
      <c r="D943"/>
      <c r="E943"/>
      <c r="F943" s="2"/>
      <c r="G943" s="350"/>
      <c r="H943" s="350"/>
      <c r="I943" s="350"/>
      <c r="J943" s="350"/>
      <c r="K943" s="352"/>
    </row>
    <row r="944" spans="1:11" x14ac:dyDescent="0.35">
      <c r="A944"/>
      <c r="B944"/>
      <c r="C944"/>
      <c r="D944"/>
      <c r="E944"/>
      <c r="F944" s="2"/>
      <c r="G944" s="350"/>
      <c r="H944" s="350"/>
      <c r="I944" s="350"/>
      <c r="J944" s="350"/>
      <c r="K944" s="352"/>
    </row>
    <row r="945" spans="1:11" x14ac:dyDescent="0.35">
      <c r="A945"/>
      <c r="B945"/>
      <c r="C945"/>
      <c r="D945"/>
      <c r="E945"/>
      <c r="F945" s="2"/>
      <c r="G945" s="350"/>
      <c r="H945" s="350"/>
      <c r="I945" s="350"/>
      <c r="J945" s="350"/>
      <c r="K945" s="352"/>
    </row>
    <row r="946" spans="1:11" x14ac:dyDescent="0.35">
      <c r="A946"/>
      <c r="B946"/>
      <c r="C946"/>
      <c r="D946"/>
      <c r="E946"/>
      <c r="F946" s="2"/>
      <c r="G946" s="350"/>
      <c r="H946" s="350"/>
      <c r="I946" s="350"/>
      <c r="J946" s="350"/>
      <c r="K946" s="352"/>
    </row>
    <row r="947" spans="1:11" x14ac:dyDescent="0.35">
      <c r="A947"/>
      <c r="B947"/>
      <c r="C947"/>
      <c r="D947"/>
      <c r="E947"/>
      <c r="F947" s="2"/>
      <c r="G947" s="350"/>
      <c r="H947" s="350"/>
      <c r="I947" s="350"/>
      <c r="J947" s="350"/>
      <c r="K947" s="352"/>
    </row>
    <row r="948" spans="1:11" x14ac:dyDescent="0.35">
      <c r="A948"/>
      <c r="B948"/>
      <c r="C948"/>
      <c r="D948"/>
      <c r="E948"/>
      <c r="F948" s="2"/>
      <c r="G948" s="350"/>
      <c r="H948" s="350"/>
      <c r="I948" s="350"/>
      <c r="J948" s="350"/>
      <c r="K948" s="352"/>
    </row>
    <row r="949" spans="1:11" x14ac:dyDescent="0.35">
      <c r="A949"/>
      <c r="B949"/>
      <c r="C949"/>
      <c r="D949"/>
      <c r="E949"/>
      <c r="F949" s="2"/>
      <c r="G949" s="350"/>
      <c r="H949" s="350"/>
      <c r="I949" s="350"/>
      <c r="J949" s="350"/>
      <c r="K949" s="352"/>
    </row>
    <row r="950" spans="1:11" x14ac:dyDescent="0.35">
      <c r="A950"/>
      <c r="B950"/>
      <c r="C950"/>
      <c r="D950"/>
      <c r="E950"/>
      <c r="F950" s="2"/>
      <c r="G950" s="350"/>
      <c r="H950" s="350"/>
      <c r="I950" s="350"/>
      <c r="J950" s="350"/>
      <c r="K950" s="352"/>
    </row>
    <row r="951" spans="1:11" x14ac:dyDescent="0.35">
      <c r="A951"/>
      <c r="B951"/>
      <c r="C951"/>
      <c r="D951"/>
      <c r="E951"/>
      <c r="F951" s="2"/>
      <c r="G951" s="350"/>
      <c r="H951" s="350"/>
      <c r="I951" s="350"/>
      <c r="J951" s="350"/>
      <c r="K951" s="352"/>
    </row>
    <row r="952" spans="1:11" x14ac:dyDescent="0.35">
      <c r="A952"/>
      <c r="B952"/>
      <c r="C952"/>
      <c r="D952"/>
      <c r="E952"/>
      <c r="F952" s="2"/>
      <c r="G952" s="350"/>
      <c r="H952" s="350"/>
      <c r="I952" s="350"/>
      <c r="J952" s="350"/>
      <c r="K952" s="352"/>
    </row>
    <row r="953" spans="1:11" x14ac:dyDescent="0.35">
      <c r="A953"/>
      <c r="B953"/>
      <c r="C953"/>
      <c r="D953"/>
      <c r="E953"/>
      <c r="F953" s="2"/>
      <c r="G953" s="350"/>
      <c r="H953" s="350"/>
      <c r="I953" s="350"/>
      <c r="J953" s="350"/>
      <c r="K953" s="352"/>
    </row>
    <row r="954" spans="1:11" x14ac:dyDescent="0.35">
      <c r="A954"/>
      <c r="B954"/>
      <c r="C954"/>
      <c r="D954"/>
      <c r="E954"/>
      <c r="F954" s="2"/>
      <c r="G954" s="350"/>
      <c r="H954" s="350"/>
      <c r="I954" s="350"/>
      <c r="J954" s="350"/>
      <c r="K954" s="352"/>
    </row>
    <row r="955" spans="1:11" x14ac:dyDescent="0.35">
      <c r="A955"/>
      <c r="B955"/>
      <c r="C955"/>
      <c r="D955"/>
      <c r="E955"/>
      <c r="F955" s="2"/>
      <c r="G955" s="350"/>
      <c r="H955" s="350"/>
      <c r="I955" s="350"/>
      <c r="J955" s="350"/>
      <c r="K955" s="352"/>
    </row>
    <row r="956" spans="1:11" x14ac:dyDescent="0.35">
      <c r="A956"/>
      <c r="B956"/>
      <c r="C956"/>
      <c r="D956"/>
      <c r="E956"/>
      <c r="F956" s="2"/>
      <c r="G956" s="350"/>
      <c r="H956" s="350"/>
      <c r="I956" s="350"/>
      <c r="J956" s="350"/>
      <c r="K956" s="352"/>
    </row>
    <row r="957" spans="1:11" x14ac:dyDescent="0.35">
      <c r="A957"/>
      <c r="B957"/>
      <c r="C957"/>
      <c r="D957"/>
      <c r="E957"/>
      <c r="F957" s="2"/>
      <c r="G957" s="350"/>
      <c r="H957" s="350"/>
      <c r="I957" s="350"/>
      <c r="J957" s="350"/>
      <c r="K957" s="352"/>
    </row>
    <row r="958" spans="1:11" x14ac:dyDescent="0.35">
      <c r="A958"/>
      <c r="B958"/>
      <c r="C958"/>
      <c r="D958"/>
      <c r="E958"/>
      <c r="F958" s="2"/>
      <c r="G958" s="350"/>
      <c r="H958" s="350"/>
      <c r="I958" s="350"/>
      <c r="J958" s="350"/>
      <c r="K958" s="352"/>
    </row>
    <row r="959" spans="1:11" x14ac:dyDescent="0.35">
      <c r="A959"/>
      <c r="B959"/>
      <c r="C959"/>
      <c r="D959"/>
      <c r="E959"/>
      <c r="F959" s="2"/>
      <c r="G959" s="350"/>
      <c r="H959" s="350"/>
      <c r="I959" s="350"/>
      <c r="J959" s="350"/>
      <c r="K959" s="352"/>
    </row>
    <row r="960" spans="1:11" x14ac:dyDescent="0.35">
      <c r="A960"/>
      <c r="B960"/>
      <c r="C960"/>
      <c r="D960"/>
      <c r="E960"/>
      <c r="F960" s="2"/>
      <c r="G960" s="350"/>
      <c r="H960" s="350"/>
      <c r="I960" s="350"/>
      <c r="J960" s="350"/>
      <c r="K960" s="352"/>
    </row>
    <row r="961" spans="1:11" x14ac:dyDescent="0.35">
      <c r="A961"/>
      <c r="B961"/>
      <c r="C961"/>
      <c r="D961"/>
      <c r="E961"/>
      <c r="F961" s="2"/>
      <c r="G961" s="350"/>
      <c r="H961" s="350"/>
      <c r="I961" s="350"/>
      <c r="J961" s="350"/>
      <c r="K961" s="352"/>
    </row>
    <row r="962" spans="1:11" x14ac:dyDescent="0.35">
      <c r="A962"/>
      <c r="B962"/>
      <c r="C962"/>
      <c r="D962"/>
      <c r="E962"/>
      <c r="F962" s="2"/>
      <c r="G962" s="350"/>
      <c r="H962" s="350"/>
      <c r="I962" s="350"/>
      <c r="J962" s="350"/>
      <c r="K962" s="352"/>
    </row>
    <row r="963" spans="1:11" x14ac:dyDescent="0.35">
      <c r="A963"/>
      <c r="B963"/>
      <c r="C963"/>
      <c r="D963"/>
      <c r="E963"/>
      <c r="F963" s="2"/>
      <c r="G963" s="350"/>
      <c r="H963" s="350"/>
      <c r="I963" s="350"/>
      <c r="J963" s="350"/>
      <c r="K963" s="352"/>
    </row>
    <row r="964" spans="1:11" x14ac:dyDescent="0.35">
      <c r="A964"/>
      <c r="B964"/>
      <c r="C964"/>
      <c r="D964"/>
      <c r="E964"/>
      <c r="F964" s="2"/>
      <c r="G964" s="350"/>
      <c r="H964" s="350"/>
      <c r="I964" s="350"/>
      <c r="J964" s="350"/>
      <c r="K964" s="352"/>
    </row>
    <row r="965" spans="1:11" x14ac:dyDescent="0.35">
      <c r="A965"/>
      <c r="B965"/>
      <c r="C965"/>
      <c r="D965"/>
      <c r="E965"/>
      <c r="F965" s="2"/>
      <c r="G965" s="350"/>
      <c r="H965" s="350"/>
      <c r="I965" s="350"/>
      <c r="J965" s="350"/>
      <c r="K965" s="352"/>
    </row>
    <row r="966" spans="1:11" x14ac:dyDescent="0.35">
      <c r="A966"/>
      <c r="B966"/>
      <c r="C966"/>
      <c r="D966"/>
      <c r="E966"/>
      <c r="F966" s="2"/>
      <c r="G966" s="350"/>
      <c r="H966" s="350"/>
      <c r="I966" s="350"/>
      <c r="J966" s="350"/>
      <c r="K966" s="352"/>
    </row>
    <row r="967" spans="1:11" x14ac:dyDescent="0.35">
      <c r="A967"/>
      <c r="B967"/>
      <c r="C967"/>
      <c r="D967"/>
      <c r="E967"/>
      <c r="F967" s="2"/>
      <c r="G967" s="350"/>
      <c r="H967" s="350"/>
      <c r="I967" s="350"/>
      <c r="J967" s="350"/>
      <c r="K967" s="352"/>
    </row>
    <row r="968" spans="1:11" x14ac:dyDescent="0.35">
      <c r="A968"/>
      <c r="B968"/>
      <c r="C968"/>
      <c r="D968"/>
      <c r="E968"/>
      <c r="F968" s="2"/>
      <c r="G968" s="350"/>
      <c r="H968" s="350"/>
      <c r="I968" s="350"/>
      <c r="J968" s="350"/>
      <c r="K968" s="352"/>
    </row>
    <row r="969" spans="1:11" x14ac:dyDescent="0.35">
      <c r="A969"/>
      <c r="B969"/>
      <c r="C969"/>
      <c r="D969"/>
      <c r="E969"/>
      <c r="F969" s="2"/>
      <c r="G969" s="350"/>
      <c r="H969" s="350"/>
      <c r="I969" s="350"/>
      <c r="J969" s="350"/>
      <c r="K969" s="352"/>
    </row>
    <row r="970" spans="1:11" x14ac:dyDescent="0.35">
      <c r="A970"/>
      <c r="B970"/>
      <c r="C970"/>
      <c r="D970"/>
      <c r="E970"/>
      <c r="F970" s="2"/>
      <c r="G970" s="350"/>
      <c r="H970" s="350"/>
      <c r="I970" s="350"/>
      <c r="J970" s="350"/>
      <c r="K970" s="352"/>
    </row>
    <row r="971" spans="1:11" x14ac:dyDescent="0.35">
      <c r="A971"/>
      <c r="B971"/>
      <c r="C971"/>
      <c r="D971"/>
      <c r="E971"/>
      <c r="F971" s="2"/>
      <c r="G971" s="350"/>
      <c r="H971" s="350"/>
      <c r="I971" s="350"/>
      <c r="J971" s="350"/>
      <c r="K971" s="352"/>
    </row>
    <row r="972" spans="1:11" x14ac:dyDescent="0.35">
      <c r="A972"/>
      <c r="B972"/>
      <c r="C972"/>
      <c r="D972"/>
      <c r="E972"/>
      <c r="F972" s="2"/>
      <c r="G972" s="350"/>
      <c r="H972" s="350"/>
      <c r="I972" s="350"/>
      <c r="J972" s="350"/>
      <c r="K972" s="352"/>
    </row>
    <row r="973" spans="1:11" x14ac:dyDescent="0.35">
      <c r="A973"/>
      <c r="B973"/>
      <c r="C973"/>
      <c r="D973"/>
      <c r="E973"/>
      <c r="F973" s="2"/>
      <c r="G973" s="350"/>
      <c r="H973" s="350"/>
      <c r="I973" s="350"/>
      <c r="J973" s="350"/>
      <c r="K973" s="352"/>
    </row>
    <row r="974" spans="1:11" x14ac:dyDescent="0.35">
      <c r="A974"/>
      <c r="B974"/>
      <c r="C974"/>
      <c r="D974"/>
      <c r="E974"/>
      <c r="F974" s="2"/>
      <c r="G974" s="350"/>
      <c r="H974" s="350"/>
      <c r="I974" s="350"/>
      <c r="J974" s="350"/>
      <c r="K974" s="352"/>
    </row>
    <row r="975" spans="1:11" x14ac:dyDescent="0.35">
      <c r="A975"/>
      <c r="B975"/>
      <c r="C975"/>
      <c r="D975"/>
      <c r="E975"/>
      <c r="F975" s="2"/>
      <c r="G975" s="350"/>
      <c r="H975" s="350"/>
      <c r="I975" s="350"/>
      <c r="J975" s="350"/>
      <c r="K975" s="352"/>
    </row>
    <row r="976" spans="1:11" x14ac:dyDescent="0.35">
      <c r="A976"/>
      <c r="B976"/>
      <c r="C976"/>
      <c r="D976"/>
      <c r="E976"/>
      <c r="F976" s="2"/>
      <c r="G976" s="350"/>
      <c r="H976" s="350"/>
      <c r="I976" s="350"/>
      <c r="J976" s="350"/>
      <c r="K976" s="352"/>
    </row>
    <row r="977" spans="1:11" x14ac:dyDescent="0.35">
      <c r="A977"/>
      <c r="B977"/>
      <c r="C977"/>
      <c r="D977"/>
      <c r="E977"/>
      <c r="F977" s="2"/>
      <c r="G977" s="350"/>
      <c r="H977" s="350"/>
      <c r="I977" s="350"/>
      <c r="J977" s="350"/>
      <c r="K977" s="352"/>
    </row>
    <row r="978" spans="1:11" x14ac:dyDescent="0.35">
      <c r="A978"/>
      <c r="B978"/>
      <c r="C978"/>
      <c r="D978"/>
      <c r="E978"/>
      <c r="F978" s="2"/>
      <c r="G978" s="350"/>
      <c r="H978" s="350"/>
      <c r="I978" s="350"/>
      <c r="J978" s="350"/>
      <c r="K978" s="352"/>
    </row>
    <row r="979" spans="1:11" x14ac:dyDescent="0.35">
      <c r="A979"/>
      <c r="B979"/>
      <c r="C979"/>
      <c r="D979"/>
      <c r="E979"/>
      <c r="F979" s="2"/>
      <c r="G979" s="350"/>
      <c r="H979" s="350"/>
      <c r="I979" s="350"/>
      <c r="J979" s="350"/>
      <c r="K979" s="352"/>
    </row>
    <row r="980" spans="1:11" x14ac:dyDescent="0.35">
      <c r="A980"/>
      <c r="B980"/>
      <c r="C980"/>
      <c r="D980"/>
      <c r="E980"/>
      <c r="F980" s="2"/>
      <c r="G980" s="350"/>
      <c r="H980" s="350"/>
      <c r="I980" s="350"/>
      <c r="J980" s="350"/>
      <c r="K980" s="352"/>
    </row>
    <row r="981" spans="1:11" x14ac:dyDescent="0.35">
      <c r="A981"/>
      <c r="B981"/>
      <c r="C981"/>
      <c r="D981"/>
      <c r="E981"/>
      <c r="F981" s="2"/>
      <c r="G981" s="350"/>
      <c r="H981" s="350"/>
      <c r="I981" s="350"/>
      <c r="J981" s="350"/>
      <c r="K981" s="352"/>
    </row>
    <row r="982" spans="1:11" x14ac:dyDescent="0.35">
      <c r="A982"/>
      <c r="B982"/>
      <c r="C982"/>
      <c r="D982"/>
      <c r="E982"/>
      <c r="F982" s="2"/>
      <c r="G982" s="350"/>
      <c r="H982" s="350"/>
      <c r="I982" s="350"/>
      <c r="J982" s="350"/>
      <c r="K982" s="352"/>
    </row>
    <row r="983" spans="1:11" x14ac:dyDescent="0.35">
      <c r="A983"/>
      <c r="B983"/>
      <c r="C983"/>
      <c r="D983"/>
      <c r="E983"/>
      <c r="F983" s="2"/>
      <c r="G983" s="350"/>
      <c r="H983" s="350"/>
      <c r="I983" s="350"/>
      <c r="J983" s="350"/>
      <c r="K983" s="352"/>
    </row>
    <row r="984" spans="1:11" x14ac:dyDescent="0.35">
      <c r="A984"/>
      <c r="B984"/>
      <c r="C984"/>
      <c r="D984"/>
      <c r="E984"/>
      <c r="F984" s="2"/>
      <c r="G984" s="350"/>
      <c r="H984" s="350"/>
      <c r="I984" s="350"/>
      <c r="J984" s="350"/>
      <c r="K984" s="352"/>
    </row>
    <row r="985" spans="1:11" x14ac:dyDescent="0.35">
      <c r="A985"/>
      <c r="B985"/>
      <c r="C985"/>
      <c r="D985"/>
      <c r="E985"/>
      <c r="F985" s="2"/>
      <c r="G985" s="350"/>
      <c r="H985" s="350"/>
      <c r="I985" s="350"/>
      <c r="J985" s="350"/>
      <c r="K985" s="352"/>
    </row>
    <row r="986" spans="1:11" x14ac:dyDescent="0.35">
      <c r="A986"/>
      <c r="B986"/>
      <c r="C986"/>
      <c r="D986"/>
      <c r="E986"/>
      <c r="F986" s="2"/>
      <c r="G986" s="350"/>
      <c r="H986" s="350"/>
      <c r="I986" s="350"/>
      <c r="J986" s="350"/>
      <c r="K986" s="352"/>
    </row>
    <row r="987" spans="1:11" x14ac:dyDescent="0.35">
      <c r="A987"/>
      <c r="B987"/>
      <c r="C987"/>
      <c r="D987"/>
      <c r="E987"/>
      <c r="F987" s="2"/>
      <c r="G987" s="350"/>
      <c r="H987" s="350"/>
      <c r="I987" s="350"/>
      <c r="J987" s="350"/>
      <c r="K987" s="352"/>
    </row>
    <row r="988" spans="1:11" x14ac:dyDescent="0.35">
      <c r="A988"/>
      <c r="B988"/>
      <c r="C988"/>
      <c r="D988"/>
      <c r="E988"/>
      <c r="F988" s="2"/>
      <c r="G988" s="350"/>
      <c r="H988" s="350"/>
      <c r="I988" s="350"/>
      <c r="J988" s="350"/>
      <c r="K988" s="352"/>
    </row>
    <row r="989" spans="1:11" x14ac:dyDescent="0.35">
      <c r="A989"/>
      <c r="B989"/>
      <c r="C989"/>
      <c r="D989"/>
      <c r="E989"/>
      <c r="F989" s="2"/>
      <c r="G989" s="350"/>
      <c r="H989" s="350"/>
      <c r="I989" s="350"/>
      <c r="J989" s="350"/>
      <c r="K989" s="352"/>
    </row>
    <row r="990" spans="1:11" x14ac:dyDescent="0.35">
      <c r="A990"/>
      <c r="B990"/>
      <c r="C990"/>
      <c r="D990"/>
      <c r="E990"/>
      <c r="F990" s="2"/>
      <c r="G990" s="350"/>
      <c r="H990" s="350"/>
      <c r="I990" s="350"/>
      <c r="J990" s="350"/>
      <c r="K990" s="352"/>
    </row>
    <row r="991" spans="1:11" x14ac:dyDescent="0.35">
      <c r="A991"/>
      <c r="B991"/>
      <c r="C991"/>
      <c r="D991"/>
      <c r="E991"/>
      <c r="F991" s="2"/>
      <c r="G991" s="350"/>
      <c r="H991" s="350"/>
      <c r="I991" s="350"/>
      <c r="J991" s="350"/>
      <c r="K991" s="352"/>
    </row>
    <row r="992" spans="1:11" x14ac:dyDescent="0.35">
      <c r="A992"/>
      <c r="B992"/>
      <c r="C992"/>
      <c r="D992"/>
      <c r="E992"/>
      <c r="F992" s="2"/>
      <c r="G992" s="350"/>
      <c r="H992" s="350"/>
      <c r="I992" s="350"/>
      <c r="J992" s="350"/>
      <c r="K992" s="352"/>
    </row>
    <row r="993" spans="1:23" x14ac:dyDescent="0.35">
      <c r="A993"/>
      <c r="B993"/>
      <c r="C993"/>
      <c r="D993"/>
      <c r="E993"/>
      <c r="F993" s="2"/>
      <c r="G993" s="350"/>
      <c r="H993" s="350"/>
      <c r="I993" s="350"/>
      <c r="J993" s="350"/>
      <c r="K993" s="352"/>
    </row>
    <row r="994" spans="1:23" x14ac:dyDescent="0.35">
      <c r="A994"/>
      <c r="B994"/>
      <c r="C994"/>
      <c r="D994"/>
      <c r="E994"/>
      <c r="F994" s="2"/>
      <c r="G994" s="350"/>
      <c r="H994" s="350"/>
      <c r="I994" s="350"/>
      <c r="J994" s="350"/>
      <c r="K994" s="352"/>
    </row>
    <row r="995" spans="1:23" x14ac:dyDescent="0.35">
      <c r="A995"/>
      <c r="B995"/>
      <c r="C995"/>
      <c r="D995"/>
      <c r="E995"/>
      <c r="F995" s="2"/>
      <c r="G995" s="350"/>
      <c r="H995" s="350"/>
      <c r="I995" s="350"/>
      <c r="J995" s="350"/>
      <c r="K995" s="352"/>
    </row>
    <row r="996" spans="1:23" x14ac:dyDescent="0.35">
      <c r="A996"/>
      <c r="B996"/>
      <c r="C996"/>
      <c r="D996"/>
      <c r="E996"/>
      <c r="F996" s="2"/>
      <c r="G996" s="350"/>
      <c r="H996" s="350"/>
      <c r="I996" s="350"/>
      <c r="J996" s="350"/>
      <c r="K996" s="352"/>
      <c r="W996" s="16"/>
    </row>
    <row r="997" spans="1:23" x14ac:dyDescent="0.35">
      <c r="A997"/>
      <c r="B997"/>
      <c r="C997"/>
      <c r="D997"/>
      <c r="E997"/>
      <c r="F997" s="2"/>
      <c r="G997" s="350"/>
      <c r="H997" s="350"/>
      <c r="I997" s="350"/>
      <c r="J997" s="350"/>
      <c r="K997" s="352"/>
    </row>
    <row r="998" spans="1:23" x14ac:dyDescent="0.35">
      <c r="A998"/>
      <c r="B998"/>
      <c r="C998"/>
      <c r="D998"/>
      <c r="E998"/>
      <c r="F998" s="2"/>
      <c r="G998" s="350"/>
      <c r="H998" s="350"/>
      <c r="I998" s="350"/>
      <c r="J998" s="350"/>
      <c r="K998" s="352"/>
    </row>
    <row r="999" spans="1:23" x14ac:dyDescent="0.35">
      <c r="A999"/>
      <c r="B999"/>
      <c r="C999"/>
      <c r="D999"/>
      <c r="E999"/>
      <c r="F999" s="2"/>
      <c r="G999" s="350"/>
      <c r="H999" s="350"/>
      <c r="I999" s="350"/>
      <c r="J999" s="350"/>
      <c r="K999" s="352"/>
    </row>
    <row r="1000" spans="1:23" x14ac:dyDescent="0.35">
      <c r="A1000"/>
      <c r="B1000"/>
      <c r="C1000"/>
      <c r="D1000"/>
      <c r="E1000"/>
      <c r="F1000" s="2"/>
      <c r="G1000" s="350"/>
      <c r="H1000" s="350"/>
      <c r="I1000" s="350"/>
      <c r="J1000" s="350"/>
      <c r="K1000" s="352"/>
    </row>
    <row r="1001" spans="1:23" x14ac:dyDescent="0.35">
      <c r="A1001"/>
      <c r="B1001"/>
      <c r="C1001"/>
      <c r="D1001"/>
      <c r="E1001"/>
      <c r="F1001" s="2"/>
      <c r="G1001" s="350"/>
      <c r="H1001" s="350"/>
      <c r="I1001" s="350"/>
      <c r="J1001" s="350"/>
      <c r="K1001" s="352"/>
    </row>
    <row r="1002" spans="1:23" x14ac:dyDescent="0.35">
      <c r="A1002"/>
      <c r="B1002"/>
      <c r="C1002"/>
      <c r="D1002"/>
      <c r="E1002"/>
      <c r="F1002" s="2"/>
      <c r="G1002" s="350"/>
      <c r="H1002" s="350"/>
      <c r="I1002" s="350"/>
      <c r="J1002" s="350"/>
      <c r="K1002" s="352"/>
    </row>
    <row r="1003" spans="1:23" x14ac:dyDescent="0.35">
      <c r="A1003"/>
      <c r="B1003"/>
      <c r="C1003"/>
      <c r="D1003"/>
      <c r="E1003"/>
      <c r="F1003" s="2"/>
      <c r="G1003" s="350"/>
      <c r="H1003" s="350"/>
      <c r="I1003" s="350"/>
      <c r="J1003" s="350"/>
      <c r="K1003" s="352"/>
    </row>
    <row r="1004" spans="1:23" x14ac:dyDescent="0.35">
      <c r="A1004"/>
      <c r="B1004"/>
      <c r="C1004"/>
      <c r="D1004"/>
      <c r="E1004"/>
      <c r="F1004" s="2"/>
      <c r="G1004" s="350"/>
      <c r="H1004" s="350"/>
      <c r="I1004" s="350"/>
      <c r="J1004" s="350"/>
      <c r="K1004" s="352"/>
    </row>
    <row r="1005" spans="1:23" x14ac:dyDescent="0.35">
      <c r="A1005"/>
      <c r="B1005"/>
      <c r="C1005"/>
      <c r="D1005"/>
      <c r="E1005"/>
      <c r="F1005" s="2"/>
      <c r="G1005" s="350"/>
      <c r="H1005" s="350"/>
      <c r="I1005" s="350"/>
      <c r="J1005" s="350"/>
      <c r="K1005" s="352"/>
    </row>
    <row r="1006" spans="1:23" x14ac:dyDescent="0.35">
      <c r="A1006"/>
      <c r="B1006"/>
      <c r="C1006"/>
      <c r="D1006"/>
      <c r="E1006"/>
      <c r="F1006" s="2"/>
      <c r="G1006" s="350"/>
      <c r="H1006" s="350"/>
      <c r="I1006" s="350"/>
      <c r="J1006" s="350"/>
      <c r="K1006" s="352"/>
    </row>
    <row r="1007" spans="1:23" x14ac:dyDescent="0.35">
      <c r="A1007"/>
      <c r="B1007"/>
      <c r="C1007"/>
      <c r="D1007"/>
      <c r="E1007"/>
      <c r="F1007" s="2"/>
      <c r="G1007" s="350"/>
      <c r="H1007" s="350"/>
      <c r="I1007" s="350"/>
      <c r="J1007" s="350"/>
      <c r="K1007" s="352"/>
    </row>
    <row r="1008" spans="1:23" x14ac:dyDescent="0.35">
      <c r="A1008"/>
      <c r="B1008"/>
      <c r="C1008"/>
      <c r="D1008"/>
      <c r="E1008"/>
      <c r="F1008" s="2"/>
      <c r="G1008" s="350"/>
      <c r="H1008" s="350"/>
      <c r="I1008" s="350"/>
      <c r="J1008" s="350"/>
      <c r="K1008" s="352"/>
    </row>
    <row r="1009" spans="1:11" x14ac:dyDescent="0.35">
      <c r="A1009"/>
      <c r="B1009"/>
      <c r="C1009"/>
      <c r="D1009"/>
      <c r="E1009"/>
      <c r="F1009" s="2"/>
      <c r="G1009" s="350"/>
      <c r="H1009" s="350"/>
      <c r="I1009" s="350"/>
      <c r="J1009" s="350"/>
      <c r="K1009" s="352"/>
    </row>
    <row r="1010" spans="1:11" x14ac:dyDescent="0.35">
      <c r="A1010"/>
      <c r="B1010"/>
      <c r="C1010"/>
      <c r="D1010"/>
      <c r="E1010"/>
      <c r="F1010" s="2"/>
      <c r="G1010" s="350"/>
      <c r="H1010" s="350"/>
      <c r="I1010" s="350"/>
      <c r="J1010" s="350"/>
      <c r="K1010" s="352"/>
    </row>
    <row r="1011" spans="1:11" x14ac:dyDescent="0.35">
      <c r="A1011"/>
      <c r="B1011"/>
      <c r="C1011"/>
      <c r="D1011"/>
      <c r="E1011"/>
      <c r="F1011" s="2"/>
      <c r="G1011" s="350"/>
      <c r="H1011" s="350"/>
      <c r="I1011" s="350"/>
      <c r="J1011" s="350"/>
      <c r="K1011" s="352"/>
    </row>
    <row r="1012" spans="1:11" x14ac:dyDescent="0.35">
      <c r="A1012"/>
      <c r="B1012"/>
      <c r="C1012"/>
      <c r="D1012"/>
      <c r="E1012"/>
      <c r="F1012" s="2"/>
      <c r="G1012" s="350"/>
      <c r="H1012" s="350"/>
      <c r="I1012" s="350"/>
      <c r="J1012" s="350"/>
      <c r="K1012" s="352"/>
    </row>
    <row r="1013" spans="1:11" x14ac:dyDescent="0.35">
      <c r="A1013"/>
      <c r="B1013"/>
      <c r="C1013"/>
      <c r="D1013"/>
      <c r="E1013"/>
      <c r="F1013" s="2"/>
      <c r="G1013" s="350"/>
      <c r="H1013" s="350"/>
      <c r="I1013" s="350"/>
      <c r="J1013" s="350"/>
      <c r="K1013" s="352"/>
    </row>
    <row r="1014" spans="1:11" x14ac:dyDescent="0.35">
      <c r="A1014"/>
      <c r="B1014"/>
      <c r="C1014"/>
      <c r="D1014"/>
      <c r="E1014"/>
      <c r="F1014" s="2"/>
      <c r="G1014" s="350"/>
      <c r="H1014" s="350"/>
      <c r="I1014" s="350"/>
      <c r="J1014" s="350"/>
      <c r="K1014" s="352"/>
    </row>
    <row r="1015" spans="1:11" x14ac:dyDescent="0.35">
      <c r="A1015"/>
      <c r="B1015"/>
      <c r="C1015"/>
      <c r="D1015"/>
      <c r="E1015"/>
      <c r="F1015" s="2"/>
      <c r="G1015" s="350"/>
      <c r="H1015" s="350"/>
      <c r="I1015" s="350"/>
      <c r="J1015" s="350"/>
      <c r="K1015" s="352"/>
    </row>
    <row r="1016" spans="1:11" x14ac:dyDescent="0.35">
      <c r="A1016"/>
      <c r="B1016"/>
      <c r="C1016"/>
      <c r="D1016"/>
      <c r="E1016"/>
      <c r="F1016" s="2"/>
      <c r="G1016" s="350"/>
      <c r="H1016" s="350"/>
      <c r="I1016" s="350"/>
      <c r="J1016" s="350"/>
      <c r="K1016" s="352"/>
    </row>
    <row r="1017" spans="1:11" x14ac:dyDescent="0.35">
      <c r="A1017"/>
      <c r="B1017"/>
      <c r="C1017"/>
      <c r="D1017"/>
      <c r="E1017"/>
      <c r="F1017" s="2"/>
      <c r="G1017" s="350"/>
      <c r="H1017" s="350"/>
      <c r="I1017" s="350"/>
      <c r="J1017" s="350"/>
      <c r="K1017" s="352"/>
    </row>
    <row r="1018" spans="1:11" x14ac:dyDescent="0.35">
      <c r="A1018"/>
      <c r="B1018"/>
      <c r="C1018"/>
      <c r="D1018"/>
      <c r="E1018"/>
      <c r="F1018" s="2"/>
      <c r="G1018" s="350"/>
      <c r="H1018" s="350"/>
      <c r="I1018" s="350"/>
      <c r="J1018" s="350"/>
      <c r="K1018" s="352"/>
    </row>
    <row r="1019" spans="1:11" x14ac:dyDescent="0.35">
      <c r="A1019"/>
      <c r="B1019"/>
      <c r="C1019"/>
      <c r="D1019"/>
      <c r="E1019"/>
      <c r="F1019" s="2"/>
      <c r="G1019" s="350"/>
      <c r="H1019" s="350"/>
      <c r="I1019" s="350"/>
      <c r="J1019" s="350"/>
      <c r="K1019" s="352"/>
    </row>
    <row r="1020" spans="1:11" x14ac:dyDescent="0.35">
      <c r="A1020"/>
      <c r="B1020"/>
      <c r="C1020"/>
      <c r="D1020"/>
      <c r="E1020"/>
      <c r="F1020" s="2"/>
      <c r="G1020" s="350"/>
      <c r="H1020" s="350"/>
      <c r="I1020" s="350"/>
      <c r="J1020" s="350"/>
      <c r="K1020" s="352"/>
    </row>
    <row r="1021" spans="1:11" x14ac:dyDescent="0.35">
      <c r="A1021"/>
      <c r="B1021"/>
      <c r="C1021"/>
      <c r="D1021"/>
      <c r="E1021"/>
      <c r="F1021" s="2"/>
      <c r="G1021" s="350"/>
      <c r="H1021" s="350"/>
      <c r="I1021" s="350"/>
      <c r="J1021" s="350"/>
      <c r="K1021" s="352"/>
    </row>
    <row r="1022" spans="1:11" x14ac:dyDescent="0.35">
      <c r="A1022"/>
      <c r="B1022"/>
      <c r="C1022"/>
      <c r="D1022"/>
      <c r="E1022"/>
      <c r="F1022" s="2"/>
      <c r="G1022" s="350"/>
      <c r="H1022" s="350"/>
      <c r="I1022" s="350"/>
      <c r="J1022" s="350"/>
      <c r="K1022" s="352"/>
    </row>
    <row r="1023" spans="1:11" x14ac:dyDescent="0.35">
      <c r="A1023"/>
      <c r="B1023"/>
      <c r="C1023"/>
      <c r="D1023"/>
      <c r="E1023"/>
      <c r="F1023" s="2"/>
      <c r="G1023" s="350"/>
      <c r="H1023" s="350"/>
      <c r="I1023" s="350"/>
      <c r="J1023" s="350"/>
      <c r="K1023" s="352"/>
    </row>
    <row r="1024" spans="1:11" x14ac:dyDescent="0.35">
      <c r="A1024"/>
      <c r="B1024"/>
      <c r="C1024"/>
      <c r="D1024"/>
      <c r="E1024"/>
      <c r="F1024" s="2"/>
      <c r="G1024" s="350"/>
      <c r="H1024" s="350"/>
      <c r="I1024" s="350"/>
      <c r="J1024" s="350"/>
      <c r="K1024" s="352"/>
    </row>
    <row r="1025" spans="1:11" x14ac:dyDescent="0.35">
      <c r="A1025"/>
      <c r="B1025"/>
      <c r="C1025"/>
      <c r="D1025"/>
      <c r="E1025"/>
      <c r="F1025" s="2"/>
      <c r="G1025" s="350"/>
      <c r="H1025" s="350"/>
      <c r="I1025" s="350"/>
      <c r="J1025" s="350"/>
      <c r="K1025" s="352"/>
    </row>
    <row r="1026" spans="1:11" x14ac:dyDescent="0.35">
      <c r="A1026"/>
      <c r="B1026"/>
      <c r="C1026"/>
      <c r="D1026"/>
      <c r="E1026"/>
      <c r="F1026" s="2"/>
      <c r="G1026" s="350"/>
      <c r="H1026" s="350"/>
      <c r="I1026" s="350"/>
      <c r="J1026" s="350"/>
      <c r="K1026" s="352"/>
    </row>
    <row r="1027" spans="1:11" x14ac:dyDescent="0.35">
      <c r="A1027"/>
      <c r="B1027"/>
      <c r="C1027"/>
      <c r="D1027"/>
      <c r="E1027"/>
      <c r="F1027" s="2"/>
      <c r="G1027" s="350"/>
      <c r="H1027" s="350"/>
      <c r="I1027" s="350"/>
      <c r="J1027" s="350"/>
      <c r="K1027" s="352"/>
    </row>
    <row r="1028" spans="1:11" x14ac:dyDescent="0.35">
      <c r="A1028"/>
      <c r="B1028"/>
      <c r="C1028"/>
      <c r="D1028"/>
      <c r="E1028"/>
      <c r="F1028" s="2"/>
      <c r="G1028" s="350"/>
      <c r="H1028" s="350"/>
      <c r="I1028" s="350"/>
      <c r="J1028" s="350"/>
      <c r="K1028" s="352"/>
    </row>
    <row r="1029" spans="1:11" x14ac:dyDescent="0.35">
      <c r="A1029"/>
      <c r="B1029"/>
      <c r="C1029"/>
      <c r="D1029"/>
      <c r="E1029"/>
      <c r="F1029" s="2"/>
      <c r="G1029" s="350"/>
      <c r="H1029" s="350"/>
      <c r="I1029" s="350"/>
      <c r="J1029" s="350"/>
      <c r="K1029" s="352"/>
    </row>
    <row r="1030" spans="1:11" x14ac:dyDescent="0.35">
      <c r="A1030"/>
      <c r="B1030"/>
      <c r="C1030"/>
      <c r="D1030"/>
      <c r="E1030"/>
      <c r="F1030" s="2"/>
      <c r="G1030" s="350"/>
      <c r="H1030" s="350"/>
      <c r="I1030" s="350"/>
      <c r="J1030" s="350"/>
      <c r="K1030" s="352"/>
    </row>
    <row r="1031" spans="1:11" x14ac:dyDescent="0.35">
      <c r="A1031"/>
      <c r="B1031"/>
      <c r="C1031"/>
      <c r="D1031"/>
      <c r="E1031"/>
      <c r="F1031" s="2"/>
      <c r="G1031" s="350"/>
      <c r="H1031" s="350"/>
      <c r="I1031" s="350"/>
      <c r="J1031" s="350"/>
      <c r="K1031" s="352"/>
    </row>
    <row r="1032" spans="1:11" x14ac:dyDescent="0.35">
      <c r="A1032"/>
      <c r="B1032"/>
      <c r="C1032"/>
      <c r="D1032"/>
      <c r="E1032"/>
      <c r="F1032" s="2"/>
      <c r="G1032" s="350"/>
      <c r="H1032" s="350"/>
      <c r="I1032" s="350"/>
      <c r="J1032" s="350"/>
      <c r="K1032" s="352"/>
    </row>
    <row r="1033" spans="1:11" x14ac:dyDescent="0.35">
      <c r="A1033"/>
      <c r="B1033"/>
      <c r="C1033"/>
      <c r="D1033"/>
      <c r="E1033"/>
      <c r="F1033" s="2"/>
      <c r="G1033" s="350"/>
      <c r="H1033" s="350"/>
      <c r="I1033" s="350"/>
      <c r="J1033" s="350"/>
      <c r="K1033" s="352"/>
    </row>
    <row r="1034" spans="1:11" x14ac:dyDescent="0.35">
      <c r="A1034"/>
      <c r="B1034"/>
      <c r="C1034"/>
      <c r="D1034"/>
      <c r="E1034"/>
      <c r="F1034" s="2"/>
      <c r="G1034" s="350"/>
      <c r="H1034" s="350"/>
      <c r="I1034" s="350"/>
      <c r="J1034" s="350"/>
      <c r="K1034" s="352"/>
    </row>
    <row r="1035" spans="1:11" x14ac:dyDescent="0.35">
      <c r="A1035"/>
      <c r="B1035"/>
      <c r="C1035"/>
      <c r="D1035"/>
      <c r="E1035"/>
      <c r="F1035" s="2"/>
      <c r="G1035" s="350"/>
      <c r="H1035" s="350"/>
      <c r="I1035" s="350"/>
      <c r="J1035" s="350"/>
      <c r="K1035" s="352"/>
    </row>
    <row r="1036" spans="1:11" x14ac:dyDescent="0.35">
      <c r="A1036"/>
      <c r="B1036"/>
      <c r="C1036"/>
      <c r="D1036"/>
      <c r="E1036"/>
      <c r="F1036" s="2"/>
      <c r="G1036" s="350"/>
      <c r="H1036" s="350"/>
      <c r="I1036" s="350"/>
      <c r="J1036" s="350"/>
      <c r="K1036" s="352"/>
    </row>
    <row r="1037" spans="1:11" x14ac:dyDescent="0.35">
      <c r="A1037"/>
      <c r="B1037"/>
      <c r="C1037"/>
      <c r="D1037"/>
      <c r="E1037"/>
      <c r="F1037" s="2"/>
      <c r="G1037" s="350"/>
      <c r="H1037" s="350"/>
      <c r="I1037" s="350"/>
      <c r="J1037" s="350"/>
      <c r="K1037" s="352"/>
    </row>
    <row r="1038" spans="1:11" x14ac:dyDescent="0.35">
      <c r="A1038"/>
      <c r="B1038"/>
      <c r="C1038"/>
      <c r="D1038"/>
      <c r="E1038"/>
      <c r="F1038" s="2"/>
      <c r="G1038" s="350"/>
      <c r="H1038" s="350"/>
      <c r="I1038" s="350"/>
      <c r="J1038" s="350"/>
      <c r="K1038" s="352"/>
    </row>
    <row r="1039" spans="1:11" x14ac:dyDescent="0.35">
      <c r="A1039"/>
      <c r="B1039"/>
      <c r="C1039"/>
      <c r="D1039"/>
      <c r="E1039"/>
      <c r="F1039" s="2"/>
      <c r="G1039" s="350"/>
      <c r="H1039" s="350"/>
      <c r="I1039" s="350"/>
      <c r="J1039" s="350"/>
      <c r="K1039" s="352"/>
    </row>
    <row r="1040" spans="1:11" x14ac:dyDescent="0.35">
      <c r="A1040"/>
      <c r="B1040"/>
      <c r="C1040"/>
      <c r="D1040"/>
      <c r="E1040"/>
      <c r="F1040" s="2"/>
      <c r="G1040" s="350"/>
      <c r="H1040" s="350"/>
      <c r="I1040" s="350"/>
      <c r="J1040" s="350"/>
      <c r="K1040" s="352"/>
    </row>
    <row r="1041" spans="1:23" x14ac:dyDescent="0.35">
      <c r="A1041"/>
      <c r="B1041"/>
      <c r="C1041"/>
      <c r="D1041"/>
      <c r="E1041"/>
      <c r="F1041" s="2"/>
      <c r="G1041" s="350"/>
      <c r="H1041" s="350"/>
      <c r="I1041" s="350"/>
      <c r="J1041" s="350"/>
      <c r="K1041" s="352"/>
    </row>
    <row r="1042" spans="1:23" x14ac:dyDescent="0.35">
      <c r="A1042"/>
      <c r="B1042"/>
      <c r="C1042"/>
      <c r="D1042"/>
      <c r="E1042"/>
      <c r="F1042" s="2"/>
      <c r="G1042" s="350"/>
      <c r="H1042" s="350"/>
      <c r="I1042" s="350"/>
      <c r="J1042" s="350"/>
      <c r="K1042" s="352"/>
    </row>
    <row r="1043" spans="1:23" x14ac:dyDescent="0.35">
      <c r="A1043"/>
      <c r="B1043"/>
      <c r="C1043"/>
      <c r="D1043"/>
      <c r="E1043"/>
      <c r="F1043" s="2"/>
      <c r="G1043" s="350"/>
      <c r="H1043" s="350"/>
      <c r="I1043" s="350"/>
      <c r="J1043" s="350"/>
      <c r="K1043" s="352"/>
    </row>
    <row r="1044" spans="1:23" x14ac:dyDescent="0.35">
      <c r="A1044"/>
      <c r="B1044"/>
      <c r="C1044"/>
      <c r="D1044"/>
      <c r="E1044"/>
      <c r="F1044" s="2"/>
      <c r="G1044" s="350"/>
      <c r="H1044" s="350"/>
      <c r="I1044" s="350"/>
      <c r="J1044" s="350"/>
      <c r="K1044" s="352"/>
    </row>
    <row r="1045" spans="1:23" x14ac:dyDescent="0.35">
      <c r="A1045"/>
      <c r="B1045"/>
      <c r="C1045"/>
      <c r="D1045"/>
      <c r="E1045"/>
      <c r="F1045" s="2"/>
      <c r="G1045" s="350"/>
      <c r="H1045" s="350"/>
      <c r="I1045" s="350"/>
      <c r="J1045" s="350"/>
      <c r="K1045" s="352"/>
      <c r="W1045" s="16"/>
    </row>
    <row r="1046" spans="1:23" x14ac:dyDescent="0.35">
      <c r="A1046"/>
      <c r="B1046"/>
      <c r="C1046"/>
      <c r="D1046"/>
      <c r="E1046"/>
      <c r="F1046" s="2"/>
      <c r="G1046" s="350"/>
      <c r="H1046" s="350"/>
      <c r="I1046" s="350"/>
      <c r="J1046" s="350"/>
      <c r="K1046" s="352"/>
    </row>
    <row r="1047" spans="1:23" x14ac:dyDescent="0.35">
      <c r="A1047"/>
      <c r="B1047"/>
      <c r="C1047"/>
      <c r="D1047"/>
      <c r="E1047"/>
      <c r="F1047" s="2"/>
      <c r="G1047" s="350"/>
      <c r="H1047" s="350"/>
      <c r="I1047" s="350"/>
      <c r="J1047" s="350"/>
      <c r="K1047" s="352"/>
    </row>
    <row r="1048" spans="1:23" x14ac:dyDescent="0.35">
      <c r="A1048"/>
      <c r="B1048"/>
      <c r="C1048"/>
      <c r="D1048"/>
      <c r="E1048"/>
      <c r="F1048" s="2"/>
      <c r="G1048" s="350"/>
      <c r="H1048" s="350"/>
      <c r="I1048" s="350"/>
      <c r="J1048" s="350"/>
      <c r="K1048" s="352"/>
    </row>
    <row r="1049" spans="1:23" x14ac:dyDescent="0.35">
      <c r="A1049"/>
      <c r="B1049"/>
      <c r="C1049"/>
      <c r="D1049"/>
      <c r="E1049"/>
      <c r="F1049" s="2"/>
      <c r="G1049" s="350"/>
      <c r="H1049" s="350"/>
      <c r="I1049" s="350"/>
      <c r="J1049" s="350"/>
      <c r="K1049" s="352"/>
    </row>
    <row r="1050" spans="1:23" x14ac:dyDescent="0.35">
      <c r="A1050"/>
      <c r="B1050"/>
      <c r="C1050"/>
      <c r="D1050"/>
      <c r="E1050"/>
      <c r="F1050" s="2"/>
      <c r="G1050" s="350"/>
      <c r="H1050" s="350"/>
      <c r="I1050" s="350"/>
      <c r="J1050" s="350"/>
      <c r="K1050" s="352"/>
    </row>
    <row r="1051" spans="1:23" x14ac:dyDescent="0.35">
      <c r="A1051"/>
      <c r="B1051"/>
      <c r="C1051"/>
      <c r="D1051"/>
      <c r="E1051"/>
      <c r="F1051" s="2"/>
      <c r="G1051" s="350"/>
      <c r="H1051" s="350"/>
      <c r="I1051" s="350"/>
      <c r="J1051" s="350"/>
      <c r="K1051" s="352"/>
    </row>
    <row r="1052" spans="1:23" x14ac:dyDescent="0.35">
      <c r="A1052"/>
      <c r="B1052"/>
      <c r="C1052"/>
      <c r="D1052"/>
      <c r="E1052"/>
      <c r="F1052" s="2"/>
      <c r="G1052" s="350"/>
      <c r="H1052" s="350"/>
      <c r="I1052" s="350"/>
      <c r="J1052" s="350"/>
      <c r="K1052" s="352"/>
    </row>
    <row r="1053" spans="1:23" x14ac:dyDescent="0.35">
      <c r="A1053"/>
      <c r="B1053"/>
      <c r="C1053"/>
      <c r="D1053"/>
      <c r="E1053"/>
      <c r="F1053" s="2"/>
      <c r="G1053" s="350"/>
      <c r="H1053" s="350"/>
      <c r="I1053" s="350"/>
      <c r="J1053" s="350"/>
      <c r="K1053" s="352"/>
    </row>
    <row r="1054" spans="1:23" x14ac:dyDescent="0.35">
      <c r="A1054"/>
      <c r="B1054"/>
      <c r="C1054"/>
      <c r="D1054"/>
      <c r="E1054"/>
      <c r="F1054" s="2"/>
      <c r="G1054" s="350"/>
      <c r="H1054" s="350"/>
      <c r="I1054" s="350"/>
      <c r="J1054" s="350"/>
      <c r="K1054" s="352"/>
    </row>
    <row r="1055" spans="1:23" x14ac:dyDescent="0.35">
      <c r="A1055"/>
      <c r="B1055"/>
      <c r="C1055"/>
      <c r="D1055"/>
      <c r="E1055"/>
      <c r="F1055" s="2"/>
      <c r="G1055" s="350"/>
      <c r="H1055" s="350"/>
      <c r="I1055" s="350"/>
      <c r="J1055" s="350"/>
      <c r="K1055" s="352"/>
    </row>
    <row r="1056" spans="1:23" x14ac:dyDescent="0.35">
      <c r="A1056"/>
      <c r="B1056"/>
      <c r="C1056"/>
      <c r="D1056"/>
      <c r="E1056"/>
      <c r="F1056" s="2"/>
      <c r="G1056" s="350"/>
      <c r="H1056" s="350"/>
      <c r="I1056" s="350"/>
      <c r="J1056" s="350"/>
      <c r="K1056" s="352"/>
    </row>
    <row r="1057" spans="1:11" x14ac:dyDescent="0.35">
      <c r="A1057"/>
      <c r="B1057"/>
      <c r="C1057"/>
      <c r="D1057"/>
      <c r="E1057"/>
      <c r="F1057" s="2"/>
      <c r="G1057" s="350"/>
      <c r="H1057" s="350"/>
      <c r="I1057" s="350"/>
      <c r="J1057" s="350"/>
      <c r="K1057" s="352"/>
    </row>
    <row r="1058" spans="1:11" x14ac:dyDescent="0.35">
      <c r="A1058"/>
      <c r="B1058"/>
      <c r="C1058"/>
      <c r="D1058"/>
      <c r="E1058"/>
      <c r="F1058" s="2"/>
      <c r="G1058" s="350"/>
      <c r="H1058" s="350"/>
      <c r="I1058" s="350"/>
      <c r="J1058" s="350"/>
      <c r="K1058" s="352"/>
    </row>
    <row r="1059" spans="1:11" x14ac:dyDescent="0.35">
      <c r="A1059"/>
      <c r="B1059"/>
      <c r="C1059"/>
      <c r="D1059"/>
      <c r="E1059"/>
      <c r="F1059" s="2"/>
      <c r="G1059" s="350"/>
      <c r="H1059" s="350"/>
      <c r="I1059" s="350"/>
      <c r="J1059" s="350"/>
      <c r="K1059" s="352"/>
    </row>
    <row r="1060" spans="1:11" x14ac:dyDescent="0.35">
      <c r="A1060"/>
      <c r="B1060"/>
      <c r="C1060"/>
      <c r="D1060"/>
      <c r="E1060"/>
      <c r="F1060" s="2"/>
      <c r="G1060" s="350"/>
      <c r="H1060" s="350"/>
      <c r="I1060" s="350"/>
      <c r="J1060" s="350"/>
      <c r="K1060" s="352"/>
    </row>
    <row r="1061" spans="1:11" x14ac:dyDescent="0.35">
      <c r="A1061"/>
      <c r="B1061"/>
      <c r="C1061"/>
      <c r="D1061"/>
      <c r="E1061"/>
      <c r="F1061" s="2"/>
      <c r="G1061" s="350"/>
      <c r="H1061" s="350"/>
      <c r="I1061" s="350"/>
      <c r="J1061" s="350"/>
      <c r="K1061" s="352"/>
    </row>
    <row r="1062" spans="1:11" x14ac:dyDescent="0.35">
      <c r="A1062"/>
      <c r="B1062"/>
      <c r="C1062"/>
      <c r="D1062"/>
      <c r="E1062"/>
      <c r="F1062" s="2"/>
      <c r="G1062" s="350"/>
      <c r="H1062" s="350"/>
      <c r="I1062" s="350"/>
      <c r="J1062" s="350"/>
      <c r="K1062" s="352"/>
    </row>
    <row r="1063" spans="1:11" x14ac:dyDescent="0.35">
      <c r="A1063"/>
      <c r="B1063"/>
      <c r="C1063"/>
      <c r="D1063"/>
      <c r="E1063"/>
      <c r="F1063" s="2"/>
      <c r="G1063" s="350"/>
      <c r="H1063" s="350"/>
      <c r="I1063" s="350"/>
      <c r="J1063" s="350"/>
      <c r="K1063" s="352"/>
    </row>
    <row r="1064" spans="1:11" x14ac:dyDescent="0.35">
      <c r="A1064"/>
      <c r="B1064"/>
      <c r="C1064"/>
      <c r="D1064"/>
      <c r="E1064"/>
      <c r="F1064" s="2"/>
      <c r="G1064" s="350"/>
      <c r="H1064" s="350"/>
      <c r="I1064" s="350"/>
      <c r="J1064" s="350"/>
      <c r="K1064" s="352"/>
    </row>
    <row r="1065" spans="1:11" x14ac:dyDescent="0.35">
      <c r="A1065"/>
      <c r="B1065"/>
      <c r="C1065"/>
      <c r="D1065"/>
      <c r="E1065"/>
      <c r="F1065" s="2"/>
      <c r="G1065" s="350"/>
      <c r="H1065" s="350"/>
      <c r="I1065" s="350"/>
      <c r="J1065" s="350"/>
      <c r="K1065" s="352"/>
    </row>
    <row r="1066" spans="1:11" x14ac:dyDescent="0.35">
      <c r="A1066"/>
      <c r="B1066"/>
      <c r="C1066"/>
      <c r="D1066"/>
      <c r="E1066"/>
      <c r="F1066" s="2"/>
      <c r="G1066" s="350"/>
      <c r="H1066" s="350"/>
      <c r="I1066" s="350"/>
      <c r="J1066" s="350"/>
      <c r="K1066" s="352"/>
    </row>
    <row r="1067" spans="1:11" x14ac:dyDescent="0.35">
      <c r="A1067"/>
      <c r="B1067"/>
      <c r="C1067"/>
      <c r="D1067"/>
      <c r="E1067"/>
      <c r="F1067" s="2"/>
      <c r="G1067" s="350"/>
      <c r="H1067" s="350"/>
      <c r="I1067" s="350"/>
      <c r="J1067" s="350"/>
      <c r="K1067" s="352"/>
    </row>
    <row r="1068" spans="1:11" x14ac:dyDescent="0.35">
      <c r="A1068"/>
      <c r="B1068"/>
      <c r="C1068"/>
      <c r="D1068"/>
      <c r="E1068"/>
      <c r="F1068" s="2"/>
      <c r="G1068" s="350"/>
      <c r="H1068" s="350"/>
      <c r="I1068" s="350"/>
      <c r="J1068" s="350"/>
      <c r="K1068" s="352"/>
    </row>
    <row r="1069" spans="1:11" x14ac:dyDescent="0.35">
      <c r="A1069"/>
      <c r="B1069"/>
      <c r="C1069"/>
      <c r="D1069"/>
      <c r="E1069"/>
      <c r="F1069" s="2"/>
      <c r="G1069" s="350"/>
      <c r="H1069" s="350"/>
      <c r="I1069" s="350"/>
      <c r="J1069" s="350"/>
      <c r="K1069" s="352"/>
    </row>
    <row r="1070" spans="1:11" x14ac:dyDescent="0.35">
      <c r="A1070"/>
      <c r="B1070"/>
      <c r="C1070"/>
      <c r="D1070"/>
      <c r="E1070"/>
      <c r="F1070" s="2"/>
      <c r="G1070" s="350"/>
      <c r="H1070" s="350"/>
      <c r="I1070" s="350"/>
      <c r="J1070" s="350"/>
      <c r="K1070" s="352"/>
    </row>
    <row r="1071" spans="1:11" x14ac:dyDescent="0.35">
      <c r="A1071"/>
      <c r="B1071"/>
      <c r="C1071"/>
      <c r="D1071"/>
      <c r="E1071"/>
      <c r="F1071" s="2"/>
      <c r="G1071" s="350"/>
      <c r="H1071" s="350"/>
      <c r="I1071" s="350"/>
      <c r="J1071" s="350"/>
      <c r="K1071" s="352"/>
    </row>
    <row r="1072" spans="1:11" x14ac:dyDescent="0.35">
      <c r="A1072"/>
      <c r="B1072"/>
      <c r="C1072"/>
      <c r="D1072"/>
      <c r="E1072"/>
      <c r="F1072" s="2"/>
      <c r="G1072" s="350"/>
      <c r="H1072" s="350"/>
      <c r="I1072" s="350"/>
      <c r="J1072" s="350"/>
      <c r="K1072" s="352"/>
    </row>
    <row r="1073" spans="1:11" x14ac:dyDescent="0.35">
      <c r="A1073"/>
      <c r="B1073"/>
      <c r="C1073"/>
      <c r="D1073"/>
      <c r="E1073"/>
      <c r="F1073" s="2"/>
      <c r="G1073" s="350"/>
      <c r="H1073" s="350"/>
      <c r="I1073" s="350"/>
      <c r="J1073" s="350"/>
      <c r="K1073" s="352"/>
    </row>
    <row r="1074" spans="1:11" x14ac:dyDescent="0.35">
      <c r="A1074"/>
      <c r="B1074"/>
      <c r="C1074"/>
      <c r="D1074"/>
      <c r="E1074"/>
      <c r="F1074" s="2"/>
      <c r="G1074" s="350"/>
      <c r="H1074" s="350"/>
      <c r="I1074" s="350"/>
      <c r="J1074" s="350"/>
      <c r="K1074" s="352"/>
    </row>
    <row r="1075" spans="1:11" x14ac:dyDescent="0.35">
      <c r="A1075"/>
      <c r="B1075"/>
      <c r="C1075"/>
      <c r="D1075"/>
      <c r="E1075"/>
      <c r="F1075" s="2"/>
      <c r="G1075" s="350"/>
      <c r="H1075" s="350"/>
      <c r="I1075" s="350"/>
      <c r="J1075" s="350"/>
      <c r="K1075" s="352"/>
    </row>
    <row r="1076" spans="1:11" x14ac:dyDescent="0.35">
      <c r="A1076"/>
      <c r="B1076"/>
      <c r="C1076"/>
      <c r="D1076"/>
      <c r="E1076"/>
      <c r="F1076" s="2"/>
      <c r="G1076" s="350"/>
      <c r="H1076" s="350"/>
      <c r="I1076" s="350"/>
      <c r="J1076" s="350"/>
      <c r="K1076" s="352"/>
    </row>
    <row r="1077" spans="1:11" x14ac:dyDescent="0.35">
      <c r="A1077"/>
      <c r="B1077"/>
      <c r="C1077"/>
      <c r="D1077"/>
      <c r="E1077"/>
      <c r="F1077" s="2"/>
      <c r="G1077" s="350"/>
      <c r="H1077" s="350"/>
      <c r="I1077" s="350"/>
      <c r="J1077" s="350"/>
      <c r="K1077" s="352"/>
    </row>
    <row r="1078" spans="1:11" x14ac:dyDescent="0.35">
      <c r="A1078"/>
      <c r="B1078"/>
      <c r="C1078"/>
      <c r="D1078"/>
      <c r="E1078"/>
      <c r="F1078" s="2"/>
      <c r="G1078" s="350"/>
      <c r="H1078" s="350"/>
      <c r="I1078" s="350"/>
      <c r="J1078" s="350"/>
      <c r="K1078" s="352"/>
    </row>
    <row r="1079" spans="1:11" x14ac:dyDescent="0.35">
      <c r="A1079"/>
      <c r="B1079"/>
      <c r="C1079"/>
      <c r="D1079"/>
      <c r="E1079"/>
      <c r="F1079" s="2"/>
      <c r="G1079" s="350"/>
      <c r="H1079" s="350"/>
      <c r="I1079" s="350"/>
      <c r="J1079" s="350"/>
      <c r="K1079" s="352"/>
    </row>
    <row r="1080" spans="1:11" x14ac:dyDescent="0.35">
      <c r="A1080"/>
      <c r="B1080"/>
      <c r="C1080"/>
      <c r="D1080"/>
      <c r="E1080"/>
      <c r="F1080" s="2"/>
      <c r="G1080" s="350"/>
      <c r="H1080" s="350"/>
      <c r="I1080" s="350"/>
      <c r="J1080" s="350"/>
      <c r="K1080" s="352"/>
    </row>
    <row r="1081" spans="1:11" x14ac:dyDescent="0.35">
      <c r="A1081"/>
      <c r="B1081"/>
      <c r="C1081"/>
      <c r="D1081"/>
      <c r="E1081"/>
      <c r="F1081" s="2"/>
      <c r="G1081" s="350"/>
      <c r="H1081" s="350"/>
      <c r="I1081" s="350"/>
      <c r="J1081" s="350"/>
      <c r="K1081" s="352"/>
    </row>
    <row r="1082" spans="1:11" x14ac:dyDescent="0.35">
      <c r="A1082"/>
      <c r="B1082"/>
      <c r="C1082"/>
      <c r="D1082"/>
      <c r="E1082"/>
      <c r="F1082" s="2"/>
      <c r="G1082" s="350"/>
      <c r="H1082" s="350"/>
      <c r="I1082" s="350"/>
      <c r="J1082" s="350"/>
      <c r="K1082" s="352"/>
    </row>
    <row r="1083" spans="1:11" x14ac:dyDescent="0.35">
      <c r="A1083"/>
      <c r="B1083"/>
      <c r="C1083"/>
      <c r="D1083"/>
      <c r="E1083"/>
      <c r="F1083" s="2"/>
      <c r="G1083" s="350"/>
      <c r="H1083" s="350"/>
      <c r="I1083" s="350"/>
      <c r="J1083" s="350"/>
      <c r="K1083" s="352"/>
    </row>
    <row r="1084" spans="1:11" x14ac:dyDescent="0.35">
      <c r="A1084"/>
      <c r="B1084"/>
      <c r="C1084"/>
      <c r="D1084"/>
      <c r="E1084"/>
      <c r="F1084" s="2"/>
      <c r="G1084" s="350"/>
      <c r="H1084" s="350"/>
      <c r="I1084" s="350"/>
      <c r="J1084" s="350"/>
      <c r="K1084" s="352"/>
    </row>
    <row r="1085" spans="1:11" x14ac:dyDescent="0.35">
      <c r="A1085"/>
      <c r="B1085"/>
      <c r="C1085"/>
      <c r="D1085"/>
      <c r="E1085"/>
      <c r="F1085" s="2"/>
      <c r="G1085" s="350"/>
      <c r="H1085" s="350"/>
      <c r="I1085" s="350"/>
      <c r="J1085" s="350"/>
      <c r="K1085" s="352"/>
    </row>
    <row r="1086" spans="1:11" x14ac:dyDescent="0.35">
      <c r="A1086"/>
      <c r="B1086"/>
      <c r="C1086"/>
      <c r="D1086"/>
      <c r="E1086"/>
      <c r="F1086" s="2"/>
      <c r="G1086" s="350"/>
      <c r="H1086" s="350"/>
      <c r="I1086" s="350"/>
      <c r="J1086" s="350"/>
      <c r="K1086" s="352"/>
    </row>
    <row r="1087" spans="1:11" x14ac:dyDescent="0.35">
      <c r="A1087"/>
      <c r="B1087"/>
      <c r="C1087"/>
      <c r="D1087"/>
      <c r="E1087"/>
      <c r="F1087" s="2"/>
      <c r="G1087" s="350"/>
      <c r="H1087" s="350"/>
      <c r="I1087" s="350"/>
      <c r="J1087" s="350"/>
      <c r="K1087" s="352"/>
    </row>
    <row r="1088" spans="1:11" x14ac:dyDescent="0.35">
      <c r="A1088"/>
      <c r="B1088"/>
      <c r="C1088"/>
      <c r="D1088"/>
      <c r="E1088"/>
      <c r="F1088" s="2"/>
      <c r="G1088" s="350"/>
      <c r="H1088" s="350"/>
      <c r="I1088" s="350"/>
      <c r="J1088" s="350"/>
      <c r="K1088" s="352"/>
    </row>
    <row r="1089" spans="1:11" x14ac:dyDescent="0.35">
      <c r="A1089"/>
      <c r="B1089"/>
      <c r="C1089"/>
      <c r="D1089"/>
      <c r="E1089"/>
      <c r="F1089" s="2"/>
      <c r="G1089" s="350"/>
      <c r="H1089" s="350"/>
      <c r="I1089" s="350"/>
      <c r="J1089" s="350"/>
      <c r="K1089" s="352"/>
    </row>
    <row r="1090" spans="1:11" x14ac:dyDescent="0.35">
      <c r="A1090"/>
      <c r="B1090"/>
      <c r="C1090"/>
      <c r="D1090"/>
      <c r="E1090"/>
      <c r="F1090" s="2"/>
      <c r="G1090" s="350"/>
      <c r="H1090" s="350"/>
      <c r="I1090" s="350"/>
      <c r="J1090" s="350"/>
      <c r="K1090" s="352"/>
    </row>
    <row r="1091" spans="1:11" x14ac:dyDescent="0.35">
      <c r="A1091"/>
      <c r="B1091"/>
      <c r="C1091"/>
      <c r="D1091"/>
      <c r="E1091"/>
      <c r="F1091" s="2"/>
      <c r="G1091" s="350"/>
      <c r="H1091" s="350"/>
      <c r="I1091" s="350"/>
      <c r="J1091" s="350"/>
      <c r="K1091" s="352"/>
    </row>
    <row r="1092" spans="1:11" x14ac:dyDescent="0.35">
      <c r="A1092"/>
      <c r="B1092"/>
      <c r="C1092"/>
      <c r="D1092"/>
      <c r="E1092"/>
      <c r="F1092" s="2"/>
      <c r="G1092" s="350"/>
      <c r="H1092" s="350"/>
      <c r="I1092" s="350"/>
      <c r="J1092" s="350"/>
      <c r="K1092" s="352"/>
    </row>
    <row r="1093" spans="1:11" x14ac:dyDescent="0.35">
      <c r="A1093"/>
      <c r="B1093"/>
      <c r="C1093"/>
      <c r="D1093"/>
      <c r="E1093"/>
      <c r="F1093" s="2"/>
      <c r="G1093" s="350"/>
      <c r="H1093" s="350"/>
      <c r="I1093" s="350"/>
      <c r="J1093" s="350"/>
      <c r="K1093" s="352"/>
    </row>
    <row r="1094" spans="1:11" x14ac:dyDescent="0.35">
      <c r="A1094"/>
      <c r="B1094"/>
      <c r="C1094"/>
      <c r="D1094"/>
      <c r="E1094"/>
      <c r="F1094" s="2"/>
      <c r="G1094" s="350"/>
      <c r="H1094" s="350"/>
      <c r="I1094" s="350"/>
      <c r="J1094" s="350"/>
      <c r="K1094" s="352"/>
    </row>
    <row r="1095" spans="1:11" x14ac:dyDescent="0.35">
      <c r="A1095"/>
      <c r="B1095"/>
      <c r="C1095"/>
      <c r="D1095"/>
      <c r="E1095"/>
      <c r="F1095" s="2"/>
      <c r="G1095" s="350"/>
      <c r="H1095" s="350"/>
      <c r="I1095" s="350"/>
      <c r="J1095" s="350"/>
      <c r="K1095" s="352"/>
    </row>
    <row r="1096" spans="1:11" x14ac:dyDescent="0.35">
      <c r="A1096"/>
      <c r="B1096"/>
      <c r="C1096"/>
      <c r="D1096"/>
      <c r="E1096"/>
      <c r="F1096" s="2"/>
      <c r="G1096" s="350"/>
      <c r="H1096" s="350"/>
      <c r="I1096" s="350"/>
      <c r="J1096" s="350"/>
      <c r="K1096" s="352"/>
    </row>
    <row r="1097" spans="1:11" x14ac:dyDescent="0.35">
      <c r="A1097"/>
      <c r="B1097"/>
      <c r="C1097"/>
      <c r="D1097"/>
      <c r="E1097"/>
      <c r="F1097" s="2"/>
      <c r="G1097" s="350"/>
      <c r="H1097" s="350"/>
      <c r="I1097" s="350"/>
      <c r="J1097" s="350"/>
      <c r="K1097" s="352"/>
    </row>
    <row r="1098" spans="1:11" x14ac:dyDescent="0.35">
      <c r="A1098"/>
      <c r="B1098"/>
      <c r="C1098"/>
      <c r="D1098"/>
      <c r="E1098"/>
      <c r="F1098" s="2"/>
      <c r="G1098" s="350"/>
      <c r="H1098" s="350"/>
      <c r="I1098" s="350"/>
      <c r="J1098" s="350"/>
      <c r="K1098" s="352"/>
    </row>
    <row r="1099" spans="1:11" x14ac:dyDescent="0.35">
      <c r="A1099"/>
      <c r="B1099"/>
      <c r="C1099"/>
      <c r="D1099"/>
      <c r="E1099"/>
      <c r="F1099" s="2"/>
      <c r="G1099" s="350"/>
      <c r="H1099" s="350"/>
      <c r="I1099" s="350"/>
      <c r="J1099" s="350"/>
      <c r="K1099" s="352"/>
    </row>
    <row r="1100" spans="1:11" x14ac:dyDescent="0.35">
      <c r="A1100"/>
      <c r="B1100"/>
      <c r="C1100"/>
      <c r="D1100"/>
      <c r="E1100"/>
      <c r="F1100" s="2"/>
      <c r="G1100" s="350"/>
      <c r="H1100" s="350"/>
      <c r="I1100" s="350"/>
      <c r="J1100" s="350"/>
      <c r="K1100" s="352"/>
    </row>
    <row r="1101" spans="1:11" x14ac:dyDescent="0.35">
      <c r="A1101"/>
      <c r="B1101"/>
      <c r="C1101"/>
      <c r="D1101"/>
      <c r="E1101"/>
      <c r="F1101" s="2"/>
      <c r="G1101" s="350"/>
      <c r="H1101" s="350"/>
      <c r="I1101" s="350"/>
      <c r="J1101" s="350"/>
      <c r="K1101" s="352"/>
    </row>
    <row r="1102" spans="1:11" x14ac:dyDescent="0.35">
      <c r="A1102"/>
      <c r="B1102"/>
      <c r="C1102"/>
      <c r="D1102"/>
      <c r="E1102"/>
      <c r="F1102" s="2"/>
      <c r="G1102" s="350"/>
      <c r="H1102" s="350"/>
      <c r="I1102" s="350"/>
      <c r="J1102" s="350"/>
      <c r="K1102" s="352"/>
    </row>
    <row r="1103" spans="1:11" x14ac:dyDescent="0.35">
      <c r="A1103"/>
      <c r="B1103"/>
      <c r="C1103"/>
      <c r="D1103"/>
      <c r="E1103"/>
      <c r="F1103" s="2"/>
      <c r="G1103" s="350"/>
      <c r="H1103" s="350"/>
      <c r="I1103" s="350"/>
      <c r="J1103" s="350"/>
      <c r="K1103" s="352"/>
    </row>
    <row r="1104" spans="1:11" x14ac:dyDescent="0.35">
      <c r="A1104"/>
      <c r="B1104"/>
      <c r="C1104"/>
      <c r="D1104"/>
      <c r="E1104"/>
      <c r="F1104" s="2"/>
      <c r="G1104" s="350"/>
      <c r="H1104" s="350"/>
      <c r="I1104" s="350"/>
      <c r="J1104" s="350"/>
      <c r="K1104" s="352"/>
    </row>
    <row r="1105" spans="1:11" x14ac:dyDescent="0.35">
      <c r="A1105"/>
      <c r="B1105"/>
      <c r="C1105"/>
      <c r="D1105"/>
      <c r="E1105"/>
      <c r="F1105" s="2"/>
      <c r="G1105" s="350"/>
      <c r="H1105" s="350"/>
      <c r="I1105" s="350"/>
      <c r="J1105" s="350"/>
      <c r="K1105" s="352"/>
    </row>
    <row r="1106" spans="1:11" x14ac:dyDescent="0.35">
      <c r="A1106"/>
      <c r="B1106"/>
      <c r="C1106"/>
      <c r="D1106"/>
      <c r="E1106"/>
      <c r="F1106" s="2"/>
      <c r="G1106" s="350"/>
      <c r="H1106" s="350"/>
      <c r="I1106" s="350"/>
      <c r="J1106" s="350"/>
      <c r="K1106" s="352"/>
    </row>
    <row r="1107" spans="1:11" x14ac:dyDescent="0.35">
      <c r="A1107"/>
      <c r="B1107"/>
      <c r="C1107"/>
      <c r="D1107"/>
      <c r="E1107"/>
      <c r="F1107" s="2"/>
      <c r="G1107" s="350"/>
      <c r="H1107" s="350"/>
      <c r="I1107" s="350"/>
      <c r="J1107" s="350"/>
      <c r="K1107" s="352"/>
    </row>
    <row r="1108" spans="1:11" x14ac:dyDescent="0.35">
      <c r="A1108"/>
      <c r="B1108"/>
      <c r="C1108"/>
      <c r="D1108"/>
      <c r="E1108"/>
      <c r="F1108" s="2"/>
      <c r="G1108" s="350"/>
      <c r="H1108" s="350"/>
      <c r="I1108" s="350"/>
      <c r="J1108" s="350"/>
      <c r="K1108" s="352"/>
    </row>
    <row r="1109" spans="1:11" x14ac:dyDescent="0.35">
      <c r="A1109"/>
      <c r="B1109"/>
      <c r="C1109"/>
      <c r="D1109"/>
      <c r="E1109"/>
      <c r="F1109" s="2"/>
      <c r="G1109" s="350"/>
      <c r="H1109" s="350"/>
      <c r="I1109" s="350"/>
      <c r="J1109" s="350"/>
      <c r="K1109" s="352"/>
    </row>
    <row r="1110" spans="1:11" x14ac:dyDescent="0.35">
      <c r="A1110"/>
      <c r="B1110"/>
      <c r="C1110"/>
      <c r="D1110"/>
      <c r="E1110"/>
      <c r="F1110" s="2"/>
      <c r="G1110" s="350"/>
      <c r="H1110" s="350"/>
      <c r="I1110" s="350"/>
      <c r="J1110" s="350"/>
      <c r="K1110" s="352"/>
    </row>
    <row r="1111" spans="1:11" x14ac:dyDescent="0.35">
      <c r="A1111"/>
      <c r="B1111"/>
      <c r="C1111"/>
      <c r="D1111"/>
      <c r="E1111"/>
      <c r="F1111" s="2"/>
      <c r="G1111" s="350"/>
      <c r="H1111" s="350"/>
      <c r="I1111" s="350"/>
      <c r="J1111" s="350"/>
      <c r="K1111" s="352"/>
    </row>
    <row r="1112" spans="1:11" x14ac:dyDescent="0.35">
      <c r="A1112"/>
      <c r="B1112"/>
      <c r="C1112"/>
      <c r="D1112"/>
      <c r="E1112"/>
      <c r="F1112" s="2"/>
      <c r="G1112" s="350"/>
      <c r="H1112" s="350"/>
      <c r="I1112" s="350"/>
      <c r="J1112" s="350"/>
      <c r="K1112" s="352"/>
    </row>
    <row r="1113" spans="1:11" x14ac:dyDescent="0.35">
      <c r="A1113"/>
      <c r="B1113"/>
      <c r="C1113"/>
      <c r="D1113"/>
      <c r="E1113"/>
      <c r="F1113" s="2"/>
      <c r="G1113" s="350"/>
      <c r="H1113" s="350"/>
      <c r="I1113" s="350"/>
      <c r="J1113" s="350"/>
      <c r="K1113" s="352"/>
    </row>
    <row r="1114" spans="1:11" x14ac:dyDescent="0.35">
      <c r="A1114"/>
      <c r="B1114"/>
      <c r="C1114"/>
      <c r="D1114"/>
      <c r="E1114"/>
      <c r="F1114" s="2"/>
      <c r="G1114" s="350"/>
      <c r="H1114" s="350"/>
      <c r="I1114" s="350"/>
      <c r="J1114" s="350"/>
      <c r="K1114" s="352"/>
    </row>
    <row r="1115" spans="1:11" x14ac:dyDescent="0.35">
      <c r="A1115"/>
      <c r="B1115"/>
      <c r="C1115"/>
      <c r="D1115"/>
      <c r="E1115"/>
      <c r="F1115" s="2"/>
      <c r="G1115" s="350"/>
      <c r="H1115" s="350"/>
      <c r="I1115" s="350"/>
      <c r="J1115" s="350"/>
      <c r="K1115" s="352"/>
    </row>
    <row r="1116" spans="1:11" x14ac:dyDescent="0.35">
      <c r="A1116"/>
      <c r="B1116"/>
      <c r="C1116"/>
      <c r="D1116"/>
      <c r="E1116"/>
      <c r="F1116" s="2"/>
      <c r="G1116" s="350"/>
      <c r="H1116" s="350"/>
      <c r="I1116" s="350"/>
      <c r="J1116" s="350"/>
      <c r="K1116" s="352"/>
    </row>
    <row r="1117" spans="1:11" x14ac:dyDescent="0.35">
      <c r="A1117"/>
      <c r="B1117"/>
      <c r="C1117"/>
      <c r="D1117"/>
      <c r="E1117"/>
      <c r="F1117" s="2"/>
      <c r="G1117" s="350"/>
      <c r="H1117" s="350"/>
      <c r="I1117" s="350"/>
      <c r="J1117" s="350"/>
      <c r="K1117" s="352"/>
    </row>
    <row r="1118" spans="1:11" x14ac:dyDescent="0.35">
      <c r="A1118"/>
      <c r="B1118"/>
      <c r="C1118"/>
      <c r="D1118"/>
      <c r="E1118"/>
      <c r="F1118" s="2"/>
      <c r="G1118" s="350"/>
      <c r="H1118" s="350"/>
      <c r="I1118" s="350"/>
      <c r="J1118" s="350"/>
      <c r="K1118" s="352"/>
    </row>
    <row r="1119" spans="1:11" x14ac:dyDescent="0.35">
      <c r="A1119"/>
      <c r="B1119"/>
      <c r="C1119"/>
      <c r="D1119"/>
      <c r="E1119"/>
      <c r="F1119" s="2"/>
      <c r="G1119" s="350"/>
      <c r="H1119" s="350"/>
      <c r="I1119" s="350"/>
      <c r="J1119" s="350"/>
      <c r="K1119" s="352"/>
    </row>
    <row r="1120" spans="1:11" x14ac:dyDescent="0.35">
      <c r="A1120"/>
      <c r="B1120"/>
      <c r="C1120"/>
      <c r="D1120"/>
      <c r="E1120"/>
      <c r="F1120" s="2"/>
      <c r="G1120" s="350"/>
      <c r="H1120" s="350"/>
      <c r="I1120" s="350"/>
      <c r="J1120" s="350"/>
      <c r="K1120" s="352"/>
    </row>
    <row r="1121" spans="1:11" x14ac:dyDescent="0.35">
      <c r="A1121"/>
      <c r="B1121"/>
      <c r="C1121"/>
      <c r="D1121"/>
      <c r="E1121"/>
      <c r="F1121" s="2"/>
      <c r="G1121" s="350"/>
      <c r="H1121" s="350"/>
      <c r="I1121" s="350"/>
      <c r="J1121" s="350"/>
      <c r="K1121" s="352"/>
    </row>
    <row r="1122" spans="1:11" x14ac:dyDescent="0.35">
      <c r="A1122"/>
      <c r="B1122"/>
      <c r="C1122"/>
      <c r="D1122"/>
      <c r="E1122"/>
      <c r="F1122" s="2"/>
      <c r="G1122" s="350"/>
      <c r="H1122" s="350"/>
      <c r="I1122" s="350"/>
      <c r="J1122" s="350"/>
      <c r="K1122" s="352"/>
    </row>
    <row r="1123" spans="1:11" x14ac:dyDescent="0.35">
      <c r="A1123"/>
      <c r="B1123"/>
      <c r="C1123"/>
      <c r="D1123"/>
      <c r="E1123"/>
      <c r="F1123" s="2"/>
      <c r="G1123" s="350"/>
      <c r="H1123" s="350"/>
      <c r="I1123" s="350"/>
      <c r="J1123" s="350"/>
      <c r="K1123" s="352"/>
    </row>
    <row r="1124" spans="1:11" x14ac:dyDescent="0.35">
      <c r="A1124"/>
      <c r="B1124"/>
      <c r="C1124"/>
      <c r="D1124"/>
      <c r="E1124"/>
      <c r="F1124" s="2"/>
      <c r="G1124" s="350"/>
      <c r="H1124" s="350"/>
      <c r="I1124" s="350"/>
      <c r="J1124" s="350"/>
      <c r="K1124" s="352"/>
    </row>
    <row r="1125" spans="1:11" x14ac:dyDescent="0.35">
      <c r="A1125"/>
      <c r="B1125"/>
      <c r="C1125"/>
      <c r="D1125"/>
      <c r="E1125"/>
      <c r="F1125" s="2"/>
      <c r="G1125" s="350"/>
      <c r="H1125" s="350"/>
      <c r="I1125" s="350"/>
      <c r="J1125" s="350"/>
      <c r="K1125" s="352"/>
    </row>
    <row r="1126" spans="1:11" x14ac:dyDescent="0.35">
      <c r="A1126"/>
      <c r="B1126"/>
      <c r="C1126"/>
      <c r="D1126"/>
      <c r="E1126"/>
      <c r="F1126" s="2"/>
      <c r="G1126" s="350"/>
      <c r="H1126" s="350"/>
      <c r="I1126" s="350"/>
      <c r="J1126" s="350"/>
      <c r="K1126" s="352"/>
    </row>
    <row r="1127" spans="1:11" x14ac:dyDescent="0.35">
      <c r="A1127"/>
      <c r="B1127"/>
      <c r="C1127"/>
      <c r="D1127"/>
      <c r="E1127"/>
      <c r="F1127" s="2"/>
      <c r="G1127" s="350"/>
      <c r="H1127" s="350"/>
      <c r="I1127" s="350"/>
      <c r="J1127" s="350"/>
      <c r="K1127" s="352"/>
    </row>
    <row r="1128" spans="1:11" x14ac:dyDescent="0.35">
      <c r="A1128"/>
      <c r="B1128"/>
      <c r="C1128"/>
      <c r="D1128"/>
      <c r="E1128"/>
      <c r="F1128" s="2"/>
      <c r="G1128" s="350"/>
      <c r="H1128" s="350"/>
      <c r="I1128" s="350"/>
      <c r="J1128" s="350"/>
      <c r="K1128" s="352"/>
    </row>
    <row r="1129" spans="1:11" x14ac:dyDescent="0.35">
      <c r="A1129"/>
      <c r="B1129"/>
      <c r="C1129"/>
      <c r="D1129"/>
      <c r="E1129"/>
      <c r="F1129" s="2"/>
      <c r="G1129" s="350"/>
      <c r="H1129" s="350"/>
      <c r="I1129" s="350"/>
      <c r="J1129" s="350"/>
      <c r="K1129" s="352"/>
    </row>
    <row r="1130" spans="1:11" x14ac:dyDescent="0.35">
      <c r="A1130"/>
      <c r="B1130"/>
      <c r="C1130"/>
      <c r="D1130"/>
      <c r="E1130"/>
      <c r="F1130" s="2"/>
      <c r="G1130" s="350"/>
      <c r="H1130" s="350"/>
      <c r="I1130" s="350"/>
      <c r="J1130" s="350"/>
      <c r="K1130" s="352"/>
    </row>
    <row r="1131" spans="1:11" x14ac:dyDescent="0.35">
      <c r="A1131"/>
      <c r="B1131"/>
      <c r="C1131"/>
      <c r="D1131"/>
      <c r="E1131"/>
      <c r="F1131" s="2"/>
      <c r="G1131" s="350"/>
      <c r="H1131" s="350"/>
      <c r="I1131" s="350"/>
      <c r="J1131" s="350"/>
      <c r="K1131" s="352"/>
    </row>
    <row r="1132" spans="1:11" x14ac:dyDescent="0.35">
      <c r="A1132"/>
      <c r="B1132"/>
      <c r="C1132"/>
      <c r="D1132"/>
      <c r="E1132"/>
      <c r="F1132" s="2"/>
      <c r="G1132" s="350"/>
      <c r="H1132" s="350"/>
      <c r="I1132" s="350"/>
      <c r="J1132" s="350"/>
      <c r="K1132" s="352"/>
    </row>
    <row r="1133" spans="1:11" x14ac:dyDescent="0.35">
      <c r="A1133"/>
      <c r="B1133"/>
      <c r="C1133"/>
      <c r="D1133"/>
      <c r="E1133"/>
      <c r="F1133" s="2"/>
      <c r="G1133" s="350"/>
      <c r="H1133" s="350"/>
      <c r="I1133" s="350"/>
      <c r="J1133" s="350"/>
      <c r="K1133" s="352"/>
    </row>
    <row r="1134" spans="1:11" x14ac:dyDescent="0.35">
      <c r="A1134"/>
      <c r="B1134"/>
      <c r="C1134"/>
      <c r="D1134"/>
      <c r="E1134"/>
      <c r="F1134" s="2"/>
      <c r="G1134" s="350"/>
      <c r="H1134" s="350"/>
      <c r="I1134" s="350"/>
      <c r="J1134" s="350"/>
      <c r="K1134" s="352"/>
    </row>
    <row r="1135" spans="1:11" x14ac:dyDescent="0.35">
      <c r="A1135"/>
      <c r="B1135"/>
      <c r="C1135"/>
      <c r="D1135"/>
      <c r="E1135"/>
      <c r="F1135" s="2"/>
      <c r="G1135" s="350"/>
      <c r="H1135" s="350"/>
      <c r="I1135" s="350"/>
      <c r="J1135" s="350"/>
      <c r="K1135" s="352"/>
    </row>
    <row r="1136" spans="1:11" x14ac:dyDescent="0.35">
      <c r="A1136"/>
      <c r="B1136"/>
      <c r="C1136"/>
      <c r="D1136"/>
      <c r="E1136"/>
      <c r="F1136" s="2"/>
      <c r="G1136" s="350"/>
      <c r="H1136" s="350"/>
      <c r="I1136" s="350"/>
      <c r="J1136" s="350"/>
      <c r="K1136" s="352"/>
    </row>
    <row r="1137" spans="1:11" x14ac:dyDescent="0.35">
      <c r="A1137"/>
      <c r="B1137"/>
      <c r="C1137"/>
      <c r="D1137"/>
      <c r="E1137"/>
      <c r="F1137" s="2"/>
      <c r="G1137" s="350"/>
      <c r="H1137" s="350"/>
      <c r="I1137" s="350"/>
      <c r="J1137" s="350"/>
      <c r="K1137" s="352"/>
    </row>
    <row r="1138" spans="1:11" x14ac:dyDescent="0.35">
      <c r="A1138"/>
      <c r="B1138"/>
      <c r="C1138"/>
      <c r="D1138"/>
      <c r="E1138"/>
      <c r="F1138" s="2"/>
      <c r="G1138" s="350"/>
      <c r="H1138" s="350"/>
      <c r="I1138" s="350"/>
      <c r="J1138" s="350"/>
      <c r="K1138" s="352"/>
    </row>
    <row r="1139" spans="1:11" x14ac:dyDescent="0.35">
      <c r="A1139"/>
      <c r="B1139"/>
      <c r="C1139"/>
      <c r="D1139"/>
      <c r="E1139"/>
      <c r="F1139" s="2"/>
      <c r="G1139" s="350"/>
      <c r="H1139" s="350"/>
      <c r="I1139" s="350"/>
      <c r="J1139" s="350"/>
      <c r="K1139" s="352"/>
    </row>
    <row r="1140" spans="1:11" x14ac:dyDescent="0.35">
      <c r="A1140"/>
      <c r="B1140"/>
      <c r="C1140"/>
      <c r="D1140"/>
      <c r="E1140"/>
      <c r="F1140" s="2"/>
      <c r="G1140" s="350"/>
      <c r="H1140" s="350"/>
      <c r="I1140" s="350"/>
      <c r="J1140" s="350"/>
      <c r="K1140" s="352"/>
    </row>
    <row r="1141" spans="1:11" x14ac:dyDescent="0.35">
      <c r="A1141"/>
      <c r="B1141"/>
      <c r="C1141"/>
      <c r="D1141"/>
      <c r="E1141"/>
      <c r="F1141" s="2"/>
      <c r="G1141" s="350"/>
      <c r="H1141" s="350"/>
      <c r="I1141" s="350"/>
      <c r="J1141" s="350"/>
      <c r="K1141" s="352"/>
    </row>
    <row r="1142" spans="1:11" x14ac:dyDescent="0.35">
      <c r="A1142"/>
      <c r="B1142"/>
      <c r="C1142"/>
      <c r="D1142"/>
      <c r="E1142"/>
      <c r="F1142" s="2"/>
      <c r="G1142" s="350"/>
      <c r="H1142" s="350"/>
      <c r="I1142" s="350"/>
      <c r="J1142" s="350"/>
      <c r="K1142" s="352"/>
    </row>
    <row r="1143" spans="1:11" x14ac:dyDescent="0.35">
      <c r="A1143"/>
      <c r="B1143"/>
      <c r="C1143"/>
      <c r="D1143"/>
      <c r="E1143"/>
      <c r="F1143" s="2"/>
      <c r="G1143" s="350"/>
      <c r="H1143" s="350"/>
      <c r="I1143" s="350"/>
      <c r="J1143" s="350"/>
      <c r="K1143" s="352"/>
    </row>
    <row r="1144" spans="1:11" x14ac:dyDescent="0.35">
      <c r="A1144"/>
      <c r="B1144"/>
      <c r="C1144"/>
      <c r="D1144"/>
      <c r="E1144"/>
      <c r="F1144" s="2"/>
      <c r="G1144" s="350"/>
      <c r="H1144" s="350"/>
      <c r="I1144" s="350"/>
      <c r="J1144" s="350"/>
      <c r="K1144" s="352"/>
    </row>
    <row r="1145" spans="1:11" x14ac:dyDescent="0.35">
      <c r="A1145"/>
      <c r="B1145"/>
      <c r="C1145"/>
      <c r="D1145"/>
      <c r="E1145"/>
      <c r="F1145" s="2"/>
      <c r="G1145" s="350"/>
      <c r="H1145" s="350"/>
      <c r="I1145" s="350"/>
      <c r="J1145" s="350"/>
      <c r="K1145" s="352"/>
    </row>
    <row r="1146" spans="1:11" x14ac:dyDescent="0.35">
      <c r="A1146"/>
      <c r="B1146"/>
      <c r="C1146"/>
      <c r="D1146"/>
      <c r="E1146"/>
      <c r="F1146" s="2"/>
      <c r="G1146" s="350"/>
      <c r="H1146" s="350"/>
      <c r="I1146" s="350"/>
      <c r="J1146" s="350"/>
      <c r="K1146" s="352"/>
    </row>
    <row r="1147" spans="1:11" x14ac:dyDescent="0.35">
      <c r="A1147"/>
      <c r="B1147"/>
      <c r="C1147"/>
      <c r="D1147"/>
      <c r="E1147"/>
      <c r="F1147" s="2"/>
      <c r="G1147" s="350"/>
      <c r="H1147" s="350"/>
      <c r="I1147" s="350"/>
      <c r="J1147" s="350"/>
      <c r="K1147" s="352"/>
    </row>
    <row r="1148" spans="1:11" x14ac:dyDescent="0.35">
      <c r="A1148"/>
      <c r="B1148"/>
      <c r="C1148"/>
      <c r="D1148"/>
      <c r="E1148"/>
      <c r="F1148" s="2"/>
      <c r="G1148" s="350"/>
      <c r="H1148" s="350"/>
      <c r="I1148" s="350"/>
      <c r="J1148" s="350"/>
      <c r="K1148" s="352"/>
    </row>
    <row r="1149" spans="1:11" x14ac:dyDescent="0.35">
      <c r="A1149"/>
      <c r="B1149"/>
      <c r="C1149"/>
      <c r="D1149"/>
      <c r="E1149"/>
      <c r="F1149" s="2"/>
      <c r="G1149" s="350"/>
      <c r="H1149" s="350"/>
      <c r="I1149" s="350"/>
      <c r="J1149" s="350"/>
      <c r="K1149" s="352"/>
    </row>
    <row r="1150" spans="1:11" x14ac:dyDescent="0.35">
      <c r="A1150"/>
      <c r="B1150"/>
      <c r="C1150"/>
      <c r="D1150"/>
      <c r="E1150"/>
      <c r="F1150" s="2"/>
      <c r="G1150" s="350"/>
      <c r="H1150" s="350"/>
      <c r="I1150" s="350"/>
      <c r="J1150" s="350"/>
      <c r="K1150" s="352"/>
    </row>
    <row r="1151" spans="1:11" x14ac:dyDescent="0.35">
      <c r="A1151"/>
      <c r="B1151"/>
      <c r="C1151"/>
      <c r="D1151"/>
      <c r="E1151"/>
      <c r="F1151" s="2"/>
      <c r="G1151" s="350"/>
      <c r="H1151" s="350"/>
      <c r="I1151" s="350"/>
      <c r="J1151" s="350"/>
      <c r="K1151" s="352"/>
    </row>
    <row r="1152" spans="1:11" x14ac:dyDescent="0.35">
      <c r="A1152"/>
      <c r="B1152"/>
      <c r="C1152"/>
      <c r="D1152"/>
      <c r="E1152"/>
      <c r="F1152" s="2"/>
      <c r="G1152" s="350"/>
      <c r="H1152" s="350"/>
      <c r="I1152" s="350"/>
      <c r="J1152" s="350"/>
      <c r="K1152" s="352"/>
    </row>
    <row r="1153" spans="1:11" x14ac:dyDescent="0.35">
      <c r="A1153"/>
      <c r="B1153"/>
      <c r="C1153"/>
      <c r="D1153"/>
      <c r="E1153"/>
      <c r="F1153" s="2"/>
      <c r="G1153" s="350"/>
      <c r="H1153" s="350"/>
      <c r="I1153" s="350"/>
      <c r="J1153" s="350"/>
      <c r="K1153" s="352"/>
    </row>
    <row r="1154" spans="1:11" x14ac:dyDescent="0.35">
      <c r="A1154"/>
      <c r="B1154"/>
      <c r="C1154"/>
      <c r="D1154"/>
      <c r="E1154"/>
      <c r="F1154" s="2"/>
      <c r="G1154" s="350"/>
      <c r="H1154" s="350"/>
      <c r="I1154" s="350"/>
      <c r="J1154" s="350"/>
      <c r="K1154" s="352"/>
    </row>
    <row r="1155" spans="1:11" x14ac:dyDescent="0.35">
      <c r="A1155"/>
      <c r="B1155"/>
      <c r="C1155"/>
      <c r="D1155"/>
      <c r="E1155"/>
      <c r="F1155" s="2"/>
      <c r="G1155" s="350"/>
      <c r="H1155" s="350"/>
      <c r="I1155" s="350"/>
      <c r="J1155" s="350"/>
      <c r="K1155" s="352"/>
    </row>
    <row r="1156" spans="1:11" x14ac:dyDescent="0.35">
      <c r="A1156"/>
      <c r="B1156"/>
      <c r="C1156"/>
      <c r="D1156"/>
      <c r="E1156"/>
      <c r="F1156" s="2"/>
      <c r="G1156" s="350"/>
      <c r="H1156" s="350"/>
      <c r="I1156" s="350"/>
      <c r="J1156" s="350"/>
      <c r="K1156" s="352"/>
    </row>
    <row r="1157" spans="1:11" x14ac:dyDescent="0.35">
      <c r="A1157"/>
      <c r="B1157"/>
      <c r="C1157"/>
      <c r="D1157"/>
      <c r="E1157"/>
      <c r="F1157" s="2"/>
      <c r="G1157" s="350"/>
      <c r="H1157" s="350"/>
      <c r="I1157" s="350"/>
      <c r="J1157" s="350"/>
      <c r="K1157" s="352"/>
    </row>
    <row r="1158" spans="1:11" x14ac:dyDescent="0.35">
      <c r="A1158"/>
      <c r="B1158"/>
      <c r="C1158"/>
      <c r="D1158"/>
      <c r="E1158"/>
      <c r="F1158" s="2"/>
      <c r="G1158" s="350"/>
      <c r="H1158" s="350"/>
      <c r="I1158" s="350"/>
      <c r="J1158" s="350"/>
      <c r="K1158" s="352"/>
    </row>
    <row r="1159" spans="1:11" x14ac:dyDescent="0.35">
      <c r="A1159"/>
      <c r="B1159"/>
      <c r="C1159"/>
      <c r="D1159"/>
      <c r="E1159"/>
      <c r="F1159" s="2"/>
      <c r="G1159" s="350"/>
      <c r="H1159" s="350"/>
      <c r="I1159" s="350"/>
      <c r="J1159" s="350"/>
      <c r="K1159" s="352"/>
    </row>
    <row r="1160" spans="1:11" x14ac:dyDescent="0.35">
      <c r="A1160"/>
      <c r="B1160"/>
      <c r="C1160"/>
      <c r="D1160"/>
      <c r="E1160"/>
      <c r="F1160" s="2"/>
      <c r="G1160" s="350"/>
      <c r="H1160" s="350"/>
      <c r="I1160" s="350"/>
      <c r="J1160" s="350"/>
      <c r="K1160" s="352"/>
    </row>
    <row r="1161" spans="1:11" x14ac:dyDescent="0.35">
      <c r="A1161"/>
      <c r="B1161"/>
      <c r="C1161"/>
      <c r="D1161"/>
      <c r="E1161"/>
      <c r="F1161" s="2"/>
      <c r="G1161" s="350"/>
      <c r="H1161" s="350"/>
      <c r="I1161" s="350"/>
      <c r="J1161" s="350"/>
      <c r="K1161" s="352"/>
    </row>
    <row r="1162" spans="1:11" x14ac:dyDescent="0.35">
      <c r="A1162"/>
      <c r="B1162"/>
      <c r="C1162"/>
      <c r="D1162"/>
      <c r="E1162"/>
      <c r="F1162" s="2"/>
      <c r="G1162" s="350"/>
      <c r="H1162" s="350"/>
      <c r="I1162" s="350"/>
      <c r="J1162" s="350"/>
      <c r="K1162" s="352"/>
    </row>
    <row r="1163" spans="1:11" x14ac:dyDescent="0.35">
      <c r="A1163"/>
      <c r="B1163"/>
      <c r="C1163"/>
      <c r="D1163"/>
      <c r="E1163"/>
      <c r="F1163" s="2"/>
      <c r="G1163" s="350"/>
      <c r="H1163" s="350"/>
      <c r="I1163" s="350"/>
      <c r="J1163" s="350"/>
      <c r="K1163" s="352"/>
    </row>
    <row r="1164" spans="1:11" x14ac:dyDescent="0.35">
      <c r="A1164"/>
      <c r="B1164"/>
      <c r="C1164"/>
      <c r="D1164"/>
      <c r="E1164"/>
      <c r="F1164" s="2"/>
      <c r="G1164" s="350"/>
      <c r="H1164" s="350"/>
      <c r="I1164" s="350"/>
      <c r="J1164" s="350"/>
      <c r="K1164" s="352"/>
    </row>
    <row r="1165" spans="1:11" x14ac:dyDescent="0.35">
      <c r="A1165"/>
      <c r="B1165"/>
      <c r="C1165"/>
      <c r="D1165"/>
      <c r="E1165"/>
      <c r="F1165" s="2"/>
      <c r="G1165" s="350"/>
      <c r="H1165" s="350"/>
      <c r="I1165" s="350"/>
      <c r="J1165" s="350"/>
      <c r="K1165" s="352"/>
    </row>
    <row r="1166" spans="1:11" x14ac:dyDescent="0.35">
      <c r="A1166"/>
      <c r="B1166"/>
      <c r="C1166"/>
      <c r="D1166"/>
      <c r="E1166"/>
      <c r="F1166" s="2"/>
      <c r="G1166" s="350"/>
      <c r="H1166" s="350"/>
      <c r="I1166" s="350"/>
      <c r="J1166" s="350"/>
      <c r="K1166" s="352"/>
    </row>
    <row r="1167" spans="1:11" x14ac:dyDescent="0.35">
      <c r="A1167"/>
      <c r="B1167"/>
      <c r="C1167"/>
      <c r="D1167"/>
      <c r="E1167"/>
      <c r="F1167" s="2"/>
      <c r="G1167" s="350"/>
      <c r="H1167" s="350"/>
      <c r="I1167" s="350"/>
      <c r="J1167" s="350"/>
      <c r="K1167" s="352"/>
    </row>
    <row r="1168" spans="1:11" x14ac:dyDescent="0.35">
      <c r="A1168"/>
      <c r="B1168"/>
      <c r="C1168"/>
      <c r="D1168"/>
      <c r="E1168"/>
      <c r="F1168" s="2"/>
      <c r="G1168" s="350"/>
      <c r="H1168" s="350"/>
      <c r="I1168" s="350"/>
      <c r="J1168" s="350"/>
      <c r="K1168" s="352"/>
    </row>
    <row r="1169" spans="1:11" x14ac:dyDescent="0.35">
      <c r="A1169"/>
      <c r="B1169"/>
      <c r="C1169"/>
      <c r="D1169"/>
      <c r="E1169"/>
      <c r="F1169" s="2"/>
      <c r="G1169" s="350"/>
      <c r="H1169" s="350"/>
      <c r="I1169" s="350"/>
      <c r="J1169" s="350"/>
      <c r="K1169" s="352"/>
    </row>
    <row r="1170" spans="1:11" x14ac:dyDescent="0.35">
      <c r="A1170"/>
      <c r="B1170"/>
      <c r="C1170"/>
      <c r="D1170"/>
      <c r="E1170"/>
      <c r="F1170" s="2"/>
      <c r="G1170" s="350"/>
      <c r="H1170" s="350"/>
      <c r="I1170" s="350"/>
      <c r="J1170" s="350"/>
      <c r="K1170" s="352"/>
    </row>
    <row r="1171" spans="1:11" x14ac:dyDescent="0.35">
      <c r="A1171"/>
      <c r="B1171"/>
      <c r="C1171"/>
      <c r="D1171"/>
      <c r="E1171"/>
      <c r="F1171" s="2"/>
      <c r="G1171" s="350"/>
      <c r="H1171" s="350"/>
      <c r="I1171" s="350"/>
      <c r="J1171" s="350"/>
      <c r="K1171" s="352"/>
    </row>
    <row r="1172" spans="1:11" x14ac:dyDescent="0.35">
      <c r="A1172"/>
      <c r="B1172"/>
      <c r="C1172"/>
      <c r="D1172"/>
      <c r="E1172"/>
      <c r="F1172" s="2"/>
      <c r="G1172" s="350"/>
      <c r="H1172" s="350"/>
      <c r="I1172" s="350"/>
      <c r="J1172" s="350"/>
      <c r="K1172" s="352"/>
    </row>
    <row r="1173" spans="1:11" x14ac:dyDescent="0.35">
      <c r="A1173"/>
      <c r="B1173"/>
      <c r="C1173"/>
      <c r="D1173"/>
      <c r="E1173"/>
      <c r="F1173" s="2"/>
      <c r="G1173" s="350"/>
      <c r="H1173" s="350"/>
      <c r="I1173" s="350"/>
      <c r="J1173" s="350"/>
      <c r="K1173" s="352"/>
    </row>
    <row r="1174" spans="1:11" x14ac:dyDescent="0.35">
      <c r="A1174"/>
      <c r="B1174"/>
      <c r="C1174"/>
      <c r="D1174"/>
      <c r="E1174"/>
      <c r="F1174" s="2"/>
      <c r="G1174" s="350"/>
      <c r="H1174" s="350"/>
      <c r="I1174" s="350"/>
      <c r="J1174" s="350"/>
      <c r="K1174" s="352"/>
    </row>
    <row r="1175" spans="1:11" x14ac:dyDescent="0.35">
      <c r="A1175"/>
      <c r="B1175"/>
      <c r="C1175"/>
      <c r="D1175"/>
      <c r="E1175"/>
      <c r="F1175" s="2"/>
      <c r="G1175" s="350"/>
      <c r="H1175" s="350"/>
      <c r="I1175" s="350"/>
      <c r="J1175" s="350"/>
      <c r="K1175" s="352"/>
    </row>
    <row r="1176" spans="1:11" x14ac:dyDescent="0.35">
      <c r="A1176"/>
      <c r="B1176"/>
      <c r="C1176"/>
      <c r="D1176"/>
      <c r="E1176"/>
      <c r="F1176" s="2"/>
      <c r="G1176" s="350"/>
      <c r="H1176" s="350"/>
      <c r="I1176" s="350"/>
      <c r="J1176" s="350"/>
      <c r="K1176" s="352"/>
    </row>
    <row r="1177" spans="1:11" x14ac:dyDescent="0.35">
      <c r="A1177"/>
      <c r="B1177"/>
      <c r="C1177"/>
      <c r="D1177"/>
      <c r="E1177"/>
      <c r="F1177" s="2"/>
      <c r="G1177" s="350"/>
      <c r="H1177" s="350"/>
      <c r="I1177" s="350"/>
      <c r="J1177" s="350"/>
      <c r="K1177" s="352"/>
    </row>
    <row r="1178" spans="1:11" x14ac:dyDescent="0.35">
      <c r="A1178"/>
      <c r="B1178"/>
      <c r="C1178"/>
      <c r="D1178"/>
      <c r="E1178"/>
      <c r="F1178" s="2"/>
      <c r="G1178" s="350"/>
      <c r="H1178" s="350"/>
      <c r="I1178" s="350"/>
      <c r="J1178" s="350"/>
      <c r="K1178" s="352"/>
    </row>
    <row r="1179" spans="1:11" x14ac:dyDescent="0.35">
      <c r="A1179"/>
      <c r="B1179"/>
      <c r="C1179"/>
      <c r="D1179"/>
      <c r="E1179"/>
      <c r="F1179" s="2"/>
      <c r="G1179" s="350"/>
      <c r="H1179" s="350"/>
      <c r="I1179" s="350"/>
      <c r="J1179" s="350"/>
      <c r="K1179" s="352"/>
    </row>
    <row r="1180" spans="1:11" x14ac:dyDescent="0.35">
      <c r="A1180"/>
      <c r="B1180"/>
      <c r="C1180"/>
      <c r="D1180"/>
      <c r="E1180"/>
      <c r="F1180" s="2"/>
      <c r="G1180" s="350"/>
      <c r="H1180" s="350"/>
      <c r="I1180" s="350"/>
      <c r="J1180" s="350"/>
      <c r="K1180" s="352"/>
    </row>
    <row r="1181" spans="1:11" x14ac:dyDescent="0.35">
      <c r="A1181"/>
      <c r="B1181"/>
      <c r="C1181"/>
      <c r="D1181"/>
      <c r="E1181"/>
      <c r="F1181" s="2"/>
      <c r="G1181" s="350"/>
      <c r="H1181" s="350"/>
      <c r="I1181" s="350"/>
      <c r="J1181" s="350"/>
      <c r="K1181" s="352"/>
    </row>
    <row r="1182" spans="1:11" x14ac:dyDescent="0.35">
      <c r="A1182"/>
      <c r="B1182"/>
      <c r="C1182"/>
      <c r="D1182"/>
      <c r="E1182"/>
      <c r="F1182" s="2"/>
      <c r="G1182" s="350"/>
      <c r="H1182" s="350"/>
      <c r="I1182" s="350"/>
      <c r="J1182" s="350"/>
      <c r="K1182" s="352"/>
    </row>
    <row r="1183" spans="1:11" x14ac:dyDescent="0.35">
      <c r="A1183"/>
      <c r="B1183"/>
      <c r="C1183"/>
      <c r="D1183"/>
      <c r="E1183"/>
      <c r="F1183" s="2"/>
      <c r="G1183" s="350"/>
      <c r="H1183" s="350"/>
      <c r="I1183" s="350"/>
      <c r="J1183" s="350"/>
      <c r="K1183" s="352"/>
    </row>
    <row r="1184" spans="1:11" x14ac:dyDescent="0.35">
      <c r="A1184"/>
      <c r="B1184"/>
      <c r="C1184"/>
      <c r="D1184"/>
      <c r="E1184"/>
      <c r="F1184" s="2"/>
      <c r="G1184" s="350"/>
      <c r="H1184" s="350"/>
      <c r="I1184" s="350"/>
      <c r="J1184" s="350"/>
      <c r="K1184" s="352"/>
    </row>
    <row r="1185" spans="1:11" x14ac:dyDescent="0.35">
      <c r="A1185"/>
      <c r="B1185"/>
      <c r="C1185"/>
      <c r="D1185"/>
      <c r="E1185"/>
      <c r="F1185" s="2"/>
      <c r="G1185" s="350"/>
      <c r="H1185" s="350"/>
      <c r="I1185" s="350"/>
      <c r="J1185" s="350"/>
      <c r="K1185" s="352"/>
    </row>
    <row r="1186" spans="1:11" x14ac:dyDescent="0.35">
      <c r="A1186"/>
      <c r="B1186"/>
      <c r="C1186"/>
      <c r="D1186"/>
      <c r="E1186"/>
      <c r="F1186" s="2"/>
      <c r="G1186" s="350"/>
      <c r="H1186" s="350"/>
      <c r="I1186" s="350"/>
      <c r="J1186" s="350"/>
      <c r="K1186" s="352"/>
    </row>
    <row r="1187" spans="1:11" x14ac:dyDescent="0.35">
      <c r="A1187"/>
      <c r="B1187"/>
      <c r="C1187"/>
      <c r="D1187"/>
      <c r="E1187"/>
      <c r="F1187" s="2"/>
      <c r="G1187" s="350"/>
      <c r="H1187" s="350"/>
      <c r="I1187" s="350"/>
      <c r="J1187" s="350"/>
      <c r="K1187" s="352"/>
    </row>
    <row r="1188" spans="1:11" x14ac:dyDescent="0.35">
      <c r="A1188"/>
      <c r="B1188"/>
      <c r="C1188"/>
      <c r="D1188"/>
      <c r="E1188"/>
      <c r="F1188" s="2"/>
      <c r="G1188" s="350"/>
      <c r="H1188" s="350"/>
      <c r="I1188" s="350"/>
      <c r="J1188" s="350"/>
      <c r="K1188" s="352"/>
    </row>
    <row r="1189" spans="1:11" x14ac:dyDescent="0.35">
      <c r="A1189"/>
      <c r="B1189"/>
      <c r="C1189"/>
      <c r="D1189"/>
      <c r="E1189"/>
      <c r="F1189" s="2"/>
      <c r="G1189" s="350"/>
      <c r="H1189" s="350"/>
      <c r="I1189" s="350"/>
      <c r="J1189" s="350"/>
      <c r="K1189" s="352"/>
    </row>
    <row r="1190" spans="1:11" x14ac:dyDescent="0.35">
      <c r="A1190"/>
      <c r="B1190"/>
      <c r="C1190"/>
      <c r="D1190"/>
      <c r="E1190"/>
      <c r="F1190" s="2"/>
      <c r="G1190" s="350"/>
      <c r="H1190" s="350"/>
      <c r="I1190" s="350"/>
      <c r="J1190" s="350"/>
      <c r="K1190" s="352"/>
    </row>
    <row r="1191" spans="1:11" x14ac:dyDescent="0.35">
      <c r="A1191"/>
      <c r="B1191"/>
      <c r="C1191"/>
      <c r="D1191"/>
      <c r="E1191"/>
      <c r="F1191" s="2"/>
      <c r="G1191" s="350"/>
      <c r="H1191" s="350"/>
      <c r="I1191" s="350"/>
      <c r="J1191" s="350"/>
      <c r="K1191" s="352"/>
    </row>
    <row r="1192" spans="1:11" x14ac:dyDescent="0.35">
      <c r="A1192"/>
      <c r="B1192"/>
      <c r="C1192"/>
      <c r="D1192"/>
      <c r="E1192"/>
      <c r="F1192" s="2"/>
      <c r="G1192" s="350"/>
      <c r="H1192" s="350"/>
      <c r="I1192" s="350"/>
      <c r="J1192" s="350"/>
      <c r="K1192" s="352"/>
    </row>
    <row r="1193" spans="1:11" x14ac:dyDescent="0.35">
      <c r="A1193"/>
      <c r="B1193"/>
      <c r="C1193"/>
      <c r="D1193"/>
      <c r="E1193"/>
      <c r="F1193" s="2"/>
      <c r="G1193" s="350"/>
      <c r="H1193" s="350"/>
      <c r="I1193" s="350"/>
      <c r="J1193" s="350"/>
      <c r="K1193" s="352"/>
    </row>
    <row r="1194" spans="1:11" x14ac:dyDescent="0.35">
      <c r="A1194"/>
      <c r="B1194"/>
      <c r="C1194"/>
      <c r="D1194"/>
      <c r="E1194"/>
      <c r="F1194" s="2"/>
      <c r="G1194" s="350"/>
      <c r="H1194" s="350"/>
      <c r="I1194" s="350"/>
      <c r="J1194" s="350"/>
      <c r="K1194" s="352"/>
    </row>
    <row r="1195" spans="1:11" x14ac:dyDescent="0.35">
      <c r="A1195"/>
      <c r="B1195"/>
      <c r="C1195"/>
      <c r="D1195"/>
      <c r="E1195"/>
      <c r="F1195" s="2"/>
      <c r="G1195" s="350"/>
      <c r="H1195" s="350"/>
      <c r="I1195" s="350"/>
      <c r="J1195" s="350"/>
      <c r="K1195" s="352"/>
    </row>
    <row r="1196" spans="1:11" x14ac:dyDescent="0.35">
      <c r="A1196"/>
      <c r="B1196"/>
      <c r="C1196"/>
      <c r="D1196"/>
      <c r="E1196"/>
      <c r="F1196" s="2"/>
      <c r="G1196" s="350"/>
      <c r="H1196" s="350"/>
      <c r="I1196" s="350"/>
      <c r="J1196" s="350"/>
      <c r="K1196" s="352"/>
    </row>
    <row r="1197" spans="1:11" x14ac:dyDescent="0.35">
      <c r="A1197"/>
      <c r="B1197"/>
      <c r="C1197"/>
      <c r="D1197"/>
      <c r="E1197"/>
      <c r="F1197" s="2"/>
      <c r="G1197" s="350"/>
      <c r="H1197" s="350"/>
      <c r="I1197" s="350"/>
      <c r="J1197" s="350"/>
      <c r="K1197" s="352"/>
    </row>
    <row r="1198" spans="1:11" x14ac:dyDescent="0.35">
      <c r="A1198"/>
      <c r="B1198"/>
      <c r="C1198"/>
      <c r="D1198"/>
      <c r="E1198"/>
      <c r="F1198" s="2"/>
      <c r="G1198" s="350"/>
      <c r="H1198" s="350"/>
      <c r="I1198" s="350"/>
      <c r="J1198" s="350"/>
      <c r="K1198" s="352"/>
    </row>
    <row r="1199" spans="1:11" x14ac:dyDescent="0.35">
      <c r="A1199"/>
      <c r="B1199"/>
      <c r="C1199"/>
      <c r="D1199"/>
      <c r="E1199"/>
      <c r="F1199" s="2"/>
      <c r="G1199" s="350"/>
      <c r="H1199" s="350"/>
      <c r="I1199" s="350"/>
      <c r="J1199" s="350"/>
      <c r="K1199" s="352"/>
    </row>
    <row r="1200" spans="1:11" x14ac:dyDescent="0.35">
      <c r="A1200"/>
      <c r="B1200"/>
      <c r="C1200"/>
      <c r="D1200"/>
      <c r="E1200"/>
      <c r="F1200" s="2"/>
      <c r="G1200" s="350"/>
      <c r="H1200" s="350"/>
      <c r="I1200" s="350"/>
      <c r="J1200" s="350"/>
      <c r="K1200" s="352"/>
    </row>
    <row r="1201" spans="1:23" x14ac:dyDescent="0.35">
      <c r="A1201"/>
      <c r="B1201"/>
      <c r="C1201"/>
      <c r="D1201"/>
      <c r="E1201"/>
      <c r="F1201" s="2"/>
      <c r="G1201" s="350"/>
      <c r="H1201" s="350"/>
      <c r="I1201" s="350"/>
      <c r="J1201" s="350"/>
      <c r="K1201" s="352"/>
      <c r="W1201" s="16"/>
    </row>
    <row r="1202" spans="1:23" x14ac:dyDescent="0.35">
      <c r="A1202"/>
      <c r="B1202"/>
      <c r="C1202"/>
      <c r="D1202"/>
      <c r="E1202"/>
      <c r="F1202" s="2"/>
      <c r="G1202" s="350"/>
      <c r="H1202" s="350"/>
      <c r="I1202" s="350"/>
      <c r="J1202" s="350"/>
      <c r="K1202" s="352"/>
    </row>
    <row r="1203" spans="1:23" x14ac:dyDescent="0.35">
      <c r="A1203"/>
      <c r="B1203"/>
      <c r="C1203"/>
      <c r="D1203"/>
      <c r="E1203"/>
      <c r="F1203" s="2"/>
      <c r="G1203" s="350"/>
      <c r="H1203" s="350"/>
      <c r="I1203" s="350"/>
      <c r="J1203" s="350"/>
      <c r="K1203" s="352"/>
    </row>
    <row r="1204" spans="1:23" x14ac:dyDescent="0.35">
      <c r="A1204"/>
      <c r="B1204"/>
      <c r="C1204"/>
      <c r="D1204"/>
      <c r="E1204"/>
      <c r="F1204" s="2"/>
      <c r="G1204" s="350"/>
      <c r="H1204" s="350"/>
      <c r="I1204" s="350"/>
      <c r="J1204" s="350"/>
      <c r="K1204" s="352"/>
    </row>
    <row r="1205" spans="1:23" x14ac:dyDescent="0.35">
      <c r="A1205"/>
      <c r="B1205"/>
      <c r="C1205"/>
      <c r="D1205"/>
      <c r="E1205"/>
      <c r="F1205" s="2"/>
      <c r="G1205" s="350"/>
      <c r="H1205" s="350"/>
      <c r="I1205" s="350"/>
      <c r="J1205" s="350"/>
      <c r="K1205" s="352"/>
    </row>
    <row r="1206" spans="1:23" x14ac:dyDescent="0.35">
      <c r="A1206"/>
      <c r="B1206"/>
      <c r="C1206"/>
      <c r="D1206"/>
      <c r="E1206"/>
      <c r="F1206" s="2"/>
      <c r="G1206" s="350"/>
      <c r="H1206" s="350"/>
      <c r="I1206" s="350"/>
      <c r="J1206" s="350"/>
      <c r="K1206" s="352"/>
    </row>
    <row r="1207" spans="1:23" x14ac:dyDescent="0.35">
      <c r="A1207"/>
      <c r="B1207"/>
      <c r="C1207"/>
      <c r="D1207"/>
      <c r="E1207"/>
      <c r="F1207" s="2"/>
      <c r="G1207" s="350"/>
      <c r="H1207" s="350"/>
      <c r="I1207" s="350"/>
      <c r="J1207" s="350"/>
      <c r="K1207" s="352"/>
    </row>
    <row r="1208" spans="1:23" x14ac:dyDescent="0.35">
      <c r="A1208"/>
      <c r="B1208"/>
      <c r="C1208"/>
      <c r="D1208"/>
      <c r="E1208"/>
      <c r="F1208" s="2"/>
      <c r="G1208" s="350"/>
      <c r="H1208" s="350"/>
      <c r="I1208" s="350"/>
      <c r="J1208" s="350"/>
      <c r="K1208" s="352"/>
    </row>
    <row r="1209" spans="1:23" x14ac:dyDescent="0.35">
      <c r="A1209"/>
      <c r="B1209"/>
      <c r="C1209"/>
      <c r="D1209"/>
      <c r="E1209"/>
      <c r="F1209" s="2"/>
      <c r="G1209" s="350"/>
      <c r="H1209" s="350"/>
      <c r="I1209" s="350"/>
      <c r="J1209" s="350"/>
      <c r="K1209" s="352"/>
    </row>
    <row r="1210" spans="1:23" x14ac:dyDescent="0.35">
      <c r="A1210"/>
      <c r="B1210"/>
      <c r="C1210"/>
      <c r="D1210"/>
      <c r="E1210"/>
      <c r="F1210" s="2"/>
      <c r="G1210" s="350"/>
      <c r="H1210" s="350"/>
      <c r="I1210" s="350"/>
      <c r="J1210" s="350"/>
      <c r="K1210" s="352"/>
    </row>
    <row r="1211" spans="1:23" x14ac:dyDescent="0.35">
      <c r="A1211"/>
      <c r="B1211"/>
      <c r="C1211"/>
      <c r="D1211"/>
      <c r="E1211"/>
      <c r="F1211" s="2"/>
      <c r="G1211" s="350"/>
      <c r="H1211" s="350"/>
      <c r="I1211" s="350"/>
      <c r="J1211" s="350"/>
      <c r="K1211" s="352"/>
    </row>
    <row r="1212" spans="1:23" x14ac:dyDescent="0.35">
      <c r="A1212"/>
      <c r="B1212"/>
      <c r="C1212"/>
      <c r="D1212"/>
      <c r="E1212"/>
      <c r="F1212" s="2"/>
      <c r="G1212" s="350"/>
      <c r="H1212" s="350"/>
      <c r="I1212" s="350"/>
      <c r="J1212" s="350"/>
      <c r="K1212" s="352"/>
    </row>
    <row r="1213" spans="1:23" x14ac:dyDescent="0.35">
      <c r="A1213"/>
      <c r="B1213"/>
      <c r="C1213"/>
      <c r="D1213"/>
      <c r="E1213"/>
      <c r="F1213" s="2"/>
      <c r="G1213" s="350"/>
      <c r="H1213" s="350"/>
      <c r="I1213" s="350"/>
      <c r="J1213" s="350"/>
      <c r="K1213" s="352"/>
    </row>
    <row r="1214" spans="1:23" x14ac:dyDescent="0.35">
      <c r="A1214"/>
      <c r="B1214"/>
      <c r="C1214"/>
      <c r="D1214"/>
      <c r="E1214"/>
      <c r="F1214" s="2"/>
      <c r="G1214" s="350"/>
      <c r="H1214" s="350"/>
      <c r="I1214" s="350"/>
      <c r="J1214" s="350"/>
      <c r="K1214" s="352"/>
    </row>
    <row r="1215" spans="1:23" x14ac:dyDescent="0.35">
      <c r="A1215"/>
      <c r="B1215"/>
      <c r="C1215"/>
      <c r="D1215"/>
      <c r="E1215"/>
      <c r="F1215" s="2"/>
      <c r="G1215" s="350"/>
      <c r="H1215" s="350"/>
      <c r="I1215" s="350"/>
      <c r="J1215" s="350"/>
      <c r="K1215" s="352"/>
    </row>
    <row r="1216" spans="1:23" x14ac:dyDescent="0.35">
      <c r="A1216"/>
      <c r="B1216"/>
      <c r="C1216"/>
      <c r="D1216"/>
      <c r="E1216"/>
      <c r="F1216" s="2"/>
      <c r="G1216" s="350"/>
      <c r="H1216" s="350"/>
      <c r="I1216" s="350"/>
      <c r="J1216" s="350"/>
      <c r="K1216" s="352"/>
    </row>
    <row r="1217" spans="1:11" x14ac:dyDescent="0.35">
      <c r="A1217"/>
      <c r="B1217"/>
      <c r="C1217"/>
      <c r="D1217"/>
      <c r="E1217"/>
      <c r="F1217" s="2"/>
      <c r="G1217" s="350"/>
      <c r="H1217" s="350"/>
      <c r="I1217" s="350"/>
      <c r="J1217" s="350"/>
      <c r="K1217" s="352"/>
    </row>
    <row r="1218" spans="1:11" x14ac:dyDescent="0.35">
      <c r="A1218"/>
      <c r="B1218"/>
      <c r="C1218"/>
      <c r="D1218"/>
      <c r="E1218"/>
      <c r="F1218" s="2"/>
      <c r="G1218" s="350"/>
      <c r="H1218" s="350"/>
      <c r="I1218" s="350"/>
      <c r="J1218" s="350"/>
      <c r="K1218" s="352"/>
    </row>
    <row r="1219" spans="1:11" x14ac:dyDescent="0.35">
      <c r="A1219"/>
      <c r="B1219"/>
      <c r="C1219"/>
      <c r="D1219"/>
      <c r="E1219"/>
      <c r="F1219" s="2"/>
      <c r="G1219" s="350"/>
      <c r="H1219" s="350"/>
      <c r="I1219" s="350"/>
      <c r="J1219" s="350"/>
      <c r="K1219" s="352"/>
    </row>
    <row r="1220" spans="1:11" x14ac:dyDescent="0.35">
      <c r="A1220"/>
      <c r="B1220"/>
      <c r="C1220"/>
      <c r="D1220"/>
      <c r="E1220"/>
      <c r="F1220" s="2"/>
      <c r="G1220" s="350"/>
      <c r="H1220" s="350"/>
      <c r="I1220" s="350"/>
      <c r="J1220" s="350"/>
      <c r="K1220" s="352"/>
    </row>
    <row r="1221" spans="1:11" x14ac:dyDescent="0.35">
      <c r="A1221"/>
      <c r="B1221"/>
      <c r="C1221"/>
      <c r="D1221"/>
      <c r="E1221"/>
      <c r="F1221" s="2"/>
      <c r="G1221" s="350"/>
      <c r="H1221" s="350"/>
      <c r="I1221" s="350"/>
      <c r="J1221" s="350"/>
      <c r="K1221" s="352"/>
    </row>
    <row r="1222" spans="1:11" x14ac:dyDescent="0.35">
      <c r="A1222"/>
      <c r="B1222"/>
      <c r="C1222"/>
      <c r="D1222"/>
      <c r="E1222"/>
      <c r="F1222" s="2"/>
      <c r="G1222" s="350"/>
      <c r="H1222" s="350"/>
      <c r="I1222" s="350"/>
      <c r="J1222" s="350"/>
      <c r="K1222" s="352"/>
    </row>
    <row r="1223" spans="1:11" x14ac:dyDescent="0.35">
      <c r="A1223"/>
      <c r="B1223"/>
      <c r="C1223"/>
      <c r="D1223"/>
      <c r="E1223"/>
      <c r="F1223" s="2"/>
      <c r="G1223" s="350"/>
      <c r="H1223" s="350"/>
      <c r="I1223" s="350"/>
      <c r="J1223" s="350"/>
      <c r="K1223" s="352"/>
    </row>
    <row r="1224" spans="1:11" x14ac:dyDescent="0.35">
      <c r="A1224"/>
      <c r="B1224"/>
      <c r="C1224"/>
      <c r="D1224"/>
      <c r="E1224"/>
      <c r="F1224" s="2"/>
      <c r="G1224" s="350"/>
      <c r="H1224" s="350"/>
      <c r="I1224" s="350"/>
      <c r="J1224" s="350"/>
      <c r="K1224" s="352"/>
    </row>
    <row r="1225" spans="1:11" x14ac:dyDescent="0.35">
      <c r="A1225"/>
      <c r="B1225"/>
      <c r="C1225"/>
      <c r="D1225"/>
      <c r="E1225"/>
      <c r="F1225" s="2"/>
      <c r="G1225" s="350"/>
      <c r="H1225" s="350"/>
      <c r="I1225" s="350"/>
      <c r="J1225" s="350"/>
      <c r="K1225" s="352"/>
    </row>
    <row r="1226" spans="1:11" x14ac:dyDescent="0.35">
      <c r="A1226"/>
      <c r="B1226"/>
      <c r="C1226"/>
      <c r="D1226"/>
      <c r="E1226"/>
      <c r="F1226" s="2"/>
      <c r="G1226" s="350"/>
      <c r="H1226" s="350"/>
      <c r="I1226" s="350"/>
      <c r="J1226" s="350"/>
      <c r="K1226" s="352"/>
    </row>
    <row r="1227" spans="1:11" x14ac:dyDescent="0.35">
      <c r="A1227"/>
      <c r="B1227"/>
      <c r="C1227"/>
      <c r="D1227"/>
      <c r="E1227"/>
      <c r="F1227" s="2"/>
      <c r="G1227" s="350"/>
      <c r="H1227" s="350"/>
      <c r="I1227" s="350"/>
      <c r="J1227" s="350"/>
      <c r="K1227" s="352"/>
    </row>
    <row r="1228" spans="1:11" x14ac:dyDescent="0.35">
      <c r="A1228"/>
      <c r="B1228"/>
      <c r="C1228"/>
      <c r="D1228"/>
      <c r="E1228"/>
      <c r="F1228" s="2"/>
      <c r="G1228" s="350"/>
      <c r="H1228" s="350"/>
      <c r="I1228" s="350"/>
      <c r="J1228" s="350"/>
      <c r="K1228" s="352"/>
    </row>
    <row r="1229" spans="1:11" x14ac:dyDescent="0.35">
      <c r="A1229"/>
      <c r="B1229"/>
      <c r="C1229"/>
      <c r="D1229"/>
      <c r="E1229"/>
      <c r="F1229" s="2"/>
      <c r="G1229" s="350"/>
      <c r="H1229" s="350"/>
      <c r="I1229" s="350"/>
      <c r="J1229" s="350"/>
      <c r="K1229" s="352"/>
    </row>
    <row r="1230" spans="1:11" x14ac:dyDescent="0.35">
      <c r="A1230"/>
      <c r="B1230"/>
      <c r="C1230"/>
      <c r="D1230"/>
      <c r="E1230"/>
      <c r="F1230" s="2"/>
      <c r="G1230" s="350"/>
      <c r="H1230" s="350"/>
      <c r="I1230" s="350"/>
      <c r="J1230" s="350"/>
      <c r="K1230" s="352"/>
    </row>
    <row r="1231" spans="1:11" x14ac:dyDescent="0.35">
      <c r="A1231"/>
      <c r="B1231"/>
      <c r="C1231"/>
      <c r="D1231"/>
      <c r="E1231"/>
      <c r="F1231" s="2"/>
      <c r="G1231" s="350"/>
      <c r="H1231" s="350"/>
      <c r="I1231" s="350"/>
      <c r="J1231" s="350"/>
      <c r="K1231" s="352"/>
    </row>
    <row r="1232" spans="1:11" x14ac:dyDescent="0.35">
      <c r="A1232"/>
      <c r="B1232"/>
      <c r="C1232"/>
      <c r="D1232"/>
      <c r="E1232"/>
      <c r="F1232" s="2"/>
      <c r="G1232" s="350"/>
      <c r="H1232" s="350"/>
      <c r="I1232" s="350"/>
      <c r="J1232" s="350"/>
      <c r="K1232" s="352"/>
    </row>
    <row r="1233" spans="1:11" x14ac:dyDescent="0.35">
      <c r="A1233"/>
      <c r="B1233"/>
      <c r="C1233"/>
      <c r="D1233"/>
      <c r="E1233"/>
      <c r="F1233" s="2"/>
      <c r="G1233" s="350"/>
      <c r="H1233" s="350"/>
      <c r="I1233" s="350"/>
      <c r="J1233" s="350"/>
      <c r="K1233" s="352"/>
    </row>
    <row r="1234" spans="1:11" x14ac:dyDescent="0.35">
      <c r="A1234"/>
      <c r="B1234"/>
      <c r="C1234"/>
      <c r="D1234"/>
      <c r="E1234"/>
      <c r="F1234" s="2"/>
      <c r="G1234" s="350"/>
      <c r="H1234" s="350"/>
      <c r="I1234" s="350"/>
      <c r="J1234" s="350"/>
      <c r="K1234" s="352"/>
    </row>
    <row r="1235" spans="1:11" x14ac:dyDescent="0.35">
      <c r="A1235"/>
      <c r="B1235"/>
      <c r="C1235"/>
      <c r="D1235"/>
      <c r="E1235"/>
      <c r="F1235" s="2"/>
      <c r="G1235" s="350"/>
      <c r="H1235" s="350"/>
      <c r="I1235" s="350"/>
      <c r="J1235" s="350"/>
      <c r="K1235" s="352"/>
    </row>
    <row r="1236" spans="1:11" x14ac:dyDescent="0.35">
      <c r="A1236"/>
      <c r="B1236"/>
      <c r="C1236"/>
      <c r="D1236"/>
      <c r="E1236"/>
      <c r="F1236" s="2"/>
      <c r="G1236" s="350"/>
      <c r="H1236" s="350"/>
      <c r="I1236" s="350"/>
      <c r="J1236" s="350"/>
      <c r="K1236" s="352"/>
    </row>
    <row r="1237" spans="1:11" x14ac:dyDescent="0.35">
      <c r="A1237"/>
      <c r="B1237"/>
      <c r="C1237"/>
      <c r="D1237"/>
      <c r="E1237"/>
      <c r="F1237" s="2"/>
      <c r="G1237" s="350"/>
      <c r="H1237" s="350"/>
      <c r="I1237" s="350"/>
      <c r="J1237" s="350"/>
      <c r="K1237" s="352"/>
    </row>
    <row r="1238" spans="1:11" x14ac:dyDescent="0.35">
      <c r="A1238"/>
      <c r="B1238"/>
      <c r="C1238"/>
      <c r="D1238"/>
      <c r="E1238"/>
      <c r="F1238" s="2"/>
      <c r="G1238" s="350"/>
      <c r="H1238" s="350"/>
      <c r="I1238" s="350"/>
      <c r="J1238" s="350"/>
      <c r="K1238" s="352"/>
    </row>
    <row r="1239" spans="1:11" x14ac:dyDescent="0.35">
      <c r="A1239"/>
      <c r="B1239"/>
      <c r="C1239"/>
      <c r="D1239"/>
      <c r="E1239"/>
      <c r="F1239" s="2"/>
      <c r="G1239" s="350"/>
      <c r="H1239" s="350"/>
      <c r="I1239" s="350"/>
      <c r="J1239" s="350"/>
      <c r="K1239" s="352"/>
    </row>
    <row r="1240" spans="1:11" x14ac:dyDescent="0.35">
      <c r="A1240"/>
      <c r="B1240"/>
      <c r="C1240"/>
      <c r="D1240"/>
      <c r="E1240"/>
      <c r="F1240" s="2"/>
      <c r="G1240" s="350"/>
      <c r="H1240" s="350"/>
      <c r="I1240" s="350"/>
      <c r="J1240" s="350"/>
      <c r="K1240" s="352"/>
    </row>
    <row r="1241" spans="1:11" x14ac:dyDescent="0.35">
      <c r="A1241"/>
      <c r="B1241"/>
      <c r="C1241"/>
      <c r="D1241"/>
      <c r="E1241"/>
      <c r="F1241" s="2"/>
      <c r="G1241" s="350"/>
      <c r="H1241" s="350"/>
      <c r="I1241" s="350"/>
      <c r="J1241" s="350"/>
      <c r="K1241" s="352"/>
    </row>
    <row r="1242" spans="1:11" x14ac:dyDescent="0.35">
      <c r="A1242"/>
      <c r="B1242"/>
      <c r="C1242"/>
      <c r="D1242"/>
      <c r="E1242"/>
      <c r="F1242" s="2"/>
      <c r="G1242" s="350"/>
      <c r="H1242" s="350"/>
      <c r="I1242" s="350"/>
      <c r="J1242" s="350"/>
      <c r="K1242" s="352"/>
    </row>
    <row r="1243" spans="1:11" x14ac:dyDescent="0.35">
      <c r="A1243"/>
      <c r="B1243"/>
      <c r="C1243"/>
      <c r="D1243"/>
      <c r="E1243"/>
      <c r="F1243" s="2"/>
      <c r="G1243" s="350"/>
      <c r="H1243" s="350"/>
      <c r="I1243" s="350"/>
      <c r="J1243" s="350"/>
      <c r="K1243" s="352"/>
    </row>
    <row r="1244" spans="1:11" x14ac:dyDescent="0.35">
      <c r="A1244"/>
      <c r="B1244"/>
      <c r="C1244"/>
      <c r="D1244"/>
      <c r="E1244"/>
      <c r="F1244" s="2"/>
      <c r="G1244" s="350"/>
      <c r="H1244" s="350"/>
      <c r="I1244" s="350"/>
      <c r="J1244" s="350"/>
      <c r="K1244" s="352"/>
    </row>
    <row r="1245" spans="1:11" x14ac:dyDescent="0.35">
      <c r="A1245"/>
      <c r="B1245"/>
      <c r="C1245"/>
      <c r="D1245"/>
      <c r="E1245"/>
      <c r="F1245" s="2"/>
      <c r="G1245" s="350"/>
      <c r="H1245" s="350"/>
      <c r="I1245" s="350"/>
      <c r="J1245" s="350"/>
      <c r="K1245" s="352"/>
    </row>
    <row r="1246" spans="1:11" x14ac:dyDescent="0.35">
      <c r="A1246"/>
      <c r="B1246"/>
      <c r="C1246"/>
      <c r="D1246"/>
      <c r="E1246"/>
      <c r="F1246" s="2"/>
      <c r="G1246" s="350"/>
      <c r="H1246" s="350"/>
      <c r="I1246" s="350"/>
      <c r="J1246" s="350"/>
      <c r="K1246" s="352"/>
    </row>
    <row r="1247" spans="1:11" x14ac:dyDescent="0.35">
      <c r="A1247"/>
      <c r="B1247"/>
      <c r="C1247"/>
      <c r="D1247"/>
      <c r="E1247"/>
      <c r="F1247" s="2"/>
      <c r="G1247" s="350"/>
      <c r="H1247" s="350"/>
      <c r="I1247" s="350"/>
      <c r="J1247" s="350"/>
      <c r="K1247" s="352"/>
    </row>
    <row r="1248" spans="1:11" x14ac:dyDescent="0.35">
      <c r="A1248"/>
      <c r="B1248"/>
      <c r="C1248"/>
      <c r="D1248"/>
      <c r="E1248"/>
      <c r="F1248" s="2"/>
      <c r="G1248" s="350"/>
      <c r="H1248" s="350"/>
      <c r="I1248" s="350"/>
      <c r="J1248" s="350"/>
      <c r="K1248" s="352"/>
    </row>
    <row r="1249" spans="1:11" x14ac:dyDescent="0.35">
      <c r="A1249"/>
      <c r="B1249"/>
      <c r="C1249"/>
      <c r="D1249"/>
      <c r="E1249"/>
      <c r="F1249" s="2"/>
      <c r="G1249" s="350"/>
      <c r="H1249" s="350"/>
      <c r="I1249" s="350"/>
      <c r="J1249" s="350"/>
      <c r="K1249" s="352"/>
    </row>
    <row r="1250" spans="1:11" x14ac:dyDescent="0.35">
      <c r="A1250"/>
      <c r="B1250"/>
      <c r="C1250"/>
      <c r="D1250"/>
      <c r="E1250"/>
      <c r="F1250" s="2"/>
      <c r="G1250" s="350"/>
      <c r="H1250" s="350"/>
      <c r="I1250" s="350"/>
      <c r="J1250" s="350"/>
      <c r="K1250" s="352"/>
    </row>
    <row r="1251" spans="1:11" x14ac:dyDescent="0.35">
      <c r="A1251"/>
      <c r="B1251"/>
      <c r="C1251"/>
      <c r="D1251"/>
      <c r="E1251"/>
      <c r="F1251" s="2"/>
      <c r="G1251" s="350"/>
      <c r="H1251" s="350"/>
      <c r="I1251" s="350"/>
      <c r="J1251" s="350"/>
      <c r="K1251" s="352"/>
    </row>
    <row r="1252" spans="1:11" x14ac:dyDescent="0.35">
      <c r="A1252"/>
      <c r="B1252"/>
      <c r="C1252"/>
      <c r="D1252"/>
      <c r="E1252"/>
      <c r="F1252" s="2"/>
      <c r="G1252" s="350"/>
      <c r="H1252" s="350"/>
      <c r="I1252" s="350"/>
      <c r="J1252" s="350"/>
      <c r="K1252" s="352"/>
    </row>
    <row r="1253" spans="1:11" x14ac:dyDescent="0.35">
      <c r="A1253"/>
      <c r="B1253"/>
      <c r="C1253"/>
      <c r="D1253"/>
      <c r="E1253"/>
      <c r="F1253" s="2"/>
      <c r="G1253" s="350"/>
      <c r="H1253" s="350"/>
      <c r="I1253" s="350"/>
      <c r="J1253" s="350"/>
      <c r="K1253" s="352"/>
    </row>
    <row r="1254" spans="1:11" x14ac:dyDescent="0.35">
      <c r="A1254"/>
      <c r="B1254"/>
      <c r="C1254"/>
      <c r="D1254"/>
      <c r="E1254"/>
      <c r="F1254" s="2"/>
      <c r="G1254" s="350"/>
      <c r="H1254" s="350"/>
      <c r="I1254" s="350"/>
      <c r="J1254" s="350"/>
      <c r="K1254" s="352"/>
    </row>
    <row r="1255" spans="1:11" x14ac:dyDescent="0.35">
      <c r="A1255"/>
      <c r="B1255"/>
      <c r="C1255"/>
      <c r="D1255"/>
      <c r="E1255"/>
      <c r="F1255" s="2"/>
      <c r="G1255" s="350"/>
      <c r="H1255" s="350"/>
      <c r="I1255" s="350"/>
      <c r="J1255" s="350"/>
      <c r="K1255" s="352"/>
    </row>
    <row r="1256" spans="1:11" x14ac:dyDescent="0.35">
      <c r="A1256"/>
      <c r="B1256"/>
      <c r="C1256"/>
      <c r="D1256"/>
      <c r="E1256"/>
      <c r="F1256" s="2"/>
      <c r="G1256" s="350"/>
      <c r="H1256" s="350"/>
      <c r="I1256" s="350"/>
      <c r="J1256" s="350"/>
      <c r="K1256" s="352"/>
    </row>
    <row r="1257" spans="1:11" x14ac:dyDescent="0.35">
      <c r="A1257"/>
      <c r="B1257"/>
      <c r="C1257"/>
      <c r="D1257"/>
      <c r="E1257"/>
      <c r="F1257" s="2"/>
      <c r="G1257" s="350"/>
      <c r="H1257" s="350"/>
      <c r="I1257" s="350"/>
      <c r="J1257" s="350"/>
      <c r="K1257" s="352"/>
    </row>
    <row r="1258" spans="1:11" x14ac:dyDescent="0.35">
      <c r="A1258"/>
      <c r="B1258"/>
      <c r="C1258"/>
      <c r="D1258"/>
      <c r="E1258"/>
      <c r="F1258" s="2"/>
      <c r="G1258" s="350"/>
      <c r="H1258" s="350"/>
      <c r="I1258" s="350"/>
      <c r="J1258" s="350"/>
      <c r="K1258" s="352"/>
    </row>
    <row r="1259" spans="1:11" x14ac:dyDescent="0.35">
      <c r="A1259"/>
      <c r="B1259"/>
      <c r="C1259"/>
      <c r="D1259"/>
      <c r="E1259"/>
      <c r="F1259" s="2"/>
      <c r="G1259" s="350"/>
      <c r="H1259" s="350"/>
      <c r="I1259" s="350"/>
      <c r="J1259" s="350"/>
      <c r="K1259" s="352"/>
    </row>
    <row r="1260" spans="1:11" x14ac:dyDescent="0.35">
      <c r="A1260"/>
      <c r="B1260"/>
      <c r="C1260"/>
      <c r="D1260"/>
      <c r="E1260"/>
      <c r="F1260" s="2"/>
      <c r="G1260" s="350"/>
      <c r="H1260" s="350"/>
      <c r="I1260" s="350"/>
      <c r="J1260" s="350"/>
      <c r="K1260" s="352"/>
    </row>
    <row r="1261" spans="1:11" x14ac:dyDescent="0.35">
      <c r="A1261"/>
      <c r="B1261"/>
      <c r="C1261"/>
      <c r="D1261"/>
      <c r="E1261"/>
      <c r="F1261" s="2"/>
      <c r="G1261" s="350"/>
      <c r="H1261" s="350"/>
      <c r="I1261" s="350"/>
      <c r="J1261" s="350"/>
      <c r="K1261" s="352"/>
    </row>
    <row r="1262" spans="1:11" x14ac:dyDescent="0.35">
      <c r="A1262"/>
      <c r="B1262"/>
      <c r="C1262"/>
      <c r="D1262"/>
      <c r="E1262"/>
      <c r="F1262" s="2"/>
      <c r="G1262" s="350"/>
      <c r="H1262" s="350"/>
      <c r="I1262" s="350"/>
      <c r="J1262" s="350"/>
      <c r="K1262" s="352"/>
    </row>
    <row r="1263" spans="1:11" x14ac:dyDescent="0.35">
      <c r="A1263"/>
      <c r="B1263"/>
      <c r="C1263"/>
      <c r="D1263"/>
      <c r="E1263"/>
      <c r="F1263" s="2"/>
      <c r="G1263" s="350"/>
      <c r="H1263" s="350"/>
      <c r="I1263" s="350"/>
      <c r="J1263" s="350"/>
      <c r="K1263" s="352"/>
    </row>
    <row r="1264" spans="1:11" x14ac:dyDescent="0.35">
      <c r="A1264"/>
      <c r="B1264"/>
      <c r="C1264"/>
      <c r="D1264"/>
      <c r="E1264"/>
      <c r="F1264" s="2"/>
      <c r="G1264" s="350"/>
      <c r="H1264" s="350"/>
      <c r="I1264" s="350"/>
      <c r="J1264" s="350"/>
      <c r="K1264" s="352"/>
    </row>
    <row r="1265" spans="1:11" x14ac:dyDescent="0.35">
      <c r="A1265"/>
      <c r="B1265"/>
      <c r="C1265"/>
      <c r="D1265"/>
      <c r="E1265"/>
      <c r="F1265" s="2"/>
      <c r="G1265" s="350"/>
      <c r="H1265" s="350"/>
      <c r="I1265" s="350"/>
      <c r="J1265" s="350"/>
      <c r="K1265" s="352"/>
    </row>
    <row r="1266" spans="1:11" x14ac:dyDescent="0.35">
      <c r="A1266"/>
      <c r="B1266"/>
      <c r="C1266"/>
      <c r="D1266"/>
      <c r="E1266"/>
      <c r="F1266" s="2"/>
      <c r="G1266" s="350"/>
      <c r="H1266" s="350"/>
      <c r="I1266" s="350"/>
      <c r="J1266" s="350"/>
      <c r="K1266" s="352"/>
    </row>
    <row r="1267" spans="1:11" x14ac:dyDescent="0.35">
      <c r="A1267"/>
      <c r="B1267"/>
      <c r="C1267"/>
      <c r="D1267"/>
      <c r="E1267"/>
      <c r="F1267" s="2"/>
      <c r="G1267" s="350"/>
      <c r="H1267" s="350"/>
      <c r="I1267" s="350"/>
      <c r="J1267" s="350"/>
      <c r="K1267" s="352"/>
    </row>
    <row r="1268" spans="1:11" x14ac:dyDescent="0.35">
      <c r="A1268"/>
      <c r="B1268"/>
      <c r="C1268"/>
      <c r="D1268"/>
      <c r="E1268"/>
      <c r="F1268" s="2"/>
      <c r="G1268" s="350"/>
      <c r="H1268" s="350"/>
      <c r="I1268" s="350"/>
      <c r="J1268" s="350"/>
      <c r="K1268" s="352"/>
    </row>
    <row r="1269" spans="1:11" x14ac:dyDescent="0.35">
      <c r="A1269"/>
      <c r="B1269"/>
      <c r="C1269"/>
      <c r="D1269"/>
      <c r="E1269"/>
      <c r="F1269" s="2"/>
      <c r="G1269" s="350"/>
      <c r="H1269" s="350"/>
      <c r="I1269" s="350"/>
      <c r="J1269" s="350"/>
      <c r="K1269" s="352"/>
    </row>
    <row r="1270" spans="1:11" x14ac:dyDescent="0.35">
      <c r="A1270"/>
      <c r="B1270"/>
      <c r="C1270"/>
      <c r="D1270"/>
      <c r="E1270"/>
      <c r="F1270" s="2"/>
      <c r="G1270" s="350"/>
      <c r="H1270" s="350"/>
      <c r="I1270" s="350"/>
      <c r="J1270" s="350"/>
      <c r="K1270" s="352"/>
    </row>
    <row r="1271" spans="1:11" x14ac:dyDescent="0.35">
      <c r="A1271"/>
      <c r="B1271"/>
      <c r="C1271"/>
      <c r="D1271"/>
      <c r="E1271"/>
      <c r="F1271" s="2"/>
      <c r="G1271" s="350"/>
      <c r="H1271" s="350"/>
      <c r="I1271" s="350"/>
      <c r="J1271" s="350"/>
      <c r="K1271" s="352"/>
    </row>
    <row r="1272" spans="1:11" x14ac:dyDescent="0.35">
      <c r="A1272"/>
      <c r="B1272"/>
      <c r="C1272"/>
      <c r="D1272"/>
      <c r="E1272"/>
      <c r="F1272" s="2"/>
      <c r="G1272" s="350"/>
      <c r="H1272" s="350"/>
      <c r="I1272" s="350"/>
      <c r="J1272" s="350"/>
      <c r="K1272" s="352"/>
    </row>
    <row r="1273" spans="1:11" x14ac:dyDescent="0.35">
      <c r="A1273"/>
      <c r="B1273"/>
      <c r="C1273"/>
      <c r="D1273"/>
      <c r="E1273"/>
      <c r="F1273" s="2"/>
      <c r="G1273" s="350"/>
      <c r="H1273" s="350"/>
      <c r="I1273" s="350"/>
      <c r="J1273" s="350"/>
      <c r="K1273" s="352"/>
    </row>
    <row r="1274" spans="1:11" x14ac:dyDescent="0.35">
      <c r="A1274"/>
      <c r="B1274"/>
      <c r="C1274"/>
      <c r="D1274"/>
      <c r="E1274"/>
      <c r="F1274" s="2"/>
      <c r="G1274" s="350"/>
      <c r="H1274" s="350"/>
      <c r="I1274" s="350"/>
      <c r="J1274" s="350"/>
      <c r="K1274" s="352"/>
    </row>
    <row r="1275" spans="1:11" x14ac:dyDescent="0.35">
      <c r="A1275"/>
      <c r="B1275"/>
      <c r="C1275"/>
      <c r="D1275"/>
      <c r="E1275"/>
      <c r="F1275" s="2"/>
      <c r="G1275" s="350"/>
      <c r="H1275" s="350"/>
      <c r="I1275" s="350"/>
      <c r="J1275" s="350"/>
      <c r="K1275" s="352"/>
    </row>
    <row r="1276" spans="1:11" x14ac:dyDescent="0.35">
      <c r="A1276"/>
      <c r="B1276"/>
      <c r="C1276"/>
      <c r="D1276"/>
      <c r="E1276"/>
      <c r="F1276" s="2"/>
      <c r="G1276" s="350"/>
      <c r="H1276" s="350"/>
      <c r="I1276" s="350"/>
      <c r="J1276" s="350"/>
      <c r="K1276" s="352"/>
    </row>
    <row r="1277" spans="1:11" x14ac:dyDescent="0.35">
      <c r="A1277"/>
      <c r="B1277"/>
      <c r="C1277"/>
      <c r="D1277"/>
      <c r="E1277"/>
      <c r="F1277" s="2"/>
      <c r="G1277" s="350"/>
      <c r="H1277" s="350"/>
      <c r="I1277" s="350"/>
      <c r="J1277" s="350"/>
      <c r="K1277" s="352"/>
    </row>
    <row r="1278" spans="1:11" x14ac:dyDescent="0.35">
      <c r="A1278"/>
      <c r="B1278"/>
      <c r="C1278"/>
      <c r="D1278"/>
      <c r="E1278"/>
      <c r="F1278" s="2"/>
      <c r="G1278" s="350"/>
      <c r="H1278" s="350"/>
      <c r="I1278" s="350"/>
      <c r="J1278" s="350"/>
      <c r="K1278" s="352"/>
    </row>
    <row r="1279" spans="1:11" x14ac:dyDescent="0.35">
      <c r="A1279"/>
      <c r="B1279"/>
      <c r="C1279"/>
      <c r="D1279"/>
      <c r="E1279"/>
      <c r="F1279" s="2"/>
      <c r="G1279" s="350"/>
      <c r="H1279" s="350"/>
      <c r="I1279" s="350"/>
      <c r="J1279" s="350"/>
      <c r="K1279" s="35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66C68B-F079-2345-B69B-851E47F3527C}">
  <sheetPr codeName="Sheet7"/>
  <dimension ref="A1:AD499"/>
  <sheetViews>
    <sheetView workbookViewId="0">
      <selection activeCell="A2" sqref="A2:AD499"/>
    </sheetView>
  </sheetViews>
  <sheetFormatPr defaultColWidth="8.83203125" defaultRowHeight="15.5" x14ac:dyDescent="0.35"/>
  <cols>
    <col min="1" max="1" width="7.33203125" style="285" bestFit="1" customWidth="1"/>
    <col min="2" max="2" width="13.33203125" style="285" bestFit="1" customWidth="1"/>
    <col min="3" max="3" width="11" style="285" bestFit="1" customWidth="1"/>
    <col min="4" max="4" width="12.1640625" style="285" bestFit="1" customWidth="1"/>
    <col min="5" max="5" width="7.33203125" style="285" bestFit="1" customWidth="1"/>
    <col min="6" max="6" width="20.33203125" style="285" bestFit="1" customWidth="1"/>
    <col min="7" max="7" width="10" style="285" bestFit="1" customWidth="1"/>
    <col min="8" max="8" width="6.1640625" style="285" bestFit="1" customWidth="1"/>
    <col min="9" max="9" width="8.5" style="285" bestFit="1" customWidth="1"/>
    <col min="10" max="10" width="10" style="285" bestFit="1" customWidth="1"/>
    <col min="11" max="11" width="3.5" style="287" bestFit="1" customWidth="1"/>
    <col min="12" max="12" width="13.6640625" bestFit="1" customWidth="1"/>
  </cols>
  <sheetData>
    <row r="1" spans="1:30" s="281" customFormat="1" x14ac:dyDescent="0.35">
      <c r="A1" s="348" t="s">
        <v>271</v>
      </c>
      <c r="B1" s="281" t="s">
        <v>272</v>
      </c>
      <c r="C1" s="281" t="s">
        <v>273</v>
      </c>
      <c r="D1" s="348" t="s">
        <v>274</v>
      </c>
      <c r="E1" s="348" t="s">
        <v>275</v>
      </c>
      <c r="F1" s="348" t="s">
        <v>109</v>
      </c>
      <c r="G1" s="348" t="s">
        <v>276</v>
      </c>
      <c r="H1" s="348" t="s">
        <v>277</v>
      </c>
      <c r="I1" s="348" t="s">
        <v>278</v>
      </c>
      <c r="J1" s="281" t="s">
        <v>279</v>
      </c>
      <c r="K1" s="349" t="s">
        <v>280</v>
      </c>
      <c r="L1" s="348" t="s">
        <v>281</v>
      </c>
      <c r="M1" s="348" t="s">
        <v>282</v>
      </c>
      <c r="N1" s="348" t="s">
        <v>283</v>
      </c>
      <c r="O1" s="348" t="s">
        <v>284</v>
      </c>
      <c r="P1" s="348" t="s">
        <v>285</v>
      </c>
      <c r="Q1" s="281" t="s">
        <v>286</v>
      </c>
      <c r="R1" s="348" t="s">
        <v>287</v>
      </c>
      <c r="S1" s="348" t="s">
        <v>288</v>
      </c>
      <c r="T1" s="348" t="s">
        <v>140</v>
      </c>
      <c r="U1" s="348" t="s">
        <v>289</v>
      </c>
      <c r="V1" s="348" t="s">
        <v>290</v>
      </c>
      <c r="W1" s="348" t="s">
        <v>291</v>
      </c>
      <c r="X1" s="348" t="s">
        <v>292</v>
      </c>
      <c r="Y1" s="348" t="s">
        <v>293</v>
      </c>
      <c r="Z1" s="348" t="s">
        <v>294</v>
      </c>
      <c r="AA1" s="396" t="s">
        <v>329</v>
      </c>
      <c r="AB1" s="396" t="s">
        <v>330</v>
      </c>
      <c r="AC1" s="396" t="s">
        <v>331</v>
      </c>
      <c r="AD1" s="396" t="s">
        <v>332</v>
      </c>
    </row>
    <row r="2" spans="1:30" x14ac:dyDescent="0.35">
      <c r="A2"/>
      <c r="B2"/>
      <c r="C2"/>
      <c r="D2"/>
      <c r="E2"/>
      <c r="F2"/>
      <c r="G2"/>
      <c r="H2"/>
      <c r="I2"/>
      <c r="J2"/>
      <c r="K2"/>
    </row>
    <row r="3" spans="1:30" x14ac:dyDescent="0.35">
      <c r="A3"/>
      <c r="B3"/>
      <c r="C3"/>
      <c r="D3"/>
      <c r="E3"/>
      <c r="F3"/>
      <c r="G3"/>
      <c r="H3"/>
      <c r="I3"/>
      <c r="J3"/>
      <c r="K3"/>
    </row>
    <row r="4" spans="1:30" x14ac:dyDescent="0.35">
      <c r="A4"/>
      <c r="B4"/>
      <c r="C4"/>
      <c r="D4"/>
      <c r="E4"/>
      <c r="F4"/>
      <c r="G4"/>
      <c r="H4"/>
      <c r="I4"/>
      <c r="J4"/>
      <c r="K4"/>
    </row>
    <row r="5" spans="1:30" x14ac:dyDescent="0.35">
      <c r="A5"/>
      <c r="B5"/>
      <c r="C5"/>
      <c r="D5"/>
      <c r="E5"/>
      <c r="F5"/>
      <c r="G5"/>
      <c r="H5"/>
      <c r="I5"/>
      <c r="J5"/>
      <c r="K5"/>
    </row>
    <row r="6" spans="1:30" x14ac:dyDescent="0.35">
      <c r="A6"/>
      <c r="B6"/>
      <c r="C6"/>
      <c r="D6"/>
      <c r="E6"/>
      <c r="F6"/>
      <c r="G6"/>
      <c r="H6"/>
      <c r="I6"/>
      <c r="J6"/>
      <c r="K6"/>
    </row>
    <row r="7" spans="1:30" x14ac:dyDescent="0.35">
      <c r="A7"/>
      <c r="B7"/>
      <c r="C7"/>
      <c r="D7"/>
      <c r="E7"/>
      <c r="F7"/>
      <c r="G7"/>
      <c r="H7"/>
      <c r="I7"/>
      <c r="J7"/>
      <c r="K7"/>
    </row>
    <row r="8" spans="1:30" x14ac:dyDescent="0.35">
      <c r="A8"/>
      <c r="B8"/>
      <c r="C8"/>
      <c r="D8"/>
      <c r="E8"/>
      <c r="F8"/>
      <c r="G8"/>
      <c r="H8"/>
      <c r="I8"/>
      <c r="J8"/>
      <c r="K8"/>
    </row>
    <row r="9" spans="1:30" x14ac:dyDescent="0.35">
      <c r="A9"/>
      <c r="B9"/>
      <c r="C9"/>
      <c r="D9"/>
      <c r="E9"/>
      <c r="F9"/>
      <c r="G9"/>
      <c r="H9"/>
      <c r="I9"/>
      <c r="J9"/>
      <c r="K9"/>
    </row>
    <row r="10" spans="1:30" x14ac:dyDescent="0.35">
      <c r="A10"/>
      <c r="B10"/>
      <c r="C10"/>
      <c r="D10"/>
      <c r="E10"/>
      <c r="F10"/>
      <c r="G10"/>
      <c r="H10"/>
      <c r="I10"/>
      <c r="J10"/>
      <c r="K10"/>
    </row>
    <row r="11" spans="1:30" x14ac:dyDescent="0.35">
      <c r="A11"/>
      <c r="B11"/>
      <c r="C11"/>
      <c r="D11"/>
      <c r="E11"/>
      <c r="F11"/>
      <c r="G11"/>
      <c r="H11"/>
      <c r="I11"/>
      <c r="J11"/>
      <c r="K11"/>
    </row>
    <row r="12" spans="1:30" x14ac:dyDescent="0.35">
      <c r="A12"/>
      <c r="B12"/>
      <c r="C12"/>
      <c r="D12"/>
      <c r="E12"/>
      <c r="F12"/>
      <c r="G12"/>
      <c r="H12"/>
      <c r="I12"/>
      <c r="J12"/>
      <c r="K12"/>
    </row>
    <row r="13" spans="1:30" x14ac:dyDescent="0.35">
      <c r="A13"/>
      <c r="B13"/>
      <c r="C13"/>
      <c r="D13"/>
      <c r="E13"/>
      <c r="F13"/>
      <c r="G13"/>
      <c r="H13"/>
      <c r="I13"/>
      <c r="J13"/>
      <c r="K13"/>
    </row>
    <row r="14" spans="1:30" x14ac:dyDescent="0.35">
      <c r="A14"/>
      <c r="B14"/>
      <c r="C14"/>
      <c r="D14"/>
      <c r="E14"/>
      <c r="F14"/>
      <c r="G14"/>
      <c r="H14"/>
      <c r="I14"/>
      <c r="J14"/>
      <c r="K14"/>
    </row>
    <row r="15" spans="1:30" x14ac:dyDescent="0.35">
      <c r="A15"/>
      <c r="B15"/>
      <c r="C15"/>
      <c r="D15"/>
      <c r="E15"/>
      <c r="F15"/>
      <c r="G15"/>
      <c r="H15"/>
      <c r="I15"/>
      <c r="J15"/>
      <c r="K15"/>
    </row>
    <row r="16" spans="1:30" x14ac:dyDescent="0.35">
      <c r="A16"/>
      <c r="B16"/>
      <c r="C16"/>
      <c r="D16"/>
      <c r="E16"/>
      <c r="F16"/>
      <c r="G16"/>
      <c r="H16"/>
      <c r="I16"/>
      <c r="J16"/>
      <c r="K16"/>
    </row>
    <row r="17" customFormat="1" x14ac:dyDescent="0.35"/>
    <row r="18" customFormat="1" x14ac:dyDescent="0.35"/>
    <row r="19" customFormat="1" x14ac:dyDescent="0.35"/>
    <row r="20" customFormat="1" x14ac:dyDescent="0.35"/>
    <row r="21" customFormat="1" x14ac:dyDescent="0.35"/>
    <row r="22" customFormat="1" x14ac:dyDescent="0.35"/>
    <row r="23" customFormat="1" x14ac:dyDescent="0.35"/>
    <row r="24" customFormat="1" x14ac:dyDescent="0.35"/>
    <row r="25" customFormat="1" x14ac:dyDescent="0.35"/>
    <row r="26" customFormat="1" x14ac:dyDescent="0.35"/>
    <row r="27" customFormat="1" x14ac:dyDescent="0.35"/>
    <row r="28" customFormat="1" x14ac:dyDescent="0.35"/>
    <row r="29" customFormat="1" x14ac:dyDescent="0.35"/>
    <row r="30" customFormat="1" x14ac:dyDescent="0.35"/>
    <row r="31" customFormat="1" x14ac:dyDescent="0.35"/>
    <row r="32" customFormat="1" x14ac:dyDescent="0.35"/>
    <row r="33" customFormat="1" x14ac:dyDescent="0.35"/>
    <row r="34" customFormat="1" x14ac:dyDescent="0.35"/>
    <row r="35" customFormat="1" x14ac:dyDescent="0.35"/>
    <row r="36" customFormat="1" x14ac:dyDescent="0.35"/>
    <row r="37" customFormat="1" x14ac:dyDescent="0.35"/>
    <row r="38" customFormat="1" x14ac:dyDescent="0.35"/>
    <row r="39" customFormat="1" x14ac:dyDescent="0.35"/>
    <row r="40" customFormat="1" x14ac:dyDescent="0.35"/>
    <row r="41" customFormat="1" x14ac:dyDescent="0.35"/>
    <row r="42" customFormat="1" x14ac:dyDescent="0.35"/>
    <row r="43" customFormat="1" x14ac:dyDescent="0.35"/>
    <row r="44" customFormat="1" x14ac:dyDescent="0.35"/>
    <row r="45" customFormat="1" x14ac:dyDescent="0.35"/>
    <row r="46" customFormat="1" x14ac:dyDescent="0.35"/>
    <row r="47" customFormat="1" x14ac:dyDescent="0.35"/>
    <row r="48" customFormat="1" x14ac:dyDescent="0.35"/>
    <row r="49" customFormat="1" x14ac:dyDescent="0.35"/>
    <row r="50" customFormat="1" x14ac:dyDescent="0.35"/>
    <row r="51" customFormat="1" x14ac:dyDescent="0.35"/>
    <row r="52" customFormat="1" x14ac:dyDescent="0.35"/>
    <row r="53" customFormat="1" x14ac:dyDescent="0.35"/>
    <row r="54" customFormat="1" x14ac:dyDescent="0.35"/>
    <row r="55" customFormat="1" x14ac:dyDescent="0.35"/>
    <row r="56" customFormat="1" x14ac:dyDescent="0.35"/>
    <row r="57" customFormat="1" x14ac:dyDescent="0.35"/>
    <row r="58" customFormat="1" x14ac:dyDescent="0.35"/>
    <row r="59" customFormat="1" x14ac:dyDescent="0.35"/>
    <row r="60" customFormat="1" x14ac:dyDescent="0.35"/>
    <row r="61" customFormat="1" x14ac:dyDescent="0.35"/>
    <row r="62" customFormat="1" x14ac:dyDescent="0.35"/>
    <row r="63" customFormat="1" x14ac:dyDescent="0.35"/>
    <row r="64" customFormat="1" x14ac:dyDescent="0.35"/>
    <row r="65" customFormat="1" x14ac:dyDescent="0.35"/>
    <row r="66" customFormat="1" x14ac:dyDescent="0.35"/>
    <row r="67" customFormat="1" x14ac:dyDescent="0.35"/>
    <row r="68" customFormat="1" x14ac:dyDescent="0.35"/>
    <row r="69" customFormat="1" x14ac:dyDescent="0.35"/>
    <row r="70" customFormat="1" x14ac:dyDescent="0.35"/>
    <row r="71" customFormat="1" x14ac:dyDescent="0.35"/>
    <row r="72" customFormat="1" x14ac:dyDescent="0.35"/>
    <row r="73" customFormat="1" x14ac:dyDescent="0.35"/>
    <row r="74" customFormat="1" x14ac:dyDescent="0.35"/>
    <row r="75" customFormat="1" x14ac:dyDescent="0.35"/>
    <row r="76" customFormat="1" x14ac:dyDescent="0.35"/>
    <row r="77" customFormat="1" x14ac:dyDescent="0.35"/>
    <row r="78" customFormat="1" x14ac:dyDescent="0.35"/>
    <row r="79" customFormat="1" x14ac:dyDescent="0.35"/>
    <row r="80" customFormat="1" x14ac:dyDescent="0.35"/>
    <row r="81" customFormat="1" x14ac:dyDescent="0.35"/>
    <row r="82" customFormat="1" x14ac:dyDescent="0.35"/>
    <row r="83" customFormat="1" x14ac:dyDescent="0.35"/>
    <row r="84" customFormat="1" x14ac:dyDescent="0.35"/>
    <row r="85" customFormat="1" x14ac:dyDescent="0.35"/>
    <row r="86" customFormat="1" x14ac:dyDescent="0.35"/>
    <row r="87" customFormat="1" x14ac:dyDescent="0.35"/>
    <row r="88" customFormat="1" x14ac:dyDescent="0.35"/>
    <row r="89" customFormat="1" x14ac:dyDescent="0.35"/>
    <row r="90" customFormat="1" x14ac:dyDescent="0.35"/>
    <row r="91" customFormat="1" x14ac:dyDescent="0.35"/>
    <row r="92" customFormat="1" x14ac:dyDescent="0.35"/>
    <row r="93" customFormat="1" x14ac:dyDescent="0.35"/>
    <row r="94" customFormat="1" x14ac:dyDescent="0.35"/>
    <row r="95" customFormat="1" x14ac:dyDescent="0.35"/>
    <row r="96" customFormat="1" x14ac:dyDescent="0.35"/>
    <row r="97" customFormat="1" x14ac:dyDescent="0.35"/>
    <row r="98" customFormat="1" x14ac:dyDescent="0.35"/>
    <row r="99" customFormat="1" x14ac:dyDescent="0.35"/>
    <row r="100" customFormat="1" x14ac:dyDescent="0.35"/>
    <row r="101" customFormat="1" x14ac:dyDescent="0.35"/>
    <row r="102" customFormat="1" x14ac:dyDescent="0.35"/>
    <row r="103" customFormat="1" x14ac:dyDescent="0.35"/>
    <row r="104" customFormat="1" x14ac:dyDescent="0.35"/>
    <row r="105" customFormat="1" x14ac:dyDescent="0.35"/>
    <row r="106" customFormat="1" x14ac:dyDescent="0.35"/>
    <row r="107" customFormat="1" x14ac:dyDescent="0.35"/>
    <row r="108" customFormat="1" x14ac:dyDescent="0.35"/>
    <row r="109" customFormat="1" x14ac:dyDescent="0.35"/>
    <row r="110" customFormat="1" x14ac:dyDescent="0.35"/>
    <row r="111" customFormat="1" x14ac:dyDescent="0.35"/>
    <row r="112" customFormat="1" x14ac:dyDescent="0.35"/>
    <row r="113" customFormat="1" x14ac:dyDescent="0.35"/>
    <row r="114" customFormat="1" x14ac:dyDescent="0.35"/>
    <row r="115" customFormat="1" x14ac:dyDescent="0.35"/>
    <row r="116" customFormat="1" x14ac:dyDescent="0.35"/>
    <row r="117" customFormat="1" x14ac:dyDescent="0.35"/>
    <row r="118" customFormat="1" x14ac:dyDescent="0.35"/>
    <row r="119" customFormat="1" x14ac:dyDescent="0.35"/>
    <row r="120" customFormat="1" x14ac:dyDescent="0.35"/>
    <row r="121" customFormat="1" x14ac:dyDescent="0.35"/>
    <row r="122" customFormat="1" x14ac:dyDescent="0.35"/>
    <row r="123" customFormat="1" x14ac:dyDescent="0.35"/>
    <row r="124" customFormat="1" x14ac:dyDescent="0.35"/>
    <row r="125" customFormat="1" x14ac:dyDescent="0.35"/>
    <row r="126" customFormat="1" x14ac:dyDescent="0.35"/>
    <row r="127" customFormat="1" x14ac:dyDescent="0.35"/>
    <row r="128" customFormat="1" x14ac:dyDescent="0.35"/>
    <row r="129" customFormat="1" x14ac:dyDescent="0.35"/>
    <row r="130" customFormat="1" x14ac:dyDescent="0.35"/>
    <row r="131" customFormat="1" x14ac:dyDescent="0.35"/>
    <row r="132" customFormat="1" x14ac:dyDescent="0.35"/>
    <row r="133" customFormat="1" x14ac:dyDescent="0.35"/>
    <row r="134" customFormat="1" x14ac:dyDescent="0.35"/>
    <row r="135" customFormat="1" x14ac:dyDescent="0.35"/>
    <row r="136" customFormat="1" x14ac:dyDescent="0.35"/>
    <row r="137" customFormat="1" x14ac:dyDescent="0.35"/>
    <row r="138" customFormat="1" x14ac:dyDescent="0.35"/>
    <row r="139" customFormat="1" x14ac:dyDescent="0.35"/>
    <row r="140" customFormat="1" x14ac:dyDescent="0.35"/>
    <row r="141" customFormat="1" x14ac:dyDescent="0.35"/>
    <row r="142" customFormat="1" x14ac:dyDescent="0.35"/>
    <row r="143" customFormat="1" x14ac:dyDescent="0.35"/>
    <row r="144" customFormat="1" x14ac:dyDescent="0.35"/>
    <row r="145" customFormat="1" x14ac:dyDescent="0.35"/>
    <row r="146" customFormat="1" x14ac:dyDescent="0.35"/>
    <row r="147" customFormat="1" x14ac:dyDescent="0.35"/>
    <row r="148" customFormat="1" x14ac:dyDescent="0.35"/>
    <row r="149" customFormat="1" x14ac:dyDescent="0.35"/>
    <row r="150" customFormat="1" x14ac:dyDescent="0.35"/>
    <row r="151" customFormat="1" x14ac:dyDescent="0.35"/>
    <row r="152" customFormat="1" x14ac:dyDescent="0.35"/>
    <row r="153" customFormat="1" x14ac:dyDescent="0.35"/>
    <row r="154" customFormat="1" x14ac:dyDescent="0.35"/>
    <row r="155" customFormat="1" x14ac:dyDescent="0.35"/>
    <row r="156" customFormat="1" x14ac:dyDescent="0.35"/>
    <row r="157" customFormat="1" x14ac:dyDescent="0.35"/>
    <row r="158" customFormat="1" x14ac:dyDescent="0.35"/>
    <row r="159" customFormat="1" x14ac:dyDescent="0.35"/>
    <row r="160" customFormat="1" x14ac:dyDescent="0.35"/>
    <row r="161" customFormat="1" x14ac:dyDescent="0.35"/>
    <row r="162" customFormat="1" x14ac:dyDescent="0.35"/>
    <row r="163" customFormat="1" x14ac:dyDescent="0.35"/>
    <row r="164" customFormat="1" x14ac:dyDescent="0.35"/>
    <row r="165" customFormat="1" x14ac:dyDescent="0.35"/>
    <row r="166" customFormat="1" x14ac:dyDescent="0.35"/>
    <row r="167" customFormat="1" x14ac:dyDescent="0.35"/>
    <row r="168" customFormat="1" x14ac:dyDescent="0.35"/>
    <row r="169" customFormat="1" x14ac:dyDescent="0.35"/>
    <row r="170" customFormat="1" x14ac:dyDescent="0.35"/>
    <row r="171" customFormat="1" x14ac:dyDescent="0.35"/>
    <row r="172" customFormat="1" x14ac:dyDescent="0.35"/>
    <row r="173" customFormat="1" x14ac:dyDescent="0.35"/>
    <row r="174" customFormat="1" x14ac:dyDescent="0.35"/>
    <row r="175" customFormat="1" x14ac:dyDescent="0.35"/>
    <row r="176" customFormat="1" x14ac:dyDescent="0.35"/>
    <row r="177" customFormat="1" x14ac:dyDescent="0.35"/>
    <row r="178" customFormat="1" x14ac:dyDescent="0.35"/>
    <row r="179" customFormat="1" x14ac:dyDescent="0.35"/>
    <row r="180" customFormat="1" x14ac:dyDescent="0.35"/>
    <row r="181" customFormat="1" x14ac:dyDescent="0.35"/>
    <row r="182" customFormat="1" x14ac:dyDescent="0.35"/>
    <row r="183" customFormat="1" x14ac:dyDescent="0.35"/>
    <row r="184" customFormat="1" x14ac:dyDescent="0.35"/>
    <row r="185" customFormat="1" x14ac:dyDescent="0.35"/>
    <row r="186" customFormat="1" x14ac:dyDescent="0.35"/>
    <row r="187" customFormat="1" x14ac:dyDescent="0.35"/>
    <row r="188" customFormat="1" x14ac:dyDescent="0.35"/>
    <row r="189" customFormat="1" x14ac:dyDescent="0.35"/>
    <row r="190" customFormat="1" x14ac:dyDescent="0.35"/>
    <row r="191" customFormat="1" x14ac:dyDescent="0.35"/>
    <row r="192" customFormat="1" x14ac:dyDescent="0.35"/>
    <row r="193" customFormat="1" x14ac:dyDescent="0.35"/>
    <row r="194" customFormat="1" x14ac:dyDescent="0.35"/>
    <row r="195" customFormat="1" x14ac:dyDescent="0.35"/>
    <row r="196" customFormat="1" x14ac:dyDescent="0.35"/>
    <row r="197" customFormat="1" x14ac:dyDescent="0.35"/>
    <row r="198" customFormat="1" x14ac:dyDescent="0.35"/>
    <row r="199" customFormat="1" x14ac:dyDescent="0.35"/>
    <row r="200" customFormat="1" x14ac:dyDescent="0.35"/>
    <row r="201" customFormat="1" x14ac:dyDescent="0.35"/>
    <row r="202" customFormat="1" x14ac:dyDescent="0.35"/>
    <row r="203" customFormat="1" x14ac:dyDescent="0.35"/>
    <row r="204" customFormat="1" x14ac:dyDescent="0.35"/>
    <row r="205" customFormat="1" x14ac:dyDescent="0.35"/>
    <row r="206" customFormat="1" x14ac:dyDescent="0.35"/>
    <row r="207" customFormat="1" x14ac:dyDescent="0.35"/>
    <row r="208" customFormat="1" x14ac:dyDescent="0.35"/>
    <row r="209" customFormat="1" x14ac:dyDescent="0.35"/>
    <row r="210" customFormat="1" x14ac:dyDescent="0.35"/>
    <row r="211" customFormat="1" x14ac:dyDescent="0.35"/>
    <row r="212" customFormat="1" x14ac:dyDescent="0.35"/>
    <row r="213" customFormat="1" x14ac:dyDescent="0.35"/>
    <row r="214" customFormat="1" x14ac:dyDescent="0.35"/>
    <row r="215" customFormat="1" x14ac:dyDescent="0.35"/>
    <row r="216" customFormat="1" x14ac:dyDescent="0.35"/>
    <row r="217" customFormat="1" x14ac:dyDescent="0.35"/>
    <row r="218" customFormat="1" x14ac:dyDescent="0.35"/>
    <row r="219" customFormat="1" x14ac:dyDescent="0.35"/>
    <row r="220" customFormat="1" x14ac:dyDescent="0.35"/>
    <row r="221" customFormat="1" x14ac:dyDescent="0.35"/>
    <row r="222" customFormat="1" x14ac:dyDescent="0.35"/>
    <row r="223" customFormat="1" x14ac:dyDescent="0.35"/>
    <row r="224" customFormat="1" x14ac:dyDescent="0.35"/>
    <row r="225" customFormat="1" x14ac:dyDescent="0.35"/>
    <row r="226" customFormat="1" x14ac:dyDescent="0.35"/>
    <row r="227" customFormat="1" x14ac:dyDescent="0.35"/>
    <row r="228" customFormat="1" x14ac:dyDescent="0.35"/>
    <row r="229" customFormat="1" x14ac:dyDescent="0.35"/>
    <row r="230" customFormat="1" x14ac:dyDescent="0.35"/>
    <row r="231" customFormat="1" x14ac:dyDescent="0.35"/>
    <row r="232" customFormat="1" x14ac:dyDescent="0.35"/>
    <row r="233" customFormat="1" x14ac:dyDescent="0.35"/>
    <row r="234" customFormat="1" x14ac:dyDescent="0.35"/>
    <row r="235" customFormat="1" x14ac:dyDescent="0.35"/>
    <row r="236" customFormat="1" x14ac:dyDescent="0.35"/>
    <row r="237" customFormat="1" x14ac:dyDescent="0.35"/>
    <row r="238" customFormat="1" x14ac:dyDescent="0.35"/>
    <row r="239" customFormat="1" x14ac:dyDescent="0.35"/>
    <row r="240" customFormat="1" x14ac:dyDescent="0.35"/>
    <row r="241" customFormat="1" x14ac:dyDescent="0.35"/>
    <row r="242" customFormat="1" x14ac:dyDescent="0.35"/>
    <row r="243" customFormat="1" x14ac:dyDescent="0.35"/>
    <row r="244" customFormat="1" x14ac:dyDescent="0.35"/>
    <row r="245" customFormat="1" x14ac:dyDescent="0.35"/>
    <row r="246" customFormat="1" x14ac:dyDescent="0.35"/>
    <row r="247" customFormat="1" x14ac:dyDescent="0.35"/>
    <row r="248" customFormat="1" x14ac:dyDescent="0.35"/>
    <row r="249" customFormat="1" x14ac:dyDescent="0.35"/>
    <row r="250" customFormat="1" x14ac:dyDescent="0.35"/>
    <row r="251" customFormat="1" x14ac:dyDescent="0.35"/>
    <row r="252" customFormat="1" x14ac:dyDescent="0.35"/>
    <row r="253" customFormat="1" x14ac:dyDescent="0.35"/>
    <row r="254" customFormat="1" x14ac:dyDescent="0.35"/>
    <row r="255" customFormat="1" x14ac:dyDescent="0.35"/>
    <row r="256" customFormat="1" x14ac:dyDescent="0.35"/>
    <row r="257" customFormat="1" x14ac:dyDescent="0.35"/>
    <row r="258" customFormat="1" x14ac:dyDescent="0.35"/>
    <row r="259" customFormat="1" x14ac:dyDescent="0.35"/>
    <row r="260" customFormat="1" x14ac:dyDescent="0.35"/>
    <row r="261" customFormat="1" x14ac:dyDescent="0.35"/>
    <row r="262" customFormat="1" x14ac:dyDescent="0.35"/>
    <row r="263" customFormat="1" x14ac:dyDescent="0.35"/>
    <row r="264" customFormat="1" x14ac:dyDescent="0.35"/>
    <row r="265" customFormat="1" x14ac:dyDescent="0.35"/>
    <row r="266" customFormat="1" x14ac:dyDescent="0.35"/>
    <row r="267" customFormat="1" x14ac:dyDescent="0.35"/>
    <row r="268" customFormat="1" x14ac:dyDescent="0.35"/>
    <row r="269" customFormat="1" x14ac:dyDescent="0.35"/>
    <row r="270" customFormat="1" x14ac:dyDescent="0.35"/>
    <row r="271" customFormat="1" x14ac:dyDescent="0.35"/>
    <row r="272" customFormat="1" x14ac:dyDescent="0.35"/>
    <row r="273" customFormat="1" x14ac:dyDescent="0.35"/>
    <row r="274" customFormat="1" x14ac:dyDescent="0.35"/>
    <row r="275" customFormat="1" x14ac:dyDescent="0.35"/>
    <row r="276" customFormat="1" x14ac:dyDescent="0.35"/>
    <row r="277" customFormat="1" x14ac:dyDescent="0.35"/>
    <row r="278" customFormat="1" x14ac:dyDescent="0.35"/>
    <row r="279" customFormat="1" x14ac:dyDescent="0.35"/>
    <row r="280" customFormat="1" x14ac:dyDescent="0.35"/>
    <row r="281" customFormat="1" x14ac:dyDescent="0.35"/>
    <row r="282" customFormat="1" x14ac:dyDescent="0.35"/>
    <row r="283" customFormat="1" x14ac:dyDescent="0.35"/>
    <row r="284" customFormat="1" x14ac:dyDescent="0.35"/>
    <row r="285" customFormat="1" x14ac:dyDescent="0.35"/>
    <row r="286" customFormat="1" x14ac:dyDescent="0.35"/>
    <row r="287" customFormat="1" x14ac:dyDescent="0.35"/>
    <row r="288" customFormat="1" x14ac:dyDescent="0.35"/>
    <row r="289" customFormat="1" x14ac:dyDescent="0.35"/>
    <row r="290" customFormat="1" x14ac:dyDescent="0.35"/>
    <row r="291" customFormat="1" x14ac:dyDescent="0.35"/>
    <row r="292" customFormat="1" x14ac:dyDescent="0.35"/>
    <row r="293" customFormat="1" x14ac:dyDescent="0.35"/>
    <row r="294" customFormat="1" x14ac:dyDescent="0.35"/>
    <row r="295" customFormat="1" x14ac:dyDescent="0.35"/>
    <row r="296" customFormat="1" x14ac:dyDescent="0.35"/>
    <row r="297" customFormat="1" x14ac:dyDescent="0.35"/>
    <row r="298" customFormat="1" x14ac:dyDescent="0.35"/>
    <row r="299" customFormat="1" x14ac:dyDescent="0.35"/>
    <row r="300" customFormat="1" x14ac:dyDescent="0.35"/>
    <row r="301" customFormat="1" x14ac:dyDescent="0.35"/>
    <row r="302" customFormat="1" x14ac:dyDescent="0.35"/>
    <row r="303" customFormat="1" x14ac:dyDescent="0.35"/>
    <row r="304" customFormat="1" x14ac:dyDescent="0.35"/>
    <row r="305" customFormat="1" x14ac:dyDescent="0.35"/>
    <row r="306" customFormat="1" x14ac:dyDescent="0.35"/>
    <row r="307" customFormat="1" x14ac:dyDescent="0.35"/>
    <row r="308" customFormat="1" x14ac:dyDescent="0.35"/>
    <row r="309" customFormat="1" x14ac:dyDescent="0.35"/>
    <row r="310" customFormat="1" x14ac:dyDescent="0.35"/>
    <row r="311" customFormat="1" x14ac:dyDescent="0.35"/>
    <row r="312" customFormat="1" x14ac:dyDescent="0.35"/>
    <row r="313" customFormat="1" x14ac:dyDescent="0.35"/>
    <row r="314" customFormat="1" x14ac:dyDescent="0.35"/>
    <row r="315" customFormat="1" x14ac:dyDescent="0.35"/>
    <row r="316" customFormat="1" x14ac:dyDescent="0.35"/>
    <row r="317" customFormat="1" x14ac:dyDescent="0.35"/>
    <row r="318" customFormat="1" x14ac:dyDescent="0.35"/>
    <row r="319" customFormat="1" x14ac:dyDescent="0.35"/>
    <row r="320" customFormat="1" x14ac:dyDescent="0.35"/>
    <row r="321" customFormat="1" x14ac:dyDescent="0.35"/>
    <row r="322" customFormat="1" x14ac:dyDescent="0.35"/>
    <row r="323" customFormat="1" x14ac:dyDescent="0.35"/>
    <row r="324" customFormat="1" x14ac:dyDescent="0.35"/>
    <row r="325" customFormat="1" x14ac:dyDescent="0.35"/>
    <row r="326" customFormat="1" x14ac:dyDescent="0.35"/>
    <row r="327" customFormat="1" x14ac:dyDescent="0.35"/>
    <row r="328" customFormat="1" x14ac:dyDescent="0.35"/>
    <row r="329" customFormat="1" x14ac:dyDescent="0.35"/>
    <row r="330" customFormat="1" x14ac:dyDescent="0.35"/>
    <row r="331" customFormat="1" x14ac:dyDescent="0.35"/>
    <row r="332" customFormat="1" x14ac:dyDescent="0.35"/>
    <row r="333" customFormat="1" x14ac:dyDescent="0.35"/>
    <row r="334" customFormat="1" x14ac:dyDescent="0.35"/>
    <row r="335" customFormat="1" x14ac:dyDescent="0.35"/>
    <row r="336" customFormat="1" x14ac:dyDescent="0.35"/>
    <row r="337" customFormat="1" x14ac:dyDescent="0.35"/>
    <row r="338" customFormat="1" x14ac:dyDescent="0.35"/>
    <row r="339" customFormat="1" x14ac:dyDescent="0.35"/>
    <row r="340" customFormat="1" x14ac:dyDescent="0.35"/>
    <row r="341" customFormat="1" x14ac:dyDescent="0.35"/>
    <row r="342" customFormat="1" x14ac:dyDescent="0.35"/>
    <row r="343" customFormat="1" x14ac:dyDescent="0.35"/>
    <row r="344" customFormat="1" x14ac:dyDescent="0.35"/>
    <row r="345" customFormat="1" x14ac:dyDescent="0.35"/>
    <row r="346" customFormat="1" x14ac:dyDescent="0.35"/>
    <row r="347" customFormat="1" x14ac:dyDescent="0.35"/>
    <row r="348" customFormat="1" x14ac:dyDescent="0.35"/>
    <row r="349" customFormat="1" x14ac:dyDescent="0.35"/>
    <row r="350" customFormat="1" x14ac:dyDescent="0.35"/>
    <row r="351" customFormat="1" x14ac:dyDescent="0.35"/>
    <row r="352" customFormat="1" x14ac:dyDescent="0.35"/>
    <row r="353" customFormat="1" x14ac:dyDescent="0.35"/>
    <row r="354" customFormat="1" x14ac:dyDescent="0.35"/>
    <row r="355" customFormat="1" x14ac:dyDescent="0.35"/>
    <row r="356" customFormat="1" x14ac:dyDescent="0.35"/>
    <row r="357" customFormat="1" x14ac:dyDescent="0.35"/>
    <row r="358" customFormat="1" x14ac:dyDescent="0.35"/>
    <row r="359" customFormat="1" x14ac:dyDescent="0.35"/>
    <row r="360" customFormat="1" x14ac:dyDescent="0.35"/>
    <row r="361" customFormat="1" x14ac:dyDescent="0.35"/>
    <row r="362" customFormat="1" x14ac:dyDescent="0.35"/>
    <row r="363" customFormat="1" x14ac:dyDescent="0.35"/>
    <row r="364" customFormat="1" x14ac:dyDescent="0.35"/>
    <row r="365" customFormat="1" x14ac:dyDescent="0.35"/>
    <row r="366" customFormat="1" x14ac:dyDescent="0.35"/>
    <row r="367" customFormat="1" x14ac:dyDescent="0.35"/>
    <row r="368" customFormat="1" x14ac:dyDescent="0.35"/>
    <row r="369" customFormat="1" x14ac:dyDescent="0.35"/>
    <row r="370" customFormat="1" x14ac:dyDescent="0.35"/>
    <row r="371" customFormat="1" x14ac:dyDescent="0.35"/>
    <row r="372" customFormat="1" x14ac:dyDescent="0.35"/>
    <row r="373" customFormat="1" x14ac:dyDescent="0.35"/>
    <row r="374" customFormat="1" x14ac:dyDescent="0.35"/>
    <row r="375" customFormat="1" x14ac:dyDescent="0.35"/>
    <row r="376" customFormat="1" x14ac:dyDescent="0.35"/>
    <row r="377" customFormat="1" x14ac:dyDescent="0.35"/>
    <row r="378" customFormat="1" x14ac:dyDescent="0.35"/>
    <row r="379" customFormat="1" x14ac:dyDescent="0.35"/>
    <row r="380" customFormat="1" x14ac:dyDescent="0.35"/>
    <row r="381" customFormat="1" x14ac:dyDescent="0.35"/>
    <row r="382" customFormat="1" x14ac:dyDescent="0.35"/>
    <row r="383" customFormat="1" x14ac:dyDescent="0.35"/>
    <row r="384" customFormat="1" x14ac:dyDescent="0.35"/>
    <row r="385" customFormat="1" x14ac:dyDescent="0.35"/>
    <row r="386" customFormat="1" x14ac:dyDescent="0.35"/>
    <row r="387" customFormat="1" x14ac:dyDescent="0.35"/>
    <row r="388" customFormat="1" x14ac:dyDescent="0.35"/>
    <row r="389" customFormat="1" x14ac:dyDescent="0.35"/>
    <row r="390" customFormat="1" x14ac:dyDescent="0.35"/>
    <row r="391" customFormat="1" x14ac:dyDescent="0.35"/>
    <row r="392" customFormat="1" x14ac:dyDescent="0.35"/>
    <row r="393" customFormat="1" x14ac:dyDescent="0.35"/>
    <row r="394" customFormat="1" x14ac:dyDescent="0.35"/>
    <row r="395" customFormat="1" x14ac:dyDescent="0.35"/>
    <row r="396" customFormat="1" x14ac:dyDescent="0.35"/>
    <row r="397" customFormat="1" x14ac:dyDescent="0.35"/>
    <row r="398" customFormat="1" x14ac:dyDescent="0.35"/>
    <row r="399" customFormat="1" x14ac:dyDescent="0.35"/>
    <row r="400" customFormat="1" x14ac:dyDescent="0.35"/>
    <row r="401" customFormat="1" x14ac:dyDescent="0.35"/>
    <row r="402" customFormat="1" x14ac:dyDescent="0.35"/>
    <row r="403" customFormat="1" x14ac:dyDescent="0.35"/>
    <row r="404" customFormat="1" x14ac:dyDescent="0.35"/>
    <row r="405" customFormat="1" x14ac:dyDescent="0.35"/>
    <row r="406" customFormat="1" x14ac:dyDescent="0.35"/>
    <row r="407" customFormat="1" x14ac:dyDescent="0.35"/>
    <row r="408" customFormat="1" x14ac:dyDescent="0.35"/>
    <row r="409" customFormat="1" x14ac:dyDescent="0.35"/>
    <row r="410" customFormat="1" x14ac:dyDescent="0.35"/>
    <row r="411" customFormat="1" x14ac:dyDescent="0.35"/>
    <row r="412" customFormat="1" x14ac:dyDescent="0.35"/>
    <row r="413" customFormat="1" x14ac:dyDescent="0.35"/>
    <row r="414" customFormat="1" x14ac:dyDescent="0.35"/>
    <row r="415" customFormat="1" x14ac:dyDescent="0.35"/>
    <row r="416" customFormat="1" x14ac:dyDescent="0.35"/>
    <row r="417" spans="1:30" x14ac:dyDescent="0.35">
      <c r="A417"/>
      <c r="B417"/>
      <c r="C417"/>
      <c r="D417"/>
      <c r="E417"/>
      <c r="F417"/>
      <c r="G417"/>
      <c r="H417"/>
      <c r="I417"/>
      <c r="J417"/>
      <c r="K417"/>
    </row>
    <row r="418" spans="1:30" x14ac:dyDescent="0.35">
      <c r="A418"/>
      <c r="B418"/>
      <c r="C418"/>
      <c r="D418"/>
      <c r="E418"/>
      <c r="F418"/>
      <c r="G418"/>
      <c r="H418"/>
      <c r="I418"/>
      <c r="J418"/>
      <c r="K418"/>
    </row>
    <row r="419" spans="1:30" x14ac:dyDescent="0.35">
      <c r="A419"/>
      <c r="B419"/>
      <c r="C419"/>
      <c r="D419"/>
      <c r="E419"/>
      <c r="F419"/>
      <c r="G419"/>
      <c r="H419"/>
      <c r="I419"/>
      <c r="J419"/>
      <c r="K419"/>
    </row>
    <row r="420" spans="1:30" x14ac:dyDescent="0.35">
      <c r="A420"/>
      <c r="B420"/>
      <c r="C420"/>
      <c r="D420"/>
      <c r="E420"/>
      <c r="F420"/>
      <c r="G420"/>
      <c r="H420"/>
      <c r="I420"/>
      <c r="J420"/>
      <c r="K420"/>
    </row>
    <row r="421" spans="1:30" x14ac:dyDescent="0.35">
      <c r="A421"/>
      <c r="B421"/>
      <c r="C421"/>
      <c r="D421"/>
      <c r="E421"/>
      <c r="F421"/>
      <c r="G421"/>
      <c r="H421"/>
      <c r="I421"/>
      <c r="J421"/>
      <c r="K421"/>
    </row>
    <row r="422" spans="1:30" x14ac:dyDescent="0.35">
      <c r="A422"/>
      <c r="B422"/>
      <c r="C422"/>
      <c r="D422"/>
      <c r="E422"/>
      <c r="F422"/>
      <c r="G422"/>
      <c r="H422"/>
      <c r="I422"/>
      <c r="J422"/>
      <c r="K422"/>
    </row>
    <row r="423" spans="1:30" x14ac:dyDescent="0.35">
      <c r="A423"/>
      <c r="B423"/>
      <c r="C423"/>
      <c r="D423"/>
      <c r="E423"/>
      <c r="F423"/>
      <c r="G423"/>
      <c r="H423"/>
      <c r="I423"/>
      <c r="J423"/>
      <c r="K423"/>
    </row>
    <row r="424" spans="1:30" x14ac:dyDescent="0.35">
      <c r="A424"/>
      <c r="B424"/>
      <c r="C424"/>
      <c r="D424"/>
      <c r="E424"/>
      <c r="F424"/>
      <c r="G424"/>
      <c r="H424"/>
      <c r="I424"/>
      <c r="J424"/>
      <c r="K424"/>
    </row>
    <row r="425" spans="1:30" x14ac:dyDescent="0.35">
      <c r="A425"/>
      <c r="B425"/>
      <c r="C425"/>
      <c r="D425"/>
      <c r="E425"/>
      <c r="F425"/>
      <c r="G425"/>
      <c r="H425"/>
      <c r="I425"/>
      <c r="J425"/>
      <c r="K425"/>
    </row>
    <row r="426" spans="1:30" x14ac:dyDescent="0.35">
      <c r="A426"/>
      <c r="B426"/>
      <c r="C426"/>
      <c r="D426"/>
      <c r="E426"/>
      <c r="F426"/>
      <c r="G426"/>
      <c r="H426"/>
      <c r="I426"/>
      <c r="J426"/>
      <c r="K426"/>
    </row>
    <row r="427" spans="1:30" x14ac:dyDescent="0.35">
      <c r="A427"/>
      <c r="B427"/>
      <c r="C427"/>
      <c r="D427"/>
      <c r="E427"/>
      <c r="F427"/>
      <c r="G427"/>
      <c r="H427"/>
      <c r="I427"/>
      <c r="J427"/>
      <c r="K427"/>
    </row>
    <row r="428" spans="1:30" s="285" customFormat="1" x14ac:dyDescent="0.35">
      <c r="A428"/>
      <c r="B428"/>
      <c r="C428"/>
      <c r="D428"/>
      <c r="E428"/>
      <c r="F428"/>
      <c r="G428"/>
      <c r="H428"/>
      <c r="I428"/>
      <c r="J428"/>
      <c r="K428"/>
      <c r="L428"/>
      <c r="M428"/>
      <c r="N428"/>
      <c r="O428"/>
      <c r="P428"/>
      <c r="Q428"/>
      <c r="R428"/>
      <c r="S428"/>
      <c r="T428"/>
      <c r="U428"/>
      <c r="V428"/>
      <c r="W428"/>
      <c r="X428"/>
      <c r="Y428"/>
      <c r="Z428"/>
      <c r="AA428"/>
      <c r="AB428"/>
      <c r="AC428"/>
      <c r="AD428"/>
    </row>
    <row r="429" spans="1:30" s="285" customFormat="1" x14ac:dyDescent="0.35">
      <c r="A429"/>
      <c r="B429"/>
      <c r="C429"/>
      <c r="D429"/>
      <c r="E429"/>
      <c r="F429"/>
      <c r="G429"/>
      <c r="H429"/>
      <c r="I429"/>
      <c r="J429"/>
      <c r="K429"/>
      <c r="L429"/>
      <c r="M429"/>
      <c r="N429"/>
      <c r="O429"/>
      <c r="P429"/>
      <c r="Q429"/>
      <c r="R429"/>
      <c r="S429"/>
      <c r="T429"/>
      <c r="U429"/>
      <c r="V429"/>
      <c r="W429"/>
      <c r="X429"/>
      <c r="Y429"/>
      <c r="Z429"/>
      <c r="AA429"/>
      <c r="AB429"/>
      <c r="AC429"/>
      <c r="AD429"/>
    </row>
    <row r="430" spans="1:30" s="285" customFormat="1" x14ac:dyDescent="0.35">
      <c r="A430"/>
      <c r="B430"/>
      <c r="C430"/>
      <c r="D430"/>
      <c r="E430"/>
      <c r="F430"/>
      <c r="G430"/>
      <c r="H430"/>
      <c r="I430"/>
      <c r="J430"/>
      <c r="K430"/>
      <c r="L430"/>
      <c r="M430"/>
      <c r="N430"/>
      <c r="O430"/>
      <c r="P430"/>
      <c r="Q430"/>
      <c r="R430"/>
      <c r="S430"/>
      <c r="T430"/>
      <c r="U430"/>
      <c r="V430"/>
      <c r="W430"/>
      <c r="X430"/>
      <c r="Y430"/>
      <c r="Z430"/>
      <c r="AA430"/>
      <c r="AB430"/>
      <c r="AC430"/>
      <c r="AD430"/>
    </row>
    <row r="431" spans="1:30" s="285" customFormat="1" x14ac:dyDescent="0.35">
      <c r="A431"/>
      <c r="B431"/>
      <c r="C431"/>
      <c r="D431"/>
      <c r="E431"/>
      <c r="F431"/>
      <c r="G431"/>
      <c r="H431"/>
      <c r="I431"/>
      <c r="J431"/>
      <c r="K431"/>
      <c r="L431"/>
      <c r="M431"/>
      <c r="N431"/>
      <c r="O431"/>
      <c r="P431"/>
      <c r="Q431"/>
      <c r="R431"/>
      <c r="S431"/>
      <c r="T431"/>
      <c r="U431"/>
      <c r="V431"/>
      <c r="W431"/>
      <c r="X431"/>
      <c r="Y431"/>
      <c r="Z431"/>
      <c r="AA431"/>
      <c r="AB431"/>
      <c r="AC431"/>
      <c r="AD431"/>
    </row>
    <row r="432" spans="1:30" s="285" customFormat="1" x14ac:dyDescent="0.35">
      <c r="A432"/>
      <c r="B432"/>
      <c r="C432"/>
      <c r="D432"/>
      <c r="E432"/>
      <c r="F432"/>
      <c r="G432"/>
      <c r="H432"/>
      <c r="I432"/>
      <c r="J432"/>
      <c r="K432"/>
      <c r="L432"/>
      <c r="M432"/>
      <c r="N432"/>
      <c r="O432"/>
      <c r="P432"/>
      <c r="Q432"/>
      <c r="R432"/>
      <c r="S432"/>
      <c r="T432"/>
      <c r="U432"/>
      <c r="V432"/>
      <c r="W432"/>
      <c r="X432"/>
      <c r="Y432"/>
      <c r="Z432"/>
      <c r="AA432"/>
      <c r="AB432"/>
      <c r="AC432"/>
      <c r="AD432"/>
    </row>
    <row r="433" spans="1:30" s="285" customFormat="1" x14ac:dyDescent="0.35">
      <c r="A433"/>
      <c r="B433"/>
      <c r="C433"/>
      <c r="D433"/>
      <c r="E433"/>
      <c r="F433"/>
      <c r="G433"/>
      <c r="H433"/>
      <c r="I433"/>
      <c r="J433"/>
      <c r="K433"/>
      <c r="L433"/>
      <c r="M433"/>
      <c r="N433"/>
      <c r="O433"/>
      <c r="P433"/>
      <c r="Q433"/>
      <c r="R433"/>
      <c r="S433"/>
      <c r="T433"/>
      <c r="U433"/>
      <c r="V433"/>
      <c r="W433"/>
      <c r="X433"/>
      <c r="Y433"/>
      <c r="Z433"/>
      <c r="AA433"/>
      <c r="AB433"/>
      <c r="AC433"/>
      <c r="AD433"/>
    </row>
    <row r="434" spans="1:30" s="285" customFormat="1" x14ac:dyDescent="0.35">
      <c r="A434"/>
      <c r="B434"/>
      <c r="C434"/>
      <c r="D434"/>
      <c r="E434"/>
      <c r="F434"/>
      <c r="G434"/>
      <c r="H434"/>
      <c r="I434"/>
      <c r="J434"/>
      <c r="K434"/>
      <c r="L434"/>
      <c r="M434"/>
      <c r="N434"/>
      <c r="O434"/>
      <c r="P434"/>
      <c r="Q434"/>
      <c r="R434"/>
      <c r="S434"/>
      <c r="T434"/>
      <c r="U434"/>
      <c r="V434"/>
      <c r="W434"/>
      <c r="X434"/>
      <c r="Y434"/>
      <c r="Z434"/>
      <c r="AA434"/>
      <c r="AB434"/>
      <c r="AC434"/>
      <c r="AD434"/>
    </row>
    <row r="435" spans="1:30" s="285" customFormat="1" x14ac:dyDescent="0.35">
      <c r="A435"/>
      <c r="B435"/>
      <c r="C435"/>
      <c r="D435"/>
      <c r="E435"/>
      <c r="F435"/>
      <c r="G435"/>
      <c r="H435"/>
      <c r="I435"/>
      <c r="J435"/>
      <c r="K435"/>
      <c r="L435"/>
      <c r="M435"/>
      <c r="N435"/>
      <c r="O435"/>
      <c r="P435"/>
      <c r="Q435"/>
      <c r="R435"/>
      <c r="S435"/>
      <c r="T435"/>
      <c r="U435"/>
      <c r="V435"/>
      <c r="W435"/>
      <c r="X435"/>
      <c r="Y435"/>
      <c r="Z435"/>
      <c r="AA435"/>
      <c r="AB435"/>
      <c r="AC435"/>
      <c r="AD435"/>
    </row>
    <row r="436" spans="1:30" s="285" customFormat="1" x14ac:dyDescent="0.35">
      <c r="A436"/>
      <c r="B436"/>
      <c r="C436"/>
      <c r="D436"/>
      <c r="E436"/>
      <c r="F436"/>
      <c r="G436"/>
      <c r="H436"/>
      <c r="I436"/>
      <c r="J436"/>
      <c r="K436"/>
      <c r="L436"/>
      <c r="M436"/>
      <c r="N436"/>
      <c r="O436"/>
      <c r="P436"/>
      <c r="Q436"/>
      <c r="R436"/>
      <c r="S436"/>
      <c r="T436"/>
      <c r="U436"/>
      <c r="V436"/>
      <c r="W436"/>
      <c r="X436"/>
      <c r="Y436"/>
      <c r="Z436"/>
      <c r="AA436"/>
      <c r="AB436"/>
      <c r="AC436"/>
      <c r="AD436"/>
    </row>
    <row r="437" spans="1:30" s="285" customFormat="1" x14ac:dyDescent="0.35">
      <c r="A437"/>
      <c r="B437"/>
      <c r="C437"/>
      <c r="D437"/>
      <c r="E437"/>
      <c r="F437"/>
      <c r="G437"/>
      <c r="H437"/>
      <c r="I437"/>
      <c r="J437"/>
      <c r="K437"/>
      <c r="L437"/>
      <c r="M437"/>
      <c r="N437"/>
      <c r="O437"/>
      <c r="P437"/>
      <c r="Q437"/>
      <c r="R437"/>
      <c r="S437"/>
      <c r="T437"/>
      <c r="U437"/>
      <c r="V437"/>
      <c r="W437"/>
      <c r="X437"/>
      <c r="Y437"/>
      <c r="Z437"/>
      <c r="AA437"/>
      <c r="AB437"/>
      <c r="AC437"/>
      <c r="AD437"/>
    </row>
    <row r="438" spans="1:30" s="285" customFormat="1" x14ac:dyDescent="0.35">
      <c r="A438"/>
      <c r="B438"/>
      <c r="C438"/>
      <c r="D438"/>
      <c r="E438"/>
      <c r="F438"/>
      <c r="G438"/>
      <c r="H438"/>
      <c r="I438"/>
      <c r="J438"/>
      <c r="K438"/>
      <c r="L438"/>
      <c r="M438"/>
      <c r="N438"/>
      <c r="O438"/>
      <c r="P438"/>
      <c r="Q438"/>
      <c r="R438"/>
      <c r="S438"/>
      <c r="T438"/>
      <c r="U438"/>
      <c r="V438"/>
      <c r="W438"/>
      <c r="X438"/>
      <c r="Y438"/>
      <c r="Z438"/>
      <c r="AA438"/>
      <c r="AB438"/>
      <c r="AC438"/>
      <c r="AD438"/>
    </row>
    <row r="439" spans="1:30" s="285" customFormat="1" x14ac:dyDescent="0.35">
      <c r="A439"/>
      <c r="B439"/>
      <c r="C439"/>
      <c r="D439"/>
      <c r="E439"/>
      <c r="F439"/>
      <c r="G439"/>
      <c r="H439"/>
      <c r="I439"/>
      <c r="J439"/>
      <c r="K439"/>
      <c r="L439"/>
      <c r="M439"/>
      <c r="N439"/>
      <c r="O439"/>
      <c r="P439"/>
      <c r="Q439"/>
      <c r="R439"/>
      <c r="S439"/>
      <c r="T439"/>
      <c r="U439"/>
      <c r="V439"/>
      <c r="W439"/>
      <c r="X439"/>
      <c r="Y439"/>
      <c r="Z439"/>
      <c r="AA439"/>
      <c r="AB439"/>
      <c r="AC439"/>
      <c r="AD439"/>
    </row>
    <row r="440" spans="1:30" s="285" customFormat="1" x14ac:dyDescent="0.35">
      <c r="A440"/>
      <c r="B440"/>
      <c r="C440"/>
      <c r="D440"/>
      <c r="E440"/>
      <c r="F440"/>
      <c r="G440"/>
      <c r="H440"/>
      <c r="I440"/>
      <c r="J440"/>
      <c r="K440"/>
      <c r="L440"/>
      <c r="M440"/>
      <c r="N440"/>
      <c r="O440"/>
      <c r="P440"/>
      <c r="Q440"/>
      <c r="R440"/>
      <c r="S440"/>
      <c r="T440"/>
      <c r="U440"/>
      <c r="V440"/>
      <c r="W440"/>
      <c r="X440"/>
      <c r="Y440"/>
      <c r="Z440"/>
      <c r="AA440"/>
      <c r="AB440"/>
      <c r="AC440"/>
      <c r="AD440"/>
    </row>
    <row r="441" spans="1:30" s="285" customFormat="1" x14ac:dyDescent="0.35">
      <c r="A441"/>
      <c r="B441"/>
      <c r="C441"/>
      <c r="D441"/>
      <c r="E441"/>
      <c r="F441"/>
      <c r="G441"/>
      <c r="H441"/>
      <c r="I441"/>
      <c r="J441"/>
      <c r="K441"/>
      <c r="L441"/>
      <c r="M441"/>
      <c r="N441"/>
      <c r="O441"/>
      <c r="P441"/>
      <c r="Q441"/>
      <c r="R441"/>
      <c r="S441"/>
      <c r="T441"/>
      <c r="U441"/>
      <c r="V441"/>
      <c r="W441"/>
      <c r="X441"/>
      <c r="Y441"/>
      <c r="Z441"/>
      <c r="AA441"/>
      <c r="AB441"/>
      <c r="AC441"/>
      <c r="AD441"/>
    </row>
    <row r="442" spans="1:30" s="285" customFormat="1" x14ac:dyDescent="0.35">
      <c r="A442"/>
      <c r="B442"/>
      <c r="C442"/>
      <c r="D442"/>
      <c r="E442"/>
      <c r="F442"/>
      <c r="G442"/>
      <c r="H442"/>
      <c r="I442"/>
      <c r="J442"/>
      <c r="K442"/>
      <c r="L442"/>
      <c r="M442"/>
      <c r="N442"/>
      <c r="O442"/>
      <c r="P442"/>
      <c r="Q442"/>
      <c r="R442"/>
      <c r="S442"/>
      <c r="T442"/>
      <c r="U442"/>
      <c r="V442"/>
      <c r="W442"/>
      <c r="X442"/>
      <c r="Y442"/>
      <c r="Z442"/>
      <c r="AA442"/>
      <c r="AB442"/>
      <c r="AC442"/>
      <c r="AD442"/>
    </row>
    <row r="443" spans="1:30" s="285" customFormat="1" x14ac:dyDescent="0.35">
      <c r="A443"/>
      <c r="B443"/>
      <c r="C443"/>
      <c r="D443"/>
      <c r="E443"/>
      <c r="F443"/>
      <c r="G443"/>
      <c r="H443"/>
      <c r="I443"/>
      <c r="J443"/>
      <c r="K443"/>
      <c r="L443"/>
      <c r="M443"/>
      <c r="N443"/>
      <c r="O443"/>
      <c r="P443"/>
      <c r="Q443"/>
      <c r="R443"/>
      <c r="S443"/>
      <c r="T443"/>
      <c r="U443"/>
      <c r="V443"/>
      <c r="W443"/>
      <c r="X443"/>
      <c r="Y443"/>
      <c r="Z443"/>
      <c r="AA443"/>
      <c r="AB443"/>
      <c r="AC443"/>
      <c r="AD443"/>
    </row>
    <row r="444" spans="1:30" s="285" customFormat="1" x14ac:dyDescent="0.35">
      <c r="A444"/>
      <c r="B444"/>
      <c r="C444"/>
      <c r="D444"/>
      <c r="E444"/>
      <c r="F444"/>
      <c r="G444"/>
      <c r="H444"/>
      <c r="I444"/>
      <c r="J444"/>
      <c r="K444"/>
      <c r="L444"/>
      <c r="M444"/>
      <c r="N444"/>
      <c r="O444"/>
      <c r="P444"/>
      <c r="Q444"/>
      <c r="R444"/>
      <c r="S444"/>
      <c r="T444"/>
      <c r="U444"/>
      <c r="V444"/>
      <c r="W444"/>
      <c r="X444"/>
      <c r="Y444"/>
      <c r="Z444"/>
      <c r="AA444"/>
      <c r="AB444"/>
      <c r="AC444"/>
      <c r="AD444"/>
    </row>
    <row r="445" spans="1:30" s="285" customFormat="1" x14ac:dyDescent="0.35">
      <c r="A445"/>
      <c r="B445"/>
      <c r="C445"/>
      <c r="D445"/>
      <c r="E445"/>
      <c r="F445"/>
      <c r="G445"/>
      <c r="H445"/>
      <c r="I445"/>
      <c r="J445"/>
      <c r="K445"/>
      <c r="L445"/>
      <c r="M445"/>
      <c r="N445"/>
      <c r="O445"/>
      <c r="P445"/>
      <c r="Q445"/>
      <c r="R445"/>
      <c r="S445"/>
      <c r="T445"/>
      <c r="U445"/>
      <c r="V445"/>
      <c r="W445"/>
      <c r="X445"/>
      <c r="Y445"/>
      <c r="Z445"/>
      <c r="AA445"/>
      <c r="AB445"/>
      <c r="AC445"/>
      <c r="AD445"/>
    </row>
    <row r="446" spans="1:30" s="285" customFormat="1" x14ac:dyDescent="0.35">
      <c r="A446"/>
      <c r="B446"/>
      <c r="C446"/>
      <c r="D446"/>
      <c r="E446"/>
      <c r="F446"/>
      <c r="G446"/>
      <c r="H446"/>
      <c r="I446"/>
      <c r="J446"/>
      <c r="K446"/>
      <c r="L446"/>
      <c r="M446"/>
      <c r="N446"/>
      <c r="O446"/>
      <c r="P446"/>
      <c r="Q446"/>
      <c r="R446"/>
      <c r="S446"/>
      <c r="T446"/>
      <c r="U446"/>
      <c r="V446"/>
      <c r="W446"/>
      <c r="X446"/>
      <c r="Y446"/>
      <c r="Z446"/>
      <c r="AA446"/>
      <c r="AB446"/>
      <c r="AC446"/>
      <c r="AD446"/>
    </row>
    <row r="447" spans="1:30" s="285" customFormat="1" x14ac:dyDescent="0.35">
      <c r="A447"/>
      <c r="B447"/>
      <c r="C447"/>
      <c r="D447"/>
      <c r="E447"/>
      <c r="F447"/>
      <c r="G447"/>
      <c r="H447"/>
      <c r="I447"/>
      <c r="J447"/>
      <c r="K447"/>
      <c r="L447"/>
      <c r="M447"/>
      <c r="N447"/>
      <c r="O447"/>
      <c r="P447"/>
      <c r="Q447"/>
      <c r="R447"/>
      <c r="S447"/>
      <c r="T447"/>
      <c r="U447"/>
      <c r="V447"/>
      <c r="W447"/>
      <c r="X447"/>
      <c r="Y447"/>
      <c r="Z447"/>
      <c r="AA447"/>
      <c r="AB447"/>
      <c r="AC447"/>
      <c r="AD447"/>
    </row>
    <row r="448" spans="1:30" s="285" customFormat="1" x14ac:dyDescent="0.35">
      <c r="A448"/>
      <c r="B448"/>
      <c r="C448"/>
      <c r="D448"/>
      <c r="E448"/>
      <c r="F448"/>
      <c r="G448"/>
      <c r="H448"/>
      <c r="I448"/>
      <c r="J448"/>
      <c r="K448"/>
      <c r="L448"/>
      <c r="M448"/>
      <c r="N448"/>
      <c r="O448"/>
      <c r="P448"/>
      <c r="Q448"/>
      <c r="R448"/>
      <c r="S448"/>
      <c r="T448"/>
      <c r="U448"/>
      <c r="V448"/>
      <c r="W448"/>
      <c r="X448"/>
      <c r="Y448"/>
      <c r="Z448"/>
      <c r="AA448"/>
      <c r="AB448"/>
      <c r="AC448"/>
      <c r="AD448"/>
    </row>
    <row r="449" spans="1:30" s="285" customFormat="1" x14ac:dyDescent="0.35">
      <c r="A449"/>
      <c r="B449"/>
      <c r="C449"/>
      <c r="D449"/>
      <c r="E449"/>
      <c r="F449"/>
      <c r="G449"/>
      <c r="H449"/>
      <c r="I449"/>
      <c r="J449"/>
      <c r="K449"/>
      <c r="L449"/>
      <c r="M449"/>
      <c r="N449"/>
      <c r="O449"/>
      <c r="P449"/>
      <c r="Q449"/>
      <c r="R449"/>
      <c r="S449"/>
      <c r="T449"/>
      <c r="U449"/>
      <c r="V449"/>
      <c r="W449"/>
      <c r="X449"/>
      <c r="Y449"/>
      <c r="Z449"/>
      <c r="AA449"/>
      <c r="AB449"/>
      <c r="AC449"/>
      <c r="AD449"/>
    </row>
    <row r="450" spans="1:30" s="285" customFormat="1" x14ac:dyDescent="0.35">
      <c r="A450"/>
      <c r="B450"/>
      <c r="C450"/>
      <c r="D450"/>
      <c r="E450"/>
      <c r="F450"/>
      <c r="G450"/>
      <c r="H450"/>
      <c r="I450"/>
      <c r="J450"/>
      <c r="K450"/>
      <c r="L450"/>
      <c r="M450"/>
      <c r="N450"/>
      <c r="O450"/>
      <c r="P450"/>
      <c r="Q450"/>
      <c r="R450"/>
      <c r="S450"/>
      <c r="T450"/>
      <c r="U450"/>
      <c r="V450"/>
      <c r="W450"/>
      <c r="X450"/>
      <c r="Y450"/>
      <c r="Z450"/>
      <c r="AA450"/>
      <c r="AB450"/>
      <c r="AC450"/>
      <c r="AD450"/>
    </row>
    <row r="451" spans="1:30" s="285" customFormat="1" x14ac:dyDescent="0.35">
      <c r="A451"/>
      <c r="B451"/>
      <c r="C451"/>
      <c r="D451"/>
      <c r="E451"/>
      <c r="F451"/>
      <c r="G451"/>
      <c r="H451"/>
      <c r="I451"/>
      <c r="J451"/>
      <c r="K451"/>
      <c r="L451"/>
      <c r="M451"/>
      <c r="N451"/>
      <c r="O451"/>
      <c r="P451"/>
      <c r="Q451"/>
      <c r="R451"/>
      <c r="S451"/>
      <c r="T451"/>
      <c r="U451"/>
      <c r="V451"/>
      <c r="W451"/>
      <c r="X451"/>
      <c r="Y451"/>
      <c r="Z451"/>
      <c r="AA451"/>
      <c r="AB451"/>
      <c r="AC451"/>
      <c r="AD451"/>
    </row>
    <row r="452" spans="1:30" s="285" customFormat="1" x14ac:dyDescent="0.35">
      <c r="A452"/>
      <c r="B452"/>
      <c r="C452"/>
      <c r="D452"/>
      <c r="E452"/>
      <c r="F452"/>
      <c r="G452"/>
      <c r="H452"/>
      <c r="I452"/>
      <c r="J452"/>
      <c r="K452"/>
      <c r="L452"/>
      <c r="M452"/>
      <c r="N452"/>
      <c r="O452"/>
      <c r="P452"/>
      <c r="Q452"/>
      <c r="R452"/>
      <c r="S452"/>
      <c r="T452"/>
      <c r="U452"/>
      <c r="V452"/>
      <c r="W452"/>
      <c r="X452"/>
      <c r="Y452"/>
      <c r="Z452"/>
      <c r="AA452"/>
      <c r="AB452"/>
      <c r="AC452"/>
      <c r="AD452"/>
    </row>
    <row r="453" spans="1:30" s="285" customFormat="1" x14ac:dyDescent="0.35">
      <c r="A453"/>
      <c r="B453"/>
      <c r="C453"/>
      <c r="D453"/>
      <c r="E453"/>
      <c r="F453"/>
      <c r="G453"/>
      <c r="H453"/>
      <c r="I453"/>
      <c r="J453"/>
      <c r="K453"/>
      <c r="L453"/>
      <c r="M453"/>
      <c r="N453"/>
      <c r="O453"/>
      <c r="P453"/>
      <c r="Q453"/>
      <c r="R453"/>
      <c r="S453"/>
      <c r="T453"/>
      <c r="U453"/>
      <c r="V453"/>
      <c r="W453"/>
      <c r="X453"/>
      <c r="Y453"/>
      <c r="Z453"/>
      <c r="AA453"/>
      <c r="AB453"/>
      <c r="AC453"/>
      <c r="AD453"/>
    </row>
    <row r="454" spans="1:30" s="285" customFormat="1" x14ac:dyDescent="0.35">
      <c r="A454"/>
      <c r="B454"/>
      <c r="C454"/>
      <c r="D454"/>
      <c r="E454"/>
      <c r="F454"/>
      <c r="G454"/>
      <c r="H454"/>
      <c r="I454"/>
      <c r="J454"/>
      <c r="K454"/>
      <c r="L454"/>
      <c r="M454"/>
      <c r="N454"/>
      <c r="O454"/>
      <c r="P454"/>
      <c r="Q454"/>
      <c r="R454"/>
      <c r="S454"/>
      <c r="T454"/>
      <c r="U454"/>
      <c r="V454"/>
      <c r="W454"/>
      <c r="X454"/>
      <c r="Y454"/>
      <c r="Z454"/>
      <c r="AA454"/>
      <c r="AB454"/>
      <c r="AC454"/>
      <c r="AD454"/>
    </row>
    <row r="455" spans="1:30" s="285" customFormat="1" x14ac:dyDescent="0.35">
      <c r="A455"/>
      <c r="B455"/>
      <c r="C455"/>
      <c r="D455"/>
      <c r="E455"/>
      <c r="F455"/>
      <c r="G455"/>
      <c r="H455"/>
      <c r="I455"/>
      <c r="J455"/>
      <c r="K455"/>
      <c r="L455"/>
      <c r="M455"/>
      <c r="N455"/>
      <c r="O455"/>
      <c r="P455"/>
      <c r="Q455"/>
      <c r="R455"/>
      <c r="S455"/>
      <c r="T455"/>
      <c r="U455"/>
      <c r="V455"/>
      <c r="W455"/>
      <c r="X455"/>
      <c r="Y455"/>
      <c r="Z455"/>
      <c r="AA455"/>
      <c r="AB455"/>
      <c r="AC455"/>
      <c r="AD455"/>
    </row>
    <row r="456" spans="1:30" s="285" customFormat="1" x14ac:dyDescent="0.35">
      <c r="A456"/>
      <c r="B456"/>
      <c r="C456"/>
      <c r="D456"/>
      <c r="E456"/>
      <c r="F456"/>
      <c r="G456"/>
      <c r="H456"/>
      <c r="I456"/>
      <c r="J456"/>
      <c r="K456"/>
      <c r="L456"/>
      <c r="M456"/>
      <c r="N456"/>
      <c r="O456"/>
      <c r="P456"/>
      <c r="Q456"/>
      <c r="R456"/>
      <c r="S456"/>
      <c r="T456"/>
      <c r="U456"/>
      <c r="V456"/>
      <c r="W456"/>
      <c r="X456"/>
      <c r="Y456"/>
      <c r="Z456"/>
      <c r="AA456"/>
      <c r="AB456"/>
      <c r="AC456"/>
      <c r="AD456"/>
    </row>
    <row r="457" spans="1:30" s="285" customFormat="1" x14ac:dyDescent="0.35">
      <c r="A457"/>
      <c r="B457"/>
      <c r="C457"/>
      <c r="D457"/>
      <c r="E457"/>
      <c r="F457"/>
      <c r="G457"/>
      <c r="H457"/>
      <c r="I457"/>
      <c r="J457"/>
      <c r="K457"/>
      <c r="L457"/>
      <c r="M457"/>
      <c r="N457"/>
      <c r="O457"/>
      <c r="P457"/>
      <c r="Q457"/>
      <c r="R457"/>
      <c r="S457"/>
      <c r="T457"/>
      <c r="U457"/>
      <c r="V457"/>
      <c r="W457"/>
      <c r="X457"/>
      <c r="Y457"/>
      <c r="Z457"/>
      <c r="AA457"/>
      <c r="AB457"/>
      <c r="AC457"/>
      <c r="AD457"/>
    </row>
    <row r="458" spans="1:30" s="285" customFormat="1" x14ac:dyDescent="0.35">
      <c r="A458"/>
      <c r="B458"/>
      <c r="C458"/>
      <c r="D458"/>
      <c r="E458"/>
      <c r="F458"/>
      <c r="G458"/>
      <c r="H458"/>
      <c r="I458"/>
      <c r="J458"/>
      <c r="K458"/>
      <c r="L458"/>
      <c r="M458"/>
      <c r="N458"/>
      <c r="O458"/>
      <c r="P458"/>
      <c r="Q458"/>
      <c r="R458"/>
      <c r="S458"/>
      <c r="T458"/>
      <c r="U458"/>
      <c r="V458"/>
      <c r="W458"/>
      <c r="X458"/>
      <c r="Y458"/>
      <c r="Z458"/>
      <c r="AA458"/>
      <c r="AB458"/>
      <c r="AC458"/>
      <c r="AD458"/>
    </row>
    <row r="459" spans="1:30" s="285" customFormat="1" x14ac:dyDescent="0.35">
      <c r="A459"/>
      <c r="B459"/>
      <c r="C459"/>
      <c r="D459"/>
      <c r="E459"/>
      <c r="F459"/>
      <c r="G459"/>
      <c r="H459"/>
      <c r="I459"/>
      <c r="J459"/>
      <c r="K459"/>
      <c r="L459"/>
      <c r="M459"/>
      <c r="N459"/>
      <c r="O459"/>
      <c r="P459"/>
      <c r="Q459"/>
      <c r="R459"/>
      <c r="S459"/>
      <c r="T459"/>
      <c r="U459"/>
      <c r="V459"/>
      <c r="W459"/>
      <c r="X459"/>
      <c r="Y459"/>
      <c r="Z459"/>
      <c r="AA459"/>
      <c r="AB459"/>
      <c r="AC459"/>
      <c r="AD459"/>
    </row>
    <row r="460" spans="1:30" s="285" customFormat="1" x14ac:dyDescent="0.35">
      <c r="A460"/>
      <c r="B460"/>
      <c r="C460"/>
      <c r="D460"/>
      <c r="E460"/>
      <c r="F460"/>
      <c r="G460"/>
      <c r="H460"/>
      <c r="I460"/>
      <c r="J460"/>
      <c r="K460"/>
      <c r="L460"/>
      <c r="M460"/>
      <c r="N460"/>
      <c r="O460"/>
      <c r="P460"/>
      <c r="Q460"/>
      <c r="R460"/>
      <c r="S460"/>
      <c r="T460"/>
      <c r="U460"/>
      <c r="V460"/>
      <c r="W460"/>
      <c r="X460"/>
      <c r="Y460"/>
      <c r="Z460"/>
      <c r="AA460"/>
      <c r="AB460"/>
      <c r="AC460"/>
      <c r="AD460"/>
    </row>
    <row r="461" spans="1:30" s="285" customFormat="1" x14ac:dyDescent="0.35">
      <c r="A461"/>
      <c r="B461"/>
      <c r="C461"/>
      <c r="D461"/>
      <c r="E461"/>
      <c r="F461"/>
      <c r="G461"/>
      <c r="H461"/>
      <c r="I461"/>
      <c r="J461"/>
      <c r="K461"/>
      <c r="L461"/>
      <c r="M461"/>
      <c r="N461"/>
      <c r="O461"/>
      <c r="P461"/>
      <c r="Q461"/>
      <c r="R461"/>
      <c r="S461"/>
      <c r="T461"/>
      <c r="U461"/>
      <c r="V461"/>
      <c r="W461"/>
      <c r="X461"/>
      <c r="Y461"/>
      <c r="Z461"/>
      <c r="AA461"/>
      <c r="AB461"/>
      <c r="AC461"/>
      <c r="AD461"/>
    </row>
    <row r="462" spans="1:30" s="285" customFormat="1" x14ac:dyDescent="0.35">
      <c r="A462"/>
      <c r="B462"/>
      <c r="C462"/>
      <c r="D462"/>
      <c r="E462"/>
      <c r="F462"/>
      <c r="G462"/>
      <c r="H462"/>
      <c r="I462"/>
      <c r="J462"/>
      <c r="K462"/>
      <c r="L462"/>
      <c r="M462"/>
      <c r="N462"/>
      <c r="O462"/>
      <c r="P462"/>
      <c r="Q462"/>
      <c r="R462"/>
      <c r="S462"/>
      <c r="T462"/>
      <c r="U462"/>
      <c r="V462"/>
      <c r="W462"/>
      <c r="X462"/>
      <c r="Y462"/>
      <c r="Z462"/>
      <c r="AA462"/>
      <c r="AB462"/>
      <c r="AC462"/>
      <c r="AD462"/>
    </row>
    <row r="463" spans="1:30" s="285" customFormat="1" x14ac:dyDescent="0.35">
      <c r="A463"/>
      <c r="B463"/>
      <c r="C463"/>
      <c r="D463"/>
      <c r="E463"/>
      <c r="F463"/>
      <c r="G463"/>
      <c r="H463"/>
      <c r="I463"/>
      <c r="J463"/>
      <c r="K463"/>
      <c r="L463"/>
      <c r="M463"/>
      <c r="N463"/>
      <c r="O463"/>
      <c r="P463"/>
      <c r="Q463"/>
      <c r="R463"/>
      <c r="S463"/>
      <c r="T463"/>
      <c r="U463"/>
      <c r="V463"/>
      <c r="W463"/>
      <c r="X463"/>
      <c r="Y463"/>
      <c r="Z463"/>
      <c r="AA463"/>
      <c r="AB463"/>
      <c r="AC463"/>
      <c r="AD463"/>
    </row>
    <row r="464" spans="1:30" s="285" customFormat="1" x14ac:dyDescent="0.35">
      <c r="A464"/>
      <c r="B464"/>
      <c r="C464"/>
      <c r="D464"/>
      <c r="E464"/>
      <c r="F464"/>
      <c r="G464"/>
      <c r="H464"/>
      <c r="I464"/>
      <c r="J464"/>
      <c r="K464"/>
      <c r="L464"/>
      <c r="M464"/>
      <c r="N464"/>
      <c r="O464"/>
      <c r="P464"/>
      <c r="Q464"/>
      <c r="R464"/>
      <c r="S464"/>
      <c r="T464"/>
      <c r="U464"/>
      <c r="V464"/>
      <c r="W464"/>
      <c r="X464"/>
      <c r="Y464"/>
      <c r="Z464"/>
      <c r="AA464"/>
      <c r="AB464"/>
      <c r="AC464"/>
      <c r="AD464"/>
    </row>
    <row r="465" spans="1:30" s="285" customFormat="1" x14ac:dyDescent="0.35">
      <c r="A465"/>
      <c r="B465"/>
      <c r="C465"/>
      <c r="D465"/>
      <c r="E465"/>
      <c r="F465"/>
      <c r="G465"/>
      <c r="H465"/>
      <c r="I465"/>
      <c r="J465"/>
      <c r="K465"/>
      <c r="L465"/>
      <c r="M465"/>
      <c r="N465"/>
      <c r="O465"/>
      <c r="P465"/>
      <c r="Q465"/>
      <c r="R465"/>
      <c r="S465"/>
      <c r="T465"/>
      <c r="U465"/>
      <c r="V465"/>
      <c r="W465"/>
      <c r="X465"/>
      <c r="Y465"/>
      <c r="Z465"/>
      <c r="AA465"/>
      <c r="AB465"/>
      <c r="AC465"/>
      <c r="AD465"/>
    </row>
    <row r="466" spans="1:30" s="285" customFormat="1" x14ac:dyDescent="0.35">
      <c r="A466"/>
      <c r="B466"/>
      <c r="C466"/>
      <c r="D466"/>
      <c r="E466"/>
      <c r="F466"/>
      <c r="G466"/>
      <c r="H466"/>
      <c r="I466"/>
      <c r="J466"/>
      <c r="K466"/>
      <c r="L466"/>
      <c r="M466"/>
      <c r="N466"/>
      <c r="O466"/>
      <c r="P466"/>
      <c r="Q466"/>
      <c r="R466"/>
      <c r="S466"/>
      <c r="T466"/>
      <c r="U466"/>
      <c r="V466"/>
      <c r="W466"/>
      <c r="X466"/>
      <c r="Y466"/>
      <c r="Z466"/>
      <c r="AA466"/>
      <c r="AB466"/>
      <c r="AC466"/>
      <c r="AD466"/>
    </row>
    <row r="467" spans="1:30" s="285" customFormat="1" x14ac:dyDescent="0.35">
      <c r="A467"/>
      <c r="B467"/>
      <c r="C467"/>
      <c r="D467"/>
      <c r="E467"/>
      <c r="F467"/>
      <c r="G467"/>
      <c r="H467"/>
      <c r="I467"/>
      <c r="J467"/>
      <c r="K467"/>
      <c r="L467"/>
      <c r="M467"/>
      <c r="N467"/>
      <c r="O467"/>
      <c r="P467"/>
      <c r="Q467"/>
      <c r="R467"/>
      <c r="S467"/>
      <c r="T467"/>
      <c r="U467"/>
      <c r="V467"/>
      <c r="W467"/>
      <c r="X467"/>
      <c r="Y467"/>
      <c r="Z467"/>
      <c r="AA467"/>
      <c r="AB467"/>
      <c r="AC467"/>
      <c r="AD467"/>
    </row>
    <row r="468" spans="1:30" s="285" customFormat="1" x14ac:dyDescent="0.35">
      <c r="A468"/>
      <c r="B468"/>
      <c r="C468"/>
      <c r="D468"/>
      <c r="E468"/>
      <c r="F468"/>
      <c r="G468"/>
      <c r="H468"/>
      <c r="I468"/>
      <c r="J468"/>
      <c r="K468"/>
      <c r="L468"/>
      <c r="M468"/>
      <c r="N468"/>
      <c r="O468"/>
      <c r="P468"/>
      <c r="Q468"/>
      <c r="R468"/>
      <c r="S468"/>
      <c r="T468"/>
      <c r="U468"/>
      <c r="V468"/>
      <c r="W468"/>
      <c r="X468"/>
      <c r="Y468"/>
      <c r="Z468"/>
      <c r="AA468"/>
      <c r="AB468"/>
      <c r="AC468"/>
      <c r="AD468"/>
    </row>
    <row r="469" spans="1:30" s="285" customFormat="1" x14ac:dyDescent="0.35">
      <c r="A469"/>
      <c r="B469"/>
      <c r="C469"/>
      <c r="D469"/>
      <c r="E469"/>
      <c r="F469"/>
      <c r="G469"/>
      <c r="H469"/>
      <c r="I469"/>
      <c r="J469"/>
      <c r="K469"/>
      <c r="L469"/>
      <c r="M469"/>
      <c r="N469"/>
      <c r="O469"/>
      <c r="P469"/>
      <c r="Q469"/>
      <c r="R469"/>
      <c r="S469"/>
      <c r="T469"/>
      <c r="U469"/>
      <c r="V469"/>
      <c r="W469"/>
      <c r="X469"/>
      <c r="Y469"/>
      <c r="Z469"/>
      <c r="AA469"/>
      <c r="AB469"/>
      <c r="AC469"/>
      <c r="AD469"/>
    </row>
    <row r="470" spans="1:30" s="285" customFormat="1" x14ac:dyDescent="0.35">
      <c r="A470"/>
      <c r="B470"/>
      <c r="C470"/>
      <c r="D470"/>
      <c r="E470"/>
      <c r="F470"/>
      <c r="G470"/>
      <c r="H470"/>
      <c r="I470"/>
      <c r="J470"/>
      <c r="K470"/>
      <c r="L470"/>
      <c r="M470"/>
      <c r="N470"/>
      <c r="O470"/>
      <c r="P470"/>
      <c r="Q470"/>
      <c r="R470"/>
      <c r="S470"/>
      <c r="T470"/>
      <c r="U470"/>
      <c r="V470"/>
      <c r="W470"/>
      <c r="X470"/>
      <c r="Y470"/>
      <c r="Z470"/>
      <c r="AA470"/>
      <c r="AB470"/>
      <c r="AC470"/>
      <c r="AD470"/>
    </row>
    <row r="471" spans="1:30" s="285" customFormat="1" x14ac:dyDescent="0.35">
      <c r="A471"/>
      <c r="B471"/>
      <c r="C471"/>
      <c r="D471"/>
      <c r="E471"/>
      <c r="F471"/>
      <c r="G471"/>
      <c r="H471"/>
      <c r="I471"/>
      <c r="J471"/>
      <c r="K471"/>
      <c r="L471"/>
      <c r="M471"/>
      <c r="N471"/>
      <c r="O471"/>
      <c r="P471"/>
      <c r="Q471"/>
      <c r="R471"/>
      <c r="S471"/>
      <c r="T471"/>
      <c r="U471"/>
      <c r="V471"/>
      <c r="W471"/>
      <c r="X471"/>
      <c r="Y471"/>
      <c r="Z471"/>
      <c r="AA471"/>
      <c r="AB471"/>
      <c r="AC471"/>
      <c r="AD471"/>
    </row>
    <row r="472" spans="1:30" s="285" customFormat="1" x14ac:dyDescent="0.35">
      <c r="A472"/>
      <c r="B472"/>
      <c r="C472"/>
      <c r="D472"/>
      <c r="E472"/>
      <c r="F472"/>
      <c r="G472"/>
      <c r="H472"/>
      <c r="I472"/>
      <c r="J472"/>
      <c r="K472"/>
      <c r="L472"/>
      <c r="M472"/>
      <c r="N472"/>
      <c r="O472"/>
      <c r="P472"/>
      <c r="Q472"/>
      <c r="R472"/>
      <c r="S472"/>
      <c r="T472"/>
      <c r="U472"/>
      <c r="V472"/>
      <c r="W472"/>
      <c r="X472"/>
      <c r="Y472"/>
      <c r="Z472"/>
      <c r="AA472"/>
      <c r="AB472"/>
      <c r="AC472"/>
      <c r="AD472"/>
    </row>
    <row r="473" spans="1:30" s="285" customFormat="1" x14ac:dyDescent="0.35">
      <c r="A473"/>
      <c r="B473"/>
      <c r="C473"/>
      <c r="D473"/>
      <c r="E473"/>
      <c r="F473"/>
      <c r="G473"/>
      <c r="H473"/>
      <c r="I473"/>
      <c r="J473"/>
      <c r="K473"/>
      <c r="L473"/>
      <c r="M473"/>
      <c r="N473"/>
      <c r="O473"/>
      <c r="P473"/>
      <c r="Q473"/>
      <c r="R473"/>
      <c r="S473"/>
      <c r="T473"/>
      <c r="U473"/>
      <c r="V473"/>
      <c r="W473"/>
      <c r="X473"/>
      <c r="Y473"/>
      <c r="Z473"/>
      <c r="AA473"/>
      <c r="AB473"/>
      <c r="AC473"/>
      <c r="AD473"/>
    </row>
    <row r="474" spans="1:30" s="285" customFormat="1" x14ac:dyDescent="0.35">
      <c r="A474"/>
      <c r="B474"/>
      <c r="C474"/>
      <c r="D474"/>
      <c r="E474"/>
      <c r="F474"/>
      <c r="G474"/>
      <c r="H474"/>
      <c r="I474"/>
      <c r="J474"/>
      <c r="K474"/>
      <c r="L474"/>
      <c r="M474"/>
      <c r="N474"/>
      <c r="O474"/>
      <c r="P474"/>
      <c r="Q474"/>
      <c r="R474"/>
      <c r="S474"/>
      <c r="T474"/>
      <c r="U474"/>
      <c r="V474"/>
      <c r="W474"/>
      <c r="X474"/>
      <c r="Y474"/>
      <c r="Z474"/>
      <c r="AA474"/>
      <c r="AB474"/>
      <c r="AC474"/>
      <c r="AD474"/>
    </row>
    <row r="475" spans="1:30" s="285" customFormat="1" x14ac:dyDescent="0.35">
      <c r="A475"/>
      <c r="B475"/>
      <c r="C475"/>
      <c r="D475"/>
      <c r="E475"/>
      <c r="F475"/>
      <c r="G475"/>
      <c r="H475"/>
      <c r="I475"/>
      <c r="J475"/>
      <c r="K475"/>
      <c r="L475"/>
      <c r="M475"/>
      <c r="N475"/>
      <c r="O475"/>
      <c r="P475"/>
      <c r="Q475"/>
      <c r="R475"/>
      <c r="S475"/>
      <c r="T475"/>
      <c r="U475"/>
      <c r="V475"/>
      <c r="W475"/>
      <c r="X475"/>
      <c r="Y475"/>
      <c r="Z475"/>
      <c r="AA475"/>
      <c r="AB475"/>
      <c r="AC475"/>
      <c r="AD475"/>
    </row>
    <row r="476" spans="1:30" s="285" customFormat="1" x14ac:dyDescent="0.35">
      <c r="A476"/>
      <c r="B476"/>
      <c r="C476"/>
      <c r="D476"/>
      <c r="E476"/>
      <c r="F476"/>
      <c r="G476"/>
      <c r="H476"/>
      <c r="I476"/>
      <c r="J476"/>
      <c r="K476"/>
      <c r="L476"/>
      <c r="M476"/>
      <c r="N476"/>
      <c r="O476"/>
      <c r="P476"/>
      <c r="Q476"/>
      <c r="R476"/>
      <c r="S476"/>
      <c r="T476"/>
      <c r="U476"/>
      <c r="V476"/>
      <c r="W476"/>
      <c r="X476"/>
      <c r="Y476"/>
      <c r="Z476"/>
      <c r="AA476"/>
      <c r="AB476"/>
      <c r="AC476"/>
      <c r="AD476"/>
    </row>
    <row r="477" spans="1:30" s="285" customFormat="1" x14ac:dyDescent="0.35">
      <c r="A477"/>
      <c r="B477"/>
      <c r="C477"/>
      <c r="D477"/>
      <c r="E477"/>
      <c r="F477"/>
      <c r="G477"/>
      <c r="H477"/>
      <c r="I477"/>
      <c r="J477"/>
      <c r="K477"/>
      <c r="L477"/>
      <c r="M477"/>
      <c r="N477"/>
      <c r="O477"/>
      <c r="P477"/>
      <c r="Q477"/>
      <c r="R477"/>
      <c r="S477"/>
      <c r="T477"/>
      <c r="U477"/>
      <c r="V477"/>
      <c r="W477"/>
      <c r="X477"/>
      <c r="Y477"/>
      <c r="Z477"/>
      <c r="AA477"/>
      <c r="AB477"/>
      <c r="AC477"/>
      <c r="AD477"/>
    </row>
    <row r="478" spans="1:30" s="285" customFormat="1" x14ac:dyDescent="0.35">
      <c r="A478"/>
      <c r="B478"/>
      <c r="C478"/>
      <c r="D478"/>
      <c r="E478"/>
      <c r="F478"/>
      <c r="G478"/>
      <c r="H478"/>
      <c r="I478"/>
      <c r="J478"/>
      <c r="K478"/>
      <c r="L478"/>
      <c r="M478"/>
      <c r="N478"/>
      <c r="O478"/>
      <c r="P478"/>
      <c r="Q478"/>
      <c r="R478"/>
      <c r="S478"/>
      <c r="T478"/>
      <c r="U478"/>
      <c r="V478"/>
      <c r="W478"/>
      <c r="X478"/>
      <c r="Y478"/>
      <c r="Z478"/>
      <c r="AA478"/>
      <c r="AB478"/>
      <c r="AC478"/>
      <c r="AD478"/>
    </row>
    <row r="479" spans="1:30" s="285" customFormat="1" x14ac:dyDescent="0.35">
      <c r="A479"/>
      <c r="B479"/>
      <c r="C479"/>
      <c r="D479"/>
      <c r="E479"/>
      <c r="F479"/>
      <c r="G479"/>
      <c r="H479"/>
      <c r="I479"/>
      <c r="J479"/>
      <c r="K479"/>
      <c r="L479"/>
      <c r="M479"/>
      <c r="N479"/>
      <c r="O479"/>
      <c r="P479"/>
      <c r="Q479"/>
      <c r="R479"/>
      <c r="S479"/>
      <c r="T479"/>
      <c r="U479"/>
      <c r="V479"/>
      <c r="W479"/>
      <c r="X479"/>
      <c r="Y479"/>
      <c r="Z479"/>
      <c r="AA479"/>
      <c r="AB479"/>
      <c r="AC479"/>
      <c r="AD479"/>
    </row>
    <row r="480" spans="1:30" s="285" customFormat="1" x14ac:dyDescent="0.35">
      <c r="A480"/>
      <c r="B480"/>
      <c r="C480"/>
      <c r="D480"/>
      <c r="E480"/>
      <c r="F480"/>
      <c r="G480"/>
      <c r="H480"/>
      <c r="I480"/>
      <c r="J480"/>
      <c r="K480"/>
      <c r="L480"/>
      <c r="M480"/>
      <c r="N480"/>
      <c r="O480"/>
      <c r="P480"/>
      <c r="Q480"/>
      <c r="R480"/>
      <c r="S480"/>
      <c r="T480"/>
      <c r="U480"/>
      <c r="V480"/>
      <c r="W480"/>
      <c r="X480"/>
      <c r="Y480"/>
      <c r="Z480"/>
      <c r="AA480"/>
      <c r="AB480"/>
      <c r="AC480"/>
      <c r="AD480"/>
    </row>
    <row r="481" spans="1:30" s="285" customFormat="1" x14ac:dyDescent="0.35">
      <c r="A481"/>
      <c r="B481"/>
      <c r="C481"/>
      <c r="D481"/>
      <c r="E481"/>
      <c r="F481"/>
      <c r="G481"/>
      <c r="H481"/>
      <c r="I481"/>
      <c r="J481"/>
      <c r="K481"/>
      <c r="L481"/>
      <c r="M481"/>
      <c r="N481"/>
      <c r="O481"/>
      <c r="P481"/>
      <c r="Q481"/>
      <c r="R481"/>
      <c r="S481"/>
      <c r="T481"/>
      <c r="U481"/>
      <c r="V481"/>
      <c r="W481"/>
      <c r="X481"/>
      <c r="Y481"/>
      <c r="Z481"/>
      <c r="AA481"/>
      <c r="AB481"/>
      <c r="AC481"/>
      <c r="AD481"/>
    </row>
    <row r="482" spans="1:30" s="285" customFormat="1" x14ac:dyDescent="0.35">
      <c r="A482"/>
      <c r="B482"/>
      <c r="C482"/>
      <c r="D482"/>
      <c r="E482"/>
      <c r="F482"/>
      <c r="G482"/>
      <c r="H482"/>
      <c r="I482"/>
      <c r="J482"/>
      <c r="K482"/>
      <c r="L482"/>
      <c r="M482"/>
      <c r="N482"/>
      <c r="O482"/>
      <c r="P482"/>
      <c r="Q482"/>
      <c r="R482"/>
      <c r="S482"/>
      <c r="T482"/>
      <c r="U482"/>
      <c r="V482"/>
      <c r="W482"/>
      <c r="X482"/>
      <c r="Y482"/>
      <c r="Z482"/>
      <c r="AA482"/>
      <c r="AB482"/>
      <c r="AC482"/>
      <c r="AD482"/>
    </row>
    <row r="483" spans="1:30" s="285" customFormat="1" x14ac:dyDescent="0.35">
      <c r="A483"/>
      <c r="B483"/>
      <c r="C483"/>
      <c r="D483"/>
      <c r="E483"/>
      <c r="F483"/>
      <c r="G483"/>
      <c r="H483"/>
      <c r="I483"/>
      <c r="J483"/>
      <c r="K483"/>
      <c r="L483"/>
      <c r="M483"/>
      <c r="N483"/>
      <c r="O483"/>
      <c r="P483"/>
      <c r="Q483"/>
      <c r="R483"/>
      <c r="S483"/>
      <c r="T483"/>
      <c r="U483"/>
      <c r="V483"/>
      <c r="W483"/>
      <c r="X483"/>
      <c r="Y483"/>
      <c r="Z483"/>
      <c r="AA483"/>
      <c r="AB483"/>
      <c r="AC483"/>
      <c r="AD483"/>
    </row>
    <row r="484" spans="1:30" s="285" customFormat="1" x14ac:dyDescent="0.35">
      <c r="A484"/>
      <c r="B484"/>
      <c r="C484"/>
      <c r="D484"/>
      <c r="E484"/>
      <c r="F484"/>
      <c r="G484"/>
      <c r="H484"/>
      <c r="I484"/>
      <c r="J484"/>
      <c r="K484"/>
      <c r="L484"/>
      <c r="M484"/>
      <c r="N484"/>
      <c r="O484"/>
      <c r="P484"/>
      <c r="Q484"/>
      <c r="R484"/>
      <c r="S484"/>
      <c r="T484"/>
      <c r="U484"/>
      <c r="V484"/>
      <c r="W484"/>
      <c r="X484"/>
      <c r="Y484"/>
      <c r="Z484"/>
      <c r="AA484"/>
      <c r="AB484"/>
      <c r="AC484"/>
      <c r="AD484"/>
    </row>
    <row r="485" spans="1:30" s="285" customFormat="1" x14ac:dyDescent="0.35">
      <c r="A485"/>
      <c r="B485"/>
      <c r="C485"/>
      <c r="D485"/>
      <c r="E485"/>
      <c r="F485"/>
      <c r="G485"/>
      <c r="H485"/>
      <c r="I485"/>
      <c r="J485"/>
      <c r="K485"/>
      <c r="L485"/>
      <c r="M485"/>
      <c r="N485"/>
      <c r="O485"/>
      <c r="P485"/>
      <c r="Q485"/>
      <c r="R485"/>
      <c r="S485"/>
      <c r="T485"/>
      <c r="U485"/>
      <c r="V485"/>
      <c r="W485"/>
      <c r="X485"/>
      <c r="Y485"/>
      <c r="Z485"/>
      <c r="AA485"/>
      <c r="AB485"/>
      <c r="AC485"/>
      <c r="AD485"/>
    </row>
    <row r="486" spans="1:30" s="285" customFormat="1" x14ac:dyDescent="0.35">
      <c r="A486"/>
      <c r="B486"/>
      <c r="C486"/>
      <c r="D486"/>
      <c r="E486"/>
      <c r="F486"/>
      <c r="G486"/>
      <c r="H486"/>
      <c r="I486"/>
      <c r="J486"/>
      <c r="K486"/>
      <c r="L486"/>
      <c r="M486"/>
      <c r="N486"/>
      <c r="O486"/>
      <c r="P486"/>
      <c r="Q486"/>
      <c r="R486"/>
      <c r="S486"/>
      <c r="T486"/>
      <c r="U486"/>
      <c r="V486"/>
      <c r="W486"/>
      <c r="X486"/>
      <c r="Y486"/>
      <c r="Z486"/>
      <c r="AA486"/>
      <c r="AB486"/>
      <c r="AC486"/>
      <c r="AD486"/>
    </row>
    <row r="487" spans="1:30" s="285" customFormat="1" x14ac:dyDescent="0.35">
      <c r="A487"/>
      <c r="B487"/>
      <c r="C487"/>
      <c r="D487"/>
      <c r="E487"/>
      <c r="F487"/>
      <c r="G487"/>
      <c r="H487"/>
      <c r="I487"/>
      <c r="J487"/>
      <c r="K487"/>
      <c r="L487"/>
      <c r="M487"/>
      <c r="N487"/>
      <c r="O487"/>
      <c r="P487"/>
      <c r="Q487"/>
      <c r="R487"/>
      <c r="S487"/>
      <c r="T487"/>
      <c r="U487"/>
      <c r="V487"/>
      <c r="W487"/>
      <c r="X487"/>
      <c r="Y487"/>
      <c r="Z487"/>
      <c r="AA487"/>
      <c r="AB487"/>
      <c r="AC487"/>
      <c r="AD487"/>
    </row>
    <row r="488" spans="1:30" s="285" customFormat="1" x14ac:dyDescent="0.35">
      <c r="A488"/>
      <c r="B488"/>
      <c r="C488"/>
      <c r="D488"/>
      <c r="E488"/>
      <c r="F488"/>
      <c r="G488"/>
      <c r="H488"/>
      <c r="I488"/>
      <c r="J488"/>
      <c r="K488"/>
      <c r="L488"/>
      <c r="M488"/>
      <c r="N488"/>
      <c r="O488"/>
      <c r="P488"/>
      <c r="Q488"/>
      <c r="R488"/>
      <c r="S488"/>
      <c r="T488"/>
      <c r="U488"/>
      <c r="V488"/>
      <c r="W488"/>
      <c r="X488"/>
      <c r="Y488"/>
      <c r="Z488"/>
      <c r="AA488"/>
      <c r="AB488"/>
      <c r="AC488"/>
      <c r="AD488"/>
    </row>
    <row r="489" spans="1:30" s="285" customFormat="1" x14ac:dyDescent="0.35">
      <c r="A489"/>
      <c r="B489"/>
      <c r="C489"/>
      <c r="D489"/>
      <c r="E489"/>
      <c r="F489"/>
      <c r="G489"/>
      <c r="H489"/>
      <c r="I489"/>
      <c r="J489"/>
      <c r="K489"/>
      <c r="L489"/>
      <c r="M489"/>
      <c r="N489"/>
      <c r="O489"/>
      <c r="P489"/>
      <c r="Q489"/>
      <c r="R489"/>
      <c r="S489"/>
      <c r="T489"/>
      <c r="U489"/>
      <c r="V489"/>
      <c r="W489"/>
      <c r="X489"/>
      <c r="Y489"/>
      <c r="Z489"/>
      <c r="AA489"/>
      <c r="AB489"/>
      <c r="AC489"/>
      <c r="AD489"/>
    </row>
    <row r="490" spans="1:30" s="285" customFormat="1" x14ac:dyDescent="0.35">
      <c r="A490"/>
      <c r="B490"/>
      <c r="C490"/>
      <c r="D490"/>
      <c r="E490"/>
      <c r="F490"/>
      <c r="G490"/>
      <c r="H490"/>
      <c r="I490"/>
      <c r="J490"/>
      <c r="K490"/>
      <c r="L490"/>
      <c r="M490"/>
      <c r="N490"/>
      <c r="O490"/>
      <c r="P490"/>
      <c r="Q490"/>
      <c r="R490"/>
      <c r="S490"/>
      <c r="T490"/>
      <c r="U490"/>
      <c r="V490"/>
      <c r="W490"/>
      <c r="X490"/>
      <c r="Y490"/>
      <c r="Z490"/>
      <c r="AA490"/>
      <c r="AB490"/>
      <c r="AC490"/>
      <c r="AD490"/>
    </row>
    <row r="491" spans="1:30" s="285" customFormat="1" x14ac:dyDescent="0.35">
      <c r="A491"/>
      <c r="B491"/>
      <c r="C491"/>
      <c r="D491"/>
      <c r="E491"/>
      <c r="F491"/>
      <c r="G491"/>
      <c r="H491"/>
      <c r="I491"/>
      <c r="J491"/>
      <c r="K491"/>
      <c r="L491"/>
      <c r="M491"/>
      <c r="N491"/>
      <c r="O491"/>
      <c r="P491"/>
      <c r="Q491"/>
      <c r="R491"/>
      <c r="S491"/>
      <c r="T491"/>
      <c r="U491"/>
      <c r="V491"/>
      <c r="W491"/>
      <c r="X491"/>
      <c r="Y491"/>
      <c r="Z491"/>
      <c r="AA491"/>
      <c r="AB491"/>
      <c r="AC491"/>
      <c r="AD491"/>
    </row>
    <row r="492" spans="1:30" s="285" customFormat="1" x14ac:dyDescent="0.35">
      <c r="A492"/>
      <c r="B492"/>
      <c r="C492"/>
      <c r="D492"/>
      <c r="E492"/>
      <c r="F492"/>
      <c r="G492"/>
      <c r="H492"/>
      <c r="I492"/>
      <c r="J492"/>
      <c r="K492"/>
      <c r="L492"/>
      <c r="M492"/>
      <c r="N492"/>
      <c r="O492"/>
      <c r="P492"/>
      <c r="Q492"/>
      <c r="R492"/>
      <c r="S492"/>
      <c r="T492"/>
      <c r="U492"/>
      <c r="V492"/>
      <c r="W492"/>
      <c r="X492"/>
      <c r="Y492"/>
      <c r="Z492"/>
      <c r="AA492"/>
      <c r="AB492"/>
      <c r="AC492"/>
      <c r="AD492"/>
    </row>
    <row r="493" spans="1:30" s="285" customFormat="1" x14ac:dyDescent="0.35">
      <c r="A493"/>
      <c r="B493"/>
      <c r="C493"/>
      <c r="D493"/>
      <c r="E493"/>
      <c r="F493"/>
      <c r="G493"/>
      <c r="H493"/>
      <c r="I493"/>
      <c r="J493"/>
      <c r="K493"/>
      <c r="L493"/>
      <c r="M493"/>
      <c r="N493"/>
      <c r="O493"/>
      <c r="P493"/>
      <c r="Q493"/>
      <c r="R493"/>
      <c r="S493"/>
      <c r="T493"/>
      <c r="U493"/>
      <c r="V493"/>
      <c r="W493"/>
      <c r="X493"/>
      <c r="Y493"/>
      <c r="Z493"/>
      <c r="AA493"/>
      <c r="AB493"/>
      <c r="AC493"/>
      <c r="AD493"/>
    </row>
    <row r="494" spans="1:30" s="285" customFormat="1" x14ac:dyDescent="0.35">
      <c r="A494"/>
      <c r="B494"/>
      <c r="C494"/>
      <c r="D494"/>
      <c r="E494"/>
      <c r="F494"/>
      <c r="G494"/>
      <c r="H494"/>
      <c r="I494"/>
      <c r="J494"/>
      <c r="K494"/>
      <c r="L494"/>
      <c r="M494"/>
      <c r="N494"/>
      <c r="O494"/>
      <c r="P494"/>
      <c r="Q494"/>
      <c r="R494"/>
      <c r="S494"/>
      <c r="T494"/>
      <c r="U494"/>
      <c r="V494"/>
      <c r="W494"/>
      <c r="X494"/>
      <c r="Y494"/>
      <c r="Z494"/>
      <c r="AA494"/>
      <c r="AB494"/>
      <c r="AC494"/>
      <c r="AD494"/>
    </row>
    <row r="495" spans="1:30" s="285" customFormat="1" x14ac:dyDescent="0.35">
      <c r="A495"/>
      <c r="B495"/>
      <c r="C495"/>
      <c r="D495"/>
      <c r="E495"/>
      <c r="F495"/>
      <c r="G495"/>
      <c r="H495"/>
      <c r="I495"/>
      <c r="J495"/>
      <c r="K495"/>
      <c r="L495"/>
      <c r="M495"/>
      <c r="N495"/>
      <c r="O495"/>
      <c r="P495"/>
      <c r="Q495"/>
      <c r="R495"/>
      <c r="S495"/>
      <c r="T495"/>
      <c r="U495"/>
      <c r="V495"/>
      <c r="W495"/>
      <c r="X495"/>
      <c r="Y495"/>
      <c r="Z495"/>
      <c r="AA495"/>
      <c r="AB495"/>
      <c r="AC495"/>
      <c r="AD495"/>
    </row>
    <row r="496" spans="1:30" s="285" customFormat="1" x14ac:dyDescent="0.35">
      <c r="A496"/>
      <c r="B496"/>
      <c r="C496"/>
      <c r="D496"/>
      <c r="E496"/>
      <c r="F496"/>
      <c r="G496"/>
      <c r="H496"/>
      <c r="I496"/>
      <c r="J496"/>
      <c r="K496"/>
      <c r="L496"/>
      <c r="M496"/>
      <c r="N496"/>
      <c r="O496"/>
      <c r="P496"/>
      <c r="Q496"/>
      <c r="R496"/>
      <c r="S496"/>
      <c r="T496"/>
      <c r="U496"/>
      <c r="V496"/>
      <c r="W496"/>
      <c r="X496"/>
      <c r="Y496"/>
      <c r="Z496"/>
      <c r="AA496"/>
      <c r="AB496"/>
      <c r="AC496"/>
      <c r="AD496"/>
    </row>
    <row r="497" spans="1:30" s="285" customFormat="1" x14ac:dyDescent="0.35">
      <c r="A497"/>
      <c r="B497"/>
      <c r="C497"/>
      <c r="D497"/>
      <c r="E497"/>
      <c r="F497"/>
      <c r="G497"/>
      <c r="H497"/>
      <c r="I497"/>
      <c r="J497"/>
      <c r="K497"/>
      <c r="L497"/>
      <c r="M497"/>
      <c r="N497"/>
      <c r="O497"/>
      <c r="P497"/>
      <c r="Q497"/>
      <c r="R497"/>
      <c r="S497"/>
      <c r="T497"/>
      <c r="U497"/>
      <c r="V497"/>
      <c r="W497"/>
      <c r="X497"/>
      <c r="Y497"/>
      <c r="Z497"/>
      <c r="AA497"/>
      <c r="AB497"/>
      <c r="AC497"/>
      <c r="AD497"/>
    </row>
    <row r="498" spans="1:30" s="285" customFormat="1" x14ac:dyDescent="0.35">
      <c r="A498"/>
      <c r="B498"/>
      <c r="C498"/>
      <c r="D498"/>
      <c r="E498"/>
      <c r="F498"/>
      <c r="G498"/>
      <c r="H498"/>
      <c r="I498"/>
      <c r="J498"/>
      <c r="K498"/>
      <c r="L498"/>
      <c r="M498"/>
      <c r="N498"/>
      <c r="O498"/>
      <c r="P498"/>
      <c r="Q498"/>
      <c r="R498"/>
      <c r="S498"/>
      <c r="T498"/>
      <c r="U498"/>
      <c r="V498"/>
      <c r="W498"/>
      <c r="X498"/>
      <c r="Y498"/>
      <c r="Z498"/>
      <c r="AA498"/>
      <c r="AB498"/>
      <c r="AC498"/>
      <c r="AD498"/>
    </row>
    <row r="499" spans="1:30" s="285" customFormat="1" x14ac:dyDescent="0.35">
      <c r="A499"/>
      <c r="B499"/>
      <c r="C499"/>
      <c r="D499"/>
      <c r="E499"/>
      <c r="F499"/>
      <c r="G499"/>
      <c r="H499"/>
      <c r="I499"/>
      <c r="J499"/>
      <c r="K499"/>
      <c r="L499"/>
      <c r="M499"/>
      <c r="N499"/>
      <c r="O499"/>
      <c r="P499"/>
      <c r="Q499"/>
      <c r="R499"/>
      <c r="S499"/>
      <c r="T499"/>
      <c r="U499"/>
      <c r="V499"/>
      <c r="W499"/>
      <c r="X499"/>
      <c r="Y499"/>
      <c r="Z499"/>
      <c r="AA499"/>
      <c r="AB499"/>
      <c r="AC499"/>
      <c r="AD499"/>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D258D-92CD-9549-AB99-6534C0374AA6}">
  <sheetPr codeName="Sheet8"/>
  <dimension ref="A1:AD499"/>
  <sheetViews>
    <sheetView workbookViewId="0">
      <selection activeCell="A2" sqref="A2:AD499"/>
    </sheetView>
  </sheetViews>
  <sheetFormatPr defaultColWidth="8.83203125" defaultRowHeight="15.5" x14ac:dyDescent="0.35"/>
  <cols>
    <col min="1" max="1" width="7.33203125" style="285" bestFit="1" customWidth="1"/>
    <col min="2" max="2" width="13.33203125" style="285" bestFit="1" customWidth="1"/>
    <col min="3" max="3" width="11" style="285" bestFit="1" customWidth="1"/>
    <col min="4" max="4" width="12.1640625" style="285" bestFit="1" customWidth="1"/>
    <col min="5" max="5" width="7.33203125" style="285" bestFit="1" customWidth="1"/>
    <col min="6" max="6" width="20.33203125" style="285" bestFit="1" customWidth="1"/>
    <col min="7" max="7" width="10" style="285" bestFit="1" customWidth="1"/>
    <col min="8" max="8" width="6.1640625" style="285" bestFit="1" customWidth="1"/>
    <col min="9" max="9" width="8.5" style="285" bestFit="1" customWidth="1"/>
    <col min="10" max="10" width="10" style="285" bestFit="1" customWidth="1"/>
    <col min="11" max="11" width="3.5" style="287" bestFit="1" customWidth="1"/>
    <col min="12" max="12" width="13.6640625" bestFit="1" customWidth="1"/>
  </cols>
  <sheetData>
    <row r="1" spans="1:30" s="281" customFormat="1" x14ac:dyDescent="0.35">
      <c r="A1" s="348" t="s">
        <v>271</v>
      </c>
      <c r="B1" s="281" t="s">
        <v>272</v>
      </c>
      <c r="C1" s="281" t="s">
        <v>273</v>
      </c>
      <c r="D1" s="348" t="s">
        <v>274</v>
      </c>
      <c r="E1" s="348" t="s">
        <v>275</v>
      </c>
      <c r="F1" s="348" t="s">
        <v>109</v>
      </c>
      <c r="G1" s="348" t="s">
        <v>276</v>
      </c>
      <c r="H1" s="348" t="s">
        <v>277</v>
      </c>
      <c r="I1" s="348" t="s">
        <v>278</v>
      </c>
      <c r="J1" s="281" t="s">
        <v>279</v>
      </c>
      <c r="K1" s="349" t="s">
        <v>280</v>
      </c>
      <c r="L1" s="348" t="s">
        <v>281</v>
      </c>
      <c r="M1" s="348" t="s">
        <v>282</v>
      </c>
      <c r="N1" s="348" t="s">
        <v>283</v>
      </c>
      <c r="O1" s="348" t="s">
        <v>284</v>
      </c>
      <c r="P1" s="348" t="s">
        <v>285</v>
      </c>
      <c r="Q1" s="281" t="s">
        <v>286</v>
      </c>
      <c r="R1" s="348" t="s">
        <v>287</v>
      </c>
      <c r="S1" s="348" t="s">
        <v>288</v>
      </c>
      <c r="T1" s="348" t="s">
        <v>140</v>
      </c>
      <c r="U1" s="348" t="s">
        <v>289</v>
      </c>
      <c r="V1" s="348" t="s">
        <v>290</v>
      </c>
      <c r="W1" s="348" t="s">
        <v>291</v>
      </c>
      <c r="X1" s="348" t="s">
        <v>292</v>
      </c>
      <c r="Y1" s="348" t="s">
        <v>293</v>
      </c>
      <c r="Z1" s="348" t="s">
        <v>294</v>
      </c>
      <c r="AA1" s="396" t="s">
        <v>329</v>
      </c>
      <c r="AB1" s="396" t="s">
        <v>330</v>
      </c>
      <c r="AC1" s="396" t="s">
        <v>331</v>
      </c>
      <c r="AD1" s="396" t="s">
        <v>332</v>
      </c>
    </row>
    <row r="2" spans="1:30" x14ac:dyDescent="0.35">
      <c r="A2"/>
      <c r="B2"/>
      <c r="C2"/>
      <c r="D2"/>
      <c r="E2"/>
      <c r="F2" s="2"/>
      <c r="G2" s="350"/>
      <c r="H2" s="350"/>
      <c r="I2" s="350"/>
      <c r="J2" s="350"/>
      <c r="K2" s="1"/>
      <c r="AA2" s="285"/>
      <c r="AB2" s="285"/>
      <c r="AC2" s="285"/>
      <c r="AD2" s="285"/>
    </row>
    <row r="3" spans="1:30" x14ac:dyDescent="0.35">
      <c r="A3"/>
      <c r="B3"/>
      <c r="C3"/>
      <c r="D3"/>
      <c r="E3"/>
      <c r="F3" s="2"/>
      <c r="G3" s="350"/>
      <c r="H3" s="350"/>
      <c r="I3" s="350"/>
      <c r="J3" s="350"/>
      <c r="K3" s="1"/>
      <c r="AA3" s="285"/>
      <c r="AB3" s="285"/>
      <c r="AC3" s="285"/>
      <c r="AD3" s="285"/>
    </row>
    <row r="4" spans="1:30" x14ac:dyDescent="0.35">
      <c r="A4"/>
      <c r="B4"/>
      <c r="C4"/>
      <c r="D4"/>
      <c r="E4"/>
      <c r="F4" s="2"/>
      <c r="G4" s="350"/>
      <c r="H4" s="350"/>
      <c r="I4" s="350"/>
      <c r="J4" s="350"/>
      <c r="K4" s="1"/>
      <c r="AA4" s="285"/>
      <c r="AB4" s="285"/>
      <c r="AC4" s="285"/>
      <c r="AD4" s="285"/>
    </row>
    <row r="5" spans="1:30" x14ac:dyDescent="0.35">
      <c r="A5"/>
      <c r="B5"/>
      <c r="C5"/>
      <c r="D5"/>
      <c r="E5"/>
      <c r="F5" s="2"/>
      <c r="G5" s="350"/>
      <c r="H5" s="350"/>
      <c r="I5" s="350"/>
      <c r="J5" s="350"/>
      <c r="K5" s="1"/>
      <c r="AA5" s="285"/>
      <c r="AB5" s="285"/>
      <c r="AC5" s="285"/>
      <c r="AD5" s="285"/>
    </row>
    <row r="6" spans="1:30" x14ac:dyDescent="0.35">
      <c r="A6"/>
      <c r="B6"/>
      <c r="C6"/>
      <c r="D6"/>
      <c r="E6"/>
      <c r="F6" s="2"/>
      <c r="G6" s="350"/>
      <c r="H6" s="350"/>
      <c r="I6" s="350"/>
      <c r="J6" s="350"/>
      <c r="K6" s="1"/>
      <c r="AA6" s="285"/>
      <c r="AB6" s="285"/>
      <c r="AC6" s="285"/>
      <c r="AD6" s="285"/>
    </row>
    <row r="7" spans="1:30" x14ac:dyDescent="0.35">
      <c r="A7"/>
      <c r="B7"/>
      <c r="C7"/>
      <c r="D7"/>
      <c r="E7"/>
      <c r="F7" s="2"/>
      <c r="G7" s="350"/>
      <c r="H7" s="350"/>
      <c r="I7" s="350"/>
      <c r="J7" s="350"/>
      <c r="K7" s="1"/>
      <c r="AA7" s="285"/>
      <c r="AB7" s="285"/>
      <c r="AC7" s="285"/>
      <c r="AD7" s="285"/>
    </row>
    <row r="8" spans="1:30" x14ac:dyDescent="0.35">
      <c r="A8"/>
      <c r="B8"/>
      <c r="C8"/>
      <c r="D8"/>
      <c r="E8"/>
      <c r="F8" s="2"/>
      <c r="G8" s="350"/>
      <c r="H8" s="350"/>
      <c r="I8" s="350"/>
      <c r="J8" s="350"/>
      <c r="K8" s="1"/>
      <c r="AA8" s="285"/>
      <c r="AB8" s="285"/>
      <c r="AC8" s="285"/>
      <c r="AD8" s="285"/>
    </row>
    <row r="9" spans="1:30" x14ac:dyDescent="0.35">
      <c r="A9"/>
      <c r="B9"/>
      <c r="C9"/>
      <c r="D9"/>
      <c r="E9"/>
      <c r="F9" s="2"/>
      <c r="G9" s="350"/>
      <c r="H9" s="350"/>
      <c r="I9" s="350"/>
      <c r="J9" s="350"/>
      <c r="K9" s="1"/>
      <c r="AA9" s="285"/>
      <c r="AB9" s="285"/>
      <c r="AC9" s="285"/>
      <c r="AD9" s="285"/>
    </row>
    <row r="10" spans="1:30" x14ac:dyDescent="0.35">
      <c r="A10"/>
      <c r="B10"/>
      <c r="C10"/>
      <c r="D10"/>
      <c r="E10"/>
      <c r="F10" s="2"/>
      <c r="G10" s="350"/>
      <c r="H10" s="350"/>
      <c r="I10" s="350"/>
      <c r="J10" s="350"/>
      <c r="K10" s="1"/>
      <c r="AA10" s="285"/>
      <c r="AB10" s="285"/>
      <c r="AC10" s="285"/>
      <c r="AD10" s="285"/>
    </row>
    <row r="11" spans="1:30" x14ac:dyDescent="0.35">
      <c r="A11"/>
      <c r="B11"/>
      <c r="C11"/>
      <c r="D11"/>
      <c r="E11"/>
      <c r="F11" s="2"/>
      <c r="G11" s="350"/>
      <c r="H11" s="350"/>
      <c r="I11" s="350"/>
      <c r="J11" s="350"/>
      <c r="K11" s="1"/>
      <c r="AA11" s="285"/>
      <c r="AB11" s="285"/>
      <c r="AC11" s="285"/>
      <c r="AD11" s="285"/>
    </row>
    <row r="12" spans="1:30" x14ac:dyDescent="0.35">
      <c r="A12"/>
      <c r="B12"/>
      <c r="C12"/>
      <c r="D12"/>
      <c r="E12"/>
      <c r="F12" s="2"/>
      <c r="G12" s="350"/>
      <c r="H12" s="350"/>
      <c r="I12" s="350"/>
      <c r="J12" s="350"/>
      <c r="K12" s="1"/>
      <c r="AA12" s="285"/>
      <c r="AB12" s="285"/>
      <c r="AC12" s="285"/>
      <c r="AD12" s="285"/>
    </row>
    <row r="13" spans="1:30" x14ac:dyDescent="0.35">
      <c r="A13"/>
      <c r="B13"/>
      <c r="C13"/>
      <c r="D13"/>
      <c r="E13"/>
      <c r="F13" s="2"/>
      <c r="G13" s="350"/>
      <c r="H13" s="350"/>
      <c r="I13" s="350"/>
      <c r="J13" s="350"/>
      <c r="K13" s="1"/>
      <c r="AA13" s="285"/>
      <c r="AB13" s="285"/>
      <c r="AC13" s="285"/>
      <c r="AD13" s="285"/>
    </row>
    <row r="14" spans="1:30" x14ac:dyDescent="0.35">
      <c r="A14"/>
      <c r="B14"/>
      <c r="C14"/>
      <c r="D14"/>
      <c r="E14"/>
      <c r="F14" s="2"/>
      <c r="G14" s="350"/>
      <c r="H14" s="350"/>
      <c r="I14" s="350"/>
      <c r="J14" s="350"/>
      <c r="K14" s="1"/>
      <c r="AA14" s="285"/>
      <c r="AB14" s="285"/>
      <c r="AC14" s="285"/>
      <c r="AD14" s="285"/>
    </row>
    <row r="15" spans="1:30" x14ac:dyDescent="0.35">
      <c r="A15"/>
      <c r="B15"/>
      <c r="C15"/>
      <c r="D15"/>
      <c r="E15"/>
      <c r="F15" s="2"/>
      <c r="G15" s="350"/>
      <c r="H15" s="350"/>
      <c r="I15" s="350"/>
      <c r="J15" s="350"/>
      <c r="K15" s="1"/>
      <c r="AA15" s="285"/>
      <c r="AB15" s="285"/>
      <c r="AC15" s="285"/>
      <c r="AD15" s="285"/>
    </row>
    <row r="16" spans="1:30" x14ac:dyDescent="0.35">
      <c r="A16"/>
      <c r="B16"/>
      <c r="C16"/>
      <c r="D16"/>
      <c r="E16"/>
      <c r="F16" s="2"/>
      <c r="G16" s="350"/>
      <c r="H16" s="350"/>
      <c r="I16" s="350"/>
      <c r="J16" s="350"/>
      <c r="K16" s="1"/>
      <c r="AA16" s="285"/>
      <c r="AB16" s="285"/>
      <c r="AC16" s="285"/>
      <c r="AD16" s="285"/>
    </row>
    <row r="17" spans="1:30" x14ac:dyDescent="0.35">
      <c r="A17"/>
      <c r="B17"/>
      <c r="C17"/>
      <c r="D17"/>
      <c r="E17"/>
      <c r="F17" s="2"/>
      <c r="G17" s="350"/>
      <c r="H17" s="350"/>
      <c r="I17" s="350"/>
      <c r="J17" s="350"/>
      <c r="K17" s="1"/>
      <c r="AA17" s="285"/>
      <c r="AB17" s="285"/>
      <c r="AC17" s="285"/>
      <c r="AD17" s="285"/>
    </row>
    <row r="18" spans="1:30" x14ac:dyDescent="0.35">
      <c r="A18"/>
      <c r="B18"/>
      <c r="C18"/>
      <c r="D18"/>
      <c r="E18"/>
      <c r="F18" s="2"/>
      <c r="G18" s="350"/>
      <c r="H18" s="350"/>
      <c r="I18" s="350"/>
      <c r="J18" s="350"/>
      <c r="K18" s="1"/>
      <c r="AA18" s="285"/>
      <c r="AB18" s="285"/>
      <c r="AC18" s="285"/>
      <c r="AD18" s="285"/>
    </row>
    <row r="19" spans="1:30" x14ac:dyDescent="0.35">
      <c r="A19"/>
      <c r="B19"/>
      <c r="C19"/>
      <c r="D19"/>
      <c r="E19"/>
      <c r="F19" s="2"/>
      <c r="G19" s="350"/>
      <c r="H19" s="350"/>
      <c r="I19" s="350"/>
      <c r="J19" s="350"/>
      <c r="K19" s="1"/>
      <c r="AA19" s="285"/>
      <c r="AB19" s="285"/>
      <c r="AC19" s="285"/>
      <c r="AD19" s="285"/>
    </row>
    <row r="20" spans="1:30" x14ac:dyDescent="0.35">
      <c r="A20"/>
      <c r="B20"/>
      <c r="C20"/>
      <c r="D20"/>
      <c r="E20"/>
      <c r="F20" s="2"/>
      <c r="G20" s="350"/>
      <c r="H20" s="350"/>
      <c r="I20" s="350"/>
      <c r="J20" s="350"/>
      <c r="K20" s="1"/>
      <c r="AA20" s="285"/>
      <c r="AB20" s="285"/>
      <c r="AC20" s="285"/>
      <c r="AD20" s="285"/>
    </row>
    <row r="21" spans="1:30" x14ac:dyDescent="0.35">
      <c r="A21"/>
      <c r="B21"/>
      <c r="C21"/>
      <c r="D21"/>
      <c r="E21"/>
      <c r="F21" s="2"/>
      <c r="G21" s="350"/>
      <c r="H21" s="350"/>
      <c r="I21" s="350"/>
      <c r="J21" s="350"/>
      <c r="K21" s="1"/>
      <c r="AA21" s="285"/>
      <c r="AB21" s="285"/>
      <c r="AC21" s="285"/>
      <c r="AD21" s="285"/>
    </row>
    <row r="22" spans="1:30" x14ac:dyDescent="0.35">
      <c r="A22"/>
      <c r="B22"/>
      <c r="C22"/>
      <c r="D22"/>
      <c r="E22"/>
      <c r="F22" s="2"/>
      <c r="G22" s="350"/>
      <c r="H22" s="350"/>
      <c r="I22" s="350"/>
      <c r="J22" s="350"/>
      <c r="K22" s="1"/>
      <c r="AA22" s="285"/>
      <c r="AB22" s="285"/>
      <c r="AC22" s="285"/>
      <c r="AD22" s="285"/>
    </row>
    <row r="23" spans="1:30" x14ac:dyDescent="0.35">
      <c r="A23"/>
      <c r="B23"/>
      <c r="C23"/>
      <c r="D23"/>
      <c r="E23"/>
      <c r="F23" s="2"/>
      <c r="G23" s="350"/>
      <c r="H23" s="350"/>
      <c r="I23" s="350"/>
      <c r="J23" s="350"/>
      <c r="K23" s="1"/>
      <c r="AA23" s="285"/>
      <c r="AB23" s="285"/>
      <c r="AC23" s="285"/>
      <c r="AD23" s="285"/>
    </row>
    <row r="24" spans="1:30" x14ac:dyDescent="0.35">
      <c r="A24"/>
      <c r="B24"/>
      <c r="C24"/>
      <c r="D24"/>
      <c r="E24"/>
      <c r="F24" s="2"/>
      <c r="G24" s="350"/>
      <c r="H24" s="350"/>
      <c r="I24" s="350"/>
      <c r="J24" s="350"/>
      <c r="K24" s="1"/>
      <c r="AA24" s="285"/>
      <c r="AB24" s="285"/>
      <c r="AC24" s="285"/>
      <c r="AD24" s="285"/>
    </row>
    <row r="25" spans="1:30" x14ac:dyDescent="0.35">
      <c r="A25"/>
      <c r="B25"/>
      <c r="C25"/>
      <c r="D25"/>
      <c r="E25"/>
      <c r="F25" s="2"/>
      <c r="G25" s="350"/>
      <c r="H25" s="350"/>
      <c r="I25" s="350"/>
      <c r="J25" s="350"/>
      <c r="K25" s="1"/>
      <c r="AA25" s="285"/>
      <c r="AB25" s="285"/>
      <c r="AC25" s="285"/>
      <c r="AD25" s="285"/>
    </row>
    <row r="26" spans="1:30" x14ac:dyDescent="0.35">
      <c r="A26"/>
      <c r="B26"/>
      <c r="C26"/>
      <c r="D26"/>
      <c r="E26"/>
      <c r="F26" s="2"/>
      <c r="G26" s="350"/>
      <c r="H26" s="350"/>
      <c r="I26" s="350"/>
      <c r="J26" s="350"/>
      <c r="K26" s="1"/>
      <c r="AA26" s="285"/>
      <c r="AB26" s="285"/>
      <c r="AC26" s="285"/>
      <c r="AD26" s="285"/>
    </row>
    <row r="27" spans="1:30" x14ac:dyDescent="0.35">
      <c r="A27"/>
      <c r="B27"/>
      <c r="C27"/>
      <c r="D27"/>
      <c r="E27"/>
      <c r="F27" s="2"/>
      <c r="G27" s="350"/>
      <c r="H27" s="350"/>
      <c r="I27" s="350"/>
      <c r="J27" s="350"/>
      <c r="K27" s="1"/>
      <c r="AA27" s="285"/>
      <c r="AB27" s="285"/>
      <c r="AC27" s="285"/>
      <c r="AD27" s="285"/>
    </row>
    <row r="28" spans="1:30" x14ac:dyDescent="0.35">
      <c r="A28"/>
      <c r="B28"/>
      <c r="C28"/>
      <c r="D28"/>
      <c r="E28"/>
      <c r="F28" s="2"/>
      <c r="G28" s="350"/>
      <c r="H28" s="350"/>
      <c r="I28" s="350"/>
      <c r="J28" s="350"/>
      <c r="K28" s="1"/>
      <c r="AA28" s="285"/>
      <c r="AB28" s="285"/>
      <c r="AC28" s="285"/>
      <c r="AD28" s="285"/>
    </row>
    <row r="29" spans="1:30" x14ac:dyDescent="0.35">
      <c r="A29"/>
      <c r="B29"/>
      <c r="C29"/>
      <c r="D29"/>
      <c r="E29"/>
      <c r="F29" s="2"/>
      <c r="G29" s="350"/>
      <c r="H29" s="350"/>
      <c r="I29" s="350"/>
      <c r="J29" s="350"/>
      <c r="K29" s="1"/>
      <c r="AA29" s="285"/>
      <c r="AB29" s="285"/>
      <c r="AC29" s="285"/>
      <c r="AD29" s="285"/>
    </row>
    <row r="30" spans="1:30" x14ac:dyDescent="0.35">
      <c r="A30"/>
      <c r="B30"/>
      <c r="C30"/>
      <c r="D30"/>
      <c r="E30"/>
      <c r="F30" s="2"/>
      <c r="G30" s="350"/>
      <c r="H30" s="350"/>
      <c r="I30" s="350"/>
      <c r="J30" s="350"/>
      <c r="K30" s="1"/>
      <c r="AA30" s="285"/>
      <c r="AB30" s="285"/>
      <c r="AC30" s="285"/>
      <c r="AD30" s="285"/>
    </row>
    <row r="31" spans="1:30" x14ac:dyDescent="0.35">
      <c r="A31"/>
      <c r="B31"/>
      <c r="C31"/>
      <c r="D31"/>
      <c r="E31"/>
      <c r="F31" s="2"/>
      <c r="G31" s="350"/>
      <c r="H31" s="350"/>
      <c r="I31" s="350"/>
      <c r="J31" s="350"/>
      <c r="K31" s="1"/>
      <c r="AA31" s="285"/>
      <c r="AB31" s="285"/>
      <c r="AC31" s="285"/>
      <c r="AD31" s="285"/>
    </row>
    <row r="32" spans="1:30" x14ac:dyDescent="0.35">
      <c r="A32"/>
      <c r="B32"/>
      <c r="C32"/>
      <c r="D32"/>
      <c r="E32"/>
      <c r="F32" s="2"/>
      <c r="G32" s="350"/>
      <c r="H32" s="350"/>
      <c r="I32" s="350"/>
      <c r="J32" s="350"/>
      <c r="K32" s="1"/>
      <c r="AA32" s="285"/>
      <c r="AB32" s="285"/>
      <c r="AC32" s="285"/>
      <c r="AD32" s="285"/>
    </row>
    <row r="33" spans="1:30" x14ac:dyDescent="0.35">
      <c r="A33"/>
      <c r="B33"/>
      <c r="C33"/>
      <c r="D33"/>
      <c r="E33"/>
      <c r="F33" s="2"/>
      <c r="G33" s="350"/>
      <c r="H33" s="350"/>
      <c r="I33" s="350"/>
      <c r="J33" s="350"/>
      <c r="K33" s="1"/>
      <c r="AA33" s="285"/>
      <c r="AB33" s="285"/>
      <c r="AC33" s="285"/>
      <c r="AD33" s="285"/>
    </row>
    <row r="34" spans="1:30" x14ac:dyDescent="0.35">
      <c r="A34"/>
      <c r="B34"/>
      <c r="C34"/>
      <c r="D34"/>
      <c r="E34"/>
      <c r="F34" s="2"/>
      <c r="G34" s="350"/>
      <c r="H34" s="350"/>
      <c r="I34" s="350"/>
      <c r="J34" s="350"/>
      <c r="K34" s="1"/>
      <c r="AA34" s="285"/>
      <c r="AB34" s="285"/>
      <c r="AC34" s="285"/>
      <c r="AD34" s="285"/>
    </row>
    <row r="35" spans="1:30" x14ac:dyDescent="0.35">
      <c r="A35"/>
      <c r="B35"/>
      <c r="C35"/>
      <c r="D35"/>
      <c r="E35"/>
      <c r="F35" s="2"/>
      <c r="G35" s="350"/>
      <c r="H35" s="350"/>
      <c r="I35" s="350"/>
      <c r="J35" s="350"/>
      <c r="K35" s="1"/>
      <c r="AA35" s="285"/>
      <c r="AB35" s="285"/>
      <c r="AC35" s="285"/>
      <c r="AD35" s="285"/>
    </row>
    <row r="36" spans="1:30" x14ac:dyDescent="0.35">
      <c r="A36"/>
      <c r="B36"/>
      <c r="C36"/>
      <c r="D36"/>
      <c r="E36"/>
      <c r="F36" s="2"/>
      <c r="G36" s="350"/>
      <c r="H36" s="350"/>
      <c r="I36" s="350"/>
      <c r="J36" s="350"/>
      <c r="K36" s="1"/>
      <c r="AA36" s="285"/>
      <c r="AB36" s="285"/>
      <c r="AC36" s="285"/>
      <c r="AD36" s="285"/>
    </row>
    <row r="37" spans="1:30" x14ac:dyDescent="0.35">
      <c r="A37"/>
      <c r="B37"/>
      <c r="C37"/>
      <c r="D37"/>
      <c r="E37"/>
      <c r="F37" s="2"/>
      <c r="G37" s="350"/>
      <c r="H37" s="350"/>
      <c r="I37" s="350"/>
      <c r="J37" s="350"/>
      <c r="K37" s="1"/>
      <c r="AA37" s="285"/>
      <c r="AB37" s="285"/>
      <c r="AC37" s="285"/>
      <c r="AD37" s="285"/>
    </row>
    <row r="38" spans="1:30" x14ac:dyDescent="0.35">
      <c r="A38"/>
      <c r="B38"/>
      <c r="C38"/>
      <c r="D38"/>
      <c r="E38"/>
      <c r="F38" s="2"/>
      <c r="G38" s="350"/>
      <c r="H38" s="350"/>
      <c r="I38" s="350"/>
      <c r="J38" s="350"/>
      <c r="K38" s="1"/>
      <c r="AA38" s="285"/>
      <c r="AB38" s="285"/>
      <c r="AC38" s="285"/>
      <c r="AD38" s="285"/>
    </row>
    <row r="39" spans="1:30" x14ac:dyDescent="0.35">
      <c r="A39"/>
      <c r="B39"/>
      <c r="C39"/>
      <c r="D39"/>
      <c r="E39"/>
      <c r="F39" s="2"/>
      <c r="G39" s="350"/>
      <c r="H39" s="350"/>
      <c r="I39" s="350"/>
      <c r="J39" s="350"/>
      <c r="K39" s="1"/>
      <c r="AA39" s="285"/>
      <c r="AB39" s="285"/>
      <c r="AC39" s="285"/>
      <c r="AD39" s="285"/>
    </row>
    <row r="40" spans="1:30" x14ac:dyDescent="0.35">
      <c r="A40"/>
      <c r="B40"/>
      <c r="C40"/>
      <c r="D40"/>
      <c r="E40"/>
      <c r="F40" s="2"/>
      <c r="G40" s="350"/>
      <c r="H40" s="350"/>
      <c r="I40" s="350"/>
      <c r="J40" s="350"/>
      <c r="K40" s="1"/>
      <c r="AA40" s="285"/>
      <c r="AB40" s="285"/>
      <c r="AC40" s="285"/>
      <c r="AD40" s="285"/>
    </row>
    <row r="41" spans="1:30" x14ac:dyDescent="0.35">
      <c r="A41"/>
      <c r="B41"/>
      <c r="C41"/>
      <c r="D41"/>
      <c r="E41"/>
      <c r="F41" s="2"/>
      <c r="G41" s="350"/>
      <c r="H41" s="350"/>
      <c r="I41" s="350"/>
      <c r="J41" s="350"/>
      <c r="K41" s="1"/>
      <c r="AA41" s="285"/>
      <c r="AB41" s="285"/>
      <c r="AC41" s="285"/>
      <c r="AD41" s="285"/>
    </row>
    <row r="42" spans="1:30" x14ac:dyDescent="0.35">
      <c r="A42"/>
      <c r="B42"/>
      <c r="C42"/>
      <c r="D42"/>
      <c r="E42"/>
      <c r="F42" s="2"/>
      <c r="G42" s="350"/>
      <c r="H42" s="350"/>
      <c r="I42" s="350"/>
      <c r="J42" s="350"/>
      <c r="K42" s="1"/>
      <c r="AA42" s="285"/>
      <c r="AB42" s="285"/>
      <c r="AC42" s="285"/>
      <c r="AD42" s="285"/>
    </row>
    <row r="43" spans="1:30" x14ac:dyDescent="0.35">
      <c r="A43"/>
      <c r="B43"/>
      <c r="C43"/>
      <c r="D43"/>
      <c r="E43"/>
      <c r="F43" s="2"/>
      <c r="G43" s="350"/>
      <c r="H43" s="350"/>
      <c r="I43" s="350"/>
      <c r="J43" s="350"/>
      <c r="K43" s="1"/>
      <c r="AA43" s="285"/>
      <c r="AB43" s="285"/>
      <c r="AC43" s="285"/>
      <c r="AD43" s="285"/>
    </row>
    <row r="44" spans="1:30" x14ac:dyDescent="0.35">
      <c r="A44"/>
      <c r="B44"/>
      <c r="C44"/>
      <c r="D44"/>
      <c r="E44"/>
      <c r="F44" s="2"/>
      <c r="G44" s="350"/>
      <c r="H44" s="350"/>
      <c r="I44" s="350"/>
      <c r="J44" s="350"/>
      <c r="K44" s="1"/>
      <c r="AA44" s="285"/>
      <c r="AB44" s="285"/>
      <c r="AC44" s="285"/>
      <c r="AD44" s="285"/>
    </row>
    <row r="45" spans="1:30" x14ac:dyDescent="0.35">
      <c r="A45"/>
      <c r="B45"/>
      <c r="C45"/>
      <c r="D45"/>
      <c r="E45"/>
      <c r="F45" s="2"/>
      <c r="G45" s="350"/>
      <c r="H45" s="350"/>
      <c r="I45" s="350"/>
      <c r="J45" s="350"/>
      <c r="K45" s="1"/>
      <c r="AA45" s="285"/>
      <c r="AB45" s="285"/>
      <c r="AC45" s="285"/>
      <c r="AD45" s="285"/>
    </row>
    <row r="46" spans="1:30" x14ac:dyDescent="0.35">
      <c r="A46"/>
      <c r="B46"/>
      <c r="C46"/>
      <c r="D46"/>
      <c r="E46"/>
      <c r="F46" s="2"/>
      <c r="G46" s="350"/>
      <c r="H46" s="350"/>
      <c r="I46" s="350"/>
      <c r="J46" s="350"/>
      <c r="K46" s="1"/>
      <c r="AA46" s="285"/>
      <c r="AB46" s="285"/>
      <c r="AC46" s="285"/>
      <c r="AD46" s="285"/>
    </row>
    <row r="47" spans="1:30" x14ac:dyDescent="0.35">
      <c r="A47"/>
      <c r="B47"/>
      <c r="C47"/>
      <c r="D47"/>
      <c r="E47"/>
      <c r="F47" s="2"/>
      <c r="G47" s="350"/>
      <c r="H47" s="350"/>
      <c r="I47" s="350"/>
      <c r="J47" s="350"/>
      <c r="K47" s="1"/>
      <c r="AA47" s="285"/>
      <c r="AB47" s="285"/>
      <c r="AC47" s="285"/>
      <c r="AD47" s="285"/>
    </row>
    <row r="48" spans="1:30" x14ac:dyDescent="0.35">
      <c r="A48"/>
      <c r="B48"/>
      <c r="C48"/>
      <c r="D48"/>
      <c r="E48"/>
      <c r="F48" s="2"/>
      <c r="G48" s="350"/>
      <c r="H48" s="350"/>
      <c r="I48" s="350"/>
      <c r="J48" s="350"/>
      <c r="K48" s="1"/>
      <c r="AA48" s="285"/>
      <c r="AB48" s="285"/>
      <c r="AC48" s="285"/>
      <c r="AD48" s="285"/>
    </row>
    <row r="49" spans="1:30" x14ac:dyDescent="0.35">
      <c r="A49"/>
      <c r="B49"/>
      <c r="C49"/>
      <c r="D49"/>
      <c r="E49"/>
      <c r="F49" s="2"/>
      <c r="G49" s="350"/>
      <c r="H49" s="350"/>
      <c r="I49" s="350"/>
      <c r="J49" s="350"/>
      <c r="K49" s="1"/>
      <c r="AA49" s="285"/>
      <c r="AB49" s="285"/>
      <c r="AC49" s="285"/>
      <c r="AD49" s="285"/>
    </row>
    <row r="50" spans="1:30" x14ac:dyDescent="0.35">
      <c r="A50"/>
      <c r="B50"/>
      <c r="C50"/>
      <c r="D50"/>
      <c r="E50"/>
      <c r="F50"/>
      <c r="G50"/>
      <c r="H50"/>
      <c r="I50"/>
      <c r="J50"/>
      <c r="K50"/>
    </row>
    <row r="51" spans="1:30" x14ac:dyDescent="0.35">
      <c r="A51"/>
      <c r="B51"/>
      <c r="C51"/>
      <c r="D51"/>
      <c r="E51"/>
      <c r="F51"/>
      <c r="G51"/>
      <c r="H51"/>
      <c r="I51"/>
      <c r="J51"/>
      <c r="K51"/>
    </row>
    <row r="52" spans="1:30" x14ac:dyDescent="0.35">
      <c r="A52"/>
      <c r="B52"/>
      <c r="C52"/>
      <c r="D52"/>
      <c r="E52"/>
      <c r="F52"/>
      <c r="G52"/>
      <c r="H52"/>
      <c r="I52"/>
      <c r="J52"/>
      <c r="K52"/>
    </row>
    <row r="53" spans="1:30" x14ac:dyDescent="0.35">
      <c r="A53"/>
      <c r="B53"/>
      <c r="C53"/>
      <c r="D53"/>
      <c r="E53"/>
      <c r="F53"/>
      <c r="G53"/>
      <c r="H53"/>
      <c r="I53"/>
      <c r="J53"/>
      <c r="K53"/>
    </row>
    <row r="54" spans="1:30" x14ac:dyDescent="0.35">
      <c r="A54"/>
      <c r="B54"/>
      <c r="C54"/>
      <c r="D54"/>
      <c r="E54"/>
      <c r="F54"/>
      <c r="G54"/>
      <c r="H54"/>
      <c r="I54"/>
      <c r="J54"/>
      <c r="K54"/>
    </row>
    <row r="55" spans="1:30" x14ac:dyDescent="0.35">
      <c r="A55"/>
      <c r="B55"/>
      <c r="C55"/>
      <c r="D55"/>
      <c r="E55"/>
      <c r="F55"/>
      <c r="G55"/>
      <c r="H55"/>
      <c r="I55"/>
      <c r="J55"/>
      <c r="K55"/>
    </row>
    <row r="56" spans="1:30" x14ac:dyDescent="0.35">
      <c r="A56"/>
      <c r="B56"/>
      <c r="C56"/>
      <c r="D56"/>
      <c r="E56"/>
      <c r="F56"/>
      <c r="G56"/>
      <c r="H56"/>
      <c r="I56"/>
      <c r="J56"/>
      <c r="K56"/>
    </row>
    <row r="57" spans="1:30" x14ac:dyDescent="0.35">
      <c r="A57"/>
      <c r="B57"/>
      <c r="C57"/>
      <c r="D57"/>
      <c r="E57"/>
      <c r="F57"/>
      <c r="G57"/>
      <c r="H57"/>
      <c r="I57"/>
      <c r="J57"/>
      <c r="K57"/>
    </row>
    <row r="58" spans="1:30" x14ac:dyDescent="0.35">
      <c r="A58"/>
      <c r="B58"/>
      <c r="C58"/>
      <c r="D58"/>
      <c r="E58"/>
      <c r="F58"/>
      <c r="G58"/>
      <c r="H58"/>
      <c r="I58"/>
      <c r="J58"/>
      <c r="K58"/>
    </row>
    <row r="59" spans="1:30" x14ac:dyDescent="0.35">
      <c r="A59"/>
      <c r="B59"/>
      <c r="C59"/>
      <c r="D59"/>
      <c r="E59"/>
      <c r="F59"/>
      <c r="G59"/>
      <c r="H59"/>
      <c r="I59"/>
      <c r="J59"/>
      <c r="K59"/>
    </row>
    <row r="60" spans="1:30" x14ac:dyDescent="0.35">
      <c r="A60"/>
      <c r="B60"/>
      <c r="C60"/>
      <c r="D60"/>
      <c r="E60"/>
      <c r="F60"/>
      <c r="G60"/>
      <c r="H60"/>
      <c r="I60"/>
      <c r="J60"/>
      <c r="K60"/>
    </row>
    <row r="61" spans="1:30" x14ac:dyDescent="0.35">
      <c r="A61"/>
      <c r="B61"/>
      <c r="C61"/>
      <c r="D61"/>
      <c r="E61"/>
      <c r="F61"/>
      <c r="G61"/>
      <c r="H61"/>
      <c r="I61"/>
      <c r="J61"/>
      <c r="K61"/>
    </row>
    <row r="62" spans="1:30" x14ac:dyDescent="0.35">
      <c r="A62"/>
      <c r="B62"/>
      <c r="C62"/>
      <c r="D62"/>
      <c r="E62"/>
      <c r="F62"/>
      <c r="G62"/>
      <c r="H62"/>
      <c r="I62"/>
      <c r="J62"/>
      <c r="K62"/>
    </row>
    <row r="63" spans="1:30" x14ac:dyDescent="0.35">
      <c r="A63"/>
      <c r="B63"/>
      <c r="C63"/>
      <c r="D63"/>
      <c r="E63"/>
      <c r="F63"/>
      <c r="G63"/>
      <c r="H63"/>
      <c r="I63"/>
      <c r="J63"/>
      <c r="K63"/>
    </row>
    <row r="64" spans="1:30" x14ac:dyDescent="0.35">
      <c r="A64"/>
      <c r="B64"/>
      <c r="C64"/>
      <c r="D64"/>
      <c r="E64"/>
      <c r="F64"/>
      <c r="G64"/>
      <c r="H64"/>
      <c r="I64"/>
      <c r="J64"/>
      <c r="K64"/>
    </row>
    <row r="65" customFormat="1" x14ac:dyDescent="0.35"/>
    <row r="66" customFormat="1" x14ac:dyDescent="0.35"/>
    <row r="67" customFormat="1" x14ac:dyDescent="0.35"/>
    <row r="68" customFormat="1" x14ac:dyDescent="0.35"/>
    <row r="69" customFormat="1" x14ac:dyDescent="0.35"/>
    <row r="70" customFormat="1" x14ac:dyDescent="0.35"/>
    <row r="71" customFormat="1" x14ac:dyDescent="0.35"/>
    <row r="72" customFormat="1" x14ac:dyDescent="0.35"/>
    <row r="73" customFormat="1" x14ac:dyDescent="0.35"/>
    <row r="74" customFormat="1" x14ac:dyDescent="0.35"/>
    <row r="75" customFormat="1" x14ac:dyDescent="0.35"/>
    <row r="76" customFormat="1" x14ac:dyDescent="0.35"/>
    <row r="77" customFormat="1" x14ac:dyDescent="0.35"/>
    <row r="78" customFormat="1" x14ac:dyDescent="0.35"/>
    <row r="79" customFormat="1" x14ac:dyDescent="0.35"/>
    <row r="80" customFormat="1" x14ac:dyDescent="0.35"/>
    <row r="81" customFormat="1" x14ac:dyDescent="0.35"/>
    <row r="82" customFormat="1" x14ac:dyDescent="0.35"/>
    <row r="83" customFormat="1" x14ac:dyDescent="0.35"/>
    <row r="84" customFormat="1" x14ac:dyDescent="0.35"/>
    <row r="85" customFormat="1" x14ac:dyDescent="0.35"/>
    <row r="86" customFormat="1" x14ac:dyDescent="0.35"/>
    <row r="87" customFormat="1" x14ac:dyDescent="0.35"/>
    <row r="88" customFormat="1" x14ac:dyDescent="0.35"/>
    <row r="89" customFormat="1" x14ac:dyDescent="0.35"/>
    <row r="90" customFormat="1" x14ac:dyDescent="0.35"/>
    <row r="91" customFormat="1" x14ac:dyDescent="0.35"/>
    <row r="92" customFormat="1" x14ac:dyDescent="0.35"/>
    <row r="93" customFormat="1" x14ac:dyDescent="0.35"/>
    <row r="94" customFormat="1" x14ac:dyDescent="0.35"/>
    <row r="95" customFormat="1" x14ac:dyDescent="0.35"/>
    <row r="96" customFormat="1" x14ac:dyDescent="0.35"/>
    <row r="97" customFormat="1" x14ac:dyDescent="0.35"/>
    <row r="98" customFormat="1" x14ac:dyDescent="0.35"/>
    <row r="99" customFormat="1" x14ac:dyDescent="0.35"/>
    <row r="100" customFormat="1" x14ac:dyDescent="0.35"/>
    <row r="101" customFormat="1" x14ac:dyDescent="0.35"/>
    <row r="102" customFormat="1" x14ac:dyDescent="0.35"/>
    <row r="103" customFormat="1" x14ac:dyDescent="0.35"/>
    <row r="104" customFormat="1" x14ac:dyDescent="0.35"/>
    <row r="105" customFormat="1" x14ac:dyDescent="0.35"/>
    <row r="106" customFormat="1" x14ac:dyDescent="0.35"/>
    <row r="107" customFormat="1" x14ac:dyDescent="0.35"/>
    <row r="108" customFormat="1" x14ac:dyDescent="0.35"/>
    <row r="109" customFormat="1" x14ac:dyDescent="0.35"/>
    <row r="110" customFormat="1" x14ac:dyDescent="0.35"/>
    <row r="111" customFormat="1" x14ac:dyDescent="0.35"/>
    <row r="112" customFormat="1" x14ac:dyDescent="0.35"/>
    <row r="113" customFormat="1" x14ac:dyDescent="0.35"/>
    <row r="114" customFormat="1" x14ac:dyDescent="0.35"/>
    <row r="115" customFormat="1" x14ac:dyDescent="0.35"/>
    <row r="116" customFormat="1" x14ac:dyDescent="0.35"/>
    <row r="117" customFormat="1" x14ac:dyDescent="0.35"/>
    <row r="118" customFormat="1" x14ac:dyDescent="0.35"/>
    <row r="119" customFormat="1" x14ac:dyDescent="0.35"/>
    <row r="120" customFormat="1" x14ac:dyDescent="0.35"/>
    <row r="121" customFormat="1" x14ac:dyDescent="0.35"/>
    <row r="122" customFormat="1" x14ac:dyDescent="0.35"/>
    <row r="123" customFormat="1" x14ac:dyDescent="0.35"/>
    <row r="124" customFormat="1" x14ac:dyDescent="0.35"/>
    <row r="125" customFormat="1" x14ac:dyDescent="0.35"/>
    <row r="126" customFormat="1" x14ac:dyDescent="0.35"/>
    <row r="127" customFormat="1" x14ac:dyDescent="0.35"/>
    <row r="128" customFormat="1" x14ac:dyDescent="0.35"/>
    <row r="129" customFormat="1" x14ac:dyDescent="0.35"/>
    <row r="130" customFormat="1" x14ac:dyDescent="0.35"/>
    <row r="131" customFormat="1" x14ac:dyDescent="0.35"/>
    <row r="132" customFormat="1" x14ac:dyDescent="0.35"/>
    <row r="133" customFormat="1" x14ac:dyDescent="0.35"/>
    <row r="134" customFormat="1" x14ac:dyDescent="0.35"/>
    <row r="135" customFormat="1" x14ac:dyDescent="0.35"/>
    <row r="136" customFormat="1" x14ac:dyDescent="0.35"/>
    <row r="137" customFormat="1" x14ac:dyDescent="0.35"/>
    <row r="138" customFormat="1" x14ac:dyDescent="0.35"/>
    <row r="139" customFormat="1" x14ac:dyDescent="0.35"/>
    <row r="140" customFormat="1" x14ac:dyDescent="0.35"/>
    <row r="141" customFormat="1" x14ac:dyDescent="0.35"/>
    <row r="142" customFormat="1" x14ac:dyDescent="0.35"/>
    <row r="143" customFormat="1" x14ac:dyDescent="0.35"/>
    <row r="144" customFormat="1" x14ac:dyDescent="0.35"/>
    <row r="145" customFormat="1" x14ac:dyDescent="0.35"/>
    <row r="146" customFormat="1" x14ac:dyDescent="0.35"/>
    <row r="147" customFormat="1" x14ac:dyDescent="0.35"/>
    <row r="148" customFormat="1" x14ac:dyDescent="0.35"/>
    <row r="149" customFormat="1" x14ac:dyDescent="0.35"/>
    <row r="150" customFormat="1" x14ac:dyDescent="0.35"/>
    <row r="151" customFormat="1" x14ac:dyDescent="0.35"/>
    <row r="152" customFormat="1" x14ac:dyDescent="0.35"/>
    <row r="153" customFormat="1" x14ac:dyDescent="0.35"/>
    <row r="154" customFormat="1" x14ac:dyDescent="0.35"/>
    <row r="155" customFormat="1" x14ac:dyDescent="0.35"/>
    <row r="156" customFormat="1" x14ac:dyDescent="0.35"/>
    <row r="157" customFormat="1" x14ac:dyDescent="0.35"/>
    <row r="158" customFormat="1" x14ac:dyDescent="0.35"/>
    <row r="159" customFormat="1" x14ac:dyDescent="0.35"/>
    <row r="160" customFormat="1" x14ac:dyDescent="0.35"/>
    <row r="161" customFormat="1" x14ac:dyDescent="0.35"/>
    <row r="162" customFormat="1" x14ac:dyDescent="0.35"/>
    <row r="163" customFormat="1" x14ac:dyDescent="0.35"/>
    <row r="164" customFormat="1" x14ac:dyDescent="0.35"/>
    <row r="165" customFormat="1" x14ac:dyDescent="0.35"/>
    <row r="166" customFormat="1" x14ac:dyDescent="0.35"/>
    <row r="167" customFormat="1" x14ac:dyDescent="0.35"/>
    <row r="168" customFormat="1" x14ac:dyDescent="0.35"/>
    <row r="169" customFormat="1" x14ac:dyDescent="0.35"/>
    <row r="170" customFormat="1" x14ac:dyDescent="0.35"/>
    <row r="171" customFormat="1" x14ac:dyDescent="0.35"/>
    <row r="172" customFormat="1" x14ac:dyDescent="0.35"/>
    <row r="173" customFormat="1" x14ac:dyDescent="0.35"/>
    <row r="174" customFormat="1" x14ac:dyDescent="0.35"/>
    <row r="175" customFormat="1" x14ac:dyDescent="0.35"/>
    <row r="176" customFormat="1" x14ac:dyDescent="0.35"/>
    <row r="177" customFormat="1" x14ac:dyDescent="0.35"/>
    <row r="178" customFormat="1" x14ac:dyDescent="0.35"/>
    <row r="179" customFormat="1" x14ac:dyDescent="0.35"/>
    <row r="180" customFormat="1" x14ac:dyDescent="0.35"/>
    <row r="181" customFormat="1" x14ac:dyDescent="0.35"/>
    <row r="182" customFormat="1" x14ac:dyDescent="0.35"/>
    <row r="183" customFormat="1" x14ac:dyDescent="0.35"/>
    <row r="184" customFormat="1" x14ac:dyDescent="0.35"/>
    <row r="185" customFormat="1" x14ac:dyDescent="0.35"/>
    <row r="186" customFormat="1" x14ac:dyDescent="0.35"/>
    <row r="187" customFormat="1" x14ac:dyDescent="0.35"/>
    <row r="188" customFormat="1" x14ac:dyDescent="0.35"/>
    <row r="189" customFormat="1" x14ac:dyDescent="0.35"/>
    <row r="190" customFormat="1" x14ac:dyDescent="0.35"/>
    <row r="191" customFormat="1" x14ac:dyDescent="0.35"/>
    <row r="192" customFormat="1" x14ac:dyDescent="0.35"/>
    <row r="193" customFormat="1" x14ac:dyDescent="0.35"/>
    <row r="194" customFormat="1" x14ac:dyDescent="0.35"/>
    <row r="195" customFormat="1" x14ac:dyDescent="0.35"/>
    <row r="196" customFormat="1" x14ac:dyDescent="0.35"/>
    <row r="197" customFormat="1" x14ac:dyDescent="0.35"/>
    <row r="198" customFormat="1" x14ac:dyDescent="0.35"/>
    <row r="199" customFormat="1" x14ac:dyDescent="0.35"/>
    <row r="200" customFormat="1" x14ac:dyDescent="0.35"/>
    <row r="201" customFormat="1" x14ac:dyDescent="0.35"/>
    <row r="202" customFormat="1" x14ac:dyDescent="0.35"/>
    <row r="203" customFormat="1" x14ac:dyDescent="0.35"/>
    <row r="204" customFormat="1" x14ac:dyDescent="0.35"/>
    <row r="205" customFormat="1" x14ac:dyDescent="0.35"/>
    <row r="206" customFormat="1" x14ac:dyDescent="0.35"/>
    <row r="207" customFormat="1" x14ac:dyDescent="0.35"/>
    <row r="208" customFormat="1" x14ac:dyDescent="0.35"/>
    <row r="209" customFormat="1" x14ac:dyDescent="0.35"/>
    <row r="210" customFormat="1" x14ac:dyDescent="0.35"/>
    <row r="211" customFormat="1" x14ac:dyDescent="0.35"/>
    <row r="212" customFormat="1" x14ac:dyDescent="0.35"/>
    <row r="213" customFormat="1" x14ac:dyDescent="0.35"/>
    <row r="214" customFormat="1" x14ac:dyDescent="0.35"/>
    <row r="215" customFormat="1" x14ac:dyDescent="0.35"/>
    <row r="216" customFormat="1" x14ac:dyDescent="0.35"/>
    <row r="217" customFormat="1" x14ac:dyDescent="0.35"/>
    <row r="218" customFormat="1" x14ac:dyDescent="0.35"/>
    <row r="219" customFormat="1" x14ac:dyDescent="0.35"/>
    <row r="220" customFormat="1" x14ac:dyDescent="0.35"/>
    <row r="221" customFormat="1" x14ac:dyDescent="0.35"/>
    <row r="222" customFormat="1" x14ac:dyDescent="0.35"/>
    <row r="223" customFormat="1" x14ac:dyDescent="0.35"/>
    <row r="224" customFormat="1" x14ac:dyDescent="0.35"/>
    <row r="225" customFormat="1" x14ac:dyDescent="0.35"/>
    <row r="226" customFormat="1" x14ac:dyDescent="0.35"/>
    <row r="227" customFormat="1" x14ac:dyDescent="0.35"/>
    <row r="228" customFormat="1" x14ac:dyDescent="0.35"/>
    <row r="229" customFormat="1" x14ac:dyDescent="0.35"/>
    <row r="230" customFormat="1" x14ac:dyDescent="0.35"/>
    <row r="231" customFormat="1" x14ac:dyDescent="0.35"/>
    <row r="232" customFormat="1" x14ac:dyDescent="0.35"/>
    <row r="233" customFormat="1" x14ac:dyDescent="0.35"/>
    <row r="234" customFormat="1" x14ac:dyDescent="0.35"/>
    <row r="235" customFormat="1" x14ac:dyDescent="0.35"/>
    <row r="236" customFormat="1" x14ac:dyDescent="0.35"/>
    <row r="237" customFormat="1" x14ac:dyDescent="0.35"/>
    <row r="238" customFormat="1" x14ac:dyDescent="0.35"/>
    <row r="239" customFormat="1" x14ac:dyDescent="0.35"/>
    <row r="240" customFormat="1" x14ac:dyDescent="0.35"/>
    <row r="241" customFormat="1" x14ac:dyDescent="0.35"/>
    <row r="242" customFormat="1" x14ac:dyDescent="0.35"/>
    <row r="243" customFormat="1" x14ac:dyDescent="0.35"/>
    <row r="244" customFormat="1" x14ac:dyDescent="0.35"/>
    <row r="245" customFormat="1" x14ac:dyDescent="0.35"/>
    <row r="246" customFormat="1" x14ac:dyDescent="0.35"/>
    <row r="247" customFormat="1" x14ac:dyDescent="0.35"/>
    <row r="248" customFormat="1" x14ac:dyDescent="0.35"/>
    <row r="249" customFormat="1" x14ac:dyDescent="0.35"/>
    <row r="250" customFormat="1" x14ac:dyDescent="0.35"/>
    <row r="251" customFormat="1" x14ac:dyDescent="0.35"/>
    <row r="252" customFormat="1" x14ac:dyDescent="0.35"/>
    <row r="253" customFormat="1" x14ac:dyDescent="0.35"/>
    <row r="254" customFormat="1" x14ac:dyDescent="0.35"/>
    <row r="255" customFormat="1" x14ac:dyDescent="0.35"/>
    <row r="256" customFormat="1" x14ac:dyDescent="0.35"/>
    <row r="257" customFormat="1" x14ac:dyDescent="0.35"/>
    <row r="258" customFormat="1" x14ac:dyDescent="0.35"/>
    <row r="259" customFormat="1" x14ac:dyDescent="0.35"/>
    <row r="260" customFormat="1" x14ac:dyDescent="0.35"/>
    <row r="261" customFormat="1" x14ac:dyDescent="0.35"/>
    <row r="262" customFormat="1" x14ac:dyDescent="0.35"/>
    <row r="263" customFormat="1" x14ac:dyDescent="0.35"/>
    <row r="264" customFormat="1" x14ac:dyDescent="0.35"/>
    <row r="265" customFormat="1" x14ac:dyDescent="0.35"/>
    <row r="266" customFormat="1" x14ac:dyDescent="0.35"/>
    <row r="267" customFormat="1" x14ac:dyDescent="0.35"/>
    <row r="268" customFormat="1" x14ac:dyDescent="0.35"/>
    <row r="269" customFormat="1" x14ac:dyDescent="0.35"/>
    <row r="270" customFormat="1" x14ac:dyDescent="0.35"/>
    <row r="271" customFormat="1" x14ac:dyDescent="0.35"/>
    <row r="272" customFormat="1" x14ac:dyDescent="0.35"/>
    <row r="273" customFormat="1" x14ac:dyDescent="0.35"/>
    <row r="274" customFormat="1" x14ac:dyDescent="0.35"/>
    <row r="275" customFormat="1" x14ac:dyDescent="0.35"/>
    <row r="276" customFormat="1" x14ac:dyDescent="0.35"/>
    <row r="277" customFormat="1" x14ac:dyDescent="0.35"/>
    <row r="278" customFormat="1" x14ac:dyDescent="0.35"/>
    <row r="279" customFormat="1" x14ac:dyDescent="0.35"/>
    <row r="280" customFormat="1" x14ac:dyDescent="0.35"/>
    <row r="281" customFormat="1" x14ac:dyDescent="0.35"/>
    <row r="282" customFormat="1" x14ac:dyDescent="0.35"/>
    <row r="283" customFormat="1" x14ac:dyDescent="0.35"/>
    <row r="284" customFormat="1" x14ac:dyDescent="0.35"/>
    <row r="285" customFormat="1" x14ac:dyDescent="0.35"/>
    <row r="286" customFormat="1" x14ac:dyDescent="0.35"/>
    <row r="287" customFormat="1" x14ac:dyDescent="0.35"/>
    <row r="288" customFormat="1" x14ac:dyDescent="0.35"/>
    <row r="289" customFormat="1" x14ac:dyDescent="0.35"/>
    <row r="290" customFormat="1" x14ac:dyDescent="0.35"/>
    <row r="291" customFormat="1" x14ac:dyDescent="0.35"/>
    <row r="292" customFormat="1" x14ac:dyDescent="0.35"/>
    <row r="293" customFormat="1" x14ac:dyDescent="0.35"/>
    <row r="294" customFormat="1" x14ac:dyDescent="0.35"/>
    <row r="295" customFormat="1" x14ac:dyDescent="0.35"/>
    <row r="296" customFormat="1" x14ac:dyDescent="0.35"/>
    <row r="297" customFormat="1" x14ac:dyDescent="0.35"/>
    <row r="298" customFormat="1" x14ac:dyDescent="0.35"/>
    <row r="299" customFormat="1" x14ac:dyDescent="0.35"/>
    <row r="300" customFormat="1" x14ac:dyDescent="0.35"/>
    <row r="301" customFormat="1" x14ac:dyDescent="0.35"/>
    <row r="302" customFormat="1" x14ac:dyDescent="0.35"/>
    <row r="303" customFormat="1" x14ac:dyDescent="0.35"/>
    <row r="304" customFormat="1" x14ac:dyDescent="0.35"/>
    <row r="305" customFormat="1" x14ac:dyDescent="0.35"/>
    <row r="306" customFormat="1" x14ac:dyDescent="0.35"/>
    <row r="307" customFormat="1" x14ac:dyDescent="0.35"/>
    <row r="308" customFormat="1" x14ac:dyDescent="0.35"/>
    <row r="309" customFormat="1" x14ac:dyDescent="0.35"/>
    <row r="310" customFormat="1" x14ac:dyDescent="0.35"/>
    <row r="311" customFormat="1" x14ac:dyDescent="0.35"/>
    <row r="312" customFormat="1" x14ac:dyDescent="0.35"/>
    <row r="313" customFormat="1" x14ac:dyDescent="0.35"/>
    <row r="314" customFormat="1" x14ac:dyDescent="0.35"/>
    <row r="315" customFormat="1" x14ac:dyDescent="0.35"/>
    <row r="316" customFormat="1" x14ac:dyDescent="0.35"/>
    <row r="317" customFormat="1" x14ac:dyDescent="0.35"/>
    <row r="318" customFormat="1" x14ac:dyDescent="0.35"/>
    <row r="319" customFormat="1" x14ac:dyDescent="0.35"/>
    <row r="320" customFormat="1" x14ac:dyDescent="0.35"/>
    <row r="321" customFormat="1" x14ac:dyDescent="0.35"/>
    <row r="322" customFormat="1" x14ac:dyDescent="0.35"/>
    <row r="323" customFormat="1" x14ac:dyDescent="0.35"/>
    <row r="324" customFormat="1" x14ac:dyDescent="0.35"/>
    <row r="325" customFormat="1" x14ac:dyDescent="0.35"/>
    <row r="326" customFormat="1" x14ac:dyDescent="0.35"/>
    <row r="327" customFormat="1" x14ac:dyDescent="0.35"/>
    <row r="328" customFormat="1" x14ac:dyDescent="0.35"/>
    <row r="329" customFormat="1" x14ac:dyDescent="0.35"/>
    <row r="330" customFormat="1" x14ac:dyDescent="0.35"/>
    <row r="331" customFormat="1" x14ac:dyDescent="0.35"/>
    <row r="332" customFormat="1" x14ac:dyDescent="0.35"/>
    <row r="333" customFormat="1" x14ac:dyDescent="0.35"/>
    <row r="334" customFormat="1" x14ac:dyDescent="0.35"/>
    <row r="335" customFormat="1" x14ac:dyDescent="0.35"/>
    <row r="336" customFormat="1" x14ac:dyDescent="0.35"/>
    <row r="337" customFormat="1" x14ac:dyDescent="0.35"/>
    <row r="338" customFormat="1" x14ac:dyDescent="0.35"/>
    <row r="339" customFormat="1" x14ac:dyDescent="0.35"/>
    <row r="340" customFormat="1" x14ac:dyDescent="0.35"/>
    <row r="341" customFormat="1" x14ac:dyDescent="0.35"/>
    <row r="342" customFormat="1" x14ac:dyDescent="0.35"/>
    <row r="343" customFormat="1" x14ac:dyDescent="0.35"/>
    <row r="344" customFormat="1" x14ac:dyDescent="0.35"/>
    <row r="345" customFormat="1" x14ac:dyDescent="0.35"/>
    <row r="346" customFormat="1" x14ac:dyDescent="0.35"/>
    <row r="347" customFormat="1" x14ac:dyDescent="0.35"/>
    <row r="348" customFormat="1" x14ac:dyDescent="0.35"/>
    <row r="349" customFormat="1" x14ac:dyDescent="0.35"/>
    <row r="350" customFormat="1" x14ac:dyDescent="0.35"/>
    <row r="351" customFormat="1" x14ac:dyDescent="0.35"/>
    <row r="352" customFormat="1" x14ac:dyDescent="0.35"/>
    <row r="353" spans="1:30" x14ac:dyDescent="0.35">
      <c r="A353"/>
      <c r="B353"/>
      <c r="C353"/>
      <c r="D353"/>
      <c r="E353"/>
      <c r="F353"/>
      <c r="G353"/>
      <c r="H353"/>
      <c r="I353"/>
      <c r="J353"/>
      <c r="K353"/>
    </row>
    <row r="354" spans="1:30" x14ac:dyDescent="0.35">
      <c r="A354"/>
      <c r="B354"/>
      <c r="C354"/>
      <c r="D354"/>
      <c r="E354"/>
      <c r="F354"/>
      <c r="G354"/>
      <c r="H354"/>
      <c r="I354"/>
      <c r="J354"/>
      <c r="K354"/>
    </row>
    <row r="355" spans="1:30" x14ac:dyDescent="0.35">
      <c r="A355"/>
      <c r="B355"/>
      <c r="C355"/>
      <c r="D355"/>
      <c r="E355"/>
      <c r="F355"/>
      <c r="G355"/>
      <c r="H355"/>
      <c r="I355"/>
      <c r="J355"/>
      <c r="K355"/>
    </row>
    <row r="356" spans="1:30" x14ac:dyDescent="0.35">
      <c r="A356"/>
      <c r="B356"/>
      <c r="C356"/>
      <c r="D356"/>
      <c r="E356"/>
      <c r="F356"/>
      <c r="G356"/>
      <c r="H356"/>
      <c r="I356"/>
      <c r="J356"/>
      <c r="K356"/>
    </row>
    <row r="357" spans="1:30" x14ac:dyDescent="0.35">
      <c r="A357"/>
      <c r="B357"/>
      <c r="C357"/>
      <c r="D357"/>
      <c r="E357"/>
      <c r="F357"/>
      <c r="G357"/>
      <c r="H357"/>
      <c r="I357"/>
      <c r="J357"/>
      <c r="K357"/>
    </row>
    <row r="358" spans="1:30" x14ac:dyDescent="0.35">
      <c r="A358"/>
      <c r="B358"/>
      <c r="C358"/>
      <c r="D358"/>
      <c r="E358"/>
      <c r="F358"/>
      <c r="G358"/>
      <c r="H358"/>
      <c r="I358"/>
      <c r="J358"/>
      <c r="K358"/>
    </row>
    <row r="359" spans="1:30" x14ac:dyDescent="0.35">
      <c r="A359"/>
      <c r="B359"/>
      <c r="C359"/>
      <c r="D359"/>
      <c r="E359"/>
      <c r="F359"/>
      <c r="G359"/>
      <c r="H359"/>
      <c r="I359"/>
      <c r="J359"/>
      <c r="K359"/>
    </row>
    <row r="360" spans="1:30" x14ac:dyDescent="0.35">
      <c r="A360"/>
      <c r="B360"/>
      <c r="C360"/>
      <c r="D360"/>
      <c r="E360"/>
      <c r="F360"/>
      <c r="G360"/>
      <c r="H360"/>
      <c r="I360"/>
      <c r="J360"/>
      <c r="K360"/>
    </row>
    <row r="361" spans="1:30" x14ac:dyDescent="0.35">
      <c r="A361"/>
      <c r="B361"/>
      <c r="C361"/>
      <c r="D361"/>
      <c r="E361"/>
      <c r="F361"/>
      <c r="G361"/>
      <c r="H361"/>
      <c r="I361"/>
      <c r="J361"/>
      <c r="K361"/>
    </row>
    <row r="362" spans="1:30" x14ac:dyDescent="0.35">
      <c r="A362"/>
      <c r="B362"/>
      <c r="C362"/>
      <c r="D362"/>
      <c r="E362"/>
      <c r="F362" s="2"/>
      <c r="G362" s="350"/>
      <c r="H362" s="350"/>
      <c r="I362" s="350"/>
      <c r="J362" s="350"/>
      <c r="K362" s="352"/>
      <c r="AA362" s="285"/>
      <c r="AB362" s="285"/>
      <c r="AC362" s="285"/>
      <c r="AD362" s="285"/>
    </row>
    <row r="363" spans="1:30" x14ac:dyDescent="0.35">
      <c r="A363"/>
      <c r="B363"/>
      <c r="C363"/>
      <c r="D363"/>
      <c r="E363"/>
      <c r="F363" s="2"/>
      <c r="G363" s="350"/>
      <c r="H363" s="350"/>
      <c r="I363" s="350"/>
      <c r="J363" s="350"/>
      <c r="K363" s="352"/>
      <c r="AA363" s="285"/>
      <c r="AB363" s="285"/>
      <c r="AC363" s="285"/>
      <c r="AD363" s="285"/>
    </row>
    <row r="364" spans="1:30" x14ac:dyDescent="0.35">
      <c r="A364"/>
      <c r="B364"/>
      <c r="C364"/>
      <c r="D364"/>
      <c r="E364"/>
      <c r="F364" s="2"/>
      <c r="G364" s="350"/>
      <c r="H364" s="350"/>
      <c r="I364" s="350"/>
      <c r="J364" s="350"/>
      <c r="K364" s="352"/>
      <c r="AA364" s="285"/>
      <c r="AB364" s="285"/>
      <c r="AC364" s="285"/>
      <c r="AD364" s="285"/>
    </row>
    <row r="365" spans="1:30" x14ac:dyDescent="0.35">
      <c r="A365"/>
      <c r="B365"/>
      <c r="C365"/>
      <c r="D365"/>
      <c r="E365"/>
      <c r="F365" s="2"/>
      <c r="G365" s="350"/>
      <c r="H365" s="350"/>
      <c r="I365" s="350"/>
      <c r="J365" s="350"/>
      <c r="K365" s="352"/>
      <c r="AA365" s="285"/>
      <c r="AB365" s="285"/>
      <c r="AC365" s="285"/>
      <c r="AD365" s="285"/>
    </row>
    <row r="366" spans="1:30" x14ac:dyDescent="0.35">
      <c r="A366"/>
      <c r="B366"/>
      <c r="C366"/>
      <c r="D366"/>
      <c r="E366"/>
      <c r="F366" s="2"/>
      <c r="G366" s="350"/>
      <c r="H366" s="350"/>
      <c r="I366" s="350"/>
      <c r="J366" s="350"/>
      <c r="K366" s="352"/>
      <c r="AA366" s="285"/>
      <c r="AB366" s="285"/>
      <c r="AC366" s="285"/>
      <c r="AD366" s="285"/>
    </row>
    <row r="367" spans="1:30" x14ac:dyDescent="0.35">
      <c r="A367"/>
      <c r="B367"/>
      <c r="C367"/>
      <c r="D367"/>
      <c r="E367"/>
      <c r="F367" s="2"/>
      <c r="G367" s="350"/>
      <c r="H367" s="350"/>
      <c r="I367" s="350"/>
      <c r="J367" s="350"/>
      <c r="K367" s="352"/>
      <c r="AA367" s="285"/>
      <c r="AB367" s="285"/>
      <c r="AC367" s="285"/>
      <c r="AD367" s="285"/>
    </row>
    <row r="368" spans="1:30" x14ac:dyDescent="0.35">
      <c r="A368"/>
      <c r="B368"/>
      <c r="C368"/>
      <c r="D368"/>
      <c r="E368"/>
      <c r="F368" s="2"/>
      <c r="G368" s="350"/>
      <c r="H368" s="350"/>
      <c r="I368" s="350"/>
      <c r="J368" s="350"/>
      <c r="K368" s="352"/>
      <c r="AA368" s="285"/>
      <c r="AB368" s="285"/>
      <c r="AC368" s="285"/>
      <c r="AD368" s="285"/>
    </row>
    <row r="369" spans="1:30" x14ac:dyDescent="0.35">
      <c r="A369"/>
      <c r="B369"/>
      <c r="C369"/>
      <c r="D369"/>
      <c r="E369"/>
      <c r="F369" s="2"/>
      <c r="G369" s="350"/>
      <c r="H369" s="350"/>
      <c r="I369" s="350"/>
      <c r="J369" s="350"/>
      <c r="K369" s="352"/>
      <c r="AA369" s="285"/>
      <c r="AB369" s="285"/>
      <c r="AC369" s="285"/>
      <c r="AD369" s="285"/>
    </row>
    <row r="370" spans="1:30" x14ac:dyDescent="0.35">
      <c r="A370"/>
      <c r="B370"/>
      <c r="C370"/>
      <c r="D370"/>
      <c r="E370"/>
      <c r="F370" s="2"/>
      <c r="G370" s="350"/>
      <c r="H370" s="350"/>
      <c r="I370" s="350"/>
      <c r="J370" s="350"/>
      <c r="K370" s="352"/>
      <c r="AA370" s="285"/>
      <c r="AB370" s="285"/>
      <c r="AC370" s="285"/>
      <c r="AD370" s="285"/>
    </row>
    <row r="371" spans="1:30" x14ac:dyDescent="0.35">
      <c r="A371"/>
      <c r="B371"/>
      <c r="C371"/>
      <c r="D371"/>
      <c r="E371"/>
      <c r="F371" s="2"/>
      <c r="G371" s="350"/>
      <c r="H371" s="350"/>
      <c r="I371" s="350"/>
      <c r="J371" s="350"/>
      <c r="K371" s="352"/>
      <c r="AA371" s="285"/>
      <c r="AB371" s="285"/>
      <c r="AC371" s="285"/>
      <c r="AD371" s="285"/>
    </row>
    <row r="372" spans="1:30" x14ac:dyDescent="0.35">
      <c r="A372"/>
      <c r="B372"/>
      <c r="C372"/>
      <c r="D372"/>
      <c r="E372"/>
      <c r="F372" s="2"/>
      <c r="G372" s="350"/>
      <c r="H372" s="350"/>
      <c r="I372" s="350"/>
      <c r="J372" s="350"/>
      <c r="K372" s="352"/>
      <c r="AA372" s="285"/>
      <c r="AB372" s="285"/>
      <c r="AC372" s="285"/>
      <c r="AD372" s="285"/>
    </row>
    <row r="373" spans="1:30" x14ac:dyDescent="0.35">
      <c r="A373"/>
      <c r="B373"/>
      <c r="C373"/>
      <c r="D373"/>
      <c r="E373"/>
      <c r="F373" s="2"/>
      <c r="G373" s="350"/>
      <c r="H373" s="350"/>
      <c r="I373" s="350"/>
      <c r="J373" s="350"/>
      <c r="K373" s="352"/>
      <c r="AA373" s="285"/>
      <c r="AB373" s="285"/>
      <c r="AC373" s="285"/>
      <c r="AD373" s="285"/>
    </row>
    <row r="374" spans="1:30" x14ac:dyDescent="0.35">
      <c r="A374"/>
      <c r="B374"/>
      <c r="C374"/>
      <c r="D374"/>
      <c r="E374"/>
      <c r="F374" s="2"/>
      <c r="G374" s="350"/>
      <c r="H374" s="350"/>
      <c r="I374" s="350"/>
      <c r="J374" s="350"/>
      <c r="K374" s="352"/>
      <c r="AA374" s="285"/>
      <c r="AB374" s="285"/>
      <c r="AC374" s="285"/>
      <c r="AD374" s="285"/>
    </row>
    <row r="375" spans="1:30" x14ac:dyDescent="0.35">
      <c r="A375"/>
      <c r="B375"/>
      <c r="C375"/>
      <c r="D375"/>
      <c r="E375"/>
      <c r="F375" s="2"/>
      <c r="G375" s="350"/>
      <c r="H375" s="350"/>
      <c r="I375" s="350"/>
      <c r="J375" s="350"/>
      <c r="K375" s="352"/>
      <c r="AA375" s="285"/>
      <c r="AB375" s="285"/>
      <c r="AC375" s="285"/>
      <c r="AD375" s="285"/>
    </row>
    <row r="376" spans="1:30" x14ac:dyDescent="0.35">
      <c r="A376"/>
      <c r="B376"/>
      <c r="C376"/>
      <c r="D376"/>
      <c r="E376"/>
      <c r="F376" s="2"/>
      <c r="G376" s="350"/>
      <c r="H376" s="350"/>
      <c r="I376" s="350"/>
      <c r="J376" s="350"/>
      <c r="K376" s="352"/>
      <c r="AA376" s="285"/>
      <c r="AB376" s="285"/>
      <c r="AC376" s="285"/>
      <c r="AD376" s="285"/>
    </row>
    <row r="377" spans="1:30" x14ac:dyDescent="0.35">
      <c r="A377"/>
      <c r="B377"/>
      <c r="C377"/>
      <c r="D377"/>
      <c r="E377"/>
      <c r="F377" s="2"/>
      <c r="G377" s="350"/>
      <c r="H377" s="350"/>
      <c r="I377" s="350"/>
      <c r="J377" s="350"/>
      <c r="K377" s="352"/>
      <c r="AA377" s="285"/>
      <c r="AB377" s="285"/>
      <c r="AC377" s="285"/>
      <c r="AD377" s="285"/>
    </row>
    <row r="378" spans="1:30" x14ac:dyDescent="0.35">
      <c r="A378"/>
      <c r="B378"/>
      <c r="C378"/>
      <c r="D378"/>
      <c r="E378"/>
      <c r="F378" s="2"/>
      <c r="G378" s="350"/>
      <c r="H378" s="350"/>
      <c r="I378" s="350"/>
      <c r="J378" s="350"/>
      <c r="K378" s="352"/>
      <c r="AA378" s="285"/>
      <c r="AB378" s="285"/>
      <c r="AC378" s="285"/>
      <c r="AD378" s="285"/>
    </row>
    <row r="379" spans="1:30" x14ac:dyDescent="0.35">
      <c r="A379"/>
      <c r="B379"/>
      <c r="C379"/>
      <c r="D379"/>
      <c r="E379"/>
      <c r="F379" s="2"/>
      <c r="G379" s="350"/>
      <c r="H379" s="350"/>
      <c r="I379" s="350"/>
      <c r="J379" s="350"/>
      <c r="K379" s="352"/>
      <c r="AA379" s="285"/>
      <c r="AB379" s="285"/>
      <c r="AC379" s="285"/>
      <c r="AD379" s="285"/>
    </row>
    <row r="380" spans="1:30" x14ac:dyDescent="0.35">
      <c r="A380"/>
      <c r="B380"/>
      <c r="C380"/>
      <c r="D380"/>
      <c r="E380"/>
      <c r="F380" s="2"/>
      <c r="G380" s="350"/>
      <c r="H380" s="350"/>
      <c r="I380" s="350"/>
      <c r="J380" s="350"/>
      <c r="K380" s="352"/>
      <c r="AA380" s="285"/>
      <c r="AB380" s="285"/>
      <c r="AC380" s="285"/>
      <c r="AD380" s="285"/>
    </row>
    <row r="381" spans="1:30" x14ac:dyDescent="0.35">
      <c r="A381"/>
      <c r="B381"/>
      <c r="C381"/>
      <c r="D381"/>
      <c r="E381"/>
      <c r="F381" s="2"/>
      <c r="G381" s="350"/>
      <c r="H381" s="350"/>
      <c r="I381" s="350"/>
      <c r="J381" s="350"/>
      <c r="K381" s="352"/>
      <c r="AA381" s="285"/>
      <c r="AB381" s="285"/>
      <c r="AC381" s="285"/>
      <c r="AD381" s="285"/>
    </row>
    <row r="382" spans="1:30" x14ac:dyDescent="0.35">
      <c r="A382"/>
      <c r="B382"/>
      <c r="C382"/>
      <c r="D382"/>
      <c r="E382"/>
      <c r="F382" s="2"/>
      <c r="G382" s="350"/>
      <c r="H382" s="350"/>
      <c r="I382" s="350"/>
      <c r="J382" s="350"/>
      <c r="K382" s="352"/>
      <c r="AA382" s="285"/>
      <c r="AB382" s="285"/>
      <c r="AC382" s="285"/>
      <c r="AD382" s="285"/>
    </row>
    <row r="383" spans="1:30" x14ac:dyDescent="0.35">
      <c r="A383"/>
      <c r="B383"/>
      <c r="C383"/>
      <c r="D383"/>
      <c r="E383"/>
      <c r="F383" s="2"/>
      <c r="G383" s="350"/>
      <c r="H383" s="350"/>
      <c r="I383" s="350"/>
      <c r="J383" s="350"/>
      <c r="K383" s="352"/>
      <c r="AA383" s="285"/>
      <c r="AB383" s="285"/>
      <c r="AC383" s="285"/>
      <c r="AD383" s="285"/>
    </row>
    <row r="384" spans="1:30" x14ac:dyDescent="0.35">
      <c r="A384"/>
      <c r="B384"/>
      <c r="C384"/>
      <c r="D384"/>
      <c r="E384"/>
      <c r="F384" s="2"/>
      <c r="G384" s="350"/>
      <c r="H384" s="350"/>
      <c r="I384" s="350"/>
      <c r="J384" s="350"/>
      <c r="K384" s="352"/>
      <c r="AA384" s="285"/>
      <c r="AB384" s="285"/>
      <c r="AC384" s="285"/>
      <c r="AD384" s="285"/>
    </row>
    <row r="385" spans="1:30" x14ac:dyDescent="0.35">
      <c r="A385"/>
      <c r="B385"/>
      <c r="C385"/>
      <c r="D385"/>
      <c r="E385"/>
      <c r="F385" s="2"/>
      <c r="G385" s="350"/>
      <c r="H385" s="350"/>
      <c r="I385" s="350"/>
      <c r="J385" s="350"/>
      <c r="K385" s="352"/>
      <c r="AA385" s="285"/>
      <c r="AB385" s="285"/>
      <c r="AC385" s="285"/>
      <c r="AD385" s="285"/>
    </row>
    <row r="386" spans="1:30" x14ac:dyDescent="0.35">
      <c r="A386"/>
      <c r="B386"/>
      <c r="C386"/>
      <c r="D386"/>
      <c r="E386"/>
      <c r="F386" s="2"/>
      <c r="G386" s="350"/>
      <c r="H386" s="350"/>
      <c r="I386" s="350"/>
      <c r="J386" s="350"/>
      <c r="K386" s="352"/>
      <c r="AA386" s="285"/>
      <c r="AB386" s="285"/>
      <c r="AC386" s="285"/>
      <c r="AD386" s="285"/>
    </row>
    <row r="387" spans="1:30" x14ac:dyDescent="0.35">
      <c r="A387"/>
      <c r="B387"/>
      <c r="C387"/>
      <c r="D387"/>
      <c r="E387"/>
      <c r="F387" s="2"/>
      <c r="G387" s="350"/>
      <c r="H387" s="350"/>
      <c r="I387" s="350"/>
      <c r="J387" s="350"/>
      <c r="K387" s="352"/>
      <c r="AA387" s="285"/>
      <c r="AB387" s="285"/>
      <c r="AC387" s="285"/>
      <c r="AD387" s="285"/>
    </row>
    <row r="388" spans="1:30" x14ac:dyDescent="0.35">
      <c r="A388"/>
      <c r="B388"/>
      <c r="C388"/>
      <c r="D388"/>
      <c r="E388"/>
      <c r="F388" s="2"/>
      <c r="G388" s="350"/>
      <c r="H388" s="350"/>
      <c r="I388" s="350"/>
      <c r="J388" s="350"/>
      <c r="K388" s="352"/>
      <c r="AA388" s="285"/>
      <c r="AB388" s="285"/>
      <c r="AC388" s="285"/>
      <c r="AD388" s="285"/>
    </row>
    <row r="389" spans="1:30" x14ac:dyDescent="0.35">
      <c r="A389"/>
      <c r="B389"/>
      <c r="C389"/>
      <c r="D389"/>
      <c r="E389"/>
      <c r="F389" s="2"/>
      <c r="G389" s="350"/>
      <c r="H389" s="350"/>
      <c r="I389" s="350"/>
      <c r="J389" s="350"/>
      <c r="K389" s="352"/>
      <c r="AA389" s="285"/>
      <c r="AB389" s="285"/>
      <c r="AC389" s="285"/>
      <c r="AD389" s="285"/>
    </row>
    <row r="390" spans="1:30" x14ac:dyDescent="0.35">
      <c r="A390"/>
      <c r="B390"/>
      <c r="C390"/>
      <c r="D390"/>
      <c r="E390"/>
      <c r="F390" s="2"/>
      <c r="G390" s="350"/>
      <c r="H390" s="350"/>
      <c r="I390" s="350"/>
      <c r="J390" s="350"/>
      <c r="K390" s="352"/>
      <c r="AA390" s="285"/>
      <c r="AB390" s="285"/>
      <c r="AC390" s="285"/>
      <c r="AD390" s="285"/>
    </row>
    <row r="391" spans="1:30" x14ac:dyDescent="0.35">
      <c r="A391"/>
      <c r="B391"/>
      <c r="C391"/>
      <c r="D391"/>
      <c r="E391"/>
      <c r="F391" s="2"/>
      <c r="G391" s="350"/>
      <c r="H391" s="350"/>
      <c r="I391" s="350"/>
      <c r="J391" s="350"/>
      <c r="K391" s="352"/>
      <c r="AA391" s="285"/>
      <c r="AB391" s="285"/>
      <c r="AC391" s="285"/>
      <c r="AD391" s="285"/>
    </row>
    <row r="392" spans="1:30" x14ac:dyDescent="0.35">
      <c r="A392"/>
      <c r="B392"/>
      <c r="C392"/>
      <c r="D392"/>
      <c r="E392"/>
      <c r="F392" s="2"/>
      <c r="G392" s="350"/>
      <c r="H392" s="350"/>
      <c r="I392" s="350"/>
      <c r="J392" s="350"/>
      <c r="K392" s="352"/>
      <c r="AA392" s="285"/>
      <c r="AB392" s="285"/>
      <c r="AC392" s="285"/>
      <c r="AD392" s="285"/>
    </row>
    <row r="393" spans="1:30" x14ac:dyDescent="0.35">
      <c r="A393"/>
      <c r="B393"/>
      <c r="C393"/>
      <c r="D393"/>
      <c r="E393"/>
      <c r="F393" s="2"/>
      <c r="G393" s="350"/>
      <c r="H393" s="350"/>
      <c r="I393" s="350"/>
      <c r="J393" s="350"/>
      <c r="K393" s="352"/>
      <c r="AA393" s="285"/>
      <c r="AB393" s="285"/>
      <c r="AC393" s="285"/>
      <c r="AD393" s="285"/>
    </row>
    <row r="394" spans="1:30" x14ac:dyDescent="0.35">
      <c r="A394"/>
      <c r="B394"/>
      <c r="C394"/>
      <c r="D394"/>
      <c r="E394"/>
      <c r="F394" s="2"/>
      <c r="G394" s="350"/>
      <c r="H394" s="350"/>
      <c r="I394" s="350"/>
      <c r="J394" s="350"/>
      <c r="K394" s="352"/>
      <c r="AA394" s="285"/>
      <c r="AB394" s="285"/>
      <c r="AC394" s="285"/>
      <c r="AD394" s="285"/>
    </row>
    <row r="395" spans="1:30" x14ac:dyDescent="0.35">
      <c r="A395"/>
      <c r="B395"/>
      <c r="C395"/>
      <c r="D395"/>
      <c r="E395"/>
      <c r="F395" s="2"/>
      <c r="G395" s="350"/>
      <c r="H395" s="350"/>
      <c r="I395" s="350"/>
      <c r="J395" s="350"/>
      <c r="K395" s="352"/>
      <c r="AA395" s="285"/>
      <c r="AB395" s="285"/>
      <c r="AC395" s="285"/>
      <c r="AD395" s="285"/>
    </row>
    <row r="396" spans="1:30" x14ac:dyDescent="0.35">
      <c r="A396"/>
      <c r="B396"/>
      <c r="C396"/>
      <c r="D396"/>
      <c r="E396"/>
      <c r="F396" s="2"/>
      <c r="G396" s="350"/>
      <c r="H396" s="350"/>
      <c r="I396" s="350"/>
      <c r="J396" s="350"/>
      <c r="K396" s="352"/>
      <c r="AA396" s="285"/>
      <c r="AB396" s="285"/>
      <c r="AC396" s="285"/>
      <c r="AD396" s="285"/>
    </row>
    <row r="397" spans="1:30" x14ac:dyDescent="0.35">
      <c r="A397"/>
      <c r="B397"/>
      <c r="C397"/>
      <c r="D397"/>
      <c r="E397"/>
      <c r="F397" s="2"/>
      <c r="G397" s="350"/>
      <c r="H397" s="350"/>
      <c r="I397" s="350"/>
      <c r="J397" s="350"/>
      <c r="K397" s="352"/>
      <c r="AA397" s="285"/>
      <c r="AB397" s="285"/>
      <c r="AC397" s="285"/>
      <c r="AD397" s="285"/>
    </row>
    <row r="398" spans="1:30" x14ac:dyDescent="0.35">
      <c r="A398"/>
      <c r="B398"/>
      <c r="C398"/>
      <c r="D398"/>
      <c r="E398"/>
      <c r="F398" s="2"/>
      <c r="G398" s="350"/>
      <c r="H398" s="350"/>
      <c r="I398" s="350"/>
      <c r="J398" s="350"/>
      <c r="K398" s="352"/>
      <c r="AA398" s="285"/>
      <c r="AB398" s="285"/>
      <c r="AC398" s="285"/>
      <c r="AD398" s="285"/>
    </row>
    <row r="399" spans="1:30" x14ac:dyDescent="0.35">
      <c r="A399"/>
      <c r="B399"/>
      <c r="C399"/>
      <c r="D399"/>
      <c r="E399"/>
      <c r="F399" s="2"/>
      <c r="G399" s="350"/>
      <c r="H399" s="350"/>
      <c r="I399" s="350"/>
      <c r="J399" s="350"/>
      <c r="K399" s="352"/>
      <c r="AA399" s="285"/>
      <c r="AB399" s="285"/>
      <c r="AC399" s="285"/>
      <c r="AD399" s="285"/>
    </row>
    <row r="400" spans="1:30" x14ac:dyDescent="0.35">
      <c r="A400"/>
      <c r="B400"/>
      <c r="C400"/>
      <c r="D400"/>
      <c r="E400"/>
      <c r="F400" s="2"/>
      <c r="G400" s="350"/>
      <c r="H400" s="350"/>
      <c r="I400" s="350"/>
      <c r="J400" s="350"/>
      <c r="K400" s="352"/>
      <c r="AA400" s="285"/>
      <c r="AB400" s="285"/>
      <c r="AC400" s="285"/>
      <c r="AD400" s="285"/>
    </row>
    <row r="401" spans="1:30" x14ac:dyDescent="0.35">
      <c r="A401"/>
      <c r="B401"/>
      <c r="C401"/>
      <c r="D401"/>
      <c r="E401"/>
      <c r="F401" s="2"/>
      <c r="G401" s="350"/>
      <c r="H401" s="350"/>
      <c r="I401" s="350"/>
      <c r="J401" s="350"/>
      <c r="K401" s="352"/>
      <c r="AA401" s="285"/>
      <c r="AB401" s="285"/>
      <c r="AC401" s="285"/>
      <c r="AD401" s="285"/>
    </row>
    <row r="402" spans="1:30" x14ac:dyDescent="0.35">
      <c r="A402"/>
      <c r="B402"/>
      <c r="C402"/>
      <c r="D402"/>
      <c r="E402"/>
      <c r="F402" s="2"/>
      <c r="G402" s="350"/>
      <c r="H402" s="350"/>
      <c r="I402" s="350"/>
      <c r="J402" s="350"/>
      <c r="K402" s="352"/>
      <c r="AA402" s="285"/>
      <c r="AB402" s="285"/>
      <c r="AC402" s="285"/>
      <c r="AD402" s="285"/>
    </row>
    <row r="403" spans="1:30" x14ac:dyDescent="0.35">
      <c r="A403"/>
      <c r="B403"/>
      <c r="C403"/>
      <c r="D403"/>
      <c r="E403"/>
      <c r="F403" s="2"/>
      <c r="G403" s="350"/>
      <c r="H403" s="350"/>
      <c r="I403" s="350"/>
      <c r="J403" s="350"/>
      <c r="K403" s="352"/>
      <c r="AA403" s="285"/>
      <c r="AB403" s="285"/>
      <c r="AC403" s="285"/>
      <c r="AD403" s="285"/>
    </row>
    <row r="404" spans="1:30" x14ac:dyDescent="0.35">
      <c r="A404"/>
      <c r="B404"/>
      <c r="C404"/>
      <c r="D404"/>
      <c r="E404"/>
      <c r="F404" s="2"/>
      <c r="G404" s="350"/>
      <c r="H404" s="350"/>
      <c r="I404" s="350"/>
      <c r="J404" s="350"/>
      <c r="K404" s="352"/>
      <c r="AA404" s="285"/>
      <c r="AB404" s="285"/>
      <c r="AC404" s="285"/>
      <c r="AD404" s="285"/>
    </row>
    <row r="405" spans="1:30" x14ac:dyDescent="0.35">
      <c r="A405"/>
      <c r="B405"/>
      <c r="C405"/>
      <c r="D405"/>
      <c r="E405"/>
      <c r="F405" s="2"/>
      <c r="G405" s="350"/>
      <c r="H405" s="350"/>
      <c r="I405" s="350"/>
      <c r="J405" s="350"/>
      <c r="K405" s="352"/>
      <c r="AA405" s="285"/>
      <c r="AB405" s="285"/>
      <c r="AC405" s="285"/>
      <c r="AD405" s="285"/>
    </row>
    <row r="406" spans="1:30" x14ac:dyDescent="0.35">
      <c r="A406"/>
      <c r="B406"/>
      <c r="C406"/>
      <c r="D406"/>
      <c r="E406"/>
      <c r="F406" s="2"/>
      <c r="G406" s="350"/>
      <c r="H406" s="350"/>
      <c r="I406" s="350"/>
      <c r="J406" s="350"/>
      <c r="K406" s="352"/>
      <c r="AA406" s="285"/>
      <c r="AB406" s="285"/>
      <c r="AC406" s="285"/>
      <c r="AD406" s="285"/>
    </row>
    <row r="407" spans="1:30" x14ac:dyDescent="0.35">
      <c r="A407"/>
      <c r="B407"/>
      <c r="C407"/>
      <c r="D407"/>
      <c r="E407"/>
      <c r="F407" s="2"/>
      <c r="G407" s="350"/>
      <c r="H407" s="350"/>
      <c r="I407" s="350"/>
      <c r="J407" s="350"/>
      <c r="K407" s="352"/>
      <c r="AA407" s="285"/>
      <c r="AB407" s="285"/>
      <c r="AC407" s="285"/>
      <c r="AD407" s="285"/>
    </row>
    <row r="408" spans="1:30" x14ac:dyDescent="0.35">
      <c r="A408"/>
      <c r="B408"/>
      <c r="C408"/>
      <c r="D408"/>
      <c r="E408"/>
      <c r="F408" s="2"/>
      <c r="G408" s="350"/>
      <c r="H408" s="350"/>
      <c r="I408" s="350"/>
      <c r="J408" s="350"/>
      <c r="K408" s="352"/>
      <c r="AA408" s="285"/>
      <c r="AB408" s="285"/>
      <c r="AC408" s="285"/>
      <c r="AD408" s="285"/>
    </row>
    <row r="409" spans="1:30" x14ac:dyDescent="0.35">
      <c r="A409"/>
      <c r="B409"/>
      <c r="C409"/>
      <c r="D409"/>
      <c r="E409"/>
      <c r="F409" s="2"/>
      <c r="G409" s="350"/>
      <c r="H409" s="350"/>
      <c r="I409" s="350"/>
      <c r="J409" s="350"/>
      <c r="K409" s="352"/>
      <c r="AA409" s="285"/>
      <c r="AB409" s="285"/>
      <c r="AC409" s="285"/>
      <c r="AD409" s="285"/>
    </row>
    <row r="410" spans="1:30" x14ac:dyDescent="0.35">
      <c r="A410"/>
      <c r="B410"/>
      <c r="C410"/>
      <c r="D410"/>
      <c r="E410"/>
      <c r="F410" s="2"/>
      <c r="G410" s="350"/>
      <c r="H410" s="350"/>
      <c r="I410" s="350"/>
      <c r="J410" s="350"/>
      <c r="K410" s="352"/>
      <c r="AA410" s="285"/>
      <c r="AB410" s="285"/>
      <c r="AC410" s="285"/>
      <c r="AD410" s="285"/>
    </row>
    <row r="411" spans="1:30" x14ac:dyDescent="0.35">
      <c r="A411"/>
      <c r="B411"/>
      <c r="C411"/>
      <c r="D411"/>
      <c r="E411"/>
      <c r="F411" s="2"/>
      <c r="G411" s="350"/>
      <c r="H411" s="350"/>
      <c r="I411" s="350"/>
      <c r="J411" s="350"/>
      <c r="K411" s="352"/>
      <c r="AA411" s="285"/>
      <c r="AB411" s="285"/>
      <c r="AC411" s="285"/>
      <c r="AD411" s="285"/>
    </row>
    <row r="412" spans="1:30" x14ac:dyDescent="0.35">
      <c r="A412"/>
      <c r="B412"/>
      <c r="C412"/>
      <c r="D412"/>
      <c r="E412"/>
      <c r="F412" s="2"/>
      <c r="G412" s="350"/>
      <c r="H412" s="350"/>
      <c r="I412" s="350"/>
      <c r="J412" s="350"/>
      <c r="K412" s="352"/>
      <c r="AA412" s="285"/>
      <c r="AB412" s="285"/>
      <c r="AC412" s="285"/>
      <c r="AD412" s="285"/>
    </row>
    <row r="413" spans="1:30" x14ac:dyDescent="0.35">
      <c r="A413"/>
      <c r="B413"/>
      <c r="C413"/>
      <c r="D413"/>
      <c r="E413"/>
      <c r="F413" s="2"/>
      <c r="G413" s="350"/>
      <c r="H413" s="350"/>
      <c r="I413" s="350"/>
      <c r="J413" s="350"/>
      <c r="K413" s="352"/>
      <c r="AA413" s="285"/>
      <c r="AB413" s="285"/>
      <c r="AC413" s="285"/>
      <c r="AD413" s="285"/>
    </row>
    <row r="414" spans="1:30" x14ac:dyDescent="0.35">
      <c r="A414"/>
      <c r="B414"/>
      <c r="C414"/>
      <c r="D414"/>
      <c r="E414"/>
      <c r="F414" s="2"/>
      <c r="G414" s="350"/>
      <c r="H414" s="350"/>
      <c r="I414" s="350"/>
      <c r="J414" s="350"/>
      <c r="K414" s="352"/>
      <c r="AA414" s="285"/>
      <c r="AB414" s="285"/>
      <c r="AC414" s="285"/>
      <c r="AD414" s="285"/>
    </row>
    <row r="415" spans="1:30" x14ac:dyDescent="0.35">
      <c r="A415"/>
      <c r="B415"/>
      <c r="C415"/>
      <c r="D415"/>
      <c r="E415"/>
      <c r="F415" s="2"/>
      <c r="G415" s="350"/>
      <c r="H415" s="350"/>
      <c r="I415" s="350"/>
      <c r="J415" s="350"/>
      <c r="K415" s="352"/>
      <c r="AA415" s="285"/>
      <c r="AB415" s="285"/>
      <c r="AC415" s="285"/>
      <c r="AD415" s="285"/>
    </row>
    <row r="416" spans="1:30" x14ac:dyDescent="0.35">
      <c r="A416"/>
      <c r="B416"/>
      <c r="C416"/>
      <c r="D416"/>
      <c r="E416"/>
      <c r="F416" s="2"/>
      <c r="G416" s="350"/>
      <c r="H416" s="350"/>
      <c r="I416" s="350"/>
      <c r="J416" s="350"/>
      <c r="K416" s="352"/>
      <c r="AA416" s="285"/>
      <c r="AB416" s="285"/>
      <c r="AC416" s="285"/>
      <c r="AD416" s="285"/>
    </row>
    <row r="417" spans="1:30" x14ac:dyDescent="0.35">
      <c r="A417"/>
      <c r="B417"/>
      <c r="C417"/>
      <c r="D417"/>
      <c r="E417"/>
      <c r="F417" s="2"/>
      <c r="G417" s="350"/>
      <c r="H417" s="350"/>
      <c r="I417" s="350"/>
      <c r="J417" s="350"/>
      <c r="K417" s="352"/>
      <c r="AA417" s="285"/>
      <c r="AB417" s="285"/>
      <c r="AC417" s="285"/>
      <c r="AD417" s="285"/>
    </row>
    <row r="418" spans="1:30" x14ac:dyDescent="0.35">
      <c r="A418"/>
      <c r="B418"/>
      <c r="C418"/>
      <c r="D418"/>
      <c r="E418"/>
      <c r="F418" s="2"/>
      <c r="G418" s="350"/>
      <c r="H418" s="350"/>
      <c r="I418" s="350"/>
      <c r="J418" s="350"/>
      <c r="K418" s="352"/>
      <c r="AA418" s="285"/>
      <c r="AB418" s="285"/>
      <c r="AC418" s="285"/>
      <c r="AD418" s="285"/>
    </row>
    <row r="419" spans="1:30" x14ac:dyDescent="0.35">
      <c r="A419"/>
      <c r="B419"/>
      <c r="C419"/>
      <c r="D419"/>
      <c r="E419"/>
      <c r="F419" s="2"/>
      <c r="G419" s="350"/>
      <c r="H419" s="350"/>
      <c r="I419" s="350"/>
      <c r="J419" s="350"/>
      <c r="K419" s="352"/>
      <c r="AA419" s="285"/>
      <c r="AB419" s="285"/>
      <c r="AC419" s="285"/>
      <c r="AD419" s="285"/>
    </row>
    <row r="420" spans="1:30" x14ac:dyDescent="0.35">
      <c r="A420"/>
      <c r="B420"/>
      <c r="C420"/>
      <c r="D420"/>
      <c r="E420"/>
      <c r="F420" s="2"/>
      <c r="G420" s="350"/>
      <c r="H420" s="350"/>
      <c r="I420" s="350"/>
      <c r="J420" s="350"/>
      <c r="K420" s="352"/>
      <c r="AA420" s="285"/>
      <c r="AB420" s="285"/>
      <c r="AC420" s="285"/>
      <c r="AD420" s="285"/>
    </row>
    <row r="421" spans="1:30" x14ac:dyDescent="0.35">
      <c r="A421"/>
      <c r="B421"/>
      <c r="C421"/>
      <c r="D421"/>
      <c r="E421"/>
      <c r="F421" s="2"/>
      <c r="G421" s="350"/>
      <c r="H421" s="350"/>
      <c r="I421" s="350"/>
      <c r="J421" s="350"/>
      <c r="K421" s="352"/>
      <c r="AA421" s="285"/>
      <c r="AB421" s="285"/>
      <c r="AC421" s="285"/>
      <c r="AD421" s="285"/>
    </row>
    <row r="422" spans="1:30" x14ac:dyDescent="0.35">
      <c r="A422"/>
      <c r="B422"/>
      <c r="C422"/>
      <c r="D422"/>
      <c r="E422"/>
      <c r="F422" s="2"/>
      <c r="G422" s="350"/>
      <c r="H422" s="350"/>
      <c r="I422" s="350"/>
      <c r="J422" s="350"/>
      <c r="K422" s="352"/>
      <c r="AA422" s="285"/>
      <c r="AB422" s="285"/>
      <c r="AC422" s="285"/>
      <c r="AD422" s="285"/>
    </row>
    <row r="423" spans="1:30" x14ac:dyDescent="0.35">
      <c r="A423"/>
      <c r="B423"/>
      <c r="C423"/>
      <c r="D423"/>
      <c r="E423"/>
      <c r="F423" s="2"/>
      <c r="G423" s="350"/>
      <c r="H423" s="350"/>
      <c r="I423" s="350"/>
      <c r="J423" s="350"/>
      <c r="K423" s="352"/>
      <c r="AA423" s="285"/>
      <c r="AB423" s="285"/>
      <c r="AC423" s="285"/>
      <c r="AD423" s="285"/>
    </row>
    <row r="424" spans="1:30" x14ac:dyDescent="0.35">
      <c r="A424"/>
      <c r="B424"/>
      <c r="C424"/>
      <c r="D424"/>
      <c r="E424"/>
      <c r="F424" s="2"/>
      <c r="G424" s="350"/>
      <c r="H424" s="350"/>
      <c r="I424" s="350"/>
      <c r="J424" s="350"/>
      <c r="K424" s="352"/>
      <c r="AA424" s="285"/>
      <c r="AB424" s="285"/>
      <c r="AC424" s="285"/>
      <c r="AD424" s="285"/>
    </row>
    <row r="425" spans="1:30" x14ac:dyDescent="0.35">
      <c r="A425"/>
      <c r="B425"/>
      <c r="C425"/>
      <c r="D425"/>
      <c r="E425"/>
      <c r="F425" s="2"/>
      <c r="G425" s="350"/>
      <c r="H425" s="350"/>
      <c r="I425" s="350"/>
      <c r="J425" s="350"/>
      <c r="K425" s="352"/>
      <c r="AA425" s="285"/>
      <c r="AB425" s="285"/>
      <c r="AC425" s="285"/>
      <c r="AD425" s="285"/>
    </row>
    <row r="426" spans="1:30" x14ac:dyDescent="0.35">
      <c r="A426"/>
      <c r="B426"/>
      <c r="C426"/>
      <c r="D426"/>
      <c r="E426"/>
      <c r="F426" s="2"/>
      <c r="G426" s="350"/>
      <c r="H426" s="350"/>
      <c r="I426" s="350"/>
      <c r="J426" s="350"/>
      <c r="K426" s="352"/>
      <c r="AA426" s="285"/>
      <c r="AB426" s="285"/>
      <c r="AC426" s="285"/>
      <c r="AD426" s="285"/>
    </row>
    <row r="427" spans="1:30" x14ac:dyDescent="0.35">
      <c r="A427"/>
      <c r="B427"/>
      <c r="C427"/>
      <c r="D427"/>
      <c r="E427"/>
      <c r="F427" s="2"/>
      <c r="G427" s="350"/>
      <c r="H427" s="350"/>
      <c r="I427" s="350"/>
      <c r="J427" s="350"/>
      <c r="K427" s="352"/>
      <c r="AA427" s="285"/>
      <c r="AB427" s="285"/>
      <c r="AC427" s="285"/>
      <c r="AD427" s="285"/>
    </row>
    <row r="428" spans="1:30" x14ac:dyDescent="0.35">
      <c r="A428"/>
      <c r="B428"/>
      <c r="C428"/>
      <c r="D428"/>
      <c r="E428"/>
      <c r="F428"/>
      <c r="G428"/>
      <c r="H428"/>
      <c r="I428"/>
      <c r="J428"/>
      <c r="K428" s="352"/>
      <c r="L428" s="285"/>
      <c r="M428" s="285"/>
      <c r="N428" s="285"/>
      <c r="O428" s="285"/>
      <c r="P428" s="285"/>
      <c r="Q428" s="285"/>
      <c r="R428" s="285"/>
      <c r="S428" s="285"/>
      <c r="T428" s="285"/>
      <c r="U428" s="285"/>
      <c r="V428" s="285"/>
      <c r="W428" s="285"/>
      <c r="X428" s="285"/>
      <c r="Y428" s="285"/>
      <c r="Z428" s="285"/>
      <c r="AA428" s="285"/>
      <c r="AB428" s="285"/>
      <c r="AC428" s="285"/>
      <c r="AD428" s="285"/>
    </row>
    <row r="429" spans="1:30" x14ac:dyDescent="0.35">
      <c r="A429"/>
      <c r="B429"/>
      <c r="C429"/>
      <c r="D429"/>
      <c r="E429"/>
      <c r="F429"/>
      <c r="G429"/>
      <c r="H429"/>
      <c r="I429"/>
      <c r="J429"/>
      <c r="K429" s="352"/>
      <c r="L429" s="285"/>
      <c r="M429" s="285"/>
      <c r="N429" s="285"/>
      <c r="O429" s="285"/>
      <c r="P429" s="285"/>
      <c r="Q429" s="285"/>
      <c r="R429" s="285"/>
      <c r="S429" s="285"/>
      <c r="T429" s="285"/>
      <c r="U429" s="285"/>
      <c r="V429" s="285"/>
      <c r="W429" s="285"/>
      <c r="X429" s="285"/>
      <c r="Y429" s="285"/>
      <c r="Z429" s="285"/>
      <c r="AA429" s="285"/>
      <c r="AB429" s="285"/>
      <c r="AC429" s="285"/>
      <c r="AD429" s="285"/>
    </row>
    <row r="430" spans="1:30" x14ac:dyDescent="0.35">
      <c r="A430"/>
      <c r="B430"/>
      <c r="C430"/>
      <c r="D430"/>
      <c r="E430"/>
      <c r="F430"/>
      <c r="G430"/>
      <c r="H430"/>
      <c r="I430"/>
      <c r="J430"/>
      <c r="K430" s="352"/>
      <c r="L430" s="285"/>
      <c r="M430" s="285"/>
      <c r="N430" s="285"/>
      <c r="O430" s="285"/>
      <c r="P430" s="285"/>
      <c r="Q430" s="285"/>
      <c r="R430" s="285"/>
      <c r="S430" s="285"/>
      <c r="T430" s="285"/>
      <c r="U430" s="285"/>
      <c r="V430" s="285"/>
      <c r="W430" s="285"/>
      <c r="X430" s="285"/>
      <c r="Y430" s="285"/>
      <c r="Z430" s="285"/>
      <c r="AA430" s="285"/>
      <c r="AB430" s="285"/>
      <c r="AC430" s="285"/>
      <c r="AD430" s="285"/>
    </row>
    <row r="431" spans="1:30" x14ac:dyDescent="0.35">
      <c r="A431"/>
      <c r="B431"/>
      <c r="C431"/>
      <c r="D431"/>
      <c r="E431"/>
      <c r="F431"/>
      <c r="G431"/>
      <c r="H431"/>
      <c r="I431"/>
      <c r="J431"/>
      <c r="K431" s="352"/>
      <c r="L431" s="285"/>
      <c r="M431" s="285"/>
      <c r="N431" s="285"/>
      <c r="O431" s="285"/>
      <c r="P431" s="285"/>
      <c r="Q431" s="285"/>
      <c r="R431" s="285"/>
      <c r="S431" s="285"/>
      <c r="T431" s="285"/>
      <c r="U431" s="285"/>
      <c r="V431" s="285"/>
      <c r="W431" s="285"/>
      <c r="X431" s="285"/>
      <c r="Y431" s="285"/>
      <c r="Z431" s="285"/>
      <c r="AA431" s="285"/>
      <c r="AB431" s="285"/>
      <c r="AC431" s="285"/>
      <c r="AD431" s="285"/>
    </row>
    <row r="432" spans="1:30" x14ac:dyDescent="0.35">
      <c r="A432"/>
      <c r="B432"/>
      <c r="C432"/>
      <c r="D432"/>
      <c r="E432"/>
      <c r="F432"/>
      <c r="G432"/>
      <c r="H432"/>
      <c r="I432"/>
      <c r="J432"/>
      <c r="K432" s="352"/>
      <c r="L432" s="285"/>
      <c r="M432" s="285"/>
      <c r="N432" s="285"/>
      <c r="O432" s="285"/>
      <c r="P432" s="285"/>
      <c r="Q432" s="285"/>
      <c r="R432" s="285"/>
      <c r="S432" s="285"/>
      <c r="T432" s="285"/>
      <c r="U432" s="285"/>
      <c r="V432" s="285"/>
      <c r="W432" s="285"/>
      <c r="X432" s="285"/>
      <c r="Y432" s="285"/>
      <c r="Z432" s="285"/>
      <c r="AA432" s="285"/>
      <c r="AB432" s="285"/>
      <c r="AC432" s="285"/>
      <c r="AD432" s="285"/>
    </row>
    <row r="433" spans="1:30" x14ac:dyDescent="0.35">
      <c r="A433"/>
      <c r="B433"/>
      <c r="C433"/>
      <c r="D433"/>
      <c r="E433"/>
      <c r="F433"/>
      <c r="G433"/>
      <c r="H433"/>
      <c r="I433"/>
      <c r="J433"/>
      <c r="K433" s="352"/>
      <c r="L433" s="285"/>
      <c r="M433" s="285"/>
      <c r="N433" s="285"/>
      <c r="O433" s="285"/>
      <c r="P433" s="285"/>
      <c r="Q433" s="285"/>
      <c r="R433" s="285"/>
      <c r="S433" s="285"/>
      <c r="T433" s="285"/>
      <c r="U433" s="285"/>
      <c r="V433" s="285"/>
      <c r="W433" s="285"/>
      <c r="X433" s="285"/>
      <c r="Y433" s="285"/>
      <c r="Z433" s="285"/>
      <c r="AA433" s="285"/>
      <c r="AB433" s="285"/>
      <c r="AC433" s="285"/>
      <c r="AD433" s="285"/>
    </row>
    <row r="434" spans="1:30" x14ac:dyDescent="0.35">
      <c r="A434"/>
      <c r="B434"/>
      <c r="C434"/>
      <c r="D434"/>
      <c r="E434"/>
      <c r="F434"/>
      <c r="G434"/>
      <c r="H434"/>
      <c r="I434"/>
      <c r="J434"/>
      <c r="K434" s="352"/>
      <c r="L434" s="285"/>
      <c r="M434" s="285"/>
      <c r="N434" s="285"/>
      <c r="O434" s="285"/>
      <c r="P434" s="285"/>
      <c r="Q434" s="285"/>
      <c r="R434" s="285"/>
      <c r="S434" s="285"/>
      <c r="T434" s="285"/>
      <c r="U434" s="285"/>
      <c r="V434" s="285"/>
      <c r="W434" s="285"/>
      <c r="X434" s="285"/>
      <c r="Y434" s="285"/>
      <c r="Z434" s="285"/>
      <c r="AA434" s="285"/>
      <c r="AB434" s="285"/>
      <c r="AC434" s="285"/>
      <c r="AD434" s="285"/>
    </row>
    <row r="435" spans="1:30" x14ac:dyDescent="0.35">
      <c r="A435"/>
      <c r="B435"/>
      <c r="C435"/>
      <c r="D435"/>
      <c r="E435"/>
      <c r="F435"/>
      <c r="G435"/>
      <c r="H435"/>
      <c r="I435"/>
      <c r="J435"/>
      <c r="K435" s="352"/>
      <c r="L435" s="285"/>
      <c r="M435" s="285"/>
      <c r="N435" s="285"/>
      <c r="O435" s="285"/>
      <c r="P435" s="285"/>
      <c r="Q435" s="285"/>
      <c r="R435" s="285"/>
      <c r="S435" s="285"/>
      <c r="T435" s="285"/>
      <c r="U435" s="285"/>
      <c r="V435" s="285"/>
      <c r="W435" s="285"/>
      <c r="X435" s="285"/>
      <c r="Y435" s="285"/>
      <c r="Z435" s="285"/>
      <c r="AA435" s="285"/>
      <c r="AB435" s="285"/>
      <c r="AC435" s="285"/>
      <c r="AD435" s="285"/>
    </row>
    <row r="436" spans="1:30" x14ac:dyDescent="0.35">
      <c r="A436"/>
      <c r="B436"/>
      <c r="C436"/>
      <c r="D436"/>
      <c r="E436"/>
      <c r="F436"/>
      <c r="G436"/>
      <c r="H436"/>
      <c r="I436"/>
      <c r="J436"/>
      <c r="K436" s="352"/>
      <c r="L436" s="285"/>
      <c r="M436" s="285"/>
      <c r="N436" s="285"/>
      <c r="O436" s="285"/>
      <c r="P436" s="285"/>
      <c r="Q436" s="285"/>
      <c r="R436" s="285"/>
      <c r="S436" s="285"/>
      <c r="T436" s="285"/>
      <c r="U436" s="285"/>
      <c r="V436" s="285"/>
      <c r="W436" s="285"/>
      <c r="X436" s="285"/>
      <c r="Y436" s="285"/>
      <c r="Z436" s="285"/>
      <c r="AA436" s="285"/>
      <c r="AB436" s="285"/>
      <c r="AC436" s="285"/>
      <c r="AD436" s="285"/>
    </row>
    <row r="437" spans="1:30" x14ac:dyDescent="0.35">
      <c r="A437"/>
      <c r="B437"/>
      <c r="C437"/>
      <c r="D437"/>
      <c r="E437"/>
      <c r="F437"/>
      <c r="G437"/>
      <c r="H437"/>
      <c r="I437"/>
      <c r="J437"/>
      <c r="K437" s="352"/>
      <c r="L437" s="285"/>
      <c r="M437" s="285"/>
      <c r="N437" s="285"/>
      <c r="O437" s="285"/>
      <c r="P437" s="285"/>
      <c r="Q437" s="285"/>
      <c r="R437" s="285"/>
      <c r="S437" s="285"/>
      <c r="T437" s="285"/>
      <c r="U437" s="285"/>
      <c r="V437" s="285"/>
      <c r="W437" s="285"/>
      <c r="X437" s="285"/>
      <c r="Y437" s="285"/>
      <c r="Z437" s="285"/>
      <c r="AA437" s="285"/>
      <c r="AB437" s="285"/>
      <c r="AC437" s="285"/>
      <c r="AD437" s="285"/>
    </row>
    <row r="438" spans="1:30" x14ac:dyDescent="0.35">
      <c r="A438"/>
      <c r="B438"/>
      <c r="C438"/>
      <c r="D438"/>
      <c r="E438"/>
      <c r="F438"/>
      <c r="G438"/>
      <c r="H438"/>
      <c r="I438"/>
      <c r="J438"/>
      <c r="K438" s="352"/>
      <c r="L438" s="285"/>
      <c r="M438" s="285"/>
      <c r="N438" s="285"/>
      <c r="O438" s="285"/>
      <c r="P438" s="285"/>
      <c r="Q438" s="285"/>
      <c r="R438" s="285"/>
      <c r="S438" s="285"/>
      <c r="T438" s="285"/>
      <c r="U438" s="285"/>
      <c r="V438" s="285"/>
      <c r="W438" s="285"/>
      <c r="X438" s="285"/>
      <c r="Y438" s="285"/>
      <c r="Z438" s="285"/>
      <c r="AA438" s="285"/>
      <c r="AB438" s="285"/>
      <c r="AC438" s="285"/>
      <c r="AD438" s="285"/>
    </row>
    <row r="439" spans="1:30" x14ac:dyDescent="0.35">
      <c r="A439"/>
      <c r="B439"/>
      <c r="C439"/>
      <c r="D439"/>
      <c r="E439"/>
      <c r="F439"/>
      <c r="G439"/>
      <c r="H439"/>
      <c r="I439"/>
      <c r="J439"/>
      <c r="K439" s="352"/>
      <c r="L439" s="285"/>
      <c r="M439" s="285"/>
      <c r="N439" s="285"/>
      <c r="O439" s="285"/>
      <c r="P439" s="285"/>
      <c r="Q439" s="285"/>
      <c r="R439" s="285"/>
      <c r="S439" s="285"/>
      <c r="T439" s="285"/>
      <c r="U439" s="285"/>
      <c r="V439" s="285"/>
      <c r="W439" s="285"/>
      <c r="X439" s="285"/>
      <c r="Y439" s="285"/>
      <c r="Z439" s="285"/>
      <c r="AA439" s="285"/>
      <c r="AB439" s="285"/>
      <c r="AC439" s="285"/>
      <c r="AD439" s="285"/>
    </row>
    <row r="440" spans="1:30" x14ac:dyDescent="0.35">
      <c r="A440"/>
      <c r="B440"/>
      <c r="C440"/>
      <c r="D440"/>
      <c r="E440"/>
      <c r="F440"/>
      <c r="G440"/>
      <c r="H440"/>
      <c r="I440"/>
      <c r="J440"/>
      <c r="K440" s="352"/>
      <c r="L440" s="285"/>
      <c r="M440" s="285"/>
      <c r="N440" s="285"/>
      <c r="O440" s="285"/>
      <c r="P440" s="285"/>
      <c r="Q440" s="285"/>
      <c r="R440" s="285"/>
      <c r="S440" s="285"/>
      <c r="T440" s="285"/>
      <c r="U440" s="285"/>
      <c r="V440" s="285"/>
      <c r="W440" s="285"/>
      <c r="X440" s="285"/>
      <c r="Y440" s="285"/>
      <c r="Z440" s="285"/>
      <c r="AA440" s="285"/>
      <c r="AB440" s="285"/>
      <c r="AC440" s="285"/>
      <c r="AD440" s="285"/>
    </row>
    <row r="441" spans="1:30" x14ac:dyDescent="0.35">
      <c r="A441"/>
      <c r="B441"/>
      <c r="C441"/>
      <c r="D441"/>
      <c r="E441"/>
      <c r="F441"/>
      <c r="G441"/>
      <c r="H441"/>
      <c r="I441"/>
      <c r="J441"/>
      <c r="K441" s="352"/>
      <c r="L441" s="285"/>
      <c r="M441" s="285"/>
      <c r="N441" s="285"/>
      <c r="O441" s="285"/>
      <c r="P441" s="285"/>
      <c r="Q441" s="285"/>
      <c r="R441" s="285"/>
      <c r="S441" s="285"/>
      <c r="T441" s="285"/>
      <c r="U441" s="285"/>
      <c r="V441" s="285"/>
      <c r="W441" s="285"/>
      <c r="X441" s="285"/>
      <c r="Y441" s="285"/>
      <c r="Z441" s="285"/>
      <c r="AA441" s="285"/>
      <c r="AB441" s="285"/>
      <c r="AC441" s="285"/>
      <c r="AD441" s="285"/>
    </row>
    <row r="442" spans="1:30" x14ac:dyDescent="0.35">
      <c r="A442"/>
      <c r="B442"/>
      <c r="C442"/>
      <c r="D442"/>
      <c r="E442"/>
      <c r="F442"/>
      <c r="G442"/>
      <c r="H442"/>
      <c r="I442"/>
      <c r="J442"/>
      <c r="K442" s="352"/>
      <c r="L442" s="285"/>
      <c r="M442" s="285"/>
      <c r="N442" s="285"/>
      <c r="O442" s="285"/>
      <c r="P442" s="285"/>
      <c r="Q442" s="285"/>
      <c r="R442" s="285"/>
      <c r="S442" s="285"/>
      <c r="T442" s="285"/>
      <c r="U442" s="285"/>
      <c r="V442" s="285"/>
      <c r="W442" s="285"/>
      <c r="X442" s="285"/>
      <c r="Y442" s="285"/>
      <c r="Z442" s="285"/>
      <c r="AA442" s="285"/>
      <c r="AB442" s="285"/>
      <c r="AC442" s="285"/>
      <c r="AD442" s="285"/>
    </row>
    <row r="443" spans="1:30" x14ac:dyDescent="0.35">
      <c r="A443"/>
      <c r="B443"/>
      <c r="C443"/>
      <c r="D443"/>
      <c r="E443"/>
      <c r="F443"/>
      <c r="G443"/>
      <c r="H443"/>
      <c r="I443"/>
      <c r="J443"/>
      <c r="K443" s="352"/>
      <c r="L443" s="285"/>
      <c r="M443" s="285"/>
      <c r="N443" s="285"/>
      <c r="O443" s="285"/>
      <c r="P443" s="285"/>
      <c r="Q443" s="285"/>
      <c r="R443" s="285"/>
      <c r="S443" s="285"/>
      <c r="T443" s="285"/>
      <c r="U443" s="285"/>
      <c r="V443" s="285"/>
      <c r="W443" s="285"/>
      <c r="X443" s="285"/>
      <c r="Y443" s="285"/>
      <c r="Z443" s="285"/>
      <c r="AA443" s="285"/>
      <c r="AB443" s="285"/>
      <c r="AC443" s="285"/>
      <c r="AD443" s="285"/>
    </row>
    <row r="444" spans="1:30" x14ac:dyDescent="0.35">
      <c r="A444"/>
      <c r="B444"/>
      <c r="C444"/>
      <c r="D444"/>
      <c r="E444"/>
      <c r="F444"/>
      <c r="G444"/>
      <c r="H444"/>
      <c r="I444"/>
      <c r="J444"/>
      <c r="K444" s="352"/>
      <c r="L444" s="285"/>
      <c r="M444" s="285"/>
      <c r="N444" s="285"/>
      <c r="O444" s="285"/>
      <c r="P444" s="285"/>
      <c r="Q444" s="285"/>
      <c r="R444" s="285"/>
      <c r="S444" s="285"/>
      <c r="T444" s="285"/>
      <c r="U444" s="285"/>
      <c r="V444" s="285"/>
      <c r="W444" s="285"/>
      <c r="X444" s="285"/>
      <c r="Y444" s="285"/>
      <c r="Z444" s="285"/>
      <c r="AA444" s="285"/>
      <c r="AB444" s="285"/>
      <c r="AC444" s="285"/>
      <c r="AD444" s="285"/>
    </row>
    <row r="445" spans="1:30" x14ac:dyDescent="0.35">
      <c r="A445"/>
      <c r="B445"/>
      <c r="C445"/>
      <c r="D445"/>
      <c r="E445"/>
      <c r="F445"/>
      <c r="G445"/>
      <c r="H445"/>
      <c r="I445"/>
      <c r="J445"/>
      <c r="K445" s="352"/>
      <c r="L445" s="285"/>
      <c r="M445" s="285"/>
      <c r="N445" s="285"/>
      <c r="O445" s="285"/>
      <c r="P445" s="285"/>
      <c r="Q445" s="285"/>
      <c r="R445" s="285"/>
      <c r="S445" s="285"/>
      <c r="T445" s="285"/>
      <c r="U445" s="285"/>
      <c r="V445" s="285"/>
      <c r="W445" s="285"/>
      <c r="X445" s="285"/>
      <c r="Y445" s="285"/>
      <c r="Z445" s="285"/>
      <c r="AA445" s="285"/>
      <c r="AB445" s="285"/>
      <c r="AC445" s="285"/>
      <c r="AD445" s="285"/>
    </row>
    <row r="446" spans="1:30" x14ac:dyDescent="0.35">
      <c r="A446"/>
      <c r="B446"/>
      <c r="C446"/>
      <c r="D446"/>
      <c r="E446"/>
      <c r="F446"/>
      <c r="G446"/>
      <c r="H446"/>
      <c r="I446"/>
      <c r="J446"/>
      <c r="K446" s="352"/>
      <c r="L446" s="285"/>
      <c r="M446" s="285"/>
      <c r="N446" s="285"/>
      <c r="O446" s="285"/>
      <c r="P446" s="285"/>
      <c r="Q446" s="285"/>
      <c r="R446" s="285"/>
      <c r="S446" s="285"/>
      <c r="T446" s="285"/>
      <c r="U446" s="285"/>
      <c r="V446" s="285"/>
      <c r="W446" s="285"/>
      <c r="X446" s="285"/>
      <c r="Y446" s="285"/>
      <c r="Z446" s="285"/>
      <c r="AA446" s="285"/>
      <c r="AB446" s="285"/>
      <c r="AC446" s="285"/>
      <c r="AD446" s="285"/>
    </row>
    <row r="447" spans="1:30" x14ac:dyDescent="0.35">
      <c r="A447"/>
      <c r="B447"/>
      <c r="C447"/>
      <c r="D447"/>
      <c r="E447"/>
      <c r="F447"/>
      <c r="G447"/>
      <c r="H447"/>
      <c r="I447"/>
      <c r="J447"/>
      <c r="K447" s="352"/>
      <c r="L447" s="285"/>
      <c r="M447" s="285"/>
      <c r="N447" s="285"/>
      <c r="O447" s="285"/>
      <c r="P447" s="285"/>
      <c r="Q447" s="285"/>
      <c r="R447" s="285"/>
      <c r="S447" s="285"/>
      <c r="T447" s="285"/>
      <c r="U447" s="285"/>
      <c r="V447" s="285"/>
      <c r="W447" s="285"/>
      <c r="X447" s="285"/>
      <c r="Y447" s="285"/>
      <c r="Z447" s="285"/>
      <c r="AA447" s="285"/>
      <c r="AB447" s="285"/>
      <c r="AC447" s="285"/>
      <c r="AD447" s="285"/>
    </row>
    <row r="448" spans="1:30" x14ac:dyDescent="0.35">
      <c r="A448"/>
      <c r="B448"/>
      <c r="C448"/>
      <c r="D448"/>
      <c r="E448"/>
      <c r="F448"/>
      <c r="G448"/>
      <c r="H448"/>
      <c r="I448"/>
      <c r="J448"/>
      <c r="K448" s="352"/>
      <c r="L448" s="285"/>
      <c r="M448" s="285"/>
      <c r="N448" s="285"/>
      <c r="O448" s="285"/>
      <c r="P448" s="285"/>
      <c r="Q448" s="285"/>
      <c r="R448" s="285"/>
      <c r="S448" s="285"/>
      <c r="T448" s="285"/>
      <c r="U448" s="285"/>
      <c r="V448" s="285"/>
      <c r="W448" s="285"/>
      <c r="X448" s="285"/>
      <c r="Y448" s="285"/>
      <c r="Z448" s="285"/>
      <c r="AA448" s="285"/>
      <c r="AB448" s="285"/>
      <c r="AC448" s="285"/>
      <c r="AD448" s="285"/>
    </row>
    <row r="449" spans="1:30" x14ac:dyDescent="0.35">
      <c r="A449"/>
      <c r="B449"/>
      <c r="C449"/>
      <c r="D449"/>
      <c r="E449"/>
      <c r="F449"/>
      <c r="G449"/>
      <c r="H449"/>
      <c r="I449"/>
      <c r="J449"/>
      <c r="K449" s="352"/>
      <c r="L449" s="285"/>
      <c r="M449" s="285"/>
      <c r="N449" s="285"/>
      <c r="O449" s="285"/>
      <c r="P449" s="285"/>
      <c r="Q449" s="285"/>
      <c r="R449" s="285"/>
      <c r="S449" s="285"/>
      <c r="T449" s="285"/>
      <c r="U449" s="285"/>
      <c r="V449" s="285"/>
      <c r="W449" s="285"/>
      <c r="X449" s="285"/>
      <c r="Y449" s="285"/>
      <c r="Z449" s="285"/>
      <c r="AA449" s="285"/>
      <c r="AB449" s="285"/>
      <c r="AC449" s="285"/>
      <c r="AD449" s="285"/>
    </row>
    <row r="450" spans="1:30" x14ac:dyDescent="0.35">
      <c r="A450"/>
      <c r="B450"/>
      <c r="C450"/>
      <c r="D450"/>
      <c r="E450"/>
      <c r="F450"/>
      <c r="G450"/>
      <c r="H450"/>
      <c r="I450"/>
      <c r="J450"/>
      <c r="K450" s="352"/>
      <c r="L450" s="285"/>
      <c r="M450" s="285"/>
      <c r="N450" s="285"/>
      <c r="O450" s="285"/>
      <c r="P450" s="285"/>
      <c r="Q450" s="285"/>
      <c r="R450" s="285"/>
      <c r="S450" s="285"/>
      <c r="T450" s="285"/>
      <c r="U450" s="285"/>
      <c r="V450" s="285"/>
      <c r="W450" s="285"/>
      <c r="X450" s="285"/>
      <c r="Y450" s="285"/>
      <c r="Z450" s="285"/>
      <c r="AA450" s="285"/>
      <c r="AB450" s="285"/>
      <c r="AC450" s="285"/>
      <c r="AD450" s="285"/>
    </row>
    <row r="451" spans="1:30" x14ac:dyDescent="0.35">
      <c r="A451"/>
      <c r="B451"/>
      <c r="C451"/>
      <c r="D451"/>
      <c r="E451"/>
      <c r="F451"/>
      <c r="G451"/>
      <c r="H451"/>
      <c r="I451"/>
      <c r="J451"/>
      <c r="K451" s="352"/>
      <c r="L451" s="285"/>
      <c r="M451" s="285"/>
      <c r="N451" s="285"/>
      <c r="O451" s="285"/>
      <c r="P451" s="285"/>
      <c r="Q451" s="285"/>
      <c r="R451" s="285"/>
      <c r="S451" s="285"/>
      <c r="T451" s="285"/>
      <c r="U451" s="285"/>
      <c r="V451" s="285"/>
      <c r="W451" s="285"/>
      <c r="X451" s="285"/>
      <c r="Y451" s="285"/>
      <c r="Z451" s="285"/>
      <c r="AA451" s="285"/>
      <c r="AB451" s="285"/>
      <c r="AC451" s="285"/>
      <c r="AD451" s="285"/>
    </row>
    <row r="452" spans="1:30" x14ac:dyDescent="0.35">
      <c r="A452"/>
      <c r="B452"/>
      <c r="C452"/>
      <c r="D452"/>
      <c r="E452"/>
      <c r="F452"/>
      <c r="G452"/>
      <c r="H452"/>
      <c r="I452"/>
      <c r="J452"/>
      <c r="K452" s="352"/>
      <c r="L452" s="285"/>
      <c r="M452" s="285"/>
      <c r="N452" s="285"/>
      <c r="O452" s="285"/>
      <c r="P452" s="285"/>
      <c r="Q452" s="285"/>
      <c r="R452" s="285"/>
      <c r="S452" s="285"/>
      <c r="T452" s="285"/>
      <c r="U452" s="285"/>
      <c r="V452" s="285"/>
      <c r="W452" s="285"/>
      <c r="X452" s="285"/>
      <c r="Y452" s="285"/>
      <c r="Z452" s="285"/>
      <c r="AA452" s="285"/>
      <c r="AB452" s="285"/>
      <c r="AC452" s="285"/>
      <c r="AD452" s="285"/>
    </row>
    <row r="453" spans="1:30" x14ac:dyDescent="0.35">
      <c r="A453"/>
      <c r="B453"/>
      <c r="C453"/>
      <c r="D453"/>
      <c r="E453"/>
      <c r="F453"/>
      <c r="G453"/>
      <c r="H453"/>
      <c r="I453"/>
      <c r="J453"/>
      <c r="K453" s="352"/>
      <c r="L453" s="285"/>
      <c r="M453" s="285"/>
      <c r="N453" s="285"/>
      <c r="O453" s="285"/>
      <c r="P453" s="285"/>
      <c r="Q453" s="285"/>
      <c r="R453" s="285"/>
      <c r="S453" s="285"/>
      <c r="T453" s="285"/>
      <c r="U453" s="285"/>
      <c r="V453" s="285"/>
      <c r="W453" s="285"/>
      <c r="X453" s="285"/>
      <c r="Y453" s="285"/>
      <c r="Z453" s="285"/>
      <c r="AA453" s="285"/>
      <c r="AB453" s="285"/>
      <c r="AC453" s="285"/>
      <c r="AD453" s="285"/>
    </row>
    <row r="454" spans="1:30" x14ac:dyDescent="0.35">
      <c r="A454"/>
      <c r="B454"/>
      <c r="C454"/>
      <c r="D454"/>
      <c r="E454"/>
      <c r="F454"/>
      <c r="G454"/>
      <c r="H454"/>
      <c r="I454"/>
      <c r="J454"/>
      <c r="K454" s="352"/>
      <c r="L454" s="285"/>
      <c r="M454" s="285"/>
      <c r="N454" s="285"/>
      <c r="O454" s="285"/>
      <c r="P454" s="285"/>
      <c r="Q454" s="285"/>
      <c r="R454" s="285"/>
      <c r="S454" s="285"/>
      <c r="T454" s="285"/>
      <c r="U454" s="285"/>
      <c r="V454" s="285"/>
      <c r="W454" s="285"/>
      <c r="X454" s="285"/>
      <c r="Y454" s="285"/>
      <c r="Z454" s="285"/>
      <c r="AA454" s="285"/>
      <c r="AB454" s="285"/>
      <c r="AC454" s="285"/>
      <c r="AD454" s="285"/>
    </row>
    <row r="455" spans="1:30" x14ac:dyDescent="0.35">
      <c r="A455"/>
      <c r="B455"/>
      <c r="C455"/>
      <c r="D455"/>
      <c r="E455"/>
      <c r="F455"/>
      <c r="G455"/>
      <c r="H455"/>
      <c r="I455"/>
      <c r="J455"/>
      <c r="K455" s="352"/>
      <c r="L455" s="285"/>
      <c r="M455" s="285"/>
      <c r="N455" s="285"/>
      <c r="O455" s="285"/>
      <c r="P455" s="285"/>
      <c r="Q455" s="285"/>
      <c r="R455" s="285"/>
      <c r="S455" s="285"/>
      <c r="T455" s="285"/>
      <c r="U455" s="285"/>
      <c r="V455" s="285"/>
      <c r="W455" s="285"/>
      <c r="X455" s="285"/>
      <c r="Y455" s="285"/>
      <c r="Z455" s="285"/>
      <c r="AA455" s="285"/>
      <c r="AB455" s="285"/>
      <c r="AC455" s="285"/>
      <c r="AD455" s="285"/>
    </row>
    <row r="456" spans="1:30" x14ac:dyDescent="0.35">
      <c r="A456"/>
      <c r="B456"/>
      <c r="C456"/>
      <c r="D456"/>
      <c r="E456"/>
      <c r="F456"/>
      <c r="G456"/>
      <c r="H456"/>
      <c r="I456"/>
      <c r="J456"/>
      <c r="K456" s="352"/>
      <c r="L456" s="285"/>
      <c r="M456" s="285"/>
      <c r="N456" s="285"/>
      <c r="O456" s="285"/>
      <c r="P456" s="285"/>
      <c r="Q456" s="285"/>
      <c r="R456" s="285"/>
      <c r="S456" s="285"/>
      <c r="T456" s="285"/>
      <c r="U456" s="285"/>
      <c r="V456" s="285"/>
      <c r="W456" s="285"/>
      <c r="X456" s="285"/>
      <c r="Y456" s="285"/>
      <c r="Z456" s="285"/>
      <c r="AA456" s="285"/>
      <c r="AB456" s="285"/>
      <c r="AC456" s="285"/>
      <c r="AD456" s="285"/>
    </row>
    <row r="457" spans="1:30" x14ac:dyDescent="0.35">
      <c r="A457"/>
      <c r="B457"/>
      <c r="C457"/>
      <c r="D457"/>
      <c r="E457"/>
      <c r="F457"/>
      <c r="G457"/>
      <c r="H457"/>
      <c r="I457"/>
      <c r="J457"/>
      <c r="K457" s="352"/>
      <c r="L457" s="285"/>
      <c r="M457" s="285"/>
      <c r="N457" s="285"/>
      <c r="O457" s="285"/>
      <c r="P457" s="285"/>
      <c r="Q457" s="285"/>
      <c r="R457" s="285"/>
      <c r="S457" s="285"/>
      <c r="T457" s="285"/>
      <c r="U457" s="285"/>
      <c r="V457" s="285"/>
      <c r="W457" s="285"/>
      <c r="X457" s="285"/>
      <c r="Y457" s="285"/>
      <c r="Z457" s="285"/>
      <c r="AA457" s="285"/>
      <c r="AB457" s="285"/>
      <c r="AC457" s="285"/>
      <c r="AD457" s="285"/>
    </row>
    <row r="458" spans="1:30" x14ac:dyDescent="0.35">
      <c r="A458"/>
      <c r="B458"/>
      <c r="C458"/>
      <c r="D458"/>
      <c r="E458"/>
      <c r="F458"/>
      <c r="G458"/>
      <c r="H458"/>
      <c r="I458"/>
      <c r="J458"/>
      <c r="K458" s="352"/>
      <c r="L458" s="285"/>
      <c r="M458" s="285"/>
      <c r="N458" s="285"/>
      <c r="O458" s="285"/>
      <c r="P458" s="285"/>
      <c r="Q458" s="285"/>
      <c r="R458" s="285"/>
      <c r="S458" s="285"/>
      <c r="T458" s="285"/>
      <c r="U458" s="285"/>
      <c r="V458" s="285"/>
      <c r="W458" s="285"/>
      <c r="X458" s="285"/>
      <c r="Y458" s="285"/>
      <c r="Z458" s="285"/>
      <c r="AA458" s="285"/>
      <c r="AB458" s="285"/>
      <c r="AC458" s="285"/>
      <c r="AD458" s="285"/>
    </row>
    <row r="459" spans="1:30" x14ac:dyDescent="0.35">
      <c r="A459"/>
      <c r="B459"/>
      <c r="C459"/>
      <c r="D459"/>
      <c r="E459"/>
      <c r="F459"/>
      <c r="G459"/>
      <c r="H459"/>
      <c r="I459"/>
      <c r="J459"/>
      <c r="K459" s="352"/>
      <c r="L459" s="285"/>
      <c r="M459" s="285"/>
      <c r="N459" s="285"/>
      <c r="O459" s="285"/>
      <c r="P459" s="285"/>
      <c r="Q459" s="285"/>
      <c r="R459" s="285"/>
      <c r="S459" s="285"/>
      <c r="T459" s="285"/>
      <c r="U459" s="285"/>
      <c r="V459" s="285"/>
      <c r="W459" s="285"/>
      <c r="X459" s="285"/>
      <c r="Y459" s="285"/>
      <c r="Z459" s="285"/>
      <c r="AA459" s="285"/>
      <c r="AB459" s="285"/>
      <c r="AC459" s="285"/>
      <c r="AD459" s="285"/>
    </row>
    <row r="460" spans="1:30" x14ac:dyDescent="0.35">
      <c r="A460"/>
      <c r="B460"/>
      <c r="C460"/>
      <c r="D460"/>
      <c r="E460"/>
      <c r="F460"/>
      <c r="G460"/>
      <c r="H460"/>
      <c r="I460"/>
      <c r="J460"/>
      <c r="K460" s="352"/>
      <c r="L460" s="285"/>
      <c r="M460" s="285"/>
      <c r="N460" s="285"/>
      <c r="O460" s="285"/>
      <c r="P460" s="285"/>
      <c r="Q460" s="285"/>
      <c r="R460" s="285"/>
      <c r="S460" s="285"/>
      <c r="T460" s="285"/>
      <c r="U460" s="285"/>
      <c r="V460" s="285"/>
      <c r="W460" s="285"/>
      <c r="X460" s="285"/>
      <c r="Y460" s="285"/>
      <c r="Z460" s="285"/>
      <c r="AA460" s="285"/>
      <c r="AB460" s="285"/>
      <c r="AC460" s="285"/>
      <c r="AD460" s="285"/>
    </row>
    <row r="461" spans="1:30" x14ac:dyDescent="0.35">
      <c r="A461"/>
      <c r="B461"/>
      <c r="C461"/>
      <c r="D461"/>
      <c r="E461"/>
      <c r="F461"/>
      <c r="G461"/>
      <c r="H461"/>
      <c r="I461"/>
      <c r="J461"/>
      <c r="K461" s="352"/>
      <c r="L461" s="285"/>
      <c r="M461" s="285"/>
      <c r="N461" s="285"/>
      <c r="O461" s="285"/>
      <c r="P461" s="285"/>
      <c r="Q461" s="285"/>
      <c r="R461" s="285"/>
      <c r="S461" s="285"/>
      <c r="T461" s="285"/>
      <c r="U461" s="285"/>
      <c r="V461" s="285"/>
      <c r="W461" s="285"/>
      <c r="X461" s="285"/>
      <c r="Y461" s="285"/>
      <c r="Z461" s="285"/>
      <c r="AA461" s="285"/>
      <c r="AB461" s="285"/>
      <c r="AC461" s="285"/>
      <c r="AD461" s="285"/>
    </row>
    <row r="462" spans="1:30" x14ac:dyDescent="0.35">
      <c r="A462"/>
      <c r="B462"/>
      <c r="C462"/>
      <c r="D462"/>
      <c r="E462"/>
      <c r="F462"/>
      <c r="G462"/>
      <c r="H462"/>
      <c r="I462"/>
      <c r="J462"/>
      <c r="K462" s="352"/>
      <c r="L462" s="285"/>
      <c r="M462" s="285"/>
      <c r="N462" s="285"/>
      <c r="O462" s="285"/>
      <c r="P462" s="285"/>
      <c r="Q462" s="285"/>
      <c r="R462" s="285"/>
      <c r="S462" s="285"/>
      <c r="T462" s="285"/>
      <c r="U462" s="285"/>
      <c r="V462" s="285"/>
      <c r="W462" s="285"/>
      <c r="X462" s="285"/>
      <c r="Y462" s="285"/>
      <c r="Z462" s="285"/>
      <c r="AA462" s="285"/>
      <c r="AB462" s="285"/>
      <c r="AC462" s="285"/>
      <c r="AD462" s="285"/>
    </row>
    <row r="463" spans="1:30" x14ac:dyDescent="0.35">
      <c r="A463"/>
      <c r="B463"/>
      <c r="C463"/>
      <c r="D463"/>
      <c r="E463"/>
      <c r="F463"/>
      <c r="G463"/>
      <c r="H463"/>
      <c r="I463"/>
      <c r="J463"/>
      <c r="K463" s="352"/>
      <c r="L463" s="285"/>
      <c r="M463" s="285"/>
      <c r="N463" s="285"/>
      <c r="O463" s="285"/>
      <c r="P463" s="285"/>
      <c r="Q463" s="285"/>
      <c r="R463" s="285"/>
      <c r="S463" s="285"/>
      <c r="T463" s="285"/>
      <c r="U463" s="285"/>
      <c r="V463" s="285"/>
      <c r="W463" s="285"/>
      <c r="X463" s="285"/>
      <c r="Y463" s="285"/>
      <c r="Z463" s="285"/>
      <c r="AA463" s="285"/>
      <c r="AB463" s="285"/>
      <c r="AC463" s="285"/>
      <c r="AD463" s="285"/>
    </row>
    <row r="464" spans="1:30" x14ac:dyDescent="0.35">
      <c r="A464"/>
      <c r="B464"/>
      <c r="C464"/>
      <c r="D464"/>
      <c r="E464"/>
      <c r="F464"/>
      <c r="G464"/>
      <c r="H464"/>
      <c r="I464"/>
      <c r="J464"/>
      <c r="K464" s="352"/>
      <c r="L464" s="285"/>
      <c r="M464" s="285"/>
      <c r="N464" s="285"/>
      <c r="O464" s="285"/>
      <c r="P464" s="285"/>
      <c r="Q464" s="285"/>
      <c r="R464" s="285"/>
      <c r="S464" s="285"/>
      <c r="T464" s="285"/>
      <c r="U464" s="285"/>
      <c r="V464" s="285"/>
      <c r="W464" s="285"/>
      <c r="X464" s="285"/>
      <c r="Y464" s="285"/>
      <c r="Z464" s="285"/>
      <c r="AA464" s="285"/>
      <c r="AB464" s="285"/>
      <c r="AC464" s="285"/>
      <c r="AD464" s="285"/>
    </row>
    <row r="465" spans="1:30" x14ac:dyDescent="0.35">
      <c r="A465"/>
      <c r="B465"/>
      <c r="C465"/>
      <c r="D465"/>
      <c r="E465"/>
      <c r="F465"/>
      <c r="G465"/>
      <c r="H465"/>
      <c r="I465"/>
      <c r="J465"/>
      <c r="K465" s="352"/>
      <c r="L465" s="285"/>
      <c r="M465" s="285"/>
      <c r="N465" s="285"/>
      <c r="O465" s="285"/>
      <c r="P465" s="285"/>
      <c r="Q465" s="285"/>
      <c r="R465" s="285"/>
      <c r="S465" s="285"/>
      <c r="T465" s="285"/>
      <c r="U465" s="285"/>
      <c r="V465" s="285"/>
      <c r="W465" s="285"/>
      <c r="X465" s="285"/>
      <c r="Y465" s="285"/>
      <c r="Z465" s="285"/>
      <c r="AA465" s="285"/>
      <c r="AB465" s="285"/>
      <c r="AC465" s="285"/>
      <c r="AD465" s="285"/>
    </row>
    <row r="466" spans="1:30" x14ac:dyDescent="0.35">
      <c r="A466"/>
      <c r="B466"/>
      <c r="C466"/>
      <c r="D466"/>
      <c r="E466"/>
      <c r="F466"/>
      <c r="G466"/>
      <c r="H466"/>
      <c r="I466"/>
      <c r="J466"/>
      <c r="K466" s="352"/>
      <c r="L466" s="285"/>
      <c r="M466" s="285"/>
      <c r="N466" s="285"/>
      <c r="O466" s="285"/>
      <c r="P466" s="285"/>
      <c r="Q466" s="285"/>
      <c r="R466" s="285"/>
      <c r="S466" s="285"/>
      <c r="T466" s="285"/>
      <c r="U466" s="285"/>
      <c r="V466" s="285"/>
      <c r="W466" s="285"/>
      <c r="X466" s="285"/>
      <c r="Y466" s="285"/>
      <c r="Z466" s="285"/>
      <c r="AA466" s="285"/>
      <c r="AB466" s="285"/>
      <c r="AC466" s="285"/>
      <c r="AD466" s="285"/>
    </row>
    <row r="467" spans="1:30" x14ac:dyDescent="0.35">
      <c r="A467"/>
      <c r="B467"/>
      <c r="C467"/>
      <c r="D467"/>
      <c r="E467"/>
      <c r="F467"/>
      <c r="G467"/>
      <c r="H467"/>
      <c r="I467"/>
      <c r="J467"/>
      <c r="K467" s="352"/>
      <c r="L467" s="285"/>
      <c r="M467" s="285"/>
      <c r="N467" s="285"/>
      <c r="O467" s="285"/>
      <c r="P467" s="285"/>
      <c r="Q467" s="285"/>
      <c r="R467" s="285"/>
      <c r="S467" s="285"/>
      <c r="T467" s="285"/>
      <c r="U467" s="285"/>
      <c r="V467" s="285"/>
      <c r="W467" s="285"/>
      <c r="X467" s="285"/>
      <c r="Y467" s="285"/>
      <c r="Z467" s="285"/>
      <c r="AA467" s="285"/>
      <c r="AB467" s="285"/>
      <c r="AC467" s="285"/>
      <c r="AD467" s="285"/>
    </row>
    <row r="468" spans="1:30" x14ac:dyDescent="0.35">
      <c r="A468"/>
      <c r="B468"/>
      <c r="C468"/>
      <c r="D468"/>
      <c r="E468"/>
      <c r="F468"/>
      <c r="G468"/>
      <c r="H468"/>
      <c r="I468"/>
      <c r="J468"/>
      <c r="K468" s="352"/>
      <c r="L468" s="285"/>
      <c r="M468" s="285"/>
      <c r="N468" s="285"/>
      <c r="O468" s="285"/>
      <c r="P468" s="285"/>
      <c r="Q468" s="285"/>
      <c r="R468" s="285"/>
      <c r="S468" s="285"/>
      <c r="T468" s="285"/>
      <c r="U468" s="285"/>
      <c r="V468" s="285"/>
      <c r="W468" s="285"/>
      <c r="X468" s="285"/>
      <c r="Y468" s="285"/>
      <c r="Z468" s="285"/>
      <c r="AA468" s="285"/>
      <c r="AB468" s="285"/>
      <c r="AC468" s="285"/>
      <c r="AD468" s="285"/>
    </row>
    <row r="469" spans="1:30" x14ac:dyDescent="0.35">
      <c r="A469"/>
      <c r="B469"/>
      <c r="C469"/>
      <c r="D469"/>
      <c r="E469"/>
      <c r="F469"/>
      <c r="G469"/>
      <c r="H469"/>
      <c r="I469"/>
      <c r="J469"/>
      <c r="K469" s="352"/>
      <c r="L469" s="285"/>
      <c r="M469" s="285"/>
      <c r="N469" s="285"/>
      <c r="O469" s="285"/>
      <c r="P469" s="285"/>
      <c r="Q469" s="285"/>
      <c r="R469" s="285"/>
      <c r="S469" s="285"/>
      <c r="T469" s="285"/>
      <c r="U469" s="285"/>
      <c r="V469" s="285"/>
      <c r="W469" s="285"/>
      <c r="X469" s="285"/>
      <c r="Y469" s="285"/>
      <c r="Z469" s="285"/>
      <c r="AA469" s="285"/>
      <c r="AB469" s="285"/>
      <c r="AC469" s="285"/>
      <c r="AD469" s="285"/>
    </row>
    <row r="470" spans="1:30" x14ac:dyDescent="0.35">
      <c r="A470"/>
      <c r="B470"/>
      <c r="C470"/>
      <c r="D470"/>
      <c r="E470"/>
      <c r="F470"/>
      <c r="G470"/>
      <c r="H470"/>
      <c r="I470"/>
      <c r="J470"/>
      <c r="K470" s="352"/>
      <c r="L470" s="285"/>
      <c r="M470" s="285"/>
      <c r="N470" s="285"/>
      <c r="O470" s="285"/>
      <c r="P470" s="285"/>
      <c r="Q470" s="285"/>
      <c r="R470" s="285"/>
      <c r="S470" s="285"/>
      <c r="T470" s="285"/>
      <c r="U470" s="285"/>
      <c r="V470" s="285"/>
      <c r="W470" s="285"/>
      <c r="X470" s="285"/>
      <c r="Y470" s="285"/>
      <c r="Z470" s="285"/>
      <c r="AA470" s="285"/>
      <c r="AB470" s="285"/>
      <c r="AC470" s="285"/>
      <c r="AD470" s="285"/>
    </row>
    <row r="471" spans="1:30" x14ac:dyDescent="0.35">
      <c r="A471"/>
      <c r="B471"/>
      <c r="C471"/>
      <c r="D471"/>
      <c r="E471"/>
      <c r="F471"/>
      <c r="G471"/>
      <c r="H471"/>
      <c r="I471"/>
      <c r="J471"/>
      <c r="K471" s="352"/>
      <c r="L471" s="285"/>
      <c r="M471" s="285"/>
      <c r="N471" s="285"/>
      <c r="O471" s="285"/>
      <c r="P471" s="285"/>
      <c r="Q471" s="285"/>
      <c r="R471" s="285"/>
      <c r="S471" s="285"/>
      <c r="T471" s="285"/>
      <c r="U471" s="285"/>
      <c r="V471" s="285"/>
      <c r="W471" s="285"/>
      <c r="X471" s="285"/>
      <c r="Y471" s="285"/>
      <c r="Z471" s="285"/>
      <c r="AA471" s="285"/>
      <c r="AB471" s="285"/>
      <c r="AC471" s="285"/>
      <c r="AD471" s="285"/>
    </row>
    <row r="472" spans="1:30" x14ac:dyDescent="0.35">
      <c r="A472"/>
      <c r="B472"/>
      <c r="C472"/>
      <c r="D472"/>
      <c r="E472"/>
      <c r="F472"/>
      <c r="G472"/>
      <c r="H472"/>
      <c r="I472"/>
      <c r="J472"/>
      <c r="K472" s="352"/>
      <c r="L472" s="285"/>
      <c r="M472" s="285"/>
      <c r="N472" s="285"/>
      <c r="O472" s="285"/>
      <c r="P472" s="285"/>
      <c r="Q472" s="285"/>
      <c r="R472" s="285"/>
      <c r="S472" s="285"/>
      <c r="T472" s="285"/>
      <c r="U472" s="285"/>
      <c r="V472" s="285"/>
      <c r="W472" s="285"/>
      <c r="X472" s="285"/>
      <c r="Y472" s="285"/>
      <c r="Z472" s="285"/>
      <c r="AA472" s="285"/>
      <c r="AB472" s="285"/>
      <c r="AC472" s="285"/>
      <c r="AD472" s="285"/>
    </row>
    <row r="473" spans="1:30" x14ac:dyDescent="0.35">
      <c r="A473"/>
      <c r="B473"/>
      <c r="C473"/>
      <c r="D473"/>
      <c r="E473"/>
      <c r="F473"/>
      <c r="G473"/>
      <c r="H473"/>
      <c r="I473"/>
      <c r="J473"/>
      <c r="K473" s="352"/>
      <c r="L473" s="285"/>
      <c r="M473" s="285"/>
      <c r="N473" s="285"/>
      <c r="O473" s="285"/>
      <c r="P473" s="285"/>
      <c r="Q473" s="285"/>
      <c r="R473" s="285"/>
      <c r="S473" s="285"/>
      <c r="T473" s="285"/>
      <c r="U473" s="285"/>
      <c r="V473" s="285"/>
      <c r="W473" s="285"/>
      <c r="X473" s="285"/>
      <c r="Y473" s="285"/>
      <c r="Z473" s="285"/>
      <c r="AA473" s="285"/>
      <c r="AB473" s="285"/>
      <c r="AC473" s="285"/>
      <c r="AD473" s="285"/>
    </row>
    <row r="474" spans="1:30" x14ac:dyDescent="0.35">
      <c r="A474"/>
      <c r="B474"/>
      <c r="C474"/>
      <c r="D474"/>
      <c r="E474"/>
      <c r="F474"/>
      <c r="G474"/>
      <c r="H474"/>
      <c r="I474"/>
      <c r="J474"/>
      <c r="K474" s="352"/>
      <c r="L474" s="285"/>
      <c r="M474" s="285"/>
      <c r="N474" s="285"/>
      <c r="O474" s="285"/>
      <c r="P474" s="285"/>
      <c r="Q474" s="285"/>
      <c r="R474" s="285"/>
      <c r="S474" s="285"/>
      <c r="T474" s="285"/>
      <c r="U474" s="285"/>
      <c r="V474" s="285"/>
      <c r="W474" s="285"/>
      <c r="X474" s="285"/>
      <c r="Y474" s="285"/>
      <c r="Z474" s="285"/>
      <c r="AA474" s="285"/>
      <c r="AB474" s="285"/>
      <c r="AC474" s="285"/>
      <c r="AD474" s="285"/>
    </row>
    <row r="475" spans="1:30" x14ac:dyDescent="0.35">
      <c r="A475"/>
      <c r="B475"/>
      <c r="C475"/>
      <c r="D475"/>
      <c r="E475"/>
      <c r="F475"/>
      <c r="G475"/>
      <c r="H475"/>
      <c r="I475"/>
      <c r="J475"/>
      <c r="K475" s="352"/>
      <c r="L475" s="285"/>
      <c r="M475" s="285"/>
      <c r="N475" s="285"/>
      <c r="O475" s="285"/>
      <c r="P475" s="285"/>
      <c r="Q475" s="285"/>
      <c r="R475" s="285"/>
      <c r="S475" s="285"/>
      <c r="T475" s="285"/>
      <c r="U475" s="285"/>
      <c r="V475" s="285"/>
      <c r="W475" s="285"/>
      <c r="X475" s="285"/>
      <c r="Y475" s="285"/>
      <c r="Z475" s="285"/>
      <c r="AA475" s="285"/>
      <c r="AB475" s="285"/>
      <c r="AC475" s="285"/>
      <c r="AD475" s="285"/>
    </row>
    <row r="476" spans="1:30" x14ac:dyDescent="0.35">
      <c r="A476"/>
      <c r="B476"/>
      <c r="C476"/>
      <c r="D476"/>
      <c r="E476"/>
      <c r="F476"/>
      <c r="G476"/>
      <c r="H476"/>
      <c r="I476"/>
      <c r="J476"/>
      <c r="K476" s="352"/>
      <c r="L476" s="285"/>
      <c r="M476" s="285"/>
      <c r="N476" s="285"/>
      <c r="O476" s="285"/>
      <c r="P476" s="285"/>
      <c r="Q476" s="285"/>
      <c r="R476" s="285"/>
      <c r="S476" s="285"/>
      <c r="T476" s="285"/>
      <c r="U476" s="285"/>
      <c r="V476" s="285"/>
      <c r="W476" s="285"/>
      <c r="X476" s="285"/>
      <c r="Y476" s="285"/>
      <c r="Z476" s="285"/>
      <c r="AA476" s="285"/>
      <c r="AB476" s="285"/>
      <c r="AC476" s="285"/>
      <c r="AD476" s="285"/>
    </row>
    <row r="477" spans="1:30" x14ac:dyDescent="0.35">
      <c r="A477"/>
      <c r="B477"/>
      <c r="C477"/>
      <c r="D477"/>
      <c r="E477"/>
      <c r="F477"/>
      <c r="G477"/>
      <c r="H477"/>
      <c r="I477"/>
      <c r="J477"/>
      <c r="K477" s="352"/>
      <c r="L477" s="285"/>
      <c r="M477" s="285"/>
      <c r="N477" s="285"/>
      <c r="O477" s="285"/>
      <c r="P477" s="285"/>
      <c r="Q477" s="285"/>
      <c r="R477" s="285"/>
      <c r="S477" s="285"/>
      <c r="T477" s="285"/>
      <c r="U477" s="285"/>
      <c r="V477" s="285"/>
      <c r="W477" s="285"/>
      <c r="X477" s="285"/>
      <c r="Y477" s="285"/>
      <c r="Z477" s="285"/>
      <c r="AA477" s="285"/>
      <c r="AB477" s="285"/>
      <c r="AC477" s="285"/>
      <c r="AD477" s="285"/>
    </row>
    <row r="478" spans="1:30" x14ac:dyDescent="0.35">
      <c r="A478"/>
      <c r="B478"/>
      <c r="C478"/>
      <c r="D478"/>
      <c r="E478"/>
      <c r="F478"/>
      <c r="G478"/>
      <c r="H478"/>
      <c r="I478"/>
      <c r="J478"/>
      <c r="K478" s="352"/>
      <c r="L478" s="285"/>
      <c r="M478" s="285"/>
      <c r="N478" s="285"/>
      <c r="O478" s="285"/>
      <c r="P478" s="285"/>
      <c r="Q478" s="285"/>
      <c r="R478" s="285"/>
      <c r="S478" s="285"/>
      <c r="T478" s="285"/>
      <c r="U478" s="285"/>
      <c r="V478" s="285"/>
      <c r="W478" s="285"/>
      <c r="X478" s="285"/>
      <c r="Y478" s="285"/>
      <c r="Z478" s="285"/>
      <c r="AA478" s="285"/>
      <c r="AB478" s="285"/>
      <c r="AC478" s="285"/>
      <c r="AD478" s="285"/>
    </row>
    <row r="479" spans="1:30" x14ac:dyDescent="0.35">
      <c r="A479"/>
      <c r="B479"/>
      <c r="C479"/>
      <c r="D479"/>
      <c r="E479"/>
      <c r="F479"/>
      <c r="G479"/>
      <c r="H479"/>
      <c r="I479"/>
      <c r="J479"/>
      <c r="K479" s="352"/>
      <c r="L479" s="285"/>
      <c r="M479" s="285"/>
      <c r="N479" s="285"/>
      <c r="O479" s="285"/>
      <c r="P479" s="285"/>
      <c r="Q479" s="285"/>
      <c r="R479" s="285"/>
      <c r="S479" s="285"/>
      <c r="T479" s="285"/>
      <c r="U479" s="285"/>
      <c r="V479" s="285"/>
      <c r="W479" s="285"/>
      <c r="X479" s="285"/>
      <c r="Y479" s="285"/>
      <c r="Z479" s="285"/>
      <c r="AA479" s="285"/>
      <c r="AB479" s="285"/>
      <c r="AC479" s="285"/>
      <c r="AD479" s="285"/>
    </row>
    <row r="480" spans="1:30" x14ac:dyDescent="0.35">
      <c r="A480"/>
      <c r="B480"/>
      <c r="C480"/>
      <c r="D480"/>
      <c r="E480"/>
      <c r="F480"/>
      <c r="G480"/>
      <c r="H480"/>
      <c r="I480"/>
      <c r="J480"/>
      <c r="K480" s="352"/>
      <c r="L480" s="285"/>
      <c r="M480" s="285"/>
      <c r="N480" s="285"/>
      <c r="O480" s="285"/>
      <c r="P480" s="285"/>
      <c r="Q480" s="285"/>
      <c r="R480" s="285"/>
      <c r="S480" s="285"/>
      <c r="T480" s="285"/>
      <c r="U480" s="285"/>
      <c r="V480" s="285"/>
      <c r="W480" s="285"/>
      <c r="X480" s="285"/>
      <c r="Y480" s="285"/>
      <c r="Z480" s="285"/>
      <c r="AA480" s="285"/>
      <c r="AB480" s="285"/>
      <c r="AC480" s="285"/>
      <c r="AD480" s="285"/>
    </row>
    <row r="481" spans="1:30" x14ac:dyDescent="0.35">
      <c r="A481"/>
      <c r="B481"/>
      <c r="C481"/>
      <c r="D481"/>
      <c r="E481"/>
      <c r="F481"/>
      <c r="G481"/>
      <c r="H481"/>
      <c r="I481"/>
      <c r="J481"/>
      <c r="K481" s="352"/>
      <c r="L481" s="285"/>
      <c r="M481" s="285"/>
      <c r="N481" s="285"/>
      <c r="O481" s="285"/>
      <c r="P481" s="285"/>
      <c r="Q481" s="285"/>
      <c r="R481" s="285"/>
      <c r="S481" s="285"/>
      <c r="T481" s="285"/>
      <c r="U481" s="285"/>
      <c r="V481" s="285"/>
      <c r="W481" s="285"/>
      <c r="X481" s="285"/>
      <c r="Y481" s="285"/>
      <c r="Z481" s="285"/>
      <c r="AA481" s="285"/>
      <c r="AB481" s="285"/>
      <c r="AC481" s="285"/>
      <c r="AD481" s="285"/>
    </row>
    <row r="482" spans="1:30" x14ac:dyDescent="0.35">
      <c r="A482"/>
      <c r="B482"/>
      <c r="C482"/>
      <c r="D482"/>
      <c r="E482"/>
      <c r="F482"/>
      <c r="G482"/>
      <c r="H482"/>
      <c r="I482"/>
      <c r="J482"/>
      <c r="K482" s="352"/>
      <c r="L482" s="285"/>
      <c r="M482" s="285"/>
      <c r="N482" s="285"/>
      <c r="O482" s="285"/>
      <c r="P482" s="285"/>
      <c r="Q482" s="285"/>
      <c r="R482" s="285"/>
      <c r="S482" s="285"/>
      <c r="T482" s="285"/>
      <c r="U482" s="285"/>
      <c r="V482" s="285"/>
      <c r="W482" s="285"/>
      <c r="X482" s="285"/>
      <c r="Y482" s="285"/>
      <c r="Z482" s="285"/>
      <c r="AA482" s="285"/>
      <c r="AB482" s="285"/>
      <c r="AC482" s="285"/>
      <c r="AD482" s="285"/>
    </row>
    <row r="483" spans="1:30" x14ac:dyDescent="0.35">
      <c r="A483"/>
      <c r="B483"/>
      <c r="C483"/>
      <c r="D483"/>
      <c r="E483"/>
      <c r="F483"/>
      <c r="G483"/>
      <c r="H483"/>
      <c r="I483"/>
      <c r="J483"/>
      <c r="K483" s="352"/>
      <c r="L483" s="285"/>
      <c r="M483" s="285"/>
      <c r="N483" s="285"/>
      <c r="O483" s="285"/>
      <c r="P483" s="285"/>
      <c r="Q483" s="285"/>
      <c r="R483" s="285"/>
      <c r="S483" s="285"/>
      <c r="T483" s="285"/>
      <c r="U483" s="285"/>
      <c r="V483" s="285"/>
      <c r="W483" s="285"/>
      <c r="X483" s="285"/>
      <c r="Y483" s="285"/>
      <c r="Z483" s="285"/>
      <c r="AA483" s="285"/>
      <c r="AB483" s="285"/>
      <c r="AC483" s="285"/>
      <c r="AD483" s="285"/>
    </row>
    <row r="484" spans="1:30" x14ac:dyDescent="0.35">
      <c r="A484"/>
      <c r="B484"/>
      <c r="C484"/>
      <c r="D484"/>
      <c r="E484"/>
      <c r="F484"/>
      <c r="G484"/>
      <c r="H484"/>
      <c r="I484"/>
      <c r="J484"/>
      <c r="K484" s="352"/>
      <c r="L484" s="285"/>
      <c r="M484" s="285"/>
      <c r="N484" s="285"/>
      <c r="O484" s="285"/>
      <c r="P484" s="285"/>
      <c r="Q484" s="285"/>
      <c r="R484" s="285"/>
      <c r="S484" s="285"/>
      <c r="T484" s="285"/>
      <c r="U484" s="285"/>
      <c r="V484" s="285"/>
      <c r="W484" s="285"/>
      <c r="X484" s="285"/>
      <c r="Y484" s="285"/>
      <c r="Z484" s="285"/>
      <c r="AA484" s="285"/>
      <c r="AB484" s="285"/>
      <c r="AC484" s="285"/>
      <c r="AD484" s="285"/>
    </row>
    <row r="485" spans="1:30" x14ac:dyDescent="0.35">
      <c r="A485"/>
      <c r="B485"/>
      <c r="C485"/>
      <c r="D485"/>
      <c r="E485"/>
      <c r="F485"/>
      <c r="G485"/>
      <c r="H485"/>
      <c r="I485"/>
      <c r="J485"/>
      <c r="K485" s="352"/>
      <c r="L485" s="285"/>
      <c r="M485" s="285"/>
      <c r="N485" s="285"/>
      <c r="O485" s="285"/>
      <c r="P485" s="285"/>
      <c r="Q485" s="285"/>
      <c r="R485" s="285"/>
      <c r="S485" s="285"/>
      <c r="T485" s="285"/>
      <c r="U485" s="285"/>
      <c r="V485" s="285"/>
      <c r="W485" s="285"/>
      <c r="X485" s="285"/>
      <c r="Y485" s="285"/>
      <c r="Z485" s="285"/>
      <c r="AA485" s="285"/>
      <c r="AB485" s="285"/>
      <c r="AC485" s="285"/>
      <c r="AD485" s="285"/>
    </row>
    <row r="486" spans="1:30" x14ac:dyDescent="0.35">
      <c r="A486"/>
      <c r="B486"/>
      <c r="C486"/>
      <c r="D486"/>
      <c r="E486"/>
      <c r="F486"/>
      <c r="G486"/>
      <c r="H486"/>
      <c r="I486"/>
      <c r="J486"/>
      <c r="K486" s="352"/>
      <c r="L486" s="285"/>
      <c r="M486" s="285"/>
      <c r="N486" s="285"/>
      <c r="O486" s="285"/>
      <c r="P486" s="285"/>
      <c r="Q486" s="285"/>
      <c r="R486" s="285"/>
      <c r="S486" s="285"/>
      <c r="T486" s="285"/>
      <c r="U486" s="285"/>
      <c r="V486" s="285"/>
      <c r="W486" s="285"/>
      <c r="X486" s="285"/>
      <c r="Y486" s="285"/>
      <c r="Z486" s="285"/>
      <c r="AA486" s="285"/>
      <c r="AB486" s="285"/>
      <c r="AC486" s="285"/>
      <c r="AD486" s="285"/>
    </row>
    <row r="487" spans="1:30" x14ac:dyDescent="0.35">
      <c r="A487"/>
      <c r="B487"/>
      <c r="C487"/>
      <c r="D487"/>
      <c r="E487"/>
      <c r="F487"/>
      <c r="G487"/>
      <c r="H487"/>
      <c r="I487"/>
      <c r="J487"/>
      <c r="K487" s="352"/>
      <c r="L487" s="285"/>
      <c r="M487" s="285"/>
      <c r="N487" s="285"/>
      <c r="O487" s="285"/>
      <c r="P487" s="285"/>
      <c r="Q487" s="285"/>
      <c r="R487" s="285"/>
      <c r="S487" s="285"/>
      <c r="T487" s="285"/>
      <c r="U487" s="285"/>
      <c r="V487" s="285"/>
      <c r="W487" s="285"/>
      <c r="X487" s="285"/>
      <c r="Y487" s="285"/>
      <c r="Z487" s="285"/>
      <c r="AA487" s="285"/>
      <c r="AB487" s="285"/>
      <c r="AC487" s="285"/>
      <c r="AD487" s="285"/>
    </row>
    <row r="488" spans="1:30" x14ac:dyDescent="0.35">
      <c r="A488"/>
      <c r="B488"/>
      <c r="C488"/>
      <c r="D488"/>
      <c r="E488"/>
      <c r="F488"/>
      <c r="G488"/>
      <c r="H488"/>
      <c r="I488"/>
      <c r="J488"/>
      <c r="K488" s="352"/>
      <c r="L488" s="285"/>
      <c r="M488" s="285"/>
      <c r="N488" s="285"/>
      <c r="O488" s="285"/>
      <c r="P488" s="285"/>
      <c r="Q488" s="285"/>
      <c r="R488" s="285"/>
      <c r="S488" s="285"/>
      <c r="T488" s="285"/>
      <c r="U488" s="285"/>
      <c r="V488" s="285"/>
      <c r="W488" s="285"/>
      <c r="X488" s="285"/>
      <c r="Y488" s="285"/>
      <c r="Z488" s="285"/>
      <c r="AA488" s="285"/>
      <c r="AB488" s="285"/>
      <c r="AC488" s="285"/>
      <c r="AD488" s="285"/>
    </row>
    <row r="489" spans="1:30" x14ac:dyDescent="0.35">
      <c r="A489"/>
      <c r="B489"/>
      <c r="C489"/>
      <c r="D489"/>
      <c r="E489"/>
      <c r="F489"/>
      <c r="G489"/>
      <c r="H489"/>
      <c r="I489"/>
      <c r="J489"/>
      <c r="K489" s="352"/>
      <c r="L489" s="285"/>
      <c r="M489" s="285"/>
      <c r="N489" s="285"/>
      <c r="O489" s="285"/>
      <c r="P489" s="285"/>
      <c r="Q489" s="285"/>
      <c r="R489" s="285"/>
      <c r="S489" s="285"/>
      <c r="T489" s="285"/>
      <c r="U489" s="285"/>
      <c r="V489" s="285"/>
      <c r="W489" s="285"/>
      <c r="X489" s="285"/>
      <c r="Y489" s="285"/>
      <c r="Z489" s="285"/>
      <c r="AA489" s="285"/>
      <c r="AB489" s="285"/>
      <c r="AC489" s="285"/>
      <c r="AD489" s="285"/>
    </row>
    <row r="490" spans="1:30" x14ac:dyDescent="0.35">
      <c r="A490"/>
      <c r="B490"/>
      <c r="C490"/>
      <c r="D490"/>
      <c r="E490"/>
      <c r="F490"/>
      <c r="G490"/>
      <c r="H490"/>
      <c r="I490"/>
      <c r="J490"/>
      <c r="K490" s="352"/>
      <c r="L490" s="285"/>
      <c r="M490" s="285"/>
      <c r="N490" s="285"/>
      <c r="O490" s="285"/>
      <c r="P490" s="285"/>
      <c r="Q490" s="285"/>
      <c r="R490" s="285"/>
      <c r="S490" s="285"/>
      <c r="T490" s="285"/>
      <c r="U490" s="285"/>
      <c r="V490" s="285"/>
      <c r="W490" s="285"/>
      <c r="X490" s="285"/>
      <c r="Y490" s="285"/>
      <c r="Z490" s="285"/>
      <c r="AA490" s="285"/>
      <c r="AB490" s="285"/>
      <c r="AC490" s="285"/>
      <c r="AD490" s="285"/>
    </row>
    <row r="491" spans="1:30" x14ac:dyDescent="0.35">
      <c r="A491"/>
      <c r="B491"/>
      <c r="C491"/>
      <c r="D491"/>
      <c r="E491"/>
      <c r="F491"/>
      <c r="G491"/>
      <c r="H491"/>
      <c r="I491"/>
      <c r="J491"/>
      <c r="K491" s="352"/>
      <c r="L491" s="285"/>
      <c r="M491" s="285"/>
      <c r="N491" s="285"/>
      <c r="O491" s="285"/>
      <c r="P491" s="285"/>
      <c r="Q491" s="285"/>
      <c r="R491" s="285"/>
      <c r="S491" s="285"/>
      <c r="T491" s="285"/>
      <c r="U491" s="285"/>
      <c r="V491" s="285"/>
      <c r="W491" s="285"/>
      <c r="X491" s="285"/>
      <c r="Y491" s="285"/>
      <c r="Z491" s="285"/>
      <c r="AA491" s="285"/>
      <c r="AB491" s="285"/>
      <c r="AC491" s="285"/>
      <c r="AD491" s="285"/>
    </row>
    <row r="492" spans="1:30" x14ac:dyDescent="0.35">
      <c r="A492"/>
      <c r="B492"/>
      <c r="C492"/>
      <c r="D492"/>
      <c r="E492"/>
      <c r="F492"/>
      <c r="G492"/>
      <c r="H492"/>
      <c r="I492"/>
      <c r="J492"/>
      <c r="K492" s="352"/>
      <c r="L492" s="285"/>
      <c r="M492" s="285"/>
      <c r="N492" s="285"/>
      <c r="O492" s="285"/>
      <c r="P492" s="285"/>
      <c r="Q492" s="285"/>
      <c r="R492" s="285"/>
      <c r="S492" s="285"/>
      <c r="T492" s="285"/>
      <c r="U492" s="285"/>
      <c r="V492" s="285"/>
      <c r="W492" s="285"/>
      <c r="X492" s="285"/>
      <c r="Y492" s="285"/>
      <c r="Z492" s="285"/>
      <c r="AA492" s="285"/>
      <c r="AB492" s="285"/>
      <c r="AC492" s="285"/>
      <c r="AD492" s="285"/>
    </row>
    <row r="493" spans="1:30" x14ac:dyDescent="0.35">
      <c r="A493"/>
      <c r="B493"/>
      <c r="C493"/>
      <c r="D493"/>
      <c r="E493"/>
      <c r="F493"/>
      <c r="G493"/>
      <c r="H493"/>
      <c r="I493"/>
      <c r="J493"/>
      <c r="K493" s="352"/>
      <c r="L493" s="285"/>
      <c r="M493" s="285"/>
      <c r="N493" s="285"/>
      <c r="O493" s="285"/>
      <c r="P493" s="285"/>
      <c r="Q493" s="285"/>
      <c r="R493" s="285"/>
      <c r="S493" s="285"/>
      <c r="T493" s="285"/>
      <c r="U493" s="285"/>
      <c r="V493" s="285"/>
      <c r="W493" s="285"/>
      <c r="X493" s="285"/>
      <c r="Y493" s="285"/>
      <c r="Z493" s="285"/>
      <c r="AA493" s="285"/>
      <c r="AB493" s="285"/>
      <c r="AC493" s="285"/>
      <c r="AD493" s="285"/>
    </row>
    <row r="494" spans="1:30" x14ac:dyDescent="0.35">
      <c r="A494"/>
      <c r="B494"/>
      <c r="C494"/>
      <c r="D494"/>
      <c r="E494"/>
      <c r="F494"/>
      <c r="G494"/>
      <c r="H494"/>
      <c r="I494"/>
      <c r="J494"/>
      <c r="K494" s="352"/>
      <c r="L494" s="285"/>
      <c r="M494" s="285"/>
      <c r="N494" s="285"/>
      <c r="O494" s="285"/>
      <c r="P494" s="285"/>
      <c r="Q494" s="285"/>
      <c r="R494" s="285"/>
      <c r="S494" s="285"/>
      <c r="T494" s="285"/>
      <c r="U494" s="285"/>
      <c r="V494" s="285"/>
      <c r="W494" s="285"/>
      <c r="X494" s="285"/>
      <c r="Y494" s="285"/>
      <c r="Z494" s="285"/>
      <c r="AA494" s="285"/>
      <c r="AB494" s="285"/>
      <c r="AC494" s="285"/>
      <c r="AD494" s="285"/>
    </row>
    <row r="495" spans="1:30" x14ac:dyDescent="0.35">
      <c r="A495"/>
      <c r="B495"/>
      <c r="C495"/>
      <c r="D495"/>
      <c r="E495"/>
      <c r="F495"/>
      <c r="G495"/>
      <c r="H495"/>
      <c r="I495"/>
      <c r="J495"/>
      <c r="K495" s="352"/>
      <c r="L495" s="285"/>
      <c r="M495" s="285"/>
      <c r="N495" s="285"/>
      <c r="O495" s="285"/>
      <c r="P495" s="285"/>
      <c r="Q495" s="285"/>
      <c r="R495" s="285"/>
      <c r="S495" s="285"/>
      <c r="T495" s="285"/>
      <c r="U495" s="285"/>
      <c r="V495" s="285"/>
      <c r="W495" s="285"/>
      <c r="X495" s="285"/>
      <c r="Y495" s="285"/>
      <c r="Z495" s="285"/>
      <c r="AA495" s="285"/>
      <c r="AB495" s="285"/>
      <c r="AC495" s="285"/>
      <c r="AD495" s="285"/>
    </row>
    <row r="496" spans="1:30" x14ac:dyDescent="0.35">
      <c r="A496"/>
      <c r="B496"/>
      <c r="C496"/>
      <c r="D496"/>
      <c r="E496"/>
      <c r="F496"/>
      <c r="G496"/>
      <c r="H496"/>
      <c r="I496"/>
      <c r="J496"/>
      <c r="K496" s="352"/>
      <c r="L496" s="285"/>
      <c r="M496" s="285"/>
      <c r="N496" s="285"/>
      <c r="O496" s="285"/>
      <c r="P496" s="285"/>
      <c r="Q496" s="285"/>
      <c r="R496" s="285"/>
      <c r="S496" s="285"/>
      <c r="T496" s="285"/>
      <c r="U496" s="285"/>
      <c r="V496" s="285"/>
      <c r="W496" s="285"/>
      <c r="X496" s="285"/>
      <c r="Y496" s="285"/>
      <c r="Z496" s="285"/>
      <c r="AA496" s="285"/>
      <c r="AB496" s="285"/>
      <c r="AC496" s="285"/>
      <c r="AD496" s="285"/>
    </row>
    <row r="497" spans="1:30" x14ac:dyDescent="0.35">
      <c r="A497"/>
      <c r="B497"/>
      <c r="C497"/>
      <c r="D497"/>
      <c r="E497"/>
      <c r="F497"/>
      <c r="G497"/>
      <c r="H497"/>
      <c r="I497"/>
      <c r="J497"/>
      <c r="K497" s="352"/>
      <c r="L497" s="285"/>
      <c r="M497" s="285"/>
      <c r="N497" s="285"/>
      <c r="O497" s="285"/>
      <c r="P497" s="285"/>
      <c r="Q497" s="285"/>
      <c r="R497" s="285"/>
      <c r="S497" s="285"/>
      <c r="T497" s="285"/>
      <c r="U497" s="285"/>
      <c r="V497" s="285"/>
      <c r="W497" s="285"/>
      <c r="X497" s="285"/>
      <c r="Y497" s="285"/>
      <c r="Z497" s="285"/>
      <c r="AA497" s="285"/>
      <c r="AB497" s="285"/>
      <c r="AC497" s="285"/>
      <c r="AD497" s="285"/>
    </row>
    <row r="498" spans="1:30" x14ac:dyDescent="0.35">
      <c r="A498"/>
      <c r="B498"/>
      <c r="C498"/>
      <c r="D498"/>
      <c r="E498"/>
      <c r="F498"/>
      <c r="G498"/>
      <c r="H498"/>
      <c r="I498"/>
      <c r="J498"/>
      <c r="K498" s="352"/>
      <c r="L498" s="285"/>
      <c r="M498" s="285"/>
      <c r="N498" s="285"/>
      <c r="O498" s="285"/>
      <c r="P498" s="285"/>
      <c r="Q498" s="285"/>
      <c r="R498" s="285"/>
      <c r="S498" s="285"/>
      <c r="T498" s="285"/>
      <c r="U498" s="285"/>
      <c r="V498" s="285"/>
      <c r="W498" s="285"/>
      <c r="X498" s="285"/>
      <c r="Y498" s="285"/>
      <c r="Z498" s="285"/>
      <c r="AA498" s="285"/>
      <c r="AB498" s="285"/>
      <c r="AC498" s="285"/>
      <c r="AD498" s="285"/>
    </row>
    <row r="499" spans="1:30" x14ac:dyDescent="0.35">
      <c r="A499"/>
      <c r="B499"/>
      <c r="C499"/>
      <c r="D499"/>
      <c r="E499"/>
      <c r="F499"/>
      <c r="G499"/>
      <c r="H499"/>
      <c r="I499"/>
      <c r="J499"/>
      <c r="K499" s="352"/>
      <c r="L499" s="285"/>
      <c r="M499" s="285"/>
      <c r="N499" s="285"/>
      <c r="O499" s="285"/>
      <c r="P499" s="285"/>
      <c r="Q499" s="285"/>
      <c r="R499" s="285"/>
      <c r="S499" s="285"/>
      <c r="T499" s="285"/>
      <c r="U499" s="285"/>
      <c r="V499" s="285"/>
      <c r="W499" s="285"/>
      <c r="X499" s="285"/>
      <c r="Y499" s="285"/>
      <c r="Z499" s="285"/>
      <c r="AA499" s="285"/>
      <c r="AB499" s="285"/>
      <c r="AC499" s="285"/>
      <c r="AD499" s="285"/>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19A61-B7B4-468F-89B4-268FD4BF6157}">
  <sheetPr codeName="Sheet1"/>
  <dimension ref="A1:BZ580"/>
  <sheetViews>
    <sheetView zoomScale="85" zoomScaleNormal="85" workbookViewId="0">
      <selection activeCell="AT286" sqref="AT286"/>
    </sheetView>
  </sheetViews>
  <sheetFormatPr defaultColWidth="10.6640625" defaultRowHeight="15.5" x14ac:dyDescent="0.35"/>
  <cols>
    <col min="1" max="1" width="4.33203125" style="112" bestFit="1" customWidth="1"/>
    <col min="2" max="2" width="11.6640625" style="112" bestFit="1" customWidth="1"/>
    <col min="3" max="3" width="46.83203125" style="112" bestFit="1" customWidth="1"/>
    <col min="4" max="4" width="4.1640625" style="113" bestFit="1" customWidth="1"/>
    <col min="5" max="5" width="9.5" style="112" bestFit="1" customWidth="1"/>
    <col min="6" max="6" width="9.1640625" style="113" bestFit="1" customWidth="1"/>
    <col min="7" max="7" width="14.33203125" style="113" bestFit="1" customWidth="1"/>
    <col min="8" max="11" width="9.5" style="113" bestFit="1" customWidth="1"/>
    <col min="12" max="12" width="10.5" style="113" bestFit="1" customWidth="1"/>
    <col min="13" max="13" width="14.1640625" style="113" bestFit="1" customWidth="1"/>
    <col min="14" max="14" width="7.1640625" style="113" bestFit="1" customWidth="1"/>
    <col min="15" max="15" width="8" style="113" bestFit="1" customWidth="1"/>
    <col min="16" max="16" width="11.6640625" style="113" bestFit="1" customWidth="1"/>
    <col min="17" max="21" width="7.1640625" style="113" bestFit="1" customWidth="1"/>
    <col min="22" max="22" width="11" style="113" bestFit="1" customWidth="1"/>
    <col min="23" max="24" width="9.83203125" style="113" bestFit="1" customWidth="1"/>
    <col min="25" max="25" width="7.5" style="112" bestFit="1" customWidth="1"/>
    <col min="26" max="26" width="13.1640625" style="112" bestFit="1" customWidth="1"/>
    <col min="27" max="30" width="6.4140625" style="112" bestFit="1" customWidth="1"/>
    <col min="31" max="31" width="10.5" style="112" bestFit="1" customWidth="1"/>
    <col min="32" max="32" width="14.1640625" style="112" bestFit="1" customWidth="1"/>
    <col min="33" max="33" width="6.83203125" style="112" bestFit="1" customWidth="1"/>
    <col min="34" max="34" width="8" style="112" bestFit="1" customWidth="1"/>
    <col min="35" max="35" width="11.6640625" style="112" bestFit="1" customWidth="1"/>
    <col min="36" max="40" width="6.4140625" style="112" bestFit="1" customWidth="1"/>
    <col min="41" max="41" width="9.4140625" style="112" bestFit="1" customWidth="1"/>
    <col min="42" max="43" width="9.83203125" style="112" bestFit="1" customWidth="1"/>
    <col min="44" max="45" width="7.5" style="112" bestFit="1" customWidth="1"/>
    <col min="46" max="46" width="4.33203125" style="112" bestFit="1" customWidth="1"/>
    <col min="47" max="47" width="5" style="112" bestFit="1" customWidth="1"/>
    <col min="48" max="48" width="4.33203125" style="112" bestFit="1" customWidth="1"/>
    <col min="49" max="49" width="9.5" style="113" bestFit="1" customWidth="1"/>
    <col min="50" max="53" width="9.5" style="112" bestFit="1" customWidth="1"/>
    <col min="54" max="54" width="10.33203125" style="112" bestFit="1" customWidth="1"/>
    <col min="55" max="55" width="9.5" style="113" bestFit="1" customWidth="1"/>
    <col min="56" max="56" width="9.5" style="112" bestFit="1" customWidth="1"/>
    <col min="57" max="57" width="9.5" style="113" bestFit="1" customWidth="1"/>
    <col min="58" max="58" width="9.5" style="112" bestFit="1" customWidth="1"/>
    <col min="59" max="59" width="9.5" style="113" bestFit="1" customWidth="1"/>
    <col min="60" max="60" width="9.5" style="112" bestFit="1" customWidth="1"/>
    <col min="61" max="61" width="9.5" style="113" bestFit="1" customWidth="1"/>
    <col min="62" max="62" width="9.5" style="112" bestFit="1" customWidth="1"/>
    <col min="63" max="63" width="9.5" style="113" bestFit="1" customWidth="1"/>
    <col min="64" max="64" width="9.5" style="112" bestFit="1" customWidth="1"/>
    <col min="65" max="65" width="9.5" style="113" bestFit="1" customWidth="1"/>
    <col min="66" max="66" width="9.5" style="112" bestFit="1" customWidth="1"/>
    <col min="67" max="67" width="9.5" style="113" bestFit="1" customWidth="1"/>
    <col min="68" max="71" width="9.5" style="112" bestFit="1" customWidth="1"/>
    <col min="72" max="72" width="10.33203125" style="112" bestFit="1" customWidth="1"/>
    <col min="73" max="73" width="10.6640625" style="312" customWidth="1"/>
    <col min="74" max="74" width="10.6640625" style="289" customWidth="1"/>
    <col min="75" max="75" width="10.6640625" style="312" customWidth="1"/>
    <col min="76" max="76" width="10.6640625" style="289" customWidth="1"/>
    <col min="77" max="299" width="8.83203125" style="112" customWidth="1"/>
    <col min="300" max="300" width="8.33203125" style="112" customWidth="1"/>
    <col min="301" max="301" width="14.83203125" style="112" customWidth="1"/>
    <col min="302" max="302" width="7.83203125" style="112" customWidth="1"/>
    <col min="303" max="303" width="9.83203125" style="112" customWidth="1"/>
    <col min="304" max="306" width="6.83203125" style="112" customWidth="1"/>
    <col min="307" max="309" width="8.83203125" style="112" customWidth="1"/>
    <col min="310" max="310" width="2.83203125" style="112" customWidth="1"/>
    <col min="311" max="311" width="9.83203125" style="112" customWidth="1"/>
    <col min="312" max="314" width="6.83203125" style="112" customWidth="1"/>
    <col min="315" max="317" width="8.83203125" style="112" customWidth="1"/>
    <col min="318" max="319" width="5.1640625" style="112" customWidth="1"/>
    <col min="320" max="320" width="2.83203125" style="112" customWidth="1"/>
    <col min="321" max="555" width="8.83203125" style="112" customWidth="1"/>
    <col min="556" max="556" width="8.33203125" style="112" customWidth="1"/>
    <col min="557" max="557" width="14.83203125" style="112" customWidth="1"/>
    <col min="558" max="558" width="7.83203125" style="112" customWidth="1"/>
    <col min="559" max="559" width="9.83203125" style="112" customWidth="1"/>
    <col min="560" max="562" width="6.83203125" style="112" customWidth="1"/>
    <col min="563" max="565" width="8.83203125" style="112" customWidth="1"/>
    <col min="566" max="566" width="2.83203125" style="112" customWidth="1"/>
    <col min="567" max="567" width="9.83203125" style="112" customWidth="1"/>
    <col min="568" max="570" width="6.83203125" style="112" customWidth="1"/>
    <col min="571" max="573" width="8.83203125" style="112" customWidth="1"/>
    <col min="574" max="575" width="5.1640625" style="112" customWidth="1"/>
    <col min="576" max="576" width="2.83203125" style="112" customWidth="1"/>
    <col min="577" max="811" width="8.83203125" style="112" customWidth="1"/>
    <col min="812" max="812" width="8.33203125" style="112" customWidth="1"/>
    <col min="813" max="813" width="14.83203125" style="112" customWidth="1"/>
    <col min="814" max="814" width="7.83203125" style="112" customWidth="1"/>
    <col min="815" max="815" width="9.83203125" style="112" customWidth="1"/>
    <col min="816" max="818" width="6.83203125" style="112" customWidth="1"/>
    <col min="819" max="821" width="8.83203125" style="112" customWidth="1"/>
    <col min="822" max="822" width="2.83203125" style="112" customWidth="1"/>
    <col min="823" max="823" width="9.83203125" style="112" customWidth="1"/>
    <col min="824" max="826" width="6.83203125" style="112" customWidth="1"/>
    <col min="827" max="829" width="8.83203125" style="112" customWidth="1"/>
    <col min="830" max="831" width="5.1640625" style="112" customWidth="1"/>
    <col min="832" max="832" width="2.83203125" style="112" customWidth="1"/>
    <col min="833" max="1067" width="8.83203125" style="112" customWidth="1"/>
    <col min="1068" max="1068" width="8.33203125" style="112" customWidth="1"/>
    <col min="1069" max="1069" width="14.83203125" style="112" customWidth="1"/>
    <col min="1070" max="1070" width="7.83203125" style="112" customWidth="1"/>
    <col min="1071" max="1071" width="9.83203125" style="112" customWidth="1"/>
    <col min="1072" max="1074" width="6.83203125" style="112" customWidth="1"/>
    <col min="1075" max="1077" width="8.83203125" style="112" customWidth="1"/>
    <col min="1078" max="1078" width="2.83203125" style="112" customWidth="1"/>
    <col min="1079" max="1079" width="9.83203125" style="112" customWidth="1"/>
    <col min="1080" max="1082" width="6.83203125" style="112" customWidth="1"/>
    <col min="1083" max="1085" width="8.83203125" style="112" customWidth="1"/>
    <col min="1086" max="1087" width="5.1640625" style="112" customWidth="1"/>
    <col min="1088" max="1088" width="2.83203125" style="112" customWidth="1"/>
    <col min="1089" max="1323" width="8.83203125" style="112" customWidth="1"/>
    <col min="1324" max="1324" width="8.33203125" style="112" customWidth="1"/>
    <col min="1325" max="1325" width="14.83203125" style="112" customWidth="1"/>
    <col min="1326" max="1326" width="7.83203125" style="112" customWidth="1"/>
    <col min="1327" max="1327" width="9.83203125" style="112" customWidth="1"/>
    <col min="1328" max="1330" width="6.83203125" style="112" customWidth="1"/>
    <col min="1331" max="1333" width="8.83203125" style="112" customWidth="1"/>
    <col min="1334" max="1334" width="2.83203125" style="112" customWidth="1"/>
    <col min="1335" max="1335" width="9.83203125" style="112" customWidth="1"/>
    <col min="1336" max="1338" width="6.83203125" style="112" customWidth="1"/>
    <col min="1339" max="1341" width="8.83203125" style="112" customWidth="1"/>
    <col min="1342" max="1343" width="5.1640625" style="112" customWidth="1"/>
    <col min="1344" max="1344" width="2.83203125" style="112" customWidth="1"/>
    <col min="1345" max="1579" width="8.83203125" style="112" customWidth="1"/>
    <col min="1580" max="1580" width="8.33203125" style="112" customWidth="1"/>
    <col min="1581" max="1581" width="14.83203125" style="112" customWidth="1"/>
    <col min="1582" max="1582" width="7.83203125" style="112" customWidth="1"/>
    <col min="1583" max="1583" width="9.83203125" style="112" customWidth="1"/>
    <col min="1584" max="1586" width="6.83203125" style="112" customWidth="1"/>
    <col min="1587" max="1589" width="8.83203125" style="112" customWidth="1"/>
    <col min="1590" max="1590" width="2.83203125" style="112" customWidth="1"/>
    <col min="1591" max="1591" width="9.83203125" style="112" customWidth="1"/>
    <col min="1592" max="1594" width="6.83203125" style="112" customWidth="1"/>
    <col min="1595" max="1597" width="8.83203125" style="112" customWidth="1"/>
    <col min="1598" max="1599" width="5.1640625" style="112" customWidth="1"/>
    <col min="1600" max="1600" width="2.83203125" style="112" customWidth="1"/>
    <col min="1601" max="1835" width="8.83203125" style="112" customWidth="1"/>
    <col min="1836" max="1836" width="8.33203125" style="112" customWidth="1"/>
    <col min="1837" max="1837" width="14.83203125" style="112" customWidth="1"/>
    <col min="1838" max="1838" width="7.83203125" style="112" customWidth="1"/>
    <col min="1839" max="1839" width="9.83203125" style="112" customWidth="1"/>
    <col min="1840" max="1842" width="6.83203125" style="112" customWidth="1"/>
    <col min="1843" max="1845" width="8.83203125" style="112" customWidth="1"/>
    <col min="1846" max="1846" width="2.83203125" style="112" customWidth="1"/>
    <col min="1847" max="1847" width="9.83203125" style="112" customWidth="1"/>
    <col min="1848" max="1850" width="6.83203125" style="112" customWidth="1"/>
    <col min="1851" max="1853" width="8.83203125" style="112" customWidth="1"/>
    <col min="1854" max="1855" width="5.1640625" style="112" customWidth="1"/>
    <col min="1856" max="1856" width="2.83203125" style="112" customWidth="1"/>
    <col min="1857" max="2091" width="8.83203125" style="112" customWidth="1"/>
    <col min="2092" max="2092" width="8.33203125" style="112" customWidth="1"/>
    <col min="2093" max="2093" width="14.83203125" style="112" customWidth="1"/>
    <col min="2094" max="2094" width="7.83203125" style="112" customWidth="1"/>
    <col min="2095" max="2095" width="9.83203125" style="112" customWidth="1"/>
    <col min="2096" max="2098" width="6.83203125" style="112" customWidth="1"/>
    <col min="2099" max="2101" width="8.83203125" style="112" customWidth="1"/>
    <col min="2102" max="2102" width="2.83203125" style="112" customWidth="1"/>
    <col min="2103" max="2103" width="9.83203125" style="112" customWidth="1"/>
    <col min="2104" max="2106" width="6.83203125" style="112" customWidth="1"/>
    <col min="2107" max="2109" width="8.83203125" style="112" customWidth="1"/>
    <col min="2110" max="2111" width="5.1640625" style="112" customWidth="1"/>
    <col min="2112" max="2112" width="2.83203125" style="112" customWidth="1"/>
    <col min="2113" max="2347" width="8.83203125" style="112" customWidth="1"/>
    <col min="2348" max="2348" width="8.33203125" style="112" customWidth="1"/>
    <col min="2349" max="2349" width="14.83203125" style="112" customWidth="1"/>
    <col min="2350" max="2350" width="7.83203125" style="112" customWidth="1"/>
    <col min="2351" max="2351" width="9.83203125" style="112" customWidth="1"/>
    <col min="2352" max="2354" width="6.83203125" style="112" customWidth="1"/>
    <col min="2355" max="2357" width="8.83203125" style="112" customWidth="1"/>
    <col min="2358" max="2358" width="2.83203125" style="112" customWidth="1"/>
    <col min="2359" max="2359" width="9.83203125" style="112" customWidth="1"/>
    <col min="2360" max="2362" width="6.83203125" style="112" customWidth="1"/>
    <col min="2363" max="2365" width="8.83203125" style="112" customWidth="1"/>
    <col min="2366" max="2367" width="5.1640625" style="112" customWidth="1"/>
    <col min="2368" max="2368" width="2.83203125" style="112" customWidth="1"/>
    <col min="2369" max="2603" width="8.83203125" style="112" customWidth="1"/>
    <col min="2604" max="2604" width="8.33203125" style="112" customWidth="1"/>
    <col min="2605" max="2605" width="14.83203125" style="112" customWidth="1"/>
    <col min="2606" max="2606" width="7.83203125" style="112" customWidth="1"/>
    <col min="2607" max="2607" width="9.83203125" style="112" customWidth="1"/>
    <col min="2608" max="2610" width="6.83203125" style="112" customWidth="1"/>
    <col min="2611" max="2613" width="8.83203125" style="112" customWidth="1"/>
    <col min="2614" max="2614" width="2.83203125" style="112" customWidth="1"/>
    <col min="2615" max="2615" width="9.83203125" style="112" customWidth="1"/>
    <col min="2616" max="2618" width="6.83203125" style="112" customWidth="1"/>
    <col min="2619" max="2621" width="8.83203125" style="112" customWidth="1"/>
    <col min="2622" max="2623" width="5.1640625" style="112" customWidth="1"/>
    <col min="2624" max="2624" width="2.83203125" style="112" customWidth="1"/>
    <col min="2625" max="2859" width="8.83203125" style="112" customWidth="1"/>
    <col min="2860" max="2860" width="8.33203125" style="112" customWidth="1"/>
    <col min="2861" max="2861" width="14.83203125" style="112" customWidth="1"/>
    <col min="2862" max="2862" width="7.83203125" style="112" customWidth="1"/>
    <col min="2863" max="2863" width="9.83203125" style="112" customWidth="1"/>
    <col min="2864" max="2866" width="6.83203125" style="112" customWidth="1"/>
    <col min="2867" max="2869" width="8.83203125" style="112" customWidth="1"/>
    <col min="2870" max="2870" width="2.83203125" style="112" customWidth="1"/>
    <col min="2871" max="2871" width="9.83203125" style="112" customWidth="1"/>
    <col min="2872" max="2874" width="6.83203125" style="112" customWidth="1"/>
    <col min="2875" max="2877" width="8.83203125" style="112" customWidth="1"/>
    <col min="2878" max="2879" width="5.1640625" style="112" customWidth="1"/>
    <col min="2880" max="2880" width="2.83203125" style="112" customWidth="1"/>
    <col min="2881" max="3115" width="8.83203125" style="112" customWidth="1"/>
    <col min="3116" max="3116" width="8.33203125" style="112" customWidth="1"/>
    <col min="3117" max="3117" width="14.83203125" style="112" customWidth="1"/>
    <col min="3118" max="3118" width="7.83203125" style="112" customWidth="1"/>
    <col min="3119" max="3119" width="9.83203125" style="112" customWidth="1"/>
    <col min="3120" max="3122" width="6.83203125" style="112" customWidth="1"/>
    <col min="3123" max="3125" width="8.83203125" style="112" customWidth="1"/>
    <col min="3126" max="3126" width="2.83203125" style="112" customWidth="1"/>
    <col min="3127" max="3127" width="9.83203125" style="112" customWidth="1"/>
    <col min="3128" max="3130" width="6.83203125" style="112" customWidth="1"/>
    <col min="3131" max="3133" width="8.83203125" style="112" customWidth="1"/>
    <col min="3134" max="3135" width="5.1640625" style="112" customWidth="1"/>
    <col min="3136" max="3136" width="2.83203125" style="112" customWidth="1"/>
    <col min="3137" max="3371" width="8.83203125" style="112" customWidth="1"/>
    <col min="3372" max="3372" width="8.33203125" style="112" customWidth="1"/>
    <col min="3373" max="3373" width="14.83203125" style="112" customWidth="1"/>
    <col min="3374" max="3374" width="7.83203125" style="112" customWidth="1"/>
    <col min="3375" max="3375" width="9.83203125" style="112" customWidth="1"/>
    <col min="3376" max="3378" width="6.83203125" style="112" customWidth="1"/>
    <col min="3379" max="3381" width="8.83203125" style="112" customWidth="1"/>
    <col min="3382" max="3382" width="2.83203125" style="112" customWidth="1"/>
    <col min="3383" max="3383" width="9.83203125" style="112" customWidth="1"/>
    <col min="3384" max="3386" width="6.83203125" style="112" customWidth="1"/>
    <col min="3387" max="3389" width="8.83203125" style="112" customWidth="1"/>
    <col min="3390" max="3391" width="5.1640625" style="112" customWidth="1"/>
    <col min="3392" max="3392" width="2.83203125" style="112" customWidth="1"/>
    <col min="3393" max="3627" width="8.83203125" style="112" customWidth="1"/>
    <col min="3628" max="3628" width="8.33203125" style="112" customWidth="1"/>
    <col min="3629" max="3629" width="14.83203125" style="112" customWidth="1"/>
    <col min="3630" max="3630" width="7.83203125" style="112" customWidth="1"/>
    <col min="3631" max="3631" width="9.83203125" style="112" customWidth="1"/>
    <col min="3632" max="3634" width="6.83203125" style="112" customWidth="1"/>
    <col min="3635" max="3637" width="8.83203125" style="112" customWidth="1"/>
    <col min="3638" max="3638" width="2.83203125" style="112" customWidth="1"/>
    <col min="3639" max="3639" width="9.83203125" style="112" customWidth="1"/>
    <col min="3640" max="3642" width="6.83203125" style="112" customWidth="1"/>
    <col min="3643" max="3645" width="8.83203125" style="112" customWidth="1"/>
    <col min="3646" max="3647" width="5.1640625" style="112" customWidth="1"/>
    <col min="3648" max="3648" width="2.83203125" style="112" customWidth="1"/>
    <col min="3649" max="3883" width="8.83203125" style="112" customWidth="1"/>
    <col min="3884" max="3884" width="8.33203125" style="112" customWidth="1"/>
    <col min="3885" max="3885" width="14.83203125" style="112" customWidth="1"/>
    <col min="3886" max="3886" width="7.83203125" style="112" customWidth="1"/>
    <col min="3887" max="3887" width="9.83203125" style="112" customWidth="1"/>
    <col min="3888" max="3890" width="6.83203125" style="112" customWidth="1"/>
    <col min="3891" max="3893" width="8.83203125" style="112" customWidth="1"/>
    <col min="3894" max="3894" width="2.83203125" style="112" customWidth="1"/>
    <col min="3895" max="3895" width="9.83203125" style="112" customWidth="1"/>
    <col min="3896" max="3898" width="6.83203125" style="112" customWidth="1"/>
    <col min="3899" max="3901" width="8.83203125" style="112" customWidth="1"/>
    <col min="3902" max="3903" width="5.1640625" style="112" customWidth="1"/>
    <col min="3904" max="3904" width="2.83203125" style="112" customWidth="1"/>
    <col min="3905" max="4139" width="8.83203125" style="112" customWidth="1"/>
    <col min="4140" max="4140" width="8.33203125" style="112" customWidth="1"/>
    <col min="4141" max="4141" width="14.83203125" style="112" customWidth="1"/>
    <col min="4142" max="4142" width="7.83203125" style="112" customWidth="1"/>
    <col min="4143" max="4143" width="9.83203125" style="112" customWidth="1"/>
    <col min="4144" max="4146" width="6.83203125" style="112" customWidth="1"/>
    <col min="4147" max="4149" width="8.83203125" style="112" customWidth="1"/>
    <col min="4150" max="4150" width="2.83203125" style="112" customWidth="1"/>
    <col min="4151" max="4151" width="9.83203125" style="112" customWidth="1"/>
    <col min="4152" max="4154" width="6.83203125" style="112" customWidth="1"/>
    <col min="4155" max="4157" width="8.83203125" style="112" customWidth="1"/>
    <col min="4158" max="4159" width="5.1640625" style="112" customWidth="1"/>
    <col min="4160" max="4160" width="2.83203125" style="112" customWidth="1"/>
    <col min="4161" max="4395" width="8.83203125" style="112" customWidth="1"/>
    <col min="4396" max="4396" width="8.33203125" style="112" customWidth="1"/>
    <col min="4397" max="4397" width="14.83203125" style="112" customWidth="1"/>
    <col min="4398" max="4398" width="7.83203125" style="112" customWidth="1"/>
    <col min="4399" max="4399" width="9.83203125" style="112" customWidth="1"/>
    <col min="4400" max="4402" width="6.83203125" style="112" customWidth="1"/>
    <col min="4403" max="4405" width="8.83203125" style="112" customWidth="1"/>
    <col min="4406" max="4406" width="2.83203125" style="112" customWidth="1"/>
    <col min="4407" max="4407" width="9.83203125" style="112" customWidth="1"/>
    <col min="4408" max="4410" width="6.83203125" style="112" customWidth="1"/>
    <col min="4411" max="4413" width="8.83203125" style="112" customWidth="1"/>
    <col min="4414" max="4415" width="5.1640625" style="112" customWidth="1"/>
    <col min="4416" max="4416" width="2.83203125" style="112" customWidth="1"/>
    <col min="4417" max="4651" width="8.83203125" style="112" customWidth="1"/>
    <col min="4652" max="4652" width="8.33203125" style="112" customWidth="1"/>
    <col min="4653" max="4653" width="14.83203125" style="112" customWidth="1"/>
    <col min="4654" max="4654" width="7.83203125" style="112" customWidth="1"/>
    <col min="4655" max="4655" width="9.83203125" style="112" customWidth="1"/>
    <col min="4656" max="4658" width="6.83203125" style="112" customWidth="1"/>
    <col min="4659" max="4661" width="8.83203125" style="112" customWidth="1"/>
    <col min="4662" max="4662" width="2.83203125" style="112" customWidth="1"/>
    <col min="4663" max="4663" width="9.83203125" style="112" customWidth="1"/>
    <col min="4664" max="4666" width="6.83203125" style="112" customWidth="1"/>
    <col min="4667" max="4669" width="8.83203125" style="112" customWidth="1"/>
    <col min="4670" max="4671" width="5.1640625" style="112" customWidth="1"/>
    <col min="4672" max="4672" width="2.83203125" style="112" customWidth="1"/>
    <col min="4673" max="4907" width="8.83203125" style="112" customWidth="1"/>
    <col min="4908" max="4908" width="8.33203125" style="112" customWidth="1"/>
    <col min="4909" max="4909" width="14.83203125" style="112" customWidth="1"/>
    <col min="4910" max="4910" width="7.83203125" style="112" customWidth="1"/>
    <col min="4911" max="4911" width="9.83203125" style="112" customWidth="1"/>
    <col min="4912" max="4914" width="6.83203125" style="112" customWidth="1"/>
    <col min="4915" max="4917" width="8.83203125" style="112" customWidth="1"/>
    <col min="4918" max="4918" width="2.83203125" style="112" customWidth="1"/>
    <col min="4919" max="4919" width="9.83203125" style="112" customWidth="1"/>
    <col min="4920" max="4922" width="6.83203125" style="112" customWidth="1"/>
    <col min="4923" max="4925" width="8.83203125" style="112" customWidth="1"/>
    <col min="4926" max="4927" width="5.1640625" style="112" customWidth="1"/>
    <col min="4928" max="4928" width="2.83203125" style="112" customWidth="1"/>
    <col min="4929" max="5163" width="8.83203125" style="112" customWidth="1"/>
    <col min="5164" max="5164" width="8.33203125" style="112" customWidth="1"/>
    <col min="5165" max="5165" width="14.83203125" style="112" customWidth="1"/>
    <col min="5166" max="5166" width="7.83203125" style="112" customWidth="1"/>
    <col min="5167" max="5167" width="9.83203125" style="112" customWidth="1"/>
    <col min="5168" max="5170" width="6.83203125" style="112" customWidth="1"/>
    <col min="5171" max="5173" width="8.83203125" style="112" customWidth="1"/>
    <col min="5174" max="5174" width="2.83203125" style="112" customWidth="1"/>
    <col min="5175" max="5175" width="9.83203125" style="112" customWidth="1"/>
    <col min="5176" max="5178" width="6.83203125" style="112" customWidth="1"/>
    <col min="5179" max="5181" width="8.83203125" style="112" customWidth="1"/>
    <col min="5182" max="5183" width="5.1640625" style="112" customWidth="1"/>
    <col min="5184" max="5184" width="2.83203125" style="112" customWidth="1"/>
    <col min="5185" max="5419" width="8.83203125" style="112" customWidth="1"/>
    <col min="5420" max="5420" width="8.33203125" style="112" customWidth="1"/>
    <col min="5421" max="5421" width="14.83203125" style="112" customWidth="1"/>
    <col min="5422" max="5422" width="7.83203125" style="112" customWidth="1"/>
    <col min="5423" max="5423" width="9.83203125" style="112" customWidth="1"/>
    <col min="5424" max="5426" width="6.83203125" style="112" customWidth="1"/>
    <col min="5427" max="5429" width="8.83203125" style="112" customWidth="1"/>
    <col min="5430" max="5430" width="2.83203125" style="112" customWidth="1"/>
    <col min="5431" max="5431" width="9.83203125" style="112" customWidth="1"/>
    <col min="5432" max="5434" width="6.83203125" style="112" customWidth="1"/>
    <col min="5435" max="5437" width="8.83203125" style="112" customWidth="1"/>
    <col min="5438" max="5439" width="5.1640625" style="112" customWidth="1"/>
    <col min="5440" max="5440" width="2.83203125" style="112" customWidth="1"/>
    <col min="5441" max="5675" width="8.83203125" style="112" customWidth="1"/>
    <col min="5676" max="5676" width="8.33203125" style="112" customWidth="1"/>
    <col min="5677" max="5677" width="14.83203125" style="112" customWidth="1"/>
    <col min="5678" max="5678" width="7.83203125" style="112" customWidth="1"/>
    <col min="5679" max="5679" width="9.83203125" style="112" customWidth="1"/>
    <col min="5680" max="5682" width="6.83203125" style="112" customWidth="1"/>
    <col min="5683" max="5685" width="8.83203125" style="112" customWidth="1"/>
    <col min="5686" max="5686" width="2.83203125" style="112" customWidth="1"/>
    <col min="5687" max="5687" width="9.83203125" style="112" customWidth="1"/>
    <col min="5688" max="5690" width="6.83203125" style="112" customWidth="1"/>
    <col min="5691" max="5693" width="8.83203125" style="112" customWidth="1"/>
    <col min="5694" max="5695" width="5.1640625" style="112" customWidth="1"/>
    <col min="5696" max="5696" width="2.83203125" style="112" customWidth="1"/>
    <col min="5697" max="5931" width="8.83203125" style="112" customWidth="1"/>
    <col min="5932" max="5932" width="8.33203125" style="112" customWidth="1"/>
    <col min="5933" max="5933" width="14.83203125" style="112" customWidth="1"/>
    <col min="5934" max="5934" width="7.83203125" style="112" customWidth="1"/>
    <col min="5935" max="5935" width="9.83203125" style="112" customWidth="1"/>
    <col min="5936" max="5938" width="6.83203125" style="112" customWidth="1"/>
    <col min="5939" max="5941" width="8.83203125" style="112" customWidth="1"/>
    <col min="5942" max="5942" width="2.83203125" style="112" customWidth="1"/>
    <col min="5943" max="5943" width="9.83203125" style="112" customWidth="1"/>
    <col min="5944" max="5946" width="6.83203125" style="112" customWidth="1"/>
    <col min="5947" max="5949" width="8.83203125" style="112" customWidth="1"/>
    <col min="5950" max="5951" width="5.1640625" style="112" customWidth="1"/>
    <col min="5952" max="5952" width="2.83203125" style="112" customWidth="1"/>
    <col min="5953" max="6187" width="8.83203125" style="112" customWidth="1"/>
    <col min="6188" max="6188" width="8.33203125" style="112" customWidth="1"/>
    <col min="6189" max="6189" width="14.83203125" style="112" customWidth="1"/>
    <col min="6190" max="6190" width="7.83203125" style="112" customWidth="1"/>
    <col min="6191" max="6191" width="9.83203125" style="112" customWidth="1"/>
    <col min="6192" max="6194" width="6.83203125" style="112" customWidth="1"/>
    <col min="6195" max="6197" width="8.83203125" style="112" customWidth="1"/>
    <col min="6198" max="6198" width="2.83203125" style="112" customWidth="1"/>
    <col min="6199" max="6199" width="9.83203125" style="112" customWidth="1"/>
    <col min="6200" max="6202" width="6.83203125" style="112" customWidth="1"/>
    <col min="6203" max="6205" width="8.83203125" style="112" customWidth="1"/>
    <col min="6206" max="6207" width="5.1640625" style="112" customWidth="1"/>
    <col min="6208" max="6208" width="2.83203125" style="112" customWidth="1"/>
    <col min="6209" max="6443" width="8.83203125" style="112" customWidth="1"/>
    <col min="6444" max="6444" width="8.33203125" style="112" customWidth="1"/>
    <col min="6445" max="6445" width="14.83203125" style="112" customWidth="1"/>
    <col min="6446" max="6446" width="7.83203125" style="112" customWidth="1"/>
    <col min="6447" max="6447" width="9.83203125" style="112" customWidth="1"/>
    <col min="6448" max="6450" width="6.83203125" style="112" customWidth="1"/>
    <col min="6451" max="6453" width="8.83203125" style="112" customWidth="1"/>
    <col min="6454" max="6454" width="2.83203125" style="112" customWidth="1"/>
    <col min="6455" max="6455" width="9.83203125" style="112" customWidth="1"/>
    <col min="6456" max="6458" width="6.83203125" style="112" customWidth="1"/>
    <col min="6459" max="6461" width="8.83203125" style="112" customWidth="1"/>
    <col min="6462" max="6463" width="5.1640625" style="112" customWidth="1"/>
    <col min="6464" max="6464" width="2.83203125" style="112" customWidth="1"/>
    <col min="6465" max="6699" width="8.83203125" style="112" customWidth="1"/>
    <col min="6700" max="6700" width="8.33203125" style="112" customWidth="1"/>
    <col min="6701" max="6701" width="14.83203125" style="112" customWidth="1"/>
    <col min="6702" max="6702" width="7.83203125" style="112" customWidth="1"/>
    <col min="6703" max="6703" width="9.83203125" style="112" customWidth="1"/>
    <col min="6704" max="6706" width="6.83203125" style="112" customWidth="1"/>
    <col min="6707" max="6709" width="8.83203125" style="112" customWidth="1"/>
    <col min="6710" max="6710" width="2.83203125" style="112" customWidth="1"/>
    <col min="6711" max="6711" width="9.83203125" style="112" customWidth="1"/>
    <col min="6712" max="6714" width="6.83203125" style="112" customWidth="1"/>
    <col min="6715" max="6717" width="8.83203125" style="112" customWidth="1"/>
    <col min="6718" max="6719" width="5.1640625" style="112" customWidth="1"/>
    <col min="6720" max="6720" width="2.83203125" style="112" customWidth="1"/>
    <col min="6721" max="6955" width="8.83203125" style="112" customWidth="1"/>
    <col min="6956" max="6956" width="8.33203125" style="112" customWidth="1"/>
    <col min="6957" max="6957" width="14.83203125" style="112" customWidth="1"/>
    <col min="6958" max="6958" width="7.83203125" style="112" customWidth="1"/>
    <col min="6959" max="6959" width="9.83203125" style="112" customWidth="1"/>
    <col min="6960" max="6962" width="6.83203125" style="112" customWidth="1"/>
    <col min="6963" max="6965" width="8.83203125" style="112" customWidth="1"/>
    <col min="6966" max="6966" width="2.83203125" style="112" customWidth="1"/>
    <col min="6967" max="6967" width="9.83203125" style="112" customWidth="1"/>
    <col min="6968" max="6970" width="6.83203125" style="112" customWidth="1"/>
    <col min="6971" max="6973" width="8.83203125" style="112" customWidth="1"/>
    <col min="6974" max="6975" width="5.1640625" style="112" customWidth="1"/>
    <col min="6976" max="6976" width="2.83203125" style="112" customWidth="1"/>
    <col min="6977" max="7211" width="8.83203125" style="112" customWidth="1"/>
    <col min="7212" max="7212" width="8.33203125" style="112" customWidth="1"/>
    <col min="7213" max="7213" width="14.83203125" style="112" customWidth="1"/>
    <col min="7214" max="7214" width="7.83203125" style="112" customWidth="1"/>
    <col min="7215" max="7215" width="9.83203125" style="112" customWidth="1"/>
    <col min="7216" max="7218" width="6.83203125" style="112" customWidth="1"/>
    <col min="7219" max="7221" width="8.83203125" style="112" customWidth="1"/>
    <col min="7222" max="7222" width="2.83203125" style="112" customWidth="1"/>
    <col min="7223" max="7223" width="9.83203125" style="112" customWidth="1"/>
    <col min="7224" max="7226" width="6.83203125" style="112" customWidth="1"/>
    <col min="7227" max="7229" width="8.83203125" style="112" customWidth="1"/>
    <col min="7230" max="7231" width="5.1640625" style="112" customWidth="1"/>
    <col min="7232" max="7232" width="2.83203125" style="112" customWidth="1"/>
    <col min="7233" max="7467" width="8.83203125" style="112" customWidth="1"/>
    <col min="7468" max="7468" width="8.33203125" style="112" customWidth="1"/>
    <col min="7469" max="7469" width="14.83203125" style="112" customWidth="1"/>
    <col min="7470" max="7470" width="7.83203125" style="112" customWidth="1"/>
    <col min="7471" max="7471" width="9.83203125" style="112" customWidth="1"/>
    <col min="7472" max="7474" width="6.83203125" style="112" customWidth="1"/>
    <col min="7475" max="7477" width="8.83203125" style="112" customWidth="1"/>
    <col min="7478" max="7478" width="2.83203125" style="112" customWidth="1"/>
    <col min="7479" max="7479" width="9.83203125" style="112" customWidth="1"/>
    <col min="7480" max="7482" width="6.83203125" style="112" customWidth="1"/>
    <col min="7483" max="7485" width="8.83203125" style="112" customWidth="1"/>
    <col min="7486" max="7487" width="5.1640625" style="112" customWidth="1"/>
    <col min="7488" max="7488" width="2.83203125" style="112" customWidth="1"/>
    <col min="7489" max="7723" width="8.83203125" style="112" customWidth="1"/>
    <col min="7724" max="7724" width="8.33203125" style="112" customWidth="1"/>
    <col min="7725" max="7725" width="14.83203125" style="112" customWidth="1"/>
    <col min="7726" max="7726" width="7.83203125" style="112" customWidth="1"/>
    <col min="7727" max="7727" width="9.83203125" style="112" customWidth="1"/>
    <col min="7728" max="7730" width="6.83203125" style="112" customWidth="1"/>
    <col min="7731" max="7733" width="8.83203125" style="112" customWidth="1"/>
    <col min="7734" max="7734" width="2.83203125" style="112" customWidth="1"/>
    <col min="7735" max="7735" width="9.83203125" style="112" customWidth="1"/>
    <col min="7736" max="7738" width="6.83203125" style="112" customWidth="1"/>
    <col min="7739" max="7741" width="8.83203125" style="112" customWidth="1"/>
    <col min="7742" max="7743" width="5.1640625" style="112" customWidth="1"/>
    <col min="7744" max="7744" width="2.83203125" style="112" customWidth="1"/>
    <col min="7745" max="7979" width="8.83203125" style="112" customWidth="1"/>
    <col min="7980" max="7980" width="8.33203125" style="112" customWidth="1"/>
    <col min="7981" max="7981" width="14.83203125" style="112" customWidth="1"/>
    <col min="7982" max="7982" width="7.83203125" style="112" customWidth="1"/>
    <col min="7983" max="7983" width="9.83203125" style="112" customWidth="1"/>
    <col min="7984" max="7986" width="6.83203125" style="112" customWidth="1"/>
    <col min="7987" max="7989" width="8.83203125" style="112" customWidth="1"/>
    <col min="7990" max="7990" width="2.83203125" style="112" customWidth="1"/>
    <col min="7991" max="7991" width="9.83203125" style="112" customWidth="1"/>
    <col min="7992" max="7994" width="6.83203125" style="112" customWidth="1"/>
    <col min="7995" max="7997" width="8.83203125" style="112" customWidth="1"/>
    <col min="7998" max="7999" width="5.1640625" style="112" customWidth="1"/>
    <col min="8000" max="8000" width="2.83203125" style="112" customWidth="1"/>
    <col min="8001" max="8235" width="8.83203125" style="112" customWidth="1"/>
    <col min="8236" max="8236" width="8.33203125" style="112" customWidth="1"/>
    <col min="8237" max="8237" width="14.83203125" style="112" customWidth="1"/>
    <col min="8238" max="8238" width="7.83203125" style="112" customWidth="1"/>
    <col min="8239" max="8239" width="9.83203125" style="112" customWidth="1"/>
    <col min="8240" max="8242" width="6.83203125" style="112" customWidth="1"/>
    <col min="8243" max="8245" width="8.83203125" style="112" customWidth="1"/>
    <col min="8246" max="8246" width="2.83203125" style="112" customWidth="1"/>
    <col min="8247" max="8247" width="9.83203125" style="112" customWidth="1"/>
    <col min="8248" max="8250" width="6.83203125" style="112" customWidth="1"/>
    <col min="8251" max="8253" width="8.83203125" style="112" customWidth="1"/>
    <col min="8254" max="8255" width="5.1640625" style="112" customWidth="1"/>
    <col min="8256" max="8256" width="2.83203125" style="112" customWidth="1"/>
    <col min="8257" max="8491" width="8.83203125" style="112" customWidth="1"/>
    <col min="8492" max="8492" width="8.33203125" style="112" customWidth="1"/>
    <col min="8493" max="8493" width="14.83203125" style="112" customWidth="1"/>
    <col min="8494" max="8494" width="7.83203125" style="112" customWidth="1"/>
    <col min="8495" max="8495" width="9.83203125" style="112" customWidth="1"/>
    <col min="8496" max="8498" width="6.83203125" style="112" customWidth="1"/>
    <col min="8499" max="8501" width="8.83203125" style="112" customWidth="1"/>
    <col min="8502" max="8502" width="2.83203125" style="112" customWidth="1"/>
    <col min="8503" max="8503" width="9.83203125" style="112" customWidth="1"/>
    <col min="8504" max="8506" width="6.83203125" style="112" customWidth="1"/>
    <col min="8507" max="8509" width="8.83203125" style="112" customWidth="1"/>
    <col min="8510" max="8511" width="5.1640625" style="112" customWidth="1"/>
    <col min="8512" max="8512" width="2.83203125" style="112" customWidth="1"/>
    <col min="8513" max="8747" width="8.83203125" style="112" customWidth="1"/>
    <col min="8748" max="8748" width="8.33203125" style="112" customWidth="1"/>
    <col min="8749" max="8749" width="14.83203125" style="112" customWidth="1"/>
    <col min="8750" max="8750" width="7.83203125" style="112" customWidth="1"/>
    <col min="8751" max="8751" width="9.83203125" style="112" customWidth="1"/>
    <col min="8752" max="8754" width="6.83203125" style="112" customWidth="1"/>
    <col min="8755" max="8757" width="8.83203125" style="112" customWidth="1"/>
    <col min="8758" max="8758" width="2.83203125" style="112" customWidth="1"/>
    <col min="8759" max="8759" width="9.83203125" style="112" customWidth="1"/>
    <col min="8760" max="8762" width="6.83203125" style="112" customWidth="1"/>
    <col min="8763" max="8765" width="8.83203125" style="112" customWidth="1"/>
    <col min="8766" max="8767" width="5.1640625" style="112" customWidth="1"/>
    <col min="8768" max="8768" width="2.83203125" style="112" customWidth="1"/>
    <col min="8769" max="9003" width="8.83203125" style="112" customWidth="1"/>
    <col min="9004" max="9004" width="8.33203125" style="112" customWidth="1"/>
    <col min="9005" max="9005" width="14.83203125" style="112" customWidth="1"/>
    <col min="9006" max="9006" width="7.83203125" style="112" customWidth="1"/>
    <col min="9007" max="9007" width="9.83203125" style="112" customWidth="1"/>
    <col min="9008" max="9010" width="6.83203125" style="112" customWidth="1"/>
    <col min="9011" max="9013" width="8.83203125" style="112" customWidth="1"/>
    <col min="9014" max="9014" width="2.83203125" style="112" customWidth="1"/>
    <col min="9015" max="9015" width="9.83203125" style="112" customWidth="1"/>
    <col min="9016" max="9018" width="6.83203125" style="112" customWidth="1"/>
    <col min="9019" max="9021" width="8.83203125" style="112" customWidth="1"/>
    <col min="9022" max="9023" width="5.1640625" style="112" customWidth="1"/>
    <col min="9024" max="9024" width="2.83203125" style="112" customWidth="1"/>
    <col min="9025" max="9259" width="8.83203125" style="112" customWidth="1"/>
    <col min="9260" max="9260" width="8.33203125" style="112" customWidth="1"/>
    <col min="9261" max="9261" width="14.83203125" style="112" customWidth="1"/>
    <col min="9262" max="9262" width="7.83203125" style="112" customWidth="1"/>
    <col min="9263" max="9263" width="9.83203125" style="112" customWidth="1"/>
    <col min="9264" max="9266" width="6.83203125" style="112" customWidth="1"/>
    <col min="9267" max="9269" width="8.83203125" style="112" customWidth="1"/>
    <col min="9270" max="9270" width="2.83203125" style="112" customWidth="1"/>
    <col min="9271" max="9271" width="9.83203125" style="112" customWidth="1"/>
    <col min="9272" max="9274" width="6.83203125" style="112" customWidth="1"/>
    <col min="9275" max="9277" width="8.83203125" style="112" customWidth="1"/>
    <col min="9278" max="9279" width="5.1640625" style="112" customWidth="1"/>
    <col min="9280" max="9280" width="2.83203125" style="112" customWidth="1"/>
    <col min="9281" max="9515" width="8.83203125" style="112" customWidth="1"/>
    <col min="9516" max="9516" width="8.33203125" style="112" customWidth="1"/>
    <col min="9517" max="9517" width="14.83203125" style="112" customWidth="1"/>
    <col min="9518" max="9518" width="7.83203125" style="112" customWidth="1"/>
    <col min="9519" max="9519" width="9.83203125" style="112" customWidth="1"/>
    <col min="9520" max="9522" width="6.83203125" style="112" customWidth="1"/>
    <col min="9523" max="9525" width="8.83203125" style="112" customWidth="1"/>
    <col min="9526" max="9526" width="2.83203125" style="112" customWidth="1"/>
    <col min="9527" max="9527" width="9.83203125" style="112" customWidth="1"/>
    <col min="9528" max="9530" width="6.83203125" style="112" customWidth="1"/>
    <col min="9531" max="9533" width="8.83203125" style="112" customWidth="1"/>
    <col min="9534" max="9535" width="5.1640625" style="112" customWidth="1"/>
    <col min="9536" max="9536" width="2.83203125" style="112" customWidth="1"/>
    <col min="9537" max="9771" width="8.83203125" style="112" customWidth="1"/>
    <col min="9772" max="9772" width="8.33203125" style="112" customWidth="1"/>
    <col min="9773" max="9773" width="14.83203125" style="112" customWidth="1"/>
    <col min="9774" max="9774" width="7.83203125" style="112" customWidth="1"/>
    <col min="9775" max="9775" width="9.83203125" style="112" customWidth="1"/>
    <col min="9776" max="9778" width="6.83203125" style="112" customWidth="1"/>
    <col min="9779" max="9781" width="8.83203125" style="112" customWidth="1"/>
    <col min="9782" max="9782" width="2.83203125" style="112" customWidth="1"/>
    <col min="9783" max="9783" width="9.83203125" style="112" customWidth="1"/>
    <col min="9784" max="9786" width="6.83203125" style="112" customWidth="1"/>
    <col min="9787" max="9789" width="8.83203125" style="112" customWidth="1"/>
    <col min="9790" max="9791" width="5.1640625" style="112" customWidth="1"/>
    <col min="9792" max="9792" width="2.83203125" style="112" customWidth="1"/>
    <col min="9793" max="10027" width="8.83203125" style="112" customWidth="1"/>
    <col min="10028" max="10028" width="8.33203125" style="112" customWidth="1"/>
    <col min="10029" max="10029" width="14.83203125" style="112" customWidth="1"/>
    <col min="10030" max="10030" width="7.83203125" style="112" customWidth="1"/>
    <col min="10031" max="10031" width="9.83203125" style="112" customWidth="1"/>
    <col min="10032" max="10034" width="6.83203125" style="112" customWidth="1"/>
    <col min="10035" max="10037" width="8.83203125" style="112" customWidth="1"/>
    <col min="10038" max="10038" width="2.83203125" style="112" customWidth="1"/>
    <col min="10039" max="10039" width="9.83203125" style="112" customWidth="1"/>
    <col min="10040" max="10042" width="6.83203125" style="112" customWidth="1"/>
    <col min="10043" max="10045" width="8.83203125" style="112" customWidth="1"/>
    <col min="10046" max="10047" width="5.1640625" style="112" customWidth="1"/>
    <col min="10048" max="10048" width="2.83203125" style="112" customWidth="1"/>
    <col min="10049" max="10283" width="8.83203125" style="112" customWidth="1"/>
    <col min="10284" max="10284" width="8.33203125" style="112" customWidth="1"/>
    <col min="10285" max="10285" width="14.83203125" style="112" customWidth="1"/>
    <col min="10286" max="10286" width="7.83203125" style="112" customWidth="1"/>
    <col min="10287" max="10287" width="9.83203125" style="112" customWidth="1"/>
    <col min="10288" max="10290" width="6.83203125" style="112" customWidth="1"/>
    <col min="10291" max="10293" width="8.83203125" style="112" customWidth="1"/>
    <col min="10294" max="10294" width="2.83203125" style="112" customWidth="1"/>
    <col min="10295" max="10295" width="9.83203125" style="112" customWidth="1"/>
    <col min="10296" max="10298" width="6.83203125" style="112" customWidth="1"/>
    <col min="10299" max="10301" width="8.83203125" style="112" customWidth="1"/>
    <col min="10302" max="10303" width="5.1640625" style="112" customWidth="1"/>
    <col min="10304" max="10304" width="2.83203125" style="112" customWidth="1"/>
    <col min="10305" max="10539" width="8.83203125" style="112" customWidth="1"/>
    <col min="10540" max="10540" width="8.33203125" style="112" customWidth="1"/>
    <col min="10541" max="10541" width="14.83203125" style="112" customWidth="1"/>
    <col min="10542" max="10542" width="7.83203125" style="112" customWidth="1"/>
    <col min="10543" max="10543" width="9.83203125" style="112" customWidth="1"/>
    <col min="10544" max="10546" width="6.83203125" style="112" customWidth="1"/>
    <col min="10547" max="10549" width="8.83203125" style="112" customWidth="1"/>
    <col min="10550" max="10550" width="2.83203125" style="112" customWidth="1"/>
    <col min="10551" max="10551" width="9.83203125" style="112" customWidth="1"/>
    <col min="10552" max="10554" width="6.83203125" style="112" customWidth="1"/>
    <col min="10555" max="10557" width="8.83203125" style="112" customWidth="1"/>
    <col min="10558" max="10559" width="5.1640625" style="112" customWidth="1"/>
    <col min="10560" max="10560" width="2.83203125" style="112" customWidth="1"/>
    <col min="10561" max="10795" width="8.83203125" style="112" customWidth="1"/>
    <col min="10796" max="10796" width="8.33203125" style="112" customWidth="1"/>
    <col min="10797" max="10797" width="14.83203125" style="112" customWidth="1"/>
    <col min="10798" max="10798" width="7.83203125" style="112" customWidth="1"/>
    <col min="10799" max="10799" width="9.83203125" style="112" customWidth="1"/>
    <col min="10800" max="10802" width="6.83203125" style="112" customWidth="1"/>
    <col min="10803" max="10805" width="8.83203125" style="112" customWidth="1"/>
    <col min="10806" max="10806" width="2.83203125" style="112" customWidth="1"/>
    <col min="10807" max="10807" width="9.83203125" style="112" customWidth="1"/>
    <col min="10808" max="10810" width="6.83203125" style="112" customWidth="1"/>
    <col min="10811" max="10813" width="8.83203125" style="112" customWidth="1"/>
    <col min="10814" max="10815" width="5.1640625" style="112" customWidth="1"/>
    <col min="10816" max="10816" width="2.83203125" style="112" customWidth="1"/>
    <col min="10817" max="11051" width="8.83203125" style="112" customWidth="1"/>
    <col min="11052" max="11052" width="8.33203125" style="112" customWidth="1"/>
    <col min="11053" max="11053" width="14.83203125" style="112" customWidth="1"/>
    <col min="11054" max="11054" width="7.83203125" style="112" customWidth="1"/>
    <col min="11055" max="11055" width="9.83203125" style="112" customWidth="1"/>
    <col min="11056" max="11058" width="6.83203125" style="112" customWidth="1"/>
    <col min="11059" max="11061" width="8.83203125" style="112" customWidth="1"/>
    <col min="11062" max="11062" width="2.83203125" style="112" customWidth="1"/>
    <col min="11063" max="11063" width="9.83203125" style="112" customWidth="1"/>
    <col min="11064" max="11066" width="6.83203125" style="112" customWidth="1"/>
    <col min="11067" max="11069" width="8.83203125" style="112" customWidth="1"/>
    <col min="11070" max="11071" width="5.1640625" style="112" customWidth="1"/>
    <col min="11072" max="11072" width="2.83203125" style="112" customWidth="1"/>
    <col min="11073" max="11307" width="8.83203125" style="112" customWidth="1"/>
    <col min="11308" max="11308" width="8.33203125" style="112" customWidth="1"/>
    <col min="11309" max="11309" width="14.83203125" style="112" customWidth="1"/>
    <col min="11310" max="11310" width="7.83203125" style="112" customWidth="1"/>
    <col min="11311" max="11311" width="9.83203125" style="112" customWidth="1"/>
    <col min="11312" max="11314" width="6.83203125" style="112" customWidth="1"/>
    <col min="11315" max="11317" width="8.83203125" style="112" customWidth="1"/>
    <col min="11318" max="11318" width="2.83203125" style="112" customWidth="1"/>
    <col min="11319" max="11319" width="9.83203125" style="112" customWidth="1"/>
    <col min="11320" max="11322" width="6.83203125" style="112" customWidth="1"/>
    <col min="11323" max="11325" width="8.83203125" style="112" customWidth="1"/>
    <col min="11326" max="11327" width="5.1640625" style="112" customWidth="1"/>
    <col min="11328" max="11328" width="2.83203125" style="112" customWidth="1"/>
    <col min="11329" max="11563" width="8.83203125" style="112" customWidth="1"/>
    <col min="11564" max="11564" width="8.33203125" style="112" customWidth="1"/>
    <col min="11565" max="11565" width="14.83203125" style="112" customWidth="1"/>
    <col min="11566" max="11566" width="7.83203125" style="112" customWidth="1"/>
    <col min="11567" max="11567" width="9.83203125" style="112" customWidth="1"/>
    <col min="11568" max="11570" width="6.83203125" style="112" customWidth="1"/>
    <col min="11571" max="11573" width="8.83203125" style="112" customWidth="1"/>
    <col min="11574" max="11574" width="2.83203125" style="112" customWidth="1"/>
    <col min="11575" max="11575" width="9.83203125" style="112" customWidth="1"/>
    <col min="11576" max="11578" width="6.83203125" style="112" customWidth="1"/>
    <col min="11579" max="11581" width="8.83203125" style="112" customWidth="1"/>
    <col min="11582" max="11583" width="5.1640625" style="112" customWidth="1"/>
    <col min="11584" max="11584" width="2.83203125" style="112" customWidth="1"/>
    <col min="11585" max="11819" width="8.83203125" style="112" customWidth="1"/>
    <col min="11820" max="11820" width="8.33203125" style="112" customWidth="1"/>
    <col min="11821" max="11821" width="14.83203125" style="112" customWidth="1"/>
    <col min="11822" max="11822" width="7.83203125" style="112" customWidth="1"/>
    <col min="11823" max="11823" width="9.83203125" style="112" customWidth="1"/>
    <col min="11824" max="11826" width="6.83203125" style="112" customWidth="1"/>
    <col min="11827" max="11829" width="8.83203125" style="112" customWidth="1"/>
    <col min="11830" max="11830" width="2.83203125" style="112" customWidth="1"/>
    <col min="11831" max="11831" width="9.83203125" style="112" customWidth="1"/>
    <col min="11832" max="11834" width="6.83203125" style="112" customWidth="1"/>
    <col min="11835" max="11837" width="8.83203125" style="112" customWidth="1"/>
    <col min="11838" max="11839" width="5.1640625" style="112" customWidth="1"/>
    <col min="11840" max="11840" width="2.83203125" style="112" customWidth="1"/>
    <col min="11841" max="12075" width="8.83203125" style="112" customWidth="1"/>
    <col min="12076" max="12076" width="8.33203125" style="112" customWidth="1"/>
    <col min="12077" max="12077" width="14.83203125" style="112" customWidth="1"/>
    <col min="12078" max="12078" width="7.83203125" style="112" customWidth="1"/>
    <col min="12079" max="12079" width="9.83203125" style="112" customWidth="1"/>
    <col min="12080" max="12082" width="6.83203125" style="112" customWidth="1"/>
    <col min="12083" max="12085" width="8.83203125" style="112" customWidth="1"/>
    <col min="12086" max="12086" width="2.83203125" style="112" customWidth="1"/>
    <col min="12087" max="12087" width="9.83203125" style="112" customWidth="1"/>
    <col min="12088" max="12090" width="6.83203125" style="112" customWidth="1"/>
    <col min="12091" max="12093" width="8.83203125" style="112" customWidth="1"/>
    <col min="12094" max="12095" width="5.1640625" style="112" customWidth="1"/>
    <col min="12096" max="12096" width="2.83203125" style="112" customWidth="1"/>
    <col min="12097" max="12331" width="8.83203125" style="112" customWidth="1"/>
    <col min="12332" max="12332" width="8.33203125" style="112" customWidth="1"/>
    <col min="12333" max="12333" width="14.83203125" style="112" customWidth="1"/>
    <col min="12334" max="12334" width="7.83203125" style="112" customWidth="1"/>
    <col min="12335" max="12335" width="9.83203125" style="112" customWidth="1"/>
    <col min="12336" max="12338" width="6.83203125" style="112" customWidth="1"/>
    <col min="12339" max="12341" width="8.83203125" style="112" customWidth="1"/>
    <col min="12342" max="12342" width="2.83203125" style="112" customWidth="1"/>
    <col min="12343" max="12343" width="9.83203125" style="112" customWidth="1"/>
    <col min="12344" max="12346" width="6.83203125" style="112" customWidth="1"/>
    <col min="12347" max="12349" width="8.83203125" style="112" customWidth="1"/>
    <col min="12350" max="12351" width="5.1640625" style="112" customWidth="1"/>
    <col min="12352" max="12352" width="2.83203125" style="112" customWidth="1"/>
    <col min="12353" max="12587" width="8.83203125" style="112" customWidth="1"/>
    <col min="12588" max="12588" width="8.33203125" style="112" customWidth="1"/>
    <col min="12589" max="12589" width="14.83203125" style="112" customWidth="1"/>
    <col min="12590" max="12590" width="7.83203125" style="112" customWidth="1"/>
    <col min="12591" max="12591" width="9.83203125" style="112" customWidth="1"/>
    <col min="12592" max="12594" width="6.83203125" style="112" customWidth="1"/>
    <col min="12595" max="12597" width="8.83203125" style="112" customWidth="1"/>
    <col min="12598" max="12598" width="2.83203125" style="112" customWidth="1"/>
    <col min="12599" max="12599" width="9.83203125" style="112" customWidth="1"/>
    <col min="12600" max="12602" width="6.83203125" style="112" customWidth="1"/>
    <col min="12603" max="12605" width="8.83203125" style="112" customWidth="1"/>
    <col min="12606" max="12607" width="5.1640625" style="112" customWidth="1"/>
    <col min="12608" max="12608" width="2.83203125" style="112" customWidth="1"/>
    <col min="12609" max="12843" width="8.83203125" style="112" customWidth="1"/>
    <col min="12844" max="12844" width="8.33203125" style="112" customWidth="1"/>
    <col min="12845" max="12845" width="14.83203125" style="112" customWidth="1"/>
    <col min="12846" max="12846" width="7.83203125" style="112" customWidth="1"/>
    <col min="12847" max="12847" width="9.83203125" style="112" customWidth="1"/>
    <col min="12848" max="12850" width="6.83203125" style="112" customWidth="1"/>
    <col min="12851" max="12853" width="8.83203125" style="112" customWidth="1"/>
    <col min="12854" max="12854" width="2.83203125" style="112" customWidth="1"/>
    <col min="12855" max="12855" width="9.83203125" style="112" customWidth="1"/>
    <col min="12856" max="12858" width="6.83203125" style="112" customWidth="1"/>
    <col min="12859" max="12861" width="8.83203125" style="112" customWidth="1"/>
    <col min="12862" max="12863" width="5.1640625" style="112" customWidth="1"/>
    <col min="12864" max="12864" width="2.83203125" style="112" customWidth="1"/>
    <col min="12865" max="13099" width="8.83203125" style="112" customWidth="1"/>
    <col min="13100" max="13100" width="8.33203125" style="112" customWidth="1"/>
    <col min="13101" max="13101" width="14.83203125" style="112" customWidth="1"/>
    <col min="13102" max="13102" width="7.83203125" style="112" customWidth="1"/>
    <col min="13103" max="13103" width="9.83203125" style="112" customWidth="1"/>
    <col min="13104" max="13106" width="6.83203125" style="112" customWidth="1"/>
    <col min="13107" max="13109" width="8.83203125" style="112" customWidth="1"/>
    <col min="13110" max="13110" width="2.83203125" style="112" customWidth="1"/>
    <col min="13111" max="13111" width="9.83203125" style="112" customWidth="1"/>
    <col min="13112" max="13114" width="6.83203125" style="112" customWidth="1"/>
    <col min="13115" max="13117" width="8.83203125" style="112" customWidth="1"/>
    <col min="13118" max="13119" width="5.1640625" style="112" customWidth="1"/>
    <col min="13120" max="13120" width="2.83203125" style="112" customWidth="1"/>
    <col min="13121" max="13355" width="8.83203125" style="112" customWidth="1"/>
    <col min="13356" max="13356" width="8.33203125" style="112" customWidth="1"/>
    <col min="13357" max="13357" width="14.83203125" style="112" customWidth="1"/>
    <col min="13358" max="13358" width="7.83203125" style="112" customWidth="1"/>
    <col min="13359" max="13359" width="9.83203125" style="112" customWidth="1"/>
    <col min="13360" max="13362" width="6.83203125" style="112" customWidth="1"/>
    <col min="13363" max="13365" width="8.83203125" style="112" customWidth="1"/>
    <col min="13366" max="13366" width="2.83203125" style="112" customWidth="1"/>
    <col min="13367" max="13367" width="9.83203125" style="112" customWidth="1"/>
    <col min="13368" max="13370" width="6.83203125" style="112" customWidth="1"/>
    <col min="13371" max="13373" width="8.83203125" style="112" customWidth="1"/>
    <col min="13374" max="13375" width="5.1640625" style="112" customWidth="1"/>
    <col min="13376" max="13376" width="2.83203125" style="112" customWidth="1"/>
    <col min="13377" max="13611" width="8.83203125" style="112" customWidth="1"/>
    <col min="13612" max="13612" width="8.33203125" style="112" customWidth="1"/>
    <col min="13613" max="13613" width="14.83203125" style="112" customWidth="1"/>
    <col min="13614" max="13614" width="7.83203125" style="112" customWidth="1"/>
    <col min="13615" max="13615" width="9.83203125" style="112" customWidth="1"/>
    <col min="13616" max="13618" width="6.83203125" style="112" customWidth="1"/>
    <col min="13619" max="13621" width="8.83203125" style="112" customWidth="1"/>
    <col min="13622" max="13622" width="2.83203125" style="112" customWidth="1"/>
    <col min="13623" max="13623" width="9.83203125" style="112" customWidth="1"/>
    <col min="13624" max="13626" width="6.83203125" style="112" customWidth="1"/>
    <col min="13627" max="13629" width="8.83203125" style="112" customWidth="1"/>
    <col min="13630" max="13631" width="5.1640625" style="112" customWidth="1"/>
    <col min="13632" max="13632" width="2.83203125" style="112" customWidth="1"/>
    <col min="13633" max="13867" width="8.83203125" style="112" customWidth="1"/>
    <col min="13868" max="13868" width="8.33203125" style="112" customWidth="1"/>
    <col min="13869" max="13869" width="14.83203125" style="112" customWidth="1"/>
    <col min="13870" max="13870" width="7.83203125" style="112" customWidth="1"/>
    <col min="13871" max="13871" width="9.83203125" style="112" customWidth="1"/>
    <col min="13872" max="13874" width="6.83203125" style="112" customWidth="1"/>
    <col min="13875" max="13877" width="8.83203125" style="112" customWidth="1"/>
    <col min="13878" max="13878" width="2.83203125" style="112" customWidth="1"/>
    <col min="13879" max="13879" width="9.83203125" style="112" customWidth="1"/>
    <col min="13880" max="13882" width="6.83203125" style="112" customWidth="1"/>
    <col min="13883" max="13885" width="8.83203125" style="112" customWidth="1"/>
    <col min="13886" max="13887" width="5.1640625" style="112" customWidth="1"/>
    <col min="13888" max="13888" width="2.83203125" style="112" customWidth="1"/>
    <col min="13889" max="14123" width="8.83203125" style="112" customWidth="1"/>
    <col min="14124" max="14124" width="8.33203125" style="112" customWidth="1"/>
    <col min="14125" max="14125" width="14.83203125" style="112" customWidth="1"/>
    <col min="14126" max="14126" width="7.83203125" style="112" customWidth="1"/>
    <col min="14127" max="14127" width="9.83203125" style="112" customWidth="1"/>
    <col min="14128" max="14130" width="6.83203125" style="112" customWidth="1"/>
    <col min="14131" max="14133" width="8.83203125" style="112" customWidth="1"/>
    <col min="14134" max="14134" width="2.83203125" style="112" customWidth="1"/>
    <col min="14135" max="14135" width="9.83203125" style="112" customWidth="1"/>
    <col min="14136" max="14138" width="6.83203125" style="112" customWidth="1"/>
    <col min="14139" max="14141" width="8.83203125" style="112" customWidth="1"/>
    <col min="14142" max="14143" width="5.1640625" style="112" customWidth="1"/>
    <col min="14144" max="14144" width="2.83203125" style="112" customWidth="1"/>
    <col min="14145" max="14379" width="8.83203125" style="112" customWidth="1"/>
    <col min="14380" max="14380" width="8.33203125" style="112" customWidth="1"/>
    <col min="14381" max="14381" width="14.83203125" style="112" customWidth="1"/>
    <col min="14382" max="14382" width="7.83203125" style="112" customWidth="1"/>
    <col min="14383" max="14383" width="9.83203125" style="112" customWidth="1"/>
    <col min="14384" max="14386" width="6.83203125" style="112" customWidth="1"/>
    <col min="14387" max="14389" width="8.83203125" style="112" customWidth="1"/>
    <col min="14390" max="14390" width="2.83203125" style="112" customWidth="1"/>
    <col min="14391" max="14391" width="9.83203125" style="112" customWidth="1"/>
    <col min="14392" max="14394" width="6.83203125" style="112" customWidth="1"/>
    <col min="14395" max="14397" width="8.83203125" style="112" customWidth="1"/>
    <col min="14398" max="14399" width="5.1640625" style="112" customWidth="1"/>
    <col min="14400" max="14400" width="2.83203125" style="112" customWidth="1"/>
    <col min="14401" max="14635" width="8.83203125" style="112" customWidth="1"/>
    <col min="14636" max="14636" width="8.33203125" style="112" customWidth="1"/>
    <col min="14637" max="14637" width="14.83203125" style="112" customWidth="1"/>
    <col min="14638" max="14638" width="7.83203125" style="112" customWidth="1"/>
    <col min="14639" max="14639" width="9.83203125" style="112" customWidth="1"/>
    <col min="14640" max="14642" width="6.83203125" style="112" customWidth="1"/>
    <col min="14643" max="14645" width="8.83203125" style="112" customWidth="1"/>
    <col min="14646" max="14646" width="2.83203125" style="112" customWidth="1"/>
    <col min="14647" max="14647" width="9.83203125" style="112" customWidth="1"/>
    <col min="14648" max="14650" width="6.83203125" style="112" customWidth="1"/>
    <col min="14651" max="14653" width="8.83203125" style="112" customWidth="1"/>
    <col min="14654" max="14655" width="5.1640625" style="112" customWidth="1"/>
    <col min="14656" max="14656" width="2.83203125" style="112" customWidth="1"/>
    <col min="14657" max="14891" width="8.83203125" style="112" customWidth="1"/>
    <col min="14892" max="14892" width="8.33203125" style="112" customWidth="1"/>
    <col min="14893" max="14893" width="14.83203125" style="112" customWidth="1"/>
    <col min="14894" max="14894" width="7.83203125" style="112" customWidth="1"/>
    <col min="14895" max="14895" width="9.83203125" style="112" customWidth="1"/>
    <col min="14896" max="14898" width="6.83203125" style="112" customWidth="1"/>
    <col min="14899" max="14901" width="8.83203125" style="112" customWidth="1"/>
    <col min="14902" max="14902" width="2.83203125" style="112" customWidth="1"/>
    <col min="14903" max="14903" width="9.83203125" style="112" customWidth="1"/>
    <col min="14904" max="14906" width="6.83203125" style="112" customWidth="1"/>
    <col min="14907" max="14909" width="8.83203125" style="112" customWidth="1"/>
    <col min="14910" max="14911" width="5.1640625" style="112" customWidth="1"/>
    <col min="14912" max="14912" width="2.83203125" style="112" customWidth="1"/>
    <col min="14913" max="15147" width="8.83203125" style="112" customWidth="1"/>
    <col min="15148" max="15148" width="8.33203125" style="112" customWidth="1"/>
    <col min="15149" max="15149" width="14.83203125" style="112" customWidth="1"/>
    <col min="15150" max="15150" width="7.83203125" style="112" customWidth="1"/>
    <col min="15151" max="15151" width="9.83203125" style="112" customWidth="1"/>
    <col min="15152" max="15154" width="6.83203125" style="112" customWidth="1"/>
    <col min="15155" max="15157" width="8.83203125" style="112" customWidth="1"/>
    <col min="15158" max="15158" width="2.83203125" style="112" customWidth="1"/>
    <col min="15159" max="15159" width="9.83203125" style="112" customWidth="1"/>
    <col min="15160" max="15162" width="6.83203125" style="112" customWidth="1"/>
    <col min="15163" max="15165" width="8.83203125" style="112" customWidth="1"/>
    <col min="15166" max="15167" width="5.1640625" style="112" customWidth="1"/>
    <col min="15168" max="15168" width="2.83203125" style="112" customWidth="1"/>
    <col min="15169" max="15403" width="8.83203125" style="112" customWidth="1"/>
    <col min="15404" max="15404" width="8.33203125" style="112" customWidth="1"/>
    <col min="15405" max="15405" width="14.83203125" style="112" customWidth="1"/>
    <col min="15406" max="15406" width="7.83203125" style="112" customWidth="1"/>
    <col min="15407" max="15407" width="9.83203125" style="112" customWidth="1"/>
    <col min="15408" max="15410" width="6.83203125" style="112" customWidth="1"/>
    <col min="15411" max="15413" width="8.83203125" style="112" customWidth="1"/>
    <col min="15414" max="15414" width="2.83203125" style="112" customWidth="1"/>
    <col min="15415" max="15415" width="9.83203125" style="112" customWidth="1"/>
    <col min="15416" max="15418" width="6.83203125" style="112" customWidth="1"/>
    <col min="15419" max="15421" width="8.83203125" style="112" customWidth="1"/>
    <col min="15422" max="15423" width="5.1640625" style="112" customWidth="1"/>
    <col min="15424" max="15424" width="2.83203125" style="112" customWidth="1"/>
    <col min="15425" max="15659" width="8.83203125" style="112" customWidth="1"/>
    <col min="15660" max="15660" width="8.33203125" style="112" customWidth="1"/>
    <col min="15661" max="15661" width="14.83203125" style="112" customWidth="1"/>
    <col min="15662" max="15662" width="7.83203125" style="112" customWidth="1"/>
    <col min="15663" max="15663" width="9.83203125" style="112" customWidth="1"/>
    <col min="15664" max="15666" width="6.83203125" style="112" customWidth="1"/>
    <col min="15667" max="15669" width="8.83203125" style="112" customWidth="1"/>
    <col min="15670" max="15670" width="2.83203125" style="112" customWidth="1"/>
    <col min="15671" max="15671" width="9.83203125" style="112" customWidth="1"/>
    <col min="15672" max="15674" width="6.83203125" style="112" customWidth="1"/>
    <col min="15675" max="15677" width="8.83203125" style="112" customWidth="1"/>
    <col min="15678" max="15679" width="5.1640625" style="112" customWidth="1"/>
    <col min="15680" max="15680" width="2.83203125" style="112" customWidth="1"/>
    <col min="15681" max="15915" width="8.83203125" style="112" customWidth="1"/>
    <col min="15916" max="15916" width="8.33203125" style="112" customWidth="1"/>
    <col min="15917" max="15917" width="14.83203125" style="112" customWidth="1"/>
    <col min="15918" max="15918" width="7.83203125" style="112" customWidth="1"/>
    <col min="15919" max="15919" width="9.83203125" style="112" customWidth="1"/>
    <col min="15920" max="15922" width="6.83203125" style="112" customWidth="1"/>
    <col min="15923" max="15925" width="8.83203125" style="112" customWidth="1"/>
    <col min="15926" max="15926" width="2.83203125" style="112" customWidth="1"/>
    <col min="15927" max="15927" width="9.83203125" style="112" customWidth="1"/>
    <col min="15928" max="15930" width="6.83203125" style="112" customWidth="1"/>
    <col min="15931" max="15933" width="8.83203125" style="112" customWidth="1"/>
    <col min="15934" max="15935" width="5.1640625" style="112" customWidth="1"/>
    <col min="15936" max="15936" width="2.83203125" style="112" customWidth="1"/>
    <col min="15937" max="16171" width="8.83203125" style="112" customWidth="1"/>
    <col min="16172" max="16172" width="8.33203125" style="112" customWidth="1"/>
    <col min="16173" max="16173" width="14.83203125" style="112" customWidth="1"/>
    <col min="16174" max="16174" width="7.83203125" style="112" customWidth="1"/>
    <col min="16175" max="16175" width="9.83203125" style="112" customWidth="1"/>
    <col min="16176" max="16178" width="6.83203125" style="112" customWidth="1"/>
    <col min="16179" max="16181" width="8.83203125" style="112" customWidth="1"/>
    <col min="16182" max="16182" width="2.83203125" style="112" customWidth="1"/>
    <col min="16183" max="16183" width="9.83203125" style="112" customWidth="1"/>
    <col min="16184" max="16186" width="6.83203125" style="112" customWidth="1"/>
    <col min="16187" max="16189" width="8.83203125" style="112" customWidth="1"/>
    <col min="16190" max="16191" width="5.1640625" style="112" customWidth="1"/>
    <col min="16192" max="16192" width="2.83203125" style="112" customWidth="1"/>
    <col min="16193" max="16384" width="8.83203125" style="112" customWidth="1"/>
  </cols>
  <sheetData>
    <row r="1" spans="1:76" ht="17" customHeight="1" thickBot="1" x14ac:dyDescent="0.4">
      <c r="G1" s="529" t="s">
        <v>6</v>
      </c>
      <c r="H1" s="530"/>
      <c r="I1" s="530"/>
      <c r="J1" s="530"/>
      <c r="K1" s="530"/>
      <c r="L1" s="530"/>
      <c r="M1" s="530"/>
      <c r="N1" s="530"/>
      <c r="O1" s="530"/>
      <c r="P1" s="530"/>
      <c r="Q1" s="530"/>
      <c r="R1" s="530"/>
      <c r="S1" s="530"/>
      <c r="T1" s="530"/>
      <c r="U1" s="530"/>
      <c r="V1" s="530"/>
      <c r="W1" s="530"/>
      <c r="X1" s="531"/>
      <c r="Z1" s="529" t="s">
        <v>7</v>
      </c>
      <c r="AA1" s="530"/>
      <c r="AB1" s="530"/>
      <c r="AC1" s="530"/>
      <c r="AD1" s="530"/>
      <c r="AE1" s="530"/>
      <c r="AF1" s="530"/>
      <c r="AG1" s="530"/>
      <c r="AH1" s="530"/>
      <c r="AI1" s="530"/>
      <c r="AJ1" s="530"/>
      <c r="AK1" s="530"/>
      <c r="AL1" s="530"/>
      <c r="AM1" s="530"/>
      <c r="AN1" s="530"/>
      <c r="AO1" s="530"/>
      <c r="AP1" s="530"/>
      <c r="AQ1" s="531"/>
      <c r="AR1" s="114"/>
      <c r="AS1" s="114"/>
      <c r="AT1" s="115"/>
      <c r="AU1" s="115"/>
      <c r="AV1" s="511" t="s">
        <v>115</v>
      </c>
      <c r="AW1" s="512"/>
      <c r="AX1" s="512"/>
      <c r="AY1" s="512"/>
      <c r="AZ1" s="512"/>
      <c r="BA1" s="512"/>
      <c r="BB1" s="512"/>
      <c r="BC1" s="512"/>
      <c r="BD1" s="512"/>
      <c r="BE1" s="512"/>
      <c r="BF1" s="512"/>
      <c r="BG1" s="512"/>
      <c r="BH1" s="512"/>
      <c r="BI1" s="512"/>
      <c r="BJ1" s="512"/>
      <c r="BK1" s="512"/>
      <c r="BL1" s="512"/>
      <c r="BM1" s="512"/>
      <c r="BN1" s="512"/>
      <c r="BO1" s="512"/>
      <c r="BP1" s="512"/>
      <c r="BQ1" s="512"/>
      <c r="BR1" s="512"/>
      <c r="BS1" s="512"/>
      <c r="BT1" s="228"/>
      <c r="BU1" s="289"/>
      <c r="BW1" s="289"/>
    </row>
    <row r="2" spans="1:76" ht="17" customHeight="1" thickBot="1" x14ac:dyDescent="0.4">
      <c r="G2" s="116" t="s">
        <v>255</v>
      </c>
      <c r="H2" s="554" t="s">
        <v>3</v>
      </c>
      <c r="I2" s="554"/>
      <c r="J2" s="554"/>
      <c r="K2" s="554"/>
      <c r="L2" s="117" t="s">
        <v>112</v>
      </c>
      <c r="M2" s="117" t="s">
        <v>113</v>
      </c>
      <c r="N2" s="117" t="s">
        <v>0</v>
      </c>
      <c r="O2" s="117" t="s">
        <v>143</v>
      </c>
      <c r="P2" s="117" t="s">
        <v>140</v>
      </c>
      <c r="Q2" s="117" t="s">
        <v>141</v>
      </c>
      <c r="R2" s="554" t="s">
        <v>142</v>
      </c>
      <c r="S2" s="554"/>
      <c r="T2" s="554"/>
      <c r="U2" s="554"/>
      <c r="V2" s="117" t="s">
        <v>10</v>
      </c>
      <c r="W2" s="117" t="s">
        <v>11</v>
      </c>
      <c r="X2" s="118" t="s">
        <v>12</v>
      </c>
      <c r="Z2" s="116" t="s">
        <v>255</v>
      </c>
      <c r="AA2" s="554" t="s">
        <v>3</v>
      </c>
      <c r="AB2" s="554"/>
      <c r="AC2" s="554"/>
      <c r="AD2" s="554"/>
      <c r="AE2" s="117" t="s">
        <v>112</v>
      </c>
      <c r="AF2" s="117" t="s">
        <v>113</v>
      </c>
      <c r="AG2" s="117" t="s">
        <v>0</v>
      </c>
      <c r="AH2" s="117" t="s">
        <v>143</v>
      </c>
      <c r="AI2" s="117" t="s">
        <v>140</v>
      </c>
      <c r="AJ2" s="117" t="s">
        <v>141</v>
      </c>
      <c r="AK2" s="554" t="s">
        <v>142</v>
      </c>
      <c r="AL2" s="554"/>
      <c r="AM2" s="554"/>
      <c r="AN2" s="554"/>
      <c r="AO2" s="117" t="s">
        <v>10</v>
      </c>
      <c r="AP2" s="117" t="s">
        <v>11</v>
      </c>
      <c r="AQ2" s="118" t="s">
        <v>12</v>
      </c>
      <c r="AR2" s="114"/>
      <c r="AS2" s="114"/>
      <c r="AT2" s="115"/>
      <c r="AU2" s="115"/>
      <c r="AV2" s="555" t="s">
        <v>3</v>
      </c>
      <c r="AW2" s="556"/>
      <c r="AX2" s="556"/>
      <c r="AY2" s="556"/>
      <c r="AZ2" s="556"/>
      <c r="BA2" s="556"/>
      <c r="BB2" s="557"/>
      <c r="BC2" s="533" t="s">
        <v>1</v>
      </c>
      <c r="BD2" s="533"/>
      <c r="BE2" s="533" t="s">
        <v>111</v>
      </c>
      <c r="BF2" s="533"/>
      <c r="BG2" s="533" t="s">
        <v>0</v>
      </c>
      <c r="BH2" s="534"/>
      <c r="BI2" s="533" t="s">
        <v>143</v>
      </c>
      <c r="BJ2" s="534"/>
      <c r="BK2" s="533" t="s">
        <v>140</v>
      </c>
      <c r="BL2" s="533"/>
      <c r="BM2" s="533" t="s">
        <v>144</v>
      </c>
      <c r="BN2" s="533"/>
      <c r="BO2" s="513" t="s">
        <v>142</v>
      </c>
      <c r="BP2" s="514"/>
      <c r="BQ2" s="514"/>
      <c r="BR2" s="514"/>
      <c r="BS2" s="514"/>
      <c r="BT2" s="514"/>
      <c r="BU2" s="564" t="s">
        <v>0</v>
      </c>
      <c r="BV2" s="565"/>
      <c r="BW2" s="564" t="s">
        <v>143</v>
      </c>
      <c r="BX2" s="565"/>
    </row>
    <row r="3" spans="1:76" ht="17" customHeight="1" thickBot="1" x14ac:dyDescent="0.4">
      <c r="A3" s="120"/>
      <c r="B3" s="121" t="s">
        <v>108</v>
      </c>
      <c r="C3" s="121" t="s">
        <v>109</v>
      </c>
      <c r="D3" s="122" t="s">
        <v>19</v>
      </c>
      <c r="E3" s="121" t="s">
        <v>107</v>
      </c>
      <c r="F3" s="123" t="s">
        <v>8</v>
      </c>
      <c r="G3" s="124" t="s">
        <v>254</v>
      </c>
      <c r="H3" s="122" t="s">
        <v>15</v>
      </c>
      <c r="I3" s="122" t="s">
        <v>16</v>
      </c>
      <c r="J3" s="122" t="s">
        <v>17</v>
      </c>
      <c r="K3" s="122" t="s">
        <v>157</v>
      </c>
      <c r="L3" s="122" t="s">
        <v>15</v>
      </c>
      <c r="M3" s="122" t="s">
        <v>15</v>
      </c>
      <c r="N3" s="122" t="s">
        <v>15</v>
      </c>
      <c r="O3" s="122" t="s">
        <v>15</v>
      </c>
      <c r="P3" s="122" t="s">
        <v>15</v>
      </c>
      <c r="Q3" s="122"/>
      <c r="R3" s="122" t="s">
        <v>15</v>
      </c>
      <c r="S3" s="122" t="s">
        <v>16</v>
      </c>
      <c r="T3" s="122" t="s">
        <v>17</v>
      </c>
      <c r="U3" s="122" t="s">
        <v>157</v>
      </c>
      <c r="V3" s="122"/>
      <c r="W3" s="122"/>
      <c r="X3" s="123"/>
      <c r="Y3" s="122"/>
      <c r="Z3" s="124" t="s">
        <v>254</v>
      </c>
      <c r="AA3" s="122" t="s">
        <v>15</v>
      </c>
      <c r="AB3" s="122" t="s">
        <v>16</v>
      </c>
      <c r="AC3" s="122" t="s">
        <v>17</v>
      </c>
      <c r="AD3" s="122" t="s">
        <v>157</v>
      </c>
      <c r="AE3" s="122" t="s">
        <v>15</v>
      </c>
      <c r="AF3" s="122" t="s">
        <v>15</v>
      </c>
      <c r="AG3" s="122" t="s">
        <v>15</v>
      </c>
      <c r="AH3" s="122" t="s">
        <v>15</v>
      </c>
      <c r="AI3" s="122" t="s">
        <v>15</v>
      </c>
      <c r="AJ3" s="122"/>
      <c r="AK3" s="122" t="s">
        <v>15</v>
      </c>
      <c r="AL3" s="122" t="s">
        <v>16</v>
      </c>
      <c r="AM3" s="122" t="s">
        <v>17</v>
      </c>
      <c r="AN3" s="122" t="s">
        <v>157</v>
      </c>
      <c r="AO3" s="122"/>
      <c r="AP3" s="122"/>
      <c r="AQ3" s="123"/>
      <c r="AR3" s="125" t="s">
        <v>13</v>
      </c>
      <c r="AS3" s="126" t="s">
        <v>14</v>
      </c>
      <c r="AT3" s="115"/>
      <c r="AU3" s="115"/>
      <c r="AV3" s="552" t="s">
        <v>95</v>
      </c>
      <c r="AW3" s="553"/>
      <c r="AX3" s="127" t="s">
        <v>15</v>
      </c>
      <c r="AY3" s="127" t="s">
        <v>16</v>
      </c>
      <c r="AZ3" s="127" t="s">
        <v>17</v>
      </c>
      <c r="BA3" s="127" t="s">
        <v>157</v>
      </c>
      <c r="BB3" s="127" t="s">
        <v>265</v>
      </c>
      <c r="BC3" s="127" t="s">
        <v>95</v>
      </c>
      <c r="BD3" s="127" t="s">
        <v>15</v>
      </c>
      <c r="BE3" s="127" t="s">
        <v>95</v>
      </c>
      <c r="BF3" s="127" t="s">
        <v>15</v>
      </c>
      <c r="BG3" s="127" t="s">
        <v>95</v>
      </c>
      <c r="BH3" s="128" t="s">
        <v>15</v>
      </c>
      <c r="BI3" s="127" t="s">
        <v>95</v>
      </c>
      <c r="BJ3" s="128" t="s">
        <v>15</v>
      </c>
      <c r="BK3" s="127" t="s">
        <v>95</v>
      </c>
      <c r="BL3" s="127" t="s">
        <v>15</v>
      </c>
      <c r="BM3" s="127" t="s">
        <v>95</v>
      </c>
      <c r="BN3" s="127" t="s">
        <v>15</v>
      </c>
      <c r="BO3" s="127" t="s">
        <v>95</v>
      </c>
      <c r="BP3" s="127" t="s">
        <v>15</v>
      </c>
      <c r="BQ3" s="127" t="s">
        <v>16</v>
      </c>
      <c r="BR3" s="127" t="s">
        <v>17</v>
      </c>
      <c r="BS3" s="127" t="s">
        <v>157</v>
      </c>
      <c r="BT3" s="127" t="s">
        <v>265</v>
      </c>
      <c r="BU3" s="290" t="s">
        <v>95</v>
      </c>
      <c r="BV3" s="291" t="s">
        <v>15</v>
      </c>
      <c r="BW3" s="290" t="s">
        <v>95</v>
      </c>
      <c r="BX3" s="291" t="s">
        <v>15</v>
      </c>
    </row>
    <row r="4" spans="1:76" ht="17" customHeight="1" x14ac:dyDescent="0.35">
      <c r="A4" s="488" t="s">
        <v>188</v>
      </c>
      <c r="B4" s="482" t="s">
        <v>161</v>
      </c>
      <c r="C4" s="519" t="s">
        <v>159</v>
      </c>
      <c r="D4" s="489"/>
      <c r="E4" s="492">
        <v>8</v>
      </c>
      <c r="F4" s="129">
        <v>15</v>
      </c>
      <c r="G4" s="130">
        <f>'Anchor-Still'!L2</f>
        <v>0</v>
      </c>
      <c r="H4" s="131">
        <f>'Anchor-Still'!M2</f>
        <v>0</v>
      </c>
      <c r="I4" s="131">
        <f>'Anchor-Still'!N2</f>
        <v>0</v>
      </c>
      <c r="J4" s="131">
        <f>'Anchor-Still'!O2</f>
        <v>0</v>
      </c>
      <c r="K4" s="131">
        <f>(Summary!$C$58*H4+Summary!$C$59*I4+Summary!$C$60*J4)/Summary!$C$61</f>
        <v>0</v>
      </c>
      <c r="L4" s="131">
        <f>'Anchor-Still'!P2</f>
        <v>0</v>
      </c>
      <c r="M4" s="131">
        <f>'Anchor-Still'!Q2</f>
        <v>0</v>
      </c>
      <c r="N4" s="131">
        <f>'Anchor-Still'!R2</f>
        <v>0</v>
      </c>
      <c r="O4" s="131">
        <f>'Anchor-Still'!S2</f>
        <v>0</v>
      </c>
      <c r="P4" s="131">
        <f>'Anchor-Still'!T2</f>
        <v>0</v>
      </c>
      <c r="Q4" s="131">
        <f>'Anchor-Still'!U2</f>
        <v>0</v>
      </c>
      <c r="R4" s="131">
        <f>'Anchor-Still'!V2</f>
        <v>0</v>
      </c>
      <c r="S4" s="131">
        <f>'Anchor-Still'!W2</f>
        <v>0</v>
      </c>
      <c r="T4" s="131">
        <f>'Anchor-Still'!X2</f>
        <v>0</v>
      </c>
      <c r="U4" s="131">
        <f>10*LOG10(1/((Summary!$C$75/10^(R4/10)+Summary!$C$76/10^(S4/10)+Summary!$C$77/10^(T4/10))/Summary!$C$78))</f>
        <v>0</v>
      </c>
      <c r="V4" s="131">
        <f>'Anchor-Still'!Y2</f>
        <v>0</v>
      </c>
      <c r="W4" s="131">
        <f>'Anchor-Still'!Z2</f>
        <v>0</v>
      </c>
      <c r="X4" s="132">
        <f t="shared" ref="X4:X9" si="0">V4/3600</f>
        <v>0</v>
      </c>
      <c r="Y4" s="133"/>
      <c r="Z4" s="130">
        <f>'Test-Still'!L2</f>
        <v>0</v>
      </c>
      <c r="AA4" s="131">
        <f>'Test-Still'!M2</f>
        <v>0</v>
      </c>
      <c r="AB4" s="131">
        <f>'Test-Still'!N2</f>
        <v>0</v>
      </c>
      <c r="AC4" s="131">
        <f>'Test-Still'!O2</f>
        <v>0</v>
      </c>
      <c r="AD4" s="131">
        <f>(Summary!$C$58*AA4+Summary!$C$59*AB4+Summary!$C$60*AC4)/Summary!$C$61</f>
        <v>0</v>
      </c>
      <c r="AE4" s="131">
        <f>'Test-Still'!P2</f>
        <v>0</v>
      </c>
      <c r="AF4" s="131">
        <f>'Test-Still'!Q2</f>
        <v>0</v>
      </c>
      <c r="AG4" s="131">
        <f>'Test-Still'!R2</f>
        <v>0</v>
      </c>
      <c r="AH4" s="131">
        <f>'Test-Still'!S2</f>
        <v>0</v>
      </c>
      <c r="AI4" s="131">
        <f>'Test-Still'!T2</f>
        <v>0</v>
      </c>
      <c r="AJ4" s="131">
        <f>'Test-Still'!U2</f>
        <v>0</v>
      </c>
      <c r="AK4" s="131">
        <f>'Test-Still'!V2</f>
        <v>0</v>
      </c>
      <c r="AL4" s="131">
        <f>'Test-Still'!W2</f>
        <v>0</v>
      </c>
      <c r="AM4" s="131">
        <f>'Test-Still'!X2</f>
        <v>0</v>
      </c>
      <c r="AN4" s="131">
        <f>10*LOG10(1/((Summary!$C$75/10^(AK4/10)+Summary!$C$76/10^(AL4/10)+Summary!$C$77/10^(AM4/10))/Summary!$C$78))</f>
        <v>0</v>
      </c>
      <c r="AO4" s="131">
        <f>'Test-Still'!Y2</f>
        <v>0</v>
      </c>
      <c r="AP4" s="131">
        <f>'Test-Still'!Z2</f>
        <v>0</v>
      </c>
      <c r="AQ4" s="132">
        <f t="shared" ref="AQ4:AQ9" si="1">AO4/3600</f>
        <v>0</v>
      </c>
      <c r="AR4" s="130" t="e">
        <f t="shared" ref="AR4:AS9" si="2">AO4/V4</f>
        <v>#DIV/0!</v>
      </c>
      <c r="AS4" s="131" t="e">
        <f t="shared" si="2"/>
        <v>#DIV/0!</v>
      </c>
      <c r="AT4" s="136"/>
      <c r="AU4" s="136"/>
      <c r="AV4" s="467" t="s">
        <v>121</v>
      </c>
      <c r="AW4" s="478" t="e" cm="1">
        <f t="array" ref="AW4">bdRateExtend($G4:$G7,H4:H7,$Z4:$Z7,AA4:AA7)</f>
        <v>#VALUE!</v>
      </c>
      <c r="AX4" s="479" t="e" cm="1">
        <f t="array" ref="AX4">bdRateExtend($G4:$G9,H4:H9,$Z4:$Z9,AA4:AA9)</f>
        <v>#VALUE!</v>
      </c>
      <c r="AY4" s="479" t="e" cm="1">
        <f t="array" ref="AY4">bdRateExtend($G4:$G9,I4:I9,$Z4:$Z9,AB4:AB9)</f>
        <v>#VALUE!</v>
      </c>
      <c r="AZ4" s="496" t="e" cm="1">
        <f t="array" ref="AZ4">bdRateExtend($G4:$G9,J4:J9,$Z4:$Z9,AC4:AC9)</f>
        <v>#VALUE!</v>
      </c>
      <c r="BA4" s="496" t="e" cm="1">
        <f t="array" ref="BA4">bdRateExtend($G4:$G9,K4:K9,$Z4:$Z9,AD4:AD9)</f>
        <v>#VALUE!</v>
      </c>
      <c r="BB4" s="479" t="e">
        <f>(Summary!$C$89*AX4+Summary!$C$90*AY4+Summary!$C$91*AZ4)/Summary!$C$92</f>
        <v>#VALUE!</v>
      </c>
      <c r="BC4" s="478" t="e" cm="1">
        <f t="array" ref="BC4">bdRateExtend($G4:$G7,L4:L7,$Z4:$Z7,AE4:AE7)</f>
        <v>#VALUE!</v>
      </c>
      <c r="BD4" s="475" t="e" cm="1">
        <f t="array" ref="BD4">bdRateExtend($G4:$G9,L4:L9,$Z4:$Z9,AE4:AE9)</f>
        <v>#VALUE!</v>
      </c>
      <c r="BE4" s="478" t="e" cm="1">
        <f t="array" ref="BE4">bdRateExtend($G4:$G7,M4:M7,$Z4:$Z7,AF4:AF7)</f>
        <v>#VALUE!</v>
      </c>
      <c r="BF4" s="475" t="e" cm="1">
        <f t="array" ref="BF4">bdRateExtend($G4:$G9,M4:M9,$Z4:$Z9,AF4:AF9)</f>
        <v>#VALUE!</v>
      </c>
      <c r="BG4" s="474" t="e" cm="1">
        <f t="array" ref="BG4">bdRateExtend($G4:$G7,N4:N7,$Z4:$Z7,AG4:AG7,"None", FALSE,1)</f>
        <v>#VALUE!</v>
      </c>
      <c r="BH4" s="475" t="e" cm="1">
        <f t="array" ref="BH4">bdRateExtend($G4:$G9,N4:N9,$Z4:$Z9,AG4:AG9,"None", FALSE,1)</f>
        <v>#VALUE!</v>
      </c>
      <c r="BI4" s="474" t="e" cm="1">
        <f t="array" ref="BI4">bdRateExtend($G4:$G7,O4:O7,$Z4:$Z7,AH4:AH7,"None", FALSE,1)</f>
        <v>#VALUE!</v>
      </c>
      <c r="BJ4" s="475" t="e" cm="1">
        <f t="array" ref="BJ4">bdRateExtend($G4:$G9,O4:O9,$Z4:$Z9,AH4:AH9,"None", FALSE,1)</f>
        <v>#VALUE!</v>
      </c>
      <c r="BK4" s="478" t="e" cm="1">
        <f t="array" ref="BK4">bdRateExtend($G4:$G7,P4:P7,$Z4:$Z7,AI4:AI7)</f>
        <v>#VALUE!</v>
      </c>
      <c r="BL4" s="475" t="e" cm="1">
        <f t="array" ref="BL4">bdRateExtend($G4:$G9,P4:P9,$Z4:$Z9,AI4:AI9)</f>
        <v>#VALUE!</v>
      </c>
      <c r="BM4" s="478" t="e" cm="1">
        <f t="array" ref="BM4">bdRateExtend($G4:$G7,Q4:Q7,$Z4:$Z7,AJ4:AJ7)</f>
        <v>#VALUE!</v>
      </c>
      <c r="BN4" s="475" t="e" cm="1">
        <f t="array" ref="BN4">bdRateExtend($G4:$G9,Q4:Q9,$Z4:$Z9,AJ4:AJ9)</f>
        <v>#VALUE!</v>
      </c>
      <c r="BO4" s="478" t="e" cm="1">
        <f t="array" ref="BO4">bdRateExtend($G4:$G7,R4:R7,$Z4:$Z7,AK4:AK7)</f>
        <v>#VALUE!</v>
      </c>
      <c r="BP4" s="479" t="e" cm="1">
        <f t="array" ref="BP4">bdRateExtend($G4:$G9,R4:R9,$Z4:$Z9,AK4:AK9)</f>
        <v>#VALUE!</v>
      </c>
      <c r="BQ4" s="479" t="e" cm="1">
        <f t="array" ref="BQ4">bdRateExtend($G4:$G9,S4:S9,$Z4:$Z9,AL4:AL9)</f>
        <v>#VALUE!</v>
      </c>
      <c r="BR4" s="479" t="e" cm="1">
        <f t="array" ref="BR4">bdRateExtend($G4:$G9,T4:T9,$Z4:$Z9,AM4:AM9)</f>
        <v>#VALUE!</v>
      </c>
      <c r="BS4" s="479" t="e" cm="1">
        <f t="array" ref="BS4">bdRateExtend($G4:$G9,U4:U9,$Z4:$Z9,AN4:AN9)</f>
        <v>#VALUE!</v>
      </c>
      <c r="BT4" s="576" t="e">
        <f>(Summary!$C$103*BP4+Summary!$C$104*BQ4+Summary!$C$105*BR4)/Summary!$C$106</f>
        <v>#VALUE!</v>
      </c>
      <c r="BU4" s="462" cm="1">
        <f t="array" ref="BU4">testVMAFRange($G4:$G7,N4:N7,$Z4:$Z7,AG4:AG7)</f>
        <v>0</v>
      </c>
      <c r="BV4" s="464" cm="1">
        <f t="array" ref="BV4">testVMAFRange($G4:$G9,N4:N9,$Z4:$Z9,AG4:AG9)</f>
        <v>0</v>
      </c>
      <c r="BW4" s="462" cm="1">
        <f t="array" ref="BW4">testVMAFRange($G4:$G7,O4:O7,$Z4:$Z7,AH4:AH7)</f>
        <v>0</v>
      </c>
      <c r="BX4" s="464" cm="1">
        <f t="array" ref="BX4">testVMAFRange($G4:$G9,O4:O9,$Z4:$Z9,AH4:AH9)</f>
        <v>0</v>
      </c>
    </row>
    <row r="5" spans="1:76" ht="17" customHeight="1" x14ac:dyDescent="0.35">
      <c r="A5" s="516"/>
      <c r="B5" s="483"/>
      <c r="C5" s="520"/>
      <c r="D5" s="490"/>
      <c r="E5" s="493"/>
      <c r="F5" s="138">
        <v>23</v>
      </c>
      <c r="G5" s="139">
        <f>'Anchor-Still'!L3</f>
        <v>0</v>
      </c>
      <c r="H5" s="140">
        <f>'Anchor-Still'!M3</f>
        <v>0</v>
      </c>
      <c r="I5" s="140">
        <f>'Anchor-Still'!N3</f>
        <v>0</v>
      </c>
      <c r="J5" s="140">
        <f>'Anchor-Still'!O3</f>
        <v>0</v>
      </c>
      <c r="K5" s="140">
        <f>(Summary!$C$58*H5+Summary!$C$59*I5+Summary!$C$60*J5)/Summary!$C$61</f>
        <v>0</v>
      </c>
      <c r="L5" s="140">
        <f>'Anchor-Still'!P3</f>
        <v>0</v>
      </c>
      <c r="M5" s="140">
        <f>'Anchor-Still'!Q3</f>
        <v>0</v>
      </c>
      <c r="N5" s="140">
        <f>'Anchor-Still'!R3</f>
        <v>0</v>
      </c>
      <c r="O5" s="140">
        <f>'Anchor-Still'!S3</f>
        <v>0</v>
      </c>
      <c r="P5" s="140">
        <f>'Anchor-Still'!T3</f>
        <v>0</v>
      </c>
      <c r="Q5" s="140">
        <f>'Anchor-Still'!U3</f>
        <v>0</v>
      </c>
      <c r="R5" s="140">
        <f>'Anchor-Still'!V3</f>
        <v>0</v>
      </c>
      <c r="S5" s="140">
        <f>'Anchor-Still'!W3</f>
        <v>0</v>
      </c>
      <c r="T5" s="140">
        <f>'Anchor-Still'!X3</f>
        <v>0</v>
      </c>
      <c r="U5" s="140">
        <f>10*LOG10(1/((Summary!$C$75/10^(R5/10)+Summary!$C$76/10^(S5/10)+Summary!$C$77/10^(T5/10))/Summary!$C$78))</f>
        <v>0</v>
      </c>
      <c r="V5" s="140">
        <f>'Anchor-Still'!Y3</f>
        <v>0</v>
      </c>
      <c r="W5" s="140">
        <f>'Anchor-Still'!Z3</f>
        <v>0</v>
      </c>
      <c r="X5" s="141">
        <f t="shared" si="0"/>
        <v>0</v>
      </c>
      <c r="Y5" s="133"/>
      <c r="Z5" s="139">
        <f>'Test-Still'!L3</f>
        <v>0</v>
      </c>
      <c r="AA5" s="140">
        <f>'Test-Still'!M3</f>
        <v>0</v>
      </c>
      <c r="AB5" s="140">
        <f>'Test-Still'!N3</f>
        <v>0</v>
      </c>
      <c r="AC5" s="140">
        <f>'Test-Still'!O3</f>
        <v>0</v>
      </c>
      <c r="AD5" s="140">
        <f>(Summary!$C$58*AA5+Summary!$C$59*AB5+Summary!$C$60*AC5)/Summary!$C$61</f>
        <v>0</v>
      </c>
      <c r="AE5" s="140">
        <f>'Test-Still'!P3</f>
        <v>0</v>
      </c>
      <c r="AF5" s="140">
        <f>'Test-Still'!Q3</f>
        <v>0</v>
      </c>
      <c r="AG5" s="140">
        <f>'Test-Still'!R3</f>
        <v>0</v>
      </c>
      <c r="AH5" s="140">
        <f>'Test-Still'!S3</f>
        <v>0</v>
      </c>
      <c r="AI5" s="140">
        <f>'Test-Still'!T3</f>
        <v>0</v>
      </c>
      <c r="AJ5" s="140">
        <f>'Test-Still'!U3</f>
        <v>0</v>
      </c>
      <c r="AK5" s="140">
        <f>'Test-Still'!V3</f>
        <v>0</v>
      </c>
      <c r="AL5" s="140">
        <f>'Test-Still'!W3</f>
        <v>0</v>
      </c>
      <c r="AM5" s="140">
        <f>'Test-Still'!X3</f>
        <v>0</v>
      </c>
      <c r="AN5" s="140">
        <f>10*LOG10(1/((Summary!$C$75/10^(AK5/10)+Summary!$C$76/10^(AL5/10)+Summary!$C$77/10^(AM5/10))/Summary!$C$78))</f>
        <v>0</v>
      </c>
      <c r="AO5" s="140">
        <f>'Test-Still'!Y3</f>
        <v>0</v>
      </c>
      <c r="AP5" s="140">
        <f>'Test-Still'!Z3</f>
        <v>0</v>
      </c>
      <c r="AQ5" s="141">
        <f t="shared" si="1"/>
        <v>0</v>
      </c>
      <c r="AR5" s="139" t="e">
        <f t="shared" si="2"/>
        <v>#DIV/0!</v>
      </c>
      <c r="AS5" s="140" t="e">
        <f t="shared" si="2"/>
        <v>#DIV/0!</v>
      </c>
      <c r="AT5" s="136"/>
      <c r="AU5" s="136"/>
      <c r="AV5" s="467"/>
      <c r="AW5" s="468"/>
      <c r="AX5" s="480"/>
      <c r="AY5" s="480"/>
      <c r="AZ5" s="497"/>
      <c r="BA5" s="497"/>
      <c r="BB5" s="480"/>
      <c r="BC5" s="468"/>
      <c r="BD5" s="476"/>
      <c r="BE5" s="468"/>
      <c r="BF5" s="476"/>
      <c r="BG5" s="469"/>
      <c r="BH5" s="476"/>
      <c r="BI5" s="469"/>
      <c r="BJ5" s="476"/>
      <c r="BK5" s="468"/>
      <c r="BL5" s="476"/>
      <c r="BM5" s="468"/>
      <c r="BN5" s="476"/>
      <c r="BO5" s="468"/>
      <c r="BP5" s="480"/>
      <c r="BQ5" s="480"/>
      <c r="BR5" s="480"/>
      <c r="BS5" s="480"/>
      <c r="BT5" s="476"/>
      <c r="BU5" s="463"/>
      <c r="BV5" s="465"/>
      <c r="BW5" s="463"/>
      <c r="BX5" s="465"/>
    </row>
    <row r="6" spans="1:76" ht="17" customHeight="1" x14ac:dyDescent="0.35">
      <c r="A6" s="516"/>
      <c r="B6" s="483"/>
      <c r="C6" s="520"/>
      <c r="D6" s="490"/>
      <c r="E6" s="493"/>
      <c r="F6" s="138">
        <v>31</v>
      </c>
      <c r="G6" s="139">
        <f>'Anchor-Still'!L4</f>
        <v>0</v>
      </c>
      <c r="H6" s="140">
        <f>'Anchor-Still'!M4</f>
        <v>0</v>
      </c>
      <c r="I6" s="140">
        <f>'Anchor-Still'!N4</f>
        <v>0</v>
      </c>
      <c r="J6" s="140">
        <f>'Anchor-Still'!O4</f>
        <v>0</v>
      </c>
      <c r="K6" s="140">
        <f>(Summary!$C$58*H6+Summary!$C$59*I6+Summary!$C$60*J6)/Summary!$C$61</f>
        <v>0</v>
      </c>
      <c r="L6" s="140">
        <f>'Anchor-Still'!P4</f>
        <v>0</v>
      </c>
      <c r="M6" s="140">
        <f>'Anchor-Still'!Q4</f>
        <v>0</v>
      </c>
      <c r="N6" s="140">
        <f>'Anchor-Still'!R4</f>
        <v>0</v>
      </c>
      <c r="O6" s="140">
        <f>'Anchor-Still'!S4</f>
        <v>0</v>
      </c>
      <c r="P6" s="140">
        <f>'Anchor-Still'!T4</f>
        <v>0</v>
      </c>
      <c r="Q6" s="140">
        <f>'Anchor-Still'!U4</f>
        <v>0</v>
      </c>
      <c r="R6" s="140">
        <f>'Anchor-Still'!V4</f>
        <v>0</v>
      </c>
      <c r="S6" s="140">
        <f>'Anchor-Still'!W4</f>
        <v>0</v>
      </c>
      <c r="T6" s="140">
        <f>'Anchor-Still'!X4</f>
        <v>0</v>
      </c>
      <c r="U6" s="140">
        <f>10*LOG10(1/((Summary!$C$75/10^(R6/10)+Summary!$C$76/10^(S6/10)+Summary!$C$77/10^(T6/10))/Summary!$C$78))</f>
        <v>0</v>
      </c>
      <c r="V6" s="140">
        <f>'Anchor-Still'!Y4</f>
        <v>0</v>
      </c>
      <c r="W6" s="140">
        <f>'Anchor-Still'!Z4</f>
        <v>0</v>
      </c>
      <c r="X6" s="141">
        <f t="shared" si="0"/>
        <v>0</v>
      </c>
      <c r="Y6" s="133"/>
      <c r="Z6" s="139">
        <f>'Test-Still'!L4</f>
        <v>0</v>
      </c>
      <c r="AA6" s="140">
        <f>'Test-Still'!M4</f>
        <v>0</v>
      </c>
      <c r="AB6" s="140">
        <f>'Test-Still'!N4</f>
        <v>0</v>
      </c>
      <c r="AC6" s="140">
        <f>'Test-Still'!O4</f>
        <v>0</v>
      </c>
      <c r="AD6" s="140">
        <f>(Summary!$C$58*AA6+Summary!$C$59*AB6+Summary!$C$60*AC6)/Summary!$C$61</f>
        <v>0</v>
      </c>
      <c r="AE6" s="140">
        <f>'Test-Still'!P4</f>
        <v>0</v>
      </c>
      <c r="AF6" s="140">
        <f>'Test-Still'!Q4</f>
        <v>0</v>
      </c>
      <c r="AG6" s="140">
        <f>'Test-Still'!R4</f>
        <v>0</v>
      </c>
      <c r="AH6" s="140">
        <f>'Test-Still'!S4</f>
        <v>0</v>
      </c>
      <c r="AI6" s="140">
        <f>'Test-Still'!T4</f>
        <v>0</v>
      </c>
      <c r="AJ6" s="140">
        <f>'Test-Still'!U4</f>
        <v>0</v>
      </c>
      <c r="AK6" s="140">
        <f>'Test-Still'!V4</f>
        <v>0</v>
      </c>
      <c r="AL6" s="140">
        <f>'Test-Still'!W4</f>
        <v>0</v>
      </c>
      <c r="AM6" s="140">
        <f>'Test-Still'!X4</f>
        <v>0</v>
      </c>
      <c r="AN6" s="140">
        <f>10*LOG10(1/((Summary!$C$75/10^(AK6/10)+Summary!$C$76/10^(AL6/10)+Summary!$C$77/10^(AM6/10))/Summary!$C$78))</f>
        <v>0</v>
      </c>
      <c r="AO6" s="140">
        <f>'Test-Still'!Y4</f>
        <v>0</v>
      </c>
      <c r="AP6" s="140">
        <f>'Test-Still'!Z4</f>
        <v>0</v>
      </c>
      <c r="AQ6" s="141">
        <f t="shared" si="1"/>
        <v>0</v>
      </c>
      <c r="AR6" s="139" t="e">
        <f t="shared" si="2"/>
        <v>#DIV/0!</v>
      </c>
      <c r="AS6" s="140" t="e">
        <f t="shared" si="2"/>
        <v>#DIV/0!</v>
      </c>
      <c r="AT6" s="136"/>
      <c r="AU6" s="136"/>
      <c r="AV6" s="467" t="s">
        <v>122</v>
      </c>
      <c r="AW6" s="468" t="e" cm="1">
        <f t="array" ref="AW6">bdRateExtend($G5:$G8,H5:H8,$Z5:$Z8,AA5:AA8)</f>
        <v>#VALUE!</v>
      </c>
      <c r="AX6" s="480"/>
      <c r="AY6" s="480"/>
      <c r="AZ6" s="497"/>
      <c r="BA6" s="497"/>
      <c r="BB6" s="480"/>
      <c r="BC6" s="468" t="e" cm="1">
        <f t="array" ref="BC6">bdRateExtend($G5:$G8,L5:L8,$Z5:$Z8,AE5:AE8)</f>
        <v>#VALUE!</v>
      </c>
      <c r="BD6" s="476"/>
      <c r="BE6" s="468" t="e" cm="1">
        <f t="array" ref="BE6">bdRateExtend($G5:$G8,M5:M8,$Z5:$Z8,AF5:AF8)</f>
        <v>#VALUE!</v>
      </c>
      <c r="BF6" s="476"/>
      <c r="BG6" s="469" t="e" cm="1">
        <f t="array" ref="BG6">bdRateExtend($G5:$G8,N5:N8,$Z5:$Z8,AG5:AG8,"None", FALSE,1)</f>
        <v>#VALUE!</v>
      </c>
      <c r="BH6" s="476"/>
      <c r="BI6" s="469" t="e" cm="1">
        <f t="array" ref="BI6">bdRateExtend($G5:$G8,O5:O8,$Z5:$Z8,AH5:AH8,"None", FALSE,1)</f>
        <v>#VALUE!</v>
      </c>
      <c r="BJ6" s="476"/>
      <c r="BK6" s="468" t="e" cm="1">
        <f t="array" ref="BK6">bdRateExtend($G5:$G8,P5:P8,$Z5:$Z8,AI5:AI8)</f>
        <v>#VALUE!</v>
      </c>
      <c r="BL6" s="476"/>
      <c r="BM6" s="468" t="e" cm="1">
        <f t="array" ref="BM6">bdRateExtend($G5:$G8,Q5:Q8,$Z5:$Z8,AJ5:AJ8)</f>
        <v>#VALUE!</v>
      </c>
      <c r="BN6" s="476"/>
      <c r="BO6" s="468" t="e" cm="1">
        <f t="array" ref="BO6">bdRateExtend($G5:$G8,R5:R8,$Z5:$Z8,AK5:AK8)</f>
        <v>#VALUE!</v>
      </c>
      <c r="BP6" s="480"/>
      <c r="BQ6" s="480"/>
      <c r="BR6" s="480"/>
      <c r="BS6" s="480"/>
      <c r="BT6" s="476"/>
      <c r="BU6" s="463" cm="1">
        <f t="array" ref="BU6">testVMAFRange($G5:$G8,N5:N8,$Z5:$Z8,AG5:AG8)</f>
        <v>0</v>
      </c>
      <c r="BV6" s="465"/>
      <c r="BW6" s="463" cm="1">
        <f t="array" ref="BW6">testVMAFRange($G5:$G8,O5:O8,$Z5:$Z8,AH5:AH8)</f>
        <v>0</v>
      </c>
      <c r="BX6" s="465"/>
    </row>
    <row r="7" spans="1:76" ht="17" customHeight="1" x14ac:dyDescent="0.35">
      <c r="A7" s="516"/>
      <c r="B7" s="483"/>
      <c r="C7" s="520"/>
      <c r="D7" s="490"/>
      <c r="E7" s="493"/>
      <c r="F7" s="138">
        <v>39</v>
      </c>
      <c r="G7" s="139">
        <f>'Anchor-Still'!L5</f>
        <v>0</v>
      </c>
      <c r="H7" s="140">
        <f>'Anchor-Still'!M5</f>
        <v>0</v>
      </c>
      <c r="I7" s="140">
        <f>'Anchor-Still'!N5</f>
        <v>0</v>
      </c>
      <c r="J7" s="140">
        <f>'Anchor-Still'!O5</f>
        <v>0</v>
      </c>
      <c r="K7" s="140">
        <f>(Summary!$C$58*H7+Summary!$C$59*I7+Summary!$C$60*J7)/Summary!$C$61</f>
        <v>0</v>
      </c>
      <c r="L7" s="140">
        <f>'Anchor-Still'!P5</f>
        <v>0</v>
      </c>
      <c r="M7" s="140">
        <f>'Anchor-Still'!Q5</f>
        <v>0</v>
      </c>
      <c r="N7" s="140">
        <f>'Anchor-Still'!R5</f>
        <v>0</v>
      </c>
      <c r="O7" s="140">
        <f>'Anchor-Still'!S5</f>
        <v>0</v>
      </c>
      <c r="P7" s="140">
        <f>'Anchor-Still'!T5</f>
        <v>0</v>
      </c>
      <c r="Q7" s="140">
        <f>'Anchor-Still'!U5</f>
        <v>0</v>
      </c>
      <c r="R7" s="140">
        <f>'Anchor-Still'!V5</f>
        <v>0</v>
      </c>
      <c r="S7" s="140">
        <f>'Anchor-Still'!W5</f>
        <v>0</v>
      </c>
      <c r="T7" s="140">
        <f>'Anchor-Still'!X5</f>
        <v>0</v>
      </c>
      <c r="U7" s="140">
        <f>10*LOG10(1/((Summary!$C$75/10^(R7/10)+Summary!$C$76/10^(S7/10)+Summary!$C$77/10^(T7/10))/Summary!$C$78))</f>
        <v>0</v>
      </c>
      <c r="V7" s="140">
        <f>'Anchor-Still'!Y5</f>
        <v>0</v>
      </c>
      <c r="W7" s="140">
        <f>'Anchor-Still'!Z5</f>
        <v>0</v>
      </c>
      <c r="X7" s="141">
        <f t="shared" si="0"/>
        <v>0</v>
      </c>
      <c r="Y7" s="133"/>
      <c r="Z7" s="139">
        <f>'Test-Still'!L5</f>
        <v>0</v>
      </c>
      <c r="AA7" s="140">
        <f>'Test-Still'!M5</f>
        <v>0</v>
      </c>
      <c r="AB7" s="140">
        <f>'Test-Still'!N5</f>
        <v>0</v>
      </c>
      <c r="AC7" s="140">
        <f>'Test-Still'!O5</f>
        <v>0</v>
      </c>
      <c r="AD7" s="140">
        <f>(Summary!$C$58*AA7+Summary!$C$59*AB7+Summary!$C$60*AC7)/Summary!$C$61</f>
        <v>0</v>
      </c>
      <c r="AE7" s="140">
        <f>'Test-Still'!P5</f>
        <v>0</v>
      </c>
      <c r="AF7" s="140">
        <f>'Test-Still'!Q5</f>
        <v>0</v>
      </c>
      <c r="AG7" s="140">
        <f>'Test-Still'!R5</f>
        <v>0</v>
      </c>
      <c r="AH7" s="140">
        <f>'Test-Still'!S5</f>
        <v>0</v>
      </c>
      <c r="AI7" s="140">
        <f>'Test-Still'!T5</f>
        <v>0</v>
      </c>
      <c r="AJ7" s="140">
        <f>'Test-Still'!U5</f>
        <v>0</v>
      </c>
      <c r="AK7" s="140">
        <f>'Test-Still'!V5</f>
        <v>0</v>
      </c>
      <c r="AL7" s="140">
        <f>'Test-Still'!W5</f>
        <v>0</v>
      </c>
      <c r="AM7" s="140">
        <f>'Test-Still'!X5</f>
        <v>0</v>
      </c>
      <c r="AN7" s="140">
        <f>10*LOG10(1/((Summary!$C$75/10^(AK7/10)+Summary!$C$76/10^(AL7/10)+Summary!$C$77/10^(AM7/10))/Summary!$C$78))</f>
        <v>0</v>
      </c>
      <c r="AO7" s="140">
        <f>'Test-Still'!Y5</f>
        <v>0</v>
      </c>
      <c r="AP7" s="140">
        <f>'Test-Still'!Z5</f>
        <v>0</v>
      </c>
      <c r="AQ7" s="141">
        <f t="shared" si="1"/>
        <v>0</v>
      </c>
      <c r="AR7" s="139" t="e">
        <f t="shared" si="2"/>
        <v>#DIV/0!</v>
      </c>
      <c r="AS7" s="140" t="e">
        <f t="shared" si="2"/>
        <v>#DIV/0!</v>
      </c>
      <c r="AT7" s="136"/>
      <c r="AU7" s="136"/>
      <c r="AV7" s="467"/>
      <c r="AW7" s="468"/>
      <c r="AX7" s="480"/>
      <c r="AY7" s="480"/>
      <c r="AZ7" s="497"/>
      <c r="BA7" s="497"/>
      <c r="BB7" s="480"/>
      <c r="BC7" s="468"/>
      <c r="BD7" s="476"/>
      <c r="BE7" s="468"/>
      <c r="BF7" s="476"/>
      <c r="BG7" s="469"/>
      <c r="BH7" s="476"/>
      <c r="BI7" s="469"/>
      <c r="BJ7" s="476"/>
      <c r="BK7" s="468"/>
      <c r="BL7" s="476"/>
      <c r="BM7" s="468"/>
      <c r="BN7" s="476"/>
      <c r="BO7" s="468"/>
      <c r="BP7" s="480"/>
      <c r="BQ7" s="480"/>
      <c r="BR7" s="480"/>
      <c r="BS7" s="480"/>
      <c r="BT7" s="476"/>
      <c r="BU7" s="463"/>
      <c r="BV7" s="465"/>
      <c r="BW7" s="463"/>
      <c r="BX7" s="465"/>
    </row>
    <row r="8" spans="1:76" ht="17" customHeight="1" x14ac:dyDescent="0.35">
      <c r="A8" s="516"/>
      <c r="B8" s="483"/>
      <c r="C8" s="520"/>
      <c r="D8" s="490"/>
      <c r="E8" s="493"/>
      <c r="F8" s="138">
        <v>47</v>
      </c>
      <c r="G8" s="139">
        <f>'Anchor-Still'!L6</f>
        <v>0</v>
      </c>
      <c r="H8" s="140">
        <f>'Anchor-Still'!M6</f>
        <v>0</v>
      </c>
      <c r="I8" s="140">
        <f>'Anchor-Still'!N6</f>
        <v>0</v>
      </c>
      <c r="J8" s="140">
        <f>'Anchor-Still'!O6</f>
        <v>0</v>
      </c>
      <c r="K8" s="140">
        <f>(Summary!$C$58*H8+Summary!$C$59*I8+Summary!$C$60*J8)/Summary!$C$61</f>
        <v>0</v>
      </c>
      <c r="L8" s="140">
        <f>'Anchor-Still'!P6</f>
        <v>0</v>
      </c>
      <c r="M8" s="140">
        <f>'Anchor-Still'!Q6</f>
        <v>0</v>
      </c>
      <c r="N8" s="140">
        <f>'Anchor-Still'!R6</f>
        <v>0</v>
      </c>
      <c r="O8" s="140">
        <f>'Anchor-Still'!S6</f>
        <v>0</v>
      </c>
      <c r="P8" s="140">
        <f>'Anchor-Still'!T6</f>
        <v>0</v>
      </c>
      <c r="Q8" s="140">
        <f>'Anchor-Still'!U6</f>
        <v>0</v>
      </c>
      <c r="R8" s="140">
        <f>'Anchor-Still'!V6</f>
        <v>0</v>
      </c>
      <c r="S8" s="140">
        <f>'Anchor-Still'!W6</f>
        <v>0</v>
      </c>
      <c r="T8" s="140">
        <f>'Anchor-Still'!X6</f>
        <v>0</v>
      </c>
      <c r="U8" s="140">
        <f>10*LOG10(1/((Summary!$C$75/10^(R8/10)+Summary!$C$76/10^(S8/10)+Summary!$C$77/10^(T8/10))/Summary!$C$78))</f>
        <v>0</v>
      </c>
      <c r="V8" s="140">
        <f>'Anchor-Still'!Y6</f>
        <v>0</v>
      </c>
      <c r="W8" s="140">
        <f>'Anchor-Still'!Z6</f>
        <v>0</v>
      </c>
      <c r="X8" s="141">
        <f t="shared" si="0"/>
        <v>0</v>
      </c>
      <c r="Y8" s="133"/>
      <c r="Z8" s="139">
        <f>'Test-Still'!L6</f>
        <v>0</v>
      </c>
      <c r="AA8" s="140">
        <f>'Test-Still'!M6</f>
        <v>0</v>
      </c>
      <c r="AB8" s="140">
        <f>'Test-Still'!N6</f>
        <v>0</v>
      </c>
      <c r="AC8" s="140">
        <f>'Test-Still'!O6</f>
        <v>0</v>
      </c>
      <c r="AD8" s="140">
        <f>(Summary!$C$58*AA8+Summary!$C$59*AB8+Summary!$C$60*AC8)/Summary!$C$61</f>
        <v>0</v>
      </c>
      <c r="AE8" s="140">
        <f>'Test-Still'!P6</f>
        <v>0</v>
      </c>
      <c r="AF8" s="140">
        <f>'Test-Still'!Q6</f>
        <v>0</v>
      </c>
      <c r="AG8" s="140">
        <f>'Test-Still'!R6</f>
        <v>0</v>
      </c>
      <c r="AH8" s="140">
        <f>'Test-Still'!S6</f>
        <v>0</v>
      </c>
      <c r="AI8" s="140">
        <f>'Test-Still'!T6</f>
        <v>0</v>
      </c>
      <c r="AJ8" s="140">
        <f>'Test-Still'!U6</f>
        <v>0</v>
      </c>
      <c r="AK8" s="140">
        <f>'Test-Still'!V6</f>
        <v>0</v>
      </c>
      <c r="AL8" s="140">
        <f>'Test-Still'!W6</f>
        <v>0</v>
      </c>
      <c r="AM8" s="140">
        <f>'Test-Still'!X6</f>
        <v>0</v>
      </c>
      <c r="AN8" s="140">
        <f>10*LOG10(1/((Summary!$C$75/10^(AK8/10)+Summary!$C$76/10^(AL8/10)+Summary!$C$77/10^(AM8/10))/Summary!$C$78))</f>
        <v>0</v>
      </c>
      <c r="AO8" s="140">
        <f>'Test-Still'!Y6</f>
        <v>0</v>
      </c>
      <c r="AP8" s="140">
        <f>'Test-Still'!Z6</f>
        <v>0</v>
      </c>
      <c r="AQ8" s="141">
        <f t="shared" si="1"/>
        <v>0</v>
      </c>
      <c r="AR8" s="139" t="e">
        <f t="shared" si="2"/>
        <v>#DIV/0!</v>
      </c>
      <c r="AS8" s="140" t="e">
        <f t="shared" si="2"/>
        <v>#DIV/0!</v>
      </c>
      <c r="AT8" s="136"/>
      <c r="AU8" s="136"/>
      <c r="AV8" s="467" t="s">
        <v>123</v>
      </c>
      <c r="AW8" s="468" t="e" cm="1">
        <f t="array" ref="AW8">bdRateExtend($G6:$G9,H6:H9,$Z6:$Z9,AA6:AA9)</f>
        <v>#VALUE!</v>
      </c>
      <c r="AX8" s="480"/>
      <c r="AY8" s="480"/>
      <c r="AZ8" s="497"/>
      <c r="BA8" s="497"/>
      <c r="BB8" s="480"/>
      <c r="BC8" s="468" t="e" cm="1">
        <f t="array" ref="BC8">bdRateExtend($G6:$G9,L6:L9,$Z6:$Z9,AE6:AE9)</f>
        <v>#VALUE!</v>
      </c>
      <c r="BD8" s="476"/>
      <c r="BE8" s="468" t="e" cm="1">
        <f t="array" ref="BE8">bdRateExtend($G6:$G9,M6:M9,$Z6:$Z9,AF6:AF9)</f>
        <v>#VALUE!</v>
      </c>
      <c r="BF8" s="476"/>
      <c r="BG8" s="469" t="e" cm="1">
        <f t="array" ref="BG8">bdRateExtend($G6:$G9,N6:N9,$Z6:$Z9,AG6:AG9,"None", FALSE,1)</f>
        <v>#VALUE!</v>
      </c>
      <c r="BH8" s="476"/>
      <c r="BI8" s="469" t="e" cm="1">
        <f t="array" ref="BI8">bdRateExtend($G6:$G9,O6:O9,$Z6:$Z9,AH6:AH9,"None", FALSE,1)</f>
        <v>#VALUE!</v>
      </c>
      <c r="BJ8" s="476"/>
      <c r="BK8" s="468" t="e" cm="1">
        <f t="array" ref="BK8">bdRateExtend($G6:$G9,P6:P9,$Z6:$Z9,AI6:AI9)</f>
        <v>#VALUE!</v>
      </c>
      <c r="BL8" s="476"/>
      <c r="BM8" s="468" t="e" cm="1">
        <f t="array" ref="BM8">bdRateExtend($G6:$G9,Q6:Q9,$Z6:$Z9,AJ6:AJ9)</f>
        <v>#VALUE!</v>
      </c>
      <c r="BN8" s="476"/>
      <c r="BO8" s="468" t="e" cm="1">
        <f t="array" ref="BO8">bdRateExtend($G6:$G9,R6:R9,$Z6:$Z9,AK6:AK9)</f>
        <v>#VALUE!</v>
      </c>
      <c r="BP8" s="480"/>
      <c r="BQ8" s="480"/>
      <c r="BR8" s="480"/>
      <c r="BS8" s="480"/>
      <c r="BT8" s="476"/>
      <c r="BU8" s="463" cm="1">
        <f t="array" ref="BU8">testVMAFRange($G6:$G9,N6:N9,$Z6:$Z9,AG6:AG9)</f>
        <v>0</v>
      </c>
      <c r="BV8" s="465"/>
      <c r="BW8" s="463" cm="1">
        <f t="array" ref="BW8">testVMAFRange($G6:$G9,O6:O9,$Z6:$Z9,AH6:AH9)</f>
        <v>0</v>
      </c>
      <c r="BX8" s="465"/>
    </row>
    <row r="9" spans="1:76" ht="17" customHeight="1" thickBot="1" x14ac:dyDescent="0.4">
      <c r="A9" s="516"/>
      <c r="B9" s="518"/>
      <c r="C9" s="521"/>
      <c r="D9" s="522"/>
      <c r="E9" s="523"/>
      <c r="F9" s="144">
        <v>55</v>
      </c>
      <c r="G9" s="145">
        <f>'Anchor-Still'!L7</f>
        <v>0</v>
      </c>
      <c r="H9" s="146">
        <f>'Anchor-Still'!M7</f>
        <v>0</v>
      </c>
      <c r="I9" s="146">
        <f>'Anchor-Still'!N7</f>
        <v>0</v>
      </c>
      <c r="J9" s="146">
        <f>'Anchor-Still'!O7</f>
        <v>0</v>
      </c>
      <c r="K9" s="146">
        <f>(Summary!$C$58*H9+Summary!$C$59*I9+Summary!$C$60*J9)/Summary!$C$61</f>
        <v>0</v>
      </c>
      <c r="L9" s="146">
        <f>'Anchor-Still'!P7</f>
        <v>0</v>
      </c>
      <c r="M9" s="146">
        <f>'Anchor-Still'!Q7</f>
        <v>0</v>
      </c>
      <c r="N9" s="146">
        <f>'Anchor-Still'!R7</f>
        <v>0</v>
      </c>
      <c r="O9" s="146">
        <f>'Anchor-Still'!S7</f>
        <v>0</v>
      </c>
      <c r="P9" s="146">
        <f>'Anchor-Still'!T7</f>
        <v>0</v>
      </c>
      <c r="Q9" s="146">
        <f>'Anchor-Still'!U7</f>
        <v>0</v>
      </c>
      <c r="R9" s="146">
        <f>'Anchor-Still'!V7</f>
        <v>0</v>
      </c>
      <c r="S9" s="146">
        <f>'Anchor-Still'!W7</f>
        <v>0</v>
      </c>
      <c r="T9" s="146">
        <f>'Anchor-Still'!X7</f>
        <v>0</v>
      </c>
      <c r="U9" s="146">
        <f>10*LOG10(1/((Summary!$C$75/10^(R9/10)+Summary!$C$76/10^(S9/10)+Summary!$C$77/10^(T9/10))/Summary!$C$78))</f>
        <v>0</v>
      </c>
      <c r="V9" s="146">
        <f>'Anchor-Still'!Y7</f>
        <v>0</v>
      </c>
      <c r="W9" s="146">
        <f>'Anchor-Still'!Z7</f>
        <v>0</v>
      </c>
      <c r="X9" s="147">
        <f t="shared" si="0"/>
        <v>0</v>
      </c>
      <c r="Y9" s="133"/>
      <c r="Z9" s="145">
        <f>'Test-Still'!L7</f>
        <v>0</v>
      </c>
      <c r="AA9" s="146">
        <f>'Test-Still'!M7</f>
        <v>0</v>
      </c>
      <c r="AB9" s="146">
        <f>'Test-Still'!N7</f>
        <v>0</v>
      </c>
      <c r="AC9" s="146">
        <f>'Test-Still'!O7</f>
        <v>0</v>
      </c>
      <c r="AD9" s="146">
        <f>(Summary!$C$58*AA9+Summary!$C$59*AB9+Summary!$C$60*AC9)/Summary!$C$61</f>
        <v>0</v>
      </c>
      <c r="AE9" s="146">
        <f>'Test-Still'!P7</f>
        <v>0</v>
      </c>
      <c r="AF9" s="146">
        <f>'Test-Still'!Q7</f>
        <v>0</v>
      </c>
      <c r="AG9" s="146">
        <f>'Test-Still'!R7</f>
        <v>0</v>
      </c>
      <c r="AH9" s="146">
        <f>'Test-Still'!S7</f>
        <v>0</v>
      </c>
      <c r="AI9" s="146">
        <f>'Test-Still'!T7</f>
        <v>0</v>
      </c>
      <c r="AJ9" s="146">
        <f>'Test-Still'!U7</f>
        <v>0</v>
      </c>
      <c r="AK9" s="146">
        <f>'Test-Still'!V7</f>
        <v>0</v>
      </c>
      <c r="AL9" s="146">
        <f>'Test-Still'!W7</f>
        <v>0</v>
      </c>
      <c r="AM9" s="146">
        <f>'Test-Still'!X7</f>
        <v>0</v>
      </c>
      <c r="AN9" s="146">
        <f>10*LOG10(1/((Summary!$C$75/10^(AK9/10)+Summary!$C$76/10^(AL9/10)+Summary!$C$77/10^(AM9/10))/Summary!$C$78))</f>
        <v>0</v>
      </c>
      <c r="AO9" s="146">
        <f>'Test-Still'!Y7</f>
        <v>0</v>
      </c>
      <c r="AP9" s="146">
        <f>'Test-Still'!Z7</f>
        <v>0</v>
      </c>
      <c r="AQ9" s="147">
        <f t="shared" si="1"/>
        <v>0</v>
      </c>
      <c r="AR9" s="145" t="e">
        <f t="shared" si="2"/>
        <v>#DIV/0!</v>
      </c>
      <c r="AS9" s="146" t="e">
        <f t="shared" si="2"/>
        <v>#DIV/0!</v>
      </c>
      <c r="AT9" s="136"/>
      <c r="AU9" s="136"/>
      <c r="AV9" s="470"/>
      <c r="AW9" s="471"/>
      <c r="AX9" s="481"/>
      <c r="AY9" s="481"/>
      <c r="AZ9" s="498"/>
      <c r="BA9" s="498"/>
      <c r="BB9" s="481"/>
      <c r="BC9" s="471"/>
      <c r="BD9" s="477"/>
      <c r="BE9" s="471"/>
      <c r="BF9" s="477"/>
      <c r="BG9" s="472"/>
      <c r="BH9" s="477"/>
      <c r="BI9" s="472"/>
      <c r="BJ9" s="477"/>
      <c r="BK9" s="471"/>
      <c r="BL9" s="477"/>
      <c r="BM9" s="471"/>
      <c r="BN9" s="477"/>
      <c r="BO9" s="471"/>
      <c r="BP9" s="481"/>
      <c r="BQ9" s="481"/>
      <c r="BR9" s="481"/>
      <c r="BS9" s="481"/>
      <c r="BT9" s="477"/>
      <c r="BU9" s="473"/>
      <c r="BV9" s="466"/>
      <c r="BW9" s="473"/>
      <c r="BX9" s="466"/>
    </row>
    <row r="10" spans="1:76" ht="17" customHeight="1" x14ac:dyDescent="0.35">
      <c r="A10" s="516"/>
      <c r="B10" s="482" t="s">
        <v>161</v>
      </c>
      <c r="C10" s="519" t="s">
        <v>160</v>
      </c>
      <c r="D10" s="489"/>
      <c r="E10" s="492">
        <v>8</v>
      </c>
      <c r="F10" s="129">
        <v>15</v>
      </c>
      <c r="G10" s="130">
        <f>'Anchor-Still'!L8</f>
        <v>0</v>
      </c>
      <c r="H10" s="131">
        <f>'Anchor-Still'!M8</f>
        <v>0</v>
      </c>
      <c r="I10" s="131">
        <f>'Anchor-Still'!N8</f>
        <v>0</v>
      </c>
      <c r="J10" s="131">
        <f>'Anchor-Still'!O8</f>
        <v>0</v>
      </c>
      <c r="K10" s="131">
        <f>(Summary!$C$58*H10+Summary!$C$59*I10+Summary!$C$60*J10)/Summary!$C$61</f>
        <v>0</v>
      </c>
      <c r="L10" s="131">
        <f>'Anchor-Still'!P8</f>
        <v>0</v>
      </c>
      <c r="M10" s="131">
        <f>'Anchor-Still'!Q8</f>
        <v>0</v>
      </c>
      <c r="N10" s="131">
        <f>'Anchor-Still'!R8</f>
        <v>0</v>
      </c>
      <c r="O10" s="131">
        <f>'Anchor-Still'!S8</f>
        <v>0</v>
      </c>
      <c r="P10" s="131">
        <f>'Anchor-Still'!T8</f>
        <v>0</v>
      </c>
      <c r="Q10" s="131">
        <f>'Anchor-Still'!U8</f>
        <v>0</v>
      </c>
      <c r="R10" s="131">
        <f>'Anchor-Still'!V8</f>
        <v>0</v>
      </c>
      <c r="S10" s="131">
        <f>'Anchor-Still'!W8</f>
        <v>0</v>
      </c>
      <c r="T10" s="131">
        <f>'Anchor-Still'!X8</f>
        <v>0</v>
      </c>
      <c r="U10" s="131">
        <f>10*LOG10(1/((Summary!$C$75/10^(R10/10)+Summary!$C$76/10^(S10/10)+Summary!$C$77/10^(T10/10))/Summary!$C$78))</f>
        <v>0</v>
      </c>
      <c r="V10" s="131">
        <f>'Anchor-Still'!Y8</f>
        <v>0</v>
      </c>
      <c r="W10" s="131">
        <f>'Anchor-Still'!Z8</f>
        <v>0</v>
      </c>
      <c r="X10" s="132">
        <f t="shared" ref="X10:X73" si="3">V10/3600</f>
        <v>0</v>
      </c>
      <c r="Y10" s="133"/>
      <c r="Z10" s="130">
        <f>'Test-Still'!L8</f>
        <v>0</v>
      </c>
      <c r="AA10" s="131">
        <f>'Test-Still'!M8</f>
        <v>0</v>
      </c>
      <c r="AB10" s="131">
        <f>'Test-Still'!N8</f>
        <v>0</v>
      </c>
      <c r="AC10" s="131">
        <f>'Test-Still'!O8</f>
        <v>0</v>
      </c>
      <c r="AD10" s="131">
        <f>(Summary!$C$58*AA10+Summary!$C$59*AB10+Summary!$C$60*AC10)/Summary!$C$61</f>
        <v>0</v>
      </c>
      <c r="AE10" s="131">
        <f>'Test-Still'!P8</f>
        <v>0</v>
      </c>
      <c r="AF10" s="131">
        <f>'Test-Still'!Q8</f>
        <v>0</v>
      </c>
      <c r="AG10" s="131">
        <f>'Test-Still'!R8</f>
        <v>0</v>
      </c>
      <c r="AH10" s="131">
        <f>'Test-Still'!S8</f>
        <v>0</v>
      </c>
      <c r="AI10" s="131">
        <f>'Test-Still'!T8</f>
        <v>0</v>
      </c>
      <c r="AJ10" s="131">
        <f>'Test-Still'!U8</f>
        <v>0</v>
      </c>
      <c r="AK10" s="131">
        <f>'Test-Still'!V8</f>
        <v>0</v>
      </c>
      <c r="AL10" s="131">
        <f>'Test-Still'!W8</f>
        <v>0</v>
      </c>
      <c r="AM10" s="131">
        <f>'Test-Still'!X8</f>
        <v>0</v>
      </c>
      <c r="AN10" s="131">
        <f>10*LOG10(1/((Summary!$C$75/10^(AK10/10)+Summary!$C$76/10^(AL10/10)+Summary!$C$77/10^(AM10/10))/Summary!$C$78))</f>
        <v>0</v>
      </c>
      <c r="AO10" s="131">
        <f>'Test-Still'!Y8</f>
        <v>0</v>
      </c>
      <c r="AP10" s="131">
        <f>'Test-Still'!Z8</f>
        <v>0</v>
      </c>
      <c r="AQ10" s="132">
        <f t="shared" ref="AQ10:AQ73" si="4">AO10/3600</f>
        <v>0</v>
      </c>
      <c r="AR10" s="130" t="e">
        <f t="shared" ref="AR10:AR73" si="5">AO10/V10</f>
        <v>#DIV/0!</v>
      </c>
      <c r="AS10" s="131" t="e">
        <f t="shared" ref="AS10:AS73" si="6">AP10/W10</f>
        <v>#DIV/0!</v>
      </c>
      <c r="AT10" s="136"/>
      <c r="AU10" s="136"/>
      <c r="AV10" s="495" t="s">
        <v>121</v>
      </c>
      <c r="AW10" s="478" t="e" cm="1">
        <f t="array" ref="AW10">bdRateExtend($G10:$G13,H10:H13,$Z10:$Z13,AA10:AA13)</f>
        <v>#VALUE!</v>
      </c>
      <c r="AX10" s="479" t="e" cm="1">
        <f t="array" ref="AX10">bdRateExtend($G10:$G15,H10:H15,$Z10:$Z15,AA10:AA15)</f>
        <v>#VALUE!</v>
      </c>
      <c r="AY10" s="479" t="e" cm="1">
        <f t="array" ref="AY10">bdRateExtend($G10:$G15,I10:I15,$Z10:$Z15,AB10:AB15)</f>
        <v>#VALUE!</v>
      </c>
      <c r="AZ10" s="496" t="e" cm="1">
        <f t="array" ref="AZ10">bdRateExtend($G10:$G15,J10:J15,$Z10:$Z15,AC10:AC15)</f>
        <v>#VALUE!</v>
      </c>
      <c r="BA10" s="496" t="e" cm="1">
        <f t="array" ref="BA10">bdRateExtend($G10:$G15,K10:K15,$Z10:$Z15,AD10:AD15)</f>
        <v>#VALUE!</v>
      </c>
      <c r="BB10" s="479" t="e">
        <f>(Summary!$C$89*AX10+Summary!$C$90*AY10+Summary!$C$91*AZ10)/Summary!$C$92</f>
        <v>#VALUE!</v>
      </c>
      <c r="BC10" s="478" t="e" cm="1">
        <f t="array" ref="BC10">bdRateExtend($G10:$G13,L10:L13,$Z10:$Z13,AE10:AE13)</f>
        <v>#VALUE!</v>
      </c>
      <c r="BD10" s="475" t="e" cm="1">
        <f t="array" ref="BD10">bdRateExtend($G10:$G15,L10:L15,$Z10:$Z15,AE10:AE15)</f>
        <v>#VALUE!</v>
      </c>
      <c r="BE10" s="478" t="e" cm="1">
        <f t="array" ref="BE10">bdRateExtend($G10:$G13,M10:M13,$Z10:$Z13,AF10:AF13)</f>
        <v>#VALUE!</v>
      </c>
      <c r="BF10" s="475" t="e" cm="1">
        <f t="array" ref="BF10">bdRateExtend($G10:$G15,M10:M15,$Z10:$Z15,AF10:AF15)</f>
        <v>#VALUE!</v>
      </c>
      <c r="BG10" s="474" t="e" cm="1">
        <f t="array" ref="BG10">bdRateExtend($G10:$G13,N10:N13,$Z10:$Z13,AG10:AG13,"None", FALSE,1)</f>
        <v>#VALUE!</v>
      </c>
      <c r="BH10" s="475" t="e" cm="1">
        <f t="array" ref="BH10">bdRateExtend($G10:$G15,N10:N15,$Z10:$Z15,AG10:AG15,"None", FALSE,1)</f>
        <v>#VALUE!</v>
      </c>
      <c r="BI10" s="474" t="e" cm="1">
        <f t="array" ref="BI10">bdRateExtend($G10:$G13,O10:O13,$Z10:$Z13,AH10:AH13,"None", FALSE,1)</f>
        <v>#VALUE!</v>
      </c>
      <c r="BJ10" s="475" t="e" cm="1">
        <f t="array" ref="BJ10">bdRateExtend($G10:$G15,O10:O15,$Z10:$Z15,AH10:AH15,"None", FALSE,1)</f>
        <v>#VALUE!</v>
      </c>
      <c r="BK10" s="478" t="e" cm="1">
        <f t="array" ref="BK10">bdRateExtend($G10:$G13,P10:P13,$Z10:$Z13,AI10:AI13)</f>
        <v>#VALUE!</v>
      </c>
      <c r="BL10" s="475" t="e" cm="1">
        <f t="array" ref="BL10">bdRateExtend($G10:$G15,P10:P15,$Z10:$Z15,AI10:AI15)</f>
        <v>#VALUE!</v>
      </c>
      <c r="BM10" s="478" t="e" cm="1">
        <f t="array" ref="BM10">bdRateExtend($G10:$G13,Q10:Q13,$Z10:$Z13,AJ10:AJ13)</f>
        <v>#VALUE!</v>
      </c>
      <c r="BN10" s="475" t="e" cm="1">
        <f t="array" ref="BN10">bdRateExtend($G10:$G15,Q10:Q15,$Z10:$Z15,AJ10:AJ15)</f>
        <v>#VALUE!</v>
      </c>
      <c r="BO10" s="478" t="e" cm="1">
        <f t="array" ref="BO10">bdRateExtend($G10:$G13,R10:R13,$Z10:$Z13,AK10:AK13)</f>
        <v>#VALUE!</v>
      </c>
      <c r="BP10" s="479" t="e" cm="1">
        <f t="array" ref="BP10">bdRateExtend($G10:$G15,R10:R15,$Z10:$Z15,AK10:AK15)</f>
        <v>#VALUE!</v>
      </c>
      <c r="BQ10" s="479" t="e" cm="1">
        <f t="array" ref="BQ10">bdRateExtend($G10:$G15,S10:S15,$Z10:$Z15,AL10:AL15)</f>
        <v>#VALUE!</v>
      </c>
      <c r="BR10" s="479" t="e" cm="1">
        <f t="array" ref="BR10">bdRateExtend($G10:$G15,T10:T15,$Z10:$Z15,AM10:AM15)</f>
        <v>#VALUE!</v>
      </c>
      <c r="BS10" s="479" t="e" cm="1">
        <f t="array" ref="BS10">bdRateExtend($G10:$G15,U10:U15,$Z10:$Z15,AN10:AN15)</f>
        <v>#VALUE!</v>
      </c>
      <c r="BT10" s="576" t="e">
        <f>(Summary!$C$103*BP10+Summary!$C$104*BQ10+Summary!$C$105*BR10)/Summary!$C$106</f>
        <v>#VALUE!</v>
      </c>
      <c r="BU10" s="462" cm="1">
        <f t="array" ref="BU10">testVMAFRange($G10:$G13,N10:N13,$Z10:$Z13,AG10:AG13)</f>
        <v>0</v>
      </c>
      <c r="BV10" s="464" cm="1">
        <f t="array" ref="BV10">testVMAFRange($G10:$G15,N10:N15,$Z10:$Z15,AG10:AG15)</f>
        <v>0</v>
      </c>
      <c r="BW10" s="462" cm="1">
        <f t="array" ref="BW10">testVMAFRange($G10:$G13,O10:O13,$Z10:$Z13,AH10:AH13)</f>
        <v>0</v>
      </c>
      <c r="BX10" s="464" cm="1">
        <f t="array" ref="BX10">testVMAFRange($G10:$G15,O10:O15,$Z10:$Z15,AH10:AH15)</f>
        <v>0</v>
      </c>
    </row>
    <row r="11" spans="1:76" ht="17" customHeight="1" x14ac:dyDescent="0.35">
      <c r="A11" s="516"/>
      <c r="B11" s="483"/>
      <c r="C11" s="520"/>
      <c r="D11" s="490"/>
      <c r="E11" s="493"/>
      <c r="F11" s="138">
        <v>23</v>
      </c>
      <c r="G11" s="139">
        <f>'Anchor-Still'!L9</f>
        <v>0</v>
      </c>
      <c r="H11" s="140">
        <f>'Anchor-Still'!M9</f>
        <v>0</v>
      </c>
      <c r="I11" s="140">
        <f>'Anchor-Still'!N9</f>
        <v>0</v>
      </c>
      <c r="J11" s="140">
        <f>'Anchor-Still'!O9</f>
        <v>0</v>
      </c>
      <c r="K11" s="140">
        <f>(Summary!$C$58*H11+Summary!$C$59*I11+Summary!$C$60*J11)/Summary!$C$61</f>
        <v>0</v>
      </c>
      <c r="L11" s="140">
        <f>'Anchor-Still'!P9</f>
        <v>0</v>
      </c>
      <c r="M11" s="140">
        <f>'Anchor-Still'!Q9</f>
        <v>0</v>
      </c>
      <c r="N11" s="140">
        <f>'Anchor-Still'!R9</f>
        <v>0</v>
      </c>
      <c r="O11" s="140">
        <f>'Anchor-Still'!S9</f>
        <v>0</v>
      </c>
      <c r="P11" s="140">
        <f>'Anchor-Still'!T9</f>
        <v>0</v>
      </c>
      <c r="Q11" s="140">
        <f>'Anchor-Still'!U9</f>
        <v>0</v>
      </c>
      <c r="R11" s="140">
        <f>'Anchor-Still'!V9</f>
        <v>0</v>
      </c>
      <c r="S11" s="140">
        <f>'Anchor-Still'!W9</f>
        <v>0</v>
      </c>
      <c r="T11" s="140">
        <f>'Anchor-Still'!X9</f>
        <v>0</v>
      </c>
      <c r="U11" s="140">
        <f>10*LOG10(1/((Summary!$C$75/10^(R11/10)+Summary!$C$76/10^(S11/10)+Summary!$C$77/10^(T11/10))/Summary!$C$78))</f>
        <v>0</v>
      </c>
      <c r="V11" s="140">
        <f>'Anchor-Still'!Y9</f>
        <v>0</v>
      </c>
      <c r="W11" s="140">
        <f>'Anchor-Still'!Z9</f>
        <v>0</v>
      </c>
      <c r="X11" s="141">
        <f t="shared" si="3"/>
        <v>0</v>
      </c>
      <c r="Y11" s="133"/>
      <c r="Z11" s="139">
        <f>'Test-Still'!L9</f>
        <v>0</v>
      </c>
      <c r="AA11" s="140">
        <f>'Test-Still'!M9</f>
        <v>0</v>
      </c>
      <c r="AB11" s="140">
        <f>'Test-Still'!N9</f>
        <v>0</v>
      </c>
      <c r="AC11" s="140">
        <f>'Test-Still'!O9</f>
        <v>0</v>
      </c>
      <c r="AD11" s="140">
        <f>(Summary!$C$58*AA11+Summary!$C$59*AB11+Summary!$C$60*AC11)/Summary!$C$61</f>
        <v>0</v>
      </c>
      <c r="AE11" s="140">
        <f>'Test-Still'!P9</f>
        <v>0</v>
      </c>
      <c r="AF11" s="140">
        <f>'Test-Still'!Q9</f>
        <v>0</v>
      </c>
      <c r="AG11" s="140">
        <f>'Test-Still'!R9</f>
        <v>0</v>
      </c>
      <c r="AH11" s="140">
        <f>'Test-Still'!S9</f>
        <v>0</v>
      </c>
      <c r="AI11" s="140">
        <f>'Test-Still'!T9</f>
        <v>0</v>
      </c>
      <c r="AJ11" s="140">
        <f>'Test-Still'!U9</f>
        <v>0</v>
      </c>
      <c r="AK11" s="140">
        <f>'Test-Still'!V9</f>
        <v>0</v>
      </c>
      <c r="AL11" s="140">
        <f>'Test-Still'!W9</f>
        <v>0</v>
      </c>
      <c r="AM11" s="140">
        <f>'Test-Still'!X9</f>
        <v>0</v>
      </c>
      <c r="AN11" s="140">
        <f>10*LOG10(1/((Summary!$C$75/10^(AK11/10)+Summary!$C$76/10^(AL11/10)+Summary!$C$77/10^(AM11/10))/Summary!$C$78))</f>
        <v>0</v>
      </c>
      <c r="AO11" s="140">
        <f>'Test-Still'!Y9</f>
        <v>0</v>
      </c>
      <c r="AP11" s="140">
        <f>'Test-Still'!Z9</f>
        <v>0</v>
      </c>
      <c r="AQ11" s="141">
        <f t="shared" si="4"/>
        <v>0</v>
      </c>
      <c r="AR11" s="139" t="e">
        <f t="shared" si="5"/>
        <v>#DIV/0!</v>
      </c>
      <c r="AS11" s="140" t="e">
        <f t="shared" si="6"/>
        <v>#DIV/0!</v>
      </c>
      <c r="AT11" s="136"/>
      <c r="AU11" s="136"/>
      <c r="AV11" s="467"/>
      <c r="AW11" s="468"/>
      <c r="AX11" s="480"/>
      <c r="AY11" s="480"/>
      <c r="AZ11" s="497"/>
      <c r="BA11" s="497"/>
      <c r="BB11" s="480"/>
      <c r="BC11" s="468"/>
      <c r="BD11" s="476"/>
      <c r="BE11" s="468"/>
      <c r="BF11" s="476"/>
      <c r="BG11" s="469"/>
      <c r="BH11" s="476"/>
      <c r="BI11" s="469"/>
      <c r="BJ11" s="476"/>
      <c r="BK11" s="468"/>
      <c r="BL11" s="476"/>
      <c r="BM11" s="468"/>
      <c r="BN11" s="476"/>
      <c r="BO11" s="468"/>
      <c r="BP11" s="480"/>
      <c r="BQ11" s="480"/>
      <c r="BR11" s="480"/>
      <c r="BS11" s="480"/>
      <c r="BT11" s="476"/>
      <c r="BU11" s="463"/>
      <c r="BV11" s="465"/>
      <c r="BW11" s="463"/>
      <c r="BX11" s="465"/>
    </row>
    <row r="12" spans="1:76" ht="17" customHeight="1" x14ac:dyDescent="0.35">
      <c r="A12" s="516"/>
      <c r="B12" s="483"/>
      <c r="C12" s="520"/>
      <c r="D12" s="490"/>
      <c r="E12" s="493"/>
      <c r="F12" s="138">
        <v>31</v>
      </c>
      <c r="G12" s="139">
        <f>'Anchor-Still'!L10</f>
        <v>0</v>
      </c>
      <c r="H12" s="140">
        <f>'Anchor-Still'!M10</f>
        <v>0</v>
      </c>
      <c r="I12" s="140">
        <f>'Anchor-Still'!N10</f>
        <v>0</v>
      </c>
      <c r="J12" s="140">
        <f>'Anchor-Still'!O10</f>
        <v>0</v>
      </c>
      <c r="K12" s="140">
        <f>(Summary!$C$58*H12+Summary!$C$59*I12+Summary!$C$60*J12)/Summary!$C$61</f>
        <v>0</v>
      </c>
      <c r="L12" s="140">
        <f>'Anchor-Still'!P10</f>
        <v>0</v>
      </c>
      <c r="M12" s="140">
        <f>'Anchor-Still'!Q10</f>
        <v>0</v>
      </c>
      <c r="N12" s="140">
        <f>'Anchor-Still'!R10</f>
        <v>0</v>
      </c>
      <c r="O12" s="140">
        <f>'Anchor-Still'!S10</f>
        <v>0</v>
      </c>
      <c r="P12" s="140">
        <f>'Anchor-Still'!T10</f>
        <v>0</v>
      </c>
      <c r="Q12" s="140">
        <f>'Anchor-Still'!U10</f>
        <v>0</v>
      </c>
      <c r="R12" s="140">
        <f>'Anchor-Still'!V10</f>
        <v>0</v>
      </c>
      <c r="S12" s="140">
        <f>'Anchor-Still'!W10</f>
        <v>0</v>
      </c>
      <c r="T12" s="140">
        <f>'Anchor-Still'!X10</f>
        <v>0</v>
      </c>
      <c r="U12" s="140">
        <f>10*LOG10(1/((Summary!$C$75/10^(R12/10)+Summary!$C$76/10^(S12/10)+Summary!$C$77/10^(T12/10))/Summary!$C$78))</f>
        <v>0</v>
      </c>
      <c r="V12" s="140">
        <f>'Anchor-Still'!Y10</f>
        <v>0</v>
      </c>
      <c r="W12" s="140">
        <f>'Anchor-Still'!Z10</f>
        <v>0</v>
      </c>
      <c r="X12" s="141">
        <f t="shared" si="3"/>
        <v>0</v>
      </c>
      <c r="Y12" s="133"/>
      <c r="Z12" s="139">
        <f>'Test-Still'!L10</f>
        <v>0</v>
      </c>
      <c r="AA12" s="140">
        <f>'Test-Still'!M10</f>
        <v>0</v>
      </c>
      <c r="AB12" s="140">
        <f>'Test-Still'!N10</f>
        <v>0</v>
      </c>
      <c r="AC12" s="140">
        <f>'Test-Still'!O10</f>
        <v>0</v>
      </c>
      <c r="AD12" s="140">
        <f>(Summary!$C$58*AA12+Summary!$C$59*AB12+Summary!$C$60*AC12)/Summary!$C$61</f>
        <v>0</v>
      </c>
      <c r="AE12" s="140">
        <f>'Test-Still'!P10</f>
        <v>0</v>
      </c>
      <c r="AF12" s="140">
        <f>'Test-Still'!Q10</f>
        <v>0</v>
      </c>
      <c r="AG12" s="140">
        <f>'Test-Still'!R10</f>
        <v>0</v>
      </c>
      <c r="AH12" s="140">
        <f>'Test-Still'!S10</f>
        <v>0</v>
      </c>
      <c r="AI12" s="140">
        <f>'Test-Still'!T10</f>
        <v>0</v>
      </c>
      <c r="AJ12" s="140">
        <f>'Test-Still'!U10</f>
        <v>0</v>
      </c>
      <c r="AK12" s="140">
        <f>'Test-Still'!V10</f>
        <v>0</v>
      </c>
      <c r="AL12" s="140">
        <f>'Test-Still'!W10</f>
        <v>0</v>
      </c>
      <c r="AM12" s="140">
        <f>'Test-Still'!X10</f>
        <v>0</v>
      </c>
      <c r="AN12" s="140">
        <f>10*LOG10(1/((Summary!$C$75/10^(AK12/10)+Summary!$C$76/10^(AL12/10)+Summary!$C$77/10^(AM12/10))/Summary!$C$78))</f>
        <v>0</v>
      </c>
      <c r="AO12" s="140">
        <f>'Test-Still'!Y10</f>
        <v>0</v>
      </c>
      <c r="AP12" s="140">
        <f>'Test-Still'!Z10</f>
        <v>0</v>
      </c>
      <c r="AQ12" s="141">
        <f t="shared" si="4"/>
        <v>0</v>
      </c>
      <c r="AR12" s="139" t="e">
        <f t="shared" si="5"/>
        <v>#DIV/0!</v>
      </c>
      <c r="AS12" s="140" t="e">
        <f t="shared" si="6"/>
        <v>#DIV/0!</v>
      </c>
      <c r="AT12" s="136"/>
      <c r="AU12" s="136"/>
      <c r="AV12" s="467" t="s">
        <v>122</v>
      </c>
      <c r="AW12" s="468" t="e" cm="1">
        <f t="array" ref="AW12">bdRateExtend($G11:$G14,H11:H14,$Z11:$Z14,AA11:AA14)</f>
        <v>#VALUE!</v>
      </c>
      <c r="AX12" s="480"/>
      <c r="AY12" s="480"/>
      <c r="AZ12" s="497"/>
      <c r="BA12" s="497"/>
      <c r="BB12" s="480"/>
      <c r="BC12" s="468" t="e" cm="1">
        <f t="array" ref="BC12">bdRateExtend($G11:$G14,L11:L14,$Z11:$Z14,AE11:AE14)</f>
        <v>#VALUE!</v>
      </c>
      <c r="BD12" s="476"/>
      <c r="BE12" s="468" t="e" cm="1">
        <f t="array" ref="BE12">bdRateExtend($G11:$G14,M11:M14,$Z11:$Z14,AF11:AF14)</f>
        <v>#VALUE!</v>
      </c>
      <c r="BF12" s="476"/>
      <c r="BG12" s="469" t="e" cm="1">
        <f t="array" ref="BG12">bdRateExtend($G11:$G14,N11:N14,$Z11:$Z14,AG11:AG14,"None", FALSE,1)</f>
        <v>#VALUE!</v>
      </c>
      <c r="BH12" s="476"/>
      <c r="BI12" s="469" t="e" cm="1">
        <f t="array" ref="BI12">bdRateExtend($G11:$G14,O11:O14,$Z11:$Z14,AH11:AH14,"None", FALSE,1)</f>
        <v>#VALUE!</v>
      </c>
      <c r="BJ12" s="476"/>
      <c r="BK12" s="468" t="e" cm="1">
        <f t="array" ref="BK12">bdRateExtend($G11:$G14,P11:P14,$Z11:$Z14,AI11:AI14)</f>
        <v>#VALUE!</v>
      </c>
      <c r="BL12" s="476"/>
      <c r="BM12" s="468" t="e" cm="1">
        <f t="array" ref="BM12">bdRateExtend($G11:$G14,Q11:Q14,$Z11:$Z14,AJ11:AJ14)</f>
        <v>#VALUE!</v>
      </c>
      <c r="BN12" s="476"/>
      <c r="BO12" s="468" t="e" cm="1">
        <f t="array" ref="BO12">bdRateExtend($G11:$G14,R11:R14,$Z11:$Z14,AK11:AK14)</f>
        <v>#VALUE!</v>
      </c>
      <c r="BP12" s="480"/>
      <c r="BQ12" s="480"/>
      <c r="BR12" s="480"/>
      <c r="BS12" s="480"/>
      <c r="BT12" s="476"/>
      <c r="BU12" s="463" cm="1">
        <f t="array" ref="BU12">testVMAFRange($G11:$G14,N11:N14,$Z11:$Z14,AG11:AG14)</f>
        <v>0</v>
      </c>
      <c r="BV12" s="465"/>
      <c r="BW12" s="463" cm="1">
        <f t="array" ref="BW12">testVMAFRange($G11:$G14,O11:O14,$Z11:$Z14,AH11:AH14)</f>
        <v>0</v>
      </c>
      <c r="BX12" s="465"/>
    </row>
    <row r="13" spans="1:76" ht="17" customHeight="1" x14ac:dyDescent="0.35">
      <c r="A13" s="516"/>
      <c r="B13" s="483"/>
      <c r="C13" s="520"/>
      <c r="D13" s="490"/>
      <c r="E13" s="493"/>
      <c r="F13" s="138">
        <v>39</v>
      </c>
      <c r="G13" s="139">
        <f>'Anchor-Still'!L11</f>
        <v>0</v>
      </c>
      <c r="H13" s="140">
        <f>'Anchor-Still'!M11</f>
        <v>0</v>
      </c>
      <c r="I13" s="140">
        <f>'Anchor-Still'!N11</f>
        <v>0</v>
      </c>
      <c r="J13" s="140">
        <f>'Anchor-Still'!O11</f>
        <v>0</v>
      </c>
      <c r="K13" s="140">
        <f>(Summary!$C$58*H13+Summary!$C$59*I13+Summary!$C$60*J13)/Summary!$C$61</f>
        <v>0</v>
      </c>
      <c r="L13" s="140">
        <f>'Anchor-Still'!P11</f>
        <v>0</v>
      </c>
      <c r="M13" s="140">
        <f>'Anchor-Still'!Q11</f>
        <v>0</v>
      </c>
      <c r="N13" s="140">
        <f>'Anchor-Still'!R11</f>
        <v>0</v>
      </c>
      <c r="O13" s="140">
        <f>'Anchor-Still'!S11</f>
        <v>0</v>
      </c>
      <c r="P13" s="140">
        <f>'Anchor-Still'!T11</f>
        <v>0</v>
      </c>
      <c r="Q13" s="140">
        <f>'Anchor-Still'!U11</f>
        <v>0</v>
      </c>
      <c r="R13" s="140">
        <f>'Anchor-Still'!V11</f>
        <v>0</v>
      </c>
      <c r="S13" s="140">
        <f>'Anchor-Still'!W11</f>
        <v>0</v>
      </c>
      <c r="T13" s="140">
        <f>'Anchor-Still'!X11</f>
        <v>0</v>
      </c>
      <c r="U13" s="140">
        <f>10*LOG10(1/((Summary!$C$75/10^(R13/10)+Summary!$C$76/10^(S13/10)+Summary!$C$77/10^(T13/10))/Summary!$C$78))</f>
        <v>0</v>
      </c>
      <c r="V13" s="140">
        <f>'Anchor-Still'!Y11</f>
        <v>0</v>
      </c>
      <c r="W13" s="140">
        <f>'Anchor-Still'!Z11</f>
        <v>0</v>
      </c>
      <c r="X13" s="141">
        <f t="shared" si="3"/>
        <v>0</v>
      </c>
      <c r="Y13" s="133"/>
      <c r="Z13" s="139">
        <f>'Test-Still'!L11</f>
        <v>0</v>
      </c>
      <c r="AA13" s="140">
        <f>'Test-Still'!M11</f>
        <v>0</v>
      </c>
      <c r="AB13" s="140">
        <f>'Test-Still'!N11</f>
        <v>0</v>
      </c>
      <c r="AC13" s="140">
        <f>'Test-Still'!O11</f>
        <v>0</v>
      </c>
      <c r="AD13" s="140">
        <f>(Summary!$C$58*AA13+Summary!$C$59*AB13+Summary!$C$60*AC13)/Summary!$C$61</f>
        <v>0</v>
      </c>
      <c r="AE13" s="140">
        <f>'Test-Still'!P11</f>
        <v>0</v>
      </c>
      <c r="AF13" s="140">
        <f>'Test-Still'!Q11</f>
        <v>0</v>
      </c>
      <c r="AG13" s="140">
        <f>'Test-Still'!R11</f>
        <v>0</v>
      </c>
      <c r="AH13" s="140">
        <f>'Test-Still'!S11</f>
        <v>0</v>
      </c>
      <c r="AI13" s="140">
        <f>'Test-Still'!T11</f>
        <v>0</v>
      </c>
      <c r="AJ13" s="140">
        <f>'Test-Still'!U11</f>
        <v>0</v>
      </c>
      <c r="AK13" s="140">
        <f>'Test-Still'!V11</f>
        <v>0</v>
      </c>
      <c r="AL13" s="140">
        <f>'Test-Still'!W11</f>
        <v>0</v>
      </c>
      <c r="AM13" s="140">
        <f>'Test-Still'!X11</f>
        <v>0</v>
      </c>
      <c r="AN13" s="140">
        <f>10*LOG10(1/((Summary!$C$75/10^(AK13/10)+Summary!$C$76/10^(AL13/10)+Summary!$C$77/10^(AM13/10))/Summary!$C$78))</f>
        <v>0</v>
      </c>
      <c r="AO13" s="140">
        <f>'Test-Still'!Y11</f>
        <v>0</v>
      </c>
      <c r="AP13" s="140">
        <f>'Test-Still'!Z11</f>
        <v>0</v>
      </c>
      <c r="AQ13" s="141">
        <f t="shared" si="4"/>
        <v>0</v>
      </c>
      <c r="AR13" s="139" t="e">
        <f t="shared" si="5"/>
        <v>#DIV/0!</v>
      </c>
      <c r="AS13" s="140" t="e">
        <f t="shared" si="6"/>
        <v>#DIV/0!</v>
      </c>
      <c r="AT13" s="136"/>
      <c r="AU13" s="136"/>
      <c r="AV13" s="467"/>
      <c r="AW13" s="468"/>
      <c r="AX13" s="480"/>
      <c r="AY13" s="480"/>
      <c r="AZ13" s="497"/>
      <c r="BA13" s="497"/>
      <c r="BB13" s="480"/>
      <c r="BC13" s="468"/>
      <c r="BD13" s="476"/>
      <c r="BE13" s="468"/>
      <c r="BF13" s="476"/>
      <c r="BG13" s="469"/>
      <c r="BH13" s="476"/>
      <c r="BI13" s="469"/>
      <c r="BJ13" s="476"/>
      <c r="BK13" s="468"/>
      <c r="BL13" s="476"/>
      <c r="BM13" s="468"/>
      <c r="BN13" s="476"/>
      <c r="BO13" s="468"/>
      <c r="BP13" s="480"/>
      <c r="BQ13" s="480"/>
      <c r="BR13" s="480"/>
      <c r="BS13" s="480"/>
      <c r="BT13" s="476"/>
      <c r="BU13" s="463"/>
      <c r="BV13" s="465"/>
      <c r="BW13" s="463"/>
      <c r="BX13" s="465"/>
    </row>
    <row r="14" spans="1:76" ht="17" customHeight="1" x14ac:dyDescent="0.35">
      <c r="A14" s="516"/>
      <c r="B14" s="483"/>
      <c r="C14" s="520"/>
      <c r="D14" s="490"/>
      <c r="E14" s="493"/>
      <c r="F14" s="138">
        <v>47</v>
      </c>
      <c r="G14" s="139">
        <f>'Anchor-Still'!L12</f>
        <v>0</v>
      </c>
      <c r="H14" s="140">
        <f>'Anchor-Still'!M12</f>
        <v>0</v>
      </c>
      <c r="I14" s="140">
        <f>'Anchor-Still'!N12</f>
        <v>0</v>
      </c>
      <c r="J14" s="140">
        <f>'Anchor-Still'!O12</f>
        <v>0</v>
      </c>
      <c r="K14" s="140">
        <f>(Summary!$C$58*H14+Summary!$C$59*I14+Summary!$C$60*J14)/Summary!$C$61</f>
        <v>0</v>
      </c>
      <c r="L14" s="140">
        <f>'Anchor-Still'!P12</f>
        <v>0</v>
      </c>
      <c r="M14" s="140">
        <f>'Anchor-Still'!Q12</f>
        <v>0</v>
      </c>
      <c r="N14" s="140">
        <f>'Anchor-Still'!R12</f>
        <v>0</v>
      </c>
      <c r="O14" s="140">
        <f>'Anchor-Still'!S12</f>
        <v>0</v>
      </c>
      <c r="P14" s="140">
        <f>'Anchor-Still'!T12</f>
        <v>0</v>
      </c>
      <c r="Q14" s="140">
        <f>'Anchor-Still'!U12</f>
        <v>0</v>
      </c>
      <c r="R14" s="140">
        <f>'Anchor-Still'!V12</f>
        <v>0</v>
      </c>
      <c r="S14" s="140">
        <f>'Anchor-Still'!W12</f>
        <v>0</v>
      </c>
      <c r="T14" s="140">
        <f>'Anchor-Still'!X12</f>
        <v>0</v>
      </c>
      <c r="U14" s="140">
        <f>10*LOG10(1/((Summary!$C$75/10^(R14/10)+Summary!$C$76/10^(S14/10)+Summary!$C$77/10^(T14/10))/Summary!$C$78))</f>
        <v>0</v>
      </c>
      <c r="V14" s="140">
        <f>'Anchor-Still'!Y12</f>
        <v>0</v>
      </c>
      <c r="W14" s="140">
        <f>'Anchor-Still'!Z12</f>
        <v>0</v>
      </c>
      <c r="X14" s="141">
        <f t="shared" si="3"/>
        <v>0</v>
      </c>
      <c r="Y14" s="133"/>
      <c r="Z14" s="139">
        <f>'Test-Still'!L12</f>
        <v>0</v>
      </c>
      <c r="AA14" s="140">
        <f>'Test-Still'!M12</f>
        <v>0</v>
      </c>
      <c r="AB14" s="140">
        <f>'Test-Still'!N12</f>
        <v>0</v>
      </c>
      <c r="AC14" s="140">
        <f>'Test-Still'!O12</f>
        <v>0</v>
      </c>
      <c r="AD14" s="140">
        <f>(Summary!$C$58*AA14+Summary!$C$59*AB14+Summary!$C$60*AC14)/Summary!$C$61</f>
        <v>0</v>
      </c>
      <c r="AE14" s="140">
        <f>'Test-Still'!P12</f>
        <v>0</v>
      </c>
      <c r="AF14" s="140">
        <f>'Test-Still'!Q12</f>
        <v>0</v>
      </c>
      <c r="AG14" s="140">
        <f>'Test-Still'!R12</f>
        <v>0</v>
      </c>
      <c r="AH14" s="140">
        <f>'Test-Still'!S12</f>
        <v>0</v>
      </c>
      <c r="AI14" s="140">
        <f>'Test-Still'!T12</f>
        <v>0</v>
      </c>
      <c r="AJ14" s="140">
        <f>'Test-Still'!U12</f>
        <v>0</v>
      </c>
      <c r="AK14" s="140">
        <f>'Test-Still'!V12</f>
        <v>0</v>
      </c>
      <c r="AL14" s="140">
        <f>'Test-Still'!W12</f>
        <v>0</v>
      </c>
      <c r="AM14" s="140">
        <f>'Test-Still'!X12</f>
        <v>0</v>
      </c>
      <c r="AN14" s="140">
        <f>10*LOG10(1/((Summary!$C$75/10^(AK14/10)+Summary!$C$76/10^(AL14/10)+Summary!$C$77/10^(AM14/10))/Summary!$C$78))</f>
        <v>0</v>
      </c>
      <c r="AO14" s="140">
        <f>'Test-Still'!Y12</f>
        <v>0</v>
      </c>
      <c r="AP14" s="140">
        <f>'Test-Still'!Z12</f>
        <v>0</v>
      </c>
      <c r="AQ14" s="141">
        <f t="shared" si="4"/>
        <v>0</v>
      </c>
      <c r="AR14" s="139" t="e">
        <f t="shared" si="5"/>
        <v>#DIV/0!</v>
      </c>
      <c r="AS14" s="140" t="e">
        <f t="shared" si="6"/>
        <v>#DIV/0!</v>
      </c>
      <c r="AT14" s="136"/>
      <c r="AU14" s="136"/>
      <c r="AV14" s="467" t="s">
        <v>123</v>
      </c>
      <c r="AW14" s="468" t="e" cm="1">
        <f t="array" ref="AW14">bdRateExtend($G12:$G15,H12:H15,$Z12:$Z15,AA12:AA15)</f>
        <v>#VALUE!</v>
      </c>
      <c r="AX14" s="480"/>
      <c r="AY14" s="480"/>
      <c r="AZ14" s="497"/>
      <c r="BA14" s="497"/>
      <c r="BB14" s="480"/>
      <c r="BC14" s="468" t="e" cm="1">
        <f t="array" ref="BC14">bdRateExtend($G12:$G15,L12:L15,$Z12:$Z15,AE12:AE15)</f>
        <v>#VALUE!</v>
      </c>
      <c r="BD14" s="476"/>
      <c r="BE14" s="468" t="e" cm="1">
        <f t="array" ref="BE14">bdRateExtend($G12:$G15,M12:M15,$Z12:$Z15,AF12:AF15)</f>
        <v>#VALUE!</v>
      </c>
      <c r="BF14" s="476"/>
      <c r="BG14" s="469" t="e" cm="1">
        <f t="array" ref="BG14">bdRateExtend($G12:$G15,N12:N15,$Z12:$Z15,AG12:AG15,"None", FALSE,1)</f>
        <v>#VALUE!</v>
      </c>
      <c r="BH14" s="476"/>
      <c r="BI14" s="469" t="e" cm="1">
        <f t="array" ref="BI14">bdRateExtend($G12:$G15,O12:O15,$Z12:$Z15,AH12:AH15,"None", FALSE,1)</f>
        <v>#VALUE!</v>
      </c>
      <c r="BJ14" s="476"/>
      <c r="BK14" s="468" t="e" cm="1">
        <f t="array" ref="BK14">bdRateExtend($G12:$G15,P12:P15,$Z12:$Z15,AI12:AI15)</f>
        <v>#VALUE!</v>
      </c>
      <c r="BL14" s="476"/>
      <c r="BM14" s="468" t="e" cm="1">
        <f t="array" ref="BM14">bdRateExtend($G12:$G15,Q12:Q15,$Z12:$Z15,AJ12:AJ15)</f>
        <v>#VALUE!</v>
      </c>
      <c r="BN14" s="476"/>
      <c r="BO14" s="468" t="e" cm="1">
        <f t="array" ref="BO14">bdRateExtend($G12:$G15,R12:R15,$Z12:$Z15,AK12:AK15)</f>
        <v>#VALUE!</v>
      </c>
      <c r="BP14" s="480"/>
      <c r="BQ14" s="480"/>
      <c r="BR14" s="480"/>
      <c r="BS14" s="480"/>
      <c r="BT14" s="476"/>
      <c r="BU14" s="463" cm="1">
        <f t="array" ref="BU14">testVMAFRange($G12:$G15,N12:N15,$Z12:$Z15,AG12:AG15)</f>
        <v>0</v>
      </c>
      <c r="BV14" s="465"/>
      <c r="BW14" s="463" cm="1">
        <f t="array" ref="BW14">testVMAFRange($G12:$G15,O12:O15,$Z12:$Z15,AH12:AH15)</f>
        <v>0</v>
      </c>
      <c r="BX14" s="465"/>
    </row>
    <row r="15" spans="1:76" ht="17" customHeight="1" thickBot="1" x14ac:dyDescent="0.4">
      <c r="A15" s="516"/>
      <c r="B15" s="518"/>
      <c r="C15" s="521"/>
      <c r="D15" s="522"/>
      <c r="E15" s="523"/>
      <c r="F15" s="144">
        <v>55</v>
      </c>
      <c r="G15" s="145">
        <f>'Anchor-Still'!L13</f>
        <v>0</v>
      </c>
      <c r="H15" s="146">
        <f>'Anchor-Still'!M13</f>
        <v>0</v>
      </c>
      <c r="I15" s="146">
        <f>'Anchor-Still'!N13</f>
        <v>0</v>
      </c>
      <c r="J15" s="146">
        <f>'Anchor-Still'!O13</f>
        <v>0</v>
      </c>
      <c r="K15" s="146">
        <f>(Summary!$C$58*H15+Summary!$C$59*I15+Summary!$C$60*J15)/Summary!$C$61</f>
        <v>0</v>
      </c>
      <c r="L15" s="146">
        <f>'Anchor-Still'!P13</f>
        <v>0</v>
      </c>
      <c r="M15" s="146">
        <f>'Anchor-Still'!Q13</f>
        <v>0</v>
      </c>
      <c r="N15" s="146">
        <f>'Anchor-Still'!R13</f>
        <v>0</v>
      </c>
      <c r="O15" s="146">
        <f>'Anchor-Still'!S13</f>
        <v>0</v>
      </c>
      <c r="P15" s="146">
        <f>'Anchor-Still'!T13</f>
        <v>0</v>
      </c>
      <c r="Q15" s="146">
        <f>'Anchor-Still'!U13</f>
        <v>0</v>
      </c>
      <c r="R15" s="146">
        <f>'Anchor-Still'!V13</f>
        <v>0</v>
      </c>
      <c r="S15" s="146">
        <f>'Anchor-Still'!W13</f>
        <v>0</v>
      </c>
      <c r="T15" s="146">
        <f>'Anchor-Still'!X13</f>
        <v>0</v>
      </c>
      <c r="U15" s="146">
        <f>10*LOG10(1/((Summary!$C$75/10^(R15/10)+Summary!$C$76/10^(S15/10)+Summary!$C$77/10^(T15/10))/Summary!$C$78))</f>
        <v>0</v>
      </c>
      <c r="V15" s="146">
        <f>'Anchor-Still'!Y13</f>
        <v>0</v>
      </c>
      <c r="W15" s="146">
        <f>'Anchor-Still'!Z13</f>
        <v>0</v>
      </c>
      <c r="X15" s="147">
        <f t="shared" si="3"/>
        <v>0</v>
      </c>
      <c r="Y15" s="133"/>
      <c r="Z15" s="145">
        <f>'Test-Still'!L13</f>
        <v>0</v>
      </c>
      <c r="AA15" s="146">
        <f>'Test-Still'!M13</f>
        <v>0</v>
      </c>
      <c r="AB15" s="146">
        <f>'Test-Still'!N13</f>
        <v>0</v>
      </c>
      <c r="AC15" s="146">
        <f>'Test-Still'!O13</f>
        <v>0</v>
      </c>
      <c r="AD15" s="146">
        <f>(Summary!$C$58*AA15+Summary!$C$59*AB15+Summary!$C$60*AC15)/Summary!$C$61</f>
        <v>0</v>
      </c>
      <c r="AE15" s="146">
        <f>'Test-Still'!P13</f>
        <v>0</v>
      </c>
      <c r="AF15" s="146">
        <f>'Test-Still'!Q13</f>
        <v>0</v>
      </c>
      <c r="AG15" s="146">
        <f>'Test-Still'!R13</f>
        <v>0</v>
      </c>
      <c r="AH15" s="146">
        <f>'Test-Still'!S13</f>
        <v>0</v>
      </c>
      <c r="AI15" s="146">
        <f>'Test-Still'!T13</f>
        <v>0</v>
      </c>
      <c r="AJ15" s="146">
        <f>'Test-Still'!U13</f>
        <v>0</v>
      </c>
      <c r="AK15" s="146">
        <f>'Test-Still'!V13</f>
        <v>0</v>
      </c>
      <c r="AL15" s="146">
        <f>'Test-Still'!W13</f>
        <v>0</v>
      </c>
      <c r="AM15" s="146">
        <f>'Test-Still'!X13</f>
        <v>0</v>
      </c>
      <c r="AN15" s="146">
        <f>10*LOG10(1/((Summary!$C$75/10^(AK15/10)+Summary!$C$76/10^(AL15/10)+Summary!$C$77/10^(AM15/10))/Summary!$C$78))</f>
        <v>0</v>
      </c>
      <c r="AO15" s="146">
        <f>'Test-Still'!Y13</f>
        <v>0</v>
      </c>
      <c r="AP15" s="146">
        <f>'Test-Still'!Z13</f>
        <v>0</v>
      </c>
      <c r="AQ15" s="147">
        <f t="shared" si="4"/>
        <v>0</v>
      </c>
      <c r="AR15" s="145" t="e">
        <f t="shared" si="5"/>
        <v>#DIV/0!</v>
      </c>
      <c r="AS15" s="146" t="e">
        <f t="shared" si="6"/>
        <v>#DIV/0!</v>
      </c>
      <c r="AT15" s="136"/>
      <c r="AU15" s="136"/>
      <c r="AV15" s="470"/>
      <c r="AW15" s="471"/>
      <c r="AX15" s="481"/>
      <c r="AY15" s="481"/>
      <c r="AZ15" s="498"/>
      <c r="BA15" s="498"/>
      <c r="BB15" s="481"/>
      <c r="BC15" s="471"/>
      <c r="BD15" s="477"/>
      <c r="BE15" s="471"/>
      <c r="BF15" s="477"/>
      <c r="BG15" s="472"/>
      <c r="BH15" s="477"/>
      <c r="BI15" s="472"/>
      <c r="BJ15" s="477"/>
      <c r="BK15" s="471"/>
      <c r="BL15" s="477"/>
      <c r="BM15" s="471"/>
      <c r="BN15" s="477"/>
      <c r="BO15" s="471"/>
      <c r="BP15" s="481"/>
      <c r="BQ15" s="481"/>
      <c r="BR15" s="481"/>
      <c r="BS15" s="481"/>
      <c r="BT15" s="477"/>
      <c r="BU15" s="473"/>
      <c r="BV15" s="466"/>
      <c r="BW15" s="473"/>
      <c r="BX15" s="466"/>
    </row>
    <row r="16" spans="1:76" ht="17" customHeight="1" x14ac:dyDescent="0.35">
      <c r="A16" s="516"/>
      <c r="B16" s="482" t="s">
        <v>161</v>
      </c>
      <c r="C16" s="519" t="s">
        <v>162</v>
      </c>
      <c r="D16" s="489"/>
      <c r="E16" s="492">
        <v>8</v>
      </c>
      <c r="F16" s="129">
        <v>15</v>
      </c>
      <c r="G16" s="130">
        <f>'Anchor-Still'!L14</f>
        <v>0</v>
      </c>
      <c r="H16" s="131">
        <f>'Anchor-Still'!M14</f>
        <v>0</v>
      </c>
      <c r="I16" s="131">
        <f>'Anchor-Still'!N14</f>
        <v>0</v>
      </c>
      <c r="J16" s="131">
        <f>'Anchor-Still'!O14</f>
        <v>0</v>
      </c>
      <c r="K16" s="131">
        <f>(Summary!$C$58*H16+Summary!$C$59*I16+Summary!$C$60*J16)/Summary!$C$61</f>
        <v>0</v>
      </c>
      <c r="L16" s="131">
        <f>'Anchor-Still'!P14</f>
        <v>0</v>
      </c>
      <c r="M16" s="131">
        <f>'Anchor-Still'!Q14</f>
        <v>0</v>
      </c>
      <c r="N16" s="131">
        <f>'Anchor-Still'!R14</f>
        <v>0</v>
      </c>
      <c r="O16" s="131">
        <f>'Anchor-Still'!S14</f>
        <v>0</v>
      </c>
      <c r="P16" s="131">
        <f>'Anchor-Still'!T14</f>
        <v>0</v>
      </c>
      <c r="Q16" s="131">
        <f>'Anchor-Still'!U14</f>
        <v>0</v>
      </c>
      <c r="R16" s="131">
        <f>'Anchor-Still'!V14</f>
        <v>0</v>
      </c>
      <c r="S16" s="131">
        <f>'Anchor-Still'!W14</f>
        <v>0</v>
      </c>
      <c r="T16" s="131">
        <f>'Anchor-Still'!X14</f>
        <v>0</v>
      </c>
      <c r="U16" s="131">
        <f>10*LOG10(1/((Summary!$C$75/10^(R16/10)+Summary!$C$76/10^(S16/10)+Summary!$C$77/10^(T16/10))/Summary!$C$78))</f>
        <v>0</v>
      </c>
      <c r="V16" s="131">
        <f>'Anchor-Still'!Y14</f>
        <v>0</v>
      </c>
      <c r="W16" s="131">
        <f>'Anchor-Still'!Z14</f>
        <v>0</v>
      </c>
      <c r="X16" s="132">
        <f t="shared" si="3"/>
        <v>0</v>
      </c>
      <c r="Y16" s="133"/>
      <c r="Z16" s="130">
        <f>'Test-Still'!L14</f>
        <v>0</v>
      </c>
      <c r="AA16" s="131">
        <f>'Test-Still'!M14</f>
        <v>0</v>
      </c>
      <c r="AB16" s="131">
        <f>'Test-Still'!N14</f>
        <v>0</v>
      </c>
      <c r="AC16" s="131">
        <f>'Test-Still'!O14</f>
        <v>0</v>
      </c>
      <c r="AD16" s="131">
        <f>(Summary!$C$58*AA16+Summary!$C$59*AB16+Summary!$C$60*AC16)/Summary!$C$61</f>
        <v>0</v>
      </c>
      <c r="AE16" s="131">
        <f>'Test-Still'!P14</f>
        <v>0</v>
      </c>
      <c r="AF16" s="131">
        <f>'Test-Still'!Q14</f>
        <v>0</v>
      </c>
      <c r="AG16" s="131">
        <f>'Test-Still'!R14</f>
        <v>0</v>
      </c>
      <c r="AH16" s="131">
        <f>'Test-Still'!S14</f>
        <v>0</v>
      </c>
      <c r="AI16" s="131">
        <f>'Test-Still'!T14</f>
        <v>0</v>
      </c>
      <c r="AJ16" s="131">
        <f>'Test-Still'!U14</f>
        <v>0</v>
      </c>
      <c r="AK16" s="131">
        <f>'Test-Still'!V14</f>
        <v>0</v>
      </c>
      <c r="AL16" s="131">
        <f>'Test-Still'!W14</f>
        <v>0</v>
      </c>
      <c r="AM16" s="131">
        <f>'Test-Still'!X14</f>
        <v>0</v>
      </c>
      <c r="AN16" s="131">
        <f>10*LOG10(1/((Summary!$C$75/10^(AK16/10)+Summary!$C$76/10^(AL16/10)+Summary!$C$77/10^(AM16/10))/Summary!$C$78))</f>
        <v>0</v>
      </c>
      <c r="AO16" s="131">
        <f>'Test-Still'!Y14</f>
        <v>0</v>
      </c>
      <c r="AP16" s="131">
        <f>'Test-Still'!Z14</f>
        <v>0</v>
      </c>
      <c r="AQ16" s="132">
        <f t="shared" si="4"/>
        <v>0</v>
      </c>
      <c r="AR16" s="130" t="e">
        <f t="shared" si="5"/>
        <v>#DIV/0!</v>
      </c>
      <c r="AS16" s="131" t="e">
        <f t="shared" si="6"/>
        <v>#DIV/0!</v>
      </c>
      <c r="AT16" s="136"/>
      <c r="AU16" s="136"/>
      <c r="AV16" s="495" t="s">
        <v>121</v>
      </c>
      <c r="AW16" s="478" t="e" cm="1">
        <f t="array" ref="AW16">bdRateExtend($G16:$G19,H16:H19,$Z16:$Z19,AA16:AA19)</f>
        <v>#VALUE!</v>
      </c>
      <c r="AX16" s="479" t="e" cm="1">
        <f t="array" ref="AX16">bdRateExtend($G16:$G21,H16:H21,$Z16:$Z21,AA16:AA21)</f>
        <v>#VALUE!</v>
      </c>
      <c r="AY16" s="479" t="e" cm="1">
        <f t="array" ref="AY16">bdRateExtend($G16:$G21,I16:I21,$Z16:$Z21,AB16:AB21)</f>
        <v>#VALUE!</v>
      </c>
      <c r="AZ16" s="496" t="e" cm="1">
        <f t="array" ref="AZ16">bdRateExtend($G16:$G21,J16:J21,$Z16:$Z21,AC16:AC21)</f>
        <v>#VALUE!</v>
      </c>
      <c r="BA16" s="496" t="e" cm="1">
        <f t="array" ref="BA16">bdRateExtend($G16:$G21,K16:K21,$Z16:$Z21,AD16:AD21)</f>
        <v>#VALUE!</v>
      </c>
      <c r="BB16" s="479" t="e">
        <f>(Summary!$C$89*AX16+Summary!$C$90*AY16+Summary!$C$91*AZ16)/Summary!$C$92</f>
        <v>#VALUE!</v>
      </c>
      <c r="BC16" s="478" t="e" cm="1">
        <f t="array" ref="BC16">bdRateExtend($G16:$G19,L16:L19,$Z16:$Z19,AE16:AE19)</f>
        <v>#VALUE!</v>
      </c>
      <c r="BD16" s="475" t="e" cm="1">
        <f t="array" ref="BD16">bdRateExtend($G16:$G21,L16:L21,$Z16:$Z21,AE16:AE21)</f>
        <v>#VALUE!</v>
      </c>
      <c r="BE16" s="478" t="e" cm="1">
        <f t="array" ref="BE16">bdRateExtend($G16:$G19,M16:M19,$Z16:$Z19,AF16:AF19)</f>
        <v>#VALUE!</v>
      </c>
      <c r="BF16" s="475" t="e" cm="1">
        <f t="array" ref="BF16">bdRateExtend($G16:$G21,M16:M21,$Z16:$Z21,AF16:AF21)</f>
        <v>#VALUE!</v>
      </c>
      <c r="BG16" s="474" t="e" cm="1">
        <f t="array" ref="BG16">bdRateExtend($G16:$G19,N16:N19,$Z16:$Z19,AG16:AG19,"None", FALSE,1)</f>
        <v>#VALUE!</v>
      </c>
      <c r="BH16" s="475" t="e" cm="1">
        <f t="array" ref="BH16">bdRateExtend($G16:$G21,N16:N21,$Z16:$Z21,AG16:AG21,"None", FALSE,1)</f>
        <v>#VALUE!</v>
      </c>
      <c r="BI16" s="474" t="e" cm="1">
        <f t="array" ref="BI16">bdRateExtend($G16:$G19,O16:O19,$Z16:$Z19,AH16:AH19,"None", FALSE,1)</f>
        <v>#VALUE!</v>
      </c>
      <c r="BJ16" s="475" t="e" cm="1">
        <f t="array" ref="BJ16">bdRateExtend($G16:$G21,O16:O21,$Z16:$Z21,AH16:AH21,"None", FALSE,1)</f>
        <v>#VALUE!</v>
      </c>
      <c r="BK16" s="478" t="e" cm="1">
        <f t="array" ref="BK16">bdRateExtend($G16:$G19,P16:P19,$Z16:$Z19,AI16:AI19)</f>
        <v>#VALUE!</v>
      </c>
      <c r="BL16" s="475" t="e" cm="1">
        <f t="array" ref="BL16">bdRateExtend($G16:$G21,P16:P21,$Z16:$Z21,AI16:AI21)</f>
        <v>#VALUE!</v>
      </c>
      <c r="BM16" s="478" t="e" cm="1">
        <f t="array" ref="BM16">bdRateExtend($G16:$G19,Q16:Q19,$Z16:$Z19,AJ16:AJ19)</f>
        <v>#VALUE!</v>
      </c>
      <c r="BN16" s="475" t="e" cm="1">
        <f t="array" ref="BN16">bdRateExtend($G16:$G21,Q16:Q21,$Z16:$Z21,AJ16:AJ21)</f>
        <v>#VALUE!</v>
      </c>
      <c r="BO16" s="478" t="e" cm="1">
        <f t="array" ref="BO16">bdRateExtend($G16:$G19,R16:R19,$Z16:$Z19,AK16:AK19)</f>
        <v>#VALUE!</v>
      </c>
      <c r="BP16" s="479" t="e" cm="1">
        <f t="array" ref="BP16">bdRateExtend($G16:$G21,R16:R21,$Z16:$Z21,AK16:AK21)</f>
        <v>#VALUE!</v>
      </c>
      <c r="BQ16" s="479" t="e" cm="1">
        <f t="array" ref="BQ16">bdRateExtend($G16:$G21,S16:S21,$Z16:$Z21,AL16:AL21)</f>
        <v>#VALUE!</v>
      </c>
      <c r="BR16" s="479" t="e" cm="1">
        <f t="array" ref="BR16">bdRateExtend($G16:$G21,T16:T21,$Z16:$Z21,AM16:AM21)</f>
        <v>#VALUE!</v>
      </c>
      <c r="BS16" s="479" t="e" cm="1">
        <f t="array" ref="BS16">bdRateExtend($G16:$G21,U16:U21,$Z16:$Z21,AN16:AN21)</f>
        <v>#VALUE!</v>
      </c>
      <c r="BT16" s="576" t="e">
        <f>(Summary!$C$103*BP16+Summary!$C$104*BQ16+Summary!$C$105*BR16)/Summary!$C$106</f>
        <v>#VALUE!</v>
      </c>
      <c r="BU16" s="462" cm="1">
        <f t="array" ref="BU16">testVMAFRange($G16:$G19,N16:N19,$Z16:$Z19,AG16:AG19)</f>
        <v>0</v>
      </c>
      <c r="BV16" s="464" cm="1">
        <f t="array" ref="BV16">testVMAFRange($G16:$G21,N16:N21,$Z16:$Z21,AG16:AG21)</f>
        <v>0</v>
      </c>
      <c r="BW16" s="462" cm="1">
        <f t="array" ref="BW16">testVMAFRange($G16:$G19,O16:O19,$Z16:$Z19,AH16:AH19)</f>
        <v>0</v>
      </c>
      <c r="BX16" s="464" cm="1">
        <f t="array" ref="BX16">testVMAFRange($G16:$G21,O16:O21,$Z16:$Z21,AH16:AH21)</f>
        <v>0</v>
      </c>
    </row>
    <row r="17" spans="1:76" ht="17" customHeight="1" x14ac:dyDescent="0.35">
      <c r="A17" s="516"/>
      <c r="B17" s="483"/>
      <c r="C17" s="520"/>
      <c r="D17" s="490"/>
      <c r="E17" s="493"/>
      <c r="F17" s="138">
        <v>23</v>
      </c>
      <c r="G17" s="139">
        <f>'Anchor-Still'!L15</f>
        <v>0</v>
      </c>
      <c r="H17" s="140">
        <f>'Anchor-Still'!M15</f>
        <v>0</v>
      </c>
      <c r="I17" s="140">
        <f>'Anchor-Still'!N15</f>
        <v>0</v>
      </c>
      <c r="J17" s="140">
        <f>'Anchor-Still'!O15</f>
        <v>0</v>
      </c>
      <c r="K17" s="140">
        <f>(Summary!$C$58*H17+Summary!$C$59*I17+Summary!$C$60*J17)/Summary!$C$61</f>
        <v>0</v>
      </c>
      <c r="L17" s="140">
        <f>'Anchor-Still'!P15</f>
        <v>0</v>
      </c>
      <c r="M17" s="140">
        <f>'Anchor-Still'!Q15</f>
        <v>0</v>
      </c>
      <c r="N17" s="140">
        <f>'Anchor-Still'!R15</f>
        <v>0</v>
      </c>
      <c r="O17" s="140">
        <f>'Anchor-Still'!S15</f>
        <v>0</v>
      </c>
      <c r="P17" s="140">
        <f>'Anchor-Still'!T15</f>
        <v>0</v>
      </c>
      <c r="Q17" s="140">
        <f>'Anchor-Still'!U15</f>
        <v>0</v>
      </c>
      <c r="R17" s="140">
        <f>'Anchor-Still'!V15</f>
        <v>0</v>
      </c>
      <c r="S17" s="140">
        <f>'Anchor-Still'!W15</f>
        <v>0</v>
      </c>
      <c r="T17" s="140">
        <f>'Anchor-Still'!X15</f>
        <v>0</v>
      </c>
      <c r="U17" s="140">
        <f>10*LOG10(1/((Summary!$C$75/10^(R17/10)+Summary!$C$76/10^(S17/10)+Summary!$C$77/10^(T17/10))/Summary!$C$78))</f>
        <v>0</v>
      </c>
      <c r="V17" s="140">
        <f>'Anchor-Still'!Y15</f>
        <v>0</v>
      </c>
      <c r="W17" s="140">
        <f>'Anchor-Still'!Z15</f>
        <v>0</v>
      </c>
      <c r="X17" s="141">
        <f t="shared" si="3"/>
        <v>0</v>
      </c>
      <c r="Y17" s="133"/>
      <c r="Z17" s="139">
        <f>'Test-Still'!L15</f>
        <v>0</v>
      </c>
      <c r="AA17" s="140">
        <f>'Test-Still'!M15</f>
        <v>0</v>
      </c>
      <c r="AB17" s="140">
        <f>'Test-Still'!N15</f>
        <v>0</v>
      </c>
      <c r="AC17" s="140">
        <f>'Test-Still'!O15</f>
        <v>0</v>
      </c>
      <c r="AD17" s="140">
        <f>(Summary!$C$58*AA17+Summary!$C$59*AB17+Summary!$C$60*AC17)/Summary!$C$61</f>
        <v>0</v>
      </c>
      <c r="AE17" s="140">
        <f>'Test-Still'!P15</f>
        <v>0</v>
      </c>
      <c r="AF17" s="140">
        <f>'Test-Still'!Q15</f>
        <v>0</v>
      </c>
      <c r="AG17" s="140">
        <f>'Test-Still'!R15</f>
        <v>0</v>
      </c>
      <c r="AH17" s="140">
        <f>'Test-Still'!S15</f>
        <v>0</v>
      </c>
      <c r="AI17" s="140">
        <f>'Test-Still'!T15</f>
        <v>0</v>
      </c>
      <c r="AJ17" s="140">
        <f>'Test-Still'!U15</f>
        <v>0</v>
      </c>
      <c r="AK17" s="140">
        <f>'Test-Still'!V15</f>
        <v>0</v>
      </c>
      <c r="AL17" s="140">
        <f>'Test-Still'!W15</f>
        <v>0</v>
      </c>
      <c r="AM17" s="140">
        <f>'Test-Still'!X15</f>
        <v>0</v>
      </c>
      <c r="AN17" s="140">
        <f>10*LOG10(1/((Summary!$C$75/10^(AK17/10)+Summary!$C$76/10^(AL17/10)+Summary!$C$77/10^(AM17/10))/Summary!$C$78))</f>
        <v>0</v>
      </c>
      <c r="AO17" s="140">
        <f>'Test-Still'!Y15</f>
        <v>0</v>
      </c>
      <c r="AP17" s="140">
        <f>'Test-Still'!Z15</f>
        <v>0</v>
      </c>
      <c r="AQ17" s="141">
        <f t="shared" si="4"/>
        <v>0</v>
      </c>
      <c r="AR17" s="139" t="e">
        <f t="shared" si="5"/>
        <v>#DIV/0!</v>
      </c>
      <c r="AS17" s="140" t="e">
        <f t="shared" si="6"/>
        <v>#DIV/0!</v>
      </c>
      <c r="AT17" s="136"/>
      <c r="AU17" s="136"/>
      <c r="AV17" s="467"/>
      <c r="AW17" s="468"/>
      <c r="AX17" s="480"/>
      <c r="AY17" s="480"/>
      <c r="AZ17" s="497"/>
      <c r="BA17" s="497"/>
      <c r="BB17" s="480"/>
      <c r="BC17" s="468"/>
      <c r="BD17" s="476"/>
      <c r="BE17" s="468"/>
      <c r="BF17" s="476"/>
      <c r="BG17" s="469"/>
      <c r="BH17" s="476"/>
      <c r="BI17" s="469"/>
      <c r="BJ17" s="476"/>
      <c r="BK17" s="468"/>
      <c r="BL17" s="476"/>
      <c r="BM17" s="468"/>
      <c r="BN17" s="476"/>
      <c r="BO17" s="468"/>
      <c r="BP17" s="480"/>
      <c r="BQ17" s="480"/>
      <c r="BR17" s="480"/>
      <c r="BS17" s="480"/>
      <c r="BT17" s="476"/>
      <c r="BU17" s="463"/>
      <c r="BV17" s="465"/>
      <c r="BW17" s="463"/>
      <c r="BX17" s="465"/>
    </row>
    <row r="18" spans="1:76" ht="17" customHeight="1" x14ac:dyDescent="0.35">
      <c r="A18" s="516"/>
      <c r="B18" s="483"/>
      <c r="C18" s="520"/>
      <c r="D18" s="490"/>
      <c r="E18" s="493"/>
      <c r="F18" s="138">
        <v>31</v>
      </c>
      <c r="G18" s="139">
        <f>'Anchor-Still'!L16</f>
        <v>0</v>
      </c>
      <c r="H18" s="140">
        <f>'Anchor-Still'!M16</f>
        <v>0</v>
      </c>
      <c r="I18" s="140">
        <f>'Anchor-Still'!N16</f>
        <v>0</v>
      </c>
      <c r="J18" s="140">
        <f>'Anchor-Still'!O16</f>
        <v>0</v>
      </c>
      <c r="K18" s="140">
        <f>(Summary!$C$58*H18+Summary!$C$59*I18+Summary!$C$60*J18)/Summary!$C$61</f>
        <v>0</v>
      </c>
      <c r="L18" s="140">
        <f>'Anchor-Still'!P16</f>
        <v>0</v>
      </c>
      <c r="M18" s="140">
        <f>'Anchor-Still'!Q16</f>
        <v>0</v>
      </c>
      <c r="N18" s="140">
        <f>'Anchor-Still'!R16</f>
        <v>0</v>
      </c>
      <c r="O18" s="140">
        <f>'Anchor-Still'!S16</f>
        <v>0</v>
      </c>
      <c r="P18" s="140">
        <f>'Anchor-Still'!T16</f>
        <v>0</v>
      </c>
      <c r="Q18" s="140">
        <f>'Anchor-Still'!U16</f>
        <v>0</v>
      </c>
      <c r="R18" s="140">
        <f>'Anchor-Still'!V16</f>
        <v>0</v>
      </c>
      <c r="S18" s="140">
        <f>'Anchor-Still'!W16</f>
        <v>0</v>
      </c>
      <c r="T18" s="140">
        <f>'Anchor-Still'!X16</f>
        <v>0</v>
      </c>
      <c r="U18" s="140">
        <f>10*LOG10(1/((Summary!$C$75/10^(R18/10)+Summary!$C$76/10^(S18/10)+Summary!$C$77/10^(T18/10))/Summary!$C$78))</f>
        <v>0</v>
      </c>
      <c r="V18" s="140">
        <f>'Anchor-Still'!Y16</f>
        <v>0</v>
      </c>
      <c r="W18" s="140">
        <f>'Anchor-Still'!Z16</f>
        <v>0</v>
      </c>
      <c r="X18" s="141">
        <f t="shared" si="3"/>
        <v>0</v>
      </c>
      <c r="Y18" s="133"/>
      <c r="Z18" s="139">
        <f>'Test-Still'!L16</f>
        <v>0</v>
      </c>
      <c r="AA18" s="140">
        <f>'Test-Still'!M16</f>
        <v>0</v>
      </c>
      <c r="AB18" s="140">
        <f>'Test-Still'!N16</f>
        <v>0</v>
      </c>
      <c r="AC18" s="140">
        <f>'Test-Still'!O16</f>
        <v>0</v>
      </c>
      <c r="AD18" s="140">
        <f>(Summary!$C$58*AA18+Summary!$C$59*AB18+Summary!$C$60*AC18)/Summary!$C$61</f>
        <v>0</v>
      </c>
      <c r="AE18" s="140">
        <f>'Test-Still'!P16</f>
        <v>0</v>
      </c>
      <c r="AF18" s="140">
        <f>'Test-Still'!Q16</f>
        <v>0</v>
      </c>
      <c r="AG18" s="140">
        <f>'Test-Still'!R16</f>
        <v>0</v>
      </c>
      <c r="AH18" s="140">
        <f>'Test-Still'!S16</f>
        <v>0</v>
      </c>
      <c r="AI18" s="140">
        <f>'Test-Still'!T16</f>
        <v>0</v>
      </c>
      <c r="AJ18" s="140">
        <f>'Test-Still'!U16</f>
        <v>0</v>
      </c>
      <c r="AK18" s="140">
        <f>'Test-Still'!V16</f>
        <v>0</v>
      </c>
      <c r="AL18" s="140">
        <f>'Test-Still'!W16</f>
        <v>0</v>
      </c>
      <c r="AM18" s="140">
        <f>'Test-Still'!X16</f>
        <v>0</v>
      </c>
      <c r="AN18" s="140">
        <f>10*LOG10(1/((Summary!$C$75/10^(AK18/10)+Summary!$C$76/10^(AL18/10)+Summary!$C$77/10^(AM18/10))/Summary!$C$78))</f>
        <v>0</v>
      </c>
      <c r="AO18" s="140">
        <f>'Test-Still'!Y16</f>
        <v>0</v>
      </c>
      <c r="AP18" s="140">
        <f>'Test-Still'!Z16</f>
        <v>0</v>
      </c>
      <c r="AQ18" s="141">
        <f t="shared" si="4"/>
        <v>0</v>
      </c>
      <c r="AR18" s="139" t="e">
        <f t="shared" si="5"/>
        <v>#DIV/0!</v>
      </c>
      <c r="AS18" s="140" t="e">
        <f t="shared" si="6"/>
        <v>#DIV/0!</v>
      </c>
      <c r="AT18" s="136"/>
      <c r="AU18" s="136"/>
      <c r="AV18" s="467" t="s">
        <v>122</v>
      </c>
      <c r="AW18" s="468" t="e" cm="1">
        <f t="array" ref="AW18">bdRateExtend($G17:$G20,H17:H20,$Z17:$Z20,AA17:AA20)</f>
        <v>#VALUE!</v>
      </c>
      <c r="AX18" s="480"/>
      <c r="AY18" s="480"/>
      <c r="AZ18" s="497"/>
      <c r="BA18" s="497"/>
      <c r="BB18" s="480"/>
      <c r="BC18" s="468" t="e" cm="1">
        <f t="array" ref="BC18">bdRateExtend($G17:$G20,L17:L20,$Z17:$Z20,AE17:AE20)</f>
        <v>#VALUE!</v>
      </c>
      <c r="BD18" s="476"/>
      <c r="BE18" s="468" t="e" cm="1">
        <f t="array" ref="BE18">bdRateExtend($G17:$G20,M17:M20,$Z17:$Z20,AF17:AF20)</f>
        <v>#VALUE!</v>
      </c>
      <c r="BF18" s="476"/>
      <c r="BG18" s="469" t="e" cm="1">
        <f t="array" ref="BG18">bdRateExtend($G17:$G20,N17:N20,$Z17:$Z20,AG17:AG20,"None", FALSE,1)</f>
        <v>#VALUE!</v>
      </c>
      <c r="BH18" s="476"/>
      <c r="BI18" s="469" t="e" cm="1">
        <f t="array" ref="BI18">bdRateExtend($G17:$G20,O17:O20,$Z17:$Z20,AH17:AH20,"None", FALSE,1)</f>
        <v>#VALUE!</v>
      </c>
      <c r="BJ18" s="476"/>
      <c r="BK18" s="468" t="e" cm="1">
        <f t="array" ref="BK18">bdRateExtend($G17:$G20,P17:P20,$Z17:$Z20,AI17:AI20)</f>
        <v>#VALUE!</v>
      </c>
      <c r="BL18" s="476"/>
      <c r="BM18" s="468" t="e" cm="1">
        <f t="array" ref="BM18">bdRateExtend($G17:$G20,Q17:Q20,$Z17:$Z20,AJ17:AJ20)</f>
        <v>#VALUE!</v>
      </c>
      <c r="BN18" s="476"/>
      <c r="BO18" s="468" t="e" cm="1">
        <f t="array" ref="BO18">bdRateExtend($G17:$G20,R17:R20,$Z17:$Z20,AK17:AK20)</f>
        <v>#VALUE!</v>
      </c>
      <c r="BP18" s="480"/>
      <c r="BQ18" s="480"/>
      <c r="BR18" s="480"/>
      <c r="BS18" s="480"/>
      <c r="BT18" s="476"/>
      <c r="BU18" s="463" cm="1">
        <f t="array" ref="BU18">testVMAFRange($G17:$G20,N17:N20,$Z17:$Z20,AG17:AG20)</f>
        <v>0</v>
      </c>
      <c r="BV18" s="465"/>
      <c r="BW18" s="463" cm="1">
        <f t="array" ref="BW18">testVMAFRange($G17:$G20,O17:O20,$Z17:$Z20,AH17:AH20)</f>
        <v>0</v>
      </c>
      <c r="BX18" s="465"/>
    </row>
    <row r="19" spans="1:76" ht="17" customHeight="1" x14ac:dyDescent="0.35">
      <c r="A19" s="516"/>
      <c r="B19" s="483"/>
      <c r="C19" s="520"/>
      <c r="D19" s="490"/>
      <c r="E19" s="493"/>
      <c r="F19" s="138">
        <v>39</v>
      </c>
      <c r="G19" s="139">
        <f>'Anchor-Still'!L17</f>
        <v>0</v>
      </c>
      <c r="H19" s="140">
        <f>'Anchor-Still'!M17</f>
        <v>0</v>
      </c>
      <c r="I19" s="140">
        <f>'Anchor-Still'!N17</f>
        <v>0</v>
      </c>
      <c r="J19" s="140">
        <f>'Anchor-Still'!O17</f>
        <v>0</v>
      </c>
      <c r="K19" s="140">
        <f>(Summary!$C$58*H19+Summary!$C$59*I19+Summary!$C$60*J19)/Summary!$C$61</f>
        <v>0</v>
      </c>
      <c r="L19" s="140">
        <f>'Anchor-Still'!P17</f>
        <v>0</v>
      </c>
      <c r="M19" s="140">
        <f>'Anchor-Still'!Q17</f>
        <v>0</v>
      </c>
      <c r="N19" s="140">
        <f>'Anchor-Still'!R17</f>
        <v>0</v>
      </c>
      <c r="O19" s="140">
        <f>'Anchor-Still'!S17</f>
        <v>0</v>
      </c>
      <c r="P19" s="140">
        <f>'Anchor-Still'!T17</f>
        <v>0</v>
      </c>
      <c r="Q19" s="140">
        <f>'Anchor-Still'!U17</f>
        <v>0</v>
      </c>
      <c r="R19" s="140">
        <f>'Anchor-Still'!V17</f>
        <v>0</v>
      </c>
      <c r="S19" s="140">
        <f>'Anchor-Still'!W17</f>
        <v>0</v>
      </c>
      <c r="T19" s="140">
        <f>'Anchor-Still'!X17</f>
        <v>0</v>
      </c>
      <c r="U19" s="140">
        <f>10*LOG10(1/((Summary!$C$75/10^(R19/10)+Summary!$C$76/10^(S19/10)+Summary!$C$77/10^(T19/10))/Summary!$C$78))</f>
        <v>0</v>
      </c>
      <c r="V19" s="140">
        <f>'Anchor-Still'!Y17</f>
        <v>0</v>
      </c>
      <c r="W19" s="140">
        <f>'Anchor-Still'!Z17</f>
        <v>0</v>
      </c>
      <c r="X19" s="141">
        <f t="shared" si="3"/>
        <v>0</v>
      </c>
      <c r="Y19" s="133"/>
      <c r="Z19" s="139">
        <f>'Test-Still'!L17</f>
        <v>0</v>
      </c>
      <c r="AA19" s="140">
        <f>'Test-Still'!M17</f>
        <v>0</v>
      </c>
      <c r="AB19" s="140">
        <f>'Test-Still'!N17</f>
        <v>0</v>
      </c>
      <c r="AC19" s="140">
        <f>'Test-Still'!O17</f>
        <v>0</v>
      </c>
      <c r="AD19" s="140">
        <f>(Summary!$C$58*AA19+Summary!$C$59*AB19+Summary!$C$60*AC19)/Summary!$C$61</f>
        <v>0</v>
      </c>
      <c r="AE19" s="140">
        <f>'Test-Still'!P17</f>
        <v>0</v>
      </c>
      <c r="AF19" s="140">
        <f>'Test-Still'!Q17</f>
        <v>0</v>
      </c>
      <c r="AG19" s="140">
        <f>'Test-Still'!R17</f>
        <v>0</v>
      </c>
      <c r="AH19" s="140">
        <f>'Test-Still'!S17</f>
        <v>0</v>
      </c>
      <c r="AI19" s="140">
        <f>'Test-Still'!T17</f>
        <v>0</v>
      </c>
      <c r="AJ19" s="140">
        <f>'Test-Still'!U17</f>
        <v>0</v>
      </c>
      <c r="AK19" s="140">
        <f>'Test-Still'!V17</f>
        <v>0</v>
      </c>
      <c r="AL19" s="140">
        <f>'Test-Still'!W17</f>
        <v>0</v>
      </c>
      <c r="AM19" s="140">
        <f>'Test-Still'!X17</f>
        <v>0</v>
      </c>
      <c r="AN19" s="140">
        <f>10*LOG10(1/((Summary!$C$75/10^(AK19/10)+Summary!$C$76/10^(AL19/10)+Summary!$C$77/10^(AM19/10))/Summary!$C$78))</f>
        <v>0</v>
      </c>
      <c r="AO19" s="140">
        <f>'Test-Still'!Y17</f>
        <v>0</v>
      </c>
      <c r="AP19" s="140">
        <f>'Test-Still'!Z17</f>
        <v>0</v>
      </c>
      <c r="AQ19" s="141">
        <f t="shared" si="4"/>
        <v>0</v>
      </c>
      <c r="AR19" s="139" t="e">
        <f t="shared" si="5"/>
        <v>#DIV/0!</v>
      </c>
      <c r="AS19" s="140" t="e">
        <f t="shared" si="6"/>
        <v>#DIV/0!</v>
      </c>
      <c r="AT19" s="136"/>
      <c r="AU19" s="136"/>
      <c r="AV19" s="467"/>
      <c r="AW19" s="468"/>
      <c r="AX19" s="480"/>
      <c r="AY19" s="480"/>
      <c r="AZ19" s="497"/>
      <c r="BA19" s="497"/>
      <c r="BB19" s="480"/>
      <c r="BC19" s="468"/>
      <c r="BD19" s="476"/>
      <c r="BE19" s="468"/>
      <c r="BF19" s="476"/>
      <c r="BG19" s="469"/>
      <c r="BH19" s="476"/>
      <c r="BI19" s="469"/>
      <c r="BJ19" s="476"/>
      <c r="BK19" s="468"/>
      <c r="BL19" s="476"/>
      <c r="BM19" s="468"/>
      <c r="BN19" s="476"/>
      <c r="BO19" s="468"/>
      <c r="BP19" s="480"/>
      <c r="BQ19" s="480"/>
      <c r="BR19" s="480"/>
      <c r="BS19" s="480"/>
      <c r="BT19" s="476"/>
      <c r="BU19" s="463"/>
      <c r="BV19" s="465"/>
      <c r="BW19" s="463"/>
      <c r="BX19" s="465"/>
    </row>
    <row r="20" spans="1:76" ht="17" customHeight="1" x14ac:dyDescent="0.35">
      <c r="A20" s="516"/>
      <c r="B20" s="483"/>
      <c r="C20" s="520"/>
      <c r="D20" s="490"/>
      <c r="E20" s="493"/>
      <c r="F20" s="138">
        <v>47</v>
      </c>
      <c r="G20" s="139">
        <f>'Anchor-Still'!L18</f>
        <v>0</v>
      </c>
      <c r="H20" s="140">
        <f>'Anchor-Still'!M18</f>
        <v>0</v>
      </c>
      <c r="I20" s="140">
        <f>'Anchor-Still'!N18</f>
        <v>0</v>
      </c>
      <c r="J20" s="140">
        <f>'Anchor-Still'!O18</f>
        <v>0</v>
      </c>
      <c r="K20" s="140">
        <f>(Summary!$C$58*H20+Summary!$C$59*I20+Summary!$C$60*J20)/Summary!$C$61</f>
        <v>0</v>
      </c>
      <c r="L20" s="140">
        <f>'Anchor-Still'!P18</f>
        <v>0</v>
      </c>
      <c r="M20" s="140">
        <f>'Anchor-Still'!Q18</f>
        <v>0</v>
      </c>
      <c r="N20" s="140">
        <f>'Anchor-Still'!R18</f>
        <v>0</v>
      </c>
      <c r="O20" s="140">
        <f>'Anchor-Still'!S18</f>
        <v>0</v>
      </c>
      <c r="P20" s="140">
        <f>'Anchor-Still'!T18</f>
        <v>0</v>
      </c>
      <c r="Q20" s="140">
        <f>'Anchor-Still'!U18</f>
        <v>0</v>
      </c>
      <c r="R20" s="140">
        <f>'Anchor-Still'!V18</f>
        <v>0</v>
      </c>
      <c r="S20" s="140">
        <f>'Anchor-Still'!W18</f>
        <v>0</v>
      </c>
      <c r="T20" s="140">
        <f>'Anchor-Still'!X18</f>
        <v>0</v>
      </c>
      <c r="U20" s="140">
        <f>10*LOG10(1/((Summary!$C$75/10^(R20/10)+Summary!$C$76/10^(S20/10)+Summary!$C$77/10^(T20/10))/Summary!$C$78))</f>
        <v>0</v>
      </c>
      <c r="V20" s="140">
        <f>'Anchor-Still'!Y18</f>
        <v>0</v>
      </c>
      <c r="W20" s="140">
        <f>'Anchor-Still'!Z18</f>
        <v>0</v>
      </c>
      <c r="X20" s="141">
        <f t="shared" si="3"/>
        <v>0</v>
      </c>
      <c r="Y20" s="133"/>
      <c r="Z20" s="139">
        <f>'Test-Still'!L18</f>
        <v>0</v>
      </c>
      <c r="AA20" s="140">
        <f>'Test-Still'!M18</f>
        <v>0</v>
      </c>
      <c r="AB20" s="140">
        <f>'Test-Still'!N18</f>
        <v>0</v>
      </c>
      <c r="AC20" s="140">
        <f>'Test-Still'!O18</f>
        <v>0</v>
      </c>
      <c r="AD20" s="140">
        <f>(Summary!$C$58*AA20+Summary!$C$59*AB20+Summary!$C$60*AC20)/Summary!$C$61</f>
        <v>0</v>
      </c>
      <c r="AE20" s="140">
        <f>'Test-Still'!P18</f>
        <v>0</v>
      </c>
      <c r="AF20" s="140">
        <f>'Test-Still'!Q18</f>
        <v>0</v>
      </c>
      <c r="AG20" s="140">
        <f>'Test-Still'!R18</f>
        <v>0</v>
      </c>
      <c r="AH20" s="140">
        <f>'Test-Still'!S18</f>
        <v>0</v>
      </c>
      <c r="AI20" s="140">
        <f>'Test-Still'!T18</f>
        <v>0</v>
      </c>
      <c r="AJ20" s="140">
        <f>'Test-Still'!U18</f>
        <v>0</v>
      </c>
      <c r="AK20" s="140">
        <f>'Test-Still'!V18</f>
        <v>0</v>
      </c>
      <c r="AL20" s="140">
        <f>'Test-Still'!W18</f>
        <v>0</v>
      </c>
      <c r="AM20" s="140">
        <f>'Test-Still'!X18</f>
        <v>0</v>
      </c>
      <c r="AN20" s="140">
        <f>10*LOG10(1/((Summary!$C$75/10^(AK20/10)+Summary!$C$76/10^(AL20/10)+Summary!$C$77/10^(AM20/10))/Summary!$C$78))</f>
        <v>0</v>
      </c>
      <c r="AO20" s="140">
        <f>'Test-Still'!Y18</f>
        <v>0</v>
      </c>
      <c r="AP20" s="140">
        <f>'Test-Still'!Z18</f>
        <v>0</v>
      </c>
      <c r="AQ20" s="141">
        <f t="shared" si="4"/>
        <v>0</v>
      </c>
      <c r="AR20" s="139" t="e">
        <f t="shared" si="5"/>
        <v>#DIV/0!</v>
      </c>
      <c r="AS20" s="140" t="e">
        <f t="shared" si="6"/>
        <v>#DIV/0!</v>
      </c>
      <c r="AT20" s="136"/>
      <c r="AU20" s="136"/>
      <c r="AV20" s="467" t="s">
        <v>123</v>
      </c>
      <c r="AW20" s="468" t="e" cm="1">
        <f t="array" ref="AW20">bdRateExtend($G18:$G21,H18:H21,$Z18:$Z21,AA18:AA21)</f>
        <v>#VALUE!</v>
      </c>
      <c r="AX20" s="480"/>
      <c r="AY20" s="480"/>
      <c r="AZ20" s="497"/>
      <c r="BA20" s="497"/>
      <c r="BB20" s="480"/>
      <c r="BC20" s="468" t="e" cm="1">
        <f t="array" ref="BC20">bdRateExtend($G18:$G21,L18:L21,$Z18:$Z21,AE18:AE21)</f>
        <v>#VALUE!</v>
      </c>
      <c r="BD20" s="476"/>
      <c r="BE20" s="468" t="e" cm="1">
        <f t="array" ref="BE20">bdRateExtend($G18:$G21,M18:M21,$Z18:$Z21,AF18:AF21)</f>
        <v>#VALUE!</v>
      </c>
      <c r="BF20" s="476"/>
      <c r="BG20" s="469" t="e" cm="1">
        <f t="array" ref="BG20">bdRateExtend($G18:$G21,N18:N21,$Z18:$Z21,AG18:AG21,"None", FALSE,1)</f>
        <v>#VALUE!</v>
      </c>
      <c r="BH20" s="476"/>
      <c r="BI20" s="469" t="e" cm="1">
        <f t="array" ref="BI20">bdRateExtend($G18:$G21,O18:O21,$Z18:$Z21,AH18:AH21,"None", FALSE,1)</f>
        <v>#VALUE!</v>
      </c>
      <c r="BJ20" s="476"/>
      <c r="BK20" s="468" t="e" cm="1">
        <f t="array" ref="BK20">bdRateExtend($G18:$G21,P18:P21,$Z18:$Z21,AI18:AI21)</f>
        <v>#VALUE!</v>
      </c>
      <c r="BL20" s="476"/>
      <c r="BM20" s="468" t="e" cm="1">
        <f t="array" ref="BM20">bdRateExtend($G18:$G21,Q18:Q21,$Z18:$Z21,AJ18:AJ21)</f>
        <v>#VALUE!</v>
      </c>
      <c r="BN20" s="476"/>
      <c r="BO20" s="468" t="e" cm="1">
        <f t="array" ref="BO20">bdRateExtend($G18:$G21,R18:R21,$Z18:$Z21,AK18:AK21)</f>
        <v>#VALUE!</v>
      </c>
      <c r="BP20" s="480"/>
      <c r="BQ20" s="480"/>
      <c r="BR20" s="480"/>
      <c r="BS20" s="480"/>
      <c r="BT20" s="476"/>
      <c r="BU20" s="463" cm="1">
        <f t="array" ref="BU20">testVMAFRange($G18:$G21,N18:N21,$Z18:$Z21,AG18:AG21)</f>
        <v>0</v>
      </c>
      <c r="BV20" s="465"/>
      <c r="BW20" s="463" cm="1">
        <f t="array" ref="BW20">testVMAFRange($G18:$G21,O18:O21,$Z18:$Z21,AH18:AH21)</f>
        <v>0</v>
      </c>
      <c r="BX20" s="465"/>
    </row>
    <row r="21" spans="1:76" ht="17" customHeight="1" thickBot="1" x14ac:dyDescent="0.4">
      <c r="A21" s="516"/>
      <c r="B21" s="518"/>
      <c r="C21" s="521"/>
      <c r="D21" s="522"/>
      <c r="E21" s="523"/>
      <c r="F21" s="144">
        <v>55</v>
      </c>
      <c r="G21" s="145">
        <f>'Anchor-Still'!L19</f>
        <v>0</v>
      </c>
      <c r="H21" s="146">
        <f>'Anchor-Still'!M19</f>
        <v>0</v>
      </c>
      <c r="I21" s="146">
        <f>'Anchor-Still'!N19</f>
        <v>0</v>
      </c>
      <c r="J21" s="146">
        <f>'Anchor-Still'!O19</f>
        <v>0</v>
      </c>
      <c r="K21" s="146">
        <f>(Summary!$C$58*H21+Summary!$C$59*I21+Summary!$C$60*J21)/Summary!$C$61</f>
        <v>0</v>
      </c>
      <c r="L21" s="146">
        <f>'Anchor-Still'!P19</f>
        <v>0</v>
      </c>
      <c r="M21" s="146">
        <f>'Anchor-Still'!Q19</f>
        <v>0</v>
      </c>
      <c r="N21" s="146">
        <f>'Anchor-Still'!R19</f>
        <v>0</v>
      </c>
      <c r="O21" s="146">
        <f>'Anchor-Still'!S19</f>
        <v>0</v>
      </c>
      <c r="P21" s="146">
        <f>'Anchor-Still'!T19</f>
        <v>0</v>
      </c>
      <c r="Q21" s="146">
        <f>'Anchor-Still'!U19</f>
        <v>0</v>
      </c>
      <c r="R21" s="146">
        <f>'Anchor-Still'!V19</f>
        <v>0</v>
      </c>
      <c r="S21" s="146">
        <f>'Anchor-Still'!W19</f>
        <v>0</v>
      </c>
      <c r="T21" s="146">
        <f>'Anchor-Still'!X19</f>
        <v>0</v>
      </c>
      <c r="U21" s="146">
        <f>10*LOG10(1/((Summary!$C$75/10^(R21/10)+Summary!$C$76/10^(S21/10)+Summary!$C$77/10^(T21/10))/Summary!$C$78))</f>
        <v>0</v>
      </c>
      <c r="V21" s="146">
        <f>'Anchor-Still'!Y19</f>
        <v>0</v>
      </c>
      <c r="W21" s="146">
        <f>'Anchor-Still'!Z19</f>
        <v>0</v>
      </c>
      <c r="X21" s="147">
        <f t="shared" si="3"/>
        <v>0</v>
      </c>
      <c r="Y21" s="133"/>
      <c r="Z21" s="145">
        <f>'Test-Still'!L19</f>
        <v>0</v>
      </c>
      <c r="AA21" s="146">
        <f>'Test-Still'!M19</f>
        <v>0</v>
      </c>
      <c r="AB21" s="146">
        <f>'Test-Still'!N19</f>
        <v>0</v>
      </c>
      <c r="AC21" s="146">
        <f>'Test-Still'!O19</f>
        <v>0</v>
      </c>
      <c r="AD21" s="146">
        <f>(Summary!$C$58*AA21+Summary!$C$59*AB21+Summary!$C$60*AC21)/Summary!$C$61</f>
        <v>0</v>
      </c>
      <c r="AE21" s="146">
        <f>'Test-Still'!P19</f>
        <v>0</v>
      </c>
      <c r="AF21" s="146">
        <f>'Test-Still'!Q19</f>
        <v>0</v>
      </c>
      <c r="AG21" s="146">
        <f>'Test-Still'!R19</f>
        <v>0</v>
      </c>
      <c r="AH21" s="146">
        <f>'Test-Still'!S19</f>
        <v>0</v>
      </c>
      <c r="AI21" s="146">
        <f>'Test-Still'!T19</f>
        <v>0</v>
      </c>
      <c r="AJ21" s="146">
        <f>'Test-Still'!U19</f>
        <v>0</v>
      </c>
      <c r="AK21" s="146">
        <f>'Test-Still'!V19</f>
        <v>0</v>
      </c>
      <c r="AL21" s="146">
        <f>'Test-Still'!W19</f>
        <v>0</v>
      </c>
      <c r="AM21" s="146">
        <f>'Test-Still'!X19</f>
        <v>0</v>
      </c>
      <c r="AN21" s="146">
        <f>10*LOG10(1/((Summary!$C$75/10^(AK21/10)+Summary!$C$76/10^(AL21/10)+Summary!$C$77/10^(AM21/10))/Summary!$C$78))</f>
        <v>0</v>
      </c>
      <c r="AO21" s="146">
        <f>'Test-Still'!Y19</f>
        <v>0</v>
      </c>
      <c r="AP21" s="146">
        <f>'Test-Still'!Z19</f>
        <v>0</v>
      </c>
      <c r="AQ21" s="147">
        <f t="shared" si="4"/>
        <v>0</v>
      </c>
      <c r="AR21" s="145" t="e">
        <f t="shared" si="5"/>
        <v>#DIV/0!</v>
      </c>
      <c r="AS21" s="146" t="e">
        <f t="shared" si="6"/>
        <v>#DIV/0!</v>
      </c>
      <c r="AT21" s="136"/>
      <c r="AU21" s="136"/>
      <c r="AV21" s="470"/>
      <c r="AW21" s="471"/>
      <c r="AX21" s="481"/>
      <c r="AY21" s="481"/>
      <c r="AZ21" s="498"/>
      <c r="BA21" s="498"/>
      <c r="BB21" s="481"/>
      <c r="BC21" s="471"/>
      <c r="BD21" s="477"/>
      <c r="BE21" s="471"/>
      <c r="BF21" s="477"/>
      <c r="BG21" s="472"/>
      <c r="BH21" s="477"/>
      <c r="BI21" s="472"/>
      <c r="BJ21" s="477"/>
      <c r="BK21" s="471"/>
      <c r="BL21" s="477"/>
      <c r="BM21" s="471"/>
      <c r="BN21" s="477"/>
      <c r="BO21" s="471"/>
      <c r="BP21" s="481"/>
      <c r="BQ21" s="481"/>
      <c r="BR21" s="481"/>
      <c r="BS21" s="481"/>
      <c r="BT21" s="477"/>
      <c r="BU21" s="473"/>
      <c r="BV21" s="466"/>
      <c r="BW21" s="473"/>
      <c r="BX21" s="466"/>
    </row>
    <row r="22" spans="1:76" ht="17" customHeight="1" x14ac:dyDescent="0.35">
      <c r="A22" s="516"/>
      <c r="B22" s="482" t="s">
        <v>161</v>
      </c>
      <c r="C22" s="519" t="s">
        <v>163</v>
      </c>
      <c r="D22" s="489"/>
      <c r="E22" s="492">
        <v>8</v>
      </c>
      <c r="F22" s="129">
        <v>15</v>
      </c>
      <c r="G22" s="130">
        <f>'Anchor-Still'!L20</f>
        <v>0</v>
      </c>
      <c r="H22" s="131">
        <f>'Anchor-Still'!M20</f>
        <v>0</v>
      </c>
      <c r="I22" s="131">
        <f>'Anchor-Still'!N20</f>
        <v>0</v>
      </c>
      <c r="J22" s="131">
        <f>'Anchor-Still'!O20</f>
        <v>0</v>
      </c>
      <c r="K22" s="131">
        <f>(Summary!$C$58*H22+Summary!$C$59*I22+Summary!$C$60*J22)/Summary!$C$61</f>
        <v>0</v>
      </c>
      <c r="L22" s="131">
        <f>'Anchor-Still'!P20</f>
        <v>0</v>
      </c>
      <c r="M22" s="131">
        <f>'Anchor-Still'!Q20</f>
        <v>0</v>
      </c>
      <c r="N22" s="131">
        <f>'Anchor-Still'!R20</f>
        <v>0</v>
      </c>
      <c r="O22" s="131">
        <f>'Anchor-Still'!S20</f>
        <v>0</v>
      </c>
      <c r="P22" s="131">
        <f>'Anchor-Still'!T20</f>
        <v>0</v>
      </c>
      <c r="Q22" s="131">
        <f>'Anchor-Still'!U20</f>
        <v>0</v>
      </c>
      <c r="R22" s="131">
        <f>'Anchor-Still'!V20</f>
        <v>0</v>
      </c>
      <c r="S22" s="131">
        <f>'Anchor-Still'!W20</f>
        <v>0</v>
      </c>
      <c r="T22" s="131">
        <f>'Anchor-Still'!X20</f>
        <v>0</v>
      </c>
      <c r="U22" s="131">
        <f>10*LOG10(1/((Summary!$C$75/10^(R22/10)+Summary!$C$76/10^(S22/10)+Summary!$C$77/10^(T22/10))/Summary!$C$78))</f>
        <v>0</v>
      </c>
      <c r="V22" s="131">
        <f>'Anchor-Still'!Y20</f>
        <v>0</v>
      </c>
      <c r="W22" s="131">
        <f>'Anchor-Still'!Z20</f>
        <v>0</v>
      </c>
      <c r="X22" s="132">
        <f t="shared" si="3"/>
        <v>0</v>
      </c>
      <c r="Y22" s="133"/>
      <c r="Z22" s="130">
        <f>'Test-Still'!L20</f>
        <v>0</v>
      </c>
      <c r="AA22" s="131">
        <f>'Test-Still'!M20</f>
        <v>0</v>
      </c>
      <c r="AB22" s="131">
        <f>'Test-Still'!N20</f>
        <v>0</v>
      </c>
      <c r="AC22" s="131">
        <f>'Test-Still'!O20</f>
        <v>0</v>
      </c>
      <c r="AD22" s="131">
        <f>(Summary!$C$58*AA22+Summary!$C$59*AB22+Summary!$C$60*AC22)/Summary!$C$61</f>
        <v>0</v>
      </c>
      <c r="AE22" s="131">
        <f>'Test-Still'!P20</f>
        <v>0</v>
      </c>
      <c r="AF22" s="131">
        <f>'Test-Still'!Q20</f>
        <v>0</v>
      </c>
      <c r="AG22" s="131">
        <f>'Test-Still'!R20</f>
        <v>0</v>
      </c>
      <c r="AH22" s="131">
        <f>'Test-Still'!S20</f>
        <v>0</v>
      </c>
      <c r="AI22" s="131">
        <f>'Test-Still'!T20</f>
        <v>0</v>
      </c>
      <c r="AJ22" s="131">
        <f>'Test-Still'!U20</f>
        <v>0</v>
      </c>
      <c r="AK22" s="131">
        <f>'Test-Still'!V20</f>
        <v>0</v>
      </c>
      <c r="AL22" s="131">
        <f>'Test-Still'!W20</f>
        <v>0</v>
      </c>
      <c r="AM22" s="131">
        <f>'Test-Still'!X20</f>
        <v>0</v>
      </c>
      <c r="AN22" s="131">
        <f>10*LOG10(1/((Summary!$C$75/10^(AK22/10)+Summary!$C$76/10^(AL22/10)+Summary!$C$77/10^(AM22/10))/Summary!$C$78))</f>
        <v>0</v>
      </c>
      <c r="AO22" s="131">
        <f>'Test-Still'!Y20</f>
        <v>0</v>
      </c>
      <c r="AP22" s="131">
        <f>'Test-Still'!Z20</f>
        <v>0</v>
      </c>
      <c r="AQ22" s="132">
        <f t="shared" si="4"/>
        <v>0</v>
      </c>
      <c r="AR22" s="130" t="e">
        <f t="shared" si="5"/>
        <v>#DIV/0!</v>
      </c>
      <c r="AS22" s="131" t="e">
        <f t="shared" si="6"/>
        <v>#DIV/0!</v>
      </c>
      <c r="AT22" s="136"/>
      <c r="AU22" s="136"/>
      <c r="AV22" s="495" t="s">
        <v>121</v>
      </c>
      <c r="AW22" s="478" t="e" cm="1">
        <f t="array" ref="AW22">bdRateExtend($G22:$G25,H22:H25,$Z22:$Z25,AA22:AA25)</f>
        <v>#VALUE!</v>
      </c>
      <c r="AX22" s="479" t="e" cm="1">
        <f t="array" ref="AX22">bdRateExtend($G22:$G27,H22:H27,$Z22:$Z27,AA22:AA27)</f>
        <v>#VALUE!</v>
      </c>
      <c r="AY22" s="479" t="e" cm="1">
        <f t="array" ref="AY22">bdRateExtend($G22:$G27,I22:I27,$Z22:$Z27,AB22:AB27)</f>
        <v>#VALUE!</v>
      </c>
      <c r="AZ22" s="496" t="e" cm="1">
        <f t="array" ref="AZ22">bdRateExtend($G22:$G27,J22:J27,$Z22:$Z27,AC22:AC27)</f>
        <v>#VALUE!</v>
      </c>
      <c r="BA22" s="496" t="e" cm="1">
        <f t="array" ref="BA22">bdRateExtend($G22:$G27,K22:K27,$Z22:$Z27,AD22:AD27)</f>
        <v>#VALUE!</v>
      </c>
      <c r="BB22" s="479" t="e">
        <f>(Summary!$C$89*AX22+Summary!$C$90*AY22+Summary!$C$91*AZ22)/Summary!$C$92</f>
        <v>#VALUE!</v>
      </c>
      <c r="BC22" s="478" t="e" cm="1">
        <f t="array" ref="BC22">bdRateExtend($G22:$G25,L22:L25,$Z22:$Z25,AE22:AE25)</f>
        <v>#VALUE!</v>
      </c>
      <c r="BD22" s="475" t="e" cm="1">
        <f t="array" ref="BD22">bdRateExtend($G22:$G27,L22:L27,$Z22:$Z27,AE22:AE27)</f>
        <v>#VALUE!</v>
      </c>
      <c r="BE22" s="478" t="e" cm="1">
        <f t="array" ref="BE22">bdRateExtend($G22:$G25,M22:M25,$Z22:$Z25,AF22:AF25)</f>
        <v>#VALUE!</v>
      </c>
      <c r="BF22" s="475" t="e" cm="1">
        <f t="array" ref="BF22">bdRateExtend($G22:$G27,M22:M27,$Z22:$Z27,AF22:AF27)</f>
        <v>#VALUE!</v>
      </c>
      <c r="BG22" s="474" t="e" cm="1">
        <f t="array" ref="BG22">bdRateExtend($G22:$G25,N22:N25,$Z22:$Z25,AG22:AG25,"None", FALSE,1)</f>
        <v>#VALUE!</v>
      </c>
      <c r="BH22" s="475" t="e" cm="1">
        <f t="array" ref="BH22">bdRateExtend($G22:$G27,N22:N27,$Z22:$Z27,AG22:AG27,"None", FALSE,1)</f>
        <v>#VALUE!</v>
      </c>
      <c r="BI22" s="474" t="e" cm="1">
        <f t="array" ref="BI22">bdRateExtend($G22:$G25,O22:O25,$Z22:$Z25,AH22:AH25,"None", FALSE,1)</f>
        <v>#VALUE!</v>
      </c>
      <c r="BJ22" s="475" t="e" cm="1">
        <f t="array" ref="BJ22">bdRateExtend($G22:$G27,O22:O27,$Z22:$Z27,AH22:AH27,"None", FALSE,1)</f>
        <v>#VALUE!</v>
      </c>
      <c r="BK22" s="478" t="e" cm="1">
        <f t="array" ref="BK22">bdRateExtend($G22:$G25,P22:P25,$Z22:$Z25,AI22:AI25)</f>
        <v>#VALUE!</v>
      </c>
      <c r="BL22" s="475" t="e" cm="1">
        <f t="array" ref="BL22">bdRateExtend($G22:$G27,P22:P27,$Z22:$Z27,AI22:AI27)</f>
        <v>#VALUE!</v>
      </c>
      <c r="BM22" s="478" t="e" cm="1">
        <f t="array" ref="BM22">bdRateExtend($G22:$G25,Q22:Q25,$Z22:$Z25,AJ22:AJ25)</f>
        <v>#VALUE!</v>
      </c>
      <c r="BN22" s="475" t="e" cm="1">
        <f t="array" ref="BN22">bdRateExtend($G22:$G27,Q22:Q27,$Z22:$Z27,AJ22:AJ27)</f>
        <v>#VALUE!</v>
      </c>
      <c r="BO22" s="478" t="e" cm="1">
        <f t="array" ref="BO22">bdRateExtend($G22:$G25,R22:R25,$Z22:$Z25,AK22:AK25)</f>
        <v>#VALUE!</v>
      </c>
      <c r="BP22" s="479" t="e" cm="1">
        <f t="array" ref="BP22">bdRateExtend($G22:$G27,R22:R27,$Z22:$Z27,AK22:AK27)</f>
        <v>#VALUE!</v>
      </c>
      <c r="BQ22" s="479" t="e" cm="1">
        <f t="array" ref="BQ22">bdRateExtend($G22:$G27,S22:S27,$Z22:$Z27,AL22:AL27)</f>
        <v>#VALUE!</v>
      </c>
      <c r="BR22" s="479" t="e" cm="1">
        <f t="array" ref="BR22">bdRateExtend($G22:$G27,T22:T27,$Z22:$Z27,AM22:AM27)</f>
        <v>#VALUE!</v>
      </c>
      <c r="BS22" s="479" t="e" cm="1">
        <f t="array" ref="BS22">bdRateExtend($G22:$G27,U22:U27,$Z22:$Z27,AN22:AN27)</f>
        <v>#VALUE!</v>
      </c>
      <c r="BT22" s="576" t="e">
        <f>(Summary!$C$103*BP22+Summary!$C$104*BQ22+Summary!$C$105*BR22)/Summary!$C$106</f>
        <v>#VALUE!</v>
      </c>
      <c r="BU22" s="462" cm="1">
        <f t="array" ref="BU22">testVMAFRange($G22:$G25,N22:N25,$Z22:$Z25,AG22:AG25)</f>
        <v>0</v>
      </c>
      <c r="BV22" s="464" cm="1">
        <f t="array" ref="BV22">testVMAFRange($G22:$G27,N22:N27,$Z22:$Z27,AG22:AG27)</f>
        <v>0</v>
      </c>
      <c r="BW22" s="462" cm="1">
        <f t="array" ref="BW22">testVMAFRange($G22:$G25,O22:O25,$Z22:$Z25,AH22:AH25)</f>
        <v>0</v>
      </c>
      <c r="BX22" s="464" cm="1">
        <f t="array" ref="BX22">testVMAFRange($G22:$G27,O22:O27,$Z22:$Z27,AH22:AH27)</f>
        <v>0</v>
      </c>
    </row>
    <row r="23" spans="1:76" ht="17" customHeight="1" x14ac:dyDescent="0.35">
      <c r="A23" s="516"/>
      <c r="B23" s="483"/>
      <c r="C23" s="520"/>
      <c r="D23" s="490"/>
      <c r="E23" s="493"/>
      <c r="F23" s="138">
        <v>23</v>
      </c>
      <c r="G23" s="139">
        <f>'Anchor-Still'!L21</f>
        <v>0</v>
      </c>
      <c r="H23" s="140">
        <f>'Anchor-Still'!M21</f>
        <v>0</v>
      </c>
      <c r="I23" s="140">
        <f>'Anchor-Still'!N21</f>
        <v>0</v>
      </c>
      <c r="J23" s="140">
        <f>'Anchor-Still'!O21</f>
        <v>0</v>
      </c>
      <c r="K23" s="140">
        <f>(Summary!$C$58*H23+Summary!$C$59*I23+Summary!$C$60*J23)/Summary!$C$61</f>
        <v>0</v>
      </c>
      <c r="L23" s="140">
        <f>'Anchor-Still'!P21</f>
        <v>0</v>
      </c>
      <c r="M23" s="140">
        <f>'Anchor-Still'!Q21</f>
        <v>0</v>
      </c>
      <c r="N23" s="140">
        <f>'Anchor-Still'!R21</f>
        <v>0</v>
      </c>
      <c r="O23" s="140">
        <f>'Anchor-Still'!S21</f>
        <v>0</v>
      </c>
      <c r="P23" s="140">
        <f>'Anchor-Still'!T21</f>
        <v>0</v>
      </c>
      <c r="Q23" s="140">
        <f>'Anchor-Still'!U21</f>
        <v>0</v>
      </c>
      <c r="R23" s="140">
        <f>'Anchor-Still'!V21</f>
        <v>0</v>
      </c>
      <c r="S23" s="140">
        <f>'Anchor-Still'!W21</f>
        <v>0</v>
      </c>
      <c r="T23" s="140">
        <f>'Anchor-Still'!X21</f>
        <v>0</v>
      </c>
      <c r="U23" s="140">
        <f>10*LOG10(1/((Summary!$C$75/10^(R23/10)+Summary!$C$76/10^(S23/10)+Summary!$C$77/10^(T23/10))/Summary!$C$78))</f>
        <v>0</v>
      </c>
      <c r="V23" s="140">
        <f>'Anchor-Still'!Y21</f>
        <v>0</v>
      </c>
      <c r="W23" s="140">
        <f>'Anchor-Still'!Z21</f>
        <v>0</v>
      </c>
      <c r="X23" s="141">
        <f t="shared" si="3"/>
        <v>0</v>
      </c>
      <c r="Y23" s="133"/>
      <c r="Z23" s="139">
        <f>'Test-Still'!L21</f>
        <v>0</v>
      </c>
      <c r="AA23" s="140">
        <f>'Test-Still'!M21</f>
        <v>0</v>
      </c>
      <c r="AB23" s="140">
        <f>'Test-Still'!N21</f>
        <v>0</v>
      </c>
      <c r="AC23" s="140">
        <f>'Test-Still'!O21</f>
        <v>0</v>
      </c>
      <c r="AD23" s="140">
        <f>(Summary!$C$58*AA23+Summary!$C$59*AB23+Summary!$C$60*AC23)/Summary!$C$61</f>
        <v>0</v>
      </c>
      <c r="AE23" s="140">
        <f>'Test-Still'!P21</f>
        <v>0</v>
      </c>
      <c r="AF23" s="140">
        <f>'Test-Still'!Q21</f>
        <v>0</v>
      </c>
      <c r="AG23" s="140">
        <f>'Test-Still'!R21</f>
        <v>0</v>
      </c>
      <c r="AH23" s="140">
        <f>'Test-Still'!S21</f>
        <v>0</v>
      </c>
      <c r="AI23" s="140">
        <f>'Test-Still'!T21</f>
        <v>0</v>
      </c>
      <c r="AJ23" s="140">
        <f>'Test-Still'!U21</f>
        <v>0</v>
      </c>
      <c r="AK23" s="140">
        <f>'Test-Still'!V21</f>
        <v>0</v>
      </c>
      <c r="AL23" s="140">
        <f>'Test-Still'!W21</f>
        <v>0</v>
      </c>
      <c r="AM23" s="140">
        <f>'Test-Still'!X21</f>
        <v>0</v>
      </c>
      <c r="AN23" s="140">
        <f>10*LOG10(1/((Summary!$C$75/10^(AK23/10)+Summary!$C$76/10^(AL23/10)+Summary!$C$77/10^(AM23/10))/Summary!$C$78))</f>
        <v>0</v>
      </c>
      <c r="AO23" s="140">
        <f>'Test-Still'!Y21</f>
        <v>0</v>
      </c>
      <c r="AP23" s="140">
        <f>'Test-Still'!Z21</f>
        <v>0</v>
      </c>
      <c r="AQ23" s="141">
        <f t="shared" si="4"/>
        <v>0</v>
      </c>
      <c r="AR23" s="139" t="e">
        <f t="shared" si="5"/>
        <v>#DIV/0!</v>
      </c>
      <c r="AS23" s="140" t="e">
        <f t="shared" si="6"/>
        <v>#DIV/0!</v>
      </c>
      <c r="AT23" s="136"/>
      <c r="AU23" s="136"/>
      <c r="AV23" s="467"/>
      <c r="AW23" s="468"/>
      <c r="AX23" s="480"/>
      <c r="AY23" s="480"/>
      <c r="AZ23" s="497"/>
      <c r="BA23" s="497"/>
      <c r="BB23" s="480"/>
      <c r="BC23" s="468"/>
      <c r="BD23" s="476"/>
      <c r="BE23" s="468"/>
      <c r="BF23" s="476"/>
      <c r="BG23" s="469"/>
      <c r="BH23" s="476"/>
      <c r="BI23" s="469"/>
      <c r="BJ23" s="476"/>
      <c r="BK23" s="468"/>
      <c r="BL23" s="476"/>
      <c r="BM23" s="468"/>
      <c r="BN23" s="476"/>
      <c r="BO23" s="468"/>
      <c r="BP23" s="480"/>
      <c r="BQ23" s="480"/>
      <c r="BR23" s="480"/>
      <c r="BS23" s="480"/>
      <c r="BT23" s="476"/>
      <c r="BU23" s="463"/>
      <c r="BV23" s="465"/>
      <c r="BW23" s="463"/>
      <c r="BX23" s="465"/>
    </row>
    <row r="24" spans="1:76" ht="17" customHeight="1" x14ac:dyDescent="0.35">
      <c r="A24" s="516"/>
      <c r="B24" s="483"/>
      <c r="C24" s="520"/>
      <c r="D24" s="490"/>
      <c r="E24" s="493"/>
      <c r="F24" s="138">
        <v>31</v>
      </c>
      <c r="G24" s="139">
        <f>'Anchor-Still'!L22</f>
        <v>0</v>
      </c>
      <c r="H24" s="140">
        <f>'Anchor-Still'!M22</f>
        <v>0</v>
      </c>
      <c r="I24" s="140">
        <f>'Anchor-Still'!N22</f>
        <v>0</v>
      </c>
      <c r="J24" s="140">
        <f>'Anchor-Still'!O22</f>
        <v>0</v>
      </c>
      <c r="K24" s="140">
        <f>(Summary!$C$58*H24+Summary!$C$59*I24+Summary!$C$60*J24)/Summary!$C$61</f>
        <v>0</v>
      </c>
      <c r="L24" s="140">
        <f>'Anchor-Still'!P22</f>
        <v>0</v>
      </c>
      <c r="M24" s="140">
        <f>'Anchor-Still'!Q22</f>
        <v>0</v>
      </c>
      <c r="N24" s="140">
        <f>'Anchor-Still'!R22</f>
        <v>0</v>
      </c>
      <c r="O24" s="140">
        <f>'Anchor-Still'!S22</f>
        <v>0</v>
      </c>
      <c r="P24" s="140">
        <f>'Anchor-Still'!T22</f>
        <v>0</v>
      </c>
      <c r="Q24" s="140">
        <f>'Anchor-Still'!U22</f>
        <v>0</v>
      </c>
      <c r="R24" s="140">
        <f>'Anchor-Still'!V22</f>
        <v>0</v>
      </c>
      <c r="S24" s="140">
        <f>'Anchor-Still'!W22</f>
        <v>0</v>
      </c>
      <c r="T24" s="140">
        <f>'Anchor-Still'!X22</f>
        <v>0</v>
      </c>
      <c r="U24" s="140">
        <f>10*LOG10(1/((Summary!$C$75/10^(R24/10)+Summary!$C$76/10^(S24/10)+Summary!$C$77/10^(T24/10))/Summary!$C$78))</f>
        <v>0</v>
      </c>
      <c r="V24" s="140">
        <f>'Anchor-Still'!Y22</f>
        <v>0</v>
      </c>
      <c r="W24" s="140">
        <f>'Anchor-Still'!Z22</f>
        <v>0</v>
      </c>
      <c r="X24" s="141">
        <f t="shared" si="3"/>
        <v>0</v>
      </c>
      <c r="Y24" s="133"/>
      <c r="Z24" s="139">
        <f>'Test-Still'!L22</f>
        <v>0</v>
      </c>
      <c r="AA24" s="140">
        <f>'Test-Still'!M22</f>
        <v>0</v>
      </c>
      <c r="AB24" s="140">
        <f>'Test-Still'!N22</f>
        <v>0</v>
      </c>
      <c r="AC24" s="140">
        <f>'Test-Still'!O22</f>
        <v>0</v>
      </c>
      <c r="AD24" s="140">
        <f>(Summary!$C$58*AA24+Summary!$C$59*AB24+Summary!$C$60*AC24)/Summary!$C$61</f>
        <v>0</v>
      </c>
      <c r="AE24" s="140">
        <f>'Test-Still'!P22</f>
        <v>0</v>
      </c>
      <c r="AF24" s="140">
        <f>'Test-Still'!Q22</f>
        <v>0</v>
      </c>
      <c r="AG24" s="140">
        <f>'Test-Still'!R22</f>
        <v>0</v>
      </c>
      <c r="AH24" s="140">
        <f>'Test-Still'!S22</f>
        <v>0</v>
      </c>
      <c r="AI24" s="140">
        <f>'Test-Still'!T22</f>
        <v>0</v>
      </c>
      <c r="AJ24" s="140">
        <f>'Test-Still'!U22</f>
        <v>0</v>
      </c>
      <c r="AK24" s="140">
        <f>'Test-Still'!V22</f>
        <v>0</v>
      </c>
      <c r="AL24" s="140">
        <f>'Test-Still'!W22</f>
        <v>0</v>
      </c>
      <c r="AM24" s="140">
        <f>'Test-Still'!X22</f>
        <v>0</v>
      </c>
      <c r="AN24" s="140">
        <f>10*LOG10(1/((Summary!$C$75/10^(AK24/10)+Summary!$C$76/10^(AL24/10)+Summary!$C$77/10^(AM24/10))/Summary!$C$78))</f>
        <v>0</v>
      </c>
      <c r="AO24" s="140">
        <f>'Test-Still'!Y22</f>
        <v>0</v>
      </c>
      <c r="AP24" s="140">
        <f>'Test-Still'!Z22</f>
        <v>0</v>
      </c>
      <c r="AQ24" s="141">
        <f t="shared" si="4"/>
        <v>0</v>
      </c>
      <c r="AR24" s="139" t="e">
        <f t="shared" si="5"/>
        <v>#DIV/0!</v>
      </c>
      <c r="AS24" s="140" t="e">
        <f t="shared" si="6"/>
        <v>#DIV/0!</v>
      </c>
      <c r="AT24" s="136"/>
      <c r="AU24" s="136"/>
      <c r="AV24" s="467" t="s">
        <v>122</v>
      </c>
      <c r="AW24" s="468" t="e" cm="1">
        <f t="array" ref="AW24">bdRateExtend($G23:$G26,H23:H26,$Z23:$Z26,AA23:AA26)</f>
        <v>#VALUE!</v>
      </c>
      <c r="AX24" s="480"/>
      <c r="AY24" s="480"/>
      <c r="AZ24" s="497"/>
      <c r="BA24" s="497"/>
      <c r="BB24" s="480"/>
      <c r="BC24" s="468" t="e" cm="1">
        <f t="array" ref="BC24">bdRateExtend($G23:$G26,L23:L26,$Z23:$Z26,AE23:AE26)</f>
        <v>#VALUE!</v>
      </c>
      <c r="BD24" s="476"/>
      <c r="BE24" s="468" t="e" cm="1">
        <f t="array" ref="BE24">bdRateExtend($G23:$G26,M23:M26,$Z23:$Z26,AF23:AF26)</f>
        <v>#VALUE!</v>
      </c>
      <c r="BF24" s="476"/>
      <c r="BG24" s="469" t="e" cm="1">
        <f t="array" ref="BG24">bdRateExtend($G23:$G26,N23:N26,$Z23:$Z26,AG23:AG26,"None", FALSE,1)</f>
        <v>#VALUE!</v>
      </c>
      <c r="BH24" s="476"/>
      <c r="BI24" s="469" t="e" cm="1">
        <f t="array" ref="BI24">bdRateExtend($G23:$G26,O23:O26,$Z23:$Z26,AH23:AH26,"None", FALSE,1)</f>
        <v>#VALUE!</v>
      </c>
      <c r="BJ24" s="476"/>
      <c r="BK24" s="468" t="e" cm="1">
        <f t="array" ref="BK24">bdRateExtend($G23:$G26,P23:P26,$Z23:$Z26,AI23:AI26)</f>
        <v>#VALUE!</v>
      </c>
      <c r="BL24" s="476"/>
      <c r="BM24" s="468" t="e" cm="1">
        <f t="array" ref="BM24">bdRateExtend($G23:$G26,Q23:Q26,$Z23:$Z26,AJ23:AJ26)</f>
        <v>#VALUE!</v>
      </c>
      <c r="BN24" s="476"/>
      <c r="BO24" s="468" t="e" cm="1">
        <f t="array" ref="BO24">bdRateExtend($G23:$G26,R23:R26,$Z23:$Z26,AK23:AK26)</f>
        <v>#VALUE!</v>
      </c>
      <c r="BP24" s="480"/>
      <c r="BQ24" s="480"/>
      <c r="BR24" s="480"/>
      <c r="BS24" s="480"/>
      <c r="BT24" s="476"/>
      <c r="BU24" s="463" cm="1">
        <f t="array" ref="BU24">testVMAFRange($G23:$G26,N23:N26,$Z23:$Z26,AG23:AG26)</f>
        <v>0</v>
      </c>
      <c r="BV24" s="465"/>
      <c r="BW24" s="463" cm="1">
        <f t="array" ref="BW24">testVMAFRange($G23:$G26,O23:O26,$Z23:$Z26,AH23:AH26)</f>
        <v>0</v>
      </c>
      <c r="BX24" s="465"/>
    </row>
    <row r="25" spans="1:76" ht="17" customHeight="1" x14ac:dyDescent="0.35">
      <c r="A25" s="516"/>
      <c r="B25" s="483"/>
      <c r="C25" s="520"/>
      <c r="D25" s="490"/>
      <c r="E25" s="493"/>
      <c r="F25" s="138">
        <v>39</v>
      </c>
      <c r="G25" s="139">
        <f>'Anchor-Still'!L23</f>
        <v>0</v>
      </c>
      <c r="H25" s="140">
        <f>'Anchor-Still'!M23</f>
        <v>0</v>
      </c>
      <c r="I25" s="140">
        <f>'Anchor-Still'!N23</f>
        <v>0</v>
      </c>
      <c r="J25" s="140">
        <f>'Anchor-Still'!O23</f>
        <v>0</v>
      </c>
      <c r="K25" s="140">
        <f>(Summary!$C$58*H25+Summary!$C$59*I25+Summary!$C$60*J25)/Summary!$C$61</f>
        <v>0</v>
      </c>
      <c r="L25" s="140">
        <f>'Anchor-Still'!P23</f>
        <v>0</v>
      </c>
      <c r="M25" s="140">
        <f>'Anchor-Still'!Q23</f>
        <v>0</v>
      </c>
      <c r="N25" s="140">
        <f>'Anchor-Still'!R23</f>
        <v>0</v>
      </c>
      <c r="O25" s="140">
        <f>'Anchor-Still'!S23</f>
        <v>0</v>
      </c>
      <c r="P25" s="140">
        <f>'Anchor-Still'!T23</f>
        <v>0</v>
      </c>
      <c r="Q25" s="140">
        <f>'Anchor-Still'!U23</f>
        <v>0</v>
      </c>
      <c r="R25" s="140">
        <f>'Anchor-Still'!V23</f>
        <v>0</v>
      </c>
      <c r="S25" s="140">
        <f>'Anchor-Still'!W23</f>
        <v>0</v>
      </c>
      <c r="T25" s="140">
        <f>'Anchor-Still'!X23</f>
        <v>0</v>
      </c>
      <c r="U25" s="140">
        <f>10*LOG10(1/((Summary!$C$75/10^(R25/10)+Summary!$C$76/10^(S25/10)+Summary!$C$77/10^(T25/10))/Summary!$C$78))</f>
        <v>0</v>
      </c>
      <c r="V25" s="140">
        <f>'Anchor-Still'!Y23</f>
        <v>0</v>
      </c>
      <c r="W25" s="140">
        <f>'Anchor-Still'!Z23</f>
        <v>0</v>
      </c>
      <c r="X25" s="141">
        <f t="shared" si="3"/>
        <v>0</v>
      </c>
      <c r="Y25" s="133"/>
      <c r="Z25" s="139">
        <f>'Test-Still'!L23</f>
        <v>0</v>
      </c>
      <c r="AA25" s="140">
        <f>'Test-Still'!M23</f>
        <v>0</v>
      </c>
      <c r="AB25" s="140">
        <f>'Test-Still'!N23</f>
        <v>0</v>
      </c>
      <c r="AC25" s="140">
        <f>'Test-Still'!O23</f>
        <v>0</v>
      </c>
      <c r="AD25" s="140">
        <f>(Summary!$C$58*AA25+Summary!$C$59*AB25+Summary!$C$60*AC25)/Summary!$C$61</f>
        <v>0</v>
      </c>
      <c r="AE25" s="140">
        <f>'Test-Still'!P23</f>
        <v>0</v>
      </c>
      <c r="AF25" s="140">
        <f>'Test-Still'!Q23</f>
        <v>0</v>
      </c>
      <c r="AG25" s="140">
        <f>'Test-Still'!R23</f>
        <v>0</v>
      </c>
      <c r="AH25" s="140">
        <f>'Test-Still'!S23</f>
        <v>0</v>
      </c>
      <c r="AI25" s="140">
        <f>'Test-Still'!T23</f>
        <v>0</v>
      </c>
      <c r="AJ25" s="140">
        <f>'Test-Still'!U23</f>
        <v>0</v>
      </c>
      <c r="AK25" s="140">
        <f>'Test-Still'!V23</f>
        <v>0</v>
      </c>
      <c r="AL25" s="140">
        <f>'Test-Still'!W23</f>
        <v>0</v>
      </c>
      <c r="AM25" s="140">
        <f>'Test-Still'!X23</f>
        <v>0</v>
      </c>
      <c r="AN25" s="140">
        <f>10*LOG10(1/((Summary!$C$75/10^(AK25/10)+Summary!$C$76/10^(AL25/10)+Summary!$C$77/10^(AM25/10))/Summary!$C$78))</f>
        <v>0</v>
      </c>
      <c r="AO25" s="140">
        <f>'Test-Still'!Y23</f>
        <v>0</v>
      </c>
      <c r="AP25" s="140">
        <f>'Test-Still'!Z23</f>
        <v>0</v>
      </c>
      <c r="AQ25" s="141">
        <f t="shared" si="4"/>
        <v>0</v>
      </c>
      <c r="AR25" s="139" t="e">
        <f t="shared" si="5"/>
        <v>#DIV/0!</v>
      </c>
      <c r="AS25" s="140" t="e">
        <f t="shared" si="6"/>
        <v>#DIV/0!</v>
      </c>
      <c r="AT25" s="136"/>
      <c r="AU25" s="136"/>
      <c r="AV25" s="467"/>
      <c r="AW25" s="468"/>
      <c r="AX25" s="480"/>
      <c r="AY25" s="480"/>
      <c r="AZ25" s="497"/>
      <c r="BA25" s="497"/>
      <c r="BB25" s="480"/>
      <c r="BC25" s="468"/>
      <c r="BD25" s="476"/>
      <c r="BE25" s="468"/>
      <c r="BF25" s="476"/>
      <c r="BG25" s="469"/>
      <c r="BH25" s="476"/>
      <c r="BI25" s="469"/>
      <c r="BJ25" s="476"/>
      <c r="BK25" s="468"/>
      <c r="BL25" s="476"/>
      <c r="BM25" s="468"/>
      <c r="BN25" s="476"/>
      <c r="BO25" s="468"/>
      <c r="BP25" s="480"/>
      <c r="BQ25" s="480"/>
      <c r="BR25" s="480"/>
      <c r="BS25" s="480"/>
      <c r="BT25" s="476"/>
      <c r="BU25" s="463"/>
      <c r="BV25" s="465"/>
      <c r="BW25" s="463"/>
      <c r="BX25" s="465"/>
    </row>
    <row r="26" spans="1:76" ht="17" customHeight="1" x14ac:dyDescent="0.35">
      <c r="A26" s="516"/>
      <c r="B26" s="483"/>
      <c r="C26" s="520"/>
      <c r="D26" s="490"/>
      <c r="E26" s="493"/>
      <c r="F26" s="138">
        <v>47</v>
      </c>
      <c r="G26" s="139">
        <f>'Anchor-Still'!L24</f>
        <v>0</v>
      </c>
      <c r="H26" s="140">
        <f>'Anchor-Still'!M24</f>
        <v>0</v>
      </c>
      <c r="I26" s="140">
        <f>'Anchor-Still'!N24</f>
        <v>0</v>
      </c>
      <c r="J26" s="140">
        <f>'Anchor-Still'!O24</f>
        <v>0</v>
      </c>
      <c r="K26" s="140">
        <f>(Summary!$C$58*H26+Summary!$C$59*I26+Summary!$C$60*J26)/Summary!$C$61</f>
        <v>0</v>
      </c>
      <c r="L26" s="140">
        <f>'Anchor-Still'!P24</f>
        <v>0</v>
      </c>
      <c r="M26" s="140">
        <f>'Anchor-Still'!Q24</f>
        <v>0</v>
      </c>
      <c r="N26" s="140">
        <f>'Anchor-Still'!R24</f>
        <v>0</v>
      </c>
      <c r="O26" s="140">
        <f>'Anchor-Still'!S24</f>
        <v>0</v>
      </c>
      <c r="P26" s="140">
        <f>'Anchor-Still'!T24</f>
        <v>0</v>
      </c>
      <c r="Q26" s="140">
        <f>'Anchor-Still'!U24</f>
        <v>0</v>
      </c>
      <c r="R26" s="140">
        <f>'Anchor-Still'!V24</f>
        <v>0</v>
      </c>
      <c r="S26" s="140">
        <f>'Anchor-Still'!W24</f>
        <v>0</v>
      </c>
      <c r="T26" s="140">
        <f>'Anchor-Still'!X24</f>
        <v>0</v>
      </c>
      <c r="U26" s="140">
        <f>10*LOG10(1/((Summary!$C$75/10^(R26/10)+Summary!$C$76/10^(S26/10)+Summary!$C$77/10^(T26/10))/Summary!$C$78))</f>
        <v>0</v>
      </c>
      <c r="V26" s="140">
        <f>'Anchor-Still'!Y24</f>
        <v>0</v>
      </c>
      <c r="W26" s="140">
        <f>'Anchor-Still'!Z24</f>
        <v>0</v>
      </c>
      <c r="X26" s="141">
        <f t="shared" si="3"/>
        <v>0</v>
      </c>
      <c r="Y26" s="133"/>
      <c r="Z26" s="139">
        <f>'Test-Still'!L24</f>
        <v>0</v>
      </c>
      <c r="AA26" s="140">
        <f>'Test-Still'!M24</f>
        <v>0</v>
      </c>
      <c r="AB26" s="140">
        <f>'Test-Still'!N24</f>
        <v>0</v>
      </c>
      <c r="AC26" s="140">
        <f>'Test-Still'!O24</f>
        <v>0</v>
      </c>
      <c r="AD26" s="140">
        <f>(Summary!$C$58*AA26+Summary!$C$59*AB26+Summary!$C$60*AC26)/Summary!$C$61</f>
        <v>0</v>
      </c>
      <c r="AE26" s="140">
        <f>'Test-Still'!P24</f>
        <v>0</v>
      </c>
      <c r="AF26" s="140">
        <f>'Test-Still'!Q24</f>
        <v>0</v>
      </c>
      <c r="AG26" s="140">
        <f>'Test-Still'!R24</f>
        <v>0</v>
      </c>
      <c r="AH26" s="140">
        <f>'Test-Still'!S24</f>
        <v>0</v>
      </c>
      <c r="AI26" s="140">
        <f>'Test-Still'!T24</f>
        <v>0</v>
      </c>
      <c r="AJ26" s="140">
        <f>'Test-Still'!U24</f>
        <v>0</v>
      </c>
      <c r="AK26" s="140">
        <f>'Test-Still'!V24</f>
        <v>0</v>
      </c>
      <c r="AL26" s="140">
        <f>'Test-Still'!W24</f>
        <v>0</v>
      </c>
      <c r="AM26" s="140">
        <f>'Test-Still'!X24</f>
        <v>0</v>
      </c>
      <c r="AN26" s="140">
        <f>10*LOG10(1/((Summary!$C$75/10^(AK26/10)+Summary!$C$76/10^(AL26/10)+Summary!$C$77/10^(AM26/10))/Summary!$C$78))</f>
        <v>0</v>
      </c>
      <c r="AO26" s="140">
        <f>'Test-Still'!Y24</f>
        <v>0</v>
      </c>
      <c r="AP26" s="140">
        <f>'Test-Still'!Z24</f>
        <v>0</v>
      </c>
      <c r="AQ26" s="141">
        <f t="shared" si="4"/>
        <v>0</v>
      </c>
      <c r="AR26" s="139" t="e">
        <f t="shared" si="5"/>
        <v>#DIV/0!</v>
      </c>
      <c r="AS26" s="140" t="e">
        <f t="shared" si="6"/>
        <v>#DIV/0!</v>
      </c>
      <c r="AT26" s="136"/>
      <c r="AU26" s="136"/>
      <c r="AV26" s="467" t="s">
        <v>123</v>
      </c>
      <c r="AW26" s="468" t="e" cm="1">
        <f t="array" ref="AW26">bdRateExtend($G24:$G27,H24:H27,$Z24:$Z27,AA24:AA27)</f>
        <v>#VALUE!</v>
      </c>
      <c r="AX26" s="480"/>
      <c r="AY26" s="480"/>
      <c r="AZ26" s="497"/>
      <c r="BA26" s="497"/>
      <c r="BB26" s="480"/>
      <c r="BC26" s="468" t="e" cm="1">
        <f t="array" ref="BC26">bdRateExtend($G24:$G27,L24:L27,$Z24:$Z27,AE24:AE27)</f>
        <v>#VALUE!</v>
      </c>
      <c r="BD26" s="476"/>
      <c r="BE26" s="468" t="e" cm="1">
        <f t="array" ref="BE26">bdRateExtend($G24:$G27,M24:M27,$Z24:$Z27,AF24:AF27)</f>
        <v>#VALUE!</v>
      </c>
      <c r="BF26" s="476"/>
      <c r="BG26" s="469" t="e" cm="1">
        <f t="array" ref="BG26">bdRateExtend($G24:$G27,N24:N27,$Z24:$Z27,AG24:AG27,"None", FALSE,1)</f>
        <v>#VALUE!</v>
      </c>
      <c r="BH26" s="476"/>
      <c r="BI26" s="469" t="e" cm="1">
        <f t="array" ref="BI26">bdRateExtend($G24:$G27,O24:O27,$Z24:$Z27,AH24:AH27,"None", FALSE,1)</f>
        <v>#VALUE!</v>
      </c>
      <c r="BJ26" s="476"/>
      <c r="BK26" s="468" t="e" cm="1">
        <f t="array" ref="BK26">bdRateExtend($G24:$G27,P24:P27,$Z24:$Z27,AI24:AI27)</f>
        <v>#VALUE!</v>
      </c>
      <c r="BL26" s="476"/>
      <c r="BM26" s="468" t="e" cm="1">
        <f t="array" ref="BM26">bdRateExtend($G24:$G27,Q24:Q27,$Z24:$Z27,AJ24:AJ27)</f>
        <v>#VALUE!</v>
      </c>
      <c r="BN26" s="476"/>
      <c r="BO26" s="468" t="e" cm="1">
        <f t="array" ref="BO26">bdRateExtend($G24:$G27,R24:R27,$Z24:$Z27,AK24:AK27)</f>
        <v>#VALUE!</v>
      </c>
      <c r="BP26" s="480"/>
      <c r="BQ26" s="480"/>
      <c r="BR26" s="480"/>
      <c r="BS26" s="480"/>
      <c r="BT26" s="476"/>
      <c r="BU26" s="463" cm="1">
        <f t="array" ref="BU26">testVMAFRange($G24:$G27,N24:N27,$Z24:$Z27,AG24:AG27)</f>
        <v>0</v>
      </c>
      <c r="BV26" s="465"/>
      <c r="BW26" s="463" cm="1">
        <f t="array" ref="BW26">testVMAFRange($G24:$G27,O24:O27,$Z24:$Z27,AH24:AH27)</f>
        <v>0</v>
      </c>
      <c r="BX26" s="465"/>
    </row>
    <row r="27" spans="1:76" ht="17" customHeight="1" thickBot="1" x14ac:dyDescent="0.4">
      <c r="A27" s="516"/>
      <c r="B27" s="518"/>
      <c r="C27" s="521"/>
      <c r="D27" s="522"/>
      <c r="E27" s="523"/>
      <c r="F27" s="144">
        <v>55</v>
      </c>
      <c r="G27" s="145">
        <f>'Anchor-Still'!L25</f>
        <v>0</v>
      </c>
      <c r="H27" s="146">
        <f>'Anchor-Still'!M25</f>
        <v>0</v>
      </c>
      <c r="I27" s="146">
        <f>'Anchor-Still'!N25</f>
        <v>0</v>
      </c>
      <c r="J27" s="146">
        <f>'Anchor-Still'!O25</f>
        <v>0</v>
      </c>
      <c r="K27" s="146">
        <f>(Summary!$C$58*H27+Summary!$C$59*I27+Summary!$C$60*J27)/Summary!$C$61</f>
        <v>0</v>
      </c>
      <c r="L27" s="146">
        <f>'Anchor-Still'!P25</f>
        <v>0</v>
      </c>
      <c r="M27" s="146">
        <f>'Anchor-Still'!Q25</f>
        <v>0</v>
      </c>
      <c r="N27" s="146">
        <f>'Anchor-Still'!R25</f>
        <v>0</v>
      </c>
      <c r="O27" s="146">
        <f>'Anchor-Still'!S25</f>
        <v>0</v>
      </c>
      <c r="P27" s="146">
        <f>'Anchor-Still'!T25</f>
        <v>0</v>
      </c>
      <c r="Q27" s="146">
        <f>'Anchor-Still'!U25</f>
        <v>0</v>
      </c>
      <c r="R27" s="146">
        <f>'Anchor-Still'!V25</f>
        <v>0</v>
      </c>
      <c r="S27" s="146">
        <f>'Anchor-Still'!W25</f>
        <v>0</v>
      </c>
      <c r="T27" s="146">
        <f>'Anchor-Still'!X25</f>
        <v>0</v>
      </c>
      <c r="U27" s="146">
        <f>10*LOG10(1/((Summary!$C$75/10^(R27/10)+Summary!$C$76/10^(S27/10)+Summary!$C$77/10^(T27/10))/Summary!$C$78))</f>
        <v>0</v>
      </c>
      <c r="V27" s="146">
        <f>'Anchor-Still'!Y25</f>
        <v>0</v>
      </c>
      <c r="W27" s="146">
        <f>'Anchor-Still'!Z25</f>
        <v>0</v>
      </c>
      <c r="X27" s="147">
        <f t="shared" si="3"/>
        <v>0</v>
      </c>
      <c r="Y27" s="133"/>
      <c r="Z27" s="145">
        <f>'Test-Still'!L25</f>
        <v>0</v>
      </c>
      <c r="AA27" s="146">
        <f>'Test-Still'!M25</f>
        <v>0</v>
      </c>
      <c r="AB27" s="146">
        <f>'Test-Still'!N25</f>
        <v>0</v>
      </c>
      <c r="AC27" s="146">
        <f>'Test-Still'!O25</f>
        <v>0</v>
      </c>
      <c r="AD27" s="146">
        <f>(Summary!$C$58*AA27+Summary!$C$59*AB27+Summary!$C$60*AC27)/Summary!$C$61</f>
        <v>0</v>
      </c>
      <c r="AE27" s="146">
        <f>'Test-Still'!P25</f>
        <v>0</v>
      </c>
      <c r="AF27" s="146">
        <f>'Test-Still'!Q25</f>
        <v>0</v>
      </c>
      <c r="AG27" s="146">
        <f>'Test-Still'!R25</f>
        <v>0</v>
      </c>
      <c r="AH27" s="146">
        <f>'Test-Still'!S25</f>
        <v>0</v>
      </c>
      <c r="AI27" s="146">
        <f>'Test-Still'!T25</f>
        <v>0</v>
      </c>
      <c r="AJ27" s="146">
        <f>'Test-Still'!U25</f>
        <v>0</v>
      </c>
      <c r="AK27" s="146">
        <f>'Test-Still'!V25</f>
        <v>0</v>
      </c>
      <c r="AL27" s="146">
        <f>'Test-Still'!W25</f>
        <v>0</v>
      </c>
      <c r="AM27" s="146">
        <f>'Test-Still'!X25</f>
        <v>0</v>
      </c>
      <c r="AN27" s="146">
        <f>10*LOG10(1/((Summary!$C$75/10^(AK27/10)+Summary!$C$76/10^(AL27/10)+Summary!$C$77/10^(AM27/10))/Summary!$C$78))</f>
        <v>0</v>
      </c>
      <c r="AO27" s="146">
        <f>'Test-Still'!Y25</f>
        <v>0</v>
      </c>
      <c r="AP27" s="146">
        <f>'Test-Still'!Z25</f>
        <v>0</v>
      </c>
      <c r="AQ27" s="147">
        <f t="shared" si="4"/>
        <v>0</v>
      </c>
      <c r="AR27" s="145" t="e">
        <f t="shared" si="5"/>
        <v>#DIV/0!</v>
      </c>
      <c r="AS27" s="146" t="e">
        <f t="shared" si="6"/>
        <v>#DIV/0!</v>
      </c>
      <c r="AT27" s="136"/>
      <c r="AU27" s="136"/>
      <c r="AV27" s="470"/>
      <c r="AW27" s="471"/>
      <c r="AX27" s="481"/>
      <c r="AY27" s="481"/>
      <c r="AZ27" s="498"/>
      <c r="BA27" s="498"/>
      <c r="BB27" s="481"/>
      <c r="BC27" s="471"/>
      <c r="BD27" s="477"/>
      <c r="BE27" s="471"/>
      <c r="BF27" s="477"/>
      <c r="BG27" s="472"/>
      <c r="BH27" s="477"/>
      <c r="BI27" s="472"/>
      <c r="BJ27" s="477"/>
      <c r="BK27" s="471"/>
      <c r="BL27" s="477"/>
      <c r="BM27" s="471"/>
      <c r="BN27" s="477"/>
      <c r="BO27" s="471"/>
      <c r="BP27" s="481"/>
      <c r="BQ27" s="481"/>
      <c r="BR27" s="481"/>
      <c r="BS27" s="481"/>
      <c r="BT27" s="477"/>
      <c r="BU27" s="473"/>
      <c r="BV27" s="466"/>
      <c r="BW27" s="473"/>
      <c r="BX27" s="466"/>
    </row>
    <row r="28" spans="1:76" ht="17" customHeight="1" x14ac:dyDescent="0.35">
      <c r="A28" s="516"/>
      <c r="B28" s="482" t="s">
        <v>161</v>
      </c>
      <c r="C28" s="519" t="s">
        <v>164</v>
      </c>
      <c r="D28" s="489"/>
      <c r="E28" s="492">
        <v>8</v>
      </c>
      <c r="F28" s="129">
        <v>15</v>
      </c>
      <c r="G28" s="130">
        <f>'Anchor-Still'!L26</f>
        <v>0</v>
      </c>
      <c r="H28" s="131">
        <f>'Anchor-Still'!M26</f>
        <v>0</v>
      </c>
      <c r="I28" s="131">
        <f>'Anchor-Still'!N26</f>
        <v>0</v>
      </c>
      <c r="J28" s="131">
        <f>'Anchor-Still'!O26</f>
        <v>0</v>
      </c>
      <c r="K28" s="131">
        <f>(Summary!$C$58*H28+Summary!$C$59*I28+Summary!$C$60*J28)/Summary!$C$61</f>
        <v>0</v>
      </c>
      <c r="L28" s="131">
        <f>'Anchor-Still'!P26</f>
        <v>0</v>
      </c>
      <c r="M28" s="131">
        <f>'Anchor-Still'!Q26</f>
        <v>0</v>
      </c>
      <c r="N28" s="131">
        <f>'Anchor-Still'!R26</f>
        <v>0</v>
      </c>
      <c r="O28" s="131">
        <f>'Anchor-Still'!S26</f>
        <v>0</v>
      </c>
      <c r="P28" s="131">
        <f>'Anchor-Still'!T26</f>
        <v>0</v>
      </c>
      <c r="Q28" s="131">
        <f>'Anchor-Still'!U26</f>
        <v>0</v>
      </c>
      <c r="R28" s="131">
        <f>'Anchor-Still'!V26</f>
        <v>0</v>
      </c>
      <c r="S28" s="131">
        <f>'Anchor-Still'!W26</f>
        <v>0</v>
      </c>
      <c r="T28" s="131">
        <f>'Anchor-Still'!X26</f>
        <v>0</v>
      </c>
      <c r="U28" s="131">
        <f>10*LOG10(1/((Summary!$C$75/10^(R28/10)+Summary!$C$76/10^(S28/10)+Summary!$C$77/10^(T28/10))/Summary!$C$78))</f>
        <v>0</v>
      </c>
      <c r="V28" s="131">
        <f>'Anchor-Still'!Y26</f>
        <v>0</v>
      </c>
      <c r="W28" s="131">
        <f>'Anchor-Still'!Z26</f>
        <v>0</v>
      </c>
      <c r="X28" s="132">
        <f t="shared" si="3"/>
        <v>0</v>
      </c>
      <c r="Y28" s="133"/>
      <c r="Z28" s="130">
        <f>'Test-Still'!L26</f>
        <v>0</v>
      </c>
      <c r="AA28" s="131">
        <f>'Test-Still'!M26</f>
        <v>0</v>
      </c>
      <c r="AB28" s="131">
        <f>'Test-Still'!N26</f>
        <v>0</v>
      </c>
      <c r="AC28" s="131">
        <f>'Test-Still'!O26</f>
        <v>0</v>
      </c>
      <c r="AD28" s="131">
        <f>(Summary!$C$58*AA28+Summary!$C$59*AB28+Summary!$C$60*AC28)/Summary!$C$61</f>
        <v>0</v>
      </c>
      <c r="AE28" s="131">
        <f>'Test-Still'!P26</f>
        <v>0</v>
      </c>
      <c r="AF28" s="131">
        <f>'Test-Still'!Q26</f>
        <v>0</v>
      </c>
      <c r="AG28" s="131">
        <f>'Test-Still'!R26</f>
        <v>0</v>
      </c>
      <c r="AH28" s="131">
        <f>'Test-Still'!S26</f>
        <v>0</v>
      </c>
      <c r="AI28" s="131">
        <f>'Test-Still'!T26</f>
        <v>0</v>
      </c>
      <c r="AJ28" s="131">
        <f>'Test-Still'!U26</f>
        <v>0</v>
      </c>
      <c r="AK28" s="131">
        <f>'Test-Still'!V26</f>
        <v>0</v>
      </c>
      <c r="AL28" s="131">
        <f>'Test-Still'!W26</f>
        <v>0</v>
      </c>
      <c r="AM28" s="131">
        <f>'Test-Still'!X26</f>
        <v>0</v>
      </c>
      <c r="AN28" s="131">
        <f>10*LOG10(1/((Summary!$C$75/10^(AK28/10)+Summary!$C$76/10^(AL28/10)+Summary!$C$77/10^(AM28/10))/Summary!$C$78))</f>
        <v>0</v>
      </c>
      <c r="AO28" s="131">
        <f>'Test-Still'!Y26</f>
        <v>0</v>
      </c>
      <c r="AP28" s="131">
        <f>'Test-Still'!Z26</f>
        <v>0</v>
      </c>
      <c r="AQ28" s="132">
        <f t="shared" si="4"/>
        <v>0</v>
      </c>
      <c r="AR28" s="130" t="e">
        <f t="shared" si="5"/>
        <v>#DIV/0!</v>
      </c>
      <c r="AS28" s="131" t="e">
        <f t="shared" si="6"/>
        <v>#DIV/0!</v>
      </c>
      <c r="AT28" s="136"/>
      <c r="AU28" s="136"/>
      <c r="AV28" s="495" t="s">
        <v>121</v>
      </c>
      <c r="AW28" s="478" t="e" cm="1">
        <f t="array" ref="AW28">bdRateExtend($G28:$G31,H28:H31,$Z28:$Z31,AA28:AA31)</f>
        <v>#VALUE!</v>
      </c>
      <c r="AX28" s="479" t="e" cm="1">
        <f t="array" ref="AX28">bdRateExtend($G28:$G33,H28:H33,$Z28:$Z33,AA28:AA33)</f>
        <v>#VALUE!</v>
      </c>
      <c r="AY28" s="479" t="e" cm="1">
        <f t="array" ref="AY28">bdRateExtend($G28:$G33,I28:I33,$Z28:$Z33,AB28:AB33)</f>
        <v>#VALUE!</v>
      </c>
      <c r="AZ28" s="496" t="e" cm="1">
        <f t="array" ref="AZ28">bdRateExtend($G28:$G33,J28:J33,$Z28:$Z33,AC28:AC33)</f>
        <v>#VALUE!</v>
      </c>
      <c r="BA28" s="496" t="e" cm="1">
        <f t="array" ref="BA28">bdRateExtend($G28:$G33,K28:K33,$Z28:$Z33,AD28:AD33)</f>
        <v>#VALUE!</v>
      </c>
      <c r="BB28" s="479" t="e">
        <f>(Summary!$C$89*AX28+Summary!$C$90*AY28+Summary!$C$91*AZ28)/Summary!$C$92</f>
        <v>#VALUE!</v>
      </c>
      <c r="BC28" s="478" t="e" cm="1">
        <f t="array" ref="BC28">bdRateExtend($G28:$G31,L28:L31,$Z28:$Z31,AE28:AE31)</f>
        <v>#VALUE!</v>
      </c>
      <c r="BD28" s="475" t="e" cm="1">
        <f t="array" ref="BD28">bdRateExtend($G28:$G33,L28:L33,$Z28:$Z33,AE28:AE33)</f>
        <v>#VALUE!</v>
      </c>
      <c r="BE28" s="478" t="e" cm="1">
        <f t="array" ref="BE28">bdRateExtend($G28:$G31,M28:M31,$Z28:$Z31,AF28:AF31)</f>
        <v>#VALUE!</v>
      </c>
      <c r="BF28" s="475" t="e" cm="1">
        <f t="array" ref="BF28">bdRateExtend($G28:$G33,M28:M33,$Z28:$Z33,AF28:AF33)</f>
        <v>#VALUE!</v>
      </c>
      <c r="BG28" s="474" t="e" cm="1">
        <f t="array" ref="BG28">bdRateExtend($G28:$G31,N28:N31,$Z28:$Z31,AG28:AG31,"None", FALSE,1)</f>
        <v>#VALUE!</v>
      </c>
      <c r="BH28" s="475" t="e" cm="1">
        <f t="array" ref="BH28">bdRateExtend($G28:$G33,N28:N33,$Z28:$Z33,AG28:AG33,"None", FALSE,1)</f>
        <v>#VALUE!</v>
      </c>
      <c r="BI28" s="474" t="e" cm="1">
        <f t="array" ref="BI28">bdRateExtend($G28:$G31,O28:O31,$Z28:$Z31,AH28:AH31,"None", FALSE,1)</f>
        <v>#VALUE!</v>
      </c>
      <c r="BJ28" s="475" t="e" cm="1">
        <f t="array" ref="BJ28">bdRateExtend($G28:$G33,O28:O33,$Z28:$Z33,AH28:AH33,"None", FALSE,1)</f>
        <v>#VALUE!</v>
      </c>
      <c r="BK28" s="478" t="e" cm="1">
        <f t="array" ref="BK28">bdRateExtend($G28:$G31,P28:P31,$Z28:$Z31,AI28:AI31)</f>
        <v>#VALUE!</v>
      </c>
      <c r="BL28" s="475" t="e" cm="1">
        <f t="array" ref="BL28">bdRateExtend($G28:$G33,P28:P33,$Z28:$Z33,AI28:AI33)</f>
        <v>#VALUE!</v>
      </c>
      <c r="BM28" s="478" t="e" cm="1">
        <f t="array" ref="BM28">bdRateExtend($G28:$G31,Q28:Q31,$Z28:$Z31,AJ28:AJ31)</f>
        <v>#VALUE!</v>
      </c>
      <c r="BN28" s="475" t="e" cm="1">
        <f t="array" ref="BN28">bdRateExtend($G28:$G33,Q28:Q33,$Z28:$Z33,AJ28:AJ33)</f>
        <v>#VALUE!</v>
      </c>
      <c r="BO28" s="478" t="e" cm="1">
        <f t="array" ref="BO28">bdRateExtend($G28:$G31,R28:R31,$Z28:$Z31,AK28:AK31)</f>
        <v>#VALUE!</v>
      </c>
      <c r="BP28" s="479" t="e" cm="1">
        <f t="array" ref="BP28">bdRateExtend($G28:$G33,R28:R33,$Z28:$Z33,AK28:AK33)</f>
        <v>#VALUE!</v>
      </c>
      <c r="BQ28" s="479" t="e" cm="1">
        <f t="array" ref="BQ28">bdRateExtend($G28:$G33,S28:S33,$Z28:$Z33,AL28:AL33)</f>
        <v>#VALUE!</v>
      </c>
      <c r="BR28" s="479" t="e" cm="1">
        <f t="array" ref="BR28">bdRateExtend($G28:$G33,T28:T33,$Z28:$Z33,AM28:AM33)</f>
        <v>#VALUE!</v>
      </c>
      <c r="BS28" s="479" t="e" cm="1">
        <f t="array" ref="BS28">bdRateExtend($G28:$G33,U28:U33,$Z28:$Z33,AN28:AN33)</f>
        <v>#VALUE!</v>
      </c>
      <c r="BT28" s="576" t="e">
        <f>(Summary!$C$103*BP28+Summary!$C$104*BQ28+Summary!$C$105*BR28)/Summary!$C$106</f>
        <v>#VALUE!</v>
      </c>
      <c r="BU28" s="462" cm="1">
        <f t="array" ref="BU28">testVMAFRange($G28:$G31,N28:N31,$Z28:$Z31,AG28:AG31)</f>
        <v>0</v>
      </c>
      <c r="BV28" s="464" cm="1">
        <f t="array" ref="BV28">testVMAFRange($G28:$G33,N28:N33,$Z28:$Z33,AG28:AG33)</f>
        <v>0</v>
      </c>
      <c r="BW28" s="462" cm="1">
        <f t="array" ref="BW28">testVMAFRange($G28:$G31,O28:O31,$Z28:$Z31,AH28:AH31)</f>
        <v>0</v>
      </c>
      <c r="BX28" s="464" cm="1">
        <f t="array" ref="BX28">testVMAFRange($G28:$G33,O28:O33,$Z28:$Z33,AH28:AH33)</f>
        <v>0</v>
      </c>
    </row>
    <row r="29" spans="1:76" ht="17" customHeight="1" x14ac:dyDescent="0.35">
      <c r="A29" s="516"/>
      <c r="B29" s="483"/>
      <c r="C29" s="520"/>
      <c r="D29" s="490"/>
      <c r="E29" s="493"/>
      <c r="F29" s="138">
        <v>23</v>
      </c>
      <c r="G29" s="139">
        <f>'Anchor-Still'!L27</f>
        <v>0</v>
      </c>
      <c r="H29" s="140">
        <f>'Anchor-Still'!M27</f>
        <v>0</v>
      </c>
      <c r="I29" s="140">
        <f>'Anchor-Still'!N27</f>
        <v>0</v>
      </c>
      <c r="J29" s="140">
        <f>'Anchor-Still'!O27</f>
        <v>0</v>
      </c>
      <c r="K29" s="140">
        <f>(Summary!$C$58*H29+Summary!$C$59*I29+Summary!$C$60*J29)/Summary!$C$61</f>
        <v>0</v>
      </c>
      <c r="L29" s="140">
        <f>'Anchor-Still'!P27</f>
        <v>0</v>
      </c>
      <c r="M29" s="140">
        <f>'Anchor-Still'!Q27</f>
        <v>0</v>
      </c>
      <c r="N29" s="140">
        <f>'Anchor-Still'!R27</f>
        <v>0</v>
      </c>
      <c r="O29" s="140">
        <f>'Anchor-Still'!S27</f>
        <v>0</v>
      </c>
      <c r="P29" s="140">
        <f>'Anchor-Still'!T27</f>
        <v>0</v>
      </c>
      <c r="Q29" s="140">
        <f>'Anchor-Still'!U27</f>
        <v>0</v>
      </c>
      <c r="R29" s="140">
        <f>'Anchor-Still'!V27</f>
        <v>0</v>
      </c>
      <c r="S29" s="140">
        <f>'Anchor-Still'!W27</f>
        <v>0</v>
      </c>
      <c r="T29" s="140">
        <f>'Anchor-Still'!X27</f>
        <v>0</v>
      </c>
      <c r="U29" s="140">
        <f>10*LOG10(1/((Summary!$C$75/10^(R29/10)+Summary!$C$76/10^(S29/10)+Summary!$C$77/10^(T29/10))/Summary!$C$78))</f>
        <v>0</v>
      </c>
      <c r="V29" s="140">
        <f>'Anchor-Still'!Y27</f>
        <v>0</v>
      </c>
      <c r="W29" s="140">
        <f>'Anchor-Still'!Z27</f>
        <v>0</v>
      </c>
      <c r="X29" s="141">
        <f t="shared" si="3"/>
        <v>0</v>
      </c>
      <c r="Y29" s="133"/>
      <c r="Z29" s="139">
        <f>'Test-Still'!L27</f>
        <v>0</v>
      </c>
      <c r="AA29" s="140">
        <f>'Test-Still'!M27</f>
        <v>0</v>
      </c>
      <c r="AB29" s="140">
        <f>'Test-Still'!N27</f>
        <v>0</v>
      </c>
      <c r="AC29" s="140">
        <f>'Test-Still'!O27</f>
        <v>0</v>
      </c>
      <c r="AD29" s="140">
        <f>(Summary!$C$58*AA29+Summary!$C$59*AB29+Summary!$C$60*AC29)/Summary!$C$61</f>
        <v>0</v>
      </c>
      <c r="AE29" s="140">
        <f>'Test-Still'!P27</f>
        <v>0</v>
      </c>
      <c r="AF29" s="140">
        <f>'Test-Still'!Q27</f>
        <v>0</v>
      </c>
      <c r="AG29" s="140">
        <f>'Test-Still'!R27</f>
        <v>0</v>
      </c>
      <c r="AH29" s="140">
        <f>'Test-Still'!S27</f>
        <v>0</v>
      </c>
      <c r="AI29" s="140">
        <f>'Test-Still'!T27</f>
        <v>0</v>
      </c>
      <c r="AJ29" s="140">
        <f>'Test-Still'!U27</f>
        <v>0</v>
      </c>
      <c r="AK29" s="140">
        <f>'Test-Still'!V27</f>
        <v>0</v>
      </c>
      <c r="AL29" s="140">
        <f>'Test-Still'!W27</f>
        <v>0</v>
      </c>
      <c r="AM29" s="140">
        <f>'Test-Still'!X27</f>
        <v>0</v>
      </c>
      <c r="AN29" s="140">
        <f>10*LOG10(1/((Summary!$C$75/10^(AK29/10)+Summary!$C$76/10^(AL29/10)+Summary!$C$77/10^(AM29/10))/Summary!$C$78))</f>
        <v>0</v>
      </c>
      <c r="AO29" s="140">
        <f>'Test-Still'!Y27</f>
        <v>0</v>
      </c>
      <c r="AP29" s="140">
        <f>'Test-Still'!Z27</f>
        <v>0</v>
      </c>
      <c r="AQ29" s="141">
        <f t="shared" si="4"/>
        <v>0</v>
      </c>
      <c r="AR29" s="139" t="e">
        <f t="shared" si="5"/>
        <v>#DIV/0!</v>
      </c>
      <c r="AS29" s="140" t="e">
        <f t="shared" si="6"/>
        <v>#DIV/0!</v>
      </c>
      <c r="AT29" s="136"/>
      <c r="AU29" s="136"/>
      <c r="AV29" s="467"/>
      <c r="AW29" s="468"/>
      <c r="AX29" s="480"/>
      <c r="AY29" s="480"/>
      <c r="AZ29" s="497"/>
      <c r="BA29" s="497"/>
      <c r="BB29" s="480"/>
      <c r="BC29" s="468"/>
      <c r="BD29" s="476"/>
      <c r="BE29" s="468"/>
      <c r="BF29" s="476"/>
      <c r="BG29" s="469"/>
      <c r="BH29" s="476"/>
      <c r="BI29" s="469"/>
      <c r="BJ29" s="476"/>
      <c r="BK29" s="468"/>
      <c r="BL29" s="476"/>
      <c r="BM29" s="468"/>
      <c r="BN29" s="476"/>
      <c r="BO29" s="468"/>
      <c r="BP29" s="480"/>
      <c r="BQ29" s="480"/>
      <c r="BR29" s="480"/>
      <c r="BS29" s="480"/>
      <c r="BT29" s="476"/>
      <c r="BU29" s="463"/>
      <c r="BV29" s="465"/>
      <c r="BW29" s="463"/>
      <c r="BX29" s="465"/>
    </row>
    <row r="30" spans="1:76" ht="17" customHeight="1" x14ac:dyDescent="0.35">
      <c r="A30" s="516"/>
      <c r="B30" s="483"/>
      <c r="C30" s="520"/>
      <c r="D30" s="490"/>
      <c r="E30" s="493"/>
      <c r="F30" s="138">
        <v>31</v>
      </c>
      <c r="G30" s="139">
        <f>'Anchor-Still'!L28</f>
        <v>0</v>
      </c>
      <c r="H30" s="140">
        <f>'Anchor-Still'!M28</f>
        <v>0</v>
      </c>
      <c r="I30" s="140">
        <f>'Anchor-Still'!N28</f>
        <v>0</v>
      </c>
      <c r="J30" s="140">
        <f>'Anchor-Still'!O28</f>
        <v>0</v>
      </c>
      <c r="K30" s="140">
        <f>(Summary!$C$58*H30+Summary!$C$59*I30+Summary!$C$60*J30)/Summary!$C$61</f>
        <v>0</v>
      </c>
      <c r="L30" s="140">
        <f>'Anchor-Still'!P28</f>
        <v>0</v>
      </c>
      <c r="M30" s="140">
        <f>'Anchor-Still'!Q28</f>
        <v>0</v>
      </c>
      <c r="N30" s="140">
        <f>'Anchor-Still'!R28</f>
        <v>0</v>
      </c>
      <c r="O30" s="140">
        <f>'Anchor-Still'!S28</f>
        <v>0</v>
      </c>
      <c r="P30" s="140">
        <f>'Anchor-Still'!T28</f>
        <v>0</v>
      </c>
      <c r="Q30" s="140">
        <f>'Anchor-Still'!U28</f>
        <v>0</v>
      </c>
      <c r="R30" s="140">
        <f>'Anchor-Still'!V28</f>
        <v>0</v>
      </c>
      <c r="S30" s="140">
        <f>'Anchor-Still'!W28</f>
        <v>0</v>
      </c>
      <c r="T30" s="140">
        <f>'Anchor-Still'!X28</f>
        <v>0</v>
      </c>
      <c r="U30" s="140">
        <f>10*LOG10(1/((Summary!$C$75/10^(R30/10)+Summary!$C$76/10^(S30/10)+Summary!$C$77/10^(T30/10))/Summary!$C$78))</f>
        <v>0</v>
      </c>
      <c r="V30" s="140">
        <f>'Anchor-Still'!Y28</f>
        <v>0</v>
      </c>
      <c r="W30" s="140">
        <f>'Anchor-Still'!Z28</f>
        <v>0</v>
      </c>
      <c r="X30" s="141">
        <f t="shared" si="3"/>
        <v>0</v>
      </c>
      <c r="Y30" s="133"/>
      <c r="Z30" s="139">
        <f>'Test-Still'!L28</f>
        <v>0</v>
      </c>
      <c r="AA30" s="140">
        <f>'Test-Still'!M28</f>
        <v>0</v>
      </c>
      <c r="AB30" s="140">
        <f>'Test-Still'!N28</f>
        <v>0</v>
      </c>
      <c r="AC30" s="140">
        <f>'Test-Still'!O28</f>
        <v>0</v>
      </c>
      <c r="AD30" s="140">
        <f>(Summary!$C$58*AA30+Summary!$C$59*AB30+Summary!$C$60*AC30)/Summary!$C$61</f>
        <v>0</v>
      </c>
      <c r="AE30" s="140">
        <f>'Test-Still'!P28</f>
        <v>0</v>
      </c>
      <c r="AF30" s="140">
        <f>'Test-Still'!Q28</f>
        <v>0</v>
      </c>
      <c r="AG30" s="140">
        <f>'Test-Still'!R28</f>
        <v>0</v>
      </c>
      <c r="AH30" s="140">
        <f>'Test-Still'!S28</f>
        <v>0</v>
      </c>
      <c r="AI30" s="140">
        <f>'Test-Still'!T28</f>
        <v>0</v>
      </c>
      <c r="AJ30" s="140">
        <f>'Test-Still'!U28</f>
        <v>0</v>
      </c>
      <c r="AK30" s="140">
        <f>'Test-Still'!V28</f>
        <v>0</v>
      </c>
      <c r="AL30" s="140">
        <f>'Test-Still'!W28</f>
        <v>0</v>
      </c>
      <c r="AM30" s="140">
        <f>'Test-Still'!X28</f>
        <v>0</v>
      </c>
      <c r="AN30" s="140">
        <f>10*LOG10(1/((Summary!$C$75/10^(AK30/10)+Summary!$C$76/10^(AL30/10)+Summary!$C$77/10^(AM30/10))/Summary!$C$78))</f>
        <v>0</v>
      </c>
      <c r="AO30" s="140">
        <f>'Test-Still'!Y28</f>
        <v>0</v>
      </c>
      <c r="AP30" s="140">
        <f>'Test-Still'!Z28</f>
        <v>0</v>
      </c>
      <c r="AQ30" s="141">
        <f t="shared" si="4"/>
        <v>0</v>
      </c>
      <c r="AR30" s="139" t="e">
        <f t="shared" si="5"/>
        <v>#DIV/0!</v>
      </c>
      <c r="AS30" s="140" t="e">
        <f t="shared" si="6"/>
        <v>#DIV/0!</v>
      </c>
      <c r="AT30" s="136"/>
      <c r="AU30" s="136"/>
      <c r="AV30" s="467" t="s">
        <v>122</v>
      </c>
      <c r="AW30" s="468" t="e" cm="1">
        <f t="array" ref="AW30">bdRateExtend($G29:$G32,H29:H32,$Z29:$Z32,AA29:AA32)</f>
        <v>#VALUE!</v>
      </c>
      <c r="AX30" s="480"/>
      <c r="AY30" s="480"/>
      <c r="AZ30" s="497"/>
      <c r="BA30" s="497"/>
      <c r="BB30" s="480"/>
      <c r="BC30" s="468" t="e" cm="1">
        <f t="array" ref="BC30">bdRateExtend($G29:$G32,L29:L32,$Z29:$Z32,AE29:AE32)</f>
        <v>#VALUE!</v>
      </c>
      <c r="BD30" s="476"/>
      <c r="BE30" s="468" t="e" cm="1">
        <f t="array" ref="BE30">bdRateExtend($G29:$G32,M29:M32,$Z29:$Z32,AF29:AF32)</f>
        <v>#VALUE!</v>
      </c>
      <c r="BF30" s="476"/>
      <c r="BG30" s="469" t="e" cm="1">
        <f t="array" ref="BG30">bdRateExtend($G29:$G32,N29:N32,$Z29:$Z32,AG29:AG32,"None", FALSE,1)</f>
        <v>#VALUE!</v>
      </c>
      <c r="BH30" s="476"/>
      <c r="BI30" s="469" t="e" cm="1">
        <f t="array" ref="BI30">bdRateExtend($G29:$G32,O29:O32,$Z29:$Z32,AH29:AH32,"None", FALSE,1)</f>
        <v>#VALUE!</v>
      </c>
      <c r="BJ30" s="476"/>
      <c r="BK30" s="468" t="e" cm="1">
        <f t="array" ref="BK30">bdRateExtend($G29:$G32,P29:P32,$Z29:$Z32,AI29:AI32)</f>
        <v>#VALUE!</v>
      </c>
      <c r="BL30" s="476"/>
      <c r="BM30" s="468" t="e" cm="1">
        <f t="array" ref="BM30">bdRateExtend($G29:$G32,Q29:Q32,$Z29:$Z32,AJ29:AJ32)</f>
        <v>#VALUE!</v>
      </c>
      <c r="BN30" s="476"/>
      <c r="BO30" s="468" t="e" cm="1">
        <f t="array" ref="BO30">bdRateExtend($G29:$G32,R29:R32,$Z29:$Z32,AK29:AK32)</f>
        <v>#VALUE!</v>
      </c>
      <c r="BP30" s="480"/>
      <c r="BQ30" s="480"/>
      <c r="BR30" s="480"/>
      <c r="BS30" s="480"/>
      <c r="BT30" s="476"/>
      <c r="BU30" s="463" cm="1">
        <f t="array" ref="BU30">testVMAFRange($G29:$G32,N29:N32,$Z29:$Z32,AG29:AG32)</f>
        <v>0</v>
      </c>
      <c r="BV30" s="465"/>
      <c r="BW30" s="463" cm="1">
        <f t="array" ref="BW30">testVMAFRange($G29:$G32,O29:O32,$Z29:$Z32,AH29:AH32)</f>
        <v>0</v>
      </c>
      <c r="BX30" s="465"/>
    </row>
    <row r="31" spans="1:76" ht="17" customHeight="1" x14ac:dyDescent="0.35">
      <c r="A31" s="516"/>
      <c r="B31" s="483"/>
      <c r="C31" s="520"/>
      <c r="D31" s="490"/>
      <c r="E31" s="493"/>
      <c r="F31" s="138">
        <v>39</v>
      </c>
      <c r="G31" s="139">
        <f>'Anchor-Still'!L29</f>
        <v>0</v>
      </c>
      <c r="H31" s="140">
        <f>'Anchor-Still'!M29</f>
        <v>0</v>
      </c>
      <c r="I31" s="140">
        <f>'Anchor-Still'!N29</f>
        <v>0</v>
      </c>
      <c r="J31" s="140">
        <f>'Anchor-Still'!O29</f>
        <v>0</v>
      </c>
      <c r="K31" s="140">
        <f>(Summary!$C$58*H31+Summary!$C$59*I31+Summary!$C$60*J31)/Summary!$C$61</f>
        <v>0</v>
      </c>
      <c r="L31" s="140">
        <f>'Anchor-Still'!P29</f>
        <v>0</v>
      </c>
      <c r="M31" s="140">
        <f>'Anchor-Still'!Q29</f>
        <v>0</v>
      </c>
      <c r="N31" s="140">
        <f>'Anchor-Still'!R29</f>
        <v>0</v>
      </c>
      <c r="O31" s="140">
        <f>'Anchor-Still'!S29</f>
        <v>0</v>
      </c>
      <c r="P31" s="140">
        <f>'Anchor-Still'!T29</f>
        <v>0</v>
      </c>
      <c r="Q31" s="140">
        <f>'Anchor-Still'!U29</f>
        <v>0</v>
      </c>
      <c r="R31" s="140">
        <f>'Anchor-Still'!V29</f>
        <v>0</v>
      </c>
      <c r="S31" s="140">
        <f>'Anchor-Still'!W29</f>
        <v>0</v>
      </c>
      <c r="T31" s="140">
        <f>'Anchor-Still'!X29</f>
        <v>0</v>
      </c>
      <c r="U31" s="140">
        <f>10*LOG10(1/((Summary!$C$75/10^(R31/10)+Summary!$C$76/10^(S31/10)+Summary!$C$77/10^(T31/10))/Summary!$C$78))</f>
        <v>0</v>
      </c>
      <c r="V31" s="140">
        <f>'Anchor-Still'!Y29</f>
        <v>0</v>
      </c>
      <c r="W31" s="140">
        <f>'Anchor-Still'!Z29</f>
        <v>0</v>
      </c>
      <c r="X31" s="141">
        <f t="shared" si="3"/>
        <v>0</v>
      </c>
      <c r="Y31" s="133"/>
      <c r="Z31" s="139">
        <f>'Test-Still'!L29</f>
        <v>0</v>
      </c>
      <c r="AA31" s="140">
        <f>'Test-Still'!M29</f>
        <v>0</v>
      </c>
      <c r="AB31" s="140">
        <f>'Test-Still'!N29</f>
        <v>0</v>
      </c>
      <c r="AC31" s="140">
        <f>'Test-Still'!O29</f>
        <v>0</v>
      </c>
      <c r="AD31" s="140">
        <f>(Summary!$C$58*AA31+Summary!$C$59*AB31+Summary!$C$60*AC31)/Summary!$C$61</f>
        <v>0</v>
      </c>
      <c r="AE31" s="140">
        <f>'Test-Still'!P29</f>
        <v>0</v>
      </c>
      <c r="AF31" s="140">
        <f>'Test-Still'!Q29</f>
        <v>0</v>
      </c>
      <c r="AG31" s="140">
        <f>'Test-Still'!R29</f>
        <v>0</v>
      </c>
      <c r="AH31" s="140">
        <f>'Test-Still'!S29</f>
        <v>0</v>
      </c>
      <c r="AI31" s="140">
        <f>'Test-Still'!T29</f>
        <v>0</v>
      </c>
      <c r="AJ31" s="140">
        <f>'Test-Still'!U29</f>
        <v>0</v>
      </c>
      <c r="AK31" s="140">
        <f>'Test-Still'!V29</f>
        <v>0</v>
      </c>
      <c r="AL31" s="140">
        <f>'Test-Still'!W29</f>
        <v>0</v>
      </c>
      <c r="AM31" s="140">
        <f>'Test-Still'!X29</f>
        <v>0</v>
      </c>
      <c r="AN31" s="140">
        <f>10*LOG10(1/((Summary!$C$75/10^(AK31/10)+Summary!$C$76/10^(AL31/10)+Summary!$C$77/10^(AM31/10))/Summary!$C$78))</f>
        <v>0</v>
      </c>
      <c r="AO31" s="140">
        <f>'Test-Still'!Y29</f>
        <v>0</v>
      </c>
      <c r="AP31" s="140">
        <f>'Test-Still'!Z29</f>
        <v>0</v>
      </c>
      <c r="AQ31" s="141">
        <f t="shared" si="4"/>
        <v>0</v>
      </c>
      <c r="AR31" s="139" t="e">
        <f t="shared" si="5"/>
        <v>#DIV/0!</v>
      </c>
      <c r="AS31" s="140" t="e">
        <f t="shared" si="6"/>
        <v>#DIV/0!</v>
      </c>
      <c r="AT31" s="136"/>
      <c r="AU31" s="136"/>
      <c r="AV31" s="467"/>
      <c r="AW31" s="468"/>
      <c r="AX31" s="480"/>
      <c r="AY31" s="480"/>
      <c r="AZ31" s="497"/>
      <c r="BA31" s="497"/>
      <c r="BB31" s="480"/>
      <c r="BC31" s="468"/>
      <c r="BD31" s="476"/>
      <c r="BE31" s="468"/>
      <c r="BF31" s="476"/>
      <c r="BG31" s="469"/>
      <c r="BH31" s="476"/>
      <c r="BI31" s="469"/>
      <c r="BJ31" s="476"/>
      <c r="BK31" s="468"/>
      <c r="BL31" s="476"/>
      <c r="BM31" s="468"/>
      <c r="BN31" s="476"/>
      <c r="BO31" s="468"/>
      <c r="BP31" s="480"/>
      <c r="BQ31" s="480"/>
      <c r="BR31" s="480"/>
      <c r="BS31" s="480"/>
      <c r="BT31" s="476"/>
      <c r="BU31" s="463"/>
      <c r="BV31" s="465"/>
      <c r="BW31" s="463"/>
      <c r="BX31" s="465"/>
    </row>
    <row r="32" spans="1:76" ht="17" customHeight="1" x14ac:dyDescent="0.35">
      <c r="A32" s="516"/>
      <c r="B32" s="483"/>
      <c r="C32" s="520"/>
      <c r="D32" s="490"/>
      <c r="E32" s="493"/>
      <c r="F32" s="138">
        <v>47</v>
      </c>
      <c r="G32" s="139">
        <f>'Anchor-Still'!L30</f>
        <v>0</v>
      </c>
      <c r="H32" s="140">
        <f>'Anchor-Still'!M30</f>
        <v>0</v>
      </c>
      <c r="I32" s="140">
        <f>'Anchor-Still'!N30</f>
        <v>0</v>
      </c>
      <c r="J32" s="140">
        <f>'Anchor-Still'!O30</f>
        <v>0</v>
      </c>
      <c r="K32" s="140">
        <f>(Summary!$C$58*H32+Summary!$C$59*I32+Summary!$C$60*J32)/Summary!$C$61</f>
        <v>0</v>
      </c>
      <c r="L32" s="140">
        <f>'Anchor-Still'!P30</f>
        <v>0</v>
      </c>
      <c r="M32" s="140">
        <f>'Anchor-Still'!Q30</f>
        <v>0</v>
      </c>
      <c r="N32" s="140">
        <f>'Anchor-Still'!R30</f>
        <v>0</v>
      </c>
      <c r="O32" s="140">
        <f>'Anchor-Still'!S30</f>
        <v>0</v>
      </c>
      <c r="P32" s="140">
        <f>'Anchor-Still'!T30</f>
        <v>0</v>
      </c>
      <c r="Q32" s="140">
        <f>'Anchor-Still'!U30</f>
        <v>0</v>
      </c>
      <c r="R32" s="140">
        <f>'Anchor-Still'!V30</f>
        <v>0</v>
      </c>
      <c r="S32" s="140">
        <f>'Anchor-Still'!W30</f>
        <v>0</v>
      </c>
      <c r="T32" s="140">
        <f>'Anchor-Still'!X30</f>
        <v>0</v>
      </c>
      <c r="U32" s="140">
        <f>10*LOG10(1/((Summary!$C$75/10^(R32/10)+Summary!$C$76/10^(S32/10)+Summary!$C$77/10^(T32/10))/Summary!$C$78))</f>
        <v>0</v>
      </c>
      <c r="V32" s="140">
        <f>'Anchor-Still'!Y30</f>
        <v>0</v>
      </c>
      <c r="W32" s="140">
        <f>'Anchor-Still'!Z30</f>
        <v>0</v>
      </c>
      <c r="X32" s="141">
        <f t="shared" si="3"/>
        <v>0</v>
      </c>
      <c r="Y32" s="133"/>
      <c r="Z32" s="139">
        <f>'Test-Still'!L30</f>
        <v>0</v>
      </c>
      <c r="AA32" s="140">
        <f>'Test-Still'!M30</f>
        <v>0</v>
      </c>
      <c r="AB32" s="140">
        <f>'Test-Still'!N30</f>
        <v>0</v>
      </c>
      <c r="AC32" s="140">
        <f>'Test-Still'!O30</f>
        <v>0</v>
      </c>
      <c r="AD32" s="140">
        <f>(Summary!$C$58*AA32+Summary!$C$59*AB32+Summary!$C$60*AC32)/Summary!$C$61</f>
        <v>0</v>
      </c>
      <c r="AE32" s="140">
        <f>'Test-Still'!P30</f>
        <v>0</v>
      </c>
      <c r="AF32" s="140">
        <f>'Test-Still'!Q30</f>
        <v>0</v>
      </c>
      <c r="AG32" s="140">
        <f>'Test-Still'!R30</f>
        <v>0</v>
      </c>
      <c r="AH32" s="140">
        <f>'Test-Still'!S30</f>
        <v>0</v>
      </c>
      <c r="AI32" s="140">
        <f>'Test-Still'!T30</f>
        <v>0</v>
      </c>
      <c r="AJ32" s="140">
        <f>'Test-Still'!U30</f>
        <v>0</v>
      </c>
      <c r="AK32" s="140">
        <f>'Test-Still'!V30</f>
        <v>0</v>
      </c>
      <c r="AL32" s="140">
        <f>'Test-Still'!W30</f>
        <v>0</v>
      </c>
      <c r="AM32" s="140">
        <f>'Test-Still'!X30</f>
        <v>0</v>
      </c>
      <c r="AN32" s="140">
        <f>10*LOG10(1/((Summary!$C$75/10^(AK32/10)+Summary!$C$76/10^(AL32/10)+Summary!$C$77/10^(AM32/10))/Summary!$C$78))</f>
        <v>0</v>
      </c>
      <c r="AO32" s="140">
        <f>'Test-Still'!Y30</f>
        <v>0</v>
      </c>
      <c r="AP32" s="140">
        <f>'Test-Still'!Z30</f>
        <v>0</v>
      </c>
      <c r="AQ32" s="141">
        <f t="shared" si="4"/>
        <v>0</v>
      </c>
      <c r="AR32" s="139" t="e">
        <f t="shared" si="5"/>
        <v>#DIV/0!</v>
      </c>
      <c r="AS32" s="140" t="e">
        <f t="shared" si="6"/>
        <v>#DIV/0!</v>
      </c>
      <c r="AT32" s="136"/>
      <c r="AU32" s="136"/>
      <c r="AV32" s="467" t="s">
        <v>123</v>
      </c>
      <c r="AW32" s="468" t="e" cm="1">
        <f t="array" ref="AW32">bdRateExtend($G30:$G33,H30:H33,$Z30:$Z33,AA30:AA33)</f>
        <v>#VALUE!</v>
      </c>
      <c r="AX32" s="480"/>
      <c r="AY32" s="480"/>
      <c r="AZ32" s="497"/>
      <c r="BA32" s="497"/>
      <c r="BB32" s="480"/>
      <c r="BC32" s="468" t="e" cm="1">
        <f t="array" ref="BC32">bdRateExtend($G30:$G33,L30:L33,$Z30:$Z33,AE30:AE33)</f>
        <v>#VALUE!</v>
      </c>
      <c r="BD32" s="476"/>
      <c r="BE32" s="468" t="e" cm="1">
        <f t="array" ref="BE32">bdRateExtend($G30:$G33,M30:M33,$Z30:$Z33,AF30:AF33)</f>
        <v>#VALUE!</v>
      </c>
      <c r="BF32" s="476"/>
      <c r="BG32" s="469" t="e" cm="1">
        <f t="array" ref="BG32">bdRateExtend($G30:$G33,N30:N33,$Z30:$Z33,AG30:AG33,"None", FALSE,1)</f>
        <v>#VALUE!</v>
      </c>
      <c r="BH32" s="476"/>
      <c r="BI32" s="469" t="e" cm="1">
        <f t="array" ref="BI32">bdRateExtend($G30:$G33,O30:O33,$Z30:$Z33,AH30:AH33,"None", FALSE,1)</f>
        <v>#VALUE!</v>
      </c>
      <c r="BJ32" s="476"/>
      <c r="BK32" s="468" t="e" cm="1">
        <f t="array" ref="BK32">bdRateExtend($G30:$G33,P30:P33,$Z30:$Z33,AI30:AI33)</f>
        <v>#VALUE!</v>
      </c>
      <c r="BL32" s="476"/>
      <c r="BM32" s="468" t="e" cm="1">
        <f t="array" ref="BM32">bdRateExtend($G30:$G33,Q30:Q33,$Z30:$Z33,AJ30:AJ33)</f>
        <v>#VALUE!</v>
      </c>
      <c r="BN32" s="476"/>
      <c r="BO32" s="468" t="e" cm="1">
        <f t="array" ref="BO32">bdRateExtend($G30:$G33,R30:R33,$Z30:$Z33,AK30:AK33)</f>
        <v>#VALUE!</v>
      </c>
      <c r="BP32" s="480"/>
      <c r="BQ32" s="480"/>
      <c r="BR32" s="480"/>
      <c r="BS32" s="480"/>
      <c r="BT32" s="476"/>
      <c r="BU32" s="463" cm="1">
        <f t="array" ref="BU32">testVMAFRange($G30:$G33,N30:N33,$Z30:$Z33,AG30:AG33)</f>
        <v>0</v>
      </c>
      <c r="BV32" s="465"/>
      <c r="BW32" s="463" cm="1">
        <f t="array" ref="BW32">testVMAFRange($G30:$G33,O30:O33,$Z30:$Z33,AH30:AH33)</f>
        <v>0</v>
      </c>
      <c r="BX32" s="465"/>
    </row>
    <row r="33" spans="1:76" ht="17" customHeight="1" thickBot="1" x14ac:dyDescent="0.4">
      <c r="A33" s="516"/>
      <c r="B33" s="518"/>
      <c r="C33" s="521"/>
      <c r="D33" s="522"/>
      <c r="E33" s="523"/>
      <c r="F33" s="144">
        <v>55</v>
      </c>
      <c r="G33" s="145">
        <f>'Anchor-Still'!L31</f>
        <v>0</v>
      </c>
      <c r="H33" s="146">
        <f>'Anchor-Still'!M31</f>
        <v>0</v>
      </c>
      <c r="I33" s="146">
        <f>'Anchor-Still'!N31</f>
        <v>0</v>
      </c>
      <c r="J33" s="146">
        <f>'Anchor-Still'!O31</f>
        <v>0</v>
      </c>
      <c r="K33" s="146">
        <f>(Summary!$C$58*H33+Summary!$C$59*I33+Summary!$C$60*J33)/Summary!$C$61</f>
        <v>0</v>
      </c>
      <c r="L33" s="146">
        <f>'Anchor-Still'!P31</f>
        <v>0</v>
      </c>
      <c r="M33" s="146">
        <f>'Anchor-Still'!Q31</f>
        <v>0</v>
      </c>
      <c r="N33" s="146">
        <f>'Anchor-Still'!R31</f>
        <v>0</v>
      </c>
      <c r="O33" s="146">
        <f>'Anchor-Still'!S31</f>
        <v>0</v>
      </c>
      <c r="P33" s="146">
        <f>'Anchor-Still'!T31</f>
        <v>0</v>
      </c>
      <c r="Q33" s="146">
        <f>'Anchor-Still'!U31</f>
        <v>0</v>
      </c>
      <c r="R33" s="146">
        <f>'Anchor-Still'!V31</f>
        <v>0</v>
      </c>
      <c r="S33" s="146">
        <f>'Anchor-Still'!W31</f>
        <v>0</v>
      </c>
      <c r="T33" s="146">
        <f>'Anchor-Still'!X31</f>
        <v>0</v>
      </c>
      <c r="U33" s="146">
        <f>10*LOG10(1/((Summary!$C$75/10^(R33/10)+Summary!$C$76/10^(S33/10)+Summary!$C$77/10^(T33/10))/Summary!$C$78))</f>
        <v>0</v>
      </c>
      <c r="V33" s="146">
        <f>'Anchor-Still'!Y31</f>
        <v>0</v>
      </c>
      <c r="W33" s="146">
        <f>'Anchor-Still'!Z31</f>
        <v>0</v>
      </c>
      <c r="X33" s="147">
        <f t="shared" si="3"/>
        <v>0</v>
      </c>
      <c r="Y33" s="133"/>
      <c r="Z33" s="145">
        <f>'Test-Still'!L31</f>
        <v>0</v>
      </c>
      <c r="AA33" s="146">
        <f>'Test-Still'!M31</f>
        <v>0</v>
      </c>
      <c r="AB33" s="146">
        <f>'Test-Still'!N31</f>
        <v>0</v>
      </c>
      <c r="AC33" s="146">
        <f>'Test-Still'!O31</f>
        <v>0</v>
      </c>
      <c r="AD33" s="146">
        <f>(Summary!$C$58*AA33+Summary!$C$59*AB33+Summary!$C$60*AC33)/Summary!$C$61</f>
        <v>0</v>
      </c>
      <c r="AE33" s="146">
        <f>'Test-Still'!P31</f>
        <v>0</v>
      </c>
      <c r="AF33" s="146">
        <f>'Test-Still'!Q31</f>
        <v>0</v>
      </c>
      <c r="AG33" s="146">
        <f>'Test-Still'!R31</f>
        <v>0</v>
      </c>
      <c r="AH33" s="146">
        <f>'Test-Still'!S31</f>
        <v>0</v>
      </c>
      <c r="AI33" s="146">
        <f>'Test-Still'!T31</f>
        <v>0</v>
      </c>
      <c r="AJ33" s="146">
        <f>'Test-Still'!U31</f>
        <v>0</v>
      </c>
      <c r="AK33" s="146">
        <f>'Test-Still'!V31</f>
        <v>0</v>
      </c>
      <c r="AL33" s="146">
        <f>'Test-Still'!W31</f>
        <v>0</v>
      </c>
      <c r="AM33" s="146">
        <f>'Test-Still'!X31</f>
        <v>0</v>
      </c>
      <c r="AN33" s="146">
        <f>10*LOG10(1/((Summary!$C$75/10^(AK33/10)+Summary!$C$76/10^(AL33/10)+Summary!$C$77/10^(AM33/10))/Summary!$C$78))</f>
        <v>0</v>
      </c>
      <c r="AO33" s="146">
        <f>'Test-Still'!Y31</f>
        <v>0</v>
      </c>
      <c r="AP33" s="146">
        <f>'Test-Still'!Z31</f>
        <v>0</v>
      </c>
      <c r="AQ33" s="147">
        <f t="shared" si="4"/>
        <v>0</v>
      </c>
      <c r="AR33" s="145" t="e">
        <f t="shared" si="5"/>
        <v>#DIV/0!</v>
      </c>
      <c r="AS33" s="146" t="e">
        <f t="shared" si="6"/>
        <v>#DIV/0!</v>
      </c>
      <c r="AT33" s="136"/>
      <c r="AU33" s="136"/>
      <c r="AV33" s="470"/>
      <c r="AW33" s="471"/>
      <c r="AX33" s="481"/>
      <c r="AY33" s="481"/>
      <c r="AZ33" s="498"/>
      <c r="BA33" s="498"/>
      <c r="BB33" s="481"/>
      <c r="BC33" s="471"/>
      <c r="BD33" s="477"/>
      <c r="BE33" s="471"/>
      <c r="BF33" s="477"/>
      <c r="BG33" s="472"/>
      <c r="BH33" s="477"/>
      <c r="BI33" s="472"/>
      <c r="BJ33" s="477"/>
      <c r="BK33" s="471"/>
      <c r="BL33" s="477"/>
      <c r="BM33" s="471"/>
      <c r="BN33" s="477"/>
      <c r="BO33" s="471"/>
      <c r="BP33" s="481"/>
      <c r="BQ33" s="481"/>
      <c r="BR33" s="481"/>
      <c r="BS33" s="481"/>
      <c r="BT33" s="477"/>
      <c r="BU33" s="473"/>
      <c r="BV33" s="466"/>
      <c r="BW33" s="473"/>
      <c r="BX33" s="466"/>
    </row>
    <row r="34" spans="1:76" ht="17" customHeight="1" x14ac:dyDescent="0.35">
      <c r="A34" s="516"/>
      <c r="B34" s="482" t="s">
        <v>219</v>
      </c>
      <c r="C34" s="519" t="s">
        <v>165</v>
      </c>
      <c r="D34" s="489"/>
      <c r="E34" s="492">
        <v>8</v>
      </c>
      <c r="F34" s="129">
        <v>15</v>
      </c>
      <c r="G34" s="130">
        <f>'Anchor-Still'!L32</f>
        <v>0</v>
      </c>
      <c r="H34" s="131">
        <f>'Anchor-Still'!M32</f>
        <v>0</v>
      </c>
      <c r="I34" s="131">
        <f>'Anchor-Still'!N32</f>
        <v>0</v>
      </c>
      <c r="J34" s="131">
        <f>'Anchor-Still'!O32</f>
        <v>0</v>
      </c>
      <c r="K34" s="131">
        <f>(Summary!$C$58*H34+Summary!$C$59*I34+Summary!$C$60*J34)/Summary!$C$61</f>
        <v>0</v>
      </c>
      <c r="L34" s="131">
        <f>'Anchor-Still'!P32</f>
        <v>0</v>
      </c>
      <c r="M34" s="131">
        <f>'Anchor-Still'!Q32</f>
        <v>0</v>
      </c>
      <c r="N34" s="131">
        <f>'Anchor-Still'!R32</f>
        <v>0</v>
      </c>
      <c r="O34" s="131">
        <f>'Anchor-Still'!S32</f>
        <v>0</v>
      </c>
      <c r="P34" s="131">
        <f>'Anchor-Still'!T32</f>
        <v>0</v>
      </c>
      <c r="Q34" s="131">
        <f>'Anchor-Still'!U32</f>
        <v>0</v>
      </c>
      <c r="R34" s="131">
        <f>'Anchor-Still'!V32</f>
        <v>0</v>
      </c>
      <c r="S34" s="131">
        <f>'Anchor-Still'!W32</f>
        <v>0</v>
      </c>
      <c r="T34" s="131">
        <f>'Anchor-Still'!X32</f>
        <v>0</v>
      </c>
      <c r="U34" s="131">
        <f>10*LOG10(1/((Summary!$C$75/10^(R34/10)+Summary!$C$76/10^(S34/10)+Summary!$C$77/10^(T34/10))/Summary!$C$78))</f>
        <v>0</v>
      </c>
      <c r="V34" s="131">
        <f>'Anchor-Still'!Y32</f>
        <v>0</v>
      </c>
      <c r="W34" s="131">
        <f>'Anchor-Still'!Z32</f>
        <v>0</v>
      </c>
      <c r="X34" s="132">
        <f t="shared" si="3"/>
        <v>0</v>
      </c>
      <c r="Y34" s="133"/>
      <c r="Z34" s="130">
        <f>'Test-Still'!L32</f>
        <v>0</v>
      </c>
      <c r="AA34" s="131">
        <f>'Test-Still'!M32</f>
        <v>0</v>
      </c>
      <c r="AB34" s="131">
        <f>'Test-Still'!N32</f>
        <v>0</v>
      </c>
      <c r="AC34" s="131">
        <f>'Test-Still'!O32</f>
        <v>0</v>
      </c>
      <c r="AD34" s="131">
        <f>(Summary!$C$58*AA34+Summary!$C$59*AB34+Summary!$C$60*AC34)/Summary!$C$61</f>
        <v>0</v>
      </c>
      <c r="AE34" s="131">
        <f>'Test-Still'!P32</f>
        <v>0</v>
      </c>
      <c r="AF34" s="131">
        <f>'Test-Still'!Q32</f>
        <v>0</v>
      </c>
      <c r="AG34" s="131">
        <f>'Test-Still'!R32</f>
        <v>0</v>
      </c>
      <c r="AH34" s="131">
        <f>'Test-Still'!S32</f>
        <v>0</v>
      </c>
      <c r="AI34" s="131">
        <f>'Test-Still'!T32</f>
        <v>0</v>
      </c>
      <c r="AJ34" s="131">
        <f>'Test-Still'!U32</f>
        <v>0</v>
      </c>
      <c r="AK34" s="131">
        <f>'Test-Still'!V32</f>
        <v>0</v>
      </c>
      <c r="AL34" s="131">
        <f>'Test-Still'!W32</f>
        <v>0</v>
      </c>
      <c r="AM34" s="131">
        <f>'Test-Still'!X32</f>
        <v>0</v>
      </c>
      <c r="AN34" s="131">
        <f>10*LOG10(1/((Summary!$C$75/10^(AK34/10)+Summary!$C$76/10^(AL34/10)+Summary!$C$77/10^(AM34/10))/Summary!$C$78))</f>
        <v>0</v>
      </c>
      <c r="AO34" s="131">
        <f>'Test-Still'!Y32</f>
        <v>0</v>
      </c>
      <c r="AP34" s="131">
        <f>'Test-Still'!Z32</f>
        <v>0</v>
      </c>
      <c r="AQ34" s="132">
        <f t="shared" si="4"/>
        <v>0</v>
      </c>
      <c r="AR34" s="130" t="e">
        <f t="shared" si="5"/>
        <v>#DIV/0!</v>
      </c>
      <c r="AS34" s="131" t="e">
        <f t="shared" si="6"/>
        <v>#DIV/0!</v>
      </c>
      <c r="AT34" s="136"/>
      <c r="AU34" s="136"/>
      <c r="AV34" s="495" t="s">
        <v>121</v>
      </c>
      <c r="AW34" s="478" t="e" cm="1">
        <f t="array" ref="AW34">bdRateExtend($G34:$G37,H34:H37,$Z34:$Z37,AA34:AA37)</f>
        <v>#VALUE!</v>
      </c>
      <c r="AX34" s="479" t="e" cm="1">
        <f t="array" ref="AX34">bdRateExtend($G34:$G39,H34:H39,$Z34:$Z39,AA34:AA39)</f>
        <v>#VALUE!</v>
      </c>
      <c r="AY34" s="479" t="e" cm="1">
        <f t="array" ref="AY34">bdRateExtend($G34:$G39,I34:I39,$Z34:$Z39,AB34:AB39)</f>
        <v>#VALUE!</v>
      </c>
      <c r="AZ34" s="496" t="e" cm="1">
        <f t="array" ref="AZ34">bdRateExtend($G34:$G39,J34:J39,$Z34:$Z39,AC34:AC39)</f>
        <v>#VALUE!</v>
      </c>
      <c r="BA34" s="496" t="e" cm="1">
        <f t="array" ref="BA34">bdRateExtend($G34:$G39,K34:K39,$Z34:$Z39,AD34:AD39)</f>
        <v>#VALUE!</v>
      </c>
      <c r="BB34" s="479" t="e">
        <f>(Summary!$C$89*AX34+Summary!$C$90*AY34+Summary!$C$91*AZ34)/Summary!$C$92</f>
        <v>#VALUE!</v>
      </c>
      <c r="BC34" s="478" t="e" cm="1">
        <f t="array" ref="BC34">bdRateExtend($G34:$G37,L34:L37,$Z34:$Z37,AE34:AE37)</f>
        <v>#VALUE!</v>
      </c>
      <c r="BD34" s="475" t="e" cm="1">
        <f t="array" ref="BD34">bdRateExtend($G34:$G39,L34:L39,$Z34:$Z39,AE34:AE39)</f>
        <v>#VALUE!</v>
      </c>
      <c r="BE34" s="478" t="e" cm="1">
        <f t="array" ref="BE34">bdRateExtend($G34:$G37,M34:M37,$Z34:$Z37,AF34:AF37)</f>
        <v>#VALUE!</v>
      </c>
      <c r="BF34" s="475" t="e" cm="1">
        <f t="array" ref="BF34">bdRateExtend($G34:$G39,M34:M39,$Z34:$Z39,AF34:AF39)</f>
        <v>#VALUE!</v>
      </c>
      <c r="BG34" s="474" t="e" cm="1">
        <f t="array" ref="BG34">bdRateExtend($G34:$G37,N34:N37,$Z34:$Z37,AG34:AG37,"None", FALSE,1)</f>
        <v>#VALUE!</v>
      </c>
      <c r="BH34" s="475" t="e" cm="1">
        <f t="array" ref="BH34">bdRateExtend($G34:$G39,N34:N39,$Z34:$Z39,AG34:AG39,"None", FALSE,1)</f>
        <v>#VALUE!</v>
      </c>
      <c r="BI34" s="474" t="e" cm="1">
        <f t="array" ref="BI34">bdRateExtend($G34:$G37,O34:O37,$Z34:$Z37,AH34:AH37,"None", FALSE,1)</f>
        <v>#VALUE!</v>
      </c>
      <c r="BJ34" s="475" t="e" cm="1">
        <f t="array" ref="BJ34">bdRateExtend($G34:$G39,O34:O39,$Z34:$Z39,AH34:AH39,"None", FALSE,1)</f>
        <v>#VALUE!</v>
      </c>
      <c r="BK34" s="478" t="e" cm="1">
        <f t="array" ref="BK34">bdRateExtend($G34:$G37,P34:P37,$Z34:$Z37,AI34:AI37)</f>
        <v>#VALUE!</v>
      </c>
      <c r="BL34" s="475" t="e" cm="1">
        <f t="array" ref="BL34">bdRateExtend($G34:$G39,P34:P39,$Z34:$Z39,AI34:AI39)</f>
        <v>#VALUE!</v>
      </c>
      <c r="BM34" s="478" t="e" cm="1">
        <f t="array" ref="BM34">bdRateExtend($G34:$G37,Q34:Q37,$Z34:$Z37,AJ34:AJ37)</f>
        <v>#VALUE!</v>
      </c>
      <c r="BN34" s="475" t="e" cm="1">
        <f t="array" ref="BN34">bdRateExtend($G34:$G39,Q34:Q39,$Z34:$Z39,AJ34:AJ39)</f>
        <v>#VALUE!</v>
      </c>
      <c r="BO34" s="478" t="e" cm="1">
        <f t="array" ref="BO34">bdRateExtend($G34:$G37,R34:R37,$Z34:$Z37,AK34:AK37)</f>
        <v>#VALUE!</v>
      </c>
      <c r="BP34" s="479" t="e" cm="1">
        <f t="array" ref="BP34">bdRateExtend($G34:$G39,R34:R39,$Z34:$Z39,AK34:AK39)</f>
        <v>#VALUE!</v>
      </c>
      <c r="BQ34" s="479" t="e" cm="1">
        <f t="array" ref="BQ34">bdRateExtend($G34:$G39,S34:S39,$Z34:$Z39,AL34:AL39)</f>
        <v>#VALUE!</v>
      </c>
      <c r="BR34" s="479" t="e" cm="1">
        <f t="array" ref="BR34">bdRateExtend($G34:$G39,T34:T39,$Z34:$Z39,AM34:AM39)</f>
        <v>#VALUE!</v>
      </c>
      <c r="BS34" s="479" t="e" cm="1">
        <f t="array" ref="BS34">bdRateExtend($G34:$G39,U34:U39,$Z34:$Z39,AN34:AN39)</f>
        <v>#VALUE!</v>
      </c>
      <c r="BT34" s="576" t="e">
        <f>(Summary!$C$103*BP34+Summary!$C$104*BQ34+Summary!$C$105*BR34)/Summary!$C$106</f>
        <v>#VALUE!</v>
      </c>
      <c r="BU34" s="462" cm="1">
        <f t="array" ref="BU34">testVMAFRange($G34:$G37,N34:N37,$Z34:$Z37,AG34:AG37)</f>
        <v>0</v>
      </c>
      <c r="BV34" s="464" cm="1">
        <f t="array" ref="BV34">testVMAFRange($G34:$G39,N34:N39,$Z34:$Z39,AG34:AG39)</f>
        <v>0</v>
      </c>
      <c r="BW34" s="462" cm="1">
        <f t="array" ref="BW34">testVMAFRange($G34:$G37,O34:O37,$Z34:$Z37,AH34:AH37)</f>
        <v>0</v>
      </c>
      <c r="BX34" s="464" cm="1">
        <f t="array" ref="BX34">testVMAFRange($G34:$G39,O34:O39,$Z34:$Z39,AH34:AH39)</f>
        <v>0</v>
      </c>
    </row>
    <row r="35" spans="1:76" ht="17" customHeight="1" x14ac:dyDescent="0.35">
      <c r="A35" s="516"/>
      <c r="B35" s="483"/>
      <c r="C35" s="520"/>
      <c r="D35" s="490"/>
      <c r="E35" s="493"/>
      <c r="F35" s="138">
        <v>23</v>
      </c>
      <c r="G35" s="139">
        <f>'Anchor-Still'!L33</f>
        <v>0</v>
      </c>
      <c r="H35" s="140">
        <f>'Anchor-Still'!M33</f>
        <v>0</v>
      </c>
      <c r="I35" s="140">
        <f>'Anchor-Still'!N33</f>
        <v>0</v>
      </c>
      <c r="J35" s="140">
        <f>'Anchor-Still'!O33</f>
        <v>0</v>
      </c>
      <c r="K35" s="140">
        <f>(Summary!$C$58*H35+Summary!$C$59*I35+Summary!$C$60*J35)/Summary!$C$61</f>
        <v>0</v>
      </c>
      <c r="L35" s="140">
        <f>'Anchor-Still'!P33</f>
        <v>0</v>
      </c>
      <c r="M35" s="140">
        <f>'Anchor-Still'!Q33</f>
        <v>0</v>
      </c>
      <c r="N35" s="140">
        <f>'Anchor-Still'!R33</f>
        <v>0</v>
      </c>
      <c r="O35" s="140">
        <f>'Anchor-Still'!S33</f>
        <v>0</v>
      </c>
      <c r="P35" s="140">
        <f>'Anchor-Still'!T33</f>
        <v>0</v>
      </c>
      <c r="Q35" s="140">
        <f>'Anchor-Still'!U33</f>
        <v>0</v>
      </c>
      <c r="R35" s="140">
        <f>'Anchor-Still'!V33</f>
        <v>0</v>
      </c>
      <c r="S35" s="140">
        <f>'Anchor-Still'!W33</f>
        <v>0</v>
      </c>
      <c r="T35" s="140">
        <f>'Anchor-Still'!X33</f>
        <v>0</v>
      </c>
      <c r="U35" s="140">
        <f>10*LOG10(1/((Summary!$C$75/10^(R35/10)+Summary!$C$76/10^(S35/10)+Summary!$C$77/10^(T35/10))/Summary!$C$78))</f>
        <v>0</v>
      </c>
      <c r="V35" s="140">
        <f>'Anchor-Still'!Y33</f>
        <v>0</v>
      </c>
      <c r="W35" s="140">
        <f>'Anchor-Still'!Z33</f>
        <v>0</v>
      </c>
      <c r="X35" s="141">
        <f t="shared" si="3"/>
        <v>0</v>
      </c>
      <c r="Y35" s="133"/>
      <c r="Z35" s="139">
        <f>'Test-Still'!L33</f>
        <v>0</v>
      </c>
      <c r="AA35" s="140">
        <f>'Test-Still'!M33</f>
        <v>0</v>
      </c>
      <c r="AB35" s="140">
        <f>'Test-Still'!N33</f>
        <v>0</v>
      </c>
      <c r="AC35" s="140">
        <f>'Test-Still'!O33</f>
        <v>0</v>
      </c>
      <c r="AD35" s="140">
        <f>(Summary!$C$58*AA35+Summary!$C$59*AB35+Summary!$C$60*AC35)/Summary!$C$61</f>
        <v>0</v>
      </c>
      <c r="AE35" s="140">
        <f>'Test-Still'!P33</f>
        <v>0</v>
      </c>
      <c r="AF35" s="140">
        <f>'Test-Still'!Q33</f>
        <v>0</v>
      </c>
      <c r="AG35" s="140">
        <f>'Test-Still'!R33</f>
        <v>0</v>
      </c>
      <c r="AH35" s="140">
        <f>'Test-Still'!S33</f>
        <v>0</v>
      </c>
      <c r="AI35" s="140">
        <f>'Test-Still'!T33</f>
        <v>0</v>
      </c>
      <c r="AJ35" s="140">
        <f>'Test-Still'!U33</f>
        <v>0</v>
      </c>
      <c r="AK35" s="140">
        <f>'Test-Still'!V33</f>
        <v>0</v>
      </c>
      <c r="AL35" s="140">
        <f>'Test-Still'!W33</f>
        <v>0</v>
      </c>
      <c r="AM35" s="140">
        <f>'Test-Still'!X33</f>
        <v>0</v>
      </c>
      <c r="AN35" s="140">
        <f>10*LOG10(1/((Summary!$C$75/10^(AK35/10)+Summary!$C$76/10^(AL35/10)+Summary!$C$77/10^(AM35/10))/Summary!$C$78))</f>
        <v>0</v>
      </c>
      <c r="AO35" s="140">
        <f>'Test-Still'!Y33</f>
        <v>0</v>
      </c>
      <c r="AP35" s="140">
        <f>'Test-Still'!Z33</f>
        <v>0</v>
      </c>
      <c r="AQ35" s="141">
        <f t="shared" si="4"/>
        <v>0</v>
      </c>
      <c r="AR35" s="139" t="e">
        <f t="shared" si="5"/>
        <v>#DIV/0!</v>
      </c>
      <c r="AS35" s="140" t="e">
        <f t="shared" si="6"/>
        <v>#DIV/0!</v>
      </c>
      <c r="AT35" s="136"/>
      <c r="AU35" s="136"/>
      <c r="AV35" s="467"/>
      <c r="AW35" s="468"/>
      <c r="AX35" s="480"/>
      <c r="AY35" s="480"/>
      <c r="AZ35" s="497"/>
      <c r="BA35" s="497"/>
      <c r="BB35" s="480"/>
      <c r="BC35" s="468"/>
      <c r="BD35" s="476"/>
      <c r="BE35" s="468"/>
      <c r="BF35" s="476"/>
      <c r="BG35" s="469"/>
      <c r="BH35" s="476"/>
      <c r="BI35" s="469"/>
      <c r="BJ35" s="476"/>
      <c r="BK35" s="468"/>
      <c r="BL35" s="476"/>
      <c r="BM35" s="468"/>
      <c r="BN35" s="476"/>
      <c r="BO35" s="468"/>
      <c r="BP35" s="480"/>
      <c r="BQ35" s="480"/>
      <c r="BR35" s="480"/>
      <c r="BS35" s="480"/>
      <c r="BT35" s="476"/>
      <c r="BU35" s="463"/>
      <c r="BV35" s="465"/>
      <c r="BW35" s="463"/>
      <c r="BX35" s="465"/>
    </row>
    <row r="36" spans="1:76" ht="17" customHeight="1" x14ac:dyDescent="0.35">
      <c r="A36" s="516"/>
      <c r="B36" s="483"/>
      <c r="C36" s="520"/>
      <c r="D36" s="490"/>
      <c r="E36" s="493"/>
      <c r="F36" s="138">
        <v>31</v>
      </c>
      <c r="G36" s="139">
        <f>'Anchor-Still'!L34</f>
        <v>0</v>
      </c>
      <c r="H36" s="140">
        <f>'Anchor-Still'!M34</f>
        <v>0</v>
      </c>
      <c r="I36" s="140">
        <f>'Anchor-Still'!N34</f>
        <v>0</v>
      </c>
      <c r="J36" s="140">
        <f>'Anchor-Still'!O34</f>
        <v>0</v>
      </c>
      <c r="K36" s="140">
        <f>(Summary!$C$58*H36+Summary!$C$59*I36+Summary!$C$60*J36)/Summary!$C$61</f>
        <v>0</v>
      </c>
      <c r="L36" s="140">
        <f>'Anchor-Still'!P34</f>
        <v>0</v>
      </c>
      <c r="M36" s="140">
        <f>'Anchor-Still'!Q34</f>
        <v>0</v>
      </c>
      <c r="N36" s="140">
        <f>'Anchor-Still'!R34</f>
        <v>0</v>
      </c>
      <c r="O36" s="140">
        <f>'Anchor-Still'!S34</f>
        <v>0</v>
      </c>
      <c r="P36" s="140">
        <f>'Anchor-Still'!T34</f>
        <v>0</v>
      </c>
      <c r="Q36" s="140">
        <f>'Anchor-Still'!U34</f>
        <v>0</v>
      </c>
      <c r="R36" s="140">
        <f>'Anchor-Still'!V34</f>
        <v>0</v>
      </c>
      <c r="S36" s="140">
        <f>'Anchor-Still'!W34</f>
        <v>0</v>
      </c>
      <c r="T36" s="140">
        <f>'Anchor-Still'!X34</f>
        <v>0</v>
      </c>
      <c r="U36" s="140">
        <f>10*LOG10(1/((Summary!$C$75/10^(R36/10)+Summary!$C$76/10^(S36/10)+Summary!$C$77/10^(T36/10))/Summary!$C$78))</f>
        <v>0</v>
      </c>
      <c r="V36" s="140">
        <f>'Anchor-Still'!Y34</f>
        <v>0</v>
      </c>
      <c r="W36" s="140">
        <f>'Anchor-Still'!Z34</f>
        <v>0</v>
      </c>
      <c r="X36" s="141">
        <f t="shared" si="3"/>
        <v>0</v>
      </c>
      <c r="Y36" s="133"/>
      <c r="Z36" s="139">
        <f>'Test-Still'!L34</f>
        <v>0</v>
      </c>
      <c r="AA36" s="140">
        <f>'Test-Still'!M34</f>
        <v>0</v>
      </c>
      <c r="AB36" s="140">
        <f>'Test-Still'!N34</f>
        <v>0</v>
      </c>
      <c r="AC36" s="140">
        <f>'Test-Still'!O34</f>
        <v>0</v>
      </c>
      <c r="AD36" s="140">
        <f>(Summary!$C$58*AA36+Summary!$C$59*AB36+Summary!$C$60*AC36)/Summary!$C$61</f>
        <v>0</v>
      </c>
      <c r="AE36" s="140">
        <f>'Test-Still'!P34</f>
        <v>0</v>
      </c>
      <c r="AF36" s="140">
        <f>'Test-Still'!Q34</f>
        <v>0</v>
      </c>
      <c r="AG36" s="140">
        <f>'Test-Still'!R34</f>
        <v>0</v>
      </c>
      <c r="AH36" s="140">
        <f>'Test-Still'!S34</f>
        <v>0</v>
      </c>
      <c r="AI36" s="140">
        <f>'Test-Still'!T34</f>
        <v>0</v>
      </c>
      <c r="AJ36" s="140">
        <f>'Test-Still'!U34</f>
        <v>0</v>
      </c>
      <c r="AK36" s="140">
        <f>'Test-Still'!V34</f>
        <v>0</v>
      </c>
      <c r="AL36" s="140">
        <f>'Test-Still'!W34</f>
        <v>0</v>
      </c>
      <c r="AM36" s="140">
        <f>'Test-Still'!X34</f>
        <v>0</v>
      </c>
      <c r="AN36" s="140">
        <f>10*LOG10(1/((Summary!$C$75/10^(AK36/10)+Summary!$C$76/10^(AL36/10)+Summary!$C$77/10^(AM36/10))/Summary!$C$78))</f>
        <v>0</v>
      </c>
      <c r="AO36" s="140">
        <f>'Test-Still'!Y34</f>
        <v>0</v>
      </c>
      <c r="AP36" s="140">
        <f>'Test-Still'!Z34</f>
        <v>0</v>
      </c>
      <c r="AQ36" s="141">
        <f t="shared" si="4"/>
        <v>0</v>
      </c>
      <c r="AR36" s="139" t="e">
        <f t="shared" si="5"/>
        <v>#DIV/0!</v>
      </c>
      <c r="AS36" s="140" t="e">
        <f t="shared" si="6"/>
        <v>#DIV/0!</v>
      </c>
      <c r="AT36" s="136"/>
      <c r="AU36" s="136"/>
      <c r="AV36" s="467" t="s">
        <v>122</v>
      </c>
      <c r="AW36" s="468" t="e" cm="1">
        <f t="array" ref="AW36">bdRateExtend($G35:$G38,H35:H38,$Z35:$Z38,AA35:AA38)</f>
        <v>#VALUE!</v>
      </c>
      <c r="AX36" s="480"/>
      <c r="AY36" s="480"/>
      <c r="AZ36" s="497"/>
      <c r="BA36" s="497"/>
      <c r="BB36" s="480"/>
      <c r="BC36" s="468" t="e" cm="1">
        <f t="array" ref="BC36">bdRateExtend($G35:$G38,L35:L38,$Z35:$Z38,AE35:AE38)</f>
        <v>#VALUE!</v>
      </c>
      <c r="BD36" s="476"/>
      <c r="BE36" s="468" t="e" cm="1">
        <f t="array" ref="BE36">bdRateExtend($G35:$G38,M35:M38,$Z35:$Z38,AF35:AF38)</f>
        <v>#VALUE!</v>
      </c>
      <c r="BF36" s="476"/>
      <c r="BG36" s="469" t="e" cm="1">
        <f t="array" ref="BG36">bdRateExtend($G35:$G38,N35:N38,$Z35:$Z38,AG35:AG38,"None", FALSE,1)</f>
        <v>#VALUE!</v>
      </c>
      <c r="BH36" s="476"/>
      <c r="BI36" s="469" t="e" cm="1">
        <f t="array" ref="BI36">bdRateExtend($G35:$G38,O35:O38,$Z35:$Z38,AH35:AH38,"None", FALSE,1)</f>
        <v>#VALUE!</v>
      </c>
      <c r="BJ36" s="476"/>
      <c r="BK36" s="468" t="e" cm="1">
        <f t="array" ref="BK36">bdRateExtend($G35:$G38,P35:P38,$Z35:$Z38,AI35:AI38)</f>
        <v>#VALUE!</v>
      </c>
      <c r="BL36" s="476"/>
      <c r="BM36" s="468" t="e" cm="1">
        <f t="array" ref="BM36">bdRateExtend($G35:$G38,Q35:Q38,$Z35:$Z38,AJ35:AJ38)</f>
        <v>#VALUE!</v>
      </c>
      <c r="BN36" s="476"/>
      <c r="BO36" s="468" t="e" cm="1">
        <f t="array" ref="BO36">bdRateExtend($G35:$G38,R35:R38,$Z35:$Z38,AK35:AK38)</f>
        <v>#VALUE!</v>
      </c>
      <c r="BP36" s="480"/>
      <c r="BQ36" s="480"/>
      <c r="BR36" s="480"/>
      <c r="BS36" s="480"/>
      <c r="BT36" s="476"/>
      <c r="BU36" s="463" cm="1">
        <f t="array" ref="BU36">testVMAFRange($G35:$G38,N35:N38,$Z35:$Z38,AG35:AG38)</f>
        <v>0</v>
      </c>
      <c r="BV36" s="465"/>
      <c r="BW36" s="463" cm="1">
        <f t="array" ref="BW36">testVMAFRange($G35:$G38,O35:O38,$Z35:$Z38,AH35:AH38)</f>
        <v>0</v>
      </c>
      <c r="BX36" s="465"/>
    </row>
    <row r="37" spans="1:76" ht="17" customHeight="1" x14ac:dyDescent="0.35">
      <c r="A37" s="516"/>
      <c r="B37" s="483"/>
      <c r="C37" s="520"/>
      <c r="D37" s="490"/>
      <c r="E37" s="493"/>
      <c r="F37" s="138">
        <v>39</v>
      </c>
      <c r="G37" s="139">
        <f>'Anchor-Still'!L35</f>
        <v>0</v>
      </c>
      <c r="H37" s="140">
        <f>'Anchor-Still'!M35</f>
        <v>0</v>
      </c>
      <c r="I37" s="140">
        <f>'Anchor-Still'!N35</f>
        <v>0</v>
      </c>
      <c r="J37" s="140">
        <f>'Anchor-Still'!O35</f>
        <v>0</v>
      </c>
      <c r="K37" s="140">
        <f>(Summary!$C$58*H37+Summary!$C$59*I37+Summary!$C$60*J37)/Summary!$C$61</f>
        <v>0</v>
      </c>
      <c r="L37" s="140">
        <f>'Anchor-Still'!P35</f>
        <v>0</v>
      </c>
      <c r="M37" s="140">
        <f>'Anchor-Still'!Q35</f>
        <v>0</v>
      </c>
      <c r="N37" s="140">
        <f>'Anchor-Still'!R35</f>
        <v>0</v>
      </c>
      <c r="O37" s="140">
        <f>'Anchor-Still'!S35</f>
        <v>0</v>
      </c>
      <c r="P37" s="140">
        <f>'Anchor-Still'!T35</f>
        <v>0</v>
      </c>
      <c r="Q37" s="140">
        <f>'Anchor-Still'!U35</f>
        <v>0</v>
      </c>
      <c r="R37" s="140">
        <f>'Anchor-Still'!V35</f>
        <v>0</v>
      </c>
      <c r="S37" s="140">
        <f>'Anchor-Still'!W35</f>
        <v>0</v>
      </c>
      <c r="T37" s="140">
        <f>'Anchor-Still'!X35</f>
        <v>0</v>
      </c>
      <c r="U37" s="140">
        <f>10*LOG10(1/((Summary!$C$75/10^(R37/10)+Summary!$C$76/10^(S37/10)+Summary!$C$77/10^(T37/10))/Summary!$C$78))</f>
        <v>0</v>
      </c>
      <c r="V37" s="140">
        <f>'Anchor-Still'!Y35</f>
        <v>0</v>
      </c>
      <c r="W37" s="140">
        <f>'Anchor-Still'!Z35</f>
        <v>0</v>
      </c>
      <c r="X37" s="141">
        <f t="shared" si="3"/>
        <v>0</v>
      </c>
      <c r="Y37" s="133"/>
      <c r="Z37" s="139">
        <f>'Test-Still'!L35</f>
        <v>0</v>
      </c>
      <c r="AA37" s="140">
        <f>'Test-Still'!M35</f>
        <v>0</v>
      </c>
      <c r="AB37" s="140">
        <f>'Test-Still'!N35</f>
        <v>0</v>
      </c>
      <c r="AC37" s="140">
        <f>'Test-Still'!O35</f>
        <v>0</v>
      </c>
      <c r="AD37" s="140">
        <f>(Summary!$C$58*AA37+Summary!$C$59*AB37+Summary!$C$60*AC37)/Summary!$C$61</f>
        <v>0</v>
      </c>
      <c r="AE37" s="140">
        <f>'Test-Still'!P35</f>
        <v>0</v>
      </c>
      <c r="AF37" s="140">
        <f>'Test-Still'!Q35</f>
        <v>0</v>
      </c>
      <c r="AG37" s="140">
        <f>'Test-Still'!R35</f>
        <v>0</v>
      </c>
      <c r="AH37" s="140">
        <f>'Test-Still'!S35</f>
        <v>0</v>
      </c>
      <c r="AI37" s="140">
        <f>'Test-Still'!T35</f>
        <v>0</v>
      </c>
      <c r="AJ37" s="140">
        <f>'Test-Still'!U35</f>
        <v>0</v>
      </c>
      <c r="AK37" s="140">
        <f>'Test-Still'!V35</f>
        <v>0</v>
      </c>
      <c r="AL37" s="140">
        <f>'Test-Still'!W35</f>
        <v>0</v>
      </c>
      <c r="AM37" s="140">
        <f>'Test-Still'!X35</f>
        <v>0</v>
      </c>
      <c r="AN37" s="140">
        <f>10*LOG10(1/((Summary!$C$75/10^(AK37/10)+Summary!$C$76/10^(AL37/10)+Summary!$C$77/10^(AM37/10))/Summary!$C$78))</f>
        <v>0</v>
      </c>
      <c r="AO37" s="140">
        <f>'Test-Still'!Y35</f>
        <v>0</v>
      </c>
      <c r="AP37" s="140">
        <f>'Test-Still'!Z35</f>
        <v>0</v>
      </c>
      <c r="AQ37" s="141">
        <f t="shared" si="4"/>
        <v>0</v>
      </c>
      <c r="AR37" s="139" t="e">
        <f t="shared" si="5"/>
        <v>#DIV/0!</v>
      </c>
      <c r="AS37" s="140" t="e">
        <f t="shared" si="6"/>
        <v>#DIV/0!</v>
      </c>
      <c r="AT37" s="136"/>
      <c r="AU37" s="136"/>
      <c r="AV37" s="467"/>
      <c r="AW37" s="468"/>
      <c r="AX37" s="480"/>
      <c r="AY37" s="480"/>
      <c r="AZ37" s="497"/>
      <c r="BA37" s="497"/>
      <c r="BB37" s="480"/>
      <c r="BC37" s="468"/>
      <c r="BD37" s="476"/>
      <c r="BE37" s="468"/>
      <c r="BF37" s="476"/>
      <c r="BG37" s="469"/>
      <c r="BH37" s="476"/>
      <c r="BI37" s="469"/>
      <c r="BJ37" s="476"/>
      <c r="BK37" s="468"/>
      <c r="BL37" s="476"/>
      <c r="BM37" s="468"/>
      <c r="BN37" s="476"/>
      <c r="BO37" s="468"/>
      <c r="BP37" s="480"/>
      <c r="BQ37" s="480"/>
      <c r="BR37" s="480"/>
      <c r="BS37" s="480"/>
      <c r="BT37" s="476"/>
      <c r="BU37" s="463"/>
      <c r="BV37" s="465"/>
      <c r="BW37" s="463"/>
      <c r="BX37" s="465"/>
    </row>
    <row r="38" spans="1:76" ht="17" customHeight="1" x14ac:dyDescent="0.35">
      <c r="A38" s="516"/>
      <c r="B38" s="483"/>
      <c r="C38" s="520"/>
      <c r="D38" s="490"/>
      <c r="E38" s="493"/>
      <c r="F38" s="138">
        <v>47</v>
      </c>
      <c r="G38" s="139">
        <f>'Anchor-Still'!L36</f>
        <v>0</v>
      </c>
      <c r="H38" s="140">
        <f>'Anchor-Still'!M36</f>
        <v>0</v>
      </c>
      <c r="I38" s="140">
        <f>'Anchor-Still'!N36</f>
        <v>0</v>
      </c>
      <c r="J38" s="140">
        <f>'Anchor-Still'!O36</f>
        <v>0</v>
      </c>
      <c r="K38" s="140">
        <f>(Summary!$C$58*H38+Summary!$C$59*I38+Summary!$C$60*J38)/Summary!$C$61</f>
        <v>0</v>
      </c>
      <c r="L38" s="140">
        <f>'Anchor-Still'!P36</f>
        <v>0</v>
      </c>
      <c r="M38" s="140">
        <f>'Anchor-Still'!Q36</f>
        <v>0</v>
      </c>
      <c r="N38" s="140">
        <f>'Anchor-Still'!R36</f>
        <v>0</v>
      </c>
      <c r="O38" s="140">
        <f>'Anchor-Still'!S36</f>
        <v>0</v>
      </c>
      <c r="P38" s="140">
        <f>'Anchor-Still'!T36</f>
        <v>0</v>
      </c>
      <c r="Q38" s="140">
        <f>'Anchor-Still'!U36</f>
        <v>0</v>
      </c>
      <c r="R38" s="140">
        <f>'Anchor-Still'!V36</f>
        <v>0</v>
      </c>
      <c r="S38" s="140">
        <f>'Anchor-Still'!W36</f>
        <v>0</v>
      </c>
      <c r="T38" s="140">
        <f>'Anchor-Still'!X36</f>
        <v>0</v>
      </c>
      <c r="U38" s="140">
        <f>10*LOG10(1/((Summary!$C$75/10^(R38/10)+Summary!$C$76/10^(S38/10)+Summary!$C$77/10^(T38/10))/Summary!$C$78))</f>
        <v>0</v>
      </c>
      <c r="V38" s="140">
        <f>'Anchor-Still'!Y36</f>
        <v>0</v>
      </c>
      <c r="W38" s="140">
        <f>'Anchor-Still'!Z36</f>
        <v>0</v>
      </c>
      <c r="X38" s="141">
        <f t="shared" si="3"/>
        <v>0</v>
      </c>
      <c r="Y38" s="133"/>
      <c r="Z38" s="139">
        <f>'Test-Still'!L36</f>
        <v>0</v>
      </c>
      <c r="AA38" s="140">
        <f>'Test-Still'!M36</f>
        <v>0</v>
      </c>
      <c r="AB38" s="140">
        <f>'Test-Still'!N36</f>
        <v>0</v>
      </c>
      <c r="AC38" s="140">
        <f>'Test-Still'!O36</f>
        <v>0</v>
      </c>
      <c r="AD38" s="140">
        <f>(Summary!$C$58*AA38+Summary!$C$59*AB38+Summary!$C$60*AC38)/Summary!$C$61</f>
        <v>0</v>
      </c>
      <c r="AE38" s="140">
        <f>'Test-Still'!P36</f>
        <v>0</v>
      </c>
      <c r="AF38" s="140">
        <f>'Test-Still'!Q36</f>
        <v>0</v>
      </c>
      <c r="AG38" s="140">
        <f>'Test-Still'!R36</f>
        <v>0</v>
      </c>
      <c r="AH38" s="140">
        <f>'Test-Still'!S36</f>
        <v>0</v>
      </c>
      <c r="AI38" s="140">
        <f>'Test-Still'!T36</f>
        <v>0</v>
      </c>
      <c r="AJ38" s="140">
        <f>'Test-Still'!U36</f>
        <v>0</v>
      </c>
      <c r="AK38" s="140">
        <f>'Test-Still'!V36</f>
        <v>0</v>
      </c>
      <c r="AL38" s="140">
        <f>'Test-Still'!W36</f>
        <v>0</v>
      </c>
      <c r="AM38" s="140">
        <f>'Test-Still'!X36</f>
        <v>0</v>
      </c>
      <c r="AN38" s="140">
        <f>10*LOG10(1/((Summary!$C$75/10^(AK38/10)+Summary!$C$76/10^(AL38/10)+Summary!$C$77/10^(AM38/10))/Summary!$C$78))</f>
        <v>0</v>
      </c>
      <c r="AO38" s="140">
        <f>'Test-Still'!Y36</f>
        <v>0</v>
      </c>
      <c r="AP38" s="140">
        <f>'Test-Still'!Z36</f>
        <v>0</v>
      </c>
      <c r="AQ38" s="141">
        <f t="shared" si="4"/>
        <v>0</v>
      </c>
      <c r="AR38" s="139" t="e">
        <f t="shared" si="5"/>
        <v>#DIV/0!</v>
      </c>
      <c r="AS38" s="140" t="e">
        <f t="shared" si="6"/>
        <v>#DIV/0!</v>
      </c>
      <c r="AT38" s="136"/>
      <c r="AU38" s="136"/>
      <c r="AV38" s="467" t="s">
        <v>123</v>
      </c>
      <c r="AW38" s="468" t="e" cm="1">
        <f t="array" ref="AW38">bdRateExtend($G36:$G39,H36:H39,$Z36:$Z39,AA36:AA39)</f>
        <v>#VALUE!</v>
      </c>
      <c r="AX38" s="480"/>
      <c r="AY38" s="480"/>
      <c r="AZ38" s="497"/>
      <c r="BA38" s="497"/>
      <c r="BB38" s="480"/>
      <c r="BC38" s="468" t="e" cm="1">
        <f t="array" ref="BC38">bdRateExtend($G36:$G39,L36:L39,$Z36:$Z39,AE36:AE39)</f>
        <v>#VALUE!</v>
      </c>
      <c r="BD38" s="476"/>
      <c r="BE38" s="468" t="e" cm="1">
        <f t="array" ref="BE38">bdRateExtend($G36:$G39,M36:M39,$Z36:$Z39,AF36:AF39)</f>
        <v>#VALUE!</v>
      </c>
      <c r="BF38" s="476"/>
      <c r="BG38" s="469" t="e" cm="1">
        <f t="array" ref="BG38">bdRateExtend($G36:$G39,N36:N39,$Z36:$Z39,AG36:AG39,"None", FALSE,1)</f>
        <v>#VALUE!</v>
      </c>
      <c r="BH38" s="476"/>
      <c r="BI38" s="469" t="e" cm="1">
        <f t="array" ref="BI38">bdRateExtend($G36:$G39,O36:O39,$Z36:$Z39,AH36:AH39,"None", FALSE,1)</f>
        <v>#VALUE!</v>
      </c>
      <c r="BJ38" s="476"/>
      <c r="BK38" s="468" t="e" cm="1">
        <f t="array" ref="BK38">bdRateExtend($G36:$G39,P36:P39,$Z36:$Z39,AI36:AI39)</f>
        <v>#VALUE!</v>
      </c>
      <c r="BL38" s="476"/>
      <c r="BM38" s="468" t="e" cm="1">
        <f t="array" ref="BM38">bdRateExtend($G36:$G39,Q36:Q39,$Z36:$Z39,AJ36:AJ39)</f>
        <v>#VALUE!</v>
      </c>
      <c r="BN38" s="476"/>
      <c r="BO38" s="468" t="e" cm="1">
        <f t="array" ref="BO38">bdRateExtend($G36:$G39,R36:R39,$Z36:$Z39,AK36:AK39)</f>
        <v>#VALUE!</v>
      </c>
      <c r="BP38" s="480"/>
      <c r="BQ38" s="480"/>
      <c r="BR38" s="480"/>
      <c r="BS38" s="480"/>
      <c r="BT38" s="476"/>
      <c r="BU38" s="463" cm="1">
        <f t="array" ref="BU38">testVMAFRange($G36:$G39,N36:N39,$Z36:$Z39,AG36:AG39)</f>
        <v>0</v>
      </c>
      <c r="BV38" s="465"/>
      <c r="BW38" s="463" cm="1">
        <f t="array" ref="BW38">testVMAFRange($G36:$G39,O36:O39,$Z36:$Z39,AH36:AH39)</f>
        <v>0</v>
      </c>
      <c r="BX38" s="465"/>
    </row>
    <row r="39" spans="1:76" ht="17" customHeight="1" thickBot="1" x14ac:dyDescent="0.4">
      <c r="A39" s="516"/>
      <c r="B39" s="518"/>
      <c r="C39" s="521"/>
      <c r="D39" s="522"/>
      <c r="E39" s="523"/>
      <c r="F39" s="144">
        <v>55</v>
      </c>
      <c r="G39" s="145">
        <f>'Anchor-Still'!L37</f>
        <v>0</v>
      </c>
      <c r="H39" s="146">
        <f>'Anchor-Still'!M37</f>
        <v>0</v>
      </c>
      <c r="I39" s="146">
        <f>'Anchor-Still'!N37</f>
        <v>0</v>
      </c>
      <c r="J39" s="146">
        <f>'Anchor-Still'!O37</f>
        <v>0</v>
      </c>
      <c r="K39" s="146">
        <f>(Summary!$C$58*H39+Summary!$C$59*I39+Summary!$C$60*J39)/Summary!$C$61</f>
        <v>0</v>
      </c>
      <c r="L39" s="146">
        <f>'Anchor-Still'!P37</f>
        <v>0</v>
      </c>
      <c r="M39" s="146">
        <f>'Anchor-Still'!Q37</f>
        <v>0</v>
      </c>
      <c r="N39" s="146">
        <f>'Anchor-Still'!R37</f>
        <v>0</v>
      </c>
      <c r="O39" s="146">
        <f>'Anchor-Still'!S37</f>
        <v>0</v>
      </c>
      <c r="P39" s="146">
        <f>'Anchor-Still'!T37</f>
        <v>0</v>
      </c>
      <c r="Q39" s="146">
        <f>'Anchor-Still'!U37</f>
        <v>0</v>
      </c>
      <c r="R39" s="146">
        <f>'Anchor-Still'!V37</f>
        <v>0</v>
      </c>
      <c r="S39" s="146">
        <f>'Anchor-Still'!W37</f>
        <v>0</v>
      </c>
      <c r="T39" s="146">
        <f>'Anchor-Still'!X37</f>
        <v>0</v>
      </c>
      <c r="U39" s="146">
        <f>10*LOG10(1/((Summary!$C$75/10^(R39/10)+Summary!$C$76/10^(S39/10)+Summary!$C$77/10^(T39/10))/Summary!$C$78))</f>
        <v>0</v>
      </c>
      <c r="V39" s="146">
        <f>'Anchor-Still'!Y37</f>
        <v>0</v>
      </c>
      <c r="W39" s="146">
        <f>'Anchor-Still'!Z37</f>
        <v>0</v>
      </c>
      <c r="X39" s="147">
        <f t="shared" si="3"/>
        <v>0</v>
      </c>
      <c r="Y39" s="133"/>
      <c r="Z39" s="145">
        <f>'Test-Still'!L37</f>
        <v>0</v>
      </c>
      <c r="AA39" s="146">
        <f>'Test-Still'!M37</f>
        <v>0</v>
      </c>
      <c r="AB39" s="146">
        <f>'Test-Still'!N37</f>
        <v>0</v>
      </c>
      <c r="AC39" s="146">
        <f>'Test-Still'!O37</f>
        <v>0</v>
      </c>
      <c r="AD39" s="146">
        <f>(Summary!$C$58*AA39+Summary!$C$59*AB39+Summary!$C$60*AC39)/Summary!$C$61</f>
        <v>0</v>
      </c>
      <c r="AE39" s="146">
        <f>'Test-Still'!P37</f>
        <v>0</v>
      </c>
      <c r="AF39" s="146">
        <f>'Test-Still'!Q37</f>
        <v>0</v>
      </c>
      <c r="AG39" s="146">
        <f>'Test-Still'!R37</f>
        <v>0</v>
      </c>
      <c r="AH39" s="146">
        <f>'Test-Still'!S37</f>
        <v>0</v>
      </c>
      <c r="AI39" s="146">
        <f>'Test-Still'!T37</f>
        <v>0</v>
      </c>
      <c r="AJ39" s="146">
        <f>'Test-Still'!U37</f>
        <v>0</v>
      </c>
      <c r="AK39" s="146">
        <f>'Test-Still'!V37</f>
        <v>0</v>
      </c>
      <c r="AL39" s="146">
        <f>'Test-Still'!W37</f>
        <v>0</v>
      </c>
      <c r="AM39" s="146">
        <f>'Test-Still'!X37</f>
        <v>0</v>
      </c>
      <c r="AN39" s="146">
        <f>10*LOG10(1/((Summary!$C$75/10^(AK39/10)+Summary!$C$76/10^(AL39/10)+Summary!$C$77/10^(AM39/10))/Summary!$C$78))</f>
        <v>0</v>
      </c>
      <c r="AO39" s="146">
        <f>'Test-Still'!Y37</f>
        <v>0</v>
      </c>
      <c r="AP39" s="146">
        <f>'Test-Still'!Z37</f>
        <v>0</v>
      </c>
      <c r="AQ39" s="147">
        <f t="shared" si="4"/>
        <v>0</v>
      </c>
      <c r="AR39" s="145" t="e">
        <f t="shared" si="5"/>
        <v>#DIV/0!</v>
      </c>
      <c r="AS39" s="146" t="e">
        <f t="shared" si="6"/>
        <v>#DIV/0!</v>
      </c>
      <c r="AT39" s="136"/>
      <c r="AU39" s="136"/>
      <c r="AV39" s="470"/>
      <c r="AW39" s="471"/>
      <c r="AX39" s="481"/>
      <c r="AY39" s="481"/>
      <c r="AZ39" s="498"/>
      <c r="BA39" s="498"/>
      <c r="BB39" s="481"/>
      <c r="BC39" s="471"/>
      <c r="BD39" s="477"/>
      <c r="BE39" s="471"/>
      <c r="BF39" s="477"/>
      <c r="BG39" s="472"/>
      <c r="BH39" s="477"/>
      <c r="BI39" s="472"/>
      <c r="BJ39" s="477"/>
      <c r="BK39" s="471"/>
      <c r="BL39" s="477"/>
      <c r="BM39" s="471"/>
      <c r="BN39" s="477"/>
      <c r="BO39" s="471"/>
      <c r="BP39" s="481"/>
      <c r="BQ39" s="481"/>
      <c r="BR39" s="481"/>
      <c r="BS39" s="481"/>
      <c r="BT39" s="477"/>
      <c r="BU39" s="473"/>
      <c r="BV39" s="466"/>
      <c r="BW39" s="473"/>
      <c r="BX39" s="466"/>
    </row>
    <row r="40" spans="1:76" ht="17" customHeight="1" x14ac:dyDescent="0.35">
      <c r="A40" s="516"/>
      <c r="B40" s="482" t="s">
        <v>161</v>
      </c>
      <c r="C40" s="519" t="s">
        <v>166</v>
      </c>
      <c r="D40" s="489"/>
      <c r="E40" s="492">
        <v>8</v>
      </c>
      <c r="F40" s="129">
        <v>15</v>
      </c>
      <c r="G40" s="130">
        <f>'Anchor-Still'!L38</f>
        <v>0</v>
      </c>
      <c r="H40" s="131">
        <f>'Anchor-Still'!M38</f>
        <v>0</v>
      </c>
      <c r="I40" s="131">
        <f>'Anchor-Still'!N38</f>
        <v>0</v>
      </c>
      <c r="J40" s="131">
        <f>'Anchor-Still'!O38</f>
        <v>0</v>
      </c>
      <c r="K40" s="131">
        <f>(Summary!$C$58*H40+Summary!$C$59*I40+Summary!$C$60*J40)/Summary!$C$61</f>
        <v>0</v>
      </c>
      <c r="L40" s="131">
        <f>'Anchor-Still'!P38</f>
        <v>0</v>
      </c>
      <c r="M40" s="131">
        <f>'Anchor-Still'!Q38</f>
        <v>0</v>
      </c>
      <c r="N40" s="131">
        <f>'Anchor-Still'!R38</f>
        <v>0</v>
      </c>
      <c r="O40" s="131">
        <f>'Anchor-Still'!S38</f>
        <v>0</v>
      </c>
      <c r="P40" s="131">
        <f>'Anchor-Still'!T38</f>
        <v>0</v>
      </c>
      <c r="Q40" s="131">
        <f>'Anchor-Still'!U38</f>
        <v>0</v>
      </c>
      <c r="R40" s="131">
        <f>'Anchor-Still'!V38</f>
        <v>0</v>
      </c>
      <c r="S40" s="131">
        <f>'Anchor-Still'!W38</f>
        <v>0</v>
      </c>
      <c r="T40" s="131">
        <f>'Anchor-Still'!X38</f>
        <v>0</v>
      </c>
      <c r="U40" s="131">
        <f>10*LOG10(1/((Summary!$C$75/10^(R40/10)+Summary!$C$76/10^(S40/10)+Summary!$C$77/10^(T40/10))/Summary!$C$78))</f>
        <v>0</v>
      </c>
      <c r="V40" s="131">
        <f>'Anchor-Still'!Y38</f>
        <v>0</v>
      </c>
      <c r="W40" s="131">
        <f>'Anchor-Still'!Z38</f>
        <v>0</v>
      </c>
      <c r="X40" s="132">
        <f t="shared" si="3"/>
        <v>0</v>
      </c>
      <c r="Y40" s="133"/>
      <c r="Z40" s="130">
        <f>'Test-Still'!L38</f>
        <v>0</v>
      </c>
      <c r="AA40" s="131">
        <f>'Test-Still'!M38</f>
        <v>0</v>
      </c>
      <c r="AB40" s="131">
        <f>'Test-Still'!N38</f>
        <v>0</v>
      </c>
      <c r="AC40" s="131">
        <f>'Test-Still'!O38</f>
        <v>0</v>
      </c>
      <c r="AD40" s="131">
        <f>(Summary!$C$58*AA40+Summary!$C$59*AB40+Summary!$C$60*AC40)/Summary!$C$61</f>
        <v>0</v>
      </c>
      <c r="AE40" s="131">
        <f>'Test-Still'!P38</f>
        <v>0</v>
      </c>
      <c r="AF40" s="131">
        <f>'Test-Still'!Q38</f>
        <v>0</v>
      </c>
      <c r="AG40" s="131">
        <f>'Test-Still'!R38</f>
        <v>0</v>
      </c>
      <c r="AH40" s="131">
        <f>'Test-Still'!S38</f>
        <v>0</v>
      </c>
      <c r="AI40" s="131">
        <f>'Test-Still'!T38</f>
        <v>0</v>
      </c>
      <c r="AJ40" s="131">
        <f>'Test-Still'!U38</f>
        <v>0</v>
      </c>
      <c r="AK40" s="131">
        <f>'Test-Still'!V38</f>
        <v>0</v>
      </c>
      <c r="AL40" s="131">
        <f>'Test-Still'!W38</f>
        <v>0</v>
      </c>
      <c r="AM40" s="131">
        <f>'Test-Still'!X38</f>
        <v>0</v>
      </c>
      <c r="AN40" s="131">
        <f>10*LOG10(1/((Summary!$C$75/10^(AK40/10)+Summary!$C$76/10^(AL40/10)+Summary!$C$77/10^(AM40/10))/Summary!$C$78))</f>
        <v>0</v>
      </c>
      <c r="AO40" s="131">
        <f>'Test-Still'!Y38</f>
        <v>0</v>
      </c>
      <c r="AP40" s="131">
        <f>'Test-Still'!Z38</f>
        <v>0</v>
      </c>
      <c r="AQ40" s="132">
        <f t="shared" si="4"/>
        <v>0</v>
      </c>
      <c r="AR40" s="130" t="e">
        <f t="shared" si="5"/>
        <v>#DIV/0!</v>
      </c>
      <c r="AS40" s="131" t="e">
        <f t="shared" si="6"/>
        <v>#DIV/0!</v>
      </c>
      <c r="AT40" s="136"/>
      <c r="AU40" s="136"/>
      <c r="AV40" s="495" t="s">
        <v>121</v>
      </c>
      <c r="AW40" s="478" t="e" cm="1">
        <f t="array" ref="AW40">bdRateExtend($G40:$G43,H40:H43,$Z40:$Z43,AA40:AA43)</f>
        <v>#VALUE!</v>
      </c>
      <c r="AX40" s="479" t="e" cm="1">
        <f t="array" ref="AX40">bdRateExtend($G40:$G45,H40:H45,$Z40:$Z45,AA40:AA45)</f>
        <v>#VALUE!</v>
      </c>
      <c r="AY40" s="479" t="e" cm="1">
        <f t="array" ref="AY40">bdRateExtend($G40:$G45,I40:I45,$Z40:$Z45,AB40:AB45)</f>
        <v>#VALUE!</v>
      </c>
      <c r="AZ40" s="496" t="e" cm="1">
        <f t="array" ref="AZ40">bdRateExtend($G40:$G45,J40:J45,$Z40:$Z45,AC40:AC45)</f>
        <v>#VALUE!</v>
      </c>
      <c r="BA40" s="496" t="e" cm="1">
        <f t="array" ref="BA40">bdRateExtend($G40:$G45,K40:K45,$Z40:$Z45,AD40:AD45)</f>
        <v>#VALUE!</v>
      </c>
      <c r="BB40" s="479" t="e">
        <f>(Summary!$C$89*AX40+Summary!$C$90*AY40+Summary!$C$91*AZ40)/Summary!$C$92</f>
        <v>#VALUE!</v>
      </c>
      <c r="BC40" s="478" t="e" cm="1">
        <f t="array" ref="BC40">bdRateExtend($G40:$G43,L40:L43,$Z40:$Z43,AE40:AE43)</f>
        <v>#VALUE!</v>
      </c>
      <c r="BD40" s="475" t="e" cm="1">
        <f t="array" ref="BD40">bdRateExtend($G40:$G45,L40:L45,$Z40:$Z45,AE40:AE45)</f>
        <v>#VALUE!</v>
      </c>
      <c r="BE40" s="478" t="e" cm="1">
        <f t="array" ref="BE40">bdRateExtend($G40:$G43,M40:M43,$Z40:$Z43,AF40:AF43)</f>
        <v>#VALUE!</v>
      </c>
      <c r="BF40" s="475" t="e" cm="1">
        <f t="array" ref="BF40">bdRateExtend($G40:$G45,M40:M45,$Z40:$Z45,AF40:AF45)</f>
        <v>#VALUE!</v>
      </c>
      <c r="BG40" s="474" t="e" cm="1">
        <f t="array" ref="BG40">bdRateExtend($G40:$G43,N40:N43,$Z40:$Z43,AG40:AG43,"None", FALSE,1)</f>
        <v>#VALUE!</v>
      </c>
      <c r="BH40" s="475" t="e" cm="1">
        <f t="array" ref="BH40">bdRateExtend($G40:$G45,N40:N45,$Z40:$Z45,AG40:AG45,"None", FALSE,1)</f>
        <v>#VALUE!</v>
      </c>
      <c r="BI40" s="474" t="e" cm="1">
        <f t="array" ref="BI40">bdRateExtend($G40:$G43,O40:O43,$Z40:$Z43,AH40:AH43,"None", FALSE,1)</f>
        <v>#VALUE!</v>
      </c>
      <c r="BJ40" s="475" t="e" cm="1">
        <f t="array" ref="BJ40">bdRateExtend($G40:$G45,O40:O45,$Z40:$Z45,AH40:AH45,"None", FALSE,1)</f>
        <v>#VALUE!</v>
      </c>
      <c r="BK40" s="478" t="e" cm="1">
        <f t="array" ref="BK40">bdRateExtend($G40:$G43,P40:P43,$Z40:$Z43,AI40:AI43)</f>
        <v>#VALUE!</v>
      </c>
      <c r="BL40" s="475" t="e" cm="1">
        <f t="array" ref="BL40">bdRateExtend($G40:$G45,P40:P45,$Z40:$Z45,AI40:AI45)</f>
        <v>#VALUE!</v>
      </c>
      <c r="BM40" s="478" t="e" cm="1">
        <f t="array" ref="BM40">bdRateExtend($G40:$G43,Q40:Q43,$Z40:$Z43,AJ40:AJ43)</f>
        <v>#VALUE!</v>
      </c>
      <c r="BN40" s="475" t="e" cm="1">
        <f t="array" ref="BN40">bdRateExtend($G40:$G45,Q40:Q45,$Z40:$Z45,AJ40:AJ45)</f>
        <v>#VALUE!</v>
      </c>
      <c r="BO40" s="478" t="e" cm="1">
        <f t="array" ref="BO40">bdRateExtend($G40:$G43,R40:R43,$Z40:$Z43,AK40:AK43)</f>
        <v>#VALUE!</v>
      </c>
      <c r="BP40" s="479" t="e" cm="1">
        <f t="array" ref="BP40">bdRateExtend($G40:$G45,R40:R45,$Z40:$Z45,AK40:AK45)</f>
        <v>#VALUE!</v>
      </c>
      <c r="BQ40" s="479" t="e" cm="1">
        <f t="array" ref="BQ40">bdRateExtend($G40:$G45,S40:S45,$Z40:$Z45,AL40:AL45)</f>
        <v>#VALUE!</v>
      </c>
      <c r="BR40" s="479" t="e" cm="1">
        <f t="array" ref="BR40">bdRateExtend($G40:$G45,T40:T45,$Z40:$Z45,AM40:AM45)</f>
        <v>#VALUE!</v>
      </c>
      <c r="BS40" s="479" t="e" cm="1">
        <f t="array" ref="BS40">bdRateExtend($G40:$G45,U40:U45,$Z40:$Z45,AN40:AN45)</f>
        <v>#VALUE!</v>
      </c>
      <c r="BT40" s="576" t="e">
        <f>(Summary!$C$103*BP40+Summary!$C$104*BQ40+Summary!$C$105*BR40)/Summary!$C$106</f>
        <v>#VALUE!</v>
      </c>
      <c r="BU40" s="462" cm="1">
        <f t="array" ref="BU40">testVMAFRange($G40:$G43,N40:N43,$Z40:$Z43,AG40:AG43)</f>
        <v>0</v>
      </c>
      <c r="BV40" s="464" cm="1">
        <f t="array" ref="BV40">testVMAFRange($G40:$G45,N40:N45,$Z40:$Z45,AG40:AG45)</f>
        <v>0</v>
      </c>
      <c r="BW40" s="462" cm="1">
        <f t="array" ref="BW40">testVMAFRange($G40:$G43,O40:O43,$Z40:$Z43,AH40:AH43)</f>
        <v>0</v>
      </c>
      <c r="BX40" s="464" cm="1">
        <f t="array" ref="BX40">testVMAFRange($G40:$G45,O40:O45,$Z40:$Z45,AH40:AH45)</f>
        <v>0</v>
      </c>
    </row>
    <row r="41" spans="1:76" ht="17" customHeight="1" x14ac:dyDescent="0.35">
      <c r="A41" s="516"/>
      <c r="B41" s="483"/>
      <c r="C41" s="520"/>
      <c r="D41" s="490"/>
      <c r="E41" s="493"/>
      <c r="F41" s="138">
        <v>23</v>
      </c>
      <c r="G41" s="139">
        <f>'Anchor-Still'!L39</f>
        <v>0</v>
      </c>
      <c r="H41" s="140">
        <f>'Anchor-Still'!M39</f>
        <v>0</v>
      </c>
      <c r="I41" s="140">
        <f>'Anchor-Still'!N39</f>
        <v>0</v>
      </c>
      <c r="J41" s="140">
        <f>'Anchor-Still'!O39</f>
        <v>0</v>
      </c>
      <c r="K41" s="140">
        <f>(Summary!$C$58*H41+Summary!$C$59*I41+Summary!$C$60*J41)/Summary!$C$61</f>
        <v>0</v>
      </c>
      <c r="L41" s="140">
        <f>'Anchor-Still'!P39</f>
        <v>0</v>
      </c>
      <c r="M41" s="140">
        <f>'Anchor-Still'!Q39</f>
        <v>0</v>
      </c>
      <c r="N41" s="140">
        <f>'Anchor-Still'!R39</f>
        <v>0</v>
      </c>
      <c r="O41" s="140">
        <f>'Anchor-Still'!S39</f>
        <v>0</v>
      </c>
      <c r="P41" s="140">
        <f>'Anchor-Still'!T39</f>
        <v>0</v>
      </c>
      <c r="Q41" s="140">
        <f>'Anchor-Still'!U39</f>
        <v>0</v>
      </c>
      <c r="R41" s="140">
        <f>'Anchor-Still'!V39</f>
        <v>0</v>
      </c>
      <c r="S41" s="140">
        <f>'Anchor-Still'!W39</f>
        <v>0</v>
      </c>
      <c r="T41" s="140">
        <f>'Anchor-Still'!X39</f>
        <v>0</v>
      </c>
      <c r="U41" s="140">
        <f>10*LOG10(1/((Summary!$C$75/10^(R41/10)+Summary!$C$76/10^(S41/10)+Summary!$C$77/10^(T41/10))/Summary!$C$78))</f>
        <v>0</v>
      </c>
      <c r="V41" s="140">
        <f>'Anchor-Still'!Y39</f>
        <v>0</v>
      </c>
      <c r="W41" s="140">
        <f>'Anchor-Still'!Z39</f>
        <v>0</v>
      </c>
      <c r="X41" s="141">
        <f t="shared" si="3"/>
        <v>0</v>
      </c>
      <c r="Y41" s="133"/>
      <c r="Z41" s="139">
        <f>'Test-Still'!L39</f>
        <v>0</v>
      </c>
      <c r="AA41" s="140">
        <f>'Test-Still'!M39</f>
        <v>0</v>
      </c>
      <c r="AB41" s="140">
        <f>'Test-Still'!N39</f>
        <v>0</v>
      </c>
      <c r="AC41" s="140">
        <f>'Test-Still'!O39</f>
        <v>0</v>
      </c>
      <c r="AD41" s="140">
        <f>(Summary!$C$58*AA41+Summary!$C$59*AB41+Summary!$C$60*AC41)/Summary!$C$61</f>
        <v>0</v>
      </c>
      <c r="AE41" s="140">
        <f>'Test-Still'!P39</f>
        <v>0</v>
      </c>
      <c r="AF41" s="140">
        <f>'Test-Still'!Q39</f>
        <v>0</v>
      </c>
      <c r="AG41" s="140">
        <f>'Test-Still'!R39</f>
        <v>0</v>
      </c>
      <c r="AH41" s="140">
        <f>'Test-Still'!S39</f>
        <v>0</v>
      </c>
      <c r="AI41" s="140">
        <f>'Test-Still'!T39</f>
        <v>0</v>
      </c>
      <c r="AJ41" s="140">
        <f>'Test-Still'!U39</f>
        <v>0</v>
      </c>
      <c r="AK41" s="140">
        <f>'Test-Still'!V39</f>
        <v>0</v>
      </c>
      <c r="AL41" s="140">
        <f>'Test-Still'!W39</f>
        <v>0</v>
      </c>
      <c r="AM41" s="140">
        <f>'Test-Still'!X39</f>
        <v>0</v>
      </c>
      <c r="AN41" s="140">
        <f>10*LOG10(1/((Summary!$C$75/10^(AK41/10)+Summary!$C$76/10^(AL41/10)+Summary!$C$77/10^(AM41/10))/Summary!$C$78))</f>
        <v>0</v>
      </c>
      <c r="AO41" s="140">
        <f>'Test-Still'!Y39</f>
        <v>0</v>
      </c>
      <c r="AP41" s="140">
        <f>'Test-Still'!Z39</f>
        <v>0</v>
      </c>
      <c r="AQ41" s="141">
        <f t="shared" si="4"/>
        <v>0</v>
      </c>
      <c r="AR41" s="139" t="e">
        <f t="shared" si="5"/>
        <v>#DIV/0!</v>
      </c>
      <c r="AS41" s="140" t="e">
        <f t="shared" si="6"/>
        <v>#DIV/0!</v>
      </c>
      <c r="AT41" s="136"/>
      <c r="AU41" s="136"/>
      <c r="AV41" s="467"/>
      <c r="AW41" s="468"/>
      <c r="AX41" s="480"/>
      <c r="AY41" s="480"/>
      <c r="AZ41" s="497"/>
      <c r="BA41" s="497"/>
      <c r="BB41" s="480"/>
      <c r="BC41" s="468"/>
      <c r="BD41" s="476"/>
      <c r="BE41" s="468"/>
      <c r="BF41" s="476"/>
      <c r="BG41" s="469"/>
      <c r="BH41" s="476"/>
      <c r="BI41" s="469"/>
      <c r="BJ41" s="476"/>
      <c r="BK41" s="468"/>
      <c r="BL41" s="476"/>
      <c r="BM41" s="468"/>
      <c r="BN41" s="476"/>
      <c r="BO41" s="468"/>
      <c r="BP41" s="480"/>
      <c r="BQ41" s="480"/>
      <c r="BR41" s="480"/>
      <c r="BS41" s="480"/>
      <c r="BT41" s="476"/>
      <c r="BU41" s="463"/>
      <c r="BV41" s="465"/>
      <c r="BW41" s="463"/>
      <c r="BX41" s="465"/>
    </row>
    <row r="42" spans="1:76" ht="17" customHeight="1" x14ac:dyDescent="0.35">
      <c r="A42" s="516"/>
      <c r="B42" s="483"/>
      <c r="C42" s="520"/>
      <c r="D42" s="490"/>
      <c r="E42" s="493"/>
      <c r="F42" s="138">
        <v>31</v>
      </c>
      <c r="G42" s="139">
        <f>'Anchor-Still'!L40</f>
        <v>0</v>
      </c>
      <c r="H42" s="140">
        <f>'Anchor-Still'!M40</f>
        <v>0</v>
      </c>
      <c r="I42" s="140">
        <f>'Anchor-Still'!N40</f>
        <v>0</v>
      </c>
      <c r="J42" s="140">
        <f>'Anchor-Still'!O40</f>
        <v>0</v>
      </c>
      <c r="K42" s="140">
        <f>(Summary!$C$58*H42+Summary!$C$59*I42+Summary!$C$60*J42)/Summary!$C$61</f>
        <v>0</v>
      </c>
      <c r="L42" s="140">
        <f>'Anchor-Still'!P40</f>
        <v>0</v>
      </c>
      <c r="M42" s="140">
        <f>'Anchor-Still'!Q40</f>
        <v>0</v>
      </c>
      <c r="N42" s="140">
        <f>'Anchor-Still'!R40</f>
        <v>0</v>
      </c>
      <c r="O42" s="140">
        <f>'Anchor-Still'!S40</f>
        <v>0</v>
      </c>
      <c r="P42" s="140">
        <f>'Anchor-Still'!T40</f>
        <v>0</v>
      </c>
      <c r="Q42" s="140">
        <f>'Anchor-Still'!U40</f>
        <v>0</v>
      </c>
      <c r="R42" s="140">
        <f>'Anchor-Still'!V40</f>
        <v>0</v>
      </c>
      <c r="S42" s="140">
        <f>'Anchor-Still'!W40</f>
        <v>0</v>
      </c>
      <c r="T42" s="140">
        <f>'Anchor-Still'!X40</f>
        <v>0</v>
      </c>
      <c r="U42" s="140">
        <f>10*LOG10(1/((Summary!$C$75/10^(R42/10)+Summary!$C$76/10^(S42/10)+Summary!$C$77/10^(T42/10))/Summary!$C$78))</f>
        <v>0</v>
      </c>
      <c r="V42" s="140">
        <f>'Anchor-Still'!Y40</f>
        <v>0</v>
      </c>
      <c r="W42" s="140">
        <f>'Anchor-Still'!Z40</f>
        <v>0</v>
      </c>
      <c r="X42" s="141">
        <f t="shared" si="3"/>
        <v>0</v>
      </c>
      <c r="Y42" s="133"/>
      <c r="Z42" s="139">
        <f>'Test-Still'!L40</f>
        <v>0</v>
      </c>
      <c r="AA42" s="140">
        <f>'Test-Still'!M40</f>
        <v>0</v>
      </c>
      <c r="AB42" s="140">
        <f>'Test-Still'!N40</f>
        <v>0</v>
      </c>
      <c r="AC42" s="140">
        <f>'Test-Still'!O40</f>
        <v>0</v>
      </c>
      <c r="AD42" s="140">
        <f>(Summary!$C$58*AA42+Summary!$C$59*AB42+Summary!$C$60*AC42)/Summary!$C$61</f>
        <v>0</v>
      </c>
      <c r="AE42" s="140">
        <f>'Test-Still'!P40</f>
        <v>0</v>
      </c>
      <c r="AF42" s="140">
        <f>'Test-Still'!Q40</f>
        <v>0</v>
      </c>
      <c r="AG42" s="140">
        <f>'Test-Still'!R40</f>
        <v>0</v>
      </c>
      <c r="AH42" s="140">
        <f>'Test-Still'!S40</f>
        <v>0</v>
      </c>
      <c r="AI42" s="140">
        <f>'Test-Still'!T40</f>
        <v>0</v>
      </c>
      <c r="AJ42" s="140">
        <f>'Test-Still'!U40</f>
        <v>0</v>
      </c>
      <c r="AK42" s="140">
        <f>'Test-Still'!V40</f>
        <v>0</v>
      </c>
      <c r="AL42" s="140">
        <f>'Test-Still'!W40</f>
        <v>0</v>
      </c>
      <c r="AM42" s="140">
        <f>'Test-Still'!X40</f>
        <v>0</v>
      </c>
      <c r="AN42" s="140">
        <f>10*LOG10(1/((Summary!$C$75/10^(AK42/10)+Summary!$C$76/10^(AL42/10)+Summary!$C$77/10^(AM42/10))/Summary!$C$78))</f>
        <v>0</v>
      </c>
      <c r="AO42" s="140">
        <f>'Test-Still'!Y40</f>
        <v>0</v>
      </c>
      <c r="AP42" s="140">
        <f>'Test-Still'!Z40</f>
        <v>0</v>
      </c>
      <c r="AQ42" s="141">
        <f t="shared" si="4"/>
        <v>0</v>
      </c>
      <c r="AR42" s="139" t="e">
        <f t="shared" si="5"/>
        <v>#DIV/0!</v>
      </c>
      <c r="AS42" s="140" t="e">
        <f t="shared" si="6"/>
        <v>#DIV/0!</v>
      </c>
      <c r="AT42" s="136"/>
      <c r="AU42" s="136"/>
      <c r="AV42" s="467" t="s">
        <v>122</v>
      </c>
      <c r="AW42" s="468" t="e" cm="1">
        <f t="array" ref="AW42">bdRateExtend($G41:$G44,H41:H44,$Z41:$Z44,AA41:AA44)</f>
        <v>#VALUE!</v>
      </c>
      <c r="AX42" s="480"/>
      <c r="AY42" s="480"/>
      <c r="AZ42" s="497"/>
      <c r="BA42" s="497"/>
      <c r="BB42" s="480"/>
      <c r="BC42" s="468" t="e" cm="1">
        <f t="array" ref="BC42">bdRateExtend($G41:$G44,L41:L44,$Z41:$Z44,AE41:AE44)</f>
        <v>#VALUE!</v>
      </c>
      <c r="BD42" s="476"/>
      <c r="BE42" s="468" t="e" cm="1">
        <f t="array" ref="BE42">bdRateExtend($G41:$G44,M41:M44,$Z41:$Z44,AF41:AF44)</f>
        <v>#VALUE!</v>
      </c>
      <c r="BF42" s="476"/>
      <c r="BG42" s="469" t="e" cm="1">
        <f t="array" ref="BG42">bdRateExtend($G41:$G44,N41:N44,$Z41:$Z44,AG41:AG44,"None", FALSE,1)</f>
        <v>#VALUE!</v>
      </c>
      <c r="BH42" s="476"/>
      <c r="BI42" s="469" t="e" cm="1">
        <f t="array" ref="BI42">bdRateExtend($G41:$G44,O41:O44,$Z41:$Z44,AH41:AH44,"None", FALSE,1)</f>
        <v>#VALUE!</v>
      </c>
      <c r="BJ42" s="476"/>
      <c r="BK42" s="468" t="e" cm="1">
        <f t="array" ref="BK42">bdRateExtend($G41:$G44,P41:P44,$Z41:$Z44,AI41:AI44)</f>
        <v>#VALUE!</v>
      </c>
      <c r="BL42" s="476"/>
      <c r="BM42" s="468" t="e" cm="1">
        <f t="array" ref="BM42">bdRateExtend($G41:$G44,Q41:Q44,$Z41:$Z44,AJ41:AJ44)</f>
        <v>#VALUE!</v>
      </c>
      <c r="BN42" s="476"/>
      <c r="BO42" s="468" t="e" cm="1">
        <f t="array" ref="BO42">bdRateExtend($G41:$G44,R41:R44,$Z41:$Z44,AK41:AK44)</f>
        <v>#VALUE!</v>
      </c>
      <c r="BP42" s="480"/>
      <c r="BQ42" s="480"/>
      <c r="BR42" s="480"/>
      <c r="BS42" s="480"/>
      <c r="BT42" s="476"/>
      <c r="BU42" s="463" cm="1">
        <f t="array" ref="BU42">testVMAFRange($G41:$G44,N41:N44,$Z41:$Z44,AG41:AG44)</f>
        <v>0</v>
      </c>
      <c r="BV42" s="465"/>
      <c r="BW42" s="463" cm="1">
        <f t="array" ref="BW42">testVMAFRange($G41:$G44,O41:O44,$Z41:$Z44,AH41:AH44)</f>
        <v>0</v>
      </c>
      <c r="BX42" s="465"/>
    </row>
    <row r="43" spans="1:76" ht="17" customHeight="1" x14ac:dyDescent="0.35">
      <c r="A43" s="516"/>
      <c r="B43" s="483"/>
      <c r="C43" s="520"/>
      <c r="D43" s="490"/>
      <c r="E43" s="493"/>
      <c r="F43" s="138">
        <v>39</v>
      </c>
      <c r="G43" s="139">
        <f>'Anchor-Still'!L41</f>
        <v>0</v>
      </c>
      <c r="H43" s="140">
        <f>'Anchor-Still'!M41</f>
        <v>0</v>
      </c>
      <c r="I43" s="140">
        <f>'Anchor-Still'!N41</f>
        <v>0</v>
      </c>
      <c r="J43" s="140">
        <f>'Anchor-Still'!O41</f>
        <v>0</v>
      </c>
      <c r="K43" s="140">
        <f>(Summary!$C$58*H43+Summary!$C$59*I43+Summary!$C$60*J43)/Summary!$C$61</f>
        <v>0</v>
      </c>
      <c r="L43" s="140">
        <f>'Anchor-Still'!P41</f>
        <v>0</v>
      </c>
      <c r="M43" s="140">
        <f>'Anchor-Still'!Q41</f>
        <v>0</v>
      </c>
      <c r="N43" s="140">
        <f>'Anchor-Still'!R41</f>
        <v>0</v>
      </c>
      <c r="O43" s="140">
        <f>'Anchor-Still'!S41</f>
        <v>0</v>
      </c>
      <c r="P43" s="140">
        <f>'Anchor-Still'!T41</f>
        <v>0</v>
      </c>
      <c r="Q43" s="140">
        <f>'Anchor-Still'!U41</f>
        <v>0</v>
      </c>
      <c r="R43" s="140">
        <f>'Anchor-Still'!V41</f>
        <v>0</v>
      </c>
      <c r="S43" s="140">
        <f>'Anchor-Still'!W41</f>
        <v>0</v>
      </c>
      <c r="T43" s="140">
        <f>'Anchor-Still'!X41</f>
        <v>0</v>
      </c>
      <c r="U43" s="140">
        <f>10*LOG10(1/((Summary!$C$75/10^(R43/10)+Summary!$C$76/10^(S43/10)+Summary!$C$77/10^(T43/10))/Summary!$C$78))</f>
        <v>0</v>
      </c>
      <c r="V43" s="140">
        <f>'Anchor-Still'!Y41</f>
        <v>0</v>
      </c>
      <c r="W43" s="140">
        <f>'Anchor-Still'!Z41</f>
        <v>0</v>
      </c>
      <c r="X43" s="141">
        <f t="shared" si="3"/>
        <v>0</v>
      </c>
      <c r="Y43" s="133"/>
      <c r="Z43" s="139">
        <f>'Test-Still'!L41</f>
        <v>0</v>
      </c>
      <c r="AA43" s="140">
        <f>'Test-Still'!M41</f>
        <v>0</v>
      </c>
      <c r="AB43" s="140">
        <f>'Test-Still'!N41</f>
        <v>0</v>
      </c>
      <c r="AC43" s="140">
        <f>'Test-Still'!O41</f>
        <v>0</v>
      </c>
      <c r="AD43" s="140">
        <f>(Summary!$C$58*AA43+Summary!$C$59*AB43+Summary!$C$60*AC43)/Summary!$C$61</f>
        <v>0</v>
      </c>
      <c r="AE43" s="140">
        <f>'Test-Still'!P41</f>
        <v>0</v>
      </c>
      <c r="AF43" s="140">
        <f>'Test-Still'!Q41</f>
        <v>0</v>
      </c>
      <c r="AG43" s="140">
        <f>'Test-Still'!R41</f>
        <v>0</v>
      </c>
      <c r="AH43" s="140">
        <f>'Test-Still'!S41</f>
        <v>0</v>
      </c>
      <c r="AI43" s="140">
        <f>'Test-Still'!T41</f>
        <v>0</v>
      </c>
      <c r="AJ43" s="140">
        <f>'Test-Still'!U41</f>
        <v>0</v>
      </c>
      <c r="AK43" s="140">
        <f>'Test-Still'!V41</f>
        <v>0</v>
      </c>
      <c r="AL43" s="140">
        <f>'Test-Still'!W41</f>
        <v>0</v>
      </c>
      <c r="AM43" s="140">
        <f>'Test-Still'!X41</f>
        <v>0</v>
      </c>
      <c r="AN43" s="140">
        <f>10*LOG10(1/((Summary!$C$75/10^(AK43/10)+Summary!$C$76/10^(AL43/10)+Summary!$C$77/10^(AM43/10))/Summary!$C$78))</f>
        <v>0</v>
      </c>
      <c r="AO43" s="140">
        <f>'Test-Still'!Y41</f>
        <v>0</v>
      </c>
      <c r="AP43" s="140">
        <f>'Test-Still'!Z41</f>
        <v>0</v>
      </c>
      <c r="AQ43" s="141">
        <f t="shared" si="4"/>
        <v>0</v>
      </c>
      <c r="AR43" s="139" t="e">
        <f t="shared" si="5"/>
        <v>#DIV/0!</v>
      </c>
      <c r="AS43" s="140" t="e">
        <f t="shared" si="6"/>
        <v>#DIV/0!</v>
      </c>
      <c r="AT43" s="136"/>
      <c r="AU43" s="136"/>
      <c r="AV43" s="467"/>
      <c r="AW43" s="468"/>
      <c r="AX43" s="480"/>
      <c r="AY43" s="480"/>
      <c r="AZ43" s="497"/>
      <c r="BA43" s="497"/>
      <c r="BB43" s="480"/>
      <c r="BC43" s="468"/>
      <c r="BD43" s="476"/>
      <c r="BE43" s="468"/>
      <c r="BF43" s="476"/>
      <c r="BG43" s="469"/>
      <c r="BH43" s="476"/>
      <c r="BI43" s="469"/>
      <c r="BJ43" s="476"/>
      <c r="BK43" s="468"/>
      <c r="BL43" s="476"/>
      <c r="BM43" s="468"/>
      <c r="BN43" s="476"/>
      <c r="BO43" s="468"/>
      <c r="BP43" s="480"/>
      <c r="BQ43" s="480"/>
      <c r="BR43" s="480"/>
      <c r="BS43" s="480"/>
      <c r="BT43" s="476"/>
      <c r="BU43" s="463"/>
      <c r="BV43" s="465"/>
      <c r="BW43" s="463"/>
      <c r="BX43" s="465"/>
    </row>
    <row r="44" spans="1:76" ht="17" customHeight="1" x14ac:dyDescent="0.35">
      <c r="A44" s="516"/>
      <c r="B44" s="483"/>
      <c r="C44" s="520"/>
      <c r="D44" s="490"/>
      <c r="E44" s="493"/>
      <c r="F44" s="138">
        <v>47</v>
      </c>
      <c r="G44" s="139">
        <f>'Anchor-Still'!L42</f>
        <v>0</v>
      </c>
      <c r="H44" s="140">
        <f>'Anchor-Still'!M42</f>
        <v>0</v>
      </c>
      <c r="I44" s="140">
        <f>'Anchor-Still'!N42</f>
        <v>0</v>
      </c>
      <c r="J44" s="140">
        <f>'Anchor-Still'!O42</f>
        <v>0</v>
      </c>
      <c r="K44" s="140">
        <f>(Summary!$C$58*H44+Summary!$C$59*I44+Summary!$C$60*J44)/Summary!$C$61</f>
        <v>0</v>
      </c>
      <c r="L44" s="140">
        <f>'Anchor-Still'!P42</f>
        <v>0</v>
      </c>
      <c r="M44" s="140">
        <f>'Anchor-Still'!Q42</f>
        <v>0</v>
      </c>
      <c r="N44" s="140">
        <f>'Anchor-Still'!R42</f>
        <v>0</v>
      </c>
      <c r="O44" s="140">
        <f>'Anchor-Still'!S42</f>
        <v>0</v>
      </c>
      <c r="P44" s="140">
        <f>'Anchor-Still'!T42</f>
        <v>0</v>
      </c>
      <c r="Q44" s="140">
        <f>'Anchor-Still'!U42</f>
        <v>0</v>
      </c>
      <c r="R44" s="140">
        <f>'Anchor-Still'!V42</f>
        <v>0</v>
      </c>
      <c r="S44" s="140">
        <f>'Anchor-Still'!W42</f>
        <v>0</v>
      </c>
      <c r="T44" s="140">
        <f>'Anchor-Still'!X42</f>
        <v>0</v>
      </c>
      <c r="U44" s="140">
        <f>10*LOG10(1/((Summary!$C$75/10^(R44/10)+Summary!$C$76/10^(S44/10)+Summary!$C$77/10^(T44/10))/Summary!$C$78))</f>
        <v>0</v>
      </c>
      <c r="V44" s="140">
        <f>'Anchor-Still'!Y42</f>
        <v>0</v>
      </c>
      <c r="W44" s="140">
        <f>'Anchor-Still'!Z42</f>
        <v>0</v>
      </c>
      <c r="X44" s="141">
        <f t="shared" si="3"/>
        <v>0</v>
      </c>
      <c r="Y44" s="133"/>
      <c r="Z44" s="139">
        <f>'Test-Still'!L42</f>
        <v>0</v>
      </c>
      <c r="AA44" s="140">
        <f>'Test-Still'!M42</f>
        <v>0</v>
      </c>
      <c r="AB44" s="140">
        <f>'Test-Still'!N42</f>
        <v>0</v>
      </c>
      <c r="AC44" s="140">
        <f>'Test-Still'!O42</f>
        <v>0</v>
      </c>
      <c r="AD44" s="140">
        <f>(Summary!$C$58*AA44+Summary!$C$59*AB44+Summary!$C$60*AC44)/Summary!$C$61</f>
        <v>0</v>
      </c>
      <c r="AE44" s="140">
        <f>'Test-Still'!P42</f>
        <v>0</v>
      </c>
      <c r="AF44" s="140">
        <f>'Test-Still'!Q42</f>
        <v>0</v>
      </c>
      <c r="AG44" s="140">
        <f>'Test-Still'!R42</f>
        <v>0</v>
      </c>
      <c r="AH44" s="140">
        <f>'Test-Still'!S42</f>
        <v>0</v>
      </c>
      <c r="AI44" s="140">
        <f>'Test-Still'!T42</f>
        <v>0</v>
      </c>
      <c r="AJ44" s="140">
        <f>'Test-Still'!U42</f>
        <v>0</v>
      </c>
      <c r="AK44" s="140">
        <f>'Test-Still'!V42</f>
        <v>0</v>
      </c>
      <c r="AL44" s="140">
        <f>'Test-Still'!W42</f>
        <v>0</v>
      </c>
      <c r="AM44" s="140">
        <f>'Test-Still'!X42</f>
        <v>0</v>
      </c>
      <c r="AN44" s="140">
        <f>10*LOG10(1/((Summary!$C$75/10^(AK44/10)+Summary!$C$76/10^(AL44/10)+Summary!$C$77/10^(AM44/10))/Summary!$C$78))</f>
        <v>0</v>
      </c>
      <c r="AO44" s="140">
        <f>'Test-Still'!Y42</f>
        <v>0</v>
      </c>
      <c r="AP44" s="140">
        <f>'Test-Still'!Z42</f>
        <v>0</v>
      </c>
      <c r="AQ44" s="141">
        <f t="shared" si="4"/>
        <v>0</v>
      </c>
      <c r="AR44" s="139" t="e">
        <f t="shared" si="5"/>
        <v>#DIV/0!</v>
      </c>
      <c r="AS44" s="140" t="e">
        <f t="shared" si="6"/>
        <v>#DIV/0!</v>
      </c>
      <c r="AT44" s="136"/>
      <c r="AU44" s="136"/>
      <c r="AV44" s="467" t="s">
        <v>123</v>
      </c>
      <c r="AW44" s="468" t="e" cm="1">
        <f t="array" ref="AW44">bdRateExtend($G42:$G45,H42:H45,$Z42:$Z45,AA42:AA45)</f>
        <v>#VALUE!</v>
      </c>
      <c r="AX44" s="480"/>
      <c r="AY44" s="480"/>
      <c r="AZ44" s="497"/>
      <c r="BA44" s="497"/>
      <c r="BB44" s="480"/>
      <c r="BC44" s="468" t="e" cm="1">
        <f t="array" ref="BC44">bdRateExtend($G42:$G45,L42:L45,$Z42:$Z45,AE42:AE45)</f>
        <v>#VALUE!</v>
      </c>
      <c r="BD44" s="476"/>
      <c r="BE44" s="468" t="e" cm="1">
        <f t="array" ref="BE44">bdRateExtend($G42:$G45,M42:M45,$Z42:$Z45,AF42:AF45)</f>
        <v>#VALUE!</v>
      </c>
      <c r="BF44" s="476"/>
      <c r="BG44" s="469" t="e" cm="1">
        <f t="array" ref="BG44">bdRateExtend($G42:$G45,N42:N45,$Z42:$Z45,AG42:AG45,"None", FALSE,1)</f>
        <v>#VALUE!</v>
      </c>
      <c r="BH44" s="476"/>
      <c r="BI44" s="469" t="e" cm="1">
        <f t="array" ref="BI44">bdRateExtend($G42:$G45,O42:O45,$Z42:$Z45,AH42:AH45,"None", FALSE,1)</f>
        <v>#VALUE!</v>
      </c>
      <c r="BJ44" s="476"/>
      <c r="BK44" s="468" t="e" cm="1">
        <f t="array" ref="BK44">bdRateExtend($G42:$G45,P42:P45,$Z42:$Z45,AI42:AI45)</f>
        <v>#VALUE!</v>
      </c>
      <c r="BL44" s="476"/>
      <c r="BM44" s="468" t="e" cm="1">
        <f t="array" ref="BM44">bdRateExtend($G42:$G45,Q42:Q45,$Z42:$Z45,AJ42:AJ45)</f>
        <v>#VALUE!</v>
      </c>
      <c r="BN44" s="476"/>
      <c r="BO44" s="468" t="e" cm="1">
        <f t="array" ref="BO44">bdRateExtend($G42:$G45,R42:R45,$Z42:$Z45,AK42:AK45)</f>
        <v>#VALUE!</v>
      </c>
      <c r="BP44" s="480"/>
      <c r="BQ44" s="480"/>
      <c r="BR44" s="480"/>
      <c r="BS44" s="480"/>
      <c r="BT44" s="476"/>
      <c r="BU44" s="463" cm="1">
        <f t="array" ref="BU44">testVMAFRange($G42:$G45,N42:N45,$Z42:$Z45,AG42:AG45)</f>
        <v>0</v>
      </c>
      <c r="BV44" s="465"/>
      <c r="BW44" s="463" cm="1">
        <f t="array" ref="BW44">testVMAFRange($G42:$G45,O42:O45,$Z42:$Z45,AH42:AH45)</f>
        <v>0</v>
      </c>
      <c r="BX44" s="465"/>
    </row>
    <row r="45" spans="1:76" ht="17" customHeight="1" thickBot="1" x14ac:dyDescent="0.4">
      <c r="A45" s="516"/>
      <c r="B45" s="518"/>
      <c r="C45" s="521"/>
      <c r="D45" s="522"/>
      <c r="E45" s="523"/>
      <c r="F45" s="144">
        <v>55</v>
      </c>
      <c r="G45" s="145">
        <f>'Anchor-Still'!L43</f>
        <v>0</v>
      </c>
      <c r="H45" s="146">
        <f>'Anchor-Still'!M43</f>
        <v>0</v>
      </c>
      <c r="I45" s="146">
        <f>'Anchor-Still'!N43</f>
        <v>0</v>
      </c>
      <c r="J45" s="146">
        <f>'Anchor-Still'!O43</f>
        <v>0</v>
      </c>
      <c r="K45" s="146">
        <f>(Summary!$C$58*H45+Summary!$C$59*I45+Summary!$C$60*J45)/Summary!$C$61</f>
        <v>0</v>
      </c>
      <c r="L45" s="146">
        <f>'Anchor-Still'!P43</f>
        <v>0</v>
      </c>
      <c r="M45" s="146">
        <f>'Anchor-Still'!Q43</f>
        <v>0</v>
      </c>
      <c r="N45" s="146">
        <f>'Anchor-Still'!R43</f>
        <v>0</v>
      </c>
      <c r="O45" s="146">
        <f>'Anchor-Still'!S43</f>
        <v>0</v>
      </c>
      <c r="P45" s="146">
        <f>'Anchor-Still'!T43</f>
        <v>0</v>
      </c>
      <c r="Q45" s="146">
        <f>'Anchor-Still'!U43</f>
        <v>0</v>
      </c>
      <c r="R45" s="146">
        <f>'Anchor-Still'!V43</f>
        <v>0</v>
      </c>
      <c r="S45" s="146">
        <f>'Anchor-Still'!W43</f>
        <v>0</v>
      </c>
      <c r="T45" s="146">
        <f>'Anchor-Still'!X43</f>
        <v>0</v>
      </c>
      <c r="U45" s="146">
        <f>10*LOG10(1/((Summary!$C$75/10^(R45/10)+Summary!$C$76/10^(S45/10)+Summary!$C$77/10^(T45/10))/Summary!$C$78))</f>
        <v>0</v>
      </c>
      <c r="V45" s="146">
        <f>'Anchor-Still'!Y43</f>
        <v>0</v>
      </c>
      <c r="W45" s="146">
        <f>'Anchor-Still'!Z43</f>
        <v>0</v>
      </c>
      <c r="X45" s="147">
        <f t="shared" si="3"/>
        <v>0</v>
      </c>
      <c r="Y45" s="133"/>
      <c r="Z45" s="145">
        <f>'Test-Still'!L43</f>
        <v>0</v>
      </c>
      <c r="AA45" s="146">
        <f>'Test-Still'!M43</f>
        <v>0</v>
      </c>
      <c r="AB45" s="146">
        <f>'Test-Still'!N43</f>
        <v>0</v>
      </c>
      <c r="AC45" s="146">
        <f>'Test-Still'!O43</f>
        <v>0</v>
      </c>
      <c r="AD45" s="146">
        <f>(Summary!$C$58*AA45+Summary!$C$59*AB45+Summary!$C$60*AC45)/Summary!$C$61</f>
        <v>0</v>
      </c>
      <c r="AE45" s="146">
        <f>'Test-Still'!P43</f>
        <v>0</v>
      </c>
      <c r="AF45" s="146">
        <f>'Test-Still'!Q43</f>
        <v>0</v>
      </c>
      <c r="AG45" s="146">
        <f>'Test-Still'!R43</f>
        <v>0</v>
      </c>
      <c r="AH45" s="146">
        <f>'Test-Still'!S43</f>
        <v>0</v>
      </c>
      <c r="AI45" s="146">
        <f>'Test-Still'!T43</f>
        <v>0</v>
      </c>
      <c r="AJ45" s="146">
        <f>'Test-Still'!U43</f>
        <v>0</v>
      </c>
      <c r="AK45" s="146">
        <f>'Test-Still'!V43</f>
        <v>0</v>
      </c>
      <c r="AL45" s="146">
        <f>'Test-Still'!W43</f>
        <v>0</v>
      </c>
      <c r="AM45" s="146">
        <f>'Test-Still'!X43</f>
        <v>0</v>
      </c>
      <c r="AN45" s="146">
        <f>10*LOG10(1/((Summary!$C$75/10^(AK45/10)+Summary!$C$76/10^(AL45/10)+Summary!$C$77/10^(AM45/10))/Summary!$C$78))</f>
        <v>0</v>
      </c>
      <c r="AO45" s="146">
        <f>'Test-Still'!Y43</f>
        <v>0</v>
      </c>
      <c r="AP45" s="146">
        <f>'Test-Still'!Z43</f>
        <v>0</v>
      </c>
      <c r="AQ45" s="147">
        <f t="shared" si="4"/>
        <v>0</v>
      </c>
      <c r="AR45" s="145" t="e">
        <f t="shared" si="5"/>
        <v>#DIV/0!</v>
      </c>
      <c r="AS45" s="146" t="e">
        <f t="shared" si="6"/>
        <v>#DIV/0!</v>
      </c>
      <c r="AT45" s="136"/>
      <c r="AU45" s="136"/>
      <c r="AV45" s="470"/>
      <c r="AW45" s="471"/>
      <c r="AX45" s="481"/>
      <c r="AY45" s="481"/>
      <c r="AZ45" s="498"/>
      <c r="BA45" s="498"/>
      <c r="BB45" s="481"/>
      <c r="BC45" s="471"/>
      <c r="BD45" s="477"/>
      <c r="BE45" s="471"/>
      <c r="BF45" s="477"/>
      <c r="BG45" s="472"/>
      <c r="BH45" s="477"/>
      <c r="BI45" s="472"/>
      <c r="BJ45" s="477"/>
      <c r="BK45" s="471"/>
      <c r="BL45" s="477"/>
      <c r="BM45" s="471"/>
      <c r="BN45" s="477"/>
      <c r="BO45" s="471"/>
      <c r="BP45" s="481"/>
      <c r="BQ45" s="481"/>
      <c r="BR45" s="481"/>
      <c r="BS45" s="481"/>
      <c r="BT45" s="477"/>
      <c r="BU45" s="473"/>
      <c r="BV45" s="466"/>
      <c r="BW45" s="473"/>
      <c r="BX45" s="466"/>
    </row>
    <row r="46" spans="1:76" ht="17" customHeight="1" x14ac:dyDescent="0.35">
      <c r="A46" s="516"/>
      <c r="B46" s="482" t="s">
        <v>220</v>
      </c>
      <c r="C46" s="519" t="s">
        <v>167</v>
      </c>
      <c r="D46" s="489"/>
      <c r="E46" s="492">
        <v>8</v>
      </c>
      <c r="F46" s="129">
        <v>15</v>
      </c>
      <c r="G46" s="130">
        <f>'Anchor-Still'!L44</f>
        <v>0</v>
      </c>
      <c r="H46" s="131">
        <f>'Anchor-Still'!M44</f>
        <v>0</v>
      </c>
      <c r="I46" s="131">
        <f>'Anchor-Still'!N44</f>
        <v>0</v>
      </c>
      <c r="J46" s="131">
        <f>'Anchor-Still'!O44</f>
        <v>0</v>
      </c>
      <c r="K46" s="131">
        <f>(Summary!$C$58*H46+Summary!$C$59*I46+Summary!$C$60*J46)/Summary!$C$61</f>
        <v>0</v>
      </c>
      <c r="L46" s="131">
        <f>'Anchor-Still'!P44</f>
        <v>0</v>
      </c>
      <c r="M46" s="131">
        <f>'Anchor-Still'!Q44</f>
        <v>0</v>
      </c>
      <c r="N46" s="131">
        <f>'Anchor-Still'!R44</f>
        <v>0</v>
      </c>
      <c r="O46" s="131">
        <f>'Anchor-Still'!S44</f>
        <v>0</v>
      </c>
      <c r="P46" s="131">
        <f>'Anchor-Still'!T44</f>
        <v>0</v>
      </c>
      <c r="Q46" s="131">
        <f>'Anchor-Still'!U44</f>
        <v>0</v>
      </c>
      <c r="R46" s="131">
        <f>'Anchor-Still'!V44</f>
        <v>0</v>
      </c>
      <c r="S46" s="131">
        <f>'Anchor-Still'!W44</f>
        <v>0</v>
      </c>
      <c r="T46" s="131">
        <f>'Anchor-Still'!X44</f>
        <v>0</v>
      </c>
      <c r="U46" s="131">
        <f>10*LOG10(1/((Summary!$C$75/10^(R46/10)+Summary!$C$76/10^(S46/10)+Summary!$C$77/10^(T46/10))/Summary!$C$78))</f>
        <v>0</v>
      </c>
      <c r="V46" s="131">
        <f>'Anchor-Still'!Y44</f>
        <v>0</v>
      </c>
      <c r="W46" s="131">
        <f>'Anchor-Still'!Z44</f>
        <v>0</v>
      </c>
      <c r="X46" s="132">
        <f t="shared" si="3"/>
        <v>0</v>
      </c>
      <c r="Y46" s="133"/>
      <c r="Z46" s="130">
        <f>'Test-Still'!L44</f>
        <v>0</v>
      </c>
      <c r="AA46" s="131">
        <f>'Test-Still'!M44</f>
        <v>0</v>
      </c>
      <c r="AB46" s="131">
        <f>'Test-Still'!N44</f>
        <v>0</v>
      </c>
      <c r="AC46" s="131">
        <f>'Test-Still'!O44</f>
        <v>0</v>
      </c>
      <c r="AD46" s="131">
        <f>(Summary!$C$58*AA46+Summary!$C$59*AB46+Summary!$C$60*AC46)/Summary!$C$61</f>
        <v>0</v>
      </c>
      <c r="AE46" s="131">
        <f>'Test-Still'!P44</f>
        <v>0</v>
      </c>
      <c r="AF46" s="131">
        <f>'Test-Still'!Q44</f>
        <v>0</v>
      </c>
      <c r="AG46" s="131">
        <f>'Test-Still'!R44</f>
        <v>0</v>
      </c>
      <c r="AH46" s="131">
        <f>'Test-Still'!S44</f>
        <v>0</v>
      </c>
      <c r="AI46" s="131">
        <f>'Test-Still'!T44</f>
        <v>0</v>
      </c>
      <c r="AJ46" s="131">
        <f>'Test-Still'!U44</f>
        <v>0</v>
      </c>
      <c r="AK46" s="131">
        <f>'Test-Still'!V44</f>
        <v>0</v>
      </c>
      <c r="AL46" s="131">
        <f>'Test-Still'!W44</f>
        <v>0</v>
      </c>
      <c r="AM46" s="131">
        <f>'Test-Still'!X44</f>
        <v>0</v>
      </c>
      <c r="AN46" s="131">
        <f>10*LOG10(1/((Summary!$C$75/10^(AK46/10)+Summary!$C$76/10^(AL46/10)+Summary!$C$77/10^(AM46/10))/Summary!$C$78))</f>
        <v>0</v>
      </c>
      <c r="AO46" s="131">
        <f>'Test-Still'!Y44</f>
        <v>0</v>
      </c>
      <c r="AP46" s="131">
        <f>'Test-Still'!Z44</f>
        <v>0</v>
      </c>
      <c r="AQ46" s="132">
        <f t="shared" si="4"/>
        <v>0</v>
      </c>
      <c r="AR46" s="130" t="e">
        <f t="shared" si="5"/>
        <v>#DIV/0!</v>
      </c>
      <c r="AS46" s="131" t="e">
        <f t="shared" si="6"/>
        <v>#DIV/0!</v>
      </c>
      <c r="AT46" s="136"/>
      <c r="AU46" s="136"/>
      <c r="AV46" s="495" t="s">
        <v>121</v>
      </c>
      <c r="AW46" s="478" t="e" cm="1">
        <f t="array" ref="AW46">bdRateExtend($G46:$G49,H46:H49,$Z46:$Z49,AA46:AA49)</f>
        <v>#VALUE!</v>
      </c>
      <c r="AX46" s="479" t="e" cm="1">
        <f t="array" ref="AX46">bdRateExtend($G46:$G51,H46:H51,$Z46:$Z51,AA46:AA51)</f>
        <v>#VALUE!</v>
      </c>
      <c r="AY46" s="479" t="e" cm="1">
        <f t="array" ref="AY46">bdRateExtend($G46:$G51,I46:I51,$Z46:$Z51,AB46:AB51)</f>
        <v>#VALUE!</v>
      </c>
      <c r="AZ46" s="496" t="e" cm="1">
        <f t="array" ref="AZ46">bdRateExtend($G46:$G51,J46:J51,$Z46:$Z51,AC46:AC51)</f>
        <v>#VALUE!</v>
      </c>
      <c r="BA46" s="496" t="e" cm="1">
        <f t="array" ref="BA46">bdRateExtend($G46:$G51,K46:K51,$Z46:$Z51,AD46:AD51)</f>
        <v>#VALUE!</v>
      </c>
      <c r="BB46" s="479" t="e">
        <f>(Summary!$C$89*AX46+Summary!$C$90*AY46+Summary!$C$91*AZ46)/Summary!$C$92</f>
        <v>#VALUE!</v>
      </c>
      <c r="BC46" s="478" t="e" cm="1">
        <f t="array" ref="BC46">bdRateExtend($G46:$G49,L46:L49,$Z46:$Z49,AE46:AE49)</f>
        <v>#VALUE!</v>
      </c>
      <c r="BD46" s="475" t="e" cm="1">
        <f t="array" ref="BD46">bdRateExtend($G46:$G51,L46:L51,$Z46:$Z51,AE46:AE51)</f>
        <v>#VALUE!</v>
      </c>
      <c r="BE46" s="478" t="e" cm="1">
        <f t="array" ref="BE46">bdRateExtend($G46:$G49,M46:M49,$Z46:$Z49,AF46:AF49)</f>
        <v>#VALUE!</v>
      </c>
      <c r="BF46" s="475" t="e" cm="1">
        <f t="array" ref="BF46">bdRateExtend($G46:$G51,M46:M51,$Z46:$Z51,AF46:AF51)</f>
        <v>#VALUE!</v>
      </c>
      <c r="BG46" s="474" t="e" cm="1">
        <f t="array" ref="BG46">bdRateExtend($G46:$G49,N46:N49,$Z46:$Z49,AG46:AG49,"None", FALSE,1)</f>
        <v>#VALUE!</v>
      </c>
      <c r="BH46" s="475" t="e" cm="1">
        <f t="array" ref="BH46">bdRateExtend($G46:$G51,N46:N51,$Z46:$Z51,AG46:AG51,"None", FALSE,1)</f>
        <v>#VALUE!</v>
      </c>
      <c r="BI46" s="474" t="e" cm="1">
        <f t="array" ref="BI46">bdRateExtend($G46:$G49,O46:O49,$Z46:$Z49,AH46:AH49,"None", FALSE,1)</f>
        <v>#VALUE!</v>
      </c>
      <c r="BJ46" s="475" t="e" cm="1">
        <f t="array" ref="BJ46">bdRateExtend($G46:$G51,O46:O51,$Z46:$Z51,AH46:AH51,"None", FALSE,1)</f>
        <v>#VALUE!</v>
      </c>
      <c r="BK46" s="478" t="e" cm="1">
        <f t="array" ref="BK46">bdRateExtend($G46:$G49,P46:P49,$Z46:$Z49,AI46:AI49)</f>
        <v>#VALUE!</v>
      </c>
      <c r="BL46" s="475" t="e" cm="1">
        <f t="array" ref="BL46">bdRateExtend($G46:$G51,P46:P51,$Z46:$Z51,AI46:AI51)</f>
        <v>#VALUE!</v>
      </c>
      <c r="BM46" s="478" t="e" cm="1">
        <f t="array" ref="BM46">bdRateExtend($G46:$G49,Q46:Q49,$Z46:$Z49,AJ46:AJ49)</f>
        <v>#VALUE!</v>
      </c>
      <c r="BN46" s="475" t="e" cm="1">
        <f t="array" ref="BN46">bdRateExtend($G46:$G51,Q46:Q51,$Z46:$Z51,AJ46:AJ51)</f>
        <v>#VALUE!</v>
      </c>
      <c r="BO46" s="478" t="e" cm="1">
        <f t="array" ref="BO46">bdRateExtend($G46:$G49,R46:R49,$Z46:$Z49,AK46:AK49)</f>
        <v>#VALUE!</v>
      </c>
      <c r="BP46" s="479" t="e" cm="1">
        <f t="array" ref="BP46">bdRateExtend($G46:$G51,R46:R51,$Z46:$Z51,AK46:AK51)</f>
        <v>#VALUE!</v>
      </c>
      <c r="BQ46" s="479" t="e" cm="1">
        <f t="array" ref="BQ46">bdRateExtend($G46:$G51,S46:S51,$Z46:$Z51,AL46:AL51)</f>
        <v>#VALUE!</v>
      </c>
      <c r="BR46" s="479" t="e" cm="1">
        <f t="array" ref="BR46">bdRateExtend($G46:$G51,T46:T51,$Z46:$Z51,AM46:AM51)</f>
        <v>#VALUE!</v>
      </c>
      <c r="BS46" s="479" t="e" cm="1">
        <f t="array" ref="BS46">bdRateExtend($G46:$G51,U46:U51,$Z46:$Z51,AN46:AN51)</f>
        <v>#VALUE!</v>
      </c>
      <c r="BT46" s="576" t="e">
        <f>(Summary!$C$103*BP46+Summary!$C$104*BQ46+Summary!$C$105*BR46)/Summary!$C$106</f>
        <v>#VALUE!</v>
      </c>
      <c r="BU46" s="462" cm="1">
        <f t="array" ref="BU46">testVMAFRange($G46:$G49,N46:N49,$Z46:$Z49,AG46:AG49)</f>
        <v>0</v>
      </c>
      <c r="BV46" s="464" cm="1">
        <f t="array" ref="BV46">testVMAFRange($G46:$G51,N46:N51,$Z46:$Z51,AG46:AG51)</f>
        <v>0</v>
      </c>
      <c r="BW46" s="462" cm="1">
        <f t="array" ref="BW46">testVMAFRange($G46:$G49,O46:O49,$Z46:$Z49,AH46:AH49)</f>
        <v>0</v>
      </c>
      <c r="BX46" s="464" cm="1">
        <f t="array" ref="BX46">testVMAFRange($G46:$G51,O46:O51,$Z46:$Z51,AH46:AH51)</f>
        <v>0</v>
      </c>
    </row>
    <row r="47" spans="1:76" ht="17" customHeight="1" x14ac:dyDescent="0.35">
      <c r="A47" s="516"/>
      <c r="B47" s="483"/>
      <c r="C47" s="520"/>
      <c r="D47" s="490"/>
      <c r="E47" s="493"/>
      <c r="F47" s="138">
        <v>23</v>
      </c>
      <c r="G47" s="139">
        <f>'Anchor-Still'!L45</f>
        <v>0</v>
      </c>
      <c r="H47" s="140">
        <f>'Anchor-Still'!M45</f>
        <v>0</v>
      </c>
      <c r="I47" s="140">
        <f>'Anchor-Still'!N45</f>
        <v>0</v>
      </c>
      <c r="J47" s="140">
        <f>'Anchor-Still'!O45</f>
        <v>0</v>
      </c>
      <c r="K47" s="140">
        <f>(Summary!$C$58*H47+Summary!$C$59*I47+Summary!$C$60*J47)/Summary!$C$61</f>
        <v>0</v>
      </c>
      <c r="L47" s="140">
        <f>'Anchor-Still'!P45</f>
        <v>0</v>
      </c>
      <c r="M47" s="140">
        <f>'Anchor-Still'!Q45</f>
        <v>0</v>
      </c>
      <c r="N47" s="140">
        <f>'Anchor-Still'!R45</f>
        <v>0</v>
      </c>
      <c r="O47" s="140">
        <f>'Anchor-Still'!S45</f>
        <v>0</v>
      </c>
      <c r="P47" s="140">
        <f>'Anchor-Still'!T45</f>
        <v>0</v>
      </c>
      <c r="Q47" s="140">
        <f>'Anchor-Still'!U45</f>
        <v>0</v>
      </c>
      <c r="R47" s="140">
        <f>'Anchor-Still'!V45</f>
        <v>0</v>
      </c>
      <c r="S47" s="140">
        <f>'Anchor-Still'!W45</f>
        <v>0</v>
      </c>
      <c r="T47" s="140">
        <f>'Anchor-Still'!X45</f>
        <v>0</v>
      </c>
      <c r="U47" s="140">
        <f>10*LOG10(1/((Summary!$C$75/10^(R47/10)+Summary!$C$76/10^(S47/10)+Summary!$C$77/10^(T47/10))/Summary!$C$78))</f>
        <v>0</v>
      </c>
      <c r="V47" s="140">
        <f>'Anchor-Still'!Y45</f>
        <v>0</v>
      </c>
      <c r="W47" s="140">
        <f>'Anchor-Still'!Z45</f>
        <v>0</v>
      </c>
      <c r="X47" s="141">
        <f t="shared" si="3"/>
        <v>0</v>
      </c>
      <c r="Y47" s="133"/>
      <c r="Z47" s="139">
        <f>'Test-Still'!L45</f>
        <v>0</v>
      </c>
      <c r="AA47" s="140">
        <f>'Test-Still'!M45</f>
        <v>0</v>
      </c>
      <c r="AB47" s="140">
        <f>'Test-Still'!N45</f>
        <v>0</v>
      </c>
      <c r="AC47" s="140">
        <f>'Test-Still'!O45</f>
        <v>0</v>
      </c>
      <c r="AD47" s="140">
        <f>(Summary!$C$58*AA47+Summary!$C$59*AB47+Summary!$C$60*AC47)/Summary!$C$61</f>
        <v>0</v>
      </c>
      <c r="AE47" s="140">
        <f>'Test-Still'!P45</f>
        <v>0</v>
      </c>
      <c r="AF47" s="140">
        <f>'Test-Still'!Q45</f>
        <v>0</v>
      </c>
      <c r="AG47" s="140">
        <f>'Test-Still'!R45</f>
        <v>0</v>
      </c>
      <c r="AH47" s="140">
        <f>'Test-Still'!S45</f>
        <v>0</v>
      </c>
      <c r="AI47" s="140">
        <f>'Test-Still'!T45</f>
        <v>0</v>
      </c>
      <c r="AJ47" s="140">
        <f>'Test-Still'!U45</f>
        <v>0</v>
      </c>
      <c r="AK47" s="140">
        <f>'Test-Still'!V45</f>
        <v>0</v>
      </c>
      <c r="AL47" s="140">
        <f>'Test-Still'!W45</f>
        <v>0</v>
      </c>
      <c r="AM47" s="140">
        <f>'Test-Still'!X45</f>
        <v>0</v>
      </c>
      <c r="AN47" s="140">
        <f>10*LOG10(1/((Summary!$C$75/10^(AK47/10)+Summary!$C$76/10^(AL47/10)+Summary!$C$77/10^(AM47/10))/Summary!$C$78))</f>
        <v>0</v>
      </c>
      <c r="AO47" s="140">
        <f>'Test-Still'!Y45</f>
        <v>0</v>
      </c>
      <c r="AP47" s="140">
        <f>'Test-Still'!Z45</f>
        <v>0</v>
      </c>
      <c r="AQ47" s="141">
        <f t="shared" si="4"/>
        <v>0</v>
      </c>
      <c r="AR47" s="139" t="e">
        <f t="shared" si="5"/>
        <v>#DIV/0!</v>
      </c>
      <c r="AS47" s="140" t="e">
        <f t="shared" si="6"/>
        <v>#DIV/0!</v>
      </c>
      <c r="AT47" s="136"/>
      <c r="AU47" s="136"/>
      <c r="AV47" s="467"/>
      <c r="AW47" s="468"/>
      <c r="AX47" s="480"/>
      <c r="AY47" s="480"/>
      <c r="AZ47" s="497"/>
      <c r="BA47" s="497"/>
      <c r="BB47" s="480"/>
      <c r="BC47" s="468"/>
      <c r="BD47" s="476"/>
      <c r="BE47" s="468"/>
      <c r="BF47" s="476"/>
      <c r="BG47" s="469"/>
      <c r="BH47" s="476"/>
      <c r="BI47" s="469"/>
      <c r="BJ47" s="476"/>
      <c r="BK47" s="468"/>
      <c r="BL47" s="476"/>
      <c r="BM47" s="468"/>
      <c r="BN47" s="476"/>
      <c r="BO47" s="468"/>
      <c r="BP47" s="480"/>
      <c r="BQ47" s="480"/>
      <c r="BR47" s="480"/>
      <c r="BS47" s="480"/>
      <c r="BT47" s="476"/>
      <c r="BU47" s="463"/>
      <c r="BV47" s="465"/>
      <c r="BW47" s="463"/>
      <c r="BX47" s="465"/>
    </row>
    <row r="48" spans="1:76" ht="17" customHeight="1" x14ac:dyDescent="0.35">
      <c r="A48" s="516"/>
      <c r="B48" s="483"/>
      <c r="C48" s="520"/>
      <c r="D48" s="490"/>
      <c r="E48" s="493"/>
      <c r="F48" s="138">
        <v>31</v>
      </c>
      <c r="G48" s="139">
        <f>'Anchor-Still'!L46</f>
        <v>0</v>
      </c>
      <c r="H48" s="140">
        <f>'Anchor-Still'!M46</f>
        <v>0</v>
      </c>
      <c r="I48" s="140">
        <f>'Anchor-Still'!N46</f>
        <v>0</v>
      </c>
      <c r="J48" s="140">
        <f>'Anchor-Still'!O46</f>
        <v>0</v>
      </c>
      <c r="K48" s="140">
        <f>(Summary!$C$58*H48+Summary!$C$59*I48+Summary!$C$60*J48)/Summary!$C$61</f>
        <v>0</v>
      </c>
      <c r="L48" s="140">
        <f>'Anchor-Still'!P46</f>
        <v>0</v>
      </c>
      <c r="M48" s="140">
        <f>'Anchor-Still'!Q46</f>
        <v>0</v>
      </c>
      <c r="N48" s="140">
        <f>'Anchor-Still'!R46</f>
        <v>0</v>
      </c>
      <c r="O48" s="140">
        <f>'Anchor-Still'!S46</f>
        <v>0</v>
      </c>
      <c r="P48" s="140">
        <f>'Anchor-Still'!T46</f>
        <v>0</v>
      </c>
      <c r="Q48" s="140">
        <f>'Anchor-Still'!U46</f>
        <v>0</v>
      </c>
      <c r="R48" s="140">
        <f>'Anchor-Still'!V46</f>
        <v>0</v>
      </c>
      <c r="S48" s="140">
        <f>'Anchor-Still'!W46</f>
        <v>0</v>
      </c>
      <c r="T48" s="140">
        <f>'Anchor-Still'!X46</f>
        <v>0</v>
      </c>
      <c r="U48" s="140">
        <f>10*LOG10(1/((Summary!$C$75/10^(R48/10)+Summary!$C$76/10^(S48/10)+Summary!$C$77/10^(T48/10))/Summary!$C$78))</f>
        <v>0</v>
      </c>
      <c r="V48" s="140">
        <f>'Anchor-Still'!Y46</f>
        <v>0</v>
      </c>
      <c r="W48" s="140">
        <f>'Anchor-Still'!Z46</f>
        <v>0</v>
      </c>
      <c r="X48" s="141">
        <f t="shared" si="3"/>
        <v>0</v>
      </c>
      <c r="Y48" s="133"/>
      <c r="Z48" s="139">
        <f>'Test-Still'!L46</f>
        <v>0</v>
      </c>
      <c r="AA48" s="140">
        <f>'Test-Still'!M46</f>
        <v>0</v>
      </c>
      <c r="AB48" s="140">
        <f>'Test-Still'!N46</f>
        <v>0</v>
      </c>
      <c r="AC48" s="140">
        <f>'Test-Still'!O46</f>
        <v>0</v>
      </c>
      <c r="AD48" s="140">
        <f>(Summary!$C$58*AA48+Summary!$C$59*AB48+Summary!$C$60*AC48)/Summary!$C$61</f>
        <v>0</v>
      </c>
      <c r="AE48" s="140">
        <f>'Test-Still'!P46</f>
        <v>0</v>
      </c>
      <c r="AF48" s="140">
        <f>'Test-Still'!Q46</f>
        <v>0</v>
      </c>
      <c r="AG48" s="140">
        <f>'Test-Still'!R46</f>
        <v>0</v>
      </c>
      <c r="AH48" s="140">
        <f>'Test-Still'!S46</f>
        <v>0</v>
      </c>
      <c r="AI48" s="140">
        <f>'Test-Still'!T46</f>
        <v>0</v>
      </c>
      <c r="AJ48" s="140">
        <f>'Test-Still'!U46</f>
        <v>0</v>
      </c>
      <c r="AK48" s="140">
        <f>'Test-Still'!V46</f>
        <v>0</v>
      </c>
      <c r="AL48" s="140">
        <f>'Test-Still'!W46</f>
        <v>0</v>
      </c>
      <c r="AM48" s="140">
        <f>'Test-Still'!X46</f>
        <v>0</v>
      </c>
      <c r="AN48" s="140">
        <f>10*LOG10(1/((Summary!$C$75/10^(AK48/10)+Summary!$C$76/10^(AL48/10)+Summary!$C$77/10^(AM48/10))/Summary!$C$78))</f>
        <v>0</v>
      </c>
      <c r="AO48" s="140">
        <f>'Test-Still'!Y46</f>
        <v>0</v>
      </c>
      <c r="AP48" s="140">
        <f>'Test-Still'!Z46</f>
        <v>0</v>
      </c>
      <c r="AQ48" s="141">
        <f t="shared" si="4"/>
        <v>0</v>
      </c>
      <c r="AR48" s="139" t="e">
        <f t="shared" si="5"/>
        <v>#DIV/0!</v>
      </c>
      <c r="AS48" s="140" t="e">
        <f t="shared" si="6"/>
        <v>#DIV/0!</v>
      </c>
      <c r="AT48" s="136"/>
      <c r="AU48" s="136"/>
      <c r="AV48" s="467" t="s">
        <v>122</v>
      </c>
      <c r="AW48" s="468" t="e" cm="1">
        <f t="array" ref="AW48">bdRateExtend($G47:$G50,H47:H50,$Z47:$Z50,AA47:AA50)</f>
        <v>#VALUE!</v>
      </c>
      <c r="AX48" s="480"/>
      <c r="AY48" s="480"/>
      <c r="AZ48" s="497"/>
      <c r="BA48" s="497"/>
      <c r="BB48" s="480"/>
      <c r="BC48" s="468" t="e" cm="1">
        <f t="array" ref="BC48">bdRateExtend($G47:$G50,L47:L50,$Z47:$Z50,AE47:AE50)</f>
        <v>#VALUE!</v>
      </c>
      <c r="BD48" s="476"/>
      <c r="BE48" s="468" t="e" cm="1">
        <f t="array" ref="BE48">bdRateExtend($G47:$G50,M47:M50,$Z47:$Z50,AF47:AF50)</f>
        <v>#VALUE!</v>
      </c>
      <c r="BF48" s="476"/>
      <c r="BG48" s="469" t="e" cm="1">
        <f t="array" ref="BG48">bdRateExtend($G47:$G50,N47:N50,$Z47:$Z50,AG47:AG50,"None", FALSE,1)</f>
        <v>#VALUE!</v>
      </c>
      <c r="BH48" s="476"/>
      <c r="BI48" s="469" t="e" cm="1">
        <f t="array" ref="BI48">bdRateExtend($G47:$G50,O47:O50,$Z47:$Z50,AH47:AH50,"None", FALSE,1)</f>
        <v>#VALUE!</v>
      </c>
      <c r="BJ48" s="476"/>
      <c r="BK48" s="468" t="e" cm="1">
        <f t="array" ref="BK48">bdRateExtend($G47:$G50,P47:P50,$Z47:$Z50,AI47:AI50)</f>
        <v>#VALUE!</v>
      </c>
      <c r="BL48" s="476"/>
      <c r="BM48" s="468" t="e" cm="1">
        <f t="array" ref="BM48">bdRateExtend($G47:$G50,Q47:Q50,$Z47:$Z50,AJ47:AJ50)</f>
        <v>#VALUE!</v>
      </c>
      <c r="BN48" s="476"/>
      <c r="BO48" s="468" t="e" cm="1">
        <f t="array" ref="BO48">bdRateExtend($G47:$G50,R47:R50,$Z47:$Z50,AK47:AK50)</f>
        <v>#VALUE!</v>
      </c>
      <c r="BP48" s="480"/>
      <c r="BQ48" s="480"/>
      <c r="BR48" s="480"/>
      <c r="BS48" s="480"/>
      <c r="BT48" s="476"/>
      <c r="BU48" s="463" cm="1">
        <f t="array" ref="BU48">testVMAFRange($G47:$G50,N47:N50,$Z47:$Z50,AG47:AG50)</f>
        <v>0</v>
      </c>
      <c r="BV48" s="465"/>
      <c r="BW48" s="463" cm="1">
        <f t="array" ref="BW48">testVMAFRange($G47:$G50,O47:O50,$Z47:$Z50,AH47:AH50)</f>
        <v>0</v>
      </c>
      <c r="BX48" s="465"/>
    </row>
    <row r="49" spans="1:76" ht="17" customHeight="1" x14ac:dyDescent="0.35">
      <c r="A49" s="516"/>
      <c r="B49" s="483"/>
      <c r="C49" s="520"/>
      <c r="D49" s="490"/>
      <c r="E49" s="493"/>
      <c r="F49" s="138">
        <v>39</v>
      </c>
      <c r="G49" s="139">
        <f>'Anchor-Still'!L47</f>
        <v>0</v>
      </c>
      <c r="H49" s="140">
        <f>'Anchor-Still'!M47</f>
        <v>0</v>
      </c>
      <c r="I49" s="140">
        <f>'Anchor-Still'!N47</f>
        <v>0</v>
      </c>
      <c r="J49" s="140">
        <f>'Anchor-Still'!O47</f>
        <v>0</v>
      </c>
      <c r="K49" s="140">
        <f>(Summary!$C$58*H49+Summary!$C$59*I49+Summary!$C$60*J49)/Summary!$C$61</f>
        <v>0</v>
      </c>
      <c r="L49" s="140">
        <f>'Anchor-Still'!P47</f>
        <v>0</v>
      </c>
      <c r="M49" s="140">
        <f>'Anchor-Still'!Q47</f>
        <v>0</v>
      </c>
      <c r="N49" s="140">
        <f>'Anchor-Still'!R47</f>
        <v>0</v>
      </c>
      <c r="O49" s="140">
        <f>'Anchor-Still'!S47</f>
        <v>0</v>
      </c>
      <c r="P49" s="140">
        <f>'Anchor-Still'!T47</f>
        <v>0</v>
      </c>
      <c r="Q49" s="140">
        <f>'Anchor-Still'!U47</f>
        <v>0</v>
      </c>
      <c r="R49" s="140">
        <f>'Anchor-Still'!V47</f>
        <v>0</v>
      </c>
      <c r="S49" s="140">
        <f>'Anchor-Still'!W47</f>
        <v>0</v>
      </c>
      <c r="T49" s="140">
        <f>'Anchor-Still'!X47</f>
        <v>0</v>
      </c>
      <c r="U49" s="140">
        <f>10*LOG10(1/((Summary!$C$75/10^(R49/10)+Summary!$C$76/10^(S49/10)+Summary!$C$77/10^(T49/10))/Summary!$C$78))</f>
        <v>0</v>
      </c>
      <c r="V49" s="140">
        <f>'Anchor-Still'!Y47</f>
        <v>0</v>
      </c>
      <c r="W49" s="140">
        <f>'Anchor-Still'!Z47</f>
        <v>0</v>
      </c>
      <c r="X49" s="141">
        <f t="shared" si="3"/>
        <v>0</v>
      </c>
      <c r="Y49" s="133"/>
      <c r="Z49" s="139">
        <f>'Test-Still'!L47</f>
        <v>0</v>
      </c>
      <c r="AA49" s="140">
        <f>'Test-Still'!M47</f>
        <v>0</v>
      </c>
      <c r="AB49" s="140">
        <f>'Test-Still'!N47</f>
        <v>0</v>
      </c>
      <c r="AC49" s="140">
        <f>'Test-Still'!O47</f>
        <v>0</v>
      </c>
      <c r="AD49" s="140">
        <f>(Summary!$C$58*AA49+Summary!$C$59*AB49+Summary!$C$60*AC49)/Summary!$C$61</f>
        <v>0</v>
      </c>
      <c r="AE49" s="140">
        <f>'Test-Still'!P47</f>
        <v>0</v>
      </c>
      <c r="AF49" s="140">
        <f>'Test-Still'!Q47</f>
        <v>0</v>
      </c>
      <c r="AG49" s="140">
        <f>'Test-Still'!R47</f>
        <v>0</v>
      </c>
      <c r="AH49" s="140">
        <f>'Test-Still'!S47</f>
        <v>0</v>
      </c>
      <c r="AI49" s="140">
        <f>'Test-Still'!T47</f>
        <v>0</v>
      </c>
      <c r="AJ49" s="140">
        <f>'Test-Still'!U47</f>
        <v>0</v>
      </c>
      <c r="AK49" s="140">
        <f>'Test-Still'!V47</f>
        <v>0</v>
      </c>
      <c r="AL49" s="140">
        <f>'Test-Still'!W47</f>
        <v>0</v>
      </c>
      <c r="AM49" s="140">
        <f>'Test-Still'!X47</f>
        <v>0</v>
      </c>
      <c r="AN49" s="140">
        <f>10*LOG10(1/((Summary!$C$75/10^(AK49/10)+Summary!$C$76/10^(AL49/10)+Summary!$C$77/10^(AM49/10))/Summary!$C$78))</f>
        <v>0</v>
      </c>
      <c r="AO49" s="140">
        <f>'Test-Still'!Y47</f>
        <v>0</v>
      </c>
      <c r="AP49" s="140">
        <f>'Test-Still'!Z47</f>
        <v>0</v>
      </c>
      <c r="AQ49" s="141">
        <f t="shared" si="4"/>
        <v>0</v>
      </c>
      <c r="AR49" s="139" t="e">
        <f t="shared" si="5"/>
        <v>#DIV/0!</v>
      </c>
      <c r="AS49" s="140" t="e">
        <f t="shared" si="6"/>
        <v>#DIV/0!</v>
      </c>
      <c r="AT49" s="136"/>
      <c r="AU49" s="136"/>
      <c r="AV49" s="467"/>
      <c r="AW49" s="468"/>
      <c r="AX49" s="480"/>
      <c r="AY49" s="480"/>
      <c r="AZ49" s="497"/>
      <c r="BA49" s="497"/>
      <c r="BB49" s="480"/>
      <c r="BC49" s="468"/>
      <c r="BD49" s="476"/>
      <c r="BE49" s="468"/>
      <c r="BF49" s="476"/>
      <c r="BG49" s="469"/>
      <c r="BH49" s="476"/>
      <c r="BI49" s="469"/>
      <c r="BJ49" s="476"/>
      <c r="BK49" s="468"/>
      <c r="BL49" s="476"/>
      <c r="BM49" s="468"/>
      <c r="BN49" s="476"/>
      <c r="BO49" s="468"/>
      <c r="BP49" s="480"/>
      <c r="BQ49" s="480"/>
      <c r="BR49" s="480"/>
      <c r="BS49" s="480"/>
      <c r="BT49" s="476"/>
      <c r="BU49" s="463"/>
      <c r="BV49" s="465"/>
      <c r="BW49" s="463"/>
      <c r="BX49" s="465"/>
    </row>
    <row r="50" spans="1:76" ht="17" customHeight="1" x14ac:dyDescent="0.35">
      <c r="A50" s="516"/>
      <c r="B50" s="483"/>
      <c r="C50" s="520"/>
      <c r="D50" s="490"/>
      <c r="E50" s="493"/>
      <c r="F50" s="138">
        <v>47</v>
      </c>
      <c r="G50" s="139">
        <f>'Anchor-Still'!L48</f>
        <v>0</v>
      </c>
      <c r="H50" s="140">
        <f>'Anchor-Still'!M48</f>
        <v>0</v>
      </c>
      <c r="I50" s="140">
        <f>'Anchor-Still'!N48</f>
        <v>0</v>
      </c>
      <c r="J50" s="140">
        <f>'Anchor-Still'!O48</f>
        <v>0</v>
      </c>
      <c r="K50" s="140">
        <f>(Summary!$C$58*H50+Summary!$C$59*I50+Summary!$C$60*J50)/Summary!$C$61</f>
        <v>0</v>
      </c>
      <c r="L50" s="140">
        <f>'Anchor-Still'!P48</f>
        <v>0</v>
      </c>
      <c r="M50" s="140">
        <f>'Anchor-Still'!Q48</f>
        <v>0</v>
      </c>
      <c r="N50" s="140">
        <f>'Anchor-Still'!R48</f>
        <v>0</v>
      </c>
      <c r="O50" s="140">
        <f>'Anchor-Still'!S48</f>
        <v>0</v>
      </c>
      <c r="P50" s="140">
        <f>'Anchor-Still'!T48</f>
        <v>0</v>
      </c>
      <c r="Q50" s="140">
        <f>'Anchor-Still'!U48</f>
        <v>0</v>
      </c>
      <c r="R50" s="140">
        <f>'Anchor-Still'!V48</f>
        <v>0</v>
      </c>
      <c r="S50" s="140">
        <f>'Anchor-Still'!W48</f>
        <v>0</v>
      </c>
      <c r="T50" s="140">
        <f>'Anchor-Still'!X48</f>
        <v>0</v>
      </c>
      <c r="U50" s="140">
        <f>10*LOG10(1/((Summary!$C$75/10^(R50/10)+Summary!$C$76/10^(S50/10)+Summary!$C$77/10^(T50/10))/Summary!$C$78))</f>
        <v>0</v>
      </c>
      <c r="V50" s="140">
        <f>'Anchor-Still'!Y48</f>
        <v>0</v>
      </c>
      <c r="W50" s="140">
        <f>'Anchor-Still'!Z48</f>
        <v>0</v>
      </c>
      <c r="X50" s="141">
        <f t="shared" si="3"/>
        <v>0</v>
      </c>
      <c r="Y50" s="133"/>
      <c r="Z50" s="139">
        <f>'Test-Still'!L48</f>
        <v>0</v>
      </c>
      <c r="AA50" s="140">
        <f>'Test-Still'!M48</f>
        <v>0</v>
      </c>
      <c r="AB50" s="140">
        <f>'Test-Still'!N48</f>
        <v>0</v>
      </c>
      <c r="AC50" s="140">
        <f>'Test-Still'!O48</f>
        <v>0</v>
      </c>
      <c r="AD50" s="140">
        <f>(Summary!$C$58*AA50+Summary!$C$59*AB50+Summary!$C$60*AC50)/Summary!$C$61</f>
        <v>0</v>
      </c>
      <c r="AE50" s="140">
        <f>'Test-Still'!P48</f>
        <v>0</v>
      </c>
      <c r="AF50" s="140">
        <f>'Test-Still'!Q48</f>
        <v>0</v>
      </c>
      <c r="AG50" s="140">
        <f>'Test-Still'!R48</f>
        <v>0</v>
      </c>
      <c r="AH50" s="140">
        <f>'Test-Still'!S48</f>
        <v>0</v>
      </c>
      <c r="AI50" s="140">
        <f>'Test-Still'!T48</f>
        <v>0</v>
      </c>
      <c r="AJ50" s="140">
        <f>'Test-Still'!U48</f>
        <v>0</v>
      </c>
      <c r="AK50" s="140">
        <f>'Test-Still'!V48</f>
        <v>0</v>
      </c>
      <c r="AL50" s="140">
        <f>'Test-Still'!W48</f>
        <v>0</v>
      </c>
      <c r="AM50" s="140">
        <f>'Test-Still'!X48</f>
        <v>0</v>
      </c>
      <c r="AN50" s="140">
        <f>10*LOG10(1/((Summary!$C$75/10^(AK50/10)+Summary!$C$76/10^(AL50/10)+Summary!$C$77/10^(AM50/10))/Summary!$C$78))</f>
        <v>0</v>
      </c>
      <c r="AO50" s="140">
        <f>'Test-Still'!Y48</f>
        <v>0</v>
      </c>
      <c r="AP50" s="140">
        <f>'Test-Still'!Z48</f>
        <v>0</v>
      </c>
      <c r="AQ50" s="141">
        <f t="shared" si="4"/>
        <v>0</v>
      </c>
      <c r="AR50" s="139" t="e">
        <f t="shared" si="5"/>
        <v>#DIV/0!</v>
      </c>
      <c r="AS50" s="140" t="e">
        <f t="shared" si="6"/>
        <v>#DIV/0!</v>
      </c>
      <c r="AT50" s="136"/>
      <c r="AU50" s="136"/>
      <c r="AV50" s="467" t="s">
        <v>123</v>
      </c>
      <c r="AW50" s="468" t="e" cm="1">
        <f t="array" ref="AW50">bdRateExtend($G48:$G51,H48:H51,$Z48:$Z51,AA48:AA51)</f>
        <v>#VALUE!</v>
      </c>
      <c r="AX50" s="480"/>
      <c r="AY50" s="480"/>
      <c r="AZ50" s="497"/>
      <c r="BA50" s="497"/>
      <c r="BB50" s="480"/>
      <c r="BC50" s="468" t="e" cm="1">
        <f t="array" ref="BC50">bdRateExtend($G48:$G51,L48:L51,$Z48:$Z51,AE48:AE51)</f>
        <v>#VALUE!</v>
      </c>
      <c r="BD50" s="476"/>
      <c r="BE50" s="468" t="e" cm="1">
        <f t="array" ref="BE50">bdRateExtend($G48:$G51,M48:M51,$Z48:$Z51,AF48:AF51)</f>
        <v>#VALUE!</v>
      </c>
      <c r="BF50" s="476"/>
      <c r="BG50" s="469" t="e" cm="1">
        <f t="array" ref="BG50">bdRateExtend($G48:$G51,N48:N51,$Z48:$Z51,AG48:AG51,"None", FALSE,1)</f>
        <v>#VALUE!</v>
      </c>
      <c r="BH50" s="476"/>
      <c r="BI50" s="469" t="e" cm="1">
        <f t="array" ref="BI50">bdRateExtend($G48:$G51,O48:O51,$Z48:$Z51,AH48:AH51,"None", FALSE,1)</f>
        <v>#VALUE!</v>
      </c>
      <c r="BJ50" s="476"/>
      <c r="BK50" s="468" t="e" cm="1">
        <f t="array" ref="BK50">bdRateExtend($G48:$G51,P48:P51,$Z48:$Z51,AI48:AI51)</f>
        <v>#VALUE!</v>
      </c>
      <c r="BL50" s="476"/>
      <c r="BM50" s="468" t="e" cm="1">
        <f t="array" ref="BM50">bdRateExtend($G48:$G51,Q48:Q51,$Z48:$Z51,AJ48:AJ51)</f>
        <v>#VALUE!</v>
      </c>
      <c r="BN50" s="476"/>
      <c r="BO50" s="468" t="e" cm="1">
        <f t="array" ref="BO50">bdRateExtend($G48:$G51,R48:R51,$Z48:$Z51,AK48:AK51)</f>
        <v>#VALUE!</v>
      </c>
      <c r="BP50" s="480"/>
      <c r="BQ50" s="480"/>
      <c r="BR50" s="480"/>
      <c r="BS50" s="480"/>
      <c r="BT50" s="476"/>
      <c r="BU50" s="463" cm="1">
        <f t="array" ref="BU50">testVMAFRange($G48:$G51,N48:N51,$Z48:$Z51,AG48:AG51)</f>
        <v>0</v>
      </c>
      <c r="BV50" s="465"/>
      <c r="BW50" s="463" cm="1">
        <f t="array" ref="BW50">testVMAFRange($G48:$G51,O48:O51,$Z48:$Z51,AH48:AH51)</f>
        <v>0</v>
      </c>
      <c r="BX50" s="465"/>
    </row>
    <row r="51" spans="1:76" ht="17" customHeight="1" thickBot="1" x14ac:dyDescent="0.4">
      <c r="A51" s="516"/>
      <c r="B51" s="518"/>
      <c r="C51" s="521"/>
      <c r="D51" s="522"/>
      <c r="E51" s="523"/>
      <c r="F51" s="144">
        <v>55</v>
      </c>
      <c r="G51" s="145">
        <f>'Anchor-Still'!L49</f>
        <v>0</v>
      </c>
      <c r="H51" s="146">
        <f>'Anchor-Still'!M49</f>
        <v>0</v>
      </c>
      <c r="I51" s="146">
        <f>'Anchor-Still'!N49</f>
        <v>0</v>
      </c>
      <c r="J51" s="146">
        <f>'Anchor-Still'!O49</f>
        <v>0</v>
      </c>
      <c r="K51" s="146">
        <f>(Summary!$C$58*H51+Summary!$C$59*I51+Summary!$C$60*J51)/Summary!$C$61</f>
        <v>0</v>
      </c>
      <c r="L51" s="146">
        <f>'Anchor-Still'!P49</f>
        <v>0</v>
      </c>
      <c r="M51" s="146">
        <f>'Anchor-Still'!Q49</f>
        <v>0</v>
      </c>
      <c r="N51" s="146">
        <f>'Anchor-Still'!R49</f>
        <v>0</v>
      </c>
      <c r="O51" s="146">
        <f>'Anchor-Still'!S49</f>
        <v>0</v>
      </c>
      <c r="P51" s="146">
        <f>'Anchor-Still'!T49</f>
        <v>0</v>
      </c>
      <c r="Q51" s="146">
        <f>'Anchor-Still'!U49</f>
        <v>0</v>
      </c>
      <c r="R51" s="146">
        <f>'Anchor-Still'!V49</f>
        <v>0</v>
      </c>
      <c r="S51" s="146">
        <f>'Anchor-Still'!W49</f>
        <v>0</v>
      </c>
      <c r="T51" s="146">
        <f>'Anchor-Still'!X49</f>
        <v>0</v>
      </c>
      <c r="U51" s="146">
        <f>10*LOG10(1/((Summary!$C$75/10^(R51/10)+Summary!$C$76/10^(S51/10)+Summary!$C$77/10^(T51/10))/Summary!$C$78))</f>
        <v>0</v>
      </c>
      <c r="V51" s="146">
        <f>'Anchor-Still'!Y49</f>
        <v>0</v>
      </c>
      <c r="W51" s="146">
        <f>'Anchor-Still'!Z49</f>
        <v>0</v>
      </c>
      <c r="X51" s="147">
        <f t="shared" si="3"/>
        <v>0</v>
      </c>
      <c r="Y51" s="133"/>
      <c r="Z51" s="145">
        <f>'Test-Still'!L49</f>
        <v>0</v>
      </c>
      <c r="AA51" s="146">
        <f>'Test-Still'!M49</f>
        <v>0</v>
      </c>
      <c r="AB51" s="146">
        <f>'Test-Still'!N49</f>
        <v>0</v>
      </c>
      <c r="AC51" s="146">
        <f>'Test-Still'!O49</f>
        <v>0</v>
      </c>
      <c r="AD51" s="146">
        <f>(Summary!$C$58*AA51+Summary!$C$59*AB51+Summary!$C$60*AC51)/Summary!$C$61</f>
        <v>0</v>
      </c>
      <c r="AE51" s="146">
        <f>'Test-Still'!P49</f>
        <v>0</v>
      </c>
      <c r="AF51" s="146">
        <f>'Test-Still'!Q49</f>
        <v>0</v>
      </c>
      <c r="AG51" s="146">
        <f>'Test-Still'!R49</f>
        <v>0</v>
      </c>
      <c r="AH51" s="146">
        <f>'Test-Still'!S49</f>
        <v>0</v>
      </c>
      <c r="AI51" s="146">
        <f>'Test-Still'!T49</f>
        <v>0</v>
      </c>
      <c r="AJ51" s="146">
        <f>'Test-Still'!U49</f>
        <v>0</v>
      </c>
      <c r="AK51" s="146">
        <f>'Test-Still'!V49</f>
        <v>0</v>
      </c>
      <c r="AL51" s="146">
        <f>'Test-Still'!W49</f>
        <v>0</v>
      </c>
      <c r="AM51" s="146">
        <f>'Test-Still'!X49</f>
        <v>0</v>
      </c>
      <c r="AN51" s="146">
        <f>10*LOG10(1/((Summary!$C$75/10^(AK51/10)+Summary!$C$76/10^(AL51/10)+Summary!$C$77/10^(AM51/10))/Summary!$C$78))</f>
        <v>0</v>
      </c>
      <c r="AO51" s="146">
        <f>'Test-Still'!Y49</f>
        <v>0</v>
      </c>
      <c r="AP51" s="146">
        <f>'Test-Still'!Z49</f>
        <v>0</v>
      </c>
      <c r="AQ51" s="147">
        <f t="shared" si="4"/>
        <v>0</v>
      </c>
      <c r="AR51" s="145" t="e">
        <f t="shared" si="5"/>
        <v>#DIV/0!</v>
      </c>
      <c r="AS51" s="146" t="e">
        <f t="shared" si="6"/>
        <v>#DIV/0!</v>
      </c>
      <c r="AT51" s="136"/>
      <c r="AU51" s="136"/>
      <c r="AV51" s="470"/>
      <c r="AW51" s="471"/>
      <c r="AX51" s="481"/>
      <c r="AY51" s="481"/>
      <c r="AZ51" s="498"/>
      <c r="BA51" s="498"/>
      <c r="BB51" s="481"/>
      <c r="BC51" s="471"/>
      <c r="BD51" s="477"/>
      <c r="BE51" s="471"/>
      <c r="BF51" s="477"/>
      <c r="BG51" s="472"/>
      <c r="BH51" s="477"/>
      <c r="BI51" s="472"/>
      <c r="BJ51" s="477"/>
      <c r="BK51" s="471"/>
      <c r="BL51" s="477"/>
      <c r="BM51" s="471"/>
      <c r="BN51" s="477"/>
      <c r="BO51" s="471"/>
      <c r="BP51" s="481"/>
      <c r="BQ51" s="481"/>
      <c r="BR51" s="481"/>
      <c r="BS51" s="481"/>
      <c r="BT51" s="477"/>
      <c r="BU51" s="473"/>
      <c r="BV51" s="466"/>
      <c r="BW51" s="473"/>
      <c r="BX51" s="466"/>
    </row>
    <row r="52" spans="1:76" ht="17" customHeight="1" x14ac:dyDescent="0.35">
      <c r="A52" s="516"/>
      <c r="B52" s="482" t="s">
        <v>161</v>
      </c>
      <c r="C52" s="519" t="s">
        <v>168</v>
      </c>
      <c r="D52" s="489"/>
      <c r="E52" s="492">
        <v>8</v>
      </c>
      <c r="F52" s="129">
        <v>15</v>
      </c>
      <c r="G52" s="130">
        <f>'Anchor-Still'!L50</f>
        <v>0</v>
      </c>
      <c r="H52" s="131">
        <f>'Anchor-Still'!M50</f>
        <v>0</v>
      </c>
      <c r="I52" s="131">
        <f>'Anchor-Still'!N50</f>
        <v>0</v>
      </c>
      <c r="J52" s="131">
        <f>'Anchor-Still'!O50</f>
        <v>0</v>
      </c>
      <c r="K52" s="131">
        <f>(Summary!$C$58*H52+Summary!$C$59*I52+Summary!$C$60*J52)/Summary!$C$61</f>
        <v>0</v>
      </c>
      <c r="L52" s="131">
        <f>'Anchor-Still'!P50</f>
        <v>0</v>
      </c>
      <c r="M52" s="131">
        <f>'Anchor-Still'!Q50</f>
        <v>0</v>
      </c>
      <c r="N52" s="131">
        <f>'Anchor-Still'!R50</f>
        <v>0</v>
      </c>
      <c r="O52" s="131">
        <f>'Anchor-Still'!S50</f>
        <v>0</v>
      </c>
      <c r="P52" s="131">
        <f>'Anchor-Still'!T50</f>
        <v>0</v>
      </c>
      <c r="Q52" s="131">
        <f>'Anchor-Still'!U50</f>
        <v>0</v>
      </c>
      <c r="R52" s="131">
        <f>'Anchor-Still'!V50</f>
        <v>0</v>
      </c>
      <c r="S52" s="131">
        <f>'Anchor-Still'!W50</f>
        <v>0</v>
      </c>
      <c r="T52" s="131">
        <f>'Anchor-Still'!X50</f>
        <v>0</v>
      </c>
      <c r="U52" s="131">
        <f>10*LOG10(1/((Summary!$C$75/10^(R52/10)+Summary!$C$76/10^(S52/10)+Summary!$C$77/10^(T52/10))/Summary!$C$78))</f>
        <v>0</v>
      </c>
      <c r="V52" s="131">
        <f>'Anchor-Still'!Y50</f>
        <v>0</v>
      </c>
      <c r="W52" s="131">
        <f>'Anchor-Still'!Z50</f>
        <v>0</v>
      </c>
      <c r="X52" s="132">
        <f t="shared" si="3"/>
        <v>0</v>
      </c>
      <c r="Y52" s="133"/>
      <c r="Z52" s="130">
        <f>'Test-Still'!L50</f>
        <v>0</v>
      </c>
      <c r="AA52" s="131">
        <f>'Test-Still'!M50</f>
        <v>0</v>
      </c>
      <c r="AB52" s="131">
        <f>'Test-Still'!N50</f>
        <v>0</v>
      </c>
      <c r="AC52" s="131">
        <f>'Test-Still'!O50</f>
        <v>0</v>
      </c>
      <c r="AD52" s="131">
        <f>(Summary!$C$58*AA52+Summary!$C$59*AB52+Summary!$C$60*AC52)/Summary!$C$61</f>
        <v>0</v>
      </c>
      <c r="AE52" s="131">
        <f>'Test-Still'!P50</f>
        <v>0</v>
      </c>
      <c r="AF52" s="131">
        <f>'Test-Still'!Q50</f>
        <v>0</v>
      </c>
      <c r="AG52" s="131">
        <f>'Test-Still'!R50</f>
        <v>0</v>
      </c>
      <c r="AH52" s="131">
        <f>'Test-Still'!S50</f>
        <v>0</v>
      </c>
      <c r="AI52" s="131">
        <f>'Test-Still'!T50</f>
        <v>0</v>
      </c>
      <c r="AJ52" s="131">
        <f>'Test-Still'!U50</f>
        <v>0</v>
      </c>
      <c r="AK52" s="131">
        <f>'Test-Still'!V50</f>
        <v>0</v>
      </c>
      <c r="AL52" s="131">
        <f>'Test-Still'!W50</f>
        <v>0</v>
      </c>
      <c r="AM52" s="131">
        <f>'Test-Still'!X50</f>
        <v>0</v>
      </c>
      <c r="AN52" s="131">
        <f>10*LOG10(1/((Summary!$C$75/10^(AK52/10)+Summary!$C$76/10^(AL52/10)+Summary!$C$77/10^(AM52/10))/Summary!$C$78))</f>
        <v>0</v>
      </c>
      <c r="AO52" s="131">
        <f>'Test-Still'!Y50</f>
        <v>0</v>
      </c>
      <c r="AP52" s="131">
        <f>'Test-Still'!Z50</f>
        <v>0</v>
      </c>
      <c r="AQ52" s="132">
        <f t="shared" si="4"/>
        <v>0</v>
      </c>
      <c r="AR52" s="130" t="e">
        <f t="shared" si="5"/>
        <v>#DIV/0!</v>
      </c>
      <c r="AS52" s="131" t="e">
        <f t="shared" si="6"/>
        <v>#DIV/0!</v>
      </c>
      <c r="AT52" s="136"/>
      <c r="AU52" s="136"/>
      <c r="AV52" s="495" t="s">
        <v>121</v>
      </c>
      <c r="AW52" s="478" t="e" cm="1">
        <f t="array" ref="AW52">bdRateExtend($G52:$G55,H52:H55,$Z52:$Z55,AA52:AA55)</f>
        <v>#VALUE!</v>
      </c>
      <c r="AX52" s="479" t="e" cm="1">
        <f t="array" ref="AX52">bdRateExtend($G52:$G57,H52:H57,$Z52:$Z57,AA52:AA57)</f>
        <v>#VALUE!</v>
      </c>
      <c r="AY52" s="479" t="e" cm="1">
        <f t="array" ref="AY52">bdRateExtend($G52:$G57,I52:I57,$Z52:$Z57,AB52:AB57)</f>
        <v>#VALUE!</v>
      </c>
      <c r="AZ52" s="496" t="e" cm="1">
        <f t="array" ref="AZ52">bdRateExtend($G52:$G57,J52:J57,$Z52:$Z57,AC52:AC57)</f>
        <v>#VALUE!</v>
      </c>
      <c r="BA52" s="496" t="e" cm="1">
        <f t="array" ref="BA52">bdRateExtend($G52:$G57,K52:K57,$Z52:$Z57,AD52:AD57)</f>
        <v>#VALUE!</v>
      </c>
      <c r="BB52" s="479" t="e">
        <f>(Summary!$C$89*AX52+Summary!$C$90*AY52+Summary!$C$91*AZ52)/Summary!$C$92</f>
        <v>#VALUE!</v>
      </c>
      <c r="BC52" s="478" t="e" cm="1">
        <f t="array" ref="BC52">bdRateExtend($G52:$G55,L52:L55,$Z52:$Z55,AE52:AE55)</f>
        <v>#VALUE!</v>
      </c>
      <c r="BD52" s="475" t="e" cm="1">
        <f t="array" ref="BD52">bdRateExtend($G52:$G57,L52:L57,$Z52:$Z57,AE52:AE57)</f>
        <v>#VALUE!</v>
      </c>
      <c r="BE52" s="478" t="e" cm="1">
        <f t="array" ref="BE52">bdRateExtend($G52:$G55,M52:M55,$Z52:$Z55,AF52:AF55)</f>
        <v>#VALUE!</v>
      </c>
      <c r="BF52" s="475" t="e" cm="1">
        <f t="array" ref="BF52">bdRateExtend($G52:$G57,M52:M57,$Z52:$Z57,AF52:AF57)</f>
        <v>#VALUE!</v>
      </c>
      <c r="BG52" s="474" t="e" cm="1">
        <f t="array" ref="BG52">bdRateExtend($G52:$G55,N52:N55,$Z52:$Z55,AG52:AG55,"None", FALSE,1)</f>
        <v>#VALUE!</v>
      </c>
      <c r="BH52" s="475" t="e" cm="1">
        <f t="array" ref="BH52">bdRateExtend($G52:$G57,N52:N57,$Z52:$Z57,AG52:AG57,"None", FALSE,1)</f>
        <v>#VALUE!</v>
      </c>
      <c r="BI52" s="474" t="e" cm="1">
        <f t="array" ref="BI52">bdRateExtend($G52:$G55,O52:O55,$Z52:$Z55,AH52:AH55,"None", FALSE,1)</f>
        <v>#VALUE!</v>
      </c>
      <c r="BJ52" s="475" t="e" cm="1">
        <f t="array" ref="BJ52">bdRateExtend($G52:$G57,O52:O57,$Z52:$Z57,AH52:AH57,"None", FALSE,1)</f>
        <v>#VALUE!</v>
      </c>
      <c r="BK52" s="478" t="e" cm="1">
        <f t="array" ref="BK52">bdRateExtend($G52:$G55,P52:P55,$Z52:$Z55,AI52:AI55)</f>
        <v>#VALUE!</v>
      </c>
      <c r="BL52" s="475" t="e" cm="1">
        <f t="array" ref="BL52">bdRateExtend($G52:$G57,P52:P57,$Z52:$Z57,AI52:AI57)</f>
        <v>#VALUE!</v>
      </c>
      <c r="BM52" s="478" t="e" cm="1">
        <f t="array" ref="BM52">bdRateExtend($G52:$G55,Q52:Q55,$Z52:$Z55,AJ52:AJ55)</f>
        <v>#VALUE!</v>
      </c>
      <c r="BN52" s="475" t="e" cm="1">
        <f t="array" ref="BN52">bdRateExtend($G52:$G57,Q52:Q57,$Z52:$Z57,AJ52:AJ57)</f>
        <v>#VALUE!</v>
      </c>
      <c r="BO52" s="478" t="e" cm="1">
        <f t="array" ref="BO52">bdRateExtend($G52:$G55,R52:R55,$Z52:$Z55,AK52:AK55)</f>
        <v>#VALUE!</v>
      </c>
      <c r="BP52" s="479" t="e" cm="1">
        <f t="array" ref="BP52">bdRateExtend($G52:$G57,R52:R57,$Z52:$Z57,AK52:AK57)</f>
        <v>#VALUE!</v>
      </c>
      <c r="BQ52" s="479" t="e" cm="1">
        <f t="array" ref="BQ52">bdRateExtend($G52:$G57,S52:S57,$Z52:$Z57,AL52:AL57)</f>
        <v>#VALUE!</v>
      </c>
      <c r="BR52" s="479" t="e" cm="1">
        <f t="array" ref="BR52">bdRateExtend($G52:$G57,T52:T57,$Z52:$Z57,AM52:AM57)</f>
        <v>#VALUE!</v>
      </c>
      <c r="BS52" s="479" t="e" cm="1">
        <f t="array" ref="BS52">bdRateExtend($G52:$G57,U52:U57,$Z52:$Z57,AN52:AN57)</f>
        <v>#VALUE!</v>
      </c>
      <c r="BT52" s="576" t="e">
        <f>(Summary!$C$103*BP52+Summary!$C$104*BQ52+Summary!$C$105*BR52)/Summary!$C$106</f>
        <v>#VALUE!</v>
      </c>
      <c r="BU52" s="462" cm="1">
        <f t="array" ref="BU52">testVMAFRange($G52:$G55,N52:N55,$Z52:$Z55,AG52:AG55)</f>
        <v>0</v>
      </c>
      <c r="BV52" s="464" cm="1">
        <f t="array" ref="BV52">testVMAFRange($G52:$G57,N52:N57,$Z52:$Z57,AG52:AG57)</f>
        <v>0</v>
      </c>
      <c r="BW52" s="462" cm="1">
        <f t="array" ref="BW52">testVMAFRange($G52:$G55,O52:O55,$Z52:$Z55,AH52:AH55)</f>
        <v>0</v>
      </c>
      <c r="BX52" s="464" cm="1">
        <f t="array" ref="BX52">testVMAFRange($G52:$G57,O52:O57,$Z52:$Z57,AH52:AH57)</f>
        <v>0</v>
      </c>
    </row>
    <row r="53" spans="1:76" ht="17" customHeight="1" x14ac:dyDescent="0.35">
      <c r="A53" s="516"/>
      <c r="B53" s="483"/>
      <c r="C53" s="520"/>
      <c r="D53" s="490"/>
      <c r="E53" s="493"/>
      <c r="F53" s="138">
        <v>23</v>
      </c>
      <c r="G53" s="139">
        <f>'Anchor-Still'!L51</f>
        <v>0</v>
      </c>
      <c r="H53" s="140">
        <f>'Anchor-Still'!M51</f>
        <v>0</v>
      </c>
      <c r="I53" s="140">
        <f>'Anchor-Still'!N51</f>
        <v>0</v>
      </c>
      <c r="J53" s="140">
        <f>'Anchor-Still'!O51</f>
        <v>0</v>
      </c>
      <c r="K53" s="140">
        <f>(Summary!$C$58*H53+Summary!$C$59*I53+Summary!$C$60*J53)/Summary!$C$61</f>
        <v>0</v>
      </c>
      <c r="L53" s="140">
        <f>'Anchor-Still'!P51</f>
        <v>0</v>
      </c>
      <c r="M53" s="140">
        <f>'Anchor-Still'!Q51</f>
        <v>0</v>
      </c>
      <c r="N53" s="140">
        <f>'Anchor-Still'!R51</f>
        <v>0</v>
      </c>
      <c r="O53" s="140">
        <f>'Anchor-Still'!S51</f>
        <v>0</v>
      </c>
      <c r="P53" s="140">
        <f>'Anchor-Still'!T51</f>
        <v>0</v>
      </c>
      <c r="Q53" s="140">
        <f>'Anchor-Still'!U51</f>
        <v>0</v>
      </c>
      <c r="R53" s="140">
        <f>'Anchor-Still'!V51</f>
        <v>0</v>
      </c>
      <c r="S53" s="140">
        <f>'Anchor-Still'!W51</f>
        <v>0</v>
      </c>
      <c r="T53" s="140">
        <f>'Anchor-Still'!X51</f>
        <v>0</v>
      </c>
      <c r="U53" s="140">
        <f>10*LOG10(1/((Summary!$C$75/10^(R53/10)+Summary!$C$76/10^(S53/10)+Summary!$C$77/10^(T53/10))/Summary!$C$78))</f>
        <v>0</v>
      </c>
      <c r="V53" s="140">
        <f>'Anchor-Still'!Y51</f>
        <v>0</v>
      </c>
      <c r="W53" s="140">
        <f>'Anchor-Still'!Z51</f>
        <v>0</v>
      </c>
      <c r="X53" s="141">
        <f t="shared" si="3"/>
        <v>0</v>
      </c>
      <c r="Y53" s="133"/>
      <c r="Z53" s="139">
        <f>'Test-Still'!L51</f>
        <v>0</v>
      </c>
      <c r="AA53" s="140">
        <f>'Test-Still'!M51</f>
        <v>0</v>
      </c>
      <c r="AB53" s="140">
        <f>'Test-Still'!N51</f>
        <v>0</v>
      </c>
      <c r="AC53" s="140">
        <f>'Test-Still'!O51</f>
        <v>0</v>
      </c>
      <c r="AD53" s="140">
        <f>(Summary!$C$58*AA53+Summary!$C$59*AB53+Summary!$C$60*AC53)/Summary!$C$61</f>
        <v>0</v>
      </c>
      <c r="AE53" s="140">
        <f>'Test-Still'!P51</f>
        <v>0</v>
      </c>
      <c r="AF53" s="140">
        <f>'Test-Still'!Q51</f>
        <v>0</v>
      </c>
      <c r="AG53" s="140">
        <f>'Test-Still'!R51</f>
        <v>0</v>
      </c>
      <c r="AH53" s="140">
        <f>'Test-Still'!S51</f>
        <v>0</v>
      </c>
      <c r="AI53" s="140">
        <f>'Test-Still'!T51</f>
        <v>0</v>
      </c>
      <c r="AJ53" s="140">
        <f>'Test-Still'!U51</f>
        <v>0</v>
      </c>
      <c r="AK53" s="140">
        <f>'Test-Still'!V51</f>
        <v>0</v>
      </c>
      <c r="AL53" s="140">
        <f>'Test-Still'!W51</f>
        <v>0</v>
      </c>
      <c r="AM53" s="140">
        <f>'Test-Still'!X51</f>
        <v>0</v>
      </c>
      <c r="AN53" s="140">
        <f>10*LOG10(1/((Summary!$C$75/10^(AK53/10)+Summary!$C$76/10^(AL53/10)+Summary!$C$77/10^(AM53/10))/Summary!$C$78))</f>
        <v>0</v>
      </c>
      <c r="AO53" s="140">
        <f>'Test-Still'!Y51</f>
        <v>0</v>
      </c>
      <c r="AP53" s="140">
        <f>'Test-Still'!Z51</f>
        <v>0</v>
      </c>
      <c r="AQ53" s="141">
        <f t="shared" si="4"/>
        <v>0</v>
      </c>
      <c r="AR53" s="139" t="e">
        <f t="shared" si="5"/>
        <v>#DIV/0!</v>
      </c>
      <c r="AS53" s="140" t="e">
        <f t="shared" si="6"/>
        <v>#DIV/0!</v>
      </c>
      <c r="AT53" s="136"/>
      <c r="AU53" s="136"/>
      <c r="AV53" s="467"/>
      <c r="AW53" s="468"/>
      <c r="AX53" s="480"/>
      <c r="AY53" s="480"/>
      <c r="AZ53" s="497"/>
      <c r="BA53" s="497"/>
      <c r="BB53" s="480"/>
      <c r="BC53" s="468"/>
      <c r="BD53" s="476"/>
      <c r="BE53" s="468"/>
      <c r="BF53" s="476"/>
      <c r="BG53" s="469"/>
      <c r="BH53" s="476"/>
      <c r="BI53" s="469"/>
      <c r="BJ53" s="476"/>
      <c r="BK53" s="468"/>
      <c r="BL53" s="476"/>
      <c r="BM53" s="468"/>
      <c r="BN53" s="476"/>
      <c r="BO53" s="468"/>
      <c r="BP53" s="480"/>
      <c r="BQ53" s="480"/>
      <c r="BR53" s="480"/>
      <c r="BS53" s="480"/>
      <c r="BT53" s="476"/>
      <c r="BU53" s="463"/>
      <c r="BV53" s="465"/>
      <c r="BW53" s="463"/>
      <c r="BX53" s="465"/>
    </row>
    <row r="54" spans="1:76" ht="17" customHeight="1" x14ac:dyDescent="0.35">
      <c r="A54" s="516"/>
      <c r="B54" s="483"/>
      <c r="C54" s="520"/>
      <c r="D54" s="490"/>
      <c r="E54" s="493"/>
      <c r="F54" s="138">
        <v>31</v>
      </c>
      <c r="G54" s="139">
        <f>'Anchor-Still'!L52</f>
        <v>0</v>
      </c>
      <c r="H54" s="140">
        <f>'Anchor-Still'!M52</f>
        <v>0</v>
      </c>
      <c r="I54" s="140">
        <f>'Anchor-Still'!N52</f>
        <v>0</v>
      </c>
      <c r="J54" s="140">
        <f>'Anchor-Still'!O52</f>
        <v>0</v>
      </c>
      <c r="K54" s="140">
        <f>(Summary!$C$58*H54+Summary!$C$59*I54+Summary!$C$60*J54)/Summary!$C$61</f>
        <v>0</v>
      </c>
      <c r="L54" s="140">
        <f>'Anchor-Still'!P52</f>
        <v>0</v>
      </c>
      <c r="M54" s="140">
        <f>'Anchor-Still'!Q52</f>
        <v>0</v>
      </c>
      <c r="N54" s="140">
        <f>'Anchor-Still'!R52</f>
        <v>0</v>
      </c>
      <c r="O54" s="140">
        <f>'Anchor-Still'!S52</f>
        <v>0</v>
      </c>
      <c r="P54" s="140">
        <f>'Anchor-Still'!T52</f>
        <v>0</v>
      </c>
      <c r="Q54" s="140">
        <f>'Anchor-Still'!U52</f>
        <v>0</v>
      </c>
      <c r="R54" s="140">
        <f>'Anchor-Still'!V52</f>
        <v>0</v>
      </c>
      <c r="S54" s="140">
        <f>'Anchor-Still'!W52</f>
        <v>0</v>
      </c>
      <c r="T54" s="140">
        <f>'Anchor-Still'!X52</f>
        <v>0</v>
      </c>
      <c r="U54" s="140">
        <f>10*LOG10(1/((Summary!$C$75/10^(R54/10)+Summary!$C$76/10^(S54/10)+Summary!$C$77/10^(T54/10))/Summary!$C$78))</f>
        <v>0</v>
      </c>
      <c r="V54" s="140">
        <f>'Anchor-Still'!Y52</f>
        <v>0</v>
      </c>
      <c r="W54" s="140">
        <f>'Anchor-Still'!Z52</f>
        <v>0</v>
      </c>
      <c r="X54" s="141">
        <f t="shared" si="3"/>
        <v>0</v>
      </c>
      <c r="Y54" s="133"/>
      <c r="Z54" s="139">
        <f>'Test-Still'!L52</f>
        <v>0</v>
      </c>
      <c r="AA54" s="140">
        <f>'Test-Still'!M52</f>
        <v>0</v>
      </c>
      <c r="AB54" s="140">
        <f>'Test-Still'!N52</f>
        <v>0</v>
      </c>
      <c r="AC54" s="140">
        <f>'Test-Still'!O52</f>
        <v>0</v>
      </c>
      <c r="AD54" s="140">
        <f>(Summary!$C$58*AA54+Summary!$C$59*AB54+Summary!$C$60*AC54)/Summary!$C$61</f>
        <v>0</v>
      </c>
      <c r="AE54" s="140">
        <f>'Test-Still'!P52</f>
        <v>0</v>
      </c>
      <c r="AF54" s="140">
        <f>'Test-Still'!Q52</f>
        <v>0</v>
      </c>
      <c r="AG54" s="140">
        <f>'Test-Still'!R52</f>
        <v>0</v>
      </c>
      <c r="AH54" s="140">
        <f>'Test-Still'!S52</f>
        <v>0</v>
      </c>
      <c r="AI54" s="140">
        <f>'Test-Still'!T52</f>
        <v>0</v>
      </c>
      <c r="AJ54" s="140">
        <f>'Test-Still'!U52</f>
        <v>0</v>
      </c>
      <c r="AK54" s="140">
        <f>'Test-Still'!V52</f>
        <v>0</v>
      </c>
      <c r="AL54" s="140">
        <f>'Test-Still'!W52</f>
        <v>0</v>
      </c>
      <c r="AM54" s="140">
        <f>'Test-Still'!X52</f>
        <v>0</v>
      </c>
      <c r="AN54" s="140">
        <f>10*LOG10(1/((Summary!$C$75/10^(AK54/10)+Summary!$C$76/10^(AL54/10)+Summary!$C$77/10^(AM54/10))/Summary!$C$78))</f>
        <v>0</v>
      </c>
      <c r="AO54" s="140">
        <f>'Test-Still'!Y52</f>
        <v>0</v>
      </c>
      <c r="AP54" s="140">
        <f>'Test-Still'!Z52</f>
        <v>0</v>
      </c>
      <c r="AQ54" s="141">
        <f t="shared" si="4"/>
        <v>0</v>
      </c>
      <c r="AR54" s="139" t="e">
        <f t="shared" si="5"/>
        <v>#DIV/0!</v>
      </c>
      <c r="AS54" s="140" t="e">
        <f t="shared" si="6"/>
        <v>#DIV/0!</v>
      </c>
      <c r="AT54" s="136"/>
      <c r="AU54" s="136"/>
      <c r="AV54" s="467" t="s">
        <v>122</v>
      </c>
      <c r="AW54" s="468" t="e" cm="1">
        <f t="array" ref="AW54">bdRateExtend($G53:$G56,H53:H56,$Z53:$Z56,AA53:AA56)</f>
        <v>#VALUE!</v>
      </c>
      <c r="AX54" s="480"/>
      <c r="AY54" s="480"/>
      <c r="AZ54" s="497"/>
      <c r="BA54" s="497"/>
      <c r="BB54" s="480"/>
      <c r="BC54" s="468" t="e" cm="1">
        <f t="array" ref="BC54">bdRateExtend($G53:$G56,L53:L56,$Z53:$Z56,AE53:AE56)</f>
        <v>#VALUE!</v>
      </c>
      <c r="BD54" s="476"/>
      <c r="BE54" s="468" t="e" cm="1">
        <f t="array" ref="BE54">bdRateExtend($G53:$G56,M53:M56,$Z53:$Z56,AF53:AF56)</f>
        <v>#VALUE!</v>
      </c>
      <c r="BF54" s="476"/>
      <c r="BG54" s="469" t="e" cm="1">
        <f t="array" ref="BG54">bdRateExtend($G53:$G56,N53:N56,$Z53:$Z56,AG53:AG56,"None", FALSE,1)</f>
        <v>#VALUE!</v>
      </c>
      <c r="BH54" s="476"/>
      <c r="BI54" s="469" t="e" cm="1">
        <f t="array" ref="BI54">bdRateExtend($G53:$G56,O53:O56,$Z53:$Z56,AH53:AH56,"None", FALSE,1)</f>
        <v>#VALUE!</v>
      </c>
      <c r="BJ54" s="476"/>
      <c r="BK54" s="468" t="e" cm="1">
        <f t="array" ref="BK54">bdRateExtend($G53:$G56,P53:P56,$Z53:$Z56,AI53:AI56)</f>
        <v>#VALUE!</v>
      </c>
      <c r="BL54" s="476"/>
      <c r="BM54" s="468" t="e" cm="1">
        <f t="array" ref="BM54">bdRateExtend($G53:$G56,Q53:Q56,$Z53:$Z56,AJ53:AJ56)</f>
        <v>#VALUE!</v>
      </c>
      <c r="BN54" s="476"/>
      <c r="BO54" s="468" t="e" cm="1">
        <f t="array" ref="BO54">bdRateExtend($G53:$G56,R53:R56,$Z53:$Z56,AK53:AK56)</f>
        <v>#VALUE!</v>
      </c>
      <c r="BP54" s="480"/>
      <c r="BQ54" s="480"/>
      <c r="BR54" s="480"/>
      <c r="BS54" s="480"/>
      <c r="BT54" s="476"/>
      <c r="BU54" s="463" cm="1">
        <f t="array" ref="BU54">testVMAFRange($G53:$G56,N53:N56,$Z53:$Z56,AG53:AG56)</f>
        <v>0</v>
      </c>
      <c r="BV54" s="465"/>
      <c r="BW54" s="463" cm="1">
        <f t="array" ref="BW54">testVMAFRange($G53:$G56,O53:O56,$Z53:$Z56,AH53:AH56)</f>
        <v>0</v>
      </c>
      <c r="BX54" s="465"/>
    </row>
    <row r="55" spans="1:76" ht="17" customHeight="1" x14ac:dyDescent="0.35">
      <c r="A55" s="516"/>
      <c r="B55" s="483"/>
      <c r="C55" s="520"/>
      <c r="D55" s="490"/>
      <c r="E55" s="493"/>
      <c r="F55" s="138">
        <v>39</v>
      </c>
      <c r="G55" s="139">
        <f>'Anchor-Still'!L53</f>
        <v>0</v>
      </c>
      <c r="H55" s="140">
        <f>'Anchor-Still'!M53</f>
        <v>0</v>
      </c>
      <c r="I55" s="140">
        <f>'Anchor-Still'!N53</f>
        <v>0</v>
      </c>
      <c r="J55" s="140">
        <f>'Anchor-Still'!O53</f>
        <v>0</v>
      </c>
      <c r="K55" s="140">
        <f>(Summary!$C$58*H55+Summary!$C$59*I55+Summary!$C$60*J55)/Summary!$C$61</f>
        <v>0</v>
      </c>
      <c r="L55" s="140">
        <f>'Anchor-Still'!P53</f>
        <v>0</v>
      </c>
      <c r="M55" s="140">
        <f>'Anchor-Still'!Q53</f>
        <v>0</v>
      </c>
      <c r="N55" s="140">
        <f>'Anchor-Still'!R53</f>
        <v>0</v>
      </c>
      <c r="O55" s="140">
        <f>'Anchor-Still'!S53</f>
        <v>0</v>
      </c>
      <c r="P55" s="140">
        <f>'Anchor-Still'!T53</f>
        <v>0</v>
      </c>
      <c r="Q55" s="140">
        <f>'Anchor-Still'!U53</f>
        <v>0</v>
      </c>
      <c r="R55" s="140">
        <f>'Anchor-Still'!V53</f>
        <v>0</v>
      </c>
      <c r="S55" s="140">
        <f>'Anchor-Still'!W53</f>
        <v>0</v>
      </c>
      <c r="T55" s="140">
        <f>'Anchor-Still'!X53</f>
        <v>0</v>
      </c>
      <c r="U55" s="140">
        <f>10*LOG10(1/((Summary!$C$75/10^(R55/10)+Summary!$C$76/10^(S55/10)+Summary!$C$77/10^(T55/10))/Summary!$C$78))</f>
        <v>0</v>
      </c>
      <c r="V55" s="140">
        <f>'Anchor-Still'!Y53</f>
        <v>0</v>
      </c>
      <c r="W55" s="140">
        <f>'Anchor-Still'!Z53</f>
        <v>0</v>
      </c>
      <c r="X55" s="141">
        <f t="shared" si="3"/>
        <v>0</v>
      </c>
      <c r="Y55" s="133"/>
      <c r="Z55" s="139">
        <f>'Test-Still'!L53</f>
        <v>0</v>
      </c>
      <c r="AA55" s="140">
        <f>'Test-Still'!M53</f>
        <v>0</v>
      </c>
      <c r="AB55" s="140">
        <f>'Test-Still'!N53</f>
        <v>0</v>
      </c>
      <c r="AC55" s="140">
        <f>'Test-Still'!O53</f>
        <v>0</v>
      </c>
      <c r="AD55" s="140">
        <f>(Summary!$C$58*AA55+Summary!$C$59*AB55+Summary!$C$60*AC55)/Summary!$C$61</f>
        <v>0</v>
      </c>
      <c r="AE55" s="140">
        <f>'Test-Still'!P53</f>
        <v>0</v>
      </c>
      <c r="AF55" s="140">
        <f>'Test-Still'!Q53</f>
        <v>0</v>
      </c>
      <c r="AG55" s="140">
        <f>'Test-Still'!R53</f>
        <v>0</v>
      </c>
      <c r="AH55" s="140">
        <f>'Test-Still'!S53</f>
        <v>0</v>
      </c>
      <c r="AI55" s="140">
        <f>'Test-Still'!T53</f>
        <v>0</v>
      </c>
      <c r="AJ55" s="140">
        <f>'Test-Still'!U53</f>
        <v>0</v>
      </c>
      <c r="AK55" s="140">
        <f>'Test-Still'!V53</f>
        <v>0</v>
      </c>
      <c r="AL55" s="140">
        <f>'Test-Still'!W53</f>
        <v>0</v>
      </c>
      <c r="AM55" s="140">
        <f>'Test-Still'!X53</f>
        <v>0</v>
      </c>
      <c r="AN55" s="140">
        <f>10*LOG10(1/((Summary!$C$75/10^(AK55/10)+Summary!$C$76/10^(AL55/10)+Summary!$C$77/10^(AM55/10))/Summary!$C$78))</f>
        <v>0</v>
      </c>
      <c r="AO55" s="140">
        <f>'Test-Still'!Y53</f>
        <v>0</v>
      </c>
      <c r="AP55" s="140">
        <f>'Test-Still'!Z53</f>
        <v>0</v>
      </c>
      <c r="AQ55" s="141">
        <f t="shared" si="4"/>
        <v>0</v>
      </c>
      <c r="AR55" s="139" t="e">
        <f t="shared" si="5"/>
        <v>#DIV/0!</v>
      </c>
      <c r="AS55" s="140" t="e">
        <f t="shared" si="6"/>
        <v>#DIV/0!</v>
      </c>
      <c r="AT55" s="136"/>
      <c r="AU55" s="136"/>
      <c r="AV55" s="467"/>
      <c r="AW55" s="468"/>
      <c r="AX55" s="480"/>
      <c r="AY55" s="480"/>
      <c r="AZ55" s="497"/>
      <c r="BA55" s="497"/>
      <c r="BB55" s="480"/>
      <c r="BC55" s="468"/>
      <c r="BD55" s="476"/>
      <c r="BE55" s="468"/>
      <c r="BF55" s="476"/>
      <c r="BG55" s="469"/>
      <c r="BH55" s="476"/>
      <c r="BI55" s="469"/>
      <c r="BJ55" s="476"/>
      <c r="BK55" s="468"/>
      <c r="BL55" s="476"/>
      <c r="BM55" s="468"/>
      <c r="BN55" s="476"/>
      <c r="BO55" s="468"/>
      <c r="BP55" s="480"/>
      <c r="BQ55" s="480"/>
      <c r="BR55" s="480"/>
      <c r="BS55" s="480"/>
      <c r="BT55" s="476"/>
      <c r="BU55" s="463"/>
      <c r="BV55" s="465"/>
      <c r="BW55" s="463"/>
      <c r="BX55" s="465"/>
    </row>
    <row r="56" spans="1:76" ht="17" customHeight="1" x14ac:dyDescent="0.35">
      <c r="A56" s="516"/>
      <c r="B56" s="483"/>
      <c r="C56" s="520"/>
      <c r="D56" s="490"/>
      <c r="E56" s="493"/>
      <c r="F56" s="138">
        <v>47</v>
      </c>
      <c r="G56" s="139">
        <f>'Anchor-Still'!L54</f>
        <v>0</v>
      </c>
      <c r="H56" s="140">
        <f>'Anchor-Still'!M54</f>
        <v>0</v>
      </c>
      <c r="I56" s="140">
        <f>'Anchor-Still'!N54</f>
        <v>0</v>
      </c>
      <c r="J56" s="140">
        <f>'Anchor-Still'!O54</f>
        <v>0</v>
      </c>
      <c r="K56" s="140">
        <f>(Summary!$C$58*H56+Summary!$C$59*I56+Summary!$C$60*J56)/Summary!$C$61</f>
        <v>0</v>
      </c>
      <c r="L56" s="140">
        <f>'Anchor-Still'!P54</f>
        <v>0</v>
      </c>
      <c r="M56" s="140">
        <f>'Anchor-Still'!Q54</f>
        <v>0</v>
      </c>
      <c r="N56" s="140">
        <f>'Anchor-Still'!R54</f>
        <v>0</v>
      </c>
      <c r="O56" s="140">
        <f>'Anchor-Still'!S54</f>
        <v>0</v>
      </c>
      <c r="P56" s="140">
        <f>'Anchor-Still'!T54</f>
        <v>0</v>
      </c>
      <c r="Q56" s="140">
        <f>'Anchor-Still'!U54</f>
        <v>0</v>
      </c>
      <c r="R56" s="140">
        <f>'Anchor-Still'!V54</f>
        <v>0</v>
      </c>
      <c r="S56" s="140">
        <f>'Anchor-Still'!W54</f>
        <v>0</v>
      </c>
      <c r="T56" s="140">
        <f>'Anchor-Still'!X54</f>
        <v>0</v>
      </c>
      <c r="U56" s="140">
        <f>10*LOG10(1/((Summary!$C$75/10^(R56/10)+Summary!$C$76/10^(S56/10)+Summary!$C$77/10^(T56/10))/Summary!$C$78))</f>
        <v>0</v>
      </c>
      <c r="V56" s="140">
        <f>'Anchor-Still'!Y54</f>
        <v>0</v>
      </c>
      <c r="W56" s="140">
        <f>'Anchor-Still'!Z54</f>
        <v>0</v>
      </c>
      <c r="X56" s="141">
        <f t="shared" si="3"/>
        <v>0</v>
      </c>
      <c r="Y56" s="133"/>
      <c r="Z56" s="139">
        <f>'Test-Still'!L54</f>
        <v>0</v>
      </c>
      <c r="AA56" s="140">
        <f>'Test-Still'!M54</f>
        <v>0</v>
      </c>
      <c r="AB56" s="140">
        <f>'Test-Still'!N54</f>
        <v>0</v>
      </c>
      <c r="AC56" s="140">
        <f>'Test-Still'!O54</f>
        <v>0</v>
      </c>
      <c r="AD56" s="140">
        <f>(Summary!$C$58*AA56+Summary!$C$59*AB56+Summary!$C$60*AC56)/Summary!$C$61</f>
        <v>0</v>
      </c>
      <c r="AE56" s="140">
        <f>'Test-Still'!P54</f>
        <v>0</v>
      </c>
      <c r="AF56" s="140">
        <f>'Test-Still'!Q54</f>
        <v>0</v>
      </c>
      <c r="AG56" s="140">
        <f>'Test-Still'!R54</f>
        <v>0</v>
      </c>
      <c r="AH56" s="140">
        <f>'Test-Still'!S54</f>
        <v>0</v>
      </c>
      <c r="AI56" s="140">
        <f>'Test-Still'!T54</f>
        <v>0</v>
      </c>
      <c r="AJ56" s="140">
        <f>'Test-Still'!U54</f>
        <v>0</v>
      </c>
      <c r="AK56" s="140">
        <f>'Test-Still'!V54</f>
        <v>0</v>
      </c>
      <c r="AL56" s="140">
        <f>'Test-Still'!W54</f>
        <v>0</v>
      </c>
      <c r="AM56" s="140">
        <f>'Test-Still'!X54</f>
        <v>0</v>
      </c>
      <c r="AN56" s="140">
        <f>10*LOG10(1/((Summary!$C$75/10^(AK56/10)+Summary!$C$76/10^(AL56/10)+Summary!$C$77/10^(AM56/10))/Summary!$C$78))</f>
        <v>0</v>
      </c>
      <c r="AO56" s="140">
        <f>'Test-Still'!Y54</f>
        <v>0</v>
      </c>
      <c r="AP56" s="140">
        <f>'Test-Still'!Z54</f>
        <v>0</v>
      </c>
      <c r="AQ56" s="141">
        <f t="shared" si="4"/>
        <v>0</v>
      </c>
      <c r="AR56" s="139" t="e">
        <f t="shared" si="5"/>
        <v>#DIV/0!</v>
      </c>
      <c r="AS56" s="140" t="e">
        <f t="shared" si="6"/>
        <v>#DIV/0!</v>
      </c>
      <c r="AT56" s="136"/>
      <c r="AU56" s="136"/>
      <c r="AV56" s="467" t="s">
        <v>123</v>
      </c>
      <c r="AW56" s="468" t="e" cm="1">
        <f t="array" ref="AW56">bdRateExtend($G54:$G57,H54:H57,$Z54:$Z57,AA54:AA57)</f>
        <v>#VALUE!</v>
      </c>
      <c r="AX56" s="480"/>
      <c r="AY56" s="480"/>
      <c r="AZ56" s="497"/>
      <c r="BA56" s="497"/>
      <c r="BB56" s="480"/>
      <c r="BC56" s="468" t="e" cm="1">
        <f t="array" ref="BC56">bdRateExtend($G54:$G57,L54:L57,$Z54:$Z57,AE54:AE57)</f>
        <v>#VALUE!</v>
      </c>
      <c r="BD56" s="476"/>
      <c r="BE56" s="468" t="e" cm="1">
        <f t="array" ref="BE56">bdRateExtend($G54:$G57,M54:M57,$Z54:$Z57,AF54:AF57)</f>
        <v>#VALUE!</v>
      </c>
      <c r="BF56" s="476"/>
      <c r="BG56" s="469" t="e" cm="1">
        <f t="array" ref="BG56">bdRateExtend($G54:$G57,N54:N57,$Z54:$Z57,AG54:AG57,"None", FALSE,1)</f>
        <v>#VALUE!</v>
      </c>
      <c r="BH56" s="476"/>
      <c r="BI56" s="469" t="e" cm="1">
        <f t="array" ref="BI56">bdRateExtend($G54:$G57,O54:O57,$Z54:$Z57,AH54:AH57,"None", FALSE,1)</f>
        <v>#VALUE!</v>
      </c>
      <c r="BJ56" s="476"/>
      <c r="BK56" s="468" t="e" cm="1">
        <f t="array" ref="BK56">bdRateExtend($G54:$G57,P54:P57,$Z54:$Z57,AI54:AI57)</f>
        <v>#VALUE!</v>
      </c>
      <c r="BL56" s="476"/>
      <c r="BM56" s="468" t="e" cm="1">
        <f t="array" ref="BM56">bdRateExtend($G54:$G57,Q54:Q57,$Z54:$Z57,AJ54:AJ57)</f>
        <v>#VALUE!</v>
      </c>
      <c r="BN56" s="476"/>
      <c r="BO56" s="468" t="e" cm="1">
        <f t="array" ref="BO56">bdRateExtend($G54:$G57,R54:R57,$Z54:$Z57,AK54:AK57)</f>
        <v>#VALUE!</v>
      </c>
      <c r="BP56" s="480"/>
      <c r="BQ56" s="480"/>
      <c r="BR56" s="480"/>
      <c r="BS56" s="480"/>
      <c r="BT56" s="476"/>
      <c r="BU56" s="463" cm="1">
        <f t="array" ref="BU56">testVMAFRange($G54:$G57,N54:N57,$Z54:$Z57,AG54:AG57)</f>
        <v>0</v>
      </c>
      <c r="BV56" s="465"/>
      <c r="BW56" s="463" cm="1">
        <f t="array" ref="BW56">testVMAFRange($G54:$G57,O54:O57,$Z54:$Z57,AH54:AH57)</f>
        <v>0</v>
      </c>
      <c r="BX56" s="465"/>
    </row>
    <row r="57" spans="1:76" ht="17" customHeight="1" thickBot="1" x14ac:dyDescent="0.4">
      <c r="A57" s="516"/>
      <c r="B57" s="518"/>
      <c r="C57" s="521"/>
      <c r="D57" s="522"/>
      <c r="E57" s="523"/>
      <c r="F57" s="144">
        <v>55</v>
      </c>
      <c r="G57" s="145">
        <f>'Anchor-Still'!L55</f>
        <v>0</v>
      </c>
      <c r="H57" s="146">
        <f>'Anchor-Still'!M55</f>
        <v>0</v>
      </c>
      <c r="I57" s="146">
        <f>'Anchor-Still'!N55</f>
        <v>0</v>
      </c>
      <c r="J57" s="146">
        <f>'Anchor-Still'!O55</f>
        <v>0</v>
      </c>
      <c r="K57" s="146">
        <f>(Summary!$C$58*H57+Summary!$C$59*I57+Summary!$C$60*J57)/Summary!$C$61</f>
        <v>0</v>
      </c>
      <c r="L57" s="146">
        <f>'Anchor-Still'!P55</f>
        <v>0</v>
      </c>
      <c r="M57" s="146">
        <f>'Anchor-Still'!Q55</f>
        <v>0</v>
      </c>
      <c r="N57" s="146">
        <f>'Anchor-Still'!R55</f>
        <v>0</v>
      </c>
      <c r="O57" s="146">
        <f>'Anchor-Still'!S55</f>
        <v>0</v>
      </c>
      <c r="P57" s="146">
        <f>'Anchor-Still'!T55</f>
        <v>0</v>
      </c>
      <c r="Q57" s="146">
        <f>'Anchor-Still'!U55</f>
        <v>0</v>
      </c>
      <c r="R57" s="146">
        <f>'Anchor-Still'!V55</f>
        <v>0</v>
      </c>
      <c r="S57" s="146">
        <f>'Anchor-Still'!W55</f>
        <v>0</v>
      </c>
      <c r="T57" s="146">
        <f>'Anchor-Still'!X55</f>
        <v>0</v>
      </c>
      <c r="U57" s="146">
        <f>10*LOG10(1/((Summary!$C$75/10^(R57/10)+Summary!$C$76/10^(S57/10)+Summary!$C$77/10^(T57/10))/Summary!$C$78))</f>
        <v>0</v>
      </c>
      <c r="V57" s="146">
        <f>'Anchor-Still'!Y55</f>
        <v>0</v>
      </c>
      <c r="W57" s="146">
        <f>'Anchor-Still'!Z55</f>
        <v>0</v>
      </c>
      <c r="X57" s="147">
        <f t="shared" si="3"/>
        <v>0</v>
      </c>
      <c r="Y57" s="133"/>
      <c r="Z57" s="145">
        <f>'Test-Still'!L55</f>
        <v>0</v>
      </c>
      <c r="AA57" s="146">
        <f>'Test-Still'!M55</f>
        <v>0</v>
      </c>
      <c r="AB57" s="146">
        <f>'Test-Still'!N55</f>
        <v>0</v>
      </c>
      <c r="AC57" s="146">
        <f>'Test-Still'!O55</f>
        <v>0</v>
      </c>
      <c r="AD57" s="146">
        <f>(Summary!$C$58*AA57+Summary!$C$59*AB57+Summary!$C$60*AC57)/Summary!$C$61</f>
        <v>0</v>
      </c>
      <c r="AE57" s="146">
        <f>'Test-Still'!P55</f>
        <v>0</v>
      </c>
      <c r="AF57" s="146">
        <f>'Test-Still'!Q55</f>
        <v>0</v>
      </c>
      <c r="AG57" s="146">
        <f>'Test-Still'!R55</f>
        <v>0</v>
      </c>
      <c r="AH57" s="146">
        <f>'Test-Still'!S55</f>
        <v>0</v>
      </c>
      <c r="AI57" s="146">
        <f>'Test-Still'!T55</f>
        <v>0</v>
      </c>
      <c r="AJ57" s="146">
        <f>'Test-Still'!U55</f>
        <v>0</v>
      </c>
      <c r="AK57" s="146">
        <f>'Test-Still'!V55</f>
        <v>0</v>
      </c>
      <c r="AL57" s="146">
        <f>'Test-Still'!W55</f>
        <v>0</v>
      </c>
      <c r="AM57" s="146">
        <f>'Test-Still'!X55</f>
        <v>0</v>
      </c>
      <c r="AN57" s="146">
        <f>10*LOG10(1/((Summary!$C$75/10^(AK57/10)+Summary!$C$76/10^(AL57/10)+Summary!$C$77/10^(AM57/10))/Summary!$C$78))</f>
        <v>0</v>
      </c>
      <c r="AO57" s="146">
        <f>'Test-Still'!Y55</f>
        <v>0</v>
      </c>
      <c r="AP57" s="146">
        <f>'Test-Still'!Z55</f>
        <v>0</v>
      </c>
      <c r="AQ57" s="147">
        <f t="shared" si="4"/>
        <v>0</v>
      </c>
      <c r="AR57" s="145" t="e">
        <f t="shared" si="5"/>
        <v>#DIV/0!</v>
      </c>
      <c r="AS57" s="146" t="e">
        <f t="shared" si="6"/>
        <v>#DIV/0!</v>
      </c>
      <c r="AT57" s="136"/>
      <c r="AU57" s="136"/>
      <c r="AV57" s="470"/>
      <c r="AW57" s="471"/>
      <c r="AX57" s="481"/>
      <c r="AY57" s="481"/>
      <c r="AZ57" s="498"/>
      <c r="BA57" s="498"/>
      <c r="BB57" s="481"/>
      <c r="BC57" s="471"/>
      <c r="BD57" s="477"/>
      <c r="BE57" s="471"/>
      <c r="BF57" s="477"/>
      <c r="BG57" s="472"/>
      <c r="BH57" s="477"/>
      <c r="BI57" s="472"/>
      <c r="BJ57" s="477"/>
      <c r="BK57" s="471"/>
      <c r="BL57" s="477"/>
      <c r="BM57" s="471"/>
      <c r="BN57" s="477"/>
      <c r="BO57" s="471"/>
      <c r="BP57" s="481"/>
      <c r="BQ57" s="481"/>
      <c r="BR57" s="481"/>
      <c r="BS57" s="481"/>
      <c r="BT57" s="477"/>
      <c r="BU57" s="473"/>
      <c r="BV57" s="466"/>
      <c r="BW57" s="473"/>
      <c r="BX57" s="466"/>
    </row>
    <row r="58" spans="1:76" ht="17" customHeight="1" x14ac:dyDescent="0.35">
      <c r="A58" s="516"/>
      <c r="B58" s="482" t="s">
        <v>161</v>
      </c>
      <c r="C58" s="519" t="s">
        <v>169</v>
      </c>
      <c r="D58" s="489"/>
      <c r="E58" s="492">
        <v>8</v>
      </c>
      <c r="F58" s="129">
        <v>15</v>
      </c>
      <c r="G58" s="130">
        <f>'Anchor-Still'!L56</f>
        <v>0</v>
      </c>
      <c r="H58" s="131">
        <f>'Anchor-Still'!M56</f>
        <v>0</v>
      </c>
      <c r="I58" s="131">
        <f>'Anchor-Still'!N56</f>
        <v>0</v>
      </c>
      <c r="J58" s="131">
        <f>'Anchor-Still'!O56</f>
        <v>0</v>
      </c>
      <c r="K58" s="131">
        <f>(Summary!$C$58*H58+Summary!$C$59*I58+Summary!$C$60*J58)/Summary!$C$61</f>
        <v>0</v>
      </c>
      <c r="L58" s="131">
        <f>'Anchor-Still'!P56</f>
        <v>0</v>
      </c>
      <c r="M58" s="131">
        <f>'Anchor-Still'!Q56</f>
        <v>0</v>
      </c>
      <c r="N58" s="131">
        <f>'Anchor-Still'!R56</f>
        <v>0</v>
      </c>
      <c r="O58" s="131">
        <f>'Anchor-Still'!S56</f>
        <v>0</v>
      </c>
      <c r="P58" s="131">
        <f>'Anchor-Still'!T56</f>
        <v>0</v>
      </c>
      <c r="Q58" s="131">
        <f>'Anchor-Still'!U56</f>
        <v>0</v>
      </c>
      <c r="R58" s="131">
        <f>'Anchor-Still'!V56</f>
        <v>0</v>
      </c>
      <c r="S58" s="131">
        <f>'Anchor-Still'!W56</f>
        <v>0</v>
      </c>
      <c r="T58" s="131">
        <f>'Anchor-Still'!X56</f>
        <v>0</v>
      </c>
      <c r="U58" s="131">
        <f>10*LOG10(1/((Summary!$C$75/10^(R58/10)+Summary!$C$76/10^(S58/10)+Summary!$C$77/10^(T58/10))/Summary!$C$78))</f>
        <v>0</v>
      </c>
      <c r="V58" s="131">
        <f>'Anchor-Still'!Y56</f>
        <v>0</v>
      </c>
      <c r="W58" s="131">
        <f>'Anchor-Still'!Z56</f>
        <v>0</v>
      </c>
      <c r="X58" s="132">
        <f t="shared" si="3"/>
        <v>0</v>
      </c>
      <c r="Y58" s="133"/>
      <c r="Z58" s="130">
        <f>'Test-Still'!L56</f>
        <v>0</v>
      </c>
      <c r="AA58" s="131">
        <f>'Test-Still'!M56</f>
        <v>0</v>
      </c>
      <c r="AB58" s="131">
        <f>'Test-Still'!N56</f>
        <v>0</v>
      </c>
      <c r="AC58" s="131">
        <f>'Test-Still'!O56</f>
        <v>0</v>
      </c>
      <c r="AD58" s="131">
        <f>(Summary!$C$58*AA58+Summary!$C$59*AB58+Summary!$C$60*AC58)/Summary!$C$61</f>
        <v>0</v>
      </c>
      <c r="AE58" s="131">
        <f>'Test-Still'!P56</f>
        <v>0</v>
      </c>
      <c r="AF58" s="131">
        <f>'Test-Still'!Q56</f>
        <v>0</v>
      </c>
      <c r="AG58" s="131">
        <f>'Test-Still'!R56</f>
        <v>0</v>
      </c>
      <c r="AH58" s="131">
        <f>'Test-Still'!S56</f>
        <v>0</v>
      </c>
      <c r="AI58" s="131">
        <f>'Test-Still'!T56</f>
        <v>0</v>
      </c>
      <c r="AJ58" s="131">
        <f>'Test-Still'!U56</f>
        <v>0</v>
      </c>
      <c r="AK58" s="131">
        <f>'Test-Still'!V56</f>
        <v>0</v>
      </c>
      <c r="AL58" s="131">
        <f>'Test-Still'!W56</f>
        <v>0</v>
      </c>
      <c r="AM58" s="131">
        <f>'Test-Still'!X56</f>
        <v>0</v>
      </c>
      <c r="AN58" s="131">
        <f>10*LOG10(1/((Summary!$C$75/10^(AK58/10)+Summary!$C$76/10^(AL58/10)+Summary!$C$77/10^(AM58/10))/Summary!$C$78))</f>
        <v>0</v>
      </c>
      <c r="AO58" s="131">
        <f>'Test-Still'!Y56</f>
        <v>0</v>
      </c>
      <c r="AP58" s="131">
        <f>'Test-Still'!Z56</f>
        <v>0</v>
      </c>
      <c r="AQ58" s="132">
        <f t="shared" si="4"/>
        <v>0</v>
      </c>
      <c r="AR58" s="130" t="e">
        <f t="shared" si="5"/>
        <v>#DIV/0!</v>
      </c>
      <c r="AS58" s="131" t="e">
        <f t="shared" si="6"/>
        <v>#DIV/0!</v>
      </c>
      <c r="AT58" s="136"/>
      <c r="AU58" s="136"/>
      <c r="AV58" s="495" t="s">
        <v>121</v>
      </c>
      <c r="AW58" s="478" t="e" cm="1">
        <f t="array" ref="AW58">bdRateExtend($G58:$G61,H58:H61,$Z58:$Z61,AA58:AA61)</f>
        <v>#VALUE!</v>
      </c>
      <c r="AX58" s="479" t="e" cm="1">
        <f t="array" ref="AX58">bdRateExtend($G58:$G63,H58:H63,$Z58:$Z63,AA58:AA63)</f>
        <v>#VALUE!</v>
      </c>
      <c r="AY58" s="479" t="e" cm="1">
        <f t="array" ref="AY58">bdRateExtend($G58:$G63,I58:I63,$Z58:$Z63,AB58:AB63)</f>
        <v>#VALUE!</v>
      </c>
      <c r="AZ58" s="496" t="e" cm="1">
        <f t="array" ref="AZ58">bdRateExtend($G58:$G63,J58:J63,$Z58:$Z63,AC58:AC63)</f>
        <v>#VALUE!</v>
      </c>
      <c r="BA58" s="496" t="e" cm="1">
        <f t="array" ref="BA58">bdRateExtend($G58:$G63,K58:K63,$Z58:$Z63,AD58:AD63)</f>
        <v>#VALUE!</v>
      </c>
      <c r="BB58" s="479" t="e">
        <f>(Summary!$C$89*AX58+Summary!$C$90*AY58+Summary!$C$91*AZ58)/Summary!$C$92</f>
        <v>#VALUE!</v>
      </c>
      <c r="BC58" s="478" t="e" cm="1">
        <f t="array" ref="BC58">bdRateExtend($G58:$G61,L58:L61,$Z58:$Z61,AE58:AE61)</f>
        <v>#VALUE!</v>
      </c>
      <c r="BD58" s="475" t="e" cm="1">
        <f t="array" ref="BD58">bdRateExtend($G58:$G63,L58:L63,$Z58:$Z63,AE58:AE63)</f>
        <v>#VALUE!</v>
      </c>
      <c r="BE58" s="478" t="e" cm="1">
        <f t="array" ref="BE58">bdRateExtend($G58:$G61,M58:M61,$Z58:$Z61,AF58:AF61)</f>
        <v>#VALUE!</v>
      </c>
      <c r="BF58" s="475" t="e" cm="1">
        <f t="array" ref="BF58">bdRateExtend($G58:$G63,M58:M63,$Z58:$Z63,AF58:AF63)</f>
        <v>#VALUE!</v>
      </c>
      <c r="BG58" s="474" t="e" cm="1">
        <f t="array" ref="BG58">bdRateExtend($G58:$G61,N58:N61,$Z58:$Z61,AG58:AG61,"None", FALSE,1)</f>
        <v>#VALUE!</v>
      </c>
      <c r="BH58" s="475" t="e" cm="1">
        <f t="array" ref="BH58">bdRateExtend($G58:$G63,N58:N63,$Z58:$Z63,AG58:AG63,"None", FALSE,1)</f>
        <v>#VALUE!</v>
      </c>
      <c r="BI58" s="474" t="e" cm="1">
        <f t="array" ref="BI58">bdRateExtend($G58:$G61,O58:O61,$Z58:$Z61,AH58:AH61,"None", FALSE,1)</f>
        <v>#VALUE!</v>
      </c>
      <c r="BJ58" s="475" t="e" cm="1">
        <f t="array" ref="BJ58">bdRateExtend($G58:$G63,O58:O63,$Z58:$Z63,AH58:AH63,"None", FALSE,1)</f>
        <v>#VALUE!</v>
      </c>
      <c r="BK58" s="478" t="e" cm="1">
        <f t="array" ref="BK58">bdRateExtend($G58:$G61,P58:P61,$Z58:$Z61,AI58:AI61)</f>
        <v>#VALUE!</v>
      </c>
      <c r="BL58" s="475" t="e" cm="1">
        <f t="array" ref="BL58">bdRateExtend($G58:$G63,P58:P63,$Z58:$Z63,AI58:AI63)</f>
        <v>#VALUE!</v>
      </c>
      <c r="BM58" s="478" t="e" cm="1">
        <f t="array" ref="BM58">bdRateExtend($G58:$G61,Q58:Q61,$Z58:$Z61,AJ58:AJ61)</f>
        <v>#VALUE!</v>
      </c>
      <c r="BN58" s="475" t="e" cm="1">
        <f t="array" ref="BN58">bdRateExtend($G58:$G63,Q58:Q63,$Z58:$Z63,AJ58:AJ63)</f>
        <v>#VALUE!</v>
      </c>
      <c r="BO58" s="478" t="e" cm="1">
        <f t="array" ref="BO58">bdRateExtend($G58:$G61,R58:R61,$Z58:$Z61,AK58:AK61)</f>
        <v>#VALUE!</v>
      </c>
      <c r="BP58" s="479" t="e" cm="1">
        <f t="array" ref="BP58">bdRateExtend($G58:$G63,R58:R63,$Z58:$Z63,AK58:AK63)</f>
        <v>#VALUE!</v>
      </c>
      <c r="BQ58" s="479" t="e" cm="1">
        <f t="array" ref="BQ58">bdRateExtend($G58:$G63,S58:S63,$Z58:$Z63,AL58:AL63)</f>
        <v>#VALUE!</v>
      </c>
      <c r="BR58" s="479" t="e" cm="1">
        <f t="array" ref="BR58">bdRateExtend($G58:$G63,T58:T63,$Z58:$Z63,AM58:AM63)</f>
        <v>#VALUE!</v>
      </c>
      <c r="BS58" s="479" t="e" cm="1">
        <f t="array" ref="BS58">bdRateExtend($G58:$G63,U58:U63,$Z58:$Z63,AN58:AN63)</f>
        <v>#VALUE!</v>
      </c>
      <c r="BT58" s="576" t="e">
        <f>(Summary!$C$103*BP58+Summary!$C$104*BQ58+Summary!$C$105*BR58)/Summary!$C$106</f>
        <v>#VALUE!</v>
      </c>
      <c r="BU58" s="462" cm="1">
        <f t="array" ref="BU58">testVMAFRange($G58:$G61,N58:N61,$Z58:$Z61,AG58:AG61)</f>
        <v>0</v>
      </c>
      <c r="BV58" s="464" cm="1">
        <f t="array" ref="BV58">testVMAFRange($G58:$G63,N58:N63,$Z58:$Z63,AG58:AG63)</f>
        <v>0</v>
      </c>
      <c r="BW58" s="462" cm="1">
        <f t="array" ref="BW58">testVMAFRange($G58:$G61,O58:O61,$Z58:$Z61,AH58:AH61)</f>
        <v>0</v>
      </c>
      <c r="BX58" s="464" cm="1">
        <f t="array" ref="BX58">testVMAFRange($G58:$G63,O58:O63,$Z58:$Z63,AH58:AH63)</f>
        <v>0</v>
      </c>
    </row>
    <row r="59" spans="1:76" ht="17" customHeight="1" x14ac:dyDescent="0.35">
      <c r="A59" s="516"/>
      <c r="B59" s="483"/>
      <c r="C59" s="520"/>
      <c r="D59" s="490"/>
      <c r="E59" s="493"/>
      <c r="F59" s="138">
        <v>23</v>
      </c>
      <c r="G59" s="139">
        <f>'Anchor-Still'!L57</f>
        <v>0</v>
      </c>
      <c r="H59" s="140">
        <f>'Anchor-Still'!M57</f>
        <v>0</v>
      </c>
      <c r="I59" s="140">
        <f>'Anchor-Still'!N57</f>
        <v>0</v>
      </c>
      <c r="J59" s="140">
        <f>'Anchor-Still'!O57</f>
        <v>0</v>
      </c>
      <c r="K59" s="140">
        <f>(Summary!$C$58*H59+Summary!$C$59*I59+Summary!$C$60*J59)/Summary!$C$61</f>
        <v>0</v>
      </c>
      <c r="L59" s="140">
        <f>'Anchor-Still'!P57</f>
        <v>0</v>
      </c>
      <c r="M59" s="140">
        <f>'Anchor-Still'!Q57</f>
        <v>0</v>
      </c>
      <c r="N59" s="140">
        <f>'Anchor-Still'!R57</f>
        <v>0</v>
      </c>
      <c r="O59" s="140">
        <f>'Anchor-Still'!S57</f>
        <v>0</v>
      </c>
      <c r="P59" s="140">
        <f>'Anchor-Still'!T57</f>
        <v>0</v>
      </c>
      <c r="Q59" s="140">
        <f>'Anchor-Still'!U57</f>
        <v>0</v>
      </c>
      <c r="R59" s="140">
        <f>'Anchor-Still'!V57</f>
        <v>0</v>
      </c>
      <c r="S59" s="140">
        <f>'Anchor-Still'!W57</f>
        <v>0</v>
      </c>
      <c r="T59" s="140">
        <f>'Anchor-Still'!X57</f>
        <v>0</v>
      </c>
      <c r="U59" s="140">
        <f>10*LOG10(1/((Summary!$C$75/10^(R59/10)+Summary!$C$76/10^(S59/10)+Summary!$C$77/10^(T59/10))/Summary!$C$78))</f>
        <v>0</v>
      </c>
      <c r="V59" s="140">
        <f>'Anchor-Still'!Y57</f>
        <v>0</v>
      </c>
      <c r="W59" s="140">
        <f>'Anchor-Still'!Z57</f>
        <v>0</v>
      </c>
      <c r="X59" s="141">
        <f t="shared" si="3"/>
        <v>0</v>
      </c>
      <c r="Y59" s="133"/>
      <c r="Z59" s="139">
        <f>'Test-Still'!L57</f>
        <v>0</v>
      </c>
      <c r="AA59" s="140">
        <f>'Test-Still'!M57</f>
        <v>0</v>
      </c>
      <c r="AB59" s="140">
        <f>'Test-Still'!N57</f>
        <v>0</v>
      </c>
      <c r="AC59" s="140">
        <f>'Test-Still'!O57</f>
        <v>0</v>
      </c>
      <c r="AD59" s="140">
        <f>(Summary!$C$58*AA59+Summary!$C$59*AB59+Summary!$C$60*AC59)/Summary!$C$61</f>
        <v>0</v>
      </c>
      <c r="AE59" s="140">
        <f>'Test-Still'!P57</f>
        <v>0</v>
      </c>
      <c r="AF59" s="140">
        <f>'Test-Still'!Q57</f>
        <v>0</v>
      </c>
      <c r="AG59" s="140">
        <f>'Test-Still'!R57</f>
        <v>0</v>
      </c>
      <c r="AH59" s="140">
        <f>'Test-Still'!S57</f>
        <v>0</v>
      </c>
      <c r="AI59" s="140">
        <f>'Test-Still'!T57</f>
        <v>0</v>
      </c>
      <c r="AJ59" s="140">
        <f>'Test-Still'!U57</f>
        <v>0</v>
      </c>
      <c r="AK59" s="140">
        <f>'Test-Still'!V57</f>
        <v>0</v>
      </c>
      <c r="AL59" s="140">
        <f>'Test-Still'!W57</f>
        <v>0</v>
      </c>
      <c r="AM59" s="140">
        <f>'Test-Still'!X57</f>
        <v>0</v>
      </c>
      <c r="AN59" s="140">
        <f>10*LOG10(1/((Summary!$C$75/10^(AK59/10)+Summary!$C$76/10^(AL59/10)+Summary!$C$77/10^(AM59/10))/Summary!$C$78))</f>
        <v>0</v>
      </c>
      <c r="AO59" s="140">
        <f>'Test-Still'!Y57</f>
        <v>0</v>
      </c>
      <c r="AP59" s="140">
        <f>'Test-Still'!Z57</f>
        <v>0</v>
      </c>
      <c r="AQ59" s="141">
        <f t="shared" si="4"/>
        <v>0</v>
      </c>
      <c r="AR59" s="139" t="e">
        <f t="shared" si="5"/>
        <v>#DIV/0!</v>
      </c>
      <c r="AS59" s="140" t="e">
        <f t="shared" si="6"/>
        <v>#DIV/0!</v>
      </c>
      <c r="AT59" s="136"/>
      <c r="AU59" s="136"/>
      <c r="AV59" s="467"/>
      <c r="AW59" s="468"/>
      <c r="AX59" s="480"/>
      <c r="AY59" s="480"/>
      <c r="AZ59" s="497"/>
      <c r="BA59" s="497"/>
      <c r="BB59" s="480"/>
      <c r="BC59" s="468"/>
      <c r="BD59" s="476"/>
      <c r="BE59" s="468"/>
      <c r="BF59" s="476"/>
      <c r="BG59" s="469"/>
      <c r="BH59" s="476"/>
      <c r="BI59" s="469"/>
      <c r="BJ59" s="476"/>
      <c r="BK59" s="468"/>
      <c r="BL59" s="476"/>
      <c r="BM59" s="468"/>
      <c r="BN59" s="476"/>
      <c r="BO59" s="468"/>
      <c r="BP59" s="480"/>
      <c r="BQ59" s="480"/>
      <c r="BR59" s="480"/>
      <c r="BS59" s="480"/>
      <c r="BT59" s="476"/>
      <c r="BU59" s="463"/>
      <c r="BV59" s="465"/>
      <c r="BW59" s="463"/>
      <c r="BX59" s="465"/>
    </row>
    <row r="60" spans="1:76" ht="17" customHeight="1" x14ac:dyDescent="0.35">
      <c r="A60" s="516"/>
      <c r="B60" s="483"/>
      <c r="C60" s="520"/>
      <c r="D60" s="490"/>
      <c r="E60" s="493"/>
      <c r="F60" s="138">
        <v>31</v>
      </c>
      <c r="G60" s="139">
        <f>'Anchor-Still'!L58</f>
        <v>0</v>
      </c>
      <c r="H60" s="140">
        <f>'Anchor-Still'!M58</f>
        <v>0</v>
      </c>
      <c r="I60" s="140">
        <f>'Anchor-Still'!N58</f>
        <v>0</v>
      </c>
      <c r="J60" s="140">
        <f>'Anchor-Still'!O58</f>
        <v>0</v>
      </c>
      <c r="K60" s="140">
        <f>(Summary!$C$58*H60+Summary!$C$59*I60+Summary!$C$60*J60)/Summary!$C$61</f>
        <v>0</v>
      </c>
      <c r="L60" s="140">
        <f>'Anchor-Still'!P58</f>
        <v>0</v>
      </c>
      <c r="M60" s="140">
        <f>'Anchor-Still'!Q58</f>
        <v>0</v>
      </c>
      <c r="N60" s="140">
        <f>'Anchor-Still'!R58</f>
        <v>0</v>
      </c>
      <c r="O60" s="140">
        <f>'Anchor-Still'!S58</f>
        <v>0</v>
      </c>
      <c r="P60" s="140">
        <f>'Anchor-Still'!T58</f>
        <v>0</v>
      </c>
      <c r="Q60" s="140">
        <f>'Anchor-Still'!U58</f>
        <v>0</v>
      </c>
      <c r="R60" s="140">
        <f>'Anchor-Still'!V58</f>
        <v>0</v>
      </c>
      <c r="S60" s="140">
        <f>'Anchor-Still'!W58</f>
        <v>0</v>
      </c>
      <c r="T60" s="140">
        <f>'Anchor-Still'!X58</f>
        <v>0</v>
      </c>
      <c r="U60" s="140">
        <f>10*LOG10(1/((Summary!$C$75/10^(R60/10)+Summary!$C$76/10^(S60/10)+Summary!$C$77/10^(T60/10))/Summary!$C$78))</f>
        <v>0</v>
      </c>
      <c r="V60" s="140">
        <f>'Anchor-Still'!Y58</f>
        <v>0</v>
      </c>
      <c r="W60" s="140">
        <f>'Anchor-Still'!Z58</f>
        <v>0</v>
      </c>
      <c r="X60" s="141">
        <f t="shared" si="3"/>
        <v>0</v>
      </c>
      <c r="Y60" s="133"/>
      <c r="Z60" s="139">
        <f>'Test-Still'!L58</f>
        <v>0</v>
      </c>
      <c r="AA60" s="140">
        <f>'Test-Still'!M58</f>
        <v>0</v>
      </c>
      <c r="AB60" s="140">
        <f>'Test-Still'!N58</f>
        <v>0</v>
      </c>
      <c r="AC60" s="140">
        <f>'Test-Still'!O58</f>
        <v>0</v>
      </c>
      <c r="AD60" s="140">
        <f>(Summary!$C$58*AA60+Summary!$C$59*AB60+Summary!$C$60*AC60)/Summary!$C$61</f>
        <v>0</v>
      </c>
      <c r="AE60" s="140">
        <f>'Test-Still'!P58</f>
        <v>0</v>
      </c>
      <c r="AF60" s="140">
        <f>'Test-Still'!Q58</f>
        <v>0</v>
      </c>
      <c r="AG60" s="140">
        <f>'Test-Still'!R58</f>
        <v>0</v>
      </c>
      <c r="AH60" s="140">
        <f>'Test-Still'!S58</f>
        <v>0</v>
      </c>
      <c r="AI60" s="140">
        <f>'Test-Still'!T58</f>
        <v>0</v>
      </c>
      <c r="AJ60" s="140">
        <f>'Test-Still'!U58</f>
        <v>0</v>
      </c>
      <c r="AK60" s="140">
        <f>'Test-Still'!V58</f>
        <v>0</v>
      </c>
      <c r="AL60" s="140">
        <f>'Test-Still'!W58</f>
        <v>0</v>
      </c>
      <c r="AM60" s="140">
        <f>'Test-Still'!X58</f>
        <v>0</v>
      </c>
      <c r="AN60" s="140">
        <f>10*LOG10(1/((Summary!$C$75/10^(AK60/10)+Summary!$C$76/10^(AL60/10)+Summary!$C$77/10^(AM60/10))/Summary!$C$78))</f>
        <v>0</v>
      </c>
      <c r="AO60" s="140">
        <f>'Test-Still'!Y58</f>
        <v>0</v>
      </c>
      <c r="AP60" s="140">
        <f>'Test-Still'!Z58</f>
        <v>0</v>
      </c>
      <c r="AQ60" s="141">
        <f t="shared" si="4"/>
        <v>0</v>
      </c>
      <c r="AR60" s="139" t="e">
        <f t="shared" si="5"/>
        <v>#DIV/0!</v>
      </c>
      <c r="AS60" s="140" t="e">
        <f t="shared" si="6"/>
        <v>#DIV/0!</v>
      </c>
      <c r="AT60" s="136"/>
      <c r="AU60" s="136"/>
      <c r="AV60" s="467" t="s">
        <v>122</v>
      </c>
      <c r="AW60" s="468" t="e" cm="1">
        <f t="array" ref="AW60">bdRateExtend($G59:$G62,H59:H62,$Z59:$Z62,AA59:AA62)</f>
        <v>#VALUE!</v>
      </c>
      <c r="AX60" s="480"/>
      <c r="AY60" s="480"/>
      <c r="AZ60" s="497"/>
      <c r="BA60" s="497"/>
      <c r="BB60" s="480"/>
      <c r="BC60" s="468" t="e" cm="1">
        <f t="array" ref="BC60">bdRateExtend($G59:$G62,L59:L62,$Z59:$Z62,AE59:AE62)</f>
        <v>#VALUE!</v>
      </c>
      <c r="BD60" s="476"/>
      <c r="BE60" s="468" t="e" cm="1">
        <f t="array" ref="BE60">bdRateExtend($G59:$G62,M59:M62,$Z59:$Z62,AF59:AF62)</f>
        <v>#VALUE!</v>
      </c>
      <c r="BF60" s="476"/>
      <c r="BG60" s="469" t="e" cm="1">
        <f t="array" ref="BG60">bdRateExtend($G59:$G62,N59:N62,$Z59:$Z62,AG59:AG62,"None", FALSE,1)</f>
        <v>#VALUE!</v>
      </c>
      <c r="BH60" s="476"/>
      <c r="BI60" s="469" t="e" cm="1">
        <f t="array" ref="BI60">bdRateExtend($G59:$G62,O59:O62,$Z59:$Z62,AH59:AH62,"None", FALSE,1)</f>
        <v>#VALUE!</v>
      </c>
      <c r="BJ60" s="476"/>
      <c r="BK60" s="468" t="e" cm="1">
        <f t="array" ref="BK60">bdRateExtend($G59:$G62,P59:P62,$Z59:$Z62,AI59:AI62)</f>
        <v>#VALUE!</v>
      </c>
      <c r="BL60" s="476"/>
      <c r="BM60" s="468" t="e" cm="1">
        <f t="array" ref="BM60">bdRateExtend($G59:$G62,Q59:Q62,$Z59:$Z62,AJ59:AJ62)</f>
        <v>#VALUE!</v>
      </c>
      <c r="BN60" s="476"/>
      <c r="BO60" s="468" t="e" cm="1">
        <f t="array" ref="BO60">bdRateExtend($G59:$G62,R59:R62,$Z59:$Z62,AK59:AK62)</f>
        <v>#VALUE!</v>
      </c>
      <c r="BP60" s="480"/>
      <c r="BQ60" s="480"/>
      <c r="BR60" s="480"/>
      <c r="BS60" s="480"/>
      <c r="BT60" s="476"/>
      <c r="BU60" s="463" cm="1">
        <f t="array" ref="BU60">testVMAFRange($G59:$G62,N59:N62,$Z59:$Z62,AG59:AG62)</f>
        <v>0</v>
      </c>
      <c r="BV60" s="465"/>
      <c r="BW60" s="463" cm="1">
        <f t="array" ref="BW60">testVMAFRange($G59:$G62,O59:O62,$Z59:$Z62,AH59:AH62)</f>
        <v>0</v>
      </c>
      <c r="BX60" s="465"/>
    </row>
    <row r="61" spans="1:76" ht="17" customHeight="1" x14ac:dyDescent="0.35">
      <c r="A61" s="516"/>
      <c r="B61" s="483"/>
      <c r="C61" s="520"/>
      <c r="D61" s="490"/>
      <c r="E61" s="493"/>
      <c r="F61" s="138">
        <v>39</v>
      </c>
      <c r="G61" s="139">
        <f>'Anchor-Still'!L59</f>
        <v>0</v>
      </c>
      <c r="H61" s="140">
        <f>'Anchor-Still'!M59</f>
        <v>0</v>
      </c>
      <c r="I61" s="140">
        <f>'Anchor-Still'!N59</f>
        <v>0</v>
      </c>
      <c r="J61" s="140">
        <f>'Anchor-Still'!O59</f>
        <v>0</v>
      </c>
      <c r="K61" s="140">
        <f>(Summary!$C$58*H61+Summary!$C$59*I61+Summary!$C$60*J61)/Summary!$C$61</f>
        <v>0</v>
      </c>
      <c r="L61" s="140">
        <f>'Anchor-Still'!P59</f>
        <v>0</v>
      </c>
      <c r="M61" s="140">
        <f>'Anchor-Still'!Q59</f>
        <v>0</v>
      </c>
      <c r="N61" s="140">
        <f>'Anchor-Still'!R59</f>
        <v>0</v>
      </c>
      <c r="O61" s="140">
        <f>'Anchor-Still'!S59</f>
        <v>0</v>
      </c>
      <c r="P61" s="140">
        <f>'Anchor-Still'!T59</f>
        <v>0</v>
      </c>
      <c r="Q61" s="140">
        <f>'Anchor-Still'!U59</f>
        <v>0</v>
      </c>
      <c r="R61" s="140">
        <f>'Anchor-Still'!V59</f>
        <v>0</v>
      </c>
      <c r="S61" s="140">
        <f>'Anchor-Still'!W59</f>
        <v>0</v>
      </c>
      <c r="T61" s="140">
        <f>'Anchor-Still'!X59</f>
        <v>0</v>
      </c>
      <c r="U61" s="140">
        <f>10*LOG10(1/((Summary!$C$75/10^(R61/10)+Summary!$C$76/10^(S61/10)+Summary!$C$77/10^(T61/10))/Summary!$C$78))</f>
        <v>0</v>
      </c>
      <c r="V61" s="140">
        <f>'Anchor-Still'!Y59</f>
        <v>0</v>
      </c>
      <c r="W61" s="140">
        <f>'Anchor-Still'!Z59</f>
        <v>0</v>
      </c>
      <c r="X61" s="141">
        <f t="shared" si="3"/>
        <v>0</v>
      </c>
      <c r="Y61" s="133"/>
      <c r="Z61" s="139">
        <f>'Test-Still'!L59</f>
        <v>0</v>
      </c>
      <c r="AA61" s="140">
        <f>'Test-Still'!M59</f>
        <v>0</v>
      </c>
      <c r="AB61" s="140">
        <f>'Test-Still'!N59</f>
        <v>0</v>
      </c>
      <c r="AC61" s="140">
        <f>'Test-Still'!O59</f>
        <v>0</v>
      </c>
      <c r="AD61" s="140">
        <f>(Summary!$C$58*AA61+Summary!$C$59*AB61+Summary!$C$60*AC61)/Summary!$C$61</f>
        <v>0</v>
      </c>
      <c r="AE61" s="140">
        <f>'Test-Still'!P59</f>
        <v>0</v>
      </c>
      <c r="AF61" s="140">
        <f>'Test-Still'!Q59</f>
        <v>0</v>
      </c>
      <c r="AG61" s="140">
        <f>'Test-Still'!R59</f>
        <v>0</v>
      </c>
      <c r="AH61" s="140">
        <f>'Test-Still'!S59</f>
        <v>0</v>
      </c>
      <c r="AI61" s="140">
        <f>'Test-Still'!T59</f>
        <v>0</v>
      </c>
      <c r="AJ61" s="140">
        <f>'Test-Still'!U59</f>
        <v>0</v>
      </c>
      <c r="AK61" s="140">
        <f>'Test-Still'!V59</f>
        <v>0</v>
      </c>
      <c r="AL61" s="140">
        <f>'Test-Still'!W59</f>
        <v>0</v>
      </c>
      <c r="AM61" s="140">
        <f>'Test-Still'!X59</f>
        <v>0</v>
      </c>
      <c r="AN61" s="140">
        <f>10*LOG10(1/((Summary!$C$75/10^(AK61/10)+Summary!$C$76/10^(AL61/10)+Summary!$C$77/10^(AM61/10))/Summary!$C$78))</f>
        <v>0</v>
      </c>
      <c r="AO61" s="140">
        <f>'Test-Still'!Y59</f>
        <v>0</v>
      </c>
      <c r="AP61" s="140">
        <f>'Test-Still'!Z59</f>
        <v>0</v>
      </c>
      <c r="AQ61" s="141">
        <f t="shared" si="4"/>
        <v>0</v>
      </c>
      <c r="AR61" s="139" t="e">
        <f t="shared" si="5"/>
        <v>#DIV/0!</v>
      </c>
      <c r="AS61" s="140" t="e">
        <f t="shared" si="6"/>
        <v>#DIV/0!</v>
      </c>
      <c r="AT61" s="136"/>
      <c r="AU61" s="136"/>
      <c r="AV61" s="467"/>
      <c r="AW61" s="468"/>
      <c r="AX61" s="480"/>
      <c r="AY61" s="480"/>
      <c r="AZ61" s="497"/>
      <c r="BA61" s="497"/>
      <c r="BB61" s="480"/>
      <c r="BC61" s="468"/>
      <c r="BD61" s="476"/>
      <c r="BE61" s="468"/>
      <c r="BF61" s="476"/>
      <c r="BG61" s="469"/>
      <c r="BH61" s="476"/>
      <c r="BI61" s="469"/>
      <c r="BJ61" s="476"/>
      <c r="BK61" s="468"/>
      <c r="BL61" s="476"/>
      <c r="BM61" s="468"/>
      <c r="BN61" s="476"/>
      <c r="BO61" s="468"/>
      <c r="BP61" s="480"/>
      <c r="BQ61" s="480"/>
      <c r="BR61" s="480"/>
      <c r="BS61" s="480"/>
      <c r="BT61" s="476"/>
      <c r="BU61" s="463"/>
      <c r="BV61" s="465"/>
      <c r="BW61" s="463"/>
      <c r="BX61" s="465"/>
    </row>
    <row r="62" spans="1:76" ht="17" customHeight="1" x14ac:dyDescent="0.35">
      <c r="A62" s="516"/>
      <c r="B62" s="483"/>
      <c r="C62" s="520"/>
      <c r="D62" s="490"/>
      <c r="E62" s="493"/>
      <c r="F62" s="138">
        <v>47</v>
      </c>
      <c r="G62" s="139">
        <f>'Anchor-Still'!L60</f>
        <v>0</v>
      </c>
      <c r="H62" s="140">
        <f>'Anchor-Still'!M60</f>
        <v>0</v>
      </c>
      <c r="I62" s="140">
        <f>'Anchor-Still'!N60</f>
        <v>0</v>
      </c>
      <c r="J62" s="140">
        <f>'Anchor-Still'!O60</f>
        <v>0</v>
      </c>
      <c r="K62" s="140">
        <f>(Summary!$C$58*H62+Summary!$C$59*I62+Summary!$C$60*J62)/Summary!$C$61</f>
        <v>0</v>
      </c>
      <c r="L62" s="140">
        <f>'Anchor-Still'!P60</f>
        <v>0</v>
      </c>
      <c r="M62" s="140">
        <f>'Anchor-Still'!Q60</f>
        <v>0</v>
      </c>
      <c r="N62" s="140">
        <f>'Anchor-Still'!R60</f>
        <v>0</v>
      </c>
      <c r="O62" s="140">
        <f>'Anchor-Still'!S60</f>
        <v>0</v>
      </c>
      <c r="P62" s="140">
        <f>'Anchor-Still'!T60</f>
        <v>0</v>
      </c>
      <c r="Q62" s="140">
        <f>'Anchor-Still'!U60</f>
        <v>0</v>
      </c>
      <c r="R62" s="140">
        <f>'Anchor-Still'!V60</f>
        <v>0</v>
      </c>
      <c r="S62" s="140">
        <f>'Anchor-Still'!W60</f>
        <v>0</v>
      </c>
      <c r="T62" s="140">
        <f>'Anchor-Still'!X60</f>
        <v>0</v>
      </c>
      <c r="U62" s="140">
        <f>10*LOG10(1/((Summary!$C$75/10^(R62/10)+Summary!$C$76/10^(S62/10)+Summary!$C$77/10^(T62/10))/Summary!$C$78))</f>
        <v>0</v>
      </c>
      <c r="V62" s="140">
        <f>'Anchor-Still'!Y60</f>
        <v>0</v>
      </c>
      <c r="W62" s="140">
        <f>'Anchor-Still'!Z60</f>
        <v>0</v>
      </c>
      <c r="X62" s="141">
        <f t="shared" si="3"/>
        <v>0</v>
      </c>
      <c r="Y62" s="133"/>
      <c r="Z62" s="139">
        <f>'Test-Still'!L60</f>
        <v>0</v>
      </c>
      <c r="AA62" s="140">
        <f>'Test-Still'!M60</f>
        <v>0</v>
      </c>
      <c r="AB62" s="140">
        <f>'Test-Still'!N60</f>
        <v>0</v>
      </c>
      <c r="AC62" s="140">
        <f>'Test-Still'!O60</f>
        <v>0</v>
      </c>
      <c r="AD62" s="140">
        <f>(Summary!$C$58*AA62+Summary!$C$59*AB62+Summary!$C$60*AC62)/Summary!$C$61</f>
        <v>0</v>
      </c>
      <c r="AE62" s="140">
        <f>'Test-Still'!P60</f>
        <v>0</v>
      </c>
      <c r="AF62" s="140">
        <f>'Test-Still'!Q60</f>
        <v>0</v>
      </c>
      <c r="AG62" s="140">
        <f>'Test-Still'!R60</f>
        <v>0</v>
      </c>
      <c r="AH62" s="140">
        <f>'Test-Still'!S60</f>
        <v>0</v>
      </c>
      <c r="AI62" s="140">
        <f>'Test-Still'!T60</f>
        <v>0</v>
      </c>
      <c r="AJ62" s="140">
        <f>'Test-Still'!U60</f>
        <v>0</v>
      </c>
      <c r="AK62" s="140">
        <f>'Test-Still'!V60</f>
        <v>0</v>
      </c>
      <c r="AL62" s="140">
        <f>'Test-Still'!W60</f>
        <v>0</v>
      </c>
      <c r="AM62" s="140">
        <f>'Test-Still'!X60</f>
        <v>0</v>
      </c>
      <c r="AN62" s="140">
        <f>10*LOG10(1/((Summary!$C$75/10^(AK62/10)+Summary!$C$76/10^(AL62/10)+Summary!$C$77/10^(AM62/10))/Summary!$C$78))</f>
        <v>0</v>
      </c>
      <c r="AO62" s="140">
        <f>'Test-Still'!Y60</f>
        <v>0</v>
      </c>
      <c r="AP62" s="140">
        <f>'Test-Still'!Z60</f>
        <v>0</v>
      </c>
      <c r="AQ62" s="141">
        <f t="shared" si="4"/>
        <v>0</v>
      </c>
      <c r="AR62" s="139" t="e">
        <f t="shared" si="5"/>
        <v>#DIV/0!</v>
      </c>
      <c r="AS62" s="140" t="e">
        <f t="shared" si="6"/>
        <v>#DIV/0!</v>
      </c>
      <c r="AT62" s="136"/>
      <c r="AU62" s="136"/>
      <c r="AV62" s="467" t="s">
        <v>123</v>
      </c>
      <c r="AW62" s="468" t="e" cm="1">
        <f t="array" ref="AW62">bdRateExtend($G60:$G63,H60:H63,$Z60:$Z63,AA60:AA63)</f>
        <v>#VALUE!</v>
      </c>
      <c r="AX62" s="480"/>
      <c r="AY62" s="480"/>
      <c r="AZ62" s="497"/>
      <c r="BA62" s="497"/>
      <c r="BB62" s="480"/>
      <c r="BC62" s="468" t="e" cm="1">
        <f t="array" ref="BC62">bdRateExtend($G60:$G63,L60:L63,$Z60:$Z63,AE60:AE63)</f>
        <v>#VALUE!</v>
      </c>
      <c r="BD62" s="476"/>
      <c r="BE62" s="468" t="e" cm="1">
        <f t="array" ref="BE62">bdRateExtend($G60:$G63,M60:M63,$Z60:$Z63,AF60:AF63)</f>
        <v>#VALUE!</v>
      </c>
      <c r="BF62" s="476"/>
      <c r="BG62" s="469" t="e" cm="1">
        <f t="array" ref="BG62">bdRateExtend($G60:$G63,N60:N63,$Z60:$Z63,AG60:AG63,"None", FALSE,1)</f>
        <v>#VALUE!</v>
      </c>
      <c r="BH62" s="476"/>
      <c r="BI62" s="469" t="e" cm="1">
        <f t="array" ref="BI62">bdRateExtend($G60:$G63,O60:O63,$Z60:$Z63,AH60:AH63,"None", FALSE,1)</f>
        <v>#VALUE!</v>
      </c>
      <c r="BJ62" s="476"/>
      <c r="BK62" s="468" t="e" cm="1">
        <f t="array" ref="BK62">bdRateExtend($G60:$G63,P60:P63,$Z60:$Z63,AI60:AI63)</f>
        <v>#VALUE!</v>
      </c>
      <c r="BL62" s="476"/>
      <c r="BM62" s="468" t="e" cm="1">
        <f t="array" ref="BM62">bdRateExtend($G60:$G63,Q60:Q63,$Z60:$Z63,AJ60:AJ63)</f>
        <v>#VALUE!</v>
      </c>
      <c r="BN62" s="476"/>
      <c r="BO62" s="468" t="e" cm="1">
        <f t="array" ref="BO62">bdRateExtend($G60:$G63,R60:R63,$Z60:$Z63,AK60:AK63)</f>
        <v>#VALUE!</v>
      </c>
      <c r="BP62" s="480"/>
      <c r="BQ62" s="480"/>
      <c r="BR62" s="480"/>
      <c r="BS62" s="480"/>
      <c r="BT62" s="476"/>
      <c r="BU62" s="463" cm="1">
        <f t="array" ref="BU62">testVMAFRange($G60:$G63,N60:N63,$Z60:$Z63,AG60:AG63)</f>
        <v>0</v>
      </c>
      <c r="BV62" s="465"/>
      <c r="BW62" s="463" cm="1">
        <f t="array" ref="BW62">testVMAFRange($G60:$G63,O60:O63,$Z60:$Z63,AH60:AH63)</f>
        <v>0</v>
      </c>
      <c r="BX62" s="465"/>
    </row>
    <row r="63" spans="1:76" ht="17" customHeight="1" thickBot="1" x14ac:dyDescent="0.4">
      <c r="A63" s="516"/>
      <c r="B63" s="518"/>
      <c r="C63" s="521"/>
      <c r="D63" s="522"/>
      <c r="E63" s="523"/>
      <c r="F63" s="144">
        <v>55</v>
      </c>
      <c r="G63" s="145">
        <f>'Anchor-Still'!L61</f>
        <v>0</v>
      </c>
      <c r="H63" s="146">
        <f>'Anchor-Still'!M61</f>
        <v>0</v>
      </c>
      <c r="I63" s="146">
        <f>'Anchor-Still'!N61</f>
        <v>0</v>
      </c>
      <c r="J63" s="146">
        <f>'Anchor-Still'!O61</f>
        <v>0</v>
      </c>
      <c r="K63" s="146">
        <f>(Summary!$C$58*H63+Summary!$C$59*I63+Summary!$C$60*J63)/Summary!$C$61</f>
        <v>0</v>
      </c>
      <c r="L63" s="146">
        <f>'Anchor-Still'!P61</f>
        <v>0</v>
      </c>
      <c r="M63" s="146">
        <f>'Anchor-Still'!Q61</f>
        <v>0</v>
      </c>
      <c r="N63" s="146">
        <f>'Anchor-Still'!R61</f>
        <v>0</v>
      </c>
      <c r="O63" s="146">
        <f>'Anchor-Still'!S61</f>
        <v>0</v>
      </c>
      <c r="P63" s="146">
        <f>'Anchor-Still'!T61</f>
        <v>0</v>
      </c>
      <c r="Q63" s="146">
        <f>'Anchor-Still'!U61</f>
        <v>0</v>
      </c>
      <c r="R63" s="146">
        <f>'Anchor-Still'!V61</f>
        <v>0</v>
      </c>
      <c r="S63" s="146">
        <f>'Anchor-Still'!W61</f>
        <v>0</v>
      </c>
      <c r="T63" s="146">
        <f>'Anchor-Still'!X61</f>
        <v>0</v>
      </c>
      <c r="U63" s="146">
        <f>10*LOG10(1/((Summary!$C$75/10^(R63/10)+Summary!$C$76/10^(S63/10)+Summary!$C$77/10^(T63/10))/Summary!$C$78))</f>
        <v>0</v>
      </c>
      <c r="V63" s="146">
        <f>'Anchor-Still'!Y61</f>
        <v>0</v>
      </c>
      <c r="W63" s="146">
        <f>'Anchor-Still'!Z61</f>
        <v>0</v>
      </c>
      <c r="X63" s="147">
        <f t="shared" si="3"/>
        <v>0</v>
      </c>
      <c r="Y63" s="133"/>
      <c r="Z63" s="145">
        <f>'Test-Still'!L61</f>
        <v>0</v>
      </c>
      <c r="AA63" s="146">
        <f>'Test-Still'!M61</f>
        <v>0</v>
      </c>
      <c r="AB63" s="146">
        <f>'Test-Still'!N61</f>
        <v>0</v>
      </c>
      <c r="AC63" s="146">
        <f>'Test-Still'!O61</f>
        <v>0</v>
      </c>
      <c r="AD63" s="146">
        <f>(Summary!$C$58*AA63+Summary!$C$59*AB63+Summary!$C$60*AC63)/Summary!$C$61</f>
        <v>0</v>
      </c>
      <c r="AE63" s="146">
        <f>'Test-Still'!P61</f>
        <v>0</v>
      </c>
      <c r="AF63" s="146">
        <f>'Test-Still'!Q61</f>
        <v>0</v>
      </c>
      <c r="AG63" s="146">
        <f>'Test-Still'!R61</f>
        <v>0</v>
      </c>
      <c r="AH63" s="146">
        <f>'Test-Still'!S61</f>
        <v>0</v>
      </c>
      <c r="AI63" s="146">
        <f>'Test-Still'!T61</f>
        <v>0</v>
      </c>
      <c r="AJ63" s="146">
        <f>'Test-Still'!U61</f>
        <v>0</v>
      </c>
      <c r="AK63" s="146">
        <f>'Test-Still'!V61</f>
        <v>0</v>
      </c>
      <c r="AL63" s="146">
        <f>'Test-Still'!W61</f>
        <v>0</v>
      </c>
      <c r="AM63" s="146">
        <f>'Test-Still'!X61</f>
        <v>0</v>
      </c>
      <c r="AN63" s="146">
        <f>10*LOG10(1/((Summary!$C$75/10^(AK63/10)+Summary!$C$76/10^(AL63/10)+Summary!$C$77/10^(AM63/10))/Summary!$C$78))</f>
        <v>0</v>
      </c>
      <c r="AO63" s="146">
        <f>'Test-Still'!Y61</f>
        <v>0</v>
      </c>
      <c r="AP63" s="146">
        <f>'Test-Still'!Z61</f>
        <v>0</v>
      </c>
      <c r="AQ63" s="147">
        <f t="shared" si="4"/>
        <v>0</v>
      </c>
      <c r="AR63" s="145" t="e">
        <f t="shared" si="5"/>
        <v>#DIV/0!</v>
      </c>
      <c r="AS63" s="146" t="e">
        <f t="shared" si="6"/>
        <v>#DIV/0!</v>
      </c>
      <c r="AT63" s="136"/>
      <c r="AU63" s="136"/>
      <c r="AV63" s="470"/>
      <c r="AW63" s="471"/>
      <c r="AX63" s="481"/>
      <c r="AY63" s="481"/>
      <c r="AZ63" s="498"/>
      <c r="BA63" s="498"/>
      <c r="BB63" s="481"/>
      <c r="BC63" s="471"/>
      <c r="BD63" s="477"/>
      <c r="BE63" s="471"/>
      <c r="BF63" s="477"/>
      <c r="BG63" s="472"/>
      <c r="BH63" s="477"/>
      <c r="BI63" s="472"/>
      <c r="BJ63" s="477"/>
      <c r="BK63" s="471"/>
      <c r="BL63" s="477"/>
      <c r="BM63" s="471"/>
      <c r="BN63" s="477"/>
      <c r="BO63" s="471"/>
      <c r="BP63" s="481"/>
      <c r="BQ63" s="481"/>
      <c r="BR63" s="481"/>
      <c r="BS63" s="481"/>
      <c r="BT63" s="477"/>
      <c r="BU63" s="473"/>
      <c r="BV63" s="466"/>
      <c r="BW63" s="473"/>
      <c r="BX63" s="466"/>
    </row>
    <row r="64" spans="1:76" ht="17" customHeight="1" x14ac:dyDescent="0.35">
      <c r="A64" s="516"/>
      <c r="B64" s="482" t="s">
        <v>161</v>
      </c>
      <c r="C64" s="519" t="s">
        <v>170</v>
      </c>
      <c r="D64" s="489"/>
      <c r="E64" s="492">
        <v>8</v>
      </c>
      <c r="F64" s="129">
        <v>15</v>
      </c>
      <c r="G64" s="130">
        <f>'Anchor-Still'!L62</f>
        <v>0</v>
      </c>
      <c r="H64" s="131">
        <f>'Anchor-Still'!M62</f>
        <v>0</v>
      </c>
      <c r="I64" s="131">
        <f>'Anchor-Still'!N62</f>
        <v>0</v>
      </c>
      <c r="J64" s="131">
        <f>'Anchor-Still'!O62</f>
        <v>0</v>
      </c>
      <c r="K64" s="131">
        <f>(Summary!$C$58*H64+Summary!$C$59*I64+Summary!$C$60*J64)/Summary!$C$61</f>
        <v>0</v>
      </c>
      <c r="L64" s="131">
        <f>'Anchor-Still'!P62</f>
        <v>0</v>
      </c>
      <c r="M64" s="131">
        <f>'Anchor-Still'!Q62</f>
        <v>0</v>
      </c>
      <c r="N64" s="131">
        <f>'Anchor-Still'!R62</f>
        <v>0</v>
      </c>
      <c r="O64" s="131">
        <f>'Anchor-Still'!S62</f>
        <v>0</v>
      </c>
      <c r="P64" s="131">
        <f>'Anchor-Still'!T62</f>
        <v>0</v>
      </c>
      <c r="Q64" s="131">
        <f>'Anchor-Still'!U62</f>
        <v>0</v>
      </c>
      <c r="R64" s="131">
        <f>'Anchor-Still'!V62</f>
        <v>0</v>
      </c>
      <c r="S64" s="131">
        <f>'Anchor-Still'!W62</f>
        <v>0</v>
      </c>
      <c r="T64" s="131">
        <f>'Anchor-Still'!X62</f>
        <v>0</v>
      </c>
      <c r="U64" s="131">
        <f>10*LOG10(1/((Summary!$C$75/10^(R64/10)+Summary!$C$76/10^(S64/10)+Summary!$C$77/10^(T64/10))/Summary!$C$78))</f>
        <v>0</v>
      </c>
      <c r="V64" s="131">
        <f>'Anchor-Still'!Y62</f>
        <v>0</v>
      </c>
      <c r="W64" s="131">
        <f>'Anchor-Still'!Z62</f>
        <v>0</v>
      </c>
      <c r="X64" s="132">
        <f t="shared" si="3"/>
        <v>0</v>
      </c>
      <c r="Y64" s="133"/>
      <c r="Z64" s="130">
        <f>'Test-Still'!L62</f>
        <v>0</v>
      </c>
      <c r="AA64" s="131">
        <f>'Test-Still'!M62</f>
        <v>0</v>
      </c>
      <c r="AB64" s="131">
        <f>'Test-Still'!N62</f>
        <v>0</v>
      </c>
      <c r="AC64" s="131">
        <f>'Test-Still'!O62</f>
        <v>0</v>
      </c>
      <c r="AD64" s="131">
        <f>(Summary!$C$58*AA64+Summary!$C$59*AB64+Summary!$C$60*AC64)/Summary!$C$61</f>
        <v>0</v>
      </c>
      <c r="AE64" s="131">
        <f>'Test-Still'!P62</f>
        <v>0</v>
      </c>
      <c r="AF64" s="131">
        <f>'Test-Still'!Q62</f>
        <v>0</v>
      </c>
      <c r="AG64" s="131">
        <f>'Test-Still'!R62</f>
        <v>0</v>
      </c>
      <c r="AH64" s="131">
        <f>'Test-Still'!S62</f>
        <v>0</v>
      </c>
      <c r="AI64" s="131">
        <f>'Test-Still'!T62</f>
        <v>0</v>
      </c>
      <c r="AJ64" s="131">
        <f>'Test-Still'!U62</f>
        <v>0</v>
      </c>
      <c r="AK64" s="131">
        <f>'Test-Still'!V62</f>
        <v>0</v>
      </c>
      <c r="AL64" s="131">
        <f>'Test-Still'!W62</f>
        <v>0</v>
      </c>
      <c r="AM64" s="131">
        <f>'Test-Still'!X62</f>
        <v>0</v>
      </c>
      <c r="AN64" s="131">
        <f>10*LOG10(1/((Summary!$C$75/10^(AK64/10)+Summary!$C$76/10^(AL64/10)+Summary!$C$77/10^(AM64/10))/Summary!$C$78))</f>
        <v>0</v>
      </c>
      <c r="AO64" s="131">
        <f>'Test-Still'!Y62</f>
        <v>0</v>
      </c>
      <c r="AP64" s="131">
        <f>'Test-Still'!Z62</f>
        <v>0</v>
      </c>
      <c r="AQ64" s="132">
        <f t="shared" si="4"/>
        <v>0</v>
      </c>
      <c r="AR64" s="130" t="e">
        <f t="shared" si="5"/>
        <v>#DIV/0!</v>
      </c>
      <c r="AS64" s="131" t="e">
        <f t="shared" si="6"/>
        <v>#DIV/0!</v>
      </c>
      <c r="AT64" s="136"/>
      <c r="AU64" s="136"/>
      <c r="AV64" s="495" t="s">
        <v>121</v>
      </c>
      <c r="AW64" s="478" t="e" cm="1">
        <f t="array" ref="AW64">bdRateExtend($G64:$G67,H64:H67,$Z64:$Z67,AA64:AA67)</f>
        <v>#VALUE!</v>
      </c>
      <c r="AX64" s="479" t="e" cm="1">
        <f t="array" ref="AX64">bdRateExtend($G64:$G69,H64:H69,$Z64:$Z69,AA64:AA69)</f>
        <v>#VALUE!</v>
      </c>
      <c r="AY64" s="479" t="e" cm="1">
        <f t="array" ref="AY64">bdRateExtend($G64:$G69,I64:I69,$Z64:$Z69,AB64:AB69)</f>
        <v>#VALUE!</v>
      </c>
      <c r="AZ64" s="496" t="e" cm="1">
        <f t="array" ref="AZ64">bdRateExtend($G64:$G69,J64:J69,$Z64:$Z69,AC64:AC69)</f>
        <v>#VALUE!</v>
      </c>
      <c r="BA64" s="496" t="e" cm="1">
        <f t="array" ref="BA64">bdRateExtend($G64:$G69,K64:K69,$Z64:$Z69,AD64:AD69)</f>
        <v>#VALUE!</v>
      </c>
      <c r="BB64" s="479" t="e">
        <f>(Summary!$C$89*AX64+Summary!$C$90*AY64+Summary!$C$91*AZ64)/Summary!$C$92</f>
        <v>#VALUE!</v>
      </c>
      <c r="BC64" s="478" t="e" cm="1">
        <f t="array" ref="BC64">bdRateExtend($G64:$G67,L64:L67,$Z64:$Z67,AE64:AE67)</f>
        <v>#VALUE!</v>
      </c>
      <c r="BD64" s="475" t="e" cm="1">
        <f t="array" ref="BD64">bdRateExtend($G64:$G69,L64:L69,$Z64:$Z69,AE64:AE69)</f>
        <v>#VALUE!</v>
      </c>
      <c r="BE64" s="478" t="e" cm="1">
        <f t="array" ref="BE64">bdRateExtend($G64:$G67,M64:M67,$Z64:$Z67,AF64:AF67)</f>
        <v>#VALUE!</v>
      </c>
      <c r="BF64" s="475" t="e" cm="1">
        <f t="array" ref="BF64">bdRateExtend($G64:$G69,M64:M69,$Z64:$Z69,AF64:AF69)</f>
        <v>#VALUE!</v>
      </c>
      <c r="BG64" s="474" t="e" cm="1">
        <f t="array" ref="BG64">bdRateExtend($G64:$G67,N64:N67,$Z64:$Z67,AG64:AG67,"None", FALSE,1)</f>
        <v>#VALUE!</v>
      </c>
      <c r="BH64" s="475" t="e" cm="1">
        <f t="array" ref="BH64">bdRateExtend($G64:$G69,N64:N69,$Z64:$Z69,AG64:AG69,"None", FALSE,1)</f>
        <v>#VALUE!</v>
      </c>
      <c r="BI64" s="474" t="e" cm="1">
        <f t="array" ref="BI64">bdRateExtend($G64:$G67,O64:O67,$Z64:$Z67,AH64:AH67,"None", FALSE,1)</f>
        <v>#VALUE!</v>
      </c>
      <c r="BJ64" s="475" t="e" cm="1">
        <f t="array" ref="BJ64">bdRateExtend($G64:$G69,O64:O69,$Z64:$Z69,AH64:AH69,"None", FALSE,1)</f>
        <v>#VALUE!</v>
      </c>
      <c r="BK64" s="478" t="e" cm="1">
        <f t="array" ref="BK64">bdRateExtend($G64:$G67,P64:P67,$Z64:$Z67,AI64:AI67)</f>
        <v>#VALUE!</v>
      </c>
      <c r="BL64" s="475" t="e" cm="1">
        <f t="array" ref="BL64">bdRateExtend($G64:$G69,P64:P69,$Z64:$Z69,AI64:AI69)</f>
        <v>#VALUE!</v>
      </c>
      <c r="BM64" s="478" t="e" cm="1">
        <f t="array" ref="BM64">bdRateExtend($G64:$G67,Q64:Q67,$Z64:$Z67,AJ64:AJ67)</f>
        <v>#VALUE!</v>
      </c>
      <c r="BN64" s="475" t="e" cm="1">
        <f t="array" ref="BN64">bdRateExtend($G64:$G69,Q64:Q69,$Z64:$Z69,AJ64:AJ69)</f>
        <v>#VALUE!</v>
      </c>
      <c r="BO64" s="478" t="e" cm="1">
        <f t="array" ref="BO64">bdRateExtend($G64:$G67,R64:R67,$Z64:$Z67,AK64:AK67)</f>
        <v>#VALUE!</v>
      </c>
      <c r="BP64" s="479" t="e" cm="1">
        <f t="array" ref="BP64">bdRateExtend($G64:$G69,R64:R69,$Z64:$Z69,AK64:AK69)</f>
        <v>#VALUE!</v>
      </c>
      <c r="BQ64" s="479" t="e" cm="1">
        <f t="array" ref="BQ64">bdRateExtend($G64:$G69,S64:S69,$Z64:$Z69,AL64:AL69)</f>
        <v>#VALUE!</v>
      </c>
      <c r="BR64" s="479" t="e" cm="1">
        <f t="array" ref="BR64">bdRateExtend($G64:$G69,T64:T69,$Z64:$Z69,AM64:AM69)</f>
        <v>#VALUE!</v>
      </c>
      <c r="BS64" s="479" t="e" cm="1">
        <f t="array" ref="BS64">bdRateExtend($G64:$G69,U64:U69,$Z64:$Z69,AN64:AN69)</f>
        <v>#VALUE!</v>
      </c>
      <c r="BT64" s="576" t="e">
        <f>(Summary!$C$103*BP64+Summary!$C$104*BQ64+Summary!$C$105*BR64)/Summary!$C$106</f>
        <v>#VALUE!</v>
      </c>
      <c r="BU64" s="462" cm="1">
        <f t="array" ref="BU64">testVMAFRange($G64:$G67,N64:N67,$Z64:$Z67,AG64:AG67)</f>
        <v>0</v>
      </c>
      <c r="BV64" s="464" cm="1">
        <f t="array" ref="BV64">testVMAFRange($G64:$G69,N64:N69,$Z64:$Z69,AG64:AG69)</f>
        <v>0</v>
      </c>
      <c r="BW64" s="462" cm="1">
        <f t="array" ref="BW64">testVMAFRange($G64:$G67,O64:O67,$Z64:$Z67,AH64:AH67)</f>
        <v>0</v>
      </c>
      <c r="BX64" s="464" cm="1">
        <f t="array" ref="BX64">testVMAFRange($G64:$G69,O64:O69,$Z64:$Z69,AH64:AH69)</f>
        <v>0</v>
      </c>
    </row>
    <row r="65" spans="1:76" ht="17" customHeight="1" x14ac:dyDescent="0.35">
      <c r="A65" s="516"/>
      <c r="B65" s="483"/>
      <c r="C65" s="520"/>
      <c r="D65" s="490"/>
      <c r="E65" s="493"/>
      <c r="F65" s="138">
        <v>23</v>
      </c>
      <c r="G65" s="139">
        <f>'Anchor-Still'!L63</f>
        <v>0</v>
      </c>
      <c r="H65" s="140">
        <f>'Anchor-Still'!M63</f>
        <v>0</v>
      </c>
      <c r="I65" s="140">
        <f>'Anchor-Still'!N63</f>
        <v>0</v>
      </c>
      <c r="J65" s="140">
        <f>'Anchor-Still'!O63</f>
        <v>0</v>
      </c>
      <c r="K65" s="140">
        <f>(Summary!$C$58*H65+Summary!$C$59*I65+Summary!$C$60*J65)/Summary!$C$61</f>
        <v>0</v>
      </c>
      <c r="L65" s="140">
        <f>'Anchor-Still'!P63</f>
        <v>0</v>
      </c>
      <c r="M65" s="140">
        <f>'Anchor-Still'!Q63</f>
        <v>0</v>
      </c>
      <c r="N65" s="140">
        <f>'Anchor-Still'!R63</f>
        <v>0</v>
      </c>
      <c r="O65" s="140">
        <f>'Anchor-Still'!S63</f>
        <v>0</v>
      </c>
      <c r="P65" s="140">
        <f>'Anchor-Still'!T63</f>
        <v>0</v>
      </c>
      <c r="Q65" s="140">
        <f>'Anchor-Still'!U63</f>
        <v>0</v>
      </c>
      <c r="R65" s="140">
        <f>'Anchor-Still'!V63</f>
        <v>0</v>
      </c>
      <c r="S65" s="140">
        <f>'Anchor-Still'!W63</f>
        <v>0</v>
      </c>
      <c r="T65" s="140">
        <f>'Anchor-Still'!X63</f>
        <v>0</v>
      </c>
      <c r="U65" s="140">
        <f>10*LOG10(1/((Summary!$C$75/10^(R65/10)+Summary!$C$76/10^(S65/10)+Summary!$C$77/10^(T65/10))/Summary!$C$78))</f>
        <v>0</v>
      </c>
      <c r="V65" s="140">
        <f>'Anchor-Still'!Y63</f>
        <v>0</v>
      </c>
      <c r="W65" s="140">
        <f>'Anchor-Still'!Z63</f>
        <v>0</v>
      </c>
      <c r="X65" s="141">
        <f t="shared" si="3"/>
        <v>0</v>
      </c>
      <c r="Y65" s="133"/>
      <c r="Z65" s="139">
        <f>'Test-Still'!L63</f>
        <v>0</v>
      </c>
      <c r="AA65" s="140">
        <f>'Test-Still'!M63</f>
        <v>0</v>
      </c>
      <c r="AB65" s="140">
        <f>'Test-Still'!N63</f>
        <v>0</v>
      </c>
      <c r="AC65" s="140">
        <f>'Test-Still'!O63</f>
        <v>0</v>
      </c>
      <c r="AD65" s="140">
        <f>(Summary!$C$58*AA65+Summary!$C$59*AB65+Summary!$C$60*AC65)/Summary!$C$61</f>
        <v>0</v>
      </c>
      <c r="AE65" s="140">
        <f>'Test-Still'!P63</f>
        <v>0</v>
      </c>
      <c r="AF65" s="140">
        <f>'Test-Still'!Q63</f>
        <v>0</v>
      </c>
      <c r="AG65" s="140">
        <f>'Test-Still'!R63</f>
        <v>0</v>
      </c>
      <c r="AH65" s="140">
        <f>'Test-Still'!S63</f>
        <v>0</v>
      </c>
      <c r="AI65" s="140">
        <f>'Test-Still'!T63</f>
        <v>0</v>
      </c>
      <c r="AJ65" s="140">
        <f>'Test-Still'!U63</f>
        <v>0</v>
      </c>
      <c r="AK65" s="140">
        <f>'Test-Still'!V63</f>
        <v>0</v>
      </c>
      <c r="AL65" s="140">
        <f>'Test-Still'!W63</f>
        <v>0</v>
      </c>
      <c r="AM65" s="140">
        <f>'Test-Still'!X63</f>
        <v>0</v>
      </c>
      <c r="AN65" s="140">
        <f>10*LOG10(1/((Summary!$C$75/10^(AK65/10)+Summary!$C$76/10^(AL65/10)+Summary!$C$77/10^(AM65/10))/Summary!$C$78))</f>
        <v>0</v>
      </c>
      <c r="AO65" s="140">
        <f>'Test-Still'!Y63</f>
        <v>0</v>
      </c>
      <c r="AP65" s="140">
        <f>'Test-Still'!Z63</f>
        <v>0</v>
      </c>
      <c r="AQ65" s="141">
        <f t="shared" si="4"/>
        <v>0</v>
      </c>
      <c r="AR65" s="139" t="e">
        <f t="shared" si="5"/>
        <v>#DIV/0!</v>
      </c>
      <c r="AS65" s="140" t="e">
        <f t="shared" si="6"/>
        <v>#DIV/0!</v>
      </c>
      <c r="AT65" s="136"/>
      <c r="AU65" s="136"/>
      <c r="AV65" s="467"/>
      <c r="AW65" s="468"/>
      <c r="AX65" s="480"/>
      <c r="AY65" s="480"/>
      <c r="AZ65" s="497"/>
      <c r="BA65" s="497"/>
      <c r="BB65" s="480"/>
      <c r="BC65" s="468"/>
      <c r="BD65" s="476"/>
      <c r="BE65" s="468"/>
      <c r="BF65" s="476"/>
      <c r="BG65" s="469"/>
      <c r="BH65" s="476"/>
      <c r="BI65" s="469"/>
      <c r="BJ65" s="476"/>
      <c r="BK65" s="468"/>
      <c r="BL65" s="476"/>
      <c r="BM65" s="468"/>
      <c r="BN65" s="476"/>
      <c r="BO65" s="468"/>
      <c r="BP65" s="480"/>
      <c r="BQ65" s="480"/>
      <c r="BR65" s="480"/>
      <c r="BS65" s="480"/>
      <c r="BT65" s="476"/>
      <c r="BU65" s="463"/>
      <c r="BV65" s="465"/>
      <c r="BW65" s="463"/>
      <c r="BX65" s="465"/>
    </row>
    <row r="66" spans="1:76" ht="17" customHeight="1" x14ac:dyDescent="0.35">
      <c r="A66" s="516"/>
      <c r="B66" s="483"/>
      <c r="C66" s="520"/>
      <c r="D66" s="490"/>
      <c r="E66" s="493"/>
      <c r="F66" s="138">
        <v>31</v>
      </c>
      <c r="G66" s="139">
        <f>'Anchor-Still'!L64</f>
        <v>0</v>
      </c>
      <c r="H66" s="140">
        <f>'Anchor-Still'!M64</f>
        <v>0</v>
      </c>
      <c r="I66" s="140">
        <f>'Anchor-Still'!N64</f>
        <v>0</v>
      </c>
      <c r="J66" s="140">
        <f>'Anchor-Still'!O64</f>
        <v>0</v>
      </c>
      <c r="K66" s="140">
        <f>(Summary!$C$58*H66+Summary!$C$59*I66+Summary!$C$60*J66)/Summary!$C$61</f>
        <v>0</v>
      </c>
      <c r="L66" s="140">
        <f>'Anchor-Still'!P64</f>
        <v>0</v>
      </c>
      <c r="M66" s="140">
        <f>'Anchor-Still'!Q64</f>
        <v>0</v>
      </c>
      <c r="N66" s="140">
        <f>'Anchor-Still'!R64</f>
        <v>0</v>
      </c>
      <c r="O66" s="140">
        <f>'Anchor-Still'!S64</f>
        <v>0</v>
      </c>
      <c r="P66" s="140">
        <f>'Anchor-Still'!T64</f>
        <v>0</v>
      </c>
      <c r="Q66" s="140">
        <f>'Anchor-Still'!U64</f>
        <v>0</v>
      </c>
      <c r="R66" s="140">
        <f>'Anchor-Still'!V64</f>
        <v>0</v>
      </c>
      <c r="S66" s="140">
        <f>'Anchor-Still'!W64</f>
        <v>0</v>
      </c>
      <c r="T66" s="140">
        <f>'Anchor-Still'!X64</f>
        <v>0</v>
      </c>
      <c r="U66" s="140">
        <f>10*LOG10(1/((Summary!$C$75/10^(R66/10)+Summary!$C$76/10^(S66/10)+Summary!$C$77/10^(T66/10))/Summary!$C$78))</f>
        <v>0</v>
      </c>
      <c r="V66" s="140">
        <f>'Anchor-Still'!Y64</f>
        <v>0</v>
      </c>
      <c r="W66" s="140">
        <f>'Anchor-Still'!Z64</f>
        <v>0</v>
      </c>
      <c r="X66" s="141">
        <f t="shared" si="3"/>
        <v>0</v>
      </c>
      <c r="Y66" s="133"/>
      <c r="Z66" s="139">
        <f>'Test-Still'!L64</f>
        <v>0</v>
      </c>
      <c r="AA66" s="140">
        <f>'Test-Still'!M64</f>
        <v>0</v>
      </c>
      <c r="AB66" s="140">
        <f>'Test-Still'!N64</f>
        <v>0</v>
      </c>
      <c r="AC66" s="140">
        <f>'Test-Still'!O64</f>
        <v>0</v>
      </c>
      <c r="AD66" s="140">
        <f>(Summary!$C$58*AA66+Summary!$C$59*AB66+Summary!$C$60*AC66)/Summary!$C$61</f>
        <v>0</v>
      </c>
      <c r="AE66" s="140">
        <f>'Test-Still'!P64</f>
        <v>0</v>
      </c>
      <c r="AF66" s="140">
        <f>'Test-Still'!Q64</f>
        <v>0</v>
      </c>
      <c r="AG66" s="140">
        <f>'Test-Still'!R64</f>
        <v>0</v>
      </c>
      <c r="AH66" s="140">
        <f>'Test-Still'!S64</f>
        <v>0</v>
      </c>
      <c r="AI66" s="140">
        <f>'Test-Still'!T64</f>
        <v>0</v>
      </c>
      <c r="AJ66" s="140">
        <f>'Test-Still'!U64</f>
        <v>0</v>
      </c>
      <c r="AK66" s="140">
        <f>'Test-Still'!V64</f>
        <v>0</v>
      </c>
      <c r="AL66" s="140">
        <f>'Test-Still'!W64</f>
        <v>0</v>
      </c>
      <c r="AM66" s="140">
        <f>'Test-Still'!X64</f>
        <v>0</v>
      </c>
      <c r="AN66" s="140">
        <f>10*LOG10(1/((Summary!$C$75/10^(AK66/10)+Summary!$C$76/10^(AL66/10)+Summary!$C$77/10^(AM66/10))/Summary!$C$78))</f>
        <v>0</v>
      </c>
      <c r="AO66" s="140">
        <f>'Test-Still'!Y64</f>
        <v>0</v>
      </c>
      <c r="AP66" s="140">
        <f>'Test-Still'!Z64</f>
        <v>0</v>
      </c>
      <c r="AQ66" s="141">
        <f t="shared" si="4"/>
        <v>0</v>
      </c>
      <c r="AR66" s="139" t="e">
        <f t="shared" si="5"/>
        <v>#DIV/0!</v>
      </c>
      <c r="AS66" s="140" t="e">
        <f t="shared" si="6"/>
        <v>#DIV/0!</v>
      </c>
      <c r="AT66" s="136"/>
      <c r="AU66" s="136"/>
      <c r="AV66" s="467" t="s">
        <v>122</v>
      </c>
      <c r="AW66" s="468" t="e" cm="1">
        <f t="array" ref="AW66">bdRateExtend($G65:$G68,H65:H68,$Z65:$Z68,AA65:AA68)</f>
        <v>#VALUE!</v>
      </c>
      <c r="AX66" s="480"/>
      <c r="AY66" s="480"/>
      <c r="AZ66" s="497"/>
      <c r="BA66" s="497"/>
      <c r="BB66" s="480"/>
      <c r="BC66" s="468" t="e" cm="1">
        <f t="array" ref="BC66">bdRateExtend($G65:$G68,L65:L68,$Z65:$Z68,AE65:AE68)</f>
        <v>#VALUE!</v>
      </c>
      <c r="BD66" s="476"/>
      <c r="BE66" s="468" t="e" cm="1">
        <f t="array" ref="BE66">bdRateExtend($G65:$G68,M65:M68,$Z65:$Z68,AF65:AF68)</f>
        <v>#VALUE!</v>
      </c>
      <c r="BF66" s="476"/>
      <c r="BG66" s="469" t="e" cm="1">
        <f t="array" ref="BG66">bdRateExtend($G65:$G68,N65:N68,$Z65:$Z68,AG65:AG68,"None", FALSE,1)</f>
        <v>#VALUE!</v>
      </c>
      <c r="BH66" s="476"/>
      <c r="BI66" s="469" t="e" cm="1">
        <f t="array" ref="BI66">bdRateExtend($G65:$G68,O65:O68,$Z65:$Z68,AH65:AH68,"None", FALSE,1)</f>
        <v>#VALUE!</v>
      </c>
      <c r="BJ66" s="476"/>
      <c r="BK66" s="468" t="e" cm="1">
        <f t="array" ref="BK66">bdRateExtend($G65:$G68,P65:P68,$Z65:$Z68,AI65:AI68)</f>
        <v>#VALUE!</v>
      </c>
      <c r="BL66" s="476"/>
      <c r="BM66" s="468" t="e" cm="1">
        <f t="array" ref="BM66">bdRateExtend($G65:$G68,Q65:Q68,$Z65:$Z68,AJ65:AJ68)</f>
        <v>#VALUE!</v>
      </c>
      <c r="BN66" s="476"/>
      <c r="BO66" s="468" t="e" cm="1">
        <f t="array" ref="BO66">bdRateExtend($G65:$G68,R65:R68,$Z65:$Z68,AK65:AK68)</f>
        <v>#VALUE!</v>
      </c>
      <c r="BP66" s="480"/>
      <c r="BQ66" s="480"/>
      <c r="BR66" s="480"/>
      <c r="BS66" s="480"/>
      <c r="BT66" s="476"/>
      <c r="BU66" s="463" cm="1">
        <f t="array" ref="BU66">testVMAFRange($G65:$G68,N65:N68,$Z65:$Z68,AG65:AG68)</f>
        <v>0</v>
      </c>
      <c r="BV66" s="465"/>
      <c r="BW66" s="463" cm="1">
        <f t="array" ref="BW66">testVMAFRange($G65:$G68,O65:O68,$Z65:$Z68,AH65:AH68)</f>
        <v>0</v>
      </c>
      <c r="BX66" s="465"/>
    </row>
    <row r="67" spans="1:76" ht="17" customHeight="1" x14ac:dyDescent="0.35">
      <c r="A67" s="516"/>
      <c r="B67" s="483"/>
      <c r="C67" s="520"/>
      <c r="D67" s="490"/>
      <c r="E67" s="493"/>
      <c r="F67" s="138">
        <v>39</v>
      </c>
      <c r="G67" s="139">
        <f>'Anchor-Still'!L65</f>
        <v>0</v>
      </c>
      <c r="H67" s="140">
        <f>'Anchor-Still'!M65</f>
        <v>0</v>
      </c>
      <c r="I67" s="140">
        <f>'Anchor-Still'!N65</f>
        <v>0</v>
      </c>
      <c r="J67" s="140">
        <f>'Anchor-Still'!O65</f>
        <v>0</v>
      </c>
      <c r="K67" s="140">
        <f>(Summary!$C$58*H67+Summary!$C$59*I67+Summary!$C$60*J67)/Summary!$C$61</f>
        <v>0</v>
      </c>
      <c r="L67" s="140">
        <f>'Anchor-Still'!P65</f>
        <v>0</v>
      </c>
      <c r="M67" s="140">
        <f>'Anchor-Still'!Q65</f>
        <v>0</v>
      </c>
      <c r="N67" s="140">
        <f>'Anchor-Still'!R65</f>
        <v>0</v>
      </c>
      <c r="O67" s="140">
        <f>'Anchor-Still'!S65</f>
        <v>0</v>
      </c>
      <c r="P67" s="140">
        <f>'Anchor-Still'!T65</f>
        <v>0</v>
      </c>
      <c r="Q67" s="140">
        <f>'Anchor-Still'!U65</f>
        <v>0</v>
      </c>
      <c r="R67" s="140">
        <f>'Anchor-Still'!V65</f>
        <v>0</v>
      </c>
      <c r="S67" s="140">
        <f>'Anchor-Still'!W65</f>
        <v>0</v>
      </c>
      <c r="T67" s="140">
        <f>'Anchor-Still'!X65</f>
        <v>0</v>
      </c>
      <c r="U67" s="140">
        <f>10*LOG10(1/((Summary!$C$75/10^(R67/10)+Summary!$C$76/10^(S67/10)+Summary!$C$77/10^(T67/10))/Summary!$C$78))</f>
        <v>0</v>
      </c>
      <c r="V67" s="140">
        <f>'Anchor-Still'!Y65</f>
        <v>0</v>
      </c>
      <c r="W67" s="140">
        <f>'Anchor-Still'!Z65</f>
        <v>0</v>
      </c>
      <c r="X67" s="141">
        <f t="shared" si="3"/>
        <v>0</v>
      </c>
      <c r="Y67" s="133"/>
      <c r="Z67" s="139">
        <f>'Test-Still'!L65</f>
        <v>0</v>
      </c>
      <c r="AA67" s="140">
        <f>'Test-Still'!M65</f>
        <v>0</v>
      </c>
      <c r="AB67" s="140">
        <f>'Test-Still'!N65</f>
        <v>0</v>
      </c>
      <c r="AC67" s="140">
        <f>'Test-Still'!O65</f>
        <v>0</v>
      </c>
      <c r="AD67" s="140">
        <f>(Summary!$C$58*AA67+Summary!$C$59*AB67+Summary!$C$60*AC67)/Summary!$C$61</f>
        <v>0</v>
      </c>
      <c r="AE67" s="140">
        <f>'Test-Still'!P65</f>
        <v>0</v>
      </c>
      <c r="AF67" s="140">
        <f>'Test-Still'!Q65</f>
        <v>0</v>
      </c>
      <c r="AG67" s="140">
        <f>'Test-Still'!R65</f>
        <v>0</v>
      </c>
      <c r="AH67" s="140">
        <f>'Test-Still'!S65</f>
        <v>0</v>
      </c>
      <c r="AI67" s="140">
        <f>'Test-Still'!T65</f>
        <v>0</v>
      </c>
      <c r="AJ67" s="140">
        <f>'Test-Still'!U65</f>
        <v>0</v>
      </c>
      <c r="AK67" s="140">
        <f>'Test-Still'!V65</f>
        <v>0</v>
      </c>
      <c r="AL67" s="140">
        <f>'Test-Still'!W65</f>
        <v>0</v>
      </c>
      <c r="AM67" s="140">
        <f>'Test-Still'!X65</f>
        <v>0</v>
      </c>
      <c r="AN67" s="140">
        <f>10*LOG10(1/((Summary!$C$75/10^(AK67/10)+Summary!$C$76/10^(AL67/10)+Summary!$C$77/10^(AM67/10))/Summary!$C$78))</f>
        <v>0</v>
      </c>
      <c r="AO67" s="140">
        <f>'Test-Still'!Y65</f>
        <v>0</v>
      </c>
      <c r="AP67" s="140">
        <f>'Test-Still'!Z65</f>
        <v>0</v>
      </c>
      <c r="AQ67" s="141">
        <f t="shared" si="4"/>
        <v>0</v>
      </c>
      <c r="AR67" s="139" t="e">
        <f t="shared" si="5"/>
        <v>#DIV/0!</v>
      </c>
      <c r="AS67" s="140" t="e">
        <f t="shared" si="6"/>
        <v>#DIV/0!</v>
      </c>
      <c r="AT67" s="136"/>
      <c r="AU67" s="136"/>
      <c r="AV67" s="467"/>
      <c r="AW67" s="468"/>
      <c r="AX67" s="480"/>
      <c r="AY67" s="480"/>
      <c r="AZ67" s="497"/>
      <c r="BA67" s="497"/>
      <c r="BB67" s="480"/>
      <c r="BC67" s="468"/>
      <c r="BD67" s="476"/>
      <c r="BE67" s="468"/>
      <c r="BF67" s="476"/>
      <c r="BG67" s="469"/>
      <c r="BH67" s="476"/>
      <c r="BI67" s="469"/>
      <c r="BJ67" s="476"/>
      <c r="BK67" s="468"/>
      <c r="BL67" s="476"/>
      <c r="BM67" s="468"/>
      <c r="BN67" s="476"/>
      <c r="BO67" s="468"/>
      <c r="BP67" s="480"/>
      <c r="BQ67" s="480"/>
      <c r="BR67" s="480"/>
      <c r="BS67" s="480"/>
      <c r="BT67" s="476"/>
      <c r="BU67" s="463"/>
      <c r="BV67" s="465"/>
      <c r="BW67" s="463"/>
      <c r="BX67" s="465"/>
    </row>
    <row r="68" spans="1:76" ht="17" customHeight="1" x14ac:dyDescent="0.35">
      <c r="A68" s="516"/>
      <c r="B68" s="483"/>
      <c r="C68" s="520"/>
      <c r="D68" s="490"/>
      <c r="E68" s="493"/>
      <c r="F68" s="138">
        <v>47</v>
      </c>
      <c r="G68" s="139">
        <f>'Anchor-Still'!L66</f>
        <v>0</v>
      </c>
      <c r="H68" s="140">
        <f>'Anchor-Still'!M66</f>
        <v>0</v>
      </c>
      <c r="I68" s="140">
        <f>'Anchor-Still'!N66</f>
        <v>0</v>
      </c>
      <c r="J68" s="140">
        <f>'Anchor-Still'!O66</f>
        <v>0</v>
      </c>
      <c r="K68" s="140">
        <f>(Summary!$C$58*H68+Summary!$C$59*I68+Summary!$C$60*J68)/Summary!$C$61</f>
        <v>0</v>
      </c>
      <c r="L68" s="140">
        <f>'Anchor-Still'!P66</f>
        <v>0</v>
      </c>
      <c r="M68" s="140">
        <f>'Anchor-Still'!Q66</f>
        <v>0</v>
      </c>
      <c r="N68" s="140">
        <f>'Anchor-Still'!R66</f>
        <v>0</v>
      </c>
      <c r="O68" s="140">
        <f>'Anchor-Still'!S66</f>
        <v>0</v>
      </c>
      <c r="P68" s="140">
        <f>'Anchor-Still'!T66</f>
        <v>0</v>
      </c>
      <c r="Q68" s="140">
        <f>'Anchor-Still'!U66</f>
        <v>0</v>
      </c>
      <c r="R68" s="140">
        <f>'Anchor-Still'!V66</f>
        <v>0</v>
      </c>
      <c r="S68" s="140">
        <f>'Anchor-Still'!W66</f>
        <v>0</v>
      </c>
      <c r="T68" s="140">
        <f>'Anchor-Still'!X66</f>
        <v>0</v>
      </c>
      <c r="U68" s="140">
        <f>10*LOG10(1/((Summary!$C$75/10^(R68/10)+Summary!$C$76/10^(S68/10)+Summary!$C$77/10^(T68/10))/Summary!$C$78))</f>
        <v>0</v>
      </c>
      <c r="V68" s="140">
        <f>'Anchor-Still'!Y66</f>
        <v>0</v>
      </c>
      <c r="W68" s="140">
        <f>'Anchor-Still'!Z66</f>
        <v>0</v>
      </c>
      <c r="X68" s="141">
        <f t="shared" si="3"/>
        <v>0</v>
      </c>
      <c r="Y68" s="133"/>
      <c r="Z68" s="139">
        <f>'Test-Still'!L66</f>
        <v>0</v>
      </c>
      <c r="AA68" s="140">
        <f>'Test-Still'!M66</f>
        <v>0</v>
      </c>
      <c r="AB68" s="140">
        <f>'Test-Still'!N66</f>
        <v>0</v>
      </c>
      <c r="AC68" s="140">
        <f>'Test-Still'!O66</f>
        <v>0</v>
      </c>
      <c r="AD68" s="140">
        <f>(Summary!$C$58*AA68+Summary!$C$59*AB68+Summary!$C$60*AC68)/Summary!$C$61</f>
        <v>0</v>
      </c>
      <c r="AE68" s="140">
        <f>'Test-Still'!P66</f>
        <v>0</v>
      </c>
      <c r="AF68" s="140">
        <f>'Test-Still'!Q66</f>
        <v>0</v>
      </c>
      <c r="AG68" s="140">
        <f>'Test-Still'!R66</f>
        <v>0</v>
      </c>
      <c r="AH68" s="140">
        <f>'Test-Still'!S66</f>
        <v>0</v>
      </c>
      <c r="AI68" s="140">
        <f>'Test-Still'!T66</f>
        <v>0</v>
      </c>
      <c r="AJ68" s="140">
        <f>'Test-Still'!U66</f>
        <v>0</v>
      </c>
      <c r="AK68" s="140">
        <f>'Test-Still'!V66</f>
        <v>0</v>
      </c>
      <c r="AL68" s="140">
        <f>'Test-Still'!W66</f>
        <v>0</v>
      </c>
      <c r="AM68" s="140">
        <f>'Test-Still'!X66</f>
        <v>0</v>
      </c>
      <c r="AN68" s="140">
        <f>10*LOG10(1/((Summary!$C$75/10^(AK68/10)+Summary!$C$76/10^(AL68/10)+Summary!$C$77/10^(AM68/10))/Summary!$C$78))</f>
        <v>0</v>
      </c>
      <c r="AO68" s="140">
        <f>'Test-Still'!Y66</f>
        <v>0</v>
      </c>
      <c r="AP68" s="140">
        <f>'Test-Still'!Z66</f>
        <v>0</v>
      </c>
      <c r="AQ68" s="141">
        <f t="shared" si="4"/>
        <v>0</v>
      </c>
      <c r="AR68" s="139" t="e">
        <f t="shared" si="5"/>
        <v>#DIV/0!</v>
      </c>
      <c r="AS68" s="140" t="e">
        <f t="shared" si="6"/>
        <v>#DIV/0!</v>
      </c>
      <c r="AT68" s="136"/>
      <c r="AU68" s="136"/>
      <c r="AV68" s="467" t="s">
        <v>123</v>
      </c>
      <c r="AW68" s="468" t="e" cm="1">
        <f t="array" ref="AW68">bdRateExtend($G66:$G69,H66:H69,$Z66:$Z69,AA66:AA69)</f>
        <v>#VALUE!</v>
      </c>
      <c r="AX68" s="480"/>
      <c r="AY68" s="480"/>
      <c r="AZ68" s="497"/>
      <c r="BA68" s="497"/>
      <c r="BB68" s="480"/>
      <c r="BC68" s="468" t="e" cm="1">
        <f t="array" ref="BC68">bdRateExtend($G66:$G69,L66:L69,$Z66:$Z69,AE66:AE69)</f>
        <v>#VALUE!</v>
      </c>
      <c r="BD68" s="476"/>
      <c r="BE68" s="468" t="e" cm="1">
        <f t="array" ref="BE68">bdRateExtend($G66:$G69,M66:M69,$Z66:$Z69,AF66:AF69)</f>
        <v>#VALUE!</v>
      </c>
      <c r="BF68" s="476"/>
      <c r="BG68" s="469" t="e" cm="1">
        <f t="array" ref="BG68">bdRateExtend($G66:$G69,N66:N69,$Z66:$Z69,AG66:AG69,"None", FALSE,1)</f>
        <v>#VALUE!</v>
      </c>
      <c r="BH68" s="476"/>
      <c r="BI68" s="469" t="e" cm="1">
        <f t="array" ref="BI68">bdRateExtend($G66:$G69,O66:O69,$Z66:$Z69,AH66:AH69,"None", FALSE,1)</f>
        <v>#VALUE!</v>
      </c>
      <c r="BJ68" s="476"/>
      <c r="BK68" s="468" t="e" cm="1">
        <f t="array" ref="BK68">bdRateExtend($G66:$G69,P66:P69,$Z66:$Z69,AI66:AI69)</f>
        <v>#VALUE!</v>
      </c>
      <c r="BL68" s="476"/>
      <c r="BM68" s="468" t="e" cm="1">
        <f t="array" ref="BM68">bdRateExtend($G66:$G69,Q66:Q69,$Z66:$Z69,AJ66:AJ69)</f>
        <v>#VALUE!</v>
      </c>
      <c r="BN68" s="476"/>
      <c r="BO68" s="468" t="e" cm="1">
        <f t="array" ref="BO68">bdRateExtend($G66:$G69,R66:R69,$Z66:$Z69,AK66:AK69)</f>
        <v>#VALUE!</v>
      </c>
      <c r="BP68" s="480"/>
      <c r="BQ68" s="480"/>
      <c r="BR68" s="480"/>
      <c r="BS68" s="480"/>
      <c r="BT68" s="476"/>
      <c r="BU68" s="463" cm="1">
        <f t="array" ref="BU68">testVMAFRange($G66:$G69,N66:N69,$Z66:$Z69,AG66:AG69)</f>
        <v>0</v>
      </c>
      <c r="BV68" s="465"/>
      <c r="BW68" s="463" cm="1">
        <f t="array" ref="BW68">testVMAFRange($G66:$G69,O66:O69,$Z66:$Z69,AH66:AH69)</f>
        <v>0</v>
      </c>
      <c r="BX68" s="465"/>
    </row>
    <row r="69" spans="1:76" ht="17" customHeight="1" thickBot="1" x14ac:dyDescent="0.4">
      <c r="A69" s="516"/>
      <c r="B69" s="518"/>
      <c r="C69" s="521"/>
      <c r="D69" s="522"/>
      <c r="E69" s="523"/>
      <c r="F69" s="144">
        <v>55</v>
      </c>
      <c r="G69" s="145">
        <f>'Anchor-Still'!L67</f>
        <v>0</v>
      </c>
      <c r="H69" s="146">
        <f>'Anchor-Still'!M67</f>
        <v>0</v>
      </c>
      <c r="I69" s="146">
        <f>'Anchor-Still'!N67</f>
        <v>0</v>
      </c>
      <c r="J69" s="146">
        <f>'Anchor-Still'!O67</f>
        <v>0</v>
      </c>
      <c r="K69" s="146">
        <f>(Summary!$C$58*H69+Summary!$C$59*I69+Summary!$C$60*J69)/Summary!$C$61</f>
        <v>0</v>
      </c>
      <c r="L69" s="146">
        <f>'Anchor-Still'!P67</f>
        <v>0</v>
      </c>
      <c r="M69" s="146">
        <f>'Anchor-Still'!Q67</f>
        <v>0</v>
      </c>
      <c r="N69" s="146">
        <f>'Anchor-Still'!R67</f>
        <v>0</v>
      </c>
      <c r="O69" s="146">
        <f>'Anchor-Still'!S67</f>
        <v>0</v>
      </c>
      <c r="P69" s="146">
        <f>'Anchor-Still'!T67</f>
        <v>0</v>
      </c>
      <c r="Q69" s="146">
        <f>'Anchor-Still'!U67</f>
        <v>0</v>
      </c>
      <c r="R69" s="146">
        <f>'Anchor-Still'!V67</f>
        <v>0</v>
      </c>
      <c r="S69" s="146">
        <f>'Anchor-Still'!W67</f>
        <v>0</v>
      </c>
      <c r="T69" s="146">
        <f>'Anchor-Still'!X67</f>
        <v>0</v>
      </c>
      <c r="U69" s="146">
        <f>10*LOG10(1/((Summary!$C$75/10^(R69/10)+Summary!$C$76/10^(S69/10)+Summary!$C$77/10^(T69/10))/Summary!$C$78))</f>
        <v>0</v>
      </c>
      <c r="V69" s="146">
        <f>'Anchor-Still'!Y67</f>
        <v>0</v>
      </c>
      <c r="W69" s="146">
        <f>'Anchor-Still'!Z67</f>
        <v>0</v>
      </c>
      <c r="X69" s="147">
        <f t="shared" si="3"/>
        <v>0</v>
      </c>
      <c r="Y69" s="133"/>
      <c r="Z69" s="145">
        <f>'Test-Still'!L67</f>
        <v>0</v>
      </c>
      <c r="AA69" s="146">
        <f>'Test-Still'!M67</f>
        <v>0</v>
      </c>
      <c r="AB69" s="146">
        <f>'Test-Still'!N67</f>
        <v>0</v>
      </c>
      <c r="AC69" s="146">
        <f>'Test-Still'!O67</f>
        <v>0</v>
      </c>
      <c r="AD69" s="146">
        <f>(Summary!$C$58*AA69+Summary!$C$59*AB69+Summary!$C$60*AC69)/Summary!$C$61</f>
        <v>0</v>
      </c>
      <c r="AE69" s="146">
        <f>'Test-Still'!P67</f>
        <v>0</v>
      </c>
      <c r="AF69" s="146">
        <f>'Test-Still'!Q67</f>
        <v>0</v>
      </c>
      <c r="AG69" s="146">
        <f>'Test-Still'!R67</f>
        <v>0</v>
      </c>
      <c r="AH69" s="146">
        <f>'Test-Still'!S67</f>
        <v>0</v>
      </c>
      <c r="AI69" s="146">
        <f>'Test-Still'!T67</f>
        <v>0</v>
      </c>
      <c r="AJ69" s="146">
        <f>'Test-Still'!U67</f>
        <v>0</v>
      </c>
      <c r="AK69" s="146">
        <f>'Test-Still'!V67</f>
        <v>0</v>
      </c>
      <c r="AL69" s="146">
        <f>'Test-Still'!W67</f>
        <v>0</v>
      </c>
      <c r="AM69" s="146">
        <f>'Test-Still'!X67</f>
        <v>0</v>
      </c>
      <c r="AN69" s="146">
        <f>10*LOG10(1/((Summary!$C$75/10^(AK69/10)+Summary!$C$76/10^(AL69/10)+Summary!$C$77/10^(AM69/10))/Summary!$C$78))</f>
        <v>0</v>
      </c>
      <c r="AO69" s="146">
        <f>'Test-Still'!Y67</f>
        <v>0</v>
      </c>
      <c r="AP69" s="146">
        <f>'Test-Still'!Z67</f>
        <v>0</v>
      </c>
      <c r="AQ69" s="147">
        <f t="shared" si="4"/>
        <v>0</v>
      </c>
      <c r="AR69" s="145" t="e">
        <f t="shared" si="5"/>
        <v>#DIV/0!</v>
      </c>
      <c r="AS69" s="146" t="e">
        <f t="shared" si="6"/>
        <v>#DIV/0!</v>
      </c>
      <c r="AT69" s="136"/>
      <c r="AU69" s="136"/>
      <c r="AV69" s="470"/>
      <c r="AW69" s="471"/>
      <c r="AX69" s="481"/>
      <c r="AY69" s="481"/>
      <c r="AZ69" s="498"/>
      <c r="BA69" s="498"/>
      <c r="BB69" s="481"/>
      <c r="BC69" s="471"/>
      <c r="BD69" s="477"/>
      <c r="BE69" s="471"/>
      <c r="BF69" s="477"/>
      <c r="BG69" s="472"/>
      <c r="BH69" s="477"/>
      <c r="BI69" s="472"/>
      <c r="BJ69" s="477"/>
      <c r="BK69" s="471"/>
      <c r="BL69" s="477"/>
      <c r="BM69" s="471"/>
      <c r="BN69" s="477"/>
      <c r="BO69" s="471"/>
      <c r="BP69" s="481"/>
      <c r="BQ69" s="481"/>
      <c r="BR69" s="481"/>
      <c r="BS69" s="481"/>
      <c r="BT69" s="477"/>
      <c r="BU69" s="473"/>
      <c r="BV69" s="466"/>
      <c r="BW69" s="473"/>
      <c r="BX69" s="466"/>
    </row>
    <row r="70" spans="1:76" ht="17" customHeight="1" x14ac:dyDescent="0.35">
      <c r="A70" s="516"/>
      <c r="B70" s="482" t="s">
        <v>221</v>
      </c>
      <c r="C70" s="519" t="s">
        <v>171</v>
      </c>
      <c r="D70" s="489"/>
      <c r="E70" s="492">
        <v>8</v>
      </c>
      <c r="F70" s="129">
        <v>15</v>
      </c>
      <c r="G70" s="130">
        <f>'Anchor-Still'!L68</f>
        <v>0</v>
      </c>
      <c r="H70" s="131">
        <f>'Anchor-Still'!M68</f>
        <v>0</v>
      </c>
      <c r="I70" s="131">
        <f>'Anchor-Still'!N68</f>
        <v>0</v>
      </c>
      <c r="J70" s="131">
        <f>'Anchor-Still'!O68</f>
        <v>0</v>
      </c>
      <c r="K70" s="131">
        <f>(Summary!$C$58*H70+Summary!$C$59*I70+Summary!$C$60*J70)/Summary!$C$61</f>
        <v>0</v>
      </c>
      <c r="L70" s="131">
        <f>'Anchor-Still'!P68</f>
        <v>0</v>
      </c>
      <c r="M70" s="131">
        <f>'Anchor-Still'!Q68</f>
        <v>0</v>
      </c>
      <c r="N70" s="131">
        <f>'Anchor-Still'!R68</f>
        <v>0</v>
      </c>
      <c r="O70" s="131">
        <f>'Anchor-Still'!S68</f>
        <v>0</v>
      </c>
      <c r="P70" s="131">
        <f>'Anchor-Still'!T68</f>
        <v>0</v>
      </c>
      <c r="Q70" s="131">
        <f>'Anchor-Still'!U68</f>
        <v>0</v>
      </c>
      <c r="R70" s="131">
        <f>'Anchor-Still'!V68</f>
        <v>0</v>
      </c>
      <c r="S70" s="131">
        <f>'Anchor-Still'!W68</f>
        <v>0</v>
      </c>
      <c r="T70" s="131">
        <f>'Anchor-Still'!X68</f>
        <v>0</v>
      </c>
      <c r="U70" s="131">
        <f>10*LOG10(1/((Summary!$C$75/10^(R70/10)+Summary!$C$76/10^(S70/10)+Summary!$C$77/10^(T70/10))/Summary!$C$78))</f>
        <v>0</v>
      </c>
      <c r="V70" s="131">
        <f>'Anchor-Still'!Y68</f>
        <v>0</v>
      </c>
      <c r="W70" s="131">
        <f>'Anchor-Still'!Z68</f>
        <v>0</v>
      </c>
      <c r="X70" s="132">
        <f t="shared" si="3"/>
        <v>0</v>
      </c>
      <c r="Y70" s="133"/>
      <c r="Z70" s="130">
        <f>'Test-Still'!L68</f>
        <v>0</v>
      </c>
      <c r="AA70" s="131">
        <f>'Test-Still'!M68</f>
        <v>0</v>
      </c>
      <c r="AB70" s="131">
        <f>'Test-Still'!N68</f>
        <v>0</v>
      </c>
      <c r="AC70" s="131">
        <f>'Test-Still'!O68</f>
        <v>0</v>
      </c>
      <c r="AD70" s="131">
        <f>(Summary!$C$58*AA70+Summary!$C$59*AB70+Summary!$C$60*AC70)/Summary!$C$61</f>
        <v>0</v>
      </c>
      <c r="AE70" s="131">
        <f>'Test-Still'!P68</f>
        <v>0</v>
      </c>
      <c r="AF70" s="131">
        <f>'Test-Still'!Q68</f>
        <v>0</v>
      </c>
      <c r="AG70" s="131">
        <f>'Test-Still'!R68</f>
        <v>0</v>
      </c>
      <c r="AH70" s="131">
        <f>'Test-Still'!S68</f>
        <v>0</v>
      </c>
      <c r="AI70" s="131">
        <f>'Test-Still'!T68</f>
        <v>0</v>
      </c>
      <c r="AJ70" s="131">
        <f>'Test-Still'!U68</f>
        <v>0</v>
      </c>
      <c r="AK70" s="131">
        <f>'Test-Still'!V68</f>
        <v>0</v>
      </c>
      <c r="AL70" s="131">
        <f>'Test-Still'!W68</f>
        <v>0</v>
      </c>
      <c r="AM70" s="131">
        <f>'Test-Still'!X68</f>
        <v>0</v>
      </c>
      <c r="AN70" s="131">
        <f>10*LOG10(1/((Summary!$C$75/10^(AK70/10)+Summary!$C$76/10^(AL70/10)+Summary!$C$77/10^(AM70/10))/Summary!$C$78))</f>
        <v>0</v>
      </c>
      <c r="AO70" s="131">
        <f>'Test-Still'!Y68</f>
        <v>0</v>
      </c>
      <c r="AP70" s="131">
        <f>'Test-Still'!Z68</f>
        <v>0</v>
      </c>
      <c r="AQ70" s="132">
        <f t="shared" si="4"/>
        <v>0</v>
      </c>
      <c r="AR70" s="130" t="e">
        <f t="shared" si="5"/>
        <v>#DIV/0!</v>
      </c>
      <c r="AS70" s="131" t="e">
        <f t="shared" si="6"/>
        <v>#DIV/0!</v>
      </c>
      <c r="AT70" s="136"/>
      <c r="AU70" s="136"/>
      <c r="AV70" s="495" t="s">
        <v>121</v>
      </c>
      <c r="AW70" s="478" t="e" cm="1">
        <f t="array" ref="AW70">bdRateExtend($G70:$G73,H70:H73,$Z70:$Z73,AA70:AA73)</f>
        <v>#VALUE!</v>
      </c>
      <c r="AX70" s="479" t="e" cm="1">
        <f t="array" ref="AX70">bdRateExtend($G70:$G75,H70:H75,$Z70:$Z75,AA70:AA75)</f>
        <v>#VALUE!</v>
      </c>
      <c r="AY70" s="479" t="e" cm="1">
        <f t="array" ref="AY70">bdRateExtend($G70:$G75,I70:I75,$Z70:$Z75,AB70:AB75)</f>
        <v>#VALUE!</v>
      </c>
      <c r="AZ70" s="496" t="e" cm="1">
        <f t="array" ref="AZ70">bdRateExtend($G70:$G75,J70:J75,$Z70:$Z75,AC70:AC75)</f>
        <v>#VALUE!</v>
      </c>
      <c r="BA70" s="496" t="e" cm="1">
        <f t="array" ref="BA70">bdRateExtend($G70:$G75,K70:K75,$Z70:$Z75,AD70:AD75)</f>
        <v>#VALUE!</v>
      </c>
      <c r="BB70" s="479" t="e">
        <f>(Summary!$C$89*AX70+Summary!$C$90*AY70+Summary!$C$91*AZ70)/Summary!$C$92</f>
        <v>#VALUE!</v>
      </c>
      <c r="BC70" s="478" t="e" cm="1">
        <f t="array" ref="BC70">bdRateExtend($G70:$G73,L70:L73,$Z70:$Z73,AE70:AE73)</f>
        <v>#VALUE!</v>
      </c>
      <c r="BD70" s="475" t="e" cm="1">
        <f t="array" ref="BD70">bdRateExtend($G70:$G75,L70:L75,$Z70:$Z75,AE70:AE75)</f>
        <v>#VALUE!</v>
      </c>
      <c r="BE70" s="478" t="e" cm="1">
        <f t="array" ref="BE70">bdRateExtend($G70:$G73,M70:M73,$Z70:$Z73,AF70:AF73)</f>
        <v>#VALUE!</v>
      </c>
      <c r="BF70" s="475" t="e" cm="1">
        <f t="array" ref="BF70">bdRateExtend($G70:$G75,M70:M75,$Z70:$Z75,AF70:AF75)</f>
        <v>#VALUE!</v>
      </c>
      <c r="BG70" s="474" t="e" cm="1">
        <f t="array" ref="BG70">bdRateExtend($G70:$G73,N70:N73,$Z70:$Z73,AG70:AG73,"None", FALSE,1)</f>
        <v>#VALUE!</v>
      </c>
      <c r="BH70" s="475" t="e" cm="1">
        <f t="array" ref="BH70">bdRateExtend($G70:$G75,N70:N75,$Z70:$Z75,AG70:AG75,"None", FALSE,1)</f>
        <v>#VALUE!</v>
      </c>
      <c r="BI70" s="474" t="e" cm="1">
        <f t="array" ref="BI70">bdRateExtend($G70:$G73,O70:O73,$Z70:$Z73,AH70:AH73,"None", FALSE,1)</f>
        <v>#VALUE!</v>
      </c>
      <c r="BJ70" s="475" t="e" cm="1">
        <f t="array" ref="BJ70">bdRateExtend($G70:$G75,O70:O75,$Z70:$Z75,AH70:AH75,"None", FALSE,1)</f>
        <v>#VALUE!</v>
      </c>
      <c r="BK70" s="478" t="e" cm="1">
        <f t="array" ref="BK70">bdRateExtend($G70:$G73,P70:P73,$Z70:$Z73,AI70:AI73)</f>
        <v>#VALUE!</v>
      </c>
      <c r="BL70" s="475" t="e" cm="1">
        <f t="array" ref="BL70">bdRateExtend($G70:$G75,P70:P75,$Z70:$Z75,AI70:AI75)</f>
        <v>#VALUE!</v>
      </c>
      <c r="BM70" s="478" t="e" cm="1">
        <f t="array" ref="BM70">bdRateExtend($G70:$G73,Q70:Q73,$Z70:$Z73,AJ70:AJ73)</f>
        <v>#VALUE!</v>
      </c>
      <c r="BN70" s="475" t="e" cm="1">
        <f t="array" ref="BN70">bdRateExtend($G70:$G75,Q70:Q75,$Z70:$Z75,AJ70:AJ75)</f>
        <v>#VALUE!</v>
      </c>
      <c r="BO70" s="478" t="e" cm="1">
        <f t="array" ref="BO70">bdRateExtend($G70:$G73,R70:R73,$Z70:$Z73,AK70:AK73)</f>
        <v>#VALUE!</v>
      </c>
      <c r="BP70" s="479" t="e" cm="1">
        <f t="array" ref="BP70">bdRateExtend($G70:$G75,R70:R75,$Z70:$Z75,AK70:AK75)</f>
        <v>#VALUE!</v>
      </c>
      <c r="BQ70" s="479" t="e" cm="1">
        <f t="array" ref="BQ70">bdRateExtend($G70:$G75,S70:S75,$Z70:$Z75,AL70:AL75)</f>
        <v>#VALUE!</v>
      </c>
      <c r="BR70" s="479" t="e" cm="1">
        <f t="array" ref="BR70">bdRateExtend($G70:$G75,T70:T75,$Z70:$Z75,AM70:AM75)</f>
        <v>#VALUE!</v>
      </c>
      <c r="BS70" s="479" t="e" cm="1">
        <f t="array" ref="BS70">bdRateExtend($G70:$G75,U70:U75,$Z70:$Z75,AN70:AN75)</f>
        <v>#VALUE!</v>
      </c>
      <c r="BT70" s="576" t="e">
        <f>(Summary!$C$103*BP70+Summary!$C$104*BQ70+Summary!$C$105*BR70)/Summary!$C$106</f>
        <v>#VALUE!</v>
      </c>
      <c r="BU70" s="462" cm="1">
        <f t="array" ref="BU70">testVMAFRange($G70:$G73,N70:N73,$Z70:$Z73,AG70:AG73)</f>
        <v>0</v>
      </c>
      <c r="BV70" s="464" cm="1">
        <f t="array" ref="BV70">testVMAFRange($G70:$G75,N70:N75,$Z70:$Z75,AG70:AG75)</f>
        <v>0</v>
      </c>
      <c r="BW70" s="462" cm="1">
        <f t="array" ref="BW70">testVMAFRange($G70:$G73,O70:O73,$Z70:$Z73,AH70:AH73)</f>
        <v>0</v>
      </c>
      <c r="BX70" s="464" cm="1">
        <f t="array" ref="BX70">testVMAFRange($G70:$G75,O70:O75,$Z70:$Z75,AH70:AH75)</f>
        <v>0</v>
      </c>
    </row>
    <row r="71" spans="1:76" ht="17" customHeight="1" x14ac:dyDescent="0.35">
      <c r="A71" s="516"/>
      <c r="B71" s="483"/>
      <c r="C71" s="520"/>
      <c r="D71" s="490"/>
      <c r="E71" s="493"/>
      <c r="F71" s="138">
        <v>23</v>
      </c>
      <c r="G71" s="139">
        <f>'Anchor-Still'!L69</f>
        <v>0</v>
      </c>
      <c r="H71" s="140">
        <f>'Anchor-Still'!M69</f>
        <v>0</v>
      </c>
      <c r="I71" s="140">
        <f>'Anchor-Still'!N69</f>
        <v>0</v>
      </c>
      <c r="J71" s="140">
        <f>'Anchor-Still'!O69</f>
        <v>0</v>
      </c>
      <c r="K71" s="140">
        <f>(Summary!$C$58*H71+Summary!$C$59*I71+Summary!$C$60*J71)/Summary!$C$61</f>
        <v>0</v>
      </c>
      <c r="L71" s="140">
        <f>'Anchor-Still'!P69</f>
        <v>0</v>
      </c>
      <c r="M71" s="140">
        <f>'Anchor-Still'!Q69</f>
        <v>0</v>
      </c>
      <c r="N71" s="140">
        <f>'Anchor-Still'!R69</f>
        <v>0</v>
      </c>
      <c r="O71" s="140">
        <f>'Anchor-Still'!S69</f>
        <v>0</v>
      </c>
      <c r="P71" s="140">
        <f>'Anchor-Still'!T69</f>
        <v>0</v>
      </c>
      <c r="Q71" s="140">
        <f>'Anchor-Still'!U69</f>
        <v>0</v>
      </c>
      <c r="R71" s="140">
        <f>'Anchor-Still'!V69</f>
        <v>0</v>
      </c>
      <c r="S71" s="140">
        <f>'Anchor-Still'!W69</f>
        <v>0</v>
      </c>
      <c r="T71" s="140">
        <f>'Anchor-Still'!X69</f>
        <v>0</v>
      </c>
      <c r="U71" s="140">
        <f>10*LOG10(1/((Summary!$C$75/10^(R71/10)+Summary!$C$76/10^(S71/10)+Summary!$C$77/10^(T71/10))/Summary!$C$78))</f>
        <v>0</v>
      </c>
      <c r="V71" s="140">
        <f>'Anchor-Still'!Y69</f>
        <v>0</v>
      </c>
      <c r="W71" s="140">
        <f>'Anchor-Still'!Z69</f>
        <v>0</v>
      </c>
      <c r="X71" s="141">
        <f t="shared" si="3"/>
        <v>0</v>
      </c>
      <c r="Y71" s="133"/>
      <c r="Z71" s="139">
        <f>'Test-Still'!L69</f>
        <v>0</v>
      </c>
      <c r="AA71" s="140">
        <f>'Test-Still'!M69</f>
        <v>0</v>
      </c>
      <c r="AB71" s="140">
        <f>'Test-Still'!N69</f>
        <v>0</v>
      </c>
      <c r="AC71" s="140">
        <f>'Test-Still'!O69</f>
        <v>0</v>
      </c>
      <c r="AD71" s="140">
        <f>(Summary!$C$58*AA71+Summary!$C$59*AB71+Summary!$C$60*AC71)/Summary!$C$61</f>
        <v>0</v>
      </c>
      <c r="AE71" s="140">
        <f>'Test-Still'!P69</f>
        <v>0</v>
      </c>
      <c r="AF71" s="140">
        <f>'Test-Still'!Q69</f>
        <v>0</v>
      </c>
      <c r="AG71" s="140">
        <f>'Test-Still'!R69</f>
        <v>0</v>
      </c>
      <c r="AH71" s="140">
        <f>'Test-Still'!S69</f>
        <v>0</v>
      </c>
      <c r="AI71" s="140">
        <f>'Test-Still'!T69</f>
        <v>0</v>
      </c>
      <c r="AJ71" s="140">
        <f>'Test-Still'!U69</f>
        <v>0</v>
      </c>
      <c r="AK71" s="140">
        <f>'Test-Still'!V69</f>
        <v>0</v>
      </c>
      <c r="AL71" s="140">
        <f>'Test-Still'!W69</f>
        <v>0</v>
      </c>
      <c r="AM71" s="140">
        <f>'Test-Still'!X69</f>
        <v>0</v>
      </c>
      <c r="AN71" s="140">
        <f>10*LOG10(1/((Summary!$C$75/10^(AK71/10)+Summary!$C$76/10^(AL71/10)+Summary!$C$77/10^(AM71/10))/Summary!$C$78))</f>
        <v>0</v>
      </c>
      <c r="AO71" s="140">
        <f>'Test-Still'!Y69</f>
        <v>0</v>
      </c>
      <c r="AP71" s="140">
        <f>'Test-Still'!Z69</f>
        <v>0</v>
      </c>
      <c r="AQ71" s="141">
        <f t="shared" si="4"/>
        <v>0</v>
      </c>
      <c r="AR71" s="139" t="e">
        <f t="shared" si="5"/>
        <v>#DIV/0!</v>
      </c>
      <c r="AS71" s="140" t="e">
        <f t="shared" si="6"/>
        <v>#DIV/0!</v>
      </c>
      <c r="AT71" s="136"/>
      <c r="AU71" s="136"/>
      <c r="AV71" s="467"/>
      <c r="AW71" s="468"/>
      <c r="AX71" s="480"/>
      <c r="AY71" s="480"/>
      <c r="AZ71" s="497"/>
      <c r="BA71" s="497"/>
      <c r="BB71" s="480"/>
      <c r="BC71" s="468"/>
      <c r="BD71" s="476"/>
      <c r="BE71" s="468"/>
      <c r="BF71" s="476"/>
      <c r="BG71" s="469"/>
      <c r="BH71" s="476"/>
      <c r="BI71" s="469"/>
      <c r="BJ71" s="476"/>
      <c r="BK71" s="468"/>
      <c r="BL71" s="476"/>
      <c r="BM71" s="468"/>
      <c r="BN71" s="476"/>
      <c r="BO71" s="468"/>
      <c r="BP71" s="480"/>
      <c r="BQ71" s="480"/>
      <c r="BR71" s="480"/>
      <c r="BS71" s="480"/>
      <c r="BT71" s="476"/>
      <c r="BU71" s="463"/>
      <c r="BV71" s="465"/>
      <c r="BW71" s="463"/>
      <c r="BX71" s="465"/>
    </row>
    <row r="72" spans="1:76" ht="17" customHeight="1" x14ac:dyDescent="0.35">
      <c r="A72" s="516"/>
      <c r="B72" s="483"/>
      <c r="C72" s="520"/>
      <c r="D72" s="490"/>
      <c r="E72" s="493"/>
      <c r="F72" s="138">
        <v>31</v>
      </c>
      <c r="G72" s="139">
        <f>'Anchor-Still'!L70</f>
        <v>0</v>
      </c>
      <c r="H72" s="140">
        <f>'Anchor-Still'!M70</f>
        <v>0</v>
      </c>
      <c r="I72" s="140">
        <f>'Anchor-Still'!N70</f>
        <v>0</v>
      </c>
      <c r="J72" s="140">
        <f>'Anchor-Still'!O70</f>
        <v>0</v>
      </c>
      <c r="K72" s="140">
        <f>(Summary!$C$58*H72+Summary!$C$59*I72+Summary!$C$60*J72)/Summary!$C$61</f>
        <v>0</v>
      </c>
      <c r="L72" s="140">
        <f>'Anchor-Still'!P70</f>
        <v>0</v>
      </c>
      <c r="M72" s="140">
        <f>'Anchor-Still'!Q70</f>
        <v>0</v>
      </c>
      <c r="N72" s="140">
        <f>'Anchor-Still'!R70</f>
        <v>0</v>
      </c>
      <c r="O72" s="140">
        <f>'Anchor-Still'!S70</f>
        <v>0</v>
      </c>
      <c r="P72" s="140">
        <f>'Anchor-Still'!T70</f>
        <v>0</v>
      </c>
      <c r="Q72" s="140">
        <f>'Anchor-Still'!U70</f>
        <v>0</v>
      </c>
      <c r="R72" s="140">
        <f>'Anchor-Still'!V70</f>
        <v>0</v>
      </c>
      <c r="S72" s="140">
        <f>'Anchor-Still'!W70</f>
        <v>0</v>
      </c>
      <c r="T72" s="140">
        <f>'Anchor-Still'!X70</f>
        <v>0</v>
      </c>
      <c r="U72" s="140">
        <f>10*LOG10(1/((Summary!$C$75/10^(R72/10)+Summary!$C$76/10^(S72/10)+Summary!$C$77/10^(T72/10))/Summary!$C$78))</f>
        <v>0</v>
      </c>
      <c r="V72" s="140">
        <f>'Anchor-Still'!Y70</f>
        <v>0</v>
      </c>
      <c r="W72" s="140">
        <f>'Anchor-Still'!Z70</f>
        <v>0</v>
      </c>
      <c r="X72" s="141">
        <f t="shared" si="3"/>
        <v>0</v>
      </c>
      <c r="Y72" s="133"/>
      <c r="Z72" s="139">
        <f>'Test-Still'!L70</f>
        <v>0</v>
      </c>
      <c r="AA72" s="140">
        <f>'Test-Still'!M70</f>
        <v>0</v>
      </c>
      <c r="AB72" s="140">
        <f>'Test-Still'!N70</f>
        <v>0</v>
      </c>
      <c r="AC72" s="140">
        <f>'Test-Still'!O70</f>
        <v>0</v>
      </c>
      <c r="AD72" s="140">
        <f>(Summary!$C$58*AA72+Summary!$C$59*AB72+Summary!$C$60*AC72)/Summary!$C$61</f>
        <v>0</v>
      </c>
      <c r="AE72" s="140">
        <f>'Test-Still'!P70</f>
        <v>0</v>
      </c>
      <c r="AF72" s="140">
        <f>'Test-Still'!Q70</f>
        <v>0</v>
      </c>
      <c r="AG72" s="140">
        <f>'Test-Still'!R70</f>
        <v>0</v>
      </c>
      <c r="AH72" s="140">
        <f>'Test-Still'!S70</f>
        <v>0</v>
      </c>
      <c r="AI72" s="140">
        <f>'Test-Still'!T70</f>
        <v>0</v>
      </c>
      <c r="AJ72" s="140">
        <f>'Test-Still'!U70</f>
        <v>0</v>
      </c>
      <c r="AK72" s="140">
        <f>'Test-Still'!V70</f>
        <v>0</v>
      </c>
      <c r="AL72" s="140">
        <f>'Test-Still'!W70</f>
        <v>0</v>
      </c>
      <c r="AM72" s="140">
        <f>'Test-Still'!X70</f>
        <v>0</v>
      </c>
      <c r="AN72" s="140">
        <f>10*LOG10(1/((Summary!$C$75/10^(AK72/10)+Summary!$C$76/10^(AL72/10)+Summary!$C$77/10^(AM72/10))/Summary!$C$78))</f>
        <v>0</v>
      </c>
      <c r="AO72" s="140">
        <f>'Test-Still'!Y70</f>
        <v>0</v>
      </c>
      <c r="AP72" s="140">
        <f>'Test-Still'!Z70</f>
        <v>0</v>
      </c>
      <c r="AQ72" s="141">
        <f t="shared" si="4"/>
        <v>0</v>
      </c>
      <c r="AR72" s="139" t="e">
        <f t="shared" si="5"/>
        <v>#DIV/0!</v>
      </c>
      <c r="AS72" s="140" t="e">
        <f t="shared" si="6"/>
        <v>#DIV/0!</v>
      </c>
      <c r="AT72" s="136"/>
      <c r="AU72" s="136"/>
      <c r="AV72" s="467" t="s">
        <v>122</v>
      </c>
      <c r="AW72" s="468" t="e" cm="1">
        <f t="array" ref="AW72">bdRateExtend($G71:$G74,H71:H74,$Z71:$Z74,AA71:AA74)</f>
        <v>#VALUE!</v>
      </c>
      <c r="AX72" s="480"/>
      <c r="AY72" s="480"/>
      <c r="AZ72" s="497"/>
      <c r="BA72" s="497"/>
      <c r="BB72" s="480"/>
      <c r="BC72" s="468" t="e" cm="1">
        <f t="array" ref="BC72">bdRateExtend($G71:$G74,L71:L74,$Z71:$Z74,AE71:AE74)</f>
        <v>#VALUE!</v>
      </c>
      <c r="BD72" s="476"/>
      <c r="BE72" s="468" t="e" cm="1">
        <f t="array" ref="BE72">bdRateExtend($G71:$G74,M71:M74,$Z71:$Z74,AF71:AF74)</f>
        <v>#VALUE!</v>
      </c>
      <c r="BF72" s="476"/>
      <c r="BG72" s="469" t="e" cm="1">
        <f t="array" ref="BG72">bdRateExtend($G71:$G74,N71:N74,$Z71:$Z74,AG71:AG74,"None", FALSE,1)</f>
        <v>#VALUE!</v>
      </c>
      <c r="BH72" s="476"/>
      <c r="BI72" s="469" t="e" cm="1">
        <f t="array" ref="BI72">bdRateExtend($G71:$G74,O71:O74,$Z71:$Z74,AH71:AH74,"None", FALSE,1)</f>
        <v>#VALUE!</v>
      </c>
      <c r="BJ72" s="476"/>
      <c r="BK72" s="468" t="e" cm="1">
        <f t="array" ref="BK72">bdRateExtend($G71:$G74,P71:P74,$Z71:$Z74,AI71:AI74)</f>
        <v>#VALUE!</v>
      </c>
      <c r="BL72" s="476"/>
      <c r="BM72" s="468" t="e" cm="1">
        <f t="array" ref="BM72">bdRateExtend($G71:$G74,Q71:Q74,$Z71:$Z74,AJ71:AJ74)</f>
        <v>#VALUE!</v>
      </c>
      <c r="BN72" s="476"/>
      <c r="BO72" s="468" t="e" cm="1">
        <f t="array" ref="BO72">bdRateExtend($G71:$G74,R71:R74,$Z71:$Z74,AK71:AK74)</f>
        <v>#VALUE!</v>
      </c>
      <c r="BP72" s="480"/>
      <c r="BQ72" s="480"/>
      <c r="BR72" s="480"/>
      <c r="BS72" s="480"/>
      <c r="BT72" s="476"/>
      <c r="BU72" s="463" cm="1">
        <f t="array" ref="BU72">testVMAFRange($G71:$G74,N71:N74,$Z71:$Z74,AG71:AG74)</f>
        <v>0</v>
      </c>
      <c r="BV72" s="465"/>
      <c r="BW72" s="463" cm="1">
        <f t="array" ref="BW72">testVMAFRange($G71:$G74,O71:O74,$Z71:$Z74,AH71:AH74)</f>
        <v>0</v>
      </c>
      <c r="BX72" s="465"/>
    </row>
    <row r="73" spans="1:76" ht="17" customHeight="1" x14ac:dyDescent="0.35">
      <c r="A73" s="516"/>
      <c r="B73" s="483"/>
      <c r="C73" s="520"/>
      <c r="D73" s="490"/>
      <c r="E73" s="493"/>
      <c r="F73" s="138">
        <v>39</v>
      </c>
      <c r="G73" s="139">
        <f>'Anchor-Still'!L71</f>
        <v>0</v>
      </c>
      <c r="H73" s="140">
        <f>'Anchor-Still'!M71</f>
        <v>0</v>
      </c>
      <c r="I73" s="140">
        <f>'Anchor-Still'!N71</f>
        <v>0</v>
      </c>
      <c r="J73" s="140">
        <f>'Anchor-Still'!O71</f>
        <v>0</v>
      </c>
      <c r="K73" s="140">
        <f>(Summary!$C$58*H73+Summary!$C$59*I73+Summary!$C$60*J73)/Summary!$C$61</f>
        <v>0</v>
      </c>
      <c r="L73" s="140">
        <f>'Anchor-Still'!P71</f>
        <v>0</v>
      </c>
      <c r="M73" s="140">
        <f>'Anchor-Still'!Q71</f>
        <v>0</v>
      </c>
      <c r="N73" s="140">
        <f>'Anchor-Still'!R71</f>
        <v>0</v>
      </c>
      <c r="O73" s="140">
        <f>'Anchor-Still'!S71</f>
        <v>0</v>
      </c>
      <c r="P73" s="140">
        <f>'Anchor-Still'!T71</f>
        <v>0</v>
      </c>
      <c r="Q73" s="140">
        <f>'Anchor-Still'!U71</f>
        <v>0</v>
      </c>
      <c r="R73" s="140">
        <f>'Anchor-Still'!V71</f>
        <v>0</v>
      </c>
      <c r="S73" s="140">
        <f>'Anchor-Still'!W71</f>
        <v>0</v>
      </c>
      <c r="T73" s="140">
        <f>'Anchor-Still'!X71</f>
        <v>0</v>
      </c>
      <c r="U73" s="140">
        <f>10*LOG10(1/((Summary!$C$75/10^(R73/10)+Summary!$C$76/10^(S73/10)+Summary!$C$77/10^(T73/10))/Summary!$C$78))</f>
        <v>0</v>
      </c>
      <c r="V73" s="140">
        <f>'Anchor-Still'!Y71</f>
        <v>0</v>
      </c>
      <c r="W73" s="140">
        <f>'Anchor-Still'!Z71</f>
        <v>0</v>
      </c>
      <c r="X73" s="141">
        <f t="shared" si="3"/>
        <v>0</v>
      </c>
      <c r="Y73" s="133"/>
      <c r="Z73" s="139">
        <f>'Test-Still'!L71</f>
        <v>0</v>
      </c>
      <c r="AA73" s="140">
        <f>'Test-Still'!M71</f>
        <v>0</v>
      </c>
      <c r="AB73" s="140">
        <f>'Test-Still'!N71</f>
        <v>0</v>
      </c>
      <c r="AC73" s="140">
        <f>'Test-Still'!O71</f>
        <v>0</v>
      </c>
      <c r="AD73" s="140">
        <f>(Summary!$C$58*AA73+Summary!$C$59*AB73+Summary!$C$60*AC73)/Summary!$C$61</f>
        <v>0</v>
      </c>
      <c r="AE73" s="140">
        <f>'Test-Still'!P71</f>
        <v>0</v>
      </c>
      <c r="AF73" s="140">
        <f>'Test-Still'!Q71</f>
        <v>0</v>
      </c>
      <c r="AG73" s="140">
        <f>'Test-Still'!R71</f>
        <v>0</v>
      </c>
      <c r="AH73" s="140">
        <f>'Test-Still'!S71</f>
        <v>0</v>
      </c>
      <c r="AI73" s="140">
        <f>'Test-Still'!T71</f>
        <v>0</v>
      </c>
      <c r="AJ73" s="140">
        <f>'Test-Still'!U71</f>
        <v>0</v>
      </c>
      <c r="AK73" s="140">
        <f>'Test-Still'!V71</f>
        <v>0</v>
      </c>
      <c r="AL73" s="140">
        <f>'Test-Still'!W71</f>
        <v>0</v>
      </c>
      <c r="AM73" s="140">
        <f>'Test-Still'!X71</f>
        <v>0</v>
      </c>
      <c r="AN73" s="140">
        <f>10*LOG10(1/((Summary!$C$75/10^(AK73/10)+Summary!$C$76/10^(AL73/10)+Summary!$C$77/10^(AM73/10))/Summary!$C$78))</f>
        <v>0</v>
      </c>
      <c r="AO73" s="140">
        <f>'Test-Still'!Y71</f>
        <v>0</v>
      </c>
      <c r="AP73" s="140">
        <f>'Test-Still'!Z71</f>
        <v>0</v>
      </c>
      <c r="AQ73" s="141">
        <f t="shared" si="4"/>
        <v>0</v>
      </c>
      <c r="AR73" s="139" t="e">
        <f t="shared" si="5"/>
        <v>#DIV/0!</v>
      </c>
      <c r="AS73" s="140" t="e">
        <f t="shared" si="6"/>
        <v>#DIV/0!</v>
      </c>
      <c r="AT73" s="136"/>
      <c r="AU73" s="136"/>
      <c r="AV73" s="467"/>
      <c r="AW73" s="468"/>
      <c r="AX73" s="480"/>
      <c r="AY73" s="480"/>
      <c r="AZ73" s="497"/>
      <c r="BA73" s="497"/>
      <c r="BB73" s="480"/>
      <c r="BC73" s="468"/>
      <c r="BD73" s="476"/>
      <c r="BE73" s="468"/>
      <c r="BF73" s="476"/>
      <c r="BG73" s="469"/>
      <c r="BH73" s="476"/>
      <c r="BI73" s="469"/>
      <c r="BJ73" s="476"/>
      <c r="BK73" s="468"/>
      <c r="BL73" s="476"/>
      <c r="BM73" s="468"/>
      <c r="BN73" s="476"/>
      <c r="BO73" s="468"/>
      <c r="BP73" s="480"/>
      <c r="BQ73" s="480"/>
      <c r="BR73" s="480"/>
      <c r="BS73" s="480"/>
      <c r="BT73" s="476"/>
      <c r="BU73" s="463"/>
      <c r="BV73" s="465"/>
      <c r="BW73" s="463"/>
      <c r="BX73" s="465"/>
    </row>
    <row r="74" spans="1:76" ht="17" customHeight="1" x14ac:dyDescent="0.35">
      <c r="A74" s="516"/>
      <c r="B74" s="483"/>
      <c r="C74" s="520"/>
      <c r="D74" s="490"/>
      <c r="E74" s="493"/>
      <c r="F74" s="138">
        <v>47</v>
      </c>
      <c r="G74" s="139">
        <f>'Anchor-Still'!L72</f>
        <v>0</v>
      </c>
      <c r="H74" s="140">
        <f>'Anchor-Still'!M72</f>
        <v>0</v>
      </c>
      <c r="I74" s="140">
        <f>'Anchor-Still'!N72</f>
        <v>0</v>
      </c>
      <c r="J74" s="140">
        <f>'Anchor-Still'!O72</f>
        <v>0</v>
      </c>
      <c r="K74" s="140">
        <f>(Summary!$C$58*H74+Summary!$C$59*I74+Summary!$C$60*J74)/Summary!$C$61</f>
        <v>0</v>
      </c>
      <c r="L74" s="140">
        <f>'Anchor-Still'!P72</f>
        <v>0</v>
      </c>
      <c r="M74" s="140">
        <f>'Anchor-Still'!Q72</f>
        <v>0</v>
      </c>
      <c r="N74" s="140">
        <f>'Anchor-Still'!R72</f>
        <v>0</v>
      </c>
      <c r="O74" s="140">
        <f>'Anchor-Still'!S72</f>
        <v>0</v>
      </c>
      <c r="P74" s="140">
        <f>'Anchor-Still'!T72</f>
        <v>0</v>
      </c>
      <c r="Q74" s="140">
        <f>'Anchor-Still'!U72</f>
        <v>0</v>
      </c>
      <c r="R74" s="140">
        <f>'Anchor-Still'!V72</f>
        <v>0</v>
      </c>
      <c r="S74" s="140">
        <f>'Anchor-Still'!W72</f>
        <v>0</v>
      </c>
      <c r="T74" s="140">
        <f>'Anchor-Still'!X72</f>
        <v>0</v>
      </c>
      <c r="U74" s="140">
        <f>10*LOG10(1/((Summary!$C$75/10^(R74/10)+Summary!$C$76/10^(S74/10)+Summary!$C$77/10^(T74/10))/Summary!$C$78))</f>
        <v>0</v>
      </c>
      <c r="V74" s="140">
        <f>'Anchor-Still'!Y72</f>
        <v>0</v>
      </c>
      <c r="W74" s="140">
        <f>'Anchor-Still'!Z72</f>
        <v>0</v>
      </c>
      <c r="X74" s="141">
        <f t="shared" ref="X74:X137" si="7">V74/3600</f>
        <v>0</v>
      </c>
      <c r="Y74" s="133"/>
      <c r="Z74" s="139">
        <f>'Test-Still'!L72</f>
        <v>0</v>
      </c>
      <c r="AA74" s="140">
        <f>'Test-Still'!M72</f>
        <v>0</v>
      </c>
      <c r="AB74" s="140">
        <f>'Test-Still'!N72</f>
        <v>0</v>
      </c>
      <c r="AC74" s="140">
        <f>'Test-Still'!O72</f>
        <v>0</v>
      </c>
      <c r="AD74" s="140">
        <f>(Summary!$C$58*AA74+Summary!$C$59*AB74+Summary!$C$60*AC74)/Summary!$C$61</f>
        <v>0</v>
      </c>
      <c r="AE74" s="140">
        <f>'Test-Still'!P72</f>
        <v>0</v>
      </c>
      <c r="AF74" s="140">
        <f>'Test-Still'!Q72</f>
        <v>0</v>
      </c>
      <c r="AG74" s="140">
        <f>'Test-Still'!R72</f>
        <v>0</v>
      </c>
      <c r="AH74" s="140">
        <f>'Test-Still'!S72</f>
        <v>0</v>
      </c>
      <c r="AI74" s="140">
        <f>'Test-Still'!T72</f>
        <v>0</v>
      </c>
      <c r="AJ74" s="140">
        <f>'Test-Still'!U72</f>
        <v>0</v>
      </c>
      <c r="AK74" s="140">
        <f>'Test-Still'!V72</f>
        <v>0</v>
      </c>
      <c r="AL74" s="140">
        <f>'Test-Still'!W72</f>
        <v>0</v>
      </c>
      <c r="AM74" s="140">
        <f>'Test-Still'!X72</f>
        <v>0</v>
      </c>
      <c r="AN74" s="140">
        <f>10*LOG10(1/((Summary!$C$75/10^(AK74/10)+Summary!$C$76/10^(AL74/10)+Summary!$C$77/10^(AM74/10))/Summary!$C$78))</f>
        <v>0</v>
      </c>
      <c r="AO74" s="140">
        <f>'Test-Still'!Y72</f>
        <v>0</v>
      </c>
      <c r="AP74" s="140">
        <f>'Test-Still'!Z72</f>
        <v>0</v>
      </c>
      <c r="AQ74" s="141">
        <f t="shared" ref="AQ74:AQ137" si="8">AO74/3600</f>
        <v>0</v>
      </c>
      <c r="AR74" s="139" t="e">
        <f t="shared" ref="AR74:AR137" si="9">AO74/V74</f>
        <v>#DIV/0!</v>
      </c>
      <c r="AS74" s="140" t="e">
        <f t="shared" ref="AS74:AS137" si="10">AP74/W74</f>
        <v>#DIV/0!</v>
      </c>
      <c r="AT74" s="136"/>
      <c r="AU74" s="136"/>
      <c r="AV74" s="467" t="s">
        <v>123</v>
      </c>
      <c r="AW74" s="468" t="e" cm="1">
        <f t="array" ref="AW74">bdRateExtend($G72:$G75,H72:H75,$Z72:$Z75,AA72:AA75)</f>
        <v>#VALUE!</v>
      </c>
      <c r="AX74" s="480"/>
      <c r="AY74" s="480"/>
      <c r="AZ74" s="497"/>
      <c r="BA74" s="497"/>
      <c r="BB74" s="480"/>
      <c r="BC74" s="468" t="e" cm="1">
        <f t="array" ref="BC74">bdRateExtend($G72:$G75,L72:L75,$Z72:$Z75,AE72:AE75)</f>
        <v>#VALUE!</v>
      </c>
      <c r="BD74" s="476"/>
      <c r="BE74" s="468" t="e" cm="1">
        <f t="array" ref="BE74">bdRateExtend($G72:$G75,M72:M75,$Z72:$Z75,AF72:AF75)</f>
        <v>#VALUE!</v>
      </c>
      <c r="BF74" s="476"/>
      <c r="BG74" s="469" t="e" cm="1">
        <f t="array" ref="BG74">bdRateExtend($G72:$G75,N72:N75,$Z72:$Z75,AG72:AG75,"None", FALSE,1)</f>
        <v>#VALUE!</v>
      </c>
      <c r="BH74" s="476"/>
      <c r="BI74" s="469" t="e" cm="1">
        <f t="array" ref="BI74">bdRateExtend($G72:$G75,O72:O75,$Z72:$Z75,AH72:AH75,"None", FALSE,1)</f>
        <v>#VALUE!</v>
      </c>
      <c r="BJ74" s="476"/>
      <c r="BK74" s="468" t="e" cm="1">
        <f t="array" ref="BK74">bdRateExtend($G72:$G75,P72:P75,$Z72:$Z75,AI72:AI75)</f>
        <v>#VALUE!</v>
      </c>
      <c r="BL74" s="476"/>
      <c r="BM74" s="468" t="e" cm="1">
        <f t="array" ref="BM74">bdRateExtend($G72:$G75,Q72:Q75,$Z72:$Z75,AJ72:AJ75)</f>
        <v>#VALUE!</v>
      </c>
      <c r="BN74" s="476"/>
      <c r="BO74" s="468" t="e" cm="1">
        <f t="array" ref="BO74">bdRateExtend($G72:$G75,R72:R75,$Z72:$Z75,AK72:AK75)</f>
        <v>#VALUE!</v>
      </c>
      <c r="BP74" s="480"/>
      <c r="BQ74" s="480"/>
      <c r="BR74" s="480"/>
      <c r="BS74" s="480"/>
      <c r="BT74" s="476"/>
      <c r="BU74" s="463" cm="1">
        <f t="array" ref="BU74">testVMAFRange($G72:$G75,N72:N75,$Z72:$Z75,AG72:AG75)</f>
        <v>0</v>
      </c>
      <c r="BV74" s="465"/>
      <c r="BW74" s="463" cm="1">
        <f t="array" ref="BW74">testVMAFRange($G72:$G75,O72:O75,$Z72:$Z75,AH72:AH75)</f>
        <v>0</v>
      </c>
      <c r="BX74" s="465"/>
    </row>
    <row r="75" spans="1:76" ht="17" customHeight="1" thickBot="1" x14ac:dyDescent="0.4">
      <c r="A75" s="516"/>
      <c r="B75" s="518"/>
      <c r="C75" s="521"/>
      <c r="D75" s="522"/>
      <c r="E75" s="523"/>
      <c r="F75" s="144">
        <v>55</v>
      </c>
      <c r="G75" s="145">
        <f>'Anchor-Still'!L73</f>
        <v>0</v>
      </c>
      <c r="H75" s="146">
        <f>'Anchor-Still'!M73</f>
        <v>0</v>
      </c>
      <c r="I75" s="146">
        <f>'Anchor-Still'!N73</f>
        <v>0</v>
      </c>
      <c r="J75" s="146">
        <f>'Anchor-Still'!O73</f>
        <v>0</v>
      </c>
      <c r="K75" s="146">
        <f>(Summary!$C$58*H75+Summary!$C$59*I75+Summary!$C$60*J75)/Summary!$C$61</f>
        <v>0</v>
      </c>
      <c r="L75" s="146">
        <f>'Anchor-Still'!P73</f>
        <v>0</v>
      </c>
      <c r="M75" s="146">
        <f>'Anchor-Still'!Q73</f>
        <v>0</v>
      </c>
      <c r="N75" s="146">
        <f>'Anchor-Still'!R73</f>
        <v>0</v>
      </c>
      <c r="O75" s="146">
        <f>'Anchor-Still'!S73</f>
        <v>0</v>
      </c>
      <c r="P75" s="146">
        <f>'Anchor-Still'!T73</f>
        <v>0</v>
      </c>
      <c r="Q75" s="146">
        <f>'Anchor-Still'!U73</f>
        <v>0</v>
      </c>
      <c r="R75" s="146">
        <f>'Anchor-Still'!V73</f>
        <v>0</v>
      </c>
      <c r="S75" s="146">
        <f>'Anchor-Still'!W73</f>
        <v>0</v>
      </c>
      <c r="T75" s="146">
        <f>'Anchor-Still'!X73</f>
        <v>0</v>
      </c>
      <c r="U75" s="146">
        <f>10*LOG10(1/((Summary!$C$75/10^(R75/10)+Summary!$C$76/10^(S75/10)+Summary!$C$77/10^(T75/10))/Summary!$C$78))</f>
        <v>0</v>
      </c>
      <c r="V75" s="146">
        <f>'Anchor-Still'!Y73</f>
        <v>0</v>
      </c>
      <c r="W75" s="146">
        <f>'Anchor-Still'!Z73</f>
        <v>0</v>
      </c>
      <c r="X75" s="147">
        <f t="shared" si="7"/>
        <v>0</v>
      </c>
      <c r="Y75" s="133"/>
      <c r="Z75" s="145">
        <f>'Test-Still'!L73</f>
        <v>0</v>
      </c>
      <c r="AA75" s="146">
        <f>'Test-Still'!M73</f>
        <v>0</v>
      </c>
      <c r="AB75" s="146">
        <f>'Test-Still'!N73</f>
        <v>0</v>
      </c>
      <c r="AC75" s="146">
        <f>'Test-Still'!O73</f>
        <v>0</v>
      </c>
      <c r="AD75" s="146">
        <f>(Summary!$C$58*AA75+Summary!$C$59*AB75+Summary!$C$60*AC75)/Summary!$C$61</f>
        <v>0</v>
      </c>
      <c r="AE75" s="146">
        <f>'Test-Still'!P73</f>
        <v>0</v>
      </c>
      <c r="AF75" s="146">
        <f>'Test-Still'!Q73</f>
        <v>0</v>
      </c>
      <c r="AG75" s="146">
        <f>'Test-Still'!R73</f>
        <v>0</v>
      </c>
      <c r="AH75" s="146">
        <f>'Test-Still'!S73</f>
        <v>0</v>
      </c>
      <c r="AI75" s="146">
        <f>'Test-Still'!T73</f>
        <v>0</v>
      </c>
      <c r="AJ75" s="146">
        <f>'Test-Still'!U73</f>
        <v>0</v>
      </c>
      <c r="AK75" s="146">
        <f>'Test-Still'!V73</f>
        <v>0</v>
      </c>
      <c r="AL75" s="146">
        <f>'Test-Still'!W73</f>
        <v>0</v>
      </c>
      <c r="AM75" s="146">
        <f>'Test-Still'!X73</f>
        <v>0</v>
      </c>
      <c r="AN75" s="146">
        <f>10*LOG10(1/((Summary!$C$75/10^(AK75/10)+Summary!$C$76/10^(AL75/10)+Summary!$C$77/10^(AM75/10))/Summary!$C$78))</f>
        <v>0</v>
      </c>
      <c r="AO75" s="146">
        <f>'Test-Still'!Y73</f>
        <v>0</v>
      </c>
      <c r="AP75" s="146">
        <f>'Test-Still'!Z73</f>
        <v>0</v>
      </c>
      <c r="AQ75" s="147">
        <f t="shared" si="8"/>
        <v>0</v>
      </c>
      <c r="AR75" s="145" t="e">
        <f t="shared" si="9"/>
        <v>#DIV/0!</v>
      </c>
      <c r="AS75" s="146" t="e">
        <f t="shared" si="10"/>
        <v>#DIV/0!</v>
      </c>
      <c r="AT75" s="136"/>
      <c r="AU75" s="136"/>
      <c r="AV75" s="470"/>
      <c r="AW75" s="471"/>
      <c r="AX75" s="481"/>
      <c r="AY75" s="481"/>
      <c r="AZ75" s="498"/>
      <c r="BA75" s="498"/>
      <c r="BB75" s="481"/>
      <c r="BC75" s="471"/>
      <c r="BD75" s="477"/>
      <c r="BE75" s="471"/>
      <c r="BF75" s="477"/>
      <c r="BG75" s="472"/>
      <c r="BH75" s="477"/>
      <c r="BI75" s="472"/>
      <c r="BJ75" s="477"/>
      <c r="BK75" s="471"/>
      <c r="BL75" s="477"/>
      <c r="BM75" s="471"/>
      <c r="BN75" s="477"/>
      <c r="BO75" s="471"/>
      <c r="BP75" s="481"/>
      <c r="BQ75" s="481"/>
      <c r="BR75" s="481"/>
      <c r="BS75" s="481"/>
      <c r="BT75" s="477"/>
      <c r="BU75" s="473"/>
      <c r="BV75" s="466"/>
      <c r="BW75" s="473"/>
      <c r="BX75" s="466"/>
    </row>
    <row r="76" spans="1:76" ht="17" customHeight="1" x14ac:dyDescent="0.35">
      <c r="A76" s="516"/>
      <c r="B76" s="482" t="s">
        <v>222</v>
      </c>
      <c r="C76" s="519" t="s">
        <v>172</v>
      </c>
      <c r="D76" s="489"/>
      <c r="E76" s="492">
        <v>8</v>
      </c>
      <c r="F76" s="129">
        <v>15</v>
      </c>
      <c r="G76" s="130">
        <f>'Anchor-Still'!L74</f>
        <v>0</v>
      </c>
      <c r="H76" s="131">
        <f>'Anchor-Still'!M74</f>
        <v>0</v>
      </c>
      <c r="I76" s="131">
        <f>'Anchor-Still'!N74</f>
        <v>0</v>
      </c>
      <c r="J76" s="131">
        <f>'Anchor-Still'!O74</f>
        <v>0</v>
      </c>
      <c r="K76" s="131">
        <f>(Summary!$C$58*H76+Summary!$C$59*I76+Summary!$C$60*J76)/Summary!$C$61</f>
        <v>0</v>
      </c>
      <c r="L76" s="131">
        <f>'Anchor-Still'!P74</f>
        <v>0</v>
      </c>
      <c r="M76" s="131">
        <f>'Anchor-Still'!Q74</f>
        <v>0</v>
      </c>
      <c r="N76" s="131">
        <f>'Anchor-Still'!R74</f>
        <v>0</v>
      </c>
      <c r="O76" s="131">
        <f>'Anchor-Still'!S74</f>
        <v>0</v>
      </c>
      <c r="P76" s="131">
        <f>'Anchor-Still'!T74</f>
        <v>0</v>
      </c>
      <c r="Q76" s="131">
        <f>'Anchor-Still'!U74</f>
        <v>0</v>
      </c>
      <c r="R76" s="131">
        <f>'Anchor-Still'!V74</f>
        <v>0</v>
      </c>
      <c r="S76" s="131">
        <f>'Anchor-Still'!W74</f>
        <v>0</v>
      </c>
      <c r="T76" s="131">
        <f>'Anchor-Still'!X74</f>
        <v>0</v>
      </c>
      <c r="U76" s="131">
        <f>10*LOG10(1/((Summary!$C$75/10^(R76/10)+Summary!$C$76/10^(S76/10)+Summary!$C$77/10^(T76/10))/Summary!$C$78))</f>
        <v>0</v>
      </c>
      <c r="V76" s="131">
        <f>'Anchor-Still'!Y74</f>
        <v>0</v>
      </c>
      <c r="W76" s="131">
        <f>'Anchor-Still'!Z74</f>
        <v>0</v>
      </c>
      <c r="X76" s="132">
        <f t="shared" si="7"/>
        <v>0</v>
      </c>
      <c r="Y76" s="133"/>
      <c r="Z76" s="130">
        <f>'Test-Still'!L74</f>
        <v>0</v>
      </c>
      <c r="AA76" s="131">
        <f>'Test-Still'!M74</f>
        <v>0</v>
      </c>
      <c r="AB76" s="131">
        <f>'Test-Still'!N74</f>
        <v>0</v>
      </c>
      <c r="AC76" s="131">
        <f>'Test-Still'!O74</f>
        <v>0</v>
      </c>
      <c r="AD76" s="131">
        <f>(Summary!$C$58*AA76+Summary!$C$59*AB76+Summary!$C$60*AC76)/Summary!$C$61</f>
        <v>0</v>
      </c>
      <c r="AE76" s="131">
        <f>'Test-Still'!P74</f>
        <v>0</v>
      </c>
      <c r="AF76" s="131">
        <f>'Test-Still'!Q74</f>
        <v>0</v>
      </c>
      <c r="AG76" s="131">
        <f>'Test-Still'!R74</f>
        <v>0</v>
      </c>
      <c r="AH76" s="131">
        <f>'Test-Still'!S74</f>
        <v>0</v>
      </c>
      <c r="AI76" s="131">
        <f>'Test-Still'!T74</f>
        <v>0</v>
      </c>
      <c r="AJ76" s="131">
        <f>'Test-Still'!U74</f>
        <v>0</v>
      </c>
      <c r="AK76" s="131">
        <f>'Test-Still'!V74</f>
        <v>0</v>
      </c>
      <c r="AL76" s="131">
        <f>'Test-Still'!W74</f>
        <v>0</v>
      </c>
      <c r="AM76" s="131">
        <f>'Test-Still'!X74</f>
        <v>0</v>
      </c>
      <c r="AN76" s="131">
        <f>10*LOG10(1/((Summary!$C$75/10^(AK76/10)+Summary!$C$76/10^(AL76/10)+Summary!$C$77/10^(AM76/10))/Summary!$C$78))</f>
        <v>0</v>
      </c>
      <c r="AO76" s="131">
        <f>'Test-Still'!Y74</f>
        <v>0</v>
      </c>
      <c r="AP76" s="131">
        <f>'Test-Still'!Z74</f>
        <v>0</v>
      </c>
      <c r="AQ76" s="132">
        <f t="shared" si="8"/>
        <v>0</v>
      </c>
      <c r="AR76" s="130" t="e">
        <f t="shared" si="9"/>
        <v>#DIV/0!</v>
      </c>
      <c r="AS76" s="131" t="e">
        <f t="shared" si="10"/>
        <v>#DIV/0!</v>
      </c>
      <c r="AT76" s="136"/>
      <c r="AU76" s="136"/>
      <c r="AV76" s="495" t="s">
        <v>121</v>
      </c>
      <c r="AW76" s="478" t="e" cm="1">
        <f t="array" ref="AW76">bdRateExtend($G76:$G79,H76:H79,$Z76:$Z79,AA76:AA79)</f>
        <v>#VALUE!</v>
      </c>
      <c r="AX76" s="479" t="e" cm="1">
        <f t="array" ref="AX76">bdRateExtend($G76:$G81,H76:H81,$Z76:$Z81,AA76:AA81)</f>
        <v>#VALUE!</v>
      </c>
      <c r="AY76" s="479" t="e" cm="1">
        <f t="array" ref="AY76">bdRateExtend($G76:$G81,I76:I81,$Z76:$Z81,AB76:AB81)</f>
        <v>#VALUE!</v>
      </c>
      <c r="AZ76" s="496" t="e" cm="1">
        <f t="array" ref="AZ76">bdRateExtend($G76:$G81,J76:J81,$Z76:$Z81,AC76:AC81)</f>
        <v>#VALUE!</v>
      </c>
      <c r="BA76" s="496" t="e" cm="1">
        <f t="array" ref="BA76">bdRateExtend($G76:$G81,K76:K81,$Z76:$Z81,AD76:AD81)</f>
        <v>#VALUE!</v>
      </c>
      <c r="BB76" s="479" t="e">
        <f>(Summary!$C$89*AX76+Summary!$C$90*AY76+Summary!$C$91*AZ76)/Summary!$C$92</f>
        <v>#VALUE!</v>
      </c>
      <c r="BC76" s="478" t="e" cm="1">
        <f t="array" ref="BC76">bdRateExtend($G76:$G79,L76:L79,$Z76:$Z79,AE76:AE79)</f>
        <v>#VALUE!</v>
      </c>
      <c r="BD76" s="475" t="e" cm="1">
        <f t="array" ref="BD76">bdRateExtend($G76:$G81,L76:L81,$Z76:$Z81,AE76:AE81)</f>
        <v>#VALUE!</v>
      </c>
      <c r="BE76" s="478" t="e" cm="1">
        <f t="array" ref="BE76">bdRateExtend($G76:$G79,M76:M79,$Z76:$Z79,AF76:AF79)</f>
        <v>#VALUE!</v>
      </c>
      <c r="BF76" s="475" t="e" cm="1">
        <f t="array" ref="BF76">bdRateExtend($G76:$G81,M76:M81,$Z76:$Z81,AF76:AF81)</f>
        <v>#VALUE!</v>
      </c>
      <c r="BG76" s="474" t="e" cm="1">
        <f t="array" ref="BG76">bdRateExtend($G76:$G79,N76:N79,$Z76:$Z79,AG76:AG79,"None", FALSE,1)</f>
        <v>#VALUE!</v>
      </c>
      <c r="BH76" s="475" t="e" cm="1">
        <f t="array" ref="BH76">bdRateExtend($G76:$G81,N76:N81,$Z76:$Z81,AG76:AG81,"None", FALSE,1)</f>
        <v>#VALUE!</v>
      </c>
      <c r="BI76" s="474" t="e" cm="1">
        <f t="array" ref="BI76">bdRateExtend($G76:$G79,O76:O79,$Z76:$Z79,AH76:AH79,"None", FALSE,1)</f>
        <v>#VALUE!</v>
      </c>
      <c r="BJ76" s="475" t="e" cm="1">
        <f t="array" ref="BJ76">bdRateExtend($G76:$G81,O76:O81,$Z76:$Z81,AH76:AH81,"None", FALSE,1)</f>
        <v>#VALUE!</v>
      </c>
      <c r="BK76" s="478" t="e" cm="1">
        <f t="array" ref="BK76">bdRateExtend($G76:$G79,P76:P79,$Z76:$Z79,AI76:AI79)</f>
        <v>#VALUE!</v>
      </c>
      <c r="BL76" s="475" t="e" cm="1">
        <f t="array" ref="BL76">bdRateExtend($G76:$G81,P76:P81,$Z76:$Z81,AI76:AI81)</f>
        <v>#VALUE!</v>
      </c>
      <c r="BM76" s="478" t="e" cm="1">
        <f t="array" ref="BM76">bdRateExtend($G76:$G79,Q76:Q79,$Z76:$Z79,AJ76:AJ79)</f>
        <v>#VALUE!</v>
      </c>
      <c r="BN76" s="475" t="e" cm="1">
        <f t="array" ref="BN76">bdRateExtend($G76:$G81,Q76:Q81,$Z76:$Z81,AJ76:AJ81)</f>
        <v>#VALUE!</v>
      </c>
      <c r="BO76" s="478" t="e" cm="1">
        <f t="array" ref="BO76">bdRateExtend($G76:$G79,R76:R79,$Z76:$Z79,AK76:AK79)</f>
        <v>#VALUE!</v>
      </c>
      <c r="BP76" s="479" t="e" cm="1">
        <f t="array" ref="BP76">bdRateExtend($G76:$G81,R76:R81,$Z76:$Z81,AK76:AK81)</f>
        <v>#VALUE!</v>
      </c>
      <c r="BQ76" s="479" t="e" cm="1">
        <f t="array" ref="BQ76">bdRateExtend($G76:$G81,S76:S81,$Z76:$Z81,AL76:AL81)</f>
        <v>#VALUE!</v>
      </c>
      <c r="BR76" s="479" t="e" cm="1">
        <f t="array" ref="BR76">bdRateExtend($G76:$G81,T76:T81,$Z76:$Z81,AM76:AM81)</f>
        <v>#VALUE!</v>
      </c>
      <c r="BS76" s="479" t="e" cm="1">
        <f t="array" ref="BS76">bdRateExtend($G76:$G81,U76:U81,$Z76:$Z81,AN76:AN81)</f>
        <v>#VALUE!</v>
      </c>
      <c r="BT76" s="576" t="e">
        <f>(Summary!$C$103*BP76+Summary!$C$104*BQ76+Summary!$C$105*BR76)/Summary!$C$106</f>
        <v>#VALUE!</v>
      </c>
      <c r="BU76" s="462" cm="1">
        <f t="array" ref="BU76">testVMAFRange($G76:$G79,N76:N79,$Z76:$Z79,AG76:AG79)</f>
        <v>0</v>
      </c>
      <c r="BV76" s="464" cm="1">
        <f t="array" ref="BV76">testVMAFRange($G76:$G81,N76:N81,$Z76:$Z81,AG76:AG81)</f>
        <v>0</v>
      </c>
      <c r="BW76" s="462" cm="1">
        <f t="array" ref="BW76">testVMAFRange($G76:$G79,O76:O79,$Z76:$Z79,AH76:AH79)</f>
        <v>0</v>
      </c>
      <c r="BX76" s="464" cm="1">
        <f t="array" ref="BX76">testVMAFRange($G76:$G81,O76:O81,$Z76:$Z81,AH76:AH81)</f>
        <v>0</v>
      </c>
    </row>
    <row r="77" spans="1:76" ht="17" customHeight="1" x14ac:dyDescent="0.35">
      <c r="A77" s="516"/>
      <c r="B77" s="483"/>
      <c r="C77" s="520"/>
      <c r="D77" s="490"/>
      <c r="E77" s="493"/>
      <c r="F77" s="138">
        <v>23</v>
      </c>
      <c r="G77" s="139">
        <f>'Anchor-Still'!L75</f>
        <v>0</v>
      </c>
      <c r="H77" s="140">
        <f>'Anchor-Still'!M75</f>
        <v>0</v>
      </c>
      <c r="I77" s="140">
        <f>'Anchor-Still'!N75</f>
        <v>0</v>
      </c>
      <c r="J77" s="140">
        <f>'Anchor-Still'!O75</f>
        <v>0</v>
      </c>
      <c r="K77" s="140">
        <f>(Summary!$C$58*H77+Summary!$C$59*I77+Summary!$C$60*J77)/Summary!$C$61</f>
        <v>0</v>
      </c>
      <c r="L77" s="140">
        <f>'Anchor-Still'!P75</f>
        <v>0</v>
      </c>
      <c r="M77" s="140">
        <f>'Anchor-Still'!Q75</f>
        <v>0</v>
      </c>
      <c r="N77" s="140">
        <f>'Anchor-Still'!R75</f>
        <v>0</v>
      </c>
      <c r="O77" s="140">
        <f>'Anchor-Still'!S75</f>
        <v>0</v>
      </c>
      <c r="P77" s="140">
        <f>'Anchor-Still'!T75</f>
        <v>0</v>
      </c>
      <c r="Q77" s="140">
        <f>'Anchor-Still'!U75</f>
        <v>0</v>
      </c>
      <c r="R77" s="140">
        <f>'Anchor-Still'!V75</f>
        <v>0</v>
      </c>
      <c r="S77" s="140">
        <f>'Anchor-Still'!W75</f>
        <v>0</v>
      </c>
      <c r="T77" s="140">
        <f>'Anchor-Still'!X75</f>
        <v>0</v>
      </c>
      <c r="U77" s="140">
        <f>10*LOG10(1/((Summary!$C$75/10^(R77/10)+Summary!$C$76/10^(S77/10)+Summary!$C$77/10^(T77/10))/Summary!$C$78))</f>
        <v>0</v>
      </c>
      <c r="V77" s="140">
        <f>'Anchor-Still'!Y75</f>
        <v>0</v>
      </c>
      <c r="W77" s="140">
        <f>'Anchor-Still'!Z75</f>
        <v>0</v>
      </c>
      <c r="X77" s="141">
        <f t="shared" si="7"/>
        <v>0</v>
      </c>
      <c r="Y77" s="133"/>
      <c r="Z77" s="139">
        <f>'Test-Still'!L75</f>
        <v>0</v>
      </c>
      <c r="AA77" s="140">
        <f>'Test-Still'!M75</f>
        <v>0</v>
      </c>
      <c r="AB77" s="140">
        <f>'Test-Still'!N75</f>
        <v>0</v>
      </c>
      <c r="AC77" s="140">
        <f>'Test-Still'!O75</f>
        <v>0</v>
      </c>
      <c r="AD77" s="140">
        <f>(Summary!$C$58*AA77+Summary!$C$59*AB77+Summary!$C$60*AC77)/Summary!$C$61</f>
        <v>0</v>
      </c>
      <c r="AE77" s="140">
        <f>'Test-Still'!P75</f>
        <v>0</v>
      </c>
      <c r="AF77" s="140">
        <f>'Test-Still'!Q75</f>
        <v>0</v>
      </c>
      <c r="AG77" s="140">
        <f>'Test-Still'!R75</f>
        <v>0</v>
      </c>
      <c r="AH77" s="140">
        <f>'Test-Still'!S75</f>
        <v>0</v>
      </c>
      <c r="AI77" s="140">
        <f>'Test-Still'!T75</f>
        <v>0</v>
      </c>
      <c r="AJ77" s="140">
        <f>'Test-Still'!U75</f>
        <v>0</v>
      </c>
      <c r="AK77" s="140">
        <f>'Test-Still'!V75</f>
        <v>0</v>
      </c>
      <c r="AL77" s="140">
        <f>'Test-Still'!W75</f>
        <v>0</v>
      </c>
      <c r="AM77" s="140">
        <f>'Test-Still'!X75</f>
        <v>0</v>
      </c>
      <c r="AN77" s="140">
        <f>10*LOG10(1/((Summary!$C$75/10^(AK77/10)+Summary!$C$76/10^(AL77/10)+Summary!$C$77/10^(AM77/10))/Summary!$C$78))</f>
        <v>0</v>
      </c>
      <c r="AO77" s="140">
        <f>'Test-Still'!Y75</f>
        <v>0</v>
      </c>
      <c r="AP77" s="140">
        <f>'Test-Still'!Z75</f>
        <v>0</v>
      </c>
      <c r="AQ77" s="141">
        <f t="shared" si="8"/>
        <v>0</v>
      </c>
      <c r="AR77" s="139" t="e">
        <f t="shared" si="9"/>
        <v>#DIV/0!</v>
      </c>
      <c r="AS77" s="140" t="e">
        <f t="shared" si="10"/>
        <v>#DIV/0!</v>
      </c>
      <c r="AT77" s="136"/>
      <c r="AU77" s="136"/>
      <c r="AV77" s="467"/>
      <c r="AW77" s="468"/>
      <c r="AX77" s="480"/>
      <c r="AY77" s="480"/>
      <c r="AZ77" s="497"/>
      <c r="BA77" s="497"/>
      <c r="BB77" s="480"/>
      <c r="BC77" s="468"/>
      <c r="BD77" s="476"/>
      <c r="BE77" s="468"/>
      <c r="BF77" s="476"/>
      <c r="BG77" s="469"/>
      <c r="BH77" s="476"/>
      <c r="BI77" s="469"/>
      <c r="BJ77" s="476"/>
      <c r="BK77" s="468"/>
      <c r="BL77" s="476"/>
      <c r="BM77" s="468"/>
      <c r="BN77" s="476"/>
      <c r="BO77" s="468"/>
      <c r="BP77" s="480"/>
      <c r="BQ77" s="480"/>
      <c r="BR77" s="480"/>
      <c r="BS77" s="480"/>
      <c r="BT77" s="476"/>
      <c r="BU77" s="463"/>
      <c r="BV77" s="465"/>
      <c r="BW77" s="463"/>
      <c r="BX77" s="465"/>
    </row>
    <row r="78" spans="1:76" ht="17" customHeight="1" x14ac:dyDescent="0.35">
      <c r="A78" s="516"/>
      <c r="B78" s="483"/>
      <c r="C78" s="520"/>
      <c r="D78" s="490"/>
      <c r="E78" s="493"/>
      <c r="F78" s="138">
        <v>31</v>
      </c>
      <c r="G78" s="139">
        <f>'Anchor-Still'!L76</f>
        <v>0</v>
      </c>
      <c r="H78" s="140">
        <f>'Anchor-Still'!M76</f>
        <v>0</v>
      </c>
      <c r="I78" s="140">
        <f>'Anchor-Still'!N76</f>
        <v>0</v>
      </c>
      <c r="J78" s="140">
        <f>'Anchor-Still'!O76</f>
        <v>0</v>
      </c>
      <c r="K78" s="140">
        <f>(Summary!$C$58*H78+Summary!$C$59*I78+Summary!$C$60*J78)/Summary!$C$61</f>
        <v>0</v>
      </c>
      <c r="L78" s="140">
        <f>'Anchor-Still'!P76</f>
        <v>0</v>
      </c>
      <c r="M78" s="140">
        <f>'Anchor-Still'!Q76</f>
        <v>0</v>
      </c>
      <c r="N78" s="140">
        <f>'Anchor-Still'!R76</f>
        <v>0</v>
      </c>
      <c r="O78" s="140">
        <f>'Anchor-Still'!S76</f>
        <v>0</v>
      </c>
      <c r="P78" s="140">
        <f>'Anchor-Still'!T76</f>
        <v>0</v>
      </c>
      <c r="Q78" s="140">
        <f>'Anchor-Still'!U76</f>
        <v>0</v>
      </c>
      <c r="R78" s="140">
        <f>'Anchor-Still'!V76</f>
        <v>0</v>
      </c>
      <c r="S78" s="140">
        <f>'Anchor-Still'!W76</f>
        <v>0</v>
      </c>
      <c r="T78" s="140">
        <f>'Anchor-Still'!X76</f>
        <v>0</v>
      </c>
      <c r="U78" s="140">
        <f>10*LOG10(1/((Summary!$C$75/10^(R78/10)+Summary!$C$76/10^(S78/10)+Summary!$C$77/10^(T78/10))/Summary!$C$78))</f>
        <v>0</v>
      </c>
      <c r="V78" s="140">
        <f>'Anchor-Still'!Y76</f>
        <v>0</v>
      </c>
      <c r="W78" s="140">
        <f>'Anchor-Still'!Z76</f>
        <v>0</v>
      </c>
      <c r="X78" s="141">
        <f t="shared" si="7"/>
        <v>0</v>
      </c>
      <c r="Y78" s="133"/>
      <c r="Z78" s="139">
        <f>'Test-Still'!L76</f>
        <v>0</v>
      </c>
      <c r="AA78" s="140">
        <f>'Test-Still'!M76</f>
        <v>0</v>
      </c>
      <c r="AB78" s="140">
        <f>'Test-Still'!N76</f>
        <v>0</v>
      </c>
      <c r="AC78" s="140">
        <f>'Test-Still'!O76</f>
        <v>0</v>
      </c>
      <c r="AD78" s="140">
        <f>(Summary!$C$58*AA78+Summary!$C$59*AB78+Summary!$C$60*AC78)/Summary!$C$61</f>
        <v>0</v>
      </c>
      <c r="AE78" s="140">
        <f>'Test-Still'!P76</f>
        <v>0</v>
      </c>
      <c r="AF78" s="140">
        <f>'Test-Still'!Q76</f>
        <v>0</v>
      </c>
      <c r="AG78" s="140">
        <f>'Test-Still'!R76</f>
        <v>0</v>
      </c>
      <c r="AH78" s="140">
        <f>'Test-Still'!S76</f>
        <v>0</v>
      </c>
      <c r="AI78" s="140">
        <f>'Test-Still'!T76</f>
        <v>0</v>
      </c>
      <c r="AJ78" s="140">
        <f>'Test-Still'!U76</f>
        <v>0</v>
      </c>
      <c r="AK78" s="140">
        <f>'Test-Still'!V76</f>
        <v>0</v>
      </c>
      <c r="AL78" s="140">
        <f>'Test-Still'!W76</f>
        <v>0</v>
      </c>
      <c r="AM78" s="140">
        <f>'Test-Still'!X76</f>
        <v>0</v>
      </c>
      <c r="AN78" s="140">
        <f>10*LOG10(1/((Summary!$C$75/10^(AK78/10)+Summary!$C$76/10^(AL78/10)+Summary!$C$77/10^(AM78/10))/Summary!$C$78))</f>
        <v>0</v>
      </c>
      <c r="AO78" s="140">
        <f>'Test-Still'!Y76</f>
        <v>0</v>
      </c>
      <c r="AP78" s="140">
        <f>'Test-Still'!Z76</f>
        <v>0</v>
      </c>
      <c r="AQ78" s="141">
        <f t="shared" si="8"/>
        <v>0</v>
      </c>
      <c r="AR78" s="139" t="e">
        <f t="shared" si="9"/>
        <v>#DIV/0!</v>
      </c>
      <c r="AS78" s="140" t="e">
        <f t="shared" si="10"/>
        <v>#DIV/0!</v>
      </c>
      <c r="AT78" s="136"/>
      <c r="AU78" s="136"/>
      <c r="AV78" s="467" t="s">
        <v>122</v>
      </c>
      <c r="AW78" s="468" t="e" cm="1">
        <f t="array" ref="AW78">bdRateExtend($G77:$G80,H77:H80,$Z77:$Z80,AA77:AA80)</f>
        <v>#VALUE!</v>
      </c>
      <c r="AX78" s="480"/>
      <c r="AY78" s="480"/>
      <c r="AZ78" s="497"/>
      <c r="BA78" s="497"/>
      <c r="BB78" s="480"/>
      <c r="BC78" s="468" t="e" cm="1">
        <f t="array" ref="BC78">bdRateExtend($G77:$G80,L77:L80,$Z77:$Z80,AE77:AE80)</f>
        <v>#VALUE!</v>
      </c>
      <c r="BD78" s="476"/>
      <c r="BE78" s="468" t="e" cm="1">
        <f t="array" ref="BE78">bdRateExtend($G77:$G80,M77:M80,$Z77:$Z80,AF77:AF80)</f>
        <v>#VALUE!</v>
      </c>
      <c r="BF78" s="476"/>
      <c r="BG78" s="469" t="e" cm="1">
        <f t="array" ref="BG78">bdRateExtend($G77:$G80,N77:N80,$Z77:$Z80,AG77:AG80,"None", FALSE,1)</f>
        <v>#VALUE!</v>
      </c>
      <c r="BH78" s="476"/>
      <c r="BI78" s="469" t="e" cm="1">
        <f t="array" ref="BI78">bdRateExtend($G77:$G80,O77:O80,$Z77:$Z80,AH77:AH80,"None", FALSE,1)</f>
        <v>#VALUE!</v>
      </c>
      <c r="BJ78" s="476"/>
      <c r="BK78" s="468" t="e" cm="1">
        <f t="array" ref="BK78">bdRateExtend($G77:$G80,P77:P80,$Z77:$Z80,AI77:AI80)</f>
        <v>#VALUE!</v>
      </c>
      <c r="BL78" s="476"/>
      <c r="BM78" s="468" t="e" cm="1">
        <f t="array" ref="BM78">bdRateExtend($G77:$G80,Q77:Q80,$Z77:$Z80,AJ77:AJ80)</f>
        <v>#VALUE!</v>
      </c>
      <c r="BN78" s="476"/>
      <c r="BO78" s="468" t="e" cm="1">
        <f t="array" ref="BO78">bdRateExtend($G77:$G80,R77:R80,$Z77:$Z80,AK77:AK80)</f>
        <v>#VALUE!</v>
      </c>
      <c r="BP78" s="480"/>
      <c r="BQ78" s="480"/>
      <c r="BR78" s="480"/>
      <c r="BS78" s="480"/>
      <c r="BT78" s="476"/>
      <c r="BU78" s="463" cm="1">
        <f t="array" ref="BU78">testVMAFRange($G77:$G80,N77:N80,$Z77:$Z80,AG77:AG80)</f>
        <v>0</v>
      </c>
      <c r="BV78" s="465"/>
      <c r="BW78" s="463" cm="1">
        <f t="array" ref="BW78">testVMAFRange($G77:$G80,O77:O80,$Z77:$Z80,AH77:AH80)</f>
        <v>0</v>
      </c>
      <c r="BX78" s="465"/>
    </row>
    <row r="79" spans="1:76" ht="17" customHeight="1" x14ac:dyDescent="0.35">
      <c r="A79" s="516"/>
      <c r="B79" s="483"/>
      <c r="C79" s="520"/>
      <c r="D79" s="490"/>
      <c r="E79" s="493"/>
      <c r="F79" s="138">
        <v>39</v>
      </c>
      <c r="G79" s="139">
        <f>'Anchor-Still'!L77</f>
        <v>0</v>
      </c>
      <c r="H79" s="140">
        <f>'Anchor-Still'!M77</f>
        <v>0</v>
      </c>
      <c r="I79" s="140">
        <f>'Anchor-Still'!N77</f>
        <v>0</v>
      </c>
      <c r="J79" s="140">
        <f>'Anchor-Still'!O77</f>
        <v>0</v>
      </c>
      <c r="K79" s="140">
        <f>(Summary!$C$58*H79+Summary!$C$59*I79+Summary!$C$60*J79)/Summary!$C$61</f>
        <v>0</v>
      </c>
      <c r="L79" s="140">
        <f>'Anchor-Still'!P77</f>
        <v>0</v>
      </c>
      <c r="M79" s="140">
        <f>'Anchor-Still'!Q77</f>
        <v>0</v>
      </c>
      <c r="N79" s="140">
        <f>'Anchor-Still'!R77</f>
        <v>0</v>
      </c>
      <c r="O79" s="140">
        <f>'Anchor-Still'!S77</f>
        <v>0</v>
      </c>
      <c r="P79" s="140">
        <f>'Anchor-Still'!T77</f>
        <v>0</v>
      </c>
      <c r="Q79" s="140">
        <f>'Anchor-Still'!U77</f>
        <v>0</v>
      </c>
      <c r="R79" s="140">
        <f>'Anchor-Still'!V77</f>
        <v>0</v>
      </c>
      <c r="S79" s="140">
        <f>'Anchor-Still'!W77</f>
        <v>0</v>
      </c>
      <c r="T79" s="140">
        <f>'Anchor-Still'!X77</f>
        <v>0</v>
      </c>
      <c r="U79" s="140">
        <f>10*LOG10(1/((Summary!$C$75/10^(R79/10)+Summary!$C$76/10^(S79/10)+Summary!$C$77/10^(T79/10))/Summary!$C$78))</f>
        <v>0</v>
      </c>
      <c r="V79" s="140">
        <f>'Anchor-Still'!Y77</f>
        <v>0</v>
      </c>
      <c r="W79" s="140">
        <f>'Anchor-Still'!Z77</f>
        <v>0</v>
      </c>
      <c r="X79" s="141">
        <f t="shared" si="7"/>
        <v>0</v>
      </c>
      <c r="Y79" s="133"/>
      <c r="Z79" s="139">
        <f>'Test-Still'!L77</f>
        <v>0</v>
      </c>
      <c r="AA79" s="140">
        <f>'Test-Still'!M77</f>
        <v>0</v>
      </c>
      <c r="AB79" s="140">
        <f>'Test-Still'!N77</f>
        <v>0</v>
      </c>
      <c r="AC79" s="140">
        <f>'Test-Still'!O77</f>
        <v>0</v>
      </c>
      <c r="AD79" s="140">
        <f>(Summary!$C$58*AA79+Summary!$C$59*AB79+Summary!$C$60*AC79)/Summary!$C$61</f>
        <v>0</v>
      </c>
      <c r="AE79" s="140">
        <f>'Test-Still'!P77</f>
        <v>0</v>
      </c>
      <c r="AF79" s="140">
        <f>'Test-Still'!Q77</f>
        <v>0</v>
      </c>
      <c r="AG79" s="140">
        <f>'Test-Still'!R77</f>
        <v>0</v>
      </c>
      <c r="AH79" s="140">
        <f>'Test-Still'!S77</f>
        <v>0</v>
      </c>
      <c r="AI79" s="140">
        <f>'Test-Still'!T77</f>
        <v>0</v>
      </c>
      <c r="AJ79" s="140">
        <f>'Test-Still'!U77</f>
        <v>0</v>
      </c>
      <c r="AK79" s="140">
        <f>'Test-Still'!V77</f>
        <v>0</v>
      </c>
      <c r="AL79" s="140">
        <f>'Test-Still'!W77</f>
        <v>0</v>
      </c>
      <c r="AM79" s="140">
        <f>'Test-Still'!X77</f>
        <v>0</v>
      </c>
      <c r="AN79" s="140">
        <f>10*LOG10(1/((Summary!$C$75/10^(AK79/10)+Summary!$C$76/10^(AL79/10)+Summary!$C$77/10^(AM79/10))/Summary!$C$78))</f>
        <v>0</v>
      </c>
      <c r="AO79" s="140">
        <f>'Test-Still'!Y77</f>
        <v>0</v>
      </c>
      <c r="AP79" s="140">
        <f>'Test-Still'!Z77</f>
        <v>0</v>
      </c>
      <c r="AQ79" s="141">
        <f t="shared" si="8"/>
        <v>0</v>
      </c>
      <c r="AR79" s="139" t="e">
        <f t="shared" si="9"/>
        <v>#DIV/0!</v>
      </c>
      <c r="AS79" s="140" t="e">
        <f t="shared" si="10"/>
        <v>#DIV/0!</v>
      </c>
      <c r="AT79" s="136"/>
      <c r="AU79" s="136"/>
      <c r="AV79" s="467"/>
      <c r="AW79" s="468"/>
      <c r="AX79" s="480"/>
      <c r="AY79" s="480"/>
      <c r="AZ79" s="497"/>
      <c r="BA79" s="497"/>
      <c r="BB79" s="480"/>
      <c r="BC79" s="468"/>
      <c r="BD79" s="476"/>
      <c r="BE79" s="468"/>
      <c r="BF79" s="476"/>
      <c r="BG79" s="469"/>
      <c r="BH79" s="476"/>
      <c r="BI79" s="469"/>
      <c r="BJ79" s="476"/>
      <c r="BK79" s="468"/>
      <c r="BL79" s="476"/>
      <c r="BM79" s="468"/>
      <c r="BN79" s="476"/>
      <c r="BO79" s="468"/>
      <c r="BP79" s="480"/>
      <c r="BQ79" s="480"/>
      <c r="BR79" s="480"/>
      <c r="BS79" s="480"/>
      <c r="BT79" s="476"/>
      <c r="BU79" s="463"/>
      <c r="BV79" s="465"/>
      <c r="BW79" s="463"/>
      <c r="BX79" s="465"/>
    </row>
    <row r="80" spans="1:76" ht="17" customHeight="1" x14ac:dyDescent="0.35">
      <c r="A80" s="516"/>
      <c r="B80" s="483"/>
      <c r="C80" s="520"/>
      <c r="D80" s="490"/>
      <c r="E80" s="493"/>
      <c r="F80" s="138">
        <v>47</v>
      </c>
      <c r="G80" s="139">
        <f>'Anchor-Still'!L78</f>
        <v>0</v>
      </c>
      <c r="H80" s="140">
        <f>'Anchor-Still'!M78</f>
        <v>0</v>
      </c>
      <c r="I80" s="140">
        <f>'Anchor-Still'!N78</f>
        <v>0</v>
      </c>
      <c r="J80" s="140">
        <f>'Anchor-Still'!O78</f>
        <v>0</v>
      </c>
      <c r="K80" s="140">
        <f>(Summary!$C$58*H80+Summary!$C$59*I80+Summary!$C$60*J80)/Summary!$C$61</f>
        <v>0</v>
      </c>
      <c r="L80" s="140">
        <f>'Anchor-Still'!P78</f>
        <v>0</v>
      </c>
      <c r="M80" s="140">
        <f>'Anchor-Still'!Q78</f>
        <v>0</v>
      </c>
      <c r="N80" s="140">
        <f>'Anchor-Still'!R78</f>
        <v>0</v>
      </c>
      <c r="O80" s="140">
        <f>'Anchor-Still'!S78</f>
        <v>0</v>
      </c>
      <c r="P80" s="140">
        <f>'Anchor-Still'!T78</f>
        <v>0</v>
      </c>
      <c r="Q80" s="140">
        <f>'Anchor-Still'!U78</f>
        <v>0</v>
      </c>
      <c r="R80" s="140">
        <f>'Anchor-Still'!V78</f>
        <v>0</v>
      </c>
      <c r="S80" s="140">
        <f>'Anchor-Still'!W78</f>
        <v>0</v>
      </c>
      <c r="T80" s="140">
        <f>'Anchor-Still'!X78</f>
        <v>0</v>
      </c>
      <c r="U80" s="140">
        <f>10*LOG10(1/((Summary!$C$75/10^(R80/10)+Summary!$C$76/10^(S80/10)+Summary!$C$77/10^(T80/10))/Summary!$C$78))</f>
        <v>0</v>
      </c>
      <c r="V80" s="140">
        <f>'Anchor-Still'!Y78</f>
        <v>0</v>
      </c>
      <c r="W80" s="140">
        <f>'Anchor-Still'!Z78</f>
        <v>0</v>
      </c>
      <c r="X80" s="141">
        <f t="shared" si="7"/>
        <v>0</v>
      </c>
      <c r="Y80" s="133"/>
      <c r="Z80" s="139">
        <f>'Test-Still'!L78</f>
        <v>0</v>
      </c>
      <c r="AA80" s="140">
        <f>'Test-Still'!M78</f>
        <v>0</v>
      </c>
      <c r="AB80" s="140">
        <f>'Test-Still'!N78</f>
        <v>0</v>
      </c>
      <c r="AC80" s="140">
        <f>'Test-Still'!O78</f>
        <v>0</v>
      </c>
      <c r="AD80" s="140">
        <f>(Summary!$C$58*AA80+Summary!$C$59*AB80+Summary!$C$60*AC80)/Summary!$C$61</f>
        <v>0</v>
      </c>
      <c r="AE80" s="140">
        <f>'Test-Still'!P78</f>
        <v>0</v>
      </c>
      <c r="AF80" s="140">
        <f>'Test-Still'!Q78</f>
        <v>0</v>
      </c>
      <c r="AG80" s="140">
        <f>'Test-Still'!R78</f>
        <v>0</v>
      </c>
      <c r="AH80" s="140">
        <f>'Test-Still'!S78</f>
        <v>0</v>
      </c>
      <c r="AI80" s="140">
        <f>'Test-Still'!T78</f>
        <v>0</v>
      </c>
      <c r="AJ80" s="140">
        <f>'Test-Still'!U78</f>
        <v>0</v>
      </c>
      <c r="AK80" s="140">
        <f>'Test-Still'!V78</f>
        <v>0</v>
      </c>
      <c r="AL80" s="140">
        <f>'Test-Still'!W78</f>
        <v>0</v>
      </c>
      <c r="AM80" s="140">
        <f>'Test-Still'!X78</f>
        <v>0</v>
      </c>
      <c r="AN80" s="140">
        <f>10*LOG10(1/((Summary!$C$75/10^(AK80/10)+Summary!$C$76/10^(AL80/10)+Summary!$C$77/10^(AM80/10))/Summary!$C$78))</f>
        <v>0</v>
      </c>
      <c r="AO80" s="140">
        <f>'Test-Still'!Y78</f>
        <v>0</v>
      </c>
      <c r="AP80" s="140">
        <f>'Test-Still'!Z78</f>
        <v>0</v>
      </c>
      <c r="AQ80" s="141">
        <f t="shared" si="8"/>
        <v>0</v>
      </c>
      <c r="AR80" s="139" t="e">
        <f t="shared" si="9"/>
        <v>#DIV/0!</v>
      </c>
      <c r="AS80" s="140" t="e">
        <f t="shared" si="10"/>
        <v>#DIV/0!</v>
      </c>
      <c r="AT80" s="136"/>
      <c r="AU80" s="136"/>
      <c r="AV80" s="467" t="s">
        <v>123</v>
      </c>
      <c r="AW80" s="468" t="e" cm="1">
        <f t="array" ref="AW80">bdRateExtend($G78:$G81,H78:H81,$Z78:$Z81,AA78:AA81)</f>
        <v>#VALUE!</v>
      </c>
      <c r="AX80" s="480"/>
      <c r="AY80" s="480"/>
      <c r="AZ80" s="497"/>
      <c r="BA80" s="497"/>
      <c r="BB80" s="480"/>
      <c r="BC80" s="468" t="e" cm="1">
        <f t="array" ref="BC80">bdRateExtend($G78:$G81,L78:L81,$Z78:$Z81,AE78:AE81)</f>
        <v>#VALUE!</v>
      </c>
      <c r="BD80" s="476"/>
      <c r="BE80" s="468" t="e" cm="1">
        <f t="array" ref="BE80">bdRateExtend($G78:$G81,M78:M81,$Z78:$Z81,AF78:AF81)</f>
        <v>#VALUE!</v>
      </c>
      <c r="BF80" s="476"/>
      <c r="BG80" s="469" t="e" cm="1">
        <f t="array" ref="BG80">bdRateExtend($G78:$G81,N78:N81,$Z78:$Z81,AG78:AG81,"None", FALSE,1)</f>
        <v>#VALUE!</v>
      </c>
      <c r="BH80" s="476"/>
      <c r="BI80" s="469" t="e" cm="1">
        <f t="array" ref="BI80">bdRateExtend($G78:$G81,O78:O81,$Z78:$Z81,AH78:AH81,"None", FALSE,1)</f>
        <v>#VALUE!</v>
      </c>
      <c r="BJ80" s="476"/>
      <c r="BK80" s="468" t="e" cm="1">
        <f t="array" ref="BK80">bdRateExtend($G78:$G81,P78:P81,$Z78:$Z81,AI78:AI81)</f>
        <v>#VALUE!</v>
      </c>
      <c r="BL80" s="476"/>
      <c r="BM80" s="468" t="e" cm="1">
        <f t="array" ref="BM80">bdRateExtend($G78:$G81,Q78:Q81,$Z78:$Z81,AJ78:AJ81)</f>
        <v>#VALUE!</v>
      </c>
      <c r="BN80" s="476"/>
      <c r="BO80" s="468" t="e" cm="1">
        <f t="array" ref="BO80">bdRateExtend($G78:$G81,R78:R81,$Z78:$Z81,AK78:AK81)</f>
        <v>#VALUE!</v>
      </c>
      <c r="BP80" s="480"/>
      <c r="BQ80" s="480"/>
      <c r="BR80" s="480"/>
      <c r="BS80" s="480"/>
      <c r="BT80" s="476"/>
      <c r="BU80" s="463" cm="1">
        <f t="array" ref="BU80">testVMAFRange($G78:$G81,N78:N81,$Z78:$Z81,AG78:AG81)</f>
        <v>0</v>
      </c>
      <c r="BV80" s="465"/>
      <c r="BW80" s="463" cm="1">
        <f t="array" ref="BW80">testVMAFRange($G78:$G81,O78:O81,$Z78:$Z81,AH78:AH81)</f>
        <v>0</v>
      </c>
      <c r="BX80" s="465"/>
    </row>
    <row r="81" spans="1:76" ht="17" customHeight="1" thickBot="1" x14ac:dyDescent="0.4">
      <c r="A81" s="516"/>
      <c r="B81" s="518"/>
      <c r="C81" s="521"/>
      <c r="D81" s="522"/>
      <c r="E81" s="523"/>
      <c r="F81" s="144">
        <v>55</v>
      </c>
      <c r="G81" s="145">
        <f>'Anchor-Still'!L79</f>
        <v>0</v>
      </c>
      <c r="H81" s="146">
        <f>'Anchor-Still'!M79</f>
        <v>0</v>
      </c>
      <c r="I81" s="146">
        <f>'Anchor-Still'!N79</f>
        <v>0</v>
      </c>
      <c r="J81" s="146">
        <f>'Anchor-Still'!O79</f>
        <v>0</v>
      </c>
      <c r="K81" s="146">
        <f>(Summary!$C$58*H81+Summary!$C$59*I81+Summary!$C$60*J81)/Summary!$C$61</f>
        <v>0</v>
      </c>
      <c r="L81" s="146">
        <f>'Anchor-Still'!P79</f>
        <v>0</v>
      </c>
      <c r="M81" s="146">
        <f>'Anchor-Still'!Q79</f>
        <v>0</v>
      </c>
      <c r="N81" s="146">
        <f>'Anchor-Still'!R79</f>
        <v>0</v>
      </c>
      <c r="O81" s="146">
        <f>'Anchor-Still'!S79</f>
        <v>0</v>
      </c>
      <c r="P81" s="146">
        <f>'Anchor-Still'!T79</f>
        <v>0</v>
      </c>
      <c r="Q81" s="146">
        <f>'Anchor-Still'!U79</f>
        <v>0</v>
      </c>
      <c r="R81" s="146">
        <f>'Anchor-Still'!V79</f>
        <v>0</v>
      </c>
      <c r="S81" s="146">
        <f>'Anchor-Still'!W79</f>
        <v>0</v>
      </c>
      <c r="T81" s="146">
        <f>'Anchor-Still'!X79</f>
        <v>0</v>
      </c>
      <c r="U81" s="146">
        <f>10*LOG10(1/((Summary!$C$75/10^(R81/10)+Summary!$C$76/10^(S81/10)+Summary!$C$77/10^(T81/10))/Summary!$C$78))</f>
        <v>0</v>
      </c>
      <c r="V81" s="146">
        <f>'Anchor-Still'!Y79</f>
        <v>0</v>
      </c>
      <c r="W81" s="146">
        <f>'Anchor-Still'!Z79</f>
        <v>0</v>
      </c>
      <c r="X81" s="147">
        <f t="shared" si="7"/>
        <v>0</v>
      </c>
      <c r="Y81" s="133"/>
      <c r="Z81" s="145">
        <f>'Test-Still'!L79</f>
        <v>0</v>
      </c>
      <c r="AA81" s="146">
        <f>'Test-Still'!M79</f>
        <v>0</v>
      </c>
      <c r="AB81" s="146">
        <f>'Test-Still'!N79</f>
        <v>0</v>
      </c>
      <c r="AC81" s="146">
        <f>'Test-Still'!O79</f>
        <v>0</v>
      </c>
      <c r="AD81" s="146">
        <f>(Summary!$C$58*AA81+Summary!$C$59*AB81+Summary!$C$60*AC81)/Summary!$C$61</f>
        <v>0</v>
      </c>
      <c r="AE81" s="146">
        <f>'Test-Still'!P79</f>
        <v>0</v>
      </c>
      <c r="AF81" s="146">
        <f>'Test-Still'!Q79</f>
        <v>0</v>
      </c>
      <c r="AG81" s="146">
        <f>'Test-Still'!R79</f>
        <v>0</v>
      </c>
      <c r="AH81" s="146">
        <f>'Test-Still'!S79</f>
        <v>0</v>
      </c>
      <c r="AI81" s="146">
        <f>'Test-Still'!T79</f>
        <v>0</v>
      </c>
      <c r="AJ81" s="146">
        <f>'Test-Still'!U79</f>
        <v>0</v>
      </c>
      <c r="AK81" s="146">
        <f>'Test-Still'!V79</f>
        <v>0</v>
      </c>
      <c r="AL81" s="146">
        <f>'Test-Still'!W79</f>
        <v>0</v>
      </c>
      <c r="AM81" s="146">
        <f>'Test-Still'!X79</f>
        <v>0</v>
      </c>
      <c r="AN81" s="146">
        <f>10*LOG10(1/((Summary!$C$75/10^(AK81/10)+Summary!$C$76/10^(AL81/10)+Summary!$C$77/10^(AM81/10))/Summary!$C$78))</f>
        <v>0</v>
      </c>
      <c r="AO81" s="146">
        <f>'Test-Still'!Y79</f>
        <v>0</v>
      </c>
      <c r="AP81" s="146">
        <f>'Test-Still'!Z79</f>
        <v>0</v>
      </c>
      <c r="AQ81" s="147">
        <f t="shared" si="8"/>
        <v>0</v>
      </c>
      <c r="AR81" s="145" t="e">
        <f t="shared" si="9"/>
        <v>#DIV/0!</v>
      </c>
      <c r="AS81" s="146" t="e">
        <f t="shared" si="10"/>
        <v>#DIV/0!</v>
      </c>
      <c r="AT81" s="136"/>
      <c r="AU81" s="136"/>
      <c r="AV81" s="470"/>
      <c r="AW81" s="471"/>
      <c r="AX81" s="481"/>
      <c r="AY81" s="481"/>
      <c r="AZ81" s="498"/>
      <c r="BA81" s="498"/>
      <c r="BB81" s="481"/>
      <c r="BC81" s="471"/>
      <c r="BD81" s="477"/>
      <c r="BE81" s="471"/>
      <c r="BF81" s="477"/>
      <c r="BG81" s="472"/>
      <c r="BH81" s="477"/>
      <c r="BI81" s="472"/>
      <c r="BJ81" s="477"/>
      <c r="BK81" s="471"/>
      <c r="BL81" s="477"/>
      <c r="BM81" s="471"/>
      <c r="BN81" s="477"/>
      <c r="BO81" s="471"/>
      <c r="BP81" s="481"/>
      <c r="BQ81" s="481"/>
      <c r="BR81" s="481"/>
      <c r="BS81" s="481"/>
      <c r="BT81" s="477"/>
      <c r="BU81" s="473"/>
      <c r="BV81" s="466"/>
      <c r="BW81" s="473"/>
      <c r="BX81" s="466"/>
    </row>
    <row r="82" spans="1:76" ht="17" customHeight="1" x14ac:dyDescent="0.35">
      <c r="A82" s="516"/>
      <c r="B82" s="482" t="s">
        <v>161</v>
      </c>
      <c r="C82" s="519" t="s">
        <v>173</v>
      </c>
      <c r="D82" s="489"/>
      <c r="E82" s="492">
        <v>8</v>
      </c>
      <c r="F82" s="129">
        <v>15</v>
      </c>
      <c r="G82" s="130">
        <f>'Anchor-Still'!L80</f>
        <v>0</v>
      </c>
      <c r="H82" s="131">
        <f>'Anchor-Still'!M80</f>
        <v>0</v>
      </c>
      <c r="I82" s="131">
        <f>'Anchor-Still'!N80</f>
        <v>0</v>
      </c>
      <c r="J82" s="131">
        <f>'Anchor-Still'!O80</f>
        <v>0</v>
      </c>
      <c r="K82" s="131">
        <f>(Summary!$C$58*H82+Summary!$C$59*I82+Summary!$C$60*J82)/Summary!$C$61</f>
        <v>0</v>
      </c>
      <c r="L82" s="131">
        <f>'Anchor-Still'!P80</f>
        <v>0</v>
      </c>
      <c r="M82" s="131">
        <f>'Anchor-Still'!Q80</f>
        <v>0</v>
      </c>
      <c r="N82" s="131">
        <f>'Anchor-Still'!R80</f>
        <v>0</v>
      </c>
      <c r="O82" s="131">
        <f>'Anchor-Still'!S80</f>
        <v>0</v>
      </c>
      <c r="P82" s="131">
        <f>'Anchor-Still'!T80</f>
        <v>0</v>
      </c>
      <c r="Q82" s="131">
        <f>'Anchor-Still'!U80</f>
        <v>0</v>
      </c>
      <c r="R82" s="131">
        <f>'Anchor-Still'!V80</f>
        <v>0</v>
      </c>
      <c r="S82" s="131">
        <f>'Anchor-Still'!W80</f>
        <v>0</v>
      </c>
      <c r="T82" s="131">
        <f>'Anchor-Still'!X80</f>
        <v>0</v>
      </c>
      <c r="U82" s="131">
        <f>10*LOG10(1/((Summary!$C$75/10^(R82/10)+Summary!$C$76/10^(S82/10)+Summary!$C$77/10^(T82/10))/Summary!$C$78))</f>
        <v>0</v>
      </c>
      <c r="V82" s="131">
        <f>'Anchor-Still'!Y80</f>
        <v>0</v>
      </c>
      <c r="W82" s="131">
        <f>'Anchor-Still'!Z80</f>
        <v>0</v>
      </c>
      <c r="X82" s="132">
        <f t="shared" si="7"/>
        <v>0</v>
      </c>
      <c r="Y82" s="133"/>
      <c r="Z82" s="130">
        <f>'Test-Still'!L80</f>
        <v>0</v>
      </c>
      <c r="AA82" s="131">
        <f>'Test-Still'!M80</f>
        <v>0</v>
      </c>
      <c r="AB82" s="131">
        <f>'Test-Still'!N80</f>
        <v>0</v>
      </c>
      <c r="AC82" s="131">
        <f>'Test-Still'!O80</f>
        <v>0</v>
      </c>
      <c r="AD82" s="131">
        <f>(Summary!$C$58*AA82+Summary!$C$59*AB82+Summary!$C$60*AC82)/Summary!$C$61</f>
        <v>0</v>
      </c>
      <c r="AE82" s="131">
        <f>'Test-Still'!P80</f>
        <v>0</v>
      </c>
      <c r="AF82" s="131">
        <f>'Test-Still'!Q80</f>
        <v>0</v>
      </c>
      <c r="AG82" s="131">
        <f>'Test-Still'!R80</f>
        <v>0</v>
      </c>
      <c r="AH82" s="131">
        <f>'Test-Still'!S80</f>
        <v>0</v>
      </c>
      <c r="AI82" s="131">
        <f>'Test-Still'!T80</f>
        <v>0</v>
      </c>
      <c r="AJ82" s="131">
        <f>'Test-Still'!U80</f>
        <v>0</v>
      </c>
      <c r="AK82" s="131">
        <f>'Test-Still'!V80</f>
        <v>0</v>
      </c>
      <c r="AL82" s="131">
        <f>'Test-Still'!W80</f>
        <v>0</v>
      </c>
      <c r="AM82" s="131">
        <f>'Test-Still'!X80</f>
        <v>0</v>
      </c>
      <c r="AN82" s="131">
        <f>10*LOG10(1/((Summary!$C$75/10^(AK82/10)+Summary!$C$76/10^(AL82/10)+Summary!$C$77/10^(AM82/10))/Summary!$C$78))</f>
        <v>0</v>
      </c>
      <c r="AO82" s="131">
        <f>'Test-Still'!Y80</f>
        <v>0</v>
      </c>
      <c r="AP82" s="131">
        <f>'Test-Still'!Z80</f>
        <v>0</v>
      </c>
      <c r="AQ82" s="132">
        <f t="shared" si="8"/>
        <v>0</v>
      </c>
      <c r="AR82" s="130" t="e">
        <f t="shared" si="9"/>
        <v>#DIV/0!</v>
      </c>
      <c r="AS82" s="131" t="e">
        <f t="shared" si="10"/>
        <v>#DIV/0!</v>
      </c>
      <c r="AT82" s="136"/>
      <c r="AU82" s="136"/>
      <c r="AV82" s="495" t="s">
        <v>121</v>
      </c>
      <c r="AW82" s="478" t="e" cm="1">
        <f t="array" ref="AW82">bdRateExtend($G82:$G85,H82:H85,$Z82:$Z85,AA82:AA85)</f>
        <v>#VALUE!</v>
      </c>
      <c r="AX82" s="479" t="e" cm="1">
        <f t="array" ref="AX82">bdRateExtend($G82:$G87,H82:H87,$Z82:$Z87,AA82:AA87)</f>
        <v>#VALUE!</v>
      </c>
      <c r="AY82" s="479" t="e" cm="1">
        <f t="array" ref="AY82">bdRateExtend($G82:$G87,I82:I87,$Z82:$Z87,AB82:AB87)</f>
        <v>#VALUE!</v>
      </c>
      <c r="AZ82" s="496" t="e" cm="1">
        <f t="array" ref="AZ82">bdRateExtend($G82:$G87,J82:J87,$Z82:$Z87,AC82:AC87)</f>
        <v>#VALUE!</v>
      </c>
      <c r="BA82" s="496" t="e" cm="1">
        <f t="array" ref="BA82">bdRateExtend($G82:$G87,K82:K87,$Z82:$Z87,AD82:AD87)</f>
        <v>#VALUE!</v>
      </c>
      <c r="BB82" s="479" t="e">
        <f>(Summary!$C$89*AX82+Summary!$C$90*AY82+Summary!$C$91*AZ82)/Summary!$C$92</f>
        <v>#VALUE!</v>
      </c>
      <c r="BC82" s="478" t="e" cm="1">
        <f t="array" ref="BC82">bdRateExtend($G82:$G85,L82:L85,$Z82:$Z85,AE82:AE85)</f>
        <v>#VALUE!</v>
      </c>
      <c r="BD82" s="475" t="e" cm="1">
        <f t="array" ref="BD82">bdRateExtend($G82:$G87,L82:L87,$Z82:$Z87,AE82:AE87)</f>
        <v>#VALUE!</v>
      </c>
      <c r="BE82" s="478" t="e" cm="1">
        <f t="array" ref="BE82">bdRateExtend($G82:$G85,M82:M85,$Z82:$Z85,AF82:AF85)</f>
        <v>#VALUE!</v>
      </c>
      <c r="BF82" s="475" t="e" cm="1">
        <f t="array" ref="BF82">bdRateExtend($G82:$G87,M82:M87,$Z82:$Z87,AF82:AF87)</f>
        <v>#VALUE!</v>
      </c>
      <c r="BG82" s="474" t="e" cm="1">
        <f t="array" ref="BG82">bdRateExtend($G82:$G85,N82:N85,$Z82:$Z85,AG82:AG85,"None", FALSE,1)</f>
        <v>#VALUE!</v>
      </c>
      <c r="BH82" s="475" t="e" cm="1">
        <f t="array" ref="BH82">bdRateExtend($G82:$G87,N82:N87,$Z82:$Z87,AG82:AG87,"None", FALSE,1)</f>
        <v>#VALUE!</v>
      </c>
      <c r="BI82" s="474" t="e" cm="1">
        <f t="array" ref="BI82">bdRateExtend($G82:$G85,O82:O85,$Z82:$Z85,AH82:AH85,"None", FALSE,1)</f>
        <v>#VALUE!</v>
      </c>
      <c r="BJ82" s="475" t="e" cm="1">
        <f t="array" ref="BJ82">bdRateExtend($G82:$G87,O82:O87,$Z82:$Z87,AH82:AH87,"None", FALSE,1)</f>
        <v>#VALUE!</v>
      </c>
      <c r="BK82" s="478" t="e" cm="1">
        <f t="array" ref="BK82">bdRateExtend($G82:$G85,P82:P85,$Z82:$Z85,AI82:AI85)</f>
        <v>#VALUE!</v>
      </c>
      <c r="BL82" s="475" t="e" cm="1">
        <f t="array" ref="BL82">bdRateExtend($G82:$G87,P82:P87,$Z82:$Z87,AI82:AI87)</f>
        <v>#VALUE!</v>
      </c>
      <c r="BM82" s="478" t="e" cm="1">
        <f t="array" ref="BM82">bdRateExtend($G82:$G85,Q82:Q85,$Z82:$Z85,AJ82:AJ85)</f>
        <v>#VALUE!</v>
      </c>
      <c r="BN82" s="475" t="e" cm="1">
        <f t="array" ref="BN82">bdRateExtend($G82:$G87,Q82:Q87,$Z82:$Z87,AJ82:AJ87)</f>
        <v>#VALUE!</v>
      </c>
      <c r="BO82" s="478" t="e" cm="1">
        <f t="array" ref="BO82">bdRateExtend($G82:$G85,R82:R85,$Z82:$Z85,AK82:AK85)</f>
        <v>#VALUE!</v>
      </c>
      <c r="BP82" s="479" t="e" cm="1">
        <f t="array" ref="BP82">bdRateExtend($G82:$G87,R82:R87,$Z82:$Z87,AK82:AK87)</f>
        <v>#VALUE!</v>
      </c>
      <c r="BQ82" s="479" t="e" cm="1">
        <f t="array" ref="BQ82">bdRateExtend($G82:$G87,S82:S87,$Z82:$Z87,AL82:AL87)</f>
        <v>#VALUE!</v>
      </c>
      <c r="BR82" s="479" t="e" cm="1">
        <f t="array" ref="BR82">bdRateExtend($G82:$G87,T82:T87,$Z82:$Z87,AM82:AM87)</f>
        <v>#VALUE!</v>
      </c>
      <c r="BS82" s="479" t="e" cm="1">
        <f t="array" ref="BS82">bdRateExtend($G82:$G87,U82:U87,$Z82:$Z87,AN82:AN87)</f>
        <v>#VALUE!</v>
      </c>
      <c r="BT82" s="576" t="e">
        <f>(Summary!$C$103*BP82+Summary!$C$104*BQ82+Summary!$C$105*BR82)/Summary!$C$106</f>
        <v>#VALUE!</v>
      </c>
      <c r="BU82" s="462" cm="1">
        <f t="array" ref="BU82">testVMAFRange($G82:$G85,N82:N85,$Z82:$Z85,AG82:AG85)</f>
        <v>0</v>
      </c>
      <c r="BV82" s="464" cm="1">
        <f t="array" ref="BV82">testVMAFRange($G82:$G87,N82:N87,$Z82:$Z87,AG82:AG87)</f>
        <v>0</v>
      </c>
      <c r="BW82" s="462" cm="1">
        <f t="array" ref="BW82">testVMAFRange($G82:$G85,O82:O85,$Z82:$Z85,AH82:AH85)</f>
        <v>0</v>
      </c>
      <c r="BX82" s="464" cm="1">
        <f t="array" ref="BX82">testVMAFRange($G82:$G87,O82:O87,$Z82:$Z87,AH82:AH87)</f>
        <v>0</v>
      </c>
    </row>
    <row r="83" spans="1:76" ht="17" customHeight="1" x14ac:dyDescent="0.35">
      <c r="A83" s="516"/>
      <c r="B83" s="483"/>
      <c r="C83" s="520"/>
      <c r="D83" s="490"/>
      <c r="E83" s="493"/>
      <c r="F83" s="138">
        <v>23</v>
      </c>
      <c r="G83" s="139">
        <f>'Anchor-Still'!L81</f>
        <v>0</v>
      </c>
      <c r="H83" s="140">
        <f>'Anchor-Still'!M81</f>
        <v>0</v>
      </c>
      <c r="I83" s="140">
        <f>'Anchor-Still'!N81</f>
        <v>0</v>
      </c>
      <c r="J83" s="140">
        <f>'Anchor-Still'!O81</f>
        <v>0</v>
      </c>
      <c r="K83" s="140">
        <f>(Summary!$C$58*H83+Summary!$C$59*I83+Summary!$C$60*J83)/Summary!$C$61</f>
        <v>0</v>
      </c>
      <c r="L83" s="140">
        <f>'Anchor-Still'!P81</f>
        <v>0</v>
      </c>
      <c r="M83" s="140">
        <f>'Anchor-Still'!Q81</f>
        <v>0</v>
      </c>
      <c r="N83" s="140">
        <f>'Anchor-Still'!R81</f>
        <v>0</v>
      </c>
      <c r="O83" s="140">
        <f>'Anchor-Still'!S81</f>
        <v>0</v>
      </c>
      <c r="P83" s="140">
        <f>'Anchor-Still'!T81</f>
        <v>0</v>
      </c>
      <c r="Q83" s="140">
        <f>'Anchor-Still'!U81</f>
        <v>0</v>
      </c>
      <c r="R83" s="140">
        <f>'Anchor-Still'!V81</f>
        <v>0</v>
      </c>
      <c r="S83" s="140">
        <f>'Anchor-Still'!W81</f>
        <v>0</v>
      </c>
      <c r="T83" s="140">
        <f>'Anchor-Still'!X81</f>
        <v>0</v>
      </c>
      <c r="U83" s="140">
        <f>10*LOG10(1/((Summary!$C$75/10^(R83/10)+Summary!$C$76/10^(S83/10)+Summary!$C$77/10^(T83/10))/Summary!$C$78))</f>
        <v>0</v>
      </c>
      <c r="V83" s="140">
        <f>'Anchor-Still'!Y81</f>
        <v>0</v>
      </c>
      <c r="W83" s="140">
        <f>'Anchor-Still'!Z81</f>
        <v>0</v>
      </c>
      <c r="X83" s="141">
        <f t="shared" si="7"/>
        <v>0</v>
      </c>
      <c r="Y83" s="133"/>
      <c r="Z83" s="139">
        <f>'Test-Still'!L81</f>
        <v>0</v>
      </c>
      <c r="AA83" s="140">
        <f>'Test-Still'!M81</f>
        <v>0</v>
      </c>
      <c r="AB83" s="140">
        <f>'Test-Still'!N81</f>
        <v>0</v>
      </c>
      <c r="AC83" s="140">
        <f>'Test-Still'!O81</f>
        <v>0</v>
      </c>
      <c r="AD83" s="140">
        <f>(Summary!$C$58*AA83+Summary!$C$59*AB83+Summary!$C$60*AC83)/Summary!$C$61</f>
        <v>0</v>
      </c>
      <c r="AE83" s="140">
        <f>'Test-Still'!P81</f>
        <v>0</v>
      </c>
      <c r="AF83" s="140">
        <f>'Test-Still'!Q81</f>
        <v>0</v>
      </c>
      <c r="AG83" s="140">
        <f>'Test-Still'!R81</f>
        <v>0</v>
      </c>
      <c r="AH83" s="140">
        <f>'Test-Still'!S81</f>
        <v>0</v>
      </c>
      <c r="AI83" s="140">
        <f>'Test-Still'!T81</f>
        <v>0</v>
      </c>
      <c r="AJ83" s="140">
        <f>'Test-Still'!U81</f>
        <v>0</v>
      </c>
      <c r="AK83" s="140">
        <f>'Test-Still'!V81</f>
        <v>0</v>
      </c>
      <c r="AL83" s="140">
        <f>'Test-Still'!W81</f>
        <v>0</v>
      </c>
      <c r="AM83" s="140">
        <f>'Test-Still'!X81</f>
        <v>0</v>
      </c>
      <c r="AN83" s="140">
        <f>10*LOG10(1/((Summary!$C$75/10^(AK83/10)+Summary!$C$76/10^(AL83/10)+Summary!$C$77/10^(AM83/10))/Summary!$C$78))</f>
        <v>0</v>
      </c>
      <c r="AO83" s="140">
        <f>'Test-Still'!Y81</f>
        <v>0</v>
      </c>
      <c r="AP83" s="140">
        <f>'Test-Still'!Z81</f>
        <v>0</v>
      </c>
      <c r="AQ83" s="141">
        <f t="shared" si="8"/>
        <v>0</v>
      </c>
      <c r="AR83" s="139" t="e">
        <f t="shared" si="9"/>
        <v>#DIV/0!</v>
      </c>
      <c r="AS83" s="140" t="e">
        <f t="shared" si="10"/>
        <v>#DIV/0!</v>
      </c>
      <c r="AT83" s="136"/>
      <c r="AU83" s="136"/>
      <c r="AV83" s="467"/>
      <c r="AW83" s="468"/>
      <c r="AX83" s="480"/>
      <c r="AY83" s="480"/>
      <c r="AZ83" s="497"/>
      <c r="BA83" s="497"/>
      <c r="BB83" s="480"/>
      <c r="BC83" s="468"/>
      <c r="BD83" s="476"/>
      <c r="BE83" s="468"/>
      <c r="BF83" s="476"/>
      <c r="BG83" s="469"/>
      <c r="BH83" s="476"/>
      <c r="BI83" s="469"/>
      <c r="BJ83" s="476"/>
      <c r="BK83" s="468"/>
      <c r="BL83" s="476"/>
      <c r="BM83" s="468"/>
      <c r="BN83" s="476"/>
      <c r="BO83" s="468"/>
      <c r="BP83" s="480"/>
      <c r="BQ83" s="480"/>
      <c r="BR83" s="480"/>
      <c r="BS83" s="480"/>
      <c r="BT83" s="476"/>
      <c r="BU83" s="463"/>
      <c r="BV83" s="465"/>
      <c r="BW83" s="463"/>
      <c r="BX83" s="465"/>
    </row>
    <row r="84" spans="1:76" ht="17" customHeight="1" x14ac:dyDescent="0.35">
      <c r="A84" s="516"/>
      <c r="B84" s="483"/>
      <c r="C84" s="520"/>
      <c r="D84" s="490"/>
      <c r="E84" s="493"/>
      <c r="F84" s="138">
        <v>31</v>
      </c>
      <c r="G84" s="139">
        <f>'Anchor-Still'!L82</f>
        <v>0</v>
      </c>
      <c r="H84" s="140">
        <f>'Anchor-Still'!M82</f>
        <v>0</v>
      </c>
      <c r="I84" s="140">
        <f>'Anchor-Still'!N82</f>
        <v>0</v>
      </c>
      <c r="J84" s="140">
        <f>'Anchor-Still'!O82</f>
        <v>0</v>
      </c>
      <c r="K84" s="140">
        <f>(Summary!$C$58*H84+Summary!$C$59*I84+Summary!$C$60*J84)/Summary!$C$61</f>
        <v>0</v>
      </c>
      <c r="L84" s="140">
        <f>'Anchor-Still'!P82</f>
        <v>0</v>
      </c>
      <c r="M84" s="140">
        <f>'Anchor-Still'!Q82</f>
        <v>0</v>
      </c>
      <c r="N84" s="140">
        <f>'Anchor-Still'!R82</f>
        <v>0</v>
      </c>
      <c r="O84" s="140">
        <f>'Anchor-Still'!S82</f>
        <v>0</v>
      </c>
      <c r="P84" s="140">
        <f>'Anchor-Still'!T82</f>
        <v>0</v>
      </c>
      <c r="Q84" s="140">
        <f>'Anchor-Still'!U82</f>
        <v>0</v>
      </c>
      <c r="R84" s="140">
        <f>'Anchor-Still'!V82</f>
        <v>0</v>
      </c>
      <c r="S84" s="140">
        <f>'Anchor-Still'!W82</f>
        <v>0</v>
      </c>
      <c r="T84" s="140">
        <f>'Anchor-Still'!X82</f>
        <v>0</v>
      </c>
      <c r="U84" s="140">
        <f>10*LOG10(1/((Summary!$C$75/10^(R84/10)+Summary!$C$76/10^(S84/10)+Summary!$C$77/10^(T84/10))/Summary!$C$78))</f>
        <v>0</v>
      </c>
      <c r="V84" s="140">
        <f>'Anchor-Still'!Y82</f>
        <v>0</v>
      </c>
      <c r="W84" s="140">
        <f>'Anchor-Still'!Z82</f>
        <v>0</v>
      </c>
      <c r="X84" s="141">
        <f t="shared" si="7"/>
        <v>0</v>
      </c>
      <c r="Y84" s="133"/>
      <c r="Z84" s="139">
        <f>'Test-Still'!L82</f>
        <v>0</v>
      </c>
      <c r="AA84" s="140">
        <f>'Test-Still'!M82</f>
        <v>0</v>
      </c>
      <c r="AB84" s="140">
        <f>'Test-Still'!N82</f>
        <v>0</v>
      </c>
      <c r="AC84" s="140">
        <f>'Test-Still'!O82</f>
        <v>0</v>
      </c>
      <c r="AD84" s="140">
        <f>(Summary!$C$58*AA84+Summary!$C$59*AB84+Summary!$C$60*AC84)/Summary!$C$61</f>
        <v>0</v>
      </c>
      <c r="AE84" s="140">
        <f>'Test-Still'!P82</f>
        <v>0</v>
      </c>
      <c r="AF84" s="140">
        <f>'Test-Still'!Q82</f>
        <v>0</v>
      </c>
      <c r="AG84" s="140">
        <f>'Test-Still'!R82</f>
        <v>0</v>
      </c>
      <c r="AH84" s="140">
        <f>'Test-Still'!S82</f>
        <v>0</v>
      </c>
      <c r="AI84" s="140">
        <f>'Test-Still'!T82</f>
        <v>0</v>
      </c>
      <c r="AJ84" s="140">
        <f>'Test-Still'!U82</f>
        <v>0</v>
      </c>
      <c r="AK84" s="140">
        <f>'Test-Still'!V82</f>
        <v>0</v>
      </c>
      <c r="AL84" s="140">
        <f>'Test-Still'!W82</f>
        <v>0</v>
      </c>
      <c r="AM84" s="140">
        <f>'Test-Still'!X82</f>
        <v>0</v>
      </c>
      <c r="AN84" s="140">
        <f>10*LOG10(1/((Summary!$C$75/10^(AK84/10)+Summary!$C$76/10^(AL84/10)+Summary!$C$77/10^(AM84/10))/Summary!$C$78))</f>
        <v>0</v>
      </c>
      <c r="AO84" s="140">
        <f>'Test-Still'!Y82</f>
        <v>0</v>
      </c>
      <c r="AP84" s="140">
        <f>'Test-Still'!Z82</f>
        <v>0</v>
      </c>
      <c r="AQ84" s="141">
        <f t="shared" si="8"/>
        <v>0</v>
      </c>
      <c r="AR84" s="139" t="e">
        <f t="shared" si="9"/>
        <v>#DIV/0!</v>
      </c>
      <c r="AS84" s="140" t="e">
        <f t="shared" si="10"/>
        <v>#DIV/0!</v>
      </c>
      <c r="AT84" s="136"/>
      <c r="AU84" s="136"/>
      <c r="AV84" s="467" t="s">
        <v>122</v>
      </c>
      <c r="AW84" s="468" t="e" cm="1">
        <f t="array" ref="AW84">bdRateExtend($G83:$G86,H83:H86,$Z83:$Z86,AA83:AA86)</f>
        <v>#VALUE!</v>
      </c>
      <c r="AX84" s="480"/>
      <c r="AY84" s="480"/>
      <c r="AZ84" s="497"/>
      <c r="BA84" s="497"/>
      <c r="BB84" s="480"/>
      <c r="BC84" s="468" t="e" cm="1">
        <f t="array" ref="BC84">bdRateExtend($G83:$G86,L83:L86,$Z83:$Z86,AE83:AE86)</f>
        <v>#VALUE!</v>
      </c>
      <c r="BD84" s="476"/>
      <c r="BE84" s="468" t="e" cm="1">
        <f t="array" ref="BE84">bdRateExtend($G83:$G86,M83:M86,$Z83:$Z86,AF83:AF86)</f>
        <v>#VALUE!</v>
      </c>
      <c r="BF84" s="476"/>
      <c r="BG84" s="469" t="e" cm="1">
        <f t="array" ref="BG84">bdRateExtend($G83:$G86,N83:N86,$Z83:$Z86,AG83:AG86,"None", FALSE,1)</f>
        <v>#VALUE!</v>
      </c>
      <c r="BH84" s="476"/>
      <c r="BI84" s="469" t="e" cm="1">
        <f t="array" ref="BI84">bdRateExtend($G83:$G86,O83:O86,$Z83:$Z86,AH83:AH86,"None", FALSE,1)</f>
        <v>#VALUE!</v>
      </c>
      <c r="BJ84" s="476"/>
      <c r="BK84" s="468" t="e" cm="1">
        <f t="array" ref="BK84">bdRateExtend($G83:$G86,P83:P86,$Z83:$Z86,AI83:AI86)</f>
        <v>#VALUE!</v>
      </c>
      <c r="BL84" s="476"/>
      <c r="BM84" s="468" t="e" cm="1">
        <f t="array" ref="BM84">bdRateExtend($G83:$G86,Q83:Q86,$Z83:$Z86,AJ83:AJ86)</f>
        <v>#VALUE!</v>
      </c>
      <c r="BN84" s="476"/>
      <c r="BO84" s="468" t="e" cm="1">
        <f t="array" ref="BO84">bdRateExtend($G83:$G86,R83:R86,$Z83:$Z86,AK83:AK86)</f>
        <v>#VALUE!</v>
      </c>
      <c r="BP84" s="480"/>
      <c r="BQ84" s="480"/>
      <c r="BR84" s="480"/>
      <c r="BS84" s="480"/>
      <c r="BT84" s="476"/>
      <c r="BU84" s="463" cm="1">
        <f t="array" ref="BU84">testVMAFRange($G83:$G86,N83:N86,$Z83:$Z86,AG83:AG86)</f>
        <v>0</v>
      </c>
      <c r="BV84" s="465"/>
      <c r="BW84" s="463" cm="1">
        <f t="array" ref="BW84">testVMAFRange($G83:$G86,O83:O86,$Z83:$Z86,AH83:AH86)</f>
        <v>0</v>
      </c>
      <c r="BX84" s="465"/>
    </row>
    <row r="85" spans="1:76" ht="17" customHeight="1" x14ac:dyDescent="0.35">
      <c r="A85" s="516"/>
      <c r="B85" s="483"/>
      <c r="C85" s="520"/>
      <c r="D85" s="490"/>
      <c r="E85" s="493"/>
      <c r="F85" s="138">
        <v>39</v>
      </c>
      <c r="G85" s="139">
        <f>'Anchor-Still'!L83</f>
        <v>0</v>
      </c>
      <c r="H85" s="140">
        <f>'Anchor-Still'!M83</f>
        <v>0</v>
      </c>
      <c r="I85" s="140">
        <f>'Anchor-Still'!N83</f>
        <v>0</v>
      </c>
      <c r="J85" s="140">
        <f>'Anchor-Still'!O83</f>
        <v>0</v>
      </c>
      <c r="K85" s="140">
        <f>(Summary!$C$58*H85+Summary!$C$59*I85+Summary!$C$60*J85)/Summary!$C$61</f>
        <v>0</v>
      </c>
      <c r="L85" s="140">
        <f>'Anchor-Still'!P83</f>
        <v>0</v>
      </c>
      <c r="M85" s="140">
        <f>'Anchor-Still'!Q83</f>
        <v>0</v>
      </c>
      <c r="N85" s="140">
        <f>'Anchor-Still'!R83</f>
        <v>0</v>
      </c>
      <c r="O85" s="140">
        <f>'Anchor-Still'!S83</f>
        <v>0</v>
      </c>
      <c r="P85" s="140">
        <f>'Anchor-Still'!T83</f>
        <v>0</v>
      </c>
      <c r="Q85" s="140">
        <f>'Anchor-Still'!U83</f>
        <v>0</v>
      </c>
      <c r="R85" s="140">
        <f>'Anchor-Still'!V83</f>
        <v>0</v>
      </c>
      <c r="S85" s="140">
        <f>'Anchor-Still'!W83</f>
        <v>0</v>
      </c>
      <c r="T85" s="140">
        <f>'Anchor-Still'!X83</f>
        <v>0</v>
      </c>
      <c r="U85" s="140">
        <f>10*LOG10(1/((Summary!$C$75/10^(R85/10)+Summary!$C$76/10^(S85/10)+Summary!$C$77/10^(T85/10))/Summary!$C$78))</f>
        <v>0</v>
      </c>
      <c r="V85" s="140">
        <f>'Anchor-Still'!Y83</f>
        <v>0</v>
      </c>
      <c r="W85" s="140">
        <f>'Anchor-Still'!Z83</f>
        <v>0</v>
      </c>
      <c r="X85" s="141">
        <f t="shared" si="7"/>
        <v>0</v>
      </c>
      <c r="Y85" s="133"/>
      <c r="Z85" s="139">
        <f>'Test-Still'!L83</f>
        <v>0</v>
      </c>
      <c r="AA85" s="140">
        <f>'Test-Still'!M83</f>
        <v>0</v>
      </c>
      <c r="AB85" s="140">
        <f>'Test-Still'!N83</f>
        <v>0</v>
      </c>
      <c r="AC85" s="140">
        <f>'Test-Still'!O83</f>
        <v>0</v>
      </c>
      <c r="AD85" s="140">
        <f>(Summary!$C$58*AA85+Summary!$C$59*AB85+Summary!$C$60*AC85)/Summary!$C$61</f>
        <v>0</v>
      </c>
      <c r="AE85" s="140">
        <f>'Test-Still'!P83</f>
        <v>0</v>
      </c>
      <c r="AF85" s="140">
        <f>'Test-Still'!Q83</f>
        <v>0</v>
      </c>
      <c r="AG85" s="140">
        <f>'Test-Still'!R83</f>
        <v>0</v>
      </c>
      <c r="AH85" s="140">
        <f>'Test-Still'!S83</f>
        <v>0</v>
      </c>
      <c r="AI85" s="140">
        <f>'Test-Still'!T83</f>
        <v>0</v>
      </c>
      <c r="AJ85" s="140">
        <f>'Test-Still'!U83</f>
        <v>0</v>
      </c>
      <c r="AK85" s="140">
        <f>'Test-Still'!V83</f>
        <v>0</v>
      </c>
      <c r="AL85" s="140">
        <f>'Test-Still'!W83</f>
        <v>0</v>
      </c>
      <c r="AM85" s="140">
        <f>'Test-Still'!X83</f>
        <v>0</v>
      </c>
      <c r="AN85" s="140">
        <f>10*LOG10(1/((Summary!$C$75/10^(AK85/10)+Summary!$C$76/10^(AL85/10)+Summary!$C$77/10^(AM85/10))/Summary!$C$78))</f>
        <v>0</v>
      </c>
      <c r="AO85" s="140">
        <f>'Test-Still'!Y83</f>
        <v>0</v>
      </c>
      <c r="AP85" s="140">
        <f>'Test-Still'!Z83</f>
        <v>0</v>
      </c>
      <c r="AQ85" s="141">
        <f t="shared" si="8"/>
        <v>0</v>
      </c>
      <c r="AR85" s="139" t="e">
        <f t="shared" si="9"/>
        <v>#DIV/0!</v>
      </c>
      <c r="AS85" s="140" t="e">
        <f t="shared" si="10"/>
        <v>#DIV/0!</v>
      </c>
      <c r="AT85" s="136"/>
      <c r="AU85" s="136"/>
      <c r="AV85" s="467"/>
      <c r="AW85" s="468"/>
      <c r="AX85" s="480"/>
      <c r="AY85" s="480"/>
      <c r="AZ85" s="497"/>
      <c r="BA85" s="497"/>
      <c r="BB85" s="480"/>
      <c r="BC85" s="468"/>
      <c r="BD85" s="476"/>
      <c r="BE85" s="468"/>
      <c r="BF85" s="476"/>
      <c r="BG85" s="469"/>
      <c r="BH85" s="476"/>
      <c r="BI85" s="469"/>
      <c r="BJ85" s="476"/>
      <c r="BK85" s="468"/>
      <c r="BL85" s="476"/>
      <c r="BM85" s="468"/>
      <c r="BN85" s="476"/>
      <c r="BO85" s="468"/>
      <c r="BP85" s="480"/>
      <c r="BQ85" s="480"/>
      <c r="BR85" s="480"/>
      <c r="BS85" s="480"/>
      <c r="BT85" s="476"/>
      <c r="BU85" s="463"/>
      <c r="BV85" s="465"/>
      <c r="BW85" s="463"/>
      <c r="BX85" s="465"/>
    </row>
    <row r="86" spans="1:76" ht="17" customHeight="1" x14ac:dyDescent="0.35">
      <c r="A86" s="516"/>
      <c r="B86" s="483"/>
      <c r="C86" s="520"/>
      <c r="D86" s="490"/>
      <c r="E86" s="493"/>
      <c r="F86" s="138">
        <v>47</v>
      </c>
      <c r="G86" s="139">
        <f>'Anchor-Still'!L84</f>
        <v>0</v>
      </c>
      <c r="H86" s="140">
        <f>'Anchor-Still'!M84</f>
        <v>0</v>
      </c>
      <c r="I86" s="140">
        <f>'Anchor-Still'!N84</f>
        <v>0</v>
      </c>
      <c r="J86" s="140">
        <f>'Anchor-Still'!O84</f>
        <v>0</v>
      </c>
      <c r="K86" s="140">
        <f>(Summary!$C$58*H86+Summary!$C$59*I86+Summary!$C$60*J86)/Summary!$C$61</f>
        <v>0</v>
      </c>
      <c r="L86" s="140">
        <f>'Anchor-Still'!P84</f>
        <v>0</v>
      </c>
      <c r="M86" s="140">
        <f>'Anchor-Still'!Q84</f>
        <v>0</v>
      </c>
      <c r="N86" s="140">
        <f>'Anchor-Still'!R84</f>
        <v>0</v>
      </c>
      <c r="O86" s="140">
        <f>'Anchor-Still'!S84</f>
        <v>0</v>
      </c>
      <c r="P86" s="140">
        <f>'Anchor-Still'!T84</f>
        <v>0</v>
      </c>
      <c r="Q86" s="140">
        <f>'Anchor-Still'!U84</f>
        <v>0</v>
      </c>
      <c r="R86" s="140">
        <f>'Anchor-Still'!V84</f>
        <v>0</v>
      </c>
      <c r="S86" s="140">
        <f>'Anchor-Still'!W84</f>
        <v>0</v>
      </c>
      <c r="T86" s="140">
        <f>'Anchor-Still'!X84</f>
        <v>0</v>
      </c>
      <c r="U86" s="140">
        <f>10*LOG10(1/((Summary!$C$75/10^(R86/10)+Summary!$C$76/10^(S86/10)+Summary!$C$77/10^(T86/10))/Summary!$C$78))</f>
        <v>0</v>
      </c>
      <c r="V86" s="140">
        <f>'Anchor-Still'!Y84</f>
        <v>0</v>
      </c>
      <c r="W86" s="140">
        <f>'Anchor-Still'!Z84</f>
        <v>0</v>
      </c>
      <c r="X86" s="141">
        <f t="shared" si="7"/>
        <v>0</v>
      </c>
      <c r="Y86" s="133"/>
      <c r="Z86" s="139">
        <f>'Test-Still'!L84</f>
        <v>0</v>
      </c>
      <c r="AA86" s="140">
        <f>'Test-Still'!M84</f>
        <v>0</v>
      </c>
      <c r="AB86" s="140">
        <f>'Test-Still'!N84</f>
        <v>0</v>
      </c>
      <c r="AC86" s="140">
        <f>'Test-Still'!O84</f>
        <v>0</v>
      </c>
      <c r="AD86" s="140">
        <f>(Summary!$C$58*AA86+Summary!$C$59*AB86+Summary!$C$60*AC86)/Summary!$C$61</f>
        <v>0</v>
      </c>
      <c r="AE86" s="140">
        <f>'Test-Still'!P84</f>
        <v>0</v>
      </c>
      <c r="AF86" s="140">
        <f>'Test-Still'!Q84</f>
        <v>0</v>
      </c>
      <c r="AG86" s="140">
        <f>'Test-Still'!R84</f>
        <v>0</v>
      </c>
      <c r="AH86" s="140">
        <f>'Test-Still'!S84</f>
        <v>0</v>
      </c>
      <c r="AI86" s="140">
        <f>'Test-Still'!T84</f>
        <v>0</v>
      </c>
      <c r="AJ86" s="140">
        <f>'Test-Still'!U84</f>
        <v>0</v>
      </c>
      <c r="AK86" s="140">
        <f>'Test-Still'!V84</f>
        <v>0</v>
      </c>
      <c r="AL86" s="140">
        <f>'Test-Still'!W84</f>
        <v>0</v>
      </c>
      <c r="AM86" s="140">
        <f>'Test-Still'!X84</f>
        <v>0</v>
      </c>
      <c r="AN86" s="140">
        <f>10*LOG10(1/((Summary!$C$75/10^(AK86/10)+Summary!$C$76/10^(AL86/10)+Summary!$C$77/10^(AM86/10))/Summary!$C$78))</f>
        <v>0</v>
      </c>
      <c r="AO86" s="140">
        <f>'Test-Still'!Y84</f>
        <v>0</v>
      </c>
      <c r="AP86" s="140">
        <f>'Test-Still'!Z84</f>
        <v>0</v>
      </c>
      <c r="AQ86" s="141">
        <f t="shared" si="8"/>
        <v>0</v>
      </c>
      <c r="AR86" s="139" t="e">
        <f t="shared" si="9"/>
        <v>#DIV/0!</v>
      </c>
      <c r="AS86" s="140" t="e">
        <f t="shared" si="10"/>
        <v>#DIV/0!</v>
      </c>
      <c r="AT86" s="136"/>
      <c r="AU86" s="136"/>
      <c r="AV86" s="467" t="s">
        <v>123</v>
      </c>
      <c r="AW86" s="468" t="e" cm="1">
        <f t="array" ref="AW86">bdRateExtend($G84:$G87,H84:H87,$Z84:$Z87,AA84:AA87)</f>
        <v>#VALUE!</v>
      </c>
      <c r="AX86" s="480"/>
      <c r="AY86" s="480"/>
      <c r="AZ86" s="497"/>
      <c r="BA86" s="497"/>
      <c r="BB86" s="480"/>
      <c r="BC86" s="468" t="e" cm="1">
        <f t="array" ref="BC86">bdRateExtend($G84:$G87,L84:L87,$Z84:$Z87,AE84:AE87)</f>
        <v>#VALUE!</v>
      </c>
      <c r="BD86" s="476"/>
      <c r="BE86" s="468" t="e" cm="1">
        <f t="array" ref="BE86">bdRateExtend($G84:$G87,M84:M87,$Z84:$Z87,AF84:AF87)</f>
        <v>#VALUE!</v>
      </c>
      <c r="BF86" s="476"/>
      <c r="BG86" s="469" t="e" cm="1">
        <f t="array" ref="BG86">bdRateExtend($G84:$G87,N84:N87,$Z84:$Z87,AG84:AG87,"None", FALSE,1)</f>
        <v>#VALUE!</v>
      </c>
      <c r="BH86" s="476"/>
      <c r="BI86" s="469" t="e" cm="1">
        <f t="array" ref="BI86">bdRateExtend($G84:$G87,O84:O87,$Z84:$Z87,AH84:AH87,"None", FALSE,1)</f>
        <v>#VALUE!</v>
      </c>
      <c r="BJ86" s="476"/>
      <c r="BK86" s="468" t="e" cm="1">
        <f t="array" ref="BK86">bdRateExtend($G84:$G87,P84:P87,$Z84:$Z87,AI84:AI87)</f>
        <v>#VALUE!</v>
      </c>
      <c r="BL86" s="476"/>
      <c r="BM86" s="468" t="e" cm="1">
        <f t="array" ref="BM86">bdRateExtend($G84:$G87,Q84:Q87,$Z84:$Z87,AJ84:AJ87)</f>
        <v>#VALUE!</v>
      </c>
      <c r="BN86" s="476"/>
      <c r="BO86" s="468" t="e" cm="1">
        <f t="array" ref="BO86">bdRateExtend($G84:$G87,R84:R87,$Z84:$Z87,AK84:AK87)</f>
        <v>#VALUE!</v>
      </c>
      <c r="BP86" s="480"/>
      <c r="BQ86" s="480"/>
      <c r="BR86" s="480"/>
      <c r="BS86" s="480"/>
      <c r="BT86" s="476"/>
      <c r="BU86" s="463" cm="1">
        <f t="array" ref="BU86">testVMAFRange($G84:$G87,N84:N87,$Z84:$Z87,AG84:AG87)</f>
        <v>0</v>
      </c>
      <c r="BV86" s="465"/>
      <c r="BW86" s="463" cm="1">
        <f t="array" ref="BW86">testVMAFRange($G84:$G87,O84:O87,$Z84:$Z87,AH84:AH87)</f>
        <v>0</v>
      </c>
      <c r="BX86" s="465"/>
    </row>
    <row r="87" spans="1:76" ht="17" customHeight="1" thickBot="1" x14ac:dyDescent="0.4">
      <c r="A87" s="516"/>
      <c r="B87" s="518"/>
      <c r="C87" s="521"/>
      <c r="D87" s="522"/>
      <c r="E87" s="523"/>
      <c r="F87" s="144">
        <v>55</v>
      </c>
      <c r="G87" s="145">
        <f>'Anchor-Still'!L85</f>
        <v>0</v>
      </c>
      <c r="H87" s="146">
        <f>'Anchor-Still'!M85</f>
        <v>0</v>
      </c>
      <c r="I87" s="146">
        <f>'Anchor-Still'!N85</f>
        <v>0</v>
      </c>
      <c r="J87" s="146">
        <f>'Anchor-Still'!O85</f>
        <v>0</v>
      </c>
      <c r="K87" s="146">
        <f>(Summary!$C$58*H87+Summary!$C$59*I87+Summary!$C$60*J87)/Summary!$C$61</f>
        <v>0</v>
      </c>
      <c r="L87" s="146">
        <f>'Anchor-Still'!P85</f>
        <v>0</v>
      </c>
      <c r="M87" s="146">
        <f>'Anchor-Still'!Q85</f>
        <v>0</v>
      </c>
      <c r="N87" s="146">
        <f>'Anchor-Still'!R85</f>
        <v>0</v>
      </c>
      <c r="O87" s="146">
        <f>'Anchor-Still'!S85</f>
        <v>0</v>
      </c>
      <c r="P87" s="146">
        <f>'Anchor-Still'!T85</f>
        <v>0</v>
      </c>
      <c r="Q87" s="146">
        <f>'Anchor-Still'!U85</f>
        <v>0</v>
      </c>
      <c r="R87" s="146">
        <f>'Anchor-Still'!V85</f>
        <v>0</v>
      </c>
      <c r="S87" s="146">
        <f>'Anchor-Still'!W85</f>
        <v>0</v>
      </c>
      <c r="T87" s="146">
        <f>'Anchor-Still'!X85</f>
        <v>0</v>
      </c>
      <c r="U87" s="146">
        <f>10*LOG10(1/((Summary!$C$75/10^(R87/10)+Summary!$C$76/10^(S87/10)+Summary!$C$77/10^(T87/10))/Summary!$C$78))</f>
        <v>0</v>
      </c>
      <c r="V87" s="146">
        <f>'Anchor-Still'!Y85</f>
        <v>0</v>
      </c>
      <c r="W87" s="146">
        <f>'Anchor-Still'!Z85</f>
        <v>0</v>
      </c>
      <c r="X87" s="147">
        <f t="shared" si="7"/>
        <v>0</v>
      </c>
      <c r="Y87" s="133"/>
      <c r="Z87" s="145">
        <f>'Test-Still'!L85</f>
        <v>0</v>
      </c>
      <c r="AA87" s="146">
        <f>'Test-Still'!M85</f>
        <v>0</v>
      </c>
      <c r="AB87" s="146">
        <f>'Test-Still'!N85</f>
        <v>0</v>
      </c>
      <c r="AC87" s="146">
        <f>'Test-Still'!O85</f>
        <v>0</v>
      </c>
      <c r="AD87" s="146">
        <f>(Summary!$C$58*AA87+Summary!$C$59*AB87+Summary!$C$60*AC87)/Summary!$C$61</f>
        <v>0</v>
      </c>
      <c r="AE87" s="146">
        <f>'Test-Still'!P85</f>
        <v>0</v>
      </c>
      <c r="AF87" s="146">
        <f>'Test-Still'!Q85</f>
        <v>0</v>
      </c>
      <c r="AG87" s="146">
        <f>'Test-Still'!R85</f>
        <v>0</v>
      </c>
      <c r="AH87" s="146">
        <f>'Test-Still'!S85</f>
        <v>0</v>
      </c>
      <c r="AI87" s="146">
        <f>'Test-Still'!T85</f>
        <v>0</v>
      </c>
      <c r="AJ87" s="146">
        <f>'Test-Still'!U85</f>
        <v>0</v>
      </c>
      <c r="AK87" s="146">
        <f>'Test-Still'!V85</f>
        <v>0</v>
      </c>
      <c r="AL87" s="146">
        <f>'Test-Still'!W85</f>
        <v>0</v>
      </c>
      <c r="AM87" s="146">
        <f>'Test-Still'!X85</f>
        <v>0</v>
      </c>
      <c r="AN87" s="146">
        <f>10*LOG10(1/((Summary!$C$75/10^(AK87/10)+Summary!$C$76/10^(AL87/10)+Summary!$C$77/10^(AM87/10))/Summary!$C$78))</f>
        <v>0</v>
      </c>
      <c r="AO87" s="146">
        <f>'Test-Still'!Y85</f>
        <v>0</v>
      </c>
      <c r="AP87" s="146">
        <f>'Test-Still'!Z85</f>
        <v>0</v>
      </c>
      <c r="AQ87" s="147">
        <f t="shared" si="8"/>
        <v>0</v>
      </c>
      <c r="AR87" s="145" t="e">
        <f t="shared" si="9"/>
        <v>#DIV/0!</v>
      </c>
      <c r="AS87" s="146" t="e">
        <f t="shared" si="10"/>
        <v>#DIV/0!</v>
      </c>
      <c r="AT87" s="136"/>
      <c r="AU87" s="136"/>
      <c r="AV87" s="470"/>
      <c r="AW87" s="471"/>
      <c r="AX87" s="481"/>
      <c r="AY87" s="481"/>
      <c r="AZ87" s="498"/>
      <c r="BA87" s="498"/>
      <c r="BB87" s="481"/>
      <c r="BC87" s="471"/>
      <c r="BD87" s="477"/>
      <c r="BE87" s="471"/>
      <c r="BF87" s="477"/>
      <c r="BG87" s="472"/>
      <c r="BH87" s="477"/>
      <c r="BI87" s="472"/>
      <c r="BJ87" s="477"/>
      <c r="BK87" s="471"/>
      <c r="BL87" s="477"/>
      <c r="BM87" s="471"/>
      <c r="BN87" s="477"/>
      <c r="BO87" s="471"/>
      <c r="BP87" s="481"/>
      <c r="BQ87" s="481"/>
      <c r="BR87" s="481"/>
      <c r="BS87" s="481"/>
      <c r="BT87" s="477"/>
      <c r="BU87" s="473"/>
      <c r="BV87" s="466"/>
      <c r="BW87" s="473"/>
      <c r="BX87" s="466"/>
    </row>
    <row r="88" spans="1:76" ht="17" customHeight="1" x14ac:dyDescent="0.35">
      <c r="A88" s="516"/>
      <c r="B88" s="482" t="s">
        <v>161</v>
      </c>
      <c r="C88" s="519" t="s">
        <v>174</v>
      </c>
      <c r="D88" s="489"/>
      <c r="E88" s="492">
        <v>8</v>
      </c>
      <c r="F88" s="129">
        <v>15</v>
      </c>
      <c r="G88" s="130">
        <f>'Anchor-Still'!L86</f>
        <v>0</v>
      </c>
      <c r="H88" s="131">
        <f>'Anchor-Still'!M86</f>
        <v>0</v>
      </c>
      <c r="I88" s="131">
        <f>'Anchor-Still'!N86</f>
        <v>0</v>
      </c>
      <c r="J88" s="131">
        <f>'Anchor-Still'!O86</f>
        <v>0</v>
      </c>
      <c r="K88" s="131">
        <f>(Summary!$C$58*H88+Summary!$C$59*I88+Summary!$C$60*J88)/Summary!$C$61</f>
        <v>0</v>
      </c>
      <c r="L88" s="131">
        <f>'Anchor-Still'!P86</f>
        <v>0</v>
      </c>
      <c r="M88" s="131">
        <f>'Anchor-Still'!Q86</f>
        <v>0</v>
      </c>
      <c r="N88" s="131">
        <f>'Anchor-Still'!R86</f>
        <v>0</v>
      </c>
      <c r="O88" s="131">
        <f>'Anchor-Still'!S86</f>
        <v>0</v>
      </c>
      <c r="P88" s="131">
        <f>'Anchor-Still'!T86</f>
        <v>0</v>
      </c>
      <c r="Q88" s="131">
        <f>'Anchor-Still'!U86</f>
        <v>0</v>
      </c>
      <c r="R88" s="131">
        <f>'Anchor-Still'!V86</f>
        <v>0</v>
      </c>
      <c r="S88" s="131">
        <f>'Anchor-Still'!W86</f>
        <v>0</v>
      </c>
      <c r="T88" s="131">
        <f>'Anchor-Still'!X86</f>
        <v>0</v>
      </c>
      <c r="U88" s="131">
        <f>10*LOG10(1/((Summary!$C$75/10^(R88/10)+Summary!$C$76/10^(S88/10)+Summary!$C$77/10^(T88/10))/Summary!$C$78))</f>
        <v>0</v>
      </c>
      <c r="V88" s="131">
        <f>'Anchor-Still'!Y86</f>
        <v>0</v>
      </c>
      <c r="W88" s="131">
        <f>'Anchor-Still'!Z86</f>
        <v>0</v>
      </c>
      <c r="X88" s="132">
        <f t="shared" si="7"/>
        <v>0</v>
      </c>
      <c r="Y88" s="133"/>
      <c r="Z88" s="130">
        <f>'Test-Still'!L86</f>
        <v>0</v>
      </c>
      <c r="AA88" s="131">
        <f>'Test-Still'!M86</f>
        <v>0</v>
      </c>
      <c r="AB88" s="131">
        <f>'Test-Still'!N86</f>
        <v>0</v>
      </c>
      <c r="AC88" s="131">
        <f>'Test-Still'!O86</f>
        <v>0</v>
      </c>
      <c r="AD88" s="131">
        <f>(Summary!$C$58*AA88+Summary!$C$59*AB88+Summary!$C$60*AC88)/Summary!$C$61</f>
        <v>0</v>
      </c>
      <c r="AE88" s="131">
        <f>'Test-Still'!P86</f>
        <v>0</v>
      </c>
      <c r="AF88" s="131">
        <f>'Test-Still'!Q86</f>
        <v>0</v>
      </c>
      <c r="AG88" s="131">
        <f>'Test-Still'!R86</f>
        <v>0</v>
      </c>
      <c r="AH88" s="131">
        <f>'Test-Still'!S86</f>
        <v>0</v>
      </c>
      <c r="AI88" s="131">
        <f>'Test-Still'!T86</f>
        <v>0</v>
      </c>
      <c r="AJ88" s="131">
        <f>'Test-Still'!U86</f>
        <v>0</v>
      </c>
      <c r="AK88" s="131">
        <f>'Test-Still'!V86</f>
        <v>0</v>
      </c>
      <c r="AL88" s="131">
        <f>'Test-Still'!W86</f>
        <v>0</v>
      </c>
      <c r="AM88" s="131">
        <f>'Test-Still'!X86</f>
        <v>0</v>
      </c>
      <c r="AN88" s="131">
        <f>10*LOG10(1/((Summary!$C$75/10^(AK88/10)+Summary!$C$76/10^(AL88/10)+Summary!$C$77/10^(AM88/10))/Summary!$C$78))</f>
        <v>0</v>
      </c>
      <c r="AO88" s="131">
        <f>'Test-Still'!Y86</f>
        <v>0</v>
      </c>
      <c r="AP88" s="131">
        <f>'Test-Still'!Z86</f>
        <v>0</v>
      </c>
      <c r="AQ88" s="132">
        <f t="shared" si="8"/>
        <v>0</v>
      </c>
      <c r="AR88" s="130" t="e">
        <f t="shared" si="9"/>
        <v>#DIV/0!</v>
      </c>
      <c r="AS88" s="131" t="e">
        <f t="shared" si="10"/>
        <v>#DIV/0!</v>
      </c>
      <c r="AT88" s="136"/>
      <c r="AU88" s="136"/>
      <c r="AV88" s="495" t="s">
        <v>121</v>
      </c>
      <c r="AW88" s="478" t="e" cm="1">
        <f t="array" ref="AW88">bdRateExtend($G88:$G91,H88:H91,$Z88:$Z91,AA88:AA91)</f>
        <v>#VALUE!</v>
      </c>
      <c r="AX88" s="479" t="e" cm="1">
        <f t="array" ref="AX88">bdRateExtend($G88:$G93,H88:H93,$Z88:$Z93,AA88:AA93)</f>
        <v>#VALUE!</v>
      </c>
      <c r="AY88" s="479" t="e" cm="1">
        <f t="array" ref="AY88">bdRateExtend($G88:$G93,I88:I93,$Z88:$Z93,AB88:AB93)</f>
        <v>#VALUE!</v>
      </c>
      <c r="AZ88" s="496" t="e" cm="1">
        <f t="array" ref="AZ88">bdRateExtend($G88:$G93,J88:J93,$Z88:$Z93,AC88:AC93)</f>
        <v>#VALUE!</v>
      </c>
      <c r="BA88" s="496" t="e" cm="1">
        <f t="array" ref="BA88">bdRateExtend($G88:$G93,K88:K93,$Z88:$Z93,AD88:AD93)</f>
        <v>#VALUE!</v>
      </c>
      <c r="BB88" s="479" t="e">
        <f>(Summary!$C$89*AX88+Summary!$C$90*AY88+Summary!$C$91*AZ88)/Summary!$C$92</f>
        <v>#VALUE!</v>
      </c>
      <c r="BC88" s="478" t="e" cm="1">
        <f t="array" ref="BC88">bdRateExtend($G88:$G91,L88:L91,$Z88:$Z91,AE88:AE91)</f>
        <v>#VALUE!</v>
      </c>
      <c r="BD88" s="475" t="e" cm="1">
        <f t="array" ref="BD88">bdRateExtend($G88:$G93,L88:L93,$Z88:$Z93,AE88:AE93)</f>
        <v>#VALUE!</v>
      </c>
      <c r="BE88" s="478" t="e" cm="1">
        <f t="array" ref="BE88">bdRateExtend($G88:$G91,M88:M91,$Z88:$Z91,AF88:AF91)</f>
        <v>#VALUE!</v>
      </c>
      <c r="BF88" s="475" t="e" cm="1">
        <f t="array" ref="BF88">bdRateExtend($G88:$G93,M88:M93,$Z88:$Z93,AF88:AF93)</f>
        <v>#VALUE!</v>
      </c>
      <c r="BG88" s="474" t="e" cm="1">
        <f t="array" ref="BG88">bdRateExtend($G88:$G91,N88:N91,$Z88:$Z91,AG88:AG91,"None", FALSE,1)</f>
        <v>#VALUE!</v>
      </c>
      <c r="BH88" s="475" t="e" cm="1">
        <f t="array" ref="BH88">bdRateExtend($G88:$G93,N88:N93,$Z88:$Z93,AG88:AG93,"None", FALSE,1)</f>
        <v>#VALUE!</v>
      </c>
      <c r="BI88" s="474" t="e" cm="1">
        <f t="array" ref="BI88">bdRateExtend($G88:$G91,O88:O91,$Z88:$Z91,AH88:AH91,"None", FALSE,1)</f>
        <v>#VALUE!</v>
      </c>
      <c r="BJ88" s="475" t="e" cm="1">
        <f t="array" ref="BJ88">bdRateExtend($G88:$G93,O88:O93,$Z88:$Z93,AH88:AH93,"None", FALSE,1)</f>
        <v>#VALUE!</v>
      </c>
      <c r="BK88" s="478" t="e" cm="1">
        <f t="array" ref="BK88">bdRateExtend($G88:$G91,P88:P91,$Z88:$Z91,AI88:AI91)</f>
        <v>#VALUE!</v>
      </c>
      <c r="BL88" s="475" t="e" cm="1">
        <f t="array" ref="BL88">bdRateExtend($G88:$G93,P88:P93,$Z88:$Z93,AI88:AI93)</f>
        <v>#VALUE!</v>
      </c>
      <c r="BM88" s="478" t="e" cm="1">
        <f t="array" ref="BM88">bdRateExtend($G88:$G91,Q88:Q91,$Z88:$Z91,AJ88:AJ91)</f>
        <v>#VALUE!</v>
      </c>
      <c r="BN88" s="475" t="e" cm="1">
        <f t="array" ref="BN88">bdRateExtend($G88:$G93,Q88:Q93,$Z88:$Z93,AJ88:AJ93)</f>
        <v>#VALUE!</v>
      </c>
      <c r="BO88" s="478" t="e" cm="1">
        <f t="array" ref="BO88">bdRateExtend($G88:$G91,R88:R91,$Z88:$Z91,AK88:AK91)</f>
        <v>#VALUE!</v>
      </c>
      <c r="BP88" s="479" t="e" cm="1">
        <f t="array" ref="BP88">bdRateExtend($G88:$G93,R88:R93,$Z88:$Z93,AK88:AK93)</f>
        <v>#VALUE!</v>
      </c>
      <c r="BQ88" s="479" t="e" cm="1">
        <f t="array" ref="BQ88">bdRateExtend($G88:$G93,S88:S93,$Z88:$Z93,AL88:AL93)</f>
        <v>#VALUE!</v>
      </c>
      <c r="BR88" s="479" t="e" cm="1">
        <f t="array" ref="BR88">bdRateExtend($G88:$G93,T88:T93,$Z88:$Z93,AM88:AM93)</f>
        <v>#VALUE!</v>
      </c>
      <c r="BS88" s="479" t="e" cm="1">
        <f t="array" ref="BS88">bdRateExtend($G88:$G93,U88:U93,$Z88:$Z93,AN88:AN93)</f>
        <v>#VALUE!</v>
      </c>
      <c r="BT88" s="576" t="e">
        <f>(Summary!$C$103*BP88+Summary!$C$104*BQ88+Summary!$C$105*BR88)/Summary!$C$106</f>
        <v>#VALUE!</v>
      </c>
      <c r="BU88" s="462" cm="1">
        <f t="array" ref="BU88">testVMAFRange($G88:$G91,N88:N91,$Z88:$Z91,AG88:AG91)</f>
        <v>0</v>
      </c>
      <c r="BV88" s="464" cm="1">
        <f t="array" ref="BV88">testVMAFRange($G88:$G93,N88:N93,$Z88:$Z93,AG88:AG93)</f>
        <v>0</v>
      </c>
      <c r="BW88" s="462" cm="1">
        <f t="array" ref="BW88">testVMAFRange($G88:$G91,O88:O91,$Z88:$Z91,AH88:AH91)</f>
        <v>0</v>
      </c>
      <c r="BX88" s="464" cm="1">
        <f t="array" ref="BX88">testVMAFRange($G88:$G93,O88:O93,$Z88:$Z93,AH88:AH93)</f>
        <v>0</v>
      </c>
    </row>
    <row r="89" spans="1:76" ht="17" customHeight="1" x14ac:dyDescent="0.35">
      <c r="A89" s="516"/>
      <c r="B89" s="483"/>
      <c r="C89" s="520"/>
      <c r="D89" s="490"/>
      <c r="E89" s="493"/>
      <c r="F89" s="138">
        <v>23</v>
      </c>
      <c r="G89" s="139">
        <f>'Anchor-Still'!L87</f>
        <v>0</v>
      </c>
      <c r="H89" s="140">
        <f>'Anchor-Still'!M87</f>
        <v>0</v>
      </c>
      <c r="I89" s="140">
        <f>'Anchor-Still'!N87</f>
        <v>0</v>
      </c>
      <c r="J89" s="140">
        <f>'Anchor-Still'!O87</f>
        <v>0</v>
      </c>
      <c r="K89" s="140">
        <f>(Summary!$C$58*H89+Summary!$C$59*I89+Summary!$C$60*J89)/Summary!$C$61</f>
        <v>0</v>
      </c>
      <c r="L89" s="140">
        <f>'Anchor-Still'!P87</f>
        <v>0</v>
      </c>
      <c r="M89" s="140">
        <f>'Anchor-Still'!Q87</f>
        <v>0</v>
      </c>
      <c r="N89" s="140">
        <f>'Anchor-Still'!R87</f>
        <v>0</v>
      </c>
      <c r="O89" s="140">
        <f>'Anchor-Still'!S87</f>
        <v>0</v>
      </c>
      <c r="P89" s="140">
        <f>'Anchor-Still'!T87</f>
        <v>0</v>
      </c>
      <c r="Q89" s="140">
        <f>'Anchor-Still'!U87</f>
        <v>0</v>
      </c>
      <c r="R89" s="140">
        <f>'Anchor-Still'!V87</f>
        <v>0</v>
      </c>
      <c r="S89" s="140">
        <f>'Anchor-Still'!W87</f>
        <v>0</v>
      </c>
      <c r="T89" s="140">
        <f>'Anchor-Still'!X87</f>
        <v>0</v>
      </c>
      <c r="U89" s="140">
        <f>10*LOG10(1/((Summary!$C$75/10^(R89/10)+Summary!$C$76/10^(S89/10)+Summary!$C$77/10^(T89/10))/Summary!$C$78))</f>
        <v>0</v>
      </c>
      <c r="V89" s="140">
        <f>'Anchor-Still'!Y87</f>
        <v>0</v>
      </c>
      <c r="W89" s="140">
        <f>'Anchor-Still'!Z87</f>
        <v>0</v>
      </c>
      <c r="X89" s="141">
        <f t="shared" si="7"/>
        <v>0</v>
      </c>
      <c r="Y89" s="133"/>
      <c r="Z89" s="139">
        <f>'Test-Still'!L87</f>
        <v>0</v>
      </c>
      <c r="AA89" s="140">
        <f>'Test-Still'!M87</f>
        <v>0</v>
      </c>
      <c r="AB89" s="140">
        <f>'Test-Still'!N87</f>
        <v>0</v>
      </c>
      <c r="AC89" s="140">
        <f>'Test-Still'!O87</f>
        <v>0</v>
      </c>
      <c r="AD89" s="140">
        <f>(Summary!$C$58*AA89+Summary!$C$59*AB89+Summary!$C$60*AC89)/Summary!$C$61</f>
        <v>0</v>
      </c>
      <c r="AE89" s="140">
        <f>'Test-Still'!P87</f>
        <v>0</v>
      </c>
      <c r="AF89" s="140">
        <f>'Test-Still'!Q87</f>
        <v>0</v>
      </c>
      <c r="AG89" s="140">
        <f>'Test-Still'!R87</f>
        <v>0</v>
      </c>
      <c r="AH89" s="140">
        <f>'Test-Still'!S87</f>
        <v>0</v>
      </c>
      <c r="AI89" s="140">
        <f>'Test-Still'!T87</f>
        <v>0</v>
      </c>
      <c r="AJ89" s="140">
        <f>'Test-Still'!U87</f>
        <v>0</v>
      </c>
      <c r="AK89" s="140">
        <f>'Test-Still'!V87</f>
        <v>0</v>
      </c>
      <c r="AL89" s="140">
        <f>'Test-Still'!W87</f>
        <v>0</v>
      </c>
      <c r="AM89" s="140">
        <f>'Test-Still'!X87</f>
        <v>0</v>
      </c>
      <c r="AN89" s="140">
        <f>10*LOG10(1/((Summary!$C$75/10^(AK89/10)+Summary!$C$76/10^(AL89/10)+Summary!$C$77/10^(AM89/10))/Summary!$C$78))</f>
        <v>0</v>
      </c>
      <c r="AO89" s="140">
        <f>'Test-Still'!Y87</f>
        <v>0</v>
      </c>
      <c r="AP89" s="140">
        <f>'Test-Still'!Z87</f>
        <v>0</v>
      </c>
      <c r="AQ89" s="141">
        <f t="shared" si="8"/>
        <v>0</v>
      </c>
      <c r="AR89" s="139" t="e">
        <f t="shared" si="9"/>
        <v>#DIV/0!</v>
      </c>
      <c r="AS89" s="140" t="e">
        <f t="shared" si="10"/>
        <v>#DIV/0!</v>
      </c>
      <c r="AT89" s="136"/>
      <c r="AU89" s="136"/>
      <c r="AV89" s="467"/>
      <c r="AW89" s="468"/>
      <c r="AX89" s="480"/>
      <c r="AY89" s="480"/>
      <c r="AZ89" s="497"/>
      <c r="BA89" s="497"/>
      <c r="BB89" s="480"/>
      <c r="BC89" s="468"/>
      <c r="BD89" s="476"/>
      <c r="BE89" s="468"/>
      <c r="BF89" s="476"/>
      <c r="BG89" s="469"/>
      <c r="BH89" s="476"/>
      <c r="BI89" s="469"/>
      <c r="BJ89" s="476"/>
      <c r="BK89" s="468"/>
      <c r="BL89" s="476"/>
      <c r="BM89" s="468"/>
      <c r="BN89" s="476"/>
      <c r="BO89" s="468"/>
      <c r="BP89" s="480"/>
      <c r="BQ89" s="480"/>
      <c r="BR89" s="480"/>
      <c r="BS89" s="480"/>
      <c r="BT89" s="476"/>
      <c r="BU89" s="463"/>
      <c r="BV89" s="465"/>
      <c r="BW89" s="463"/>
      <c r="BX89" s="465"/>
    </row>
    <row r="90" spans="1:76" ht="17" customHeight="1" x14ac:dyDescent="0.35">
      <c r="A90" s="516"/>
      <c r="B90" s="483"/>
      <c r="C90" s="520"/>
      <c r="D90" s="490"/>
      <c r="E90" s="493"/>
      <c r="F90" s="138">
        <v>31</v>
      </c>
      <c r="G90" s="139">
        <f>'Anchor-Still'!L88</f>
        <v>0</v>
      </c>
      <c r="H90" s="140">
        <f>'Anchor-Still'!M88</f>
        <v>0</v>
      </c>
      <c r="I90" s="140">
        <f>'Anchor-Still'!N88</f>
        <v>0</v>
      </c>
      <c r="J90" s="140">
        <f>'Anchor-Still'!O88</f>
        <v>0</v>
      </c>
      <c r="K90" s="140">
        <f>(Summary!$C$58*H90+Summary!$C$59*I90+Summary!$C$60*J90)/Summary!$C$61</f>
        <v>0</v>
      </c>
      <c r="L90" s="140">
        <f>'Anchor-Still'!P88</f>
        <v>0</v>
      </c>
      <c r="M90" s="140">
        <f>'Anchor-Still'!Q88</f>
        <v>0</v>
      </c>
      <c r="N90" s="140">
        <f>'Anchor-Still'!R88</f>
        <v>0</v>
      </c>
      <c r="O90" s="140">
        <f>'Anchor-Still'!S88</f>
        <v>0</v>
      </c>
      <c r="P90" s="140">
        <f>'Anchor-Still'!T88</f>
        <v>0</v>
      </c>
      <c r="Q90" s="140">
        <f>'Anchor-Still'!U88</f>
        <v>0</v>
      </c>
      <c r="R90" s="140">
        <f>'Anchor-Still'!V88</f>
        <v>0</v>
      </c>
      <c r="S90" s="140">
        <f>'Anchor-Still'!W88</f>
        <v>0</v>
      </c>
      <c r="T90" s="140">
        <f>'Anchor-Still'!X88</f>
        <v>0</v>
      </c>
      <c r="U90" s="140">
        <f>10*LOG10(1/((Summary!$C$75/10^(R90/10)+Summary!$C$76/10^(S90/10)+Summary!$C$77/10^(T90/10))/Summary!$C$78))</f>
        <v>0</v>
      </c>
      <c r="V90" s="140">
        <f>'Anchor-Still'!Y88</f>
        <v>0</v>
      </c>
      <c r="W90" s="140">
        <f>'Anchor-Still'!Z88</f>
        <v>0</v>
      </c>
      <c r="X90" s="141">
        <f t="shared" si="7"/>
        <v>0</v>
      </c>
      <c r="Y90" s="133"/>
      <c r="Z90" s="139">
        <f>'Test-Still'!L88</f>
        <v>0</v>
      </c>
      <c r="AA90" s="140">
        <f>'Test-Still'!M88</f>
        <v>0</v>
      </c>
      <c r="AB90" s="140">
        <f>'Test-Still'!N88</f>
        <v>0</v>
      </c>
      <c r="AC90" s="140">
        <f>'Test-Still'!O88</f>
        <v>0</v>
      </c>
      <c r="AD90" s="140">
        <f>(Summary!$C$58*AA90+Summary!$C$59*AB90+Summary!$C$60*AC90)/Summary!$C$61</f>
        <v>0</v>
      </c>
      <c r="AE90" s="140">
        <f>'Test-Still'!P88</f>
        <v>0</v>
      </c>
      <c r="AF90" s="140">
        <f>'Test-Still'!Q88</f>
        <v>0</v>
      </c>
      <c r="AG90" s="140">
        <f>'Test-Still'!R88</f>
        <v>0</v>
      </c>
      <c r="AH90" s="140">
        <f>'Test-Still'!S88</f>
        <v>0</v>
      </c>
      <c r="AI90" s="140">
        <f>'Test-Still'!T88</f>
        <v>0</v>
      </c>
      <c r="AJ90" s="140">
        <f>'Test-Still'!U88</f>
        <v>0</v>
      </c>
      <c r="AK90" s="140">
        <f>'Test-Still'!V88</f>
        <v>0</v>
      </c>
      <c r="AL90" s="140">
        <f>'Test-Still'!W88</f>
        <v>0</v>
      </c>
      <c r="AM90" s="140">
        <f>'Test-Still'!X88</f>
        <v>0</v>
      </c>
      <c r="AN90" s="140">
        <f>10*LOG10(1/((Summary!$C$75/10^(AK90/10)+Summary!$C$76/10^(AL90/10)+Summary!$C$77/10^(AM90/10))/Summary!$C$78))</f>
        <v>0</v>
      </c>
      <c r="AO90" s="140">
        <f>'Test-Still'!Y88</f>
        <v>0</v>
      </c>
      <c r="AP90" s="140">
        <f>'Test-Still'!Z88</f>
        <v>0</v>
      </c>
      <c r="AQ90" s="141">
        <f t="shared" si="8"/>
        <v>0</v>
      </c>
      <c r="AR90" s="139" t="e">
        <f t="shared" si="9"/>
        <v>#DIV/0!</v>
      </c>
      <c r="AS90" s="140" t="e">
        <f t="shared" si="10"/>
        <v>#DIV/0!</v>
      </c>
      <c r="AT90" s="136"/>
      <c r="AU90" s="136"/>
      <c r="AV90" s="467" t="s">
        <v>122</v>
      </c>
      <c r="AW90" s="468" t="e" cm="1">
        <f t="array" ref="AW90">bdRateExtend($G89:$G92,H89:H92,$Z89:$Z92,AA89:AA92)</f>
        <v>#VALUE!</v>
      </c>
      <c r="AX90" s="480"/>
      <c r="AY90" s="480"/>
      <c r="AZ90" s="497"/>
      <c r="BA90" s="497"/>
      <c r="BB90" s="480"/>
      <c r="BC90" s="468" t="e" cm="1">
        <f t="array" ref="BC90">bdRateExtend($G89:$G92,L89:L92,$Z89:$Z92,AE89:AE92)</f>
        <v>#VALUE!</v>
      </c>
      <c r="BD90" s="476"/>
      <c r="BE90" s="468" t="e" cm="1">
        <f t="array" ref="BE90">bdRateExtend($G89:$G92,M89:M92,$Z89:$Z92,AF89:AF92)</f>
        <v>#VALUE!</v>
      </c>
      <c r="BF90" s="476"/>
      <c r="BG90" s="469" t="e" cm="1">
        <f t="array" ref="BG90">bdRateExtend($G89:$G92,N89:N92,$Z89:$Z92,AG89:AG92,"None", FALSE,1)</f>
        <v>#VALUE!</v>
      </c>
      <c r="BH90" s="476"/>
      <c r="BI90" s="469" t="e" cm="1">
        <f t="array" ref="BI90">bdRateExtend($G89:$G92,O89:O92,$Z89:$Z92,AH89:AH92,"None", FALSE,1)</f>
        <v>#VALUE!</v>
      </c>
      <c r="BJ90" s="476"/>
      <c r="BK90" s="468" t="e" cm="1">
        <f t="array" ref="BK90">bdRateExtend($G89:$G92,P89:P92,$Z89:$Z92,AI89:AI92)</f>
        <v>#VALUE!</v>
      </c>
      <c r="BL90" s="476"/>
      <c r="BM90" s="468" t="e" cm="1">
        <f t="array" ref="BM90">bdRateExtend($G89:$G92,Q89:Q92,$Z89:$Z92,AJ89:AJ92)</f>
        <v>#VALUE!</v>
      </c>
      <c r="BN90" s="476"/>
      <c r="BO90" s="468" t="e" cm="1">
        <f t="array" ref="BO90">bdRateExtend($G89:$G92,R89:R92,$Z89:$Z92,AK89:AK92)</f>
        <v>#VALUE!</v>
      </c>
      <c r="BP90" s="480"/>
      <c r="BQ90" s="480"/>
      <c r="BR90" s="480"/>
      <c r="BS90" s="480"/>
      <c r="BT90" s="476"/>
      <c r="BU90" s="463" cm="1">
        <f t="array" ref="BU90">testVMAFRange($G89:$G92,N89:N92,$Z89:$Z92,AG89:AG92)</f>
        <v>0</v>
      </c>
      <c r="BV90" s="465"/>
      <c r="BW90" s="463" cm="1">
        <f t="array" ref="BW90">testVMAFRange($G89:$G92,O89:O92,$Z89:$Z92,AH89:AH92)</f>
        <v>0</v>
      </c>
      <c r="BX90" s="465"/>
    </row>
    <row r="91" spans="1:76" ht="17" customHeight="1" x14ac:dyDescent="0.35">
      <c r="A91" s="516"/>
      <c r="B91" s="483"/>
      <c r="C91" s="520"/>
      <c r="D91" s="490"/>
      <c r="E91" s="493"/>
      <c r="F91" s="138">
        <v>39</v>
      </c>
      <c r="G91" s="139">
        <f>'Anchor-Still'!L89</f>
        <v>0</v>
      </c>
      <c r="H91" s="140">
        <f>'Anchor-Still'!M89</f>
        <v>0</v>
      </c>
      <c r="I91" s="140">
        <f>'Anchor-Still'!N89</f>
        <v>0</v>
      </c>
      <c r="J91" s="140">
        <f>'Anchor-Still'!O89</f>
        <v>0</v>
      </c>
      <c r="K91" s="140">
        <f>(Summary!$C$58*H91+Summary!$C$59*I91+Summary!$C$60*J91)/Summary!$C$61</f>
        <v>0</v>
      </c>
      <c r="L91" s="140">
        <f>'Anchor-Still'!P89</f>
        <v>0</v>
      </c>
      <c r="M91" s="140">
        <f>'Anchor-Still'!Q89</f>
        <v>0</v>
      </c>
      <c r="N91" s="140">
        <f>'Anchor-Still'!R89</f>
        <v>0</v>
      </c>
      <c r="O91" s="140">
        <f>'Anchor-Still'!S89</f>
        <v>0</v>
      </c>
      <c r="P91" s="140">
        <f>'Anchor-Still'!T89</f>
        <v>0</v>
      </c>
      <c r="Q91" s="140">
        <f>'Anchor-Still'!U89</f>
        <v>0</v>
      </c>
      <c r="R91" s="140">
        <f>'Anchor-Still'!V89</f>
        <v>0</v>
      </c>
      <c r="S91" s="140">
        <f>'Anchor-Still'!W89</f>
        <v>0</v>
      </c>
      <c r="T91" s="140">
        <f>'Anchor-Still'!X89</f>
        <v>0</v>
      </c>
      <c r="U91" s="140">
        <f>10*LOG10(1/((Summary!$C$75/10^(R91/10)+Summary!$C$76/10^(S91/10)+Summary!$C$77/10^(T91/10))/Summary!$C$78))</f>
        <v>0</v>
      </c>
      <c r="V91" s="140">
        <f>'Anchor-Still'!Y89</f>
        <v>0</v>
      </c>
      <c r="W91" s="140">
        <f>'Anchor-Still'!Z89</f>
        <v>0</v>
      </c>
      <c r="X91" s="141">
        <f t="shared" si="7"/>
        <v>0</v>
      </c>
      <c r="Y91" s="133"/>
      <c r="Z91" s="139">
        <f>'Test-Still'!L89</f>
        <v>0</v>
      </c>
      <c r="AA91" s="140">
        <f>'Test-Still'!M89</f>
        <v>0</v>
      </c>
      <c r="AB91" s="140">
        <f>'Test-Still'!N89</f>
        <v>0</v>
      </c>
      <c r="AC91" s="140">
        <f>'Test-Still'!O89</f>
        <v>0</v>
      </c>
      <c r="AD91" s="140">
        <f>(Summary!$C$58*AA91+Summary!$C$59*AB91+Summary!$C$60*AC91)/Summary!$C$61</f>
        <v>0</v>
      </c>
      <c r="AE91" s="140">
        <f>'Test-Still'!P89</f>
        <v>0</v>
      </c>
      <c r="AF91" s="140">
        <f>'Test-Still'!Q89</f>
        <v>0</v>
      </c>
      <c r="AG91" s="140">
        <f>'Test-Still'!R89</f>
        <v>0</v>
      </c>
      <c r="AH91" s="140">
        <f>'Test-Still'!S89</f>
        <v>0</v>
      </c>
      <c r="AI91" s="140">
        <f>'Test-Still'!T89</f>
        <v>0</v>
      </c>
      <c r="AJ91" s="140">
        <f>'Test-Still'!U89</f>
        <v>0</v>
      </c>
      <c r="AK91" s="140">
        <f>'Test-Still'!V89</f>
        <v>0</v>
      </c>
      <c r="AL91" s="140">
        <f>'Test-Still'!W89</f>
        <v>0</v>
      </c>
      <c r="AM91" s="140">
        <f>'Test-Still'!X89</f>
        <v>0</v>
      </c>
      <c r="AN91" s="140">
        <f>10*LOG10(1/((Summary!$C$75/10^(AK91/10)+Summary!$C$76/10^(AL91/10)+Summary!$C$77/10^(AM91/10))/Summary!$C$78))</f>
        <v>0</v>
      </c>
      <c r="AO91" s="140">
        <f>'Test-Still'!Y89</f>
        <v>0</v>
      </c>
      <c r="AP91" s="140">
        <f>'Test-Still'!Z89</f>
        <v>0</v>
      </c>
      <c r="AQ91" s="141">
        <f t="shared" si="8"/>
        <v>0</v>
      </c>
      <c r="AR91" s="139" t="e">
        <f t="shared" si="9"/>
        <v>#DIV/0!</v>
      </c>
      <c r="AS91" s="140" t="e">
        <f t="shared" si="10"/>
        <v>#DIV/0!</v>
      </c>
      <c r="AT91" s="136"/>
      <c r="AU91" s="136"/>
      <c r="AV91" s="467"/>
      <c r="AW91" s="468"/>
      <c r="AX91" s="480"/>
      <c r="AY91" s="480"/>
      <c r="AZ91" s="497"/>
      <c r="BA91" s="497"/>
      <c r="BB91" s="480"/>
      <c r="BC91" s="468"/>
      <c r="BD91" s="476"/>
      <c r="BE91" s="468"/>
      <c r="BF91" s="476"/>
      <c r="BG91" s="469"/>
      <c r="BH91" s="476"/>
      <c r="BI91" s="469"/>
      <c r="BJ91" s="476"/>
      <c r="BK91" s="468"/>
      <c r="BL91" s="476"/>
      <c r="BM91" s="468"/>
      <c r="BN91" s="476"/>
      <c r="BO91" s="468"/>
      <c r="BP91" s="480"/>
      <c r="BQ91" s="480"/>
      <c r="BR91" s="480"/>
      <c r="BS91" s="480"/>
      <c r="BT91" s="476"/>
      <c r="BU91" s="463"/>
      <c r="BV91" s="465"/>
      <c r="BW91" s="463"/>
      <c r="BX91" s="465"/>
    </row>
    <row r="92" spans="1:76" ht="17" customHeight="1" x14ac:dyDescent="0.35">
      <c r="A92" s="516"/>
      <c r="B92" s="483"/>
      <c r="C92" s="520"/>
      <c r="D92" s="490"/>
      <c r="E92" s="493"/>
      <c r="F92" s="138">
        <v>47</v>
      </c>
      <c r="G92" s="139">
        <f>'Anchor-Still'!L90</f>
        <v>0</v>
      </c>
      <c r="H92" s="140">
        <f>'Anchor-Still'!M90</f>
        <v>0</v>
      </c>
      <c r="I92" s="140">
        <f>'Anchor-Still'!N90</f>
        <v>0</v>
      </c>
      <c r="J92" s="140">
        <f>'Anchor-Still'!O90</f>
        <v>0</v>
      </c>
      <c r="K92" s="140">
        <f>(Summary!$C$58*H92+Summary!$C$59*I92+Summary!$C$60*J92)/Summary!$C$61</f>
        <v>0</v>
      </c>
      <c r="L92" s="140">
        <f>'Anchor-Still'!P90</f>
        <v>0</v>
      </c>
      <c r="M92" s="140">
        <f>'Anchor-Still'!Q90</f>
        <v>0</v>
      </c>
      <c r="N92" s="140">
        <f>'Anchor-Still'!R90</f>
        <v>0</v>
      </c>
      <c r="O92" s="140">
        <f>'Anchor-Still'!S90</f>
        <v>0</v>
      </c>
      <c r="P92" s="140">
        <f>'Anchor-Still'!T90</f>
        <v>0</v>
      </c>
      <c r="Q92" s="140">
        <f>'Anchor-Still'!U90</f>
        <v>0</v>
      </c>
      <c r="R92" s="140">
        <f>'Anchor-Still'!V90</f>
        <v>0</v>
      </c>
      <c r="S92" s="140">
        <f>'Anchor-Still'!W90</f>
        <v>0</v>
      </c>
      <c r="T92" s="140">
        <f>'Anchor-Still'!X90</f>
        <v>0</v>
      </c>
      <c r="U92" s="140">
        <f>10*LOG10(1/((Summary!$C$75/10^(R92/10)+Summary!$C$76/10^(S92/10)+Summary!$C$77/10^(T92/10))/Summary!$C$78))</f>
        <v>0</v>
      </c>
      <c r="V92" s="140">
        <f>'Anchor-Still'!Y90</f>
        <v>0</v>
      </c>
      <c r="W92" s="140">
        <f>'Anchor-Still'!Z90</f>
        <v>0</v>
      </c>
      <c r="X92" s="141">
        <f t="shared" si="7"/>
        <v>0</v>
      </c>
      <c r="Y92" s="133"/>
      <c r="Z92" s="139">
        <f>'Test-Still'!L90</f>
        <v>0</v>
      </c>
      <c r="AA92" s="140">
        <f>'Test-Still'!M90</f>
        <v>0</v>
      </c>
      <c r="AB92" s="140">
        <f>'Test-Still'!N90</f>
        <v>0</v>
      </c>
      <c r="AC92" s="140">
        <f>'Test-Still'!O90</f>
        <v>0</v>
      </c>
      <c r="AD92" s="140">
        <f>(Summary!$C$58*AA92+Summary!$C$59*AB92+Summary!$C$60*AC92)/Summary!$C$61</f>
        <v>0</v>
      </c>
      <c r="AE92" s="140">
        <f>'Test-Still'!P90</f>
        <v>0</v>
      </c>
      <c r="AF92" s="140">
        <f>'Test-Still'!Q90</f>
        <v>0</v>
      </c>
      <c r="AG92" s="140">
        <f>'Test-Still'!R90</f>
        <v>0</v>
      </c>
      <c r="AH92" s="140">
        <f>'Test-Still'!S90</f>
        <v>0</v>
      </c>
      <c r="AI92" s="140">
        <f>'Test-Still'!T90</f>
        <v>0</v>
      </c>
      <c r="AJ92" s="140">
        <f>'Test-Still'!U90</f>
        <v>0</v>
      </c>
      <c r="AK92" s="140">
        <f>'Test-Still'!V90</f>
        <v>0</v>
      </c>
      <c r="AL92" s="140">
        <f>'Test-Still'!W90</f>
        <v>0</v>
      </c>
      <c r="AM92" s="140">
        <f>'Test-Still'!X90</f>
        <v>0</v>
      </c>
      <c r="AN92" s="140">
        <f>10*LOG10(1/((Summary!$C$75/10^(AK92/10)+Summary!$C$76/10^(AL92/10)+Summary!$C$77/10^(AM92/10))/Summary!$C$78))</f>
        <v>0</v>
      </c>
      <c r="AO92" s="140">
        <f>'Test-Still'!Y90</f>
        <v>0</v>
      </c>
      <c r="AP92" s="140">
        <f>'Test-Still'!Z90</f>
        <v>0</v>
      </c>
      <c r="AQ92" s="141">
        <f t="shared" si="8"/>
        <v>0</v>
      </c>
      <c r="AR92" s="139" t="e">
        <f t="shared" si="9"/>
        <v>#DIV/0!</v>
      </c>
      <c r="AS92" s="140" t="e">
        <f t="shared" si="10"/>
        <v>#DIV/0!</v>
      </c>
      <c r="AT92" s="136"/>
      <c r="AU92" s="136"/>
      <c r="AV92" s="467" t="s">
        <v>123</v>
      </c>
      <c r="AW92" s="468" t="e" cm="1">
        <f t="array" ref="AW92">bdRateExtend($G90:$G93,H90:H93,$Z90:$Z93,AA90:AA93)</f>
        <v>#VALUE!</v>
      </c>
      <c r="AX92" s="480"/>
      <c r="AY92" s="480"/>
      <c r="AZ92" s="497"/>
      <c r="BA92" s="497"/>
      <c r="BB92" s="480"/>
      <c r="BC92" s="468" t="e" cm="1">
        <f t="array" ref="BC92">bdRateExtend($G90:$G93,L90:L93,$Z90:$Z93,AE90:AE93)</f>
        <v>#VALUE!</v>
      </c>
      <c r="BD92" s="476"/>
      <c r="BE92" s="468" t="e" cm="1">
        <f t="array" ref="BE92">bdRateExtend($G90:$G93,M90:M93,$Z90:$Z93,AF90:AF93)</f>
        <v>#VALUE!</v>
      </c>
      <c r="BF92" s="476"/>
      <c r="BG92" s="469" t="e" cm="1">
        <f t="array" ref="BG92">bdRateExtend($G90:$G93,N90:N93,$Z90:$Z93,AG90:AG93,"None", FALSE,1)</f>
        <v>#VALUE!</v>
      </c>
      <c r="BH92" s="476"/>
      <c r="BI92" s="469" t="e" cm="1">
        <f t="array" ref="BI92">bdRateExtend($G90:$G93,O90:O93,$Z90:$Z93,AH90:AH93,"None", FALSE,1)</f>
        <v>#VALUE!</v>
      </c>
      <c r="BJ92" s="476"/>
      <c r="BK92" s="468" t="e" cm="1">
        <f t="array" ref="BK92">bdRateExtend($G90:$G93,P90:P93,$Z90:$Z93,AI90:AI93)</f>
        <v>#VALUE!</v>
      </c>
      <c r="BL92" s="476"/>
      <c r="BM92" s="468" t="e" cm="1">
        <f t="array" ref="BM92">bdRateExtend($G90:$G93,Q90:Q93,$Z90:$Z93,AJ90:AJ93)</f>
        <v>#VALUE!</v>
      </c>
      <c r="BN92" s="476"/>
      <c r="BO92" s="468" t="e" cm="1">
        <f t="array" ref="BO92">bdRateExtend($G90:$G93,R90:R93,$Z90:$Z93,AK90:AK93)</f>
        <v>#VALUE!</v>
      </c>
      <c r="BP92" s="480"/>
      <c r="BQ92" s="480"/>
      <c r="BR92" s="480"/>
      <c r="BS92" s="480"/>
      <c r="BT92" s="476"/>
      <c r="BU92" s="463" cm="1">
        <f t="array" ref="BU92">testVMAFRange($G90:$G93,N90:N93,$Z90:$Z93,AG90:AG93)</f>
        <v>0</v>
      </c>
      <c r="BV92" s="465"/>
      <c r="BW92" s="463" cm="1">
        <f t="array" ref="BW92">testVMAFRange($G90:$G93,O90:O93,$Z90:$Z93,AH90:AH93)</f>
        <v>0</v>
      </c>
      <c r="BX92" s="465"/>
    </row>
    <row r="93" spans="1:76" ht="17" customHeight="1" thickBot="1" x14ac:dyDescent="0.4">
      <c r="A93" s="516"/>
      <c r="B93" s="518"/>
      <c r="C93" s="521"/>
      <c r="D93" s="522"/>
      <c r="E93" s="523"/>
      <c r="F93" s="144">
        <v>55</v>
      </c>
      <c r="G93" s="145">
        <f>'Anchor-Still'!L91</f>
        <v>0</v>
      </c>
      <c r="H93" s="146">
        <f>'Anchor-Still'!M91</f>
        <v>0</v>
      </c>
      <c r="I93" s="146">
        <f>'Anchor-Still'!N91</f>
        <v>0</v>
      </c>
      <c r="J93" s="146">
        <f>'Anchor-Still'!O91</f>
        <v>0</v>
      </c>
      <c r="K93" s="146">
        <f>(Summary!$C$58*H93+Summary!$C$59*I93+Summary!$C$60*J93)/Summary!$C$61</f>
        <v>0</v>
      </c>
      <c r="L93" s="146">
        <f>'Anchor-Still'!P91</f>
        <v>0</v>
      </c>
      <c r="M93" s="146">
        <f>'Anchor-Still'!Q91</f>
        <v>0</v>
      </c>
      <c r="N93" s="146">
        <f>'Anchor-Still'!R91</f>
        <v>0</v>
      </c>
      <c r="O93" s="146">
        <f>'Anchor-Still'!S91</f>
        <v>0</v>
      </c>
      <c r="P93" s="146">
        <f>'Anchor-Still'!T91</f>
        <v>0</v>
      </c>
      <c r="Q93" s="146">
        <f>'Anchor-Still'!U91</f>
        <v>0</v>
      </c>
      <c r="R93" s="146">
        <f>'Anchor-Still'!V91</f>
        <v>0</v>
      </c>
      <c r="S93" s="146">
        <f>'Anchor-Still'!W91</f>
        <v>0</v>
      </c>
      <c r="T93" s="146">
        <f>'Anchor-Still'!X91</f>
        <v>0</v>
      </c>
      <c r="U93" s="146">
        <f>10*LOG10(1/((Summary!$C$75/10^(R93/10)+Summary!$C$76/10^(S93/10)+Summary!$C$77/10^(T93/10))/Summary!$C$78))</f>
        <v>0</v>
      </c>
      <c r="V93" s="146">
        <f>'Anchor-Still'!Y91</f>
        <v>0</v>
      </c>
      <c r="W93" s="146">
        <f>'Anchor-Still'!Z91</f>
        <v>0</v>
      </c>
      <c r="X93" s="147">
        <f t="shared" si="7"/>
        <v>0</v>
      </c>
      <c r="Y93" s="133"/>
      <c r="Z93" s="145">
        <f>'Test-Still'!L91</f>
        <v>0</v>
      </c>
      <c r="AA93" s="146">
        <f>'Test-Still'!M91</f>
        <v>0</v>
      </c>
      <c r="AB93" s="146">
        <f>'Test-Still'!N91</f>
        <v>0</v>
      </c>
      <c r="AC93" s="146">
        <f>'Test-Still'!O91</f>
        <v>0</v>
      </c>
      <c r="AD93" s="146">
        <f>(Summary!$C$58*AA93+Summary!$C$59*AB93+Summary!$C$60*AC93)/Summary!$C$61</f>
        <v>0</v>
      </c>
      <c r="AE93" s="146">
        <f>'Test-Still'!P91</f>
        <v>0</v>
      </c>
      <c r="AF93" s="146">
        <f>'Test-Still'!Q91</f>
        <v>0</v>
      </c>
      <c r="AG93" s="146">
        <f>'Test-Still'!R91</f>
        <v>0</v>
      </c>
      <c r="AH93" s="146">
        <f>'Test-Still'!S91</f>
        <v>0</v>
      </c>
      <c r="AI93" s="146">
        <f>'Test-Still'!T91</f>
        <v>0</v>
      </c>
      <c r="AJ93" s="146">
        <f>'Test-Still'!U91</f>
        <v>0</v>
      </c>
      <c r="AK93" s="146">
        <f>'Test-Still'!V91</f>
        <v>0</v>
      </c>
      <c r="AL93" s="146">
        <f>'Test-Still'!W91</f>
        <v>0</v>
      </c>
      <c r="AM93" s="146">
        <f>'Test-Still'!X91</f>
        <v>0</v>
      </c>
      <c r="AN93" s="146">
        <f>10*LOG10(1/((Summary!$C$75/10^(AK93/10)+Summary!$C$76/10^(AL93/10)+Summary!$C$77/10^(AM93/10))/Summary!$C$78))</f>
        <v>0</v>
      </c>
      <c r="AO93" s="146">
        <f>'Test-Still'!Y91</f>
        <v>0</v>
      </c>
      <c r="AP93" s="146">
        <f>'Test-Still'!Z91</f>
        <v>0</v>
      </c>
      <c r="AQ93" s="147">
        <f t="shared" si="8"/>
        <v>0</v>
      </c>
      <c r="AR93" s="145" t="e">
        <f t="shared" si="9"/>
        <v>#DIV/0!</v>
      </c>
      <c r="AS93" s="146" t="e">
        <f t="shared" si="10"/>
        <v>#DIV/0!</v>
      </c>
      <c r="AT93" s="136"/>
      <c r="AU93" s="136"/>
      <c r="AV93" s="470"/>
      <c r="AW93" s="471"/>
      <c r="AX93" s="481"/>
      <c r="AY93" s="481"/>
      <c r="AZ93" s="498"/>
      <c r="BA93" s="498"/>
      <c r="BB93" s="481"/>
      <c r="BC93" s="471"/>
      <c r="BD93" s="477"/>
      <c r="BE93" s="471"/>
      <c r="BF93" s="477"/>
      <c r="BG93" s="472"/>
      <c r="BH93" s="477"/>
      <c r="BI93" s="472"/>
      <c r="BJ93" s="477"/>
      <c r="BK93" s="471"/>
      <c r="BL93" s="477"/>
      <c r="BM93" s="471"/>
      <c r="BN93" s="477"/>
      <c r="BO93" s="471"/>
      <c r="BP93" s="481"/>
      <c r="BQ93" s="481"/>
      <c r="BR93" s="481"/>
      <c r="BS93" s="481"/>
      <c r="BT93" s="477"/>
      <c r="BU93" s="473"/>
      <c r="BV93" s="466"/>
      <c r="BW93" s="473"/>
      <c r="BX93" s="466"/>
    </row>
    <row r="94" spans="1:76" ht="17" customHeight="1" x14ac:dyDescent="0.35">
      <c r="A94" s="516"/>
      <c r="B94" s="482" t="s">
        <v>161</v>
      </c>
      <c r="C94" s="519" t="s">
        <v>175</v>
      </c>
      <c r="D94" s="489"/>
      <c r="E94" s="492">
        <v>8</v>
      </c>
      <c r="F94" s="129">
        <v>15</v>
      </c>
      <c r="G94" s="130">
        <f>'Anchor-Still'!L92</f>
        <v>0</v>
      </c>
      <c r="H94" s="131">
        <f>'Anchor-Still'!M92</f>
        <v>0</v>
      </c>
      <c r="I94" s="131">
        <f>'Anchor-Still'!N92</f>
        <v>0</v>
      </c>
      <c r="J94" s="131">
        <f>'Anchor-Still'!O92</f>
        <v>0</v>
      </c>
      <c r="K94" s="131">
        <f>(Summary!$C$58*H94+Summary!$C$59*I94+Summary!$C$60*J94)/Summary!$C$61</f>
        <v>0</v>
      </c>
      <c r="L94" s="131">
        <f>'Anchor-Still'!P92</f>
        <v>0</v>
      </c>
      <c r="M94" s="131">
        <f>'Anchor-Still'!Q92</f>
        <v>0</v>
      </c>
      <c r="N94" s="131">
        <f>'Anchor-Still'!R92</f>
        <v>0</v>
      </c>
      <c r="O94" s="131">
        <f>'Anchor-Still'!S92</f>
        <v>0</v>
      </c>
      <c r="P94" s="131">
        <f>'Anchor-Still'!T92</f>
        <v>0</v>
      </c>
      <c r="Q94" s="131">
        <f>'Anchor-Still'!U92</f>
        <v>0</v>
      </c>
      <c r="R94" s="131">
        <f>'Anchor-Still'!V92</f>
        <v>0</v>
      </c>
      <c r="S94" s="131">
        <f>'Anchor-Still'!W92</f>
        <v>0</v>
      </c>
      <c r="T94" s="131">
        <f>'Anchor-Still'!X92</f>
        <v>0</v>
      </c>
      <c r="U94" s="131">
        <f>10*LOG10(1/((Summary!$C$75/10^(R94/10)+Summary!$C$76/10^(S94/10)+Summary!$C$77/10^(T94/10))/Summary!$C$78))</f>
        <v>0</v>
      </c>
      <c r="V94" s="131">
        <f>'Anchor-Still'!Y92</f>
        <v>0</v>
      </c>
      <c r="W94" s="131">
        <f>'Anchor-Still'!Z92</f>
        <v>0</v>
      </c>
      <c r="X94" s="132">
        <f t="shared" si="7"/>
        <v>0</v>
      </c>
      <c r="Y94" s="133"/>
      <c r="Z94" s="130">
        <f>'Test-Still'!L92</f>
        <v>0</v>
      </c>
      <c r="AA94" s="131">
        <f>'Test-Still'!M92</f>
        <v>0</v>
      </c>
      <c r="AB94" s="131">
        <f>'Test-Still'!N92</f>
        <v>0</v>
      </c>
      <c r="AC94" s="131">
        <f>'Test-Still'!O92</f>
        <v>0</v>
      </c>
      <c r="AD94" s="131">
        <f>(Summary!$C$58*AA94+Summary!$C$59*AB94+Summary!$C$60*AC94)/Summary!$C$61</f>
        <v>0</v>
      </c>
      <c r="AE94" s="131">
        <f>'Test-Still'!P92</f>
        <v>0</v>
      </c>
      <c r="AF94" s="131">
        <f>'Test-Still'!Q92</f>
        <v>0</v>
      </c>
      <c r="AG94" s="131">
        <f>'Test-Still'!R92</f>
        <v>0</v>
      </c>
      <c r="AH94" s="131">
        <f>'Test-Still'!S92</f>
        <v>0</v>
      </c>
      <c r="AI94" s="131">
        <f>'Test-Still'!T92</f>
        <v>0</v>
      </c>
      <c r="AJ94" s="131">
        <f>'Test-Still'!U92</f>
        <v>0</v>
      </c>
      <c r="AK94" s="131">
        <f>'Test-Still'!V92</f>
        <v>0</v>
      </c>
      <c r="AL94" s="131">
        <f>'Test-Still'!W92</f>
        <v>0</v>
      </c>
      <c r="AM94" s="131">
        <f>'Test-Still'!X92</f>
        <v>0</v>
      </c>
      <c r="AN94" s="131">
        <f>10*LOG10(1/((Summary!$C$75/10^(AK94/10)+Summary!$C$76/10^(AL94/10)+Summary!$C$77/10^(AM94/10))/Summary!$C$78))</f>
        <v>0</v>
      </c>
      <c r="AO94" s="131">
        <f>'Test-Still'!Y92</f>
        <v>0</v>
      </c>
      <c r="AP94" s="131">
        <f>'Test-Still'!Z92</f>
        <v>0</v>
      </c>
      <c r="AQ94" s="132">
        <f t="shared" si="8"/>
        <v>0</v>
      </c>
      <c r="AR94" s="130" t="e">
        <f t="shared" si="9"/>
        <v>#DIV/0!</v>
      </c>
      <c r="AS94" s="131" t="e">
        <f t="shared" si="10"/>
        <v>#DIV/0!</v>
      </c>
      <c r="AT94" s="136"/>
      <c r="AU94" s="136"/>
      <c r="AV94" s="495" t="s">
        <v>121</v>
      </c>
      <c r="AW94" s="478" t="e" cm="1">
        <f t="array" ref="AW94">bdRateExtend($G94:$G97,H94:H97,$Z94:$Z97,AA94:AA97)</f>
        <v>#VALUE!</v>
      </c>
      <c r="AX94" s="479" t="e" cm="1">
        <f t="array" ref="AX94">bdRateExtend($G94:$G99,H94:H99,$Z94:$Z99,AA94:AA99)</f>
        <v>#VALUE!</v>
      </c>
      <c r="AY94" s="479" t="e" cm="1">
        <f t="array" ref="AY94">bdRateExtend($G94:$G99,I94:I99,$Z94:$Z99,AB94:AB99)</f>
        <v>#VALUE!</v>
      </c>
      <c r="AZ94" s="496" t="e" cm="1">
        <f t="array" ref="AZ94">bdRateExtend($G94:$G99,J94:J99,$Z94:$Z99,AC94:AC99)</f>
        <v>#VALUE!</v>
      </c>
      <c r="BA94" s="496" t="e" cm="1">
        <f t="array" ref="BA94">bdRateExtend($G94:$G99,K94:K99,$Z94:$Z99,AD94:AD99)</f>
        <v>#VALUE!</v>
      </c>
      <c r="BB94" s="479" t="e">
        <f>(Summary!$C$89*AX94+Summary!$C$90*AY94+Summary!$C$91*AZ94)/Summary!$C$92</f>
        <v>#VALUE!</v>
      </c>
      <c r="BC94" s="478" t="e" cm="1">
        <f t="array" ref="BC94">bdRateExtend($G94:$G97,L94:L97,$Z94:$Z97,AE94:AE97)</f>
        <v>#VALUE!</v>
      </c>
      <c r="BD94" s="475" t="e" cm="1">
        <f t="array" ref="BD94">bdRateExtend($G94:$G99,L94:L99,$Z94:$Z99,AE94:AE99)</f>
        <v>#VALUE!</v>
      </c>
      <c r="BE94" s="478" t="e" cm="1">
        <f t="array" ref="BE94">bdRateExtend($G94:$G97,M94:M97,$Z94:$Z97,AF94:AF97)</f>
        <v>#VALUE!</v>
      </c>
      <c r="BF94" s="475" t="e" cm="1">
        <f t="array" ref="BF94">bdRateExtend($G94:$G99,M94:M99,$Z94:$Z99,AF94:AF99)</f>
        <v>#VALUE!</v>
      </c>
      <c r="BG94" s="474" t="e" cm="1">
        <f t="array" ref="BG94">bdRateExtend($G94:$G97,N94:N97,$Z94:$Z97,AG94:AG97,"None", FALSE,1)</f>
        <v>#VALUE!</v>
      </c>
      <c r="BH94" s="475" t="e" cm="1">
        <f t="array" ref="BH94">bdRateExtend($G94:$G99,N94:N99,$Z94:$Z99,AG94:AG99,"None", FALSE,1)</f>
        <v>#VALUE!</v>
      </c>
      <c r="BI94" s="474" t="e" cm="1">
        <f t="array" ref="BI94">bdRateExtend($G94:$G97,O94:O97,$Z94:$Z97,AH94:AH97,"None", FALSE,1)</f>
        <v>#VALUE!</v>
      </c>
      <c r="BJ94" s="475" t="e" cm="1">
        <f t="array" ref="BJ94">bdRateExtend($G94:$G99,O94:O99,$Z94:$Z99,AH94:AH99,"None", FALSE,1)</f>
        <v>#VALUE!</v>
      </c>
      <c r="BK94" s="478" t="e" cm="1">
        <f t="array" ref="BK94">bdRateExtend($G94:$G97,P94:P97,$Z94:$Z97,AI94:AI97)</f>
        <v>#VALUE!</v>
      </c>
      <c r="BL94" s="475" t="e" cm="1">
        <f t="array" ref="BL94">bdRateExtend($G94:$G99,P94:P99,$Z94:$Z99,AI94:AI99)</f>
        <v>#VALUE!</v>
      </c>
      <c r="BM94" s="478" t="e" cm="1">
        <f t="array" ref="BM94">bdRateExtend($G94:$G97,Q94:Q97,$Z94:$Z97,AJ94:AJ97)</f>
        <v>#VALUE!</v>
      </c>
      <c r="BN94" s="475" t="e" cm="1">
        <f t="array" ref="BN94">bdRateExtend($G94:$G99,Q94:Q99,$Z94:$Z99,AJ94:AJ99)</f>
        <v>#VALUE!</v>
      </c>
      <c r="BO94" s="478" t="e" cm="1">
        <f t="array" ref="BO94">bdRateExtend($G94:$G97,R94:R97,$Z94:$Z97,AK94:AK97)</f>
        <v>#VALUE!</v>
      </c>
      <c r="BP94" s="479" t="e" cm="1">
        <f t="array" ref="BP94">bdRateExtend($G94:$G99,R94:R99,$Z94:$Z99,AK94:AK99)</f>
        <v>#VALUE!</v>
      </c>
      <c r="BQ94" s="479" t="e" cm="1">
        <f t="array" ref="BQ94">bdRateExtend($G94:$G99,S94:S99,$Z94:$Z99,AL94:AL99)</f>
        <v>#VALUE!</v>
      </c>
      <c r="BR94" s="479" t="e" cm="1">
        <f t="array" ref="BR94">bdRateExtend($G94:$G99,T94:T99,$Z94:$Z99,AM94:AM99)</f>
        <v>#VALUE!</v>
      </c>
      <c r="BS94" s="479" t="e" cm="1">
        <f t="array" ref="BS94">bdRateExtend($G94:$G99,U94:U99,$Z94:$Z99,AN94:AN99)</f>
        <v>#VALUE!</v>
      </c>
      <c r="BT94" s="576" t="e">
        <f>(Summary!$C$103*BP94+Summary!$C$104*BQ94+Summary!$C$105*BR94)/Summary!$C$106</f>
        <v>#VALUE!</v>
      </c>
      <c r="BU94" s="462" cm="1">
        <f t="array" ref="BU94">testVMAFRange($G94:$G97,N94:N97,$Z94:$Z97,AG94:AG97)</f>
        <v>0</v>
      </c>
      <c r="BV94" s="464" cm="1">
        <f t="array" ref="BV94">testVMAFRange($G94:$G99,N94:N99,$Z94:$Z99,AG94:AG99)</f>
        <v>0</v>
      </c>
      <c r="BW94" s="462" cm="1">
        <f t="array" ref="BW94">testVMAFRange($G94:$G97,O94:O97,$Z94:$Z97,AH94:AH97)</f>
        <v>0</v>
      </c>
      <c r="BX94" s="464" cm="1">
        <f t="array" ref="BX94">testVMAFRange($G94:$G99,O94:O99,$Z94:$Z99,AH94:AH99)</f>
        <v>0</v>
      </c>
    </row>
    <row r="95" spans="1:76" ht="17" customHeight="1" x14ac:dyDescent="0.35">
      <c r="A95" s="516"/>
      <c r="B95" s="483"/>
      <c r="C95" s="520"/>
      <c r="D95" s="490"/>
      <c r="E95" s="493"/>
      <c r="F95" s="138">
        <v>23</v>
      </c>
      <c r="G95" s="139">
        <f>'Anchor-Still'!L93</f>
        <v>0</v>
      </c>
      <c r="H95" s="140">
        <f>'Anchor-Still'!M93</f>
        <v>0</v>
      </c>
      <c r="I95" s="140">
        <f>'Anchor-Still'!N93</f>
        <v>0</v>
      </c>
      <c r="J95" s="140">
        <f>'Anchor-Still'!O93</f>
        <v>0</v>
      </c>
      <c r="K95" s="140">
        <f>(Summary!$C$58*H95+Summary!$C$59*I95+Summary!$C$60*J95)/Summary!$C$61</f>
        <v>0</v>
      </c>
      <c r="L95" s="140">
        <f>'Anchor-Still'!P93</f>
        <v>0</v>
      </c>
      <c r="M95" s="140">
        <f>'Anchor-Still'!Q93</f>
        <v>0</v>
      </c>
      <c r="N95" s="140">
        <f>'Anchor-Still'!R93</f>
        <v>0</v>
      </c>
      <c r="O95" s="140">
        <f>'Anchor-Still'!S93</f>
        <v>0</v>
      </c>
      <c r="P95" s="140">
        <f>'Anchor-Still'!T93</f>
        <v>0</v>
      </c>
      <c r="Q95" s="140">
        <f>'Anchor-Still'!U93</f>
        <v>0</v>
      </c>
      <c r="R95" s="140">
        <f>'Anchor-Still'!V93</f>
        <v>0</v>
      </c>
      <c r="S95" s="140">
        <f>'Anchor-Still'!W93</f>
        <v>0</v>
      </c>
      <c r="T95" s="140">
        <f>'Anchor-Still'!X93</f>
        <v>0</v>
      </c>
      <c r="U95" s="140">
        <f>10*LOG10(1/((Summary!$C$75/10^(R95/10)+Summary!$C$76/10^(S95/10)+Summary!$C$77/10^(T95/10))/Summary!$C$78))</f>
        <v>0</v>
      </c>
      <c r="V95" s="140">
        <f>'Anchor-Still'!Y93</f>
        <v>0</v>
      </c>
      <c r="W95" s="140">
        <f>'Anchor-Still'!Z93</f>
        <v>0</v>
      </c>
      <c r="X95" s="141">
        <f t="shared" si="7"/>
        <v>0</v>
      </c>
      <c r="Y95" s="133"/>
      <c r="Z95" s="139">
        <f>'Test-Still'!L93</f>
        <v>0</v>
      </c>
      <c r="AA95" s="140">
        <f>'Test-Still'!M93</f>
        <v>0</v>
      </c>
      <c r="AB95" s="140">
        <f>'Test-Still'!N93</f>
        <v>0</v>
      </c>
      <c r="AC95" s="140">
        <f>'Test-Still'!O93</f>
        <v>0</v>
      </c>
      <c r="AD95" s="140">
        <f>(Summary!$C$58*AA95+Summary!$C$59*AB95+Summary!$C$60*AC95)/Summary!$C$61</f>
        <v>0</v>
      </c>
      <c r="AE95" s="140">
        <f>'Test-Still'!P93</f>
        <v>0</v>
      </c>
      <c r="AF95" s="140">
        <f>'Test-Still'!Q93</f>
        <v>0</v>
      </c>
      <c r="AG95" s="140">
        <f>'Test-Still'!R93</f>
        <v>0</v>
      </c>
      <c r="AH95" s="140">
        <f>'Test-Still'!S93</f>
        <v>0</v>
      </c>
      <c r="AI95" s="140">
        <f>'Test-Still'!T93</f>
        <v>0</v>
      </c>
      <c r="AJ95" s="140">
        <f>'Test-Still'!U93</f>
        <v>0</v>
      </c>
      <c r="AK95" s="140">
        <f>'Test-Still'!V93</f>
        <v>0</v>
      </c>
      <c r="AL95" s="140">
        <f>'Test-Still'!W93</f>
        <v>0</v>
      </c>
      <c r="AM95" s="140">
        <f>'Test-Still'!X93</f>
        <v>0</v>
      </c>
      <c r="AN95" s="140">
        <f>10*LOG10(1/((Summary!$C$75/10^(AK95/10)+Summary!$C$76/10^(AL95/10)+Summary!$C$77/10^(AM95/10))/Summary!$C$78))</f>
        <v>0</v>
      </c>
      <c r="AO95" s="140">
        <f>'Test-Still'!Y93</f>
        <v>0</v>
      </c>
      <c r="AP95" s="140">
        <f>'Test-Still'!Z93</f>
        <v>0</v>
      </c>
      <c r="AQ95" s="141">
        <f t="shared" si="8"/>
        <v>0</v>
      </c>
      <c r="AR95" s="139" t="e">
        <f t="shared" si="9"/>
        <v>#DIV/0!</v>
      </c>
      <c r="AS95" s="140" t="e">
        <f t="shared" si="10"/>
        <v>#DIV/0!</v>
      </c>
      <c r="AT95" s="136"/>
      <c r="AU95" s="136"/>
      <c r="AV95" s="467"/>
      <c r="AW95" s="468"/>
      <c r="AX95" s="480"/>
      <c r="AY95" s="480"/>
      <c r="AZ95" s="497"/>
      <c r="BA95" s="497"/>
      <c r="BB95" s="480"/>
      <c r="BC95" s="468"/>
      <c r="BD95" s="476"/>
      <c r="BE95" s="468"/>
      <c r="BF95" s="476"/>
      <c r="BG95" s="469"/>
      <c r="BH95" s="476"/>
      <c r="BI95" s="469"/>
      <c r="BJ95" s="476"/>
      <c r="BK95" s="468"/>
      <c r="BL95" s="476"/>
      <c r="BM95" s="468"/>
      <c r="BN95" s="476"/>
      <c r="BO95" s="468"/>
      <c r="BP95" s="480"/>
      <c r="BQ95" s="480"/>
      <c r="BR95" s="480"/>
      <c r="BS95" s="480"/>
      <c r="BT95" s="476"/>
      <c r="BU95" s="463"/>
      <c r="BV95" s="465"/>
      <c r="BW95" s="463"/>
      <c r="BX95" s="465"/>
    </row>
    <row r="96" spans="1:76" ht="17" customHeight="1" x14ac:dyDescent="0.35">
      <c r="A96" s="516"/>
      <c r="B96" s="483"/>
      <c r="C96" s="520"/>
      <c r="D96" s="490"/>
      <c r="E96" s="493"/>
      <c r="F96" s="138">
        <v>31</v>
      </c>
      <c r="G96" s="139">
        <f>'Anchor-Still'!L94</f>
        <v>0</v>
      </c>
      <c r="H96" s="140">
        <f>'Anchor-Still'!M94</f>
        <v>0</v>
      </c>
      <c r="I96" s="140">
        <f>'Anchor-Still'!N94</f>
        <v>0</v>
      </c>
      <c r="J96" s="140">
        <f>'Anchor-Still'!O94</f>
        <v>0</v>
      </c>
      <c r="K96" s="140">
        <f>(Summary!$C$58*H96+Summary!$C$59*I96+Summary!$C$60*J96)/Summary!$C$61</f>
        <v>0</v>
      </c>
      <c r="L96" s="140">
        <f>'Anchor-Still'!P94</f>
        <v>0</v>
      </c>
      <c r="M96" s="140">
        <f>'Anchor-Still'!Q94</f>
        <v>0</v>
      </c>
      <c r="N96" s="140">
        <f>'Anchor-Still'!R94</f>
        <v>0</v>
      </c>
      <c r="O96" s="140">
        <f>'Anchor-Still'!S94</f>
        <v>0</v>
      </c>
      <c r="P96" s="140">
        <f>'Anchor-Still'!T94</f>
        <v>0</v>
      </c>
      <c r="Q96" s="140">
        <f>'Anchor-Still'!U94</f>
        <v>0</v>
      </c>
      <c r="R96" s="140">
        <f>'Anchor-Still'!V94</f>
        <v>0</v>
      </c>
      <c r="S96" s="140">
        <f>'Anchor-Still'!W94</f>
        <v>0</v>
      </c>
      <c r="T96" s="140">
        <f>'Anchor-Still'!X94</f>
        <v>0</v>
      </c>
      <c r="U96" s="140">
        <f>10*LOG10(1/((Summary!$C$75/10^(R96/10)+Summary!$C$76/10^(S96/10)+Summary!$C$77/10^(T96/10))/Summary!$C$78))</f>
        <v>0</v>
      </c>
      <c r="V96" s="140">
        <f>'Anchor-Still'!Y94</f>
        <v>0</v>
      </c>
      <c r="W96" s="140">
        <f>'Anchor-Still'!Z94</f>
        <v>0</v>
      </c>
      <c r="X96" s="141">
        <f t="shared" si="7"/>
        <v>0</v>
      </c>
      <c r="Y96" s="133"/>
      <c r="Z96" s="139">
        <f>'Test-Still'!L94</f>
        <v>0</v>
      </c>
      <c r="AA96" s="140">
        <f>'Test-Still'!M94</f>
        <v>0</v>
      </c>
      <c r="AB96" s="140">
        <f>'Test-Still'!N94</f>
        <v>0</v>
      </c>
      <c r="AC96" s="140">
        <f>'Test-Still'!O94</f>
        <v>0</v>
      </c>
      <c r="AD96" s="140">
        <f>(Summary!$C$58*AA96+Summary!$C$59*AB96+Summary!$C$60*AC96)/Summary!$C$61</f>
        <v>0</v>
      </c>
      <c r="AE96" s="140">
        <f>'Test-Still'!P94</f>
        <v>0</v>
      </c>
      <c r="AF96" s="140">
        <f>'Test-Still'!Q94</f>
        <v>0</v>
      </c>
      <c r="AG96" s="140">
        <f>'Test-Still'!R94</f>
        <v>0</v>
      </c>
      <c r="AH96" s="140">
        <f>'Test-Still'!S94</f>
        <v>0</v>
      </c>
      <c r="AI96" s="140">
        <f>'Test-Still'!T94</f>
        <v>0</v>
      </c>
      <c r="AJ96" s="140">
        <f>'Test-Still'!U94</f>
        <v>0</v>
      </c>
      <c r="AK96" s="140">
        <f>'Test-Still'!V94</f>
        <v>0</v>
      </c>
      <c r="AL96" s="140">
        <f>'Test-Still'!W94</f>
        <v>0</v>
      </c>
      <c r="AM96" s="140">
        <f>'Test-Still'!X94</f>
        <v>0</v>
      </c>
      <c r="AN96" s="140">
        <f>10*LOG10(1/((Summary!$C$75/10^(AK96/10)+Summary!$C$76/10^(AL96/10)+Summary!$C$77/10^(AM96/10))/Summary!$C$78))</f>
        <v>0</v>
      </c>
      <c r="AO96" s="140">
        <f>'Test-Still'!Y94</f>
        <v>0</v>
      </c>
      <c r="AP96" s="140">
        <f>'Test-Still'!Z94</f>
        <v>0</v>
      </c>
      <c r="AQ96" s="141">
        <f t="shared" si="8"/>
        <v>0</v>
      </c>
      <c r="AR96" s="139" t="e">
        <f t="shared" si="9"/>
        <v>#DIV/0!</v>
      </c>
      <c r="AS96" s="140" t="e">
        <f t="shared" si="10"/>
        <v>#DIV/0!</v>
      </c>
      <c r="AT96" s="136"/>
      <c r="AU96" s="136"/>
      <c r="AV96" s="467" t="s">
        <v>122</v>
      </c>
      <c r="AW96" s="468" t="e" cm="1">
        <f t="array" ref="AW96">bdRateExtend($G95:$G98,H95:H98,$Z95:$Z98,AA95:AA98)</f>
        <v>#VALUE!</v>
      </c>
      <c r="AX96" s="480"/>
      <c r="AY96" s="480"/>
      <c r="AZ96" s="497"/>
      <c r="BA96" s="497"/>
      <c r="BB96" s="480"/>
      <c r="BC96" s="468" t="e" cm="1">
        <f t="array" ref="BC96">bdRateExtend($G95:$G98,L95:L98,$Z95:$Z98,AE95:AE98)</f>
        <v>#VALUE!</v>
      </c>
      <c r="BD96" s="476"/>
      <c r="BE96" s="468" t="e" cm="1">
        <f t="array" ref="BE96">bdRateExtend($G95:$G98,M95:M98,$Z95:$Z98,AF95:AF98)</f>
        <v>#VALUE!</v>
      </c>
      <c r="BF96" s="476"/>
      <c r="BG96" s="469" t="e" cm="1">
        <f t="array" ref="BG96">bdRateExtend($G95:$G98,N95:N98,$Z95:$Z98,AG95:AG98,"None", FALSE,1)</f>
        <v>#VALUE!</v>
      </c>
      <c r="BH96" s="476"/>
      <c r="BI96" s="469" t="e" cm="1">
        <f t="array" ref="BI96">bdRateExtend($G95:$G98,O95:O98,$Z95:$Z98,AH95:AH98,"None", FALSE,1)</f>
        <v>#VALUE!</v>
      </c>
      <c r="BJ96" s="476"/>
      <c r="BK96" s="468" t="e" cm="1">
        <f t="array" ref="BK96">bdRateExtend($G95:$G98,P95:P98,$Z95:$Z98,AI95:AI98)</f>
        <v>#VALUE!</v>
      </c>
      <c r="BL96" s="476"/>
      <c r="BM96" s="468" t="e" cm="1">
        <f t="array" ref="BM96">bdRateExtend($G95:$G98,Q95:Q98,$Z95:$Z98,AJ95:AJ98)</f>
        <v>#VALUE!</v>
      </c>
      <c r="BN96" s="476"/>
      <c r="BO96" s="468" t="e" cm="1">
        <f t="array" ref="BO96">bdRateExtend($G95:$G98,R95:R98,$Z95:$Z98,AK95:AK98)</f>
        <v>#VALUE!</v>
      </c>
      <c r="BP96" s="480"/>
      <c r="BQ96" s="480"/>
      <c r="BR96" s="480"/>
      <c r="BS96" s="480"/>
      <c r="BT96" s="476"/>
      <c r="BU96" s="463" cm="1">
        <f t="array" ref="BU96">testVMAFRange($G95:$G98,N95:N98,$Z95:$Z98,AG95:AG98)</f>
        <v>0</v>
      </c>
      <c r="BV96" s="465"/>
      <c r="BW96" s="463" cm="1">
        <f t="array" ref="BW96">testVMAFRange($G95:$G98,O95:O98,$Z95:$Z98,AH95:AH98)</f>
        <v>0</v>
      </c>
      <c r="BX96" s="465"/>
    </row>
    <row r="97" spans="1:76" ht="17" customHeight="1" x14ac:dyDescent="0.35">
      <c r="A97" s="516"/>
      <c r="B97" s="483"/>
      <c r="C97" s="520"/>
      <c r="D97" s="490"/>
      <c r="E97" s="493"/>
      <c r="F97" s="138">
        <v>39</v>
      </c>
      <c r="G97" s="139">
        <f>'Anchor-Still'!L95</f>
        <v>0</v>
      </c>
      <c r="H97" s="140">
        <f>'Anchor-Still'!M95</f>
        <v>0</v>
      </c>
      <c r="I97" s="140">
        <f>'Anchor-Still'!N95</f>
        <v>0</v>
      </c>
      <c r="J97" s="140">
        <f>'Anchor-Still'!O95</f>
        <v>0</v>
      </c>
      <c r="K97" s="140">
        <f>(Summary!$C$58*H97+Summary!$C$59*I97+Summary!$C$60*J97)/Summary!$C$61</f>
        <v>0</v>
      </c>
      <c r="L97" s="140">
        <f>'Anchor-Still'!P95</f>
        <v>0</v>
      </c>
      <c r="M97" s="140">
        <f>'Anchor-Still'!Q95</f>
        <v>0</v>
      </c>
      <c r="N97" s="140">
        <f>'Anchor-Still'!R95</f>
        <v>0</v>
      </c>
      <c r="O97" s="140">
        <f>'Anchor-Still'!S95</f>
        <v>0</v>
      </c>
      <c r="P97" s="140">
        <f>'Anchor-Still'!T95</f>
        <v>0</v>
      </c>
      <c r="Q97" s="140">
        <f>'Anchor-Still'!U95</f>
        <v>0</v>
      </c>
      <c r="R97" s="140">
        <f>'Anchor-Still'!V95</f>
        <v>0</v>
      </c>
      <c r="S97" s="140">
        <f>'Anchor-Still'!W95</f>
        <v>0</v>
      </c>
      <c r="T97" s="140">
        <f>'Anchor-Still'!X95</f>
        <v>0</v>
      </c>
      <c r="U97" s="140">
        <f>10*LOG10(1/((Summary!$C$75/10^(R97/10)+Summary!$C$76/10^(S97/10)+Summary!$C$77/10^(T97/10))/Summary!$C$78))</f>
        <v>0</v>
      </c>
      <c r="V97" s="140">
        <f>'Anchor-Still'!Y95</f>
        <v>0</v>
      </c>
      <c r="W97" s="140">
        <f>'Anchor-Still'!Z95</f>
        <v>0</v>
      </c>
      <c r="X97" s="141">
        <f t="shared" si="7"/>
        <v>0</v>
      </c>
      <c r="Y97" s="133"/>
      <c r="Z97" s="139">
        <f>'Test-Still'!L95</f>
        <v>0</v>
      </c>
      <c r="AA97" s="140">
        <f>'Test-Still'!M95</f>
        <v>0</v>
      </c>
      <c r="AB97" s="140">
        <f>'Test-Still'!N95</f>
        <v>0</v>
      </c>
      <c r="AC97" s="140">
        <f>'Test-Still'!O95</f>
        <v>0</v>
      </c>
      <c r="AD97" s="140">
        <f>(Summary!$C$58*AA97+Summary!$C$59*AB97+Summary!$C$60*AC97)/Summary!$C$61</f>
        <v>0</v>
      </c>
      <c r="AE97" s="140">
        <f>'Test-Still'!P95</f>
        <v>0</v>
      </c>
      <c r="AF97" s="140">
        <f>'Test-Still'!Q95</f>
        <v>0</v>
      </c>
      <c r="AG97" s="140">
        <f>'Test-Still'!R95</f>
        <v>0</v>
      </c>
      <c r="AH97" s="140">
        <f>'Test-Still'!S95</f>
        <v>0</v>
      </c>
      <c r="AI97" s="140">
        <f>'Test-Still'!T95</f>
        <v>0</v>
      </c>
      <c r="AJ97" s="140">
        <f>'Test-Still'!U95</f>
        <v>0</v>
      </c>
      <c r="AK97" s="140">
        <f>'Test-Still'!V95</f>
        <v>0</v>
      </c>
      <c r="AL97" s="140">
        <f>'Test-Still'!W95</f>
        <v>0</v>
      </c>
      <c r="AM97" s="140">
        <f>'Test-Still'!X95</f>
        <v>0</v>
      </c>
      <c r="AN97" s="140">
        <f>10*LOG10(1/((Summary!$C$75/10^(AK97/10)+Summary!$C$76/10^(AL97/10)+Summary!$C$77/10^(AM97/10))/Summary!$C$78))</f>
        <v>0</v>
      </c>
      <c r="AO97" s="140">
        <f>'Test-Still'!Y95</f>
        <v>0</v>
      </c>
      <c r="AP97" s="140">
        <f>'Test-Still'!Z95</f>
        <v>0</v>
      </c>
      <c r="AQ97" s="141">
        <f t="shared" si="8"/>
        <v>0</v>
      </c>
      <c r="AR97" s="139" t="e">
        <f t="shared" si="9"/>
        <v>#DIV/0!</v>
      </c>
      <c r="AS97" s="140" t="e">
        <f t="shared" si="10"/>
        <v>#DIV/0!</v>
      </c>
      <c r="AT97" s="136"/>
      <c r="AU97" s="136"/>
      <c r="AV97" s="467"/>
      <c r="AW97" s="468"/>
      <c r="AX97" s="480"/>
      <c r="AY97" s="480"/>
      <c r="AZ97" s="497"/>
      <c r="BA97" s="497"/>
      <c r="BB97" s="480"/>
      <c r="BC97" s="468"/>
      <c r="BD97" s="476"/>
      <c r="BE97" s="468"/>
      <c r="BF97" s="476"/>
      <c r="BG97" s="469"/>
      <c r="BH97" s="476"/>
      <c r="BI97" s="469"/>
      <c r="BJ97" s="476"/>
      <c r="BK97" s="468"/>
      <c r="BL97" s="476"/>
      <c r="BM97" s="468"/>
      <c r="BN97" s="476"/>
      <c r="BO97" s="468"/>
      <c r="BP97" s="480"/>
      <c r="BQ97" s="480"/>
      <c r="BR97" s="480"/>
      <c r="BS97" s="480"/>
      <c r="BT97" s="476"/>
      <c r="BU97" s="463"/>
      <c r="BV97" s="465"/>
      <c r="BW97" s="463"/>
      <c r="BX97" s="465"/>
    </row>
    <row r="98" spans="1:76" ht="17" customHeight="1" x14ac:dyDescent="0.35">
      <c r="A98" s="516"/>
      <c r="B98" s="483"/>
      <c r="C98" s="520"/>
      <c r="D98" s="490"/>
      <c r="E98" s="493"/>
      <c r="F98" s="138">
        <v>47</v>
      </c>
      <c r="G98" s="139">
        <f>'Anchor-Still'!L96</f>
        <v>0</v>
      </c>
      <c r="H98" s="140">
        <f>'Anchor-Still'!M96</f>
        <v>0</v>
      </c>
      <c r="I98" s="140">
        <f>'Anchor-Still'!N96</f>
        <v>0</v>
      </c>
      <c r="J98" s="140">
        <f>'Anchor-Still'!O96</f>
        <v>0</v>
      </c>
      <c r="K98" s="140">
        <f>(Summary!$C$58*H98+Summary!$C$59*I98+Summary!$C$60*J98)/Summary!$C$61</f>
        <v>0</v>
      </c>
      <c r="L98" s="140">
        <f>'Anchor-Still'!P96</f>
        <v>0</v>
      </c>
      <c r="M98" s="140">
        <f>'Anchor-Still'!Q96</f>
        <v>0</v>
      </c>
      <c r="N98" s="140">
        <f>'Anchor-Still'!R96</f>
        <v>0</v>
      </c>
      <c r="O98" s="140">
        <f>'Anchor-Still'!S96</f>
        <v>0</v>
      </c>
      <c r="P98" s="140">
        <f>'Anchor-Still'!T96</f>
        <v>0</v>
      </c>
      <c r="Q98" s="140">
        <f>'Anchor-Still'!U96</f>
        <v>0</v>
      </c>
      <c r="R98" s="140">
        <f>'Anchor-Still'!V96</f>
        <v>0</v>
      </c>
      <c r="S98" s="140">
        <f>'Anchor-Still'!W96</f>
        <v>0</v>
      </c>
      <c r="T98" s="140">
        <f>'Anchor-Still'!X96</f>
        <v>0</v>
      </c>
      <c r="U98" s="140">
        <f>10*LOG10(1/((Summary!$C$75/10^(R98/10)+Summary!$C$76/10^(S98/10)+Summary!$C$77/10^(T98/10))/Summary!$C$78))</f>
        <v>0</v>
      </c>
      <c r="V98" s="140">
        <f>'Anchor-Still'!Y96</f>
        <v>0</v>
      </c>
      <c r="W98" s="140">
        <f>'Anchor-Still'!Z96</f>
        <v>0</v>
      </c>
      <c r="X98" s="141">
        <f t="shared" si="7"/>
        <v>0</v>
      </c>
      <c r="Y98" s="133"/>
      <c r="Z98" s="139">
        <f>'Test-Still'!L96</f>
        <v>0</v>
      </c>
      <c r="AA98" s="140">
        <f>'Test-Still'!M96</f>
        <v>0</v>
      </c>
      <c r="AB98" s="140">
        <f>'Test-Still'!N96</f>
        <v>0</v>
      </c>
      <c r="AC98" s="140">
        <f>'Test-Still'!O96</f>
        <v>0</v>
      </c>
      <c r="AD98" s="140">
        <f>(Summary!$C$58*AA98+Summary!$C$59*AB98+Summary!$C$60*AC98)/Summary!$C$61</f>
        <v>0</v>
      </c>
      <c r="AE98" s="140">
        <f>'Test-Still'!P96</f>
        <v>0</v>
      </c>
      <c r="AF98" s="140">
        <f>'Test-Still'!Q96</f>
        <v>0</v>
      </c>
      <c r="AG98" s="140">
        <f>'Test-Still'!R96</f>
        <v>0</v>
      </c>
      <c r="AH98" s="140">
        <f>'Test-Still'!S96</f>
        <v>0</v>
      </c>
      <c r="AI98" s="140">
        <f>'Test-Still'!T96</f>
        <v>0</v>
      </c>
      <c r="AJ98" s="140">
        <f>'Test-Still'!U96</f>
        <v>0</v>
      </c>
      <c r="AK98" s="140">
        <f>'Test-Still'!V96</f>
        <v>0</v>
      </c>
      <c r="AL98" s="140">
        <f>'Test-Still'!W96</f>
        <v>0</v>
      </c>
      <c r="AM98" s="140">
        <f>'Test-Still'!X96</f>
        <v>0</v>
      </c>
      <c r="AN98" s="140">
        <f>10*LOG10(1/((Summary!$C$75/10^(AK98/10)+Summary!$C$76/10^(AL98/10)+Summary!$C$77/10^(AM98/10))/Summary!$C$78))</f>
        <v>0</v>
      </c>
      <c r="AO98" s="140">
        <f>'Test-Still'!Y96</f>
        <v>0</v>
      </c>
      <c r="AP98" s="140">
        <f>'Test-Still'!Z96</f>
        <v>0</v>
      </c>
      <c r="AQ98" s="141">
        <f t="shared" si="8"/>
        <v>0</v>
      </c>
      <c r="AR98" s="139" t="e">
        <f t="shared" si="9"/>
        <v>#DIV/0!</v>
      </c>
      <c r="AS98" s="140" t="e">
        <f t="shared" si="10"/>
        <v>#DIV/0!</v>
      </c>
      <c r="AT98" s="136"/>
      <c r="AU98" s="136"/>
      <c r="AV98" s="467" t="s">
        <v>123</v>
      </c>
      <c r="AW98" s="468" t="e" cm="1">
        <f t="array" ref="AW98">bdRateExtend($G96:$G99,H96:H99,$Z96:$Z99,AA96:AA99)</f>
        <v>#VALUE!</v>
      </c>
      <c r="AX98" s="480"/>
      <c r="AY98" s="480"/>
      <c r="AZ98" s="497"/>
      <c r="BA98" s="497"/>
      <c r="BB98" s="480"/>
      <c r="BC98" s="468" t="e" cm="1">
        <f t="array" ref="BC98">bdRateExtend($G96:$G99,L96:L99,$Z96:$Z99,AE96:AE99)</f>
        <v>#VALUE!</v>
      </c>
      <c r="BD98" s="476"/>
      <c r="BE98" s="468" t="e" cm="1">
        <f t="array" ref="BE98">bdRateExtend($G96:$G99,M96:M99,$Z96:$Z99,AF96:AF99)</f>
        <v>#VALUE!</v>
      </c>
      <c r="BF98" s="476"/>
      <c r="BG98" s="469" t="e" cm="1">
        <f t="array" ref="BG98">bdRateExtend($G96:$G99,N96:N99,$Z96:$Z99,AG96:AG99,"None", FALSE,1)</f>
        <v>#VALUE!</v>
      </c>
      <c r="BH98" s="476"/>
      <c r="BI98" s="469" t="e" cm="1">
        <f t="array" ref="BI98">bdRateExtend($G96:$G99,O96:O99,$Z96:$Z99,AH96:AH99,"None", FALSE,1)</f>
        <v>#VALUE!</v>
      </c>
      <c r="BJ98" s="476"/>
      <c r="BK98" s="468" t="e" cm="1">
        <f t="array" ref="BK98">bdRateExtend($G96:$G99,P96:P99,$Z96:$Z99,AI96:AI99)</f>
        <v>#VALUE!</v>
      </c>
      <c r="BL98" s="476"/>
      <c r="BM98" s="468" t="e" cm="1">
        <f t="array" ref="BM98">bdRateExtend($G96:$G99,Q96:Q99,$Z96:$Z99,AJ96:AJ99)</f>
        <v>#VALUE!</v>
      </c>
      <c r="BN98" s="476"/>
      <c r="BO98" s="468" t="e" cm="1">
        <f t="array" ref="BO98">bdRateExtend($G96:$G99,R96:R99,$Z96:$Z99,AK96:AK99)</f>
        <v>#VALUE!</v>
      </c>
      <c r="BP98" s="480"/>
      <c r="BQ98" s="480"/>
      <c r="BR98" s="480"/>
      <c r="BS98" s="480"/>
      <c r="BT98" s="476"/>
      <c r="BU98" s="463" cm="1">
        <f t="array" ref="BU98">testVMAFRange($G96:$G99,N96:N99,$Z96:$Z99,AG96:AG99)</f>
        <v>0</v>
      </c>
      <c r="BV98" s="465"/>
      <c r="BW98" s="463" cm="1">
        <f t="array" ref="BW98">testVMAFRange($G96:$G99,O96:O99,$Z96:$Z99,AH96:AH99)</f>
        <v>0</v>
      </c>
      <c r="BX98" s="465"/>
    </row>
    <row r="99" spans="1:76" ht="17" customHeight="1" thickBot="1" x14ac:dyDescent="0.4">
      <c r="A99" s="516"/>
      <c r="B99" s="518"/>
      <c r="C99" s="521"/>
      <c r="D99" s="522"/>
      <c r="E99" s="523"/>
      <c r="F99" s="144">
        <v>55</v>
      </c>
      <c r="G99" s="145">
        <f>'Anchor-Still'!L97</f>
        <v>0</v>
      </c>
      <c r="H99" s="146">
        <f>'Anchor-Still'!M97</f>
        <v>0</v>
      </c>
      <c r="I99" s="146">
        <f>'Anchor-Still'!N97</f>
        <v>0</v>
      </c>
      <c r="J99" s="146">
        <f>'Anchor-Still'!O97</f>
        <v>0</v>
      </c>
      <c r="K99" s="146">
        <f>(Summary!$C$58*H99+Summary!$C$59*I99+Summary!$C$60*J99)/Summary!$C$61</f>
        <v>0</v>
      </c>
      <c r="L99" s="146">
        <f>'Anchor-Still'!P97</f>
        <v>0</v>
      </c>
      <c r="M99" s="146">
        <f>'Anchor-Still'!Q97</f>
        <v>0</v>
      </c>
      <c r="N99" s="146">
        <f>'Anchor-Still'!R97</f>
        <v>0</v>
      </c>
      <c r="O99" s="146">
        <f>'Anchor-Still'!S97</f>
        <v>0</v>
      </c>
      <c r="P99" s="146">
        <f>'Anchor-Still'!T97</f>
        <v>0</v>
      </c>
      <c r="Q99" s="146">
        <f>'Anchor-Still'!U97</f>
        <v>0</v>
      </c>
      <c r="R99" s="146">
        <f>'Anchor-Still'!V97</f>
        <v>0</v>
      </c>
      <c r="S99" s="146">
        <f>'Anchor-Still'!W97</f>
        <v>0</v>
      </c>
      <c r="T99" s="146">
        <f>'Anchor-Still'!X97</f>
        <v>0</v>
      </c>
      <c r="U99" s="146">
        <f>10*LOG10(1/((Summary!$C$75/10^(R99/10)+Summary!$C$76/10^(S99/10)+Summary!$C$77/10^(T99/10))/Summary!$C$78))</f>
        <v>0</v>
      </c>
      <c r="V99" s="146">
        <f>'Anchor-Still'!Y97</f>
        <v>0</v>
      </c>
      <c r="W99" s="146">
        <f>'Anchor-Still'!Z97</f>
        <v>0</v>
      </c>
      <c r="X99" s="147">
        <f t="shared" si="7"/>
        <v>0</v>
      </c>
      <c r="Y99" s="133"/>
      <c r="Z99" s="145">
        <f>'Test-Still'!L97</f>
        <v>0</v>
      </c>
      <c r="AA99" s="146">
        <f>'Test-Still'!M97</f>
        <v>0</v>
      </c>
      <c r="AB99" s="146">
        <f>'Test-Still'!N97</f>
        <v>0</v>
      </c>
      <c r="AC99" s="146">
        <f>'Test-Still'!O97</f>
        <v>0</v>
      </c>
      <c r="AD99" s="146">
        <f>(Summary!$C$58*AA99+Summary!$C$59*AB99+Summary!$C$60*AC99)/Summary!$C$61</f>
        <v>0</v>
      </c>
      <c r="AE99" s="146">
        <f>'Test-Still'!P97</f>
        <v>0</v>
      </c>
      <c r="AF99" s="146">
        <f>'Test-Still'!Q97</f>
        <v>0</v>
      </c>
      <c r="AG99" s="146">
        <f>'Test-Still'!R97</f>
        <v>0</v>
      </c>
      <c r="AH99" s="146">
        <f>'Test-Still'!S97</f>
        <v>0</v>
      </c>
      <c r="AI99" s="146">
        <f>'Test-Still'!T97</f>
        <v>0</v>
      </c>
      <c r="AJ99" s="146">
        <f>'Test-Still'!U97</f>
        <v>0</v>
      </c>
      <c r="AK99" s="146">
        <f>'Test-Still'!V97</f>
        <v>0</v>
      </c>
      <c r="AL99" s="146">
        <f>'Test-Still'!W97</f>
        <v>0</v>
      </c>
      <c r="AM99" s="146">
        <f>'Test-Still'!X97</f>
        <v>0</v>
      </c>
      <c r="AN99" s="146">
        <f>10*LOG10(1/((Summary!$C$75/10^(AK99/10)+Summary!$C$76/10^(AL99/10)+Summary!$C$77/10^(AM99/10))/Summary!$C$78))</f>
        <v>0</v>
      </c>
      <c r="AO99" s="146">
        <f>'Test-Still'!Y97</f>
        <v>0</v>
      </c>
      <c r="AP99" s="146">
        <f>'Test-Still'!Z97</f>
        <v>0</v>
      </c>
      <c r="AQ99" s="147">
        <f t="shared" si="8"/>
        <v>0</v>
      </c>
      <c r="AR99" s="145" t="e">
        <f t="shared" si="9"/>
        <v>#DIV/0!</v>
      </c>
      <c r="AS99" s="146" t="e">
        <f t="shared" si="10"/>
        <v>#DIV/0!</v>
      </c>
      <c r="AT99" s="136"/>
      <c r="AU99" s="136"/>
      <c r="AV99" s="470"/>
      <c r="AW99" s="471"/>
      <c r="AX99" s="481"/>
      <c r="AY99" s="481"/>
      <c r="AZ99" s="498"/>
      <c r="BA99" s="498"/>
      <c r="BB99" s="481"/>
      <c r="BC99" s="471"/>
      <c r="BD99" s="477"/>
      <c r="BE99" s="471"/>
      <c r="BF99" s="477"/>
      <c r="BG99" s="472"/>
      <c r="BH99" s="477"/>
      <c r="BI99" s="472"/>
      <c r="BJ99" s="477"/>
      <c r="BK99" s="471"/>
      <c r="BL99" s="477"/>
      <c r="BM99" s="471"/>
      <c r="BN99" s="477"/>
      <c r="BO99" s="471"/>
      <c r="BP99" s="481"/>
      <c r="BQ99" s="481"/>
      <c r="BR99" s="481"/>
      <c r="BS99" s="481"/>
      <c r="BT99" s="477"/>
      <c r="BU99" s="473"/>
      <c r="BV99" s="466"/>
      <c r="BW99" s="473"/>
      <c r="BX99" s="466"/>
    </row>
    <row r="100" spans="1:76" ht="17" customHeight="1" x14ac:dyDescent="0.35">
      <c r="A100" s="516"/>
      <c r="B100" s="482" t="s">
        <v>161</v>
      </c>
      <c r="C100" s="519" t="s">
        <v>176</v>
      </c>
      <c r="D100" s="489"/>
      <c r="E100" s="492">
        <v>8</v>
      </c>
      <c r="F100" s="129">
        <v>15</v>
      </c>
      <c r="G100" s="130">
        <f>'Anchor-Still'!L98</f>
        <v>0</v>
      </c>
      <c r="H100" s="131">
        <f>'Anchor-Still'!M98</f>
        <v>0</v>
      </c>
      <c r="I100" s="131">
        <f>'Anchor-Still'!N98</f>
        <v>0</v>
      </c>
      <c r="J100" s="131">
        <f>'Anchor-Still'!O98</f>
        <v>0</v>
      </c>
      <c r="K100" s="131">
        <f>(Summary!$C$58*H100+Summary!$C$59*I100+Summary!$C$60*J100)/Summary!$C$61</f>
        <v>0</v>
      </c>
      <c r="L100" s="131">
        <f>'Anchor-Still'!P98</f>
        <v>0</v>
      </c>
      <c r="M100" s="131">
        <f>'Anchor-Still'!Q98</f>
        <v>0</v>
      </c>
      <c r="N100" s="131">
        <f>'Anchor-Still'!R98</f>
        <v>0</v>
      </c>
      <c r="O100" s="131">
        <f>'Anchor-Still'!S98</f>
        <v>0</v>
      </c>
      <c r="P100" s="131">
        <f>'Anchor-Still'!T98</f>
        <v>0</v>
      </c>
      <c r="Q100" s="131">
        <f>'Anchor-Still'!U98</f>
        <v>0</v>
      </c>
      <c r="R100" s="131">
        <f>'Anchor-Still'!V98</f>
        <v>0</v>
      </c>
      <c r="S100" s="131">
        <f>'Anchor-Still'!W98</f>
        <v>0</v>
      </c>
      <c r="T100" s="131">
        <f>'Anchor-Still'!X98</f>
        <v>0</v>
      </c>
      <c r="U100" s="131">
        <f>10*LOG10(1/((Summary!$C$75/10^(R100/10)+Summary!$C$76/10^(S100/10)+Summary!$C$77/10^(T100/10))/Summary!$C$78))</f>
        <v>0</v>
      </c>
      <c r="V100" s="131">
        <f>'Anchor-Still'!Y98</f>
        <v>0</v>
      </c>
      <c r="W100" s="131">
        <f>'Anchor-Still'!Z98</f>
        <v>0</v>
      </c>
      <c r="X100" s="132">
        <f t="shared" si="7"/>
        <v>0</v>
      </c>
      <c r="Y100" s="133"/>
      <c r="Z100" s="130">
        <f>'Test-Still'!L98</f>
        <v>0</v>
      </c>
      <c r="AA100" s="131">
        <f>'Test-Still'!M98</f>
        <v>0</v>
      </c>
      <c r="AB100" s="131">
        <f>'Test-Still'!N98</f>
        <v>0</v>
      </c>
      <c r="AC100" s="131">
        <f>'Test-Still'!O98</f>
        <v>0</v>
      </c>
      <c r="AD100" s="131">
        <f>(Summary!$C$58*AA100+Summary!$C$59*AB100+Summary!$C$60*AC100)/Summary!$C$61</f>
        <v>0</v>
      </c>
      <c r="AE100" s="131">
        <f>'Test-Still'!P98</f>
        <v>0</v>
      </c>
      <c r="AF100" s="131">
        <f>'Test-Still'!Q98</f>
        <v>0</v>
      </c>
      <c r="AG100" s="131">
        <f>'Test-Still'!R98</f>
        <v>0</v>
      </c>
      <c r="AH100" s="131">
        <f>'Test-Still'!S98</f>
        <v>0</v>
      </c>
      <c r="AI100" s="131">
        <f>'Test-Still'!T98</f>
        <v>0</v>
      </c>
      <c r="AJ100" s="131">
        <f>'Test-Still'!U98</f>
        <v>0</v>
      </c>
      <c r="AK100" s="131">
        <f>'Test-Still'!V98</f>
        <v>0</v>
      </c>
      <c r="AL100" s="131">
        <f>'Test-Still'!W98</f>
        <v>0</v>
      </c>
      <c r="AM100" s="131">
        <f>'Test-Still'!X98</f>
        <v>0</v>
      </c>
      <c r="AN100" s="131">
        <f>10*LOG10(1/((Summary!$C$75/10^(AK100/10)+Summary!$C$76/10^(AL100/10)+Summary!$C$77/10^(AM100/10))/Summary!$C$78))</f>
        <v>0</v>
      </c>
      <c r="AO100" s="131">
        <f>'Test-Still'!Y98</f>
        <v>0</v>
      </c>
      <c r="AP100" s="131">
        <f>'Test-Still'!Z98</f>
        <v>0</v>
      </c>
      <c r="AQ100" s="132">
        <f t="shared" si="8"/>
        <v>0</v>
      </c>
      <c r="AR100" s="130" t="e">
        <f t="shared" si="9"/>
        <v>#DIV/0!</v>
      </c>
      <c r="AS100" s="131" t="e">
        <f t="shared" si="10"/>
        <v>#DIV/0!</v>
      </c>
      <c r="AT100" s="136"/>
      <c r="AU100" s="136"/>
      <c r="AV100" s="495" t="s">
        <v>121</v>
      </c>
      <c r="AW100" s="478" t="e" cm="1">
        <f t="array" ref="AW100">bdRateExtend($G100:$G103,H100:H103,$Z100:$Z103,AA100:AA103)</f>
        <v>#VALUE!</v>
      </c>
      <c r="AX100" s="479" t="e" cm="1">
        <f t="array" ref="AX100">bdRateExtend($G100:$G105,H100:H105,$Z100:$Z105,AA100:AA105)</f>
        <v>#VALUE!</v>
      </c>
      <c r="AY100" s="479" t="e" cm="1">
        <f t="array" ref="AY100">bdRateExtend($G100:$G105,I100:I105,$Z100:$Z105,AB100:AB105)</f>
        <v>#VALUE!</v>
      </c>
      <c r="AZ100" s="496" t="e" cm="1">
        <f t="array" ref="AZ100">bdRateExtend($G100:$G105,J100:J105,$Z100:$Z105,AC100:AC105)</f>
        <v>#VALUE!</v>
      </c>
      <c r="BA100" s="496" t="e" cm="1">
        <f t="array" ref="BA100">bdRateExtend($G100:$G105,K100:K105,$Z100:$Z105,AD100:AD105)</f>
        <v>#VALUE!</v>
      </c>
      <c r="BB100" s="479" t="e">
        <f>(Summary!$C$89*AX100+Summary!$C$90*AY100+Summary!$C$91*AZ100)/Summary!$C$92</f>
        <v>#VALUE!</v>
      </c>
      <c r="BC100" s="478" t="e" cm="1">
        <f t="array" ref="BC100">bdRateExtend($G100:$G103,L100:L103,$Z100:$Z103,AE100:AE103)</f>
        <v>#VALUE!</v>
      </c>
      <c r="BD100" s="475" t="e" cm="1">
        <f t="array" ref="BD100">bdRateExtend($G100:$G105,L100:L105,$Z100:$Z105,AE100:AE105)</f>
        <v>#VALUE!</v>
      </c>
      <c r="BE100" s="478" t="e" cm="1">
        <f t="array" ref="BE100">bdRateExtend($G100:$G103,M100:M103,$Z100:$Z103,AF100:AF103)</f>
        <v>#VALUE!</v>
      </c>
      <c r="BF100" s="475" t="e" cm="1">
        <f t="array" ref="BF100">bdRateExtend($G100:$G105,M100:M105,$Z100:$Z105,AF100:AF105)</f>
        <v>#VALUE!</v>
      </c>
      <c r="BG100" s="474" t="e" cm="1">
        <f t="array" ref="BG100">bdRateExtend($G100:$G103,N100:N103,$Z100:$Z103,AG100:AG103,"None", FALSE,1)</f>
        <v>#VALUE!</v>
      </c>
      <c r="BH100" s="475" t="e" cm="1">
        <f t="array" ref="BH100">bdRateExtend($G100:$G105,N100:N105,$Z100:$Z105,AG100:AG105,"None", FALSE,1)</f>
        <v>#VALUE!</v>
      </c>
      <c r="BI100" s="474" t="e" cm="1">
        <f t="array" ref="BI100">bdRateExtend($G100:$G103,O100:O103,$Z100:$Z103,AH100:AH103,"None", FALSE,1)</f>
        <v>#VALUE!</v>
      </c>
      <c r="BJ100" s="475" t="e" cm="1">
        <f t="array" ref="BJ100">bdRateExtend($G100:$G105,O100:O105,$Z100:$Z105,AH100:AH105,"None", FALSE,1)</f>
        <v>#VALUE!</v>
      </c>
      <c r="BK100" s="478" t="e" cm="1">
        <f t="array" ref="BK100">bdRateExtend($G100:$G103,P100:P103,$Z100:$Z103,AI100:AI103)</f>
        <v>#VALUE!</v>
      </c>
      <c r="BL100" s="475" t="e" cm="1">
        <f t="array" ref="BL100">bdRateExtend($G100:$G105,P100:P105,$Z100:$Z105,AI100:AI105)</f>
        <v>#VALUE!</v>
      </c>
      <c r="BM100" s="478" t="e" cm="1">
        <f t="array" ref="BM100">bdRateExtend($G100:$G103,Q100:Q103,$Z100:$Z103,AJ100:AJ103)</f>
        <v>#VALUE!</v>
      </c>
      <c r="BN100" s="475" t="e" cm="1">
        <f t="array" ref="BN100">bdRateExtend($G100:$G105,Q100:Q105,$Z100:$Z105,AJ100:AJ105)</f>
        <v>#VALUE!</v>
      </c>
      <c r="BO100" s="478" t="e" cm="1">
        <f t="array" ref="BO100">bdRateExtend($G100:$G103,R100:R103,$Z100:$Z103,AK100:AK103)</f>
        <v>#VALUE!</v>
      </c>
      <c r="BP100" s="479" t="e" cm="1">
        <f t="array" ref="BP100">bdRateExtend($G100:$G105,R100:R105,$Z100:$Z105,AK100:AK105)</f>
        <v>#VALUE!</v>
      </c>
      <c r="BQ100" s="479" t="e" cm="1">
        <f t="array" ref="BQ100">bdRateExtend($G100:$G105,S100:S105,$Z100:$Z105,AL100:AL105)</f>
        <v>#VALUE!</v>
      </c>
      <c r="BR100" s="479" t="e" cm="1">
        <f t="array" ref="BR100">bdRateExtend($G100:$G105,T100:T105,$Z100:$Z105,AM100:AM105)</f>
        <v>#VALUE!</v>
      </c>
      <c r="BS100" s="479" t="e" cm="1">
        <f t="array" ref="BS100">bdRateExtend($G100:$G105,U100:U105,$Z100:$Z105,AN100:AN105)</f>
        <v>#VALUE!</v>
      </c>
      <c r="BT100" s="576" t="e">
        <f>(Summary!$C$103*BP100+Summary!$C$104*BQ100+Summary!$C$105*BR100)/Summary!$C$106</f>
        <v>#VALUE!</v>
      </c>
      <c r="BU100" s="462" cm="1">
        <f t="array" ref="BU100">testVMAFRange($G100:$G103,N100:N103,$Z100:$Z103,AG100:AG103)</f>
        <v>0</v>
      </c>
      <c r="BV100" s="464" cm="1">
        <f t="array" ref="BV100">testVMAFRange($G100:$G105,N100:N105,$Z100:$Z105,AG100:AG105)</f>
        <v>0</v>
      </c>
      <c r="BW100" s="462" cm="1">
        <f t="array" ref="BW100">testVMAFRange($G100:$G103,O100:O103,$Z100:$Z103,AH100:AH103)</f>
        <v>0</v>
      </c>
      <c r="BX100" s="464" cm="1">
        <f t="array" ref="BX100">testVMAFRange($G100:$G105,O100:O105,$Z100:$Z105,AH100:AH105)</f>
        <v>0</v>
      </c>
    </row>
    <row r="101" spans="1:76" ht="17" customHeight="1" x14ac:dyDescent="0.35">
      <c r="A101" s="516"/>
      <c r="B101" s="483"/>
      <c r="C101" s="520"/>
      <c r="D101" s="490"/>
      <c r="E101" s="493"/>
      <c r="F101" s="138">
        <v>23</v>
      </c>
      <c r="G101" s="139">
        <f>'Anchor-Still'!L99</f>
        <v>0</v>
      </c>
      <c r="H101" s="140">
        <f>'Anchor-Still'!M99</f>
        <v>0</v>
      </c>
      <c r="I101" s="140">
        <f>'Anchor-Still'!N99</f>
        <v>0</v>
      </c>
      <c r="J101" s="140">
        <f>'Anchor-Still'!O99</f>
        <v>0</v>
      </c>
      <c r="K101" s="140">
        <f>(Summary!$C$58*H101+Summary!$C$59*I101+Summary!$C$60*J101)/Summary!$C$61</f>
        <v>0</v>
      </c>
      <c r="L101" s="140">
        <f>'Anchor-Still'!P99</f>
        <v>0</v>
      </c>
      <c r="M101" s="140">
        <f>'Anchor-Still'!Q99</f>
        <v>0</v>
      </c>
      <c r="N101" s="140">
        <f>'Anchor-Still'!R99</f>
        <v>0</v>
      </c>
      <c r="O101" s="140">
        <f>'Anchor-Still'!S99</f>
        <v>0</v>
      </c>
      <c r="P101" s="140">
        <f>'Anchor-Still'!T99</f>
        <v>0</v>
      </c>
      <c r="Q101" s="140">
        <f>'Anchor-Still'!U99</f>
        <v>0</v>
      </c>
      <c r="R101" s="140">
        <f>'Anchor-Still'!V99</f>
        <v>0</v>
      </c>
      <c r="S101" s="140">
        <f>'Anchor-Still'!W99</f>
        <v>0</v>
      </c>
      <c r="T101" s="140">
        <f>'Anchor-Still'!X99</f>
        <v>0</v>
      </c>
      <c r="U101" s="140">
        <f>10*LOG10(1/((Summary!$C$75/10^(R101/10)+Summary!$C$76/10^(S101/10)+Summary!$C$77/10^(T101/10))/Summary!$C$78))</f>
        <v>0</v>
      </c>
      <c r="V101" s="140">
        <f>'Anchor-Still'!Y99</f>
        <v>0</v>
      </c>
      <c r="W101" s="140">
        <f>'Anchor-Still'!Z99</f>
        <v>0</v>
      </c>
      <c r="X101" s="141">
        <f t="shared" si="7"/>
        <v>0</v>
      </c>
      <c r="Y101" s="133"/>
      <c r="Z101" s="139">
        <f>'Test-Still'!L99</f>
        <v>0</v>
      </c>
      <c r="AA101" s="140">
        <f>'Test-Still'!M99</f>
        <v>0</v>
      </c>
      <c r="AB101" s="140">
        <f>'Test-Still'!N99</f>
        <v>0</v>
      </c>
      <c r="AC101" s="140">
        <f>'Test-Still'!O99</f>
        <v>0</v>
      </c>
      <c r="AD101" s="140">
        <f>(Summary!$C$58*AA101+Summary!$C$59*AB101+Summary!$C$60*AC101)/Summary!$C$61</f>
        <v>0</v>
      </c>
      <c r="AE101" s="140">
        <f>'Test-Still'!P99</f>
        <v>0</v>
      </c>
      <c r="AF101" s="140">
        <f>'Test-Still'!Q99</f>
        <v>0</v>
      </c>
      <c r="AG101" s="140">
        <f>'Test-Still'!R99</f>
        <v>0</v>
      </c>
      <c r="AH101" s="140">
        <f>'Test-Still'!S99</f>
        <v>0</v>
      </c>
      <c r="AI101" s="140">
        <f>'Test-Still'!T99</f>
        <v>0</v>
      </c>
      <c r="AJ101" s="140">
        <f>'Test-Still'!U99</f>
        <v>0</v>
      </c>
      <c r="AK101" s="140">
        <f>'Test-Still'!V99</f>
        <v>0</v>
      </c>
      <c r="AL101" s="140">
        <f>'Test-Still'!W99</f>
        <v>0</v>
      </c>
      <c r="AM101" s="140">
        <f>'Test-Still'!X99</f>
        <v>0</v>
      </c>
      <c r="AN101" s="140">
        <f>10*LOG10(1/((Summary!$C$75/10^(AK101/10)+Summary!$C$76/10^(AL101/10)+Summary!$C$77/10^(AM101/10))/Summary!$C$78))</f>
        <v>0</v>
      </c>
      <c r="AO101" s="140">
        <f>'Test-Still'!Y99</f>
        <v>0</v>
      </c>
      <c r="AP101" s="140">
        <f>'Test-Still'!Z99</f>
        <v>0</v>
      </c>
      <c r="AQ101" s="141">
        <f t="shared" si="8"/>
        <v>0</v>
      </c>
      <c r="AR101" s="139" t="e">
        <f t="shared" si="9"/>
        <v>#DIV/0!</v>
      </c>
      <c r="AS101" s="140" t="e">
        <f t="shared" si="10"/>
        <v>#DIV/0!</v>
      </c>
      <c r="AT101" s="136"/>
      <c r="AU101" s="136"/>
      <c r="AV101" s="467"/>
      <c r="AW101" s="468"/>
      <c r="AX101" s="480"/>
      <c r="AY101" s="480"/>
      <c r="AZ101" s="497"/>
      <c r="BA101" s="497"/>
      <c r="BB101" s="480"/>
      <c r="BC101" s="468"/>
      <c r="BD101" s="476"/>
      <c r="BE101" s="468"/>
      <c r="BF101" s="476"/>
      <c r="BG101" s="469"/>
      <c r="BH101" s="476"/>
      <c r="BI101" s="469"/>
      <c r="BJ101" s="476"/>
      <c r="BK101" s="468"/>
      <c r="BL101" s="476"/>
      <c r="BM101" s="468"/>
      <c r="BN101" s="476"/>
      <c r="BO101" s="468"/>
      <c r="BP101" s="480"/>
      <c r="BQ101" s="480"/>
      <c r="BR101" s="480"/>
      <c r="BS101" s="480"/>
      <c r="BT101" s="476"/>
      <c r="BU101" s="463"/>
      <c r="BV101" s="465"/>
      <c r="BW101" s="463"/>
      <c r="BX101" s="465"/>
    </row>
    <row r="102" spans="1:76" ht="17" customHeight="1" x14ac:dyDescent="0.35">
      <c r="A102" s="516"/>
      <c r="B102" s="483"/>
      <c r="C102" s="520"/>
      <c r="D102" s="490"/>
      <c r="E102" s="493"/>
      <c r="F102" s="138">
        <v>31</v>
      </c>
      <c r="G102" s="139">
        <f>'Anchor-Still'!L100</f>
        <v>0</v>
      </c>
      <c r="H102" s="140">
        <f>'Anchor-Still'!M100</f>
        <v>0</v>
      </c>
      <c r="I102" s="140">
        <f>'Anchor-Still'!N100</f>
        <v>0</v>
      </c>
      <c r="J102" s="140">
        <f>'Anchor-Still'!O100</f>
        <v>0</v>
      </c>
      <c r="K102" s="140">
        <f>(Summary!$C$58*H102+Summary!$C$59*I102+Summary!$C$60*J102)/Summary!$C$61</f>
        <v>0</v>
      </c>
      <c r="L102" s="140">
        <f>'Anchor-Still'!P100</f>
        <v>0</v>
      </c>
      <c r="M102" s="140">
        <f>'Anchor-Still'!Q100</f>
        <v>0</v>
      </c>
      <c r="N102" s="140">
        <f>'Anchor-Still'!R100</f>
        <v>0</v>
      </c>
      <c r="O102" s="140">
        <f>'Anchor-Still'!S100</f>
        <v>0</v>
      </c>
      <c r="P102" s="140">
        <f>'Anchor-Still'!T100</f>
        <v>0</v>
      </c>
      <c r="Q102" s="140">
        <f>'Anchor-Still'!U100</f>
        <v>0</v>
      </c>
      <c r="R102" s="140">
        <f>'Anchor-Still'!V100</f>
        <v>0</v>
      </c>
      <c r="S102" s="140">
        <f>'Anchor-Still'!W100</f>
        <v>0</v>
      </c>
      <c r="T102" s="140">
        <f>'Anchor-Still'!X100</f>
        <v>0</v>
      </c>
      <c r="U102" s="140">
        <f>10*LOG10(1/((Summary!$C$75/10^(R102/10)+Summary!$C$76/10^(S102/10)+Summary!$C$77/10^(T102/10))/Summary!$C$78))</f>
        <v>0</v>
      </c>
      <c r="V102" s="140">
        <f>'Anchor-Still'!Y100</f>
        <v>0</v>
      </c>
      <c r="W102" s="140">
        <f>'Anchor-Still'!Z100</f>
        <v>0</v>
      </c>
      <c r="X102" s="141">
        <f t="shared" si="7"/>
        <v>0</v>
      </c>
      <c r="Y102" s="133"/>
      <c r="Z102" s="139">
        <f>'Test-Still'!L100</f>
        <v>0</v>
      </c>
      <c r="AA102" s="140">
        <f>'Test-Still'!M100</f>
        <v>0</v>
      </c>
      <c r="AB102" s="140">
        <f>'Test-Still'!N100</f>
        <v>0</v>
      </c>
      <c r="AC102" s="140">
        <f>'Test-Still'!O100</f>
        <v>0</v>
      </c>
      <c r="AD102" s="140">
        <f>(Summary!$C$58*AA102+Summary!$C$59*AB102+Summary!$C$60*AC102)/Summary!$C$61</f>
        <v>0</v>
      </c>
      <c r="AE102" s="140">
        <f>'Test-Still'!P100</f>
        <v>0</v>
      </c>
      <c r="AF102" s="140">
        <f>'Test-Still'!Q100</f>
        <v>0</v>
      </c>
      <c r="AG102" s="140">
        <f>'Test-Still'!R100</f>
        <v>0</v>
      </c>
      <c r="AH102" s="140">
        <f>'Test-Still'!S100</f>
        <v>0</v>
      </c>
      <c r="AI102" s="140">
        <f>'Test-Still'!T100</f>
        <v>0</v>
      </c>
      <c r="AJ102" s="140">
        <f>'Test-Still'!U100</f>
        <v>0</v>
      </c>
      <c r="AK102" s="140">
        <f>'Test-Still'!V100</f>
        <v>0</v>
      </c>
      <c r="AL102" s="140">
        <f>'Test-Still'!W100</f>
        <v>0</v>
      </c>
      <c r="AM102" s="140">
        <f>'Test-Still'!X100</f>
        <v>0</v>
      </c>
      <c r="AN102" s="140">
        <f>10*LOG10(1/((Summary!$C$75/10^(AK102/10)+Summary!$C$76/10^(AL102/10)+Summary!$C$77/10^(AM102/10))/Summary!$C$78))</f>
        <v>0</v>
      </c>
      <c r="AO102" s="140">
        <f>'Test-Still'!Y100</f>
        <v>0</v>
      </c>
      <c r="AP102" s="140">
        <f>'Test-Still'!Z100</f>
        <v>0</v>
      </c>
      <c r="AQ102" s="141">
        <f t="shared" si="8"/>
        <v>0</v>
      </c>
      <c r="AR102" s="139" t="e">
        <f t="shared" si="9"/>
        <v>#DIV/0!</v>
      </c>
      <c r="AS102" s="140" t="e">
        <f t="shared" si="10"/>
        <v>#DIV/0!</v>
      </c>
      <c r="AT102" s="136"/>
      <c r="AU102" s="136"/>
      <c r="AV102" s="467" t="s">
        <v>122</v>
      </c>
      <c r="AW102" s="468" t="e" cm="1">
        <f t="array" ref="AW102">bdRateExtend($G101:$G104,H101:H104,$Z101:$Z104,AA101:AA104)</f>
        <v>#VALUE!</v>
      </c>
      <c r="AX102" s="480"/>
      <c r="AY102" s="480"/>
      <c r="AZ102" s="497"/>
      <c r="BA102" s="497"/>
      <c r="BB102" s="480"/>
      <c r="BC102" s="468" t="e" cm="1">
        <f t="array" ref="BC102">bdRateExtend($G101:$G104,L101:L104,$Z101:$Z104,AE101:AE104)</f>
        <v>#VALUE!</v>
      </c>
      <c r="BD102" s="476"/>
      <c r="BE102" s="468" t="e" cm="1">
        <f t="array" ref="BE102">bdRateExtend($G101:$G104,M101:M104,$Z101:$Z104,AF101:AF104)</f>
        <v>#VALUE!</v>
      </c>
      <c r="BF102" s="476"/>
      <c r="BG102" s="469" t="e" cm="1">
        <f t="array" ref="BG102">bdRateExtend($G101:$G104,N101:N104,$Z101:$Z104,AG101:AG104,"None", FALSE,1)</f>
        <v>#VALUE!</v>
      </c>
      <c r="BH102" s="476"/>
      <c r="BI102" s="469" t="e" cm="1">
        <f t="array" ref="BI102">bdRateExtend($G101:$G104,O101:O104,$Z101:$Z104,AH101:AH104,"None", FALSE,1)</f>
        <v>#VALUE!</v>
      </c>
      <c r="BJ102" s="476"/>
      <c r="BK102" s="468" t="e" cm="1">
        <f t="array" ref="BK102">bdRateExtend($G101:$G104,P101:P104,$Z101:$Z104,AI101:AI104)</f>
        <v>#VALUE!</v>
      </c>
      <c r="BL102" s="476"/>
      <c r="BM102" s="468" t="e" cm="1">
        <f t="array" ref="BM102">bdRateExtend($G101:$G104,Q101:Q104,$Z101:$Z104,AJ101:AJ104)</f>
        <v>#VALUE!</v>
      </c>
      <c r="BN102" s="476"/>
      <c r="BO102" s="468" t="e" cm="1">
        <f t="array" ref="BO102">bdRateExtend($G101:$G104,R101:R104,$Z101:$Z104,AK101:AK104)</f>
        <v>#VALUE!</v>
      </c>
      <c r="BP102" s="480"/>
      <c r="BQ102" s="480"/>
      <c r="BR102" s="480"/>
      <c r="BS102" s="480"/>
      <c r="BT102" s="476"/>
      <c r="BU102" s="463" cm="1">
        <f t="array" ref="BU102">testVMAFRange($G101:$G104,N101:N104,$Z101:$Z104,AG101:AG104)</f>
        <v>0</v>
      </c>
      <c r="BV102" s="465"/>
      <c r="BW102" s="463" cm="1">
        <f t="array" ref="BW102">testVMAFRange($G101:$G104,O101:O104,$Z101:$Z104,AH101:AH104)</f>
        <v>0</v>
      </c>
      <c r="BX102" s="465"/>
    </row>
    <row r="103" spans="1:76" ht="17" customHeight="1" x14ac:dyDescent="0.35">
      <c r="A103" s="516"/>
      <c r="B103" s="483"/>
      <c r="C103" s="520"/>
      <c r="D103" s="490"/>
      <c r="E103" s="493"/>
      <c r="F103" s="138">
        <v>39</v>
      </c>
      <c r="G103" s="139">
        <f>'Anchor-Still'!L101</f>
        <v>0</v>
      </c>
      <c r="H103" s="140">
        <f>'Anchor-Still'!M101</f>
        <v>0</v>
      </c>
      <c r="I103" s="140">
        <f>'Anchor-Still'!N101</f>
        <v>0</v>
      </c>
      <c r="J103" s="140">
        <f>'Anchor-Still'!O101</f>
        <v>0</v>
      </c>
      <c r="K103" s="140">
        <f>(Summary!$C$58*H103+Summary!$C$59*I103+Summary!$C$60*J103)/Summary!$C$61</f>
        <v>0</v>
      </c>
      <c r="L103" s="140">
        <f>'Anchor-Still'!P101</f>
        <v>0</v>
      </c>
      <c r="M103" s="140">
        <f>'Anchor-Still'!Q101</f>
        <v>0</v>
      </c>
      <c r="N103" s="140">
        <f>'Anchor-Still'!R101</f>
        <v>0</v>
      </c>
      <c r="O103" s="140">
        <f>'Anchor-Still'!S101</f>
        <v>0</v>
      </c>
      <c r="P103" s="140">
        <f>'Anchor-Still'!T101</f>
        <v>0</v>
      </c>
      <c r="Q103" s="140">
        <f>'Anchor-Still'!U101</f>
        <v>0</v>
      </c>
      <c r="R103" s="140">
        <f>'Anchor-Still'!V101</f>
        <v>0</v>
      </c>
      <c r="S103" s="140">
        <f>'Anchor-Still'!W101</f>
        <v>0</v>
      </c>
      <c r="T103" s="140">
        <f>'Anchor-Still'!X101</f>
        <v>0</v>
      </c>
      <c r="U103" s="140">
        <f>10*LOG10(1/((Summary!$C$75/10^(R103/10)+Summary!$C$76/10^(S103/10)+Summary!$C$77/10^(T103/10))/Summary!$C$78))</f>
        <v>0</v>
      </c>
      <c r="V103" s="140">
        <f>'Anchor-Still'!Y101</f>
        <v>0</v>
      </c>
      <c r="W103" s="140">
        <f>'Anchor-Still'!Z101</f>
        <v>0</v>
      </c>
      <c r="X103" s="141">
        <f t="shared" si="7"/>
        <v>0</v>
      </c>
      <c r="Y103" s="133"/>
      <c r="Z103" s="139">
        <f>'Test-Still'!L101</f>
        <v>0</v>
      </c>
      <c r="AA103" s="140">
        <f>'Test-Still'!M101</f>
        <v>0</v>
      </c>
      <c r="AB103" s="140">
        <f>'Test-Still'!N101</f>
        <v>0</v>
      </c>
      <c r="AC103" s="140">
        <f>'Test-Still'!O101</f>
        <v>0</v>
      </c>
      <c r="AD103" s="140">
        <f>(Summary!$C$58*AA103+Summary!$C$59*AB103+Summary!$C$60*AC103)/Summary!$C$61</f>
        <v>0</v>
      </c>
      <c r="AE103" s="140">
        <f>'Test-Still'!P101</f>
        <v>0</v>
      </c>
      <c r="AF103" s="140">
        <f>'Test-Still'!Q101</f>
        <v>0</v>
      </c>
      <c r="AG103" s="140">
        <f>'Test-Still'!R101</f>
        <v>0</v>
      </c>
      <c r="AH103" s="140">
        <f>'Test-Still'!S101</f>
        <v>0</v>
      </c>
      <c r="AI103" s="140">
        <f>'Test-Still'!T101</f>
        <v>0</v>
      </c>
      <c r="AJ103" s="140">
        <f>'Test-Still'!U101</f>
        <v>0</v>
      </c>
      <c r="AK103" s="140">
        <f>'Test-Still'!V101</f>
        <v>0</v>
      </c>
      <c r="AL103" s="140">
        <f>'Test-Still'!W101</f>
        <v>0</v>
      </c>
      <c r="AM103" s="140">
        <f>'Test-Still'!X101</f>
        <v>0</v>
      </c>
      <c r="AN103" s="140">
        <f>10*LOG10(1/((Summary!$C$75/10^(AK103/10)+Summary!$C$76/10^(AL103/10)+Summary!$C$77/10^(AM103/10))/Summary!$C$78))</f>
        <v>0</v>
      </c>
      <c r="AO103" s="140">
        <f>'Test-Still'!Y101</f>
        <v>0</v>
      </c>
      <c r="AP103" s="140">
        <f>'Test-Still'!Z101</f>
        <v>0</v>
      </c>
      <c r="AQ103" s="141">
        <f t="shared" si="8"/>
        <v>0</v>
      </c>
      <c r="AR103" s="139" t="e">
        <f t="shared" si="9"/>
        <v>#DIV/0!</v>
      </c>
      <c r="AS103" s="140" t="e">
        <f t="shared" si="10"/>
        <v>#DIV/0!</v>
      </c>
      <c r="AT103" s="136"/>
      <c r="AU103" s="136"/>
      <c r="AV103" s="467"/>
      <c r="AW103" s="468"/>
      <c r="AX103" s="480"/>
      <c r="AY103" s="480"/>
      <c r="AZ103" s="497"/>
      <c r="BA103" s="497"/>
      <c r="BB103" s="480"/>
      <c r="BC103" s="468"/>
      <c r="BD103" s="476"/>
      <c r="BE103" s="468"/>
      <c r="BF103" s="476"/>
      <c r="BG103" s="469"/>
      <c r="BH103" s="476"/>
      <c r="BI103" s="469"/>
      <c r="BJ103" s="476"/>
      <c r="BK103" s="468"/>
      <c r="BL103" s="476"/>
      <c r="BM103" s="468"/>
      <c r="BN103" s="476"/>
      <c r="BO103" s="468"/>
      <c r="BP103" s="480"/>
      <c r="BQ103" s="480"/>
      <c r="BR103" s="480"/>
      <c r="BS103" s="480"/>
      <c r="BT103" s="476"/>
      <c r="BU103" s="463"/>
      <c r="BV103" s="465"/>
      <c r="BW103" s="463"/>
      <c r="BX103" s="465"/>
    </row>
    <row r="104" spans="1:76" ht="17" customHeight="1" x14ac:dyDescent="0.35">
      <c r="A104" s="516"/>
      <c r="B104" s="483"/>
      <c r="C104" s="520"/>
      <c r="D104" s="490"/>
      <c r="E104" s="493"/>
      <c r="F104" s="138">
        <v>47</v>
      </c>
      <c r="G104" s="139">
        <f>'Anchor-Still'!L102</f>
        <v>0</v>
      </c>
      <c r="H104" s="140">
        <f>'Anchor-Still'!M102</f>
        <v>0</v>
      </c>
      <c r="I104" s="140">
        <f>'Anchor-Still'!N102</f>
        <v>0</v>
      </c>
      <c r="J104" s="140">
        <f>'Anchor-Still'!O102</f>
        <v>0</v>
      </c>
      <c r="K104" s="140">
        <f>(Summary!$C$58*H104+Summary!$C$59*I104+Summary!$C$60*J104)/Summary!$C$61</f>
        <v>0</v>
      </c>
      <c r="L104" s="140">
        <f>'Anchor-Still'!P102</f>
        <v>0</v>
      </c>
      <c r="M104" s="140">
        <f>'Anchor-Still'!Q102</f>
        <v>0</v>
      </c>
      <c r="N104" s="140">
        <f>'Anchor-Still'!R102</f>
        <v>0</v>
      </c>
      <c r="O104" s="140">
        <f>'Anchor-Still'!S102</f>
        <v>0</v>
      </c>
      <c r="P104" s="140">
        <f>'Anchor-Still'!T102</f>
        <v>0</v>
      </c>
      <c r="Q104" s="140">
        <f>'Anchor-Still'!U102</f>
        <v>0</v>
      </c>
      <c r="R104" s="140">
        <f>'Anchor-Still'!V102</f>
        <v>0</v>
      </c>
      <c r="S104" s="140">
        <f>'Anchor-Still'!W102</f>
        <v>0</v>
      </c>
      <c r="T104" s="140">
        <f>'Anchor-Still'!X102</f>
        <v>0</v>
      </c>
      <c r="U104" s="140">
        <f>10*LOG10(1/((Summary!$C$75/10^(R104/10)+Summary!$C$76/10^(S104/10)+Summary!$C$77/10^(T104/10))/Summary!$C$78))</f>
        <v>0</v>
      </c>
      <c r="V104" s="140">
        <f>'Anchor-Still'!Y102</f>
        <v>0</v>
      </c>
      <c r="W104" s="140">
        <f>'Anchor-Still'!Z102</f>
        <v>0</v>
      </c>
      <c r="X104" s="141">
        <f t="shared" si="7"/>
        <v>0</v>
      </c>
      <c r="Y104" s="133"/>
      <c r="Z104" s="139">
        <f>'Test-Still'!L102</f>
        <v>0</v>
      </c>
      <c r="AA104" s="140">
        <f>'Test-Still'!M102</f>
        <v>0</v>
      </c>
      <c r="AB104" s="140">
        <f>'Test-Still'!N102</f>
        <v>0</v>
      </c>
      <c r="AC104" s="140">
        <f>'Test-Still'!O102</f>
        <v>0</v>
      </c>
      <c r="AD104" s="140">
        <f>(Summary!$C$58*AA104+Summary!$C$59*AB104+Summary!$C$60*AC104)/Summary!$C$61</f>
        <v>0</v>
      </c>
      <c r="AE104" s="140">
        <f>'Test-Still'!P102</f>
        <v>0</v>
      </c>
      <c r="AF104" s="140">
        <f>'Test-Still'!Q102</f>
        <v>0</v>
      </c>
      <c r="AG104" s="140">
        <f>'Test-Still'!R102</f>
        <v>0</v>
      </c>
      <c r="AH104" s="140">
        <f>'Test-Still'!S102</f>
        <v>0</v>
      </c>
      <c r="AI104" s="140">
        <f>'Test-Still'!T102</f>
        <v>0</v>
      </c>
      <c r="AJ104" s="140">
        <f>'Test-Still'!U102</f>
        <v>0</v>
      </c>
      <c r="AK104" s="140">
        <f>'Test-Still'!V102</f>
        <v>0</v>
      </c>
      <c r="AL104" s="140">
        <f>'Test-Still'!W102</f>
        <v>0</v>
      </c>
      <c r="AM104" s="140">
        <f>'Test-Still'!X102</f>
        <v>0</v>
      </c>
      <c r="AN104" s="140">
        <f>10*LOG10(1/((Summary!$C$75/10^(AK104/10)+Summary!$C$76/10^(AL104/10)+Summary!$C$77/10^(AM104/10))/Summary!$C$78))</f>
        <v>0</v>
      </c>
      <c r="AO104" s="140">
        <f>'Test-Still'!Y102</f>
        <v>0</v>
      </c>
      <c r="AP104" s="140">
        <f>'Test-Still'!Z102</f>
        <v>0</v>
      </c>
      <c r="AQ104" s="141">
        <f t="shared" si="8"/>
        <v>0</v>
      </c>
      <c r="AR104" s="139" t="e">
        <f t="shared" si="9"/>
        <v>#DIV/0!</v>
      </c>
      <c r="AS104" s="140" t="e">
        <f t="shared" si="10"/>
        <v>#DIV/0!</v>
      </c>
      <c r="AT104" s="136"/>
      <c r="AU104" s="136"/>
      <c r="AV104" s="467" t="s">
        <v>123</v>
      </c>
      <c r="AW104" s="468" t="e" cm="1">
        <f t="array" ref="AW104">bdRateExtend($G102:$G105,H102:H105,$Z102:$Z105,AA102:AA105)</f>
        <v>#VALUE!</v>
      </c>
      <c r="AX104" s="480"/>
      <c r="AY104" s="480"/>
      <c r="AZ104" s="497"/>
      <c r="BA104" s="497"/>
      <c r="BB104" s="480"/>
      <c r="BC104" s="468" t="e" cm="1">
        <f t="array" ref="BC104">bdRateExtend($G102:$G105,L102:L105,$Z102:$Z105,AE102:AE105)</f>
        <v>#VALUE!</v>
      </c>
      <c r="BD104" s="476"/>
      <c r="BE104" s="468" t="e" cm="1">
        <f t="array" ref="BE104">bdRateExtend($G102:$G105,M102:M105,$Z102:$Z105,AF102:AF105)</f>
        <v>#VALUE!</v>
      </c>
      <c r="BF104" s="476"/>
      <c r="BG104" s="469" t="e" cm="1">
        <f t="array" ref="BG104">bdRateExtend($G102:$G105,N102:N105,$Z102:$Z105,AG102:AG105,"None", FALSE,1)</f>
        <v>#VALUE!</v>
      </c>
      <c r="BH104" s="476"/>
      <c r="BI104" s="469" t="e" cm="1">
        <f t="array" ref="BI104">bdRateExtend($G102:$G105,O102:O105,$Z102:$Z105,AH102:AH105,"None", FALSE,1)</f>
        <v>#VALUE!</v>
      </c>
      <c r="BJ104" s="476"/>
      <c r="BK104" s="468" t="e" cm="1">
        <f t="array" ref="BK104">bdRateExtend($G102:$G105,P102:P105,$Z102:$Z105,AI102:AI105)</f>
        <v>#VALUE!</v>
      </c>
      <c r="BL104" s="476"/>
      <c r="BM104" s="468" t="e" cm="1">
        <f t="array" ref="BM104">bdRateExtend($G102:$G105,Q102:Q105,$Z102:$Z105,AJ102:AJ105)</f>
        <v>#VALUE!</v>
      </c>
      <c r="BN104" s="476"/>
      <c r="BO104" s="468" t="e" cm="1">
        <f t="array" ref="BO104">bdRateExtend($G102:$G105,R102:R105,$Z102:$Z105,AK102:AK105)</f>
        <v>#VALUE!</v>
      </c>
      <c r="BP104" s="480"/>
      <c r="BQ104" s="480"/>
      <c r="BR104" s="480"/>
      <c r="BS104" s="480"/>
      <c r="BT104" s="476"/>
      <c r="BU104" s="463" cm="1">
        <f t="array" ref="BU104">testVMAFRange($G102:$G105,N102:N105,$Z102:$Z105,AG102:AG105)</f>
        <v>0</v>
      </c>
      <c r="BV104" s="465"/>
      <c r="BW104" s="463" cm="1">
        <f t="array" ref="BW104">testVMAFRange($G102:$G105,O102:O105,$Z102:$Z105,AH102:AH105)</f>
        <v>0</v>
      </c>
      <c r="BX104" s="465"/>
    </row>
    <row r="105" spans="1:76" ht="17" customHeight="1" thickBot="1" x14ac:dyDescent="0.4">
      <c r="A105" s="516"/>
      <c r="B105" s="518"/>
      <c r="C105" s="521"/>
      <c r="D105" s="522"/>
      <c r="E105" s="523"/>
      <c r="F105" s="144">
        <v>55</v>
      </c>
      <c r="G105" s="145">
        <f>'Anchor-Still'!L103</f>
        <v>0</v>
      </c>
      <c r="H105" s="146">
        <f>'Anchor-Still'!M103</f>
        <v>0</v>
      </c>
      <c r="I105" s="146">
        <f>'Anchor-Still'!N103</f>
        <v>0</v>
      </c>
      <c r="J105" s="146">
        <f>'Anchor-Still'!O103</f>
        <v>0</v>
      </c>
      <c r="K105" s="146">
        <f>(Summary!$C$58*H105+Summary!$C$59*I105+Summary!$C$60*J105)/Summary!$C$61</f>
        <v>0</v>
      </c>
      <c r="L105" s="146">
        <f>'Anchor-Still'!P103</f>
        <v>0</v>
      </c>
      <c r="M105" s="146">
        <f>'Anchor-Still'!Q103</f>
        <v>0</v>
      </c>
      <c r="N105" s="146">
        <f>'Anchor-Still'!R103</f>
        <v>0</v>
      </c>
      <c r="O105" s="146">
        <f>'Anchor-Still'!S103</f>
        <v>0</v>
      </c>
      <c r="P105" s="146">
        <f>'Anchor-Still'!T103</f>
        <v>0</v>
      </c>
      <c r="Q105" s="146">
        <f>'Anchor-Still'!U103</f>
        <v>0</v>
      </c>
      <c r="R105" s="146">
        <f>'Anchor-Still'!V103</f>
        <v>0</v>
      </c>
      <c r="S105" s="146">
        <f>'Anchor-Still'!W103</f>
        <v>0</v>
      </c>
      <c r="T105" s="146">
        <f>'Anchor-Still'!X103</f>
        <v>0</v>
      </c>
      <c r="U105" s="146">
        <f>10*LOG10(1/((Summary!$C$75/10^(R105/10)+Summary!$C$76/10^(S105/10)+Summary!$C$77/10^(T105/10))/Summary!$C$78))</f>
        <v>0</v>
      </c>
      <c r="V105" s="146">
        <f>'Anchor-Still'!Y103</f>
        <v>0</v>
      </c>
      <c r="W105" s="146">
        <f>'Anchor-Still'!Z103</f>
        <v>0</v>
      </c>
      <c r="X105" s="147">
        <f t="shared" si="7"/>
        <v>0</v>
      </c>
      <c r="Y105" s="133"/>
      <c r="Z105" s="145">
        <f>'Test-Still'!L103</f>
        <v>0</v>
      </c>
      <c r="AA105" s="146">
        <f>'Test-Still'!M103</f>
        <v>0</v>
      </c>
      <c r="AB105" s="146">
        <f>'Test-Still'!N103</f>
        <v>0</v>
      </c>
      <c r="AC105" s="146">
        <f>'Test-Still'!O103</f>
        <v>0</v>
      </c>
      <c r="AD105" s="146">
        <f>(Summary!$C$58*AA105+Summary!$C$59*AB105+Summary!$C$60*AC105)/Summary!$C$61</f>
        <v>0</v>
      </c>
      <c r="AE105" s="146">
        <f>'Test-Still'!P103</f>
        <v>0</v>
      </c>
      <c r="AF105" s="146">
        <f>'Test-Still'!Q103</f>
        <v>0</v>
      </c>
      <c r="AG105" s="146">
        <f>'Test-Still'!R103</f>
        <v>0</v>
      </c>
      <c r="AH105" s="146">
        <f>'Test-Still'!S103</f>
        <v>0</v>
      </c>
      <c r="AI105" s="146">
        <f>'Test-Still'!T103</f>
        <v>0</v>
      </c>
      <c r="AJ105" s="146">
        <f>'Test-Still'!U103</f>
        <v>0</v>
      </c>
      <c r="AK105" s="146">
        <f>'Test-Still'!V103</f>
        <v>0</v>
      </c>
      <c r="AL105" s="146">
        <f>'Test-Still'!W103</f>
        <v>0</v>
      </c>
      <c r="AM105" s="146">
        <f>'Test-Still'!X103</f>
        <v>0</v>
      </c>
      <c r="AN105" s="146">
        <f>10*LOG10(1/((Summary!$C$75/10^(AK105/10)+Summary!$C$76/10^(AL105/10)+Summary!$C$77/10^(AM105/10))/Summary!$C$78))</f>
        <v>0</v>
      </c>
      <c r="AO105" s="146">
        <f>'Test-Still'!Y103</f>
        <v>0</v>
      </c>
      <c r="AP105" s="146">
        <f>'Test-Still'!Z103</f>
        <v>0</v>
      </c>
      <c r="AQ105" s="147">
        <f t="shared" si="8"/>
        <v>0</v>
      </c>
      <c r="AR105" s="145" t="e">
        <f t="shared" si="9"/>
        <v>#DIV/0!</v>
      </c>
      <c r="AS105" s="146" t="e">
        <f t="shared" si="10"/>
        <v>#DIV/0!</v>
      </c>
      <c r="AT105" s="136"/>
      <c r="AU105" s="136"/>
      <c r="AV105" s="470"/>
      <c r="AW105" s="471"/>
      <c r="AX105" s="481"/>
      <c r="AY105" s="481"/>
      <c r="AZ105" s="498"/>
      <c r="BA105" s="498"/>
      <c r="BB105" s="481"/>
      <c r="BC105" s="471"/>
      <c r="BD105" s="477"/>
      <c r="BE105" s="471"/>
      <c r="BF105" s="477"/>
      <c r="BG105" s="472"/>
      <c r="BH105" s="477"/>
      <c r="BI105" s="472"/>
      <c r="BJ105" s="477"/>
      <c r="BK105" s="471"/>
      <c r="BL105" s="477"/>
      <c r="BM105" s="471"/>
      <c r="BN105" s="477"/>
      <c r="BO105" s="471"/>
      <c r="BP105" s="481"/>
      <c r="BQ105" s="481"/>
      <c r="BR105" s="481"/>
      <c r="BS105" s="481"/>
      <c r="BT105" s="477"/>
      <c r="BU105" s="473"/>
      <c r="BV105" s="466"/>
      <c r="BW105" s="473"/>
      <c r="BX105" s="466"/>
    </row>
    <row r="106" spans="1:76" ht="17" customHeight="1" x14ac:dyDescent="0.35">
      <c r="A106" s="516"/>
      <c r="B106" s="482" t="s">
        <v>161</v>
      </c>
      <c r="C106" s="519" t="s">
        <v>177</v>
      </c>
      <c r="D106" s="489"/>
      <c r="E106" s="492">
        <v>8</v>
      </c>
      <c r="F106" s="129">
        <v>15</v>
      </c>
      <c r="G106" s="130">
        <f>'Anchor-Still'!L104</f>
        <v>0</v>
      </c>
      <c r="H106" s="131">
        <f>'Anchor-Still'!M104</f>
        <v>0</v>
      </c>
      <c r="I106" s="131">
        <f>'Anchor-Still'!N104</f>
        <v>0</v>
      </c>
      <c r="J106" s="131">
        <f>'Anchor-Still'!O104</f>
        <v>0</v>
      </c>
      <c r="K106" s="131">
        <f>(Summary!$C$58*H106+Summary!$C$59*I106+Summary!$C$60*J106)/Summary!$C$61</f>
        <v>0</v>
      </c>
      <c r="L106" s="131">
        <f>'Anchor-Still'!P104</f>
        <v>0</v>
      </c>
      <c r="M106" s="131">
        <f>'Anchor-Still'!Q104</f>
        <v>0</v>
      </c>
      <c r="N106" s="131">
        <f>'Anchor-Still'!R104</f>
        <v>0</v>
      </c>
      <c r="O106" s="131">
        <f>'Anchor-Still'!S104</f>
        <v>0</v>
      </c>
      <c r="P106" s="131">
        <f>'Anchor-Still'!T104</f>
        <v>0</v>
      </c>
      <c r="Q106" s="131">
        <f>'Anchor-Still'!U104</f>
        <v>0</v>
      </c>
      <c r="R106" s="131">
        <f>'Anchor-Still'!V104</f>
        <v>0</v>
      </c>
      <c r="S106" s="131">
        <f>'Anchor-Still'!W104</f>
        <v>0</v>
      </c>
      <c r="T106" s="131">
        <f>'Anchor-Still'!X104</f>
        <v>0</v>
      </c>
      <c r="U106" s="131">
        <f>10*LOG10(1/((Summary!$C$75/10^(R106/10)+Summary!$C$76/10^(S106/10)+Summary!$C$77/10^(T106/10))/Summary!$C$78))</f>
        <v>0</v>
      </c>
      <c r="V106" s="131">
        <f>'Anchor-Still'!Y104</f>
        <v>0</v>
      </c>
      <c r="W106" s="131">
        <f>'Anchor-Still'!Z104</f>
        <v>0</v>
      </c>
      <c r="X106" s="132">
        <f t="shared" si="7"/>
        <v>0</v>
      </c>
      <c r="Y106" s="133"/>
      <c r="Z106" s="130">
        <f>'Test-Still'!L104</f>
        <v>0</v>
      </c>
      <c r="AA106" s="131">
        <f>'Test-Still'!M104</f>
        <v>0</v>
      </c>
      <c r="AB106" s="131">
        <f>'Test-Still'!N104</f>
        <v>0</v>
      </c>
      <c r="AC106" s="131">
        <f>'Test-Still'!O104</f>
        <v>0</v>
      </c>
      <c r="AD106" s="131">
        <f>(Summary!$C$58*AA106+Summary!$C$59*AB106+Summary!$C$60*AC106)/Summary!$C$61</f>
        <v>0</v>
      </c>
      <c r="AE106" s="131">
        <f>'Test-Still'!P104</f>
        <v>0</v>
      </c>
      <c r="AF106" s="131">
        <f>'Test-Still'!Q104</f>
        <v>0</v>
      </c>
      <c r="AG106" s="131">
        <f>'Test-Still'!R104</f>
        <v>0</v>
      </c>
      <c r="AH106" s="131">
        <f>'Test-Still'!S104</f>
        <v>0</v>
      </c>
      <c r="AI106" s="131">
        <f>'Test-Still'!T104</f>
        <v>0</v>
      </c>
      <c r="AJ106" s="131">
        <f>'Test-Still'!U104</f>
        <v>0</v>
      </c>
      <c r="AK106" s="131">
        <f>'Test-Still'!V104</f>
        <v>0</v>
      </c>
      <c r="AL106" s="131">
        <f>'Test-Still'!W104</f>
        <v>0</v>
      </c>
      <c r="AM106" s="131">
        <f>'Test-Still'!X104</f>
        <v>0</v>
      </c>
      <c r="AN106" s="131">
        <f>10*LOG10(1/((Summary!$C$75/10^(AK106/10)+Summary!$C$76/10^(AL106/10)+Summary!$C$77/10^(AM106/10))/Summary!$C$78))</f>
        <v>0</v>
      </c>
      <c r="AO106" s="131">
        <f>'Test-Still'!Y104</f>
        <v>0</v>
      </c>
      <c r="AP106" s="131">
        <f>'Test-Still'!Z104</f>
        <v>0</v>
      </c>
      <c r="AQ106" s="132">
        <f t="shared" si="8"/>
        <v>0</v>
      </c>
      <c r="AR106" s="130" t="e">
        <f t="shared" si="9"/>
        <v>#DIV/0!</v>
      </c>
      <c r="AS106" s="131" t="e">
        <f t="shared" si="10"/>
        <v>#DIV/0!</v>
      </c>
      <c r="AT106" s="136"/>
      <c r="AU106" s="136"/>
      <c r="AV106" s="495" t="s">
        <v>121</v>
      </c>
      <c r="AW106" s="478" t="e" cm="1">
        <f t="array" ref="AW106">bdRateExtend($G106:$G109,H106:H109,$Z106:$Z109,AA106:AA109)</f>
        <v>#VALUE!</v>
      </c>
      <c r="AX106" s="479" t="e" cm="1">
        <f t="array" ref="AX106">bdRateExtend($G106:$G111,H106:H111,$Z106:$Z111,AA106:AA111)</f>
        <v>#VALUE!</v>
      </c>
      <c r="AY106" s="479" t="e" cm="1">
        <f t="array" ref="AY106">bdRateExtend($G106:$G111,I106:I111,$Z106:$Z111,AB106:AB111)</f>
        <v>#VALUE!</v>
      </c>
      <c r="AZ106" s="496" t="e" cm="1">
        <f t="array" ref="AZ106">bdRateExtend($G106:$G111,J106:J111,$Z106:$Z111,AC106:AC111)</f>
        <v>#VALUE!</v>
      </c>
      <c r="BA106" s="496" t="e" cm="1">
        <f t="array" ref="BA106">bdRateExtend($G106:$G111,K106:K111,$Z106:$Z111,AD106:AD111)</f>
        <v>#VALUE!</v>
      </c>
      <c r="BB106" s="479" t="e">
        <f>(Summary!$C$89*AX106+Summary!$C$90*AY106+Summary!$C$91*AZ106)/Summary!$C$92</f>
        <v>#VALUE!</v>
      </c>
      <c r="BC106" s="478" t="e" cm="1">
        <f t="array" ref="BC106">bdRateExtend($G106:$G109,L106:L109,$Z106:$Z109,AE106:AE109)</f>
        <v>#VALUE!</v>
      </c>
      <c r="BD106" s="475" t="e" cm="1">
        <f t="array" ref="BD106">bdRateExtend($G106:$G111,L106:L111,$Z106:$Z111,AE106:AE111)</f>
        <v>#VALUE!</v>
      </c>
      <c r="BE106" s="478" t="e" cm="1">
        <f t="array" ref="BE106">bdRateExtend($G106:$G109,M106:M109,$Z106:$Z109,AF106:AF109)</f>
        <v>#VALUE!</v>
      </c>
      <c r="BF106" s="475" t="e" cm="1">
        <f t="array" ref="BF106">bdRateExtend($G106:$G111,M106:M111,$Z106:$Z111,AF106:AF111)</f>
        <v>#VALUE!</v>
      </c>
      <c r="BG106" s="474" t="e" cm="1">
        <f t="array" ref="BG106">bdRateExtend($G106:$G109,N106:N109,$Z106:$Z109,AG106:AG109,"None", FALSE,1)</f>
        <v>#VALUE!</v>
      </c>
      <c r="BH106" s="475" t="e" cm="1">
        <f t="array" ref="BH106">bdRateExtend($G106:$G111,N106:N111,$Z106:$Z111,AG106:AG111,"None", FALSE,1)</f>
        <v>#VALUE!</v>
      </c>
      <c r="BI106" s="474" t="e" cm="1">
        <f t="array" ref="BI106">bdRateExtend($G106:$G109,O106:O109,$Z106:$Z109,AH106:AH109,"None", FALSE,1)</f>
        <v>#VALUE!</v>
      </c>
      <c r="BJ106" s="475" t="e" cm="1">
        <f t="array" ref="BJ106">bdRateExtend($G106:$G111,O106:O111,$Z106:$Z111,AH106:AH111,"None", FALSE,1)</f>
        <v>#VALUE!</v>
      </c>
      <c r="BK106" s="478" t="e" cm="1">
        <f t="array" ref="BK106">bdRateExtend($G106:$G109,P106:P109,$Z106:$Z109,AI106:AI109)</f>
        <v>#VALUE!</v>
      </c>
      <c r="BL106" s="475" t="e" cm="1">
        <f t="array" ref="BL106">bdRateExtend($G106:$G111,P106:P111,$Z106:$Z111,AI106:AI111)</f>
        <v>#VALUE!</v>
      </c>
      <c r="BM106" s="478" t="e" cm="1">
        <f t="array" ref="BM106">bdRateExtend($G106:$G109,Q106:Q109,$Z106:$Z109,AJ106:AJ109)</f>
        <v>#VALUE!</v>
      </c>
      <c r="BN106" s="475" t="e" cm="1">
        <f t="array" ref="BN106">bdRateExtend($G106:$G111,Q106:Q111,$Z106:$Z111,AJ106:AJ111)</f>
        <v>#VALUE!</v>
      </c>
      <c r="BO106" s="478" t="e" cm="1">
        <f t="array" ref="BO106">bdRateExtend($G106:$G109,R106:R109,$Z106:$Z109,AK106:AK109)</f>
        <v>#VALUE!</v>
      </c>
      <c r="BP106" s="479" t="e" cm="1">
        <f t="array" ref="BP106">bdRateExtend($G106:$G111,R106:R111,$Z106:$Z111,AK106:AK111)</f>
        <v>#VALUE!</v>
      </c>
      <c r="BQ106" s="479" t="e" cm="1">
        <f t="array" ref="BQ106">bdRateExtend($G106:$G111,S106:S111,$Z106:$Z111,AL106:AL111)</f>
        <v>#VALUE!</v>
      </c>
      <c r="BR106" s="479" t="e" cm="1">
        <f t="array" ref="BR106">bdRateExtend($G106:$G111,T106:T111,$Z106:$Z111,AM106:AM111)</f>
        <v>#VALUE!</v>
      </c>
      <c r="BS106" s="479" t="e" cm="1">
        <f t="array" ref="BS106">bdRateExtend($G106:$G111,U106:U111,$Z106:$Z111,AN106:AN111)</f>
        <v>#VALUE!</v>
      </c>
      <c r="BT106" s="576" t="e">
        <f>(Summary!$C$103*BP106+Summary!$C$104*BQ106+Summary!$C$105*BR106)/Summary!$C$106</f>
        <v>#VALUE!</v>
      </c>
      <c r="BU106" s="462" cm="1">
        <f t="array" ref="BU106">testVMAFRange($G106:$G109,N106:N109,$Z106:$Z109,AG106:AG109)</f>
        <v>0</v>
      </c>
      <c r="BV106" s="464" cm="1">
        <f t="array" ref="BV106">testVMAFRange($G106:$G111,N106:N111,$Z106:$Z111,AG106:AG111)</f>
        <v>0</v>
      </c>
      <c r="BW106" s="462" cm="1">
        <f t="array" ref="BW106">testVMAFRange($G106:$G109,O106:O109,$Z106:$Z109,AH106:AH109)</f>
        <v>0</v>
      </c>
      <c r="BX106" s="464" cm="1">
        <f t="array" ref="BX106">testVMAFRange($G106:$G111,O106:O111,$Z106:$Z111,AH106:AH111)</f>
        <v>0</v>
      </c>
    </row>
    <row r="107" spans="1:76" ht="17" customHeight="1" x14ac:dyDescent="0.35">
      <c r="A107" s="516"/>
      <c r="B107" s="483"/>
      <c r="C107" s="520"/>
      <c r="D107" s="490"/>
      <c r="E107" s="493"/>
      <c r="F107" s="138">
        <v>23</v>
      </c>
      <c r="G107" s="139">
        <f>'Anchor-Still'!L105</f>
        <v>0</v>
      </c>
      <c r="H107" s="140">
        <f>'Anchor-Still'!M105</f>
        <v>0</v>
      </c>
      <c r="I107" s="140">
        <f>'Anchor-Still'!N105</f>
        <v>0</v>
      </c>
      <c r="J107" s="140">
        <f>'Anchor-Still'!O105</f>
        <v>0</v>
      </c>
      <c r="K107" s="140">
        <f>(Summary!$C$58*H107+Summary!$C$59*I107+Summary!$C$60*J107)/Summary!$C$61</f>
        <v>0</v>
      </c>
      <c r="L107" s="140">
        <f>'Anchor-Still'!P105</f>
        <v>0</v>
      </c>
      <c r="M107" s="140">
        <f>'Anchor-Still'!Q105</f>
        <v>0</v>
      </c>
      <c r="N107" s="140">
        <f>'Anchor-Still'!R105</f>
        <v>0</v>
      </c>
      <c r="O107" s="140">
        <f>'Anchor-Still'!S105</f>
        <v>0</v>
      </c>
      <c r="P107" s="140">
        <f>'Anchor-Still'!T105</f>
        <v>0</v>
      </c>
      <c r="Q107" s="140">
        <f>'Anchor-Still'!U105</f>
        <v>0</v>
      </c>
      <c r="R107" s="140">
        <f>'Anchor-Still'!V105</f>
        <v>0</v>
      </c>
      <c r="S107" s="140">
        <f>'Anchor-Still'!W105</f>
        <v>0</v>
      </c>
      <c r="T107" s="140">
        <f>'Anchor-Still'!X105</f>
        <v>0</v>
      </c>
      <c r="U107" s="140">
        <f>10*LOG10(1/((Summary!$C$75/10^(R107/10)+Summary!$C$76/10^(S107/10)+Summary!$C$77/10^(T107/10))/Summary!$C$78))</f>
        <v>0</v>
      </c>
      <c r="V107" s="140">
        <f>'Anchor-Still'!Y105</f>
        <v>0</v>
      </c>
      <c r="W107" s="140">
        <f>'Anchor-Still'!Z105</f>
        <v>0</v>
      </c>
      <c r="X107" s="141">
        <f t="shared" si="7"/>
        <v>0</v>
      </c>
      <c r="Y107" s="133"/>
      <c r="Z107" s="139">
        <f>'Test-Still'!L105</f>
        <v>0</v>
      </c>
      <c r="AA107" s="140">
        <f>'Test-Still'!M105</f>
        <v>0</v>
      </c>
      <c r="AB107" s="140">
        <f>'Test-Still'!N105</f>
        <v>0</v>
      </c>
      <c r="AC107" s="140">
        <f>'Test-Still'!O105</f>
        <v>0</v>
      </c>
      <c r="AD107" s="140">
        <f>(Summary!$C$58*AA107+Summary!$C$59*AB107+Summary!$C$60*AC107)/Summary!$C$61</f>
        <v>0</v>
      </c>
      <c r="AE107" s="140">
        <f>'Test-Still'!P105</f>
        <v>0</v>
      </c>
      <c r="AF107" s="140">
        <f>'Test-Still'!Q105</f>
        <v>0</v>
      </c>
      <c r="AG107" s="140">
        <f>'Test-Still'!R105</f>
        <v>0</v>
      </c>
      <c r="AH107" s="140">
        <f>'Test-Still'!S105</f>
        <v>0</v>
      </c>
      <c r="AI107" s="140">
        <f>'Test-Still'!T105</f>
        <v>0</v>
      </c>
      <c r="AJ107" s="140">
        <f>'Test-Still'!U105</f>
        <v>0</v>
      </c>
      <c r="AK107" s="140">
        <f>'Test-Still'!V105</f>
        <v>0</v>
      </c>
      <c r="AL107" s="140">
        <f>'Test-Still'!W105</f>
        <v>0</v>
      </c>
      <c r="AM107" s="140">
        <f>'Test-Still'!X105</f>
        <v>0</v>
      </c>
      <c r="AN107" s="140">
        <f>10*LOG10(1/((Summary!$C$75/10^(AK107/10)+Summary!$C$76/10^(AL107/10)+Summary!$C$77/10^(AM107/10))/Summary!$C$78))</f>
        <v>0</v>
      </c>
      <c r="AO107" s="140">
        <f>'Test-Still'!Y105</f>
        <v>0</v>
      </c>
      <c r="AP107" s="140">
        <f>'Test-Still'!Z105</f>
        <v>0</v>
      </c>
      <c r="AQ107" s="141">
        <f t="shared" si="8"/>
        <v>0</v>
      </c>
      <c r="AR107" s="139" t="e">
        <f t="shared" si="9"/>
        <v>#DIV/0!</v>
      </c>
      <c r="AS107" s="140" t="e">
        <f t="shared" si="10"/>
        <v>#DIV/0!</v>
      </c>
      <c r="AT107" s="136"/>
      <c r="AU107" s="136"/>
      <c r="AV107" s="467"/>
      <c r="AW107" s="468"/>
      <c r="AX107" s="480"/>
      <c r="AY107" s="480"/>
      <c r="AZ107" s="497"/>
      <c r="BA107" s="497"/>
      <c r="BB107" s="480"/>
      <c r="BC107" s="468"/>
      <c r="BD107" s="476"/>
      <c r="BE107" s="468"/>
      <c r="BF107" s="476"/>
      <c r="BG107" s="469"/>
      <c r="BH107" s="476"/>
      <c r="BI107" s="469"/>
      <c r="BJ107" s="476"/>
      <c r="BK107" s="468"/>
      <c r="BL107" s="476"/>
      <c r="BM107" s="468"/>
      <c r="BN107" s="476"/>
      <c r="BO107" s="468"/>
      <c r="BP107" s="480"/>
      <c r="BQ107" s="480"/>
      <c r="BR107" s="480"/>
      <c r="BS107" s="480"/>
      <c r="BT107" s="476"/>
      <c r="BU107" s="463"/>
      <c r="BV107" s="465"/>
      <c r="BW107" s="463"/>
      <c r="BX107" s="465"/>
    </row>
    <row r="108" spans="1:76" ht="17" customHeight="1" x14ac:dyDescent="0.35">
      <c r="A108" s="516"/>
      <c r="B108" s="483"/>
      <c r="C108" s="520"/>
      <c r="D108" s="490"/>
      <c r="E108" s="493"/>
      <c r="F108" s="138">
        <v>31</v>
      </c>
      <c r="G108" s="139">
        <f>'Anchor-Still'!L106</f>
        <v>0</v>
      </c>
      <c r="H108" s="140">
        <f>'Anchor-Still'!M106</f>
        <v>0</v>
      </c>
      <c r="I108" s="140">
        <f>'Anchor-Still'!N106</f>
        <v>0</v>
      </c>
      <c r="J108" s="140">
        <f>'Anchor-Still'!O106</f>
        <v>0</v>
      </c>
      <c r="K108" s="140">
        <f>(Summary!$C$58*H108+Summary!$C$59*I108+Summary!$C$60*J108)/Summary!$C$61</f>
        <v>0</v>
      </c>
      <c r="L108" s="140">
        <f>'Anchor-Still'!P106</f>
        <v>0</v>
      </c>
      <c r="M108" s="140">
        <f>'Anchor-Still'!Q106</f>
        <v>0</v>
      </c>
      <c r="N108" s="140">
        <f>'Anchor-Still'!R106</f>
        <v>0</v>
      </c>
      <c r="O108" s="140">
        <f>'Anchor-Still'!S106</f>
        <v>0</v>
      </c>
      <c r="P108" s="140">
        <f>'Anchor-Still'!T106</f>
        <v>0</v>
      </c>
      <c r="Q108" s="140">
        <f>'Anchor-Still'!U106</f>
        <v>0</v>
      </c>
      <c r="R108" s="140">
        <f>'Anchor-Still'!V106</f>
        <v>0</v>
      </c>
      <c r="S108" s="140">
        <f>'Anchor-Still'!W106</f>
        <v>0</v>
      </c>
      <c r="T108" s="140">
        <f>'Anchor-Still'!X106</f>
        <v>0</v>
      </c>
      <c r="U108" s="140">
        <f>10*LOG10(1/((Summary!$C$75/10^(R108/10)+Summary!$C$76/10^(S108/10)+Summary!$C$77/10^(T108/10))/Summary!$C$78))</f>
        <v>0</v>
      </c>
      <c r="V108" s="140">
        <f>'Anchor-Still'!Y106</f>
        <v>0</v>
      </c>
      <c r="W108" s="140">
        <f>'Anchor-Still'!Z106</f>
        <v>0</v>
      </c>
      <c r="X108" s="141">
        <f t="shared" si="7"/>
        <v>0</v>
      </c>
      <c r="Y108" s="133"/>
      <c r="Z108" s="139">
        <f>'Test-Still'!L106</f>
        <v>0</v>
      </c>
      <c r="AA108" s="140">
        <f>'Test-Still'!M106</f>
        <v>0</v>
      </c>
      <c r="AB108" s="140">
        <f>'Test-Still'!N106</f>
        <v>0</v>
      </c>
      <c r="AC108" s="140">
        <f>'Test-Still'!O106</f>
        <v>0</v>
      </c>
      <c r="AD108" s="140">
        <f>(Summary!$C$58*AA108+Summary!$C$59*AB108+Summary!$C$60*AC108)/Summary!$C$61</f>
        <v>0</v>
      </c>
      <c r="AE108" s="140">
        <f>'Test-Still'!P106</f>
        <v>0</v>
      </c>
      <c r="AF108" s="140">
        <f>'Test-Still'!Q106</f>
        <v>0</v>
      </c>
      <c r="AG108" s="140">
        <f>'Test-Still'!R106</f>
        <v>0</v>
      </c>
      <c r="AH108" s="140">
        <f>'Test-Still'!S106</f>
        <v>0</v>
      </c>
      <c r="AI108" s="140">
        <f>'Test-Still'!T106</f>
        <v>0</v>
      </c>
      <c r="AJ108" s="140">
        <f>'Test-Still'!U106</f>
        <v>0</v>
      </c>
      <c r="AK108" s="140">
        <f>'Test-Still'!V106</f>
        <v>0</v>
      </c>
      <c r="AL108" s="140">
        <f>'Test-Still'!W106</f>
        <v>0</v>
      </c>
      <c r="AM108" s="140">
        <f>'Test-Still'!X106</f>
        <v>0</v>
      </c>
      <c r="AN108" s="140">
        <f>10*LOG10(1/((Summary!$C$75/10^(AK108/10)+Summary!$C$76/10^(AL108/10)+Summary!$C$77/10^(AM108/10))/Summary!$C$78))</f>
        <v>0</v>
      </c>
      <c r="AO108" s="140">
        <f>'Test-Still'!Y106</f>
        <v>0</v>
      </c>
      <c r="AP108" s="140">
        <f>'Test-Still'!Z106</f>
        <v>0</v>
      </c>
      <c r="AQ108" s="141">
        <f t="shared" si="8"/>
        <v>0</v>
      </c>
      <c r="AR108" s="139" t="e">
        <f t="shared" si="9"/>
        <v>#DIV/0!</v>
      </c>
      <c r="AS108" s="140" t="e">
        <f t="shared" si="10"/>
        <v>#DIV/0!</v>
      </c>
      <c r="AT108" s="136"/>
      <c r="AU108" s="136"/>
      <c r="AV108" s="467" t="s">
        <v>122</v>
      </c>
      <c r="AW108" s="468" t="e" cm="1">
        <f t="array" ref="AW108">bdRateExtend($G107:$G110,H107:H110,$Z107:$Z110,AA107:AA110)</f>
        <v>#VALUE!</v>
      </c>
      <c r="AX108" s="480"/>
      <c r="AY108" s="480"/>
      <c r="AZ108" s="497"/>
      <c r="BA108" s="497"/>
      <c r="BB108" s="480"/>
      <c r="BC108" s="468" t="e" cm="1">
        <f t="array" ref="BC108">bdRateExtend($G107:$G110,L107:L110,$Z107:$Z110,AE107:AE110)</f>
        <v>#VALUE!</v>
      </c>
      <c r="BD108" s="476"/>
      <c r="BE108" s="468" t="e" cm="1">
        <f t="array" ref="BE108">bdRateExtend($G107:$G110,M107:M110,$Z107:$Z110,AF107:AF110)</f>
        <v>#VALUE!</v>
      </c>
      <c r="BF108" s="476"/>
      <c r="BG108" s="469" t="e" cm="1">
        <f t="array" ref="BG108">bdRateExtend($G107:$G110,N107:N110,$Z107:$Z110,AG107:AG110,"None", FALSE,1)</f>
        <v>#VALUE!</v>
      </c>
      <c r="BH108" s="476"/>
      <c r="BI108" s="469" t="e" cm="1">
        <f t="array" ref="BI108">bdRateExtend($G107:$G110,O107:O110,$Z107:$Z110,AH107:AH110,"None", FALSE,1)</f>
        <v>#VALUE!</v>
      </c>
      <c r="BJ108" s="476"/>
      <c r="BK108" s="468" t="e" cm="1">
        <f t="array" ref="BK108">bdRateExtend($G107:$G110,P107:P110,$Z107:$Z110,AI107:AI110)</f>
        <v>#VALUE!</v>
      </c>
      <c r="BL108" s="476"/>
      <c r="BM108" s="468" t="e" cm="1">
        <f t="array" ref="BM108">bdRateExtend($G107:$G110,Q107:Q110,$Z107:$Z110,AJ107:AJ110)</f>
        <v>#VALUE!</v>
      </c>
      <c r="BN108" s="476"/>
      <c r="BO108" s="468" t="e" cm="1">
        <f t="array" ref="BO108">bdRateExtend($G107:$G110,R107:R110,$Z107:$Z110,AK107:AK110)</f>
        <v>#VALUE!</v>
      </c>
      <c r="BP108" s="480"/>
      <c r="BQ108" s="480"/>
      <c r="BR108" s="480"/>
      <c r="BS108" s="480"/>
      <c r="BT108" s="476"/>
      <c r="BU108" s="463" cm="1">
        <f t="array" ref="BU108">testVMAFRange($G107:$G110,N107:N110,$Z107:$Z110,AG107:AG110)</f>
        <v>0</v>
      </c>
      <c r="BV108" s="465"/>
      <c r="BW108" s="463" cm="1">
        <f t="array" ref="BW108">testVMAFRange($G107:$G110,O107:O110,$Z107:$Z110,AH107:AH110)</f>
        <v>0</v>
      </c>
      <c r="BX108" s="465"/>
    </row>
    <row r="109" spans="1:76" ht="17" customHeight="1" x14ac:dyDescent="0.35">
      <c r="A109" s="516"/>
      <c r="B109" s="483"/>
      <c r="C109" s="520"/>
      <c r="D109" s="490"/>
      <c r="E109" s="493"/>
      <c r="F109" s="138">
        <v>39</v>
      </c>
      <c r="G109" s="139">
        <f>'Anchor-Still'!L107</f>
        <v>0</v>
      </c>
      <c r="H109" s="140">
        <f>'Anchor-Still'!M107</f>
        <v>0</v>
      </c>
      <c r="I109" s="140">
        <f>'Anchor-Still'!N107</f>
        <v>0</v>
      </c>
      <c r="J109" s="140">
        <f>'Anchor-Still'!O107</f>
        <v>0</v>
      </c>
      <c r="K109" s="140">
        <f>(Summary!$C$58*H109+Summary!$C$59*I109+Summary!$C$60*J109)/Summary!$C$61</f>
        <v>0</v>
      </c>
      <c r="L109" s="140">
        <f>'Anchor-Still'!P107</f>
        <v>0</v>
      </c>
      <c r="M109" s="140">
        <f>'Anchor-Still'!Q107</f>
        <v>0</v>
      </c>
      <c r="N109" s="140">
        <f>'Anchor-Still'!R107</f>
        <v>0</v>
      </c>
      <c r="O109" s="140">
        <f>'Anchor-Still'!S107</f>
        <v>0</v>
      </c>
      <c r="P109" s="140">
        <f>'Anchor-Still'!T107</f>
        <v>0</v>
      </c>
      <c r="Q109" s="140">
        <f>'Anchor-Still'!U107</f>
        <v>0</v>
      </c>
      <c r="R109" s="140">
        <f>'Anchor-Still'!V107</f>
        <v>0</v>
      </c>
      <c r="S109" s="140">
        <f>'Anchor-Still'!W107</f>
        <v>0</v>
      </c>
      <c r="T109" s="140">
        <f>'Anchor-Still'!X107</f>
        <v>0</v>
      </c>
      <c r="U109" s="140">
        <f>10*LOG10(1/((Summary!$C$75/10^(R109/10)+Summary!$C$76/10^(S109/10)+Summary!$C$77/10^(T109/10))/Summary!$C$78))</f>
        <v>0</v>
      </c>
      <c r="V109" s="140">
        <f>'Anchor-Still'!Y107</f>
        <v>0</v>
      </c>
      <c r="W109" s="140">
        <f>'Anchor-Still'!Z107</f>
        <v>0</v>
      </c>
      <c r="X109" s="141">
        <f t="shared" si="7"/>
        <v>0</v>
      </c>
      <c r="Y109" s="133"/>
      <c r="Z109" s="139">
        <f>'Test-Still'!L107</f>
        <v>0</v>
      </c>
      <c r="AA109" s="140">
        <f>'Test-Still'!M107</f>
        <v>0</v>
      </c>
      <c r="AB109" s="140">
        <f>'Test-Still'!N107</f>
        <v>0</v>
      </c>
      <c r="AC109" s="140">
        <f>'Test-Still'!O107</f>
        <v>0</v>
      </c>
      <c r="AD109" s="140">
        <f>(Summary!$C$58*AA109+Summary!$C$59*AB109+Summary!$C$60*AC109)/Summary!$C$61</f>
        <v>0</v>
      </c>
      <c r="AE109" s="140">
        <f>'Test-Still'!P107</f>
        <v>0</v>
      </c>
      <c r="AF109" s="140">
        <f>'Test-Still'!Q107</f>
        <v>0</v>
      </c>
      <c r="AG109" s="140">
        <f>'Test-Still'!R107</f>
        <v>0</v>
      </c>
      <c r="AH109" s="140">
        <f>'Test-Still'!S107</f>
        <v>0</v>
      </c>
      <c r="AI109" s="140">
        <f>'Test-Still'!T107</f>
        <v>0</v>
      </c>
      <c r="AJ109" s="140">
        <f>'Test-Still'!U107</f>
        <v>0</v>
      </c>
      <c r="AK109" s="140">
        <f>'Test-Still'!V107</f>
        <v>0</v>
      </c>
      <c r="AL109" s="140">
        <f>'Test-Still'!W107</f>
        <v>0</v>
      </c>
      <c r="AM109" s="140">
        <f>'Test-Still'!X107</f>
        <v>0</v>
      </c>
      <c r="AN109" s="140">
        <f>10*LOG10(1/((Summary!$C$75/10^(AK109/10)+Summary!$C$76/10^(AL109/10)+Summary!$C$77/10^(AM109/10))/Summary!$C$78))</f>
        <v>0</v>
      </c>
      <c r="AO109" s="140">
        <f>'Test-Still'!Y107</f>
        <v>0</v>
      </c>
      <c r="AP109" s="140">
        <f>'Test-Still'!Z107</f>
        <v>0</v>
      </c>
      <c r="AQ109" s="141">
        <f t="shared" si="8"/>
        <v>0</v>
      </c>
      <c r="AR109" s="139" t="e">
        <f t="shared" si="9"/>
        <v>#DIV/0!</v>
      </c>
      <c r="AS109" s="140" t="e">
        <f t="shared" si="10"/>
        <v>#DIV/0!</v>
      </c>
      <c r="AT109" s="136"/>
      <c r="AU109" s="136"/>
      <c r="AV109" s="467"/>
      <c r="AW109" s="468"/>
      <c r="AX109" s="480"/>
      <c r="AY109" s="480"/>
      <c r="AZ109" s="497"/>
      <c r="BA109" s="497"/>
      <c r="BB109" s="480"/>
      <c r="BC109" s="468"/>
      <c r="BD109" s="476"/>
      <c r="BE109" s="468"/>
      <c r="BF109" s="476"/>
      <c r="BG109" s="469"/>
      <c r="BH109" s="476"/>
      <c r="BI109" s="469"/>
      <c r="BJ109" s="476"/>
      <c r="BK109" s="468"/>
      <c r="BL109" s="476"/>
      <c r="BM109" s="468"/>
      <c r="BN109" s="476"/>
      <c r="BO109" s="468"/>
      <c r="BP109" s="480"/>
      <c r="BQ109" s="480"/>
      <c r="BR109" s="480"/>
      <c r="BS109" s="480"/>
      <c r="BT109" s="476"/>
      <c r="BU109" s="463"/>
      <c r="BV109" s="465"/>
      <c r="BW109" s="463"/>
      <c r="BX109" s="465"/>
    </row>
    <row r="110" spans="1:76" ht="17" customHeight="1" x14ac:dyDescent="0.35">
      <c r="A110" s="516"/>
      <c r="B110" s="483"/>
      <c r="C110" s="520"/>
      <c r="D110" s="490"/>
      <c r="E110" s="493"/>
      <c r="F110" s="138">
        <v>47</v>
      </c>
      <c r="G110" s="139">
        <f>'Anchor-Still'!L108</f>
        <v>0</v>
      </c>
      <c r="H110" s="140">
        <f>'Anchor-Still'!M108</f>
        <v>0</v>
      </c>
      <c r="I110" s="140">
        <f>'Anchor-Still'!N108</f>
        <v>0</v>
      </c>
      <c r="J110" s="140">
        <f>'Anchor-Still'!O108</f>
        <v>0</v>
      </c>
      <c r="K110" s="140">
        <f>(Summary!$C$58*H110+Summary!$C$59*I110+Summary!$C$60*J110)/Summary!$C$61</f>
        <v>0</v>
      </c>
      <c r="L110" s="140">
        <f>'Anchor-Still'!P108</f>
        <v>0</v>
      </c>
      <c r="M110" s="140">
        <f>'Anchor-Still'!Q108</f>
        <v>0</v>
      </c>
      <c r="N110" s="140">
        <f>'Anchor-Still'!R108</f>
        <v>0</v>
      </c>
      <c r="O110" s="140">
        <f>'Anchor-Still'!S108</f>
        <v>0</v>
      </c>
      <c r="P110" s="140">
        <f>'Anchor-Still'!T108</f>
        <v>0</v>
      </c>
      <c r="Q110" s="140">
        <f>'Anchor-Still'!U108</f>
        <v>0</v>
      </c>
      <c r="R110" s="140">
        <f>'Anchor-Still'!V108</f>
        <v>0</v>
      </c>
      <c r="S110" s="140">
        <f>'Anchor-Still'!W108</f>
        <v>0</v>
      </c>
      <c r="T110" s="140">
        <f>'Anchor-Still'!X108</f>
        <v>0</v>
      </c>
      <c r="U110" s="140">
        <f>10*LOG10(1/((Summary!$C$75/10^(R110/10)+Summary!$C$76/10^(S110/10)+Summary!$C$77/10^(T110/10))/Summary!$C$78))</f>
        <v>0</v>
      </c>
      <c r="V110" s="140">
        <f>'Anchor-Still'!Y108</f>
        <v>0</v>
      </c>
      <c r="W110" s="140">
        <f>'Anchor-Still'!Z108</f>
        <v>0</v>
      </c>
      <c r="X110" s="141">
        <f t="shared" si="7"/>
        <v>0</v>
      </c>
      <c r="Y110" s="133"/>
      <c r="Z110" s="139">
        <f>'Test-Still'!L108</f>
        <v>0</v>
      </c>
      <c r="AA110" s="140">
        <f>'Test-Still'!M108</f>
        <v>0</v>
      </c>
      <c r="AB110" s="140">
        <f>'Test-Still'!N108</f>
        <v>0</v>
      </c>
      <c r="AC110" s="140">
        <f>'Test-Still'!O108</f>
        <v>0</v>
      </c>
      <c r="AD110" s="140">
        <f>(Summary!$C$58*AA110+Summary!$C$59*AB110+Summary!$C$60*AC110)/Summary!$C$61</f>
        <v>0</v>
      </c>
      <c r="AE110" s="140">
        <f>'Test-Still'!P108</f>
        <v>0</v>
      </c>
      <c r="AF110" s="140">
        <f>'Test-Still'!Q108</f>
        <v>0</v>
      </c>
      <c r="AG110" s="140">
        <f>'Test-Still'!R108</f>
        <v>0</v>
      </c>
      <c r="AH110" s="140">
        <f>'Test-Still'!S108</f>
        <v>0</v>
      </c>
      <c r="AI110" s="140">
        <f>'Test-Still'!T108</f>
        <v>0</v>
      </c>
      <c r="AJ110" s="140">
        <f>'Test-Still'!U108</f>
        <v>0</v>
      </c>
      <c r="AK110" s="140">
        <f>'Test-Still'!V108</f>
        <v>0</v>
      </c>
      <c r="AL110" s="140">
        <f>'Test-Still'!W108</f>
        <v>0</v>
      </c>
      <c r="AM110" s="140">
        <f>'Test-Still'!X108</f>
        <v>0</v>
      </c>
      <c r="AN110" s="140">
        <f>10*LOG10(1/((Summary!$C$75/10^(AK110/10)+Summary!$C$76/10^(AL110/10)+Summary!$C$77/10^(AM110/10))/Summary!$C$78))</f>
        <v>0</v>
      </c>
      <c r="AO110" s="140">
        <f>'Test-Still'!Y108</f>
        <v>0</v>
      </c>
      <c r="AP110" s="140">
        <f>'Test-Still'!Z108</f>
        <v>0</v>
      </c>
      <c r="AQ110" s="141">
        <f t="shared" si="8"/>
        <v>0</v>
      </c>
      <c r="AR110" s="139" t="e">
        <f t="shared" si="9"/>
        <v>#DIV/0!</v>
      </c>
      <c r="AS110" s="140" t="e">
        <f t="shared" si="10"/>
        <v>#DIV/0!</v>
      </c>
      <c r="AT110" s="136"/>
      <c r="AU110" s="136"/>
      <c r="AV110" s="467" t="s">
        <v>123</v>
      </c>
      <c r="AW110" s="468" t="e" cm="1">
        <f t="array" ref="AW110">bdRateExtend($G108:$G111,H108:H111,$Z108:$Z111,AA108:AA111)</f>
        <v>#VALUE!</v>
      </c>
      <c r="AX110" s="480"/>
      <c r="AY110" s="480"/>
      <c r="AZ110" s="497"/>
      <c r="BA110" s="497"/>
      <c r="BB110" s="480"/>
      <c r="BC110" s="468" t="e" cm="1">
        <f t="array" ref="BC110">bdRateExtend($G108:$G111,L108:L111,$Z108:$Z111,AE108:AE111)</f>
        <v>#VALUE!</v>
      </c>
      <c r="BD110" s="476"/>
      <c r="BE110" s="468" t="e" cm="1">
        <f t="array" ref="BE110">bdRateExtend($G108:$G111,M108:M111,$Z108:$Z111,AF108:AF111)</f>
        <v>#VALUE!</v>
      </c>
      <c r="BF110" s="476"/>
      <c r="BG110" s="469" t="e" cm="1">
        <f t="array" ref="BG110">bdRateExtend($G108:$G111,N108:N111,$Z108:$Z111,AG108:AG111,"None", FALSE,1)</f>
        <v>#VALUE!</v>
      </c>
      <c r="BH110" s="476"/>
      <c r="BI110" s="469" t="e" cm="1">
        <f t="array" ref="BI110">bdRateExtend($G108:$G111,O108:O111,$Z108:$Z111,AH108:AH111,"None", FALSE,1)</f>
        <v>#VALUE!</v>
      </c>
      <c r="BJ110" s="476"/>
      <c r="BK110" s="468" t="e" cm="1">
        <f t="array" ref="BK110">bdRateExtend($G108:$G111,P108:P111,$Z108:$Z111,AI108:AI111)</f>
        <v>#VALUE!</v>
      </c>
      <c r="BL110" s="476"/>
      <c r="BM110" s="468" t="e" cm="1">
        <f t="array" ref="BM110">bdRateExtend($G108:$G111,Q108:Q111,$Z108:$Z111,AJ108:AJ111)</f>
        <v>#VALUE!</v>
      </c>
      <c r="BN110" s="476"/>
      <c r="BO110" s="468" t="e" cm="1">
        <f t="array" ref="BO110">bdRateExtend($G108:$G111,R108:R111,$Z108:$Z111,AK108:AK111)</f>
        <v>#VALUE!</v>
      </c>
      <c r="BP110" s="480"/>
      <c r="BQ110" s="480"/>
      <c r="BR110" s="480"/>
      <c r="BS110" s="480"/>
      <c r="BT110" s="476"/>
      <c r="BU110" s="463" cm="1">
        <f t="array" ref="BU110">testVMAFRange($G108:$G111,N108:N111,$Z108:$Z111,AG108:AG111)</f>
        <v>0</v>
      </c>
      <c r="BV110" s="465"/>
      <c r="BW110" s="463" cm="1">
        <f t="array" ref="BW110">testVMAFRange($G108:$G111,O108:O111,$Z108:$Z111,AH108:AH111)</f>
        <v>0</v>
      </c>
      <c r="BX110" s="465"/>
    </row>
    <row r="111" spans="1:76" ht="17" customHeight="1" thickBot="1" x14ac:dyDescent="0.4">
      <c r="A111" s="516"/>
      <c r="B111" s="518"/>
      <c r="C111" s="521"/>
      <c r="D111" s="522"/>
      <c r="E111" s="523"/>
      <c r="F111" s="144">
        <v>55</v>
      </c>
      <c r="G111" s="145">
        <f>'Anchor-Still'!L109</f>
        <v>0</v>
      </c>
      <c r="H111" s="146">
        <f>'Anchor-Still'!M109</f>
        <v>0</v>
      </c>
      <c r="I111" s="146">
        <f>'Anchor-Still'!N109</f>
        <v>0</v>
      </c>
      <c r="J111" s="146">
        <f>'Anchor-Still'!O109</f>
        <v>0</v>
      </c>
      <c r="K111" s="146">
        <f>(Summary!$C$58*H111+Summary!$C$59*I111+Summary!$C$60*J111)/Summary!$C$61</f>
        <v>0</v>
      </c>
      <c r="L111" s="146">
        <f>'Anchor-Still'!P109</f>
        <v>0</v>
      </c>
      <c r="M111" s="146">
        <f>'Anchor-Still'!Q109</f>
        <v>0</v>
      </c>
      <c r="N111" s="146">
        <f>'Anchor-Still'!R109</f>
        <v>0</v>
      </c>
      <c r="O111" s="146">
        <f>'Anchor-Still'!S109</f>
        <v>0</v>
      </c>
      <c r="P111" s="146">
        <f>'Anchor-Still'!T109</f>
        <v>0</v>
      </c>
      <c r="Q111" s="146">
        <f>'Anchor-Still'!U109</f>
        <v>0</v>
      </c>
      <c r="R111" s="146">
        <f>'Anchor-Still'!V109</f>
        <v>0</v>
      </c>
      <c r="S111" s="146">
        <f>'Anchor-Still'!W109</f>
        <v>0</v>
      </c>
      <c r="T111" s="146">
        <f>'Anchor-Still'!X109</f>
        <v>0</v>
      </c>
      <c r="U111" s="146">
        <f>10*LOG10(1/((Summary!$C$75/10^(R111/10)+Summary!$C$76/10^(S111/10)+Summary!$C$77/10^(T111/10))/Summary!$C$78))</f>
        <v>0</v>
      </c>
      <c r="V111" s="146">
        <f>'Anchor-Still'!Y109</f>
        <v>0</v>
      </c>
      <c r="W111" s="146">
        <f>'Anchor-Still'!Z109</f>
        <v>0</v>
      </c>
      <c r="X111" s="147">
        <f t="shared" si="7"/>
        <v>0</v>
      </c>
      <c r="Y111" s="133"/>
      <c r="Z111" s="145">
        <f>'Test-Still'!L109</f>
        <v>0</v>
      </c>
      <c r="AA111" s="146">
        <f>'Test-Still'!M109</f>
        <v>0</v>
      </c>
      <c r="AB111" s="146">
        <f>'Test-Still'!N109</f>
        <v>0</v>
      </c>
      <c r="AC111" s="146">
        <f>'Test-Still'!O109</f>
        <v>0</v>
      </c>
      <c r="AD111" s="146">
        <f>(Summary!$C$58*AA111+Summary!$C$59*AB111+Summary!$C$60*AC111)/Summary!$C$61</f>
        <v>0</v>
      </c>
      <c r="AE111" s="146">
        <f>'Test-Still'!P109</f>
        <v>0</v>
      </c>
      <c r="AF111" s="146">
        <f>'Test-Still'!Q109</f>
        <v>0</v>
      </c>
      <c r="AG111" s="146">
        <f>'Test-Still'!R109</f>
        <v>0</v>
      </c>
      <c r="AH111" s="146">
        <f>'Test-Still'!S109</f>
        <v>0</v>
      </c>
      <c r="AI111" s="146">
        <f>'Test-Still'!T109</f>
        <v>0</v>
      </c>
      <c r="AJ111" s="146">
        <f>'Test-Still'!U109</f>
        <v>0</v>
      </c>
      <c r="AK111" s="146">
        <f>'Test-Still'!V109</f>
        <v>0</v>
      </c>
      <c r="AL111" s="146">
        <f>'Test-Still'!W109</f>
        <v>0</v>
      </c>
      <c r="AM111" s="146">
        <f>'Test-Still'!X109</f>
        <v>0</v>
      </c>
      <c r="AN111" s="146">
        <f>10*LOG10(1/((Summary!$C$75/10^(AK111/10)+Summary!$C$76/10^(AL111/10)+Summary!$C$77/10^(AM111/10))/Summary!$C$78))</f>
        <v>0</v>
      </c>
      <c r="AO111" s="146">
        <f>'Test-Still'!Y109</f>
        <v>0</v>
      </c>
      <c r="AP111" s="146">
        <f>'Test-Still'!Z109</f>
        <v>0</v>
      </c>
      <c r="AQ111" s="147">
        <f t="shared" si="8"/>
        <v>0</v>
      </c>
      <c r="AR111" s="145" t="e">
        <f t="shared" si="9"/>
        <v>#DIV/0!</v>
      </c>
      <c r="AS111" s="146" t="e">
        <f t="shared" si="10"/>
        <v>#DIV/0!</v>
      </c>
      <c r="AT111" s="136"/>
      <c r="AU111" s="136"/>
      <c r="AV111" s="470"/>
      <c r="AW111" s="471"/>
      <c r="AX111" s="481"/>
      <c r="AY111" s="481"/>
      <c r="AZ111" s="498"/>
      <c r="BA111" s="498"/>
      <c r="BB111" s="481"/>
      <c r="BC111" s="471"/>
      <c r="BD111" s="477"/>
      <c r="BE111" s="471"/>
      <c r="BF111" s="477"/>
      <c r="BG111" s="472"/>
      <c r="BH111" s="477"/>
      <c r="BI111" s="472"/>
      <c r="BJ111" s="477"/>
      <c r="BK111" s="471"/>
      <c r="BL111" s="477"/>
      <c r="BM111" s="471"/>
      <c r="BN111" s="477"/>
      <c r="BO111" s="471"/>
      <c r="BP111" s="481"/>
      <c r="BQ111" s="481"/>
      <c r="BR111" s="481"/>
      <c r="BS111" s="481"/>
      <c r="BT111" s="477"/>
      <c r="BU111" s="473"/>
      <c r="BV111" s="466"/>
      <c r="BW111" s="473"/>
      <c r="BX111" s="466"/>
    </row>
    <row r="112" spans="1:76" ht="17" customHeight="1" x14ac:dyDescent="0.35">
      <c r="A112" s="516"/>
      <c r="B112" s="482" t="s">
        <v>161</v>
      </c>
      <c r="C112" s="519" t="s">
        <v>178</v>
      </c>
      <c r="D112" s="489"/>
      <c r="E112" s="492">
        <v>8</v>
      </c>
      <c r="F112" s="129">
        <v>15</v>
      </c>
      <c r="G112" s="130">
        <f>'Anchor-Still'!L110</f>
        <v>0</v>
      </c>
      <c r="H112" s="131">
        <f>'Anchor-Still'!M110</f>
        <v>0</v>
      </c>
      <c r="I112" s="131">
        <f>'Anchor-Still'!N110</f>
        <v>0</v>
      </c>
      <c r="J112" s="131">
        <f>'Anchor-Still'!O110</f>
        <v>0</v>
      </c>
      <c r="K112" s="131">
        <f>(Summary!$C$58*H112+Summary!$C$59*I112+Summary!$C$60*J112)/Summary!$C$61</f>
        <v>0</v>
      </c>
      <c r="L112" s="131">
        <f>'Anchor-Still'!P110</f>
        <v>0</v>
      </c>
      <c r="M112" s="131">
        <f>'Anchor-Still'!Q110</f>
        <v>0</v>
      </c>
      <c r="N112" s="131">
        <f>'Anchor-Still'!R110</f>
        <v>0</v>
      </c>
      <c r="O112" s="131">
        <f>'Anchor-Still'!S110</f>
        <v>0</v>
      </c>
      <c r="P112" s="131">
        <f>'Anchor-Still'!T110</f>
        <v>0</v>
      </c>
      <c r="Q112" s="131">
        <f>'Anchor-Still'!U110</f>
        <v>0</v>
      </c>
      <c r="R112" s="131">
        <f>'Anchor-Still'!V110</f>
        <v>0</v>
      </c>
      <c r="S112" s="131">
        <f>'Anchor-Still'!W110</f>
        <v>0</v>
      </c>
      <c r="T112" s="131">
        <f>'Anchor-Still'!X110</f>
        <v>0</v>
      </c>
      <c r="U112" s="131">
        <f>10*LOG10(1/((Summary!$C$75/10^(R112/10)+Summary!$C$76/10^(S112/10)+Summary!$C$77/10^(T112/10))/Summary!$C$78))</f>
        <v>0</v>
      </c>
      <c r="V112" s="131">
        <f>'Anchor-Still'!Y110</f>
        <v>0</v>
      </c>
      <c r="W112" s="131">
        <f>'Anchor-Still'!Z110</f>
        <v>0</v>
      </c>
      <c r="X112" s="132">
        <f t="shared" si="7"/>
        <v>0</v>
      </c>
      <c r="Y112" s="133"/>
      <c r="Z112" s="130">
        <f>'Test-Still'!L110</f>
        <v>0</v>
      </c>
      <c r="AA112" s="131">
        <f>'Test-Still'!M110</f>
        <v>0</v>
      </c>
      <c r="AB112" s="131">
        <f>'Test-Still'!N110</f>
        <v>0</v>
      </c>
      <c r="AC112" s="131">
        <f>'Test-Still'!O110</f>
        <v>0</v>
      </c>
      <c r="AD112" s="131">
        <f>(Summary!$C$58*AA112+Summary!$C$59*AB112+Summary!$C$60*AC112)/Summary!$C$61</f>
        <v>0</v>
      </c>
      <c r="AE112" s="131">
        <f>'Test-Still'!P110</f>
        <v>0</v>
      </c>
      <c r="AF112" s="131">
        <f>'Test-Still'!Q110</f>
        <v>0</v>
      </c>
      <c r="AG112" s="131">
        <f>'Test-Still'!R110</f>
        <v>0</v>
      </c>
      <c r="AH112" s="131">
        <f>'Test-Still'!S110</f>
        <v>0</v>
      </c>
      <c r="AI112" s="131">
        <f>'Test-Still'!T110</f>
        <v>0</v>
      </c>
      <c r="AJ112" s="131">
        <f>'Test-Still'!U110</f>
        <v>0</v>
      </c>
      <c r="AK112" s="131">
        <f>'Test-Still'!V110</f>
        <v>0</v>
      </c>
      <c r="AL112" s="131">
        <f>'Test-Still'!W110</f>
        <v>0</v>
      </c>
      <c r="AM112" s="131">
        <f>'Test-Still'!X110</f>
        <v>0</v>
      </c>
      <c r="AN112" s="131">
        <f>10*LOG10(1/((Summary!$C$75/10^(AK112/10)+Summary!$C$76/10^(AL112/10)+Summary!$C$77/10^(AM112/10))/Summary!$C$78))</f>
        <v>0</v>
      </c>
      <c r="AO112" s="131">
        <f>'Test-Still'!Y110</f>
        <v>0</v>
      </c>
      <c r="AP112" s="131">
        <f>'Test-Still'!Z110</f>
        <v>0</v>
      </c>
      <c r="AQ112" s="132">
        <f t="shared" si="8"/>
        <v>0</v>
      </c>
      <c r="AR112" s="130" t="e">
        <f t="shared" si="9"/>
        <v>#DIV/0!</v>
      </c>
      <c r="AS112" s="131" t="e">
        <f t="shared" si="10"/>
        <v>#DIV/0!</v>
      </c>
      <c r="AT112" s="136"/>
      <c r="AU112" s="136"/>
      <c r="AV112" s="495" t="s">
        <v>121</v>
      </c>
      <c r="AW112" s="478" t="e" cm="1">
        <f t="array" ref="AW112">bdRateExtend($G112:$G115,H112:H115,$Z112:$Z115,AA112:AA115)</f>
        <v>#VALUE!</v>
      </c>
      <c r="AX112" s="479" t="e" cm="1">
        <f t="array" ref="AX112">bdRateExtend($G112:$G117,H112:H117,$Z112:$Z117,AA112:AA117)</f>
        <v>#VALUE!</v>
      </c>
      <c r="AY112" s="479" t="e" cm="1">
        <f t="array" ref="AY112">bdRateExtend($G112:$G117,I112:I117,$Z112:$Z117,AB112:AB117)</f>
        <v>#VALUE!</v>
      </c>
      <c r="AZ112" s="496" t="e" cm="1">
        <f t="array" ref="AZ112">bdRateExtend($G112:$G117,J112:J117,$Z112:$Z117,AC112:AC117)</f>
        <v>#VALUE!</v>
      </c>
      <c r="BA112" s="496" t="e" cm="1">
        <f t="array" ref="BA112">bdRateExtend($G112:$G117,K112:K117,$Z112:$Z117,AD112:AD117)</f>
        <v>#VALUE!</v>
      </c>
      <c r="BB112" s="479" t="e">
        <f>(Summary!$C$89*AX112+Summary!$C$90*AY112+Summary!$C$91*AZ112)/Summary!$C$92</f>
        <v>#VALUE!</v>
      </c>
      <c r="BC112" s="478" t="e" cm="1">
        <f t="array" ref="BC112">bdRateExtend($G112:$G115,L112:L115,$Z112:$Z115,AE112:AE115)</f>
        <v>#VALUE!</v>
      </c>
      <c r="BD112" s="475" t="e" cm="1">
        <f t="array" ref="BD112">bdRateExtend($G112:$G117,L112:L117,$Z112:$Z117,AE112:AE117)</f>
        <v>#VALUE!</v>
      </c>
      <c r="BE112" s="478" t="e" cm="1">
        <f t="array" ref="BE112">bdRateExtend($G112:$G115,M112:M115,$Z112:$Z115,AF112:AF115)</f>
        <v>#VALUE!</v>
      </c>
      <c r="BF112" s="475" t="e" cm="1">
        <f t="array" ref="BF112">bdRateExtend($G112:$G117,M112:M117,$Z112:$Z117,AF112:AF117)</f>
        <v>#VALUE!</v>
      </c>
      <c r="BG112" s="474" t="e" cm="1">
        <f t="array" ref="BG112">bdRateExtend($G112:$G115,N112:N115,$Z112:$Z115,AG112:AG115,"None", FALSE,1)</f>
        <v>#VALUE!</v>
      </c>
      <c r="BH112" s="475" t="e" cm="1">
        <f t="array" ref="BH112">bdRateExtend($G112:$G117,N112:N117,$Z112:$Z117,AG112:AG117,"None", FALSE,1)</f>
        <v>#VALUE!</v>
      </c>
      <c r="BI112" s="474" t="e" cm="1">
        <f t="array" ref="BI112">bdRateExtend($G112:$G115,O112:O115,$Z112:$Z115,AH112:AH115,"None", FALSE,1)</f>
        <v>#VALUE!</v>
      </c>
      <c r="BJ112" s="475" t="e" cm="1">
        <f t="array" ref="BJ112">bdRateExtend($G112:$G117,O112:O117,$Z112:$Z117,AH112:AH117,"None", FALSE,1)</f>
        <v>#VALUE!</v>
      </c>
      <c r="BK112" s="478" t="e" cm="1">
        <f t="array" ref="BK112">bdRateExtend($G112:$G115,P112:P115,$Z112:$Z115,AI112:AI115)</f>
        <v>#VALUE!</v>
      </c>
      <c r="BL112" s="475" t="e" cm="1">
        <f t="array" ref="BL112">bdRateExtend($G112:$G117,P112:P117,$Z112:$Z117,AI112:AI117)</f>
        <v>#VALUE!</v>
      </c>
      <c r="BM112" s="478" t="e" cm="1">
        <f t="array" ref="BM112">bdRateExtend($G112:$G115,Q112:Q115,$Z112:$Z115,AJ112:AJ115)</f>
        <v>#VALUE!</v>
      </c>
      <c r="BN112" s="475" t="e" cm="1">
        <f t="array" ref="BN112">bdRateExtend($G112:$G117,Q112:Q117,$Z112:$Z117,AJ112:AJ117)</f>
        <v>#VALUE!</v>
      </c>
      <c r="BO112" s="478" t="e" cm="1">
        <f t="array" ref="BO112">bdRateExtend($G112:$G115,R112:R115,$Z112:$Z115,AK112:AK115)</f>
        <v>#VALUE!</v>
      </c>
      <c r="BP112" s="479" t="e" cm="1">
        <f t="array" ref="BP112">bdRateExtend($G112:$G117,R112:R117,$Z112:$Z117,AK112:AK117)</f>
        <v>#VALUE!</v>
      </c>
      <c r="BQ112" s="479" t="e" cm="1">
        <f t="array" ref="BQ112">bdRateExtend($G112:$G117,S112:S117,$Z112:$Z117,AL112:AL117)</f>
        <v>#VALUE!</v>
      </c>
      <c r="BR112" s="479" t="e" cm="1">
        <f t="array" ref="BR112">bdRateExtend($G112:$G117,T112:T117,$Z112:$Z117,AM112:AM117)</f>
        <v>#VALUE!</v>
      </c>
      <c r="BS112" s="479" t="e" cm="1">
        <f t="array" ref="BS112">bdRateExtend($G112:$G117,U112:U117,$Z112:$Z117,AN112:AN117)</f>
        <v>#VALUE!</v>
      </c>
      <c r="BT112" s="576" t="e">
        <f>(Summary!$C$103*BP112+Summary!$C$104*BQ112+Summary!$C$105*BR112)/Summary!$C$106</f>
        <v>#VALUE!</v>
      </c>
      <c r="BU112" s="462" cm="1">
        <f t="array" ref="BU112">testVMAFRange($G112:$G115,N112:N115,$Z112:$Z115,AG112:AG115)</f>
        <v>0</v>
      </c>
      <c r="BV112" s="464" cm="1">
        <f t="array" ref="BV112">testVMAFRange($G112:$G117,N112:N117,$Z112:$Z117,AG112:AG117)</f>
        <v>0</v>
      </c>
      <c r="BW112" s="462" cm="1">
        <f t="array" ref="BW112">testVMAFRange($G112:$G115,O112:O115,$Z112:$Z115,AH112:AH115)</f>
        <v>0</v>
      </c>
      <c r="BX112" s="464" cm="1">
        <f t="array" ref="BX112">testVMAFRange($G112:$G117,O112:O117,$Z112:$Z117,AH112:AH117)</f>
        <v>0</v>
      </c>
    </row>
    <row r="113" spans="1:76" ht="17" customHeight="1" x14ac:dyDescent="0.35">
      <c r="A113" s="516"/>
      <c r="B113" s="483"/>
      <c r="C113" s="520"/>
      <c r="D113" s="490"/>
      <c r="E113" s="493"/>
      <c r="F113" s="138">
        <v>23</v>
      </c>
      <c r="G113" s="139">
        <f>'Anchor-Still'!L111</f>
        <v>0</v>
      </c>
      <c r="H113" s="140">
        <f>'Anchor-Still'!M111</f>
        <v>0</v>
      </c>
      <c r="I113" s="140">
        <f>'Anchor-Still'!N111</f>
        <v>0</v>
      </c>
      <c r="J113" s="140">
        <f>'Anchor-Still'!O111</f>
        <v>0</v>
      </c>
      <c r="K113" s="140">
        <f>(Summary!$C$58*H113+Summary!$C$59*I113+Summary!$C$60*J113)/Summary!$C$61</f>
        <v>0</v>
      </c>
      <c r="L113" s="140">
        <f>'Anchor-Still'!P111</f>
        <v>0</v>
      </c>
      <c r="M113" s="140">
        <f>'Anchor-Still'!Q111</f>
        <v>0</v>
      </c>
      <c r="N113" s="140">
        <f>'Anchor-Still'!R111</f>
        <v>0</v>
      </c>
      <c r="O113" s="140">
        <f>'Anchor-Still'!S111</f>
        <v>0</v>
      </c>
      <c r="P113" s="140">
        <f>'Anchor-Still'!T111</f>
        <v>0</v>
      </c>
      <c r="Q113" s="140">
        <f>'Anchor-Still'!U111</f>
        <v>0</v>
      </c>
      <c r="R113" s="140">
        <f>'Anchor-Still'!V111</f>
        <v>0</v>
      </c>
      <c r="S113" s="140">
        <f>'Anchor-Still'!W111</f>
        <v>0</v>
      </c>
      <c r="T113" s="140">
        <f>'Anchor-Still'!X111</f>
        <v>0</v>
      </c>
      <c r="U113" s="140">
        <f>10*LOG10(1/((Summary!$C$75/10^(R113/10)+Summary!$C$76/10^(S113/10)+Summary!$C$77/10^(T113/10))/Summary!$C$78))</f>
        <v>0</v>
      </c>
      <c r="V113" s="140">
        <f>'Anchor-Still'!Y111</f>
        <v>0</v>
      </c>
      <c r="W113" s="140">
        <f>'Anchor-Still'!Z111</f>
        <v>0</v>
      </c>
      <c r="X113" s="141">
        <f t="shared" si="7"/>
        <v>0</v>
      </c>
      <c r="Y113" s="133"/>
      <c r="Z113" s="139">
        <f>'Test-Still'!L111</f>
        <v>0</v>
      </c>
      <c r="AA113" s="140">
        <f>'Test-Still'!M111</f>
        <v>0</v>
      </c>
      <c r="AB113" s="140">
        <f>'Test-Still'!N111</f>
        <v>0</v>
      </c>
      <c r="AC113" s="140">
        <f>'Test-Still'!O111</f>
        <v>0</v>
      </c>
      <c r="AD113" s="140">
        <f>(Summary!$C$58*AA113+Summary!$C$59*AB113+Summary!$C$60*AC113)/Summary!$C$61</f>
        <v>0</v>
      </c>
      <c r="AE113" s="140">
        <f>'Test-Still'!P111</f>
        <v>0</v>
      </c>
      <c r="AF113" s="140">
        <f>'Test-Still'!Q111</f>
        <v>0</v>
      </c>
      <c r="AG113" s="140">
        <f>'Test-Still'!R111</f>
        <v>0</v>
      </c>
      <c r="AH113" s="140">
        <f>'Test-Still'!S111</f>
        <v>0</v>
      </c>
      <c r="AI113" s="140">
        <f>'Test-Still'!T111</f>
        <v>0</v>
      </c>
      <c r="AJ113" s="140">
        <f>'Test-Still'!U111</f>
        <v>0</v>
      </c>
      <c r="AK113" s="140">
        <f>'Test-Still'!V111</f>
        <v>0</v>
      </c>
      <c r="AL113" s="140">
        <f>'Test-Still'!W111</f>
        <v>0</v>
      </c>
      <c r="AM113" s="140">
        <f>'Test-Still'!X111</f>
        <v>0</v>
      </c>
      <c r="AN113" s="140">
        <f>10*LOG10(1/((Summary!$C$75/10^(AK113/10)+Summary!$C$76/10^(AL113/10)+Summary!$C$77/10^(AM113/10))/Summary!$C$78))</f>
        <v>0</v>
      </c>
      <c r="AO113" s="140">
        <f>'Test-Still'!Y111</f>
        <v>0</v>
      </c>
      <c r="AP113" s="140">
        <f>'Test-Still'!Z111</f>
        <v>0</v>
      </c>
      <c r="AQ113" s="141">
        <f t="shared" si="8"/>
        <v>0</v>
      </c>
      <c r="AR113" s="139" t="e">
        <f t="shared" si="9"/>
        <v>#DIV/0!</v>
      </c>
      <c r="AS113" s="140" t="e">
        <f t="shared" si="10"/>
        <v>#DIV/0!</v>
      </c>
      <c r="AT113" s="136"/>
      <c r="AU113" s="136"/>
      <c r="AV113" s="467"/>
      <c r="AW113" s="468"/>
      <c r="AX113" s="480"/>
      <c r="AY113" s="480"/>
      <c r="AZ113" s="497"/>
      <c r="BA113" s="497"/>
      <c r="BB113" s="480"/>
      <c r="BC113" s="468"/>
      <c r="BD113" s="476"/>
      <c r="BE113" s="468"/>
      <c r="BF113" s="476"/>
      <c r="BG113" s="469"/>
      <c r="BH113" s="476"/>
      <c r="BI113" s="469"/>
      <c r="BJ113" s="476"/>
      <c r="BK113" s="468"/>
      <c r="BL113" s="476"/>
      <c r="BM113" s="468"/>
      <c r="BN113" s="476"/>
      <c r="BO113" s="468"/>
      <c r="BP113" s="480"/>
      <c r="BQ113" s="480"/>
      <c r="BR113" s="480"/>
      <c r="BS113" s="480"/>
      <c r="BT113" s="476"/>
      <c r="BU113" s="463"/>
      <c r="BV113" s="465"/>
      <c r="BW113" s="463"/>
      <c r="BX113" s="465"/>
    </row>
    <row r="114" spans="1:76" ht="17" customHeight="1" x14ac:dyDescent="0.35">
      <c r="A114" s="516"/>
      <c r="B114" s="483"/>
      <c r="C114" s="520"/>
      <c r="D114" s="490"/>
      <c r="E114" s="493"/>
      <c r="F114" s="138">
        <v>31</v>
      </c>
      <c r="G114" s="139">
        <f>'Anchor-Still'!L112</f>
        <v>0</v>
      </c>
      <c r="H114" s="140">
        <f>'Anchor-Still'!M112</f>
        <v>0</v>
      </c>
      <c r="I114" s="140">
        <f>'Anchor-Still'!N112</f>
        <v>0</v>
      </c>
      <c r="J114" s="140">
        <f>'Anchor-Still'!O112</f>
        <v>0</v>
      </c>
      <c r="K114" s="140">
        <f>(Summary!$C$58*H114+Summary!$C$59*I114+Summary!$C$60*J114)/Summary!$C$61</f>
        <v>0</v>
      </c>
      <c r="L114" s="140">
        <f>'Anchor-Still'!P112</f>
        <v>0</v>
      </c>
      <c r="M114" s="140">
        <f>'Anchor-Still'!Q112</f>
        <v>0</v>
      </c>
      <c r="N114" s="140">
        <f>'Anchor-Still'!R112</f>
        <v>0</v>
      </c>
      <c r="O114" s="140">
        <f>'Anchor-Still'!S112</f>
        <v>0</v>
      </c>
      <c r="P114" s="140">
        <f>'Anchor-Still'!T112</f>
        <v>0</v>
      </c>
      <c r="Q114" s="140">
        <f>'Anchor-Still'!U112</f>
        <v>0</v>
      </c>
      <c r="R114" s="140">
        <f>'Anchor-Still'!V112</f>
        <v>0</v>
      </c>
      <c r="S114" s="140">
        <f>'Anchor-Still'!W112</f>
        <v>0</v>
      </c>
      <c r="T114" s="140">
        <f>'Anchor-Still'!X112</f>
        <v>0</v>
      </c>
      <c r="U114" s="140">
        <f>10*LOG10(1/((Summary!$C$75/10^(R114/10)+Summary!$C$76/10^(S114/10)+Summary!$C$77/10^(T114/10))/Summary!$C$78))</f>
        <v>0</v>
      </c>
      <c r="V114" s="140">
        <f>'Anchor-Still'!Y112</f>
        <v>0</v>
      </c>
      <c r="W114" s="140">
        <f>'Anchor-Still'!Z112</f>
        <v>0</v>
      </c>
      <c r="X114" s="141">
        <f t="shared" si="7"/>
        <v>0</v>
      </c>
      <c r="Y114" s="133"/>
      <c r="Z114" s="139">
        <f>'Test-Still'!L112</f>
        <v>0</v>
      </c>
      <c r="AA114" s="140">
        <f>'Test-Still'!M112</f>
        <v>0</v>
      </c>
      <c r="AB114" s="140">
        <f>'Test-Still'!N112</f>
        <v>0</v>
      </c>
      <c r="AC114" s="140">
        <f>'Test-Still'!O112</f>
        <v>0</v>
      </c>
      <c r="AD114" s="140">
        <f>(Summary!$C$58*AA114+Summary!$C$59*AB114+Summary!$C$60*AC114)/Summary!$C$61</f>
        <v>0</v>
      </c>
      <c r="AE114" s="140">
        <f>'Test-Still'!P112</f>
        <v>0</v>
      </c>
      <c r="AF114" s="140">
        <f>'Test-Still'!Q112</f>
        <v>0</v>
      </c>
      <c r="AG114" s="140">
        <f>'Test-Still'!R112</f>
        <v>0</v>
      </c>
      <c r="AH114" s="140">
        <f>'Test-Still'!S112</f>
        <v>0</v>
      </c>
      <c r="AI114" s="140">
        <f>'Test-Still'!T112</f>
        <v>0</v>
      </c>
      <c r="AJ114" s="140">
        <f>'Test-Still'!U112</f>
        <v>0</v>
      </c>
      <c r="AK114" s="140">
        <f>'Test-Still'!V112</f>
        <v>0</v>
      </c>
      <c r="AL114" s="140">
        <f>'Test-Still'!W112</f>
        <v>0</v>
      </c>
      <c r="AM114" s="140">
        <f>'Test-Still'!X112</f>
        <v>0</v>
      </c>
      <c r="AN114" s="140">
        <f>10*LOG10(1/((Summary!$C$75/10^(AK114/10)+Summary!$C$76/10^(AL114/10)+Summary!$C$77/10^(AM114/10))/Summary!$C$78))</f>
        <v>0</v>
      </c>
      <c r="AO114" s="140">
        <f>'Test-Still'!Y112</f>
        <v>0</v>
      </c>
      <c r="AP114" s="140">
        <f>'Test-Still'!Z112</f>
        <v>0</v>
      </c>
      <c r="AQ114" s="141">
        <f t="shared" si="8"/>
        <v>0</v>
      </c>
      <c r="AR114" s="139" t="e">
        <f t="shared" si="9"/>
        <v>#DIV/0!</v>
      </c>
      <c r="AS114" s="140" t="e">
        <f t="shared" si="10"/>
        <v>#DIV/0!</v>
      </c>
      <c r="AT114" s="136"/>
      <c r="AU114" s="136"/>
      <c r="AV114" s="467" t="s">
        <v>122</v>
      </c>
      <c r="AW114" s="468" t="e" cm="1">
        <f t="array" ref="AW114">bdRateExtend($G113:$G116,H113:H116,$Z113:$Z116,AA113:AA116)</f>
        <v>#VALUE!</v>
      </c>
      <c r="AX114" s="480"/>
      <c r="AY114" s="480"/>
      <c r="AZ114" s="497"/>
      <c r="BA114" s="497"/>
      <c r="BB114" s="480"/>
      <c r="BC114" s="468" t="e" cm="1">
        <f t="array" ref="BC114">bdRateExtend($G113:$G116,L113:L116,$Z113:$Z116,AE113:AE116)</f>
        <v>#VALUE!</v>
      </c>
      <c r="BD114" s="476"/>
      <c r="BE114" s="468" t="e" cm="1">
        <f t="array" ref="BE114">bdRateExtend($G113:$G116,M113:M116,$Z113:$Z116,AF113:AF116)</f>
        <v>#VALUE!</v>
      </c>
      <c r="BF114" s="476"/>
      <c r="BG114" s="469" t="e" cm="1">
        <f t="array" ref="BG114">bdRateExtend($G113:$G116,N113:N116,$Z113:$Z116,AG113:AG116,"None", FALSE,1)</f>
        <v>#VALUE!</v>
      </c>
      <c r="BH114" s="476"/>
      <c r="BI114" s="469" t="e" cm="1">
        <f t="array" ref="BI114">bdRateExtend($G113:$G116,O113:O116,$Z113:$Z116,AH113:AH116,"None", FALSE,1)</f>
        <v>#VALUE!</v>
      </c>
      <c r="BJ114" s="476"/>
      <c r="BK114" s="468" t="e" cm="1">
        <f t="array" ref="BK114">bdRateExtend($G113:$G116,P113:P116,$Z113:$Z116,AI113:AI116)</f>
        <v>#VALUE!</v>
      </c>
      <c r="BL114" s="476"/>
      <c r="BM114" s="468" t="e" cm="1">
        <f t="array" ref="BM114">bdRateExtend($G113:$G116,Q113:Q116,$Z113:$Z116,AJ113:AJ116)</f>
        <v>#VALUE!</v>
      </c>
      <c r="BN114" s="476"/>
      <c r="BO114" s="468" t="e" cm="1">
        <f t="array" ref="BO114">bdRateExtend($G113:$G116,R113:R116,$Z113:$Z116,AK113:AK116)</f>
        <v>#VALUE!</v>
      </c>
      <c r="BP114" s="480"/>
      <c r="BQ114" s="480"/>
      <c r="BR114" s="480"/>
      <c r="BS114" s="480"/>
      <c r="BT114" s="476"/>
      <c r="BU114" s="463" cm="1">
        <f t="array" ref="BU114">testVMAFRange($G113:$G116,N113:N116,$Z113:$Z116,AG113:AG116)</f>
        <v>0</v>
      </c>
      <c r="BV114" s="465"/>
      <c r="BW114" s="463" cm="1">
        <f t="array" ref="BW114">testVMAFRange($G113:$G116,O113:O116,$Z113:$Z116,AH113:AH116)</f>
        <v>0</v>
      </c>
      <c r="BX114" s="465"/>
    </row>
    <row r="115" spans="1:76" ht="17" customHeight="1" x14ac:dyDescent="0.35">
      <c r="A115" s="516"/>
      <c r="B115" s="483"/>
      <c r="C115" s="520"/>
      <c r="D115" s="490"/>
      <c r="E115" s="493"/>
      <c r="F115" s="138">
        <v>39</v>
      </c>
      <c r="G115" s="139">
        <f>'Anchor-Still'!L113</f>
        <v>0</v>
      </c>
      <c r="H115" s="140">
        <f>'Anchor-Still'!M113</f>
        <v>0</v>
      </c>
      <c r="I115" s="140">
        <f>'Anchor-Still'!N113</f>
        <v>0</v>
      </c>
      <c r="J115" s="140">
        <f>'Anchor-Still'!O113</f>
        <v>0</v>
      </c>
      <c r="K115" s="140">
        <f>(Summary!$C$58*H115+Summary!$C$59*I115+Summary!$C$60*J115)/Summary!$C$61</f>
        <v>0</v>
      </c>
      <c r="L115" s="140">
        <f>'Anchor-Still'!P113</f>
        <v>0</v>
      </c>
      <c r="M115" s="140">
        <f>'Anchor-Still'!Q113</f>
        <v>0</v>
      </c>
      <c r="N115" s="140">
        <f>'Anchor-Still'!R113</f>
        <v>0</v>
      </c>
      <c r="O115" s="140">
        <f>'Anchor-Still'!S113</f>
        <v>0</v>
      </c>
      <c r="P115" s="140">
        <f>'Anchor-Still'!T113</f>
        <v>0</v>
      </c>
      <c r="Q115" s="140">
        <f>'Anchor-Still'!U113</f>
        <v>0</v>
      </c>
      <c r="R115" s="140">
        <f>'Anchor-Still'!V113</f>
        <v>0</v>
      </c>
      <c r="S115" s="140">
        <f>'Anchor-Still'!W113</f>
        <v>0</v>
      </c>
      <c r="T115" s="140">
        <f>'Anchor-Still'!X113</f>
        <v>0</v>
      </c>
      <c r="U115" s="140">
        <f>10*LOG10(1/((Summary!$C$75/10^(R115/10)+Summary!$C$76/10^(S115/10)+Summary!$C$77/10^(T115/10))/Summary!$C$78))</f>
        <v>0</v>
      </c>
      <c r="V115" s="140">
        <f>'Anchor-Still'!Y113</f>
        <v>0</v>
      </c>
      <c r="W115" s="140">
        <f>'Anchor-Still'!Z113</f>
        <v>0</v>
      </c>
      <c r="X115" s="141">
        <f t="shared" si="7"/>
        <v>0</v>
      </c>
      <c r="Y115" s="133"/>
      <c r="Z115" s="139">
        <f>'Test-Still'!L113</f>
        <v>0</v>
      </c>
      <c r="AA115" s="140">
        <f>'Test-Still'!M113</f>
        <v>0</v>
      </c>
      <c r="AB115" s="140">
        <f>'Test-Still'!N113</f>
        <v>0</v>
      </c>
      <c r="AC115" s="140">
        <f>'Test-Still'!O113</f>
        <v>0</v>
      </c>
      <c r="AD115" s="140">
        <f>(Summary!$C$58*AA115+Summary!$C$59*AB115+Summary!$C$60*AC115)/Summary!$C$61</f>
        <v>0</v>
      </c>
      <c r="AE115" s="140">
        <f>'Test-Still'!P113</f>
        <v>0</v>
      </c>
      <c r="AF115" s="140">
        <f>'Test-Still'!Q113</f>
        <v>0</v>
      </c>
      <c r="AG115" s="140">
        <f>'Test-Still'!R113</f>
        <v>0</v>
      </c>
      <c r="AH115" s="140">
        <f>'Test-Still'!S113</f>
        <v>0</v>
      </c>
      <c r="AI115" s="140">
        <f>'Test-Still'!T113</f>
        <v>0</v>
      </c>
      <c r="AJ115" s="140">
        <f>'Test-Still'!U113</f>
        <v>0</v>
      </c>
      <c r="AK115" s="140">
        <f>'Test-Still'!V113</f>
        <v>0</v>
      </c>
      <c r="AL115" s="140">
        <f>'Test-Still'!W113</f>
        <v>0</v>
      </c>
      <c r="AM115" s="140">
        <f>'Test-Still'!X113</f>
        <v>0</v>
      </c>
      <c r="AN115" s="140">
        <f>10*LOG10(1/((Summary!$C$75/10^(AK115/10)+Summary!$C$76/10^(AL115/10)+Summary!$C$77/10^(AM115/10))/Summary!$C$78))</f>
        <v>0</v>
      </c>
      <c r="AO115" s="140">
        <f>'Test-Still'!Y113</f>
        <v>0</v>
      </c>
      <c r="AP115" s="140">
        <f>'Test-Still'!Z113</f>
        <v>0</v>
      </c>
      <c r="AQ115" s="141">
        <f t="shared" si="8"/>
        <v>0</v>
      </c>
      <c r="AR115" s="139" t="e">
        <f t="shared" si="9"/>
        <v>#DIV/0!</v>
      </c>
      <c r="AS115" s="140" t="e">
        <f t="shared" si="10"/>
        <v>#DIV/0!</v>
      </c>
      <c r="AT115" s="136"/>
      <c r="AU115" s="136"/>
      <c r="AV115" s="467"/>
      <c r="AW115" s="468"/>
      <c r="AX115" s="480"/>
      <c r="AY115" s="480"/>
      <c r="AZ115" s="497"/>
      <c r="BA115" s="497"/>
      <c r="BB115" s="480"/>
      <c r="BC115" s="468"/>
      <c r="BD115" s="476"/>
      <c r="BE115" s="468"/>
      <c r="BF115" s="476"/>
      <c r="BG115" s="469"/>
      <c r="BH115" s="476"/>
      <c r="BI115" s="469"/>
      <c r="BJ115" s="476"/>
      <c r="BK115" s="468"/>
      <c r="BL115" s="476"/>
      <c r="BM115" s="468"/>
      <c r="BN115" s="476"/>
      <c r="BO115" s="468"/>
      <c r="BP115" s="480"/>
      <c r="BQ115" s="480"/>
      <c r="BR115" s="480"/>
      <c r="BS115" s="480"/>
      <c r="BT115" s="476"/>
      <c r="BU115" s="463"/>
      <c r="BV115" s="465"/>
      <c r="BW115" s="463"/>
      <c r="BX115" s="465"/>
    </row>
    <row r="116" spans="1:76" ht="17" customHeight="1" x14ac:dyDescent="0.35">
      <c r="A116" s="516"/>
      <c r="B116" s="483"/>
      <c r="C116" s="520"/>
      <c r="D116" s="490"/>
      <c r="E116" s="493"/>
      <c r="F116" s="138">
        <v>47</v>
      </c>
      <c r="G116" s="139">
        <f>'Anchor-Still'!L114</f>
        <v>0</v>
      </c>
      <c r="H116" s="140">
        <f>'Anchor-Still'!M114</f>
        <v>0</v>
      </c>
      <c r="I116" s="140">
        <f>'Anchor-Still'!N114</f>
        <v>0</v>
      </c>
      <c r="J116" s="140">
        <f>'Anchor-Still'!O114</f>
        <v>0</v>
      </c>
      <c r="K116" s="140">
        <f>(Summary!$C$58*H116+Summary!$C$59*I116+Summary!$C$60*J116)/Summary!$C$61</f>
        <v>0</v>
      </c>
      <c r="L116" s="140">
        <f>'Anchor-Still'!P114</f>
        <v>0</v>
      </c>
      <c r="M116" s="140">
        <f>'Anchor-Still'!Q114</f>
        <v>0</v>
      </c>
      <c r="N116" s="140">
        <f>'Anchor-Still'!R114</f>
        <v>0</v>
      </c>
      <c r="O116" s="140">
        <f>'Anchor-Still'!S114</f>
        <v>0</v>
      </c>
      <c r="P116" s="140">
        <f>'Anchor-Still'!T114</f>
        <v>0</v>
      </c>
      <c r="Q116" s="140">
        <f>'Anchor-Still'!U114</f>
        <v>0</v>
      </c>
      <c r="R116" s="140">
        <f>'Anchor-Still'!V114</f>
        <v>0</v>
      </c>
      <c r="S116" s="140">
        <f>'Anchor-Still'!W114</f>
        <v>0</v>
      </c>
      <c r="T116" s="140">
        <f>'Anchor-Still'!X114</f>
        <v>0</v>
      </c>
      <c r="U116" s="140">
        <f>10*LOG10(1/((Summary!$C$75/10^(R116/10)+Summary!$C$76/10^(S116/10)+Summary!$C$77/10^(T116/10))/Summary!$C$78))</f>
        <v>0</v>
      </c>
      <c r="V116" s="140">
        <f>'Anchor-Still'!Y114</f>
        <v>0</v>
      </c>
      <c r="W116" s="140">
        <f>'Anchor-Still'!Z114</f>
        <v>0</v>
      </c>
      <c r="X116" s="141">
        <f t="shared" si="7"/>
        <v>0</v>
      </c>
      <c r="Y116" s="133"/>
      <c r="Z116" s="139">
        <f>'Test-Still'!L114</f>
        <v>0</v>
      </c>
      <c r="AA116" s="140">
        <f>'Test-Still'!M114</f>
        <v>0</v>
      </c>
      <c r="AB116" s="140">
        <f>'Test-Still'!N114</f>
        <v>0</v>
      </c>
      <c r="AC116" s="140">
        <f>'Test-Still'!O114</f>
        <v>0</v>
      </c>
      <c r="AD116" s="140">
        <f>(Summary!$C$58*AA116+Summary!$C$59*AB116+Summary!$C$60*AC116)/Summary!$C$61</f>
        <v>0</v>
      </c>
      <c r="AE116" s="140">
        <f>'Test-Still'!P114</f>
        <v>0</v>
      </c>
      <c r="AF116" s="140">
        <f>'Test-Still'!Q114</f>
        <v>0</v>
      </c>
      <c r="AG116" s="140">
        <f>'Test-Still'!R114</f>
        <v>0</v>
      </c>
      <c r="AH116" s="140">
        <f>'Test-Still'!S114</f>
        <v>0</v>
      </c>
      <c r="AI116" s="140">
        <f>'Test-Still'!T114</f>
        <v>0</v>
      </c>
      <c r="AJ116" s="140">
        <f>'Test-Still'!U114</f>
        <v>0</v>
      </c>
      <c r="AK116" s="140">
        <f>'Test-Still'!V114</f>
        <v>0</v>
      </c>
      <c r="AL116" s="140">
        <f>'Test-Still'!W114</f>
        <v>0</v>
      </c>
      <c r="AM116" s="140">
        <f>'Test-Still'!X114</f>
        <v>0</v>
      </c>
      <c r="AN116" s="140">
        <f>10*LOG10(1/((Summary!$C$75/10^(AK116/10)+Summary!$C$76/10^(AL116/10)+Summary!$C$77/10^(AM116/10))/Summary!$C$78))</f>
        <v>0</v>
      </c>
      <c r="AO116" s="140">
        <f>'Test-Still'!Y114</f>
        <v>0</v>
      </c>
      <c r="AP116" s="140">
        <f>'Test-Still'!Z114</f>
        <v>0</v>
      </c>
      <c r="AQ116" s="141">
        <f t="shared" si="8"/>
        <v>0</v>
      </c>
      <c r="AR116" s="139" t="e">
        <f t="shared" si="9"/>
        <v>#DIV/0!</v>
      </c>
      <c r="AS116" s="140" t="e">
        <f t="shared" si="10"/>
        <v>#DIV/0!</v>
      </c>
      <c r="AT116" s="136"/>
      <c r="AU116" s="136"/>
      <c r="AV116" s="467" t="s">
        <v>123</v>
      </c>
      <c r="AW116" s="468" t="e" cm="1">
        <f t="array" ref="AW116">bdRateExtend($G114:$G117,H114:H117,$Z114:$Z117,AA114:AA117)</f>
        <v>#VALUE!</v>
      </c>
      <c r="AX116" s="480"/>
      <c r="AY116" s="480"/>
      <c r="AZ116" s="497"/>
      <c r="BA116" s="497"/>
      <c r="BB116" s="480"/>
      <c r="BC116" s="468" t="e" cm="1">
        <f t="array" ref="BC116">bdRateExtend($G114:$G117,L114:L117,$Z114:$Z117,AE114:AE117)</f>
        <v>#VALUE!</v>
      </c>
      <c r="BD116" s="476"/>
      <c r="BE116" s="468" t="e" cm="1">
        <f t="array" ref="BE116">bdRateExtend($G114:$G117,M114:M117,$Z114:$Z117,AF114:AF117)</f>
        <v>#VALUE!</v>
      </c>
      <c r="BF116" s="476"/>
      <c r="BG116" s="469" t="e" cm="1">
        <f t="array" ref="BG116">bdRateExtend($G114:$G117,N114:N117,$Z114:$Z117,AG114:AG117,"None", FALSE,1)</f>
        <v>#VALUE!</v>
      </c>
      <c r="BH116" s="476"/>
      <c r="BI116" s="469" t="e" cm="1">
        <f t="array" ref="BI116">bdRateExtend($G114:$G117,O114:O117,$Z114:$Z117,AH114:AH117,"None", FALSE,1)</f>
        <v>#VALUE!</v>
      </c>
      <c r="BJ116" s="476"/>
      <c r="BK116" s="468" t="e" cm="1">
        <f t="array" ref="BK116">bdRateExtend($G114:$G117,P114:P117,$Z114:$Z117,AI114:AI117)</f>
        <v>#VALUE!</v>
      </c>
      <c r="BL116" s="476"/>
      <c r="BM116" s="468" t="e" cm="1">
        <f t="array" ref="BM116">bdRateExtend($G114:$G117,Q114:Q117,$Z114:$Z117,AJ114:AJ117)</f>
        <v>#VALUE!</v>
      </c>
      <c r="BN116" s="476"/>
      <c r="BO116" s="468" t="e" cm="1">
        <f t="array" ref="BO116">bdRateExtend($G114:$G117,R114:R117,$Z114:$Z117,AK114:AK117)</f>
        <v>#VALUE!</v>
      </c>
      <c r="BP116" s="480"/>
      <c r="BQ116" s="480"/>
      <c r="BR116" s="480"/>
      <c r="BS116" s="480"/>
      <c r="BT116" s="476"/>
      <c r="BU116" s="463" cm="1">
        <f t="array" ref="BU116">testVMAFRange($G114:$G117,N114:N117,$Z114:$Z117,AG114:AG117)</f>
        <v>0</v>
      </c>
      <c r="BV116" s="465"/>
      <c r="BW116" s="463" cm="1">
        <f t="array" ref="BW116">testVMAFRange($G114:$G117,O114:O117,$Z114:$Z117,AH114:AH117)</f>
        <v>0</v>
      </c>
      <c r="BX116" s="465"/>
    </row>
    <row r="117" spans="1:76" ht="17" customHeight="1" thickBot="1" x14ac:dyDescent="0.4">
      <c r="A117" s="516"/>
      <c r="B117" s="518"/>
      <c r="C117" s="521"/>
      <c r="D117" s="522"/>
      <c r="E117" s="523"/>
      <c r="F117" s="144">
        <v>55</v>
      </c>
      <c r="G117" s="145">
        <f>'Anchor-Still'!L115</f>
        <v>0</v>
      </c>
      <c r="H117" s="146">
        <f>'Anchor-Still'!M115</f>
        <v>0</v>
      </c>
      <c r="I117" s="146">
        <f>'Anchor-Still'!N115</f>
        <v>0</v>
      </c>
      <c r="J117" s="146">
        <f>'Anchor-Still'!O115</f>
        <v>0</v>
      </c>
      <c r="K117" s="146">
        <f>(Summary!$C$58*H117+Summary!$C$59*I117+Summary!$C$60*J117)/Summary!$C$61</f>
        <v>0</v>
      </c>
      <c r="L117" s="146">
        <f>'Anchor-Still'!P115</f>
        <v>0</v>
      </c>
      <c r="M117" s="146">
        <f>'Anchor-Still'!Q115</f>
        <v>0</v>
      </c>
      <c r="N117" s="146">
        <f>'Anchor-Still'!R115</f>
        <v>0</v>
      </c>
      <c r="O117" s="146">
        <f>'Anchor-Still'!S115</f>
        <v>0</v>
      </c>
      <c r="P117" s="146">
        <f>'Anchor-Still'!T115</f>
        <v>0</v>
      </c>
      <c r="Q117" s="146">
        <f>'Anchor-Still'!U115</f>
        <v>0</v>
      </c>
      <c r="R117" s="146">
        <f>'Anchor-Still'!V115</f>
        <v>0</v>
      </c>
      <c r="S117" s="146">
        <f>'Anchor-Still'!W115</f>
        <v>0</v>
      </c>
      <c r="T117" s="146">
        <f>'Anchor-Still'!X115</f>
        <v>0</v>
      </c>
      <c r="U117" s="146">
        <f>10*LOG10(1/((Summary!$C$75/10^(R117/10)+Summary!$C$76/10^(S117/10)+Summary!$C$77/10^(T117/10))/Summary!$C$78))</f>
        <v>0</v>
      </c>
      <c r="V117" s="146">
        <f>'Anchor-Still'!Y115</f>
        <v>0</v>
      </c>
      <c r="W117" s="146">
        <f>'Anchor-Still'!Z115</f>
        <v>0</v>
      </c>
      <c r="X117" s="147">
        <f t="shared" si="7"/>
        <v>0</v>
      </c>
      <c r="Y117" s="133"/>
      <c r="Z117" s="145">
        <f>'Test-Still'!L115</f>
        <v>0</v>
      </c>
      <c r="AA117" s="146">
        <f>'Test-Still'!M115</f>
        <v>0</v>
      </c>
      <c r="AB117" s="146">
        <f>'Test-Still'!N115</f>
        <v>0</v>
      </c>
      <c r="AC117" s="146">
        <f>'Test-Still'!O115</f>
        <v>0</v>
      </c>
      <c r="AD117" s="146">
        <f>(Summary!$C$58*AA117+Summary!$C$59*AB117+Summary!$C$60*AC117)/Summary!$C$61</f>
        <v>0</v>
      </c>
      <c r="AE117" s="146">
        <f>'Test-Still'!P115</f>
        <v>0</v>
      </c>
      <c r="AF117" s="146">
        <f>'Test-Still'!Q115</f>
        <v>0</v>
      </c>
      <c r="AG117" s="146">
        <f>'Test-Still'!R115</f>
        <v>0</v>
      </c>
      <c r="AH117" s="146">
        <f>'Test-Still'!S115</f>
        <v>0</v>
      </c>
      <c r="AI117" s="146">
        <f>'Test-Still'!T115</f>
        <v>0</v>
      </c>
      <c r="AJ117" s="146">
        <f>'Test-Still'!U115</f>
        <v>0</v>
      </c>
      <c r="AK117" s="146">
        <f>'Test-Still'!V115</f>
        <v>0</v>
      </c>
      <c r="AL117" s="146">
        <f>'Test-Still'!W115</f>
        <v>0</v>
      </c>
      <c r="AM117" s="146">
        <f>'Test-Still'!X115</f>
        <v>0</v>
      </c>
      <c r="AN117" s="146">
        <f>10*LOG10(1/((Summary!$C$75/10^(AK117/10)+Summary!$C$76/10^(AL117/10)+Summary!$C$77/10^(AM117/10))/Summary!$C$78))</f>
        <v>0</v>
      </c>
      <c r="AO117" s="146">
        <f>'Test-Still'!Y115</f>
        <v>0</v>
      </c>
      <c r="AP117" s="146">
        <f>'Test-Still'!Z115</f>
        <v>0</v>
      </c>
      <c r="AQ117" s="147">
        <f t="shared" si="8"/>
        <v>0</v>
      </c>
      <c r="AR117" s="145" t="e">
        <f t="shared" si="9"/>
        <v>#DIV/0!</v>
      </c>
      <c r="AS117" s="146" t="e">
        <f t="shared" si="10"/>
        <v>#DIV/0!</v>
      </c>
      <c r="AT117" s="136"/>
      <c r="AU117" s="136"/>
      <c r="AV117" s="470"/>
      <c r="AW117" s="471"/>
      <c r="AX117" s="481"/>
      <c r="AY117" s="481"/>
      <c r="AZ117" s="498"/>
      <c r="BA117" s="498"/>
      <c r="BB117" s="481"/>
      <c r="BC117" s="471"/>
      <c r="BD117" s="477"/>
      <c r="BE117" s="471"/>
      <c r="BF117" s="477"/>
      <c r="BG117" s="472"/>
      <c r="BH117" s="477"/>
      <c r="BI117" s="472"/>
      <c r="BJ117" s="477"/>
      <c r="BK117" s="471"/>
      <c r="BL117" s="477"/>
      <c r="BM117" s="471"/>
      <c r="BN117" s="477"/>
      <c r="BO117" s="471"/>
      <c r="BP117" s="481"/>
      <c r="BQ117" s="481"/>
      <c r="BR117" s="481"/>
      <c r="BS117" s="481"/>
      <c r="BT117" s="477"/>
      <c r="BU117" s="473"/>
      <c r="BV117" s="466"/>
      <c r="BW117" s="473"/>
      <c r="BX117" s="466"/>
    </row>
    <row r="118" spans="1:76" ht="17" customHeight="1" x14ac:dyDescent="0.35">
      <c r="A118" s="516"/>
      <c r="B118" s="482" t="s">
        <v>161</v>
      </c>
      <c r="C118" s="519" t="s">
        <v>179</v>
      </c>
      <c r="D118" s="489"/>
      <c r="E118" s="492">
        <v>8</v>
      </c>
      <c r="F118" s="129">
        <v>15</v>
      </c>
      <c r="G118" s="130">
        <f>'Anchor-Still'!L116</f>
        <v>0</v>
      </c>
      <c r="H118" s="131">
        <f>'Anchor-Still'!M116</f>
        <v>0</v>
      </c>
      <c r="I118" s="131">
        <f>'Anchor-Still'!N116</f>
        <v>0</v>
      </c>
      <c r="J118" s="131">
        <f>'Anchor-Still'!O116</f>
        <v>0</v>
      </c>
      <c r="K118" s="131">
        <f>(Summary!$C$58*H118+Summary!$C$59*I118+Summary!$C$60*J118)/Summary!$C$61</f>
        <v>0</v>
      </c>
      <c r="L118" s="131">
        <f>'Anchor-Still'!P116</f>
        <v>0</v>
      </c>
      <c r="M118" s="131">
        <f>'Anchor-Still'!Q116</f>
        <v>0</v>
      </c>
      <c r="N118" s="131">
        <f>'Anchor-Still'!R116</f>
        <v>0</v>
      </c>
      <c r="O118" s="131">
        <f>'Anchor-Still'!S116</f>
        <v>0</v>
      </c>
      <c r="P118" s="131">
        <f>'Anchor-Still'!T116</f>
        <v>0</v>
      </c>
      <c r="Q118" s="131">
        <f>'Anchor-Still'!U116</f>
        <v>0</v>
      </c>
      <c r="R118" s="131">
        <f>'Anchor-Still'!V116</f>
        <v>0</v>
      </c>
      <c r="S118" s="131">
        <f>'Anchor-Still'!W116</f>
        <v>0</v>
      </c>
      <c r="T118" s="131">
        <f>'Anchor-Still'!X116</f>
        <v>0</v>
      </c>
      <c r="U118" s="131">
        <f>10*LOG10(1/((Summary!$C$75/10^(R118/10)+Summary!$C$76/10^(S118/10)+Summary!$C$77/10^(T118/10))/Summary!$C$78))</f>
        <v>0</v>
      </c>
      <c r="V118" s="131">
        <f>'Anchor-Still'!Y116</f>
        <v>0</v>
      </c>
      <c r="W118" s="131">
        <f>'Anchor-Still'!Z116</f>
        <v>0</v>
      </c>
      <c r="X118" s="132">
        <f t="shared" si="7"/>
        <v>0</v>
      </c>
      <c r="Y118" s="133"/>
      <c r="Z118" s="130">
        <f>'Test-Still'!L116</f>
        <v>0</v>
      </c>
      <c r="AA118" s="131">
        <f>'Test-Still'!M116</f>
        <v>0</v>
      </c>
      <c r="AB118" s="131">
        <f>'Test-Still'!N116</f>
        <v>0</v>
      </c>
      <c r="AC118" s="131">
        <f>'Test-Still'!O116</f>
        <v>0</v>
      </c>
      <c r="AD118" s="131">
        <f>(Summary!$C$58*AA118+Summary!$C$59*AB118+Summary!$C$60*AC118)/Summary!$C$61</f>
        <v>0</v>
      </c>
      <c r="AE118" s="131">
        <f>'Test-Still'!P116</f>
        <v>0</v>
      </c>
      <c r="AF118" s="131">
        <f>'Test-Still'!Q116</f>
        <v>0</v>
      </c>
      <c r="AG118" s="131">
        <f>'Test-Still'!R116</f>
        <v>0</v>
      </c>
      <c r="AH118" s="131">
        <f>'Test-Still'!S116</f>
        <v>0</v>
      </c>
      <c r="AI118" s="131">
        <f>'Test-Still'!T116</f>
        <v>0</v>
      </c>
      <c r="AJ118" s="131">
        <f>'Test-Still'!U116</f>
        <v>0</v>
      </c>
      <c r="AK118" s="131">
        <f>'Test-Still'!V116</f>
        <v>0</v>
      </c>
      <c r="AL118" s="131">
        <f>'Test-Still'!W116</f>
        <v>0</v>
      </c>
      <c r="AM118" s="131">
        <f>'Test-Still'!X116</f>
        <v>0</v>
      </c>
      <c r="AN118" s="131">
        <f>10*LOG10(1/((Summary!$C$75/10^(AK118/10)+Summary!$C$76/10^(AL118/10)+Summary!$C$77/10^(AM118/10))/Summary!$C$78))</f>
        <v>0</v>
      </c>
      <c r="AO118" s="131">
        <f>'Test-Still'!Y116</f>
        <v>0</v>
      </c>
      <c r="AP118" s="131">
        <f>'Test-Still'!Z116</f>
        <v>0</v>
      </c>
      <c r="AQ118" s="132">
        <f t="shared" si="8"/>
        <v>0</v>
      </c>
      <c r="AR118" s="130" t="e">
        <f t="shared" si="9"/>
        <v>#DIV/0!</v>
      </c>
      <c r="AS118" s="131" t="e">
        <f t="shared" si="10"/>
        <v>#DIV/0!</v>
      </c>
      <c r="AT118" s="136"/>
      <c r="AU118" s="136"/>
      <c r="AV118" s="495" t="s">
        <v>121</v>
      </c>
      <c r="AW118" s="478" t="e" cm="1">
        <f t="array" ref="AW118">bdRateExtend($G118:$G121,H118:H121,$Z118:$Z121,AA118:AA121)</f>
        <v>#VALUE!</v>
      </c>
      <c r="AX118" s="479" t="e" cm="1">
        <f t="array" ref="AX118">bdRateExtend($G118:$G123,H118:H123,$Z118:$Z123,AA118:AA123)</f>
        <v>#VALUE!</v>
      </c>
      <c r="AY118" s="479" t="e" cm="1">
        <f t="array" ref="AY118">bdRateExtend($G118:$G123,I118:I123,$Z118:$Z123,AB118:AB123)</f>
        <v>#VALUE!</v>
      </c>
      <c r="AZ118" s="496" t="e" cm="1">
        <f t="array" ref="AZ118">bdRateExtend($G118:$G123,J118:J123,$Z118:$Z123,AC118:AC123)</f>
        <v>#VALUE!</v>
      </c>
      <c r="BA118" s="496" t="e" cm="1">
        <f t="array" ref="BA118">bdRateExtend($G118:$G123,K118:K123,$Z118:$Z123,AD118:AD123)</f>
        <v>#VALUE!</v>
      </c>
      <c r="BB118" s="479" t="e">
        <f>(Summary!$C$89*AX118+Summary!$C$90*AY118+Summary!$C$91*AZ118)/Summary!$C$92</f>
        <v>#VALUE!</v>
      </c>
      <c r="BC118" s="478" t="e" cm="1">
        <f t="array" ref="BC118">bdRateExtend($G118:$G121,L118:L121,$Z118:$Z121,AE118:AE121)</f>
        <v>#VALUE!</v>
      </c>
      <c r="BD118" s="475" t="e" cm="1">
        <f t="array" ref="BD118">bdRateExtend($G118:$G123,L118:L123,$Z118:$Z123,AE118:AE123)</f>
        <v>#VALUE!</v>
      </c>
      <c r="BE118" s="478" t="e" cm="1">
        <f t="array" ref="BE118">bdRateExtend($G118:$G121,M118:M121,$Z118:$Z121,AF118:AF121)</f>
        <v>#VALUE!</v>
      </c>
      <c r="BF118" s="475" t="e" cm="1">
        <f t="array" ref="BF118">bdRateExtend($G118:$G123,M118:M123,$Z118:$Z123,AF118:AF123)</f>
        <v>#VALUE!</v>
      </c>
      <c r="BG118" s="474" t="e" cm="1">
        <f t="array" ref="BG118">bdRateExtend($G118:$G121,N118:N121,$Z118:$Z121,AG118:AG121,"None", FALSE,1)</f>
        <v>#VALUE!</v>
      </c>
      <c r="BH118" s="475" t="e" cm="1">
        <f t="array" ref="BH118">bdRateExtend($G118:$G123,N118:N123,$Z118:$Z123,AG118:AG123,"None", FALSE,1)</f>
        <v>#VALUE!</v>
      </c>
      <c r="BI118" s="474" t="e" cm="1">
        <f t="array" ref="BI118">bdRateExtend($G118:$G121,O118:O121,$Z118:$Z121,AH118:AH121,"None", FALSE,1)</f>
        <v>#VALUE!</v>
      </c>
      <c r="BJ118" s="475" t="e" cm="1">
        <f t="array" ref="BJ118">bdRateExtend($G118:$G123,O118:O123,$Z118:$Z123,AH118:AH123,"None", FALSE,1)</f>
        <v>#VALUE!</v>
      </c>
      <c r="BK118" s="478" t="e" cm="1">
        <f t="array" ref="BK118">bdRateExtend($G118:$G121,P118:P121,$Z118:$Z121,AI118:AI121)</f>
        <v>#VALUE!</v>
      </c>
      <c r="BL118" s="475" t="e" cm="1">
        <f t="array" ref="BL118">bdRateExtend($G118:$G123,P118:P123,$Z118:$Z123,AI118:AI123)</f>
        <v>#VALUE!</v>
      </c>
      <c r="BM118" s="478" t="e" cm="1">
        <f t="array" ref="BM118">bdRateExtend($G118:$G121,Q118:Q121,$Z118:$Z121,AJ118:AJ121)</f>
        <v>#VALUE!</v>
      </c>
      <c r="BN118" s="475" t="e" cm="1">
        <f t="array" ref="BN118">bdRateExtend($G118:$G123,Q118:Q123,$Z118:$Z123,AJ118:AJ123)</f>
        <v>#VALUE!</v>
      </c>
      <c r="BO118" s="478" t="e" cm="1">
        <f t="array" ref="BO118">bdRateExtend($G118:$G121,R118:R121,$Z118:$Z121,AK118:AK121)</f>
        <v>#VALUE!</v>
      </c>
      <c r="BP118" s="479" t="e" cm="1">
        <f t="array" ref="BP118">bdRateExtend($G118:$G123,R118:R123,$Z118:$Z123,AK118:AK123)</f>
        <v>#VALUE!</v>
      </c>
      <c r="BQ118" s="479" t="e" cm="1">
        <f t="array" ref="BQ118">bdRateExtend($G118:$G123,S118:S123,$Z118:$Z123,AL118:AL123)</f>
        <v>#VALUE!</v>
      </c>
      <c r="BR118" s="479" t="e" cm="1">
        <f t="array" ref="BR118">bdRateExtend($G118:$G123,T118:T123,$Z118:$Z123,AM118:AM123)</f>
        <v>#VALUE!</v>
      </c>
      <c r="BS118" s="479" t="e" cm="1">
        <f t="array" ref="BS118">bdRateExtend($G118:$G123,U118:U123,$Z118:$Z123,AN118:AN123)</f>
        <v>#VALUE!</v>
      </c>
      <c r="BT118" s="576" t="e">
        <f>(Summary!$C$103*BP118+Summary!$C$104*BQ118+Summary!$C$105*BR118)/Summary!$C$106</f>
        <v>#VALUE!</v>
      </c>
      <c r="BU118" s="462" cm="1">
        <f t="array" ref="BU118">testVMAFRange($G118:$G121,N118:N121,$Z118:$Z121,AG118:AG121)</f>
        <v>0</v>
      </c>
      <c r="BV118" s="464" cm="1">
        <f t="array" ref="BV118">testVMAFRange($G118:$G123,N118:N123,$Z118:$Z123,AG118:AG123)</f>
        <v>0</v>
      </c>
      <c r="BW118" s="462" cm="1">
        <f t="array" ref="BW118">testVMAFRange($G118:$G121,O118:O121,$Z118:$Z121,AH118:AH121)</f>
        <v>0</v>
      </c>
      <c r="BX118" s="464" cm="1">
        <f t="array" ref="BX118">testVMAFRange($G118:$G123,O118:O123,$Z118:$Z123,AH118:AH123)</f>
        <v>0</v>
      </c>
    </row>
    <row r="119" spans="1:76" ht="17" customHeight="1" x14ac:dyDescent="0.35">
      <c r="A119" s="516"/>
      <c r="B119" s="483"/>
      <c r="C119" s="520"/>
      <c r="D119" s="490"/>
      <c r="E119" s="493"/>
      <c r="F119" s="138">
        <v>23</v>
      </c>
      <c r="G119" s="139">
        <f>'Anchor-Still'!L117</f>
        <v>0</v>
      </c>
      <c r="H119" s="140">
        <f>'Anchor-Still'!M117</f>
        <v>0</v>
      </c>
      <c r="I119" s="140">
        <f>'Anchor-Still'!N117</f>
        <v>0</v>
      </c>
      <c r="J119" s="140">
        <f>'Anchor-Still'!O117</f>
        <v>0</v>
      </c>
      <c r="K119" s="140">
        <f>(Summary!$C$58*H119+Summary!$C$59*I119+Summary!$C$60*J119)/Summary!$C$61</f>
        <v>0</v>
      </c>
      <c r="L119" s="140">
        <f>'Anchor-Still'!P117</f>
        <v>0</v>
      </c>
      <c r="M119" s="140">
        <f>'Anchor-Still'!Q117</f>
        <v>0</v>
      </c>
      <c r="N119" s="140">
        <f>'Anchor-Still'!R117</f>
        <v>0</v>
      </c>
      <c r="O119" s="140">
        <f>'Anchor-Still'!S117</f>
        <v>0</v>
      </c>
      <c r="P119" s="140">
        <f>'Anchor-Still'!T117</f>
        <v>0</v>
      </c>
      <c r="Q119" s="140">
        <f>'Anchor-Still'!U117</f>
        <v>0</v>
      </c>
      <c r="R119" s="140">
        <f>'Anchor-Still'!V117</f>
        <v>0</v>
      </c>
      <c r="S119" s="140">
        <f>'Anchor-Still'!W117</f>
        <v>0</v>
      </c>
      <c r="T119" s="140">
        <f>'Anchor-Still'!X117</f>
        <v>0</v>
      </c>
      <c r="U119" s="140">
        <f>10*LOG10(1/((Summary!$C$75/10^(R119/10)+Summary!$C$76/10^(S119/10)+Summary!$C$77/10^(T119/10))/Summary!$C$78))</f>
        <v>0</v>
      </c>
      <c r="V119" s="140">
        <f>'Anchor-Still'!Y117</f>
        <v>0</v>
      </c>
      <c r="W119" s="140">
        <f>'Anchor-Still'!Z117</f>
        <v>0</v>
      </c>
      <c r="X119" s="141">
        <f t="shared" si="7"/>
        <v>0</v>
      </c>
      <c r="Y119" s="133"/>
      <c r="Z119" s="139">
        <f>'Test-Still'!L117</f>
        <v>0</v>
      </c>
      <c r="AA119" s="140">
        <f>'Test-Still'!M117</f>
        <v>0</v>
      </c>
      <c r="AB119" s="140">
        <f>'Test-Still'!N117</f>
        <v>0</v>
      </c>
      <c r="AC119" s="140">
        <f>'Test-Still'!O117</f>
        <v>0</v>
      </c>
      <c r="AD119" s="140">
        <f>(Summary!$C$58*AA119+Summary!$C$59*AB119+Summary!$C$60*AC119)/Summary!$C$61</f>
        <v>0</v>
      </c>
      <c r="AE119" s="140">
        <f>'Test-Still'!P117</f>
        <v>0</v>
      </c>
      <c r="AF119" s="140">
        <f>'Test-Still'!Q117</f>
        <v>0</v>
      </c>
      <c r="AG119" s="140">
        <f>'Test-Still'!R117</f>
        <v>0</v>
      </c>
      <c r="AH119" s="140">
        <f>'Test-Still'!S117</f>
        <v>0</v>
      </c>
      <c r="AI119" s="140">
        <f>'Test-Still'!T117</f>
        <v>0</v>
      </c>
      <c r="AJ119" s="140">
        <f>'Test-Still'!U117</f>
        <v>0</v>
      </c>
      <c r="AK119" s="140">
        <f>'Test-Still'!V117</f>
        <v>0</v>
      </c>
      <c r="AL119" s="140">
        <f>'Test-Still'!W117</f>
        <v>0</v>
      </c>
      <c r="AM119" s="140">
        <f>'Test-Still'!X117</f>
        <v>0</v>
      </c>
      <c r="AN119" s="140">
        <f>10*LOG10(1/((Summary!$C$75/10^(AK119/10)+Summary!$C$76/10^(AL119/10)+Summary!$C$77/10^(AM119/10))/Summary!$C$78))</f>
        <v>0</v>
      </c>
      <c r="AO119" s="140">
        <f>'Test-Still'!Y117</f>
        <v>0</v>
      </c>
      <c r="AP119" s="140">
        <f>'Test-Still'!Z117</f>
        <v>0</v>
      </c>
      <c r="AQ119" s="141">
        <f t="shared" si="8"/>
        <v>0</v>
      </c>
      <c r="AR119" s="139" t="e">
        <f t="shared" si="9"/>
        <v>#DIV/0!</v>
      </c>
      <c r="AS119" s="140" t="e">
        <f t="shared" si="10"/>
        <v>#DIV/0!</v>
      </c>
      <c r="AT119" s="136"/>
      <c r="AU119" s="136"/>
      <c r="AV119" s="467"/>
      <c r="AW119" s="468"/>
      <c r="AX119" s="480"/>
      <c r="AY119" s="480"/>
      <c r="AZ119" s="497"/>
      <c r="BA119" s="497"/>
      <c r="BB119" s="480"/>
      <c r="BC119" s="468"/>
      <c r="BD119" s="476"/>
      <c r="BE119" s="468"/>
      <c r="BF119" s="476"/>
      <c r="BG119" s="469"/>
      <c r="BH119" s="476"/>
      <c r="BI119" s="469"/>
      <c r="BJ119" s="476"/>
      <c r="BK119" s="468"/>
      <c r="BL119" s="476"/>
      <c r="BM119" s="468"/>
      <c r="BN119" s="476"/>
      <c r="BO119" s="468"/>
      <c r="BP119" s="480"/>
      <c r="BQ119" s="480"/>
      <c r="BR119" s="480"/>
      <c r="BS119" s="480"/>
      <c r="BT119" s="476"/>
      <c r="BU119" s="463"/>
      <c r="BV119" s="465"/>
      <c r="BW119" s="463"/>
      <c r="BX119" s="465"/>
    </row>
    <row r="120" spans="1:76" ht="17" customHeight="1" x14ac:dyDescent="0.35">
      <c r="A120" s="516"/>
      <c r="B120" s="483"/>
      <c r="C120" s="520"/>
      <c r="D120" s="490"/>
      <c r="E120" s="493"/>
      <c r="F120" s="138">
        <v>31</v>
      </c>
      <c r="G120" s="139">
        <f>'Anchor-Still'!L118</f>
        <v>0</v>
      </c>
      <c r="H120" s="140">
        <f>'Anchor-Still'!M118</f>
        <v>0</v>
      </c>
      <c r="I120" s="140">
        <f>'Anchor-Still'!N118</f>
        <v>0</v>
      </c>
      <c r="J120" s="140">
        <f>'Anchor-Still'!O118</f>
        <v>0</v>
      </c>
      <c r="K120" s="140">
        <f>(Summary!$C$58*H120+Summary!$C$59*I120+Summary!$C$60*J120)/Summary!$C$61</f>
        <v>0</v>
      </c>
      <c r="L120" s="140">
        <f>'Anchor-Still'!P118</f>
        <v>0</v>
      </c>
      <c r="M120" s="140">
        <f>'Anchor-Still'!Q118</f>
        <v>0</v>
      </c>
      <c r="N120" s="140">
        <f>'Anchor-Still'!R118</f>
        <v>0</v>
      </c>
      <c r="O120" s="140">
        <f>'Anchor-Still'!S118</f>
        <v>0</v>
      </c>
      <c r="P120" s="140">
        <f>'Anchor-Still'!T118</f>
        <v>0</v>
      </c>
      <c r="Q120" s="140">
        <f>'Anchor-Still'!U118</f>
        <v>0</v>
      </c>
      <c r="R120" s="140">
        <f>'Anchor-Still'!V118</f>
        <v>0</v>
      </c>
      <c r="S120" s="140">
        <f>'Anchor-Still'!W118</f>
        <v>0</v>
      </c>
      <c r="T120" s="140">
        <f>'Anchor-Still'!X118</f>
        <v>0</v>
      </c>
      <c r="U120" s="140">
        <f>10*LOG10(1/((Summary!$C$75/10^(R120/10)+Summary!$C$76/10^(S120/10)+Summary!$C$77/10^(T120/10))/Summary!$C$78))</f>
        <v>0</v>
      </c>
      <c r="V120" s="140">
        <f>'Anchor-Still'!Y118</f>
        <v>0</v>
      </c>
      <c r="W120" s="140">
        <f>'Anchor-Still'!Z118</f>
        <v>0</v>
      </c>
      <c r="X120" s="141">
        <f t="shared" si="7"/>
        <v>0</v>
      </c>
      <c r="Y120" s="133"/>
      <c r="Z120" s="139">
        <f>'Test-Still'!L118</f>
        <v>0</v>
      </c>
      <c r="AA120" s="140">
        <f>'Test-Still'!M118</f>
        <v>0</v>
      </c>
      <c r="AB120" s="140">
        <f>'Test-Still'!N118</f>
        <v>0</v>
      </c>
      <c r="AC120" s="140">
        <f>'Test-Still'!O118</f>
        <v>0</v>
      </c>
      <c r="AD120" s="140">
        <f>(Summary!$C$58*AA120+Summary!$C$59*AB120+Summary!$C$60*AC120)/Summary!$C$61</f>
        <v>0</v>
      </c>
      <c r="AE120" s="140">
        <f>'Test-Still'!P118</f>
        <v>0</v>
      </c>
      <c r="AF120" s="140">
        <f>'Test-Still'!Q118</f>
        <v>0</v>
      </c>
      <c r="AG120" s="140">
        <f>'Test-Still'!R118</f>
        <v>0</v>
      </c>
      <c r="AH120" s="140">
        <f>'Test-Still'!S118</f>
        <v>0</v>
      </c>
      <c r="AI120" s="140">
        <f>'Test-Still'!T118</f>
        <v>0</v>
      </c>
      <c r="AJ120" s="140">
        <f>'Test-Still'!U118</f>
        <v>0</v>
      </c>
      <c r="AK120" s="140">
        <f>'Test-Still'!V118</f>
        <v>0</v>
      </c>
      <c r="AL120" s="140">
        <f>'Test-Still'!W118</f>
        <v>0</v>
      </c>
      <c r="AM120" s="140">
        <f>'Test-Still'!X118</f>
        <v>0</v>
      </c>
      <c r="AN120" s="140">
        <f>10*LOG10(1/((Summary!$C$75/10^(AK120/10)+Summary!$C$76/10^(AL120/10)+Summary!$C$77/10^(AM120/10))/Summary!$C$78))</f>
        <v>0</v>
      </c>
      <c r="AO120" s="140">
        <f>'Test-Still'!Y118</f>
        <v>0</v>
      </c>
      <c r="AP120" s="140">
        <f>'Test-Still'!Z118</f>
        <v>0</v>
      </c>
      <c r="AQ120" s="141">
        <f t="shared" si="8"/>
        <v>0</v>
      </c>
      <c r="AR120" s="139" t="e">
        <f t="shared" si="9"/>
        <v>#DIV/0!</v>
      </c>
      <c r="AS120" s="140" t="e">
        <f t="shared" si="10"/>
        <v>#DIV/0!</v>
      </c>
      <c r="AT120" s="136"/>
      <c r="AU120" s="136"/>
      <c r="AV120" s="467" t="s">
        <v>122</v>
      </c>
      <c r="AW120" s="468" t="e" cm="1">
        <f t="array" ref="AW120">bdRateExtend($G119:$G122,H119:H122,$Z119:$Z122,AA119:AA122)</f>
        <v>#VALUE!</v>
      </c>
      <c r="AX120" s="480"/>
      <c r="AY120" s="480"/>
      <c r="AZ120" s="497"/>
      <c r="BA120" s="497"/>
      <c r="BB120" s="480"/>
      <c r="BC120" s="468" t="e" cm="1">
        <f t="array" ref="BC120">bdRateExtend($G119:$G122,L119:L122,$Z119:$Z122,AE119:AE122)</f>
        <v>#VALUE!</v>
      </c>
      <c r="BD120" s="476"/>
      <c r="BE120" s="468" t="e" cm="1">
        <f t="array" ref="BE120">bdRateExtend($G119:$G122,M119:M122,$Z119:$Z122,AF119:AF122)</f>
        <v>#VALUE!</v>
      </c>
      <c r="BF120" s="476"/>
      <c r="BG120" s="469" t="e" cm="1">
        <f t="array" ref="BG120">bdRateExtend($G119:$G122,N119:N122,$Z119:$Z122,AG119:AG122,"None", FALSE,1)</f>
        <v>#VALUE!</v>
      </c>
      <c r="BH120" s="476"/>
      <c r="BI120" s="469" t="e" cm="1">
        <f t="array" ref="BI120">bdRateExtend($G119:$G122,O119:O122,$Z119:$Z122,AH119:AH122,"None", FALSE,1)</f>
        <v>#VALUE!</v>
      </c>
      <c r="BJ120" s="476"/>
      <c r="BK120" s="468" t="e" cm="1">
        <f t="array" ref="BK120">bdRateExtend($G119:$G122,P119:P122,$Z119:$Z122,AI119:AI122)</f>
        <v>#VALUE!</v>
      </c>
      <c r="BL120" s="476"/>
      <c r="BM120" s="468" t="e" cm="1">
        <f t="array" ref="BM120">bdRateExtend($G119:$G122,Q119:Q122,$Z119:$Z122,AJ119:AJ122)</f>
        <v>#VALUE!</v>
      </c>
      <c r="BN120" s="476"/>
      <c r="BO120" s="468" t="e" cm="1">
        <f t="array" ref="BO120">bdRateExtend($G119:$G122,R119:R122,$Z119:$Z122,AK119:AK122)</f>
        <v>#VALUE!</v>
      </c>
      <c r="BP120" s="480"/>
      <c r="BQ120" s="480"/>
      <c r="BR120" s="480"/>
      <c r="BS120" s="480"/>
      <c r="BT120" s="476"/>
      <c r="BU120" s="463" cm="1">
        <f t="array" ref="BU120">testVMAFRange($G119:$G122,N119:N122,$Z119:$Z122,AG119:AG122)</f>
        <v>0</v>
      </c>
      <c r="BV120" s="465"/>
      <c r="BW120" s="463" cm="1">
        <f t="array" ref="BW120">testVMAFRange($G119:$G122,O119:O122,$Z119:$Z122,AH119:AH122)</f>
        <v>0</v>
      </c>
      <c r="BX120" s="465"/>
    </row>
    <row r="121" spans="1:76" ht="17" customHeight="1" x14ac:dyDescent="0.35">
      <c r="A121" s="516"/>
      <c r="B121" s="483"/>
      <c r="C121" s="520"/>
      <c r="D121" s="490"/>
      <c r="E121" s="493"/>
      <c r="F121" s="138">
        <v>39</v>
      </c>
      <c r="G121" s="139">
        <f>'Anchor-Still'!L119</f>
        <v>0</v>
      </c>
      <c r="H121" s="140">
        <f>'Anchor-Still'!M119</f>
        <v>0</v>
      </c>
      <c r="I121" s="140">
        <f>'Anchor-Still'!N119</f>
        <v>0</v>
      </c>
      <c r="J121" s="140">
        <f>'Anchor-Still'!O119</f>
        <v>0</v>
      </c>
      <c r="K121" s="140">
        <f>(Summary!$C$58*H121+Summary!$C$59*I121+Summary!$C$60*J121)/Summary!$C$61</f>
        <v>0</v>
      </c>
      <c r="L121" s="140">
        <f>'Anchor-Still'!P119</f>
        <v>0</v>
      </c>
      <c r="M121" s="140">
        <f>'Anchor-Still'!Q119</f>
        <v>0</v>
      </c>
      <c r="N121" s="140">
        <f>'Anchor-Still'!R119</f>
        <v>0</v>
      </c>
      <c r="O121" s="140">
        <f>'Anchor-Still'!S119</f>
        <v>0</v>
      </c>
      <c r="P121" s="140">
        <f>'Anchor-Still'!T119</f>
        <v>0</v>
      </c>
      <c r="Q121" s="140">
        <f>'Anchor-Still'!U119</f>
        <v>0</v>
      </c>
      <c r="R121" s="140">
        <f>'Anchor-Still'!V119</f>
        <v>0</v>
      </c>
      <c r="S121" s="140">
        <f>'Anchor-Still'!W119</f>
        <v>0</v>
      </c>
      <c r="T121" s="140">
        <f>'Anchor-Still'!X119</f>
        <v>0</v>
      </c>
      <c r="U121" s="140">
        <f>10*LOG10(1/((Summary!$C$75/10^(R121/10)+Summary!$C$76/10^(S121/10)+Summary!$C$77/10^(T121/10))/Summary!$C$78))</f>
        <v>0</v>
      </c>
      <c r="V121" s="140">
        <f>'Anchor-Still'!Y119</f>
        <v>0</v>
      </c>
      <c r="W121" s="140">
        <f>'Anchor-Still'!Z119</f>
        <v>0</v>
      </c>
      <c r="X121" s="141">
        <f t="shared" si="7"/>
        <v>0</v>
      </c>
      <c r="Y121" s="133"/>
      <c r="Z121" s="139">
        <f>'Test-Still'!L119</f>
        <v>0</v>
      </c>
      <c r="AA121" s="140">
        <f>'Test-Still'!M119</f>
        <v>0</v>
      </c>
      <c r="AB121" s="140">
        <f>'Test-Still'!N119</f>
        <v>0</v>
      </c>
      <c r="AC121" s="140">
        <f>'Test-Still'!O119</f>
        <v>0</v>
      </c>
      <c r="AD121" s="140">
        <f>(Summary!$C$58*AA121+Summary!$C$59*AB121+Summary!$C$60*AC121)/Summary!$C$61</f>
        <v>0</v>
      </c>
      <c r="AE121" s="140">
        <f>'Test-Still'!P119</f>
        <v>0</v>
      </c>
      <c r="AF121" s="140">
        <f>'Test-Still'!Q119</f>
        <v>0</v>
      </c>
      <c r="AG121" s="140">
        <f>'Test-Still'!R119</f>
        <v>0</v>
      </c>
      <c r="AH121" s="140">
        <f>'Test-Still'!S119</f>
        <v>0</v>
      </c>
      <c r="AI121" s="140">
        <f>'Test-Still'!T119</f>
        <v>0</v>
      </c>
      <c r="AJ121" s="140">
        <f>'Test-Still'!U119</f>
        <v>0</v>
      </c>
      <c r="AK121" s="140">
        <f>'Test-Still'!V119</f>
        <v>0</v>
      </c>
      <c r="AL121" s="140">
        <f>'Test-Still'!W119</f>
        <v>0</v>
      </c>
      <c r="AM121" s="140">
        <f>'Test-Still'!X119</f>
        <v>0</v>
      </c>
      <c r="AN121" s="140">
        <f>10*LOG10(1/((Summary!$C$75/10^(AK121/10)+Summary!$C$76/10^(AL121/10)+Summary!$C$77/10^(AM121/10))/Summary!$C$78))</f>
        <v>0</v>
      </c>
      <c r="AO121" s="140">
        <f>'Test-Still'!Y119</f>
        <v>0</v>
      </c>
      <c r="AP121" s="140">
        <f>'Test-Still'!Z119</f>
        <v>0</v>
      </c>
      <c r="AQ121" s="141">
        <f t="shared" si="8"/>
        <v>0</v>
      </c>
      <c r="AR121" s="139" t="e">
        <f t="shared" si="9"/>
        <v>#DIV/0!</v>
      </c>
      <c r="AS121" s="140" t="e">
        <f t="shared" si="10"/>
        <v>#DIV/0!</v>
      </c>
      <c r="AT121" s="136"/>
      <c r="AU121" s="136"/>
      <c r="AV121" s="467"/>
      <c r="AW121" s="468"/>
      <c r="AX121" s="480"/>
      <c r="AY121" s="480"/>
      <c r="AZ121" s="497"/>
      <c r="BA121" s="497"/>
      <c r="BB121" s="480"/>
      <c r="BC121" s="468"/>
      <c r="BD121" s="476"/>
      <c r="BE121" s="468"/>
      <c r="BF121" s="476"/>
      <c r="BG121" s="469"/>
      <c r="BH121" s="476"/>
      <c r="BI121" s="469"/>
      <c r="BJ121" s="476"/>
      <c r="BK121" s="468"/>
      <c r="BL121" s="476"/>
      <c r="BM121" s="468"/>
      <c r="BN121" s="476"/>
      <c r="BO121" s="468"/>
      <c r="BP121" s="480"/>
      <c r="BQ121" s="480"/>
      <c r="BR121" s="480"/>
      <c r="BS121" s="480"/>
      <c r="BT121" s="476"/>
      <c r="BU121" s="463"/>
      <c r="BV121" s="465"/>
      <c r="BW121" s="463"/>
      <c r="BX121" s="465"/>
    </row>
    <row r="122" spans="1:76" ht="17" customHeight="1" x14ac:dyDescent="0.35">
      <c r="A122" s="516"/>
      <c r="B122" s="483"/>
      <c r="C122" s="520"/>
      <c r="D122" s="490"/>
      <c r="E122" s="493"/>
      <c r="F122" s="138">
        <v>47</v>
      </c>
      <c r="G122" s="139">
        <f>'Anchor-Still'!L120</f>
        <v>0</v>
      </c>
      <c r="H122" s="140">
        <f>'Anchor-Still'!M120</f>
        <v>0</v>
      </c>
      <c r="I122" s="140">
        <f>'Anchor-Still'!N120</f>
        <v>0</v>
      </c>
      <c r="J122" s="140">
        <f>'Anchor-Still'!O120</f>
        <v>0</v>
      </c>
      <c r="K122" s="140">
        <f>(Summary!$C$58*H122+Summary!$C$59*I122+Summary!$C$60*J122)/Summary!$C$61</f>
        <v>0</v>
      </c>
      <c r="L122" s="140">
        <f>'Anchor-Still'!P120</f>
        <v>0</v>
      </c>
      <c r="M122" s="140">
        <f>'Anchor-Still'!Q120</f>
        <v>0</v>
      </c>
      <c r="N122" s="140">
        <f>'Anchor-Still'!R120</f>
        <v>0</v>
      </c>
      <c r="O122" s="140">
        <f>'Anchor-Still'!S120</f>
        <v>0</v>
      </c>
      <c r="P122" s="140">
        <f>'Anchor-Still'!T120</f>
        <v>0</v>
      </c>
      <c r="Q122" s="140">
        <f>'Anchor-Still'!U120</f>
        <v>0</v>
      </c>
      <c r="R122" s="140">
        <f>'Anchor-Still'!V120</f>
        <v>0</v>
      </c>
      <c r="S122" s="140">
        <f>'Anchor-Still'!W120</f>
        <v>0</v>
      </c>
      <c r="T122" s="140">
        <f>'Anchor-Still'!X120</f>
        <v>0</v>
      </c>
      <c r="U122" s="140">
        <f>10*LOG10(1/((Summary!$C$75/10^(R122/10)+Summary!$C$76/10^(S122/10)+Summary!$C$77/10^(T122/10))/Summary!$C$78))</f>
        <v>0</v>
      </c>
      <c r="V122" s="140">
        <f>'Anchor-Still'!Y120</f>
        <v>0</v>
      </c>
      <c r="W122" s="140">
        <f>'Anchor-Still'!Z120</f>
        <v>0</v>
      </c>
      <c r="X122" s="141">
        <f t="shared" si="7"/>
        <v>0</v>
      </c>
      <c r="Y122" s="133"/>
      <c r="Z122" s="139">
        <f>'Test-Still'!L120</f>
        <v>0</v>
      </c>
      <c r="AA122" s="140">
        <f>'Test-Still'!M120</f>
        <v>0</v>
      </c>
      <c r="AB122" s="140">
        <f>'Test-Still'!N120</f>
        <v>0</v>
      </c>
      <c r="AC122" s="140">
        <f>'Test-Still'!O120</f>
        <v>0</v>
      </c>
      <c r="AD122" s="140">
        <f>(Summary!$C$58*AA122+Summary!$C$59*AB122+Summary!$C$60*AC122)/Summary!$C$61</f>
        <v>0</v>
      </c>
      <c r="AE122" s="140">
        <f>'Test-Still'!P120</f>
        <v>0</v>
      </c>
      <c r="AF122" s="140">
        <f>'Test-Still'!Q120</f>
        <v>0</v>
      </c>
      <c r="AG122" s="140">
        <f>'Test-Still'!R120</f>
        <v>0</v>
      </c>
      <c r="AH122" s="140">
        <f>'Test-Still'!S120</f>
        <v>0</v>
      </c>
      <c r="AI122" s="140">
        <f>'Test-Still'!T120</f>
        <v>0</v>
      </c>
      <c r="AJ122" s="140">
        <f>'Test-Still'!U120</f>
        <v>0</v>
      </c>
      <c r="AK122" s="140">
        <f>'Test-Still'!V120</f>
        <v>0</v>
      </c>
      <c r="AL122" s="140">
        <f>'Test-Still'!W120</f>
        <v>0</v>
      </c>
      <c r="AM122" s="140">
        <f>'Test-Still'!X120</f>
        <v>0</v>
      </c>
      <c r="AN122" s="140">
        <f>10*LOG10(1/((Summary!$C$75/10^(AK122/10)+Summary!$C$76/10^(AL122/10)+Summary!$C$77/10^(AM122/10))/Summary!$C$78))</f>
        <v>0</v>
      </c>
      <c r="AO122" s="140">
        <f>'Test-Still'!Y120</f>
        <v>0</v>
      </c>
      <c r="AP122" s="140">
        <f>'Test-Still'!Z120</f>
        <v>0</v>
      </c>
      <c r="AQ122" s="141">
        <f t="shared" si="8"/>
        <v>0</v>
      </c>
      <c r="AR122" s="139" t="e">
        <f t="shared" si="9"/>
        <v>#DIV/0!</v>
      </c>
      <c r="AS122" s="140" t="e">
        <f t="shared" si="10"/>
        <v>#DIV/0!</v>
      </c>
      <c r="AT122" s="136"/>
      <c r="AU122" s="136"/>
      <c r="AV122" s="467" t="s">
        <v>123</v>
      </c>
      <c r="AW122" s="468" t="e" cm="1">
        <f t="array" ref="AW122">bdRateExtend($G120:$G123,H120:H123,$Z120:$Z123,AA120:AA123)</f>
        <v>#VALUE!</v>
      </c>
      <c r="AX122" s="480"/>
      <c r="AY122" s="480"/>
      <c r="AZ122" s="497"/>
      <c r="BA122" s="497"/>
      <c r="BB122" s="480"/>
      <c r="BC122" s="468" t="e" cm="1">
        <f t="array" ref="BC122">bdRateExtend($G120:$G123,L120:L123,$Z120:$Z123,AE120:AE123)</f>
        <v>#VALUE!</v>
      </c>
      <c r="BD122" s="476"/>
      <c r="BE122" s="468" t="e" cm="1">
        <f t="array" ref="BE122">bdRateExtend($G120:$G123,M120:M123,$Z120:$Z123,AF120:AF123)</f>
        <v>#VALUE!</v>
      </c>
      <c r="BF122" s="476"/>
      <c r="BG122" s="469" t="e" cm="1">
        <f t="array" ref="BG122">bdRateExtend($G120:$G123,N120:N123,$Z120:$Z123,AG120:AG123,"None", FALSE,1)</f>
        <v>#VALUE!</v>
      </c>
      <c r="BH122" s="476"/>
      <c r="BI122" s="469" t="e" cm="1">
        <f t="array" ref="BI122">bdRateExtend($G120:$G123,O120:O123,$Z120:$Z123,AH120:AH123,"None", FALSE,1)</f>
        <v>#VALUE!</v>
      </c>
      <c r="BJ122" s="476"/>
      <c r="BK122" s="468" t="e" cm="1">
        <f t="array" ref="BK122">bdRateExtend($G120:$G123,P120:P123,$Z120:$Z123,AI120:AI123)</f>
        <v>#VALUE!</v>
      </c>
      <c r="BL122" s="476"/>
      <c r="BM122" s="468" t="e" cm="1">
        <f t="array" ref="BM122">bdRateExtend($G120:$G123,Q120:Q123,$Z120:$Z123,AJ120:AJ123)</f>
        <v>#VALUE!</v>
      </c>
      <c r="BN122" s="476"/>
      <c r="BO122" s="468" t="e" cm="1">
        <f t="array" ref="BO122">bdRateExtend($G120:$G123,R120:R123,$Z120:$Z123,AK120:AK123)</f>
        <v>#VALUE!</v>
      </c>
      <c r="BP122" s="480"/>
      <c r="BQ122" s="480"/>
      <c r="BR122" s="480"/>
      <c r="BS122" s="480"/>
      <c r="BT122" s="476"/>
      <c r="BU122" s="463" cm="1">
        <f t="array" ref="BU122">testVMAFRange($G120:$G123,N120:N123,$Z120:$Z123,AG120:AG123)</f>
        <v>0</v>
      </c>
      <c r="BV122" s="465"/>
      <c r="BW122" s="463" cm="1">
        <f t="array" ref="BW122">testVMAFRange($G120:$G123,O120:O123,$Z120:$Z123,AH120:AH123)</f>
        <v>0</v>
      </c>
      <c r="BX122" s="465"/>
    </row>
    <row r="123" spans="1:76" ht="17" customHeight="1" thickBot="1" x14ac:dyDescent="0.4">
      <c r="A123" s="516"/>
      <c r="B123" s="518"/>
      <c r="C123" s="521"/>
      <c r="D123" s="522"/>
      <c r="E123" s="523"/>
      <c r="F123" s="144">
        <v>55</v>
      </c>
      <c r="G123" s="145">
        <f>'Anchor-Still'!L121</f>
        <v>0</v>
      </c>
      <c r="H123" s="146">
        <f>'Anchor-Still'!M121</f>
        <v>0</v>
      </c>
      <c r="I123" s="146">
        <f>'Anchor-Still'!N121</f>
        <v>0</v>
      </c>
      <c r="J123" s="146">
        <f>'Anchor-Still'!O121</f>
        <v>0</v>
      </c>
      <c r="K123" s="146">
        <f>(Summary!$C$58*H123+Summary!$C$59*I123+Summary!$C$60*J123)/Summary!$C$61</f>
        <v>0</v>
      </c>
      <c r="L123" s="146">
        <f>'Anchor-Still'!P121</f>
        <v>0</v>
      </c>
      <c r="M123" s="146">
        <f>'Anchor-Still'!Q121</f>
        <v>0</v>
      </c>
      <c r="N123" s="146">
        <f>'Anchor-Still'!R121</f>
        <v>0</v>
      </c>
      <c r="O123" s="146">
        <f>'Anchor-Still'!S121</f>
        <v>0</v>
      </c>
      <c r="P123" s="146">
        <f>'Anchor-Still'!T121</f>
        <v>0</v>
      </c>
      <c r="Q123" s="146">
        <f>'Anchor-Still'!U121</f>
        <v>0</v>
      </c>
      <c r="R123" s="146">
        <f>'Anchor-Still'!V121</f>
        <v>0</v>
      </c>
      <c r="S123" s="146">
        <f>'Anchor-Still'!W121</f>
        <v>0</v>
      </c>
      <c r="T123" s="146">
        <f>'Anchor-Still'!X121</f>
        <v>0</v>
      </c>
      <c r="U123" s="146">
        <f>10*LOG10(1/((Summary!$C$75/10^(R123/10)+Summary!$C$76/10^(S123/10)+Summary!$C$77/10^(T123/10))/Summary!$C$78))</f>
        <v>0</v>
      </c>
      <c r="V123" s="146">
        <f>'Anchor-Still'!Y121</f>
        <v>0</v>
      </c>
      <c r="W123" s="146">
        <f>'Anchor-Still'!Z121</f>
        <v>0</v>
      </c>
      <c r="X123" s="147">
        <f t="shared" si="7"/>
        <v>0</v>
      </c>
      <c r="Y123" s="133"/>
      <c r="Z123" s="145">
        <f>'Test-Still'!L121</f>
        <v>0</v>
      </c>
      <c r="AA123" s="146">
        <f>'Test-Still'!M121</f>
        <v>0</v>
      </c>
      <c r="AB123" s="146">
        <f>'Test-Still'!N121</f>
        <v>0</v>
      </c>
      <c r="AC123" s="146">
        <f>'Test-Still'!O121</f>
        <v>0</v>
      </c>
      <c r="AD123" s="146">
        <f>(Summary!$C$58*AA123+Summary!$C$59*AB123+Summary!$C$60*AC123)/Summary!$C$61</f>
        <v>0</v>
      </c>
      <c r="AE123" s="146">
        <f>'Test-Still'!P121</f>
        <v>0</v>
      </c>
      <c r="AF123" s="146">
        <f>'Test-Still'!Q121</f>
        <v>0</v>
      </c>
      <c r="AG123" s="146">
        <f>'Test-Still'!R121</f>
        <v>0</v>
      </c>
      <c r="AH123" s="146">
        <f>'Test-Still'!S121</f>
        <v>0</v>
      </c>
      <c r="AI123" s="146">
        <f>'Test-Still'!T121</f>
        <v>0</v>
      </c>
      <c r="AJ123" s="146">
        <f>'Test-Still'!U121</f>
        <v>0</v>
      </c>
      <c r="AK123" s="146">
        <f>'Test-Still'!V121</f>
        <v>0</v>
      </c>
      <c r="AL123" s="146">
        <f>'Test-Still'!W121</f>
        <v>0</v>
      </c>
      <c r="AM123" s="146">
        <f>'Test-Still'!X121</f>
        <v>0</v>
      </c>
      <c r="AN123" s="146">
        <f>10*LOG10(1/((Summary!$C$75/10^(AK123/10)+Summary!$C$76/10^(AL123/10)+Summary!$C$77/10^(AM123/10))/Summary!$C$78))</f>
        <v>0</v>
      </c>
      <c r="AO123" s="146">
        <f>'Test-Still'!Y121</f>
        <v>0</v>
      </c>
      <c r="AP123" s="146">
        <f>'Test-Still'!Z121</f>
        <v>0</v>
      </c>
      <c r="AQ123" s="147">
        <f t="shared" si="8"/>
        <v>0</v>
      </c>
      <c r="AR123" s="145" t="e">
        <f t="shared" si="9"/>
        <v>#DIV/0!</v>
      </c>
      <c r="AS123" s="146" t="e">
        <f t="shared" si="10"/>
        <v>#DIV/0!</v>
      </c>
      <c r="AT123" s="136"/>
      <c r="AU123" s="136"/>
      <c r="AV123" s="470"/>
      <c r="AW123" s="471"/>
      <c r="AX123" s="481"/>
      <c r="AY123" s="481"/>
      <c r="AZ123" s="498"/>
      <c r="BA123" s="498"/>
      <c r="BB123" s="481"/>
      <c r="BC123" s="471"/>
      <c r="BD123" s="477"/>
      <c r="BE123" s="471"/>
      <c r="BF123" s="477"/>
      <c r="BG123" s="472"/>
      <c r="BH123" s="477"/>
      <c r="BI123" s="472"/>
      <c r="BJ123" s="477"/>
      <c r="BK123" s="471"/>
      <c r="BL123" s="477"/>
      <c r="BM123" s="471"/>
      <c r="BN123" s="477"/>
      <c r="BO123" s="471"/>
      <c r="BP123" s="481"/>
      <c r="BQ123" s="481"/>
      <c r="BR123" s="481"/>
      <c r="BS123" s="481"/>
      <c r="BT123" s="477"/>
      <c r="BU123" s="473"/>
      <c r="BV123" s="466"/>
      <c r="BW123" s="473"/>
      <c r="BX123" s="466"/>
    </row>
    <row r="124" spans="1:76" ht="17" customHeight="1" x14ac:dyDescent="0.35">
      <c r="A124" s="516"/>
      <c r="B124" s="482" t="s">
        <v>219</v>
      </c>
      <c r="C124" s="519" t="s">
        <v>180</v>
      </c>
      <c r="D124" s="489"/>
      <c r="E124" s="492">
        <v>8</v>
      </c>
      <c r="F124" s="129">
        <v>15</v>
      </c>
      <c r="G124" s="130">
        <f>'Anchor-Still'!L122</f>
        <v>0</v>
      </c>
      <c r="H124" s="131">
        <f>'Anchor-Still'!M122</f>
        <v>0</v>
      </c>
      <c r="I124" s="131">
        <f>'Anchor-Still'!N122</f>
        <v>0</v>
      </c>
      <c r="J124" s="131">
        <f>'Anchor-Still'!O122</f>
        <v>0</v>
      </c>
      <c r="K124" s="131">
        <f>(Summary!$C$58*H124+Summary!$C$59*I124+Summary!$C$60*J124)/Summary!$C$61</f>
        <v>0</v>
      </c>
      <c r="L124" s="131">
        <f>'Anchor-Still'!P122</f>
        <v>0</v>
      </c>
      <c r="M124" s="131">
        <f>'Anchor-Still'!Q122</f>
        <v>0</v>
      </c>
      <c r="N124" s="131">
        <f>'Anchor-Still'!R122</f>
        <v>0</v>
      </c>
      <c r="O124" s="131">
        <f>'Anchor-Still'!S122</f>
        <v>0</v>
      </c>
      <c r="P124" s="131">
        <f>'Anchor-Still'!T122</f>
        <v>0</v>
      </c>
      <c r="Q124" s="131">
        <f>'Anchor-Still'!U122</f>
        <v>0</v>
      </c>
      <c r="R124" s="131">
        <f>'Anchor-Still'!V122</f>
        <v>0</v>
      </c>
      <c r="S124" s="131">
        <f>'Anchor-Still'!W122</f>
        <v>0</v>
      </c>
      <c r="T124" s="131">
        <f>'Anchor-Still'!X122</f>
        <v>0</v>
      </c>
      <c r="U124" s="131">
        <f>10*LOG10(1/((Summary!$C$75/10^(R124/10)+Summary!$C$76/10^(S124/10)+Summary!$C$77/10^(T124/10))/Summary!$C$78))</f>
        <v>0</v>
      </c>
      <c r="V124" s="131">
        <f>'Anchor-Still'!Y122</f>
        <v>0</v>
      </c>
      <c r="W124" s="131">
        <f>'Anchor-Still'!Z122</f>
        <v>0</v>
      </c>
      <c r="X124" s="132">
        <f t="shared" si="7"/>
        <v>0</v>
      </c>
      <c r="Y124" s="133"/>
      <c r="Z124" s="130">
        <f>'Test-Still'!L122</f>
        <v>0</v>
      </c>
      <c r="AA124" s="131">
        <f>'Test-Still'!M122</f>
        <v>0</v>
      </c>
      <c r="AB124" s="131">
        <f>'Test-Still'!N122</f>
        <v>0</v>
      </c>
      <c r="AC124" s="131">
        <f>'Test-Still'!O122</f>
        <v>0</v>
      </c>
      <c r="AD124" s="131">
        <f>(Summary!$C$58*AA124+Summary!$C$59*AB124+Summary!$C$60*AC124)/Summary!$C$61</f>
        <v>0</v>
      </c>
      <c r="AE124" s="131">
        <f>'Test-Still'!P122</f>
        <v>0</v>
      </c>
      <c r="AF124" s="131">
        <f>'Test-Still'!Q122</f>
        <v>0</v>
      </c>
      <c r="AG124" s="131">
        <f>'Test-Still'!R122</f>
        <v>0</v>
      </c>
      <c r="AH124" s="131">
        <f>'Test-Still'!S122</f>
        <v>0</v>
      </c>
      <c r="AI124" s="131">
        <f>'Test-Still'!T122</f>
        <v>0</v>
      </c>
      <c r="AJ124" s="131">
        <f>'Test-Still'!U122</f>
        <v>0</v>
      </c>
      <c r="AK124" s="131">
        <f>'Test-Still'!V122</f>
        <v>0</v>
      </c>
      <c r="AL124" s="131">
        <f>'Test-Still'!W122</f>
        <v>0</v>
      </c>
      <c r="AM124" s="131">
        <f>'Test-Still'!X122</f>
        <v>0</v>
      </c>
      <c r="AN124" s="131">
        <f>10*LOG10(1/((Summary!$C$75/10^(AK124/10)+Summary!$C$76/10^(AL124/10)+Summary!$C$77/10^(AM124/10))/Summary!$C$78))</f>
        <v>0</v>
      </c>
      <c r="AO124" s="131">
        <f>'Test-Still'!Y122</f>
        <v>0</v>
      </c>
      <c r="AP124" s="131">
        <f>'Test-Still'!Z122</f>
        <v>0</v>
      </c>
      <c r="AQ124" s="132">
        <f t="shared" si="8"/>
        <v>0</v>
      </c>
      <c r="AR124" s="130" t="e">
        <f t="shared" si="9"/>
        <v>#DIV/0!</v>
      </c>
      <c r="AS124" s="131" t="e">
        <f t="shared" si="10"/>
        <v>#DIV/0!</v>
      </c>
      <c r="AT124" s="136"/>
      <c r="AU124" s="136"/>
      <c r="AV124" s="495" t="s">
        <v>121</v>
      </c>
      <c r="AW124" s="478" t="e" cm="1">
        <f t="array" ref="AW124">bdRateExtend($G124:$G127,H124:H127,$Z124:$Z127,AA124:AA127)</f>
        <v>#VALUE!</v>
      </c>
      <c r="AX124" s="479" t="e" cm="1">
        <f t="array" ref="AX124">bdRateExtend($G124:$G129,H124:H129,$Z124:$Z129,AA124:AA129)</f>
        <v>#VALUE!</v>
      </c>
      <c r="AY124" s="479" t="e" cm="1">
        <f t="array" ref="AY124">bdRateExtend($G124:$G129,I124:I129,$Z124:$Z129,AB124:AB129)</f>
        <v>#VALUE!</v>
      </c>
      <c r="AZ124" s="496" t="e" cm="1">
        <f t="array" ref="AZ124">bdRateExtend($G124:$G129,J124:J129,$Z124:$Z129,AC124:AC129)</f>
        <v>#VALUE!</v>
      </c>
      <c r="BA124" s="496" t="e" cm="1">
        <f t="array" ref="BA124">bdRateExtend($G124:$G129,K124:K129,$Z124:$Z129,AD124:AD129)</f>
        <v>#VALUE!</v>
      </c>
      <c r="BB124" s="479" t="e">
        <f>(Summary!$C$89*AX124+Summary!$C$90*AY124+Summary!$C$91*AZ124)/Summary!$C$92</f>
        <v>#VALUE!</v>
      </c>
      <c r="BC124" s="478" t="e" cm="1">
        <f t="array" ref="BC124">bdRateExtend($G124:$G127,L124:L127,$Z124:$Z127,AE124:AE127)</f>
        <v>#VALUE!</v>
      </c>
      <c r="BD124" s="475" t="e" cm="1">
        <f t="array" ref="BD124">bdRateExtend($G124:$G129,L124:L129,$Z124:$Z129,AE124:AE129)</f>
        <v>#VALUE!</v>
      </c>
      <c r="BE124" s="478" t="e" cm="1">
        <f t="array" ref="BE124">bdRateExtend($G124:$G127,M124:M127,$Z124:$Z127,AF124:AF127)</f>
        <v>#VALUE!</v>
      </c>
      <c r="BF124" s="475" t="e" cm="1">
        <f t="array" ref="BF124">bdRateExtend($G124:$G129,M124:M129,$Z124:$Z129,AF124:AF129)</f>
        <v>#VALUE!</v>
      </c>
      <c r="BG124" s="474" t="e" cm="1">
        <f t="array" ref="BG124">bdRateExtend($G124:$G127,N124:N127,$Z124:$Z127,AG124:AG127,"None", FALSE,1)</f>
        <v>#VALUE!</v>
      </c>
      <c r="BH124" s="475" t="e" cm="1">
        <f t="array" ref="BH124">bdRateExtend($G124:$G129,N124:N129,$Z124:$Z129,AG124:AG129,"None", FALSE,1)</f>
        <v>#VALUE!</v>
      </c>
      <c r="BI124" s="474" t="e" cm="1">
        <f t="array" ref="BI124">bdRateExtend($G124:$G127,O124:O127,$Z124:$Z127,AH124:AH127,"None", FALSE,1)</f>
        <v>#VALUE!</v>
      </c>
      <c r="BJ124" s="475" t="e" cm="1">
        <f t="array" ref="BJ124">bdRateExtend($G124:$G129,O124:O129,$Z124:$Z129,AH124:AH129,"None", FALSE,1)</f>
        <v>#VALUE!</v>
      </c>
      <c r="BK124" s="478" t="e" cm="1">
        <f t="array" ref="BK124">bdRateExtend($G124:$G127,P124:P127,$Z124:$Z127,AI124:AI127)</f>
        <v>#VALUE!</v>
      </c>
      <c r="BL124" s="475" t="e" cm="1">
        <f t="array" ref="BL124">bdRateExtend($G124:$G129,P124:P129,$Z124:$Z129,AI124:AI129)</f>
        <v>#VALUE!</v>
      </c>
      <c r="BM124" s="478" t="e" cm="1">
        <f t="array" ref="BM124">bdRateExtend($G124:$G127,Q124:Q127,$Z124:$Z127,AJ124:AJ127)</f>
        <v>#VALUE!</v>
      </c>
      <c r="BN124" s="475" t="e" cm="1">
        <f t="array" ref="BN124">bdRateExtend($G124:$G129,Q124:Q129,$Z124:$Z129,AJ124:AJ129)</f>
        <v>#VALUE!</v>
      </c>
      <c r="BO124" s="478" t="e" cm="1">
        <f t="array" ref="BO124">bdRateExtend($G124:$G127,R124:R127,$Z124:$Z127,AK124:AK127)</f>
        <v>#VALUE!</v>
      </c>
      <c r="BP124" s="479" t="e" cm="1">
        <f t="array" ref="BP124">bdRateExtend($G124:$G129,R124:R129,$Z124:$Z129,AK124:AK129)</f>
        <v>#VALUE!</v>
      </c>
      <c r="BQ124" s="479" t="e" cm="1">
        <f t="array" ref="BQ124">bdRateExtend($G124:$G129,S124:S129,$Z124:$Z129,AL124:AL129)</f>
        <v>#VALUE!</v>
      </c>
      <c r="BR124" s="479" t="e" cm="1">
        <f t="array" ref="BR124">bdRateExtend($G124:$G129,T124:T129,$Z124:$Z129,AM124:AM129)</f>
        <v>#VALUE!</v>
      </c>
      <c r="BS124" s="479" t="e" cm="1">
        <f t="array" ref="BS124">bdRateExtend($G124:$G129,U124:U129,$Z124:$Z129,AN124:AN129)</f>
        <v>#VALUE!</v>
      </c>
      <c r="BT124" s="576" t="e">
        <f>(Summary!$C$103*BP124+Summary!$C$104*BQ124+Summary!$C$105*BR124)/Summary!$C$106</f>
        <v>#VALUE!</v>
      </c>
      <c r="BU124" s="462" cm="1">
        <f t="array" ref="BU124">testVMAFRange($G124:$G127,N124:N127,$Z124:$Z127,AG124:AG127)</f>
        <v>0</v>
      </c>
      <c r="BV124" s="464" cm="1">
        <f t="array" ref="BV124">testVMAFRange($G124:$G129,N124:N129,$Z124:$Z129,AG124:AG129)</f>
        <v>0</v>
      </c>
      <c r="BW124" s="462" cm="1">
        <f t="array" ref="BW124">testVMAFRange($G124:$G127,O124:O127,$Z124:$Z127,AH124:AH127)</f>
        <v>0</v>
      </c>
      <c r="BX124" s="464" cm="1">
        <f t="array" ref="BX124">testVMAFRange($G124:$G129,O124:O129,$Z124:$Z129,AH124:AH129)</f>
        <v>0</v>
      </c>
    </row>
    <row r="125" spans="1:76" ht="17" customHeight="1" x14ac:dyDescent="0.35">
      <c r="A125" s="516"/>
      <c r="B125" s="483"/>
      <c r="C125" s="520"/>
      <c r="D125" s="490"/>
      <c r="E125" s="493"/>
      <c r="F125" s="138">
        <v>23</v>
      </c>
      <c r="G125" s="139">
        <f>'Anchor-Still'!L123</f>
        <v>0</v>
      </c>
      <c r="H125" s="140">
        <f>'Anchor-Still'!M123</f>
        <v>0</v>
      </c>
      <c r="I125" s="140">
        <f>'Anchor-Still'!N123</f>
        <v>0</v>
      </c>
      <c r="J125" s="140">
        <f>'Anchor-Still'!O123</f>
        <v>0</v>
      </c>
      <c r="K125" s="140">
        <f>(Summary!$C$58*H125+Summary!$C$59*I125+Summary!$C$60*J125)/Summary!$C$61</f>
        <v>0</v>
      </c>
      <c r="L125" s="140">
        <f>'Anchor-Still'!P123</f>
        <v>0</v>
      </c>
      <c r="M125" s="140">
        <f>'Anchor-Still'!Q123</f>
        <v>0</v>
      </c>
      <c r="N125" s="140">
        <f>'Anchor-Still'!R123</f>
        <v>0</v>
      </c>
      <c r="O125" s="140">
        <f>'Anchor-Still'!S123</f>
        <v>0</v>
      </c>
      <c r="P125" s="140">
        <f>'Anchor-Still'!T123</f>
        <v>0</v>
      </c>
      <c r="Q125" s="140">
        <f>'Anchor-Still'!U123</f>
        <v>0</v>
      </c>
      <c r="R125" s="140">
        <f>'Anchor-Still'!V123</f>
        <v>0</v>
      </c>
      <c r="S125" s="140">
        <f>'Anchor-Still'!W123</f>
        <v>0</v>
      </c>
      <c r="T125" s="140">
        <f>'Anchor-Still'!X123</f>
        <v>0</v>
      </c>
      <c r="U125" s="140">
        <f>10*LOG10(1/((Summary!$C$75/10^(R125/10)+Summary!$C$76/10^(S125/10)+Summary!$C$77/10^(T125/10))/Summary!$C$78))</f>
        <v>0</v>
      </c>
      <c r="V125" s="140">
        <f>'Anchor-Still'!Y123</f>
        <v>0</v>
      </c>
      <c r="W125" s="140">
        <f>'Anchor-Still'!Z123</f>
        <v>0</v>
      </c>
      <c r="X125" s="141">
        <f t="shared" si="7"/>
        <v>0</v>
      </c>
      <c r="Y125" s="133"/>
      <c r="Z125" s="139">
        <f>'Test-Still'!L123</f>
        <v>0</v>
      </c>
      <c r="AA125" s="140">
        <f>'Test-Still'!M123</f>
        <v>0</v>
      </c>
      <c r="AB125" s="140">
        <f>'Test-Still'!N123</f>
        <v>0</v>
      </c>
      <c r="AC125" s="140">
        <f>'Test-Still'!O123</f>
        <v>0</v>
      </c>
      <c r="AD125" s="140">
        <f>(Summary!$C$58*AA125+Summary!$C$59*AB125+Summary!$C$60*AC125)/Summary!$C$61</f>
        <v>0</v>
      </c>
      <c r="AE125" s="140">
        <f>'Test-Still'!P123</f>
        <v>0</v>
      </c>
      <c r="AF125" s="140">
        <f>'Test-Still'!Q123</f>
        <v>0</v>
      </c>
      <c r="AG125" s="140">
        <f>'Test-Still'!R123</f>
        <v>0</v>
      </c>
      <c r="AH125" s="140">
        <f>'Test-Still'!S123</f>
        <v>0</v>
      </c>
      <c r="AI125" s="140">
        <f>'Test-Still'!T123</f>
        <v>0</v>
      </c>
      <c r="AJ125" s="140">
        <f>'Test-Still'!U123</f>
        <v>0</v>
      </c>
      <c r="AK125" s="140">
        <f>'Test-Still'!V123</f>
        <v>0</v>
      </c>
      <c r="AL125" s="140">
        <f>'Test-Still'!W123</f>
        <v>0</v>
      </c>
      <c r="AM125" s="140">
        <f>'Test-Still'!X123</f>
        <v>0</v>
      </c>
      <c r="AN125" s="140">
        <f>10*LOG10(1/((Summary!$C$75/10^(AK125/10)+Summary!$C$76/10^(AL125/10)+Summary!$C$77/10^(AM125/10))/Summary!$C$78))</f>
        <v>0</v>
      </c>
      <c r="AO125" s="140">
        <f>'Test-Still'!Y123</f>
        <v>0</v>
      </c>
      <c r="AP125" s="140">
        <f>'Test-Still'!Z123</f>
        <v>0</v>
      </c>
      <c r="AQ125" s="141">
        <f t="shared" si="8"/>
        <v>0</v>
      </c>
      <c r="AR125" s="139" t="e">
        <f t="shared" si="9"/>
        <v>#DIV/0!</v>
      </c>
      <c r="AS125" s="140" t="e">
        <f t="shared" si="10"/>
        <v>#DIV/0!</v>
      </c>
      <c r="AT125" s="136"/>
      <c r="AU125" s="136"/>
      <c r="AV125" s="467"/>
      <c r="AW125" s="468"/>
      <c r="AX125" s="480"/>
      <c r="AY125" s="480"/>
      <c r="AZ125" s="497"/>
      <c r="BA125" s="497"/>
      <c r="BB125" s="480"/>
      <c r="BC125" s="468"/>
      <c r="BD125" s="476"/>
      <c r="BE125" s="468"/>
      <c r="BF125" s="476"/>
      <c r="BG125" s="469"/>
      <c r="BH125" s="476"/>
      <c r="BI125" s="469"/>
      <c r="BJ125" s="476"/>
      <c r="BK125" s="468"/>
      <c r="BL125" s="476"/>
      <c r="BM125" s="468"/>
      <c r="BN125" s="476"/>
      <c r="BO125" s="468"/>
      <c r="BP125" s="480"/>
      <c r="BQ125" s="480"/>
      <c r="BR125" s="480"/>
      <c r="BS125" s="480"/>
      <c r="BT125" s="476"/>
      <c r="BU125" s="463"/>
      <c r="BV125" s="465"/>
      <c r="BW125" s="463"/>
      <c r="BX125" s="465"/>
    </row>
    <row r="126" spans="1:76" ht="17" customHeight="1" x14ac:dyDescent="0.35">
      <c r="A126" s="516"/>
      <c r="B126" s="483"/>
      <c r="C126" s="520"/>
      <c r="D126" s="490"/>
      <c r="E126" s="493"/>
      <c r="F126" s="138">
        <v>31</v>
      </c>
      <c r="G126" s="139">
        <f>'Anchor-Still'!L124</f>
        <v>0</v>
      </c>
      <c r="H126" s="140">
        <f>'Anchor-Still'!M124</f>
        <v>0</v>
      </c>
      <c r="I126" s="140">
        <f>'Anchor-Still'!N124</f>
        <v>0</v>
      </c>
      <c r="J126" s="140">
        <f>'Anchor-Still'!O124</f>
        <v>0</v>
      </c>
      <c r="K126" s="140">
        <f>(Summary!$C$58*H126+Summary!$C$59*I126+Summary!$C$60*J126)/Summary!$C$61</f>
        <v>0</v>
      </c>
      <c r="L126" s="140">
        <f>'Anchor-Still'!P124</f>
        <v>0</v>
      </c>
      <c r="M126" s="140">
        <f>'Anchor-Still'!Q124</f>
        <v>0</v>
      </c>
      <c r="N126" s="140">
        <f>'Anchor-Still'!R124</f>
        <v>0</v>
      </c>
      <c r="O126" s="140">
        <f>'Anchor-Still'!S124</f>
        <v>0</v>
      </c>
      <c r="P126" s="140">
        <f>'Anchor-Still'!T124</f>
        <v>0</v>
      </c>
      <c r="Q126" s="140">
        <f>'Anchor-Still'!U124</f>
        <v>0</v>
      </c>
      <c r="R126" s="140">
        <f>'Anchor-Still'!V124</f>
        <v>0</v>
      </c>
      <c r="S126" s="140">
        <f>'Anchor-Still'!W124</f>
        <v>0</v>
      </c>
      <c r="T126" s="140">
        <f>'Anchor-Still'!X124</f>
        <v>0</v>
      </c>
      <c r="U126" s="140">
        <f>10*LOG10(1/((Summary!$C$75/10^(R126/10)+Summary!$C$76/10^(S126/10)+Summary!$C$77/10^(T126/10))/Summary!$C$78))</f>
        <v>0</v>
      </c>
      <c r="V126" s="140">
        <f>'Anchor-Still'!Y124</f>
        <v>0</v>
      </c>
      <c r="W126" s="140">
        <f>'Anchor-Still'!Z124</f>
        <v>0</v>
      </c>
      <c r="X126" s="141">
        <f t="shared" si="7"/>
        <v>0</v>
      </c>
      <c r="Y126" s="133"/>
      <c r="Z126" s="139">
        <f>'Test-Still'!L124</f>
        <v>0</v>
      </c>
      <c r="AA126" s="140">
        <f>'Test-Still'!M124</f>
        <v>0</v>
      </c>
      <c r="AB126" s="140">
        <f>'Test-Still'!N124</f>
        <v>0</v>
      </c>
      <c r="AC126" s="140">
        <f>'Test-Still'!O124</f>
        <v>0</v>
      </c>
      <c r="AD126" s="140">
        <f>(Summary!$C$58*AA126+Summary!$C$59*AB126+Summary!$C$60*AC126)/Summary!$C$61</f>
        <v>0</v>
      </c>
      <c r="AE126" s="140">
        <f>'Test-Still'!P124</f>
        <v>0</v>
      </c>
      <c r="AF126" s="140">
        <f>'Test-Still'!Q124</f>
        <v>0</v>
      </c>
      <c r="AG126" s="140">
        <f>'Test-Still'!R124</f>
        <v>0</v>
      </c>
      <c r="AH126" s="140">
        <f>'Test-Still'!S124</f>
        <v>0</v>
      </c>
      <c r="AI126" s="140">
        <f>'Test-Still'!T124</f>
        <v>0</v>
      </c>
      <c r="AJ126" s="140">
        <f>'Test-Still'!U124</f>
        <v>0</v>
      </c>
      <c r="AK126" s="140">
        <f>'Test-Still'!V124</f>
        <v>0</v>
      </c>
      <c r="AL126" s="140">
        <f>'Test-Still'!W124</f>
        <v>0</v>
      </c>
      <c r="AM126" s="140">
        <f>'Test-Still'!X124</f>
        <v>0</v>
      </c>
      <c r="AN126" s="140">
        <f>10*LOG10(1/((Summary!$C$75/10^(AK126/10)+Summary!$C$76/10^(AL126/10)+Summary!$C$77/10^(AM126/10))/Summary!$C$78))</f>
        <v>0</v>
      </c>
      <c r="AO126" s="140">
        <f>'Test-Still'!Y124</f>
        <v>0</v>
      </c>
      <c r="AP126" s="140">
        <f>'Test-Still'!Z124</f>
        <v>0</v>
      </c>
      <c r="AQ126" s="141">
        <f t="shared" si="8"/>
        <v>0</v>
      </c>
      <c r="AR126" s="139" t="e">
        <f t="shared" si="9"/>
        <v>#DIV/0!</v>
      </c>
      <c r="AS126" s="140" t="e">
        <f t="shared" si="10"/>
        <v>#DIV/0!</v>
      </c>
      <c r="AT126" s="136"/>
      <c r="AU126" s="136"/>
      <c r="AV126" s="467" t="s">
        <v>122</v>
      </c>
      <c r="AW126" s="468" t="e" cm="1">
        <f t="array" ref="AW126">bdRateExtend($G125:$G128,H125:H128,$Z125:$Z128,AA125:AA128)</f>
        <v>#VALUE!</v>
      </c>
      <c r="AX126" s="480"/>
      <c r="AY126" s="480"/>
      <c r="AZ126" s="497"/>
      <c r="BA126" s="497"/>
      <c r="BB126" s="480"/>
      <c r="BC126" s="468" t="e" cm="1">
        <f t="array" ref="BC126">bdRateExtend($G125:$G128,L125:L128,$Z125:$Z128,AE125:AE128)</f>
        <v>#VALUE!</v>
      </c>
      <c r="BD126" s="476"/>
      <c r="BE126" s="468" t="e" cm="1">
        <f t="array" ref="BE126">bdRateExtend($G125:$G128,M125:M128,$Z125:$Z128,AF125:AF128)</f>
        <v>#VALUE!</v>
      </c>
      <c r="BF126" s="476"/>
      <c r="BG126" s="469" t="e" cm="1">
        <f t="array" ref="BG126">bdRateExtend($G125:$G128,N125:N128,$Z125:$Z128,AG125:AG128,"None", FALSE,1)</f>
        <v>#VALUE!</v>
      </c>
      <c r="BH126" s="476"/>
      <c r="BI126" s="469" t="e" cm="1">
        <f t="array" ref="BI126">bdRateExtend($G125:$G128,O125:O128,$Z125:$Z128,AH125:AH128,"None", FALSE,1)</f>
        <v>#VALUE!</v>
      </c>
      <c r="BJ126" s="476"/>
      <c r="BK126" s="468" t="e" cm="1">
        <f t="array" ref="BK126">bdRateExtend($G125:$G128,P125:P128,$Z125:$Z128,AI125:AI128)</f>
        <v>#VALUE!</v>
      </c>
      <c r="BL126" s="476"/>
      <c r="BM126" s="468" t="e" cm="1">
        <f t="array" ref="BM126">bdRateExtend($G125:$G128,Q125:Q128,$Z125:$Z128,AJ125:AJ128)</f>
        <v>#VALUE!</v>
      </c>
      <c r="BN126" s="476"/>
      <c r="BO126" s="468" t="e" cm="1">
        <f t="array" ref="BO126">bdRateExtend($G125:$G128,R125:R128,$Z125:$Z128,AK125:AK128)</f>
        <v>#VALUE!</v>
      </c>
      <c r="BP126" s="480"/>
      <c r="BQ126" s="480"/>
      <c r="BR126" s="480"/>
      <c r="BS126" s="480"/>
      <c r="BT126" s="476"/>
      <c r="BU126" s="463" cm="1">
        <f t="array" ref="BU126">testVMAFRange($G125:$G128,N125:N128,$Z125:$Z128,AG125:AG128)</f>
        <v>0</v>
      </c>
      <c r="BV126" s="465"/>
      <c r="BW126" s="463" cm="1">
        <f t="array" ref="BW126">testVMAFRange($G125:$G128,O125:O128,$Z125:$Z128,AH125:AH128)</f>
        <v>0</v>
      </c>
      <c r="BX126" s="465"/>
    </row>
    <row r="127" spans="1:76" ht="17" customHeight="1" x14ac:dyDescent="0.35">
      <c r="A127" s="516"/>
      <c r="B127" s="483"/>
      <c r="C127" s="520"/>
      <c r="D127" s="490"/>
      <c r="E127" s="493"/>
      <c r="F127" s="138">
        <v>39</v>
      </c>
      <c r="G127" s="139">
        <f>'Anchor-Still'!L125</f>
        <v>0</v>
      </c>
      <c r="H127" s="140">
        <f>'Anchor-Still'!M125</f>
        <v>0</v>
      </c>
      <c r="I127" s="140">
        <f>'Anchor-Still'!N125</f>
        <v>0</v>
      </c>
      <c r="J127" s="140">
        <f>'Anchor-Still'!O125</f>
        <v>0</v>
      </c>
      <c r="K127" s="140">
        <f>(Summary!$C$58*H127+Summary!$C$59*I127+Summary!$C$60*J127)/Summary!$C$61</f>
        <v>0</v>
      </c>
      <c r="L127" s="140">
        <f>'Anchor-Still'!P125</f>
        <v>0</v>
      </c>
      <c r="M127" s="140">
        <f>'Anchor-Still'!Q125</f>
        <v>0</v>
      </c>
      <c r="N127" s="140">
        <f>'Anchor-Still'!R125</f>
        <v>0</v>
      </c>
      <c r="O127" s="140">
        <f>'Anchor-Still'!S125</f>
        <v>0</v>
      </c>
      <c r="P127" s="140">
        <f>'Anchor-Still'!T125</f>
        <v>0</v>
      </c>
      <c r="Q127" s="140">
        <f>'Anchor-Still'!U125</f>
        <v>0</v>
      </c>
      <c r="R127" s="140">
        <f>'Anchor-Still'!V125</f>
        <v>0</v>
      </c>
      <c r="S127" s="140">
        <f>'Anchor-Still'!W125</f>
        <v>0</v>
      </c>
      <c r="T127" s="140">
        <f>'Anchor-Still'!X125</f>
        <v>0</v>
      </c>
      <c r="U127" s="140">
        <f>10*LOG10(1/((Summary!$C$75/10^(R127/10)+Summary!$C$76/10^(S127/10)+Summary!$C$77/10^(T127/10))/Summary!$C$78))</f>
        <v>0</v>
      </c>
      <c r="V127" s="140">
        <f>'Anchor-Still'!Y125</f>
        <v>0</v>
      </c>
      <c r="W127" s="140">
        <f>'Anchor-Still'!Z125</f>
        <v>0</v>
      </c>
      <c r="X127" s="141">
        <f t="shared" si="7"/>
        <v>0</v>
      </c>
      <c r="Y127" s="133"/>
      <c r="Z127" s="139">
        <f>'Test-Still'!L125</f>
        <v>0</v>
      </c>
      <c r="AA127" s="140">
        <f>'Test-Still'!M125</f>
        <v>0</v>
      </c>
      <c r="AB127" s="140">
        <f>'Test-Still'!N125</f>
        <v>0</v>
      </c>
      <c r="AC127" s="140">
        <f>'Test-Still'!O125</f>
        <v>0</v>
      </c>
      <c r="AD127" s="140">
        <f>(Summary!$C$58*AA127+Summary!$C$59*AB127+Summary!$C$60*AC127)/Summary!$C$61</f>
        <v>0</v>
      </c>
      <c r="AE127" s="140">
        <f>'Test-Still'!P125</f>
        <v>0</v>
      </c>
      <c r="AF127" s="140">
        <f>'Test-Still'!Q125</f>
        <v>0</v>
      </c>
      <c r="AG127" s="140">
        <f>'Test-Still'!R125</f>
        <v>0</v>
      </c>
      <c r="AH127" s="140">
        <f>'Test-Still'!S125</f>
        <v>0</v>
      </c>
      <c r="AI127" s="140">
        <f>'Test-Still'!T125</f>
        <v>0</v>
      </c>
      <c r="AJ127" s="140">
        <f>'Test-Still'!U125</f>
        <v>0</v>
      </c>
      <c r="AK127" s="140">
        <f>'Test-Still'!V125</f>
        <v>0</v>
      </c>
      <c r="AL127" s="140">
        <f>'Test-Still'!W125</f>
        <v>0</v>
      </c>
      <c r="AM127" s="140">
        <f>'Test-Still'!X125</f>
        <v>0</v>
      </c>
      <c r="AN127" s="140">
        <f>10*LOG10(1/((Summary!$C$75/10^(AK127/10)+Summary!$C$76/10^(AL127/10)+Summary!$C$77/10^(AM127/10))/Summary!$C$78))</f>
        <v>0</v>
      </c>
      <c r="AO127" s="140">
        <f>'Test-Still'!Y125</f>
        <v>0</v>
      </c>
      <c r="AP127" s="140">
        <f>'Test-Still'!Z125</f>
        <v>0</v>
      </c>
      <c r="AQ127" s="141">
        <f t="shared" si="8"/>
        <v>0</v>
      </c>
      <c r="AR127" s="139" t="e">
        <f t="shared" si="9"/>
        <v>#DIV/0!</v>
      </c>
      <c r="AS127" s="140" t="e">
        <f t="shared" si="10"/>
        <v>#DIV/0!</v>
      </c>
      <c r="AT127" s="136"/>
      <c r="AU127" s="136"/>
      <c r="AV127" s="467"/>
      <c r="AW127" s="468"/>
      <c r="AX127" s="480"/>
      <c r="AY127" s="480"/>
      <c r="AZ127" s="497"/>
      <c r="BA127" s="497"/>
      <c r="BB127" s="480"/>
      <c r="BC127" s="468"/>
      <c r="BD127" s="476"/>
      <c r="BE127" s="468"/>
      <c r="BF127" s="476"/>
      <c r="BG127" s="469"/>
      <c r="BH127" s="476"/>
      <c r="BI127" s="469"/>
      <c r="BJ127" s="476"/>
      <c r="BK127" s="468"/>
      <c r="BL127" s="476"/>
      <c r="BM127" s="468"/>
      <c r="BN127" s="476"/>
      <c r="BO127" s="468"/>
      <c r="BP127" s="480"/>
      <c r="BQ127" s="480"/>
      <c r="BR127" s="480"/>
      <c r="BS127" s="480"/>
      <c r="BT127" s="476"/>
      <c r="BU127" s="463"/>
      <c r="BV127" s="465"/>
      <c r="BW127" s="463"/>
      <c r="BX127" s="465"/>
    </row>
    <row r="128" spans="1:76" ht="17" customHeight="1" x14ac:dyDescent="0.35">
      <c r="A128" s="516"/>
      <c r="B128" s="483"/>
      <c r="C128" s="520"/>
      <c r="D128" s="490"/>
      <c r="E128" s="493"/>
      <c r="F128" s="138">
        <v>47</v>
      </c>
      <c r="G128" s="139">
        <f>'Anchor-Still'!L126</f>
        <v>0</v>
      </c>
      <c r="H128" s="140">
        <f>'Anchor-Still'!M126</f>
        <v>0</v>
      </c>
      <c r="I128" s="140">
        <f>'Anchor-Still'!N126</f>
        <v>0</v>
      </c>
      <c r="J128" s="140">
        <f>'Anchor-Still'!O126</f>
        <v>0</v>
      </c>
      <c r="K128" s="140">
        <f>(Summary!$C$58*H128+Summary!$C$59*I128+Summary!$C$60*J128)/Summary!$C$61</f>
        <v>0</v>
      </c>
      <c r="L128" s="140">
        <f>'Anchor-Still'!P126</f>
        <v>0</v>
      </c>
      <c r="M128" s="140">
        <f>'Anchor-Still'!Q126</f>
        <v>0</v>
      </c>
      <c r="N128" s="140">
        <f>'Anchor-Still'!R126</f>
        <v>0</v>
      </c>
      <c r="O128" s="140">
        <f>'Anchor-Still'!S126</f>
        <v>0</v>
      </c>
      <c r="P128" s="140">
        <f>'Anchor-Still'!T126</f>
        <v>0</v>
      </c>
      <c r="Q128" s="140">
        <f>'Anchor-Still'!U126</f>
        <v>0</v>
      </c>
      <c r="R128" s="140">
        <f>'Anchor-Still'!V126</f>
        <v>0</v>
      </c>
      <c r="S128" s="140">
        <f>'Anchor-Still'!W126</f>
        <v>0</v>
      </c>
      <c r="T128" s="140">
        <f>'Anchor-Still'!X126</f>
        <v>0</v>
      </c>
      <c r="U128" s="140">
        <f>10*LOG10(1/((Summary!$C$75/10^(R128/10)+Summary!$C$76/10^(S128/10)+Summary!$C$77/10^(T128/10))/Summary!$C$78))</f>
        <v>0</v>
      </c>
      <c r="V128" s="140">
        <f>'Anchor-Still'!Y126</f>
        <v>0</v>
      </c>
      <c r="W128" s="140">
        <f>'Anchor-Still'!Z126</f>
        <v>0</v>
      </c>
      <c r="X128" s="141">
        <f t="shared" si="7"/>
        <v>0</v>
      </c>
      <c r="Y128" s="133"/>
      <c r="Z128" s="139">
        <f>'Test-Still'!L126</f>
        <v>0</v>
      </c>
      <c r="AA128" s="140">
        <f>'Test-Still'!M126</f>
        <v>0</v>
      </c>
      <c r="AB128" s="140">
        <f>'Test-Still'!N126</f>
        <v>0</v>
      </c>
      <c r="AC128" s="140">
        <f>'Test-Still'!O126</f>
        <v>0</v>
      </c>
      <c r="AD128" s="140">
        <f>(Summary!$C$58*AA128+Summary!$C$59*AB128+Summary!$C$60*AC128)/Summary!$C$61</f>
        <v>0</v>
      </c>
      <c r="AE128" s="140">
        <f>'Test-Still'!P126</f>
        <v>0</v>
      </c>
      <c r="AF128" s="140">
        <f>'Test-Still'!Q126</f>
        <v>0</v>
      </c>
      <c r="AG128" s="140">
        <f>'Test-Still'!R126</f>
        <v>0</v>
      </c>
      <c r="AH128" s="140">
        <f>'Test-Still'!S126</f>
        <v>0</v>
      </c>
      <c r="AI128" s="140">
        <f>'Test-Still'!T126</f>
        <v>0</v>
      </c>
      <c r="AJ128" s="140">
        <f>'Test-Still'!U126</f>
        <v>0</v>
      </c>
      <c r="AK128" s="140">
        <f>'Test-Still'!V126</f>
        <v>0</v>
      </c>
      <c r="AL128" s="140">
        <f>'Test-Still'!W126</f>
        <v>0</v>
      </c>
      <c r="AM128" s="140">
        <f>'Test-Still'!X126</f>
        <v>0</v>
      </c>
      <c r="AN128" s="140">
        <f>10*LOG10(1/((Summary!$C$75/10^(AK128/10)+Summary!$C$76/10^(AL128/10)+Summary!$C$77/10^(AM128/10))/Summary!$C$78))</f>
        <v>0</v>
      </c>
      <c r="AO128" s="140">
        <f>'Test-Still'!Y126</f>
        <v>0</v>
      </c>
      <c r="AP128" s="140">
        <f>'Test-Still'!Z126</f>
        <v>0</v>
      </c>
      <c r="AQ128" s="141">
        <f t="shared" si="8"/>
        <v>0</v>
      </c>
      <c r="AR128" s="139" t="e">
        <f t="shared" si="9"/>
        <v>#DIV/0!</v>
      </c>
      <c r="AS128" s="140" t="e">
        <f t="shared" si="10"/>
        <v>#DIV/0!</v>
      </c>
      <c r="AT128" s="136"/>
      <c r="AU128" s="136"/>
      <c r="AV128" s="467" t="s">
        <v>123</v>
      </c>
      <c r="AW128" s="468" t="e" cm="1">
        <f t="array" ref="AW128">bdRateExtend($G126:$G129,H126:H129,$Z126:$Z129,AA126:AA129)</f>
        <v>#VALUE!</v>
      </c>
      <c r="AX128" s="480"/>
      <c r="AY128" s="480"/>
      <c r="AZ128" s="497"/>
      <c r="BA128" s="497"/>
      <c r="BB128" s="480"/>
      <c r="BC128" s="468" t="e" cm="1">
        <f t="array" ref="BC128">bdRateExtend($G126:$G129,L126:L129,$Z126:$Z129,AE126:AE129)</f>
        <v>#VALUE!</v>
      </c>
      <c r="BD128" s="476"/>
      <c r="BE128" s="468" t="e" cm="1">
        <f t="array" ref="BE128">bdRateExtend($G126:$G129,M126:M129,$Z126:$Z129,AF126:AF129)</f>
        <v>#VALUE!</v>
      </c>
      <c r="BF128" s="476"/>
      <c r="BG128" s="469" t="e" cm="1">
        <f t="array" ref="BG128">bdRateExtend($G126:$G129,N126:N129,$Z126:$Z129,AG126:AG129,"None", FALSE,1)</f>
        <v>#VALUE!</v>
      </c>
      <c r="BH128" s="476"/>
      <c r="BI128" s="469" t="e" cm="1">
        <f t="array" ref="BI128">bdRateExtend($G126:$G129,O126:O129,$Z126:$Z129,AH126:AH129,"None", FALSE,1)</f>
        <v>#VALUE!</v>
      </c>
      <c r="BJ128" s="476"/>
      <c r="BK128" s="468" t="e" cm="1">
        <f t="array" ref="BK128">bdRateExtend($G126:$G129,P126:P129,$Z126:$Z129,AI126:AI129)</f>
        <v>#VALUE!</v>
      </c>
      <c r="BL128" s="476"/>
      <c r="BM128" s="468" t="e" cm="1">
        <f t="array" ref="BM128">bdRateExtend($G126:$G129,Q126:Q129,$Z126:$Z129,AJ126:AJ129)</f>
        <v>#VALUE!</v>
      </c>
      <c r="BN128" s="476"/>
      <c r="BO128" s="468" t="e" cm="1">
        <f t="array" ref="BO128">bdRateExtend($G126:$G129,R126:R129,$Z126:$Z129,AK126:AK129)</f>
        <v>#VALUE!</v>
      </c>
      <c r="BP128" s="480"/>
      <c r="BQ128" s="480"/>
      <c r="BR128" s="480"/>
      <c r="BS128" s="480"/>
      <c r="BT128" s="476"/>
      <c r="BU128" s="463" cm="1">
        <f t="array" ref="BU128">testVMAFRange($G126:$G129,N126:N129,$Z126:$Z129,AG126:AG129)</f>
        <v>0</v>
      </c>
      <c r="BV128" s="465"/>
      <c r="BW128" s="463" cm="1">
        <f t="array" ref="BW128">testVMAFRange($G126:$G129,O126:O129,$Z126:$Z129,AH126:AH129)</f>
        <v>0</v>
      </c>
      <c r="BX128" s="465"/>
    </row>
    <row r="129" spans="1:76" ht="17" customHeight="1" thickBot="1" x14ac:dyDescent="0.4">
      <c r="A129" s="516"/>
      <c r="B129" s="518"/>
      <c r="C129" s="521"/>
      <c r="D129" s="522"/>
      <c r="E129" s="523"/>
      <c r="F129" s="144">
        <v>55</v>
      </c>
      <c r="G129" s="145">
        <f>'Anchor-Still'!L127</f>
        <v>0</v>
      </c>
      <c r="H129" s="146">
        <f>'Anchor-Still'!M127</f>
        <v>0</v>
      </c>
      <c r="I129" s="146">
        <f>'Anchor-Still'!N127</f>
        <v>0</v>
      </c>
      <c r="J129" s="146">
        <f>'Anchor-Still'!O127</f>
        <v>0</v>
      </c>
      <c r="K129" s="146">
        <f>(Summary!$C$58*H129+Summary!$C$59*I129+Summary!$C$60*J129)/Summary!$C$61</f>
        <v>0</v>
      </c>
      <c r="L129" s="146">
        <f>'Anchor-Still'!P127</f>
        <v>0</v>
      </c>
      <c r="M129" s="146">
        <f>'Anchor-Still'!Q127</f>
        <v>0</v>
      </c>
      <c r="N129" s="146">
        <f>'Anchor-Still'!R127</f>
        <v>0</v>
      </c>
      <c r="O129" s="146">
        <f>'Anchor-Still'!S127</f>
        <v>0</v>
      </c>
      <c r="P129" s="146">
        <f>'Anchor-Still'!T127</f>
        <v>0</v>
      </c>
      <c r="Q129" s="146">
        <f>'Anchor-Still'!U127</f>
        <v>0</v>
      </c>
      <c r="R129" s="146">
        <f>'Anchor-Still'!V127</f>
        <v>0</v>
      </c>
      <c r="S129" s="146">
        <f>'Anchor-Still'!W127</f>
        <v>0</v>
      </c>
      <c r="T129" s="146">
        <f>'Anchor-Still'!X127</f>
        <v>0</v>
      </c>
      <c r="U129" s="146">
        <f>10*LOG10(1/((Summary!$C$75/10^(R129/10)+Summary!$C$76/10^(S129/10)+Summary!$C$77/10^(T129/10))/Summary!$C$78))</f>
        <v>0</v>
      </c>
      <c r="V129" s="146">
        <f>'Anchor-Still'!Y127</f>
        <v>0</v>
      </c>
      <c r="W129" s="146">
        <f>'Anchor-Still'!Z127</f>
        <v>0</v>
      </c>
      <c r="X129" s="147">
        <f t="shared" si="7"/>
        <v>0</v>
      </c>
      <c r="Y129" s="133"/>
      <c r="Z129" s="145">
        <f>'Test-Still'!L127</f>
        <v>0</v>
      </c>
      <c r="AA129" s="146">
        <f>'Test-Still'!M127</f>
        <v>0</v>
      </c>
      <c r="AB129" s="146">
        <f>'Test-Still'!N127</f>
        <v>0</v>
      </c>
      <c r="AC129" s="146">
        <f>'Test-Still'!O127</f>
        <v>0</v>
      </c>
      <c r="AD129" s="146">
        <f>(Summary!$C$58*AA129+Summary!$C$59*AB129+Summary!$C$60*AC129)/Summary!$C$61</f>
        <v>0</v>
      </c>
      <c r="AE129" s="146">
        <f>'Test-Still'!P127</f>
        <v>0</v>
      </c>
      <c r="AF129" s="146">
        <f>'Test-Still'!Q127</f>
        <v>0</v>
      </c>
      <c r="AG129" s="146">
        <f>'Test-Still'!R127</f>
        <v>0</v>
      </c>
      <c r="AH129" s="146">
        <f>'Test-Still'!S127</f>
        <v>0</v>
      </c>
      <c r="AI129" s="146">
        <f>'Test-Still'!T127</f>
        <v>0</v>
      </c>
      <c r="AJ129" s="146">
        <f>'Test-Still'!U127</f>
        <v>0</v>
      </c>
      <c r="AK129" s="146">
        <f>'Test-Still'!V127</f>
        <v>0</v>
      </c>
      <c r="AL129" s="146">
        <f>'Test-Still'!W127</f>
        <v>0</v>
      </c>
      <c r="AM129" s="146">
        <f>'Test-Still'!X127</f>
        <v>0</v>
      </c>
      <c r="AN129" s="146">
        <f>10*LOG10(1/((Summary!$C$75/10^(AK129/10)+Summary!$C$76/10^(AL129/10)+Summary!$C$77/10^(AM129/10))/Summary!$C$78))</f>
        <v>0</v>
      </c>
      <c r="AO129" s="146">
        <f>'Test-Still'!Y127</f>
        <v>0</v>
      </c>
      <c r="AP129" s="146">
        <f>'Test-Still'!Z127</f>
        <v>0</v>
      </c>
      <c r="AQ129" s="147">
        <f t="shared" si="8"/>
        <v>0</v>
      </c>
      <c r="AR129" s="145" t="e">
        <f t="shared" si="9"/>
        <v>#DIV/0!</v>
      </c>
      <c r="AS129" s="146" t="e">
        <f t="shared" si="10"/>
        <v>#DIV/0!</v>
      </c>
      <c r="AT129" s="136"/>
      <c r="AU129" s="136"/>
      <c r="AV129" s="470"/>
      <c r="AW129" s="471"/>
      <c r="AX129" s="481"/>
      <c r="AY129" s="481"/>
      <c r="AZ129" s="498"/>
      <c r="BA129" s="498"/>
      <c r="BB129" s="481"/>
      <c r="BC129" s="471"/>
      <c r="BD129" s="477"/>
      <c r="BE129" s="471"/>
      <c r="BF129" s="477"/>
      <c r="BG129" s="472"/>
      <c r="BH129" s="477"/>
      <c r="BI129" s="472"/>
      <c r="BJ129" s="477"/>
      <c r="BK129" s="471"/>
      <c r="BL129" s="477"/>
      <c r="BM129" s="471"/>
      <c r="BN129" s="477"/>
      <c r="BO129" s="471"/>
      <c r="BP129" s="481"/>
      <c r="BQ129" s="481"/>
      <c r="BR129" s="481"/>
      <c r="BS129" s="481"/>
      <c r="BT129" s="477"/>
      <c r="BU129" s="473"/>
      <c r="BV129" s="466"/>
      <c r="BW129" s="473"/>
      <c r="BX129" s="466"/>
    </row>
    <row r="130" spans="1:76" ht="17" customHeight="1" x14ac:dyDescent="0.35">
      <c r="A130" s="516"/>
      <c r="B130" s="482" t="s">
        <v>224</v>
      </c>
      <c r="C130" s="519" t="s">
        <v>181</v>
      </c>
      <c r="D130" s="489"/>
      <c r="E130" s="492">
        <v>8</v>
      </c>
      <c r="F130" s="129">
        <v>15</v>
      </c>
      <c r="G130" s="130">
        <f>'Anchor-Still'!L128</f>
        <v>0</v>
      </c>
      <c r="H130" s="131">
        <f>'Anchor-Still'!M128</f>
        <v>0</v>
      </c>
      <c r="I130" s="131">
        <f>'Anchor-Still'!N128</f>
        <v>0</v>
      </c>
      <c r="J130" s="131">
        <f>'Anchor-Still'!O128</f>
        <v>0</v>
      </c>
      <c r="K130" s="131">
        <f>(Summary!$C$58*H130+Summary!$C$59*I130+Summary!$C$60*J130)/Summary!$C$61</f>
        <v>0</v>
      </c>
      <c r="L130" s="131">
        <f>'Anchor-Still'!P128</f>
        <v>0</v>
      </c>
      <c r="M130" s="131">
        <f>'Anchor-Still'!Q128</f>
        <v>0</v>
      </c>
      <c r="N130" s="131">
        <f>'Anchor-Still'!R128</f>
        <v>0</v>
      </c>
      <c r="O130" s="131">
        <f>'Anchor-Still'!S128</f>
        <v>0</v>
      </c>
      <c r="P130" s="131">
        <f>'Anchor-Still'!T128</f>
        <v>0</v>
      </c>
      <c r="Q130" s="131">
        <f>'Anchor-Still'!U128</f>
        <v>0</v>
      </c>
      <c r="R130" s="131">
        <f>'Anchor-Still'!V128</f>
        <v>0</v>
      </c>
      <c r="S130" s="131">
        <f>'Anchor-Still'!W128</f>
        <v>0</v>
      </c>
      <c r="T130" s="131">
        <f>'Anchor-Still'!X128</f>
        <v>0</v>
      </c>
      <c r="U130" s="131">
        <f>10*LOG10(1/((Summary!$C$75/10^(R130/10)+Summary!$C$76/10^(S130/10)+Summary!$C$77/10^(T130/10))/Summary!$C$78))</f>
        <v>0</v>
      </c>
      <c r="V130" s="131">
        <f>'Anchor-Still'!Y128</f>
        <v>0</v>
      </c>
      <c r="W130" s="131">
        <f>'Anchor-Still'!Z128</f>
        <v>0</v>
      </c>
      <c r="X130" s="132">
        <f t="shared" si="7"/>
        <v>0</v>
      </c>
      <c r="Y130" s="133"/>
      <c r="Z130" s="130">
        <f>'Test-Still'!L128</f>
        <v>0</v>
      </c>
      <c r="AA130" s="131">
        <f>'Test-Still'!M128</f>
        <v>0</v>
      </c>
      <c r="AB130" s="131">
        <f>'Test-Still'!N128</f>
        <v>0</v>
      </c>
      <c r="AC130" s="131">
        <f>'Test-Still'!O128</f>
        <v>0</v>
      </c>
      <c r="AD130" s="131">
        <f>(Summary!$C$58*AA130+Summary!$C$59*AB130+Summary!$C$60*AC130)/Summary!$C$61</f>
        <v>0</v>
      </c>
      <c r="AE130" s="131">
        <f>'Test-Still'!P128</f>
        <v>0</v>
      </c>
      <c r="AF130" s="131">
        <f>'Test-Still'!Q128</f>
        <v>0</v>
      </c>
      <c r="AG130" s="131">
        <f>'Test-Still'!R128</f>
        <v>0</v>
      </c>
      <c r="AH130" s="131">
        <f>'Test-Still'!S128</f>
        <v>0</v>
      </c>
      <c r="AI130" s="131">
        <f>'Test-Still'!T128</f>
        <v>0</v>
      </c>
      <c r="AJ130" s="131">
        <f>'Test-Still'!U128</f>
        <v>0</v>
      </c>
      <c r="AK130" s="131">
        <f>'Test-Still'!V128</f>
        <v>0</v>
      </c>
      <c r="AL130" s="131">
        <f>'Test-Still'!W128</f>
        <v>0</v>
      </c>
      <c r="AM130" s="131">
        <f>'Test-Still'!X128</f>
        <v>0</v>
      </c>
      <c r="AN130" s="131">
        <f>10*LOG10(1/((Summary!$C$75/10^(AK130/10)+Summary!$C$76/10^(AL130/10)+Summary!$C$77/10^(AM130/10))/Summary!$C$78))</f>
        <v>0</v>
      </c>
      <c r="AO130" s="131">
        <f>'Test-Still'!Y128</f>
        <v>0</v>
      </c>
      <c r="AP130" s="131">
        <f>'Test-Still'!Z128</f>
        <v>0</v>
      </c>
      <c r="AQ130" s="132">
        <f t="shared" si="8"/>
        <v>0</v>
      </c>
      <c r="AR130" s="130" t="e">
        <f t="shared" si="9"/>
        <v>#DIV/0!</v>
      </c>
      <c r="AS130" s="131" t="e">
        <f t="shared" si="10"/>
        <v>#DIV/0!</v>
      </c>
      <c r="AT130" s="136"/>
      <c r="AU130" s="136"/>
      <c r="AV130" s="495" t="s">
        <v>121</v>
      </c>
      <c r="AW130" s="478" t="e" cm="1">
        <f t="array" ref="AW130">bdRateExtend($G130:$G133,H130:H133,$Z130:$Z133,AA130:AA133)</f>
        <v>#VALUE!</v>
      </c>
      <c r="AX130" s="479" t="e" cm="1">
        <f t="array" ref="AX130">bdRateExtend($G130:$G135,H130:H135,$Z130:$Z135,AA130:AA135)</f>
        <v>#VALUE!</v>
      </c>
      <c r="AY130" s="479" t="e" cm="1">
        <f t="array" ref="AY130">bdRateExtend($G130:$G135,I130:I135,$Z130:$Z135,AB130:AB135)</f>
        <v>#VALUE!</v>
      </c>
      <c r="AZ130" s="496" t="e" cm="1">
        <f t="array" ref="AZ130">bdRateExtend($G130:$G135,J130:J135,$Z130:$Z135,AC130:AC135)</f>
        <v>#VALUE!</v>
      </c>
      <c r="BA130" s="496" t="e" cm="1">
        <f t="array" ref="BA130">bdRateExtend($G130:$G135,K130:K135,$Z130:$Z135,AD130:AD135)</f>
        <v>#VALUE!</v>
      </c>
      <c r="BB130" s="479" t="e">
        <f>(Summary!$C$89*AX130+Summary!$C$90*AY130+Summary!$C$91*AZ130)/Summary!$C$92</f>
        <v>#VALUE!</v>
      </c>
      <c r="BC130" s="478" t="e" cm="1">
        <f t="array" ref="BC130">bdRateExtend($G130:$G133,L130:L133,$Z130:$Z133,AE130:AE133)</f>
        <v>#VALUE!</v>
      </c>
      <c r="BD130" s="475" t="e" cm="1">
        <f t="array" ref="BD130">bdRateExtend($G130:$G135,L130:L135,$Z130:$Z135,AE130:AE135)</f>
        <v>#VALUE!</v>
      </c>
      <c r="BE130" s="478" t="e" cm="1">
        <f t="array" ref="BE130">bdRateExtend($G130:$G133,M130:M133,$Z130:$Z133,AF130:AF133)</f>
        <v>#VALUE!</v>
      </c>
      <c r="BF130" s="475" t="e" cm="1">
        <f t="array" ref="BF130">bdRateExtend($G130:$G135,M130:M135,$Z130:$Z135,AF130:AF135)</f>
        <v>#VALUE!</v>
      </c>
      <c r="BG130" s="474" t="e" cm="1">
        <f t="array" ref="BG130">bdRateExtend($G130:$G133,N130:N133,$Z130:$Z133,AG130:AG133,"None", FALSE,1)</f>
        <v>#VALUE!</v>
      </c>
      <c r="BH130" s="475" t="e" cm="1">
        <f t="array" ref="BH130">bdRateExtend($G130:$G135,N130:N135,$Z130:$Z135,AG130:AG135,"None", FALSE,1)</f>
        <v>#VALUE!</v>
      </c>
      <c r="BI130" s="474" t="e" cm="1">
        <f t="array" ref="BI130">bdRateExtend($G130:$G133,O130:O133,$Z130:$Z133,AH130:AH133,"None", FALSE,1)</f>
        <v>#VALUE!</v>
      </c>
      <c r="BJ130" s="475" t="e" cm="1">
        <f t="array" ref="BJ130">bdRateExtend($G130:$G135,O130:O135,$Z130:$Z135,AH130:AH135,"None", FALSE,1)</f>
        <v>#VALUE!</v>
      </c>
      <c r="BK130" s="478" t="e" cm="1">
        <f t="array" ref="BK130">bdRateExtend($G130:$G133,P130:P133,$Z130:$Z133,AI130:AI133)</f>
        <v>#VALUE!</v>
      </c>
      <c r="BL130" s="475" t="e" cm="1">
        <f t="array" ref="BL130">bdRateExtend($G130:$G135,P130:P135,$Z130:$Z135,AI130:AI135)</f>
        <v>#VALUE!</v>
      </c>
      <c r="BM130" s="478" t="e" cm="1">
        <f t="array" ref="BM130">bdRateExtend($G130:$G133,Q130:Q133,$Z130:$Z133,AJ130:AJ133)</f>
        <v>#VALUE!</v>
      </c>
      <c r="BN130" s="475" t="e" cm="1">
        <f t="array" ref="BN130">bdRateExtend($G130:$G135,Q130:Q135,$Z130:$Z135,AJ130:AJ135)</f>
        <v>#VALUE!</v>
      </c>
      <c r="BO130" s="478" t="e" cm="1">
        <f t="array" ref="BO130">bdRateExtend($G130:$G133,R130:R133,$Z130:$Z133,AK130:AK133)</f>
        <v>#VALUE!</v>
      </c>
      <c r="BP130" s="479" t="e" cm="1">
        <f t="array" ref="BP130">bdRateExtend($G130:$G135,R130:R135,$Z130:$Z135,AK130:AK135)</f>
        <v>#VALUE!</v>
      </c>
      <c r="BQ130" s="479" t="e" cm="1">
        <f t="array" ref="BQ130">bdRateExtend($G130:$G135,S130:S135,$Z130:$Z135,AL130:AL135)</f>
        <v>#VALUE!</v>
      </c>
      <c r="BR130" s="479" t="e" cm="1">
        <f t="array" ref="BR130">bdRateExtend($G130:$G135,T130:T135,$Z130:$Z135,AM130:AM135)</f>
        <v>#VALUE!</v>
      </c>
      <c r="BS130" s="479" t="e" cm="1">
        <f t="array" ref="BS130">bdRateExtend($G130:$G135,U130:U135,$Z130:$Z135,AN130:AN135)</f>
        <v>#VALUE!</v>
      </c>
      <c r="BT130" s="576" t="e">
        <f>(Summary!$C$103*BP130+Summary!$C$104*BQ130+Summary!$C$105*BR130)/Summary!$C$106</f>
        <v>#VALUE!</v>
      </c>
      <c r="BU130" s="462" cm="1">
        <f t="array" ref="BU130">testVMAFRange($G130:$G133,N130:N133,$Z130:$Z133,AG130:AG133)</f>
        <v>0</v>
      </c>
      <c r="BV130" s="464" cm="1">
        <f t="array" ref="BV130">testVMAFRange($G130:$G135,N130:N135,$Z130:$Z135,AG130:AG135)</f>
        <v>0</v>
      </c>
      <c r="BW130" s="462" cm="1">
        <f t="array" ref="BW130">testVMAFRange($G130:$G133,O130:O133,$Z130:$Z133,AH130:AH133)</f>
        <v>0</v>
      </c>
      <c r="BX130" s="464" cm="1">
        <f t="array" ref="BX130">testVMAFRange($G130:$G135,O130:O135,$Z130:$Z135,AH130:AH135)</f>
        <v>0</v>
      </c>
    </row>
    <row r="131" spans="1:76" ht="17" customHeight="1" x14ac:dyDescent="0.35">
      <c r="A131" s="516"/>
      <c r="B131" s="483"/>
      <c r="C131" s="520"/>
      <c r="D131" s="490"/>
      <c r="E131" s="493"/>
      <c r="F131" s="138">
        <v>23</v>
      </c>
      <c r="G131" s="139">
        <f>'Anchor-Still'!L129</f>
        <v>0</v>
      </c>
      <c r="H131" s="140">
        <f>'Anchor-Still'!M129</f>
        <v>0</v>
      </c>
      <c r="I131" s="140">
        <f>'Anchor-Still'!N129</f>
        <v>0</v>
      </c>
      <c r="J131" s="140">
        <f>'Anchor-Still'!O129</f>
        <v>0</v>
      </c>
      <c r="K131" s="140">
        <f>(Summary!$C$58*H131+Summary!$C$59*I131+Summary!$C$60*J131)/Summary!$C$61</f>
        <v>0</v>
      </c>
      <c r="L131" s="140">
        <f>'Anchor-Still'!P129</f>
        <v>0</v>
      </c>
      <c r="M131" s="140">
        <f>'Anchor-Still'!Q129</f>
        <v>0</v>
      </c>
      <c r="N131" s="140">
        <f>'Anchor-Still'!R129</f>
        <v>0</v>
      </c>
      <c r="O131" s="140">
        <f>'Anchor-Still'!S129</f>
        <v>0</v>
      </c>
      <c r="P131" s="140">
        <f>'Anchor-Still'!T129</f>
        <v>0</v>
      </c>
      <c r="Q131" s="140">
        <f>'Anchor-Still'!U129</f>
        <v>0</v>
      </c>
      <c r="R131" s="140">
        <f>'Anchor-Still'!V129</f>
        <v>0</v>
      </c>
      <c r="S131" s="140">
        <f>'Anchor-Still'!W129</f>
        <v>0</v>
      </c>
      <c r="T131" s="140">
        <f>'Anchor-Still'!X129</f>
        <v>0</v>
      </c>
      <c r="U131" s="140">
        <f>10*LOG10(1/((Summary!$C$75/10^(R131/10)+Summary!$C$76/10^(S131/10)+Summary!$C$77/10^(T131/10))/Summary!$C$78))</f>
        <v>0</v>
      </c>
      <c r="V131" s="140">
        <f>'Anchor-Still'!Y129</f>
        <v>0</v>
      </c>
      <c r="W131" s="140">
        <f>'Anchor-Still'!Z129</f>
        <v>0</v>
      </c>
      <c r="X131" s="141">
        <f t="shared" si="7"/>
        <v>0</v>
      </c>
      <c r="Y131" s="133"/>
      <c r="Z131" s="139">
        <f>'Test-Still'!L129</f>
        <v>0</v>
      </c>
      <c r="AA131" s="140">
        <f>'Test-Still'!M129</f>
        <v>0</v>
      </c>
      <c r="AB131" s="140">
        <f>'Test-Still'!N129</f>
        <v>0</v>
      </c>
      <c r="AC131" s="140">
        <f>'Test-Still'!O129</f>
        <v>0</v>
      </c>
      <c r="AD131" s="140">
        <f>(Summary!$C$58*AA131+Summary!$C$59*AB131+Summary!$C$60*AC131)/Summary!$C$61</f>
        <v>0</v>
      </c>
      <c r="AE131" s="140">
        <f>'Test-Still'!P129</f>
        <v>0</v>
      </c>
      <c r="AF131" s="140">
        <f>'Test-Still'!Q129</f>
        <v>0</v>
      </c>
      <c r="AG131" s="140">
        <f>'Test-Still'!R129</f>
        <v>0</v>
      </c>
      <c r="AH131" s="140">
        <f>'Test-Still'!S129</f>
        <v>0</v>
      </c>
      <c r="AI131" s="140">
        <f>'Test-Still'!T129</f>
        <v>0</v>
      </c>
      <c r="AJ131" s="140">
        <f>'Test-Still'!U129</f>
        <v>0</v>
      </c>
      <c r="AK131" s="140">
        <f>'Test-Still'!V129</f>
        <v>0</v>
      </c>
      <c r="AL131" s="140">
        <f>'Test-Still'!W129</f>
        <v>0</v>
      </c>
      <c r="AM131" s="140">
        <f>'Test-Still'!X129</f>
        <v>0</v>
      </c>
      <c r="AN131" s="140">
        <f>10*LOG10(1/((Summary!$C$75/10^(AK131/10)+Summary!$C$76/10^(AL131/10)+Summary!$C$77/10^(AM131/10))/Summary!$C$78))</f>
        <v>0</v>
      </c>
      <c r="AO131" s="140">
        <f>'Test-Still'!Y129</f>
        <v>0</v>
      </c>
      <c r="AP131" s="140">
        <f>'Test-Still'!Z129</f>
        <v>0</v>
      </c>
      <c r="AQ131" s="141">
        <f t="shared" si="8"/>
        <v>0</v>
      </c>
      <c r="AR131" s="139" t="e">
        <f t="shared" si="9"/>
        <v>#DIV/0!</v>
      </c>
      <c r="AS131" s="140" t="e">
        <f t="shared" si="10"/>
        <v>#DIV/0!</v>
      </c>
      <c r="AT131" s="136"/>
      <c r="AU131" s="136"/>
      <c r="AV131" s="467"/>
      <c r="AW131" s="468"/>
      <c r="AX131" s="480"/>
      <c r="AY131" s="480"/>
      <c r="AZ131" s="497"/>
      <c r="BA131" s="497"/>
      <c r="BB131" s="480"/>
      <c r="BC131" s="468"/>
      <c r="BD131" s="476"/>
      <c r="BE131" s="468"/>
      <c r="BF131" s="476"/>
      <c r="BG131" s="469"/>
      <c r="BH131" s="476"/>
      <c r="BI131" s="469"/>
      <c r="BJ131" s="476"/>
      <c r="BK131" s="468"/>
      <c r="BL131" s="476"/>
      <c r="BM131" s="468"/>
      <c r="BN131" s="476"/>
      <c r="BO131" s="468"/>
      <c r="BP131" s="480"/>
      <c r="BQ131" s="480"/>
      <c r="BR131" s="480"/>
      <c r="BS131" s="480"/>
      <c r="BT131" s="476"/>
      <c r="BU131" s="463"/>
      <c r="BV131" s="465"/>
      <c r="BW131" s="463"/>
      <c r="BX131" s="465"/>
    </row>
    <row r="132" spans="1:76" ht="17" customHeight="1" x14ac:dyDescent="0.35">
      <c r="A132" s="516"/>
      <c r="B132" s="483"/>
      <c r="C132" s="520"/>
      <c r="D132" s="490"/>
      <c r="E132" s="493"/>
      <c r="F132" s="138">
        <v>31</v>
      </c>
      <c r="G132" s="139">
        <f>'Anchor-Still'!L130</f>
        <v>0</v>
      </c>
      <c r="H132" s="140">
        <f>'Anchor-Still'!M130</f>
        <v>0</v>
      </c>
      <c r="I132" s="140">
        <f>'Anchor-Still'!N130</f>
        <v>0</v>
      </c>
      <c r="J132" s="140">
        <f>'Anchor-Still'!O130</f>
        <v>0</v>
      </c>
      <c r="K132" s="140">
        <f>(Summary!$C$58*H132+Summary!$C$59*I132+Summary!$C$60*J132)/Summary!$C$61</f>
        <v>0</v>
      </c>
      <c r="L132" s="140">
        <f>'Anchor-Still'!P130</f>
        <v>0</v>
      </c>
      <c r="M132" s="140">
        <f>'Anchor-Still'!Q130</f>
        <v>0</v>
      </c>
      <c r="N132" s="140">
        <f>'Anchor-Still'!R130</f>
        <v>0</v>
      </c>
      <c r="O132" s="140">
        <f>'Anchor-Still'!S130</f>
        <v>0</v>
      </c>
      <c r="P132" s="140">
        <f>'Anchor-Still'!T130</f>
        <v>0</v>
      </c>
      <c r="Q132" s="140">
        <f>'Anchor-Still'!U130</f>
        <v>0</v>
      </c>
      <c r="R132" s="140">
        <f>'Anchor-Still'!V130</f>
        <v>0</v>
      </c>
      <c r="S132" s="140">
        <f>'Anchor-Still'!W130</f>
        <v>0</v>
      </c>
      <c r="T132" s="140">
        <f>'Anchor-Still'!X130</f>
        <v>0</v>
      </c>
      <c r="U132" s="140">
        <f>10*LOG10(1/((Summary!$C$75/10^(R132/10)+Summary!$C$76/10^(S132/10)+Summary!$C$77/10^(T132/10))/Summary!$C$78))</f>
        <v>0</v>
      </c>
      <c r="V132" s="140">
        <f>'Anchor-Still'!Y130</f>
        <v>0</v>
      </c>
      <c r="W132" s="140">
        <f>'Anchor-Still'!Z130</f>
        <v>0</v>
      </c>
      <c r="X132" s="141">
        <f t="shared" si="7"/>
        <v>0</v>
      </c>
      <c r="Y132" s="133"/>
      <c r="Z132" s="139">
        <f>'Test-Still'!L130</f>
        <v>0</v>
      </c>
      <c r="AA132" s="140">
        <f>'Test-Still'!M130</f>
        <v>0</v>
      </c>
      <c r="AB132" s="140">
        <f>'Test-Still'!N130</f>
        <v>0</v>
      </c>
      <c r="AC132" s="140">
        <f>'Test-Still'!O130</f>
        <v>0</v>
      </c>
      <c r="AD132" s="140">
        <f>(Summary!$C$58*AA132+Summary!$C$59*AB132+Summary!$C$60*AC132)/Summary!$C$61</f>
        <v>0</v>
      </c>
      <c r="AE132" s="140">
        <f>'Test-Still'!P130</f>
        <v>0</v>
      </c>
      <c r="AF132" s="140">
        <f>'Test-Still'!Q130</f>
        <v>0</v>
      </c>
      <c r="AG132" s="140">
        <f>'Test-Still'!R130</f>
        <v>0</v>
      </c>
      <c r="AH132" s="140">
        <f>'Test-Still'!S130</f>
        <v>0</v>
      </c>
      <c r="AI132" s="140">
        <f>'Test-Still'!T130</f>
        <v>0</v>
      </c>
      <c r="AJ132" s="140">
        <f>'Test-Still'!U130</f>
        <v>0</v>
      </c>
      <c r="AK132" s="140">
        <f>'Test-Still'!V130</f>
        <v>0</v>
      </c>
      <c r="AL132" s="140">
        <f>'Test-Still'!W130</f>
        <v>0</v>
      </c>
      <c r="AM132" s="140">
        <f>'Test-Still'!X130</f>
        <v>0</v>
      </c>
      <c r="AN132" s="140">
        <f>10*LOG10(1/((Summary!$C$75/10^(AK132/10)+Summary!$C$76/10^(AL132/10)+Summary!$C$77/10^(AM132/10))/Summary!$C$78))</f>
        <v>0</v>
      </c>
      <c r="AO132" s="140">
        <f>'Test-Still'!Y130</f>
        <v>0</v>
      </c>
      <c r="AP132" s="140">
        <f>'Test-Still'!Z130</f>
        <v>0</v>
      </c>
      <c r="AQ132" s="141">
        <f t="shared" si="8"/>
        <v>0</v>
      </c>
      <c r="AR132" s="139" t="e">
        <f t="shared" si="9"/>
        <v>#DIV/0!</v>
      </c>
      <c r="AS132" s="140" t="e">
        <f t="shared" si="10"/>
        <v>#DIV/0!</v>
      </c>
      <c r="AT132" s="136"/>
      <c r="AU132" s="136"/>
      <c r="AV132" s="467" t="s">
        <v>122</v>
      </c>
      <c r="AW132" s="468" t="e" cm="1">
        <f t="array" ref="AW132">bdRateExtend($G131:$G134,H131:H134,$Z131:$Z134,AA131:AA134)</f>
        <v>#VALUE!</v>
      </c>
      <c r="AX132" s="480"/>
      <c r="AY132" s="480"/>
      <c r="AZ132" s="497"/>
      <c r="BA132" s="497"/>
      <c r="BB132" s="480"/>
      <c r="BC132" s="468" t="e" cm="1">
        <f t="array" ref="BC132">bdRateExtend($G131:$G134,L131:L134,$Z131:$Z134,AE131:AE134)</f>
        <v>#VALUE!</v>
      </c>
      <c r="BD132" s="476"/>
      <c r="BE132" s="468" t="e" cm="1">
        <f t="array" ref="BE132">bdRateExtend($G131:$G134,M131:M134,$Z131:$Z134,AF131:AF134)</f>
        <v>#VALUE!</v>
      </c>
      <c r="BF132" s="476"/>
      <c r="BG132" s="469" t="e" cm="1">
        <f t="array" ref="BG132">bdRateExtend($G131:$G134,N131:N134,$Z131:$Z134,AG131:AG134,"None", FALSE,1)</f>
        <v>#VALUE!</v>
      </c>
      <c r="BH132" s="476"/>
      <c r="BI132" s="469" t="e" cm="1">
        <f t="array" ref="BI132">bdRateExtend($G131:$G134,O131:O134,$Z131:$Z134,AH131:AH134,"None", FALSE,1)</f>
        <v>#VALUE!</v>
      </c>
      <c r="BJ132" s="476"/>
      <c r="BK132" s="468" t="e" cm="1">
        <f t="array" ref="BK132">bdRateExtend($G131:$G134,P131:P134,$Z131:$Z134,AI131:AI134)</f>
        <v>#VALUE!</v>
      </c>
      <c r="BL132" s="476"/>
      <c r="BM132" s="468" t="e" cm="1">
        <f t="array" ref="BM132">bdRateExtend($G131:$G134,Q131:Q134,$Z131:$Z134,AJ131:AJ134)</f>
        <v>#VALUE!</v>
      </c>
      <c r="BN132" s="476"/>
      <c r="BO132" s="468" t="e" cm="1">
        <f t="array" ref="BO132">bdRateExtend($G131:$G134,R131:R134,$Z131:$Z134,AK131:AK134)</f>
        <v>#VALUE!</v>
      </c>
      <c r="BP132" s="480"/>
      <c r="BQ132" s="480"/>
      <c r="BR132" s="480"/>
      <c r="BS132" s="480"/>
      <c r="BT132" s="476"/>
      <c r="BU132" s="463" cm="1">
        <f t="array" ref="BU132">testVMAFRange($G131:$G134,N131:N134,$Z131:$Z134,AG131:AG134)</f>
        <v>0</v>
      </c>
      <c r="BV132" s="465"/>
      <c r="BW132" s="463" cm="1">
        <f t="array" ref="BW132">testVMAFRange($G131:$G134,O131:O134,$Z131:$Z134,AH131:AH134)</f>
        <v>0</v>
      </c>
      <c r="BX132" s="465"/>
    </row>
    <row r="133" spans="1:76" ht="17" customHeight="1" x14ac:dyDescent="0.35">
      <c r="A133" s="516"/>
      <c r="B133" s="483"/>
      <c r="C133" s="520"/>
      <c r="D133" s="490"/>
      <c r="E133" s="493"/>
      <c r="F133" s="138">
        <v>39</v>
      </c>
      <c r="G133" s="139">
        <f>'Anchor-Still'!L131</f>
        <v>0</v>
      </c>
      <c r="H133" s="140">
        <f>'Anchor-Still'!M131</f>
        <v>0</v>
      </c>
      <c r="I133" s="140">
        <f>'Anchor-Still'!N131</f>
        <v>0</v>
      </c>
      <c r="J133" s="140">
        <f>'Anchor-Still'!O131</f>
        <v>0</v>
      </c>
      <c r="K133" s="140">
        <f>(Summary!$C$58*H133+Summary!$C$59*I133+Summary!$C$60*J133)/Summary!$C$61</f>
        <v>0</v>
      </c>
      <c r="L133" s="140">
        <f>'Anchor-Still'!P131</f>
        <v>0</v>
      </c>
      <c r="M133" s="140">
        <f>'Anchor-Still'!Q131</f>
        <v>0</v>
      </c>
      <c r="N133" s="140">
        <f>'Anchor-Still'!R131</f>
        <v>0</v>
      </c>
      <c r="O133" s="140">
        <f>'Anchor-Still'!S131</f>
        <v>0</v>
      </c>
      <c r="P133" s="140">
        <f>'Anchor-Still'!T131</f>
        <v>0</v>
      </c>
      <c r="Q133" s="140">
        <f>'Anchor-Still'!U131</f>
        <v>0</v>
      </c>
      <c r="R133" s="140">
        <f>'Anchor-Still'!V131</f>
        <v>0</v>
      </c>
      <c r="S133" s="140">
        <f>'Anchor-Still'!W131</f>
        <v>0</v>
      </c>
      <c r="T133" s="140">
        <f>'Anchor-Still'!X131</f>
        <v>0</v>
      </c>
      <c r="U133" s="140">
        <f>10*LOG10(1/((Summary!$C$75/10^(R133/10)+Summary!$C$76/10^(S133/10)+Summary!$C$77/10^(T133/10))/Summary!$C$78))</f>
        <v>0</v>
      </c>
      <c r="V133" s="140">
        <f>'Anchor-Still'!Y131</f>
        <v>0</v>
      </c>
      <c r="W133" s="140">
        <f>'Anchor-Still'!Z131</f>
        <v>0</v>
      </c>
      <c r="X133" s="141">
        <f t="shared" si="7"/>
        <v>0</v>
      </c>
      <c r="Y133" s="133"/>
      <c r="Z133" s="139">
        <f>'Test-Still'!L131</f>
        <v>0</v>
      </c>
      <c r="AA133" s="140">
        <f>'Test-Still'!M131</f>
        <v>0</v>
      </c>
      <c r="AB133" s="140">
        <f>'Test-Still'!N131</f>
        <v>0</v>
      </c>
      <c r="AC133" s="140">
        <f>'Test-Still'!O131</f>
        <v>0</v>
      </c>
      <c r="AD133" s="140">
        <f>(Summary!$C$58*AA133+Summary!$C$59*AB133+Summary!$C$60*AC133)/Summary!$C$61</f>
        <v>0</v>
      </c>
      <c r="AE133" s="140">
        <f>'Test-Still'!P131</f>
        <v>0</v>
      </c>
      <c r="AF133" s="140">
        <f>'Test-Still'!Q131</f>
        <v>0</v>
      </c>
      <c r="AG133" s="140">
        <f>'Test-Still'!R131</f>
        <v>0</v>
      </c>
      <c r="AH133" s="140">
        <f>'Test-Still'!S131</f>
        <v>0</v>
      </c>
      <c r="AI133" s="140">
        <f>'Test-Still'!T131</f>
        <v>0</v>
      </c>
      <c r="AJ133" s="140">
        <f>'Test-Still'!U131</f>
        <v>0</v>
      </c>
      <c r="AK133" s="140">
        <f>'Test-Still'!V131</f>
        <v>0</v>
      </c>
      <c r="AL133" s="140">
        <f>'Test-Still'!W131</f>
        <v>0</v>
      </c>
      <c r="AM133" s="140">
        <f>'Test-Still'!X131</f>
        <v>0</v>
      </c>
      <c r="AN133" s="140">
        <f>10*LOG10(1/((Summary!$C$75/10^(AK133/10)+Summary!$C$76/10^(AL133/10)+Summary!$C$77/10^(AM133/10))/Summary!$C$78))</f>
        <v>0</v>
      </c>
      <c r="AO133" s="140">
        <f>'Test-Still'!Y131</f>
        <v>0</v>
      </c>
      <c r="AP133" s="140">
        <f>'Test-Still'!Z131</f>
        <v>0</v>
      </c>
      <c r="AQ133" s="141">
        <f t="shared" si="8"/>
        <v>0</v>
      </c>
      <c r="AR133" s="139" t="e">
        <f t="shared" si="9"/>
        <v>#DIV/0!</v>
      </c>
      <c r="AS133" s="140" t="e">
        <f t="shared" si="10"/>
        <v>#DIV/0!</v>
      </c>
      <c r="AT133" s="136"/>
      <c r="AU133" s="136"/>
      <c r="AV133" s="467"/>
      <c r="AW133" s="468"/>
      <c r="AX133" s="480"/>
      <c r="AY133" s="480"/>
      <c r="AZ133" s="497"/>
      <c r="BA133" s="497"/>
      <c r="BB133" s="480"/>
      <c r="BC133" s="468"/>
      <c r="BD133" s="476"/>
      <c r="BE133" s="468"/>
      <c r="BF133" s="476"/>
      <c r="BG133" s="469"/>
      <c r="BH133" s="476"/>
      <c r="BI133" s="469"/>
      <c r="BJ133" s="476"/>
      <c r="BK133" s="468"/>
      <c r="BL133" s="476"/>
      <c r="BM133" s="468"/>
      <c r="BN133" s="476"/>
      <c r="BO133" s="468"/>
      <c r="BP133" s="480"/>
      <c r="BQ133" s="480"/>
      <c r="BR133" s="480"/>
      <c r="BS133" s="480"/>
      <c r="BT133" s="476"/>
      <c r="BU133" s="463"/>
      <c r="BV133" s="465"/>
      <c r="BW133" s="463"/>
      <c r="BX133" s="465"/>
    </row>
    <row r="134" spans="1:76" ht="17" customHeight="1" x14ac:dyDescent="0.35">
      <c r="A134" s="516"/>
      <c r="B134" s="483"/>
      <c r="C134" s="520"/>
      <c r="D134" s="490"/>
      <c r="E134" s="493"/>
      <c r="F134" s="138">
        <v>47</v>
      </c>
      <c r="G134" s="139">
        <f>'Anchor-Still'!L132</f>
        <v>0</v>
      </c>
      <c r="H134" s="140">
        <f>'Anchor-Still'!M132</f>
        <v>0</v>
      </c>
      <c r="I134" s="140">
        <f>'Anchor-Still'!N132</f>
        <v>0</v>
      </c>
      <c r="J134" s="140">
        <f>'Anchor-Still'!O132</f>
        <v>0</v>
      </c>
      <c r="K134" s="140">
        <f>(Summary!$C$58*H134+Summary!$C$59*I134+Summary!$C$60*J134)/Summary!$C$61</f>
        <v>0</v>
      </c>
      <c r="L134" s="140">
        <f>'Anchor-Still'!P132</f>
        <v>0</v>
      </c>
      <c r="M134" s="140">
        <f>'Anchor-Still'!Q132</f>
        <v>0</v>
      </c>
      <c r="N134" s="140">
        <f>'Anchor-Still'!R132</f>
        <v>0</v>
      </c>
      <c r="O134" s="140">
        <f>'Anchor-Still'!S132</f>
        <v>0</v>
      </c>
      <c r="P134" s="140">
        <f>'Anchor-Still'!T132</f>
        <v>0</v>
      </c>
      <c r="Q134" s="140">
        <f>'Anchor-Still'!U132</f>
        <v>0</v>
      </c>
      <c r="R134" s="140">
        <f>'Anchor-Still'!V132</f>
        <v>0</v>
      </c>
      <c r="S134" s="140">
        <f>'Anchor-Still'!W132</f>
        <v>0</v>
      </c>
      <c r="T134" s="140">
        <f>'Anchor-Still'!X132</f>
        <v>0</v>
      </c>
      <c r="U134" s="140">
        <f>10*LOG10(1/((Summary!$C$75/10^(R134/10)+Summary!$C$76/10^(S134/10)+Summary!$C$77/10^(T134/10))/Summary!$C$78))</f>
        <v>0</v>
      </c>
      <c r="V134" s="140">
        <f>'Anchor-Still'!Y132</f>
        <v>0</v>
      </c>
      <c r="W134" s="140">
        <f>'Anchor-Still'!Z132</f>
        <v>0</v>
      </c>
      <c r="X134" s="141">
        <f t="shared" si="7"/>
        <v>0</v>
      </c>
      <c r="Y134" s="133"/>
      <c r="Z134" s="139">
        <f>'Test-Still'!L132</f>
        <v>0</v>
      </c>
      <c r="AA134" s="140">
        <f>'Test-Still'!M132</f>
        <v>0</v>
      </c>
      <c r="AB134" s="140">
        <f>'Test-Still'!N132</f>
        <v>0</v>
      </c>
      <c r="AC134" s="140">
        <f>'Test-Still'!O132</f>
        <v>0</v>
      </c>
      <c r="AD134" s="140">
        <f>(Summary!$C$58*AA134+Summary!$C$59*AB134+Summary!$C$60*AC134)/Summary!$C$61</f>
        <v>0</v>
      </c>
      <c r="AE134" s="140">
        <f>'Test-Still'!P132</f>
        <v>0</v>
      </c>
      <c r="AF134" s="140">
        <f>'Test-Still'!Q132</f>
        <v>0</v>
      </c>
      <c r="AG134" s="140">
        <f>'Test-Still'!R132</f>
        <v>0</v>
      </c>
      <c r="AH134" s="140">
        <f>'Test-Still'!S132</f>
        <v>0</v>
      </c>
      <c r="AI134" s="140">
        <f>'Test-Still'!T132</f>
        <v>0</v>
      </c>
      <c r="AJ134" s="140">
        <f>'Test-Still'!U132</f>
        <v>0</v>
      </c>
      <c r="AK134" s="140">
        <f>'Test-Still'!V132</f>
        <v>0</v>
      </c>
      <c r="AL134" s="140">
        <f>'Test-Still'!W132</f>
        <v>0</v>
      </c>
      <c r="AM134" s="140">
        <f>'Test-Still'!X132</f>
        <v>0</v>
      </c>
      <c r="AN134" s="140">
        <f>10*LOG10(1/((Summary!$C$75/10^(AK134/10)+Summary!$C$76/10^(AL134/10)+Summary!$C$77/10^(AM134/10))/Summary!$C$78))</f>
        <v>0</v>
      </c>
      <c r="AO134" s="140">
        <f>'Test-Still'!Y132</f>
        <v>0</v>
      </c>
      <c r="AP134" s="140">
        <f>'Test-Still'!Z132</f>
        <v>0</v>
      </c>
      <c r="AQ134" s="141">
        <f t="shared" si="8"/>
        <v>0</v>
      </c>
      <c r="AR134" s="139" t="e">
        <f t="shared" si="9"/>
        <v>#DIV/0!</v>
      </c>
      <c r="AS134" s="140" t="e">
        <f t="shared" si="10"/>
        <v>#DIV/0!</v>
      </c>
      <c r="AT134" s="136"/>
      <c r="AU134" s="136"/>
      <c r="AV134" s="467" t="s">
        <v>123</v>
      </c>
      <c r="AW134" s="468" t="e" cm="1">
        <f t="array" ref="AW134">bdRateExtend($G132:$G135,H132:H135,$Z132:$Z135,AA132:AA135)</f>
        <v>#VALUE!</v>
      </c>
      <c r="AX134" s="480"/>
      <c r="AY134" s="480"/>
      <c r="AZ134" s="497"/>
      <c r="BA134" s="497"/>
      <c r="BB134" s="480"/>
      <c r="BC134" s="468" t="e" cm="1">
        <f t="array" ref="BC134">bdRateExtend($G132:$G135,L132:L135,$Z132:$Z135,AE132:AE135)</f>
        <v>#VALUE!</v>
      </c>
      <c r="BD134" s="476"/>
      <c r="BE134" s="468" t="e" cm="1">
        <f t="array" ref="BE134">bdRateExtend($G132:$G135,M132:M135,$Z132:$Z135,AF132:AF135)</f>
        <v>#VALUE!</v>
      </c>
      <c r="BF134" s="476"/>
      <c r="BG134" s="469" t="e" cm="1">
        <f t="array" ref="BG134">bdRateExtend($G132:$G135,N132:N135,$Z132:$Z135,AG132:AG135,"None", FALSE,1)</f>
        <v>#VALUE!</v>
      </c>
      <c r="BH134" s="476"/>
      <c r="BI134" s="469" t="e" cm="1">
        <f t="array" ref="BI134">bdRateExtend($G132:$G135,O132:O135,$Z132:$Z135,AH132:AH135,"None", FALSE,1)</f>
        <v>#VALUE!</v>
      </c>
      <c r="BJ134" s="476"/>
      <c r="BK134" s="468" t="e" cm="1">
        <f t="array" ref="BK134">bdRateExtend($G132:$G135,P132:P135,$Z132:$Z135,AI132:AI135)</f>
        <v>#VALUE!</v>
      </c>
      <c r="BL134" s="476"/>
      <c r="BM134" s="468" t="e" cm="1">
        <f t="array" ref="BM134">bdRateExtend($G132:$G135,Q132:Q135,$Z132:$Z135,AJ132:AJ135)</f>
        <v>#VALUE!</v>
      </c>
      <c r="BN134" s="476"/>
      <c r="BO134" s="468" t="e" cm="1">
        <f t="array" ref="BO134">bdRateExtend($G132:$G135,R132:R135,$Z132:$Z135,AK132:AK135)</f>
        <v>#VALUE!</v>
      </c>
      <c r="BP134" s="480"/>
      <c r="BQ134" s="480"/>
      <c r="BR134" s="480"/>
      <c r="BS134" s="480"/>
      <c r="BT134" s="476"/>
      <c r="BU134" s="463" cm="1">
        <f t="array" ref="BU134">testVMAFRange($G132:$G135,N132:N135,$Z132:$Z135,AG132:AG135)</f>
        <v>0</v>
      </c>
      <c r="BV134" s="465"/>
      <c r="BW134" s="463" cm="1">
        <f t="array" ref="BW134">testVMAFRange($G132:$G135,O132:O135,$Z132:$Z135,AH132:AH135)</f>
        <v>0</v>
      </c>
      <c r="BX134" s="465"/>
    </row>
    <row r="135" spans="1:76" ht="17" customHeight="1" thickBot="1" x14ac:dyDescent="0.4">
      <c r="A135" s="516"/>
      <c r="B135" s="518"/>
      <c r="C135" s="521"/>
      <c r="D135" s="522"/>
      <c r="E135" s="523"/>
      <c r="F135" s="144">
        <v>55</v>
      </c>
      <c r="G135" s="145">
        <f>'Anchor-Still'!L133</f>
        <v>0</v>
      </c>
      <c r="H135" s="146">
        <f>'Anchor-Still'!M133</f>
        <v>0</v>
      </c>
      <c r="I135" s="146">
        <f>'Anchor-Still'!N133</f>
        <v>0</v>
      </c>
      <c r="J135" s="146">
        <f>'Anchor-Still'!O133</f>
        <v>0</v>
      </c>
      <c r="K135" s="146">
        <f>(Summary!$C$58*H135+Summary!$C$59*I135+Summary!$C$60*J135)/Summary!$C$61</f>
        <v>0</v>
      </c>
      <c r="L135" s="146">
        <f>'Anchor-Still'!P133</f>
        <v>0</v>
      </c>
      <c r="M135" s="146">
        <f>'Anchor-Still'!Q133</f>
        <v>0</v>
      </c>
      <c r="N135" s="146">
        <f>'Anchor-Still'!R133</f>
        <v>0</v>
      </c>
      <c r="O135" s="146">
        <f>'Anchor-Still'!S133</f>
        <v>0</v>
      </c>
      <c r="P135" s="146">
        <f>'Anchor-Still'!T133</f>
        <v>0</v>
      </c>
      <c r="Q135" s="146">
        <f>'Anchor-Still'!U133</f>
        <v>0</v>
      </c>
      <c r="R135" s="146">
        <f>'Anchor-Still'!V133</f>
        <v>0</v>
      </c>
      <c r="S135" s="146">
        <f>'Anchor-Still'!W133</f>
        <v>0</v>
      </c>
      <c r="T135" s="146">
        <f>'Anchor-Still'!X133</f>
        <v>0</v>
      </c>
      <c r="U135" s="146">
        <f>10*LOG10(1/((Summary!$C$75/10^(R135/10)+Summary!$C$76/10^(S135/10)+Summary!$C$77/10^(T135/10))/Summary!$C$78))</f>
        <v>0</v>
      </c>
      <c r="V135" s="146">
        <f>'Anchor-Still'!Y133</f>
        <v>0</v>
      </c>
      <c r="W135" s="146">
        <f>'Anchor-Still'!Z133</f>
        <v>0</v>
      </c>
      <c r="X135" s="147">
        <f t="shared" si="7"/>
        <v>0</v>
      </c>
      <c r="Y135" s="133"/>
      <c r="Z135" s="145">
        <f>'Test-Still'!L133</f>
        <v>0</v>
      </c>
      <c r="AA135" s="146">
        <f>'Test-Still'!M133</f>
        <v>0</v>
      </c>
      <c r="AB135" s="146">
        <f>'Test-Still'!N133</f>
        <v>0</v>
      </c>
      <c r="AC135" s="146">
        <f>'Test-Still'!O133</f>
        <v>0</v>
      </c>
      <c r="AD135" s="146">
        <f>(Summary!$C$58*AA135+Summary!$C$59*AB135+Summary!$C$60*AC135)/Summary!$C$61</f>
        <v>0</v>
      </c>
      <c r="AE135" s="146">
        <f>'Test-Still'!P133</f>
        <v>0</v>
      </c>
      <c r="AF135" s="146">
        <f>'Test-Still'!Q133</f>
        <v>0</v>
      </c>
      <c r="AG135" s="146">
        <f>'Test-Still'!R133</f>
        <v>0</v>
      </c>
      <c r="AH135" s="146">
        <f>'Test-Still'!S133</f>
        <v>0</v>
      </c>
      <c r="AI135" s="146">
        <f>'Test-Still'!T133</f>
        <v>0</v>
      </c>
      <c r="AJ135" s="146">
        <f>'Test-Still'!U133</f>
        <v>0</v>
      </c>
      <c r="AK135" s="146">
        <f>'Test-Still'!V133</f>
        <v>0</v>
      </c>
      <c r="AL135" s="146">
        <f>'Test-Still'!W133</f>
        <v>0</v>
      </c>
      <c r="AM135" s="146">
        <f>'Test-Still'!X133</f>
        <v>0</v>
      </c>
      <c r="AN135" s="146">
        <f>10*LOG10(1/((Summary!$C$75/10^(AK135/10)+Summary!$C$76/10^(AL135/10)+Summary!$C$77/10^(AM135/10))/Summary!$C$78))</f>
        <v>0</v>
      </c>
      <c r="AO135" s="146">
        <f>'Test-Still'!Y133</f>
        <v>0</v>
      </c>
      <c r="AP135" s="146">
        <f>'Test-Still'!Z133</f>
        <v>0</v>
      </c>
      <c r="AQ135" s="147">
        <f t="shared" si="8"/>
        <v>0</v>
      </c>
      <c r="AR135" s="145" t="e">
        <f t="shared" si="9"/>
        <v>#DIV/0!</v>
      </c>
      <c r="AS135" s="146" t="e">
        <f t="shared" si="10"/>
        <v>#DIV/0!</v>
      </c>
      <c r="AT135" s="136"/>
      <c r="AU135" s="136"/>
      <c r="AV135" s="470"/>
      <c r="AW135" s="471"/>
      <c r="AX135" s="481"/>
      <c r="AY135" s="481"/>
      <c r="AZ135" s="498"/>
      <c r="BA135" s="498"/>
      <c r="BB135" s="481"/>
      <c r="BC135" s="471"/>
      <c r="BD135" s="477"/>
      <c r="BE135" s="471"/>
      <c r="BF135" s="477"/>
      <c r="BG135" s="472"/>
      <c r="BH135" s="477"/>
      <c r="BI135" s="472"/>
      <c r="BJ135" s="477"/>
      <c r="BK135" s="471"/>
      <c r="BL135" s="477"/>
      <c r="BM135" s="471"/>
      <c r="BN135" s="477"/>
      <c r="BO135" s="471"/>
      <c r="BP135" s="481"/>
      <c r="BQ135" s="481"/>
      <c r="BR135" s="481"/>
      <c r="BS135" s="481"/>
      <c r="BT135" s="477"/>
      <c r="BU135" s="473"/>
      <c r="BV135" s="466"/>
      <c r="BW135" s="473"/>
      <c r="BX135" s="466"/>
    </row>
    <row r="136" spans="1:76" ht="17" customHeight="1" x14ac:dyDescent="0.35">
      <c r="A136" s="516"/>
      <c r="B136" s="482" t="s">
        <v>223</v>
      </c>
      <c r="C136" s="519" t="s">
        <v>182</v>
      </c>
      <c r="D136" s="489"/>
      <c r="E136" s="492">
        <v>8</v>
      </c>
      <c r="F136" s="129">
        <v>15</v>
      </c>
      <c r="G136" s="130">
        <f>'Anchor-Still'!L134</f>
        <v>0</v>
      </c>
      <c r="H136" s="131">
        <f>'Anchor-Still'!M134</f>
        <v>0</v>
      </c>
      <c r="I136" s="131">
        <f>'Anchor-Still'!N134</f>
        <v>0</v>
      </c>
      <c r="J136" s="131">
        <f>'Anchor-Still'!O134</f>
        <v>0</v>
      </c>
      <c r="K136" s="131">
        <f>(Summary!$C$58*H136+Summary!$C$59*I136+Summary!$C$60*J136)/Summary!$C$61</f>
        <v>0</v>
      </c>
      <c r="L136" s="131">
        <f>'Anchor-Still'!P134</f>
        <v>0</v>
      </c>
      <c r="M136" s="131">
        <f>'Anchor-Still'!Q134</f>
        <v>0</v>
      </c>
      <c r="N136" s="131">
        <f>'Anchor-Still'!R134</f>
        <v>0</v>
      </c>
      <c r="O136" s="131">
        <f>'Anchor-Still'!S134</f>
        <v>0</v>
      </c>
      <c r="P136" s="131">
        <f>'Anchor-Still'!T134</f>
        <v>0</v>
      </c>
      <c r="Q136" s="131">
        <f>'Anchor-Still'!U134</f>
        <v>0</v>
      </c>
      <c r="R136" s="131">
        <f>'Anchor-Still'!V134</f>
        <v>0</v>
      </c>
      <c r="S136" s="131">
        <f>'Anchor-Still'!W134</f>
        <v>0</v>
      </c>
      <c r="T136" s="131">
        <f>'Anchor-Still'!X134</f>
        <v>0</v>
      </c>
      <c r="U136" s="131">
        <f>10*LOG10(1/((Summary!$C$75/10^(R136/10)+Summary!$C$76/10^(S136/10)+Summary!$C$77/10^(T136/10))/Summary!$C$78))</f>
        <v>0</v>
      </c>
      <c r="V136" s="131">
        <f>'Anchor-Still'!Y134</f>
        <v>0</v>
      </c>
      <c r="W136" s="131">
        <f>'Anchor-Still'!Z134</f>
        <v>0</v>
      </c>
      <c r="X136" s="132">
        <f t="shared" si="7"/>
        <v>0</v>
      </c>
      <c r="Y136" s="133"/>
      <c r="Z136" s="130">
        <f>'Test-Still'!L134</f>
        <v>0</v>
      </c>
      <c r="AA136" s="131">
        <f>'Test-Still'!M134</f>
        <v>0</v>
      </c>
      <c r="AB136" s="131">
        <f>'Test-Still'!N134</f>
        <v>0</v>
      </c>
      <c r="AC136" s="131">
        <f>'Test-Still'!O134</f>
        <v>0</v>
      </c>
      <c r="AD136" s="131">
        <f>(Summary!$C$58*AA136+Summary!$C$59*AB136+Summary!$C$60*AC136)/Summary!$C$61</f>
        <v>0</v>
      </c>
      <c r="AE136" s="131">
        <f>'Test-Still'!P134</f>
        <v>0</v>
      </c>
      <c r="AF136" s="131">
        <f>'Test-Still'!Q134</f>
        <v>0</v>
      </c>
      <c r="AG136" s="131">
        <f>'Test-Still'!R134</f>
        <v>0</v>
      </c>
      <c r="AH136" s="131">
        <f>'Test-Still'!S134</f>
        <v>0</v>
      </c>
      <c r="AI136" s="131">
        <f>'Test-Still'!T134</f>
        <v>0</v>
      </c>
      <c r="AJ136" s="131">
        <f>'Test-Still'!U134</f>
        <v>0</v>
      </c>
      <c r="AK136" s="131">
        <f>'Test-Still'!V134</f>
        <v>0</v>
      </c>
      <c r="AL136" s="131">
        <f>'Test-Still'!W134</f>
        <v>0</v>
      </c>
      <c r="AM136" s="131">
        <f>'Test-Still'!X134</f>
        <v>0</v>
      </c>
      <c r="AN136" s="131">
        <f>10*LOG10(1/((Summary!$C$75/10^(AK136/10)+Summary!$C$76/10^(AL136/10)+Summary!$C$77/10^(AM136/10))/Summary!$C$78))</f>
        <v>0</v>
      </c>
      <c r="AO136" s="131">
        <f>'Test-Still'!Y134</f>
        <v>0</v>
      </c>
      <c r="AP136" s="131">
        <f>'Test-Still'!Z134</f>
        <v>0</v>
      </c>
      <c r="AQ136" s="132">
        <f t="shared" si="8"/>
        <v>0</v>
      </c>
      <c r="AR136" s="130" t="e">
        <f t="shared" si="9"/>
        <v>#DIV/0!</v>
      </c>
      <c r="AS136" s="131" t="e">
        <f t="shared" si="10"/>
        <v>#DIV/0!</v>
      </c>
      <c r="AT136" s="136"/>
      <c r="AU136" s="136"/>
      <c r="AV136" s="495" t="s">
        <v>121</v>
      </c>
      <c r="AW136" s="478" t="e" cm="1">
        <f t="array" ref="AW136">bdRateExtend($G136:$G139,H136:H139,$Z136:$Z139,AA136:AA139)</f>
        <v>#VALUE!</v>
      </c>
      <c r="AX136" s="479" t="e" cm="1">
        <f t="array" ref="AX136">bdRateExtend($G136:$G141,H136:H141,$Z136:$Z141,AA136:AA141)</f>
        <v>#VALUE!</v>
      </c>
      <c r="AY136" s="479" t="e" cm="1">
        <f t="array" ref="AY136">bdRateExtend($G136:$G141,I136:I141,$Z136:$Z141,AB136:AB141)</f>
        <v>#VALUE!</v>
      </c>
      <c r="AZ136" s="496" t="e" cm="1">
        <f t="array" ref="AZ136">bdRateExtend($G136:$G141,J136:J141,$Z136:$Z141,AC136:AC141)</f>
        <v>#VALUE!</v>
      </c>
      <c r="BA136" s="496" t="e" cm="1">
        <f t="array" ref="BA136">bdRateExtend($G136:$G141,K136:K141,$Z136:$Z141,AD136:AD141)</f>
        <v>#VALUE!</v>
      </c>
      <c r="BB136" s="479" t="e">
        <f>(Summary!$C$89*AX136+Summary!$C$90*AY136+Summary!$C$91*AZ136)/Summary!$C$92</f>
        <v>#VALUE!</v>
      </c>
      <c r="BC136" s="478" t="e" cm="1">
        <f t="array" ref="BC136">bdRateExtend($G136:$G139,L136:L139,$Z136:$Z139,AE136:AE139)</f>
        <v>#VALUE!</v>
      </c>
      <c r="BD136" s="475" t="e" cm="1">
        <f t="array" ref="BD136">bdRateExtend($G136:$G141,L136:L141,$Z136:$Z141,AE136:AE141)</f>
        <v>#VALUE!</v>
      </c>
      <c r="BE136" s="478" t="e" cm="1">
        <f t="array" ref="BE136">bdRateExtend($G136:$G139,M136:M139,$Z136:$Z139,AF136:AF139)</f>
        <v>#VALUE!</v>
      </c>
      <c r="BF136" s="475" t="e" cm="1">
        <f t="array" ref="BF136">bdRateExtend($G136:$G141,M136:M141,$Z136:$Z141,AF136:AF141)</f>
        <v>#VALUE!</v>
      </c>
      <c r="BG136" s="474" t="e" cm="1">
        <f t="array" ref="BG136">bdRateExtend($G136:$G139,N136:N139,$Z136:$Z139,AG136:AG139,"None", FALSE,1)</f>
        <v>#VALUE!</v>
      </c>
      <c r="BH136" s="475" t="e" cm="1">
        <f t="array" ref="BH136">bdRateExtend($G136:$G141,N136:N141,$Z136:$Z141,AG136:AG141,"None", FALSE,1)</f>
        <v>#VALUE!</v>
      </c>
      <c r="BI136" s="474" t="e" cm="1">
        <f t="array" ref="BI136">bdRateExtend($G136:$G139,O136:O139,$Z136:$Z139,AH136:AH139,"None", FALSE,1)</f>
        <v>#VALUE!</v>
      </c>
      <c r="BJ136" s="475" t="e" cm="1">
        <f t="array" ref="BJ136">bdRateExtend($G136:$G141,O136:O141,$Z136:$Z141,AH136:AH141,"None", FALSE,1)</f>
        <v>#VALUE!</v>
      </c>
      <c r="BK136" s="478" t="e" cm="1">
        <f t="array" ref="BK136">bdRateExtend($G136:$G139,P136:P139,$Z136:$Z139,AI136:AI139)</f>
        <v>#VALUE!</v>
      </c>
      <c r="BL136" s="475" t="e" cm="1">
        <f t="array" ref="BL136">bdRateExtend($G136:$G141,P136:P141,$Z136:$Z141,AI136:AI141)</f>
        <v>#VALUE!</v>
      </c>
      <c r="BM136" s="478" t="e" cm="1">
        <f t="array" ref="BM136">bdRateExtend($G136:$G139,Q136:Q139,$Z136:$Z139,AJ136:AJ139)</f>
        <v>#VALUE!</v>
      </c>
      <c r="BN136" s="475" t="e" cm="1">
        <f t="array" ref="BN136">bdRateExtend($G136:$G141,Q136:Q141,$Z136:$Z141,AJ136:AJ141)</f>
        <v>#VALUE!</v>
      </c>
      <c r="BO136" s="478" t="e" cm="1">
        <f t="array" ref="BO136">bdRateExtend($G136:$G139,R136:R139,$Z136:$Z139,AK136:AK139)</f>
        <v>#VALUE!</v>
      </c>
      <c r="BP136" s="479" t="e" cm="1">
        <f t="array" ref="BP136">bdRateExtend($G136:$G141,R136:R141,$Z136:$Z141,AK136:AK141)</f>
        <v>#VALUE!</v>
      </c>
      <c r="BQ136" s="479" t="e" cm="1">
        <f t="array" ref="BQ136">bdRateExtend($G136:$G141,S136:S141,$Z136:$Z141,AL136:AL141)</f>
        <v>#VALUE!</v>
      </c>
      <c r="BR136" s="479" t="e" cm="1">
        <f t="array" ref="BR136">bdRateExtend($G136:$G141,T136:T141,$Z136:$Z141,AM136:AM141)</f>
        <v>#VALUE!</v>
      </c>
      <c r="BS136" s="479" t="e" cm="1">
        <f t="array" ref="BS136">bdRateExtend($G136:$G141,U136:U141,$Z136:$Z141,AN136:AN141)</f>
        <v>#VALUE!</v>
      </c>
      <c r="BT136" s="576" t="e">
        <f>(Summary!$C$103*BP136+Summary!$C$104*BQ136+Summary!$C$105*BR136)/Summary!$C$106</f>
        <v>#VALUE!</v>
      </c>
      <c r="BU136" s="462" cm="1">
        <f t="array" ref="BU136">testVMAFRange($G136:$G139,N136:N139,$Z136:$Z139,AG136:AG139)</f>
        <v>0</v>
      </c>
      <c r="BV136" s="464" cm="1">
        <f t="array" ref="BV136">testVMAFRange($G136:$G141,N136:N141,$Z136:$Z141,AG136:AG141)</f>
        <v>0</v>
      </c>
      <c r="BW136" s="462" cm="1">
        <f t="array" ref="BW136">testVMAFRange($G136:$G139,O136:O139,$Z136:$Z139,AH136:AH139)</f>
        <v>0</v>
      </c>
      <c r="BX136" s="464" cm="1">
        <f t="array" ref="BX136">testVMAFRange($G136:$G141,O136:O141,$Z136:$Z141,AH136:AH141)</f>
        <v>0</v>
      </c>
    </row>
    <row r="137" spans="1:76" ht="17" customHeight="1" x14ac:dyDescent="0.35">
      <c r="A137" s="516"/>
      <c r="B137" s="483"/>
      <c r="C137" s="520"/>
      <c r="D137" s="490"/>
      <c r="E137" s="493"/>
      <c r="F137" s="138">
        <v>23</v>
      </c>
      <c r="G137" s="139">
        <f>'Anchor-Still'!L135</f>
        <v>0</v>
      </c>
      <c r="H137" s="140">
        <f>'Anchor-Still'!M135</f>
        <v>0</v>
      </c>
      <c r="I137" s="140">
        <f>'Anchor-Still'!N135</f>
        <v>0</v>
      </c>
      <c r="J137" s="140">
        <f>'Anchor-Still'!O135</f>
        <v>0</v>
      </c>
      <c r="K137" s="140">
        <f>(Summary!$C$58*H137+Summary!$C$59*I137+Summary!$C$60*J137)/Summary!$C$61</f>
        <v>0</v>
      </c>
      <c r="L137" s="140">
        <f>'Anchor-Still'!P135</f>
        <v>0</v>
      </c>
      <c r="M137" s="140">
        <f>'Anchor-Still'!Q135</f>
        <v>0</v>
      </c>
      <c r="N137" s="140">
        <f>'Anchor-Still'!R135</f>
        <v>0</v>
      </c>
      <c r="O137" s="140">
        <f>'Anchor-Still'!S135</f>
        <v>0</v>
      </c>
      <c r="P137" s="140">
        <f>'Anchor-Still'!T135</f>
        <v>0</v>
      </c>
      <c r="Q137" s="140">
        <f>'Anchor-Still'!U135</f>
        <v>0</v>
      </c>
      <c r="R137" s="140">
        <f>'Anchor-Still'!V135</f>
        <v>0</v>
      </c>
      <c r="S137" s="140">
        <f>'Anchor-Still'!W135</f>
        <v>0</v>
      </c>
      <c r="T137" s="140">
        <f>'Anchor-Still'!X135</f>
        <v>0</v>
      </c>
      <c r="U137" s="140">
        <f>10*LOG10(1/((Summary!$C$75/10^(R137/10)+Summary!$C$76/10^(S137/10)+Summary!$C$77/10^(T137/10))/Summary!$C$78))</f>
        <v>0</v>
      </c>
      <c r="V137" s="140">
        <f>'Anchor-Still'!Y135</f>
        <v>0</v>
      </c>
      <c r="W137" s="140">
        <f>'Anchor-Still'!Z135</f>
        <v>0</v>
      </c>
      <c r="X137" s="141">
        <f t="shared" si="7"/>
        <v>0</v>
      </c>
      <c r="Y137" s="133"/>
      <c r="Z137" s="139">
        <f>'Test-Still'!L135</f>
        <v>0</v>
      </c>
      <c r="AA137" s="140">
        <f>'Test-Still'!M135</f>
        <v>0</v>
      </c>
      <c r="AB137" s="140">
        <f>'Test-Still'!N135</f>
        <v>0</v>
      </c>
      <c r="AC137" s="140">
        <f>'Test-Still'!O135</f>
        <v>0</v>
      </c>
      <c r="AD137" s="140">
        <f>(Summary!$C$58*AA137+Summary!$C$59*AB137+Summary!$C$60*AC137)/Summary!$C$61</f>
        <v>0</v>
      </c>
      <c r="AE137" s="140">
        <f>'Test-Still'!P135</f>
        <v>0</v>
      </c>
      <c r="AF137" s="140">
        <f>'Test-Still'!Q135</f>
        <v>0</v>
      </c>
      <c r="AG137" s="140">
        <f>'Test-Still'!R135</f>
        <v>0</v>
      </c>
      <c r="AH137" s="140">
        <f>'Test-Still'!S135</f>
        <v>0</v>
      </c>
      <c r="AI137" s="140">
        <f>'Test-Still'!T135</f>
        <v>0</v>
      </c>
      <c r="AJ137" s="140">
        <f>'Test-Still'!U135</f>
        <v>0</v>
      </c>
      <c r="AK137" s="140">
        <f>'Test-Still'!V135</f>
        <v>0</v>
      </c>
      <c r="AL137" s="140">
        <f>'Test-Still'!W135</f>
        <v>0</v>
      </c>
      <c r="AM137" s="140">
        <f>'Test-Still'!X135</f>
        <v>0</v>
      </c>
      <c r="AN137" s="140">
        <f>10*LOG10(1/((Summary!$C$75/10^(AK137/10)+Summary!$C$76/10^(AL137/10)+Summary!$C$77/10^(AM137/10))/Summary!$C$78))</f>
        <v>0</v>
      </c>
      <c r="AO137" s="140">
        <f>'Test-Still'!Y135</f>
        <v>0</v>
      </c>
      <c r="AP137" s="140">
        <f>'Test-Still'!Z135</f>
        <v>0</v>
      </c>
      <c r="AQ137" s="141">
        <f t="shared" si="8"/>
        <v>0</v>
      </c>
      <c r="AR137" s="139" t="e">
        <f t="shared" si="9"/>
        <v>#DIV/0!</v>
      </c>
      <c r="AS137" s="140" t="e">
        <f t="shared" si="10"/>
        <v>#DIV/0!</v>
      </c>
      <c r="AT137" s="136"/>
      <c r="AU137" s="136"/>
      <c r="AV137" s="467"/>
      <c r="AW137" s="468"/>
      <c r="AX137" s="480"/>
      <c r="AY137" s="480"/>
      <c r="AZ137" s="497"/>
      <c r="BA137" s="497"/>
      <c r="BB137" s="480"/>
      <c r="BC137" s="468"/>
      <c r="BD137" s="476"/>
      <c r="BE137" s="468"/>
      <c r="BF137" s="476"/>
      <c r="BG137" s="469"/>
      <c r="BH137" s="476"/>
      <c r="BI137" s="469"/>
      <c r="BJ137" s="476"/>
      <c r="BK137" s="468"/>
      <c r="BL137" s="476"/>
      <c r="BM137" s="468"/>
      <c r="BN137" s="476"/>
      <c r="BO137" s="468"/>
      <c r="BP137" s="480"/>
      <c r="BQ137" s="480"/>
      <c r="BR137" s="480"/>
      <c r="BS137" s="480"/>
      <c r="BT137" s="476"/>
      <c r="BU137" s="463"/>
      <c r="BV137" s="465"/>
      <c r="BW137" s="463"/>
      <c r="BX137" s="465"/>
    </row>
    <row r="138" spans="1:76" ht="17" customHeight="1" x14ac:dyDescent="0.35">
      <c r="A138" s="516"/>
      <c r="B138" s="483"/>
      <c r="C138" s="520"/>
      <c r="D138" s="490"/>
      <c r="E138" s="493"/>
      <c r="F138" s="138">
        <v>31</v>
      </c>
      <c r="G138" s="139">
        <f>'Anchor-Still'!L136</f>
        <v>0</v>
      </c>
      <c r="H138" s="140">
        <f>'Anchor-Still'!M136</f>
        <v>0</v>
      </c>
      <c r="I138" s="140">
        <f>'Anchor-Still'!N136</f>
        <v>0</v>
      </c>
      <c r="J138" s="140">
        <f>'Anchor-Still'!O136</f>
        <v>0</v>
      </c>
      <c r="K138" s="140">
        <f>(Summary!$C$58*H138+Summary!$C$59*I138+Summary!$C$60*J138)/Summary!$C$61</f>
        <v>0</v>
      </c>
      <c r="L138" s="140">
        <f>'Anchor-Still'!P136</f>
        <v>0</v>
      </c>
      <c r="M138" s="140">
        <f>'Anchor-Still'!Q136</f>
        <v>0</v>
      </c>
      <c r="N138" s="140">
        <f>'Anchor-Still'!R136</f>
        <v>0</v>
      </c>
      <c r="O138" s="140">
        <f>'Anchor-Still'!S136</f>
        <v>0</v>
      </c>
      <c r="P138" s="140">
        <f>'Anchor-Still'!T136</f>
        <v>0</v>
      </c>
      <c r="Q138" s="140">
        <f>'Anchor-Still'!U136</f>
        <v>0</v>
      </c>
      <c r="R138" s="140">
        <f>'Anchor-Still'!V136</f>
        <v>0</v>
      </c>
      <c r="S138" s="140">
        <f>'Anchor-Still'!W136</f>
        <v>0</v>
      </c>
      <c r="T138" s="140">
        <f>'Anchor-Still'!X136</f>
        <v>0</v>
      </c>
      <c r="U138" s="140">
        <f>10*LOG10(1/((Summary!$C$75/10^(R138/10)+Summary!$C$76/10^(S138/10)+Summary!$C$77/10^(T138/10))/Summary!$C$78))</f>
        <v>0</v>
      </c>
      <c r="V138" s="140">
        <f>'Anchor-Still'!Y136</f>
        <v>0</v>
      </c>
      <c r="W138" s="140">
        <f>'Anchor-Still'!Z136</f>
        <v>0</v>
      </c>
      <c r="X138" s="141">
        <f t="shared" ref="X138:X201" si="11">V138/3600</f>
        <v>0</v>
      </c>
      <c r="Y138" s="133"/>
      <c r="Z138" s="139">
        <f>'Test-Still'!L136</f>
        <v>0</v>
      </c>
      <c r="AA138" s="140">
        <f>'Test-Still'!M136</f>
        <v>0</v>
      </c>
      <c r="AB138" s="140">
        <f>'Test-Still'!N136</f>
        <v>0</v>
      </c>
      <c r="AC138" s="140">
        <f>'Test-Still'!O136</f>
        <v>0</v>
      </c>
      <c r="AD138" s="140">
        <f>(Summary!$C$58*AA138+Summary!$C$59*AB138+Summary!$C$60*AC138)/Summary!$C$61</f>
        <v>0</v>
      </c>
      <c r="AE138" s="140">
        <f>'Test-Still'!P136</f>
        <v>0</v>
      </c>
      <c r="AF138" s="140">
        <f>'Test-Still'!Q136</f>
        <v>0</v>
      </c>
      <c r="AG138" s="140">
        <f>'Test-Still'!R136</f>
        <v>0</v>
      </c>
      <c r="AH138" s="140">
        <f>'Test-Still'!S136</f>
        <v>0</v>
      </c>
      <c r="AI138" s="140">
        <f>'Test-Still'!T136</f>
        <v>0</v>
      </c>
      <c r="AJ138" s="140">
        <f>'Test-Still'!U136</f>
        <v>0</v>
      </c>
      <c r="AK138" s="140">
        <f>'Test-Still'!V136</f>
        <v>0</v>
      </c>
      <c r="AL138" s="140">
        <f>'Test-Still'!W136</f>
        <v>0</v>
      </c>
      <c r="AM138" s="140">
        <f>'Test-Still'!X136</f>
        <v>0</v>
      </c>
      <c r="AN138" s="140">
        <f>10*LOG10(1/((Summary!$C$75/10^(AK138/10)+Summary!$C$76/10^(AL138/10)+Summary!$C$77/10^(AM138/10))/Summary!$C$78))</f>
        <v>0</v>
      </c>
      <c r="AO138" s="140">
        <f>'Test-Still'!Y136</f>
        <v>0</v>
      </c>
      <c r="AP138" s="140">
        <f>'Test-Still'!Z136</f>
        <v>0</v>
      </c>
      <c r="AQ138" s="141">
        <f t="shared" ref="AQ138:AQ201" si="12">AO138/3600</f>
        <v>0</v>
      </c>
      <c r="AR138" s="139" t="e">
        <f t="shared" ref="AR138:AR201" si="13">AO138/V138</f>
        <v>#DIV/0!</v>
      </c>
      <c r="AS138" s="140" t="e">
        <f t="shared" ref="AS138:AS201" si="14">AP138/W138</f>
        <v>#DIV/0!</v>
      </c>
      <c r="AT138" s="136"/>
      <c r="AU138" s="136"/>
      <c r="AV138" s="467" t="s">
        <v>122</v>
      </c>
      <c r="AW138" s="468" t="e" cm="1">
        <f t="array" ref="AW138">bdRateExtend($G137:$G140,H137:H140,$Z137:$Z140,AA137:AA140)</f>
        <v>#VALUE!</v>
      </c>
      <c r="AX138" s="480"/>
      <c r="AY138" s="480"/>
      <c r="AZ138" s="497"/>
      <c r="BA138" s="497"/>
      <c r="BB138" s="480"/>
      <c r="BC138" s="468" t="e" cm="1">
        <f t="array" ref="BC138">bdRateExtend($G137:$G140,L137:L140,$Z137:$Z140,AE137:AE140)</f>
        <v>#VALUE!</v>
      </c>
      <c r="BD138" s="476"/>
      <c r="BE138" s="468" t="e" cm="1">
        <f t="array" ref="BE138">bdRateExtend($G137:$G140,M137:M140,$Z137:$Z140,AF137:AF140)</f>
        <v>#VALUE!</v>
      </c>
      <c r="BF138" s="476"/>
      <c r="BG138" s="469" t="e" cm="1">
        <f t="array" ref="BG138">bdRateExtend($G137:$G140,N137:N140,$Z137:$Z140,AG137:AG140,"None", FALSE,1)</f>
        <v>#VALUE!</v>
      </c>
      <c r="BH138" s="476"/>
      <c r="BI138" s="469" t="e" cm="1">
        <f t="array" ref="BI138">bdRateExtend($G137:$G140,O137:O140,$Z137:$Z140,AH137:AH140,"None", FALSE,1)</f>
        <v>#VALUE!</v>
      </c>
      <c r="BJ138" s="476"/>
      <c r="BK138" s="468" t="e" cm="1">
        <f t="array" ref="BK138">bdRateExtend($G137:$G140,P137:P140,$Z137:$Z140,AI137:AI140)</f>
        <v>#VALUE!</v>
      </c>
      <c r="BL138" s="476"/>
      <c r="BM138" s="468" t="e" cm="1">
        <f t="array" ref="BM138">bdRateExtend($G137:$G140,Q137:Q140,$Z137:$Z140,AJ137:AJ140)</f>
        <v>#VALUE!</v>
      </c>
      <c r="BN138" s="476"/>
      <c r="BO138" s="468" t="e" cm="1">
        <f t="array" ref="BO138">bdRateExtend($G137:$G140,R137:R140,$Z137:$Z140,AK137:AK140)</f>
        <v>#VALUE!</v>
      </c>
      <c r="BP138" s="480"/>
      <c r="BQ138" s="480"/>
      <c r="BR138" s="480"/>
      <c r="BS138" s="480"/>
      <c r="BT138" s="476"/>
      <c r="BU138" s="463" cm="1">
        <f t="array" ref="BU138">testVMAFRange($G137:$G140,N137:N140,$Z137:$Z140,AG137:AG140)</f>
        <v>0</v>
      </c>
      <c r="BV138" s="465"/>
      <c r="BW138" s="463" cm="1">
        <f t="array" ref="BW138">testVMAFRange($G137:$G140,O137:O140,$Z137:$Z140,AH137:AH140)</f>
        <v>0</v>
      </c>
      <c r="BX138" s="465"/>
    </row>
    <row r="139" spans="1:76" ht="17" customHeight="1" x14ac:dyDescent="0.35">
      <c r="A139" s="516"/>
      <c r="B139" s="483"/>
      <c r="C139" s="520"/>
      <c r="D139" s="490"/>
      <c r="E139" s="493"/>
      <c r="F139" s="138">
        <v>39</v>
      </c>
      <c r="G139" s="139">
        <f>'Anchor-Still'!L137</f>
        <v>0</v>
      </c>
      <c r="H139" s="140">
        <f>'Anchor-Still'!M137</f>
        <v>0</v>
      </c>
      <c r="I139" s="140">
        <f>'Anchor-Still'!N137</f>
        <v>0</v>
      </c>
      <c r="J139" s="140">
        <f>'Anchor-Still'!O137</f>
        <v>0</v>
      </c>
      <c r="K139" s="140">
        <f>(Summary!$C$58*H139+Summary!$C$59*I139+Summary!$C$60*J139)/Summary!$C$61</f>
        <v>0</v>
      </c>
      <c r="L139" s="140">
        <f>'Anchor-Still'!P137</f>
        <v>0</v>
      </c>
      <c r="M139" s="140">
        <f>'Anchor-Still'!Q137</f>
        <v>0</v>
      </c>
      <c r="N139" s="140">
        <f>'Anchor-Still'!R137</f>
        <v>0</v>
      </c>
      <c r="O139" s="140">
        <f>'Anchor-Still'!S137</f>
        <v>0</v>
      </c>
      <c r="P139" s="140">
        <f>'Anchor-Still'!T137</f>
        <v>0</v>
      </c>
      <c r="Q139" s="140">
        <f>'Anchor-Still'!U137</f>
        <v>0</v>
      </c>
      <c r="R139" s="140">
        <f>'Anchor-Still'!V137</f>
        <v>0</v>
      </c>
      <c r="S139" s="140">
        <f>'Anchor-Still'!W137</f>
        <v>0</v>
      </c>
      <c r="T139" s="140">
        <f>'Anchor-Still'!X137</f>
        <v>0</v>
      </c>
      <c r="U139" s="140">
        <f>10*LOG10(1/((Summary!$C$75/10^(R139/10)+Summary!$C$76/10^(S139/10)+Summary!$C$77/10^(T139/10))/Summary!$C$78))</f>
        <v>0</v>
      </c>
      <c r="V139" s="140">
        <f>'Anchor-Still'!Y137</f>
        <v>0</v>
      </c>
      <c r="W139" s="140">
        <f>'Anchor-Still'!Z137</f>
        <v>0</v>
      </c>
      <c r="X139" s="141">
        <f t="shared" si="11"/>
        <v>0</v>
      </c>
      <c r="Y139" s="133"/>
      <c r="Z139" s="139">
        <f>'Test-Still'!L137</f>
        <v>0</v>
      </c>
      <c r="AA139" s="140">
        <f>'Test-Still'!M137</f>
        <v>0</v>
      </c>
      <c r="AB139" s="140">
        <f>'Test-Still'!N137</f>
        <v>0</v>
      </c>
      <c r="AC139" s="140">
        <f>'Test-Still'!O137</f>
        <v>0</v>
      </c>
      <c r="AD139" s="140">
        <f>(Summary!$C$58*AA139+Summary!$C$59*AB139+Summary!$C$60*AC139)/Summary!$C$61</f>
        <v>0</v>
      </c>
      <c r="AE139" s="140">
        <f>'Test-Still'!P137</f>
        <v>0</v>
      </c>
      <c r="AF139" s="140">
        <f>'Test-Still'!Q137</f>
        <v>0</v>
      </c>
      <c r="AG139" s="140">
        <f>'Test-Still'!R137</f>
        <v>0</v>
      </c>
      <c r="AH139" s="140">
        <f>'Test-Still'!S137</f>
        <v>0</v>
      </c>
      <c r="AI139" s="140">
        <f>'Test-Still'!T137</f>
        <v>0</v>
      </c>
      <c r="AJ139" s="140">
        <f>'Test-Still'!U137</f>
        <v>0</v>
      </c>
      <c r="AK139" s="140">
        <f>'Test-Still'!V137</f>
        <v>0</v>
      </c>
      <c r="AL139" s="140">
        <f>'Test-Still'!W137</f>
        <v>0</v>
      </c>
      <c r="AM139" s="140">
        <f>'Test-Still'!X137</f>
        <v>0</v>
      </c>
      <c r="AN139" s="140">
        <f>10*LOG10(1/((Summary!$C$75/10^(AK139/10)+Summary!$C$76/10^(AL139/10)+Summary!$C$77/10^(AM139/10))/Summary!$C$78))</f>
        <v>0</v>
      </c>
      <c r="AO139" s="140">
        <f>'Test-Still'!Y137</f>
        <v>0</v>
      </c>
      <c r="AP139" s="140">
        <f>'Test-Still'!Z137</f>
        <v>0</v>
      </c>
      <c r="AQ139" s="141">
        <f t="shared" si="12"/>
        <v>0</v>
      </c>
      <c r="AR139" s="139" t="e">
        <f t="shared" si="13"/>
        <v>#DIV/0!</v>
      </c>
      <c r="AS139" s="140" t="e">
        <f t="shared" si="14"/>
        <v>#DIV/0!</v>
      </c>
      <c r="AT139" s="136"/>
      <c r="AU139" s="136"/>
      <c r="AV139" s="467"/>
      <c r="AW139" s="468"/>
      <c r="AX139" s="480"/>
      <c r="AY139" s="480"/>
      <c r="AZ139" s="497"/>
      <c r="BA139" s="497"/>
      <c r="BB139" s="480"/>
      <c r="BC139" s="468"/>
      <c r="BD139" s="476"/>
      <c r="BE139" s="468"/>
      <c r="BF139" s="476"/>
      <c r="BG139" s="469"/>
      <c r="BH139" s="476"/>
      <c r="BI139" s="469"/>
      <c r="BJ139" s="476"/>
      <c r="BK139" s="468"/>
      <c r="BL139" s="476"/>
      <c r="BM139" s="468"/>
      <c r="BN139" s="476"/>
      <c r="BO139" s="468"/>
      <c r="BP139" s="480"/>
      <c r="BQ139" s="480"/>
      <c r="BR139" s="480"/>
      <c r="BS139" s="480"/>
      <c r="BT139" s="476"/>
      <c r="BU139" s="463"/>
      <c r="BV139" s="465"/>
      <c r="BW139" s="463"/>
      <c r="BX139" s="465"/>
    </row>
    <row r="140" spans="1:76" ht="17" customHeight="1" x14ac:dyDescent="0.35">
      <c r="A140" s="516"/>
      <c r="B140" s="483"/>
      <c r="C140" s="520"/>
      <c r="D140" s="490"/>
      <c r="E140" s="493"/>
      <c r="F140" s="138">
        <v>47</v>
      </c>
      <c r="G140" s="139">
        <f>'Anchor-Still'!L138</f>
        <v>0</v>
      </c>
      <c r="H140" s="140">
        <f>'Anchor-Still'!M138</f>
        <v>0</v>
      </c>
      <c r="I140" s="140">
        <f>'Anchor-Still'!N138</f>
        <v>0</v>
      </c>
      <c r="J140" s="140">
        <f>'Anchor-Still'!O138</f>
        <v>0</v>
      </c>
      <c r="K140" s="140">
        <f>(Summary!$C$58*H140+Summary!$C$59*I140+Summary!$C$60*J140)/Summary!$C$61</f>
        <v>0</v>
      </c>
      <c r="L140" s="140">
        <f>'Anchor-Still'!P138</f>
        <v>0</v>
      </c>
      <c r="M140" s="140">
        <f>'Anchor-Still'!Q138</f>
        <v>0</v>
      </c>
      <c r="N140" s="140">
        <f>'Anchor-Still'!R138</f>
        <v>0</v>
      </c>
      <c r="O140" s="140">
        <f>'Anchor-Still'!S138</f>
        <v>0</v>
      </c>
      <c r="P140" s="140">
        <f>'Anchor-Still'!T138</f>
        <v>0</v>
      </c>
      <c r="Q140" s="140">
        <f>'Anchor-Still'!U138</f>
        <v>0</v>
      </c>
      <c r="R140" s="140">
        <f>'Anchor-Still'!V138</f>
        <v>0</v>
      </c>
      <c r="S140" s="140">
        <f>'Anchor-Still'!W138</f>
        <v>0</v>
      </c>
      <c r="T140" s="140">
        <f>'Anchor-Still'!X138</f>
        <v>0</v>
      </c>
      <c r="U140" s="140">
        <f>10*LOG10(1/((Summary!$C$75/10^(R140/10)+Summary!$C$76/10^(S140/10)+Summary!$C$77/10^(T140/10))/Summary!$C$78))</f>
        <v>0</v>
      </c>
      <c r="V140" s="140">
        <f>'Anchor-Still'!Y138</f>
        <v>0</v>
      </c>
      <c r="W140" s="140">
        <f>'Anchor-Still'!Z138</f>
        <v>0</v>
      </c>
      <c r="X140" s="141">
        <f t="shared" si="11"/>
        <v>0</v>
      </c>
      <c r="Y140" s="133"/>
      <c r="Z140" s="139">
        <f>'Test-Still'!L138</f>
        <v>0</v>
      </c>
      <c r="AA140" s="140">
        <f>'Test-Still'!M138</f>
        <v>0</v>
      </c>
      <c r="AB140" s="140">
        <f>'Test-Still'!N138</f>
        <v>0</v>
      </c>
      <c r="AC140" s="140">
        <f>'Test-Still'!O138</f>
        <v>0</v>
      </c>
      <c r="AD140" s="140">
        <f>(Summary!$C$58*AA140+Summary!$C$59*AB140+Summary!$C$60*AC140)/Summary!$C$61</f>
        <v>0</v>
      </c>
      <c r="AE140" s="140">
        <f>'Test-Still'!P138</f>
        <v>0</v>
      </c>
      <c r="AF140" s="140">
        <f>'Test-Still'!Q138</f>
        <v>0</v>
      </c>
      <c r="AG140" s="140">
        <f>'Test-Still'!R138</f>
        <v>0</v>
      </c>
      <c r="AH140" s="140">
        <f>'Test-Still'!S138</f>
        <v>0</v>
      </c>
      <c r="AI140" s="140">
        <f>'Test-Still'!T138</f>
        <v>0</v>
      </c>
      <c r="AJ140" s="140">
        <f>'Test-Still'!U138</f>
        <v>0</v>
      </c>
      <c r="AK140" s="140">
        <f>'Test-Still'!V138</f>
        <v>0</v>
      </c>
      <c r="AL140" s="140">
        <f>'Test-Still'!W138</f>
        <v>0</v>
      </c>
      <c r="AM140" s="140">
        <f>'Test-Still'!X138</f>
        <v>0</v>
      </c>
      <c r="AN140" s="140">
        <f>10*LOG10(1/((Summary!$C$75/10^(AK140/10)+Summary!$C$76/10^(AL140/10)+Summary!$C$77/10^(AM140/10))/Summary!$C$78))</f>
        <v>0</v>
      </c>
      <c r="AO140" s="140">
        <f>'Test-Still'!Y138</f>
        <v>0</v>
      </c>
      <c r="AP140" s="140">
        <f>'Test-Still'!Z138</f>
        <v>0</v>
      </c>
      <c r="AQ140" s="141">
        <f t="shared" si="12"/>
        <v>0</v>
      </c>
      <c r="AR140" s="139" t="e">
        <f t="shared" si="13"/>
        <v>#DIV/0!</v>
      </c>
      <c r="AS140" s="140" t="e">
        <f t="shared" si="14"/>
        <v>#DIV/0!</v>
      </c>
      <c r="AT140" s="136"/>
      <c r="AU140" s="136"/>
      <c r="AV140" s="467" t="s">
        <v>123</v>
      </c>
      <c r="AW140" s="468" t="e" cm="1">
        <f t="array" ref="AW140">bdRateExtend($G138:$G141,H138:H141,$Z138:$Z141,AA138:AA141)</f>
        <v>#VALUE!</v>
      </c>
      <c r="AX140" s="480"/>
      <c r="AY140" s="480"/>
      <c r="AZ140" s="497"/>
      <c r="BA140" s="497"/>
      <c r="BB140" s="480"/>
      <c r="BC140" s="468" t="e" cm="1">
        <f t="array" ref="BC140">bdRateExtend($G138:$G141,L138:L141,$Z138:$Z141,AE138:AE141)</f>
        <v>#VALUE!</v>
      </c>
      <c r="BD140" s="476"/>
      <c r="BE140" s="468" t="e" cm="1">
        <f t="array" ref="BE140">bdRateExtend($G138:$G141,M138:M141,$Z138:$Z141,AF138:AF141)</f>
        <v>#VALUE!</v>
      </c>
      <c r="BF140" s="476"/>
      <c r="BG140" s="469" t="e" cm="1">
        <f t="array" ref="BG140">bdRateExtend($G138:$G141,N138:N141,$Z138:$Z141,AG138:AG141,"None", FALSE,1)</f>
        <v>#VALUE!</v>
      </c>
      <c r="BH140" s="476"/>
      <c r="BI140" s="469" t="e" cm="1">
        <f t="array" ref="BI140">bdRateExtend($G138:$G141,O138:O141,$Z138:$Z141,AH138:AH141,"None", FALSE,1)</f>
        <v>#VALUE!</v>
      </c>
      <c r="BJ140" s="476"/>
      <c r="BK140" s="468" t="e" cm="1">
        <f t="array" ref="BK140">bdRateExtend($G138:$G141,P138:P141,$Z138:$Z141,AI138:AI141)</f>
        <v>#VALUE!</v>
      </c>
      <c r="BL140" s="476"/>
      <c r="BM140" s="468" t="e" cm="1">
        <f t="array" ref="BM140">bdRateExtend($G138:$G141,Q138:Q141,$Z138:$Z141,AJ138:AJ141)</f>
        <v>#VALUE!</v>
      </c>
      <c r="BN140" s="476"/>
      <c r="BO140" s="468" t="e" cm="1">
        <f t="array" ref="BO140">bdRateExtend($G138:$G141,R138:R141,$Z138:$Z141,AK138:AK141)</f>
        <v>#VALUE!</v>
      </c>
      <c r="BP140" s="480"/>
      <c r="BQ140" s="480"/>
      <c r="BR140" s="480"/>
      <c r="BS140" s="480"/>
      <c r="BT140" s="476"/>
      <c r="BU140" s="463" cm="1">
        <f t="array" ref="BU140">testVMAFRange($G138:$G141,N138:N141,$Z138:$Z141,AG138:AG141)</f>
        <v>0</v>
      </c>
      <c r="BV140" s="465"/>
      <c r="BW140" s="463" cm="1">
        <f t="array" ref="BW140">testVMAFRange($G138:$G141,O138:O141,$Z138:$Z141,AH138:AH141)</f>
        <v>0</v>
      </c>
      <c r="BX140" s="465"/>
    </row>
    <row r="141" spans="1:76" ht="17" customHeight="1" thickBot="1" x14ac:dyDescent="0.4">
      <c r="A141" s="516"/>
      <c r="B141" s="518"/>
      <c r="C141" s="521"/>
      <c r="D141" s="522"/>
      <c r="E141" s="523"/>
      <c r="F141" s="144">
        <v>55</v>
      </c>
      <c r="G141" s="145">
        <f>'Anchor-Still'!L139</f>
        <v>0</v>
      </c>
      <c r="H141" s="146">
        <f>'Anchor-Still'!M139</f>
        <v>0</v>
      </c>
      <c r="I141" s="146">
        <f>'Anchor-Still'!N139</f>
        <v>0</v>
      </c>
      <c r="J141" s="146">
        <f>'Anchor-Still'!O139</f>
        <v>0</v>
      </c>
      <c r="K141" s="146">
        <f>(Summary!$C$58*H141+Summary!$C$59*I141+Summary!$C$60*J141)/Summary!$C$61</f>
        <v>0</v>
      </c>
      <c r="L141" s="146">
        <f>'Anchor-Still'!P139</f>
        <v>0</v>
      </c>
      <c r="M141" s="146">
        <f>'Anchor-Still'!Q139</f>
        <v>0</v>
      </c>
      <c r="N141" s="146">
        <f>'Anchor-Still'!R139</f>
        <v>0</v>
      </c>
      <c r="O141" s="146">
        <f>'Anchor-Still'!S139</f>
        <v>0</v>
      </c>
      <c r="P141" s="146">
        <f>'Anchor-Still'!T139</f>
        <v>0</v>
      </c>
      <c r="Q141" s="146">
        <f>'Anchor-Still'!U139</f>
        <v>0</v>
      </c>
      <c r="R141" s="146">
        <f>'Anchor-Still'!V139</f>
        <v>0</v>
      </c>
      <c r="S141" s="146">
        <f>'Anchor-Still'!W139</f>
        <v>0</v>
      </c>
      <c r="T141" s="146">
        <f>'Anchor-Still'!X139</f>
        <v>0</v>
      </c>
      <c r="U141" s="146">
        <f>10*LOG10(1/((Summary!$C$75/10^(R141/10)+Summary!$C$76/10^(S141/10)+Summary!$C$77/10^(T141/10))/Summary!$C$78))</f>
        <v>0</v>
      </c>
      <c r="V141" s="146">
        <f>'Anchor-Still'!Y139</f>
        <v>0</v>
      </c>
      <c r="W141" s="146">
        <f>'Anchor-Still'!Z139</f>
        <v>0</v>
      </c>
      <c r="X141" s="147">
        <f t="shared" si="11"/>
        <v>0</v>
      </c>
      <c r="Y141" s="133"/>
      <c r="Z141" s="145">
        <f>'Test-Still'!L139</f>
        <v>0</v>
      </c>
      <c r="AA141" s="146">
        <f>'Test-Still'!M139</f>
        <v>0</v>
      </c>
      <c r="AB141" s="146">
        <f>'Test-Still'!N139</f>
        <v>0</v>
      </c>
      <c r="AC141" s="146">
        <f>'Test-Still'!O139</f>
        <v>0</v>
      </c>
      <c r="AD141" s="146">
        <f>(Summary!$C$58*AA141+Summary!$C$59*AB141+Summary!$C$60*AC141)/Summary!$C$61</f>
        <v>0</v>
      </c>
      <c r="AE141" s="146">
        <f>'Test-Still'!P139</f>
        <v>0</v>
      </c>
      <c r="AF141" s="146">
        <f>'Test-Still'!Q139</f>
        <v>0</v>
      </c>
      <c r="AG141" s="146">
        <f>'Test-Still'!R139</f>
        <v>0</v>
      </c>
      <c r="AH141" s="146">
        <f>'Test-Still'!S139</f>
        <v>0</v>
      </c>
      <c r="AI141" s="146">
        <f>'Test-Still'!T139</f>
        <v>0</v>
      </c>
      <c r="AJ141" s="146">
        <f>'Test-Still'!U139</f>
        <v>0</v>
      </c>
      <c r="AK141" s="146">
        <f>'Test-Still'!V139</f>
        <v>0</v>
      </c>
      <c r="AL141" s="146">
        <f>'Test-Still'!W139</f>
        <v>0</v>
      </c>
      <c r="AM141" s="146">
        <f>'Test-Still'!X139</f>
        <v>0</v>
      </c>
      <c r="AN141" s="146">
        <f>10*LOG10(1/((Summary!$C$75/10^(AK141/10)+Summary!$C$76/10^(AL141/10)+Summary!$C$77/10^(AM141/10))/Summary!$C$78))</f>
        <v>0</v>
      </c>
      <c r="AO141" s="146">
        <f>'Test-Still'!Y139</f>
        <v>0</v>
      </c>
      <c r="AP141" s="146">
        <f>'Test-Still'!Z139</f>
        <v>0</v>
      </c>
      <c r="AQ141" s="147">
        <f t="shared" si="12"/>
        <v>0</v>
      </c>
      <c r="AR141" s="145" t="e">
        <f t="shared" si="13"/>
        <v>#DIV/0!</v>
      </c>
      <c r="AS141" s="146" t="e">
        <f t="shared" si="14"/>
        <v>#DIV/0!</v>
      </c>
      <c r="AT141" s="136"/>
      <c r="AU141" s="136"/>
      <c r="AV141" s="470"/>
      <c r="AW141" s="471"/>
      <c r="AX141" s="481"/>
      <c r="AY141" s="481"/>
      <c r="AZ141" s="498"/>
      <c r="BA141" s="498"/>
      <c r="BB141" s="481"/>
      <c r="BC141" s="471"/>
      <c r="BD141" s="477"/>
      <c r="BE141" s="471"/>
      <c r="BF141" s="477"/>
      <c r="BG141" s="472"/>
      <c r="BH141" s="477"/>
      <c r="BI141" s="472"/>
      <c r="BJ141" s="477"/>
      <c r="BK141" s="471"/>
      <c r="BL141" s="477"/>
      <c r="BM141" s="471"/>
      <c r="BN141" s="477"/>
      <c r="BO141" s="471"/>
      <c r="BP141" s="481"/>
      <c r="BQ141" s="481"/>
      <c r="BR141" s="481"/>
      <c r="BS141" s="481"/>
      <c r="BT141" s="477"/>
      <c r="BU141" s="473"/>
      <c r="BV141" s="466"/>
      <c r="BW141" s="473"/>
      <c r="BX141" s="466"/>
    </row>
    <row r="142" spans="1:76" ht="17" customHeight="1" x14ac:dyDescent="0.35">
      <c r="A142" s="516"/>
      <c r="B142" s="482" t="s">
        <v>225</v>
      </c>
      <c r="C142" s="519" t="s">
        <v>183</v>
      </c>
      <c r="D142" s="489"/>
      <c r="E142" s="492">
        <v>8</v>
      </c>
      <c r="F142" s="129">
        <v>15</v>
      </c>
      <c r="G142" s="130">
        <f>'Anchor-Still'!L140</f>
        <v>0</v>
      </c>
      <c r="H142" s="131">
        <f>'Anchor-Still'!M140</f>
        <v>0</v>
      </c>
      <c r="I142" s="131">
        <f>'Anchor-Still'!N140</f>
        <v>0</v>
      </c>
      <c r="J142" s="131">
        <f>'Anchor-Still'!O140</f>
        <v>0</v>
      </c>
      <c r="K142" s="131">
        <f>(Summary!$C$58*H142+Summary!$C$59*I142+Summary!$C$60*J142)/Summary!$C$61</f>
        <v>0</v>
      </c>
      <c r="L142" s="131">
        <f>'Anchor-Still'!P140</f>
        <v>0</v>
      </c>
      <c r="M142" s="131">
        <f>'Anchor-Still'!Q140</f>
        <v>0</v>
      </c>
      <c r="N142" s="131">
        <f>'Anchor-Still'!R140</f>
        <v>0</v>
      </c>
      <c r="O142" s="131">
        <f>'Anchor-Still'!S140</f>
        <v>0</v>
      </c>
      <c r="P142" s="131">
        <f>'Anchor-Still'!T140</f>
        <v>0</v>
      </c>
      <c r="Q142" s="131">
        <f>'Anchor-Still'!U140</f>
        <v>0</v>
      </c>
      <c r="R142" s="131">
        <f>'Anchor-Still'!V140</f>
        <v>0</v>
      </c>
      <c r="S142" s="131">
        <f>'Anchor-Still'!W140</f>
        <v>0</v>
      </c>
      <c r="T142" s="131">
        <f>'Anchor-Still'!X140</f>
        <v>0</v>
      </c>
      <c r="U142" s="131">
        <f>10*LOG10(1/((Summary!$C$75/10^(R142/10)+Summary!$C$76/10^(S142/10)+Summary!$C$77/10^(T142/10))/Summary!$C$78))</f>
        <v>0</v>
      </c>
      <c r="V142" s="131">
        <f>'Anchor-Still'!Y140</f>
        <v>0</v>
      </c>
      <c r="W142" s="131">
        <f>'Anchor-Still'!Z140</f>
        <v>0</v>
      </c>
      <c r="X142" s="132">
        <f t="shared" si="11"/>
        <v>0</v>
      </c>
      <c r="Y142" s="133"/>
      <c r="Z142" s="130">
        <f>'Test-Still'!L140</f>
        <v>0</v>
      </c>
      <c r="AA142" s="131">
        <f>'Test-Still'!M140</f>
        <v>0</v>
      </c>
      <c r="AB142" s="131">
        <f>'Test-Still'!N140</f>
        <v>0</v>
      </c>
      <c r="AC142" s="131">
        <f>'Test-Still'!O140</f>
        <v>0</v>
      </c>
      <c r="AD142" s="131">
        <f>(Summary!$C$58*AA142+Summary!$C$59*AB142+Summary!$C$60*AC142)/Summary!$C$61</f>
        <v>0</v>
      </c>
      <c r="AE142" s="131">
        <f>'Test-Still'!P140</f>
        <v>0</v>
      </c>
      <c r="AF142" s="131">
        <f>'Test-Still'!Q140</f>
        <v>0</v>
      </c>
      <c r="AG142" s="131">
        <f>'Test-Still'!R140</f>
        <v>0</v>
      </c>
      <c r="AH142" s="131">
        <f>'Test-Still'!S140</f>
        <v>0</v>
      </c>
      <c r="AI142" s="131">
        <f>'Test-Still'!T140</f>
        <v>0</v>
      </c>
      <c r="AJ142" s="131">
        <f>'Test-Still'!U140</f>
        <v>0</v>
      </c>
      <c r="AK142" s="131">
        <f>'Test-Still'!V140</f>
        <v>0</v>
      </c>
      <c r="AL142" s="131">
        <f>'Test-Still'!W140</f>
        <v>0</v>
      </c>
      <c r="AM142" s="131">
        <f>'Test-Still'!X140</f>
        <v>0</v>
      </c>
      <c r="AN142" s="131">
        <f>10*LOG10(1/((Summary!$C$75/10^(AK142/10)+Summary!$C$76/10^(AL142/10)+Summary!$C$77/10^(AM142/10))/Summary!$C$78))</f>
        <v>0</v>
      </c>
      <c r="AO142" s="131">
        <f>'Test-Still'!Y140</f>
        <v>0</v>
      </c>
      <c r="AP142" s="131">
        <f>'Test-Still'!Z140</f>
        <v>0</v>
      </c>
      <c r="AQ142" s="132">
        <f t="shared" si="12"/>
        <v>0</v>
      </c>
      <c r="AR142" s="130" t="e">
        <f t="shared" si="13"/>
        <v>#DIV/0!</v>
      </c>
      <c r="AS142" s="131" t="e">
        <f t="shared" si="14"/>
        <v>#DIV/0!</v>
      </c>
      <c r="AT142" s="136"/>
      <c r="AU142" s="136"/>
      <c r="AV142" s="495" t="s">
        <v>121</v>
      </c>
      <c r="AW142" s="478" t="e" cm="1">
        <f t="array" ref="AW142">bdRateExtend($G142:$G145,H142:H145,$Z142:$Z145,AA142:AA145)</f>
        <v>#VALUE!</v>
      </c>
      <c r="AX142" s="479" t="e" cm="1">
        <f t="array" ref="AX142">bdRateExtend($G142:$G147,H142:H147,$Z142:$Z147,AA142:AA147)</f>
        <v>#VALUE!</v>
      </c>
      <c r="AY142" s="479" t="e" cm="1">
        <f t="array" ref="AY142">bdRateExtend($G142:$G147,I142:I147,$Z142:$Z147,AB142:AB147)</f>
        <v>#VALUE!</v>
      </c>
      <c r="AZ142" s="496" t="e" cm="1">
        <f t="array" ref="AZ142">bdRateExtend($G142:$G147,J142:J147,$Z142:$Z147,AC142:AC147)</f>
        <v>#VALUE!</v>
      </c>
      <c r="BA142" s="496" t="e" cm="1">
        <f t="array" ref="BA142">bdRateExtend($G142:$G147,K142:K147,$Z142:$Z147,AD142:AD147)</f>
        <v>#VALUE!</v>
      </c>
      <c r="BB142" s="479" t="e">
        <f>(Summary!$C$89*AX142+Summary!$C$90*AY142+Summary!$C$91*AZ142)/Summary!$C$92</f>
        <v>#VALUE!</v>
      </c>
      <c r="BC142" s="478" t="e" cm="1">
        <f t="array" ref="BC142">bdRateExtend($G142:$G145,L142:L145,$Z142:$Z145,AE142:AE145)</f>
        <v>#VALUE!</v>
      </c>
      <c r="BD142" s="475" t="e" cm="1">
        <f t="array" ref="BD142">bdRateExtend($G142:$G147,L142:L147,$Z142:$Z147,AE142:AE147)</f>
        <v>#VALUE!</v>
      </c>
      <c r="BE142" s="478" t="e" cm="1">
        <f t="array" ref="BE142">bdRateExtend($G142:$G145,M142:M145,$Z142:$Z145,AF142:AF145)</f>
        <v>#VALUE!</v>
      </c>
      <c r="BF142" s="475" t="e" cm="1">
        <f t="array" ref="BF142">bdRateExtend($G142:$G147,M142:M147,$Z142:$Z147,AF142:AF147)</f>
        <v>#VALUE!</v>
      </c>
      <c r="BG142" s="474" t="e" cm="1">
        <f t="array" ref="BG142">bdRateExtend($G142:$G145,N142:N145,$Z142:$Z145,AG142:AG145,"None", FALSE,1)</f>
        <v>#VALUE!</v>
      </c>
      <c r="BH142" s="475" t="e" cm="1">
        <f t="array" ref="BH142">bdRateExtend($G142:$G147,N142:N147,$Z142:$Z147,AG142:AG147,"None", FALSE,1)</f>
        <v>#VALUE!</v>
      </c>
      <c r="BI142" s="474" t="e" cm="1">
        <f t="array" ref="BI142">bdRateExtend($G142:$G145,O142:O145,$Z142:$Z145,AH142:AH145,"None", FALSE,1)</f>
        <v>#VALUE!</v>
      </c>
      <c r="BJ142" s="475" t="e" cm="1">
        <f t="array" ref="BJ142">bdRateExtend($G142:$G147,O142:O147,$Z142:$Z147,AH142:AH147,"None", FALSE,1)</f>
        <v>#VALUE!</v>
      </c>
      <c r="BK142" s="478" t="e" cm="1">
        <f t="array" ref="BK142">bdRateExtend($G142:$G145,P142:P145,$Z142:$Z145,AI142:AI145)</f>
        <v>#VALUE!</v>
      </c>
      <c r="BL142" s="475" t="e" cm="1">
        <f t="array" ref="BL142">bdRateExtend($G142:$G147,P142:P147,$Z142:$Z147,AI142:AI147)</f>
        <v>#VALUE!</v>
      </c>
      <c r="BM142" s="478" t="e" cm="1">
        <f t="array" ref="BM142">bdRateExtend($G142:$G145,Q142:Q145,$Z142:$Z145,AJ142:AJ145)</f>
        <v>#VALUE!</v>
      </c>
      <c r="BN142" s="475" t="e" cm="1">
        <f t="array" ref="BN142">bdRateExtend($G142:$G147,Q142:Q147,$Z142:$Z147,AJ142:AJ147)</f>
        <v>#VALUE!</v>
      </c>
      <c r="BO142" s="478" t="e" cm="1">
        <f t="array" ref="BO142">bdRateExtend($G142:$G145,R142:R145,$Z142:$Z145,AK142:AK145)</f>
        <v>#VALUE!</v>
      </c>
      <c r="BP142" s="479" t="e" cm="1">
        <f t="array" ref="BP142">bdRateExtend($G142:$G147,R142:R147,$Z142:$Z147,AK142:AK147)</f>
        <v>#VALUE!</v>
      </c>
      <c r="BQ142" s="479" t="e" cm="1">
        <f t="array" ref="BQ142">bdRateExtend($G142:$G147,S142:S147,$Z142:$Z147,AL142:AL147)</f>
        <v>#VALUE!</v>
      </c>
      <c r="BR142" s="479" t="e" cm="1">
        <f t="array" ref="BR142">bdRateExtend($G142:$G147,T142:T147,$Z142:$Z147,AM142:AM147)</f>
        <v>#VALUE!</v>
      </c>
      <c r="BS142" s="479" t="e" cm="1">
        <f t="array" ref="BS142">bdRateExtend($G142:$G147,U142:U147,$Z142:$Z147,AN142:AN147)</f>
        <v>#VALUE!</v>
      </c>
      <c r="BT142" s="576" t="e">
        <f>(Summary!$C$103*BP142+Summary!$C$104*BQ142+Summary!$C$105*BR142)/Summary!$C$106</f>
        <v>#VALUE!</v>
      </c>
      <c r="BU142" s="462" cm="1">
        <f t="array" ref="BU142">testVMAFRange($G142:$G145,N142:N145,$Z142:$Z145,AG142:AG145)</f>
        <v>0</v>
      </c>
      <c r="BV142" s="464" cm="1">
        <f t="array" ref="BV142">testVMAFRange($G142:$G147,N142:N147,$Z142:$Z147,AG142:AG147)</f>
        <v>0</v>
      </c>
      <c r="BW142" s="462" cm="1">
        <f t="array" ref="BW142">testVMAFRange($G142:$G145,O142:O145,$Z142:$Z145,AH142:AH145)</f>
        <v>0</v>
      </c>
      <c r="BX142" s="464" cm="1">
        <f t="array" ref="BX142">testVMAFRange($G142:$G147,O142:O147,$Z142:$Z147,AH142:AH147)</f>
        <v>0</v>
      </c>
    </row>
    <row r="143" spans="1:76" ht="17" customHeight="1" x14ac:dyDescent="0.35">
      <c r="A143" s="516"/>
      <c r="B143" s="483"/>
      <c r="C143" s="520"/>
      <c r="D143" s="490"/>
      <c r="E143" s="493"/>
      <c r="F143" s="138">
        <v>23</v>
      </c>
      <c r="G143" s="139">
        <f>'Anchor-Still'!L141</f>
        <v>0</v>
      </c>
      <c r="H143" s="140">
        <f>'Anchor-Still'!M141</f>
        <v>0</v>
      </c>
      <c r="I143" s="140">
        <f>'Anchor-Still'!N141</f>
        <v>0</v>
      </c>
      <c r="J143" s="140">
        <f>'Anchor-Still'!O141</f>
        <v>0</v>
      </c>
      <c r="K143" s="140">
        <f>(Summary!$C$58*H143+Summary!$C$59*I143+Summary!$C$60*J143)/Summary!$C$61</f>
        <v>0</v>
      </c>
      <c r="L143" s="140">
        <f>'Anchor-Still'!P141</f>
        <v>0</v>
      </c>
      <c r="M143" s="140">
        <f>'Anchor-Still'!Q141</f>
        <v>0</v>
      </c>
      <c r="N143" s="140">
        <f>'Anchor-Still'!R141</f>
        <v>0</v>
      </c>
      <c r="O143" s="140">
        <f>'Anchor-Still'!S141</f>
        <v>0</v>
      </c>
      <c r="P143" s="140">
        <f>'Anchor-Still'!T141</f>
        <v>0</v>
      </c>
      <c r="Q143" s="140">
        <f>'Anchor-Still'!U141</f>
        <v>0</v>
      </c>
      <c r="R143" s="140">
        <f>'Anchor-Still'!V141</f>
        <v>0</v>
      </c>
      <c r="S143" s="140">
        <f>'Anchor-Still'!W141</f>
        <v>0</v>
      </c>
      <c r="T143" s="140">
        <f>'Anchor-Still'!X141</f>
        <v>0</v>
      </c>
      <c r="U143" s="140">
        <f>10*LOG10(1/((Summary!$C$75/10^(R143/10)+Summary!$C$76/10^(S143/10)+Summary!$C$77/10^(T143/10))/Summary!$C$78))</f>
        <v>0</v>
      </c>
      <c r="V143" s="140">
        <f>'Anchor-Still'!Y141</f>
        <v>0</v>
      </c>
      <c r="W143" s="140">
        <f>'Anchor-Still'!Z141</f>
        <v>0</v>
      </c>
      <c r="X143" s="141">
        <f t="shared" si="11"/>
        <v>0</v>
      </c>
      <c r="Y143" s="133"/>
      <c r="Z143" s="139">
        <f>'Test-Still'!L141</f>
        <v>0</v>
      </c>
      <c r="AA143" s="140">
        <f>'Test-Still'!M141</f>
        <v>0</v>
      </c>
      <c r="AB143" s="140">
        <f>'Test-Still'!N141</f>
        <v>0</v>
      </c>
      <c r="AC143" s="140">
        <f>'Test-Still'!O141</f>
        <v>0</v>
      </c>
      <c r="AD143" s="140">
        <f>(Summary!$C$58*AA143+Summary!$C$59*AB143+Summary!$C$60*AC143)/Summary!$C$61</f>
        <v>0</v>
      </c>
      <c r="AE143" s="140">
        <f>'Test-Still'!P141</f>
        <v>0</v>
      </c>
      <c r="AF143" s="140">
        <f>'Test-Still'!Q141</f>
        <v>0</v>
      </c>
      <c r="AG143" s="140">
        <f>'Test-Still'!R141</f>
        <v>0</v>
      </c>
      <c r="AH143" s="140">
        <f>'Test-Still'!S141</f>
        <v>0</v>
      </c>
      <c r="AI143" s="140">
        <f>'Test-Still'!T141</f>
        <v>0</v>
      </c>
      <c r="AJ143" s="140">
        <f>'Test-Still'!U141</f>
        <v>0</v>
      </c>
      <c r="AK143" s="140">
        <f>'Test-Still'!V141</f>
        <v>0</v>
      </c>
      <c r="AL143" s="140">
        <f>'Test-Still'!W141</f>
        <v>0</v>
      </c>
      <c r="AM143" s="140">
        <f>'Test-Still'!X141</f>
        <v>0</v>
      </c>
      <c r="AN143" s="140">
        <f>10*LOG10(1/((Summary!$C$75/10^(AK143/10)+Summary!$C$76/10^(AL143/10)+Summary!$C$77/10^(AM143/10))/Summary!$C$78))</f>
        <v>0</v>
      </c>
      <c r="AO143" s="140">
        <f>'Test-Still'!Y141</f>
        <v>0</v>
      </c>
      <c r="AP143" s="140">
        <f>'Test-Still'!Z141</f>
        <v>0</v>
      </c>
      <c r="AQ143" s="141">
        <f t="shared" si="12"/>
        <v>0</v>
      </c>
      <c r="AR143" s="139" t="e">
        <f t="shared" si="13"/>
        <v>#DIV/0!</v>
      </c>
      <c r="AS143" s="140" t="e">
        <f t="shared" si="14"/>
        <v>#DIV/0!</v>
      </c>
      <c r="AT143" s="136"/>
      <c r="AU143" s="136"/>
      <c r="AV143" s="467"/>
      <c r="AW143" s="468"/>
      <c r="AX143" s="480"/>
      <c r="AY143" s="480"/>
      <c r="AZ143" s="497"/>
      <c r="BA143" s="497"/>
      <c r="BB143" s="480"/>
      <c r="BC143" s="468"/>
      <c r="BD143" s="476"/>
      <c r="BE143" s="468"/>
      <c r="BF143" s="476"/>
      <c r="BG143" s="469"/>
      <c r="BH143" s="476"/>
      <c r="BI143" s="469"/>
      <c r="BJ143" s="476"/>
      <c r="BK143" s="468"/>
      <c r="BL143" s="476"/>
      <c r="BM143" s="468"/>
      <c r="BN143" s="476"/>
      <c r="BO143" s="468"/>
      <c r="BP143" s="480"/>
      <c r="BQ143" s="480"/>
      <c r="BR143" s="480"/>
      <c r="BS143" s="480"/>
      <c r="BT143" s="476"/>
      <c r="BU143" s="463"/>
      <c r="BV143" s="465"/>
      <c r="BW143" s="463"/>
      <c r="BX143" s="465"/>
    </row>
    <row r="144" spans="1:76" ht="17" customHeight="1" x14ac:dyDescent="0.35">
      <c r="A144" s="516"/>
      <c r="B144" s="483"/>
      <c r="C144" s="520"/>
      <c r="D144" s="490"/>
      <c r="E144" s="493"/>
      <c r="F144" s="138">
        <v>31</v>
      </c>
      <c r="G144" s="139">
        <f>'Anchor-Still'!L142</f>
        <v>0</v>
      </c>
      <c r="H144" s="140">
        <f>'Anchor-Still'!M142</f>
        <v>0</v>
      </c>
      <c r="I144" s="140">
        <f>'Anchor-Still'!N142</f>
        <v>0</v>
      </c>
      <c r="J144" s="140">
        <f>'Anchor-Still'!O142</f>
        <v>0</v>
      </c>
      <c r="K144" s="140">
        <f>(Summary!$C$58*H144+Summary!$C$59*I144+Summary!$C$60*J144)/Summary!$C$61</f>
        <v>0</v>
      </c>
      <c r="L144" s="140">
        <f>'Anchor-Still'!P142</f>
        <v>0</v>
      </c>
      <c r="M144" s="140">
        <f>'Anchor-Still'!Q142</f>
        <v>0</v>
      </c>
      <c r="N144" s="140">
        <f>'Anchor-Still'!R142</f>
        <v>0</v>
      </c>
      <c r="O144" s="140">
        <f>'Anchor-Still'!S142</f>
        <v>0</v>
      </c>
      <c r="P144" s="140">
        <f>'Anchor-Still'!T142</f>
        <v>0</v>
      </c>
      <c r="Q144" s="140">
        <f>'Anchor-Still'!U142</f>
        <v>0</v>
      </c>
      <c r="R144" s="140">
        <f>'Anchor-Still'!V142</f>
        <v>0</v>
      </c>
      <c r="S144" s="140">
        <f>'Anchor-Still'!W142</f>
        <v>0</v>
      </c>
      <c r="T144" s="140">
        <f>'Anchor-Still'!X142</f>
        <v>0</v>
      </c>
      <c r="U144" s="140">
        <f>10*LOG10(1/((Summary!$C$75/10^(R144/10)+Summary!$C$76/10^(S144/10)+Summary!$C$77/10^(T144/10))/Summary!$C$78))</f>
        <v>0</v>
      </c>
      <c r="V144" s="140">
        <f>'Anchor-Still'!Y142</f>
        <v>0</v>
      </c>
      <c r="W144" s="140">
        <f>'Anchor-Still'!Z142</f>
        <v>0</v>
      </c>
      <c r="X144" s="141">
        <f t="shared" si="11"/>
        <v>0</v>
      </c>
      <c r="Y144" s="133"/>
      <c r="Z144" s="139">
        <f>'Test-Still'!L142</f>
        <v>0</v>
      </c>
      <c r="AA144" s="140">
        <f>'Test-Still'!M142</f>
        <v>0</v>
      </c>
      <c r="AB144" s="140">
        <f>'Test-Still'!N142</f>
        <v>0</v>
      </c>
      <c r="AC144" s="140">
        <f>'Test-Still'!O142</f>
        <v>0</v>
      </c>
      <c r="AD144" s="140">
        <f>(Summary!$C$58*AA144+Summary!$C$59*AB144+Summary!$C$60*AC144)/Summary!$C$61</f>
        <v>0</v>
      </c>
      <c r="AE144" s="140">
        <f>'Test-Still'!P142</f>
        <v>0</v>
      </c>
      <c r="AF144" s="140">
        <f>'Test-Still'!Q142</f>
        <v>0</v>
      </c>
      <c r="AG144" s="140">
        <f>'Test-Still'!R142</f>
        <v>0</v>
      </c>
      <c r="AH144" s="140">
        <f>'Test-Still'!S142</f>
        <v>0</v>
      </c>
      <c r="AI144" s="140">
        <f>'Test-Still'!T142</f>
        <v>0</v>
      </c>
      <c r="AJ144" s="140">
        <f>'Test-Still'!U142</f>
        <v>0</v>
      </c>
      <c r="AK144" s="140">
        <f>'Test-Still'!V142</f>
        <v>0</v>
      </c>
      <c r="AL144" s="140">
        <f>'Test-Still'!W142</f>
        <v>0</v>
      </c>
      <c r="AM144" s="140">
        <f>'Test-Still'!X142</f>
        <v>0</v>
      </c>
      <c r="AN144" s="140">
        <f>10*LOG10(1/((Summary!$C$75/10^(AK144/10)+Summary!$C$76/10^(AL144/10)+Summary!$C$77/10^(AM144/10))/Summary!$C$78))</f>
        <v>0</v>
      </c>
      <c r="AO144" s="140">
        <f>'Test-Still'!Y142</f>
        <v>0</v>
      </c>
      <c r="AP144" s="140">
        <f>'Test-Still'!Z142</f>
        <v>0</v>
      </c>
      <c r="AQ144" s="141">
        <f t="shared" si="12"/>
        <v>0</v>
      </c>
      <c r="AR144" s="139" t="e">
        <f t="shared" si="13"/>
        <v>#DIV/0!</v>
      </c>
      <c r="AS144" s="140" t="e">
        <f t="shared" si="14"/>
        <v>#DIV/0!</v>
      </c>
      <c r="AT144" s="136"/>
      <c r="AU144" s="136"/>
      <c r="AV144" s="467" t="s">
        <v>122</v>
      </c>
      <c r="AW144" s="468" t="e" cm="1">
        <f t="array" ref="AW144">bdRateExtend($G143:$G146,H143:H146,$Z143:$Z146,AA143:AA146)</f>
        <v>#VALUE!</v>
      </c>
      <c r="AX144" s="480"/>
      <c r="AY144" s="480"/>
      <c r="AZ144" s="497"/>
      <c r="BA144" s="497"/>
      <c r="BB144" s="480"/>
      <c r="BC144" s="468" t="e" cm="1">
        <f t="array" ref="BC144">bdRateExtend($G143:$G146,L143:L146,$Z143:$Z146,AE143:AE146)</f>
        <v>#VALUE!</v>
      </c>
      <c r="BD144" s="476"/>
      <c r="BE144" s="468" t="e" cm="1">
        <f t="array" ref="BE144">bdRateExtend($G143:$G146,M143:M146,$Z143:$Z146,AF143:AF146)</f>
        <v>#VALUE!</v>
      </c>
      <c r="BF144" s="476"/>
      <c r="BG144" s="469" t="e" cm="1">
        <f t="array" ref="BG144">bdRateExtend($G143:$G146,N143:N146,$Z143:$Z146,AG143:AG146,"None", FALSE,1)</f>
        <v>#VALUE!</v>
      </c>
      <c r="BH144" s="476"/>
      <c r="BI144" s="469" t="e" cm="1">
        <f t="array" ref="BI144">bdRateExtend($G143:$G146,O143:O146,$Z143:$Z146,AH143:AH146,"None", FALSE,1)</f>
        <v>#VALUE!</v>
      </c>
      <c r="BJ144" s="476"/>
      <c r="BK144" s="468" t="e" cm="1">
        <f t="array" ref="BK144">bdRateExtend($G143:$G146,P143:P146,$Z143:$Z146,AI143:AI146)</f>
        <v>#VALUE!</v>
      </c>
      <c r="BL144" s="476"/>
      <c r="BM144" s="468" t="e" cm="1">
        <f t="array" ref="BM144">bdRateExtend($G143:$G146,Q143:Q146,$Z143:$Z146,AJ143:AJ146)</f>
        <v>#VALUE!</v>
      </c>
      <c r="BN144" s="476"/>
      <c r="BO144" s="468" t="e" cm="1">
        <f t="array" ref="BO144">bdRateExtend($G143:$G146,R143:R146,$Z143:$Z146,AK143:AK146)</f>
        <v>#VALUE!</v>
      </c>
      <c r="BP144" s="480"/>
      <c r="BQ144" s="480"/>
      <c r="BR144" s="480"/>
      <c r="BS144" s="480"/>
      <c r="BT144" s="476"/>
      <c r="BU144" s="463" cm="1">
        <f t="array" ref="BU144">testVMAFRange($G143:$G146,N143:N146,$Z143:$Z146,AG143:AG146)</f>
        <v>0</v>
      </c>
      <c r="BV144" s="465"/>
      <c r="BW144" s="463" cm="1">
        <f t="array" ref="BW144">testVMAFRange($G143:$G146,O143:O146,$Z143:$Z146,AH143:AH146)</f>
        <v>0</v>
      </c>
      <c r="BX144" s="465"/>
    </row>
    <row r="145" spans="1:76" ht="17" customHeight="1" x14ac:dyDescent="0.35">
      <c r="A145" s="516"/>
      <c r="B145" s="483"/>
      <c r="C145" s="520"/>
      <c r="D145" s="490"/>
      <c r="E145" s="493"/>
      <c r="F145" s="138">
        <v>39</v>
      </c>
      <c r="G145" s="139">
        <f>'Anchor-Still'!L143</f>
        <v>0</v>
      </c>
      <c r="H145" s="140">
        <f>'Anchor-Still'!M143</f>
        <v>0</v>
      </c>
      <c r="I145" s="140">
        <f>'Anchor-Still'!N143</f>
        <v>0</v>
      </c>
      <c r="J145" s="140">
        <f>'Anchor-Still'!O143</f>
        <v>0</v>
      </c>
      <c r="K145" s="140">
        <f>(Summary!$C$58*H145+Summary!$C$59*I145+Summary!$C$60*J145)/Summary!$C$61</f>
        <v>0</v>
      </c>
      <c r="L145" s="140">
        <f>'Anchor-Still'!P143</f>
        <v>0</v>
      </c>
      <c r="M145" s="140">
        <f>'Anchor-Still'!Q143</f>
        <v>0</v>
      </c>
      <c r="N145" s="140">
        <f>'Anchor-Still'!R143</f>
        <v>0</v>
      </c>
      <c r="O145" s="140">
        <f>'Anchor-Still'!S143</f>
        <v>0</v>
      </c>
      <c r="P145" s="140">
        <f>'Anchor-Still'!T143</f>
        <v>0</v>
      </c>
      <c r="Q145" s="140">
        <f>'Anchor-Still'!U143</f>
        <v>0</v>
      </c>
      <c r="R145" s="140">
        <f>'Anchor-Still'!V143</f>
        <v>0</v>
      </c>
      <c r="S145" s="140">
        <f>'Anchor-Still'!W143</f>
        <v>0</v>
      </c>
      <c r="T145" s="140">
        <f>'Anchor-Still'!X143</f>
        <v>0</v>
      </c>
      <c r="U145" s="140">
        <f>10*LOG10(1/((Summary!$C$75/10^(R145/10)+Summary!$C$76/10^(S145/10)+Summary!$C$77/10^(T145/10))/Summary!$C$78))</f>
        <v>0</v>
      </c>
      <c r="V145" s="140">
        <f>'Anchor-Still'!Y143</f>
        <v>0</v>
      </c>
      <c r="W145" s="140">
        <f>'Anchor-Still'!Z143</f>
        <v>0</v>
      </c>
      <c r="X145" s="141">
        <f t="shared" si="11"/>
        <v>0</v>
      </c>
      <c r="Y145" s="133"/>
      <c r="Z145" s="139">
        <f>'Test-Still'!L143</f>
        <v>0</v>
      </c>
      <c r="AA145" s="140">
        <f>'Test-Still'!M143</f>
        <v>0</v>
      </c>
      <c r="AB145" s="140">
        <f>'Test-Still'!N143</f>
        <v>0</v>
      </c>
      <c r="AC145" s="140">
        <f>'Test-Still'!O143</f>
        <v>0</v>
      </c>
      <c r="AD145" s="140">
        <f>(Summary!$C$58*AA145+Summary!$C$59*AB145+Summary!$C$60*AC145)/Summary!$C$61</f>
        <v>0</v>
      </c>
      <c r="AE145" s="140">
        <f>'Test-Still'!P143</f>
        <v>0</v>
      </c>
      <c r="AF145" s="140">
        <f>'Test-Still'!Q143</f>
        <v>0</v>
      </c>
      <c r="AG145" s="140">
        <f>'Test-Still'!R143</f>
        <v>0</v>
      </c>
      <c r="AH145" s="140">
        <f>'Test-Still'!S143</f>
        <v>0</v>
      </c>
      <c r="AI145" s="140">
        <f>'Test-Still'!T143</f>
        <v>0</v>
      </c>
      <c r="AJ145" s="140">
        <f>'Test-Still'!U143</f>
        <v>0</v>
      </c>
      <c r="AK145" s="140">
        <f>'Test-Still'!V143</f>
        <v>0</v>
      </c>
      <c r="AL145" s="140">
        <f>'Test-Still'!W143</f>
        <v>0</v>
      </c>
      <c r="AM145" s="140">
        <f>'Test-Still'!X143</f>
        <v>0</v>
      </c>
      <c r="AN145" s="140">
        <f>10*LOG10(1/((Summary!$C$75/10^(AK145/10)+Summary!$C$76/10^(AL145/10)+Summary!$C$77/10^(AM145/10))/Summary!$C$78))</f>
        <v>0</v>
      </c>
      <c r="AO145" s="140">
        <f>'Test-Still'!Y143</f>
        <v>0</v>
      </c>
      <c r="AP145" s="140">
        <f>'Test-Still'!Z143</f>
        <v>0</v>
      </c>
      <c r="AQ145" s="141">
        <f t="shared" si="12"/>
        <v>0</v>
      </c>
      <c r="AR145" s="139" t="e">
        <f t="shared" si="13"/>
        <v>#DIV/0!</v>
      </c>
      <c r="AS145" s="140" t="e">
        <f t="shared" si="14"/>
        <v>#DIV/0!</v>
      </c>
      <c r="AT145" s="136"/>
      <c r="AU145" s="136"/>
      <c r="AV145" s="467"/>
      <c r="AW145" s="468"/>
      <c r="AX145" s="480"/>
      <c r="AY145" s="480"/>
      <c r="AZ145" s="497"/>
      <c r="BA145" s="497"/>
      <c r="BB145" s="480"/>
      <c r="BC145" s="468"/>
      <c r="BD145" s="476"/>
      <c r="BE145" s="468"/>
      <c r="BF145" s="476"/>
      <c r="BG145" s="469"/>
      <c r="BH145" s="476"/>
      <c r="BI145" s="469"/>
      <c r="BJ145" s="476"/>
      <c r="BK145" s="468"/>
      <c r="BL145" s="476"/>
      <c r="BM145" s="468"/>
      <c r="BN145" s="476"/>
      <c r="BO145" s="468"/>
      <c r="BP145" s="480"/>
      <c r="BQ145" s="480"/>
      <c r="BR145" s="480"/>
      <c r="BS145" s="480"/>
      <c r="BT145" s="476"/>
      <c r="BU145" s="463"/>
      <c r="BV145" s="465"/>
      <c r="BW145" s="463"/>
      <c r="BX145" s="465"/>
    </row>
    <row r="146" spans="1:76" ht="17" customHeight="1" x14ac:dyDescent="0.35">
      <c r="A146" s="516"/>
      <c r="B146" s="483"/>
      <c r="C146" s="520"/>
      <c r="D146" s="490"/>
      <c r="E146" s="493"/>
      <c r="F146" s="138">
        <v>47</v>
      </c>
      <c r="G146" s="139">
        <f>'Anchor-Still'!L144</f>
        <v>0</v>
      </c>
      <c r="H146" s="140">
        <f>'Anchor-Still'!M144</f>
        <v>0</v>
      </c>
      <c r="I146" s="140">
        <f>'Anchor-Still'!N144</f>
        <v>0</v>
      </c>
      <c r="J146" s="140">
        <f>'Anchor-Still'!O144</f>
        <v>0</v>
      </c>
      <c r="K146" s="140">
        <f>(Summary!$C$58*H146+Summary!$C$59*I146+Summary!$C$60*J146)/Summary!$C$61</f>
        <v>0</v>
      </c>
      <c r="L146" s="140">
        <f>'Anchor-Still'!P144</f>
        <v>0</v>
      </c>
      <c r="M146" s="140">
        <f>'Anchor-Still'!Q144</f>
        <v>0</v>
      </c>
      <c r="N146" s="140">
        <f>'Anchor-Still'!R144</f>
        <v>0</v>
      </c>
      <c r="O146" s="140">
        <f>'Anchor-Still'!S144</f>
        <v>0</v>
      </c>
      <c r="P146" s="140">
        <f>'Anchor-Still'!T144</f>
        <v>0</v>
      </c>
      <c r="Q146" s="140">
        <f>'Anchor-Still'!U144</f>
        <v>0</v>
      </c>
      <c r="R146" s="140">
        <f>'Anchor-Still'!V144</f>
        <v>0</v>
      </c>
      <c r="S146" s="140">
        <f>'Anchor-Still'!W144</f>
        <v>0</v>
      </c>
      <c r="T146" s="140">
        <f>'Anchor-Still'!X144</f>
        <v>0</v>
      </c>
      <c r="U146" s="140">
        <f>10*LOG10(1/((Summary!$C$75/10^(R146/10)+Summary!$C$76/10^(S146/10)+Summary!$C$77/10^(T146/10))/Summary!$C$78))</f>
        <v>0</v>
      </c>
      <c r="V146" s="140">
        <f>'Anchor-Still'!Y144</f>
        <v>0</v>
      </c>
      <c r="W146" s="140">
        <f>'Anchor-Still'!Z144</f>
        <v>0</v>
      </c>
      <c r="X146" s="141">
        <f t="shared" si="11"/>
        <v>0</v>
      </c>
      <c r="Y146" s="133"/>
      <c r="Z146" s="139">
        <f>'Test-Still'!L144</f>
        <v>0</v>
      </c>
      <c r="AA146" s="140">
        <f>'Test-Still'!M144</f>
        <v>0</v>
      </c>
      <c r="AB146" s="140">
        <f>'Test-Still'!N144</f>
        <v>0</v>
      </c>
      <c r="AC146" s="140">
        <f>'Test-Still'!O144</f>
        <v>0</v>
      </c>
      <c r="AD146" s="140">
        <f>(Summary!$C$58*AA146+Summary!$C$59*AB146+Summary!$C$60*AC146)/Summary!$C$61</f>
        <v>0</v>
      </c>
      <c r="AE146" s="140">
        <f>'Test-Still'!P144</f>
        <v>0</v>
      </c>
      <c r="AF146" s="140">
        <f>'Test-Still'!Q144</f>
        <v>0</v>
      </c>
      <c r="AG146" s="140">
        <f>'Test-Still'!R144</f>
        <v>0</v>
      </c>
      <c r="AH146" s="140">
        <f>'Test-Still'!S144</f>
        <v>0</v>
      </c>
      <c r="AI146" s="140">
        <f>'Test-Still'!T144</f>
        <v>0</v>
      </c>
      <c r="AJ146" s="140">
        <f>'Test-Still'!U144</f>
        <v>0</v>
      </c>
      <c r="AK146" s="140">
        <f>'Test-Still'!V144</f>
        <v>0</v>
      </c>
      <c r="AL146" s="140">
        <f>'Test-Still'!W144</f>
        <v>0</v>
      </c>
      <c r="AM146" s="140">
        <f>'Test-Still'!X144</f>
        <v>0</v>
      </c>
      <c r="AN146" s="140">
        <f>10*LOG10(1/((Summary!$C$75/10^(AK146/10)+Summary!$C$76/10^(AL146/10)+Summary!$C$77/10^(AM146/10))/Summary!$C$78))</f>
        <v>0</v>
      </c>
      <c r="AO146" s="140">
        <f>'Test-Still'!Y144</f>
        <v>0</v>
      </c>
      <c r="AP146" s="140">
        <f>'Test-Still'!Z144</f>
        <v>0</v>
      </c>
      <c r="AQ146" s="141">
        <f t="shared" si="12"/>
        <v>0</v>
      </c>
      <c r="AR146" s="139" t="e">
        <f t="shared" si="13"/>
        <v>#DIV/0!</v>
      </c>
      <c r="AS146" s="140" t="e">
        <f t="shared" si="14"/>
        <v>#DIV/0!</v>
      </c>
      <c r="AT146" s="136"/>
      <c r="AU146" s="136"/>
      <c r="AV146" s="467" t="s">
        <v>123</v>
      </c>
      <c r="AW146" s="468" t="e" cm="1">
        <f t="array" ref="AW146">bdRateExtend($G144:$G147,H144:H147,$Z144:$Z147,AA144:AA147)</f>
        <v>#VALUE!</v>
      </c>
      <c r="AX146" s="480"/>
      <c r="AY146" s="480"/>
      <c r="AZ146" s="497"/>
      <c r="BA146" s="497"/>
      <c r="BB146" s="480"/>
      <c r="BC146" s="468" t="e" cm="1">
        <f t="array" ref="BC146">bdRateExtend($G144:$G147,L144:L147,$Z144:$Z147,AE144:AE147)</f>
        <v>#VALUE!</v>
      </c>
      <c r="BD146" s="476"/>
      <c r="BE146" s="468" t="e" cm="1">
        <f t="array" ref="BE146">bdRateExtend($G144:$G147,M144:M147,$Z144:$Z147,AF144:AF147)</f>
        <v>#VALUE!</v>
      </c>
      <c r="BF146" s="476"/>
      <c r="BG146" s="469" t="e" cm="1">
        <f t="array" ref="BG146">bdRateExtend($G144:$G147,N144:N147,$Z144:$Z147,AG144:AG147,"None", FALSE,1)</f>
        <v>#VALUE!</v>
      </c>
      <c r="BH146" s="476"/>
      <c r="BI146" s="469" t="e" cm="1">
        <f t="array" ref="BI146">bdRateExtend($G144:$G147,O144:O147,$Z144:$Z147,AH144:AH147,"None", FALSE,1)</f>
        <v>#VALUE!</v>
      </c>
      <c r="BJ146" s="476"/>
      <c r="BK146" s="468" t="e" cm="1">
        <f t="array" ref="BK146">bdRateExtend($G144:$G147,P144:P147,$Z144:$Z147,AI144:AI147)</f>
        <v>#VALUE!</v>
      </c>
      <c r="BL146" s="476"/>
      <c r="BM146" s="468" t="e" cm="1">
        <f t="array" ref="BM146">bdRateExtend($G144:$G147,Q144:Q147,$Z144:$Z147,AJ144:AJ147)</f>
        <v>#VALUE!</v>
      </c>
      <c r="BN146" s="476"/>
      <c r="BO146" s="468" t="e" cm="1">
        <f t="array" ref="BO146">bdRateExtend($G144:$G147,R144:R147,$Z144:$Z147,AK144:AK147)</f>
        <v>#VALUE!</v>
      </c>
      <c r="BP146" s="480"/>
      <c r="BQ146" s="480"/>
      <c r="BR146" s="480"/>
      <c r="BS146" s="480"/>
      <c r="BT146" s="476"/>
      <c r="BU146" s="463" cm="1">
        <f t="array" ref="BU146">testVMAFRange($G144:$G147,N144:N147,$Z144:$Z147,AG144:AG147)</f>
        <v>0</v>
      </c>
      <c r="BV146" s="465"/>
      <c r="BW146" s="463" cm="1">
        <f t="array" ref="BW146">testVMAFRange($G144:$G147,O144:O147,$Z144:$Z147,AH144:AH147)</f>
        <v>0</v>
      </c>
      <c r="BX146" s="465"/>
    </row>
    <row r="147" spans="1:76" ht="17" customHeight="1" thickBot="1" x14ac:dyDescent="0.4">
      <c r="A147" s="516"/>
      <c r="B147" s="518"/>
      <c r="C147" s="521"/>
      <c r="D147" s="522"/>
      <c r="E147" s="523"/>
      <c r="F147" s="144">
        <v>55</v>
      </c>
      <c r="G147" s="145">
        <f>'Anchor-Still'!L145</f>
        <v>0</v>
      </c>
      <c r="H147" s="146">
        <f>'Anchor-Still'!M145</f>
        <v>0</v>
      </c>
      <c r="I147" s="146">
        <f>'Anchor-Still'!N145</f>
        <v>0</v>
      </c>
      <c r="J147" s="146">
        <f>'Anchor-Still'!O145</f>
        <v>0</v>
      </c>
      <c r="K147" s="146">
        <f>(Summary!$C$58*H147+Summary!$C$59*I147+Summary!$C$60*J147)/Summary!$C$61</f>
        <v>0</v>
      </c>
      <c r="L147" s="146">
        <f>'Anchor-Still'!P145</f>
        <v>0</v>
      </c>
      <c r="M147" s="146">
        <f>'Anchor-Still'!Q145</f>
        <v>0</v>
      </c>
      <c r="N147" s="146">
        <f>'Anchor-Still'!R145</f>
        <v>0</v>
      </c>
      <c r="O147" s="146">
        <f>'Anchor-Still'!S145</f>
        <v>0</v>
      </c>
      <c r="P147" s="146">
        <f>'Anchor-Still'!T145</f>
        <v>0</v>
      </c>
      <c r="Q147" s="146">
        <f>'Anchor-Still'!U145</f>
        <v>0</v>
      </c>
      <c r="R147" s="146">
        <f>'Anchor-Still'!V145</f>
        <v>0</v>
      </c>
      <c r="S147" s="146">
        <f>'Anchor-Still'!W145</f>
        <v>0</v>
      </c>
      <c r="T147" s="146">
        <f>'Anchor-Still'!X145</f>
        <v>0</v>
      </c>
      <c r="U147" s="146">
        <f>10*LOG10(1/((Summary!$C$75/10^(R147/10)+Summary!$C$76/10^(S147/10)+Summary!$C$77/10^(T147/10))/Summary!$C$78))</f>
        <v>0</v>
      </c>
      <c r="V147" s="146">
        <f>'Anchor-Still'!Y145</f>
        <v>0</v>
      </c>
      <c r="W147" s="146">
        <f>'Anchor-Still'!Z145</f>
        <v>0</v>
      </c>
      <c r="X147" s="147">
        <f t="shared" si="11"/>
        <v>0</v>
      </c>
      <c r="Y147" s="133"/>
      <c r="Z147" s="145">
        <f>'Test-Still'!L145</f>
        <v>0</v>
      </c>
      <c r="AA147" s="146">
        <f>'Test-Still'!M145</f>
        <v>0</v>
      </c>
      <c r="AB147" s="146">
        <f>'Test-Still'!N145</f>
        <v>0</v>
      </c>
      <c r="AC147" s="146">
        <f>'Test-Still'!O145</f>
        <v>0</v>
      </c>
      <c r="AD147" s="146">
        <f>(Summary!$C$58*AA147+Summary!$C$59*AB147+Summary!$C$60*AC147)/Summary!$C$61</f>
        <v>0</v>
      </c>
      <c r="AE147" s="146">
        <f>'Test-Still'!P145</f>
        <v>0</v>
      </c>
      <c r="AF147" s="146">
        <f>'Test-Still'!Q145</f>
        <v>0</v>
      </c>
      <c r="AG147" s="146">
        <f>'Test-Still'!R145</f>
        <v>0</v>
      </c>
      <c r="AH147" s="146">
        <f>'Test-Still'!S145</f>
        <v>0</v>
      </c>
      <c r="AI147" s="146">
        <f>'Test-Still'!T145</f>
        <v>0</v>
      </c>
      <c r="AJ147" s="146">
        <f>'Test-Still'!U145</f>
        <v>0</v>
      </c>
      <c r="AK147" s="146">
        <f>'Test-Still'!V145</f>
        <v>0</v>
      </c>
      <c r="AL147" s="146">
        <f>'Test-Still'!W145</f>
        <v>0</v>
      </c>
      <c r="AM147" s="146">
        <f>'Test-Still'!X145</f>
        <v>0</v>
      </c>
      <c r="AN147" s="146">
        <f>10*LOG10(1/((Summary!$C$75/10^(AK147/10)+Summary!$C$76/10^(AL147/10)+Summary!$C$77/10^(AM147/10))/Summary!$C$78))</f>
        <v>0</v>
      </c>
      <c r="AO147" s="146">
        <f>'Test-Still'!Y145</f>
        <v>0</v>
      </c>
      <c r="AP147" s="146">
        <f>'Test-Still'!Z145</f>
        <v>0</v>
      </c>
      <c r="AQ147" s="147">
        <f t="shared" si="12"/>
        <v>0</v>
      </c>
      <c r="AR147" s="145" t="e">
        <f t="shared" si="13"/>
        <v>#DIV/0!</v>
      </c>
      <c r="AS147" s="146" t="e">
        <f t="shared" si="14"/>
        <v>#DIV/0!</v>
      </c>
      <c r="AT147" s="136"/>
      <c r="AU147" s="136"/>
      <c r="AV147" s="470"/>
      <c r="AW147" s="471"/>
      <c r="AX147" s="481"/>
      <c r="AY147" s="481"/>
      <c r="AZ147" s="498"/>
      <c r="BA147" s="498"/>
      <c r="BB147" s="481"/>
      <c r="BC147" s="471"/>
      <c r="BD147" s="477"/>
      <c r="BE147" s="471"/>
      <c r="BF147" s="477"/>
      <c r="BG147" s="472"/>
      <c r="BH147" s="477"/>
      <c r="BI147" s="472"/>
      <c r="BJ147" s="477"/>
      <c r="BK147" s="471"/>
      <c r="BL147" s="477"/>
      <c r="BM147" s="471"/>
      <c r="BN147" s="477"/>
      <c r="BO147" s="471"/>
      <c r="BP147" s="481"/>
      <c r="BQ147" s="481"/>
      <c r="BR147" s="481"/>
      <c r="BS147" s="481"/>
      <c r="BT147" s="477"/>
      <c r="BU147" s="473"/>
      <c r="BV147" s="466"/>
      <c r="BW147" s="473"/>
      <c r="BX147" s="466"/>
    </row>
    <row r="148" spans="1:76" ht="17" customHeight="1" x14ac:dyDescent="0.35">
      <c r="A148" s="516"/>
      <c r="B148" s="482" t="s">
        <v>223</v>
      </c>
      <c r="C148" s="519" t="s">
        <v>184</v>
      </c>
      <c r="D148" s="489"/>
      <c r="E148" s="492">
        <v>8</v>
      </c>
      <c r="F148" s="129">
        <v>15</v>
      </c>
      <c r="G148" s="130">
        <f>'Anchor-Still'!L146</f>
        <v>0</v>
      </c>
      <c r="H148" s="131">
        <f>'Anchor-Still'!M146</f>
        <v>0</v>
      </c>
      <c r="I148" s="131">
        <f>'Anchor-Still'!N146</f>
        <v>0</v>
      </c>
      <c r="J148" s="131">
        <f>'Anchor-Still'!O146</f>
        <v>0</v>
      </c>
      <c r="K148" s="131">
        <f>(Summary!$C$58*H148+Summary!$C$59*I148+Summary!$C$60*J148)/Summary!$C$61</f>
        <v>0</v>
      </c>
      <c r="L148" s="131">
        <f>'Anchor-Still'!P146</f>
        <v>0</v>
      </c>
      <c r="M148" s="131">
        <f>'Anchor-Still'!Q146</f>
        <v>0</v>
      </c>
      <c r="N148" s="131">
        <f>'Anchor-Still'!R146</f>
        <v>0</v>
      </c>
      <c r="O148" s="131">
        <f>'Anchor-Still'!S146</f>
        <v>0</v>
      </c>
      <c r="P148" s="131">
        <f>'Anchor-Still'!T146</f>
        <v>0</v>
      </c>
      <c r="Q148" s="131">
        <f>'Anchor-Still'!U146</f>
        <v>0</v>
      </c>
      <c r="R148" s="131">
        <f>'Anchor-Still'!V146</f>
        <v>0</v>
      </c>
      <c r="S148" s="131">
        <f>'Anchor-Still'!W146</f>
        <v>0</v>
      </c>
      <c r="T148" s="131">
        <f>'Anchor-Still'!X146</f>
        <v>0</v>
      </c>
      <c r="U148" s="131">
        <f>10*LOG10(1/((Summary!$C$75/10^(R148/10)+Summary!$C$76/10^(S148/10)+Summary!$C$77/10^(T148/10))/Summary!$C$78))</f>
        <v>0</v>
      </c>
      <c r="V148" s="131">
        <f>'Anchor-Still'!Y146</f>
        <v>0</v>
      </c>
      <c r="W148" s="131">
        <f>'Anchor-Still'!Z146</f>
        <v>0</v>
      </c>
      <c r="X148" s="132">
        <f t="shared" si="11"/>
        <v>0</v>
      </c>
      <c r="Y148" s="133"/>
      <c r="Z148" s="130">
        <f>'Test-Still'!L146</f>
        <v>0</v>
      </c>
      <c r="AA148" s="131">
        <f>'Test-Still'!M146</f>
        <v>0</v>
      </c>
      <c r="AB148" s="131">
        <f>'Test-Still'!N146</f>
        <v>0</v>
      </c>
      <c r="AC148" s="131">
        <f>'Test-Still'!O146</f>
        <v>0</v>
      </c>
      <c r="AD148" s="131">
        <f>(Summary!$C$58*AA148+Summary!$C$59*AB148+Summary!$C$60*AC148)/Summary!$C$61</f>
        <v>0</v>
      </c>
      <c r="AE148" s="131">
        <f>'Test-Still'!P146</f>
        <v>0</v>
      </c>
      <c r="AF148" s="131">
        <f>'Test-Still'!Q146</f>
        <v>0</v>
      </c>
      <c r="AG148" s="131">
        <f>'Test-Still'!R146</f>
        <v>0</v>
      </c>
      <c r="AH148" s="131">
        <f>'Test-Still'!S146</f>
        <v>0</v>
      </c>
      <c r="AI148" s="131">
        <f>'Test-Still'!T146</f>
        <v>0</v>
      </c>
      <c r="AJ148" s="131">
        <f>'Test-Still'!U146</f>
        <v>0</v>
      </c>
      <c r="AK148" s="131">
        <f>'Test-Still'!V146</f>
        <v>0</v>
      </c>
      <c r="AL148" s="131">
        <f>'Test-Still'!W146</f>
        <v>0</v>
      </c>
      <c r="AM148" s="131">
        <f>'Test-Still'!X146</f>
        <v>0</v>
      </c>
      <c r="AN148" s="131">
        <f>10*LOG10(1/((Summary!$C$75/10^(AK148/10)+Summary!$C$76/10^(AL148/10)+Summary!$C$77/10^(AM148/10))/Summary!$C$78))</f>
        <v>0</v>
      </c>
      <c r="AO148" s="131">
        <f>'Test-Still'!Y146</f>
        <v>0</v>
      </c>
      <c r="AP148" s="131">
        <f>'Test-Still'!Z146</f>
        <v>0</v>
      </c>
      <c r="AQ148" s="132">
        <f t="shared" si="12"/>
        <v>0</v>
      </c>
      <c r="AR148" s="130" t="e">
        <f t="shared" si="13"/>
        <v>#DIV/0!</v>
      </c>
      <c r="AS148" s="131" t="e">
        <f t="shared" si="14"/>
        <v>#DIV/0!</v>
      </c>
      <c r="AT148" s="136"/>
      <c r="AU148" s="136"/>
      <c r="AV148" s="495" t="s">
        <v>121</v>
      </c>
      <c r="AW148" s="478" t="e" cm="1">
        <f t="array" ref="AW148">bdRateExtend($G148:$G151,H148:H151,$Z148:$Z151,AA148:AA151)</f>
        <v>#VALUE!</v>
      </c>
      <c r="AX148" s="479" t="e" cm="1">
        <f t="array" ref="AX148">bdRateExtend($G148:$G153,H148:H153,$Z148:$Z153,AA148:AA153)</f>
        <v>#VALUE!</v>
      </c>
      <c r="AY148" s="479" t="e" cm="1">
        <f t="array" ref="AY148">bdRateExtend($G148:$G153,I148:I153,$Z148:$Z153,AB148:AB153)</f>
        <v>#VALUE!</v>
      </c>
      <c r="AZ148" s="496" t="e" cm="1">
        <f t="array" ref="AZ148">bdRateExtend($G148:$G153,J148:J153,$Z148:$Z153,AC148:AC153)</f>
        <v>#VALUE!</v>
      </c>
      <c r="BA148" s="496" t="e" cm="1">
        <f t="array" ref="BA148">bdRateExtend($G148:$G153,K148:K153,$Z148:$Z153,AD148:AD153)</f>
        <v>#VALUE!</v>
      </c>
      <c r="BB148" s="479" t="e">
        <f>(Summary!$C$89*AX148+Summary!$C$90*AY148+Summary!$C$91*AZ148)/Summary!$C$92</f>
        <v>#VALUE!</v>
      </c>
      <c r="BC148" s="478" t="e" cm="1">
        <f t="array" ref="BC148">bdRateExtend($G148:$G151,L148:L151,$Z148:$Z151,AE148:AE151)</f>
        <v>#VALUE!</v>
      </c>
      <c r="BD148" s="475" t="e" cm="1">
        <f t="array" ref="BD148">bdRateExtend($G148:$G153,L148:L153,$Z148:$Z153,AE148:AE153)</f>
        <v>#VALUE!</v>
      </c>
      <c r="BE148" s="478" t="e" cm="1">
        <f t="array" ref="BE148">bdRateExtend($G148:$G151,M148:M151,$Z148:$Z151,AF148:AF151)</f>
        <v>#VALUE!</v>
      </c>
      <c r="BF148" s="475" t="e" cm="1">
        <f t="array" ref="BF148">bdRateExtend($G148:$G153,M148:M153,$Z148:$Z153,AF148:AF153)</f>
        <v>#VALUE!</v>
      </c>
      <c r="BG148" s="474" t="e" cm="1">
        <f t="array" ref="BG148">bdRateExtend($G148:$G151,N148:N151,$Z148:$Z151,AG148:AG151,"None", FALSE,1)</f>
        <v>#VALUE!</v>
      </c>
      <c r="BH148" s="475" t="e" cm="1">
        <f t="array" ref="BH148">bdRateExtend($G148:$G153,N148:N153,$Z148:$Z153,AG148:AG153,"None", FALSE,1)</f>
        <v>#VALUE!</v>
      </c>
      <c r="BI148" s="474" t="e" cm="1">
        <f t="array" ref="BI148">bdRateExtend($G148:$G151,O148:O151,$Z148:$Z151,AH148:AH151,"None", FALSE,1)</f>
        <v>#VALUE!</v>
      </c>
      <c r="BJ148" s="475" t="e" cm="1">
        <f t="array" ref="BJ148">bdRateExtend($G148:$G153,O148:O153,$Z148:$Z153,AH148:AH153,"None", FALSE,1)</f>
        <v>#VALUE!</v>
      </c>
      <c r="BK148" s="478" t="e" cm="1">
        <f t="array" ref="BK148">bdRateExtend($G148:$G151,P148:P151,$Z148:$Z151,AI148:AI151)</f>
        <v>#VALUE!</v>
      </c>
      <c r="BL148" s="475" t="e" cm="1">
        <f t="array" ref="BL148">bdRateExtend($G148:$G153,P148:P153,$Z148:$Z153,AI148:AI153)</f>
        <v>#VALUE!</v>
      </c>
      <c r="BM148" s="478" t="e" cm="1">
        <f t="array" ref="BM148">bdRateExtend($G148:$G151,Q148:Q151,$Z148:$Z151,AJ148:AJ151)</f>
        <v>#VALUE!</v>
      </c>
      <c r="BN148" s="475" t="e" cm="1">
        <f t="array" ref="BN148">bdRateExtend($G148:$G153,Q148:Q153,$Z148:$Z153,AJ148:AJ153)</f>
        <v>#VALUE!</v>
      </c>
      <c r="BO148" s="478" t="e" cm="1">
        <f t="array" ref="BO148">bdRateExtend($G148:$G151,R148:R151,$Z148:$Z151,AK148:AK151)</f>
        <v>#VALUE!</v>
      </c>
      <c r="BP148" s="479" t="e" cm="1">
        <f t="array" ref="BP148">bdRateExtend($G148:$G153,R148:R153,$Z148:$Z153,AK148:AK153)</f>
        <v>#VALUE!</v>
      </c>
      <c r="BQ148" s="479" t="e" cm="1">
        <f t="array" ref="BQ148">bdRateExtend($G148:$G153,S148:S153,$Z148:$Z153,AL148:AL153)</f>
        <v>#VALUE!</v>
      </c>
      <c r="BR148" s="479" t="e" cm="1">
        <f t="array" ref="BR148">bdRateExtend($G148:$G153,T148:T153,$Z148:$Z153,AM148:AM153)</f>
        <v>#VALUE!</v>
      </c>
      <c r="BS148" s="479" t="e" cm="1">
        <f t="array" ref="BS148">bdRateExtend($G148:$G153,U148:U153,$Z148:$Z153,AN148:AN153)</f>
        <v>#VALUE!</v>
      </c>
      <c r="BT148" s="576" t="e">
        <f>(Summary!$C$103*BP148+Summary!$C$104*BQ148+Summary!$C$105*BR148)/Summary!$C$106</f>
        <v>#VALUE!</v>
      </c>
      <c r="BU148" s="462" cm="1">
        <f t="array" ref="BU148">testVMAFRange($G148:$G151,N148:N151,$Z148:$Z151,AG148:AG151)</f>
        <v>0</v>
      </c>
      <c r="BV148" s="464" cm="1">
        <f t="array" ref="BV148">testVMAFRange($G148:$G153,N148:N153,$Z148:$Z153,AG148:AG153)</f>
        <v>0</v>
      </c>
      <c r="BW148" s="462" cm="1">
        <f t="array" ref="BW148">testVMAFRange($G148:$G151,O148:O151,$Z148:$Z151,AH148:AH151)</f>
        <v>0</v>
      </c>
      <c r="BX148" s="464" cm="1">
        <f t="array" ref="BX148">testVMAFRange($G148:$G153,O148:O153,$Z148:$Z153,AH148:AH153)</f>
        <v>0</v>
      </c>
    </row>
    <row r="149" spans="1:76" ht="17" customHeight="1" x14ac:dyDescent="0.35">
      <c r="A149" s="516"/>
      <c r="B149" s="483"/>
      <c r="C149" s="520"/>
      <c r="D149" s="490"/>
      <c r="E149" s="493"/>
      <c r="F149" s="138">
        <v>23</v>
      </c>
      <c r="G149" s="139">
        <f>'Anchor-Still'!L147</f>
        <v>0</v>
      </c>
      <c r="H149" s="140">
        <f>'Anchor-Still'!M147</f>
        <v>0</v>
      </c>
      <c r="I149" s="140">
        <f>'Anchor-Still'!N147</f>
        <v>0</v>
      </c>
      <c r="J149" s="140">
        <f>'Anchor-Still'!O147</f>
        <v>0</v>
      </c>
      <c r="K149" s="140">
        <f>(Summary!$C$58*H149+Summary!$C$59*I149+Summary!$C$60*J149)/Summary!$C$61</f>
        <v>0</v>
      </c>
      <c r="L149" s="140">
        <f>'Anchor-Still'!P147</f>
        <v>0</v>
      </c>
      <c r="M149" s="140">
        <f>'Anchor-Still'!Q147</f>
        <v>0</v>
      </c>
      <c r="N149" s="140">
        <f>'Anchor-Still'!R147</f>
        <v>0</v>
      </c>
      <c r="O149" s="140">
        <f>'Anchor-Still'!S147</f>
        <v>0</v>
      </c>
      <c r="P149" s="140">
        <f>'Anchor-Still'!T147</f>
        <v>0</v>
      </c>
      <c r="Q149" s="140">
        <f>'Anchor-Still'!U147</f>
        <v>0</v>
      </c>
      <c r="R149" s="140">
        <f>'Anchor-Still'!V147</f>
        <v>0</v>
      </c>
      <c r="S149" s="140">
        <f>'Anchor-Still'!W147</f>
        <v>0</v>
      </c>
      <c r="T149" s="140">
        <f>'Anchor-Still'!X147</f>
        <v>0</v>
      </c>
      <c r="U149" s="140">
        <f>10*LOG10(1/((Summary!$C$75/10^(R149/10)+Summary!$C$76/10^(S149/10)+Summary!$C$77/10^(T149/10))/Summary!$C$78))</f>
        <v>0</v>
      </c>
      <c r="V149" s="140">
        <f>'Anchor-Still'!Y147</f>
        <v>0</v>
      </c>
      <c r="W149" s="140">
        <f>'Anchor-Still'!Z147</f>
        <v>0</v>
      </c>
      <c r="X149" s="141">
        <f t="shared" si="11"/>
        <v>0</v>
      </c>
      <c r="Y149" s="133"/>
      <c r="Z149" s="139">
        <f>'Test-Still'!L147</f>
        <v>0</v>
      </c>
      <c r="AA149" s="140">
        <f>'Test-Still'!M147</f>
        <v>0</v>
      </c>
      <c r="AB149" s="140">
        <f>'Test-Still'!N147</f>
        <v>0</v>
      </c>
      <c r="AC149" s="140">
        <f>'Test-Still'!O147</f>
        <v>0</v>
      </c>
      <c r="AD149" s="140">
        <f>(Summary!$C$58*AA149+Summary!$C$59*AB149+Summary!$C$60*AC149)/Summary!$C$61</f>
        <v>0</v>
      </c>
      <c r="AE149" s="140">
        <f>'Test-Still'!P147</f>
        <v>0</v>
      </c>
      <c r="AF149" s="140">
        <f>'Test-Still'!Q147</f>
        <v>0</v>
      </c>
      <c r="AG149" s="140">
        <f>'Test-Still'!R147</f>
        <v>0</v>
      </c>
      <c r="AH149" s="140">
        <f>'Test-Still'!S147</f>
        <v>0</v>
      </c>
      <c r="AI149" s="140">
        <f>'Test-Still'!T147</f>
        <v>0</v>
      </c>
      <c r="AJ149" s="140">
        <f>'Test-Still'!U147</f>
        <v>0</v>
      </c>
      <c r="AK149" s="140">
        <f>'Test-Still'!V147</f>
        <v>0</v>
      </c>
      <c r="AL149" s="140">
        <f>'Test-Still'!W147</f>
        <v>0</v>
      </c>
      <c r="AM149" s="140">
        <f>'Test-Still'!X147</f>
        <v>0</v>
      </c>
      <c r="AN149" s="140">
        <f>10*LOG10(1/((Summary!$C$75/10^(AK149/10)+Summary!$C$76/10^(AL149/10)+Summary!$C$77/10^(AM149/10))/Summary!$C$78))</f>
        <v>0</v>
      </c>
      <c r="AO149" s="140">
        <f>'Test-Still'!Y147</f>
        <v>0</v>
      </c>
      <c r="AP149" s="140">
        <f>'Test-Still'!Z147</f>
        <v>0</v>
      </c>
      <c r="AQ149" s="141">
        <f t="shared" si="12"/>
        <v>0</v>
      </c>
      <c r="AR149" s="139" t="e">
        <f t="shared" si="13"/>
        <v>#DIV/0!</v>
      </c>
      <c r="AS149" s="140" t="e">
        <f t="shared" si="14"/>
        <v>#DIV/0!</v>
      </c>
      <c r="AT149" s="136"/>
      <c r="AU149" s="136"/>
      <c r="AV149" s="467"/>
      <c r="AW149" s="468"/>
      <c r="AX149" s="480"/>
      <c r="AY149" s="480"/>
      <c r="AZ149" s="497"/>
      <c r="BA149" s="497"/>
      <c r="BB149" s="480"/>
      <c r="BC149" s="468"/>
      <c r="BD149" s="476"/>
      <c r="BE149" s="468"/>
      <c r="BF149" s="476"/>
      <c r="BG149" s="469"/>
      <c r="BH149" s="476"/>
      <c r="BI149" s="469"/>
      <c r="BJ149" s="476"/>
      <c r="BK149" s="468"/>
      <c r="BL149" s="476"/>
      <c r="BM149" s="468"/>
      <c r="BN149" s="476"/>
      <c r="BO149" s="468"/>
      <c r="BP149" s="480"/>
      <c r="BQ149" s="480"/>
      <c r="BR149" s="480"/>
      <c r="BS149" s="480"/>
      <c r="BT149" s="476"/>
      <c r="BU149" s="463"/>
      <c r="BV149" s="465"/>
      <c r="BW149" s="463"/>
      <c r="BX149" s="465"/>
    </row>
    <row r="150" spans="1:76" ht="17" customHeight="1" x14ac:dyDescent="0.35">
      <c r="A150" s="516"/>
      <c r="B150" s="483"/>
      <c r="C150" s="520"/>
      <c r="D150" s="490"/>
      <c r="E150" s="493"/>
      <c r="F150" s="138">
        <v>31</v>
      </c>
      <c r="G150" s="139">
        <f>'Anchor-Still'!L148</f>
        <v>0</v>
      </c>
      <c r="H150" s="140">
        <f>'Anchor-Still'!M148</f>
        <v>0</v>
      </c>
      <c r="I150" s="140">
        <f>'Anchor-Still'!N148</f>
        <v>0</v>
      </c>
      <c r="J150" s="140">
        <f>'Anchor-Still'!O148</f>
        <v>0</v>
      </c>
      <c r="K150" s="140">
        <f>(Summary!$C$58*H150+Summary!$C$59*I150+Summary!$C$60*J150)/Summary!$C$61</f>
        <v>0</v>
      </c>
      <c r="L150" s="140">
        <f>'Anchor-Still'!P148</f>
        <v>0</v>
      </c>
      <c r="M150" s="140">
        <f>'Anchor-Still'!Q148</f>
        <v>0</v>
      </c>
      <c r="N150" s="140">
        <f>'Anchor-Still'!R148</f>
        <v>0</v>
      </c>
      <c r="O150" s="140">
        <f>'Anchor-Still'!S148</f>
        <v>0</v>
      </c>
      <c r="P150" s="140">
        <f>'Anchor-Still'!T148</f>
        <v>0</v>
      </c>
      <c r="Q150" s="140">
        <f>'Anchor-Still'!U148</f>
        <v>0</v>
      </c>
      <c r="R150" s="140">
        <f>'Anchor-Still'!V148</f>
        <v>0</v>
      </c>
      <c r="S150" s="140">
        <f>'Anchor-Still'!W148</f>
        <v>0</v>
      </c>
      <c r="T150" s="140">
        <f>'Anchor-Still'!X148</f>
        <v>0</v>
      </c>
      <c r="U150" s="140">
        <f>10*LOG10(1/((Summary!$C$75/10^(R150/10)+Summary!$C$76/10^(S150/10)+Summary!$C$77/10^(T150/10))/Summary!$C$78))</f>
        <v>0</v>
      </c>
      <c r="V150" s="140">
        <f>'Anchor-Still'!Y148</f>
        <v>0</v>
      </c>
      <c r="W150" s="140">
        <f>'Anchor-Still'!Z148</f>
        <v>0</v>
      </c>
      <c r="X150" s="141">
        <f t="shared" si="11"/>
        <v>0</v>
      </c>
      <c r="Y150" s="133"/>
      <c r="Z150" s="139">
        <f>'Test-Still'!L148</f>
        <v>0</v>
      </c>
      <c r="AA150" s="140">
        <f>'Test-Still'!M148</f>
        <v>0</v>
      </c>
      <c r="AB150" s="140">
        <f>'Test-Still'!N148</f>
        <v>0</v>
      </c>
      <c r="AC150" s="140">
        <f>'Test-Still'!O148</f>
        <v>0</v>
      </c>
      <c r="AD150" s="140">
        <f>(Summary!$C$58*AA150+Summary!$C$59*AB150+Summary!$C$60*AC150)/Summary!$C$61</f>
        <v>0</v>
      </c>
      <c r="AE150" s="140">
        <f>'Test-Still'!P148</f>
        <v>0</v>
      </c>
      <c r="AF150" s="140">
        <f>'Test-Still'!Q148</f>
        <v>0</v>
      </c>
      <c r="AG150" s="140">
        <f>'Test-Still'!R148</f>
        <v>0</v>
      </c>
      <c r="AH150" s="140">
        <f>'Test-Still'!S148</f>
        <v>0</v>
      </c>
      <c r="AI150" s="140">
        <f>'Test-Still'!T148</f>
        <v>0</v>
      </c>
      <c r="AJ150" s="140">
        <f>'Test-Still'!U148</f>
        <v>0</v>
      </c>
      <c r="AK150" s="140">
        <f>'Test-Still'!V148</f>
        <v>0</v>
      </c>
      <c r="AL150" s="140">
        <f>'Test-Still'!W148</f>
        <v>0</v>
      </c>
      <c r="AM150" s="140">
        <f>'Test-Still'!X148</f>
        <v>0</v>
      </c>
      <c r="AN150" s="140">
        <f>10*LOG10(1/((Summary!$C$75/10^(AK150/10)+Summary!$C$76/10^(AL150/10)+Summary!$C$77/10^(AM150/10))/Summary!$C$78))</f>
        <v>0</v>
      </c>
      <c r="AO150" s="140">
        <f>'Test-Still'!Y148</f>
        <v>0</v>
      </c>
      <c r="AP150" s="140">
        <f>'Test-Still'!Z148</f>
        <v>0</v>
      </c>
      <c r="AQ150" s="141">
        <f t="shared" si="12"/>
        <v>0</v>
      </c>
      <c r="AR150" s="139" t="e">
        <f t="shared" si="13"/>
        <v>#DIV/0!</v>
      </c>
      <c r="AS150" s="140" t="e">
        <f t="shared" si="14"/>
        <v>#DIV/0!</v>
      </c>
      <c r="AT150" s="136"/>
      <c r="AU150" s="136"/>
      <c r="AV150" s="467" t="s">
        <v>122</v>
      </c>
      <c r="AW150" s="468" t="e" cm="1">
        <f t="array" ref="AW150">bdRateExtend($G149:$G152,H149:H152,$Z149:$Z152,AA149:AA152)</f>
        <v>#VALUE!</v>
      </c>
      <c r="AX150" s="480"/>
      <c r="AY150" s="480"/>
      <c r="AZ150" s="497"/>
      <c r="BA150" s="497"/>
      <c r="BB150" s="480"/>
      <c r="BC150" s="468" t="e" cm="1">
        <f t="array" ref="BC150">bdRateExtend($G149:$G152,L149:L152,$Z149:$Z152,AE149:AE152)</f>
        <v>#VALUE!</v>
      </c>
      <c r="BD150" s="476"/>
      <c r="BE150" s="468" t="e" cm="1">
        <f t="array" ref="BE150">bdRateExtend($G149:$G152,M149:M152,$Z149:$Z152,AF149:AF152)</f>
        <v>#VALUE!</v>
      </c>
      <c r="BF150" s="476"/>
      <c r="BG150" s="469" t="e" cm="1">
        <f t="array" ref="BG150">bdRateExtend($G149:$G152,N149:N152,$Z149:$Z152,AG149:AG152,"None", FALSE,1)</f>
        <v>#VALUE!</v>
      </c>
      <c r="BH150" s="476"/>
      <c r="BI150" s="469" t="e" cm="1">
        <f t="array" ref="BI150">bdRateExtend($G149:$G152,O149:O152,$Z149:$Z152,AH149:AH152,"None", FALSE,1)</f>
        <v>#VALUE!</v>
      </c>
      <c r="BJ150" s="476"/>
      <c r="BK150" s="468" t="e" cm="1">
        <f t="array" ref="BK150">bdRateExtend($G149:$G152,P149:P152,$Z149:$Z152,AI149:AI152)</f>
        <v>#VALUE!</v>
      </c>
      <c r="BL150" s="476"/>
      <c r="BM150" s="468" t="e" cm="1">
        <f t="array" ref="BM150">bdRateExtend($G149:$G152,Q149:Q152,$Z149:$Z152,AJ149:AJ152)</f>
        <v>#VALUE!</v>
      </c>
      <c r="BN150" s="476"/>
      <c r="BO150" s="468" t="e" cm="1">
        <f t="array" ref="BO150">bdRateExtend($G149:$G152,R149:R152,$Z149:$Z152,AK149:AK152)</f>
        <v>#VALUE!</v>
      </c>
      <c r="BP150" s="480"/>
      <c r="BQ150" s="480"/>
      <c r="BR150" s="480"/>
      <c r="BS150" s="480"/>
      <c r="BT150" s="476"/>
      <c r="BU150" s="463" cm="1">
        <f t="array" ref="BU150">testVMAFRange($G149:$G152,N149:N152,$Z149:$Z152,AG149:AG152)</f>
        <v>0</v>
      </c>
      <c r="BV150" s="465"/>
      <c r="BW150" s="463" cm="1">
        <f t="array" ref="BW150">testVMAFRange($G149:$G152,O149:O152,$Z149:$Z152,AH149:AH152)</f>
        <v>0</v>
      </c>
      <c r="BX150" s="465"/>
    </row>
    <row r="151" spans="1:76" ht="17" customHeight="1" x14ac:dyDescent="0.35">
      <c r="A151" s="516"/>
      <c r="B151" s="483"/>
      <c r="C151" s="520"/>
      <c r="D151" s="490"/>
      <c r="E151" s="493"/>
      <c r="F151" s="138">
        <v>39</v>
      </c>
      <c r="G151" s="139">
        <f>'Anchor-Still'!L149</f>
        <v>0</v>
      </c>
      <c r="H151" s="140">
        <f>'Anchor-Still'!M149</f>
        <v>0</v>
      </c>
      <c r="I151" s="140">
        <f>'Anchor-Still'!N149</f>
        <v>0</v>
      </c>
      <c r="J151" s="140">
        <f>'Anchor-Still'!O149</f>
        <v>0</v>
      </c>
      <c r="K151" s="140">
        <f>(Summary!$C$58*H151+Summary!$C$59*I151+Summary!$C$60*J151)/Summary!$C$61</f>
        <v>0</v>
      </c>
      <c r="L151" s="140">
        <f>'Anchor-Still'!P149</f>
        <v>0</v>
      </c>
      <c r="M151" s="140">
        <f>'Anchor-Still'!Q149</f>
        <v>0</v>
      </c>
      <c r="N151" s="140">
        <f>'Anchor-Still'!R149</f>
        <v>0</v>
      </c>
      <c r="O151" s="140">
        <f>'Anchor-Still'!S149</f>
        <v>0</v>
      </c>
      <c r="P151" s="140">
        <f>'Anchor-Still'!T149</f>
        <v>0</v>
      </c>
      <c r="Q151" s="140">
        <f>'Anchor-Still'!U149</f>
        <v>0</v>
      </c>
      <c r="R151" s="140">
        <f>'Anchor-Still'!V149</f>
        <v>0</v>
      </c>
      <c r="S151" s="140">
        <f>'Anchor-Still'!W149</f>
        <v>0</v>
      </c>
      <c r="T151" s="140">
        <f>'Anchor-Still'!X149</f>
        <v>0</v>
      </c>
      <c r="U151" s="140">
        <f>10*LOG10(1/((Summary!$C$75/10^(R151/10)+Summary!$C$76/10^(S151/10)+Summary!$C$77/10^(T151/10))/Summary!$C$78))</f>
        <v>0</v>
      </c>
      <c r="V151" s="140">
        <f>'Anchor-Still'!Y149</f>
        <v>0</v>
      </c>
      <c r="W151" s="140">
        <f>'Anchor-Still'!Z149</f>
        <v>0</v>
      </c>
      <c r="X151" s="141">
        <f t="shared" si="11"/>
        <v>0</v>
      </c>
      <c r="Y151" s="133"/>
      <c r="Z151" s="139">
        <f>'Test-Still'!L149</f>
        <v>0</v>
      </c>
      <c r="AA151" s="140">
        <f>'Test-Still'!M149</f>
        <v>0</v>
      </c>
      <c r="AB151" s="140">
        <f>'Test-Still'!N149</f>
        <v>0</v>
      </c>
      <c r="AC151" s="140">
        <f>'Test-Still'!O149</f>
        <v>0</v>
      </c>
      <c r="AD151" s="140">
        <f>(Summary!$C$58*AA151+Summary!$C$59*AB151+Summary!$C$60*AC151)/Summary!$C$61</f>
        <v>0</v>
      </c>
      <c r="AE151" s="140">
        <f>'Test-Still'!P149</f>
        <v>0</v>
      </c>
      <c r="AF151" s="140">
        <f>'Test-Still'!Q149</f>
        <v>0</v>
      </c>
      <c r="AG151" s="140">
        <f>'Test-Still'!R149</f>
        <v>0</v>
      </c>
      <c r="AH151" s="140">
        <f>'Test-Still'!S149</f>
        <v>0</v>
      </c>
      <c r="AI151" s="140">
        <f>'Test-Still'!T149</f>
        <v>0</v>
      </c>
      <c r="AJ151" s="140">
        <f>'Test-Still'!U149</f>
        <v>0</v>
      </c>
      <c r="AK151" s="140">
        <f>'Test-Still'!V149</f>
        <v>0</v>
      </c>
      <c r="AL151" s="140">
        <f>'Test-Still'!W149</f>
        <v>0</v>
      </c>
      <c r="AM151" s="140">
        <f>'Test-Still'!X149</f>
        <v>0</v>
      </c>
      <c r="AN151" s="140">
        <f>10*LOG10(1/((Summary!$C$75/10^(AK151/10)+Summary!$C$76/10^(AL151/10)+Summary!$C$77/10^(AM151/10))/Summary!$C$78))</f>
        <v>0</v>
      </c>
      <c r="AO151" s="140">
        <f>'Test-Still'!Y149</f>
        <v>0</v>
      </c>
      <c r="AP151" s="140">
        <f>'Test-Still'!Z149</f>
        <v>0</v>
      </c>
      <c r="AQ151" s="141">
        <f t="shared" si="12"/>
        <v>0</v>
      </c>
      <c r="AR151" s="139" t="e">
        <f t="shared" si="13"/>
        <v>#DIV/0!</v>
      </c>
      <c r="AS151" s="140" t="e">
        <f t="shared" si="14"/>
        <v>#DIV/0!</v>
      </c>
      <c r="AT151" s="136"/>
      <c r="AU151" s="136"/>
      <c r="AV151" s="467"/>
      <c r="AW151" s="468"/>
      <c r="AX151" s="480"/>
      <c r="AY151" s="480"/>
      <c r="AZ151" s="497"/>
      <c r="BA151" s="497"/>
      <c r="BB151" s="480"/>
      <c r="BC151" s="468"/>
      <c r="BD151" s="476"/>
      <c r="BE151" s="468"/>
      <c r="BF151" s="476"/>
      <c r="BG151" s="469"/>
      <c r="BH151" s="476"/>
      <c r="BI151" s="469"/>
      <c r="BJ151" s="476"/>
      <c r="BK151" s="468"/>
      <c r="BL151" s="476"/>
      <c r="BM151" s="468"/>
      <c r="BN151" s="476"/>
      <c r="BO151" s="468"/>
      <c r="BP151" s="480"/>
      <c r="BQ151" s="480"/>
      <c r="BR151" s="480"/>
      <c r="BS151" s="480"/>
      <c r="BT151" s="476"/>
      <c r="BU151" s="463"/>
      <c r="BV151" s="465"/>
      <c r="BW151" s="463"/>
      <c r="BX151" s="465"/>
    </row>
    <row r="152" spans="1:76" ht="17" customHeight="1" x14ac:dyDescent="0.35">
      <c r="A152" s="516"/>
      <c r="B152" s="483"/>
      <c r="C152" s="520"/>
      <c r="D152" s="490"/>
      <c r="E152" s="493"/>
      <c r="F152" s="138">
        <v>47</v>
      </c>
      <c r="G152" s="139">
        <f>'Anchor-Still'!L150</f>
        <v>0</v>
      </c>
      <c r="H152" s="140">
        <f>'Anchor-Still'!M150</f>
        <v>0</v>
      </c>
      <c r="I152" s="140">
        <f>'Anchor-Still'!N150</f>
        <v>0</v>
      </c>
      <c r="J152" s="140">
        <f>'Anchor-Still'!O150</f>
        <v>0</v>
      </c>
      <c r="K152" s="140">
        <f>(Summary!$C$58*H152+Summary!$C$59*I152+Summary!$C$60*J152)/Summary!$C$61</f>
        <v>0</v>
      </c>
      <c r="L152" s="140">
        <f>'Anchor-Still'!P150</f>
        <v>0</v>
      </c>
      <c r="M152" s="140">
        <f>'Anchor-Still'!Q150</f>
        <v>0</v>
      </c>
      <c r="N152" s="140">
        <f>'Anchor-Still'!R150</f>
        <v>0</v>
      </c>
      <c r="O152" s="140">
        <f>'Anchor-Still'!S150</f>
        <v>0</v>
      </c>
      <c r="P152" s="140">
        <f>'Anchor-Still'!T150</f>
        <v>0</v>
      </c>
      <c r="Q152" s="140">
        <f>'Anchor-Still'!U150</f>
        <v>0</v>
      </c>
      <c r="R152" s="140">
        <f>'Anchor-Still'!V150</f>
        <v>0</v>
      </c>
      <c r="S152" s="140">
        <f>'Anchor-Still'!W150</f>
        <v>0</v>
      </c>
      <c r="T152" s="140">
        <f>'Anchor-Still'!X150</f>
        <v>0</v>
      </c>
      <c r="U152" s="140">
        <f>10*LOG10(1/((Summary!$C$75/10^(R152/10)+Summary!$C$76/10^(S152/10)+Summary!$C$77/10^(T152/10))/Summary!$C$78))</f>
        <v>0</v>
      </c>
      <c r="V152" s="140">
        <f>'Anchor-Still'!Y150</f>
        <v>0</v>
      </c>
      <c r="W152" s="140">
        <f>'Anchor-Still'!Z150</f>
        <v>0</v>
      </c>
      <c r="X152" s="141">
        <f t="shared" si="11"/>
        <v>0</v>
      </c>
      <c r="Y152" s="133"/>
      <c r="Z152" s="139">
        <f>'Test-Still'!L150</f>
        <v>0</v>
      </c>
      <c r="AA152" s="140">
        <f>'Test-Still'!M150</f>
        <v>0</v>
      </c>
      <c r="AB152" s="140">
        <f>'Test-Still'!N150</f>
        <v>0</v>
      </c>
      <c r="AC152" s="140">
        <f>'Test-Still'!O150</f>
        <v>0</v>
      </c>
      <c r="AD152" s="140">
        <f>(Summary!$C$58*AA152+Summary!$C$59*AB152+Summary!$C$60*AC152)/Summary!$C$61</f>
        <v>0</v>
      </c>
      <c r="AE152" s="140">
        <f>'Test-Still'!P150</f>
        <v>0</v>
      </c>
      <c r="AF152" s="140">
        <f>'Test-Still'!Q150</f>
        <v>0</v>
      </c>
      <c r="AG152" s="140">
        <f>'Test-Still'!R150</f>
        <v>0</v>
      </c>
      <c r="AH152" s="140">
        <f>'Test-Still'!S150</f>
        <v>0</v>
      </c>
      <c r="AI152" s="140">
        <f>'Test-Still'!T150</f>
        <v>0</v>
      </c>
      <c r="AJ152" s="140">
        <f>'Test-Still'!U150</f>
        <v>0</v>
      </c>
      <c r="AK152" s="140">
        <f>'Test-Still'!V150</f>
        <v>0</v>
      </c>
      <c r="AL152" s="140">
        <f>'Test-Still'!W150</f>
        <v>0</v>
      </c>
      <c r="AM152" s="140">
        <f>'Test-Still'!X150</f>
        <v>0</v>
      </c>
      <c r="AN152" s="140">
        <f>10*LOG10(1/((Summary!$C$75/10^(AK152/10)+Summary!$C$76/10^(AL152/10)+Summary!$C$77/10^(AM152/10))/Summary!$C$78))</f>
        <v>0</v>
      </c>
      <c r="AO152" s="140">
        <f>'Test-Still'!Y150</f>
        <v>0</v>
      </c>
      <c r="AP152" s="140">
        <f>'Test-Still'!Z150</f>
        <v>0</v>
      </c>
      <c r="AQ152" s="141">
        <f t="shared" si="12"/>
        <v>0</v>
      </c>
      <c r="AR152" s="139" t="e">
        <f t="shared" si="13"/>
        <v>#DIV/0!</v>
      </c>
      <c r="AS152" s="140" t="e">
        <f t="shared" si="14"/>
        <v>#DIV/0!</v>
      </c>
      <c r="AT152" s="136"/>
      <c r="AU152" s="136"/>
      <c r="AV152" s="467" t="s">
        <v>123</v>
      </c>
      <c r="AW152" s="468" t="e" cm="1">
        <f t="array" ref="AW152">bdRateExtend($G150:$G153,H150:H153,$Z150:$Z153,AA150:AA153)</f>
        <v>#VALUE!</v>
      </c>
      <c r="AX152" s="480"/>
      <c r="AY152" s="480"/>
      <c r="AZ152" s="497"/>
      <c r="BA152" s="497"/>
      <c r="BB152" s="480"/>
      <c r="BC152" s="468" t="e" cm="1">
        <f t="array" ref="BC152">bdRateExtend($G150:$G153,L150:L153,$Z150:$Z153,AE150:AE153)</f>
        <v>#VALUE!</v>
      </c>
      <c r="BD152" s="476"/>
      <c r="BE152" s="468" t="e" cm="1">
        <f t="array" ref="BE152">bdRateExtend($G150:$G153,M150:M153,$Z150:$Z153,AF150:AF153)</f>
        <v>#VALUE!</v>
      </c>
      <c r="BF152" s="476"/>
      <c r="BG152" s="469" t="e" cm="1">
        <f t="array" ref="BG152">bdRateExtend($G150:$G153,N150:N153,$Z150:$Z153,AG150:AG153,"None", FALSE,1)</f>
        <v>#VALUE!</v>
      </c>
      <c r="BH152" s="476"/>
      <c r="BI152" s="469" t="e" cm="1">
        <f t="array" ref="BI152">bdRateExtend($G150:$G153,O150:O153,$Z150:$Z153,AH150:AH153,"None", FALSE,1)</f>
        <v>#VALUE!</v>
      </c>
      <c r="BJ152" s="476"/>
      <c r="BK152" s="468" t="e" cm="1">
        <f t="array" ref="BK152">bdRateExtend($G150:$G153,P150:P153,$Z150:$Z153,AI150:AI153)</f>
        <v>#VALUE!</v>
      </c>
      <c r="BL152" s="476"/>
      <c r="BM152" s="468" t="e" cm="1">
        <f t="array" ref="BM152">bdRateExtend($G150:$G153,Q150:Q153,$Z150:$Z153,AJ150:AJ153)</f>
        <v>#VALUE!</v>
      </c>
      <c r="BN152" s="476"/>
      <c r="BO152" s="468" t="e" cm="1">
        <f t="array" ref="BO152">bdRateExtend($G150:$G153,R150:R153,$Z150:$Z153,AK150:AK153)</f>
        <v>#VALUE!</v>
      </c>
      <c r="BP152" s="480"/>
      <c r="BQ152" s="480"/>
      <c r="BR152" s="480"/>
      <c r="BS152" s="480"/>
      <c r="BT152" s="476"/>
      <c r="BU152" s="463" cm="1">
        <f t="array" ref="BU152">testVMAFRange($G150:$G153,N150:N153,$Z150:$Z153,AG150:AG153)</f>
        <v>0</v>
      </c>
      <c r="BV152" s="465"/>
      <c r="BW152" s="463" cm="1">
        <f t="array" ref="BW152">testVMAFRange($G150:$G153,O150:O153,$Z150:$Z153,AH150:AH153)</f>
        <v>0</v>
      </c>
      <c r="BX152" s="465"/>
    </row>
    <row r="153" spans="1:76" ht="17" customHeight="1" thickBot="1" x14ac:dyDescent="0.4">
      <c r="A153" s="516"/>
      <c r="B153" s="518"/>
      <c r="C153" s="521"/>
      <c r="D153" s="522"/>
      <c r="E153" s="523"/>
      <c r="F153" s="144">
        <v>55</v>
      </c>
      <c r="G153" s="145">
        <f>'Anchor-Still'!L151</f>
        <v>0</v>
      </c>
      <c r="H153" s="146">
        <f>'Anchor-Still'!M151</f>
        <v>0</v>
      </c>
      <c r="I153" s="146">
        <f>'Anchor-Still'!N151</f>
        <v>0</v>
      </c>
      <c r="J153" s="146">
        <f>'Anchor-Still'!O151</f>
        <v>0</v>
      </c>
      <c r="K153" s="146">
        <f>(Summary!$C$58*H153+Summary!$C$59*I153+Summary!$C$60*J153)/Summary!$C$61</f>
        <v>0</v>
      </c>
      <c r="L153" s="146">
        <f>'Anchor-Still'!P151</f>
        <v>0</v>
      </c>
      <c r="M153" s="146">
        <f>'Anchor-Still'!Q151</f>
        <v>0</v>
      </c>
      <c r="N153" s="146">
        <f>'Anchor-Still'!R151</f>
        <v>0</v>
      </c>
      <c r="O153" s="146">
        <f>'Anchor-Still'!S151</f>
        <v>0</v>
      </c>
      <c r="P153" s="146">
        <f>'Anchor-Still'!T151</f>
        <v>0</v>
      </c>
      <c r="Q153" s="146">
        <f>'Anchor-Still'!U151</f>
        <v>0</v>
      </c>
      <c r="R153" s="146">
        <f>'Anchor-Still'!V151</f>
        <v>0</v>
      </c>
      <c r="S153" s="146">
        <f>'Anchor-Still'!W151</f>
        <v>0</v>
      </c>
      <c r="T153" s="146">
        <f>'Anchor-Still'!X151</f>
        <v>0</v>
      </c>
      <c r="U153" s="146">
        <f>10*LOG10(1/((Summary!$C$75/10^(R153/10)+Summary!$C$76/10^(S153/10)+Summary!$C$77/10^(T153/10))/Summary!$C$78))</f>
        <v>0</v>
      </c>
      <c r="V153" s="146">
        <f>'Anchor-Still'!Y151</f>
        <v>0</v>
      </c>
      <c r="W153" s="146">
        <f>'Anchor-Still'!Z151</f>
        <v>0</v>
      </c>
      <c r="X153" s="147">
        <f t="shared" si="11"/>
        <v>0</v>
      </c>
      <c r="Y153" s="133"/>
      <c r="Z153" s="145">
        <f>'Test-Still'!L151</f>
        <v>0</v>
      </c>
      <c r="AA153" s="146">
        <f>'Test-Still'!M151</f>
        <v>0</v>
      </c>
      <c r="AB153" s="146">
        <f>'Test-Still'!N151</f>
        <v>0</v>
      </c>
      <c r="AC153" s="146">
        <f>'Test-Still'!O151</f>
        <v>0</v>
      </c>
      <c r="AD153" s="146">
        <f>(Summary!$C$58*AA153+Summary!$C$59*AB153+Summary!$C$60*AC153)/Summary!$C$61</f>
        <v>0</v>
      </c>
      <c r="AE153" s="146">
        <f>'Test-Still'!P151</f>
        <v>0</v>
      </c>
      <c r="AF153" s="146">
        <f>'Test-Still'!Q151</f>
        <v>0</v>
      </c>
      <c r="AG153" s="146">
        <f>'Test-Still'!R151</f>
        <v>0</v>
      </c>
      <c r="AH153" s="146">
        <f>'Test-Still'!S151</f>
        <v>0</v>
      </c>
      <c r="AI153" s="146">
        <f>'Test-Still'!T151</f>
        <v>0</v>
      </c>
      <c r="AJ153" s="146">
        <f>'Test-Still'!U151</f>
        <v>0</v>
      </c>
      <c r="AK153" s="146">
        <f>'Test-Still'!V151</f>
        <v>0</v>
      </c>
      <c r="AL153" s="146">
        <f>'Test-Still'!W151</f>
        <v>0</v>
      </c>
      <c r="AM153" s="146">
        <f>'Test-Still'!X151</f>
        <v>0</v>
      </c>
      <c r="AN153" s="146">
        <f>10*LOG10(1/((Summary!$C$75/10^(AK153/10)+Summary!$C$76/10^(AL153/10)+Summary!$C$77/10^(AM153/10))/Summary!$C$78))</f>
        <v>0</v>
      </c>
      <c r="AO153" s="146">
        <f>'Test-Still'!Y151</f>
        <v>0</v>
      </c>
      <c r="AP153" s="146">
        <f>'Test-Still'!Z151</f>
        <v>0</v>
      </c>
      <c r="AQ153" s="147">
        <f t="shared" si="12"/>
        <v>0</v>
      </c>
      <c r="AR153" s="145" t="e">
        <f t="shared" si="13"/>
        <v>#DIV/0!</v>
      </c>
      <c r="AS153" s="146" t="e">
        <f t="shared" si="14"/>
        <v>#DIV/0!</v>
      </c>
      <c r="AT153" s="136"/>
      <c r="AU153" s="136"/>
      <c r="AV153" s="470"/>
      <c r="AW153" s="471"/>
      <c r="AX153" s="481"/>
      <c r="AY153" s="481"/>
      <c r="AZ153" s="498"/>
      <c r="BA153" s="498"/>
      <c r="BB153" s="481"/>
      <c r="BC153" s="471"/>
      <c r="BD153" s="477"/>
      <c r="BE153" s="471"/>
      <c r="BF153" s="477"/>
      <c r="BG153" s="472"/>
      <c r="BH153" s="477"/>
      <c r="BI153" s="472"/>
      <c r="BJ153" s="477"/>
      <c r="BK153" s="471"/>
      <c r="BL153" s="477"/>
      <c r="BM153" s="471"/>
      <c r="BN153" s="477"/>
      <c r="BO153" s="471"/>
      <c r="BP153" s="481"/>
      <c r="BQ153" s="481"/>
      <c r="BR153" s="481"/>
      <c r="BS153" s="481"/>
      <c r="BT153" s="477"/>
      <c r="BU153" s="473"/>
      <c r="BV153" s="466"/>
      <c r="BW153" s="473"/>
      <c r="BX153" s="466"/>
    </row>
    <row r="154" spans="1:76" ht="17" customHeight="1" x14ac:dyDescent="0.35">
      <c r="A154" s="516"/>
      <c r="B154" s="482" t="s">
        <v>161</v>
      </c>
      <c r="C154" s="519" t="s">
        <v>185</v>
      </c>
      <c r="D154" s="489"/>
      <c r="E154" s="492">
        <v>8</v>
      </c>
      <c r="F154" s="129">
        <v>15</v>
      </c>
      <c r="G154" s="130">
        <f>'Anchor-Still'!L152</f>
        <v>0</v>
      </c>
      <c r="H154" s="131">
        <f>'Anchor-Still'!M152</f>
        <v>0</v>
      </c>
      <c r="I154" s="131">
        <f>'Anchor-Still'!N152</f>
        <v>0</v>
      </c>
      <c r="J154" s="131">
        <f>'Anchor-Still'!O152</f>
        <v>0</v>
      </c>
      <c r="K154" s="131">
        <f>(Summary!$C$58*H154+Summary!$C$59*I154+Summary!$C$60*J154)/Summary!$C$61</f>
        <v>0</v>
      </c>
      <c r="L154" s="131">
        <f>'Anchor-Still'!P152</f>
        <v>0</v>
      </c>
      <c r="M154" s="131">
        <f>'Anchor-Still'!Q152</f>
        <v>0</v>
      </c>
      <c r="N154" s="131">
        <f>'Anchor-Still'!R152</f>
        <v>0</v>
      </c>
      <c r="O154" s="131">
        <f>'Anchor-Still'!S152</f>
        <v>0</v>
      </c>
      <c r="P154" s="131">
        <f>'Anchor-Still'!T152</f>
        <v>0</v>
      </c>
      <c r="Q154" s="131">
        <f>'Anchor-Still'!U152</f>
        <v>0</v>
      </c>
      <c r="R154" s="131">
        <f>'Anchor-Still'!V152</f>
        <v>0</v>
      </c>
      <c r="S154" s="131">
        <f>'Anchor-Still'!W152</f>
        <v>0</v>
      </c>
      <c r="T154" s="131">
        <f>'Anchor-Still'!X152</f>
        <v>0</v>
      </c>
      <c r="U154" s="131">
        <f>10*LOG10(1/((Summary!$C$75/10^(R154/10)+Summary!$C$76/10^(S154/10)+Summary!$C$77/10^(T154/10))/Summary!$C$78))</f>
        <v>0</v>
      </c>
      <c r="V154" s="131">
        <f>'Anchor-Still'!Y152</f>
        <v>0</v>
      </c>
      <c r="W154" s="131">
        <f>'Anchor-Still'!Z152</f>
        <v>0</v>
      </c>
      <c r="X154" s="132">
        <f t="shared" si="11"/>
        <v>0</v>
      </c>
      <c r="Y154" s="133"/>
      <c r="Z154" s="130">
        <f>'Test-Still'!L152</f>
        <v>0</v>
      </c>
      <c r="AA154" s="131">
        <f>'Test-Still'!M152</f>
        <v>0</v>
      </c>
      <c r="AB154" s="131">
        <f>'Test-Still'!N152</f>
        <v>0</v>
      </c>
      <c r="AC154" s="131">
        <f>'Test-Still'!O152</f>
        <v>0</v>
      </c>
      <c r="AD154" s="131">
        <f>(Summary!$C$58*AA154+Summary!$C$59*AB154+Summary!$C$60*AC154)/Summary!$C$61</f>
        <v>0</v>
      </c>
      <c r="AE154" s="131">
        <f>'Test-Still'!P152</f>
        <v>0</v>
      </c>
      <c r="AF154" s="131">
        <f>'Test-Still'!Q152</f>
        <v>0</v>
      </c>
      <c r="AG154" s="131">
        <f>'Test-Still'!R152</f>
        <v>0</v>
      </c>
      <c r="AH154" s="131">
        <f>'Test-Still'!S152</f>
        <v>0</v>
      </c>
      <c r="AI154" s="131">
        <f>'Test-Still'!T152</f>
        <v>0</v>
      </c>
      <c r="AJ154" s="131">
        <f>'Test-Still'!U152</f>
        <v>0</v>
      </c>
      <c r="AK154" s="131">
        <f>'Test-Still'!V152</f>
        <v>0</v>
      </c>
      <c r="AL154" s="131">
        <f>'Test-Still'!W152</f>
        <v>0</v>
      </c>
      <c r="AM154" s="131">
        <f>'Test-Still'!X152</f>
        <v>0</v>
      </c>
      <c r="AN154" s="131">
        <f>10*LOG10(1/((Summary!$C$75/10^(AK154/10)+Summary!$C$76/10^(AL154/10)+Summary!$C$77/10^(AM154/10))/Summary!$C$78))</f>
        <v>0</v>
      </c>
      <c r="AO154" s="131">
        <f>'Test-Still'!Y152</f>
        <v>0</v>
      </c>
      <c r="AP154" s="131">
        <f>'Test-Still'!Z152</f>
        <v>0</v>
      </c>
      <c r="AQ154" s="132">
        <f t="shared" si="12"/>
        <v>0</v>
      </c>
      <c r="AR154" s="130" t="e">
        <f t="shared" si="13"/>
        <v>#DIV/0!</v>
      </c>
      <c r="AS154" s="131" t="e">
        <f t="shared" si="14"/>
        <v>#DIV/0!</v>
      </c>
      <c r="AT154" s="136"/>
      <c r="AU154" s="136"/>
      <c r="AV154" s="495" t="s">
        <v>121</v>
      </c>
      <c r="AW154" s="478" t="e" cm="1">
        <f t="array" ref="AW154">bdRateExtend($G154:$G157,H154:H157,$Z154:$Z157,AA154:AA157)</f>
        <v>#VALUE!</v>
      </c>
      <c r="AX154" s="479" t="e" cm="1">
        <f t="array" ref="AX154">bdRateExtend($G154:$G159,H154:H159,$Z154:$Z159,AA154:AA159)</f>
        <v>#VALUE!</v>
      </c>
      <c r="AY154" s="479" t="e" cm="1">
        <f t="array" ref="AY154">bdRateExtend($G154:$G159,I154:I159,$Z154:$Z159,AB154:AB159)</f>
        <v>#VALUE!</v>
      </c>
      <c r="AZ154" s="496" t="e" cm="1">
        <f t="array" ref="AZ154">bdRateExtend($G154:$G159,J154:J159,$Z154:$Z159,AC154:AC159)</f>
        <v>#VALUE!</v>
      </c>
      <c r="BA154" s="496" t="e" cm="1">
        <f t="array" ref="BA154">bdRateExtend($G154:$G159,K154:K159,$Z154:$Z159,AD154:AD159)</f>
        <v>#VALUE!</v>
      </c>
      <c r="BB154" s="479" t="e">
        <f>(Summary!$C$89*AX154+Summary!$C$90*AY154+Summary!$C$91*AZ154)/Summary!$C$92</f>
        <v>#VALUE!</v>
      </c>
      <c r="BC154" s="478" t="e" cm="1">
        <f t="array" ref="BC154">bdRateExtend($G154:$G157,L154:L157,$Z154:$Z157,AE154:AE157)</f>
        <v>#VALUE!</v>
      </c>
      <c r="BD154" s="475" t="e" cm="1">
        <f t="array" ref="BD154">bdRateExtend($G154:$G159,L154:L159,$Z154:$Z159,AE154:AE159)</f>
        <v>#VALUE!</v>
      </c>
      <c r="BE154" s="478" t="e" cm="1">
        <f t="array" ref="BE154">bdRateExtend($G154:$G157,M154:M157,$Z154:$Z157,AF154:AF157)</f>
        <v>#VALUE!</v>
      </c>
      <c r="BF154" s="475" t="e" cm="1">
        <f t="array" ref="BF154">bdRateExtend($G154:$G159,M154:M159,$Z154:$Z159,AF154:AF159)</f>
        <v>#VALUE!</v>
      </c>
      <c r="BG154" s="474" t="e" cm="1">
        <f t="array" ref="BG154">bdRateExtend($G154:$G157,N154:N157,$Z154:$Z157,AG154:AG157,"None", FALSE,1)</f>
        <v>#VALUE!</v>
      </c>
      <c r="BH154" s="475" t="e" cm="1">
        <f t="array" ref="BH154">bdRateExtend($G154:$G159,N154:N159,$Z154:$Z159,AG154:AG159,"None", FALSE,1)</f>
        <v>#VALUE!</v>
      </c>
      <c r="BI154" s="474" t="e" cm="1">
        <f t="array" ref="BI154">bdRateExtend($G154:$G157,O154:O157,$Z154:$Z157,AH154:AH157,"None", FALSE,1)</f>
        <v>#VALUE!</v>
      </c>
      <c r="BJ154" s="475" t="e" cm="1">
        <f t="array" ref="BJ154">bdRateExtend($G154:$G159,O154:O159,$Z154:$Z159,AH154:AH159,"None", FALSE,1)</f>
        <v>#VALUE!</v>
      </c>
      <c r="BK154" s="478" t="e" cm="1">
        <f t="array" ref="BK154">bdRateExtend($G154:$G157,P154:P157,$Z154:$Z157,AI154:AI157)</f>
        <v>#VALUE!</v>
      </c>
      <c r="BL154" s="475" t="e" cm="1">
        <f t="array" ref="BL154">bdRateExtend($G154:$G159,P154:P159,$Z154:$Z159,AI154:AI159)</f>
        <v>#VALUE!</v>
      </c>
      <c r="BM154" s="478" t="e" cm="1">
        <f t="array" ref="BM154">bdRateExtend($G154:$G157,Q154:Q157,$Z154:$Z157,AJ154:AJ157)</f>
        <v>#VALUE!</v>
      </c>
      <c r="BN154" s="475" t="e" cm="1">
        <f t="array" ref="BN154">bdRateExtend($G154:$G159,Q154:Q159,$Z154:$Z159,AJ154:AJ159)</f>
        <v>#VALUE!</v>
      </c>
      <c r="BO154" s="478" t="e" cm="1">
        <f t="array" ref="BO154">bdRateExtend($G154:$G157,R154:R157,$Z154:$Z157,AK154:AK157)</f>
        <v>#VALUE!</v>
      </c>
      <c r="BP154" s="479" t="e" cm="1">
        <f t="array" ref="BP154">bdRateExtend($G154:$G159,R154:R159,$Z154:$Z159,AK154:AK159)</f>
        <v>#VALUE!</v>
      </c>
      <c r="BQ154" s="479" t="e" cm="1">
        <f t="array" ref="BQ154">bdRateExtend($G154:$G159,S154:S159,$Z154:$Z159,AL154:AL159)</f>
        <v>#VALUE!</v>
      </c>
      <c r="BR154" s="479" t="e" cm="1">
        <f t="array" ref="BR154">bdRateExtend($G154:$G159,T154:T159,$Z154:$Z159,AM154:AM159)</f>
        <v>#VALUE!</v>
      </c>
      <c r="BS154" s="479" t="e" cm="1">
        <f t="array" ref="BS154">bdRateExtend($G154:$G159,U154:U159,$Z154:$Z159,AN154:AN159)</f>
        <v>#VALUE!</v>
      </c>
      <c r="BT154" s="576" t="e">
        <f>(Summary!$C$103*BP154+Summary!$C$104*BQ154+Summary!$C$105*BR154)/Summary!$C$106</f>
        <v>#VALUE!</v>
      </c>
      <c r="BU154" s="462" cm="1">
        <f t="array" ref="BU154">testVMAFRange($G154:$G157,N154:N157,$Z154:$Z157,AG154:AG157)</f>
        <v>0</v>
      </c>
      <c r="BV154" s="464" cm="1">
        <f t="array" ref="BV154">testVMAFRange($G154:$G159,N154:N159,$Z154:$Z159,AG154:AG159)</f>
        <v>0</v>
      </c>
      <c r="BW154" s="462" cm="1">
        <f t="array" ref="BW154">testVMAFRange($G154:$G157,O154:O157,$Z154:$Z157,AH154:AH157)</f>
        <v>0</v>
      </c>
      <c r="BX154" s="464" cm="1">
        <f t="array" ref="BX154">testVMAFRange($G154:$G159,O154:O159,$Z154:$Z159,AH154:AH159)</f>
        <v>0</v>
      </c>
    </row>
    <row r="155" spans="1:76" ht="17" customHeight="1" x14ac:dyDescent="0.35">
      <c r="A155" s="516"/>
      <c r="B155" s="483"/>
      <c r="C155" s="520"/>
      <c r="D155" s="490"/>
      <c r="E155" s="493"/>
      <c r="F155" s="138">
        <v>23</v>
      </c>
      <c r="G155" s="139">
        <f>'Anchor-Still'!L153</f>
        <v>0</v>
      </c>
      <c r="H155" s="140">
        <f>'Anchor-Still'!M153</f>
        <v>0</v>
      </c>
      <c r="I155" s="140">
        <f>'Anchor-Still'!N153</f>
        <v>0</v>
      </c>
      <c r="J155" s="140">
        <f>'Anchor-Still'!O153</f>
        <v>0</v>
      </c>
      <c r="K155" s="140">
        <f>(Summary!$C$58*H155+Summary!$C$59*I155+Summary!$C$60*J155)/Summary!$C$61</f>
        <v>0</v>
      </c>
      <c r="L155" s="140">
        <f>'Anchor-Still'!P153</f>
        <v>0</v>
      </c>
      <c r="M155" s="140">
        <f>'Anchor-Still'!Q153</f>
        <v>0</v>
      </c>
      <c r="N155" s="140">
        <f>'Anchor-Still'!R153</f>
        <v>0</v>
      </c>
      <c r="O155" s="140">
        <f>'Anchor-Still'!S153</f>
        <v>0</v>
      </c>
      <c r="P155" s="140">
        <f>'Anchor-Still'!T153</f>
        <v>0</v>
      </c>
      <c r="Q155" s="140">
        <f>'Anchor-Still'!U153</f>
        <v>0</v>
      </c>
      <c r="R155" s="140">
        <f>'Anchor-Still'!V153</f>
        <v>0</v>
      </c>
      <c r="S155" s="140">
        <f>'Anchor-Still'!W153</f>
        <v>0</v>
      </c>
      <c r="T155" s="140">
        <f>'Anchor-Still'!X153</f>
        <v>0</v>
      </c>
      <c r="U155" s="140">
        <f>10*LOG10(1/((Summary!$C$75/10^(R155/10)+Summary!$C$76/10^(S155/10)+Summary!$C$77/10^(T155/10))/Summary!$C$78))</f>
        <v>0</v>
      </c>
      <c r="V155" s="140">
        <f>'Anchor-Still'!Y153</f>
        <v>0</v>
      </c>
      <c r="W155" s="140">
        <f>'Anchor-Still'!Z153</f>
        <v>0</v>
      </c>
      <c r="X155" s="141">
        <f t="shared" si="11"/>
        <v>0</v>
      </c>
      <c r="Y155" s="133"/>
      <c r="Z155" s="139">
        <f>'Test-Still'!L153</f>
        <v>0</v>
      </c>
      <c r="AA155" s="140">
        <f>'Test-Still'!M153</f>
        <v>0</v>
      </c>
      <c r="AB155" s="140">
        <f>'Test-Still'!N153</f>
        <v>0</v>
      </c>
      <c r="AC155" s="140">
        <f>'Test-Still'!O153</f>
        <v>0</v>
      </c>
      <c r="AD155" s="140">
        <f>(Summary!$C$58*AA155+Summary!$C$59*AB155+Summary!$C$60*AC155)/Summary!$C$61</f>
        <v>0</v>
      </c>
      <c r="AE155" s="140">
        <f>'Test-Still'!P153</f>
        <v>0</v>
      </c>
      <c r="AF155" s="140">
        <f>'Test-Still'!Q153</f>
        <v>0</v>
      </c>
      <c r="AG155" s="140">
        <f>'Test-Still'!R153</f>
        <v>0</v>
      </c>
      <c r="AH155" s="140">
        <f>'Test-Still'!S153</f>
        <v>0</v>
      </c>
      <c r="AI155" s="140">
        <f>'Test-Still'!T153</f>
        <v>0</v>
      </c>
      <c r="AJ155" s="140">
        <f>'Test-Still'!U153</f>
        <v>0</v>
      </c>
      <c r="AK155" s="140">
        <f>'Test-Still'!V153</f>
        <v>0</v>
      </c>
      <c r="AL155" s="140">
        <f>'Test-Still'!W153</f>
        <v>0</v>
      </c>
      <c r="AM155" s="140">
        <f>'Test-Still'!X153</f>
        <v>0</v>
      </c>
      <c r="AN155" s="140">
        <f>10*LOG10(1/((Summary!$C$75/10^(AK155/10)+Summary!$C$76/10^(AL155/10)+Summary!$C$77/10^(AM155/10))/Summary!$C$78))</f>
        <v>0</v>
      </c>
      <c r="AO155" s="140">
        <f>'Test-Still'!Y153</f>
        <v>0</v>
      </c>
      <c r="AP155" s="140">
        <f>'Test-Still'!Z153</f>
        <v>0</v>
      </c>
      <c r="AQ155" s="141">
        <f t="shared" si="12"/>
        <v>0</v>
      </c>
      <c r="AR155" s="139" t="e">
        <f t="shared" si="13"/>
        <v>#DIV/0!</v>
      </c>
      <c r="AS155" s="140" t="e">
        <f t="shared" si="14"/>
        <v>#DIV/0!</v>
      </c>
      <c r="AT155" s="136"/>
      <c r="AU155" s="136"/>
      <c r="AV155" s="467"/>
      <c r="AW155" s="468"/>
      <c r="AX155" s="480"/>
      <c r="AY155" s="480"/>
      <c r="AZ155" s="497"/>
      <c r="BA155" s="497"/>
      <c r="BB155" s="480"/>
      <c r="BC155" s="468"/>
      <c r="BD155" s="476"/>
      <c r="BE155" s="468"/>
      <c r="BF155" s="476"/>
      <c r="BG155" s="469"/>
      <c r="BH155" s="476"/>
      <c r="BI155" s="469"/>
      <c r="BJ155" s="476"/>
      <c r="BK155" s="468"/>
      <c r="BL155" s="476"/>
      <c r="BM155" s="468"/>
      <c r="BN155" s="476"/>
      <c r="BO155" s="468"/>
      <c r="BP155" s="480"/>
      <c r="BQ155" s="480"/>
      <c r="BR155" s="480"/>
      <c r="BS155" s="480"/>
      <c r="BT155" s="476"/>
      <c r="BU155" s="463"/>
      <c r="BV155" s="465"/>
      <c r="BW155" s="463"/>
      <c r="BX155" s="465"/>
    </row>
    <row r="156" spans="1:76" ht="17" customHeight="1" x14ac:dyDescent="0.35">
      <c r="A156" s="516"/>
      <c r="B156" s="483"/>
      <c r="C156" s="520"/>
      <c r="D156" s="490"/>
      <c r="E156" s="493"/>
      <c r="F156" s="138">
        <v>31</v>
      </c>
      <c r="G156" s="139">
        <f>'Anchor-Still'!L154</f>
        <v>0</v>
      </c>
      <c r="H156" s="140">
        <f>'Anchor-Still'!M154</f>
        <v>0</v>
      </c>
      <c r="I156" s="140">
        <f>'Anchor-Still'!N154</f>
        <v>0</v>
      </c>
      <c r="J156" s="140">
        <f>'Anchor-Still'!O154</f>
        <v>0</v>
      </c>
      <c r="K156" s="140">
        <f>(Summary!$C$58*H156+Summary!$C$59*I156+Summary!$C$60*J156)/Summary!$C$61</f>
        <v>0</v>
      </c>
      <c r="L156" s="140">
        <f>'Anchor-Still'!P154</f>
        <v>0</v>
      </c>
      <c r="M156" s="140">
        <f>'Anchor-Still'!Q154</f>
        <v>0</v>
      </c>
      <c r="N156" s="140">
        <f>'Anchor-Still'!R154</f>
        <v>0</v>
      </c>
      <c r="O156" s="140">
        <f>'Anchor-Still'!S154</f>
        <v>0</v>
      </c>
      <c r="P156" s="140">
        <f>'Anchor-Still'!T154</f>
        <v>0</v>
      </c>
      <c r="Q156" s="140">
        <f>'Anchor-Still'!U154</f>
        <v>0</v>
      </c>
      <c r="R156" s="140">
        <f>'Anchor-Still'!V154</f>
        <v>0</v>
      </c>
      <c r="S156" s="140">
        <f>'Anchor-Still'!W154</f>
        <v>0</v>
      </c>
      <c r="T156" s="140">
        <f>'Anchor-Still'!X154</f>
        <v>0</v>
      </c>
      <c r="U156" s="140">
        <f>10*LOG10(1/((Summary!$C$75/10^(R156/10)+Summary!$C$76/10^(S156/10)+Summary!$C$77/10^(T156/10))/Summary!$C$78))</f>
        <v>0</v>
      </c>
      <c r="V156" s="140">
        <f>'Anchor-Still'!Y154</f>
        <v>0</v>
      </c>
      <c r="W156" s="140">
        <f>'Anchor-Still'!Z154</f>
        <v>0</v>
      </c>
      <c r="X156" s="141">
        <f t="shared" si="11"/>
        <v>0</v>
      </c>
      <c r="Y156" s="133"/>
      <c r="Z156" s="139">
        <f>'Test-Still'!L154</f>
        <v>0</v>
      </c>
      <c r="AA156" s="140">
        <f>'Test-Still'!M154</f>
        <v>0</v>
      </c>
      <c r="AB156" s="140">
        <f>'Test-Still'!N154</f>
        <v>0</v>
      </c>
      <c r="AC156" s="140">
        <f>'Test-Still'!O154</f>
        <v>0</v>
      </c>
      <c r="AD156" s="140">
        <f>(Summary!$C$58*AA156+Summary!$C$59*AB156+Summary!$C$60*AC156)/Summary!$C$61</f>
        <v>0</v>
      </c>
      <c r="AE156" s="140">
        <f>'Test-Still'!P154</f>
        <v>0</v>
      </c>
      <c r="AF156" s="140">
        <f>'Test-Still'!Q154</f>
        <v>0</v>
      </c>
      <c r="AG156" s="140">
        <f>'Test-Still'!R154</f>
        <v>0</v>
      </c>
      <c r="AH156" s="140">
        <f>'Test-Still'!S154</f>
        <v>0</v>
      </c>
      <c r="AI156" s="140">
        <f>'Test-Still'!T154</f>
        <v>0</v>
      </c>
      <c r="AJ156" s="140">
        <f>'Test-Still'!U154</f>
        <v>0</v>
      </c>
      <c r="AK156" s="140">
        <f>'Test-Still'!V154</f>
        <v>0</v>
      </c>
      <c r="AL156" s="140">
        <f>'Test-Still'!W154</f>
        <v>0</v>
      </c>
      <c r="AM156" s="140">
        <f>'Test-Still'!X154</f>
        <v>0</v>
      </c>
      <c r="AN156" s="140">
        <f>10*LOG10(1/((Summary!$C$75/10^(AK156/10)+Summary!$C$76/10^(AL156/10)+Summary!$C$77/10^(AM156/10))/Summary!$C$78))</f>
        <v>0</v>
      </c>
      <c r="AO156" s="140">
        <f>'Test-Still'!Y154</f>
        <v>0</v>
      </c>
      <c r="AP156" s="140">
        <f>'Test-Still'!Z154</f>
        <v>0</v>
      </c>
      <c r="AQ156" s="141">
        <f t="shared" si="12"/>
        <v>0</v>
      </c>
      <c r="AR156" s="139" t="e">
        <f t="shared" si="13"/>
        <v>#DIV/0!</v>
      </c>
      <c r="AS156" s="140" t="e">
        <f t="shared" si="14"/>
        <v>#DIV/0!</v>
      </c>
      <c r="AT156" s="136"/>
      <c r="AU156" s="136"/>
      <c r="AV156" s="467" t="s">
        <v>122</v>
      </c>
      <c r="AW156" s="468" t="e" cm="1">
        <f t="array" ref="AW156">bdRateExtend($G155:$G158,H155:H158,$Z155:$Z158,AA155:AA158)</f>
        <v>#VALUE!</v>
      </c>
      <c r="AX156" s="480"/>
      <c r="AY156" s="480"/>
      <c r="AZ156" s="497"/>
      <c r="BA156" s="497"/>
      <c r="BB156" s="480"/>
      <c r="BC156" s="468" t="e" cm="1">
        <f t="array" ref="BC156">bdRateExtend($G155:$G158,L155:L158,$Z155:$Z158,AE155:AE158)</f>
        <v>#VALUE!</v>
      </c>
      <c r="BD156" s="476"/>
      <c r="BE156" s="468" t="e" cm="1">
        <f t="array" ref="BE156">bdRateExtend($G155:$G158,M155:M158,$Z155:$Z158,AF155:AF158)</f>
        <v>#VALUE!</v>
      </c>
      <c r="BF156" s="476"/>
      <c r="BG156" s="469" t="e" cm="1">
        <f t="array" ref="BG156">bdRateExtend($G155:$G158,N155:N158,$Z155:$Z158,AG155:AG158,"None", FALSE,1)</f>
        <v>#VALUE!</v>
      </c>
      <c r="BH156" s="476"/>
      <c r="BI156" s="469" t="e" cm="1">
        <f t="array" ref="BI156">bdRateExtend($G155:$G158,O155:O158,$Z155:$Z158,AH155:AH158,"None", FALSE,1)</f>
        <v>#VALUE!</v>
      </c>
      <c r="BJ156" s="476"/>
      <c r="BK156" s="468" t="e" cm="1">
        <f t="array" ref="BK156">bdRateExtend($G155:$G158,P155:P158,$Z155:$Z158,AI155:AI158)</f>
        <v>#VALUE!</v>
      </c>
      <c r="BL156" s="476"/>
      <c r="BM156" s="468" t="e" cm="1">
        <f t="array" ref="BM156">bdRateExtend($G155:$G158,Q155:Q158,$Z155:$Z158,AJ155:AJ158)</f>
        <v>#VALUE!</v>
      </c>
      <c r="BN156" s="476"/>
      <c r="BO156" s="468" t="e" cm="1">
        <f t="array" ref="BO156">bdRateExtend($G155:$G158,R155:R158,$Z155:$Z158,AK155:AK158)</f>
        <v>#VALUE!</v>
      </c>
      <c r="BP156" s="480"/>
      <c r="BQ156" s="480"/>
      <c r="BR156" s="480"/>
      <c r="BS156" s="480"/>
      <c r="BT156" s="476"/>
      <c r="BU156" s="463" cm="1">
        <f t="array" ref="BU156">testVMAFRange($G155:$G158,N155:N158,$Z155:$Z158,AG155:AG158)</f>
        <v>0</v>
      </c>
      <c r="BV156" s="465"/>
      <c r="BW156" s="463" cm="1">
        <f t="array" ref="BW156">testVMAFRange($G155:$G158,O155:O158,$Z155:$Z158,AH155:AH158)</f>
        <v>0</v>
      </c>
      <c r="BX156" s="465"/>
    </row>
    <row r="157" spans="1:76" ht="17" customHeight="1" x14ac:dyDescent="0.35">
      <c r="A157" s="516"/>
      <c r="B157" s="483"/>
      <c r="C157" s="520"/>
      <c r="D157" s="490"/>
      <c r="E157" s="493"/>
      <c r="F157" s="138">
        <v>39</v>
      </c>
      <c r="G157" s="139">
        <f>'Anchor-Still'!L155</f>
        <v>0</v>
      </c>
      <c r="H157" s="140">
        <f>'Anchor-Still'!M155</f>
        <v>0</v>
      </c>
      <c r="I157" s="140">
        <f>'Anchor-Still'!N155</f>
        <v>0</v>
      </c>
      <c r="J157" s="140">
        <f>'Anchor-Still'!O155</f>
        <v>0</v>
      </c>
      <c r="K157" s="140">
        <f>(Summary!$C$58*H157+Summary!$C$59*I157+Summary!$C$60*J157)/Summary!$C$61</f>
        <v>0</v>
      </c>
      <c r="L157" s="140">
        <f>'Anchor-Still'!P155</f>
        <v>0</v>
      </c>
      <c r="M157" s="140">
        <f>'Anchor-Still'!Q155</f>
        <v>0</v>
      </c>
      <c r="N157" s="140">
        <f>'Anchor-Still'!R155</f>
        <v>0</v>
      </c>
      <c r="O157" s="140">
        <f>'Anchor-Still'!S155</f>
        <v>0</v>
      </c>
      <c r="P157" s="140">
        <f>'Anchor-Still'!T155</f>
        <v>0</v>
      </c>
      <c r="Q157" s="140">
        <f>'Anchor-Still'!U155</f>
        <v>0</v>
      </c>
      <c r="R157" s="140">
        <f>'Anchor-Still'!V155</f>
        <v>0</v>
      </c>
      <c r="S157" s="140">
        <f>'Anchor-Still'!W155</f>
        <v>0</v>
      </c>
      <c r="T157" s="140">
        <f>'Anchor-Still'!X155</f>
        <v>0</v>
      </c>
      <c r="U157" s="140">
        <f>10*LOG10(1/((Summary!$C$75/10^(R157/10)+Summary!$C$76/10^(S157/10)+Summary!$C$77/10^(T157/10))/Summary!$C$78))</f>
        <v>0</v>
      </c>
      <c r="V157" s="140">
        <f>'Anchor-Still'!Y155</f>
        <v>0</v>
      </c>
      <c r="W157" s="140">
        <f>'Anchor-Still'!Z155</f>
        <v>0</v>
      </c>
      <c r="X157" s="141">
        <f t="shared" si="11"/>
        <v>0</v>
      </c>
      <c r="Y157" s="133"/>
      <c r="Z157" s="139">
        <f>'Test-Still'!L155</f>
        <v>0</v>
      </c>
      <c r="AA157" s="140">
        <f>'Test-Still'!M155</f>
        <v>0</v>
      </c>
      <c r="AB157" s="140">
        <f>'Test-Still'!N155</f>
        <v>0</v>
      </c>
      <c r="AC157" s="140">
        <f>'Test-Still'!O155</f>
        <v>0</v>
      </c>
      <c r="AD157" s="140">
        <f>(Summary!$C$58*AA157+Summary!$C$59*AB157+Summary!$C$60*AC157)/Summary!$C$61</f>
        <v>0</v>
      </c>
      <c r="AE157" s="140">
        <f>'Test-Still'!P155</f>
        <v>0</v>
      </c>
      <c r="AF157" s="140">
        <f>'Test-Still'!Q155</f>
        <v>0</v>
      </c>
      <c r="AG157" s="140">
        <f>'Test-Still'!R155</f>
        <v>0</v>
      </c>
      <c r="AH157" s="140">
        <f>'Test-Still'!S155</f>
        <v>0</v>
      </c>
      <c r="AI157" s="140">
        <f>'Test-Still'!T155</f>
        <v>0</v>
      </c>
      <c r="AJ157" s="140">
        <f>'Test-Still'!U155</f>
        <v>0</v>
      </c>
      <c r="AK157" s="140">
        <f>'Test-Still'!V155</f>
        <v>0</v>
      </c>
      <c r="AL157" s="140">
        <f>'Test-Still'!W155</f>
        <v>0</v>
      </c>
      <c r="AM157" s="140">
        <f>'Test-Still'!X155</f>
        <v>0</v>
      </c>
      <c r="AN157" s="140">
        <f>10*LOG10(1/((Summary!$C$75/10^(AK157/10)+Summary!$C$76/10^(AL157/10)+Summary!$C$77/10^(AM157/10))/Summary!$C$78))</f>
        <v>0</v>
      </c>
      <c r="AO157" s="140">
        <f>'Test-Still'!Y155</f>
        <v>0</v>
      </c>
      <c r="AP157" s="140">
        <f>'Test-Still'!Z155</f>
        <v>0</v>
      </c>
      <c r="AQ157" s="141">
        <f t="shared" si="12"/>
        <v>0</v>
      </c>
      <c r="AR157" s="139" t="e">
        <f t="shared" si="13"/>
        <v>#DIV/0!</v>
      </c>
      <c r="AS157" s="140" t="e">
        <f t="shared" si="14"/>
        <v>#DIV/0!</v>
      </c>
      <c r="AT157" s="136"/>
      <c r="AU157" s="136"/>
      <c r="AV157" s="467"/>
      <c r="AW157" s="468"/>
      <c r="AX157" s="480"/>
      <c r="AY157" s="480"/>
      <c r="AZ157" s="497"/>
      <c r="BA157" s="497"/>
      <c r="BB157" s="480"/>
      <c r="BC157" s="468"/>
      <c r="BD157" s="476"/>
      <c r="BE157" s="468"/>
      <c r="BF157" s="476"/>
      <c r="BG157" s="469"/>
      <c r="BH157" s="476"/>
      <c r="BI157" s="469"/>
      <c r="BJ157" s="476"/>
      <c r="BK157" s="468"/>
      <c r="BL157" s="476"/>
      <c r="BM157" s="468"/>
      <c r="BN157" s="476"/>
      <c r="BO157" s="468"/>
      <c r="BP157" s="480"/>
      <c r="BQ157" s="480"/>
      <c r="BR157" s="480"/>
      <c r="BS157" s="480"/>
      <c r="BT157" s="476"/>
      <c r="BU157" s="463"/>
      <c r="BV157" s="465"/>
      <c r="BW157" s="463"/>
      <c r="BX157" s="465"/>
    </row>
    <row r="158" spans="1:76" ht="17" customHeight="1" x14ac:dyDescent="0.35">
      <c r="A158" s="516"/>
      <c r="B158" s="483"/>
      <c r="C158" s="520"/>
      <c r="D158" s="490"/>
      <c r="E158" s="493"/>
      <c r="F158" s="138">
        <v>47</v>
      </c>
      <c r="G158" s="139">
        <f>'Anchor-Still'!L156</f>
        <v>0</v>
      </c>
      <c r="H158" s="140">
        <f>'Anchor-Still'!M156</f>
        <v>0</v>
      </c>
      <c r="I158" s="140">
        <f>'Anchor-Still'!N156</f>
        <v>0</v>
      </c>
      <c r="J158" s="140">
        <f>'Anchor-Still'!O156</f>
        <v>0</v>
      </c>
      <c r="K158" s="140">
        <f>(Summary!$C$58*H158+Summary!$C$59*I158+Summary!$C$60*J158)/Summary!$C$61</f>
        <v>0</v>
      </c>
      <c r="L158" s="140">
        <f>'Anchor-Still'!P156</f>
        <v>0</v>
      </c>
      <c r="M158" s="140">
        <f>'Anchor-Still'!Q156</f>
        <v>0</v>
      </c>
      <c r="N158" s="140">
        <f>'Anchor-Still'!R156</f>
        <v>0</v>
      </c>
      <c r="O158" s="140">
        <f>'Anchor-Still'!S156</f>
        <v>0</v>
      </c>
      <c r="P158" s="140">
        <f>'Anchor-Still'!T156</f>
        <v>0</v>
      </c>
      <c r="Q158" s="140">
        <f>'Anchor-Still'!U156</f>
        <v>0</v>
      </c>
      <c r="R158" s="140">
        <f>'Anchor-Still'!V156</f>
        <v>0</v>
      </c>
      <c r="S158" s="140">
        <f>'Anchor-Still'!W156</f>
        <v>0</v>
      </c>
      <c r="T158" s="140">
        <f>'Anchor-Still'!X156</f>
        <v>0</v>
      </c>
      <c r="U158" s="140">
        <f>10*LOG10(1/((Summary!$C$75/10^(R158/10)+Summary!$C$76/10^(S158/10)+Summary!$C$77/10^(T158/10))/Summary!$C$78))</f>
        <v>0</v>
      </c>
      <c r="V158" s="140">
        <f>'Anchor-Still'!Y156</f>
        <v>0</v>
      </c>
      <c r="W158" s="140">
        <f>'Anchor-Still'!Z156</f>
        <v>0</v>
      </c>
      <c r="X158" s="141">
        <f t="shared" si="11"/>
        <v>0</v>
      </c>
      <c r="Y158" s="133"/>
      <c r="Z158" s="139">
        <f>'Test-Still'!L156</f>
        <v>0</v>
      </c>
      <c r="AA158" s="140">
        <f>'Test-Still'!M156</f>
        <v>0</v>
      </c>
      <c r="AB158" s="140">
        <f>'Test-Still'!N156</f>
        <v>0</v>
      </c>
      <c r="AC158" s="140">
        <f>'Test-Still'!O156</f>
        <v>0</v>
      </c>
      <c r="AD158" s="140">
        <f>(Summary!$C$58*AA158+Summary!$C$59*AB158+Summary!$C$60*AC158)/Summary!$C$61</f>
        <v>0</v>
      </c>
      <c r="AE158" s="140">
        <f>'Test-Still'!P156</f>
        <v>0</v>
      </c>
      <c r="AF158" s="140">
        <f>'Test-Still'!Q156</f>
        <v>0</v>
      </c>
      <c r="AG158" s="140">
        <f>'Test-Still'!R156</f>
        <v>0</v>
      </c>
      <c r="AH158" s="140">
        <f>'Test-Still'!S156</f>
        <v>0</v>
      </c>
      <c r="AI158" s="140">
        <f>'Test-Still'!T156</f>
        <v>0</v>
      </c>
      <c r="AJ158" s="140">
        <f>'Test-Still'!U156</f>
        <v>0</v>
      </c>
      <c r="AK158" s="140">
        <f>'Test-Still'!V156</f>
        <v>0</v>
      </c>
      <c r="AL158" s="140">
        <f>'Test-Still'!W156</f>
        <v>0</v>
      </c>
      <c r="AM158" s="140">
        <f>'Test-Still'!X156</f>
        <v>0</v>
      </c>
      <c r="AN158" s="140">
        <f>10*LOG10(1/((Summary!$C$75/10^(AK158/10)+Summary!$C$76/10^(AL158/10)+Summary!$C$77/10^(AM158/10))/Summary!$C$78))</f>
        <v>0</v>
      </c>
      <c r="AO158" s="140">
        <f>'Test-Still'!Y156</f>
        <v>0</v>
      </c>
      <c r="AP158" s="140">
        <f>'Test-Still'!Z156</f>
        <v>0</v>
      </c>
      <c r="AQ158" s="141">
        <f t="shared" si="12"/>
        <v>0</v>
      </c>
      <c r="AR158" s="139" t="e">
        <f t="shared" si="13"/>
        <v>#DIV/0!</v>
      </c>
      <c r="AS158" s="140" t="e">
        <f t="shared" si="14"/>
        <v>#DIV/0!</v>
      </c>
      <c r="AT158" s="136"/>
      <c r="AU158" s="136"/>
      <c r="AV158" s="467" t="s">
        <v>123</v>
      </c>
      <c r="AW158" s="468" t="e" cm="1">
        <f t="array" ref="AW158">bdRateExtend($G156:$G159,H156:H159,$Z156:$Z159,AA156:AA159)</f>
        <v>#VALUE!</v>
      </c>
      <c r="AX158" s="480"/>
      <c r="AY158" s="480"/>
      <c r="AZ158" s="497"/>
      <c r="BA158" s="497"/>
      <c r="BB158" s="480"/>
      <c r="BC158" s="468" t="e" cm="1">
        <f t="array" ref="BC158">bdRateExtend($G156:$G159,L156:L159,$Z156:$Z159,AE156:AE159)</f>
        <v>#VALUE!</v>
      </c>
      <c r="BD158" s="476"/>
      <c r="BE158" s="468" t="e" cm="1">
        <f t="array" ref="BE158">bdRateExtend($G156:$G159,M156:M159,$Z156:$Z159,AF156:AF159)</f>
        <v>#VALUE!</v>
      </c>
      <c r="BF158" s="476"/>
      <c r="BG158" s="469" t="e" cm="1">
        <f t="array" ref="BG158">bdRateExtend($G156:$G159,N156:N159,$Z156:$Z159,AG156:AG159,"None", FALSE,1)</f>
        <v>#VALUE!</v>
      </c>
      <c r="BH158" s="476"/>
      <c r="BI158" s="469" t="e" cm="1">
        <f t="array" ref="BI158">bdRateExtend($G156:$G159,O156:O159,$Z156:$Z159,AH156:AH159,"None", FALSE,1)</f>
        <v>#VALUE!</v>
      </c>
      <c r="BJ158" s="476"/>
      <c r="BK158" s="468" t="e" cm="1">
        <f t="array" ref="BK158">bdRateExtend($G156:$G159,P156:P159,$Z156:$Z159,AI156:AI159)</f>
        <v>#VALUE!</v>
      </c>
      <c r="BL158" s="476"/>
      <c r="BM158" s="468" t="e" cm="1">
        <f t="array" ref="BM158">bdRateExtend($G156:$G159,Q156:Q159,$Z156:$Z159,AJ156:AJ159)</f>
        <v>#VALUE!</v>
      </c>
      <c r="BN158" s="476"/>
      <c r="BO158" s="468" t="e" cm="1">
        <f t="array" ref="BO158">bdRateExtend($G156:$G159,R156:R159,$Z156:$Z159,AK156:AK159)</f>
        <v>#VALUE!</v>
      </c>
      <c r="BP158" s="480"/>
      <c r="BQ158" s="480"/>
      <c r="BR158" s="480"/>
      <c r="BS158" s="480"/>
      <c r="BT158" s="476"/>
      <c r="BU158" s="463" cm="1">
        <f t="array" ref="BU158">testVMAFRange($G156:$G159,N156:N159,$Z156:$Z159,AG156:AG159)</f>
        <v>0</v>
      </c>
      <c r="BV158" s="465"/>
      <c r="BW158" s="463" cm="1">
        <f t="array" ref="BW158">testVMAFRange($G156:$G159,O156:O159,$Z156:$Z159,AH156:AH159)</f>
        <v>0</v>
      </c>
      <c r="BX158" s="465"/>
    </row>
    <row r="159" spans="1:76" ht="17" customHeight="1" thickBot="1" x14ac:dyDescent="0.4">
      <c r="A159" s="516"/>
      <c r="B159" s="518"/>
      <c r="C159" s="521"/>
      <c r="D159" s="522"/>
      <c r="E159" s="523"/>
      <c r="F159" s="144">
        <v>55</v>
      </c>
      <c r="G159" s="145">
        <f>'Anchor-Still'!L157</f>
        <v>0</v>
      </c>
      <c r="H159" s="146">
        <f>'Anchor-Still'!M157</f>
        <v>0</v>
      </c>
      <c r="I159" s="146">
        <f>'Anchor-Still'!N157</f>
        <v>0</v>
      </c>
      <c r="J159" s="146">
        <f>'Anchor-Still'!O157</f>
        <v>0</v>
      </c>
      <c r="K159" s="146">
        <f>(Summary!$C$58*H159+Summary!$C$59*I159+Summary!$C$60*J159)/Summary!$C$61</f>
        <v>0</v>
      </c>
      <c r="L159" s="146">
        <f>'Anchor-Still'!P157</f>
        <v>0</v>
      </c>
      <c r="M159" s="146">
        <f>'Anchor-Still'!Q157</f>
        <v>0</v>
      </c>
      <c r="N159" s="146">
        <f>'Anchor-Still'!R157</f>
        <v>0</v>
      </c>
      <c r="O159" s="146">
        <f>'Anchor-Still'!S157</f>
        <v>0</v>
      </c>
      <c r="P159" s="146">
        <f>'Anchor-Still'!T157</f>
        <v>0</v>
      </c>
      <c r="Q159" s="146">
        <f>'Anchor-Still'!U157</f>
        <v>0</v>
      </c>
      <c r="R159" s="146">
        <f>'Anchor-Still'!V157</f>
        <v>0</v>
      </c>
      <c r="S159" s="146">
        <f>'Anchor-Still'!W157</f>
        <v>0</v>
      </c>
      <c r="T159" s="146">
        <f>'Anchor-Still'!X157</f>
        <v>0</v>
      </c>
      <c r="U159" s="146">
        <f>10*LOG10(1/((Summary!$C$75/10^(R159/10)+Summary!$C$76/10^(S159/10)+Summary!$C$77/10^(T159/10))/Summary!$C$78))</f>
        <v>0</v>
      </c>
      <c r="V159" s="146">
        <f>'Anchor-Still'!Y157</f>
        <v>0</v>
      </c>
      <c r="W159" s="146">
        <f>'Anchor-Still'!Z157</f>
        <v>0</v>
      </c>
      <c r="X159" s="147">
        <f t="shared" si="11"/>
        <v>0</v>
      </c>
      <c r="Y159" s="133"/>
      <c r="Z159" s="145">
        <f>'Test-Still'!L157</f>
        <v>0</v>
      </c>
      <c r="AA159" s="146">
        <f>'Test-Still'!M157</f>
        <v>0</v>
      </c>
      <c r="AB159" s="146">
        <f>'Test-Still'!N157</f>
        <v>0</v>
      </c>
      <c r="AC159" s="146">
        <f>'Test-Still'!O157</f>
        <v>0</v>
      </c>
      <c r="AD159" s="146">
        <f>(Summary!$C$58*AA159+Summary!$C$59*AB159+Summary!$C$60*AC159)/Summary!$C$61</f>
        <v>0</v>
      </c>
      <c r="AE159" s="146">
        <f>'Test-Still'!P157</f>
        <v>0</v>
      </c>
      <c r="AF159" s="146">
        <f>'Test-Still'!Q157</f>
        <v>0</v>
      </c>
      <c r="AG159" s="146">
        <f>'Test-Still'!R157</f>
        <v>0</v>
      </c>
      <c r="AH159" s="146">
        <f>'Test-Still'!S157</f>
        <v>0</v>
      </c>
      <c r="AI159" s="146">
        <f>'Test-Still'!T157</f>
        <v>0</v>
      </c>
      <c r="AJ159" s="146">
        <f>'Test-Still'!U157</f>
        <v>0</v>
      </c>
      <c r="AK159" s="146">
        <f>'Test-Still'!V157</f>
        <v>0</v>
      </c>
      <c r="AL159" s="146">
        <f>'Test-Still'!W157</f>
        <v>0</v>
      </c>
      <c r="AM159" s="146">
        <f>'Test-Still'!X157</f>
        <v>0</v>
      </c>
      <c r="AN159" s="146">
        <f>10*LOG10(1/((Summary!$C$75/10^(AK159/10)+Summary!$C$76/10^(AL159/10)+Summary!$C$77/10^(AM159/10))/Summary!$C$78))</f>
        <v>0</v>
      </c>
      <c r="AO159" s="146">
        <f>'Test-Still'!Y157</f>
        <v>0</v>
      </c>
      <c r="AP159" s="146">
        <f>'Test-Still'!Z157</f>
        <v>0</v>
      </c>
      <c r="AQ159" s="147">
        <f t="shared" si="12"/>
        <v>0</v>
      </c>
      <c r="AR159" s="145" t="e">
        <f t="shared" si="13"/>
        <v>#DIV/0!</v>
      </c>
      <c r="AS159" s="146" t="e">
        <f t="shared" si="14"/>
        <v>#DIV/0!</v>
      </c>
      <c r="AT159" s="136"/>
      <c r="AU159" s="136"/>
      <c r="AV159" s="470"/>
      <c r="AW159" s="471"/>
      <c r="AX159" s="481"/>
      <c r="AY159" s="481"/>
      <c r="AZ159" s="498"/>
      <c r="BA159" s="498"/>
      <c r="BB159" s="481"/>
      <c r="BC159" s="471"/>
      <c r="BD159" s="477"/>
      <c r="BE159" s="471"/>
      <c r="BF159" s="477"/>
      <c r="BG159" s="472"/>
      <c r="BH159" s="477"/>
      <c r="BI159" s="472"/>
      <c r="BJ159" s="477"/>
      <c r="BK159" s="471"/>
      <c r="BL159" s="477"/>
      <c r="BM159" s="471"/>
      <c r="BN159" s="477"/>
      <c r="BO159" s="471"/>
      <c r="BP159" s="481"/>
      <c r="BQ159" s="481"/>
      <c r="BR159" s="481"/>
      <c r="BS159" s="481"/>
      <c r="BT159" s="477"/>
      <c r="BU159" s="473"/>
      <c r="BV159" s="466"/>
      <c r="BW159" s="473"/>
      <c r="BX159" s="466"/>
    </row>
    <row r="160" spans="1:76" ht="17" customHeight="1" x14ac:dyDescent="0.35">
      <c r="A160" s="516"/>
      <c r="B160" s="524" t="s">
        <v>226</v>
      </c>
      <c r="C160" s="519" t="s">
        <v>186</v>
      </c>
      <c r="D160" s="489"/>
      <c r="E160" s="492">
        <v>8</v>
      </c>
      <c r="F160" s="129">
        <v>15</v>
      </c>
      <c r="G160" s="130">
        <f>'Anchor-Still'!L158</f>
        <v>0</v>
      </c>
      <c r="H160" s="131">
        <f>'Anchor-Still'!M158</f>
        <v>0</v>
      </c>
      <c r="I160" s="131">
        <f>'Anchor-Still'!N158</f>
        <v>0</v>
      </c>
      <c r="J160" s="131">
        <f>'Anchor-Still'!O158</f>
        <v>0</v>
      </c>
      <c r="K160" s="131">
        <f>(Summary!$C$58*H160+Summary!$C$59*I160+Summary!$C$60*J160)/Summary!$C$61</f>
        <v>0</v>
      </c>
      <c r="L160" s="131">
        <f>'Anchor-Still'!P158</f>
        <v>0</v>
      </c>
      <c r="M160" s="131">
        <f>'Anchor-Still'!Q158</f>
        <v>0</v>
      </c>
      <c r="N160" s="131">
        <f>'Anchor-Still'!R158</f>
        <v>0</v>
      </c>
      <c r="O160" s="131">
        <f>'Anchor-Still'!S158</f>
        <v>0</v>
      </c>
      <c r="P160" s="131">
        <f>'Anchor-Still'!T158</f>
        <v>0</v>
      </c>
      <c r="Q160" s="131">
        <f>'Anchor-Still'!U158</f>
        <v>0</v>
      </c>
      <c r="R160" s="131">
        <f>'Anchor-Still'!V158</f>
        <v>0</v>
      </c>
      <c r="S160" s="131">
        <f>'Anchor-Still'!W158</f>
        <v>0</v>
      </c>
      <c r="T160" s="131">
        <f>'Anchor-Still'!X158</f>
        <v>0</v>
      </c>
      <c r="U160" s="131">
        <f>10*LOG10(1/((Summary!$C$75/10^(R160/10)+Summary!$C$76/10^(S160/10)+Summary!$C$77/10^(T160/10))/Summary!$C$78))</f>
        <v>0</v>
      </c>
      <c r="V160" s="131">
        <f>'Anchor-Still'!Y158</f>
        <v>0</v>
      </c>
      <c r="W160" s="131">
        <f>'Anchor-Still'!Z158</f>
        <v>0</v>
      </c>
      <c r="X160" s="132">
        <f t="shared" si="11"/>
        <v>0</v>
      </c>
      <c r="Y160" s="133"/>
      <c r="Z160" s="130">
        <f>'Test-Still'!L158</f>
        <v>0</v>
      </c>
      <c r="AA160" s="131">
        <f>'Test-Still'!M158</f>
        <v>0</v>
      </c>
      <c r="AB160" s="131">
        <f>'Test-Still'!N158</f>
        <v>0</v>
      </c>
      <c r="AC160" s="131">
        <f>'Test-Still'!O158</f>
        <v>0</v>
      </c>
      <c r="AD160" s="131">
        <f>(Summary!$C$58*AA160+Summary!$C$59*AB160+Summary!$C$60*AC160)/Summary!$C$61</f>
        <v>0</v>
      </c>
      <c r="AE160" s="131">
        <f>'Test-Still'!P158</f>
        <v>0</v>
      </c>
      <c r="AF160" s="131">
        <f>'Test-Still'!Q158</f>
        <v>0</v>
      </c>
      <c r="AG160" s="131">
        <f>'Test-Still'!R158</f>
        <v>0</v>
      </c>
      <c r="AH160" s="131">
        <f>'Test-Still'!S158</f>
        <v>0</v>
      </c>
      <c r="AI160" s="131">
        <f>'Test-Still'!T158</f>
        <v>0</v>
      </c>
      <c r="AJ160" s="131">
        <f>'Test-Still'!U158</f>
        <v>0</v>
      </c>
      <c r="AK160" s="131">
        <f>'Test-Still'!V158</f>
        <v>0</v>
      </c>
      <c r="AL160" s="131">
        <f>'Test-Still'!W158</f>
        <v>0</v>
      </c>
      <c r="AM160" s="131">
        <f>'Test-Still'!X158</f>
        <v>0</v>
      </c>
      <c r="AN160" s="131">
        <f>10*LOG10(1/((Summary!$C$75/10^(AK160/10)+Summary!$C$76/10^(AL160/10)+Summary!$C$77/10^(AM160/10))/Summary!$C$78))</f>
        <v>0</v>
      </c>
      <c r="AO160" s="131">
        <f>'Test-Still'!Y158</f>
        <v>0</v>
      </c>
      <c r="AP160" s="131">
        <f>'Test-Still'!Z158</f>
        <v>0</v>
      </c>
      <c r="AQ160" s="132">
        <f t="shared" si="12"/>
        <v>0</v>
      </c>
      <c r="AR160" s="130" t="e">
        <f t="shared" si="13"/>
        <v>#DIV/0!</v>
      </c>
      <c r="AS160" s="131" t="e">
        <f t="shared" si="14"/>
        <v>#DIV/0!</v>
      </c>
      <c r="AT160" s="136"/>
      <c r="AU160" s="136"/>
      <c r="AV160" s="495" t="s">
        <v>121</v>
      </c>
      <c r="AW160" s="478" t="e" cm="1">
        <f t="array" ref="AW160">bdRateExtend($G160:$G163,H160:H163,$Z160:$Z163,AA160:AA163)</f>
        <v>#VALUE!</v>
      </c>
      <c r="AX160" s="479" t="e" cm="1">
        <f t="array" ref="AX160">bdRateExtend($G160:$G165,H160:H165,$Z160:$Z165,AA160:AA165)</f>
        <v>#VALUE!</v>
      </c>
      <c r="AY160" s="479" t="e" cm="1">
        <f t="array" ref="AY160">bdRateExtend($G160:$G165,I160:I165,$Z160:$Z165,AB160:AB165)</f>
        <v>#VALUE!</v>
      </c>
      <c r="AZ160" s="496" t="e" cm="1">
        <f t="array" ref="AZ160">bdRateExtend($G160:$G165,J160:J165,$Z160:$Z165,AC160:AC165)</f>
        <v>#VALUE!</v>
      </c>
      <c r="BA160" s="496" t="e" cm="1">
        <f t="array" ref="BA160">bdRateExtend($G160:$G165,K160:K165,$Z160:$Z165,AD160:AD165)</f>
        <v>#VALUE!</v>
      </c>
      <c r="BB160" s="479" t="e">
        <f>(Summary!$C$89*AX160+Summary!$C$90*AY160+Summary!$C$91*AZ160)/Summary!$C$92</f>
        <v>#VALUE!</v>
      </c>
      <c r="BC160" s="478" t="e" cm="1">
        <f t="array" ref="BC160">bdRateExtend($G160:$G163,L160:L163,$Z160:$Z163,AE160:AE163)</f>
        <v>#VALUE!</v>
      </c>
      <c r="BD160" s="475" t="e" cm="1">
        <f t="array" ref="BD160">bdRateExtend($G160:$G165,L160:L165,$Z160:$Z165,AE160:AE165)</f>
        <v>#VALUE!</v>
      </c>
      <c r="BE160" s="478" t="e" cm="1">
        <f t="array" ref="BE160">bdRateExtend($G160:$G163,M160:M163,$Z160:$Z163,AF160:AF163)</f>
        <v>#VALUE!</v>
      </c>
      <c r="BF160" s="475" t="e" cm="1">
        <f t="array" ref="BF160">bdRateExtend($G160:$G165,M160:M165,$Z160:$Z165,AF160:AF165)</f>
        <v>#VALUE!</v>
      </c>
      <c r="BG160" s="474" t="e" cm="1">
        <f t="array" ref="BG160">bdRateExtend($G160:$G163,N160:N163,$Z160:$Z163,AG160:AG163,"None", FALSE,1)</f>
        <v>#VALUE!</v>
      </c>
      <c r="BH160" s="475" t="e" cm="1">
        <f t="array" ref="BH160">bdRateExtend($G160:$G165,N160:N165,$Z160:$Z165,AG160:AG165,"None", FALSE,1)</f>
        <v>#VALUE!</v>
      </c>
      <c r="BI160" s="474" t="e" cm="1">
        <f t="array" ref="BI160">bdRateExtend($G160:$G163,O160:O163,$Z160:$Z163,AH160:AH163,"None", FALSE,1)</f>
        <v>#VALUE!</v>
      </c>
      <c r="BJ160" s="475" t="e" cm="1">
        <f t="array" ref="BJ160">bdRateExtend($G160:$G165,O160:O165,$Z160:$Z165,AH160:AH165,"None", FALSE,1)</f>
        <v>#VALUE!</v>
      </c>
      <c r="BK160" s="478" t="e" cm="1">
        <f t="array" ref="BK160">bdRateExtend($G160:$G163,P160:P163,$Z160:$Z163,AI160:AI163)</f>
        <v>#VALUE!</v>
      </c>
      <c r="BL160" s="475" t="e" cm="1">
        <f t="array" ref="BL160">bdRateExtend($G160:$G165,P160:P165,$Z160:$Z165,AI160:AI165)</f>
        <v>#VALUE!</v>
      </c>
      <c r="BM160" s="478" t="e" cm="1">
        <f t="array" ref="BM160">bdRateExtend($G160:$G163,Q160:Q163,$Z160:$Z163,AJ160:AJ163)</f>
        <v>#VALUE!</v>
      </c>
      <c r="BN160" s="475" t="e" cm="1">
        <f t="array" ref="BN160">bdRateExtend($G160:$G165,Q160:Q165,$Z160:$Z165,AJ160:AJ165)</f>
        <v>#VALUE!</v>
      </c>
      <c r="BO160" s="478" t="e" cm="1">
        <f t="array" ref="BO160">bdRateExtend($G160:$G163,R160:R163,$Z160:$Z163,AK160:AK163)</f>
        <v>#VALUE!</v>
      </c>
      <c r="BP160" s="479" t="e" cm="1">
        <f t="array" ref="BP160">bdRateExtend($G160:$G165,R160:R165,$Z160:$Z165,AK160:AK165)</f>
        <v>#VALUE!</v>
      </c>
      <c r="BQ160" s="479" t="e" cm="1">
        <f t="array" ref="BQ160">bdRateExtend($G160:$G165,S160:S165,$Z160:$Z165,AL160:AL165)</f>
        <v>#VALUE!</v>
      </c>
      <c r="BR160" s="479" t="e" cm="1">
        <f t="array" ref="BR160">bdRateExtend($G160:$G165,T160:T165,$Z160:$Z165,AM160:AM165)</f>
        <v>#VALUE!</v>
      </c>
      <c r="BS160" s="479" t="e" cm="1">
        <f t="array" ref="BS160">bdRateExtend($G160:$G165,U160:U165,$Z160:$Z165,AN160:AN165)</f>
        <v>#VALUE!</v>
      </c>
      <c r="BT160" s="576" t="e">
        <f>(Summary!$C$103*BP160+Summary!$C$104*BQ160+Summary!$C$105*BR160)/Summary!$C$106</f>
        <v>#VALUE!</v>
      </c>
      <c r="BU160" s="462" cm="1">
        <f t="array" ref="BU160">testVMAFRange($G160:$G163,N160:N163,$Z160:$Z163,AG160:AG163)</f>
        <v>0</v>
      </c>
      <c r="BV160" s="464" cm="1">
        <f t="array" ref="BV160">testVMAFRange($G160:$G165,N160:N165,$Z160:$Z165,AG160:AG165)</f>
        <v>0</v>
      </c>
      <c r="BW160" s="462" cm="1">
        <f t="array" ref="BW160">testVMAFRange($G160:$G163,O160:O163,$Z160:$Z163,AH160:AH163)</f>
        <v>0</v>
      </c>
      <c r="BX160" s="464" cm="1">
        <f t="array" ref="BX160">testVMAFRange($G160:$G165,O160:O165,$Z160:$Z165,AH160:AH165)</f>
        <v>0</v>
      </c>
    </row>
    <row r="161" spans="1:76" ht="17" customHeight="1" x14ac:dyDescent="0.35">
      <c r="A161" s="516"/>
      <c r="B161" s="525"/>
      <c r="C161" s="520"/>
      <c r="D161" s="490"/>
      <c r="E161" s="493"/>
      <c r="F161" s="138">
        <v>23</v>
      </c>
      <c r="G161" s="139">
        <f>'Anchor-Still'!L159</f>
        <v>0</v>
      </c>
      <c r="H161" s="140">
        <f>'Anchor-Still'!M159</f>
        <v>0</v>
      </c>
      <c r="I161" s="140">
        <f>'Anchor-Still'!N159</f>
        <v>0</v>
      </c>
      <c r="J161" s="140">
        <f>'Anchor-Still'!O159</f>
        <v>0</v>
      </c>
      <c r="K161" s="140">
        <f>(Summary!$C$58*H161+Summary!$C$59*I161+Summary!$C$60*J161)/Summary!$C$61</f>
        <v>0</v>
      </c>
      <c r="L161" s="140">
        <f>'Anchor-Still'!P159</f>
        <v>0</v>
      </c>
      <c r="M161" s="140">
        <f>'Anchor-Still'!Q159</f>
        <v>0</v>
      </c>
      <c r="N161" s="140">
        <f>'Anchor-Still'!R159</f>
        <v>0</v>
      </c>
      <c r="O161" s="140">
        <f>'Anchor-Still'!S159</f>
        <v>0</v>
      </c>
      <c r="P161" s="140">
        <f>'Anchor-Still'!T159</f>
        <v>0</v>
      </c>
      <c r="Q161" s="140">
        <f>'Anchor-Still'!U159</f>
        <v>0</v>
      </c>
      <c r="R161" s="140">
        <f>'Anchor-Still'!V159</f>
        <v>0</v>
      </c>
      <c r="S161" s="140">
        <f>'Anchor-Still'!W159</f>
        <v>0</v>
      </c>
      <c r="T161" s="140">
        <f>'Anchor-Still'!X159</f>
        <v>0</v>
      </c>
      <c r="U161" s="140">
        <f>10*LOG10(1/((Summary!$C$75/10^(R161/10)+Summary!$C$76/10^(S161/10)+Summary!$C$77/10^(T161/10))/Summary!$C$78))</f>
        <v>0</v>
      </c>
      <c r="V161" s="140">
        <f>'Anchor-Still'!Y159</f>
        <v>0</v>
      </c>
      <c r="W161" s="140">
        <f>'Anchor-Still'!Z159</f>
        <v>0</v>
      </c>
      <c r="X161" s="141">
        <f t="shared" si="11"/>
        <v>0</v>
      </c>
      <c r="Y161" s="133"/>
      <c r="Z161" s="139">
        <f>'Test-Still'!L159</f>
        <v>0</v>
      </c>
      <c r="AA161" s="140">
        <f>'Test-Still'!M159</f>
        <v>0</v>
      </c>
      <c r="AB161" s="140">
        <f>'Test-Still'!N159</f>
        <v>0</v>
      </c>
      <c r="AC161" s="140">
        <f>'Test-Still'!O159</f>
        <v>0</v>
      </c>
      <c r="AD161" s="140">
        <f>(Summary!$C$58*AA161+Summary!$C$59*AB161+Summary!$C$60*AC161)/Summary!$C$61</f>
        <v>0</v>
      </c>
      <c r="AE161" s="140">
        <f>'Test-Still'!P159</f>
        <v>0</v>
      </c>
      <c r="AF161" s="140">
        <f>'Test-Still'!Q159</f>
        <v>0</v>
      </c>
      <c r="AG161" s="140">
        <f>'Test-Still'!R159</f>
        <v>0</v>
      </c>
      <c r="AH161" s="140">
        <f>'Test-Still'!S159</f>
        <v>0</v>
      </c>
      <c r="AI161" s="140">
        <f>'Test-Still'!T159</f>
        <v>0</v>
      </c>
      <c r="AJ161" s="140">
        <f>'Test-Still'!U159</f>
        <v>0</v>
      </c>
      <c r="AK161" s="140">
        <f>'Test-Still'!V159</f>
        <v>0</v>
      </c>
      <c r="AL161" s="140">
        <f>'Test-Still'!W159</f>
        <v>0</v>
      </c>
      <c r="AM161" s="140">
        <f>'Test-Still'!X159</f>
        <v>0</v>
      </c>
      <c r="AN161" s="140">
        <f>10*LOG10(1/((Summary!$C$75/10^(AK161/10)+Summary!$C$76/10^(AL161/10)+Summary!$C$77/10^(AM161/10))/Summary!$C$78))</f>
        <v>0</v>
      </c>
      <c r="AO161" s="140">
        <f>'Test-Still'!Y159</f>
        <v>0</v>
      </c>
      <c r="AP161" s="140">
        <f>'Test-Still'!Z159</f>
        <v>0</v>
      </c>
      <c r="AQ161" s="141">
        <f t="shared" si="12"/>
        <v>0</v>
      </c>
      <c r="AR161" s="139" t="e">
        <f t="shared" si="13"/>
        <v>#DIV/0!</v>
      </c>
      <c r="AS161" s="140" t="e">
        <f t="shared" si="14"/>
        <v>#DIV/0!</v>
      </c>
      <c r="AT161" s="136"/>
      <c r="AU161" s="136"/>
      <c r="AV161" s="467"/>
      <c r="AW161" s="468"/>
      <c r="AX161" s="480"/>
      <c r="AY161" s="480"/>
      <c r="AZ161" s="497"/>
      <c r="BA161" s="497"/>
      <c r="BB161" s="480"/>
      <c r="BC161" s="468"/>
      <c r="BD161" s="476"/>
      <c r="BE161" s="468"/>
      <c r="BF161" s="476"/>
      <c r="BG161" s="469"/>
      <c r="BH161" s="476"/>
      <c r="BI161" s="469"/>
      <c r="BJ161" s="476"/>
      <c r="BK161" s="468"/>
      <c r="BL161" s="476"/>
      <c r="BM161" s="468"/>
      <c r="BN161" s="476"/>
      <c r="BO161" s="468"/>
      <c r="BP161" s="480"/>
      <c r="BQ161" s="480"/>
      <c r="BR161" s="480"/>
      <c r="BS161" s="480"/>
      <c r="BT161" s="476"/>
      <c r="BU161" s="463"/>
      <c r="BV161" s="465"/>
      <c r="BW161" s="463"/>
      <c r="BX161" s="465"/>
    </row>
    <row r="162" spans="1:76" ht="17" customHeight="1" x14ac:dyDescent="0.35">
      <c r="A162" s="516"/>
      <c r="B162" s="525"/>
      <c r="C162" s="520"/>
      <c r="D162" s="490"/>
      <c r="E162" s="493"/>
      <c r="F162" s="138">
        <v>31</v>
      </c>
      <c r="G162" s="139">
        <f>'Anchor-Still'!L160</f>
        <v>0</v>
      </c>
      <c r="H162" s="140">
        <f>'Anchor-Still'!M160</f>
        <v>0</v>
      </c>
      <c r="I162" s="140">
        <f>'Anchor-Still'!N160</f>
        <v>0</v>
      </c>
      <c r="J162" s="140">
        <f>'Anchor-Still'!O160</f>
        <v>0</v>
      </c>
      <c r="K162" s="140">
        <f>(Summary!$C$58*H162+Summary!$C$59*I162+Summary!$C$60*J162)/Summary!$C$61</f>
        <v>0</v>
      </c>
      <c r="L162" s="140">
        <f>'Anchor-Still'!P160</f>
        <v>0</v>
      </c>
      <c r="M162" s="140">
        <f>'Anchor-Still'!Q160</f>
        <v>0</v>
      </c>
      <c r="N162" s="140">
        <f>'Anchor-Still'!R160</f>
        <v>0</v>
      </c>
      <c r="O162" s="140">
        <f>'Anchor-Still'!S160</f>
        <v>0</v>
      </c>
      <c r="P162" s="140">
        <f>'Anchor-Still'!T160</f>
        <v>0</v>
      </c>
      <c r="Q162" s="140">
        <f>'Anchor-Still'!U160</f>
        <v>0</v>
      </c>
      <c r="R162" s="140">
        <f>'Anchor-Still'!V160</f>
        <v>0</v>
      </c>
      <c r="S162" s="140">
        <f>'Anchor-Still'!W160</f>
        <v>0</v>
      </c>
      <c r="T162" s="140">
        <f>'Anchor-Still'!X160</f>
        <v>0</v>
      </c>
      <c r="U162" s="140">
        <f>10*LOG10(1/((Summary!$C$75/10^(R162/10)+Summary!$C$76/10^(S162/10)+Summary!$C$77/10^(T162/10))/Summary!$C$78))</f>
        <v>0</v>
      </c>
      <c r="V162" s="140">
        <f>'Anchor-Still'!Y160</f>
        <v>0</v>
      </c>
      <c r="W162" s="140">
        <f>'Anchor-Still'!Z160</f>
        <v>0</v>
      </c>
      <c r="X162" s="141">
        <f t="shared" si="11"/>
        <v>0</v>
      </c>
      <c r="Y162" s="133"/>
      <c r="Z162" s="139">
        <f>'Test-Still'!L160</f>
        <v>0</v>
      </c>
      <c r="AA162" s="140">
        <f>'Test-Still'!M160</f>
        <v>0</v>
      </c>
      <c r="AB162" s="140">
        <f>'Test-Still'!N160</f>
        <v>0</v>
      </c>
      <c r="AC162" s="140">
        <f>'Test-Still'!O160</f>
        <v>0</v>
      </c>
      <c r="AD162" s="140">
        <f>(Summary!$C$58*AA162+Summary!$C$59*AB162+Summary!$C$60*AC162)/Summary!$C$61</f>
        <v>0</v>
      </c>
      <c r="AE162" s="140">
        <f>'Test-Still'!P160</f>
        <v>0</v>
      </c>
      <c r="AF162" s="140">
        <f>'Test-Still'!Q160</f>
        <v>0</v>
      </c>
      <c r="AG162" s="140">
        <f>'Test-Still'!R160</f>
        <v>0</v>
      </c>
      <c r="AH162" s="140">
        <f>'Test-Still'!S160</f>
        <v>0</v>
      </c>
      <c r="AI162" s="140">
        <f>'Test-Still'!T160</f>
        <v>0</v>
      </c>
      <c r="AJ162" s="140">
        <f>'Test-Still'!U160</f>
        <v>0</v>
      </c>
      <c r="AK162" s="140">
        <f>'Test-Still'!V160</f>
        <v>0</v>
      </c>
      <c r="AL162" s="140">
        <f>'Test-Still'!W160</f>
        <v>0</v>
      </c>
      <c r="AM162" s="140">
        <f>'Test-Still'!X160</f>
        <v>0</v>
      </c>
      <c r="AN162" s="140">
        <f>10*LOG10(1/((Summary!$C$75/10^(AK162/10)+Summary!$C$76/10^(AL162/10)+Summary!$C$77/10^(AM162/10))/Summary!$C$78))</f>
        <v>0</v>
      </c>
      <c r="AO162" s="140">
        <f>'Test-Still'!Y160</f>
        <v>0</v>
      </c>
      <c r="AP162" s="140">
        <f>'Test-Still'!Z160</f>
        <v>0</v>
      </c>
      <c r="AQ162" s="141">
        <f t="shared" si="12"/>
        <v>0</v>
      </c>
      <c r="AR162" s="139" t="e">
        <f t="shared" si="13"/>
        <v>#DIV/0!</v>
      </c>
      <c r="AS162" s="140" t="e">
        <f t="shared" si="14"/>
        <v>#DIV/0!</v>
      </c>
      <c r="AT162" s="136"/>
      <c r="AU162" s="136"/>
      <c r="AV162" s="467" t="s">
        <v>122</v>
      </c>
      <c r="AW162" s="468" t="e" cm="1">
        <f t="array" ref="AW162">bdRateExtend($G161:$G164,H161:H164,$Z161:$Z164,AA161:AA164)</f>
        <v>#VALUE!</v>
      </c>
      <c r="AX162" s="480"/>
      <c r="AY162" s="480"/>
      <c r="AZ162" s="497"/>
      <c r="BA162" s="497"/>
      <c r="BB162" s="480"/>
      <c r="BC162" s="468" t="e" cm="1">
        <f t="array" ref="BC162">bdRateExtend($G161:$G164,L161:L164,$Z161:$Z164,AE161:AE164)</f>
        <v>#VALUE!</v>
      </c>
      <c r="BD162" s="476"/>
      <c r="BE162" s="468" t="e" cm="1">
        <f t="array" ref="BE162">bdRateExtend($G161:$G164,M161:M164,$Z161:$Z164,AF161:AF164)</f>
        <v>#VALUE!</v>
      </c>
      <c r="BF162" s="476"/>
      <c r="BG162" s="469" t="e" cm="1">
        <f t="array" ref="BG162">bdRateExtend($G161:$G164,N161:N164,$Z161:$Z164,AG161:AG164,"None", FALSE,1)</f>
        <v>#VALUE!</v>
      </c>
      <c r="BH162" s="476"/>
      <c r="BI162" s="469" t="e" cm="1">
        <f t="array" ref="BI162">bdRateExtend($G161:$G164,O161:O164,$Z161:$Z164,AH161:AH164,"None", FALSE,1)</f>
        <v>#VALUE!</v>
      </c>
      <c r="BJ162" s="476"/>
      <c r="BK162" s="468" t="e" cm="1">
        <f t="array" ref="BK162">bdRateExtend($G161:$G164,P161:P164,$Z161:$Z164,AI161:AI164)</f>
        <v>#VALUE!</v>
      </c>
      <c r="BL162" s="476"/>
      <c r="BM162" s="468" t="e" cm="1">
        <f t="array" ref="BM162">bdRateExtend($G161:$G164,Q161:Q164,$Z161:$Z164,AJ161:AJ164)</f>
        <v>#VALUE!</v>
      </c>
      <c r="BN162" s="476"/>
      <c r="BO162" s="468" t="e" cm="1">
        <f t="array" ref="BO162">bdRateExtend($G161:$G164,R161:R164,$Z161:$Z164,AK161:AK164)</f>
        <v>#VALUE!</v>
      </c>
      <c r="BP162" s="480"/>
      <c r="BQ162" s="480"/>
      <c r="BR162" s="480"/>
      <c r="BS162" s="480"/>
      <c r="BT162" s="476"/>
      <c r="BU162" s="463" cm="1">
        <f t="array" ref="BU162">testVMAFRange($G161:$G164,N161:N164,$Z161:$Z164,AG161:AG164)</f>
        <v>0</v>
      </c>
      <c r="BV162" s="465"/>
      <c r="BW162" s="463" cm="1">
        <f t="array" ref="BW162">testVMAFRange($G161:$G164,O161:O164,$Z161:$Z164,AH161:AH164)</f>
        <v>0</v>
      </c>
      <c r="BX162" s="465"/>
    </row>
    <row r="163" spans="1:76" ht="17" customHeight="1" x14ac:dyDescent="0.35">
      <c r="A163" s="516"/>
      <c r="B163" s="525"/>
      <c r="C163" s="520"/>
      <c r="D163" s="490"/>
      <c r="E163" s="493"/>
      <c r="F163" s="138">
        <v>39</v>
      </c>
      <c r="G163" s="139">
        <f>'Anchor-Still'!L161</f>
        <v>0</v>
      </c>
      <c r="H163" s="140">
        <f>'Anchor-Still'!M161</f>
        <v>0</v>
      </c>
      <c r="I163" s="140">
        <f>'Anchor-Still'!N161</f>
        <v>0</v>
      </c>
      <c r="J163" s="140">
        <f>'Anchor-Still'!O161</f>
        <v>0</v>
      </c>
      <c r="K163" s="140">
        <f>(Summary!$C$58*H163+Summary!$C$59*I163+Summary!$C$60*J163)/Summary!$C$61</f>
        <v>0</v>
      </c>
      <c r="L163" s="140">
        <f>'Anchor-Still'!P161</f>
        <v>0</v>
      </c>
      <c r="M163" s="140">
        <f>'Anchor-Still'!Q161</f>
        <v>0</v>
      </c>
      <c r="N163" s="140">
        <f>'Anchor-Still'!R161</f>
        <v>0</v>
      </c>
      <c r="O163" s="140">
        <f>'Anchor-Still'!S161</f>
        <v>0</v>
      </c>
      <c r="P163" s="140">
        <f>'Anchor-Still'!T161</f>
        <v>0</v>
      </c>
      <c r="Q163" s="140">
        <f>'Anchor-Still'!U161</f>
        <v>0</v>
      </c>
      <c r="R163" s="140">
        <f>'Anchor-Still'!V161</f>
        <v>0</v>
      </c>
      <c r="S163" s="140">
        <f>'Anchor-Still'!W161</f>
        <v>0</v>
      </c>
      <c r="T163" s="140">
        <f>'Anchor-Still'!X161</f>
        <v>0</v>
      </c>
      <c r="U163" s="140">
        <f>10*LOG10(1/((Summary!$C$75/10^(R163/10)+Summary!$C$76/10^(S163/10)+Summary!$C$77/10^(T163/10))/Summary!$C$78))</f>
        <v>0</v>
      </c>
      <c r="V163" s="140">
        <f>'Anchor-Still'!Y161</f>
        <v>0</v>
      </c>
      <c r="W163" s="140">
        <f>'Anchor-Still'!Z161</f>
        <v>0</v>
      </c>
      <c r="X163" s="141">
        <f t="shared" si="11"/>
        <v>0</v>
      </c>
      <c r="Y163" s="133"/>
      <c r="Z163" s="139">
        <f>'Test-Still'!L161</f>
        <v>0</v>
      </c>
      <c r="AA163" s="140">
        <f>'Test-Still'!M161</f>
        <v>0</v>
      </c>
      <c r="AB163" s="140">
        <f>'Test-Still'!N161</f>
        <v>0</v>
      </c>
      <c r="AC163" s="140">
        <f>'Test-Still'!O161</f>
        <v>0</v>
      </c>
      <c r="AD163" s="140">
        <f>(Summary!$C$58*AA163+Summary!$C$59*AB163+Summary!$C$60*AC163)/Summary!$C$61</f>
        <v>0</v>
      </c>
      <c r="AE163" s="140">
        <f>'Test-Still'!P161</f>
        <v>0</v>
      </c>
      <c r="AF163" s="140">
        <f>'Test-Still'!Q161</f>
        <v>0</v>
      </c>
      <c r="AG163" s="140">
        <f>'Test-Still'!R161</f>
        <v>0</v>
      </c>
      <c r="AH163" s="140">
        <f>'Test-Still'!S161</f>
        <v>0</v>
      </c>
      <c r="AI163" s="140">
        <f>'Test-Still'!T161</f>
        <v>0</v>
      </c>
      <c r="AJ163" s="140">
        <f>'Test-Still'!U161</f>
        <v>0</v>
      </c>
      <c r="AK163" s="140">
        <f>'Test-Still'!V161</f>
        <v>0</v>
      </c>
      <c r="AL163" s="140">
        <f>'Test-Still'!W161</f>
        <v>0</v>
      </c>
      <c r="AM163" s="140">
        <f>'Test-Still'!X161</f>
        <v>0</v>
      </c>
      <c r="AN163" s="140">
        <f>10*LOG10(1/((Summary!$C$75/10^(AK163/10)+Summary!$C$76/10^(AL163/10)+Summary!$C$77/10^(AM163/10))/Summary!$C$78))</f>
        <v>0</v>
      </c>
      <c r="AO163" s="140">
        <f>'Test-Still'!Y161</f>
        <v>0</v>
      </c>
      <c r="AP163" s="140">
        <f>'Test-Still'!Z161</f>
        <v>0</v>
      </c>
      <c r="AQ163" s="141">
        <f t="shared" si="12"/>
        <v>0</v>
      </c>
      <c r="AR163" s="139" t="e">
        <f t="shared" si="13"/>
        <v>#DIV/0!</v>
      </c>
      <c r="AS163" s="140" t="e">
        <f t="shared" si="14"/>
        <v>#DIV/0!</v>
      </c>
      <c r="AT163" s="136"/>
      <c r="AU163" s="136"/>
      <c r="AV163" s="467"/>
      <c r="AW163" s="468"/>
      <c r="AX163" s="480"/>
      <c r="AY163" s="480"/>
      <c r="AZ163" s="497"/>
      <c r="BA163" s="497"/>
      <c r="BB163" s="480"/>
      <c r="BC163" s="468"/>
      <c r="BD163" s="476"/>
      <c r="BE163" s="468"/>
      <c r="BF163" s="476"/>
      <c r="BG163" s="469"/>
      <c r="BH163" s="476"/>
      <c r="BI163" s="469"/>
      <c r="BJ163" s="476"/>
      <c r="BK163" s="468"/>
      <c r="BL163" s="476"/>
      <c r="BM163" s="468"/>
      <c r="BN163" s="476"/>
      <c r="BO163" s="468"/>
      <c r="BP163" s="480"/>
      <c r="BQ163" s="480"/>
      <c r="BR163" s="480"/>
      <c r="BS163" s="480"/>
      <c r="BT163" s="476"/>
      <c r="BU163" s="463"/>
      <c r="BV163" s="465"/>
      <c r="BW163" s="463"/>
      <c r="BX163" s="465"/>
    </row>
    <row r="164" spans="1:76" ht="17" customHeight="1" x14ac:dyDescent="0.35">
      <c r="A164" s="516"/>
      <c r="B164" s="525"/>
      <c r="C164" s="520"/>
      <c r="D164" s="490"/>
      <c r="E164" s="493"/>
      <c r="F164" s="138">
        <v>47</v>
      </c>
      <c r="G164" s="139">
        <f>'Anchor-Still'!L162</f>
        <v>0</v>
      </c>
      <c r="H164" s="140">
        <f>'Anchor-Still'!M162</f>
        <v>0</v>
      </c>
      <c r="I164" s="140">
        <f>'Anchor-Still'!N162</f>
        <v>0</v>
      </c>
      <c r="J164" s="140">
        <f>'Anchor-Still'!O162</f>
        <v>0</v>
      </c>
      <c r="K164" s="140">
        <f>(Summary!$C$58*H164+Summary!$C$59*I164+Summary!$C$60*J164)/Summary!$C$61</f>
        <v>0</v>
      </c>
      <c r="L164" s="140">
        <f>'Anchor-Still'!P162</f>
        <v>0</v>
      </c>
      <c r="M164" s="140">
        <f>'Anchor-Still'!Q162</f>
        <v>0</v>
      </c>
      <c r="N164" s="140">
        <f>'Anchor-Still'!R162</f>
        <v>0</v>
      </c>
      <c r="O164" s="140">
        <f>'Anchor-Still'!S162</f>
        <v>0</v>
      </c>
      <c r="P164" s="140">
        <f>'Anchor-Still'!T162</f>
        <v>0</v>
      </c>
      <c r="Q164" s="140">
        <f>'Anchor-Still'!U162</f>
        <v>0</v>
      </c>
      <c r="R164" s="140">
        <f>'Anchor-Still'!V162</f>
        <v>0</v>
      </c>
      <c r="S164" s="140">
        <f>'Anchor-Still'!W162</f>
        <v>0</v>
      </c>
      <c r="T164" s="140">
        <f>'Anchor-Still'!X162</f>
        <v>0</v>
      </c>
      <c r="U164" s="140">
        <f>10*LOG10(1/((Summary!$C$75/10^(R164/10)+Summary!$C$76/10^(S164/10)+Summary!$C$77/10^(T164/10))/Summary!$C$78))</f>
        <v>0</v>
      </c>
      <c r="V164" s="140">
        <f>'Anchor-Still'!Y162</f>
        <v>0</v>
      </c>
      <c r="W164" s="140">
        <f>'Anchor-Still'!Z162</f>
        <v>0</v>
      </c>
      <c r="X164" s="141">
        <f t="shared" si="11"/>
        <v>0</v>
      </c>
      <c r="Y164" s="133"/>
      <c r="Z164" s="139">
        <f>'Test-Still'!L162</f>
        <v>0</v>
      </c>
      <c r="AA164" s="140">
        <f>'Test-Still'!M162</f>
        <v>0</v>
      </c>
      <c r="AB164" s="140">
        <f>'Test-Still'!N162</f>
        <v>0</v>
      </c>
      <c r="AC164" s="140">
        <f>'Test-Still'!O162</f>
        <v>0</v>
      </c>
      <c r="AD164" s="140">
        <f>(Summary!$C$58*AA164+Summary!$C$59*AB164+Summary!$C$60*AC164)/Summary!$C$61</f>
        <v>0</v>
      </c>
      <c r="AE164" s="140">
        <f>'Test-Still'!P162</f>
        <v>0</v>
      </c>
      <c r="AF164" s="140">
        <f>'Test-Still'!Q162</f>
        <v>0</v>
      </c>
      <c r="AG164" s="140">
        <f>'Test-Still'!R162</f>
        <v>0</v>
      </c>
      <c r="AH164" s="140">
        <f>'Test-Still'!S162</f>
        <v>0</v>
      </c>
      <c r="AI164" s="140">
        <f>'Test-Still'!T162</f>
        <v>0</v>
      </c>
      <c r="AJ164" s="140">
        <f>'Test-Still'!U162</f>
        <v>0</v>
      </c>
      <c r="AK164" s="140">
        <f>'Test-Still'!V162</f>
        <v>0</v>
      </c>
      <c r="AL164" s="140">
        <f>'Test-Still'!W162</f>
        <v>0</v>
      </c>
      <c r="AM164" s="140">
        <f>'Test-Still'!X162</f>
        <v>0</v>
      </c>
      <c r="AN164" s="140">
        <f>10*LOG10(1/((Summary!$C$75/10^(AK164/10)+Summary!$C$76/10^(AL164/10)+Summary!$C$77/10^(AM164/10))/Summary!$C$78))</f>
        <v>0</v>
      </c>
      <c r="AO164" s="140">
        <f>'Test-Still'!Y162</f>
        <v>0</v>
      </c>
      <c r="AP164" s="140">
        <f>'Test-Still'!Z162</f>
        <v>0</v>
      </c>
      <c r="AQ164" s="141">
        <f t="shared" si="12"/>
        <v>0</v>
      </c>
      <c r="AR164" s="139" t="e">
        <f t="shared" si="13"/>
        <v>#DIV/0!</v>
      </c>
      <c r="AS164" s="140" t="e">
        <f t="shared" si="14"/>
        <v>#DIV/0!</v>
      </c>
      <c r="AT164" s="136"/>
      <c r="AU164" s="136"/>
      <c r="AV164" s="467" t="s">
        <v>123</v>
      </c>
      <c r="AW164" s="468" t="e" cm="1">
        <f t="array" ref="AW164">bdRateExtend($G162:$G165,H162:H165,$Z162:$Z165,AA162:AA165)</f>
        <v>#VALUE!</v>
      </c>
      <c r="AX164" s="480"/>
      <c r="AY164" s="480"/>
      <c r="AZ164" s="497"/>
      <c r="BA164" s="497"/>
      <c r="BB164" s="480"/>
      <c r="BC164" s="468" t="e" cm="1">
        <f t="array" ref="BC164">bdRateExtend($G162:$G165,L162:L165,$Z162:$Z165,AE162:AE165)</f>
        <v>#VALUE!</v>
      </c>
      <c r="BD164" s="476"/>
      <c r="BE164" s="468" t="e" cm="1">
        <f t="array" ref="BE164">bdRateExtend($G162:$G165,M162:M165,$Z162:$Z165,AF162:AF165)</f>
        <v>#VALUE!</v>
      </c>
      <c r="BF164" s="476"/>
      <c r="BG164" s="469" t="e" cm="1">
        <f t="array" ref="BG164">bdRateExtend($G162:$G165,N162:N165,$Z162:$Z165,AG162:AG165,"None", FALSE,1)</f>
        <v>#VALUE!</v>
      </c>
      <c r="BH164" s="476"/>
      <c r="BI164" s="469" t="e" cm="1">
        <f t="array" ref="BI164">bdRateExtend($G162:$G165,O162:O165,$Z162:$Z165,AH162:AH165,"None", FALSE,1)</f>
        <v>#VALUE!</v>
      </c>
      <c r="BJ164" s="476"/>
      <c r="BK164" s="468" t="e" cm="1">
        <f t="array" ref="BK164">bdRateExtend($G162:$G165,P162:P165,$Z162:$Z165,AI162:AI165)</f>
        <v>#VALUE!</v>
      </c>
      <c r="BL164" s="476"/>
      <c r="BM164" s="468" t="e" cm="1">
        <f t="array" ref="BM164">bdRateExtend($G162:$G165,Q162:Q165,$Z162:$Z165,AJ162:AJ165)</f>
        <v>#VALUE!</v>
      </c>
      <c r="BN164" s="476"/>
      <c r="BO164" s="468" t="e" cm="1">
        <f t="array" ref="BO164">bdRateExtend($G162:$G165,R162:R165,$Z162:$Z165,AK162:AK165)</f>
        <v>#VALUE!</v>
      </c>
      <c r="BP164" s="480"/>
      <c r="BQ164" s="480"/>
      <c r="BR164" s="480"/>
      <c r="BS164" s="480"/>
      <c r="BT164" s="476"/>
      <c r="BU164" s="463" cm="1">
        <f t="array" ref="BU164">testVMAFRange($G162:$G165,N162:N165,$Z162:$Z165,AG162:AG165)</f>
        <v>0</v>
      </c>
      <c r="BV164" s="465"/>
      <c r="BW164" s="463" cm="1">
        <f t="array" ref="BW164">testVMAFRange($G162:$G165,O162:O165,$Z162:$Z165,AH162:AH165)</f>
        <v>0</v>
      </c>
      <c r="BX164" s="465"/>
    </row>
    <row r="165" spans="1:76" ht="17" customHeight="1" thickBot="1" x14ac:dyDescent="0.4">
      <c r="A165" s="516"/>
      <c r="B165" s="526"/>
      <c r="C165" s="521"/>
      <c r="D165" s="522"/>
      <c r="E165" s="523"/>
      <c r="F165" s="144">
        <v>55</v>
      </c>
      <c r="G165" s="145">
        <f>'Anchor-Still'!L163</f>
        <v>0</v>
      </c>
      <c r="H165" s="146">
        <f>'Anchor-Still'!M163</f>
        <v>0</v>
      </c>
      <c r="I165" s="146">
        <f>'Anchor-Still'!N163</f>
        <v>0</v>
      </c>
      <c r="J165" s="146">
        <f>'Anchor-Still'!O163</f>
        <v>0</v>
      </c>
      <c r="K165" s="146">
        <f>(Summary!$C$58*H165+Summary!$C$59*I165+Summary!$C$60*J165)/Summary!$C$61</f>
        <v>0</v>
      </c>
      <c r="L165" s="146">
        <f>'Anchor-Still'!P163</f>
        <v>0</v>
      </c>
      <c r="M165" s="146">
        <f>'Anchor-Still'!Q163</f>
        <v>0</v>
      </c>
      <c r="N165" s="146">
        <f>'Anchor-Still'!R163</f>
        <v>0</v>
      </c>
      <c r="O165" s="146">
        <f>'Anchor-Still'!S163</f>
        <v>0</v>
      </c>
      <c r="P165" s="146">
        <f>'Anchor-Still'!T163</f>
        <v>0</v>
      </c>
      <c r="Q165" s="146">
        <f>'Anchor-Still'!U163</f>
        <v>0</v>
      </c>
      <c r="R165" s="146">
        <f>'Anchor-Still'!V163</f>
        <v>0</v>
      </c>
      <c r="S165" s="146">
        <f>'Anchor-Still'!W163</f>
        <v>0</v>
      </c>
      <c r="T165" s="146">
        <f>'Anchor-Still'!X163</f>
        <v>0</v>
      </c>
      <c r="U165" s="146">
        <f>10*LOG10(1/((Summary!$C$75/10^(R165/10)+Summary!$C$76/10^(S165/10)+Summary!$C$77/10^(T165/10))/Summary!$C$78))</f>
        <v>0</v>
      </c>
      <c r="V165" s="146">
        <f>'Anchor-Still'!Y163</f>
        <v>0</v>
      </c>
      <c r="W165" s="146">
        <f>'Anchor-Still'!Z163</f>
        <v>0</v>
      </c>
      <c r="X165" s="147">
        <f t="shared" si="11"/>
        <v>0</v>
      </c>
      <c r="Y165" s="133"/>
      <c r="Z165" s="145">
        <f>'Test-Still'!L163</f>
        <v>0</v>
      </c>
      <c r="AA165" s="146">
        <f>'Test-Still'!M163</f>
        <v>0</v>
      </c>
      <c r="AB165" s="146">
        <f>'Test-Still'!N163</f>
        <v>0</v>
      </c>
      <c r="AC165" s="146">
        <f>'Test-Still'!O163</f>
        <v>0</v>
      </c>
      <c r="AD165" s="146">
        <f>(Summary!$C$58*AA165+Summary!$C$59*AB165+Summary!$C$60*AC165)/Summary!$C$61</f>
        <v>0</v>
      </c>
      <c r="AE165" s="146">
        <f>'Test-Still'!P163</f>
        <v>0</v>
      </c>
      <c r="AF165" s="146">
        <f>'Test-Still'!Q163</f>
        <v>0</v>
      </c>
      <c r="AG165" s="146">
        <f>'Test-Still'!R163</f>
        <v>0</v>
      </c>
      <c r="AH165" s="146">
        <f>'Test-Still'!S163</f>
        <v>0</v>
      </c>
      <c r="AI165" s="146">
        <f>'Test-Still'!T163</f>
        <v>0</v>
      </c>
      <c r="AJ165" s="146">
        <f>'Test-Still'!U163</f>
        <v>0</v>
      </c>
      <c r="AK165" s="146">
        <f>'Test-Still'!V163</f>
        <v>0</v>
      </c>
      <c r="AL165" s="146">
        <f>'Test-Still'!W163</f>
        <v>0</v>
      </c>
      <c r="AM165" s="146">
        <f>'Test-Still'!X163</f>
        <v>0</v>
      </c>
      <c r="AN165" s="146">
        <f>10*LOG10(1/((Summary!$C$75/10^(AK165/10)+Summary!$C$76/10^(AL165/10)+Summary!$C$77/10^(AM165/10))/Summary!$C$78))</f>
        <v>0</v>
      </c>
      <c r="AO165" s="146">
        <f>'Test-Still'!Y163</f>
        <v>0</v>
      </c>
      <c r="AP165" s="146">
        <f>'Test-Still'!Z163</f>
        <v>0</v>
      </c>
      <c r="AQ165" s="147">
        <f t="shared" si="12"/>
        <v>0</v>
      </c>
      <c r="AR165" s="145" t="e">
        <f t="shared" si="13"/>
        <v>#DIV/0!</v>
      </c>
      <c r="AS165" s="146" t="e">
        <f t="shared" si="14"/>
        <v>#DIV/0!</v>
      </c>
      <c r="AT165" s="136"/>
      <c r="AU165" s="136"/>
      <c r="AV165" s="470"/>
      <c r="AW165" s="471"/>
      <c r="AX165" s="481"/>
      <c r="AY165" s="481"/>
      <c r="AZ165" s="498"/>
      <c r="BA165" s="498"/>
      <c r="BB165" s="481"/>
      <c r="BC165" s="471"/>
      <c r="BD165" s="477"/>
      <c r="BE165" s="471"/>
      <c r="BF165" s="477"/>
      <c r="BG165" s="472"/>
      <c r="BH165" s="477"/>
      <c r="BI165" s="472"/>
      <c r="BJ165" s="477"/>
      <c r="BK165" s="471"/>
      <c r="BL165" s="477"/>
      <c r="BM165" s="471"/>
      <c r="BN165" s="477"/>
      <c r="BO165" s="471"/>
      <c r="BP165" s="481"/>
      <c r="BQ165" s="481"/>
      <c r="BR165" s="481"/>
      <c r="BS165" s="481"/>
      <c r="BT165" s="477"/>
      <c r="BU165" s="473"/>
      <c r="BV165" s="466"/>
      <c r="BW165" s="473"/>
      <c r="BX165" s="466"/>
    </row>
    <row r="166" spans="1:76" ht="17" customHeight="1" x14ac:dyDescent="0.35">
      <c r="A166" s="516"/>
      <c r="B166" s="527" t="s">
        <v>161</v>
      </c>
      <c r="C166" s="519" t="s">
        <v>187</v>
      </c>
      <c r="D166" s="489"/>
      <c r="E166" s="492">
        <v>8</v>
      </c>
      <c r="F166" s="129">
        <v>15</v>
      </c>
      <c r="G166" s="130">
        <f>'Anchor-Still'!L164</f>
        <v>0</v>
      </c>
      <c r="H166" s="131">
        <f>'Anchor-Still'!M164</f>
        <v>0</v>
      </c>
      <c r="I166" s="131">
        <f>'Anchor-Still'!N164</f>
        <v>0</v>
      </c>
      <c r="J166" s="131">
        <f>'Anchor-Still'!O164</f>
        <v>0</v>
      </c>
      <c r="K166" s="131">
        <f>(Summary!$C$58*H166+Summary!$C$59*I166+Summary!$C$60*J166)/Summary!$C$61</f>
        <v>0</v>
      </c>
      <c r="L166" s="131">
        <f>'Anchor-Still'!P164</f>
        <v>0</v>
      </c>
      <c r="M166" s="131">
        <f>'Anchor-Still'!Q164</f>
        <v>0</v>
      </c>
      <c r="N166" s="131">
        <f>'Anchor-Still'!R164</f>
        <v>0</v>
      </c>
      <c r="O166" s="131">
        <f>'Anchor-Still'!S164</f>
        <v>0</v>
      </c>
      <c r="P166" s="131">
        <f>'Anchor-Still'!T164</f>
        <v>0</v>
      </c>
      <c r="Q166" s="131">
        <f>'Anchor-Still'!U164</f>
        <v>0</v>
      </c>
      <c r="R166" s="131">
        <f>'Anchor-Still'!V164</f>
        <v>0</v>
      </c>
      <c r="S166" s="131">
        <f>'Anchor-Still'!W164</f>
        <v>0</v>
      </c>
      <c r="T166" s="131">
        <f>'Anchor-Still'!X164</f>
        <v>0</v>
      </c>
      <c r="U166" s="131">
        <f>10*LOG10(1/((Summary!$C$75/10^(R166/10)+Summary!$C$76/10^(S166/10)+Summary!$C$77/10^(T166/10))/Summary!$C$78))</f>
        <v>0</v>
      </c>
      <c r="V166" s="131">
        <f>'Anchor-Still'!Y164</f>
        <v>0</v>
      </c>
      <c r="W166" s="131">
        <f>'Anchor-Still'!Z164</f>
        <v>0</v>
      </c>
      <c r="X166" s="132">
        <f t="shared" si="11"/>
        <v>0</v>
      </c>
      <c r="Y166" s="133"/>
      <c r="Z166" s="130">
        <f>'Test-Still'!L164</f>
        <v>0</v>
      </c>
      <c r="AA166" s="131">
        <f>'Test-Still'!M164</f>
        <v>0</v>
      </c>
      <c r="AB166" s="131">
        <f>'Test-Still'!N164</f>
        <v>0</v>
      </c>
      <c r="AC166" s="131">
        <f>'Test-Still'!O164</f>
        <v>0</v>
      </c>
      <c r="AD166" s="131">
        <f>(Summary!$C$58*AA166+Summary!$C$59*AB166+Summary!$C$60*AC166)/Summary!$C$61</f>
        <v>0</v>
      </c>
      <c r="AE166" s="131">
        <f>'Test-Still'!P164</f>
        <v>0</v>
      </c>
      <c r="AF166" s="131">
        <f>'Test-Still'!Q164</f>
        <v>0</v>
      </c>
      <c r="AG166" s="131">
        <f>'Test-Still'!R164</f>
        <v>0</v>
      </c>
      <c r="AH166" s="131">
        <f>'Test-Still'!S164</f>
        <v>0</v>
      </c>
      <c r="AI166" s="131">
        <f>'Test-Still'!T164</f>
        <v>0</v>
      </c>
      <c r="AJ166" s="131">
        <f>'Test-Still'!U164</f>
        <v>0</v>
      </c>
      <c r="AK166" s="131">
        <f>'Test-Still'!V164</f>
        <v>0</v>
      </c>
      <c r="AL166" s="131">
        <f>'Test-Still'!W164</f>
        <v>0</v>
      </c>
      <c r="AM166" s="131">
        <f>'Test-Still'!X164</f>
        <v>0</v>
      </c>
      <c r="AN166" s="131">
        <f>10*LOG10(1/((Summary!$C$75/10^(AK166/10)+Summary!$C$76/10^(AL166/10)+Summary!$C$77/10^(AM166/10))/Summary!$C$78))</f>
        <v>0</v>
      </c>
      <c r="AO166" s="131">
        <f>'Test-Still'!Y164</f>
        <v>0</v>
      </c>
      <c r="AP166" s="131">
        <f>'Test-Still'!Z164</f>
        <v>0</v>
      </c>
      <c r="AQ166" s="132">
        <f t="shared" si="12"/>
        <v>0</v>
      </c>
      <c r="AR166" s="130" t="e">
        <f t="shared" si="13"/>
        <v>#DIV/0!</v>
      </c>
      <c r="AS166" s="131" t="e">
        <f t="shared" si="14"/>
        <v>#DIV/0!</v>
      </c>
      <c r="AT166" s="136"/>
      <c r="AU166" s="136"/>
      <c r="AV166" s="495" t="s">
        <v>121</v>
      </c>
      <c r="AW166" s="478" t="e" cm="1">
        <f t="array" ref="AW166">bdRateExtend($G166:$G169,H166:H169,$Z166:$Z169,AA166:AA169)</f>
        <v>#VALUE!</v>
      </c>
      <c r="AX166" s="479" t="e" cm="1">
        <f t="array" ref="AX166">bdRateExtend($G166:$G171,H166:H171,$Z166:$Z171,AA166:AA171)</f>
        <v>#VALUE!</v>
      </c>
      <c r="AY166" s="479" t="e" cm="1">
        <f t="array" ref="AY166">bdRateExtend($G166:$G171,I166:I171,$Z166:$Z171,AB166:AB171)</f>
        <v>#VALUE!</v>
      </c>
      <c r="AZ166" s="496" t="e" cm="1">
        <f t="array" ref="AZ166">bdRateExtend($G166:$G171,J166:J171,$Z166:$Z171,AC166:AC171)</f>
        <v>#VALUE!</v>
      </c>
      <c r="BA166" s="496" t="e" cm="1">
        <f t="array" ref="BA166">bdRateExtend($G166:$G171,K166:K171,$Z166:$Z171,AD166:AD171)</f>
        <v>#VALUE!</v>
      </c>
      <c r="BB166" s="479" t="e">
        <f>(Summary!$C$89*AX166+Summary!$C$90*AY166+Summary!$C$91*AZ166)/Summary!$C$92</f>
        <v>#VALUE!</v>
      </c>
      <c r="BC166" s="478" t="e" cm="1">
        <f t="array" ref="BC166">bdRateExtend($G166:$G169,L166:L169,$Z166:$Z169,AE166:AE169)</f>
        <v>#VALUE!</v>
      </c>
      <c r="BD166" s="475" t="e" cm="1">
        <f t="array" ref="BD166">bdRateExtend($G166:$G171,L166:L171,$Z166:$Z171,AE166:AE171)</f>
        <v>#VALUE!</v>
      </c>
      <c r="BE166" s="478" t="e" cm="1">
        <f t="array" ref="BE166">bdRateExtend($G166:$G169,M166:M169,$Z166:$Z169,AF166:AF169)</f>
        <v>#VALUE!</v>
      </c>
      <c r="BF166" s="475" t="e" cm="1">
        <f t="array" ref="BF166">bdRateExtend($G166:$G171,M166:M171,$Z166:$Z171,AF166:AF171)</f>
        <v>#VALUE!</v>
      </c>
      <c r="BG166" s="474" t="e" cm="1">
        <f t="array" ref="BG166">bdRateExtend($G166:$G169,N166:N169,$Z166:$Z169,AG166:AG169,"None", FALSE,1)</f>
        <v>#VALUE!</v>
      </c>
      <c r="BH166" s="475" t="e" cm="1">
        <f t="array" ref="BH166">bdRateExtend($G166:$G171,N166:N171,$Z166:$Z171,AG166:AG171,"None", FALSE,1)</f>
        <v>#VALUE!</v>
      </c>
      <c r="BI166" s="474" t="e" cm="1">
        <f t="array" ref="BI166">bdRateExtend($G166:$G169,O166:O169,$Z166:$Z169,AH166:AH169,"None", FALSE,1)</f>
        <v>#VALUE!</v>
      </c>
      <c r="BJ166" s="475" t="e" cm="1">
        <f t="array" ref="BJ166">bdRateExtend($G166:$G171,O166:O171,$Z166:$Z171,AH166:AH171,"None", FALSE,1)</f>
        <v>#VALUE!</v>
      </c>
      <c r="BK166" s="478" t="e" cm="1">
        <f t="array" ref="BK166">bdRateExtend($G166:$G169,P166:P169,$Z166:$Z169,AI166:AI169)</f>
        <v>#VALUE!</v>
      </c>
      <c r="BL166" s="475" t="e" cm="1">
        <f t="array" ref="BL166">bdRateExtend($G166:$G171,P166:P171,$Z166:$Z171,AI166:AI171)</f>
        <v>#VALUE!</v>
      </c>
      <c r="BM166" s="478" t="e" cm="1">
        <f t="array" ref="BM166">bdRateExtend($G166:$G169,Q166:Q169,$Z166:$Z169,AJ166:AJ169)</f>
        <v>#VALUE!</v>
      </c>
      <c r="BN166" s="475" t="e" cm="1">
        <f t="array" ref="BN166">bdRateExtend($G166:$G171,Q166:Q171,$Z166:$Z171,AJ166:AJ171)</f>
        <v>#VALUE!</v>
      </c>
      <c r="BO166" s="478" t="e" cm="1">
        <f t="array" ref="BO166">bdRateExtend($G166:$G169,R166:R169,$Z166:$Z169,AK166:AK169)</f>
        <v>#VALUE!</v>
      </c>
      <c r="BP166" s="479" t="e" cm="1">
        <f t="array" ref="BP166">bdRateExtend($G166:$G171,R166:R171,$Z166:$Z171,AK166:AK171)</f>
        <v>#VALUE!</v>
      </c>
      <c r="BQ166" s="479" t="e" cm="1">
        <f t="array" ref="BQ166">bdRateExtend($G166:$G171,S166:S171,$Z166:$Z171,AL166:AL171)</f>
        <v>#VALUE!</v>
      </c>
      <c r="BR166" s="479" t="e" cm="1">
        <f t="array" ref="BR166">bdRateExtend($G166:$G171,T166:T171,$Z166:$Z171,AM166:AM171)</f>
        <v>#VALUE!</v>
      </c>
      <c r="BS166" s="479" t="e" cm="1">
        <f t="array" ref="BS166">bdRateExtend($G166:$G171,U166:U171,$Z166:$Z171,AN166:AN171)</f>
        <v>#VALUE!</v>
      </c>
      <c r="BT166" s="576" t="e">
        <f>(Summary!$C$103*BP166+Summary!$C$104*BQ166+Summary!$C$105*BR166)/Summary!$C$106</f>
        <v>#VALUE!</v>
      </c>
      <c r="BU166" s="462" cm="1">
        <f t="array" ref="BU166">testVMAFRange($G166:$G169,N166:N169,$Z166:$Z169,AG166:AG169)</f>
        <v>0</v>
      </c>
      <c r="BV166" s="464" cm="1">
        <f t="array" ref="BV166">testVMAFRange($G166:$G171,N166:N171,$Z166:$Z171,AG166:AG171)</f>
        <v>0</v>
      </c>
      <c r="BW166" s="462" cm="1">
        <f t="array" ref="BW166">testVMAFRange($G166:$G169,O166:O169,$Z166:$Z169,AH166:AH169)</f>
        <v>0</v>
      </c>
      <c r="BX166" s="464" cm="1">
        <f t="array" ref="BX166">testVMAFRange($G166:$G171,O166:O171,$Z166:$Z171,AH166:AH171)</f>
        <v>0</v>
      </c>
    </row>
    <row r="167" spans="1:76" ht="17" customHeight="1" x14ac:dyDescent="0.35">
      <c r="A167" s="516"/>
      <c r="B167" s="525"/>
      <c r="C167" s="520"/>
      <c r="D167" s="490"/>
      <c r="E167" s="493"/>
      <c r="F167" s="138">
        <v>23</v>
      </c>
      <c r="G167" s="139">
        <f>'Anchor-Still'!L165</f>
        <v>0</v>
      </c>
      <c r="H167" s="140">
        <f>'Anchor-Still'!M165</f>
        <v>0</v>
      </c>
      <c r="I167" s="140">
        <f>'Anchor-Still'!N165</f>
        <v>0</v>
      </c>
      <c r="J167" s="140">
        <f>'Anchor-Still'!O165</f>
        <v>0</v>
      </c>
      <c r="K167" s="140">
        <f>(Summary!$C$58*H167+Summary!$C$59*I167+Summary!$C$60*J167)/Summary!$C$61</f>
        <v>0</v>
      </c>
      <c r="L167" s="140">
        <f>'Anchor-Still'!P165</f>
        <v>0</v>
      </c>
      <c r="M167" s="140">
        <f>'Anchor-Still'!Q165</f>
        <v>0</v>
      </c>
      <c r="N167" s="140">
        <f>'Anchor-Still'!R165</f>
        <v>0</v>
      </c>
      <c r="O167" s="140">
        <f>'Anchor-Still'!S165</f>
        <v>0</v>
      </c>
      <c r="P167" s="140">
        <f>'Anchor-Still'!T165</f>
        <v>0</v>
      </c>
      <c r="Q167" s="140">
        <f>'Anchor-Still'!U165</f>
        <v>0</v>
      </c>
      <c r="R167" s="140">
        <f>'Anchor-Still'!V165</f>
        <v>0</v>
      </c>
      <c r="S167" s="140">
        <f>'Anchor-Still'!W165</f>
        <v>0</v>
      </c>
      <c r="T167" s="140">
        <f>'Anchor-Still'!X165</f>
        <v>0</v>
      </c>
      <c r="U167" s="140">
        <f>10*LOG10(1/((Summary!$C$75/10^(R167/10)+Summary!$C$76/10^(S167/10)+Summary!$C$77/10^(T167/10))/Summary!$C$78))</f>
        <v>0</v>
      </c>
      <c r="V167" s="140">
        <f>'Anchor-Still'!Y165</f>
        <v>0</v>
      </c>
      <c r="W167" s="140">
        <f>'Anchor-Still'!Z165</f>
        <v>0</v>
      </c>
      <c r="X167" s="141">
        <f t="shared" si="11"/>
        <v>0</v>
      </c>
      <c r="Y167" s="133"/>
      <c r="Z167" s="139">
        <f>'Test-Still'!L165</f>
        <v>0</v>
      </c>
      <c r="AA167" s="140">
        <f>'Test-Still'!M165</f>
        <v>0</v>
      </c>
      <c r="AB167" s="140">
        <f>'Test-Still'!N165</f>
        <v>0</v>
      </c>
      <c r="AC167" s="140">
        <f>'Test-Still'!O165</f>
        <v>0</v>
      </c>
      <c r="AD167" s="140">
        <f>(Summary!$C$58*AA167+Summary!$C$59*AB167+Summary!$C$60*AC167)/Summary!$C$61</f>
        <v>0</v>
      </c>
      <c r="AE167" s="140">
        <f>'Test-Still'!P165</f>
        <v>0</v>
      </c>
      <c r="AF167" s="140">
        <f>'Test-Still'!Q165</f>
        <v>0</v>
      </c>
      <c r="AG167" s="140">
        <f>'Test-Still'!R165</f>
        <v>0</v>
      </c>
      <c r="AH167" s="140">
        <f>'Test-Still'!S165</f>
        <v>0</v>
      </c>
      <c r="AI167" s="140">
        <f>'Test-Still'!T165</f>
        <v>0</v>
      </c>
      <c r="AJ167" s="140">
        <f>'Test-Still'!U165</f>
        <v>0</v>
      </c>
      <c r="AK167" s="140">
        <f>'Test-Still'!V165</f>
        <v>0</v>
      </c>
      <c r="AL167" s="140">
        <f>'Test-Still'!W165</f>
        <v>0</v>
      </c>
      <c r="AM167" s="140">
        <f>'Test-Still'!X165</f>
        <v>0</v>
      </c>
      <c r="AN167" s="140">
        <f>10*LOG10(1/((Summary!$C$75/10^(AK167/10)+Summary!$C$76/10^(AL167/10)+Summary!$C$77/10^(AM167/10))/Summary!$C$78))</f>
        <v>0</v>
      </c>
      <c r="AO167" s="140">
        <f>'Test-Still'!Y165</f>
        <v>0</v>
      </c>
      <c r="AP167" s="140">
        <f>'Test-Still'!Z165</f>
        <v>0</v>
      </c>
      <c r="AQ167" s="141">
        <f t="shared" si="12"/>
        <v>0</v>
      </c>
      <c r="AR167" s="139" t="e">
        <f t="shared" si="13"/>
        <v>#DIV/0!</v>
      </c>
      <c r="AS167" s="140" t="e">
        <f t="shared" si="14"/>
        <v>#DIV/0!</v>
      </c>
      <c r="AT167" s="136"/>
      <c r="AU167" s="136"/>
      <c r="AV167" s="467"/>
      <c r="AW167" s="468"/>
      <c r="AX167" s="480"/>
      <c r="AY167" s="480"/>
      <c r="AZ167" s="497"/>
      <c r="BA167" s="497"/>
      <c r="BB167" s="480"/>
      <c r="BC167" s="468"/>
      <c r="BD167" s="476"/>
      <c r="BE167" s="468"/>
      <c r="BF167" s="476"/>
      <c r="BG167" s="469"/>
      <c r="BH167" s="476"/>
      <c r="BI167" s="469"/>
      <c r="BJ167" s="476"/>
      <c r="BK167" s="468"/>
      <c r="BL167" s="476"/>
      <c r="BM167" s="468"/>
      <c r="BN167" s="476"/>
      <c r="BO167" s="468"/>
      <c r="BP167" s="480"/>
      <c r="BQ167" s="480"/>
      <c r="BR167" s="480"/>
      <c r="BS167" s="480"/>
      <c r="BT167" s="476"/>
      <c r="BU167" s="463"/>
      <c r="BV167" s="465"/>
      <c r="BW167" s="463"/>
      <c r="BX167" s="465"/>
    </row>
    <row r="168" spans="1:76" ht="17" customHeight="1" x14ac:dyDescent="0.35">
      <c r="A168" s="516"/>
      <c r="B168" s="525"/>
      <c r="C168" s="520"/>
      <c r="D168" s="490"/>
      <c r="E168" s="493"/>
      <c r="F168" s="138">
        <v>31</v>
      </c>
      <c r="G168" s="139">
        <f>'Anchor-Still'!L166</f>
        <v>0</v>
      </c>
      <c r="H168" s="140">
        <f>'Anchor-Still'!M166</f>
        <v>0</v>
      </c>
      <c r="I168" s="140">
        <f>'Anchor-Still'!N166</f>
        <v>0</v>
      </c>
      <c r="J168" s="140">
        <f>'Anchor-Still'!O166</f>
        <v>0</v>
      </c>
      <c r="K168" s="140">
        <f>(Summary!$C$58*H168+Summary!$C$59*I168+Summary!$C$60*J168)/Summary!$C$61</f>
        <v>0</v>
      </c>
      <c r="L168" s="140">
        <f>'Anchor-Still'!P166</f>
        <v>0</v>
      </c>
      <c r="M168" s="140">
        <f>'Anchor-Still'!Q166</f>
        <v>0</v>
      </c>
      <c r="N168" s="140">
        <f>'Anchor-Still'!R166</f>
        <v>0</v>
      </c>
      <c r="O168" s="140">
        <f>'Anchor-Still'!S166</f>
        <v>0</v>
      </c>
      <c r="P168" s="140">
        <f>'Anchor-Still'!T166</f>
        <v>0</v>
      </c>
      <c r="Q168" s="140">
        <f>'Anchor-Still'!U166</f>
        <v>0</v>
      </c>
      <c r="R168" s="140">
        <f>'Anchor-Still'!V166</f>
        <v>0</v>
      </c>
      <c r="S168" s="140">
        <f>'Anchor-Still'!W166</f>
        <v>0</v>
      </c>
      <c r="T168" s="140">
        <f>'Anchor-Still'!X166</f>
        <v>0</v>
      </c>
      <c r="U168" s="140">
        <f>10*LOG10(1/((Summary!$C$75/10^(R168/10)+Summary!$C$76/10^(S168/10)+Summary!$C$77/10^(T168/10))/Summary!$C$78))</f>
        <v>0</v>
      </c>
      <c r="V168" s="140">
        <f>'Anchor-Still'!Y166</f>
        <v>0</v>
      </c>
      <c r="W168" s="140">
        <f>'Anchor-Still'!Z166</f>
        <v>0</v>
      </c>
      <c r="X168" s="141">
        <f t="shared" si="11"/>
        <v>0</v>
      </c>
      <c r="Y168" s="133"/>
      <c r="Z168" s="139">
        <f>'Test-Still'!L166</f>
        <v>0</v>
      </c>
      <c r="AA168" s="140">
        <f>'Test-Still'!M166</f>
        <v>0</v>
      </c>
      <c r="AB168" s="140">
        <f>'Test-Still'!N166</f>
        <v>0</v>
      </c>
      <c r="AC168" s="140">
        <f>'Test-Still'!O166</f>
        <v>0</v>
      </c>
      <c r="AD168" s="140">
        <f>(Summary!$C$58*AA168+Summary!$C$59*AB168+Summary!$C$60*AC168)/Summary!$C$61</f>
        <v>0</v>
      </c>
      <c r="AE168" s="140">
        <f>'Test-Still'!P166</f>
        <v>0</v>
      </c>
      <c r="AF168" s="140">
        <f>'Test-Still'!Q166</f>
        <v>0</v>
      </c>
      <c r="AG168" s="140">
        <f>'Test-Still'!R166</f>
        <v>0</v>
      </c>
      <c r="AH168" s="140">
        <f>'Test-Still'!S166</f>
        <v>0</v>
      </c>
      <c r="AI168" s="140">
        <f>'Test-Still'!T166</f>
        <v>0</v>
      </c>
      <c r="AJ168" s="140">
        <f>'Test-Still'!U166</f>
        <v>0</v>
      </c>
      <c r="AK168" s="140">
        <f>'Test-Still'!V166</f>
        <v>0</v>
      </c>
      <c r="AL168" s="140">
        <f>'Test-Still'!W166</f>
        <v>0</v>
      </c>
      <c r="AM168" s="140">
        <f>'Test-Still'!X166</f>
        <v>0</v>
      </c>
      <c r="AN168" s="140">
        <f>10*LOG10(1/((Summary!$C$75/10^(AK168/10)+Summary!$C$76/10^(AL168/10)+Summary!$C$77/10^(AM168/10))/Summary!$C$78))</f>
        <v>0</v>
      </c>
      <c r="AO168" s="140">
        <f>'Test-Still'!Y166</f>
        <v>0</v>
      </c>
      <c r="AP168" s="140">
        <f>'Test-Still'!Z166</f>
        <v>0</v>
      </c>
      <c r="AQ168" s="141">
        <f t="shared" si="12"/>
        <v>0</v>
      </c>
      <c r="AR168" s="139" t="e">
        <f t="shared" si="13"/>
        <v>#DIV/0!</v>
      </c>
      <c r="AS168" s="140" t="e">
        <f t="shared" si="14"/>
        <v>#DIV/0!</v>
      </c>
      <c r="AT168" s="136"/>
      <c r="AU168" s="136"/>
      <c r="AV168" s="467" t="s">
        <v>122</v>
      </c>
      <c r="AW168" s="468" t="e" cm="1">
        <f t="array" ref="AW168">bdRateExtend($G167:$G170,H167:H170,$Z167:$Z170,AA167:AA170)</f>
        <v>#VALUE!</v>
      </c>
      <c r="AX168" s="480"/>
      <c r="AY168" s="480"/>
      <c r="AZ168" s="497"/>
      <c r="BA168" s="497"/>
      <c r="BB168" s="480"/>
      <c r="BC168" s="468" t="e" cm="1">
        <f t="array" ref="BC168">bdRateExtend($G167:$G170,L167:L170,$Z167:$Z170,AE167:AE170)</f>
        <v>#VALUE!</v>
      </c>
      <c r="BD168" s="476"/>
      <c r="BE168" s="468" t="e" cm="1">
        <f t="array" ref="BE168">bdRateExtend($G167:$G170,M167:M170,$Z167:$Z170,AF167:AF170)</f>
        <v>#VALUE!</v>
      </c>
      <c r="BF168" s="476"/>
      <c r="BG168" s="469" t="e" cm="1">
        <f t="array" ref="BG168">bdRateExtend($G167:$G170,N167:N170,$Z167:$Z170,AG167:AG170,"None", FALSE,1)</f>
        <v>#VALUE!</v>
      </c>
      <c r="BH168" s="476"/>
      <c r="BI168" s="469" t="e" cm="1">
        <f t="array" ref="BI168">bdRateExtend($G167:$G170,O167:O170,$Z167:$Z170,AH167:AH170,"None", FALSE,1)</f>
        <v>#VALUE!</v>
      </c>
      <c r="BJ168" s="476"/>
      <c r="BK168" s="468" t="e" cm="1">
        <f t="array" ref="BK168">bdRateExtend($G167:$G170,P167:P170,$Z167:$Z170,AI167:AI170)</f>
        <v>#VALUE!</v>
      </c>
      <c r="BL168" s="476"/>
      <c r="BM168" s="468" t="e" cm="1">
        <f t="array" ref="BM168">bdRateExtend($G167:$G170,Q167:Q170,$Z167:$Z170,AJ167:AJ170)</f>
        <v>#VALUE!</v>
      </c>
      <c r="BN168" s="476"/>
      <c r="BO168" s="468" t="e" cm="1">
        <f t="array" ref="BO168">bdRateExtend($G167:$G170,R167:R170,$Z167:$Z170,AK167:AK170)</f>
        <v>#VALUE!</v>
      </c>
      <c r="BP168" s="480"/>
      <c r="BQ168" s="480"/>
      <c r="BR168" s="480"/>
      <c r="BS168" s="480"/>
      <c r="BT168" s="476"/>
      <c r="BU168" s="463" cm="1">
        <f t="array" ref="BU168">testVMAFRange($G167:$G170,N167:N170,$Z167:$Z170,AG167:AG170)</f>
        <v>0</v>
      </c>
      <c r="BV168" s="465"/>
      <c r="BW168" s="463" cm="1">
        <f t="array" ref="BW168">testVMAFRange($G167:$G170,O167:O170,$Z167:$Z170,AH167:AH170)</f>
        <v>0</v>
      </c>
      <c r="BX168" s="465"/>
    </row>
    <row r="169" spans="1:76" ht="17" customHeight="1" x14ac:dyDescent="0.35">
      <c r="A169" s="516"/>
      <c r="B169" s="525"/>
      <c r="C169" s="520"/>
      <c r="D169" s="490"/>
      <c r="E169" s="493"/>
      <c r="F169" s="138">
        <v>39</v>
      </c>
      <c r="G169" s="139">
        <f>'Anchor-Still'!L167</f>
        <v>0</v>
      </c>
      <c r="H169" s="140">
        <f>'Anchor-Still'!M167</f>
        <v>0</v>
      </c>
      <c r="I169" s="140">
        <f>'Anchor-Still'!N167</f>
        <v>0</v>
      </c>
      <c r="J169" s="140">
        <f>'Anchor-Still'!O167</f>
        <v>0</v>
      </c>
      <c r="K169" s="140">
        <f>(Summary!$C$58*H169+Summary!$C$59*I169+Summary!$C$60*J169)/Summary!$C$61</f>
        <v>0</v>
      </c>
      <c r="L169" s="140">
        <f>'Anchor-Still'!P167</f>
        <v>0</v>
      </c>
      <c r="M169" s="140">
        <f>'Anchor-Still'!Q167</f>
        <v>0</v>
      </c>
      <c r="N169" s="140">
        <f>'Anchor-Still'!R167</f>
        <v>0</v>
      </c>
      <c r="O169" s="140">
        <f>'Anchor-Still'!S167</f>
        <v>0</v>
      </c>
      <c r="P169" s="140">
        <f>'Anchor-Still'!T167</f>
        <v>0</v>
      </c>
      <c r="Q169" s="140">
        <f>'Anchor-Still'!U167</f>
        <v>0</v>
      </c>
      <c r="R169" s="140">
        <f>'Anchor-Still'!V167</f>
        <v>0</v>
      </c>
      <c r="S169" s="140">
        <f>'Anchor-Still'!W167</f>
        <v>0</v>
      </c>
      <c r="T169" s="140">
        <f>'Anchor-Still'!X167</f>
        <v>0</v>
      </c>
      <c r="U169" s="140">
        <f>10*LOG10(1/((Summary!$C$75/10^(R169/10)+Summary!$C$76/10^(S169/10)+Summary!$C$77/10^(T169/10))/Summary!$C$78))</f>
        <v>0</v>
      </c>
      <c r="V169" s="140">
        <f>'Anchor-Still'!Y167</f>
        <v>0</v>
      </c>
      <c r="W169" s="140">
        <f>'Anchor-Still'!Z167</f>
        <v>0</v>
      </c>
      <c r="X169" s="141">
        <f t="shared" si="11"/>
        <v>0</v>
      </c>
      <c r="Y169" s="133"/>
      <c r="Z169" s="139">
        <f>'Test-Still'!L167</f>
        <v>0</v>
      </c>
      <c r="AA169" s="140">
        <f>'Test-Still'!M167</f>
        <v>0</v>
      </c>
      <c r="AB169" s="140">
        <f>'Test-Still'!N167</f>
        <v>0</v>
      </c>
      <c r="AC169" s="140">
        <f>'Test-Still'!O167</f>
        <v>0</v>
      </c>
      <c r="AD169" s="140">
        <f>(Summary!$C$58*AA169+Summary!$C$59*AB169+Summary!$C$60*AC169)/Summary!$C$61</f>
        <v>0</v>
      </c>
      <c r="AE169" s="140">
        <f>'Test-Still'!P167</f>
        <v>0</v>
      </c>
      <c r="AF169" s="140">
        <f>'Test-Still'!Q167</f>
        <v>0</v>
      </c>
      <c r="AG169" s="140">
        <f>'Test-Still'!R167</f>
        <v>0</v>
      </c>
      <c r="AH169" s="140">
        <f>'Test-Still'!S167</f>
        <v>0</v>
      </c>
      <c r="AI169" s="140">
        <f>'Test-Still'!T167</f>
        <v>0</v>
      </c>
      <c r="AJ169" s="140">
        <f>'Test-Still'!U167</f>
        <v>0</v>
      </c>
      <c r="AK169" s="140">
        <f>'Test-Still'!V167</f>
        <v>0</v>
      </c>
      <c r="AL169" s="140">
        <f>'Test-Still'!W167</f>
        <v>0</v>
      </c>
      <c r="AM169" s="140">
        <f>'Test-Still'!X167</f>
        <v>0</v>
      </c>
      <c r="AN169" s="140">
        <f>10*LOG10(1/((Summary!$C$75/10^(AK169/10)+Summary!$C$76/10^(AL169/10)+Summary!$C$77/10^(AM169/10))/Summary!$C$78))</f>
        <v>0</v>
      </c>
      <c r="AO169" s="140">
        <f>'Test-Still'!Y167</f>
        <v>0</v>
      </c>
      <c r="AP169" s="140">
        <f>'Test-Still'!Z167</f>
        <v>0</v>
      </c>
      <c r="AQ169" s="141">
        <f t="shared" si="12"/>
        <v>0</v>
      </c>
      <c r="AR169" s="139" t="e">
        <f t="shared" si="13"/>
        <v>#DIV/0!</v>
      </c>
      <c r="AS169" s="140" t="e">
        <f t="shared" si="14"/>
        <v>#DIV/0!</v>
      </c>
      <c r="AT169" s="136"/>
      <c r="AU169" s="136"/>
      <c r="AV169" s="467"/>
      <c r="AW169" s="468"/>
      <c r="AX169" s="480"/>
      <c r="AY169" s="480"/>
      <c r="AZ169" s="497"/>
      <c r="BA169" s="497"/>
      <c r="BB169" s="480"/>
      <c r="BC169" s="468"/>
      <c r="BD169" s="476"/>
      <c r="BE169" s="468"/>
      <c r="BF169" s="476"/>
      <c r="BG169" s="469"/>
      <c r="BH169" s="476"/>
      <c r="BI169" s="469"/>
      <c r="BJ169" s="476"/>
      <c r="BK169" s="468"/>
      <c r="BL169" s="476"/>
      <c r="BM169" s="468"/>
      <c r="BN169" s="476"/>
      <c r="BO169" s="468"/>
      <c r="BP169" s="480"/>
      <c r="BQ169" s="480"/>
      <c r="BR169" s="480"/>
      <c r="BS169" s="480"/>
      <c r="BT169" s="476"/>
      <c r="BU169" s="463"/>
      <c r="BV169" s="465"/>
      <c r="BW169" s="463"/>
      <c r="BX169" s="465"/>
    </row>
    <row r="170" spans="1:76" ht="17" customHeight="1" x14ac:dyDescent="0.35">
      <c r="A170" s="516"/>
      <c r="B170" s="525"/>
      <c r="C170" s="520"/>
      <c r="D170" s="490"/>
      <c r="E170" s="493"/>
      <c r="F170" s="138">
        <v>47</v>
      </c>
      <c r="G170" s="139">
        <f>'Anchor-Still'!L168</f>
        <v>0</v>
      </c>
      <c r="H170" s="140">
        <f>'Anchor-Still'!M168</f>
        <v>0</v>
      </c>
      <c r="I170" s="140">
        <f>'Anchor-Still'!N168</f>
        <v>0</v>
      </c>
      <c r="J170" s="140">
        <f>'Anchor-Still'!O168</f>
        <v>0</v>
      </c>
      <c r="K170" s="140">
        <f>(Summary!$C$58*H170+Summary!$C$59*I170+Summary!$C$60*J170)/Summary!$C$61</f>
        <v>0</v>
      </c>
      <c r="L170" s="140">
        <f>'Anchor-Still'!P168</f>
        <v>0</v>
      </c>
      <c r="M170" s="140">
        <f>'Anchor-Still'!Q168</f>
        <v>0</v>
      </c>
      <c r="N170" s="140">
        <f>'Anchor-Still'!R168</f>
        <v>0</v>
      </c>
      <c r="O170" s="140">
        <f>'Anchor-Still'!S168</f>
        <v>0</v>
      </c>
      <c r="P170" s="140">
        <f>'Anchor-Still'!T168</f>
        <v>0</v>
      </c>
      <c r="Q170" s="140">
        <f>'Anchor-Still'!U168</f>
        <v>0</v>
      </c>
      <c r="R170" s="140">
        <f>'Anchor-Still'!V168</f>
        <v>0</v>
      </c>
      <c r="S170" s="140">
        <f>'Anchor-Still'!W168</f>
        <v>0</v>
      </c>
      <c r="T170" s="140">
        <f>'Anchor-Still'!X168</f>
        <v>0</v>
      </c>
      <c r="U170" s="140">
        <f>10*LOG10(1/((Summary!$C$75/10^(R170/10)+Summary!$C$76/10^(S170/10)+Summary!$C$77/10^(T170/10))/Summary!$C$78))</f>
        <v>0</v>
      </c>
      <c r="V170" s="140">
        <f>'Anchor-Still'!Y168</f>
        <v>0</v>
      </c>
      <c r="W170" s="140">
        <f>'Anchor-Still'!Z168</f>
        <v>0</v>
      </c>
      <c r="X170" s="141">
        <f t="shared" si="11"/>
        <v>0</v>
      </c>
      <c r="Y170" s="133"/>
      <c r="Z170" s="139">
        <f>'Test-Still'!L168</f>
        <v>0</v>
      </c>
      <c r="AA170" s="140">
        <f>'Test-Still'!M168</f>
        <v>0</v>
      </c>
      <c r="AB170" s="140">
        <f>'Test-Still'!N168</f>
        <v>0</v>
      </c>
      <c r="AC170" s="140">
        <f>'Test-Still'!O168</f>
        <v>0</v>
      </c>
      <c r="AD170" s="140">
        <f>(Summary!$C$58*AA170+Summary!$C$59*AB170+Summary!$C$60*AC170)/Summary!$C$61</f>
        <v>0</v>
      </c>
      <c r="AE170" s="140">
        <f>'Test-Still'!P168</f>
        <v>0</v>
      </c>
      <c r="AF170" s="140">
        <f>'Test-Still'!Q168</f>
        <v>0</v>
      </c>
      <c r="AG170" s="140">
        <f>'Test-Still'!R168</f>
        <v>0</v>
      </c>
      <c r="AH170" s="140">
        <f>'Test-Still'!S168</f>
        <v>0</v>
      </c>
      <c r="AI170" s="140">
        <f>'Test-Still'!T168</f>
        <v>0</v>
      </c>
      <c r="AJ170" s="140">
        <f>'Test-Still'!U168</f>
        <v>0</v>
      </c>
      <c r="AK170" s="140">
        <f>'Test-Still'!V168</f>
        <v>0</v>
      </c>
      <c r="AL170" s="140">
        <f>'Test-Still'!W168</f>
        <v>0</v>
      </c>
      <c r="AM170" s="140">
        <f>'Test-Still'!X168</f>
        <v>0</v>
      </c>
      <c r="AN170" s="140">
        <f>10*LOG10(1/((Summary!$C$75/10^(AK170/10)+Summary!$C$76/10^(AL170/10)+Summary!$C$77/10^(AM170/10))/Summary!$C$78))</f>
        <v>0</v>
      </c>
      <c r="AO170" s="140">
        <f>'Test-Still'!Y168</f>
        <v>0</v>
      </c>
      <c r="AP170" s="140">
        <f>'Test-Still'!Z168</f>
        <v>0</v>
      </c>
      <c r="AQ170" s="141">
        <f t="shared" si="12"/>
        <v>0</v>
      </c>
      <c r="AR170" s="139" t="e">
        <f t="shared" si="13"/>
        <v>#DIV/0!</v>
      </c>
      <c r="AS170" s="140" t="e">
        <f t="shared" si="14"/>
        <v>#DIV/0!</v>
      </c>
      <c r="AT170" s="136"/>
      <c r="AU170" s="136"/>
      <c r="AV170" s="467" t="s">
        <v>123</v>
      </c>
      <c r="AW170" s="468" t="e" cm="1">
        <f t="array" ref="AW170">bdRateExtend($G168:$G171,H168:H171,$Z168:$Z171,AA168:AA171)</f>
        <v>#VALUE!</v>
      </c>
      <c r="AX170" s="480"/>
      <c r="AY170" s="480"/>
      <c r="AZ170" s="497"/>
      <c r="BA170" s="497"/>
      <c r="BB170" s="480"/>
      <c r="BC170" s="468" t="e" cm="1">
        <f t="array" ref="BC170">bdRateExtend($G168:$G171,L168:L171,$Z168:$Z171,AE168:AE171)</f>
        <v>#VALUE!</v>
      </c>
      <c r="BD170" s="476"/>
      <c r="BE170" s="468" t="e" cm="1">
        <f t="array" ref="BE170">bdRateExtend($G168:$G171,M168:M171,$Z168:$Z171,AF168:AF171)</f>
        <v>#VALUE!</v>
      </c>
      <c r="BF170" s="476"/>
      <c r="BG170" s="469" t="e" cm="1">
        <f t="array" ref="BG170">bdRateExtend($G168:$G171,N168:N171,$Z168:$Z171,AG168:AG171,"None", FALSE,1)</f>
        <v>#VALUE!</v>
      </c>
      <c r="BH170" s="476"/>
      <c r="BI170" s="469" t="e" cm="1">
        <f t="array" ref="BI170">bdRateExtend($G168:$G171,O168:O171,$Z168:$Z171,AH168:AH171,"None", FALSE,1)</f>
        <v>#VALUE!</v>
      </c>
      <c r="BJ170" s="476"/>
      <c r="BK170" s="468" t="e" cm="1">
        <f t="array" ref="BK170">bdRateExtend($G168:$G171,P168:P171,$Z168:$Z171,AI168:AI171)</f>
        <v>#VALUE!</v>
      </c>
      <c r="BL170" s="476"/>
      <c r="BM170" s="468" t="e" cm="1">
        <f t="array" ref="BM170">bdRateExtend($G168:$G171,Q168:Q171,$Z168:$Z171,AJ168:AJ171)</f>
        <v>#VALUE!</v>
      </c>
      <c r="BN170" s="476"/>
      <c r="BO170" s="468" t="e" cm="1">
        <f t="array" ref="BO170">bdRateExtend($G168:$G171,R168:R171,$Z168:$Z171,AK168:AK171)</f>
        <v>#VALUE!</v>
      </c>
      <c r="BP170" s="480"/>
      <c r="BQ170" s="480"/>
      <c r="BR170" s="480"/>
      <c r="BS170" s="480"/>
      <c r="BT170" s="476"/>
      <c r="BU170" s="463" cm="1">
        <f t="array" ref="BU170">testVMAFRange($G168:$G171,N168:N171,$Z168:$Z171,AG168:AG171)</f>
        <v>0</v>
      </c>
      <c r="BV170" s="465"/>
      <c r="BW170" s="463" cm="1">
        <f t="array" ref="BW170">testVMAFRange($G168:$G171,O168:O171,$Z168:$Z171,AH168:AH171)</f>
        <v>0</v>
      </c>
      <c r="BX170" s="465"/>
    </row>
    <row r="171" spans="1:76" ht="17" customHeight="1" thickBot="1" x14ac:dyDescent="0.4">
      <c r="A171" s="517"/>
      <c r="B171" s="526"/>
      <c r="C171" s="521"/>
      <c r="D171" s="522"/>
      <c r="E171" s="523"/>
      <c r="F171" s="144">
        <v>55</v>
      </c>
      <c r="G171" s="145">
        <f>'Anchor-Still'!L169</f>
        <v>0</v>
      </c>
      <c r="H171" s="146">
        <f>'Anchor-Still'!M169</f>
        <v>0</v>
      </c>
      <c r="I171" s="146">
        <f>'Anchor-Still'!N169</f>
        <v>0</v>
      </c>
      <c r="J171" s="146">
        <f>'Anchor-Still'!O169</f>
        <v>0</v>
      </c>
      <c r="K171" s="146">
        <f>(Summary!$C$58*H171+Summary!$C$59*I171+Summary!$C$60*J171)/Summary!$C$61</f>
        <v>0</v>
      </c>
      <c r="L171" s="146">
        <f>'Anchor-Still'!P169</f>
        <v>0</v>
      </c>
      <c r="M171" s="146">
        <f>'Anchor-Still'!Q169</f>
        <v>0</v>
      </c>
      <c r="N171" s="146">
        <f>'Anchor-Still'!R169</f>
        <v>0</v>
      </c>
      <c r="O171" s="146">
        <f>'Anchor-Still'!S169</f>
        <v>0</v>
      </c>
      <c r="P171" s="146">
        <f>'Anchor-Still'!T169</f>
        <v>0</v>
      </c>
      <c r="Q171" s="146">
        <f>'Anchor-Still'!U169</f>
        <v>0</v>
      </c>
      <c r="R171" s="146">
        <f>'Anchor-Still'!V169</f>
        <v>0</v>
      </c>
      <c r="S171" s="146">
        <f>'Anchor-Still'!W169</f>
        <v>0</v>
      </c>
      <c r="T171" s="146">
        <f>'Anchor-Still'!X169</f>
        <v>0</v>
      </c>
      <c r="U171" s="146">
        <f>10*LOG10(1/((Summary!$C$75/10^(R171/10)+Summary!$C$76/10^(S171/10)+Summary!$C$77/10^(T171/10))/Summary!$C$78))</f>
        <v>0</v>
      </c>
      <c r="V171" s="146">
        <f>'Anchor-Still'!Y169</f>
        <v>0</v>
      </c>
      <c r="W171" s="146">
        <f>'Anchor-Still'!Z169</f>
        <v>0</v>
      </c>
      <c r="X171" s="147">
        <f t="shared" si="11"/>
        <v>0</v>
      </c>
      <c r="Y171" s="133"/>
      <c r="Z171" s="145">
        <f>'Test-Still'!L169</f>
        <v>0</v>
      </c>
      <c r="AA171" s="146">
        <f>'Test-Still'!M169</f>
        <v>0</v>
      </c>
      <c r="AB171" s="146">
        <f>'Test-Still'!N169</f>
        <v>0</v>
      </c>
      <c r="AC171" s="146">
        <f>'Test-Still'!O169</f>
        <v>0</v>
      </c>
      <c r="AD171" s="146">
        <f>(Summary!$C$58*AA171+Summary!$C$59*AB171+Summary!$C$60*AC171)/Summary!$C$61</f>
        <v>0</v>
      </c>
      <c r="AE171" s="146">
        <f>'Test-Still'!P169</f>
        <v>0</v>
      </c>
      <c r="AF171" s="146">
        <f>'Test-Still'!Q169</f>
        <v>0</v>
      </c>
      <c r="AG171" s="146">
        <f>'Test-Still'!R169</f>
        <v>0</v>
      </c>
      <c r="AH171" s="146">
        <f>'Test-Still'!S169</f>
        <v>0</v>
      </c>
      <c r="AI171" s="146">
        <f>'Test-Still'!T169</f>
        <v>0</v>
      </c>
      <c r="AJ171" s="146">
        <f>'Test-Still'!U169</f>
        <v>0</v>
      </c>
      <c r="AK171" s="146">
        <f>'Test-Still'!V169</f>
        <v>0</v>
      </c>
      <c r="AL171" s="146">
        <f>'Test-Still'!W169</f>
        <v>0</v>
      </c>
      <c r="AM171" s="146">
        <f>'Test-Still'!X169</f>
        <v>0</v>
      </c>
      <c r="AN171" s="146">
        <f>10*LOG10(1/((Summary!$C$75/10^(AK171/10)+Summary!$C$76/10^(AL171/10)+Summary!$C$77/10^(AM171/10))/Summary!$C$78))</f>
        <v>0</v>
      </c>
      <c r="AO171" s="146">
        <f>'Test-Still'!Y169</f>
        <v>0</v>
      </c>
      <c r="AP171" s="146">
        <f>'Test-Still'!Z169</f>
        <v>0</v>
      </c>
      <c r="AQ171" s="147">
        <f t="shared" si="12"/>
        <v>0</v>
      </c>
      <c r="AR171" s="145" t="e">
        <f t="shared" si="13"/>
        <v>#DIV/0!</v>
      </c>
      <c r="AS171" s="146" t="e">
        <f t="shared" si="14"/>
        <v>#DIV/0!</v>
      </c>
      <c r="AT171" s="136"/>
      <c r="AU171" s="136"/>
      <c r="AV171" s="470"/>
      <c r="AW171" s="471"/>
      <c r="AX171" s="481"/>
      <c r="AY171" s="481"/>
      <c r="AZ171" s="498"/>
      <c r="BA171" s="498"/>
      <c r="BB171" s="481"/>
      <c r="BC171" s="471"/>
      <c r="BD171" s="477"/>
      <c r="BE171" s="471"/>
      <c r="BF171" s="477"/>
      <c r="BG171" s="472"/>
      <c r="BH171" s="477"/>
      <c r="BI171" s="472"/>
      <c r="BJ171" s="477"/>
      <c r="BK171" s="471"/>
      <c r="BL171" s="477"/>
      <c r="BM171" s="471"/>
      <c r="BN171" s="477"/>
      <c r="BO171" s="471"/>
      <c r="BP171" s="481"/>
      <c r="BQ171" s="481"/>
      <c r="BR171" s="481"/>
      <c r="BS171" s="481"/>
      <c r="BT171" s="477"/>
      <c r="BU171" s="473"/>
      <c r="BV171" s="466"/>
      <c r="BW171" s="473"/>
      <c r="BX171" s="466"/>
    </row>
    <row r="172" spans="1:76" ht="17" customHeight="1" x14ac:dyDescent="0.35">
      <c r="A172" s="488" t="s">
        <v>218</v>
      </c>
      <c r="B172" s="527" t="s">
        <v>227</v>
      </c>
      <c r="C172" s="519" t="s">
        <v>189</v>
      </c>
      <c r="D172" s="489"/>
      <c r="E172" s="492">
        <v>8</v>
      </c>
      <c r="F172" s="129">
        <v>15</v>
      </c>
      <c r="G172" s="130">
        <f>'Anchor-Still'!L170</f>
        <v>0</v>
      </c>
      <c r="H172" s="229">
        <f>'Anchor-Still'!M170</f>
        <v>0</v>
      </c>
      <c r="I172" s="229">
        <f>'Anchor-Still'!N170</f>
        <v>0</v>
      </c>
      <c r="J172" s="229">
        <f>'Anchor-Still'!O170</f>
        <v>0</v>
      </c>
      <c r="K172" s="229">
        <f>(Summary!$C$58*H172+Summary!$C$59*I172+Summary!$C$60*J172)/Summary!$C$61</f>
        <v>0</v>
      </c>
      <c r="L172" s="131">
        <f>'Anchor-Still'!P170</f>
        <v>0</v>
      </c>
      <c r="M172" s="131">
        <f>'Anchor-Still'!Q170</f>
        <v>0</v>
      </c>
      <c r="N172" s="131">
        <f>'Anchor-Still'!R170</f>
        <v>0</v>
      </c>
      <c r="O172" s="131">
        <f>'Anchor-Still'!S170</f>
        <v>0</v>
      </c>
      <c r="P172" s="131">
        <f>'Anchor-Still'!T170</f>
        <v>0</v>
      </c>
      <c r="Q172" s="131">
        <f>'Anchor-Still'!U170</f>
        <v>0</v>
      </c>
      <c r="R172" s="131">
        <f>'Anchor-Still'!V170</f>
        <v>0</v>
      </c>
      <c r="S172" s="131">
        <f>'Anchor-Still'!W170</f>
        <v>0</v>
      </c>
      <c r="T172" s="131">
        <f>'Anchor-Still'!X170</f>
        <v>0</v>
      </c>
      <c r="U172" s="131">
        <f>10*LOG10(1/((Summary!$C$75/10^(R172/10)+Summary!$C$76/10^(S172/10)+Summary!$C$77/10^(T172/10))/Summary!$C$78))</f>
        <v>0</v>
      </c>
      <c r="V172" s="131">
        <f>'Anchor-Still'!Y170</f>
        <v>0</v>
      </c>
      <c r="W172" s="131">
        <f>'Anchor-Still'!Z170</f>
        <v>0</v>
      </c>
      <c r="X172" s="132">
        <f t="shared" si="11"/>
        <v>0</v>
      </c>
      <c r="Y172" s="133"/>
      <c r="Z172" s="130">
        <f>'Test-Still'!L170</f>
        <v>0</v>
      </c>
      <c r="AA172" s="131">
        <f>'Test-Still'!M170</f>
        <v>0</v>
      </c>
      <c r="AB172" s="131">
        <f>'Test-Still'!N170</f>
        <v>0</v>
      </c>
      <c r="AC172" s="131">
        <f>'Test-Still'!O170</f>
        <v>0</v>
      </c>
      <c r="AD172" s="131">
        <f>(Summary!$C$58*AA172+Summary!$C$59*AB172+Summary!$C$60*AC172)/Summary!$C$61</f>
        <v>0</v>
      </c>
      <c r="AE172" s="131">
        <f>'Test-Still'!P170</f>
        <v>0</v>
      </c>
      <c r="AF172" s="131">
        <f>'Test-Still'!Q170</f>
        <v>0</v>
      </c>
      <c r="AG172" s="131">
        <f>'Test-Still'!R170</f>
        <v>0</v>
      </c>
      <c r="AH172" s="131">
        <f>'Test-Still'!S170</f>
        <v>0</v>
      </c>
      <c r="AI172" s="131">
        <f>'Test-Still'!T170</f>
        <v>0</v>
      </c>
      <c r="AJ172" s="131">
        <f>'Test-Still'!U170</f>
        <v>0</v>
      </c>
      <c r="AK172" s="131">
        <f>'Test-Still'!V170</f>
        <v>0</v>
      </c>
      <c r="AL172" s="131">
        <f>'Test-Still'!W170</f>
        <v>0</v>
      </c>
      <c r="AM172" s="131">
        <f>'Test-Still'!X170</f>
        <v>0</v>
      </c>
      <c r="AN172" s="131">
        <f>10*LOG10(1/((Summary!$C$75/10^(AK172/10)+Summary!$C$76/10^(AL172/10)+Summary!$C$77/10^(AM172/10))/Summary!$C$78))</f>
        <v>0</v>
      </c>
      <c r="AO172" s="131">
        <f>'Test-Still'!Y170</f>
        <v>0</v>
      </c>
      <c r="AP172" s="131">
        <f>'Test-Still'!Z170</f>
        <v>0</v>
      </c>
      <c r="AQ172" s="132">
        <f t="shared" si="12"/>
        <v>0</v>
      </c>
      <c r="AR172" s="130" t="e">
        <f t="shared" si="13"/>
        <v>#DIV/0!</v>
      </c>
      <c r="AS172" s="131" t="e">
        <f t="shared" si="14"/>
        <v>#DIV/0!</v>
      </c>
      <c r="AT172" s="136"/>
      <c r="AU172" s="136"/>
      <c r="AV172" s="495" t="s">
        <v>121</v>
      </c>
      <c r="AW172" s="478" t="e" cm="1">
        <f t="array" ref="AW172">bdRateExtend($G172:$G175,H172:H175,$Z172:$Z175,AA172:AA175)</f>
        <v>#VALUE!</v>
      </c>
      <c r="AX172" s="479" t="e" cm="1">
        <f t="array" ref="AX172">bdRateExtend($G172:$G177,H172:H177,$Z172:$Z177,AA172:AA177)</f>
        <v>#VALUE!</v>
      </c>
      <c r="AY172" s="584"/>
      <c r="AZ172" s="587"/>
      <c r="BA172" s="587"/>
      <c r="BB172" s="584"/>
      <c r="BC172" s="478" t="e" cm="1">
        <f t="array" ref="BC172">bdRateExtend($G172:$G175,L172:L175,$Z172:$Z175,AE172:AE175)</f>
        <v>#VALUE!</v>
      </c>
      <c r="BD172" s="475" t="e" cm="1">
        <f t="array" ref="BD172">bdRateExtend($G172:$G177,L172:L177,$Z172:$Z177,AE172:AE177)</f>
        <v>#VALUE!</v>
      </c>
      <c r="BE172" s="478" t="e" cm="1">
        <f t="array" ref="BE172">bdRateExtend($G172:$G175,M172:M175,$Z172:$Z175,AF172:AF175)</f>
        <v>#VALUE!</v>
      </c>
      <c r="BF172" s="475" t="e" cm="1">
        <f t="array" ref="BF172">bdRateExtend($G172:$G177,M172:M177,$Z172:$Z177,AF172:AF177)</f>
        <v>#VALUE!</v>
      </c>
      <c r="BG172" s="474" t="e" cm="1">
        <f t="array" ref="BG172">bdRateExtend($G172:$G175,N172:N175,$Z172:$Z175,AG172:AG175,"None", FALSE,1)</f>
        <v>#VALUE!</v>
      </c>
      <c r="BH172" s="475" t="e" cm="1">
        <f t="array" ref="BH172">bdRateExtend($G172:$G177,N172:N177,$Z172:$Z177,AG172:AG177,"None", FALSE,1)</f>
        <v>#VALUE!</v>
      </c>
      <c r="BI172" s="474" t="e" cm="1">
        <f t="array" ref="BI172">bdRateExtend($G172:$G175,O172:O175,$Z172:$Z175,AH172:AH175,"None", FALSE,1)</f>
        <v>#VALUE!</v>
      </c>
      <c r="BJ172" s="475" t="e" cm="1">
        <f t="array" ref="BJ172">bdRateExtend($G172:$G177,O172:O177,$Z172:$Z177,AH172:AH177,"None", FALSE,1)</f>
        <v>#VALUE!</v>
      </c>
      <c r="BK172" s="478" t="e" cm="1">
        <f t="array" ref="BK172">bdRateExtend($G172:$G175,P172:P175,$Z172:$Z175,AI172:AI175)</f>
        <v>#VALUE!</v>
      </c>
      <c r="BL172" s="475" t="e" cm="1">
        <f t="array" ref="BL172">bdRateExtend($G172:$G177,P172:P177,$Z172:$Z177,AI172:AI177)</f>
        <v>#VALUE!</v>
      </c>
      <c r="BM172" s="478" t="e" cm="1">
        <f t="array" ref="BM172">bdRateExtend($G172:$G175,Q172:Q175,$Z172:$Z175,AJ172:AJ175)</f>
        <v>#VALUE!</v>
      </c>
      <c r="BN172" s="475" t="e" cm="1">
        <f t="array" ref="BN172">bdRateExtend($G172:$G177,Q172:Q177,$Z172:$Z177,AJ172:AJ177)</f>
        <v>#VALUE!</v>
      </c>
      <c r="BO172" s="478" t="e" cm="1">
        <f t="array" ref="BO172">bdRateExtend($G172:$G175,R172:R175,$Z172:$Z175,AK172:AK175)</f>
        <v>#VALUE!</v>
      </c>
      <c r="BP172" s="479" t="e" cm="1">
        <f t="array" ref="BP172">bdRateExtend($G172:$G177,R172:R177,$Z172:$Z177,AK172:AK177)</f>
        <v>#VALUE!</v>
      </c>
      <c r="BQ172" s="584"/>
      <c r="BR172" s="584"/>
      <c r="BS172" s="584"/>
      <c r="BT172" s="581"/>
      <c r="BU172" s="462" cm="1">
        <f t="array" ref="BU172">testVMAFRange($G172:$G175,N172:N175,$Z172:$Z175,AG172:AG175)</f>
        <v>0</v>
      </c>
      <c r="BV172" s="464" cm="1">
        <f t="array" ref="BV172">testVMAFRange($G172:$G177,N172:N177,$Z172:$Z177,AG172:AG177)</f>
        <v>0</v>
      </c>
      <c r="BW172" s="462" cm="1">
        <f t="array" ref="BW172">testVMAFRange($G172:$G175,O172:O175,$Z172:$Z175,AH172:AH175)</f>
        <v>0</v>
      </c>
      <c r="BX172" s="464" cm="1">
        <f t="array" ref="BX172">testVMAFRange($G172:$G177,O172:O177,$Z172:$Z177,AH172:AH177)</f>
        <v>0</v>
      </c>
    </row>
    <row r="173" spans="1:76" ht="17" customHeight="1" x14ac:dyDescent="0.35">
      <c r="A173" s="516"/>
      <c r="B173" s="525"/>
      <c r="C173" s="520"/>
      <c r="D173" s="490"/>
      <c r="E173" s="493"/>
      <c r="F173" s="138">
        <v>23</v>
      </c>
      <c r="G173" s="139">
        <f>'Anchor-Still'!L171</f>
        <v>0</v>
      </c>
      <c r="H173" s="230">
        <f>'Anchor-Still'!M171</f>
        <v>0</v>
      </c>
      <c r="I173" s="230">
        <f>'Anchor-Still'!N171</f>
        <v>0</v>
      </c>
      <c r="J173" s="230">
        <f>'Anchor-Still'!O171</f>
        <v>0</v>
      </c>
      <c r="K173" s="230">
        <f>(Summary!$C$58*H173+Summary!$C$59*I173+Summary!$C$60*J173)/Summary!$C$61</f>
        <v>0</v>
      </c>
      <c r="L173" s="140">
        <f>'Anchor-Still'!P171</f>
        <v>0</v>
      </c>
      <c r="M173" s="140">
        <f>'Anchor-Still'!Q171</f>
        <v>0</v>
      </c>
      <c r="N173" s="140">
        <f>'Anchor-Still'!R171</f>
        <v>0</v>
      </c>
      <c r="O173" s="140">
        <f>'Anchor-Still'!S171</f>
        <v>0</v>
      </c>
      <c r="P173" s="140">
        <f>'Anchor-Still'!T171</f>
        <v>0</v>
      </c>
      <c r="Q173" s="140">
        <f>'Anchor-Still'!U171</f>
        <v>0</v>
      </c>
      <c r="R173" s="140">
        <f>'Anchor-Still'!V171</f>
        <v>0</v>
      </c>
      <c r="S173" s="140">
        <f>'Anchor-Still'!W171</f>
        <v>0</v>
      </c>
      <c r="T173" s="140">
        <f>'Anchor-Still'!X171</f>
        <v>0</v>
      </c>
      <c r="U173" s="140">
        <f>10*LOG10(1/((Summary!$C$75/10^(R173/10)+Summary!$C$76/10^(S173/10)+Summary!$C$77/10^(T173/10))/Summary!$C$78))</f>
        <v>0</v>
      </c>
      <c r="V173" s="140">
        <f>'Anchor-Still'!Y171</f>
        <v>0</v>
      </c>
      <c r="W173" s="140">
        <f>'Anchor-Still'!Z171</f>
        <v>0</v>
      </c>
      <c r="X173" s="141">
        <f t="shared" si="11"/>
        <v>0</v>
      </c>
      <c r="Y173" s="133"/>
      <c r="Z173" s="139">
        <f>'Test-Still'!L171</f>
        <v>0</v>
      </c>
      <c r="AA173" s="140">
        <f>'Test-Still'!M171</f>
        <v>0</v>
      </c>
      <c r="AB173" s="140">
        <f>'Test-Still'!N171</f>
        <v>0</v>
      </c>
      <c r="AC173" s="140">
        <f>'Test-Still'!O171</f>
        <v>0</v>
      </c>
      <c r="AD173" s="140">
        <f>(Summary!$C$58*AA173+Summary!$C$59*AB173+Summary!$C$60*AC173)/Summary!$C$61</f>
        <v>0</v>
      </c>
      <c r="AE173" s="140">
        <f>'Test-Still'!P171</f>
        <v>0</v>
      </c>
      <c r="AF173" s="140">
        <f>'Test-Still'!Q171</f>
        <v>0</v>
      </c>
      <c r="AG173" s="140">
        <f>'Test-Still'!R171</f>
        <v>0</v>
      </c>
      <c r="AH173" s="140">
        <f>'Test-Still'!S171</f>
        <v>0</v>
      </c>
      <c r="AI173" s="140">
        <f>'Test-Still'!T171</f>
        <v>0</v>
      </c>
      <c r="AJ173" s="140">
        <f>'Test-Still'!U171</f>
        <v>0</v>
      </c>
      <c r="AK173" s="140">
        <f>'Test-Still'!V171</f>
        <v>0</v>
      </c>
      <c r="AL173" s="140">
        <f>'Test-Still'!W171</f>
        <v>0</v>
      </c>
      <c r="AM173" s="140">
        <f>'Test-Still'!X171</f>
        <v>0</v>
      </c>
      <c r="AN173" s="140">
        <f>10*LOG10(1/((Summary!$C$75/10^(AK173/10)+Summary!$C$76/10^(AL173/10)+Summary!$C$77/10^(AM173/10))/Summary!$C$78))</f>
        <v>0</v>
      </c>
      <c r="AO173" s="140">
        <f>'Test-Still'!Y171</f>
        <v>0</v>
      </c>
      <c r="AP173" s="140">
        <f>'Test-Still'!Z171</f>
        <v>0</v>
      </c>
      <c r="AQ173" s="141">
        <f t="shared" si="12"/>
        <v>0</v>
      </c>
      <c r="AR173" s="139" t="e">
        <f t="shared" si="13"/>
        <v>#DIV/0!</v>
      </c>
      <c r="AS173" s="140" t="e">
        <f t="shared" si="14"/>
        <v>#DIV/0!</v>
      </c>
      <c r="AT173" s="136"/>
      <c r="AU173" s="136"/>
      <c r="AV173" s="467"/>
      <c r="AW173" s="468"/>
      <c r="AX173" s="480"/>
      <c r="AY173" s="585"/>
      <c r="AZ173" s="588"/>
      <c r="BA173" s="588"/>
      <c r="BB173" s="585"/>
      <c r="BC173" s="468"/>
      <c r="BD173" s="476"/>
      <c r="BE173" s="468"/>
      <c r="BF173" s="476"/>
      <c r="BG173" s="469"/>
      <c r="BH173" s="476"/>
      <c r="BI173" s="469"/>
      <c r="BJ173" s="476"/>
      <c r="BK173" s="468"/>
      <c r="BL173" s="476"/>
      <c r="BM173" s="468"/>
      <c r="BN173" s="476"/>
      <c r="BO173" s="468"/>
      <c r="BP173" s="480"/>
      <c r="BQ173" s="585"/>
      <c r="BR173" s="585"/>
      <c r="BS173" s="585"/>
      <c r="BT173" s="582"/>
      <c r="BU173" s="463"/>
      <c r="BV173" s="465"/>
      <c r="BW173" s="463"/>
      <c r="BX173" s="465"/>
    </row>
    <row r="174" spans="1:76" ht="17" customHeight="1" x14ac:dyDescent="0.35">
      <c r="A174" s="516"/>
      <c r="B174" s="525"/>
      <c r="C174" s="520"/>
      <c r="D174" s="490"/>
      <c r="E174" s="493"/>
      <c r="F174" s="138">
        <v>31</v>
      </c>
      <c r="G174" s="139">
        <f>'Anchor-Still'!L172</f>
        <v>0</v>
      </c>
      <c r="H174" s="230">
        <f>'Anchor-Still'!M172</f>
        <v>0</v>
      </c>
      <c r="I174" s="230">
        <f>'Anchor-Still'!N172</f>
        <v>0</v>
      </c>
      <c r="J174" s="230">
        <f>'Anchor-Still'!O172</f>
        <v>0</v>
      </c>
      <c r="K174" s="230">
        <f>(Summary!$C$58*H174+Summary!$C$59*I174+Summary!$C$60*J174)/Summary!$C$61</f>
        <v>0</v>
      </c>
      <c r="L174" s="140">
        <f>'Anchor-Still'!P172</f>
        <v>0</v>
      </c>
      <c r="M174" s="140">
        <f>'Anchor-Still'!Q172</f>
        <v>0</v>
      </c>
      <c r="N174" s="140">
        <f>'Anchor-Still'!R172</f>
        <v>0</v>
      </c>
      <c r="O174" s="140">
        <f>'Anchor-Still'!S172</f>
        <v>0</v>
      </c>
      <c r="P174" s="140">
        <f>'Anchor-Still'!T172</f>
        <v>0</v>
      </c>
      <c r="Q174" s="140">
        <f>'Anchor-Still'!U172</f>
        <v>0</v>
      </c>
      <c r="R174" s="140">
        <f>'Anchor-Still'!V172</f>
        <v>0</v>
      </c>
      <c r="S174" s="140">
        <f>'Anchor-Still'!W172</f>
        <v>0</v>
      </c>
      <c r="T174" s="140">
        <f>'Anchor-Still'!X172</f>
        <v>0</v>
      </c>
      <c r="U174" s="140">
        <f>10*LOG10(1/((Summary!$C$75/10^(R174/10)+Summary!$C$76/10^(S174/10)+Summary!$C$77/10^(T174/10))/Summary!$C$78))</f>
        <v>0</v>
      </c>
      <c r="V174" s="140">
        <f>'Anchor-Still'!Y172</f>
        <v>0</v>
      </c>
      <c r="W174" s="140">
        <f>'Anchor-Still'!Z172</f>
        <v>0</v>
      </c>
      <c r="X174" s="141">
        <f t="shared" si="11"/>
        <v>0</v>
      </c>
      <c r="Y174" s="133"/>
      <c r="Z174" s="139">
        <f>'Test-Still'!L172</f>
        <v>0</v>
      </c>
      <c r="AA174" s="140">
        <f>'Test-Still'!M172</f>
        <v>0</v>
      </c>
      <c r="AB174" s="140">
        <f>'Test-Still'!N172</f>
        <v>0</v>
      </c>
      <c r="AC174" s="140">
        <f>'Test-Still'!O172</f>
        <v>0</v>
      </c>
      <c r="AD174" s="140">
        <f>(Summary!$C$58*AA174+Summary!$C$59*AB174+Summary!$C$60*AC174)/Summary!$C$61</f>
        <v>0</v>
      </c>
      <c r="AE174" s="140">
        <f>'Test-Still'!P172</f>
        <v>0</v>
      </c>
      <c r="AF174" s="140">
        <f>'Test-Still'!Q172</f>
        <v>0</v>
      </c>
      <c r="AG174" s="140">
        <f>'Test-Still'!R172</f>
        <v>0</v>
      </c>
      <c r="AH174" s="140">
        <f>'Test-Still'!S172</f>
        <v>0</v>
      </c>
      <c r="AI174" s="140">
        <f>'Test-Still'!T172</f>
        <v>0</v>
      </c>
      <c r="AJ174" s="140">
        <f>'Test-Still'!U172</f>
        <v>0</v>
      </c>
      <c r="AK174" s="140">
        <f>'Test-Still'!V172</f>
        <v>0</v>
      </c>
      <c r="AL174" s="140">
        <f>'Test-Still'!W172</f>
        <v>0</v>
      </c>
      <c r="AM174" s="140">
        <f>'Test-Still'!X172</f>
        <v>0</v>
      </c>
      <c r="AN174" s="140">
        <f>10*LOG10(1/((Summary!$C$75/10^(AK174/10)+Summary!$C$76/10^(AL174/10)+Summary!$C$77/10^(AM174/10))/Summary!$C$78))</f>
        <v>0</v>
      </c>
      <c r="AO174" s="140">
        <f>'Test-Still'!Y172</f>
        <v>0</v>
      </c>
      <c r="AP174" s="140">
        <f>'Test-Still'!Z172</f>
        <v>0</v>
      </c>
      <c r="AQ174" s="141">
        <f t="shared" si="12"/>
        <v>0</v>
      </c>
      <c r="AR174" s="139" t="e">
        <f t="shared" si="13"/>
        <v>#DIV/0!</v>
      </c>
      <c r="AS174" s="140" t="e">
        <f t="shared" si="14"/>
        <v>#DIV/0!</v>
      </c>
      <c r="AT174" s="136"/>
      <c r="AU174" s="136"/>
      <c r="AV174" s="467" t="s">
        <v>122</v>
      </c>
      <c r="AW174" s="468" t="e" cm="1">
        <f t="array" ref="AW174">bdRateExtend($G173:$G176,H173:H176,$Z173:$Z176,AA173:AA176)</f>
        <v>#VALUE!</v>
      </c>
      <c r="AX174" s="480"/>
      <c r="AY174" s="585"/>
      <c r="AZ174" s="588"/>
      <c r="BA174" s="588"/>
      <c r="BB174" s="585"/>
      <c r="BC174" s="468" t="e" cm="1">
        <f t="array" ref="BC174">bdRateExtend($G173:$G176,L173:L176,$Z173:$Z176,AE173:AE176)</f>
        <v>#VALUE!</v>
      </c>
      <c r="BD174" s="476"/>
      <c r="BE174" s="468" t="e" cm="1">
        <f t="array" ref="BE174">bdRateExtend($G173:$G176,M173:M176,$Z173:$Z176,AF173:AF176)</f>
        <v>#VALUE!</v>
      </c>
      <c r="BF174" s="476"/>
      <c r="BG174" s="469" t="e" cm="1">
        <f t="array" ref="BG174">bdRateExtend($G173:$G176,N173:N176,$Z173:$Z176,AG173:AG176,"None", FALSE,1)</f>
        <v>#VALUE!</v>
      </c>
      <c r="BH174" s="476"/>
      <c r="BI174" s="469" t="e" cm="1">
        <f t="array" ref="BI174">bdRateExtend($G173:$G176,O173:O176,$Z173:$Z176,AH173:AH176,"None", FALSE,1)</f>
        <v>#VALUE!</v>
      </c>
      <c r="BJ174" s="476"/>
      <c r="BK174" s="468" t="e" cm="1">
        <f t="array" ref="BK174">bdRateExtend($G173:$G176,P173:P176,$Z173:$Z176,AI173:AI176)</f>
        <v>#VALUE!</v>
      </c>
      <c r="BL174" s="476"/>
      <c r="BM174" s="468" t="e" cm="1">
        <f t="array" ref="BM174">bdRateExtend($G173:$G176,Q173:Q176,$Z173:$Z176,AJ173:AJ176)</f>
        <v>#VALUE!</v>
      </c>
      <c r="BN174" s="476"/>
      <c r="BO174" s="468" t="e" cm="1">
        <f t="array" ref="BO174">bdRateExtend($G173:$G176,R173:R176,$Z173:$Z176,AK173:AK176)</f>
        <v>#VALUE!</v>
      </c>
      <c r="BP174" s="480"/>
      <c r="BQ174" s="585"/>
      <c r="BR174" s="585"/>
      <c r="BS174" s="585"/>
      <c r="BT174" s="582"/>
      <c r="BU174" s="463" cm="1">
        <f t="array" ref="BU174">testVMAFRange($G173:$G176,N173:N176,$Z173:$Z176,AG173:AG176)</f>
        <v>0</v>
      </c>
      <c r="BV174" s="465"/>
      <c r="BW174" s="463" cm="1">
        <f t="array" ref="BW174">testVMAFRange($G173:$G176,O173:O176,$Z173:$Z176,AH173:AH176)</f>
        <v>0</v>
      </c>
      <c r="BX174" s="465"/>
    </row>
    <row r="175" spans="1:76" ht="17" customHeight="1" x14ac:dyDescent="0.35">
      <c r="A175" s="516"/>
      <c r="B175" s="525"/>
      <c r="C175" s="520"/>
      <c r="D175" s="490"/>
      <c r="E175" s="493"/>
      <c r="F175" s="138">
        <v>39</v>
      </c>
      <c r="G175" s="139">
        <f>'Anchor-Still'!L173</f>
        <v>0</v>
      </c>
      <c r="H175" s="230">
        <f>'Anchor-Still'!M173</f>
        <v>0</v>
      </c>
      <c r="I175" s="230">
        <f>'Anchor-Still'!N173</f>
        <v>0</v>
      </c>
      <c r="J175" s="230">
        <f>'Anchor-Still'!O173</f>
        <v>0</v>
      </c>
      <c r="K175" s="230">
        <f>(Summary!$C$58*H175+Summary!$C$59*I175+Summary!$C$60*J175)/Summary!$C$61</f>
        <v>0</v>
      </c>
      <c r="L175" s="140">
        <f>'Anchor-Still'!P173</f>
        <v>0</v>
      </c>
      <c r="M175" s="140">
        <f>'Anchor-Still'!Q173</f>
        <v>0</v>
      </c>
      <c r="N175" s="140">
        <f>'Anchor-Still'!R173</f>
        <v>0</v>
      </c>
      <c r="O175" s="140">
        <f>'Anchor-Still'!S173</f>
        <v>0</v>
      </c>
      <c r="P175" s="140">
        <f>'Anchor-Still'!T173</f>
        <v>0</v>
      </c>
      <c r="Q175" s="140">
        <f>'Anchor-Still'!U173</f>
        <v>0</v>
      </c>
      <c r="R175" s="140">
        <f>'Anchor-Still'!V173</f>
        <v>0</v>
      </c>
      <c r="S175" s="140">
        <f>'Anchor-Still'!W173</f>
        <v>0</v>
      </c>
      <c r="T175" s="140">
        <f>'Anchor-Still'!X173</f>
        <v>0</v>
      </c>
      <c r="U175" s="140">
        <f>10*LOG10(1/((Summary!$C$75/10^(R175/10)+Summary!$C$76/10^(S175/10)+Summary!$C$77/10^(T175/10))/Summary!$C$78))</f>
        <v>0</v>
      </c>
      <c r="V175" s="140">
        <f>'Anchor-Still'!Y173</f>
        <v>0</v>
      </c>
      <c r="W175" s="140">
        <f>'Anchor-Still'!Z173</f>
        <v>0</v>
      </c>
      <c r="X175" s="141">
        <f t="shared" si="11"/>
        <v>0</v>
      </c>
      <c r="Y175" s="133"/>
      <c r="Z175" s="139">
        <f>'Test-Still'!L173</f>
        <v>0</v>
      </c>
      <c r="AA175" s="140">
        <f>'Test-Still'!M173</f>
        <v>0</v>
      </c>
      <c r="AB175" s="140">
        <f>'Test-Still'!N173</f>
        <v>0</v>
      </c>
      <c r="AC175" s="140">
        <f>'Test-Still'!O173</f>
        <v>0</v>
      </c>
      <c r="AD175" s="140">
        <f>(Summary!$C$58*AA175+Summary!$C$59*AB175+Summary!$C$60*AC175)/Summary!$C$61</f>
        <v>0</v>
      </c>
      <c r="AE175" s="140">
        <f>'Test-Still'!P173</f>
        <v>0</v>
      </c>
      <c r="AF175" s="140">
        <f>'Test-Still'!Q173</f>
        <v>0</v>
      </c>
      <c r="AG175" s="140">
        <f>'Test-Still'!R173</f>
        <v>0</v>
      </c>
      <c r="AH175" s="140">
        <f>'Test-Still'!S173</f>
        <v>0</v>
      </c>
      <c r="AI175" s="140">
        <f>'Test-Still'!T173</f>
        <v>0</v>
      </c>
      <c r="AJ175" s="140">
        <f>'Test-Still'!U173</f>
        <v>0</v>
      </c>
      <c r="AK175" s="140">
        <f>'Test-Still'!V173</f>
        <v>0</v>
      </c>
      <c r="AL175" s="140">
        <f>'Test-Still'!W173</f>
        <v>0</v>
      </c>
      <c r="AM175" s="140">
        <f>'Test-Still'!X173</f>
        <v>0</v>
      </c>
      <c r="AN175" s="140">
        <f>10*LOG10(1/((Summary!$C$75/10^(AK175/10)+Summary!$C$76/10^(AL175/10)+Summary!$C$77/10^(AM175/10))/Summary!$C$78))</f>
        <v>0</v>
      </c>
      <c r="AO175" s="140">
        <f>'Test-Still'!Y173</f>
        <v>0</v>
      </c>
      <c r="AP175" s="140">
        <f>'Test-Still'!Z173</f>
        <v>0</v>
      </c>
      <c r="AQ175" s="141">
        <f t="shared" si="12"/>
        <v>0</v>
      </c>
      <c r="AR175" s="139" t="e">
        <f t="shared" si="13"/>
        <v>#DIV/0!</v>
      </c>
      <c r="AS175" s="140" t="e">
        <f t="shared" si="14"/>
        <v>#DIV/0!</v>
      </c>
      <c r="AT175" s="136"/>
      <c r="AU175" s="136"/>
      <c r="AV175" s="467"/>
      <c r="AW175" s="468"/>
      <c r="AX175" s="480"/>
      <c r="AY175" s="585"/>
      <c r="AZ175" s="588"/>
      <c r="BA175" s="588"/>
      <c r="BB175" s="585"/>
      <c r="BC175" s="468"/>
      <c r="BD175" s="476"/>
      <c r="BE175" s="468"/>
      <c r="BF175" s="476"/>
      <c r="BG175" s="469"/>
      <c r="BH175" s="476"/>
      <c r="BI175" s="469"/>
      <c r="BJ175" s="476"/>
      <c r="BK175" s="468"/>
      <c r="BL175" s="476"/>
      <c r="BM175" s="468"/>
      <c r="BN175" s="476"/>
      <c r="BO175" s="468"/>
      <c r="BP175" s="480"/>
      <c r="BQ175" s="585"/>
      <c r="BR175" s="585"/>
      <c r="BS175" s="585"/>
      <c r="BT175" s="582"/>
      <c r="BU175" s="463"/>
      <c r="BV175" s="465"/>
      <c r="BW175" s="463"/>
      <c r="BX175" s="465"/>
    </row>
    <row r="176" spans="1:76" ht="17" customHeight="1" x14ac:dyDescent="0.35">
      <c r="A176" s="516"/>
      <c r="B176" s="525"/>
      <c r="C176" s="520"/>
      <c r="D176" s="490"/>
      <c r="E176" s="493"/>
      <c r="F176" s="138">
        <v>47</v>
      </c>
      <c r="G176" s="139">
        <f>'Anchor-Still'!L174</f>
        <v>0</v>
      </c>
      <c r="H176" s="230">
        <f>'Anchor-Still'!M174</f>
        <v>0</v>
      </c>
      <c r="I176" s="230">
        <f>'Anchor-Still'!N174</f>
        <v>0</v>
      </c>
      <c r="J176" s="230">
        <f>'Anchor-Still'!O174</f>
        <v>0</v>
      </c>
      <c r="K176" s="230">
        <f>(Summary!$C$58*H176+Summary!$C$59*I176+Summary!$C$60*J176)/Summary!$C$61</f>
        <v>0</v>
      </c>
      <c r="L176" s="140">
        <f>'Anchor-Still'!P174</f>
        <v>0</v>
      </c>
      <c r="M176" s="140">
        <f>'Anchor-Still'!Q174</f>
        <v>0</v>
      </c>
      <c r="N176" s="140">
        <f>'Anchor-Still'!R174</f>
        <v>0</v>
      </c>
      <c r="O176" s="140">
        <f>'Anchor-Still'!S174</f>
        <v>0</v>
      </c>
      <c r="P176" s="140">
        <f>'Anchor-Still'!T174</f>
        <v>0</v>
      </c>
      <c r="Q176" s="140">
        <f>'Anchor-Still'!U174</f>
        <v>0</v>
      </c>
      <c r="R176" s="140">
        <f>'Anchor-Still'!V174</f>
        <v>0</v>
      </c>
      <c r="S176" s="140">
        <f>'Anchor-Still'!W174</f>
        <v>0</v>
      </c>
      <c r="T176" s="140">
        <f>'Anchor-Still'!X174</f>
        <v>0</v>
      </c>
      <c r="U176" s="140">
        <f>10*LOG10(1/((Summary!$C$75/10^(R176/10)+Summary!$C$76/10^(S176/10)+Summary!$C$77/10^(T176/10))/Summary!$C$78))</f>
        <v>0</v>
      </c>
      <c r="V176" s="140">
        <f>'Anchor-Still'!Y174</f>
        <v>0</v>
      </c>
      <c r="W176" s="140">
        <f>'Anchor-Still'!Z174</f>
        <v>0</v>
      </c>
      <c r="X176" s="141">
        <f t="shared" si="11"/>
        <v>0</v>
      </c>
      <c r="Y176" s="133"/>
      <c r="Z176" s="139">
        <f>'Test-Still'!L174</f>
        <v>0</v>
      </c>
      <c r="AA176" s="140">
        <f>'Test-Still'!M174</f>
        <v>0</v>
      </c>
      <c r="AB176" s="140">
        <f>'Test-Still'!N174</f>
        <v>0</v>
      </c>
      <c r="AC176" s="140">
        <f>'Test-Still'!O174</f>
        <v>0</v>
      </c>
      <c r="AD176" s="140">
        <f>(Summary!$C$58*AA176+Summary!$C$59*AB176+Summary!$C$60*AC176)/Summary!$C$61</f>
        <v>0</v>
      </c>
      <c r="AE176" s="140">
        <f>'Test-Still'!P174</f>
        <v>0</v>
      </c>
      <c r="AF176" s="140">
        <f>'Test-Still'!Q174</f>
        <v>0</v>
      </c>
      <c r="AG176" s="140">
        <f>'Test-Still'!R174</f>
        <v>0</v>
      </c>
      <c r="AH176" s="140">
        <f>'Test-Still'!S174</f>
        <v>0</v>
      </c>
      <c r="AI176" s="140">
        <f>'Test-Still'!T174</f>
        <v>0</v>
      </c>
      <c r="AJ176" s="140">
        <f>'Test-Still'!U174</f>
        <v>0</v>
      </c>
      <c r="AK176" s="140">
        <f>'Test-Still'!V174</f>
        <v>0</v>
      </c>
      <c r="AL176" s="140">
        <f>'Test-Still'!W174</f>
        <v>0</v>
      </c>
      <c r="AM176" s="140">
        <f>'Test-Still'!X174</f>
        <v>0</v>
      </c>
      <c r="AN176" s="140">
        <f>10*LOG10(1/((Summary!$C$75/10^(AK176/10)+Summary!$C$76/10^(AL176/10)+Summary!$C$77/10^(AM176/10))/Summary!$C$78))</f>
        <v>0</v>
      </c>
      <c r="AO176" s="140">
        <f>'Test-Still'!Y174</f>
        <v>0</v>
      </c>
      <c r="AP176" s="140">
        <f>'Test-Still'!Z174</f>
        <v>0</v>
      </c>
      <c r="AQ176" s="141">
        <f t="shared" si="12"/>
        <v>0</v>
      </c>
      <c r="AR176" s="139" t="e">
        <f t="shared" si="13"/>
        <v>#DIV/0!</v>
      </c>
      <c r="AS176" s="140" t="e">
        <f t="shared" si="14"/>
        <v>#DIV/0!</v>
      </c>
      <c r="AT176" s="136"/>
      <c r="AU176" s="136"/>
      <c r="AV176" s="467" t="s">
        <v>123</v>
      </c>
      <c r="AW176" s="468" t="e" cm="1">
        <f t="array" ref="AW176">bdRateExtend($G174:$G177,H174:H177,$Z174:$Z177,AA174:AA177)</f>
        <v>#VALUE!</v>
      </c>
      <c r="AX176" s="480"/>
      <c r="AY176" s="585"/>
      <c r="AZ176" s="588"/>
      <c r="BA176" s="588"/>
      <c r="BB176" s="585"/>
      <c r="BC176" s="468" t="e" cm="1">
        <f t="array" ref="BC176">bdRateExtend($G174:$G177,L174:L177,$Z174:$Z177,AE174:AE177)</f>
        <v>#VALUE!</v>
      </c>
      <c r="BD176" s="476"/>
      <c r="BE176" s="468" t="e" cm="1">
        <f t="array" ref="BE176">bdRateExtend($G174:$G177,M174:M177,$Z174:$Z177,AF174:AF177)</f>
        <v>#VALUE!</v>
      </c>
      <c r="BF176" s="476"/>
      <c r="BG176" s="469" t="e" cm="1">
        <f t="array" ref="BG176">bdRateExtend($G174:$G177,N174:N177,$Z174:$Z177,AG174:AG177,"None", FALSE,1)</f>
        <v>#VALUE!</v>
      </c>
      <c r="BH176" s="476"/>
      <c r="BI176" s="469" t="e" cm="1">
        <f t="array" ref="BI176">bdRateExtend($G174:$G177,O174:O177,$Z174:$Z177,AH174:AH177,"None", FALSE,1)</f>
        <v>#VALUE!</v>
      </c>
      <c r="BJ176" s="476"/>
      <c r="BK176" s="468" t="e" cm="1">
        <f t="array" ref="BK176">bdRateExtend($G174:$G177,P174:P177,$Z174:$Z177,AI174:AI177)</f>
        <v>#VALUE!</v>
      </c>
      <c r="BL176" s="476"/>
      <c r="BM176" s="468" t="e" cm="1">
        <f t="array" ref="BM176">bdRateExtend($G174:$G177,Q174:Q177,$Z174:$Z177,AJ174:AJ177)</f>
        <v>#VALUE!</v>
      </c>
      <c r="BN176" s="476"/>
      <c r="BO176" s="468" t="e" cm="1">
        <f t="array" ref="BO176">bdRateExtend($G174:$G177,R174:R177,$Z174:$Z177,AK174:AK177)</f>
        <v>#VALUE!</v>
      </c>
      <c r="BP176" s="480"/>
      <c r="BQ176" s="585"/>
      <c r="BR176" s="585"/>
      <c r="BS176" s="585"/>
      <c r="BT176" s="582"/>
      <c r="BU176" s="463" cm="1">
        <f t="array" ref="BU176">testVMAFRange($G174:$G177,N174:N177,$Z174:$Z177,AG174:AG177)</f>
        <v>0</v>
      </c>
      <c r="BV176" s="465"/>
      <c r="BW176" s="463" cm="1">
        <f t="array" ref="BW176">testVMAFRange($G174:$G177,O174:O177,$Z174:$Z177,AH174:AH177)</f>
        <v>0</v>
      </c>
      <c r="BX176" s="465"/>
    </row>
    <row r="177" spans="1:76" ht="17" customHeight="1" thickBot="1" x14ac:dyDescent="0.4">
      <c r="A177" s="516"/>
      <c r="B177" s="528"/>
      <c r="C177" s="521"/>
      <c r="D177" s="522"/>
      <c r="E177" s="523"/>
      <c r="F177" s="144">
        <v>55</v>
      </c>
      <c r="G177" s="145">
        <f>'Anchor-Still'!L175</f>
        <v>0</v>
      </c>
      <c r="H177" s="231">
        <f>'Anchor-Still'!M175</f>
        <v>0</v>
      </c>
      <c r="I177" s="231">
        <f>'Anchor-Still'!N175</f>
        <v>0</v>
      </c>
      <c r="J177" s="231">
        <f>'Anchor-Still'!O175</f>
        <v>0</v>
      </c>
      <c r="K177" s="231">
        <f>(Summary!$C$58*H177+Summary!$C$59*I177+Summary!$C$60*J177)/Summary!$C$61</f>
        <v>0</v>
      </c>
      <c r="L177" s="146">
        <f>'Anchor-Still'!P175</f>
        <v>0</v>
      </c>
      <c r="M177" s="146">
        <f>'Anchor-Still'!Q175</f>
        <v>0</v>
      </c>
      <c r="N177" s="146">
        <f>'Anchor-Still'!R175</f>
        <v>0</v>
      </c>
      <c r="O177" s="146">
        <f>'Anchor-Still'!S175</f>
        <v>0</v>
      </c>
      <c r="P177" s="146">
        <f>'Anchor-Still'!T175</f>
        <v>0</v>
      </c>
      <c r="Q177" s="146">
        <f>'Anchor-Still'!U175</f>
        <v>0</v>
      </c>
      <c r="R177" s="146">
        <f>'Anchor-Still'!V175</f>
        <v>0</v>
      </c>
      <c r="S177" s="146">
        <f>'Anchor-Still'!W175</f>
        <v>0</v>
      </c>
      <c r="T177" s="146">
        <f>'Anchor-Still'!X175</f>
        <v>0</v>
      </c>
      <c r="U177" s="146">
        <f>10*LOG10(1/((Summary!$C$75/10^(R177/10)+Summary!$C$76/10^(S177/10)+Summary!$C$77/10^(T177/10))/Summary!$C$78))</f>
        <v>0</v>
      </c>
      <c r="V177" s="146">
        <f>'Anchor-Still'!Y175</f>
        <v>0</v>
      </c>
      <c r="W177" s="146">
        <f>'Anchor-Still'!Z175</f>
        <v>0</v>
      </c>
      <c r="X177" s="147">
        <f t="shared" si="11"/>
        <v>0</v>
      </c>
      <c r="Y177" s="133"/>
      <c r="Z177" s="145">
        <f>'Test-Still'!L175</f>
        <v>0</v>
      </c>
      <c r="AA177" s="146">
        <f>'Test-Still'!M175</f>
        <v>0</v>
      </c>
      <c r="AB177" s="146">
        <f>'Test-Still'!N175</f>
        <v>0</v>
      </c>
      <c r="AC177" s="146">
        <f>'Test-Still'!O175</f>
        <v>0</v>
      </c>
      <c r="AD177" s="146">
        <f>(Summary!$C$58*AA177+Summary!$C$59*AB177+Summary!$C$60*AC177)/Summary!$C$61</f>
        <v>0</v>
      </c>
      <c r="AE177" s="146">
        <f>'Test-Still'!P175</f>
        <v>0</v>
      </c>
      <c r="AF177" s="146">
        <f>'Test-Still'!Q175</f>
        <v>0</v>
      </c>
      <c r="AG177" s="146">
        <f>'Test-Still'!R175</f>
        <v>0</v>
      </c>
      <c r="AH177" s="146">
        <f>'Test-Still'!S175</f>
        <v>0</v>
      </c>
      <c r="AI177" s="146">
        <f>'Test-Still'!T175</f>
        <v>0</v>
      </c>
      <c r="AJ177" s="146">
        <f>'Test-Still'!U175</f>
        <v>0</v>
      </c>
      <c r="AK177" s="146">
        <f>'Test-Still'!V175</f>
        <v>0</v>
      </c>
      <c r="AL177" s="146">
        <f>'Test-Still'!W175</f>
        <v>0</v>
      </c>
      <c r="AM177" s="146">
        <f>'Test-Still'!X175</f>
        <v>0</v>
      </c>
      <c r="AN177" s="146">
        <f>10*LOG10(1/((Summary!$C$75/10^(AK177/10)+Summary!$C$76/10^(AL177/10)+Summary!$C$77/10^(AM177/10))/Summary!$C$78))</f>
        <v>0</v>
      </c>
      <c r="AO177" s="146">
        <f>'Test-Still'!Y175</f>
        <v>0</v>
      </c>
      <c r="AP177" s="146">
        <f>'Test-Still'!Z175</f>
        <v>0</v>
      </c>
      <c r="AQ177" s="147">
        <f t="shared" si="12"/>
        <v>0</v>
      </c>
      <c r="AR177" s="145" t="e">
        <f t="shared" si="13"/>
        <v>#DIV/0!</v>
      </c>
      <c r="AS177" s="146" t="e">
        <f t="shared" si="14"/>
        <v>#DIV/0!</v>
      </c>
      <c r="AT177" s="136"/>
      <c r="AU177" s="136"/>
      <c r="AV177" s="470"/>
      <c r="AW177" s="471"/>
      <c r="AX177" s="481"/>
      <c r="AY177" s="586"/>
      <c r="AZ177" s="589"/>
      <c r="BA177" s="589"/>
      <c r="BB177" s="586"/>
      <c r="BC177" s="471"/>
      <c r="BD177" s="477"/>
      <c r="BE177" s="471"/>
      <c r="BF177" s="477"/>
      <c r="BG177" s="472"/>
      <c r="BH177" s="477"/>
      <c r="BI177" s="472"/>
      <c r="BJ177" s="477"/>
      <c r="BK177" s="471"/>
      <c r="BL177" s="477"/>
      <c r="BM177" s="471"/>
      <c r="BN177" s="477"/>
      <c r="BO177" s="471"/>
      <c r="BP177" s="481"/>
      <c r="BQ177" s="586"/>
      <c r="BR177" s="586"/>
      <c r="BS177" s="586"/>
      <c r="BT177" s="583"/>
      <c r="BU177" s="473"/>
      <c r="BV177" s="466"/>
      <c r="BW177" s="473"/>
      <c r="BX177" s="466"/>
    </row>
    <row r="178" spans="1:76" ht="17" customHeight="1" x14ac:dyDescent="0.35">
      <c r="A178" s="516"/>
      <c r="B178" s="482" t="s">
        <v>228</v>
      </c>
      <c r="C178" s="519" t="s">
        <v>190</v>
      </c>
      <c r="D178" s="489"/>
      <c r="E178" s="492">
        <v>8</v>
      </c>
      <c r="F178" s="129">
        <v>15</v>
      </c>
      <c r="G178" s="130">
        <f>'Anchor-Still'!L176</f>
        <v>0</v>
      </c>
      <c r="H178" s="131">
        <f>'Anchor-Still'!M176</f>
        <v>0</v>
      </c>
      <c r="I178" s="131">
        <f>'Anchor-Still'!N176</f>
        <v>0</v>
      </c>
      <c r="J178" s="131">
        <f>'Anchor-Still'!O176</f>
        <v>0</v>
      </c>
      <c r="K178" s="131">
        <f>(Summary!$C$58*H178+Summary!$C$59*I178+Summary!$C$60*J178)/Summary!$C$61</f>
        <v>0</v>
      </c>
      <c r="L178" s="131">
        <f>'Anchor-Still'!P176</f>
        <v>0</v>
      </c>
      <c r="M178" s="131">
        <f>'Anchor-Still'!Q176</f>
        <v>0</v>
      </c>
      <c r="N178" s="131">
        <f>'Anchor-Still'!R176</f>
        <v>0</v>
      </c>
      <c r="O178" s="131">
        <f>'Anchor-Still'!S176</f>
        <v>0</v>
      </c>
      <c r="P178" s="131">
        <f>'Anchor-Still'!T176</f>
        <v>0</v>
      </c>
      <c r="Q178" s="131">
        <f>'Anchor-Still'!U176</f>
        <v>0</v>
      </c>
      <c r="R178" s="131">
        <f>'Anchor-Still'!V176</f>
        <v>0</v>
      </c>
      <c r="S178" s="131">
        <f>'Anchor-Still'!W176</f>
        <v>0</v>
      </c>
      <c r="T178" s="131">
        <f>'Anchor-Still'!X176</f>
        <v>0</v>
      </c>
      <c r="U178" s="131">
        <f>10*LOG10(1/((Summary!$C$75/10^(R178/10)+Summary!$C$76/10^(S178/10)+Summary!$C$77/10^(T178/10))/Summary!$C$78))</f>
        <v>0</v>
      </c>
      <c r="V178" s="131">
        <f>'Anchor-Still'!Y176</f>
        <v>0</v>
      </c>
      <c r="W178" s="131">
        <f>'Anchor-Still'!Z176</f>
        <v>0</v>
      </c>
      <c r="X178" s="132">
        <f t="shared" si="11"/>
        <v>0</v>
      </c>
      <c r="Y178" s="133"/>
      <c r="Z178" s="130">
        <f>'Test-Still'!L176</f>
        <v>0</v>
      </c>
      <c r="AA178" s="131">
        <f>'Test-Still'!M176</f>
        <v>0</v>
      </c>
      <c r="AB178" s="131">
        <f>'Test-Still'!N176</f>
        <v>0</v>
      </c>
      <c r="AC178" s="131">
        <f>'Test-Still'!O176</f>
        <v>0</v>
      </c>
      <c r="AD178" s="131">
        <f>(Summary!$C$58*AA178+Summary!$C$59*AB178+Summary!$C$60*AC178)/Summary!$C$61</f>
        <v>0</v>
      </c>
      <c r="AE178" s="131">
        <f>'Test-Still'!P176</f>
        <v>0</v>
      </c>
      <c r="AF178" s="131">
        <f>'Test-Still'!Q176</f>
        <v>0</v>
      </c>
      <c r="AG178" s="131">
        <f>'Test-Still'!R176</f>
        <v>0</v>
      </c>
      <c r="AH178" s="131">
        <f>'Test-Still'!S176</f>
        <v>0</v>
      </c>
      <c r="AI178" s="131">
        <f>'Test-Still'!T176</f>
        <v>0</v>
      </c>
      <c r="AJ178" s="131">
        <f>'Test-Still'!U176</f>
        <v>0</v>
      </c>
      <c r="AK178" s="131">
        <f>'Test-Still'!V176</f>
        <v>0</v>
      </c>
      <c r="AL178" s="131">
        <f>'Test-Still'!W176</f>
        <v>0</v>
      </c>
      <c r="AM178" s="131">
        <f>'Test-Still'!X176</f>
        <v>0</v>
      </c>
      <c r="AN178" s="131">
        <f>10*LOG10(1/((Summary!$C$75/10^(AK178/10)+Summary!$C$76/10^(AL178/10)+Summary!$C$77/10^(AM178/10))/Summary!$C$78))</f>
        <v>0</v>
      </c>
      <c r="AO178" s="131">
        <f>'Test-Still'!Y176</f>
        <v>0</v>
      </c>
      <c r="AP178" s="131">
        <f>'Test-Still'!Z176</f>
        <v>0</v>
      </c>
      <c r="AQ178" s="132">
        <f t="shared" si="12"/>
        <v>0</v>
      </c>
      <c r="AR178" s="130" t="e">
        <f t="shared" si="13"/>
        <v>#DIV/0!</v>
      </c>
      <c r="AS178" s="131" t="e">
        <f t="shared" si="14"/>
        <v>#DIV/0!</v>
      </c>
      <c r="AT178" s="136"/>
      <c r="AU178" s="136"/>
      <c r="AV178" s="495" t="s">
        <v>121</v>
      </c>
      <c r="AW178" s="478" t="e" cm="1">
        <f t="array" ref="AW178">bdRateExtend($G178:$G181,H178:H181,$Z178:$Z181,AA178:AA181)</f>
        <v>#VALUE!</v>
      </c>
      <c r="AX178" s="479" t="e" cm="1">
        <f t="array" ref="AX178">bdRateExtend($G178:$G183,H178:H183,$Z178:$Z183,AA178:AA183)</f>
        <v>#VALUE!</v>
      </c>
      <c r="AY178" s="479" t="e" cm="1">
        <f t="array" ref="AY178">bdRateExtend($G178:$G183,I178:I183,$Z178:$Z183,AB178:AB183)</f>
        <v>#VALUE!</v>
      </c>
      <c r="AZ178" s="496" t="e" cm="1">
        <f t="array" ref="AZ178">bdRateExtend($G178:$G183,J178:J183,$Z178:$Z183,AC178:AC183)</f>
        <v>#VALUE!</v>
      </c>
      <c r="BA178" s="496" t="e" cm="1">
        <f t="array" ref="BA178">bdRateExtend($G178:$G183,K178:K183,$Z178:$Z183,AD178:AD183)</f>
        <v>#VALUE!</v>
      </c>
      <c r="BB178" s="479" t="e">
        <f>(Summary!$C$89*AX178+Summary!$C$90*AY178+Summary!$C$91*AZ178)/Summary!$C$92</f>
        <v>#VALUE!</v>
      </c>
      <c r="BC178" s="478" t="e" cm="1">
        <f t="array" ref="BC178">bdRateExtend($G178:$G181,L178:L181,$Z178:$Z181,AE178:AE181)</f>
        <v>#VALUE!</v>
      </c>
      <c r="BD178" s="475" t="e" cm="1">
        <f t="array" ref="BD178">bdRateExtend($G178:$G183,L178:L183,$Z178:$Z183,AE178:AE183)</f>
        <v>#VALUE!</v>
      </c>
      <c r="BE178" s="478" t="e" cm="1">
        <f t="array" ref="BE178">bdRateExtend($G178:$G181,M178:M181,$Z178:$Z181,AF178:AF181)</f>
        <v>#VALUE!</v>
      </c>
      <c r="BF178" s="475" t="e" cm="1">
        <f t="array" ref="BF178">bdRateExtend($G178:$G183,M178:M183,$Z178:$Z183,AF178:AF183)</f>
        <v>#VALUE!</v>
      </c>
      <c r="BG178" s="474" t="e" cm="1">
        <f t="array" ref="BG178">bdRateExtend($G178:$G181,N178:N181,$Z178:$Z181,AG178:AG181,"None", FALSE,1)</f>
        <v>#VALUE!</v>
      </c>
      <c r="BH178" s="475" t="e" cm="1">
        <f t="array" ref="BH178">bdRateExtend($G178:$G183,N178:N183,$Z178:$Z183,AG178:AG183,"None", FALSE,1)</f>
        <v>#VALUE!</v>
      </c>
      <c r="BI178" s="474" t="e" cm="1">
        <f t="array" ref="BI178">bdRateExtend($G178:$G181,O178:O181,$Z178:$Z181,AH178:AH181,"None", FALSE,1)</f>
        <v>#VALUE!</v>
      </c>
      <c r="BJ178" s="475" t="e" cm="1">
        <f t="array" ref="BJ178">bdRateExtend($G178:$G183,O178:O183,$Z178:$Z183,AH178:AH183,"None", FALSE,1)</f>
        <v>#VALUE!</v>
      </c>
      <c r="BK178" s="478" t="e" cm="1">
        <f t="array" ref="BK178">bdRateExtend($G178:$G181,P178:P181,$Z178:$Z181,AI178:AI181)</f>
        <v>#VALUE!</v>
      </c>
      <c r="BL178" s="475" t="e" cm="1">
        <f t="array" ref="BL178">bdRateExtend($G178:$G183,P178:P183,$Z178:$Z183,AI178:AI183)</f>
        <v>#VALUE!</v>
      </c>
      <c r="BM178" s="478" t="e" cm="1">
        <f t="array" ref="BM178">bdRateExtend($G178:$G181,Q178:Q181,$Z178:$Z181,AJ178:AJ181)</f>
        <v>#VALUE!</v>
      </c>
      <c r="BN178" s="475" t="e" cm="1">
        <f t="array" ref="BN178">bdRateExtend($G178:$G183,Q178:Q183,$Z178:$Z183,AJ178:AJ183)</f>
        <v>#VALUE!</v>
      </c>
      <c r="BO178" s="478" t="e" cm="1">
        <f t="array" ref="BO178">bdRateExtend($G178:$G181,R178:R181,$Z178:$Z181,AK178:AK181)</f>
        <v>#VALUE!</v>
      </c>
      <c r="BP178" s="479" t="e" cm="1">
        <f t="array" ref="BP178">bdRateExtend($G178:$G183,R178:R183,$Z178:$Z183,AK178:AK183)</f>
        <v>#VALUE!</v>
      </c>
      <c r="BQ178" s="479" t="e" cm="1">
        <f t="array" ref="BQ178">bdRateExtend($G178:$G183,S178:S183,$Z178:$Z183,AL178:AL183)</f>
        <v>#VALUE!</v>
      </c>
      <c r="BR178" s="479" t="e" cm="1">
        <f t="array" ref="BR178">bdRateExtend($G178:$G183,T178:T183,$Z178:$Z183,AM178:AM183)</f>
        <v>#VALUE!</v>
      </c>
      <c r="BS178" s="479" t="e" cm="1">
        <f t="array" ref="BS178">bdRateExtend($G178:$G183,U178:U183,$Z178:$Z183,AN178:AN183)</f>
        <v>#VALUE!</v>
      </c>
      <c r="BT178" s="576" t="e">
        <f>(Summary!$C$103*BP178+Summary!$C$104*BQ178+Summary!$C$105*BR178)/Summary!$C$106</f>
        <v>#VALUE!</v>
      </c>
      <c r="BU178" s="462" cm="1">
        <f t="array" ref="BU178">testVMAFRange($G178:$G181,N178:N181,$Z178:$Z181,AG178:AG181)</f>
        <v>0</v>
      </c>
      <c r="BV178" s="464" cm="1">
        <f t="array" ref="BV178">testVMAFRange($G178:$G183,N178:N183,$Z178:$Z183,AG178:AG183)</f>
        <v>0</v>
      </c>
      <c r="BW178" s="462" cm="1">
        <f t="array" ref="BW178">testVMAFRange($G178:$G181,O178:O181,$Z178:$Z181,AH178:AH181)</f>
        <v>0</v>
      </c>
      <c r="BX178" s="464" cm="1">
        <f t="array" ref="BX178">testVMAFRange($G178:$G183,O178:O183,$Z178:$Z183,AH178:AH183)</f>
        <v>0</v>
      </c>
    </row>
    <row r="179" spans="1:76" ht="17" customHeight="1" x14ac:dyDescent="0.35">
      <c r="A179" s="516"/>
      <c r="B179" s="483"/>
      <c r="C179" s="520"/>
      <c r="D179" s="490"/>
      <c r="E179" s="493"/>
      <c r="F179" s="138">
        <v>23</v>
      </c>
      <c r="G179" s="139">
        <f>'Anchor-Still'!L177</f>
        <v>0</v>
      </c>
      <c r="H179" s="140">
        <f>'Anchor-Still'!M177</f>
        <v>0</v>
      </c>
      <c r="I179" s="140">
        <f>'Anchor-Still'!N177</f>
        <v>0</v>
      </c>
      <c r="J179" s="140">
        <f>'Anchor-Still'!O177</f>
        <v>0</v>
      </c>
      <c r="K179" s="140">
        <f>(Summary!$C$58*H179+Summary!$C$59*I179+Summary!$C$60*J179)/Summary!$C$61</f>
        <v>0</v>
      </c>
      <c r="L179" s="140">
        <f>'Anchor-Still'!P177</f>
        <v>0</v>
      </c>
      <c r="M179" s="140">
        <f>'Anchor-Still'!Q177</f>
        <v>0</v>
      </c>
      <c r="N179" s="140">
        <f>'Anchor-Still'!R177</f>
        <v>0</v>
      </c>
      <c r="O179" s="140">
        <f>'Anchor-Still'!S177</f>
        <v>0</v>
      </c>
      <c r="P179" s="140">
        <f>'Anchor-Still'!T177</f>
        <v>0</v>
      </c>
      <c r="Q179" s="140">
        <f>'Anchor-Still'!U177</f>
        <v>0</v>
      </c>
      <c r="R179" s="140">
        <f>'Anchor-Still'!V177</f>
        <v>0</v>
      </c>
      <c r="S179" s="140">
        <f>'Anchor-Still'!W177</f>
        <v>0</v>
      </c>
      <c r="T179" s="140">
        <f>'Anchor-Still'!X177</f>
        <v>0</v>
      </c>
      <c r="U179" s="140">
        <f>10*LOG10(1/((Summary!$C$75/10^(R179/10)+Summary!$C$76/10^(S179/10)+Summary!$C$77/10^(T179/10))/Summary!$C$78))</f>
        <v>0</v>
      </c>
      <c r="V179" s="140">
        <f>'Anchor-Still'!Y177</f>
        <v>0</v>
      </c>
      <c r="W179" s="140">
        <f>'Anchor-Still'!Z177</f>
        <v>0</v>
      </c>
      <c r="X179" s="141">
        <f t="shared" si="11"/>
        <v>0</v>
      </c>
      <c r="Y179" s="133"/>
      <c r="Z179" s="139">
        <f>'Test-Still'!L177</f>
        <v>0</v>
      </c>
      <c r="AA179" s="140">
        <f>'Test-Still'!M177</f>
        <v>0</v>
      </c>
      <c r="AB179" s="140">
        <f>'Test-Still'!N177</f>
        <v>0</v>
      </c>
      <c r="AC179" s="140">
        <f>'Test-Still'!O177</f>
        <v>0</v>
      </c>
      <c r="AD179" s="140">
        <f>(Summary!$C$58*AA179+Summary!$C$59*AB179+Summary!$C$60*AC179)/Summary!$C$61</f>
        <v>0</v>
      </c>
      <c r="AE179" s="140">
        <f>'Test-Still'!P177</f>
        <v>0</v>
      </c>
      <c r="AF179" s="140">
        <f>'Test-Still'!Q177</f>
        <v>0</v>
      </c>
      <c r="AG179" s="140">
        <f>'Test-Still'!R177</f>
        <v>0</v>
      </c>
      <c r="AH179" s="140">
        <f>'Test-Still'!S177</f>
        <v>0</v>
      </c>
      <c r="AI179" s="140">
        <f>'Test-Still'!T177</f>
        <v>0</v>
      </c>
      <c r="AJ179" s="140">
        <f>'Test-Still'!U177</f>
        <v>0</v>
      </c>
      <c r="AK179" s="140">
        <f>'Test-Still'!V177</f>
        <v>0</v>
      </c>
      <c r="AL179" s="140">
        <f>'Test-Still'!W177</f>
        <v>0</v>
      </c>
      <c r="AM179" s="140">
        <f>'Test-Still'!X177</f>
        <v>0</v>
      </c>
      <c r="AN179" s="140">
        <f>10*LOG10(1/((Summary!$C$75/10^(AK179/10)+Summary!$C$76/10^(AL179/10)+Summary!$C$77/10^(AM179/10))/Summary!$C$78))</f>
        <v>0</v>
      </c>
      <c r="AO179" s="140">
        <f>'Test-Still'!Y177</f>
        <v>0</v>
      </c>
      <c r="AP179" s="140">
        <f>'Test-Still'!Z177</f>
        <v>0</v>
      </c>
      <c r="AQ179" s="141">
        <f t="shared" si="12"/>
        <v>0</v>
      </c>
      <c r="AR179" s="139" t="e">
        <f t="shared" si="13"/>
        <v>#DIV/0!</v>
      </c>
      <c r="AS179" s="140" t="e">
        <f t="shared" si="14"/>
        <v>#DIV/0!</v>
      </c>
      <c r="AT179" s="136"/>
      <c r="AU179" s="136"/>
      <c r="AV179" s="467"/>
      <c r="AW179" s="468"/>
      <c r="AX179" s="480"/>
      <c r="AY179" s="480"/>
      <c r="AZ179" s="497"/>
      <c r="BA179" s="497"/>
      <c r="BB179" s="480"/>
      <c r="BC179" s="468"/>
      <c r="BD179" s="476"/>
      <c r="BE179" s="468"/>
      <c r="BF179" s="476"/>
      <c r="BG179" s="469"/>
      <c r="BH179" s="476"/>
      <c r="BI179" s="469"/>
      <c r="BJ179" s="476"/>
      <c r="BK179" s="468"/>
      <c r="BL179" s="476"/>
      <c r="BM179" s="468"/>
      <c r="BN179" s="476"/>
      <c r="BO179" s="468"/>
      <c r="BP179" s="480"/>
      <c r="BQ179" s="480"/>
      <c r="BR179" s="480"/>
      <c r="BS179" s="480"/>
      <c r="BT179" s="476"/>
      <c r="BU179" s="463"/>
      <c r="BV179" s="465"/>
      <c r="BW179" s="463"/>
      <c r="BX179" s="465"/>
    </row>
    <row r="180" spans="1:76" ht="17" customHeight="1" x14ac:dyDescent="0.35">
      <c r="A180" s="516"/>
      <c r="B180" s="483"/>
      <c r="C180" s="520"/>
      <c r="D180" s="490"/>
      <c r="E180" s="493"/>
      <c r="F180" s="138">
        <v>31</v>
      </c>
      <c r="G180" s="139">
        <f>'Anchor-Still'!L178</f>
        <v>0</v>
      </c>
      <c r="H180" s="140">
        <f>'Anchor-Still'!M178</f>
        <v>0</v>
      </c>
      <c r="I180" s="140">
        <f>'Anchor-Still'!N178</f>
        <v>0</v>
      </c>
      <c r="J180" s="140">
        <f>'Anchor-Still'!O178</f>
        <v>0</v>
      </c>
      <c r="K180" s="140">
        <f>(Summary!$C$58*H180+Summary!$C$59*I180+Summary!$C$60*J180)/Summary!$C$61</f>
        <v>0</v>
      </c>
      <c r="L180" s="140">
        <f>'Anchor-Still'!P178</f>
        <v>0</v>
      </c>
      <c r="M180" s="140">
        <f>'Anchor-Still'!Q178</f>
        <v>0</v>
      </c>
      <c r="N180" s="140">
        <f>'Anchor-Still'!R178</f>
        <v>0</v>
      </c>
      <c r="O180" s="140">
        <f>'Anchor-Still'!S178</f>
        <v>0</v>
      </c>
      <c r="P180" s="140">
        <f>'Anchor-Still'!T178</f>
        <v>0</v>
      </c>
      <c r="Q180" s="140">
        <f>'Anchor-Still'!U178</f>
        <v>0</v>
      </c>
      <c r="R180" s="140">
        <f>'Anchor-Still'!V178</f>
        <v>0</v>
      </c>
      <c r="S180" s="140">
        <f>'Anchor-Still'!W178</f>
        <v>0</v>
      </c>
      <c r="T180" s="140">
        <f>'Anchor-Still'!X178</f>
        <v>0</v>
      </c>
      <c r="U180" s="140">
        <f>10*LOG10(1/((Summary!$C$75/10^(R180/10)+Summary!$C$76/10^(S180/10)+Summary!$C$77/10^(T180/10))/Summary!$C$78))</f>
        <v>0</v>
      </c>
      <c r="V180" s="140">
        <f>'Anchor-Still'!Y178</f>
        <v>0</v>
      </c>
      <c r="W180" s="140">
        <f>'Anchor-Still'!Z178</f>
        <v>0</v>
      </c>
      <c r="X180" s="141">
        <f t="shared" si="11"/>
        <v>0</v>
      </c>
      <c r="Y180" s="133"/>
      <c r="Z180" s="139">
        <f>'Test-Still'!L178</f>
        <v>0</v>
      </c>
      <c r="AA180" s="140">
        <f>'Test-Still'!M178</f>
        <v>0</v>
      </c>
      <c r="AB180" s="140">
        <f>'Test-Still'!N178</f>
        <v>0</v>
      </c>
      <c r="AC180" s="140">
        <f>'Test-Still'!O178</f>
        <v>0</v>
      </c>
      <c r="AD180" s="140">
        <f>(Summary!$C$58*AA180+Summary!$C$59*AB180+Summary!$C$60*AC180)/Summary!$C$61</f>
        <v>0</v>
      </c>
      <c r="AE180" s="140">
        <f>'Test-Still'!P178</f>
        <v>0</v>
      </c>
      <c r="AF180" s="140">
        <f>'Test-Still'!Q178</f>
        <v>0</v>
      </c>
      <c r="AG180" s="140">
        <f>'Test-Still'!R178</f>
        <v>0</v>
      </c>
      <c r="AH180" s="140">
        <f>'Test-Still'!S178</f>
        <v>0</v>
      </c>
      <c r="AI180" s="140">
        <f>'Test-Still'!T178</f>
        <v>0</v>
      </c>
      <c r="AJ180" s="140">
        <f>'Test-Still'!U178</f>
        <v>0</v>
      </c>
      <c r="AK180" s="140">
        <f>'Test-Still'!V178</f>
        <v>0</v>
      </c>
      <c r="AL180" s="140">
        <f>'Test-Still'!W178</f>
        <v>0</v>
      </c>
      <c r="AM180" s="140">
        <f>'Test-Still'!X178</f>
        <v>0</v>
      </c>
      <c r="AN180" s="140">
        <f>10*LOG10(1/((Summary!$C$75/10^(AK180/10)+Summary!$C$76/10^(AL180/10)+Summary!$C$77/10^(AM180/10))/Summary!$C$78))</f>
        <v>0</v>
      </c>
      <c r="AO180" s="140">
        <f>'Test-Still'!Y178</f>
        <v>0</v>
      </c>
      <c r="AP180" s="140">
        <f>'Test-Still'!Z178</f>
        <v>0</v>
      </c>
      <c r="AQ180" s="141">
        <f t="shared" si="12"/>
        <v>0</v>
      </c>
      <c r="AR180" s="139" t="e">
        <f t="shared" si="13"/>
        <v>#DIV/0!</v>
      </c>
      <c r="AS180" s="140" t="e">
        <f t="shared" si="14"/>
        <v>#DIV/0!</v>
      </c>
      <c r="AT180" s="136"/>
      <c r="AU180" s="136"/>
      <c r="AV180" s="467" t="s">
        <v>122</v>
      </c>
      <c r="AW180" s="468" t="e" cm="1">
        <f t="array" ref="AW180">bdRateExtend($G179:$G182,H179:H182,$Z179:$Z182,AA179:AA182)</f>
        <v>#VALUE!</v>
      </c>
      <c r="AX180" s="480"/>
      <c r="AY180" s="480"/>
      <c r="AZ180" s="497"/>
      <c r="BA180" s="497"/>
      <c r="BB180" s="480"/>
      <c r="BC180" s="468" t="e" cm="1">
        <f t="array" ref="BC180">bdRateExtend($G179:$G182,L179:L182,$Z179:$Z182,AE179:AE182)</f>
        <v>#VALUE!</v>
      </c>
      <c r="BD180" s="476"/>
      <c r="BE180" s="468" t="e" cm="1">
        <f t="array" ref="BE180">bdRateExtend($G179:$G182,M179:M182,$Z179:$Z182,AF179:AF182)</f>
        <v>#VALUE!</v>
      </c>
      <c r="BF180" s="476"/>
      <c r="BG180" s="469" t="e" cm="1">
        <f t="array" ref="BG180">bdRateExtend($G179:$G182,N179:N182,$Z179:$Z182,AG179:AG182,"None", FALSE,1)</f>
        <v>#VALUE!</v>
      </c>
      <c r="BH180" s="476"/>
      <c r="BI180" s="469" t="e" cm="1">
        <f t="array" ref="BI180">bdRateExtend($G179:$G182,O179:O182,$Z179:$Z182,AH179:AH182,"None", FALSE,1)</f>
        <v>#VALUE!</v>
      </c>
      <c r="BJ180" s="476"/>
      <c r="BK180" s="468" t="e" cm="1">
        <f t="array" ref="BK180">bdRateExtend($G179:$G182,P179:P182,$Z179:$Z182,AI179:AI182)</f>
        <v>#VALUE!</v>
      </c>
      <c r="BL180" s="476"/>
      <c r="BM180" s="468" t="e" cm="1">
        <f t="array" ref="BM180">bdRateExtend($G179:$G182,Q179:Q182,$Z179:$Z182,AJ179:AJ182)</f>
        <v>#VALUE!</v>
      </c>
      <c r="BN180" s="476"/>
      <c r="BO180" s="468" t="e" cm="1">
        <f t="array" ref="BO180">bdRateExtend($G179:$G182,R179:R182,$Z179:$Z182,AK179:AK182)</f>
        <v>#VALUE!</v>
      </c>
      <c r="BP180" s="480"/>
      <c r="BQ180" s="480"/>
      <c r="BR180" s="480"/>
      <c r="BS180" s="480"/>
      <c r="BT180" s="476"/>
      <c r="BU180" s="463" cm="1">
        <f t="array" ref="BU180">testVMAFRange($G179:$G182,N179:N182,$Z179:$Z182,AG179:AG182)</f>
        <v>0</v>
      </c>
      <c r="BV180" s="465"/>
      <c r="BW180" s="463" cm="1">
        <f t="array" ref="BW180">testVMAFRange($G179:$G182,O179:O182,$Z179:$Z182,AH179:AH182)</f>
        <v>0</v>
      </c>
      <c r="BX180" s="465"/>
    </row>
    <row r="181" spans="1:76" ht="17" customHeight="1" x14ac:dyDescent="0.35">
      <c r="A181" s="516"/>
      <c r="B181" s="483"/>
      <c r="C181" s="520"/>
      <c r="D181" s="490"/>
      <c r="E181" s="493"/>
      <c r="F181" s="138">
        <v>39</v>
      </c>
      <c r="G181" s="139">
        <f>'Anchor-Still'!L179</f>
        <v>0</v>
      </c>
      <c r="H181" s="140">
        <f>'Anchor-Still'!M179</f>
        <v>0</v>
      </c>
      <c r="I181" s="140">
        <f>'Anchor-Still'!N179</f>
        <v>0</v>
      </c>
      <c r="J181" s="140">
        <f>'Anchor-Still'!O179</f>
        <v>0</v>
      </c>
      <c r="K181" s="140">
        <f>(Summary!$C$58*H181+Summary!$C$59*I181+Summary!$C$60*J181)/Summary!$C$61</f>
        <v>0</v>
      </c>
      <c r="L181" s="140">
        <f>'Anchor-Still'!P179</f>
        <v>0</v>
      </c>
      <c r="M181" s="140">
        <f>'Anchor-Still'!Q179</f>
        <v>0</v>
      </c>
      <c r="N181" s="140">
        <f>'Anchor-Still'!R179</f>
        <v>0</v>
      </c>
      <c r="O181" s="140">
        <f>'Anchor-Still'!S179</f>
        <v>0</v>
      </c>
      <c r="P181" s="140">
        <f>'Anchor-Still'!T179</f>
        <v>0</v>
      </c>
      <c r="Q181" s="140">
        <f>'Anchor-Still'!U179</f>
        <v>0</v>
      </c>
      <c r="R181" s="140">
        <f>'Anchor-Still'!V179</f>
        <v>0</v>
      </c>
      <c r="S181" s="140">
        <f>'Anchor-Still'!W179</f>
        <v>0</v>
      </c>
      <c r="T181" s="140">
        <f>'Anchor-Still'!X179</f>
        <v>0</v>
      </c>
      <c r="U181" s="140">
        <f>10*LOG10(1/((Summary!$C$75/10^(R181/10)+Summary!$C$76/10^(S181/10)+Summary!$C$77/10^(T181/10))/Summary!$C$78))</f>
        <v>0</v>
      </c>
      <c r="V181" s="140">
        <f>'Anchor-Still'!Y179</f>
        <v>0</v>
      </c>
      <c r="W181" s="140">
        <f>'Anchor-Still'!Z179</f>
        <v>0</v>
      </c>
      <c r="X181" s="141">
        <f t="shared" si="11"/>
        <v>0</v>
      </c>
      <c r="Y181" s="133"/>
      <c r="Z181" s="139">
        <f>'Test-Still'!L179</f>
        <v>0</v>
      </c>
      <c r="AA181" s="140">
        <f>'Test-Still'!M179</f>
        <v>0</v>
      </c>
      <c r="AB181" s="140">
        <f>'Test-Still'!N179</f>
        <v>0</v>
      </c>
      <c r="AC181" s="140">
        <f>'Test-Still'!O179</f>
        <v>0</v>
      </c>
      <c r="AD181" s="140">
        <f>(Summary!$C$58*AA181+Summary!$C$59*AB181+Summary!$C$60*AC181)/Summary!$C$61</f>
        <v>0</v>
      </c>
      <c r="AE181" s="140">
        <f>'Test-Still'!P179</f>
        <v>0</v>
      </c>
      <c r="AF181" s="140">
        <f>'Test-Still'!Q179</f>
        <v>0</v>
      </c>
      <c r="AG181" s="140">
        <f>'Test-Still'!R179</f>
        <v>0</v>
      </c>
      <c r="AH181" s="140">
        <f>'Test-Still'!S179</f>
        <v>0</v>
      </c>
      <c r="AI181" s="140">
        <f>'Test-Still'!T179</f>
        <v>0</v>
      </c>
      <c r="AJ181" s="140">
        <f>'Test-Still'!U179</f>
        <v>0</v>
      </c>
      <c r="AK181" s="140">
        <f>'Test-Still'!V179</f>
        <v>0</v>
      </c>
      <c r="AL181" s="140">
        <f>'Test-Still'!W179</f>
        <v>0</v>
      </c>
      <c r="AM181" s="140">
        <f>'Test-Still'!X179</f>
        <v>0</v>
      </c>
      <c r="AN181" s="140">
        <f>10*LOG10(1/((Summary!$C$75/10^(AK181/10)+Summary!$C$76/10^(AL181/10)+Summary!$C$77/10^(AM181/10))/Summary!$C$78))</f>
        <v>0</v>
      </c>
      <c r="AO181" s="140">
        <f>'Test-Still'!Y179</f>
        <v>0</v>
      </c>
      <c r="AP181" s="140">
        <f>'Test-Still'!Z179</f>
        <v>0</v>
      </c>
      <c r="AQ181" s="141">
        <f t="shared" si="12"/>
        <v>0</v>
      </c>
      <c r="AR181" s="139" t="e">
        <f t="shared" si="13"/>
        <v>#DIV/0!</v>
      </c>
      <c r="AS181" s="140" t="e">
        <f t="shared" si="14"/>
        <v>#DIV/0!</v>
      </c>
      <c r="AT181" s="136"/>
      <c r="AU181" s="136"/>
      <c r="AV181" s="467"/>
      <c r="AW181" s="468"/>
      <c r="AX181" s="480"/>
      <c r="AY181" s="480"/>
      <c r="AZ181" s="497"/>
      <c r="BA181" s="497"/>
      <c r="BB181" s="480"/>
      <c r="BC181" s="468"/>
      <c r="BD181" s="476"/>
      <c r="BE181" s="468"/>
      <c r="BF181" s="476"/>
      <c r="BG181" s="469"/>
      <c r="BH181" s="476"/>
      <c r="BI181" s="469"/>
      <c r="BJ181" s="476"/>
      <c r="BK181" s="468"/>
      <c r="BL181" s="476"/>
      <c r="BM181" s="468"/>
      <c r="BN181" s="476"/>
      <c r="BO181" s="468"/>
      <c r="BP181" s="480"/>
      <c r="BQ181" s="480"/>
      <c r="BR181" s="480"/>
      <c r="BS181" s="480"/>
      <c r="BT181" s="476"/>
      <c r="BU181" s="463"/>
      <c r="BV181" s="465"/>
      <c r="BW181" s="463"/>
      <c r="BX181" s="465"/>
    </row>
    <row r="182" spans="1:76" ht="17" customHeight="1" x14ac:dyDescent="0.35">
      <c r="A182" s="516"/>
      <c r="B182" s="483"/>
      <c r="C182" s="520"/>
      <c r="D182" s="490"/>
      <c r="E182" s="493"/>
      <c r="F182" s="138">
        <v>47</v>
      </c>
      <c r="G182" s="139">
        <f>'Anchor-Still'!L180</f>
        <v>0</v>
      </c>
      <c r="H182" s="140">
        <f>'Anchor-Still'!M180</f>
        <v>0</v>
      </c>
      <c r="I182" s="140">
        <f>'Anchor-Still'!N180</f>
        <v>0</v>
      </c>
      <c r="J182" s="140">
        <f>'Anchor-Still'!O180</f>
        <v>0</v>
      </c>
      <c r="K182" s="140">
        <f>(Summary!$C$58*H182+Summary!$C$59*I182+Summary!$C$60*J182)/Summary!$C$61</f>
        <v>0</v>
      </c>
      <c r="L182" s="140">
        <f>'Anchor-Still'!P180</f>
        <v>0</v>
      </c>
      <c r="M182" s="140">
        <f>'Anchor-Still'!Q180</f>
        <v>0</v>
      </c>
      <c r="N182" s="140">
        <f>'Anchor-Still'!R180</f>
        <v>0</v>
      </c>
      <c r="O182" s="140">
        <f>'Anchor-Still'!S180</f>
        <v>0</v>
      </c>
      <c r="P182" s="140">
        <f>'Anchor-Still'!T180</f>
        <v>0</v>
      </c>
      <c r="Q182" s="140">
        <f>'Anchor-Still'!U180</f>
        <v>0</v>
      </c>
      <c r="R182" s="140">
        <f>'Anchor-Still'!V180</f>
        <v>0</v>
      </c>
      <c r="S182" s="140">
        <f>'Anchor-Still'!W180</f>
        <v>0</v>
      </c>
      <c r="T182" s="140">
        <f>'Anchor-Still'!X180</f>
        <v>0</v>
      </c>
      <c r="U182" s="140">
        <f>10*LOG10(1/((Summary!$C$75/10^(R182/10)+Summary!$C$76/10^(S182/10)+Summary!$C$77/10^(T182/10))/Summary!$C$78))</f>
        <v>0</v>
      </c>
      <c r="V182" s="140">
        <f>'Anchor-Still'!Y180</f>
        <v>0</v>
      </c>
      <c r="W182" s="140">
        <f>'Anchor-Still'!Z180</f>
        <v>0</v>
      </c>
      <c r="X182" s="141">
        <f t="shared" si="11"/>
        <v>0</v>
      </c>
      <c r="Y182" s="133"/>
      <c r="Z182" s="139">
        <f>'Test-Still'!L180</f>
        <v>0</v>
      </c>
      <c r="AA182" s="140">
        <f>'Test-Still'!M180</f>
        <v>0</v>
      </c>
      <c r="AB182" s="140">
        <f>'Test-Still'!N180</f>
        <v>0</v>
      </c>
      <c r="AC182" s="140">
        <f>'Test-Still'!O180</f>
        <v>0</v>
      </c>
      <c r="AD182" s="140">
        <f>(Summary!$C$58*AA182+Summary!$C$59*AB182+Summary!$C$60*AC182)/Summary!$C$61</f>
        <v>0</v>
      </c>
      <c r="AE182" s="140">
        <f>'Test-Still'!P180</f>
        <v>0</v>
      </c>
      <c r="AF182" s="140">
        <f>'Test-Still'!Q180</f>
        <v>0</v>
      </c>
      <c r="AG182" s="140">
        <f>'Test-Still'!R180</f>
        <v>0</v>
      </c>
      <c r="AH182" s="140">
        <f>'Test-Still'!S180</f>
        <v>0</v>
      </c>
      <c r="AI182" s="140">
        <f>'Test-Still'!T180</f>
        <v>0</v>
      </c>
      <c r="AJ182" s="140">
        <f>'Test-Still'!U180</f>
        <v>0</v>
      </c>
      <c r="AK182" s="140">
        <f>'Test-Still'!V180</f>
        <v>0</v>
      </c>
      <c r="AL182" s="140">
        <f>'Test-Still'!W180</f>
        <v>0</v>
      </c>
      <c r="AM182" s="140">
        <f>'Test-Still'!X180</f>
        <v>0</v>
      </c>
      <c r="AN182" s="140">
        <f>10*LOG10(1/((Summary!$C$75/10^(AK182/10)+Summary!$C$76/10^(AL182/10)+Summary!$C$77/10^(AM182/10))/Summary!$C$78))</f>
        <v>0</v>
      </c>
      <c r="AO182" s="140">
        <f>'Test-Still'!Y180</f>
        <v>0</v>
      </c>
      <c r="AP182" s="140">
        <f>'Test-Still'!Z180</f>
        <v>0</v>
      </c>
      <c r="AQ182" s="141">
        <f t="shared" si="12"/>
        <v>0</v>
      </c>
      <c r="AR182" s="139" t="e">
        <f t="shared" si="13"/>
        <v>#DIV/0!</v>
      </c>
      <c r="AS182" s="140" t="e">
        <f t="shared" si="14"/>
        <v>#DIV/0!</v>
      </c>
      <c r="AT182" s="136"/>
      <c r="AU182" s="136"/>
      <c r="AV182" s="467" t="s">
        <v>123</v>
      </c>
      <c r="AW182" s="468" t="e" cm="1">
        <f t="array" ref="AW182">bdRateExtend($G180:$G183,H180:H183,$Z180:$Z183,AA180:AA183)</f>
        <v>#VALUE!</v>
      </c>
      <c r="AX182" s="480"/>
      <c r="AY182" s="480"/>
      <c r="AZ182" s="497"/>
      <c r="BA182" s="497"/>
      <c r="BB182" s="480"/>
      <c r="BC182" s="468" t="e" cm="1">
        <f t="array" ref="BC182">bdRateExtend($G180:$G183,L180:L183,$Z180:$Z183,AE180:AE183)</f>
        <v>#VALUE!</v>
      </c>
      <c r="BD182" s="476"/>
      <c r="BE182" s="468" t="e" cm="1">
        <f t="array" ref="BE182">bdRateExtend($G180:$G183,M180:M183,$Z180:$Z183,AF180:AF183)</f>
        <v>#VALUE!</v>
      </c>
      <c r="BF182" s="476"/>
      <c r="BG182" s="469" t="e" cm="1">
        <f t="array" ref="BG182">bdRateExtend($G180:$G183,N180:N183,$Z180:$Z183,AG180:AG183,"None", FALSE,1)</f>
        <v>#VALUE!</v>
      </c>
      <c r="BH182" s="476"/>
      <c r="BI182" s="469" t="e" cm="1">
        <f t="array" ref="BI182">bdRateExtend($G180:$G183,O180:O183,$Z180:$Z183,AH180:AH183,"None", FALSE,1)</f>
        <v>#VALUE!</v>
      </c>
      <c r="BJ182" s="476"/>
      <c r="BK182" s="468" t="e" cm="1">
        <f t="array" ref="BK182">bdRateExtend($G180:$G183,P180:P183,$Z180:$Z183,AI180:AI183)</f>
        <v>#VALUE!</v>
      </c>
      <c r="BL182" s="476"/>
      <c r="BM182" s="468" t="e" cm="1">
        <f t="array" ref="BM182">bdRateExtend($G180:$G183,Q180:Q183,$Z180:$Z183,AJ180:AJ183)</f>
        <v>#VALUE!</v>
      </c>
      <c r="BN182" s="476"/>
      <c r="BO182" s="468" t="e" cm="1">
        <f t="array" ref="BO182">bdRateExtend($G180:$G183,R180:R183,$Z180:$Z183,AK180:AK183)</f>
        <v>#VALUE!</v>
      </c>
      <c r="BP182" s="480"/>
      <c r="BQ182" s="480"/>
      <c r="BR182" s="480"/>
      <c r="BS182" s="480"/>
      <c r="BT182" s="476"/>
      <c r="BU182" s="463" cm="1">
        <f t="array" ref="BU182">testVMAFRange($G180:$G183,N180:N183,$Z180:$Z183,AG180:AG183)</f>
        <v>0</v>
      </c>
      <c r="BV182" s="465"/>
      <c r="BW182" s="463" cm="1">
        <f t="array" ref="BW182">testVMAFRange($G180:$G183,O180:O183,$Z180:$Z183,AH180:AH183)</f>
        <v>0</v>
      </c>
      <c r="BX182" s="465"/>
    </row>
    <row r="183" spans="1:76" ht="17" customHeight="1" thickBot="1" x14ac:dyDescent="0.4">
      <c r="A183" s="516"/>
      <c r="B183" s="518"/>
      <c r="C183" s="521"/>
      <c r="D183" s="522"/>
      <c r="E183" s="523"/>
      <c r="F183" s="144">
        <v>55</v>
      </c>
      <c r="G183" s="145">
        <f>'Anchor-Still'!L181</f>
        <v>0</v>
      </c>
      <c r="H183" s="146">
        <f>'Anchor-Still'!M181</f>
        <v>0</v>
      </c>
      <c r="I183" s="146">
        <f>'Anchor-Still'!N181</f>
        <v>0</v>
      </c>
      <c r="J183" s="146">
        <f>'Anchor-Still'!O181</f>
        <v>0</v>
      </c>
      <c r="K183" s="146">
        <f>(Summary!$C$58*H183+Summary!$C$59*I183+Summary!$C$60*J183)/Summary!$C$61</f>
        <v>0</v>
      </c>
      <c r="L183" s="146">
        <f>'Anchor-Still'!P181</f>
        <v>0</v>
      </c>
      <c r="M183" s="146">
        <f>'Anchor-Still'!Q181</f>
        <v>0</v>
      </c>
      <c r="N183" s="146">
        <f>'Anchor-Still'!R181</f>
        <v>0</v>
      </c>
      <c r="O183" s="146">
        <f>'Anchor-Still'!S181</f>
        <v>0</v>
      </c>
      <c r="P183" s="146">
        <f>'Anchor-Still'!T181</f>
        <v>0</v>
      </c>
      <c r="Q183" s="146">
        <f>'Anchor-Still'!U181</f>
        <v>0</v>
      </c>
      <c r="R183" s="146">
        <f>'Anchor-Still'!V181</f>
        <v>0</v>
      </c>
      <c r="S183" s="146">
        <f>'Anchor-Still'!W181</f>
        <v>0</v>
      </c>
      <c r="T183" s="146">
        <f>'Anchor-Still'!X181</f>
        <v>0</v>
      </c>
      <c r="U183" s="146">
        <f>10*LOG10(1/((Summary!$C$75/10^(R183/10)+Summary!$C$76/10^(S183/10)+Summary!$C$77/10^(T183/10))/Summary!$C$78))</f>
        <v>0</v>
      </c>
      <c r="V183" s="146">
        <f>'Anchor-Still'!Y181</f>
        <v>0</v>
      </c>
      <c r="W183" s="146">
        <f>'Anchor-Still'!Z181</f>
        <v>0</v>
      </c>
      <c r="X183" s="147">
        <f t="shared" si="11"/>
        <v>0</v>
      </c>
      <c r="Y183" s="133"/>
      <c r="Z183" s="145">
        <f>'Test-Still'!L181</f>
        <v>0</v>
      </c>
      <c r="AA183" s="146">
        <f>'Test-Still'!M181</f>
        <v>0</v>
      </c>
      <c r="AB183" s="146">
        <f>'Test-Still'!N181</f>
        <v>0</v>
      </c>
      <c r="AC183" s="146">
        <f>'Test-Still'!O181</f>
        <v>0</v>
      </c>
      <c r="AD183" s="146">
        <f>(Summary!$C$58*AA183+Summary!$C$59*AB183+Summary!$C$60*AC183)/Summary!$C$61</f>
        <v>0</v>
      </c>
      <c r="AE183" s="146">
        <f>'Test-Still'!P181</f>
        <v>0</v>
      </c>
      <c r="AF183" s="146">
        <f>'Test-Still'!Q181</f>
        <v>0</v>
      </c>
      <c r="AG183" s="146">
        <f>'Test-Still'!R181</f>
        <v>0</v>
      </c>
      <c r="AH183" s="146">
        <f>'Test-Still'!S181</f>
        <v>0</v>
      </c>
      <c r="AI183" s="146">
        <f>'Test-Still'!T181</f>
        <v>0</v>
      </c>
      <c r="AJ183" s="146">
        <f>'Test-Still'!U181</f>
        <v>0</v>
      </c>
      <c r="AK183" s="146">
        <f>'Test-Still'!V181</f>
        <v>0</v>
      </c>
      <c r="AL183" s="146">
        <f>'Test-Still'!W181</f>
        <v>0</v>
      </c>
      <c r="AM183" s="146">
        <f>'Test-Still'!X181</f>
        <v>0</v>
      </c>
      <c r="AN183" s="146">
        <f>10*LOG10(1/((Summary!$C$75/10^(AK183/10)+Summary!$C$76/10^(AL183/10)+Summary!$C$77/10^(AM183/10))/Summary!$C$78))</f>
        <v>0</v>
      </c>
      <c r="AO183" s="146">
        <f>'Test-Still'!Y181</f>
        <v>0</v>
      </c>
      <c r="AP183" s="146">
        <f>'Test-Still'!Z181</f>
        <v>0</v>
      </c>
      <c r="AQ183" s="147">
        <f t="shared" si="12"/>
        <v>0</v>
      </c>
      <c r="AR183" s="145" t="e">
        <f t="shared" si="13"/>
        <v>#DIV/0!</v>
      </c>
      <c r="AS183" s="146" t="e">
        <f t="shared" si="14"/>
        <v>#DIV/0!</v>
      </c>
      <c r="AT183" s="136"/>
      <c r="AU183" s="136"/>
      <c r="AV183" s="470"/>
      <c r="AW183" s="471"/>
      <c r="AX183" s="481"/>
      <c r="AY183" s="481"/>
      <c r="AZ183" s="498"/>
      <c r="BA183" s="498"/>
      <c r="BB183" s="481"/>
      <c r="BC183" s="471"/>
      <c r="BD183" s="477"/>
      <c r="BE183" s="471"/>
      <c r="BF183" s="477"/>
      <c r="BG183" s="472"/>
      <c r="BH183" s="477"/>
      <c r="BI183" s="472"/>
      <c r="BJ183" s="477"/>
      <c r="BK183" s="471"/>
      <c r="BL183" s="477"/>
      <c r="BM183" s="471"/>
      <c r="BN183" s="477"/>
      <c r="BO183" s="471"/>
      <c r="BP183" s="481"/>
      <c r="BQ183" s="481"/>
      <c r="BR183" s="481"/>
      <c r="BS183" s="481"/>
      <c r="BT183" s="477"/>
      <c r="BU183" s="473"/>
      <c r="BV183" s="466"/>
      <c r="BW183" s="473"/>
      <c r="BX183" s="466"/>
    </row>
    <row r="184" spans="1:76" ht="17" customHeight="1" x14ac:dyDescent="0.35">
      <c r="A184" s="516"/>
      <c r="B184" s="482" t="s">
        <v>229</v>
      </c>
      <c r="C184" s="519" t="s">
        <v>191</v>
      </c>
      <c r="D184" s="489"/>
      <c r="E184" s="492">
        <v>8</v>
      </c>
      <c r="F184" s="129">
        <v>15</v>
      </c>
      <c r="G184" s="130">
        <f>'Anchor-Still'!L182</f>
        <v>0</v>
      </c>
      <c r="H184" s="131">
        <f>'Anchor-Still'!M182</f>
        <v>0</v>
      </c>
      <c r="I184" s="131">
        <f>'Anchor-Still'!N182</f>
        <v>0</v>
      </c>
      <c r="J184" s="131">
        <f>'Anchor-Still'!O182</f>
        <v>0</v>
      </c>
      <c r="K184" s="131">
        <f>(Summary!$C$58*H184+Summary!$C$59*I184+Summary!$C$60*J184)/Summary!$C$61</f>
        <v>0</v>
      </c>
      <c r="L184" s="131">
        <f>'Anchor-Still'!P182</f>
        <v>0</v>
      </c>
      <c r="M184" s="131">
        <f>'Anchor-Still'!Q182</f>
        <v>0</v>
      </c>
      <c r="N184" s="131">
        <f>'Anchor-Still'!R182</f>
        <v>0</v>
      </c>
      <c r="O184" s="131">
        <f>'Anchor-Still'!S182</f>
        <v>0</v>
      </c>
      <c r="P184" s="131">
        <f>'Anchor-Still'!T182</f>
        <v>0</v>
      </c>
      <c r="Q184" s="131">
        <f>'Anchor-Still'!U182</f>
        <v>0</v>
      </c>
      <c r="R184" s="131">
        <f>'Anchor-Still'!V182</f>
        <v>0</v>
      </c>
      <c r="S184" s="131">
        <f>'Anchor-Still'!W182</f>
        <v>0</v>
      </c>
      <c r="T184" s="131">
        <f>'Anchor-Still'!X182</f>
        <v>0</v>
      </c>
      <c r="U184" s="131">
        <f>10*LOG10(1/((Summary!$C$75/10^(R184/10)+Summary!$C$76/10^(S184/10)+Summary!$C$77/10^(T184/10))/Summary!$C$78))</f>
        <v>0</v>
      </c>
      <c r="V184" s="131">
        <f>'Anchor-Still'!Y182</f>
        <v>0</v>
      </c>
      <c r="W184" s="131">
        <f>'Anchor-Still'!Z182</f>
        <v>0</v>
      </c>
      <c r="X184" s="132">
        <f t="shared" si="11"/>
        <v>0</v>
      </c>
      <c r="Y184" s="133"/>
      <c r="Z184" s="130">
        <f>'Test-Still'!L182</f>
        <v>0</v>
      </c>
      <c r="AA184" s="131">
        <f>'Test-Still'!M182</f>
        <v>0</v>
      </c>
      <c r="AB184" s="131">
        <f>'Test-Still'!N182</f>
        <v>0</v>
      </c>
      <c r="AC184" s="131">
        <f>'Test-Still'!O182</f>
        <v>0</v>
      </c>
      <c r="AD184" s="131">
        <f>(Summary!$C$58*AA184+Summary!$C$59*AB184+Summary!$C$60*AC184)/Summary!$C$61</f>
        <v>0</v>
      </c>
      <c r="AE184" s="131">
        <f>'Test-Still'!P182</f>
        <v>0</v>
      </c>
      <c r="AF184" s="131">
        <f>'Test-Still'!Q182</f>
        <v>0</v>
      </c>
      <c r="AG184" s="131">
        <f>'Test-Still'!R182</f>
        <v>0</v>
      </c>
      <c r="AH184" s="131">
        <f>'Test-Still'!S182</f>
        <v>0</v>
      </c>
      <c r="AI184" s="131">
        <f>'Test-Still'!T182</f>
        <v>0</v>
      </c>
      <c r="AJ184" s="131">
        <f>'Test-Still'!U182</f>
        <v>0</v>
      </c>
      <c r="AK184" s="131">
        <f>'Test-Still'!V182</f>
        <v>0</v>
      </c>
      <c r="AL184" s="131">
        <f>'Test-Still'!W182</f>
        <v>0</v>
      </c>
      <c r="AM184" s="131">
        <f>'Test-Still'!X182</f>
        <v>0</v>
      </c>
      <c r="AN184" s="131">
        <f>10*LOG10(1/((Summary!$C$75/10^(AK184/10)+Summary!$C$76/10^(AL184/10)+Summary!$C$77/10^(AM184/10))/Summary!$C$78))</f>
        <v>0</v>
      </c>
      <c r="AO184" s="131">
        <f>'Test-Still'!Y182</f>
        <v>0</v>
      </c>
      <c r="AP184" s="131">
        <f>'Test-Still'!Z182</f>
        <v>0</v>
      </c>
      <c r="AQ184" s="132">
        <f t="shared" si="12"/>
        <v>0</v>
      </c>
      <c r="AR184" s="130" t="e">
        <f t="shared" si="13"/>
        <v>#DIV/0!</v>
      </c>
      <c r="AS184" s="131" t="e">
        <f t="shared" si="14"/>
        <v>#DIV/0!</v>
      </c>
      <c r="AT184" s="136"/>
      <c r="AU184" s="136"/>
      <c r="AV184" s="495" t="s">
        <v>121</v>
      </c>
      <c r="AW184" s="478" t="e" cm="1">
        <f t="array" ref="AW184">bdRateExtend($G184:$G187,H184:H187,$Z184:$Z187,AA184:AA187)</f>
        <v>#VALUE!</v>
      </c>
      <c r="AX184" s="479" t="e" cm="1">
        <f t="array" ref="AX184">bdRateExtend($G184:$G189,H184:H189,$Z184:$Z189,AA184:AA189)</f>
        <v>#VALUE!</v>
      </c>
      <c r="AY184" s="584"/>
      <c r="AZ184" s="587"/>
      <c r="BA184" s="587"/>
      <c r="BB184" s="584"/>
      <c r="BC184" s="478" t="e" cm="1">
        <f t="array" ref="BC184">bdRateExtend($G184:$G187,L184:L187,$Z184:$Z187,AE184:AE187)</f>
        <v>#VALUE!</v>
      </c>
      <c r="BD184" s="475" t="e" cm="1">
        <f t="array" ref="BD184">bdRateExtend($G184:$G189,L184:L189,$Z184:$Z189,AE184:AE189)</f>
        <v>#VALUE!</v>
      </c>
      <c r="BE184" s="478" t="e" cm="1">
        <f t="array" ref="BE184">bdRateExtend($G184:$G187,M184:M187,$Z184:$Z187,AF184:AF187)</f>
        <v>#VALUE!</v>
      </c>
      <c r="BF184" s="475" t="e" cm="1">
        <f t="array" ref="BF184">bdRateExtend($G184:$G189,M184:M189,$Z184:$Z189,AF184:AF189)</f>
        <v>#VALUE!</v>
      </c>
      <c r="BG184" s="474" t="e" cm="1">
        <f t="array" ref="BG184">bdRateExtend($G184:$G187,N184:N187,$Z184:$Z187,AG184:AG187,"None", FALSE,1)</f>
        <v>#VALUE!</v>
      </c>
      <c r="BH184" s="475" t="e" cm="1">
        <f t="array" ref="BH184">bdRateExtend($G184:$G189,N184:N189,$Z184:$Z189,AG184:AG189,"None", FALSE,1)</f>
        <v>#VALUE!</v>
      </c>
      <c r="BI184" s="474" t="e" cm="1">
        <f t="array" ref="BI184">bdRateExtend($G184:$G187,O184:O187,$Z184:$Z187,AH184:AH187,"None", FALSE,1)</f>
        <v>#VALUE!</v>
      </c>
      <c r="BJ184" s="475" t="e" cm="1">
        <f t="array" ref="BJ184">bdRateExtend($G184:$G189,O184:O189,$Z184:$Z189,AH184:AH189,"None", FALSE,1)</f>
        <v>#VALUE!</v>
      </c>
      <c r="BK184" s="478" t="e" cm="1">
        <f t="array" ref="BK184">bdRateExtend($G184:$G187,P184:P187,$Z184:$Z187,AI184:AI187)</f>
        <v>#VALUE!</v>
      </c>
      <c r="BL184" s="475" t="e" cm="1">
        <f t="array" ref="BL184">bdRateExtend($G184:$G189,P184:P189,$Z184:$Z189,AI184:AI189)</f>
        <v>#VALUE!</v>
      </c>
      <c r="BM184" s="478" t="e" cm="1">
        <f t="array" ref="BM184">bdRateExtend($G184:$G187,Q184:Q187,$Z184:$Z187,AJ184:AJ187)</f>
        <v>#VALUE!</v>
      </c>
      <c r="BN184" s="475" t="e" cm="1">
        <f t="array" ref="BN184">bdRateExtend($G184:$G189,Q184:Q189,$Z184:$Z189,AJ184:AJ189)</f>
        <v>#VALUE!</v>
      </c>
      <c r="BO184" s="478" t="e" cm="1">
        <f t="array" ref="BO184">bdRateExtend($G184:$G187,R184:R187,$Z184:$Z187,AK184:AK187)</f>
        <v>#VALUE!</v>
      </c>
      <c r="BP184" s="479" t="e" cm="1">
        <f t="array" ref="BP184">bdRateExtend($G184:$G189,R184:R189,$Z184:$Z189,AK184:AK189)</f>
        <v>#VALUE!</v>
      </c>
      <c r="BQ184" s="584"/>
      <c r="BR184" s="584"/>
      <c r="BS184" s="584"/>
      <c r="BT184" s="581"/>
      <c r="BU184" s="462" cm="1">
        <f t="array" ref="BU184">testVMAFRange($G184:$G187,N184:N187,$Z184:$Z187,AG184:AG187)</f>
        <v>0</v>
      </c>
      <c r="BV184" s="464" cm="1">
        <f t="array" ref="BV184">testVMAFRange($G184:$G189,N184:N189,$Z184:$Z189,AG184:AG189)</f>
        <v>0</v>
      </c>
      <c r="BW184" s="462" cm="1">
        <f t="array" ref="BW184">testVMAFRange($G184:$G187,O184:O187,$Z184:$Z187,AH184:AH187)</f>
        <v>0</v>
      </c>
      <c r="BX184" s="464" cm="1">
        <f t="array" ref="BX184">testVMAFRange($G184:$G189,O184:O189,$Z184:$Z189,AH184:AH189)</f>
        <v>0</v>
      </c>
    </row>
    <row r="185" spans="1:76" ht="17" customHeight="1" x14ac:dyDescent="0.35">
      <c r="A185" s="516"/>
      <c r="B185" s="483"/>
      <c r="C185" s="520"/>
      <c r="D185" s="490"/>
      <c r="E185" s="493"/>
      <c r="F185" s="138">
        <v>23</v>
      </c>
      <c r="G185" s="139">
        <f>'Anchor-Still'!L183</f>
        <v>0</v>
      </c>
      <c r="H185" s="140">
        <f>'Anchor-Still'!M183</f>
        <v>0</v>
      </c>
      <c r="I185" s="140">
        <f>'Anchor-Still'!N183</f>
        <v>0</v>
      </c>
      <c r="J185" s="140">
        <f>'Anchor-Still'!O183</f>
        <v>0</v>
      </c>
      <c r="K185" s="140">
        <f>(Summary!$C$58*H185+Summary!$C$59*I185+Summary!$C$60*J185)/Summary!$C$61</f>
        <v>0</v>
      </c>
      <c r="L185" s="140">
        <f>'Anchor-Still'!P183</f>
        <v>0</v>
      </c>
      <c r="M185" s="140">
        <f>'Anchor-Still'!Q183</f>
        <v>0</v>
      </c>
      <c r="N185" s="140">
        <f>'Anchor-Still'!R183</f>
        <v>0</v>
      </c>
      <c r="O185" s="140">
        <f>'Anchor-Still'!S183</f>
        <v>0</v>
      </c>
      <c r="P185" s="140">
        <f>'Anchor-Still'!T183</f>
        <v>0</v>
      </c>
      <c r="Q185" s="140">
        <f>'Anchor-Still'!U183</f>
        <v>0</v>
      </c>
      <c r="R185" s="140">
        <f>'Anchor-Still'!V183</f>
        <v>0</v>
      </c>
      <c r="S185" s="140">
        <f>'Anchor-Still'!W183</f>
        <v>0</v>
      </c>
      <c r="T185" s="140">
        <f>'Anchor-Still'!X183</f>
        <v>0</v>
      </c>
      <c r="U185" s="140">
        <f>10*LOG10(1/((Summary!$C$75/10^(R185/10)+Summary!$C$76/10^(S185/10)+Summary!$C$77/10^(T185/10))/Summary!$C$78))</f>
        <v>0</v>
      </c>
      <c r="V185" s="140">
        <f>'Anchor-Still'!Y183</f>
        <v>0</v>
      </c>
      <c r="W185" s="140">
        <f>'Anchor-Still'!Z183</f>
        <v>0</v>
      </c>
      <c r="X185" s="141">
        <f t="shared" si="11"/>
        <v>0</v>
      </c>
      <c r="Y185" s="133"/>
      <c r="Z185" s="139">
        <f>'Test-Still'!L183</f>
        <v>0</v>
      </c>
      <c r="AA185" s="140">
        <f>'Test-Still'!M183</f>
        <v>0</v>
      </c>
      <c r="AB185" s="140">
        <f>'Test-Still'!N183</f>
        <v>0</v>
      </c>
      <c r="AC185" s="140">
        <f>'Test-Still'!O183</f>
        <v>0</v>
      </c>
      <c r="AD185" s="140">
        <f>(Summary!$C$58*AA185+Summary!$C$59*AB185+Summary!$C$60*AC185)/Summary!$C$61</f>
        <v>0</v>
      </c>
      <c r="AE185" s="140">
        <f>'Test-Still'!P183</f>
        <v>0</v>
      </c>
      <c r="AF185" s="140">
        <f>'Test-Still'!Q183</f>
        <v>0</v>
      </c>
      <c r="AG185" s="140">
        <f>'Test-Still'!R183</f>
        <v>0</v>
      </c>
      <c r="AH185" s="140">
        <f>'Test-Still'!S183</f>
        <v>0</v>
      </c>
      <c r="AI185" s="140">
        <f>'Test-Still'!T183</f>
        <v>0</v>
      </c>
      <c r="AJ185" s="140">
        <f>'Test-Still'!U183</f>
        <v>0</v>
      </c>
      <c r="AK185" s="140">
        <f>'Test-Still'!V183</f>
        <v>0</v>
      </c>
      <c r="AL185" s="140">
        <f>'Test-Still'!W183</f>
        <v>0</v>
      </c>
      <c r="AM185" s="140">
        <f>'Test-Still'!X183</f>
        <v>0</v>
      </c>
      <c r="AN185" s="140">
        <f>10*LOG10(1/((Summary!$C$75/10^(AK185/10)+Summary!$C$76/10^(AL185/10)+Summary!$C$77/10^(AM185/10))/Summary!$C$78))</f>
        <v>0</v>
      </c>
      <c r="AO185" s="140">
        <f>'Test-Still'!Y183</f>
        <v>0</v>
      </c>
      <c r="AP185" s="140">
        <f>'Test-Still'!Z183</f>
        <v>0</v>
      </c>
      <c r="AQ185" s="141">
        <f t="shared" si="12"/>
        <v>0</v>
      </c>
      <c r="AR185" s="139" t="e">
        <f t="shared" si="13"/>
        <v>#DIV/0!</v>
      </c>
      <c r="AS185" s="140" t="e">
        <f t="shared" si="14"/>
        <v>#DIV/0!</v>
      </c>
      <c r="AT185" s="136"/>
      <c r="AU185" s="136"/>
      <c r="AV185" s="467"/>
      <c r="AW185" s="468"/>
      <c r="AX185" s="480"/>
      <c r="AY185" s="585"/>
      <c r="AZ185" s="588"/>
      <c r="BA185" s="588"/>
      <c r="BB185" s="585"/>
      <c r="BC185" s="468"/>
      <c r="BD185" s="476"/>
      <c r="BE185" s="468"/>
      <c r="BF185" s="476"/>
      <c r="BG185" s="469"/>
      <c r="BH185" s="476"/>
      <c r="BI185" s="469"/>
      <c r="BJ185" s="476"/>
      <c r="BK185" s="468"/>
      <c r="BL185" s="476"/>
      <c r="BM185" s="468"/>
      <c r="BN185" s="476"/>
      <c r="BO185" s="468"/>
      <c r="BP185" s="480"/>
      <c r="BQ185" s="585"/>
      <c r="BR185" s="585"/>
      <c r="BS185" s="585"/>
      <c r="BT185" s="582"/>
      <c r="BU185" s="463"/>
      <c r="BV185" s="465"/>
      <c r="BW185" s="463"/>
      <c r="BX185" s="465"/>
    </row>
    <row r="186" spans="1:76" ht="17" customHeight="1" x14ac:dyDescent="0.35">
      <c r="A186" s="516"/>
      <c r="B186" s="483"/>
      <c r="C186" s="520"/>
      <c r="D186" s="490"/>
      <c r="E186" s="493"/>
      <c r="F186" s="138">
        <v>31</v>
      </c>
      <c r="G186" s="139">
        <f>'Anchor-Still'!L184</f>
        <v>0</v>
      </c>
      <c r="H186" s="140">
        <f>'Anchor-Still'!M184</f>
        <v>0</v>
      </c>
      <c r="I186" s="140">
        <f>'Anchor-Still'!N184</f>
        <v>0</v>
      </c>
      <c r="J186" s="140">
        <f>'Anchor-Still'!O184</f>
        <v>0</v>
      </c>
      <c r="K186" s="140">
        <f>(Summary!$C$58*H186+Summary!$C$59*I186+Summary!$C$60*J186)/Summary!$C$61</f>
        <v>0</v>
      </c>
      <c r="L186" s="140">
        <f>'Anchor-Still'!P184</f>
        <v>0</v>
      </c>
      <c r="M186" s="140">
        <f>'Anchor-Still'!Q184</f>
        <v>0</v>
      </c>
      <c r="N186" s="140">
        <f>'Anchor-Still'!R184</f>
        <v>0</v>
      </c>
      <c r="O186" s="140">
        <f>'Anchor-Still'!S184</f>
        <v>0</v>
      </c>
      <c r="P186" s="140">
        <f>'Anchor-Still'!T184</f>
        <v>0</v>
      </c>
      <c r="Q186" s="140">
        <f>'Anchor-Still'!U184</f>
        <v>0</v>
      </c>
      <c r="R186" s="140">
        <f>'Anchor-Still'!V184</f>
        <v>0</v>
      </c>
      <c r="S186" s="140">
        <f>'Anchor-Still'!W184</f>
        <v>0</v>
      </c>
      <c r="T186" s="140">
        <f>'Anchor-Still'!X184</f>
        <v>0</v>
      </c>
      <c r="U186" s="140">
        <f>10*LOG10(1/((Summary!$C$75/10^(R186/10)+Summary!$C$76/10^(S186/10)+Summary!$C$77/10^(T186/10))/Summary!$C$78))</f>
        <v>0</v>
      </c>
      <c r="V186" s="140">
        <f>'Anchor-Still'!Y184</f>
        <v>0</v>
      </c>
      <c r="W186" s="140">
        <f>'Anchor-Still'!Z184</f>
        <v>0</v>
      </c>
      <c r="X186" s="141">
        <f t="shared" si="11"/>
        <v>0</v>
      </c>
      <c r="Y186" s="133"/>
      <c r="Z186" s="139">
        <f>'Test-Still'!L184</f>
        <v>0</v>
      </c>
      <c r="AA186" s="140">
        <f>'Test-Still'!M184</f>
        <v>0</v>
      </c>
      <c r="AB186" s="140">
        <f>'Test-Still'!N184</f>
        <v>0</v>
      </c>
      <c r="AC186" s="140">
        <f>'Test-Still'!O184</f>
        <v>0</v>
      </c>
      <c r="AD186" s="140">
        <f>(Summary!$C$58*AA186+Summary!$C$59*AB186+Summary!$C$60*AC186)/Summary!$C$61</f>
        <v>0</v>
      </c>
      <c r="AE186" s="140">
        <f>'Test-Still'!P184</f>
        <v>0</v>
      </c>
      <c r="AF186" s="140">
        <f>'Test-Still'!Q184</f>
        <v>0</v>
      </c>
      <c r="AG186" s="140">
        <f>'Test-Still'!R184</f>
        <v>0</v>
      </c>
      <c r="AH186" s="140">
        <f>'Test-Still'!S184</f>
        <v>0</v>
      </c>
      <c r="AI186" s="140">
        <f>'Test-Still'!T184</f>
        <v>0</v>
      </c>
      <c r="AJ186" s="140">
        <f>'Test-Still'!U184</f>
        <v>0</v>
      </c>
      <c r="AK186" s="140">
        <f>'Test-Still'!V184</f>
        <v>0</v>
      </c>
      <c r="AL186" s="140">
        <f>'Test-Still'!W184</f>
        <v>0</v>
      </c>
      <c r="AM186" s="140">
        <f>'Test-Still'!X184</f>
        <v>0</v>
      </c>
      <c r="AN186" s="140">
        <f>10*LOG10(1/((Summary!$C$75/10^(AK186/10)+Summary!$C$76/10^(AL186/10)+Summary!$C$77/10^(AM186/10))/Summary!$C$78))</f>
        <v>0</v>
      </c>
      <c r="AO186" s="140">
        <f>'Test-Still'!Y184</f>
        <v>0</v>
      </c>
      <c r="AP186" s="140">
        <f>'Test-Still'!Z184</f>
        <v>0</v>
      </c>
      <c r="AQ186" s="141">
        <f t="shared" si="12"/>
        <v>0</v>
      </c>
      <c r="AR186" s="139" t="e">
        <f t="shared" si="13"/>
        <v>#DIV/0!</v>
      </c>
      <c r="AS186" s="140" t="e">
        <f t="shared" si="14"/>
        <v>#DIV/0!</v>
      </c>
      <c r="AT186" s="136"/>
      <c r="AU186" s="136"/>
      <c r="AV186" s="467" t="s">
        <v>122</v>
      </c>
      <c r="AW186" s="468" t="e" cm="1">
        <f t="array" ref="AW186">bdRateExtend($G185:$G188,H185:H188,$Z185:$Z188,AA185:AA188)</f>
        <v>#VALUE!</v>
      </c>
      <c r="AX186" s="480"/>
      <c r="AY186" s="585"/>
      <c r="AZ186" s="588"/>
      <c r="BA186" s="588"/>
      <c r="BB186" s="585"/>
      <c r="BC186" s="468" t="e" cm="1">
        <f t="array" ref="BC186">bdRateExtend($G185:$G188,L185:L188,$Z185:$Z188,AE185:AE188)</f>
        <v>#VALUE!</v>
      </c>
      <c r="BD186" s="476"/>
      <c r="BE186" s="468" t="e" cm="1">
        <f t="array" ref="BE186">bdRateExtend($G185:$G188,M185:M188,$Z185:$Z188,AF185:AF188)</f>
        <v>#VALUE!</v>
      </c>
      <c r="BF186" s="476"/>
      <c r="BG186" s="469" t="e" cm="1">
        <f t="array" ref="BG186">bdRateExtend($G185:$G188,N185:N188,$Z185:$Z188,AG185:AG188,"None", FALSE,1)</f>
        <v>#VALUE!</v>
      </c>
      <c r="BH186" s="476"/>
      <c r="BI186" s="469" t="e" cm="1">
        <f t="array" ref="BI186">bdRateExtend($G185:$G188,O185:O188,$Z185:$Z188,AH185:AH188,"None", FALSE,1)</f>
        <v>#VALUE!</v>
      </c>
      <c r="BJ186" s="476"/>
      <c r="BK186" s="468" t="e" cm="1">
        <f t="array" ref="BK186">bdRateExtend($G185:$G188,P185:P188,$Z185:$Z188,AI185:AI188)</f>
        <v>#VALUE!</v>
      </c>
      <c r="BL186" s="476"/>
      <c r="BM186" s="468" t="e" cm="1">
        <f t="array" ref="BM186">bdRateExtend($G185:$G188,Q185:Q188,$Z185:$Z188,AJ185:AJ188)</f>
        <v>#VALUE!</v>
      </c>
      <c r="BN186" s="476"/>
      <c r="BO186" s="468" t="e" cm="1">
        <f t="array" ref="BO186">bdRateExtend($G185:$G188,R185:R188,$Z185:$Z188,AK185:AK188)</f>
        <v>#VALUE!</v>
      </c>
      <c r="BP186" s="480"/>
      <c r="BQ186" s="585"/>
      <c r="BR186" s="585"/>
      <c r="BS186" s="585"/>
      <c r="BT186" s="582"/>
      <c r="BU186" s="463" cm="1">
        <f t="array" ref="BU186">testVMAFRange($G185:$G188,N185:N188,$Z185:$Z188,AG185:AG188)</f>
        <v>0</v>
      </c>
      <c r="BV186" s="465"/>
      <c r="BW186" s="463" cm="1">
        <f t="array" ref="BW186">testVMAFRange($G185:$G188,O185:O188,$Z185:$Z188,AH185:AH188)</f>
        <v>0</v>
      </c>
      <c r="BX186" s="465"/>
    </row>
    <row r="187" spans="1:76" ht="17" customHeight="1" x14ac:dyDescent="0.35">
      <c r="A187" s="516"/>
      <c r="B187" s="483"/>
      <c r="C187" s="520"/>
      <c r="D187" s="490"/>
      <c r="E187" s="493"/>
      <c r="F187" s="138">
        <v>39</v>
      </c>
      <c r="G187" s="139">
        <f>'Anchor-Still'!L185</f>
        <v>0</v>
      </c>
      <c r="H187" s="140">
        <f>'Anchor-Still'!M185</f>
        <v>0</v>
      </c>
      <c r="I187" s="140">
        <f>'Anchor-Still'!N185</f>
        <v>0</v>
      </c>
      <c r="J187" s="140">
        <f>'Anchor-Still'!O185</f>
        <v>0</v>
      </c>
      <c r="K187" s="140">
        <f>(Summary!$C$58*H187+Summary!$C$59*I187+Summary!$C$60*J187)/Summary!$C$61</f>
        <v>0</v>
      </c>
      <c r="L187" s="140">
        <f>'Anchor-Still'!P185</f>
        <v>0</v>
      </c>
      <c r="M187" s="140">
        <f>'Anchor-Still'!Q185</f>
        <v>0</v>
      </c>
      <c r="N187" s="140">
        <f>'Anchor-Still'!R185</f>
        <v>0</v>
      </c>
      <c r="O187" s="140">
        <f>'Anchor-Still'!S185</f>
        <v>0</v>
      </c>
      <c r="P187" s="140">
        <f>'Anchor-Still'!T185</f>
        <v>0</v>
      </c>
      <c r="Q187" s="140">
        <f>'Anchor-Still'!U185</f>
        <v>0</v>
      </c>
      <c r="R187" s="140">
        <f>'Anchor-Still'!V185</f>
        <v>0</v>
      </c>
      <c r="S187" s="140">
        <f>'Anchor-Still'!W185</f>
        <v>0</v>
      </c>
      <c r="T187" s="140">
        <f>'Anchor-Still'!X185</f>
        <v>0</v>
      </c>
      <c r="U187" s="140">
        <f>10*LOG10(1/((Summary!$C$75/10^(R187/10)+Summary!$C$76/10^(S187/10)+Summary!$C$77/10^(T187/10))/Summary!$C$78))</f>
        <v>0</v>
      </c>
      <c r="V187" s="140">
        <f>'Anchor-Still'!Y185</f>
        <v>0</v>
      </c>
      <c r="W187" s="140">
        <f>'Anchor-Still'!Z185</f>
        <v>0</v>
      </c>
      <c r="X187" s="141">
        <f t="shared" si="11"/>
        <v>0</v>
      </c>
      <c r="Y187" s="133"/>
      <c r="Z187" s="139">
        <f>'Test-Still'!L185</f>
        <v>0</v>
      </c>
      <c r="AA187" s="140">
        <f>'Test-Still'!M185</f>
        <v>0</v>
      </c>
      <c r="AB187" s="140">
        <f>'Test-Still'!N185</f>
        <v>0</v>
      </c>
      <c r="AC187" s="140">
        <f>'Test-Still'!O185</f>
        <v>0</v>
      </c>
      <c r="AD187" s="140">
        <f>(Summary!$C$58*AA187+Summary!$C$59*AB187+Summary!$C$60*AC187)/Summary!$C$61</f>
        <v>0</v>
      </c>
      <c r="AE187" s="140">
        <f>'Test-Still'!P185</f>
        <v>0</v>
      </c>
      <c r="AF187" s="140">
        <f>'Test-Still'!Q185</f>
        <v>0</v>
      </c>
      <c r="AG187" s="140">
        <f>'Test-Still'!R185</f>
        <v>0</v>
      </c>
      <c r="AH187" s="140">
        <f>'Test-Still'!S185</f>
        <v>0</v>
      </c>
      <c r="AI187" s="140">
        <f>'Test-Still'!T185</f>
        <v>0</v>
      </c>
      <c r="AJ187" s="140">
        <f>'Test-Still'!U185</f>
        <v>0</v>
      </c>
      <c r="AK187" s="140">
        <f>'Test-Still'!V185</f>
        <v>0</v>
      </c>
      <c r="AL187" s="140">
        <f>'Test-Still'!W185</f>
        <v>0</v>
      </c>
      <c r="AM187" s="140">
        <f>'Test-Still'!X185</f>
        <v>0</v>
      </c>
      <c r="AN187" s="140">
        <f>10*LOG10(1/((Summary!$C$75/10^(AK187/10)+Summary!$C$76/10^(AL187/10)+Summary!$C$77/10^(AM187/10))/Summary!$C$78))</f>
        <v>0</v>
      </c>
      <c r="AO187" s="140">
        <f>'Test-Still'!Y185</f>
        <v>0</v>
      </c>
      <c r="AP187" s="140">
        <f>'Test-Still'!Z185</f>
        <v>0</v>
      </c>
      <c r="AQ187" s="141">
        <f t="shared" si="12"/>
        <v>0</v>
      </c>
      <c r="AR187" s="139" t="e">
        <f t="shared" si="13"/>
        <v>#DIV/0!</v>
      </c>
      <c r="AS187" s="140" t="e">
        <f t="shared" si="14"/>
        <v>#DIV/0!</v>
      </c>
      <c r="AT187" s="136"/>
      <c r="AU187" s="136"/>
      <c r="AV187" s="467"/>
      <c r="AW187" s="468"/>
      <c r="AX187" s="480"/>
      <c r="AY187" s="585"/>
      <c r="AZ187" s="588"/>
      <c r="BA187" s="588"/>
      <c r="BB187" s="585"/>
      <c r="BC187" s="468"/>
      <c r="BD187" s="476"/>
      <c r="BE187" s="468"/>
      <c r="BF187" s="476"/>
      <c r="BG187" s="469"/>
      <c r="BH187" s="476"/>
      <c r="BI187" s="469"/>
      <c r="BJ187" s="476"/>
      <c r="BK187" s="468"/>
      <c r="BL187" s="476"/>
      <c r="BM187" s="468"/>
      <c r="BN187" s="476"/>
      <c r="BO187" s="468"/>
      <c r="BP187" s="480"/>
      <c r="BQ187" s="585"/>
      <c r="BR187" s="585"/>
      <c r="BS187" s="585"/>
      <c r="BT187" s="582"/>
      <c r="BU187" s="463"/>
      <c r="BV187" s="465"/>
      <c r="BW187" s="463"/>
      <c r="BX187" s="465"/>
    </row>
    <row r="188" spans="1:76" ht="17" customHeight="1" x14ac:dyDescent="0.35">
      <c r="A188" s="516"/>
      <c r="B188" s="483"/>
      <c r="C188" s="520"/>
      <c r="D188" s="490"/>
      <c r="E188" s="493"/>
      <c r="F188" s="138">
        <v>47</v>
      </c>
      <c r="G188" s="139">
        <f>'Anchor-Still'!L186</f>
        <v>0</v>
      </c>
      <c r="H188" s="140">
        <f>'Anchor-Still'!M186</f>
        <v>0</v>
      </c>
      <c r="I188" s="140">
        <f>'Anchor-Still'!N186</f>
        <v>0</v>
      </c>
      <c r="J188" s="140">
        <f>'Anchor-Still'!O186</f>
        <v>0</v>
      </c>
      <c r="K188" s="140">
        <f>(Summary!$C$58*H188+Summary!$C$59*I188+Summary!$C$60*J188)/Summary!$C$61</f>
        <v>0</v>
      </c>
      <c r="L188" s="140">
        <f>'Anchor-Still'!P186</f>
        <v>0</v>
      </c>
      <c r="M188" s="140">
        <f>'Anchor-Still'!Q186</f>
        <v>0</v>
      </c>
      <c r="N188" s="140">
        <f>'Anchor-Still'!R186</f>
        <v>0</v>
      </c>
      <c r="O188" s="140">
        <f>'Anchor-Still'!S186</f>
        <v>0</v>
      </c>
      <c r="P188" s="140">
        <f>'Anchor-Still'!T186</f>
        <v>0</v>
      </c>
      <c r="Q188" s="140">
        <f>'Anchor-Still'!U186</f>
        <v>0</v>
      </c>
      <c r="R188" s="140">
        <f>'Anchor-Still'!V186</f>
        <v>0</v>
      </c>
      <c r="S188" s="140">
        <f>'Anchor-Still'!W186</f>
        <v>0</v>
      </c>
      <c r="T188" s="140">
        <f>'Anchor-Still'!X186</f>
        <v>0</v>
      </c>
      <c r="U188" s="140">
        <f>10*LOG10(1/((Summary!$C$75/10^(R188/10)+Summary!$C$76/10^(S188/10)+Summary!$C$77/10^(T188/10))/Summary!$C$78))</f>
        <v>0</v>
      </c>
      <c r="V188" s="140">
        <f>'Anchor-Still'!Y186</f>
        <v>0</v>
      </c>
      <c r="W188" s="140">
        <f>'Anchor-Still'!Z186</f>
        <v>0</v>
      </c>
      <c r="X188" s="141">
        <f t="shared" si="11"/>
        <v>0</v>
      </c>
      <c r="Y188" s="133"/>
      <c r="Z188" s="139">
        <f>'Test-Still'!L186</f>
        <v>0</v>
      </c>
      <c r="AA188" s="140">
        <f>'Test-Still'!M186</f>
        <v>0</v>
      </c>
      <c r="AB188" s="140">
        <f>'Test-Still'!N186</f>
        <v>0</v>
      </c>
      <c r="AC188" s="140">
        <f>'Test-Still'!O186</f>
        <v>0</v>
      </c>
      <c r="AD188" s="140">
        <f>(Summary!$C$58*AA188+Summary!$C$59*AB188+Summary!$C$60*AC188)/Summary!$C$61</f>
        <v>0</v>
      </c>
      <c r="AE188" s="140">
        <f>'Test-Still'!P186</f>
        <v>0</v>
      </c>
      <c r="AF188" s="140">
        <f>'Test-Still'!Q186</f>
        <v>0</v>
      </c>
      <c r="AG188" s="140">
        <f>'Test-Still'!R186</f>
        <v>0</v>
      </c>
      <c r="AH188" s="140">
        <f>'Test-Still'!S186</f>
        <v>0</v>
      </c>
      <c r="AI188" s="140">
        <f>'Test-Still'!T186</f>
        <v>0</v>
      </c>
      <c r="AJ188" s="140">
        <f>'Test-Still'!U186</f>
        <v>0</v>
      </c>
      <c r="AK188" s="140">
        <f>'Test-Still'!V186</f>
        <v>0</v>
      </c>
      <c r="AL188" s="140">
        <f>'Test-Still'!W186</f>
        <v>0</v>
      </c>
      <c r="AM188" s="140">
        <f>'Test-Still'!X186</f>
        <v>0</v>
      </c>
      <c r="AN188" s="140">
        <f>10*LOG10(1/((Summary!$C$75/10^(AK188/10)+Summary!$C$76/10^(AL188/10)+Summary!$C$77/10^(AM188/10))/Summary!$C$78))</f>
        <v>0</v>
      </c>
      <c r="AO188" s="140">
        <f>'Test-Still'!Y186</f>
        <v>0</v>
      </c>
      <c r="AP188" s="140">
        <f>'Test-Still'!Z186</f>
        <v>0</v>
      </c>
      <c r="AQ188" s="141">
        <f t="shared" si="12"/>
        <v>0</v>
      </c>
      <c r="AR188" s="139" t="e">
        <f t="shared" si="13"/>
        <v>#DIV/0!</v>
      </c>
      <c r="AS188" s="140" t="e">
        <f t="shared" si="14"/>
        <v>#DIV/0!</v>
      </c>
      <c r="AT188" s="136"/>
      <c r="AU188" s="136"/>
      <c r="AV188" s="467" t="s">
        <v>123</v>
      </c>
      <c r="AW188" s="468" t="e" cm="1">
        <f t="array" ref="AW188">bdRateExtend($G186:$G189,H186:H189,$Z186:$Z189,AA186:AA189)</f>
        <v>#VALUE!</v>
      </c>
      <c r="AX188" s="480"/>
      <c r="AY188" s="585"/>
      <c r="AZ188" s="588"/>
      <c r="BA188" s="588"/>
      <c r="BB188" s="585"/>
      <c r="BC188" s="468" t="e" cm="1">
        <f t="array" ref="BC188">bdRateExtend($G186:$G189,L186:L189,$Z186:$Z189,AE186:AE189)</f>
        <v>#VALUE!</v>
      </c>
      <c r="BD188" s="476"/>
      <c r="BE188" s="468" t="e" cm="1">
        <f t="array" ref="BE188">bdRateExtend($G186:$G189,M186:M189,$Z186:$Z189,AF186:AF189)</f>
        <v>#VALUE!</v>
      </c>
      <c r="BF188" s="476"/>
      <c r="BG188" s="469" t="e" cm="1">
        <f t="array" ref="BG188">bdRateExtend($G186:$G189,N186:N189,$Z186:$Z189,AG186:AG189,"None", FALSE,1)</f>
        <v>#VALUE!</v>
      </c>
      <c r="BH188" s="476"/>
      <c r="BI188" s="469" t="e" cm="1">
        <f t="array" ref="BI188">bdRateExtend($G186:$G189,O186:O189,$Z186:$Z189,AH186:AH189,"None", FALSE,1)</f>
        <v>#VALUE!</v>
      </c>
      <c r="BJ188" s="476"/>
      <c r="BK188" s="468" t="e" cm="1">
        <f t="array" ref="BK188">bdRateExtend($G186:$G189,P186:P189,$Z186:$Z189,AI186:AI189)</f>
        <v>#VALUE!</v>
      </c>
      <c r="BL188" s="476"/>
      <c r="BM188" s="468" t="e" cm="1">
        <f t="array" ref="BM188">bdRateExtend($G186:$G189,Q186:Q189,$Z186:$Z189,AJ186:AJ189)</f>
        <v>#VALUE!</v>
      </c>
      <c r="BN188" s="476"/>
      <c r="BO188" s="468" t="e" cm="1">
        <f t="array" ref="BO188">bdRateExtend($G186:$G189,R186:R189,$Z186:$Z189,AK186:AK189)</f>
        <v>#VALUE!</v>
      </c>
      <c r="BP188" s="480"/>
      <c r="BQ188" s="585"/>
      <c r="BR188" s="585"/>
      <c r="BS188" s="585"/>
      <c r="BT188" s="582"/>
      <c r="BU188" s="463" cm="1">
        <f t="array" ref="BU188">testVMAFRange($G186:$G189,N186:N189,$Z186:$Z189,AG186:AG189)</f>
        <v>0</v>
      </c>
      <c r="BV188" s="465"/>
      <c r="BW188" s="463" cm="1">
        <f t="array" ref="BW188">testVMAFRange($G186:$G189,O186:O189,$Z186:$Z189,AH186:AH189)</f>
        <v>0</v>
      </c>
      <c r="BX188" s="465"/>
    </row>
    <row r="189" spans="1:76" ht="17" customHeight="1" thickBot="1" x14ac:dyDescent="0.4">
      <c r="A189" s="516"/>
      <c r="B189" s="518"/>
      <c r="C189" s="521"/>
      <c r="D189" s="522"/>
      <c r="E189" s="523"/>
      <c r="F189" s="144">
        <v>55</v>
      </c>
      <c r="G189" s="145">
        <f>'Anchor-Still'!L187</f>
        <v>0</v>
      </c>
      <c r="H189" s="146">
        <f>'Anchor-Still'!M187</f>
        <v>0</v>
      </c>
      <c r="I189" s="146">
        <f>'Anchor-Still'!N187</f>
        <v>0</v>
      </c>
      <c r="J189" s="146">
        <f>'Anchor-Still'!O187</f>
        <v>0</v>
      </c>
      <c r="K189" s="146">
        <f>(Summary!$C$58*H189+Summary!$C$59*I189+Summary!$C$60*J189)/Summary!$C$61</f>
        <v>0</v>
      </c>
      <c r="L189" s="146">
        <f>'Anchor-Still'!P187</f>
        <v>0</v>
      </c>
      <c r="M189" s="146">
        <f>'Anchor-Still'!Q187</f>
        <v>0</v>
      </c>
      <c r="N189" s="146">
        <f>'Anchor-Still'!R187</f>
        <v>0</v>
      </c>
      <c r="O189" s="146">
        <f>'Anchor-Still'!S187</f>
        <v>0</v>
      </c>
      <c r="P189" s="146">
        <f>'Anchor-Still'!T187</f>
        <v>0</v>
      </c>
      <c r="Q189" s="146">
        <f>'Anchor-Still'!U187</f>
        <v>0</v>
      </c>
      <c r="R189" s="146">
        <f>'Anchor-Still'!V187</f>
        <v>0</v>
      </c>
      <c r="S189" s="146">
        <f>'Anchor-Still'!W187</f>
        <v>0</v>
      </c>
      <c r="T189" s="146">
        <f>'Anchor-Still'!X187</f>
        <v>0</v>
      </c>
      <c r="U189" s="146">
        <f>10*LOG10(1/((Summary!$C$75/10^(R189/10)+Summary!$C$76/10^(S189/10)+Summary!$C$77/10^(T189/10))/Summary!$C$78))</f>
        <v>0</v>
      </c>
      <c r="V189" s="146">
        <f>'Anchor-Still'!Y187</f>
        <v>0</v>
      </c>
      <c r="W189" s="146">
        <f>'Anchor-Still'!Z187</f>
        <v>0</v>
      </c>
      <c r="X189" s="147">
        <f t="shared" si="11"/>
        <v>0</v>
      </c>
      <c r="Y189" s="133"/>
      <c r="Z189" s="145">
        <f>'Test-Still'!L187</f>
        <v>0</v>
      </c>
      <c r="AA189" s="146">
        <f>'Test-Still'!M187</f>
        <v>0</v>
      </c>
      <c r="AB189" s="146">
        <f>'Test-Still'!N187</f>
        <v>0</v>
      </c>
      <c r="AC189" s="146">
        <f>'Test-Still'!O187</f>
        <v>0</v>
      </c>
      <c r="AD189" s="146">
        <f>(Summary!$C$58*AA189+Summary!$C$59*AB189+Summary!$C$60*AC189)/Summary!$C$61</f>
        <v>0</v>
      </c>
      <c r="AE189" s="146">
        <f>'Test-Still'!P187</f>
        <v>0</v>
      </c>
      <c r="AF189" s="146">
        <f>'Test-Still'!Q187</f>
        <v>0</v>
      </c>
      <c r="AG189" s="146">
        <f>'Test-Still'!R187</f>
        <v>0</v>
      </c>
      <c r="AH189" s="146">
        <f>'Test-Still'!S187</f>
        <v>0</v>
      </c>
      <c r="AI189" s="146">
        <f>'Test-Still'!T187</f>
        <v>0</v>
      </c>
      <c r="AJ189" s="146">
        <f>'Test-Still'!U187</f>
        <v>0</v>
      </c>
      <c r="AK189" s="146">
        <f>'Test-Still'!V187</f>
        <v>0</v>
      </c>
      <c r="AL189" s="146">
        <f>'Test-Still'!W187</f>
        <v>0</v>
      </c>
      <c r="AM189" s="146">
        <f>'Test-Still'!X187</f>
        <v>0</v>
      </c>
      <c r="AN189" s="146">
        <f>10*LOG10(1/((Summary!$C$75/10^(AK189/10)+Summary!$C$76/10^(AL189/10)+Summary!$C$77/10^(AM189/10))/Summary!$C$78))</f>
        <v>0</v>
      </c>
      <c r="AO189" s="146">
        <f>'Test-Still'!Y187</f>
        <v>0</v>
      </c>
      <c r="AP189" s="146">
        <f>'Test-Still'!Z187</f>
        <v>0</v>
      </c>
      <c r="AQ189" s="147">
        <f t="shared" si="12"/>
        <v>0</v>
      </c>
      <c r="AR189" s="145" t="e">
        <f t="shared" si="13"/>
        <v>#DIV/0!</v>
      </c>
      <c r="AS189" s="146" t="e">
        <f t="shared" si="14"/>
        <v>#DIV/0!</v>
      </c>
      <c r="AT189" s="136"/>
      <c r="AU189" s="136"/>
      <c r="AV189" s="470"/>
      <c r="AW189" s="471"/>
      <c r="AX189" s="481"/>
      <c r="AY189" s="586"/>
      <c r="AZ189" s="589"/>
      <c r="BA189" s="589"/>
      <c r="BB189" s="586"/>
      <c r="BC189" s="471"/>
      <c r="BD189" s="477"/>
      <c r="BE189" s="471"/>
      <c r="BF189" s="477"/>
      <c r="BG189" s="472"/>
      <c r="BH189" s="477"/>
      <c r="BI189" s="472"/>
      <c r="BJ189" s="477"/>
      <c r="BK189" s="471"/>
      <c r="BL189" s="477"/>
      <c r="BM189" s="471"/>
      <c r="BN189" s="477"/>
      <c r="BO189" s="471"/>
      <c r="BP189" s="481"/>
      <c r="BQ189" s="586"/>
      <c r="BR189" s="586"/>
      <c r="BS189" s="586"/>
      <c r="BT189" s="583"/>
      <c r="BU189" s="473"/>
      <c r="BV189" s="466"/>
      <c r="BW189" s="473"/>
      <c r="BX189" s="466"/>
    </row>
    <row r="190" spans="1:76" ht="17" customHeight="1" x14ac:dyDescent="0.35">
      <c r="A190" s="516"/>
      <c r="B190" s="482" t="s">
        <v>230</v>
      </c>
      <c r="C190" s="519" t="s">
        <v>192</v>
      </c>
      <c r="D190" s="489"/>
      <c r="E190" s="492">
        <v>8</v>
      </c>
      <c r="F190" s="129">
        <v>15</v>
      </c>
      <c r="G190" s="130">
        <f>'Anchor-Still'!L188</f>
        <v>0</v>
      </c>
      <c r="H190" s="131">
        <f>'Anchor-Still'!M188</f>
        <v>0</v>
      </c>
      <c r="I190" s="131">
        <f>'Anchor-Still'!N188</f>
        <v>0</v>
      </c>
      <c r="J190" s="131">
        <f>'Anchor-Still'!O188</f>
        <v>0</v>
      </c>
      <c r="K190" s="131">
        <f>(Summary!$C$58*H190+Summary!$C$59*I190+Summary!$C$60*J190)/Summary!$C$61</f>
        <v>0</v>
      </c>
      <c r="L190" s="131">
        <f>'Anchor-Still'!P188</f>
        <v>0</v>
      </c>
      <c r="M190" s="131">
        <f>'Anchor-Still'!Q188</f>
        <v>0</v>
      </c>
      <c r="N190" s="131">
        <f>'Anchor-Still'!R188</f>
        <v>0</v>
      </c>
      <c r="O190" s="131">
        <f>'Anchor-Still'!S188</f>
        <v>0</v>
      </c>
      <c r="P190" s="131">
        <f>'Anchor-Still'!T188</f>
        <v>0</v>
      </c>
      <c r="Q190" s="131">
        <f>'Anchor-Still'!U188</f>
        <v>0</v>
      </c>
      <c r="R190" s="131">
        <f>'Anchor-Still'!V188</f>
        <v>0</v>
      </c>
      <c r="S190" s="131">
        <f>'Anchor-Still'!W188</f>
        <v>0</v>
      </c>
      <c r="T190" s="131">
        <f>'Anchor-Still'!X188</f>
        <v>0</v>
      </c>
      <c r="U190" s="131">
        <f>10*LOG10(1/((Summary!$C$75/10^(R190/10)+Summary!$C$76/10^(S190/10)+Summary!$C$77/10^(T190/10))/Summary!$C$78))</f>
        <v>0</v>
      </c>
      <c r="V190" s="131">
        <f>'Anchor-Still'!Y188</f>
        <v>0</v>
      </c>
      <c r="W190" s="131">
        <f>'Anchor-Still'!Z188</f>
        <v>0</v>
      </c>
      <c r="X190" s="132">
        <f t="shared" si="11"/>
        <v>0</v>
      </c>
      <c r="Y190" s="133"/>
      <c r="Z190" s="130">
        <f>'Test-Still'!L188</f>
        <v>0</v>
      </c>
      <c r="AA190" s="131">
        <f>'Test-Still'!M188</f>
        <v>0</v>
      </c>
      <c r="AB190" s="131">
        <f>'Test-Still'!N188</f>
        <v>0</v>
      </c>
      <c r="AC190" s="131">
        <f>'Test-Still'!O188</f>
        <v>0</v>
      </c>
      <c r="AD190" s="131">
        <f>(Summary!$C$58*AA190+Summary!$C$59*AB190+Summary!$C$60*AC190)/Summary!$C$61</f>
        <v>0</v>
      </c>
      <c r="AE190" s="131">
        <f>'Test-Still'!P188</f>
        <v>0</v>
      </c>
      <c r="AF190" s="131">
        <f>'Test-Still'!Q188</f>
        <v>0</v>
      </c>
      <c r="AG190" s="131">
        <f>'Test-Still'!R188</f>
        <v>0</v>
      </c>
      <c r="AH190" s="131">
        <f>'Test-Still'!S188</f>
        <v>0</v>
      </c>
      <c r="AI190" s="131">
        <f>'Test-Still'!T188</f>
        <v>0</v>
      </c>
      <c r="AJ190" s="131">
        <f>'Test-Still'!U188</f>
        <v>0</v>
      </c>
      <c r="AK190" s="131">
        <f>'Test-Still'!V188</f>
        <v>0</v>
      </c>
      <c r="AL190" s="131">
        <f>'Test-Still'!W188</f>
        <v>0</v>
      </c>
      <c r="AM190" s="131">
        <f>'Test-Still'!X188</f>
        <v>0</v>
      </c>
      <c r="AN190" s="131">
        <f>10*LOG10(1/((Summary!$C$75/10^(AK190/10)+Summary!$C$76/10^(AL190/10)+Summary!$C$77/10^(AM190/10))/Summary!$C$78))</f>
        <v>0</v>
      </c>
      <c r="AO190" s="131">
        <f>'Test-Still'!Y188</f>
        <v>0</v>
      </c>
      <c r="AP190" s="131">
        <f>'Test-Still'!Z188</f>
        <v>0</v>
      </c>
      <c r="AQ190" s="132">
        <f t="shared" si="12"/>
        <v>0</v>
      </c>
      <c r="AR190" s="130" t="e">
        <f t="shared" si="13"/>
        <v>#DIV/0!</v>
      </c>
      <c r="AS190" s="131" t="e">
        <f t="shared" si="14"/>
        <v>#DIV/0!</v>
      </c>
      <c r="AT190" s="136"/>
      <c r="AU190" s="136"/>
      <c r="AV190" s="495" t="s">
        <v>121</v>
      </c>
      <c r="AW190" s="478" t="e" cm="1">
        <f t="array" ref="AW190">bdRateExtend($G190:$G193,H190:H193,$Z190:$Z193,AA190:AA193)</f>
        <v>#VALUE!</v>
      </c>
      <c r="AX190" s="479" t="e" cm="1">
        <f t="array" ref="AX190">bdRateExtend($G190:$G195,H190:H195,$Z190:$Z195,AA190:AA195)</f>
        <v>#VALUE!</v>
      </c>
      <c r="AY190" s="479" t="e" cm="1">
        <f t="array" ref="AY190">bdRateExtend($G190:$G195,I190:I195,$Z190:$Z195,AB190:AB195)</f>
        <v>#VALUE!</v>
      </c>
      <c r="AZ190" s="496" t="e" cm="1">
        <f t="array" ref="AZ190">bdRateExtend($G190:$G195,J190:J195,$Z190:$Z195,AC190:AC195)</f>
        <v>#VALUE!</v>
      </c>
      <c r="BA190" s="496" t="e" cm="1">
        <f t="array" ref="BA190">bdRateExtend($G190:$G195,K190:K195,$Z190:$Z195,AD190:AD195)</f>
        <v>#VALUE!</v>
      </c>
      <c r="BB190" s="479" t="e">
        <f>(Summary!$C$89*AX190+Summary!$C$90*AY190+Summary!$C$91*AZ190)/Summary!$C$92</f>
        <v>#VALUE!</v>
      </c>
      <c r="BC190" s="478" t="e" cm="1">
        <f t="array" ref="BC190">bdRateExtend($G190:$G193,L190:L193,$Z190:$Z193,AE190:AE193)</f>
        <v>#VALUE!</v>
      </c>
      <c r="BD190" s="475" t="e" cm="1">
        <f t="array" ref="BD190">bdRateExtend($G190:$G195,L190:L195,$Z190:$Z195,AE190:AE195)</f>
        <v>#VALUE!</v>
      </c>
      <c r="BE190" s="478" t="e" cm="1">
        <f t="array" ref="BE190">bdRateExtend($G190:$G193,M190:M193,$Z190:$Z193,AF190:AF193)</f>
        <v>#VALUE!</v>
      </c>
      <c r="BF190" s="475" t="e" cm="1">
        <f t="array" ref="BF190">bdRateExtend($G190:$G195,M190:M195,$Z190:$Z195,AF190:AF195)</f>
        <v>#VALUE!</v>
      </c>
      <c r="BG190" s="474" t="e" cm="1">
        <f t="array" ref="BG190">bdRateExtend($G190:$G193,N190:N193,$Z190:$Z193,AG190:AG193,"None", FALSE,1)</f>
        <v>#VALUE!</v>
      </c>
      <c r="BH190" s="475" t="e" cm="1">
        <f t="array" ref="BH190">bdRateExtend($G190:$G195,N190:N195,$Z190:$Z195,AG190:AG195,"None", FALSE,1)</f>
        <v>#VALUE!</v>
      </c>
      <c r="BI190" s="474" t="e" cm="1">
        <f t="array" ref="BI190">bdRateExtend($G190:$G193,O190:O193,$Z190:$Z193,AH190:AH193,"None", FALSE,1)</f>
        <v>#VALUE!</v>
      </c>
      <c r="BJ190" s="475" t="e" cm="1">
        <f t="array" ref="BJ190">bdRateExtend($G190:$G195,O190:O195,$Z190:$Z195,AH190:AH195,"None", FALSE,1)</f>
        <v>#VALUE!</v>
      </c>
      <c r="BK190" s="478" t="e" cm="1">
        <f t="array" ref="BK190">bdRateExtend($G190:$G193,P190:P193,$Z190:$Z193,AI190:AI193)</f>
        <v>#VALUE!</v>
      </c>
      <c r="BL190" s="475" t="e" cm="1">
        <f t="array" ref="BL190">bdRateExtend($G190:$G195,P190:P195,$Z190:$Z195,AI190:AI195)</f>
        <v>#VALUE!</v>
      </c>
      <c r="BM190" s="478" t="e" cm="1">
        <f t="array" ref="BM190">bdRateExtend($G190:$G193,Q190:Q193,$Z190:$Z193,AJ190:AJ193)</f>
        <v>#VALUE!</v>
      </c>
      <c r="BN190" s="475" t="e" cm="1">
        <f t="array" ref="BN190">bdRateExtend($G190:$G195,Q190:Q195,$Z190:$Z195,AJ190:AJ195)</f>
        <v>#VALUE!</v>
      </c>
      <c r="BO190" s="478" t="e" cm="1">
        <f t="array" ref="BO190">bdRateExtend($G190:$G193,R190:R193,$Z190:$Z193,AK190:AK193)</f>
        <v>#VALUE!</v>
      </c>
      <c r="BP190" s="479" t="e" cm="1">
        <f t="array" ref="BP190">bdRateExtend($G190:$G195,R190:R195,$Z190:$Z195,AK190:AK195)</f>
        <v>#VALUE!</v>
      </c>
      <c r="BQ190" s="479" t="e" cm="1">
        <f t="array" ref="BQ190">bdRateExtend($G190:$G195,S190:S195,$Z190:$Z195,AL190:AL195)</f>
        <v>#VALUE!</v>
      </c>
      <c r="BR190" s="479" t="e" cm="1">
        <f t="array" ref="BR190">bdRateExtend($G190:$G195,T190:T195,$Z190:$Z195,AM190:AM195)</f>
        <v>#VALUE!</v>
      </c>
      <c r="BS190" s="479" t="e" cm="1">
        <f t="array" ref="BS190">bdRateExtend($G190:$G195,U190:U195,$Z190:$Z195,AN190:AN195)</f>
        <v>#VALUE!</v>
      </c>
      <c r="BT190" s="576" t="e">
        <f>(Summary!$C$103*BP190+Summary!$C$104*BQ190+Summary!$C$105*BR190)/Summary!$C$106</f>
        <v>#VALUE!</v>
      </c>
      <c r="BU190" s="462" cm="1">
        <f t="array" ref="BU190">testVMAFRange($G190:$G193,N190:N193,$Z190:$Z193,AG190:AG193)</f>
        <v>0</v>
      </c>
      <c r="BV190" s="464" cm="1">
        <f t="array" ref="BV190">testVMAFRange($G190:$G195,N190:N195,$Z190:$Z195,AG190:AG195)</f>
        <v>0</v>
      </c>
      <c r="BW190" s="462" cm="1">
        <f t="array" ref="BW190">testVMAFRange($G190:$G193,O190:O193,$Z190:$Z193,AH190:AH193)</f>
        <v>0</v>
      </c>
      <c r="BX190" s="464" cm="1">
        <f t="array" ref="BX190">testVMAFRange($G190:$G195,O190:O195,$Z190:$Z195,AH190:AH195)</f>
        <v>0</v>
      </c>
    </row>
    <row r="191" spans="1:76" ht="17" customHeight="1" x14ac:dyDescent="0.35">
      <c r="A191" s="516"/>
      <c r="B191" s="483"/>
      <c r="C191" s="520"/>
      <c r="D191" s="490"/>
      <c r="E191" s="493"/>
      <c r="F191" s="138">
        <v>23</v>
      </c>
      <c r="G191" s="139">
        <f>'Anchor-Still'!L189</f>
        <v>0</v>
      </c>
      <c r="H191" s="140">
        <f>'Anchor-Still'!M189</f>
        <v>0</v>
      </c>
      <c r="I191" s="140">
        <f>'Anchor-Still'!N189</f>
        <v>0</v>
      </c>
      <c r="J191" s="140">
        <f>'Anchor-Still'!O189</f>
        <v>0</v>
      </c>
      <c r="K191" s="140">
        <f>(Summary!$C$58*H191+Summary!$C$59*I191+Summary!$C$60*J191)/Summary!$C$61</f>
        <v>0</v>
      </c>
      <c r="L191" s="140">
        <f>'Anchor-Still'!P189</f>
        <v>0</v>
      </c>
      <c r="M191" s="140">
        <f>'Anchor-Still'!Q189</f>
        <v>0</v>
      </c>
      <c r="N191" s="140">
        <f>'Anchor-Still'!R189</f>
        <v>0</v>
      </c>
      <c r="O191" s="140">
        <f>'Anchor-Still'!S189</f>
        <v>0</v>
      </c>
      <c r="P191" s="140">
        <f>'Anchor-Still'!T189</f>
        <v>0</v>
      </c>
      <c r="Q191" s="140">
        <f>'Anchor-Still'!U189</f>
        <v>0</v>
      </c>
      <c r="R191" s="140">
        <f>'Anchor-Still'!V189</f>
        <v>0</v>
      </c>
      <c r="S191" s="140">
        <f>'Anchor-Still'!W189</f>
        <v>0</v>
      </c>
      <c r="T191" s="140">
        <f>'Anchor-Still'!X189</f>
        <v>0</v>
      </c>
      <c r="U191" s="140">
        <f>10*LOG10(1/((Summary!$C$75/10^(R191/10)+Summary!$C$76/10^(S191/10)+Summary!$C$77/10^(T191/10))/Summary!$C$78))</f>
        <v>0</v>
      </c>
      <c r="V191" s="140">
        <f>'Anchor-Still'!Y189</f>
        <v>0</v>
      </c>
      <c r="W191" s="140">
        <f>'Anchor-Still'!Z189</f>
        <v>0</v>
      </c>
      <c r="X191" s="141">
        <f t="shared" si="11"/>
        <v>0</v>
      </c>
      <c r="Y191" s="133"/>
      <c r="Z191" s="139">
        <f>'Test-Still'!L189</f>
        <v>0</v>
      </c>
      <c r="AA191" s="140">
        <f>'Test-Still'!M189</f>
        <v>0</v>
      </c>
      <c r="AB191" s="140">
        <f>'Test-Still'!N189</f>
        <v>0</v>
      </c>
      <c r="AC191" s="140">
        <f>'Test-Still'!O189</f>
        <v>0</v>
      </c>
      <c r="AD191" s="140">
        <f>(Summary!$C$58*AA191+Summary!$C$59*AB191+Summary!$C$60*AC191)/Summary!$C$61</f>
        <v>0</v>
      </c>
      <c r="AE191" s="140">
        <f>'Test-Still'!P189</f>
        <v>0</v>
      </c>
      <c r="AF191" s="140">
        <f>'Test-Still'!Q189</f>
        <v>0</v>
      </c>
      <c r="AG191" s="140">
        <f>'Test-Still'!R189</f>
        <v>0</v>
      </c>
      <c r="AH191" s="140">
        <f>'Test-Still'!S189</f>
        <v>0</v>
      </c>
      <c r="AI191" s="140">
        <f>'Test-Still'!T189</f>
        <v>0</v>
      </c>
      <c r="AJ191" s="140">
        <f>'Test-Still'!U189</f>
        <v>0</v>
      </c>
      <c r="AK191" s="140">
        <f>'Test-Still'!V189</f>
        <v>0</v>
      </c>
      <c r="AL191" s="140">
        <f>'Test-Still'!W189</f>
        <v>0</v>
      </c>
      <c r="AM191" s="140">
        <f>'Test-Still'!X189</f>
        <v>0</v>
      </c>
      <c r="AN191" s="140">
        <f>10*LOG10(1/((Summary!$C$75/10^(AK191/10)+Summary!$C$76/10^(AL191/10)+Summary!$C$77/10^(AM191/10))/Summary!$C$78))</f>
        <v>0</v>
      </c>
      <c r="AO191" s="140">
        <f>'Test-Still'!Y189</f>
        <v>0</v>
      </c>
      <c r="AP191" s="140">
        <f>'Test-Still'!Z189</f>
        <v>0</v>
      </c>
      <c r="AQ191" s="141">
        <f t="shared" si="12"/>
        <v>0</v>
      </c>
      <c r="AR191" s="139" t="e">
        <f t="shared" si="13"/>
        <v>#DIV/0!</v>
      </c>
      <c r="AS191" s="140" t="e">
        <f t="shared" si="14"/>
        <v>#DIV/0!</v>
      </c>
      <c r="AT191" s="136"/>
      <c r="AU191" s="136"/>
      <c r="AV191" s="467"/>
      <c r="AW191" s="468"/>
      <c r="AX191" s="480"/>
      <c r="AY191" s="480"/>
      <c r="AZ191" s="497"/>
      <c r="BA191" s="497"/>
      <c r="BB191" s="480"/>
      <c r="BC191" s="468"/>
      <c r="BD191" s="476"/>
      <c r="BE191" s="468"/>
      <c r="BF191" s="476"/>
      <c r="BG191" s="469"/>
      <c r="BH191" s="476"/>
      <c r="BI191" s="469"/>
      <c r="BJ191" s="476"/>
      <c r="BK191" s="468"/>
      <c r="BL191" s="476"/>
      <c r="BM191" s="468"/>
      <c r="BN191" s="476"/>
      <c r="BO191" s="468"/>
      <c r="BP191" s="480"/>
      <c r="BQ191" s="480"/>
      <c r="BR191" s="480"/>
      <c r="BS191" s="480"/>
      <c r="BT191" s="476"/>
      <c r="BU191" s="463"/>
      <c r="BV191" s="465"/>
      <c r="BW191" s="463"/>
      <c r="BX191" s="465"/>
    </row>
    <row r="192" spans="1:76" ht="17" customHeight="1" x14ac:dyDescent="0.35">
      <c r="A192" s="516"/>
      <c r="B192" s="483"/>
      <c r="C192" s="520"/>
      <c r="D192" s="490"/>
      <c r="E192" s="493"/>
      <c r="F192" s="138">
        <v>31</v>
      </c>
      <c r="G192" s="139">
        <f>'Anchor-Still'!L190</f>
        <v>0</v>
      </c>
      <c r="H192" s="140">
        <f>'Anchor-Still'!M190</f>
        <v>0</v>
      </c>
      <c r="I192" s="140">
        <f>'Anchor-Still'!N190</f>
        <v>0</v>
      </c>
      <c r="J192" s="140">
        <f>'Anchor-Still'!O190</f>
        <v>0</v>
      </c>
      <c r="K192" s="140">
        <f>(Summary!$C$58*H192+Summary!$C$59*I192+Summary!$C$60*J192)/Summary!$C$61</f>
        <v>0</v>
      </c>
      <c r="L192" s="140">
        <f>'Anchor-Still'!P190</f>
        <v>0</v>
      </c>
      <c r="M192" s="140">
        <f>'Anchor-Still'!Q190</f>
        <v>0</v>
      </c>
      <c r="N192" s="140">
        <f>'Anchor-Still'!R190</f>
        <v>0</v>
      </c>
      <c r="O192" s="140">
        <f>'Anchor-Still'!S190</f>
        <v>0</v>
      </c>
      <c r="P192" s="140">
        <f>'Anchor-Still'!T190</f>
        <v>0</v>
      </c>
      <c r="Q192" s="140">
        <f>'Anchor-Still'!U190</f>
        <v>0</v>
      </c>
      <c r="R192" s="140">
        <f>'Anchor-Still'!V190</f>
        <v>0</v>
      </c>
      <c r="S192" s="140">
        <f>'Anchor-Still'!W190</f>
        <v>0</v>
      </c>
      <c r="T192" s="140">
        <f>'Anchor-Still'!X190</f>
        <v>0</v>
      </c>
      <c r="U192" s="140">
        <f>10*LOG10(1/((Summary!$C$75/10^(R192/10)+Summary!$C$76/10^(S192/10)+Summary!$C$77/10^(T192/10))/Summary!$C$78))</f>
        <v>0</v>
      </c>
      <c r="V192" s="140">
        <f>'Anchor-Still'!Y190</f>
        <v>0</v>
      </c>
      <c r="W192" s="140">
        <f>'Anchor-Still'!Z190</f>
        <v>0</v>
      </c>
      <c r="X192" s="141">
        <f t="shared" si="11"/>
        <v>0</v>
      </c>
      <c r="Y192" s="133"/>
      <c r="Z192" s="139">
        <f>'Test-Still'!L190</f>
        <v>0</v>
      </c>
      <c r="AA192" s="140">
        <f>'Test-Still'!M190</f>
        <v>0</v>
      </c>
      <c r="AB192" s="140">
        <f>'Test-Still'!N190</f>
        <v>0</v>
      </c>
      <c r="AC192" s="140">
        <f>'Test-Still'!O190</f>
        <v>0</v>
      </c>
      <c r="AD192" s="140">
        <f>(Summary!$C$58*AA192+Summary!$C$59*AB192+Summary!$C$60*AC192)/Summary!$C$61</f>
        <v>0</v>
      </c>
      <c r="AE192" s="140">
        <f>'Test-Still'!P190</f>
        <v>0</v>
      </c>
      <c r="AF192" s="140">
        <f>'Test-Still'!Q190</f>
        <v>0</v>
      </c>
      <c r="AG192" s="140">
        <f>'Test-Still'!R190</f>
        <v>0</v>
      </c>
      <c r="AH192" s="140">
        <f>'Test-Still'!S190</f>
        <v>0</v>
      </c>
      <c r="AI192" s="140">
        <f>'Test-Still'!T190</f>
        <v>0</v>
      </c>
      <c r="AJ192" s="140">
        <f>'Test-Still'!U190</f>
        <v>0</v>
      </c>
      <c r="AK192" s="140">
        <f>'Test-Still'!V190</f>
        <v>0</v>
      </c>
      <c r="AL192" s="140">
        <f>'Test-Still'!W190</f>
        <v>0</v>
      </c>
      <c r="AM192" s="140">
        <f>'Test-Still'!X190</f>
        <v>0</v>
      </c>
      <c r="AN192" s="140">
        <f>10*LOG10(1/((Summary!$C$75/10^(AK192/10)+Summary!$C$76/10^(AL192/10)+Summary!$C$77/10^(AM192/10))/Summary!$C$78))</f>
        <v>0</v>
      </c>
      <c r="AO192" s="140">
        <f>'Test-Still'!Y190</f>
        <v>0</v>
      </c>
      <c r="AP192" s="140">
        <f>'Test-Still'!Z190</f>
        <v>0</v>
      </c>
      <c r="AQ192" s="141">
        <f t="shared" si="12"/>
        <v>0</v>
      </c>
      <c r="AR192" s="139" t="e">
        <f t="shared" si="13"/>
        <v>#DIV/0!</v>
      </c>
      <c r="AS192" s="140" t="e">
        <f t="shared" si="14"/>
        <v>#DIV/0!</v>
      </c>
      <c r="AT192" s="136"/>
      <c r="AU192" s="136"/>
      <c r="AV192" s="467" t="s">
        <v>122</v>
      </c>
      <c r="AW192" s="468" t="e" cm="1">
        <f t="array" ref="AW192">bdRateExtend($G191:$G194,H191:H194,$Z191:$Z194,AA191:AA194)</f>
        <v>#VALUE!</v>
      </c>
      <c r="AX192" s="480"/>
      <c r="AY192" s="480"/>
      <c r="AZ192" s="497"/>
      <c r="BA192" s="497"/>
      <c r="BB192" s="480"/>
      <c r="BC192" s="468" t="e" cm="1">
        <f t="array" ref="BC192">bdRateExtend($G191:$G194,L191:L194,$Z191:$Z194,AE191:AE194)</f>
        <v>#VALUE!</v>
      </c>
      <c r="BD192" s="476"/>
      <c r="BE192" s="468" t="e" cm="1">
        <f t="array" ref="BE192">bdRateExtend($G191:$G194,M191:M194,$Z191:$Z194,AF191:AF194)</f>
        <v>#VALUE!</v>
      </c>
      <c r="BF192" s="476"/>
      <c r="BG192" s="469" t="e" cm="1">
        <f t="array" ref="BG192">bdRateExtend($G191:$G194,N191:N194,$Z191:$Z194,AG191:AG194,"None", FALSE,1)</f>
        <v>#VALUE!</v>
      </c>
      <c r="BH192" s="476"/>
      <c r="BI192" s="469" t="e" cm="1">
        <f t="array" ref="BI192">bdRateExtend($G191:$G194,O191:O194,$Z191:$Z194,AH191:AH194,"None", FALSE,1)</f>
        <v>#VALUE!</v>
      </c>
      <c r="BJ192" s="476"/>
      <c r="BK192" s="468" t="e" cm="1">
        <f t="array" ref="BK192">bdRateExtend($G191:$G194,P191:P194,$Z191:$Z194,AI191:AI194)</f>
        <v>#VALUE!</v>
      </c>
      <c r="BL192" s="476"/>
      <c r="BM192" s="468" t="e" cm="1">
        <f t="array" ref="BM192">bdRateExtend($G191:$G194,Q191:Q194,$Z191:$Z194,AJ191:AJ194)</f>
        <v>#VALUE!</v>
      </c>
      <c r="BN192" s="476"/>
      <c r="BO192" s="468" t="e" cm="1">
        <f t="array" ref="BO192">bdRateExtend($G191:$G194,R191:R194,$Z191:$Z194,AK191:AK194)</f>
        <v>#VALUE!</v>
      </c>
      <c r="BP192" s="480"/>
      <c r="BQ192" s="480"/>
      <c r="BR192" s="480"/>
      <c r="BS192" s="480"/>
      <c r="BT192" s="476"/>
      <c r="BU192" s="463" cm="1">
        <f t="array" ref="BU192">testVMAFRange($G191:$G194,N191:N194,$Z191:$Z194,AG191:AG194)</f>
        <v>0</v>
      </c>
      <c r="BV192" s="465"/>
      <c r="BW192" s="463" cm="1">
        <f t="array" ref="BW192">testVMAFRange($G191:$G194,O191:O194,$Z191:$Z194,AH191:AH194)</f>
        <v>0</v>
      </c>
      <c r="BX192" s="465"/>
    </row>
    <row r="193" spans="1:76" ht="17" customHeight="1" x14ac:dyDescent="0.35">
      <c r="A193" s="516"/>
      <c r="B193" s="483"/>
      <c r="C193" s="520"/>
      <c r="D193" s="490"/>
      <c r="E193" s="493"/>
      <c r="F193" s="138">
        <v>39</v>
      </c>
      <c r="G193" s="139">
        <f>'Anchor-Still'!L191</f>
        <v>0</v>
      </c>
      <c r="H193" s="140">
        <f>'Anchor-Still'!M191</f>
        <v>0</v>
      </c>
      <c r="I193" s="140">
        <f>'Anchor-Still'!N191</f>
        <v>0</v>
      </c>
      <c r="J193" s="140">
        <f>'Anchor-Still'!O191</f>
        <v>0</v>
      </c>
      <c r="K193" s="140">
        <f>(Summary!$C$58*H193+Summary!$C$59*I193+Summary!$C$60*J193)/Summary!$C$61</f>
        <v>0</v>
      </c>
      <c r="L193" s="140">
        <f>'Anchor-Still'!P191</f>
        <v>0</v>
      </c>
      <c r="M193" s="140">
        <f>'Anchor-Still'!Q191</f>
        <v>0</v>
      </c>
      <c r="N193" s="140">
        <f>'Anchor-Still'!R191</f>
        <v>0</v>
      </c>
      <c r="O193" s="140">
        <f>'Anchor-Still'!S191</f>
        <v>0</v>
      </c>
      <c r="P193" s="140">
        <f>'Anchor-Still'!T191</f>
        <v>0</v>
      </c>
      <c r="Q193" s="140">
        <f>'Anchor-Still'!U191</f>
        <v>0</v>
      </c>
      <c r="R193" s="140">
        <f>'Anchor-Still'!V191</f>
        <v>0</v>
      </c>
      <c r="S193" s="140">
        <f>'Anchor-Still'!W191</f>
        <v>0</v>
      </c>
      <c r="T193" s="140">
        <f>'Anchor-Still'!X191</f>
        <v>0</v>
      </c>
      <c r="U193" s="140">
        <f>10*LOG10(1/((Summary!$C$75/10^(R193/10)+Summary!$C$76/10^(S193/10)+Summary!$C$77/10^(T193/10))/Summary!$C$78))</f>
        <v>0</v>
      </c>
      <c r="V193" s="140">
        <f>'Anchor-Still'!Y191</f>
        <v>0</v>
      </c>
      <c r="W193" s="140">
        <f>'Anchor-Still'!Z191</f>
        <v>0</v>
      </c>
      <c r="X193" s="141">
        <f t="shared" si="11"/>
        <v>0</v>
      </c>
      <c r="Y193" s="133"/>
      <c r="Z193" s="139">
        <f>'Test-Still'!L191</f>
        <v>0</v>
      </c>
      <c r="AA193" s="140">
        <f>'Test-Still'!M191</f>
        <v>0</v>
      </c>
      <c r="AB193" s="140">
        <f>'Test-Still'!N191</f>
        <v>0</v>
      </c>
      <c r="AC193" s="140">
        <f>'Test-Still'!O191</f>
        <v>0</v>
      </c>
      <c r="AD193" s="140">
        <f>(Summary!$C$58*AA193+Summary!$C$59*AB193+Summary!$C$60*AC193)/Summary!$C$61</f>
        <v>0</v>
      </c>
      <c r="AE193" s="140">
        <f>'Test-Still'!P191</f>
        <v>0</v>
      </c>
      <c r="AF193" s="140">
        <f>'Test-Still'!Q191</f>
        <v>0</v>
      </c>
      <c r="AG193" s="140">
        <f>'Test-Still'!R191</f>
        <v>0</v>
      </c>
      <c r="AH193" s="140">
        <f>'Test-Still'!S191</f>
        <v>0</v>
      </c>
      <c r="AI193" s="140">
        <f>'Test-Still'!T191</f>
        <v>0</v>
      </c>
      <c r="AJ193" s="140">
        <f>'Test-Still'!U191</f>
        <v>0</v>
      </c>
      <c r="AK193" s="140">
        <f>'Test-Still'!V191</f>
        <v>0</v>
      </c>
      <c r="AL193" s="140">
        <f>'Test-Still'!W191</f>
        <v>0</v>
      </c>
      <c r="AM193" s="140">
        <f>'Test-Still'!X191</f>
        <v>0</v>
      </c>
      <c r="AN193" s="140">
        <f>10*LOG10(1/((Summary!$C$75/10^(AK193/10)+Summary!$C$76/10^(AL193/10)+Summary!$C$77/10^(AM193/10))/Summary!$C$78))</f>
        <v>0</v>
      </c>
      <c r="AO193" s="140">
        <f>'Test-Still'!Y191</f>
        <v>0</v>
      </c>
      <c r="AP193" s="140">
        <f>'Test-Still'!Z191</f>
        <v>0</v>
      </c>
      <c r="AQ193" s="141">
        <f t="shared" si="12"/>
        <v>0</v>
      </c>
      <c r="AR193" s="139" t="e">
        <f t="shared" si="13"/>
        <v>#DIV/0!</v>
      </c>
      <c r="AS193" s="140" t="e">
        <f t="shared" si="14"/>
        <v>#DIV/0!</v>
      </c>
      <c r="AT193" s="136"/>
      <c r="AU193" s="136"/>
      <c r="AV193" s="467"/>
      <c r="AW193" s="468"/>
      <c r="AX193" s="480"/>
      <c r="AY193" s="480"/>
      <c r="AZ193" s="497"/>
      <c r="BA193" s="497"/>
      <c r="BB193" s="480"/>
      <c r="BC193" s="468"/>
      <c r="BD193" s="476"/>
      <c r="BE193" s="468"/>
      <c r="BF193" s="476"/>
      <c r="BG193" s="469"/>
      <c r="BH193" s="476"/>
      <c r="BI193" s="469"/>
      <c r="BJ193" s="476"/>
      <c r="BK193" s="468"/>
      <c r="BL193" s="476"/>
      <c r="BM193" s="468"/>
      <c r="BN193" s="476"/>
      <c r="BO193" s="468"/>
      <c r="BP193" s="480"/>
      <c r="BQ193" s="480"/>
      <c r="BR193" s="480"/>
      <c r="BS193" s="480"/>
      <c r="BT193" s="476"/>
      <c r="BU193" s="463"/>
      <c r="BV193" s="465"/>
      <c r="BW193" s="463"/>
      <c r="BX193" s="465"/>
    </row>
    <row r="194" spans="1:76" ht="17" customHeight="1" x14ac:dyDescent="0.35">
      <c r="A194" s="516"/>
      <c r="B194" s="483"/>
      <c r="C194" s="520"/>
      <c r="D194" s="490"/>
      <c r="E194" s="493"/>
      <c r="F194" s="138">
        <v>47</v>
      </c>
      <c r="G194" s="139">
        <f>'Anchor-Still'!L192</f>
        <v>0</v>
      </c>
      <c r="H194" s="140">
        <f>'Anchor-Still'!M192</f>
        <v>0</v>
      </c>
      <c r="I194" s="140">
        <f>'Anchor-Still'!N192</f>
        <v>0</v>
      </c>
      <c r="J194" s="140">
        <f>'Anchor-Still'!O192</f>
        <v>0</v>
      </c>
      <c r="K194" s="140">
        <f>(Summary!$C$58*H194+Summary!$C$59*I194+Summary!$C$60*J194)/Summary!$C$61</f>
        <v>0</v>
      </c>
      <c r="L194" s="140">
        <f>'Anchor-Still'!P192</f>
        <v>0</v>
      </c>
      <c r="M194" s="140">
        <f>'Anchor-Still'!Q192</f>
        <v>0</v>
      </c>
      <c r="N194" s="140">
        <f>'Anchor-Still'!R192</f>
        <v>0</v>
      </c>
      <c r="O194" s="140">
        <f>'Anchor-Still'!S192</f>
        <v>0</v>
      </c>
      <c r="P194" s="140">
        <f>'Anchor-Still'!T192</f>
        <v>0</v>
      </c>
      <c r="Q194" s="140">
        <f>'Anchor-Still'!U192</f>
        <v>0</v>
      </c>
      <c r="R194" s="140">
        <f>'Anchor-Still'!V192</f>
        <v>0</v>
      </c>
      <c r="S194" s="140">
        <f>'Anchor-Still'!W192</f>
        <v>0</v>
      </c>
      <c r="T194" s="140">
        <f>'Anchor-Still'!X192</f>
        <v>0</v>
      </c>
      <c r="U194" s="140">
        <f>10*LOG10(1/((Summary!$C$75/10^(R194/10)+Summary!$C$76/10^(S194/10)+Summary!$C$77/10^(T194/10))/Summary!$C$78))</f>
        <v>0</v>
      </c>
      <c r="V194" s="140">
        <f>'Anchor-Still'!Y192</f>
        <v>0</v>
      </c>
      <c r="W194" s="140">
        <f>'Anchor-Still'!Z192</f>
        <v>0</v>
      </c>
      <c r="X194" s="141">
        <f t="shared" si="11"/>
        <v>0</v>
      </c>
      <c r="Y194" s="133"/>
      <c r="Z194" s="139">
        <f>'Test-Still'!L192</f>
        <v>0</v>
      </c>
      <c r="AA194" s="140">
        <f>'Test-Still'!M192</f>
        <v>0</v>
      </c>
      <c r="AB194" s="140">
        <f>'Test-Still'!N192</f>
        <v>0</v>
      </c>
      <c r="AC194" s="140">
        <f>'Test-Still'!O192</f>
        <v>0</v>
      </c>
      <c r="AD194" s="140">
        <f>(Summary!$C$58*AA194+Summary!$C$59*AB194+Summary!$C$60*AC194)/Summary!$C$61</f>
        <v>0</v>
      </c>
      <c r="AE194" s="140">
        <f>'Test-Still'!P192</f>
        <v>0</v>
      </c>
      <c r="AF194" s="140">
        <f>'Test-Still'!Q192</f>
        <v>0</v>
      </c>
      <c r="AG194" s="140">
        <f>'Test-Still'!R192</f>
        <v>0</v>
      </c>
      <c r="AH194" s="140">
        <f>'Test-Still'!S192</f>
        <v>0</v>
      </c>
      <c r="AI194" s="140">
        <f>'Test-Still'!T192</f>
        <v>0</v>
      </c>
      <c r="AJ194" s="140">
        <f>'Test-Still'!U192</f>
        <v>0</v>
      </c>
      <c r="AK194" s="140">
        <f>'Test-Still'!V192</f>
        <v>0</v>
      </c>
      <c r="AL194" s="140">
        <f>'Test-Still'!W192</f>
        <v>0</v>
      </c>
      <c r="AM194" s="140">
        <f>'Test-Still'!X192</f>
        <v>0</v>
      </c>
      <c r="AN194" s="140">
        <f>10*LOG10(1/((Summary!$C$75/10^(AK194/10)+Summary!$C$76/10^(AL194/10)+Summary!$C$77/10^(AM194/10))/Summary!$C$78))</f>
        <v>0</v>
      </c>
      <c r="AO194" s="140">
        <f>'Test-Still'!Y192</f>
        <v>0</v>
      </c>
      <c r="AP194" s="140">
        <f>'Test-Still'!Z192</f>
        <v>0</v>
      </c>
      <c r="AQ194" s="141">
        <f t="shared" si="12"/>
        <v>0</v>
      </c>
      <c r="AR194" s="139" t="e">
        <f t="shared" si="13"/>
        <v>#DIV/0!</v>
      </c>
      <c r="AS194" s="140" t="e">
        <f t="shared" si="14"/>
        <v>#DIV/0!</v>
      </c>
      <c r="AT194" s="136"/>
      <c r="AU194" s="136"/>
      <c r="AV194" s="467" t="s">
        <v>123</v>
      </c>
      <c r="AW194" s="468" t="e" cm="1">
        <f t="array" ref="AW194">bdRateExtend($G192:$G195,H192:H195,$Z192:$Z195,AA192:AA195)</f>
        <v>#VALUE!</v>
      </c>
      <c r="AX194" s="480"/>
      <c r="AY194" s="480"/>
      <c r="AZ194" s="497"/>
      <c r="BA194" s="497"/>
      <c r="BB194" s="480"/>
      <c r="BC194" s="468" t="e" cm="1">
        <f t="array" ref="BC194">bdRateExtend($G192:$G195,L192:L195,$Z192:$Z195,AE192:AE195)</f>
        <v>#VALUE!</v>
      </c>
      <c r="BD194" s="476"/>
      <c r="BE194" s="468" t="e" cm="1">
        <f t="array" ref="BE194">bdRateExtend($G192:$G195,M192:M195,$Z192:$Z195,AF192:AF195)</f>
        <v>#VALUE!</v>
      </c>
      <c r="BF194" s="476"/>
      <c r="BG194" s="469" t="e" cm="1">
        <f t="array" ref="BG194">bdRateExtend($G192:$G195,N192:N195,$Z192:$Z195,AG192:AG195,"None", FALSE,1)</f>
        <v>#VALUE!</v>
      </c>
      <c r="BH194" s="476"/>
      <c r="BI194" s="469" t="e" cm="1">
        <f t="array" ref="BI194">bdRateExtend($G192:$G195,O192:O195,$Z192:$Z195,AH192:AH195,"None", FALSE,1)</f>
        <v>#VALUE!</v>
      </c>
      <c r="BJ194" s="476"/>
      <c r="BK194" s="468" t="e" cm="1">
        <f t="array" ref="BK194">bdRateExtend($G192:$G195,P192:P195,$Z192:$Z195,AI192:AI195)</f>
        <v>#VALUE!</v>
      </c>
      <c r="BL194" s="476"/>
      <c r="BM194" s="468" t="e" cm="1">
        <f t="array" ref="BM194">bdRateExtend($G192:$G195,Q192:Q195,$Z192:$Z195,AJ192:AJ195)</f>
        <v>#VALUE!</v>
      </c>
      <c r="BN194" s="476"/>
      <c r="BO194" s="468" t="e" cm="1">
        <f t="array" ref="BO194">bdRateExtend($G192:$G195,R192:R195,$Z192:$Z195,AK192:AK195)</f>
        <v>#VALUE!</v>
      </c>
      <c r="BP194" s="480"/>
      <c r="BQ194" s="480"/>
      <c r="BR194" s="480"/>
      <c r="BS194" s="480"/>
      <c r="BT194" s="476"/>
      <c r="BU194" s="463" cm="1">
        <f t="array" ref="BU194">testVMAFRange($G192:$G195,N192:N195,$Z192:$Z195,AG192:AG195)</f>
        <v>0</v>
      </c>
      <c r="BV194" s="465"/>
      <c r="BW194" s="463" cm="1">
        <f t="array" ref="BW194">testVMAFRange($G192:$G195,O192:O195,$Z192:$Z195,AH192:AH195)</f>
        <v>0</v>
      </c>
      <c r="BX194" s="465"/>
    </row>
    <row r="195" spans="1:76" ht="17" customHeight="1" thickBot="1" x14ac:dyDescent="0.4">
      <c r="A195" s="516"/>
      <c r="B195" s="518"/>
      <c r="C195" s="521"/>
      <c r="D195" s="522"/>
      <c r="E195" s="523"/>
      <c r="F195" s="144">
        <v>55</v>
      </c>
      <c r="G195" s="145">
        <f>'Anchor-Still'!L193</f>
        <v>0</v>
      </c>
      <c r="H195" s="146">
        <f>'Anchor-Still'!M193</f>
        <v>0</v>
      </c>
      <c r="I195" s="146">
        <f>'Anchor-Still'!N193</f>
        <v>0</v>
      </c>
      <c r="J195" s="146">
        <f>'Anchor-Still'!O193</f>
        <v>0</v>
      </c>
      <c r="K195" s="146">
        <f>(Summary!$C$58*H195+Summary!$C$59*I195+Summary!$C$60*J195)/Summary!$C$61</f>
        <v>0</v>
      </c>
      <c r="L195" s="146">
        <f>'Anchor-Still'!P193</f>
        <v>0</v>
      </c>
      <c r="M195" s="146">
        <f>'Anchor-Still'!Q193</f>
        <v>0</v>
      </c>
      <c r="N195" s="146">
        <f>'Anchor-Still'!R193</f>
        <v>0</v>
      </c>
      <c r="O195" s="146">
        <f>'Anchor-Still'!S193</f>
        <v>0</v>
      </c>
      <c r="P195" s="146">
        <f>'Anchor-Still'!T193</f>
        <v>0</v>
      </c>
      <c r="Q195" s="146">
        <f>'Anchor-Still'!U193</f>
        <v>0</v>
      </c>
      <c r="R195" s="146">
        <f>'Anchor-Still'!V193</f>
        <v>0</v>
      </c>
      <c r="S195" s="146">
        <f>'Anchor-Still'!W193</f>
        <v>0</v>
      </c>
      <c r="T195" s="146">
        <f>'Anchor-Still'!X193</f>
        <v>0</v>
      </c>
      <c r="U195" s="146">
        <f>10*LOG10(1/((Summary!$C$75/10^(R195/10)+Summary!$C$76/10^(S195/10)+Summary!$C$77/10^(T195/10))/Summary!$C$78))</f>
        <v>0</v>
      </c>
      <c r="V195" s="146">
        <f>'Anchor-Still'!Y193</f>
        <v>0</v>
      </c>
      <c r="W195" s="146">
        <f>'Anchor-Still'!Z193</f>
        <v>0</v>
      </c>
      <c r="X195" s="147">
        <f t="shared" si="11"/>
        <v>0</v>
      </c>
      <c r="Y195" s="133"/>
      <c r="Z195" s="145">
        <f>'Test-Still'!L193</f>
        <v>0</v>
      </c>
      <c r="AA195" s="146">
        <f>'Test-Still'!M193</f>
        <v>0</v>
      </c>
      <c r="AB195" s="146">
        <f>'Test-Still'!N193</f>
        <v>0</v>
      </c>
      <c r="AC195" s="146">
        <f>'Test-Still'!O193</f>
        <v>0</v>
      </c>
      <c r="AD195" s="146">
        <f>(Summary!$C$58*AA195+Summary!$C$59*AB195+Summary!$C$60*AC195)/Summary!$C$61</f>
        <v>0</v>
      </c>
      <c r="AE195" s="146">
        <f>'Test-Still'!P193</f>
        <v>0</v>
      </c>
      <c r="AF195" s="146">
        <f>'Test-Still'!Q193</f>
        <v>0</v>
      </c>
      <c r="AG195" s="146">
        <f>'Test-Still'!R193</f>
        <v>0</v>
      </c>
      <c r="AH195" s="146">
        <f>'Test-Still'!S193</f>
        <v>0</v>
      </c>
      <c r="AI195" s="146">
        <f>'Test-Still'!T193</f>
        <v>0</v>
      </c>
      <c r="AJ195" s="146">
        <f>'Test-Still'!U193</f>
        <v>0</v>
      </c>
      <c r="AK195" s="146">
        <f>'Test-Still'!V193</f>
        <v>0</v>
      </c>
      <c r="AL195" s="146">
        <f>'Test-Still'!W193</f>
        <v>0</v>
      </c>
      <c r="AM195" s="146">
        <f>'Test-Still'!X193</f>
        <v>0</v>
      </c>
      <c r="AN195" s="146">
        <f>10*LOG10(1/((Summary!$C$75/10^(AK195/10)+Summary!$C$76/10^(AL195/10)+Summary!$C$77/10^(AM195/10))/Summary!$C$78))</f>
        <v>0</v>
      </c>
      <c r="AO195" s="146">
        <f>'Test-Still'!Y193</f>
        <v>0</v>
      </c>
      <c r="AP195" s="146">
        <f>'Test-Still'!Z193</f>
        <v>0</v>
      </c>
      <c r="AQ195" s="147">
        <f t="shared" si="12"/>
        <v>0</v>
      </c>
      <c r="AR195" s="145" t="e">
        <f t="shared" si="13"/>
        <v>#DIV/0!</v>
      </c>
      <c r="AS195" s="146" t="e">
        <f t="shared" si="14"/>
        <v>#DIV/0!</v>
      </c>
      <c r="AT195" s="136"/>
      <c r="AU195" s="136"/>
      <c r="AV195" s="470"/>
      <c r="AW195" s="471"/>
      <c r="AX195" s="481"/>
      <c r="AY195" s="481"/>
      <c r="AZ195" s="498"/>
      <c r="BA195" s="498"/>
      <c r="BB195" s="481"/>
      <c r="BC195" s="471"/>
      <c r="BD195" s="477"/>
      <c r="BE195" s="471"/>
      <c r="BF195" s="477"/>
      <c r="BG195" s="472"/>
      <c r="BH195" s="477"/>
      <c r="BI195" s="472"/>
      <c r="BJ195" s="477"/>
      <c r="BK195" s="471"/>
      <c r="BL195" s="477"/>
      <c r="BM195" s="471"/>
      <c r="BN195" s="477"/>
      <c r="BO195" s="471"/>
      <c r="BP195" s="481"/>
      <c r="BQ195" s="481"/>
      <c r="BR195" s="481"/>
      <c r="BS195" s="481"/>
      <c r="BT195" s="477"/>
      <c r="BU195" s="473"/>
      <c r="BV195" s="466"/>
      <c r="BW195" s="473"/>
      <c r="BX195" s="466"/>
    </row>
    <row r="196" spans="1:76" ht="17" customHeight="1" x14ac:dyDescent="0.35">
      <c r="A196" s="516"/>
      <c r="B196" s="482" t="s">
        <v>231</v>
      </c>
      <c r="C196" s="519" t="s">
        <v>193</v>
      </c>
      <c r="D196" s="489"/>
      <c r="E196" s="492">
        <v>8</v>
      </c>
      <c r="F196" s="129">
        <v>15</v>
      </c>
      <c r="G196" s="130">
        <f>'Anchor-Still'!L194</f>
        <v>0</v>
      </c>
      <c r="H196" s="131">
        <f>'Anchor-Still'!M194</f>
        <v>0</v>
      </c>
      <c r="I196" s="131">
        <f>'Anchor-Still'!N194</f>
        <v>0</v>
      </c>
      <c r="J196" s="131">
        <f>'Anchor-Still'!O194</f>
        <v>0</v>
      </c>
      <c r="K196" s="131">
        <f>(Summary!$C$58*H196+Summary!$C$59*I196+Summary!$C$60*J196)/Summary!$C$61</f>
        <v>0</v>
      </c>
      <c r="L196" s="131">
        <f>'Anchor-Still'!P194</f>
        <v>0</v>
      </c>
      <c r="M196" s="131">
        <f>'Anchor-Still'!Q194</f>
        <v>0</v>
      </c>
      <c r="N196" s="131">
        <f>'Anchor-Still'!R194</f>
        <v>0</v>
      </c>
      <c r="O196" s="131">
        <f>'Anchor-Still'!S194</f>
        <v>0</v>
      </c>
      <c r="P196" s="131">
        <f>'Anchor-Still'!T194</f>
        <v>0</v>
      </c>
      <c r="Q196" s="131">
        <f>'Anchor-Still'!U194</f>
        <v>0</v>
      </c>
      <c r="R196" s="131">
        <f>'Anchor-Still'!V194</f>
        <v>0</v>
      </c>
      <c r="S196" s="131">
        <f>'Anchor-Still'!W194</f>
        <v>0</v>
      </c>
      <c r="T196" s="131">
        <f>'Anchor-Still'!X194</f>
        <v>0</v>
      </c>
      <c r="U196" s="131">
        <f>10*LOG10(1/((Summary!$C$75/10^(R196/10)+Summary!$C$76/10^(S196/10)+Summary!$C$77/10^(T196/10))/Summary!$C$78))</f>
        <v>0</v>
      </c>
      <c r="V196" s="131">
        <f>'Anchor-Still'!Y194</f>
        <v>0</v>
      </c>
      <c r="W196" s="131">
        <f>'Anchor-Still'!Z194</f>
        <v>0</v>
      </c>
      <c r="X196" s="132">
        <f t="shared" si="11"/>
        <v>0</v>
      </c>
      <c r="Y196" s="133"/>
      <c r="Z196" s="130">
        <f>'Test-Still'!L194</f>
        <v>0</v>
      </c>
      <c r="AA196" s="131">
        <f>'Test-Still'!M194</f>
        <v>0</v>
      </c>
      <c r="AB196" s="131">
        <f>'Test-Still'!N194</f>
        <v>0</v>
      </c>
      <c r="AC196" s="131">
        <f>'Test-Still'!O194</f>
        <v>0</v>
      </c>
      <c r="AD196" s="131">
        <f>(Summary!$C$58*AA196+Summary!$C$59*AB196+Summary!$C$60*AC196)/Summary!$C$61</f>
        <v>0</v>
      </c>
      <c r="AE196" s="131">
        <f>'Test-Still'!P194</f>
        <v>0</v>
      </c>
      <c r="AF196" s="131">
        <f>'Test-Still'!Q194</f>
        <v>0</v>
      </c>
      <c r="AG196" s="131">
        <f>'Test-Still'!R194</f>
        <v>0</v>
      </c>
      <c r="AH196" s="131">
        <f>'Test-Still'!S194</f>
        <v>0</v>
      </c>
      <c r="AI196" s="131">
        <f>'Test-Still'!T194</f>
        <v>0</v>
      </c>
      <c r="AJ196" s="131">
        <f>'Test-Still'!U194</f>
        <v>0</v>
      </c>
      <c r="AK196" s="131">
        <f>'Test-Still'!V194</f>
        <v>0</v>
      </c>
      <c r="AL196" s="131">
        <f>'Test-Still'!W194</f>
        <v>0</v>
      </c>
      <c r="AM196" s="131">
        <f>'Test-Still'!X194</f>
        <v>0</v>
      </c>
      <c r="AN196" s="131">
        <f>10*LOG10(1/((Summary!$C$75/10^(AK196/10)+Summary!$C$76/10^(AL196/10)+Summary!$C$77/10^(AM196/10))/Summary!$C$78))</f>
        <v>0</v>
      </c>
      <c r="AO196" s="131">
        <f>'Test-Still'!Y194</f>
        <v>0</v>
      </c>
      <c r="AP196" s="131">
        <f>'Test-Still'!Z194</f>
        <v>0</v>
      </c>
      <c r="AQ196" s="132">
        <f t="shared" si="12"/>
        <v>0</v>
      </c>
      <c r="AR196" s="130" t="e">
        <f t="shared" si="13"/>
        <v>#DIV/0!</v>
      </c>
      <c r="AS196" s="131" t="e">
        <f t="shared" si="14"/>
        <v>#DIV/0!</v>
      </c>
      <c r="AT196" s="136"/>
      <c r="AU196" s="136"/>
      <c r="AV196" s="495" t="s">
        <v>121</v>
      </c>
      <c r="AW196" s="478" t="e" cm="1">
        <f t="array" ref="AW196">bdRateExtend($G196:$G199,H196:H199,$Z196:$Z199,AA196:AA199)</f>
        <v>#VALUE!</v>
      </c>
      <c r="AX196" s="479" t="e" cm="1">
        <f t="array" ref="AX196">bdRateExtend($G196:$G201,H196:H201,$Z196:$Z201,AA196:AA201)</f>
        <v>#VALUE!</v>
      </c>
      <c r="AY196" s="479" t="e" cm="1">
        <f t="array" ref="AY196">bdRateExtend($G196:$G201,I196:I201,$Z196:$Z201,AB196:AB201)</f>
        <v>#VALUE!</v>
      </c>
      <c r="AZ196" s="496" t="e" cm="1">
        <f t="array" ref="AZ196">bdRateExtend($G196:$G201,J196:J201,$Z196:$Z201,AC196:AC201)</f>
        <v>#VALUE!</v>
      </c>
      <c r="BA196" s="496" t="e" cm="1">
        <f t="array" ref="BA196">bdRateExtend($G196:$G201,K196:K201,$Z196:$Z201,AD196:AD201)</f>
        <v>#VALUE!</v>
      </c>
      <c r="BB196" s="479" t="e">
        <f>(Summary!$C$89*AX196+Summary!$C$90*AY196+Summary!$C$91*AZ196)/Summary!$C$92</f>
        <v>#VALUE!</v>
      </c>
      <c r="BC196" s="478" t="e" cm="1">
        <f t="array" ref="BC196">bdRateExtend($G196:$G199,L196:L199,$Z196:$Z199,AE196:AE199)</f>
        <v>#VALUE!</v>
      </c>
      <c r="BD196" s="475" t="e" cm="1">
        <f t="array" ref="BD196">bdRateExtend($G196:$G201,L196:L201,$Z196:$Z201,AE196:AE201)</f>
        <v>#VALUE!</v>
      </c>
      <c r="BE196" s="478" t="e" cm="1">
        <f t="array" ref="BE196">bdRateExtend($G196:$G199,M196:M199,$Z196:$Z199,AF196:AF199)</f>
        <v>#VALUE!</v>
      </c>
      <c r="BF196" s="475" t="e" cm="1">
        <f t="array" ref="BF196">bdRateExtend($G196:$G201,M196:M201,$Z196:$Z201,AF196:AF201)</f>
        <v>#VALUE!</v>
      </c>
      <c r="BG196" s="474" t="e" cm="1">
        <f t="array" ref="BG196">bdRateExtend($G196:$G199,N196:N199,$Z196:$Z199,AG196:AG199,"None", FALSE,1)</f>
        <v>#VALUE!</v>
      </c>
      <c r="BH196" s="475" t="e" cm="1">
        <f t="array" ref="BH196">bdRateExtend($G196:$G201,N196:N201,$Z196:$Z201,AG196:AG201,"None", FALSE,1)</f>
        <v>#VALUE!</v>
      </c>
      <c r="BI196" s="474" t="e" cm="1">
        <f t="array" ref="BI196">bdRateExtend($G196:$G199,O196:O199,$Z196:$Z199,AH196:AH199,"None", FALSE,1)</f>
        <v>#VALUE!</v>
      </c>
      <c r="BJ196" s="475" t="e" cm="1">
        <f t="array" ref="BJ196">bdRateExtend($G196:$G201,O196:O201,$Z196:$Z201,AH196:AH201,"None", FALSE,1)</f>
        <v>#VALUE!</v>
      </c>
      <c r="BK196" s="478" t="e" cm="1">
        <f t="array" ref="BK196">bdRateExtend($G196:$G199,P196:P199,$Z196:$Z199,AI196:AI199)</f>
        <v>#VALUE!</v>
      </c>
      <c r="BL196" s="475" t="e" cm="1">
        <f t="array" ref="BL196">bdRateExtend($G196:$G201,P196:P201,$Z196:$Z201,AI196:AI201)</f>
        <v>#VALUE!</v>
      </c>
      <c r="BM196" s="478" t="e" cm="1">
        <f t="array" ref="BM196">bdRateExtend($G196:$G199,Q196:Q199,$Z196:$Z199,AJ196:AJ199)</f>
        <v>#VALUE!</v>
      </c>
      <c r="BN196" s="475" t="e" cm="1">
        <f t="array" ref="BN196">bdRateExtend($G196:$G201,Q196:Q201,$Z196:$Z201,AJ196:AJ201)</f>
        <v>#VALUE!</v>
      </c>
      <c r="BO196" s="478" t="e" cm="1">
        <f t="array" ref="BO196">bdRateExtend($G196:$G199,R196:R199,$Z196:$Z199,AK196:AK199)</f>
        <v>#VALUE!</v>
      </c>
      <c r="BP196" s="479" t="e" cm="1">
        <f t="array" ref="BP196">bdRateExtend($G196:$G201,R196:R201,$Z196:$Z201,AK196:AK201)</f>
        <v>#VALUE!</v>
      </c>
      <c r="BQ196" s="479" t="e" cm="1">
        <f t="array" ref="BQ196">bdRateExtend($G196:$G201,S196:S201,$Z196:$Z201,AL196:AL201)</f>
        <v>#VALUE!</v>
      </c>
      <c r="BR196" s="479" t="e" cm="1">
        <f t="array" ref="BR196">bdRateExtend($G196:$G201,T196:T201,$Z196:$Z201,AM196:AM201)</f>
        <v>#VALUE!</v>
      </c>
      <c r="BS196" s="479" t="e" cm="1">
        <f t="array" ref="BS196">bdRateExtend($G196:$G201,U196:U201,$Z196:$Z201,AN196:AN201)</f>
        <v>#VALUE!</v>
      </c>
      <c r="BT196" s="576" t="e">
        <f>(Summary!$C$103*BP196+Summary!$C$104*BQ196+Summary!$C$105*BR196)/Summary!$C$106</f>
        <v>#VALUE!</v>
      </c>
      <c r="BU196" s="462" cm="1">
        <f t="array" ref="BU196">testVMAFRange($G196:$G199,N196:N199,$Z196:$Z199,AG196:AG199)</f>
        <v>0</v>
      </c>
      <c r="BV196" s="464" cm="1">
        <f t="array" ref="BV196">testVMAFRange($G196:$G201,N196:N201,$Z196:$Z201,AG196:AG201)</f>
        <v>0</v>
      </c>
      <c r="BW196" s="462" cm="1">
        <f t="array" ref="BW196">testVMAFRange($G196:$G199,O196:O199,$Z196:$Z199,AH196:AH199)</f>
        <v>0</v>
      </c>
      <c r="BX196" s="464" cm="1">
        <f t="array" ref="BX196">testVMAFRange($G196:$G201,O196:O201,$Z196:$Z201,AH196:AH201)</f>
        <v>0</v>
      </c>
    </row>
    <row r="197" spans="1:76" ht="17" customHeight="1" x14ac:dyDescent="0.35">
      <c r="A197" s="516"/>
      <c r="B197" s="483"/>
      <c r="C197" s="520"/>
      <c r="D197" s="490"/>
      <c r="E197" s="493"/>
      <c r="F197" s="138">
        <v>23</v>
      </c>
      <c r="G197" s="139">
        <f>'Anchor-Still'!L195</f>
        <v>0</v>
      </c>
      <c r="H197" s="140">
        <f>'Anchor-Still'!M195</f>
        <v>0</v>
      </c>
      <c r="I197" s="140">
        <f>'Anchor-Still'!N195</f>
        <v>0</v>
      </c>
      <c r="J197" s="140">
        <f>'Anchor-Still'!O195</f>
        <v>0</v>
      </c>
      <c r="K197" s="140">
        <f>(Summary!$C$58*H197+Summary!$C$59*I197+Summary!$C$60*J197)/Summary!$C$61</f>
        <v>0</v>
      </c>
      <c r="L197" s="140">
        <f>'Anchor-Still'!P195</f>
        <v>0</v>
      </c>
      <c r="M197" s="140">
        <f>'Anchor-Still'!Q195</f>
        <v>0</v>
      </c>
      <c r="N197" s="140">
        <f>'Anchor-Still'!R195</f>
        <v>0</v>
      </c>
      <c r="O197" s="140">
        <f>'Anchor-Still'!S195</f>
        <v>0</v>
      </c>
      <c r="P197" s="140">
        <f>'Anchor-Still'!T195</f>
        <v>0</v>
      </c>
      <c r="Q197" s="140">
        <f>'Anchor-Still'!U195</f>
        <v>0</v>
      </c>
      <c r="R197" s="140">
        <f>'Anchor-Still'!V195</f>
        <v>0</v>
      </c>
      <c r="S197" s="140">
        <f>'Anchor-Still'!W195</f>
        <v>0</v>
      </c>
      <c r="T197" s="140">
        <f>'Anchor-Still'!X195</f>
        <v>0</v>
      </c>
      <c r="U197" s="140">
        <f>10*LOG10(1/((Summary!$C$75/10^(R197/10)+Summary!$C$76/10^(S197/10)+Summary!$C$77/10^(T197/10))/Summary!$C$78))</f>
        <v>0</v>
      </c>
      <c r="V197" s="140">
        <f>'Anchor-Still'!Y195</f>
        <v>0</v>
      </c>
      <c r="W197" s="140">
        <f>'Anchor-Still'!Z195</f>
        <v>0</v>
      </c>
      <c r="X197" s="141">
        <f t="shared" si="11"/>
        <v>0</v>
      </c>
      <c r="Y197" s="133"/>
      <c r="Z197" s="139">
        <f>'Test-Still'!L195</f>
        <v>0</v>
      </c>
      <c r="AA197" s="140">
        <f>'Test-Still'!M195</f>
        <v>0</v>
      </c>
      <c r="AB197" s="140">
        <f>'Test-Still'!N195</f>
        <v>0</v>
      </c>
      <c r="AC197" s="140">
        <f>'Test-Still'!O195</f>
        <v>0</v>
      </c>
      <c r="AD197" s="140">
        <f>(Summary!$C$58*AA197+Summary!$C$59*AB197+Summary!$C$60*AC197)/Summary!$C$61</f>
        <v>0</v>
      </c>
      <c r="AE197" s="140">
        <f>'Test-Still'!P195</f>
        <v>0</v>
      </c>
      <c r="AF197" s="140">
        <f>'Test-Still'!Q195</f>
        <v>0</v>
      </c>
      <c r="AG197" s="140">
        <f>'Test-Still'!R195</f>
        <v>0</v>
      </c>
      <c r="AH197" s="140">
        <f>'Test-Still'!S195</f>
        <v>0</v>
      </c>
      <c r="AI197" s="140">
        <f>'Test-Still'!T195</f>
        <v>0</v>
      </c>
      <c r="AJ197" s="140">
        <f>'Test-Still'!U195</f>
        <v>0</v>
      </c>
      <c r="AK197" s="140">
        <f>'Test-Still'!V195</f>
        <v>0</v>
      </c>
      <c r="AL197" s="140">
        <f>'Test-Still'!W195</f>
        <v>0</v>
      </c>
      <c r="AM197" s="140">
        <f>'Test-Still'!X195</f>
        <v>0</v>
      </c>
      <c r="AN197" s="140">
        <f>10*LOG10(1/((Summary!$C$75/10^(AK197/10)+Summary!$C$76/10^(AL197/10)+Summary!$C$77/10^(AM197/10))/Summary!$C$78))</f>
        <v>0</v>
      </c>
      <c r="AO197" s="140">
        <f>'Test-Still'!Y195</f>
        <v>0</v>
      </c>
      <c r="AP197" s="140">
        <f>'Test-Still'!Z195</f>
        <v>0</v>
      </c>
      <c r="AQ197" s="141">
        <f t="shared" si="12"/>
        <v>0</v>
      </c>
      <c r="AR197" s="139" t="e">
        <f t="shared" si="13"/>
        <v>#DIV/0!</v>
      </c>
      <c r="AS197" s="140" t="e">
        <f t="shared" si="14"/>
        <v>#DIV/0!</v>
      </c>
      <c r="AT197" s="136"/>
      <c r="AU197" s="136"/>
      <c r="AV197" s="467"/>
      <c r="AW197" s="468"/>
      <c r="AX197" s="480"/>
      <c r="AY197" s="480"/>
      <c r="AZ197" s="497"/>
      <c r="BA197" s="497"/>
      <c r="BB197" s="480"/>
      <c r="BC197" s="468"/>
      <c r="BD197" s="476"/>
      <c r="BE197" s="468"/>
      <c r="BF197" s="476"/>
      <c r="BG197" s="469"/>
      <c r="BH197" s="476"/>
      <c r="BI197" s="469"/>
      <c r="BJ197" s="476"/>
      <c r="BK197" s="468"/>
      <c r="BL197" s="476"/>
      <c r="BM197" s="468"/>
      <c r="BN197" s="476"/>
      <c r="BO197" s="468"/>
      <c r="BP197" s="480"/>
      <c r="BQ197" s="480"/>
      <c r="BR197" s="480"/>
      <c r="BS197" s="480"/>
      <c r="BT197" s="476"/>
      <c r="BU197" s="463"/>
      <c r="BV197" s="465"/>
      <c r="BW197" s="463"/>
      <c r="BX197" s="465"/>
    </row>
    <row r="198" spans="1:76" ht="17" customHeight="1" x14ac:dyDescent="0.35">
      <c r="A198" s="516"/>
      <c r="B198" s="483"/>
      <c r="C198" s="520"/>
      <c r="D198" s="490"/>
      <c r="E198" s="493"/>
      <c r="F198" s="138">
        <v>31</v>
      </c>
      <c r="G198" s="139">
        <f>'Anchor-Still'!L196</f>
        <v>0</v>
      </c>
      <c r="H198" s="140">
        <f>'Anchor-Still'!M196</f>
        <v>0</v>
      </c>
      <c r="I198" s="140">
        <f>'Anchor-Still'!N196</f>
        <v>0</v>
      </c>
      <c r="J198" s="140">
        <f>'Anchor-Still'!O196</f>
        <v>0</v>
      </c>
      <c r="K198" s="140">
        <f>(Summary!$C$58*H198+Summary!$C$59*I198+Summary!$C$60*J198)/Summary!$C$61</f>
        <v>0</v>
      </c>
      <c r="L198" s="140">
        <f>'Anchor-Still'!P196</f>
        <v>0</v>
      </c>
      <c r="M198" s="140">
        <f>'Anchor-Still'!Q196</f>
        <v>0</v>
      </c>
      <c r="N198" s="140">
        <f>'Anchor-Still'!R196</f>
        <v>0</v>
      </c>
      <c r="O198" s="140">
        <f>'Anchor-Still'!S196</f>
        <v>0</v>
      </c>
      <c r="P198" s="140">
        <f>'Anchor-Still'!T196</f>
        <v>0</v>
      </c>
      <c r="Q198" s="140">
        <f>'Anchor-Still'!U196</f>
        <v>0</v>
      </c>
      <c r="R198" s="140">
        <f>'Anchor-Still'!V196</f>
        <v>0</v>
      </c>
      <c r="S198" s="140">
        <f>'Anchor-Still'!W196</f>
        <v>0</v>
      </c>
      <c r="T198" s="140">
        <f>'Anchor-Still'!X196</f>
        <v>0</v>
      </c>
      <c r="U198" s="140">
        <f>10*LOG10(1/((Summary!$C$75/10^(R198/10)+Summary!$C$76/10^(S198/10)+Summary!$C$77/10^(T198/10))/Summary!$C$78))</f>
        <v>0</v>
      </c>
      <c r="V198" s="140">
        <f>'Anchor-Still'!Y196</f>
        <v>0</v>
      </c>
      <c r="W198" s="140">
        <f>'Anchor-Still'!Z196</f>
        <v>0</v>
      </c>
      <c r="X198" s="141">
        <f t="shared" si="11"/>
        <v>0</v>
      </c>
      <c r="Y198" s="133"/>
      <c r="Z198" s="139">
        <f>'Test-Still'!L196</f>
        <v>0</v>
      </c>
      <c r="AA198" s="140">
        <f>'Test-Still'!M196</f>
        <v>0</v>
      </c>
      <c r="AB198" s="140">
        <f>'Test-Still'!N196</f>
        <v>0</v>
      </c>
      <c r="AC198" s="140">
        <f>'Test-Still'!O196</f>
        <v>0</v>
      </c>
      <c r="AD198" s="140">
        <f>(Summary!$C$58*AA198+Summary!$C$59*AB198+Summary!$C$60*AC198)/Summary!$C$61</f>
        <v>0</v>
      </c>
      <c r="AE198" s="140">
        <f>'Test-Still'!P196</f>
        <v>0</v>
      </c>
      <c r="AF198" s="140">
        <f>'Test-Still'!Q196</f>
        <v>0</v>
      </c>
      <c r="AG198" s="140">
        <f>'Test-Still'!R196</f>
        <v>0</v>
      </c>
      <c r="AH198" s="140">
        <f>'Test-Still'!S196</f>
        <v>0</v>
      </c>
      <c r="AI198" s="140">
        <f>'Test-Still'!T196</f>
        <v>0</v>
      </c>
      <c r="AJ198" s="140">
        <f>'Test-Still'!U196</f>
        <v>0</v>
      </c>
      <c r="AK198" s="140">
        <f>'Test-Still'!V196</f>
        <v>0</v>
      </c>
      <c r="AL198" s="140">
        <f>'Test-Still'!W196</f>
        <v>0</v>
      </c>
      <c r="AM198" s="140">
        <f>'Test-Still'!X196</f>
        <v>0</v>
      </c>
      <c r="AN198" s="140">
        <f>10*LOG10(1/((Summary!$C$75/10^(AK198/10)+Summary!$C$76/10^(AL198/10)+Summary!$C$77/10^(AM198/10))/Summary!$C$78))</f>
        <v>0</v>
      </c>
      <c r="AO198" s="140">
        <f>'Test-Still'!Y196</f>
        <v>0</v>
      </c>
      <c r="AP198" s="140">
        <f>'Test-Still'!Z196</f>
        <v>0</v>
      </c>
      <c r="AQ198" s="141">
        <f t="shared" si="12"/>
        <v>0</v>
      </c>
      <c r="AR198" s="139" t="e">
        <f t="shared" si="13"/>
        <v>#DIV/0!</v>
      </c>
      <c r="AS198" s="140" t="e">
        <f t="shared" si="14"/>
        <v>#DIV/0!</v>
      </c>
      <c r="AT198" s="136"/>
      <c r="AU198" s="136"/>
      <c r="AV198" s="467" t="s">
        <v>122</v>
      </c>
      <c r="AW198" s="468" t="e" cm="1">
        <f t="array" ref="AW198">bdRateExtend($G197:$G200,H197:H200,$Z197:$Z200,AA197:AA200)</f>
        <v>#VALUE!</v>
      </c>
      <c r="AX198" s="480"/>
      <c r="AY198" s="480"/>
      <c r="AZ198" s="497"/>
      <c r="BA198" s="497"/>
      <c r="BB198" s="480"/>
      <c r="BC198" s="468" t="e" cm="1">
        <f t="array" ref="BC198">bdRateExtend($G197:$G200,L197:L200,$Z197:$Z200,AE197:AE200)</f>
        <v>#VALUE!</v>
      </c>
      <c r="BD198" s="476"/>
      <c r="BE198" s="468" t="e" cm="1">
        <f t="array" ref="BE198">bdRateExtend($G197:$G200,M197:M200,$Z197:$Z200,AF197:AF200)</f>
        <v>#VALUE!</v>
      </c>
      <c r="BF198" s="476"/>
      <c r="BG198" s="469" t="e" cm="1">
        <f t="array" ref="BG198">bdRateExtend($G197:$G200,N197:N200,$Z197:$Z200,AG197:AG200,"None", FALSE,1)</f>
        <v>#VALUE!</v>
      </c>
      <c r="BH198" s="476"/>
      <c r="BI198" s="469" t="e" cm="1">
        <f t="array" ref="BI198">bdRateExtend($G197:$G200,O197:O200,$Z197:$Z200,AH197:AH200,"None", FALSE,1)</f>
        <v>#VALUE!</v>
      </c>
      <c r="BJ198" s="476"/>
      <c r="BK198" s="468" t="e" cm="1">
        <f t="array" ref="BK198">bdRateExtend($G197:$G200,P197:P200,$Z197:$Z200,AI197:AI200)</f>
        <v>#VALUE!</v>
      </c>
      <c r="BL198" s="476"/>
      <c r="BM198" s="468" t="e" cm="1">
        <f t="array" ref="BM198">bdRateExtend($G197:$G200,Q197:Q200,$Z197:$Z200,AJ197:AJ200)</f>
        <v>#VALUE!</v>
      </c>
      <c r="BN198" s="476"/>
      <c r="BO198" s="468" t="e" cm="1">
        <f t="array" ref="BO198">bdRateExtend($G197:$G200,R197:R200,$Z197:$Z200,AK197:AK200)</f>
        <v>#VALUE!</v>
      </c>
      <c r="BP198" s="480"/>
      <c r="BQ198" s="480"/>
      <c r="BR198" s="480"/>
      <c r="BS198" s="480"/>
      <c r="BT198" s="476"/>
      <c r="BU198" s="463" cm="1">
        <f t="array" ref="BU198">testVMAFRange($G197:$G200,N197:N200,$Z197:$Z200,AG197:AG200)</f>
        <v>0</v>
      </c>
      <c r="BV198" s="465"/>
      <c r="BW198" s="463" cm="1">
        <f t="array" ref="BW198">testVMAFRange($G197:$G200,O197:O200,$Z197:$Z200,AH197:AH200)</f>
        <v>0</v>
      </c>
      <c r="BX198" s="465"/>
    </row>
    <row r="199" spans="1:76" ht="17" customHeight="1" x14ac:dyDescent="0.35">
      <c r="A199" s="516"/>
      <c r="B199" s="483"/>
      <c r="C199" s="520"/>
      <c r="D199" s="490"/>
      <c r="E199" s="493"/>
      <c r="F199" s="138">
        <v>39</v>
      </c>
      <c r="G199" s="139">
        <f>'Anchor-Still'!L197</f>
        <v>0</v>
      </c>
      <c r="H199" s="140">
        <f>'Anchor-Still'!M197</f>
        <v>0</v>
      </c>
      <c r="I199" s="140">
        <f>'Anchor-Still'!N197</f>
        <v>0</v>
      </c>
      <c r="J199" s="140">
        <f>'Anchor-Still'!O197</f>
        <v>0</v>
      </c>
      <c r="K199" s="140">
        <f>(Summary!$C$58*H199+Summary!$C$59*I199+Summary!$C$60*J199)/Summary!$C$61</f>
        <v>0</v>
      </c>
      <c r="L199" s="140">
        <f>'Anchor-Still'!P197</f>
        <v>0</v>
      </c>
      <c r="M199" s="140">
        <f>'Anchor-Still'!Q197</f>
        <v>0</v>
      </c>
      <c r="N199" s="140">
        <f>'Anchor-Still'!R197</f>
        <v>0</v>
      </c>
      <c r="O199" s="140">
        <f>'Anchor-Still'!S197</f>
        <v>0</v>
      </c>
      <c r="P199" s="140">
        <f>'Anchor-Still'!T197</f>
        <v>0</v>
      </c>
      <c r="Q199" s="140">
        <f>'Anchor-Still'!U197</f>
        <v>0</v>
      </c>
      <c r="R199" s="140">
        <f>'Anchor-Still'!V197</f>
        <v>0</v>
      </c>
      <c r="S199" s="140">
        <f>'Anchor-Still'!W197</f>
        <v>0</v>
      </c>
      <c r="T199" s="140">
        <f>'Anchor-Still'!X197</f>
        <v>0</v>
      </c>
      <c r="U199" s="140">
        <f>10*LOG10(1/((Summary!$C$75/10^(R199/10)+Summary!$C$76/10^(S199/10)+Summary!$C$77/10^(T199/10))/Summary!$C$78))</f>
        <v>0</v>
      </c>
      <c r="V199" s="140">
        <f>'Anchor-Still'!Y197</f>
        <v>0</v>
      </c>
      <c r="W199" s="140">
        <f>'Anchor-Still'!Z197</f>
        <v>0</v>
      </c>
      <c r="X199" s="141">
        <f t="shared" si="11"/>
        <v>0</v>
      </c>
      <c r="Y199" s="133"/>
      <c r="Z199" s="139">
        <f>'Test-Still'!L197</f>
        <v>0</v>
      </c>
      <c r="AA199" s="140">
        <f>'Test-Still'!M197</f>
        <v>0</v>
      </c>
      <c r="AB199" s="140">
        <f>'Test-Still'!N197</f>
        <v>0</v>
      </c>
      <c r="AC199" s="140">
        <f>'Test-Still'!O197</f>
        <v>0</v>
      </c>
      <c r="AD199" s="140">
        <f>(Summary!$C$58*AA199+Summary!$C$59*AB199+Summary!$C$60*AC199)/Summary!$C$61</f>
        <v>0</v>
      </c>
      <c r="AE199" s="140">
        <f>'Test-Still'!P197</f>
        <v>0</v>
      </c>
      <c r="AF199" s="140">
        <f>'Test-Still'!Q197</f>
        <v>0</v>
      </c>
      <c r="AG199" s="140">
        <f>'Test-Still'!R197</f>
        <v>0</v>
      </c>
      <c r="AH199" s="140">
        <f>'Test-Still'!S197</f>
        <v>0</v>
      </c>
      <c r="AI199" s="140">
        <f>'Test-Still'!T197</f>
        <v>0</v>
      </c>
      <c r="AJ199" s="140">
        <f>'Test-Still'!U197</f>
        <v>0</v>
      </c>
      <c r="AK199" s="140">
        <f>'Test-Still'!V197</f>
        <v>0</v>
      </c>
      <c r="AL199" s="140">
        <f>'Test-Still'!W197</f>
        <v>0</v>
      </c>
      <c r="AM199" s="140">
        <f>'Test-Still'!X197</f>
        <v>0</v>
      </c>
      <c r="AN199" s="140">
        <f>10*LOG10(1/((Summary!$C$75/10^(AK199/10)+Summary!$C$76/10^(AL199/10)+Summary!$C$77/10^(AM199/10))/Summary!$C$78))</f>
        <v>0</v>
      </c>
      <c r="AO199" s="140">
        <f>'Test-Still'!Y197</f>
        <v>0</v>
      </c>
      <c r="AP199" s="140">
        <f>'Test-Still'!Z197</f>
        <v>0</v>
      </c>
      <c r="AQ199" s="141">
        <f t="shared" si="12"/>
        <v>0</v>
      </c>
      <c r="AR199" s="139" t="e">
        <f t="shared" si="13"/>
        <v>#DIV/0!</v>
      </c>
      <c r="AS199" s="140" t="e">
        <f t="shared" si="14"/>
        <v>#DIV/0!</v>
      </c>
      <c r="AT199" s="136"/>
      <c r="AU199" s="136"/>
      <c r="AV199" s="467"/>
      <c r="AW199" s="468"/>
      <c r="AX199" s="480"/>
      <c r="AY199" s="480"/>
      <c r="AZ199" s="497"/>
      <c r="BA199" s="497"/>
      <c r="BB199" s="480"/>
      <c r="BC199" s="468"/>
      <c r="BD199" s="476"/>
      <c r="BE199" s="468"/>
      <c r="BF199" s="476"/>
      <c r="BG199" s="469"/>
      <c r="BH199" s="476"/>
      <c r="BI199" s="469"/>
      <c r="BJ199" s="476"/>
      <c r="BK199" s="468"/>
      <c r="BL199" s="476"/>
      <c r="BM199" s="468"/>
      <c r="BN199" s="476"/>
      <c r="BO199" s="468"/>
      <c r="BP199" s="480"/>
      <c r="BQ199" s="480"/>
      <c r="BR199" s="480"/>
      <c r="BS199" s="480"/>
      <c r="BT199" s="476"/>
      <c r="BU199" s="463"/>
      <c r="BV199" s="465"/>
      <c r="BW199" s="463"/>
      <c r="BX199" s="465"/>
    </row>
    <row r="200" spans="1:76" ht="17" customHeight="1" x14ac:dyDescent="0.35">
      <c r="A200" s="516"/>
      <c r="B200" s="483"/>
      <c r="C200" s="520"/>
      <c r="D200" s="490"/>
      <c r="E200" s="493"/>
      <c r="F200" s="138">
        <v>47</v>
      </c>
      <c r="G200" s="139">
        <f>'Anchor-Still'!L198</f>
        <v>0</v>
      </c>
      <c r="H200" s="140">
        <f>'Anchor-Still'!M198</f>
        <v>0</v>
      </c>
      <c r="I200" s="140">
        <f>'Anchor-Still'!N198</f>
        <v>0</v>
      </c>
      <c r="J200" s="140">
        <f>'Anchor-Still'!O198</f>
        <v>0</v>
      </c>
      <c r="K200" s="140">
        <f>(Summary!$C$58*H200+Summary!$C$59*I200+Summary!$C$60*J200)/Summary!$C$61</f>
        <v>0</v>
      </c>
      <c r="L200" s="140">
        <f>'Anchor-Still'!P198</f>
        <v>0</v>
      </c>
      <c r="M200" s="140">
        <f>'Anchor-Still'!Q198</f>
        <v>0</v>
      </c>
      <c r="N200" s="140">
        <f>'Anchor-Still'!R198</f>
        <v>0</v>
      </c>
      <c r="O200" s="140">
        <f>'Anchor-Still'!S198</f>
        <v>0</v>
      </c>
      <c r="P200" s="140">
        <f>'Anchor-Still'!T198</f>
        <v>0</v>
      </c>
      <c r="Q200" s="140">
        <f>'Anchor-Still'!U198</f>
        <v>0</v>
      </c>
      <c r="R200" s="140">
        <f>'Anchor-Still'!V198</f>
        <v>0</v>
      </c>
      <c r="S200" s="140">
        <f>'Anchor-Still'!W198</f>
        <v>0</v>
      </c>
      <c r="T200" s="140">
        <f>'Anchor-Still'!X198</f>
        <v>0</v>
      </c>
      <c r="U200" s="140">
        <f>10*LOG10(1/((Summary!$C$75/10^(R200/10)+Summary!$C$76/10^(S200/10)+Summary!$C$77/10^(T200/10))/Summary!$C$78))</f>
        <v>0</v>
      </c>
      <c r="V200" s="140">
        <f>'Anchor-Still'!Y198</f>
        <v>0</v>
      </c>
      <c r="W200" s="140">
        <f>'Anchor-Still'!Z198</f>
        <v>0</v>
      </c>
      <c r="X200" s="141">
        <f t="shared" si="11"/>
        <v>0</v>
      </c>
      <c r="Y200" s="133"/>
      <c r="Z200" s="139">
        <f>'Test-Still'!L198</f>
        <v>0</v>
      </c>
      <c r="AA200" s="140">
        <f>'Test-Still'!M198</f>
        <v>0</v>
      </c>
      <c r="AB200" s="140">
        <f>'Test-Still'!N198</f>
        <v>0</v>
      </c>
      <c r="AC200" s="140">
        <f>'Test-Still'!O198</f>
        <v>0</v>
      </c>
      <c r="AD200" s="140">
        <f>(Summary!$C$58*AA200+Summary!$C$59*AB200+Summary!$C$60*AC200)/Summary!$C$61</f>
        <v>0</v>
      </c>
      <c r="AE200" s="140">
        <f>'Test-Still'!P198</f>
        <v>0</v>
      </c>
      <c r="AF200" s="140">
        <f>'Test-Still'!Q198</f>
        <v>0</v>
      </c>
      <c r="AG200" s="140">
        <f>'Test-Still'!R198</f>
        <v>0</v>
      </c>
      <c r="AH200" s="140">
        <f>'Test-Still'!S198</f>
        <v>0</v>
      </c>
      <c r="AI200" s="140">
        <f>'Test-Still'!T198</f>
        <v>0</v>
      </c>
      <c r="AJ200" s="140">
        <f>'Test-Still'!U198</f>
        <v>0</v>
      </c>
      <c r="AK200" s="140">
        <f>'Test-Still'!V198</f>
        <v>0</v>
      </c>
      <c r="AL200" s="140">
        <f>'Test-Still'!W198</f>
        <v>0</v>
      </c>
      <c r="AM200" s="140">
        <f>'Test-Still'!X198</f>
        <v>0</v>
      </c>
      <c r="AN200" s="140">
        <f>10*LOG10(1/((Summary!$C$75/10^(AK200/10)+Summary!$C$76/10^(AL200/10)+Summary!$C$77/10^(AM200/10))/Summary!$C$78))</f>
        <v>0</v>
      </c>
      <c r="AO200" s="140">
        <f>'Test-Still'!Y198</f>
        <v>0</v>
      </c>
      <c r="AP200" s="140">
        <f>'Test-Still'!Z198</f>
        <v>0</v>
      </c>
      <c r="AQ200" s="141">
        <f t="shared" si="12"/>
        <v>0</v>
      </c>
      <c r="AR200" s="139" t="e">
        <f t="shared" si="13"/>
        <v>#DIV/0!</v>
      </c>
      <c r="AS200" s="140" t="e">
        <f t="shared" si="14"/>
        <v>#DIV/0!</v>
      </c>
      <c r="AT200" s="136"/>
      <c r="AU200" s="136"/>
      <c r="AV200" s="467" t="s">
        <v>123</v>
      </c>
      <c r="AW200" s="468" t="e" cm="1">
        <f t="array" ref="AW200">bdRateExtend($G198:$G201,H198:H201,$Z198:$Z201,AA198:AA201)</f>
        <v>#VALUE!</v>
      </c>
      <c r="AX200" s="480"/>
      <c r="AY200" s="480"/>
      <c r="AZ200" s="497"/>
      <c r="BA200" s="497"/>
      <c r="BB200" s="480"/>
      <c r="BC200" s="468" t="e" cm="1">
        <f t="array" ref="BC200">bdRateExtend($G198:$G201,L198:L201,$Z198:$Z201,AE198:AE201)</f>
        <v>#VALUE!</v>
      </c>
      <c r="BD200" s="476"/>
      <c r="BE200" s="468" t="e" cm="1">
        <f t="array" ref="BE200">bdRateExtend($G198:$G201,M198:M201,$Z198:$Z201,AF198:AF201)</f>
        <v>#VALUE!</v>
      </c>
      <c r="BF200" s="476"/>
      <c r="BG200" s="469" t="e" cm="1">
        <f t="array" ref="BG200">bdRateExtend($G198:$G201,N198:N201,$Z198:$Z201,AG198:AG201,"None", FALSE,1)</f>
        <v>#VALUE!</v>
      </c>
      <c r="BH200" s="476"/>
      <c r="BI200" s="469" t="e" cm="1">
        <f t="array" ref="BI200">bdRateExtend($G198:$G201,O198:O201,$Z198:$Z201,AH198:AH201,"None", FALSE,1)</f>
        <v>#VALUE!</v>
      </c>
      <c r="BJ200" s="476"/>
      <c r="BK200" s="468" t="e" cm="1">
        <f t="array" ref="BK200">bdRateExtend($G198:$G201,P198:P201,$Z198:$Z201,AI198:AI201)</f>
        <v>#VALUE!</v>
      </c>
      <c r="BL200" s="476"/>
      <c r="BM200" s="468" t="e" cm="1">
        <f t="array" ref="BM200">bdRateExtend($G198:$G201,Q198:Q201,$Z198:$Z201,AJ198:AJ201)</f>
        <v>#VALUE!</v>
      </c>
      <c r="BN200" s="476"/>
      <c r="BO200" s="468" t="e" cm="1">
        <f t="array" ref="BO200">bdRateExtend($G198:$G201,R198:R201,$Z198:$Z201,AK198:AK201)</f>
        <v>#VALUE!</v>
      </c>
      <c r="BP200" s="480"/>
      <c r="BQ200" s="480"/>
      <c r="BR200" s="480"/>
      <c r="BS200" s="480"/>
      <c r="BT200" s="476"/>
      <c r="BU200" s="463" cm="1">
        <f t="array" ref="BU200">testVMAFRange($G198:$G201,N198:N201,$Z198:$Z201,AG198:AG201)</f>
        <v>0</v>
      </c>
      <c r="BV200" s="465"/>
      <c r="BW200" s="463" cm="1">
        <f t="array" ref="BW200">testVMAFRange($G198:$G201,O198:O201,$Z198:$Z201,AH198:AH201)</f>
        <v>0</v>
      </c>
      <c r="BX200" s="465"/>
    </row>
    <row r="201" spans="1:76" ht="17" customHeight="1" thickBot="1" x14ac:dyDescent="0.4">
      <c r="A201" s="516"/>
      <c r="B201" s="518"/>
      <c r="C201" s="521"/>
      <c r="D201" s="522"/>
      <c r="E201" s="523"/>
      <c r="F201" s="144">
        <v>55</v>
      </c>
      <c r="G201" s="145">
        <f>'Anchor-Still'!L199</f>
        <v>0</v>
      </c>
      <c r="H201" s="146">
        <f>'Anchor-Still'!M199</f>
        <v>0</v>
      </c>
      <c r="I201" s="146">
        <f>'Anchor-Still'!N199</f>
        <v>0</v>
      </c>
      <c r="J201" s="146">
        <f>'Anchor-Still'!O199</f>
        <v>0</v>
      </c>
      <c r="K201" s="146">
        <f>(Summary!$C$58*H201+Summary!$C$59*I201+Summary!$C$60*J201)/Summary!$C$61</f>
        <v>0</v>
      </c>
      <c r="L201" s="146">
        <f>'Anchor-Still'!P199</f>
        <v>0</v>
      </c>
      <c r="M201" s="146">
        <f>'Anchor-Still'!Q199</f>
        <v>0</v>
      </c>
      <c r="N201" s="146">
        <f>'Anchor-Still'!R199</f>
        <v>0</v>
      </c>
      <c r="O201" s="146">
        <f>'Anchor-Still'!S199</f>
        <v>0</v>
      </c>
      <c r="P201" s="146">
        <f>'Anchor-Still'!T199</f>
        <v>0</v>
      </c>
      <c r="Q201" s="146">
        <f>'Anchor-Still'!U199</f>
        <v>0</v>
      </c>
      <c r="R201" s="146">
        <f>'Anchor-Still'!V199</f>
        <v>0</v>
      </c>
      <c r="S201" s="146">
        <f>'Anchor-Still'!W199</f>
        <v>0</v>
      </c>
      <c r="T201" s="146">
        <f>'Anchor-Still'!X199</f>
        <v>0</v>
      </c>
      <c r="U201" s="146">
        <f>10*LOG10(1/((Summary!$C$75/10^(R201/10)+Summary!$C$76/10^(S201/10)+Summary!$C$77/10^(T201/10))/Summary!$C$78))</f>
        <v>0</v>
      </c>
      <c r="V201" s="146">
        <f>'Anchor-Still'!Y199</f>
        <v>0</v>
      </c>
      <c r="W201" s="146">
        <f>'Anchor-Still'!Z199</f>
        <v>0</v>
      </c>
      <c r="X201" s="147">
        <f t="shared" si="11"/>
        <v>0</v>
      </c>
      <c r="Y201" s="133"/>
      <c r="Z201" s="145">
        <f>'Test-Still'!L199</f>
        <v>0</v>
      </c>
      <c r="AA201" s="146">
        <f>'Test-Still'!M199</f>
        <v>0</v>
      </c>
      <c r="AB201" s="146">
        <f>'Test-Still'!N199</f>
        <v>0</v>
      </c>
      <c r="AC201" s="146">
        <f>'Test-Still'!O199</f>
        <v>0</v>
      </c>
      <c r="AD201" s="146">
        <f>(Summary!$C$58*AA201+Summary!$C$59*AB201+Summary!$C$60*AC201)/Summary!$C$61</f>
        <v>0</v>
      </c>
      <c r="AE201" s="146">
        <f>'Test-Still'!P199</f>
        <v>0</v>
      </c>
      <c r="AF201" s="146">
        <f>'Test-Still'!Q199</f>
        <v>0</v>
      </c>
      <c r="AG201" s="146">
        <f>'Test-Still'!R199</f>
        <v>0</v>
      </c>
      <c r="AH201" s="146">
        <f>'Test-Still'!S199</f>
        <v>0</v>
      </c>
      <c r="AI201" s="146">
        <f>'Test-Still'!T199</f>
        <v>0</v>
      </c>
      <c r="AJ201" s="146">
        <f>'Test-Still'!U199</f>
        <v>0</v>
      </c>
      <c r="AK201" s="146">
        <f>'Test-Still'!V199</f>
        <v>0</v>
      </c>
      <c r="AL201" s="146">
        <f>'Test-Still'!W199</f>
        <v>0</v>
      </c>
      <c r="AM201" s="146">
        <f>'Test-Still'!X199</f>
        <v>0</v>
      </c>
      <c r="AN201" s="146">
        <f>10*LOG10(1/((Summary!$C$75/10^(AK201/10)+Summary!$C$76/10^(AL201/10)+Summary!$C$77/10^(AM201/10))/Summary!$C$78))</f>
        <v>0</v>
      </c>
      <c r="AO201" s="146">
        <f>'Test-Still'!Y199</f>
        <v>0</v>
      </c>
      <c r="AP201" s="146">
        <f>'Test-Still'!Z199</f>
        <v>0</v>
      </c>
      <c r="AQ201" s="147">
        <f t="shared" si="12"/>
        <v>0</v>
      </c>
      <c r="AR201" s="145" t="e">
        <f t="shared" si="13"/>
        <v>#DIV/0!</v>
      </c>
      <c r="AS201" s="146" t="e">
        <f t="shared" si="14"/>
        <v>#DIV/0!</v>
      </c>
      <c r="AT201" s="136"/>
      <c r="AU201" s="136"/>
      <c r="AV201" s="470"/>
      <c r="AW201" s="471"/>
      <c r="AX201" s="481"/>
      <c r="AY201" s="481"/>
      <c r="AZ201" s="498"/>
      <c r="BA201" s="498"/>
      <c r="BB201" s="481"/>
      <c r="BC201" s="471"/>
      <c r="BD201" s="477"/>
      <c r="BE201" s="471"/>
      <c r="BF201" s="477"/>
      <c r="BG201" s="472"/>
      <c r="BH201" s="477"/>
      <c r="BI201" s="472"/>
      <c r="BJ201" s="477"/>
      <c r="BK201" s="471"/>
      <c r="BL201" s="477"/>
      <c r="BM201" s="471"/>
      <c r="BN201" s="477"/>
      <c r="BO201" s="471"/>
      <c r="BP201" s="481"/>
      <c r="BQ201" s="481"/>
      <c r="BR201" s="481"/>
      <c r="BS201" s="481"/>
      <c r="BT201" s="477"/>
      <c r="BU201" s="473"/>
      <c r="BV201" s="466"/>
      <c r="BW201" s="473"/>
      <c r="BX201" s="466"/>
    </row>
    <row r="202" spans="1:76" ht="17" customHeight="1" x14ac:dyDescent="0.35">
      <c r="A202" s="516"/>
      <c r="B202" s="482" t="s">
        <v>232</v>
      </c>
      <c r="C202" s="519" t="s">
        <v>194</v>
      </c>
      <c r="D202" s="489"/>
      <c r="E202" s="492">
        <v>8</v>
      </c>
      <c r="F202" s="129">
        <v>15</v>
      </c>
      <c r="G202" s="130">
        <f>'Anchor-Still'!L200</f>
        <v>0</v>
      </c>
      <c r="H202" s="131">
        <f>'Anchor-Still'!M200</f>
        <v>0</v>
      </c>
      <c r="I202" s="131">
        <f>'Anchor-Still'!N200</f>
        <v>0</v>
      </c>
      <c r="J202" s="131">
        <f>'Anchor-Still'!O200</f>
        <v>0</v>
      </c>
      <c r="K202" s="131">
        <f>(Summary!$C$58*H202+Summary!$C$59*I202+Summary!$C$60*J202)/Summary!$C$61</f>
        <v>0</v>
      </c>
      <c r="L202" s="131">
        <f>'Anchor-Still'!P200</f>
        <v>0</v>
      </c>
      <c r="M202" s="131">
        <f>'Anchor-Still'!Q200</f>
        <v>0</v>
      </c>
      <c r="N202" s="131">
        <f>'Anchor-Still'!R200</f>
        <v>0</v>
      </c>
      <c r="O202" s="131">
        <f>'Anchor-Still'!S200</f>
        <v>0</v>
      </c>
      <c r="P202" s="131">
        <f>'Anchor-Still'!T200</f>
        <v>0</v>
      </c>
      <c r="Q202" s="131">
        <f>'Anchor-Still'!U200</f>
        <v>0</v>
      </c>
      <c r="R202" s="131">
        <f>'Anchor-Still'!V200</f>
        <v>0</v>
      </c>
      <c r="S202" s="131">
        <f>'Anchor-Still'!W200</f>
        <v>0</v>
      </c>
      <c r="T202" s="131">
        <f>'Anchor-Still'!X200</f>
        <v>0</v>
      </c>
      <c r="U202" s="131">
        <f>10*LOG10(1/((Summary!$C$75/10^(R202/10)+Summary!$C$76/10^(S202/10)+Summary!$C$77/10^(T202/10))/Summary!$C$78))</f>
        <v>0</v>
      </c>
      <c r="V202" s="131">
        <f>'Anchor-Still'!Y200</f>
        <v>0</v>
      </c>
      <c r="W202" s="131">
        <f>'Anchor-Still'!Z200</f>
        <v>0</v>
      </c>
      <c r="X202" s="132">
        <f t="shared" ref="X202:X265" si="15">V202/3600</f>
        <v>0</v>
      </c>
      <c r="Y202" s="133"/>
      <c r="Z202" s="130">
        <f>'Test-Still'!L200</f>
        <v>0</v>
      </c>
      <c r="AA202" s="131">
        <f>'Test-Still'!M200</f>
        <v>0</v>
      </c>
      <c r="AB202" s="131">
        <f>'Test-Still'!N200</f>
        <v>0</v>
      </c>
      <c r="AC202" s="131">
        <f>'Test-Still'!O200</f>
        <v>0</v>
      </c>
      <c r="AD202" s="131">
        <f>(Summary!$C$58*AA202+Summary!$C$59*AB202+Summary!$C$60*AC202)/Summary!$C$61</f>
        <v>0</v>
      </c>
      <c r="AE202" s="131">
        <f>'Test-Still'!P200</f>
        <v>0</v>
      </c>
      <c r="AF202" s="131">
        <f>'Test-Still'!Q200</f>
        <v>0</v>
      </c>
      <c r="AG202" s="131">
        <f>'Test-Still'!R200</f>
        <v>0</v>
      </c>
      <c r="AH202" s="131">
        <f>'Test-Still'!S200</f>
        <v>0</v>
      </c>
      <c r="AI202" s="131">
        <f>'Test-Still'!T200</f>
        <v>0</v>
      </c>
      <c r="AJ202" s="131">
        <f>'Test-Still'!U200</f>
        <v>0</v>
      </c>
      <c r="AK202" s="131">
        <f>'Test-Still'!V200</f>
        <v>0</v>
      </c>
      <c r="AL202" s="131">
        <f>'Test-Still'!W200</f>
        <v>0</v>
      </c>
      <c r="AM202" s="131">
        <f>'Test-Still'!X200</f>
        <v>0</v>
      </c>
      <c r="AN202" s="131">
        <f>10*LOG10(1/((Summary!$C$75/10^(AK202/10)+Summary!$C$76/10^(AL202/10)+Summary!$C$77/10^(AM202/10))/Summary!$C$78))</f>
        <v>0</v>
      </c>
      <c r="AO202" s="131">
        <f>'Test-Still'!Y200</f>
        <v>0</v>
      </c>
      <c r="AP202" s="131">
        <f>'Test-Still'!Z200</f>
        <v>0</v>
      </c>
      <c r="AQ202" s="132">
        <f t="shared" ref="AQ202:AQ265" si="16">AO202/3600</f>
        <v>0</v>
      </c>
      <c r="AR202" s="130" t="e">
        <f t="shared" ref="AR202:AR265" si="17">AO202/V202</f>
        <v>#DIV/0!</v>
      </c>
      <c r="AS202" s="131" t="e">
        <f t="shared" ref="AS202:AS265" si="18">AP202/W202</f>
        <v>#DIV/0!</v>
      </c>
      <c r="AT202" s="136"/>
      <c r="AU202" s="136"/>
      <c r="AV202" s="495" t="s">
        <v>121</v>
      </c>
      <c r="AW202" s="478" t="e" cm="1">
        <f t="array" ref="AW202">bdRateExtend($G202:$G205,H202:H205,$Z202:$Z205,AA202:AA205)</f>
        <v>#VALUE!</v>
      </c>
      <c r="AX202" s="479" t="e" cm="1">
        <f t="array" ref="AX202">bdRateExtend($G202:$G207,H202:H207,$Z202:$Z207,AA202:AA207)</f>
        <v>#VALUE!</v>
      </c>
      <c r="AY202" s="479" t="e" cm="1">
        <f t="array" ref="AY202">bdRateExtend($G202:$G207,I202:I207,$Z202:$Z207,AB202:AB207)</f>
        <v>#VALUE!</v>
      </c>
      <c r="AZ202" s="496" t="e" cm="1">
        <f t="array" ref="AZ202">bdRateExtend($G202:$G207,J202:J207,$Z202:$Z207,AC202:AC207)</f>
        <v>#VALUE!</v>
      </c>
      <c r="BA202" s="496" t="e" cm="1">
        <f t="array" ref="BA202">bdRateExtend($G202:$G207,K202:K207,$Z202:$Z207,AD202:AD207)</f>
        <v>#VALUE!</v>
      </c>
      <c r="BB202" s="479" t="e">
        <f>(Summary!$C$89*AX202+Summary!$C$90*AY202+Summary!$C$91*AZ202)/Summary!$C$92</f>
        <v>#VALUE!</v>
      </c>
      <c r="BC202" s="478" t="e" cm="1">
        <f t="array" ref="BC202">bdRateExtend($G202:$G205,L202:L205,$Z202:$Z205,AE202:AE205)</f>
        <v>#VALUE!</v>
      </c>
      <c r="BD202" s="475" t="e" cm="1">
        <f t="array" ref="BD202">bdRateExtend($G202:$G207,L202:L207,$Z202:$Z207,AE202:AE207)</f>
        <v>#VALUE!</v>
      </c>
      <c r="BE202" s="478" t="e" cm="1">
        <f t="array" ref="BE202">bdRateExtend($G202:$G205,M202:M205,$Z202:$Z205,AF202:AF205)</f>
        <v>#VALUE!</v>
      </c>
      <c r="BF202" s="475" t="e" cm="1">
        <f t="array" ref="BF202">bdRateExtend($G202:$G207,M202:M207,$Z202:$Z207,AF202:AF207)</f>
        <v>#VALUE!</v>
      </c>
      <c r="BG202" s="474" t="e" cm="1">
        <f t="array" ref="BG202">bdRateExtend($G202:$G205,N202:N205,$Z202:$Z205,AG202:AG205,"None", FALSE,1)</f>
        <v>#VALUE!</v>
      </c>
      <c r="BH202" s="475" t="e" cm="1">
        <f t="array" ref="BH202">bdRateExtend($G202:$G207,N202:N207,$Z202:$Z207,AG202:AG207,"None", FALSE,1)</f>
        <v>#VALUE!</v>
      </c>
      <c r="BI202" s="474" t="e" cm="1">
        <f t="array" ref="BI202">bdRateExtend($G202:$G205,O202:O205,$Z202:$Z205,AH202:AH205,"None", FALSE,1)</f>
        <v>#VALUE!</v>
      </c>
      <c r="BJ202" s="475" t="e" cm="1">
        <f t="array" ref="BJ202">bdRateExtend($G202:$G207,O202:O207,$Z202:$Z207,AH202:AH207,"None", FALSE,1)</f>
        <v>#VALUE!</v>
      </c>
      <c r="BK202" s="478" t="e" cm="1">
        <f t="array" ref="BK202">bdRateExtend($G202:$G205,P202:P205,$Z202:$Z205,AI202:AI205)</f>
        <v>#VALUE!</v>
      </c>
      <c r="BL202" s="475" t="e" cm="1">
        <f t="array" ref="BL202">bdRateExtend($G202:$G207,P202:P207,$Z202:$Z207,AI202:AI207)</f>
        <v>#VALUE!</v>
      </c>
      <c r="BM202" s="478" t="e" cm="1">
        <f t="array" ref="BM202">bdRateExtend($G202:$G205,Q202:Q205,$Z202:$Z205,AJ202:AJ205)</f>
        <v>#VALUE!</v>
      </c>
      <c r="BN202" s="475" t="e" cm="1">
        <f t="array" ref="BN202">bdRateExtend($G202:$G207,Q202:Q207,$Z202:$Z207,AJ202:AJ207)</f>
        <v>#VALUE!</v>
      </c>
      <c r="BO202" s="478" t="e" cm="1">
        <f t="array" ref="BO202">bdRateExtend($G202:$G205,R202:R205,$Z202:$Z205,AK202:AK205)</f>
        <v>#VALUE!</v>
      </c>
      <c r="BP202" s="479" t="e" cm="1">
        <f t="array" ref="BP202">bdRateExtend($G202:$G207,R202:R207,$Z202:$Z207,AK202:AK207)</f>
        <v>#VALUE!</v>
      </c>
      <c r="BQ202" s="479" t="e" cm="1">
        <f t="array" ref="BQ202">bdRateExtend($G202:$G207,S202:S207,$Z202:$Z207,AL202:AL207)</f>
        <v>#VALUE!</v>
      </c>
      <c r="BR202" s="479" t="e" cm="1">
        <f t="array" ref="BR202">bdRateExtend($G202:$G207,T202:T207,$Z202:$Z207,AM202:AM207)</f>
        <v>#VALUE!</v>
      </c>
      <c r="BS202" s="479" t="e" cm="1">
        <f t="array" ref="BS202">bdRateExtend($G202:$G207,U202:U207,$Z202:$Z207,AN202:AN207)</f>
        <v>#VALUE!</v>
      </c>
      <c r="BT202" s="576" t="e">
        <f>(Summary!$C$103*BP202+Summary!$C$104*BQ202+Summary!$C$105*BR202)/Summary!$C$106</f>
        <v>#VALUE!</v>
      </c>
      <c r="BU202" s="462" cm="1">
        <f t="array" ref="BU202">testVMAFRange($G202:$G205,N202:N205,$Z202:$Z205,AG202:AG205)</f>
        <v>0</v>
      </c>
      <c r="BV202" s="464" cm="1">
        <f t="array" ref="BV202">testVMAFRange($G202:$G207,N202:N207,$Z202:$Z207,AG202:AG207)</f>
        <v>0</v>
      </c>
      <c r="BW202" s="462" cm="1">
        <f t="array" ref="BW202">testVMAFRange($G202:$G205,O202:O205,$Z202:$Z205,AH202:AH205)</f>
        <v>0</v>
      </c>
      <c r="BX202" s="464" cm="1">
        <f t="array" ref="BX202">testVMAFRange($G202:$G207,O202:O207,$Z202:$Z207,AH202:AH207)</f>
        <v>0</v>
      </c>
    </row>
    <row r="203" spans="1:76" ht="17" customHeight="1" x14ac:dyDescent="0.35">
      <c r="A203" s="516"/>
      <c r="B203" s="483"/>
      <c r="C203" s="520"/>
      <c r="D203" s="490"/>
      <c r="E203" s="493"/>
      <c r="F203" s="138">
        <v>23</v>
      </c>
      <c r="G203" s="139">
        <f>'Anchor-Still'!L201</f>
        <v>0</v>
      </c>
      <c r="H203" s="140">
        <f>'Anchor-Still'!M201</f>
        <v>0</v>
      </c>
      <c r="I203" s="140">
        <f>'Anchor-Still'!N201</f>
        <v>0</v>
      </c>
      <c r="J203" s="140">
        <f>'Anchor-Still'!O201</f>
        <v>0</v>
      </c>
      <c r="K203" s="140">
        <f>(Summary!$C$58*H203+Summary!$C$59*I203+Summary!$C$60*J203)/Summary!$C$61</f>
        <v>0</v>
      </c>
      <c r="L203" s="140">
        <f>'Anchor-Still'!P201</f>
        <v>0</v>
      </c>
      <c r="M203" s="140">
        <f>'Anchor-Still'!Q201</f>
        <v>0</v>
      </c>
      <c r="N203" s="140">
        <f>'Anchor-Still'!R201</f>
        <v>0</v>
      </c>
      <c r="O203" s="140">
        <f>'Anchor-Still'!S201</f>
        <v>0</v>
      </c>
      <c r="P203" s="140">
        <f>'Anchor-Still'!T201</f>
        <v>0</v>
      </c>
      <c r="Q203" s="140">
        <f>'Anchor-Still'!U201</f>
        <v>0</v>
      </c>
      <c r="R203" s="140">
        <f>'Anchor-Still'!V201</f>
        <v>0</v>
      </c>
      <c r="S203" s="140">
        <f>'Anchor-Still'!W201</f>
        <v>0</v>
      </c>
      <c r="T203" s="140">
        <f>'Anchor-Still'!X201</f>
        <v>0</v>
      </c>
      <c r="U203" s="140">
        <f>10*LOG10(1/((Summary!$C$75/10^(R203/10)+Summary!$C$76/10^(S203/10)+Summary!$C$77/10^(T203/10))/Summary!$C$78))</f>
        <v>0</v>
      </c>
      <c r="V203" s="140">
        <f>'Anchor-Still'!Y201</f>
        <v>0</v>
      </c>
      <c r="W203" s="140">
        <f>'Anchor-Still'!Z201</f>
        <v>0</v>
      </c>
      <c r="X203" s="141">
        <f t="shared" si="15"/>
        <v>0</v>
      </c>
      <c r="Y203" s="133"/>
      <c r="Z203" s="139">
        <f>'Test-Still'!L201</f>
        <v>0</v>
      </c>
      <c r="AA203" s="140">
        <f>'Test-Still'!M201</f>
        <v>0</v>
      </c>
      <c r="AB203" s="140">
        <f>'Test-Still'!N201</f>
        <v>0</v>
      </c>
      <c r="AC203" s="140">
        <f>'Test-Still'!O201</f>
        <v>0</v>
      </c>
      <c r="AD203" s="140">
        <f>(Summary!$C$58*AA203+Summary!$C$59*AB203+Summary!$C$60*AC203)/Summary!$C$61</f>
        <v>0</v>
      </c>
      <c r="AE203" s="140">
        <f>'Test-Still'!P201</f>
        <v>0</v>
      </c>
      <c r="AF203" s="140">
        <f>'Test-Still'!Q201</f>
        <v>0</v>
      </c>
      <c r="AG203" s="140">
        <f>'Test-Still'!R201</f>
        <v>0</v>
      </c>
      <c r="AH203" s="140">
        <f>'Test-Still'!S201</f>
        <v>0</v>
      </c>
      <c r="AI203" s="140">
        <f>'Test-Still'!T201</f>
        <v>0</v>
      </c>
      <c r="AJ203" s="140">
        <f>'Test-Still'!U201</f>
        <v>0</v>
      </c>
      <c r="AK203" s="140">
        <f>'Test-Still'!V201</f>
        <v>0</v>
      </c>
      <c r="AL203" s="140">
        <f>'Test-Still'!W201</f>
        <v>0</v>
      </c>
      <c r="AM203" s="140">
        <f>'Test-Still'!X201</f>
        <v>0</v>
      </c>
      <c r="AN203" s="140">
        <f>10*LOG10(1/((Summary!$C$75/10^(AK203/10)+Summary!$C$76/10^(AL203/10)+Summary!$C$77/10^(AM203/10))/Summary!$C$78))</f>
        <v>0</v>
      </c>
      <c r="AO203" s="140">
        <f>'Test-Still'!Y201</f>
        <v>0</v>
      </c>
      <c r="AP203" s="140">
        <f>'Test-Still'!Z201</f>
        <v>0</v>
      </c>
      <c r="AQ203" s="141">
        <f t="shared" si="16"/>
        <v>0</v>
      </c>
      <c r="AR203" s="139" t="e">
        <f t="shared" si="17"/>
        <v>#DIV/0!</v>
      </c>
      <c r="AS203" s="140" t="e">
        <f t="shared" si="18"/>
        <v>#DIV/0!</v>
      </c>
      <c r="AT203" s="136"/>
      <c r="AU203" s="136"/>
      <c r="AV203" s="467"/>
      <c r="AW203" s="468"/>
      <c r="AX203" s="480"/>
      <c r="AY203" s="480"/>
      <c r="AZ203" s="497"/>
      <c r="BA203" s="497"/>
      <c r="BB203" s="480"/>
      <c r="BC203" s="468"/>
      <c r="BD203" s="476"/>
      <c r="BE203" s="468"/>
      <c r="BF203" s="476"/>
      <c r="BG203" s="469"/>
      <c r="BH203" s="476"/>
      <c r="BI203" s="469"/>
      <c r="BJ203" s="476"/>
      <c r="BK203" s="468"/>
      <c r="BL203" s="476"/>
      <c r="BM203" s="468"/>
      <c r="BN203" s="476"/>
      <c r="BO203" s="468"/>
      <c r="BP203" s="480"/>
      <c r="BQ203" s="480"/>
      <c r="BR203" s="480"/>
      <c r="BS203" s="480"/>
      <c r="BT203" s="476"/>
      <c r="BU203" s="463"/>
      <c r="BV203" s="465"/>
      <c r="BW203" s="463"/>
      <c r="BX203" s="465"/>
    </row>
    <row r="204" spans="1:76" ht="17" customHeight="1" x14ac:dyDescent="0.35">
      <c r="A204" s="516"/>
      <c r="B204" s="483"/>
      <c r="C204" s="520"/>
      <c r="D204" s="490"/>
      <c r="E204" s="493"/>
      <c r="F204" s="138">
        <v>31</v>
      </c>
      <c r="G204" s="139">
        <f>'Anchor-Still'!L202</f>
        <v>0</v>
      </c>
      <c r="H204" s="140">
        <f>'Anchor-Still'!M202</f>
        <v>0</v>
      </c>
      <c r="I204" s="140">
        <f>'Anchor-Still'!N202</f>
        <v>0</v>
      </c>
      <c r="J204" s="140">
        <f>'Anchor-Still'!O202</f>
        <v>0</v>
      </c>
      <c r="K204" s="140">
        <f>(Summary!$C$58*H204+Summary!$C$59*I204+Summary!$C$60*J204)/Summary!$C$61</f>
        <v>0</v>
      </c>
      <c r="L204" s="140">
        <f>'Anchor-Still'!P202</f>
        <v>0</v>
      </c>
      <c r="M204" s="140">
        <f>'Anchor-Still'!Q202</f>
        <v>0</v>
      </c>
      <c r="N204" s="140">
        <f>'Anchor-Still'!R202</f>
        <v>0</v>
      </c>
      <c r="O204" s="140">
        <f>'Anchor-Still'!S202</f>
        <v>0</v>
      </c>
      <c r="P204" s="140">
        <f>'Anchor-Still'!T202</f>
        <v>0</v>
      </c>
      <c r="Q204" s="140">
        <f>'Anchor-Still'!U202</f>
        <v>0</v>
      </c>
      <c r="R204" s="140">
        <f>'Anchor-Still'!V202</f>
        <v>0</v>
      </c>
      <c r="S204" s="140">
        <f>'Anchor-Still'!W202</f>
        <v>0</v>
      </c>
      <c r="T204" s="140">
        <f>'Anchor-Still'!X202</f>
        <v>0</v>
      </c>
      <c r="U204" s="140">
        <f>10*LOG10(1/((Summary!$C$75/10^(R204/10)+Summary!$C$76/10^(S204/10)+Summary!$C$77/10^(T204/10))/Summary!$C$78))</f>
        <v>0</v>
      </c>
      <c r="V204" s="140">
        <f>'Anchor-Still'!Y202</f>
        <v>0</v>
      </c>
      <c r="W204" s="140">
        <f>'Anchor-Still'!Z202</f>
        <v>0</v>
      </c>
      <c r="X204" s="141">
        <f t="shared" si="15"/>
        <v>0</v>
      </c>
      <c r="Y204" s="133"/>
      <c r="Z204" s="139">
        <f>'Test-Still'!L202</f>
        <v>0</v>
      </c>
      <c r="AA204" s="140">
        <f>'Test-Still'!M202</f>
        <v>0</v>
      </c>
      <c r="AB204" s="140">
        <f>'Test-Still'!N202</f>
        <v>0</v>
      </c>
      <c r="AC204" s="140">
        <f>'Test-Still'!O202</f>
        <v>0</v>
      </c>
      <c r="AD204" s="140">
        <f>(Summary!$C$58*AA204+Summary!$C$59*AB204+Summary!$C$60*AC204)/Summary!$C$61</f>
        <v>0</v>
      </c>
      <c r="AE204" s="140">
        <f>'Test-Still'!P202</f>
        <v>0</v>
      </c>
      <c r="AF204" s="140">
        <f>'Test-Still'!Q202</f>
        <v>0</v>
      </c>
      <c r="AG204" s="140">
        <f>'Test-Still'!R202</f>
        <v>0</v>
      </c>
      <c r="AH204" s="140">
        <f>'Test-Still'!S202</f>
        <v>0</v>
      </c>
      <c r="AI204" s="140">
        <f>'Test-Still'!T202</f>
        <v>0</v>
      </c>
      <c r="AJ204" s="140">
        <f>'Test-Still'!U202</f>
        <v>0</v>
      </c>
      <c r="AK204" s="140">
        <f>'Test-Still'!V202</f>
        <v>0</v>
      </c>
      <c r="AL204" s="140">
        <f>'Test-Still'!W202</f>
        <v>0</v>
      </c>
      <c r="AM204" s="140">
        <f>'Test-Still'!X202</f>
        <v>0</v>
      </c>
      <c r="AN204" s="140">
        <f>10*LOG10(1/((Summary!$C$75/10^(AK204/10)+Summary!$C$76/10^(AL204/10)+Summary!$C$77/10^(AM204/10))/Summary!$C$78))</f>
        <v>0</v>
      </c>
      <c r="AO204" s="140">
        <f>'Test-Still'!Y202</f>
        <v>0</v>
      </c>
      <c r="AP204" s="140">
        <f>'Test-Still'!Z202</f>
        <v>0</v>
      </c>
      <c r="AQ204" s="141">
        <f t="shared" si="16"/>
        <v>0</v>
      </c>
      <c r="AR204" s="139" t="e">
        <f t="shared" si="17"/>
        <v>#DIV/0!</v>
      </c>
      <c r="AS204" s="140" t="e">
        <f t="shared" si="18"/>
        <v>#DIV/0!</v>
      </c>
      <c r="AT204" s="136"/>
      <c r="AU204" s="136"/>
      <c r="AV204" s="467" t="s">
        <v>122</v>
      </c>
      <c r="AW204" s="468" t="e" cm="1">
        <f t="array" ref="AW204">bdRateExtend($G203:$G206,H203:H206,$Z203:$Z206,AA203:AA206)</f>
        <v>#VALUE!</v>
      </c>
      <c r="AX204" s="480"/>
      <c r="AY204" s="480"/>
      <c r="AZ204" s="497"/>
      <c r="BA204" s="497"/>
      <c r="BB204" s="480"/>
      <c r="BC204" s="468" t="e" cm="1">
        <f t="array" ref="BC204">bdRateExtend($G203:$G206,L203:L206,$Z203:$Z206,AE203:AE206)</f>
        <v>#VALUE!</v>
      </c>
      <c r="BD204" s="476"/>
      <c r="BE204" s="468" t="e" cm="1">
        <f t="array" ref="BE204">bdRateExtend($G203:$G206,M203:M206,$Z203:$Z206,AF203:AF206)</f>
        <v>#VALUE!</v>
      </c>
      <c r="BF204" s="476"/>
      <c r="BG204" s="469" t="e" cm="1">
        <f t="array" ref="BG204">bdRateExtend($G203:$G206,N203:N206,$Z203:$Z206,AG203:AG206,"None", FALSE,1)</f>
        <v>#VALUE!</v>
      </c>
      <c r="BH204" s="476"/>
      <c r="BI204" s="469" t="e" cm="1">
        <f t="array" ref="BI204">bdRateExtend($G203:$G206,O203:O206,$Z203:$Z206,AH203:AH206,"None", FALSE,1)</f>
        <v>#VALUE!</v>
      </c>
      <c r="BJ204" s="476"/>
      <c r="BK204" s="468" t="e" cm="1">
        <f t="array" ref="BK204">bdRateExtend($G203:$G206,P203:P206,$Z203:$Z206,AI203:AI206)</f>
        <v>#VALUE!</v>
      </c>
      <c r="BL204" s="476"/>
      <c r="BM204" s="468" t="e" cm="1">
        <f t="array" ref="BM204">bdRateExtend($G203:$G206,Q203:Q206,$Z203:$Z206,AJ203:AJ206)</f>
        <v>#VALUE!</v>
      </c>
      <c r="BN204" s="476"/>
      <c r="BO204" s="468" t="e" cm="1">
        <f t="array" ref="BO204">bdRateExtend($G203:$G206,R203:R206,$Z203:$Z206,AK203:AK206)</f>
        <v>#VALUE!</v>
      </c>
      <c r="BP204" s="480"/>
      <c r="BQ204" s="480"/>
      <c r="BR204" s="480"/>
      <c r="BS204" s="480"/>
      <c r="BT204" s="476"/>
      <c r="BU204" s="463" cm="1">
        <f t="array" ref="BU204">testVMAFRange($G203:$G206,N203:N206,$Z203:$Z206,AG203:AG206)</f>
        <v>0</v>
      </c>
      <c r="BV204" s="465"/>
      <c r="BW204" s="463" cm="1">
        <f t="array" ref="BW204">testVMAFRange($G203:$G206,O203:O206,$Z203:$Z206,AH203:AH206)</f>
        <v>0</v>
      </c>
      <c r="BX204" s="465"/>
    </row>
    <row r="205" spans="1:76" ht="17" customHeight="1" x14ac:dyDescent="0.35">
      <c r="A205" s="516"/>
      <c r="B205" s="483"/>
      <c r="C205" s="520"/>
      <c r="D205" s="490"/>
      <c r="E205" s="493"/>
      <c r="F205" s="138">
        <v>39</v>
      </c>
      <c r="G205" s="139">
        <f>'Anchor-Still'!L203</f>
        <v>0</v>
      </c>
      <c r="H205" s="140">
        <f>'Anchor-Still'!M203</f>
        <v>0</v>
      </c>
      <c r="I205" s="140">
        <f>'Anchor-Still'!N203</f>
        <v>0</v>
      </c>
      <c r="J205" s="140">
        <f>'Anchor-Still'!O203</f>
        <v>0</v>
      </c>
      <c r="K205" s="140">
        <f>(Summary!$C$58*H205+Summary!$C$59*I205+Summary!$C$60*J205)/Summary!$C$61</f>
        <v>0</v>
      </c>
      <c r="L205" s="140">
        <f>'Anchor-Still'!P203</f>
        <v>0</v>
      </c>
      <c r="M205" s="140">
        <f>'Anchor-Still'!Q203</f>
        <v>0</v>
      </c>
      <c r="N205" s="140">
        <f>'Anchor-Still'!R203</f>
        <v>0</v>
      </c>
      <c r="O205" s="140">
        <f>'Anchor-Still'!S203</f>
        <v>0</v>
      </c>
      <c r="P205" s="140">
        <f>'Anchor-Still'!T203</f>
        <v>0</v>
      </c>
      <c r="Q205" s="140">
        <f>'Anchor-Still'!U203</f>
        <v>0</v>
      </c>
      <c r="R205" s="140">
        <f>'Anchor-Still'!V203</f>
        <v>0</v>
      </c>
      <c r="S205" s="140">
        <f>'Anchor-Still'!W203</f>
        <v>0</v>
      </c>
      <c r="T205" s="140">
        <f>'Anchor-Still'!X203</f>
        <v>0</v>
      </c>
      <c r="U205" s="140">
        <f>10*LOG10(1/((Summary!$C$75/10^(R205/10)+Summary!$C$76/10^(S205/10)+Summary!$C$77/10^(T205/10))/Summary!$C$78))</f>
        <v>0</v>
      </c>
      <c r="V205" s="140">
        <f>'Anchor-Still'!Y203</f>
        <v>0</v>
      </c>
      <c r="W205" s="140">
        <f>'Anchor-Still'!Z203</f>
        <v>0</v>
      </c>
      <c r="X205" s="141">
        <f t="shared" si="15"/>
        <v>0</v>
      </c>
      <c r="Y205" s="133"/>
      <c r="Z205" s="139">
        <f>'Test-Still'!L203</f>
        <v>0</v>
      </c>
      <c r="AA205" s="140">
        <f>'Test-Still'!M203</f>
        <v>0</v>
      </c>
      <c r="AB205" s="140">
        <f>'Test-Still'!N203</f>
        <v>0</v>
      </c>
      <c r="AC205" s="140">
        <f>'Test-Still'!O203</f>
        <v>0</v>
      </c>
      <c r="AD205" s="140">
        <f>(Summary!$C$58*AA205+Summary!$C$59*AB205+Summary!$C$60*AC205)/Summary!$C$61</f>
        <v>0</v>
      </c>
      <c r="AE205" s="140">
        <f>'Test-Still'!P203</f>
        <v>0</v>
      </c>
      <c r="AF205" s="140">
        <f>'Test-Still'!Q203</f>
        <v>0</v>
      </c>
      <c r="AG205" s="140">
        <f>'Test-Still'!R203</f>
        <v>0</v>
      </c>
      <c r="AH205" s="140">
        <f>'Test-Still'!S203</f>
        <v>0</v>
      </c>
      <c r="AI205" s="140">
        <f>'Test-Still'!T203</f>
        <v>0</v>
      </c>
      <c r="AJ205" s="140">
        <f>'Test-Still'!U203</f>
        <v>0</v>
      </c>
      <c r="AK205" s="140">
        <f>'Test-Still'!V203</f>
        <v>0</v>
      </c>
      <c r="AL205" s="140">
        <f>'Test-Still'!W203</f>
        <v>0</v>
      </c>
      <c r="AM205" s="140">
        <f>'Test-Still'!X203</f>
        <v>0</v>
      </c>
      <c r="AN205" s="140">
        <f>10*LOG10(1/((Summary!$C$75/10^(AK205/10)+Summary!$C$76/10^(AL205/10)+Summary!$C$77/10^(AM205/10))/Summary!$C$78))</f>
        <v>0</v>
      </c>
      <c r="AO205" s="140">
        <f>'Test-Still'!Y203</f>
        <v>0</v>
      </c>
      <c r="AP205" s="140">
        <f>'Test-Still'!Z203</f>
        <v>0</v>
      </c>
      <c r="AQ205" s="141">
        <f t="shared" si="16"/>
        <v>0</v>
      </c>
      <c r="AR205" s="139" t="e">
        <f t="shared" si="17"/>
        <v>#DIV/0!</v>
      </c>
      <c r="AS205" s="140" t="e">
        <f t="shared" si="18"/>
        <v>#DIV/0!</v>
      </c>
      <c r="AT205" s="136"/>
      <c r="AU205" s="136"/>
      <c r="AV205" s="467"/>
      <c r="AW205" s="468"/>
      <c r="AX205" s="480"/>
      <c r="AY205" s="480"/>
      <c r="AZ205" s="497"/>
      <c r="BA205" s="497"/>
      <c r="BB205" s="480"/>
      <c r="BC205" s="468"/>
      <c r="BD205" s="476"/>
      <c r="BE205" s="468"/>
      <c r="BF205" s="476"/>
      <c r="BG205" s="469"/>
      <c r="BH205" s="476"/>
      <c r="BI205" s="469"/>
      <c r="BJ205" s="476"/>
      <c r="BK205" s="468"/>
      <c r="BL205" s="476"/>
      <c r="BM205" s="468"/>
      <c r="BN205" s="476"/>
      <c r="BO205" s="468"/>
      <c r="BP205" s="480"/>
      <c r="BQ205" s="480"/>
      <c r="BR205" s="480"/>
      <c r="BS205" s="480"/>
      <c r="BT205" s="476"/>
      <c r="BU205" s="463"/>
      <c r="BV205" s="465"/>
      <c r="BW205" s="463"/>
      <c r="BX205" s="465"/>
    </row>
    <row r="206" spans="1:76" ht="17" customHeight="1" x14ac:dyDescent="0.35">
      <c r="A206" s="516"/>
      <c r="B206" s="483"/>
      <c r="C206" s="520"/>
      <c r="D206" s="490"/>
      <c r="E206" s="493"/>
      <c r="F206" s="138">
        <v>47</v>
      </c>
      <c r="G206" s="139">
        <f>'Anchor-Still'!L204</f>
        <v>0</v>
      </c>
      <c r="H206" s="140">
        <f>'Anchor-Still'!M204</f>
        <v>0</v>
      </c>
      <c r="I206" s="140">
        <f>'Anchor-Still'!N204</f>
        <v>0</v>
      </c>
      <c r="J206" s="140">
        <f>'Anchor-Still'!O204</f>
        <v>0</v>
      </c>
      <c r="K206" s="140">
        <f>(Summary!$C$58*H206+Summary!$C$59*I206+Summary!$C$60*J206)/Summary!$C$61</f>
        <v>0</v>
      </c>
      <c r="L206" s="140">
        <f>'Anchor-Still'!P204</f>
        <v>0</v>
      </c>
      <c r="M206" s="140">
        <f>'Anchor-Still'!Q204</f>
        <v>0</v>
      </c>
      <c r="N206" s="140">
        <f>'Anchor-Still'!R204</f>
        <v>0</v>
      </c>
      <c r="O206" s="140">
        <f>'Anchor-Still'!S204</f>
        <v>0</v>
      </c>
      <c r="P206" s="140">
        <f>'Anchor-Still'!T204</f>
        <v>0</v>
      </c>
      <c r="Q206" s="140">
        <f>'Anchor-Still'!U204</f>
        <v>0</v>
      </c>
      <c r="R206" s="140">
        <f>'Anchor-Still'!V204</f>
        <v>0</v>
      </c>
      <c r="S206" s="140">
        <f>'Anchor-Still'!W204</f>
        <v>0</v>
      </c>
      <c r="T206" s="140">
        <f>'Anchor-Still'!X204</f>
        <v>0</v>
      </c>
      <c r="U206" s="140">
        <f>10*LOG10(1/((Summary!$C$75/10^(R206/10)+Summary!$C$76/10^(S206/10)+Summary!$C$77/10^(T206/10))/Summary!$C$78))</f>
        <v>0</v>
      </c>
      <c r="V206" s="140">
        <f>'Anchor-Still'!Y204</f>
        <v>0</v>
      </c>
      <c r="W206" s="140">
        <f>'Anchor-Still'!Z204</f>
        <v>0</v>
      </c>
      <c r="X206" s="141">
        <f t="shared" si="15"/>
        <v>0</v>
      </c>
      <c r="Y206" s="133"/>
      <c r="Z206" s="139">
        <f>'Test-Still'!L204</f>
        <v>0</v>
      </c>
      <c r="AA206" s="140">
        <f>'Test-Still'!M204</f>
        <v>0</v>
      </c>
      <c r="AB206" s="140">
        <f>'Test-Still'!N204</f>
        <v>0</v>
      </c>
      <c r="AC206" s="140">
        <f>'Test-Still'!O204</f>
        <v>0</v>
      </c>
      <c r="AD206" s="140">
        <f>(Summary!$C$58*AA206+Summary!$C$59*AB206+Summary!$C$60*AC206)/Summary!$C$61</f>
        <v>0</v>
      </c>
      <c r="AE206" s="140">
        <f>'Test-Still'!P204</f>
        <v>0</v>
      </c>
      <c r="AF206" s="140">
        <f>'Test-Still'!Q204</f>
        <v>0</v>
      </c>
      <c r="AG206" s="140">
        <f>'Test-Still'!R204</f>
        <v>0</v>
      </c>
      <c r="AH206" s="140">
        <f>'Test-Still'!S204</f>
        <v>0</v>
      </c>
      <c r="AI206" s="140">
        <f>'Test-Still'!T204</f>
        <v>0</v>
      </c>
      <c r="AJ206" s="140">
        <f>'Test-Still'!U204</f>
        <v>0</v>
      </c>
      <c r="AK206" s="140">
        <f>'Test-Still'!V204</f>
        <v>0</v>
      </c>
      <c r="AL206" s="140">
        <f>'Test-Still'!W204</f>
        <v>0</v>
      </c>
      <c r="AM206" s="140">
        <f>'Test-Still'!X204</f>
        <v>0</v>
      </c>
      <c r="AN206" s="140">
        <f>10*LOG10(1/((Summary!$C$75/10^(AK206/10)+Summary!$C$76/10^(AL206/10)+Summary!$C$77/10^(AM206/10))/Summary!$C$78))</f>
        <v>0</v>
      </c>
      <c r="AO206" s="140">
        <f>'Test-Still'!Y204</f>
        <v>0</v>
      </c>
      <c r="AP206" s="140">
        <f>'Test-Still'!Z204</f>
        <v>0</v>
      </c>
      <c r="AQ206" s="141">
        <f t="shared" si="16"/>
        <v>0</v>
      </c>
      <c r="AR206" s="139" t="e">
        <f t="shared" si="17"/>
        <v>#DIV/0!</v>
      </c>
      <c r="AS206" s="140" t="e">
        <f t="shared" si="18"/>
        <v>#DIV/0!</v>
      </c>
      <c r="AT206" s="136"/>
      <c r="AU206" s="136"/>
      <c r="AV206" s="467" t="s">
        <v>123</v>
      </c>
      <c r="AW206" s="468" t="e" cm="1">
        <f t="array" ref="AW206">bdRateExtend($G204:$G207,H204:H207,$Z204:$Z207,AA204:AA207)</f>
        <v>#VALUE!</v>
      </c>
      <c r="AX206" s="480"/>
      <c r="AY206" s="480"/>
      <c r="AZ206" s="497"/>
      <c r="BA206" s="497"/>
      <c r="BB206" s="480"/>
      <c r="BC206" s="468" t="e" cm="1">
        <f t="array" ref="BC206">bdRateExtend($G204:$G207,L204:L207,$Z204:$Z207,AE204:AE207)</f>
        <v>#VALUE!</v>
      </c>
      <c r="BD206" s="476"/>
      <c r="BE206" s="468" t="e" cm="1">
        <f t="array" ref="BE206">bdRateExtend($G204:$G207,M204:M207,$Z204:$Z207,AF204:AF207)</f>
        <v>#VALUE!</v>
      </c>
      <c r="BF206" s="476"/>
      <c r="BG206" s="469" t="e" cm="1">
        <f t="array" ref="BG206">bdRateExtend($G204:$G207,N204:N207,$Z204:$Z207,AG204:AG207,"None", FALSE,1)</f>
        <v>#VALUE!</v>
      </c>
      <c r="BH206" s="476"/>
      <c r="BI206" s="469" t="e" cm="1">
        <f t="array" ref="BI206">bdRateExtend($G204:$G207,O204:O207,$Z204:$Z207,AH204:AH207,"None", FALSE,1)</f>
        <v>#VALUE!</v>
      </c>
      <c r="BJ206" s="476"/>
      <c r="BK206" s="468" t="e" cm="1">
        <f t="array" ref="BK206">bdRateExtend($G204:$G207,P204:P207,$Z204:$Z207,AI204:AI207)</f>
        <v>#VALUE!</v>
      </c>
      <c r="BL206" s="476"/>
      <c r="BM206" s="468" t="e" cm="1">
        <f t="array" ref="BM206">bdRateExtend($G204:$G207,Q204:Q207,$Z204:$Z207,AJ204:AJ207)</f>
        <v>#VALUE!</v>
      </c>
      <c r="BN206" s="476"/>
      <c r="BO206" s="468" t="e" cm="1">
        <f t="array" ref="BO206">bdRateExtend($G204:$G207,R204:R207,$Z204:$Z207,AK204:AK207)</f>
        <v>#VALUE!</v>
      </c>
      <c r="BP206" s="480"/>
      <c r="BQ206" s="480"/>
      <c r="BR206" s="480"/>
      <c r="BS206" s="480"/>
      <c r="BT206" s="476"/>
      <c r="BU206" s="463" cm="1">
        <f t="array" ref="BU206">testVMAFRange($G204:$G207,N204:N207,$Z204:$Z207,AG204:AG207)</f>
        <v>0</v>
      </c>
      <c r="BV206" s="465"/>
      <c r="BW206" s="463" cm="1">
        <f t="array" ref="BW206">testVMAFRange($G204:$G207,O204:O207,$Z204:$Z207,AH204:AH207)</f>
        <v>0</v>
      </c>
      <c r="BX206" s="465"/>
    </row>
    <row r="207" spans="1:76" ht="17" customHeight="1" thickBot="1" x14ac:dyDescent="0.4">
      <c r="A207" s="516"/>
      <c r="B207" s="518"/>
      <c r="C207" s="521"/>
      <c r="D207" s="522"/>
      <c r="E207" s="523"/>
      <c r="F207" s="144">
        <v>55</v>
      </c>
      <c r="G207" s="145">
        <f>'Anchor-Still'!L205</f>
        <v>0</v>
      </c>
      <c r="H207" s="146">
        <f>'Anchor-Still'!M205</f>
        <v>0</v>
      </c>
      <c r="I207" s="146">
        <f>'Anchor-Still'!N205</f>
        <v>0</v>
      </c>
      <c r="J207" s="146">
        <f>'Anchor-Still'!O205</f>
        <v>0</v>
      </c>
      <c r="K207" s="146">
        <f>(Summary!$C$58*H207+Summary!$C$59*I207+Summary!$C$60*J207)/Summary!$C$61</f>
        <v>0</v>
      </c>
      <c r="L207" s="146">
        <f>'Anchor-Still'!P205</f>
        <v>0</v>
      </c>
      <c r="M207" s="146">
        <f>'Anchor-Still'!Q205</f>
        <v>0</v>
      </c>
      <c r="N207" s="146">
        <f>'Anchor-Still'!R205</f>
        <v>0</v>
      </c>
      <c r="O207" s="146">
        <f>'Anchor-Still'!S205</f>
        <v>0</v>
      </c>
      <c r="P207" s="146">
        <f>'Anchor-Still'!T205</f>
        <v>0</v>
      </c>
      <c r="Q207" s="146">
        <f>'Anchor-Still'!U205</f>
        <v>0</v>
      </c>
      <c r="R207" s="146">
        <f>'Anchor-Still'!V205</f>
        <v>0</v>
      </c>
      <c r="S207" s="146">
        <f>'Anchor-Still'!W205</f>
        <v>0</v>
      </c>
      <c r="T207" s="146">
        <f>'Anchor-Still'!X205</f>
        <v>0</v>
      </c>
      <c r="U207" s="146">
        <f>10*LOG10(1/((Summary!$C$75/10^(R207/10)+Summary!$C$76/10^(S207/10)+Summary!$C$77/10^(T207/10))/Summary!$C$78))</f>
        <v>0</v>
      </c>
      <c r="V207" s="146">
        <f>'Anchor-Still'!Y205</f>
        <v>0</v>
      </c>
      <c r="W207" s="146">
        <f>'Anchor-Still'!Z205</f>
        <v>0</v>
      </c>
      <c r="X207" s="147">
        <f t="shared" si="15"/>
        <v>0</v>
      </c>
      <c r="Y207" s="133"/>
      <c r="Z207" s="145">
        <f>'Test-Still'!L205</f>
        <v>0</v>
      </c>
      <c r="AA207" s="146">
        <f>'Test-Still'!M205</f>
        <v>0</v>
      </c>
      <c r="AB207" s="146">
        <f>'Test-Still'!N205</f>
        <v>0</v>
      </c>
      <c r="AC207" s="146">
        <f>'Test-Still'!O205</f>
        <v>0</v>
      </c>
      <c r="AD207" s="146">
        <f>(Summary!$C$58*AA207+Summary!$C$59*AB207+Summary!$C$60*AC207)/Summary!$C$61</f>
        <v>0</v>
      </c>
      <c r="AE207" s="146">
        <f>'Test-Still'!P205</f>
        <v>0</v>
      </c>
      <c r="AF207" s="146">
        <f>'Test-Still'!Q205</f>
        <v>0</v>
      </c>
      <c r="AG207" s="146">
        <f>'Test-Still'!R205</f>
        <v>0</v>
      </c>
      <c r="AH207" s="146">
        <f>'Test-Still'!S205</f>
        <v>0</v>
      </c>
      <c r="AI207" s="146">
        <f>'Test-Still'!T205</f>
        <v>0</v>
      </c>
      <c r="AJ207" s="146">
        <f>'Test-Still'!U205</f>
        <v>0</v>
      </c>
      <c r="AK207" s="146">
        <f>'Test-Still'!V205</f>
        <v>0</v>
      </c>
      <c r="AL207" s="146">
        <f>'Test-Still'!W205</f>
        <v>0</v>
      </c>
      <c r="AM207" s="146">
        <f>'Test-Still'!X205</f>
        <v>0</v>
      </c>
      <c r="AN207" s="146">
        <f>10*LOG10(1/((Summary!$C$75/10^(AK207/10)+Summary!$C$76/10^(AL207/10)+Summary!$C$77/10^(AM207/10))/Summary!$C$78))</f>
        <v>0</v>
      </c>
      <c r="AO207" s="146">
        <f>'Test-Still'!Y205</f>
        <v>0</v>
      </c>
      <c r="AP207" s="146">
        <f>'Test-Still'!Z205</f>
        <v>0</v>
      </c>
      <c r="AQ207" s="147">
        <f t="shared" si="16"/>
        <v>0</v>
      </c>
      <c r="AR207" s="145" t="e">
        <f t="shared" si="17"/>
        <v>#DIV/0!</v>
      </c>
      <c r="AS207" s="146" t="e">
        <f t="shared" si="18"/>
        <v>#DIV/0!</v>
      </c>
      <c r="AT207" s="136"/>
      <c r="AU207" s="136"/>
      <c r="AV207" s="470"/>
      <c r="AW207" s="471"/>
      <c r="AX207" s="481"/>
      <c r="AY207" s="481"/>
      <c r="AZ207" s="498"/>
      <c r="BA207" s="498"/>
      <c r="BB207" s="481"/>
      <c r="BC207" s="471"/>
      <c r="BD207" s="477"/>
      <c r="BE207" s="471"/>
      <c r="BF207" s="477"/>
      <c r="BG207" s="472"/>
      <c r="BH207" s="477"/>
      <c r="BI207" s="472"/>
      <c r="BJ207" s="477"/>
      <c r="BK207" s="471"/>
      <c r="BL207" s="477"/>
      <c r="BM207" s="471"/>
      <c r="BN207" s="477"/>
      <c r="BO207" s="471"/>
      <c r="BP207" s="481"/>
      <c r="BQ207" s="481"/>
      <c r="BR207" s="481"/>
      <c r="BS207" s="481"/>
      <c r="BT207" s="477"/>
      <c r="BU207" s="473"/>
      <c r="BV207" s="466"/>
      <c r="BW207" s="473"/>
      <c r="BX207" s="466"/>
    </row>
    <row r="208" spans="1:76" ht="17" customHeight="1" x14ac:dyDescent="0.35">
      <c r="A208" s="516"/>
      <c r="B208" s="482" t="s">
        <v>233</v>
      </c>
      <c r="C208" s="519" t="s">
        <v>195</v>
      </c>
      <c r="D208" s="489"/>
      <c r="E208" s="492">
        <v>8</v>
      </c>
      <c r="F208" s="129">
        <v>15</v>
      </c>
      <c r="G208" s="130">
        <f>'Anchor-Still'!L206</f>
        <v>0</v>
      </c>
      <c r="H208" s="131">
        <f>'Anchor-Still'!M206</f>
        <v>0</v>
      </c>
      <c r="I208" s="131">
        <f>'Anchor-Still'!N206</f>
        <v>0</v>
      </c>
      <c r="J208" s="131">
        <f>'Anchor-Still'!O206</f>
        <v>0</v>
      </c>
      <c r="K208" s="131">
        <f>(Summary!$C$58*H208+Summary!$C$59*I208+Summary!$C$60*J208)/Summary!$C$61</f>
        <v>0</v>
      </c>
      <c r="L208" s="131">
        <f>'Anchor-Still'!P206</f>
        <v>0</v>
      </c>
      <c r="M208" s="131">
        <f>'Anchor-Still'!Q206</f>
        <v>0</v>
      </c>
      <c r="N208" s="131">
        <f>'Anchor-Still'!R206</f>
        <v>0</v>
      </c>
      <c r="O208" s="131">
        <f>'Anchor-Still'!S206</f>
        <v>0</v>
      </c>
      <c r="P208" s="131">
        <f>'Anchor-Still'!T206</f>
        <v>0</v>
      </c>
      <c r="Q208" s="131">
        <f>'Anchor-Still'!U206</f>
        <v>0</v>
      </c>
      <c r="R208" s="131">
        <f>'Anchor-Still'!V206</f>
        <v>0</v>
      </c>
      <c r="S208" s="131">
        <f>'Anchor-Still'!W206</f>
        <v>0</v>
      </c>
      <c r="T208" s="131">
        <f>'Anchor-Still'!X206</f>
        <v>0</v>
      </c>
      <c r="U208" s="131">
        <f>10*LOG10(1/((Summary!$C$75/10^(R208/10)+Summary!$C$76/10^(S208/10)+Summary!$C$77/10^(T208/10))/Summary!$C$78))</f>
        <v>0</v>
      </c>
      <c r="V208" s="131">
        <f>'Anchor-Still'!Y206</f>
        <v>0</v>
      </c>
      <c r="W208" s="131">
        <f>'Anchor-Still'!Z206</f>
        <v>0</v>
      </c>
      <c r="X208" s="132">
        <f t="shared" si="15"/>
        <v>0</v>
      </c>
      <c r="Y208" s="133"/>
      <c r="Z208" s="130">
        <f>'Test-Still'!L206</f>
        <v>0</v>
      </c>
      <c r="AA208" s="131">
        <f>'Test-Still'!M206</f>
        <v>0</v>
      </c>
      <c r="AB208" s="131">
        <f>'Test-Still'!N206</f>
        <v>0</v>
      </c>
      <c r="AC208" s="131">
        <f>'Test-Still'!O206</f>
        <v>0</v>
      </c>
      <c r="AD208" s="131">
        <f>(Summary!$C$58*AA208+Summary!$C$59*AB208+Summary!$C$60*AC208)/Summary!$C$61</f>
        <v>0</v>
      </c>
      <c r="AE208" s="131">
        <f>'Test-Still'!P206</f>
        <v>0</v>
      </c>
      <c r="AF208" s="131">
        <f>'Test-Still'!Q206</f>
        <v>0</v>
      </c>
      <c r="AG208" s="131">
        <f>'Test-Still'!R206</f>
        <v>0</v>
      </c>
      <c r="AH208" s="131">
        <f>'Test-Still'!S206</f>
        <v>0</v>
      </c>
      <c r="AI208" s="131">
        <f>'Test-Still'!T206</f>
        <v>0</v>
      </c>
      <c r="AJ208" s="131">
        <f>'Test-Still'!U206</f>
        <v>0</v>
      </c>
      <c r="AK208" s="131">
        <f>'Test-Still'!V206</f>
        <v>0</v>
      </c>
      <c r="AL208" s="131">
        <f>'Test-Still'!W206</f>
        <v>0</v>
      </c>
      <c r="AM208" s="131">
        <f>'Test-Still'!X206</f>
        <v>0</v>
      </c>
      <c r="AN208" s="131">
        <f>10*LOG10(1/((Summary!$C$75/10^(AK208/10)+Summary!$C$76/10^(AL208/10)+Summary!$C$77/10^(AM208/10))/Summary!$C$78))</f>
        <v>0</v>
      </c>
      <c r="AO208" s="131">
        <f>'Test-Still'!Y206</f>
        <v>0</v>
      </c>
      <c r="AP208" s="131">
        <f>'Test-Still'!Z206</f>
        <v>0</v>
      </c>
      <c r="AQ208" s="132">
        <f t="shared" si="16"/>
        <v>0</v>
      </c>
      <c r="AR208" s="130" t="e">
        <f t="shared" si="17"/>
        <v>#DIV/0!</v>
      </c>
      <c r="AS208" s="131" t="e">
        <f t="shared" si="18"/>
        <v>#DIV/0!</v>
      </c>
      <c r="AT208" s="136"/>
      <c r="AU208" s="136"/>
      <c r="AV208" s="495" t="s">
        <v>121</v>
      </c>
      <c r="AW208" s="478" t="e" cm="1">
        <f t="array" ref="AW208">bdRateExtend($G208:$G211,H208:H211,$Z208:$Z211,AA208:AA211)</f>
        <v>#VALUE!</v>
      </c>
      <c r="AX208" s="479" t="e" cm="1">
        <f t="array" ref="AX208">bdRateExtend($G208:$G213,H208:H213,$Z208:$Z213,AA208:AA213)</f>
        <v>#VALUE!</v>
      </c>
      <c r="AY208" s="479" t="e" cm="1">
        <f t="array" ref="AY208">bdRateExtend($G208:$G213,I208:I213,$Z208:$Z213,AB208:AB213)</f>
        <v>#VALUE!</v>
      </c>
      <c r="AZ208" s="496" t="e" cm="1">
        <f t="array" ref="AZ208">bdRateExtend($G208:$G213,J208:J213,$Z208:$Z213,AC208:AC213)</f>
        <v>#VALUE!</v>
      </c>
      <c r="BA208" s="496" t="e" cm="1">
        <f t="array" ref="BA208">bdRateExtend($G208:$G213,K208:K213,$Z208:$Z213,AD208:AD213)</f>
        <v>#VALUE!</v>
      </c>
      <c r="BB208" s="479" t="e">
        <f>(Summary!$C$89*AX208+Summary!$C$90*AY208+Summary!$C$91*AZ208)/Summary!$C$92</f>
        <v>#VALUE!</v>
      </c>
      <c r="BC208" s="478" t="e" cm="1">
        <f t="array" ref="BC208">bdRateExtend($G208:$G211,L208:L211,$Z208:$Z211,AE208:AE211)</f>
        <v>#VALUE!</v>
      </c>
      <c r="BD208" s="475" t="e" cm="1">
        <f t="array" ref="BD208">bdRateExtend($G208:$G213,L208:L213,$Z208:$Z213,AE208:AE213)</f>
        <v>#VALUE!</v>
      </c>
      <c r="BE208" s="478" t="e" cm="1">
        <f t="array" ref="BE208">bdRateExtend($G208:$G211,M208:M211,$Z208:$Z211,AF208:AF211)</f>
        <v>#VALUE!</v>
      </c>
      <c r="BF208" s="475" t="e" cm="1">
        <f t="array" ref="BF208">bdRateExtend($G208:$G213,M208:M213,$Z208:$Z213,AF208:AF213)</f>
        <v>#VALUE!</v>
      </c>
      <c r="BG208" s="474" t="e" cm="1">
        <f t="array" ref="BG208">bdRateExtend($G208:$G211,N208:N211,$Z208:$Z211,AG208:AG211,"None", FALSE,1)</f>
        <v>#VALUE!</v>
      </c>
      <c r="BH208" s="475" t="e" cm="1">
        <f t="array" ref="BH208">bdRateExtend($G208:$G213,N208:N213,$Z208:$Z213,AG208:AG213,"None", FALSE,1)</f>
        <v>#VALUE!</v>
      </c>
      <c r="BI208" s="474" t="e" cm="1">
        <f t="array" ref="BI208">bdRateExtend($G208:$G211,O208:O211,$Z208:$Z211,AH208:AH211,"None", FALSE,1)</f>
        <v>#VALUE!</v>
      </c>
      <c r="BJ208" s="475" t="e" cm="1">
        <f t="array" ref="BJ208">bdRateExtend($G208:$G213,O208:O213,$Z208:$Z213,AH208:AH213,"None", FALSE,1)</f>
        <v>#VALUE!</v>
      </c>
      <c r="BK208" s="478" t="e" cm="1">
        <f t="array" ref="BK208">bdRateExtend($G208:$G211,P208:P211,$Z208:$Z211,AI208:AI211)</f>
        <v>#VALUE!</v>
      </c>
      <c r="BL208" s="475" t="e" cm="1">
        <f t="array" ref="BL208">bdRateExtend($G208:$G213,P208:P213,$Z208:$Z213,AI208:AI213)</f>
        <v>#VALUE!</v>
      </c>
      <c r="BM208" s="478" t="e" cm="1">
        <f t="array" ref="BM208">bdRateExtend($G208:$G211,Q208:Q211,$Z208:$Z211,AJ208:AJ211)</f>
        <v>#VALUE!</v>
      </c>
      <c r="BN208" s="475" t="e" cm="1">
        <f t="array" ref="BN208">bdRateExtend($G208:$G213,Q208:Q213,$Z208:$Z213,AJ208:AJ213)</f>
        <v>#VALUE!</v>
      </c>
      <c r="BO208" s="478" t="e" cm="1">
        <f t="array" ref="BO208">bdRateExtend($G208:$G211,R208:R211,$Z208:$Z211,AK208:AK211)</f>
        <v>#VALUE!</v>
      </c>
      <c r="BP208" s="479" t="e" cm="1">
        <f t="array" ref="BP208">bdRateExtend($G208:$G213,R208:R213,$Z208:$Z213,AK208:AK213)</f>
        <v>#VALUE!</v>
      </c>
      <c r="BQ208" s="479" t="e" cm="1">
        <f t="array" ref="BQ208">bdRateExtend($G208:$G213,S208:S213,$Z208:$Z213,AL208:AL213)</f>
        <v>#VALUE!</v>
      </c>
      <c r="BR208" s="479" t="e" cm="1">
        <f t="array" ref="BR208">bdRateExtend($G208:$G213,T208:T213,$Z208:$Z213,AM208:AM213)</f>
        <v>#VALUE!</v>
      </c>
      <c r="BS208" s="479" t="e" cm="1">
        <f t="array" ref="BS208">bdRateExtend($G208:$G213,U208:U213,$Z208:$Z213,AN208:AN213)</f>
        <v>#VALUE!</v>
      </c>
      <c r="BT208" s="576" t="e">
        <f>(Summary!$C$103*BP208+Summary!$C$104*BQ208+Summary!$C$105*BR208)/Summary!$C$106</f>
        <v>#VALUE!</v>
      </c>
      <c r="BU208" s="462" cm="1">
        <f t="array" ref="BU208">testVMAFRange($G208:$G211,N208:N211,$Z208:$Z211,AG208:AG211)</f>
        <v>0</v>
      </c>
      <c r="BV208" s="464" cm="1">
        <f t="array" ref="BV208">testVMAFRange($G208:$G213,N208:N213,$Z208:$Z213,AG208:AG213)</f>
        <v>0</v>
      </c>
      <c r="BW208" s="462" cm="1">
        <f t="array" ref="BW208">testVMAFRange($G208:$G211,O208:O211,$Z208:$Z211,AH208:AH211)</f>
        <v>0</v>
      </c>
      <c r="BX208" s="464" cm="1">
        <f t="array" ref="BX208">testVMAFRange($G208:$G213,O208:O213,$Z208:$Z213,AH208:AH213)</f>
        <v>0</v>
      </c>
    </row>
    <row r="209" spans="1:76" ht="17" customHeight="1" x14ac:dyDescent="0.35">
      <c r="A209" s="516"/>
      <c r="B209" s="483"/>
      <c r="C209" s="520"/>
      <c r="D209" s="490"/>
      <c r="E209" s="493"/>
      <c r="F209" s="138">
        <v>23</v>
      </c>
      <c r="G209" s="139">
        <f>'Anchor-Still'!L207</f>
        <v>0</v>
      </c>
      <c r="H209" s="140">
        <f>'Anchor-Still'!M207</f>
        <v>0</v>
      </c>
      <c r="I209" s="140">
        <f>'Anchor-Still'!N207</f>
        <v>0</v>
      </c>
      <c r="J209" s="140">
        <f>'Anchor-Still'!O207</f>
        <v>0</v>
      </c>
      <c r="K209" s="140">
        <f>(Summary!$C$58*H209+Summary!$C$59*I209+Summary!$C$60*J209)/Summary!$C$61</f>
        <v>0</v>
      </c>
      <c r="L209" s="140">
        <f>'Anchor-Still'!P207</f>
        <v>0</v>
      </c>
      <c r="M209" s="140">
        <f>'Anchor-Still'!Q207</f>
        <v>0</v>
      </c>
      <c r="N209" s="140">
        <f>'Anchor-Still'!R207</f>
        <v>0</v>
      </c>
      <c r="O209" s="140">
        <f>'Anchor-Still'!S207</f>
        <v>0</v>
      </c>
      <c r="P209" s="140">
        <f>'Anchor-Still'!T207</f>
        <v>0</v>
      </c>
      <c r="Q209" s="140">
        <f>'Anchor-Still'!U207</f>
        <v>0</v>
      </c>
      <c r="R209" s="140">
        <f>'Anchor-Still'!V207</f>
        <v>0</v>
      </c>
      <c r="S209" s="140">
        <f>'Anchor-Still'!W207</f>
        <v>0</v>
      </c>
      <c r="T209" s="140">
        <f>'Anchor-Still'!X207</f>
        <v>0</v>
      </c>
      <c r="U209" s="140">
        <f>10*LOG10(1/((Summary!$C$75/10^(R209/10)+Summary!$C$76/10^(S209/10)+Summary!$C$77/10^(T209/10))/Summary!$C$78))</f>
        <v>0</v>
      </c>
      <c r="V209" s="140">
        <f>'Anchor-Still'!Y207</f>
        <v>0</v>
      </c>
      <c r="W209" s="140">
        <f>'Anchor-Still'!Z207</f>
        <v>0</v>
      </c>
      <c r="X209" s="141">
        <f t="shared" si="15"/>
        <v>0</v>
      </c>
      <c r="Y209" s="133"/>
      <c r="Z209" s="139">
        <f>'Test-Still'!L207</f>
        <v>0</v>
      </c>
      <c r="AA209" s="140">
        <f>'Test-Still'!M207</f>
        <v>0</v>
      </c>
      <c r="AB209" s="140">
        <f>'Test-Still'!N207</f>
        <v>0</v>
      </c>
      <c r="AC209" s="140">
        <f>'Test-Still'!O207</f>
        <v>0</v>
      </c>
      <c r="AD209" s="140">
        <f>(Summary!$C$58*AA209+Summary!$C$59*AB209+Summary!$C$60*AC209)/Summary!$C$61</f>
        <v>0</v>
      </c>
      <c r="AE209" s="140">
        <f>'Test-Still'!P207</f>
        <v>0</v>
      </c>
      <c r="AF209" s="140">
        <f>'Test-Still'!Q207</f>
        <v>0</v>
      </c>
      <c r="AG209" s="140">
        <f>'Test-Still'!R207</f>
        <v>0</v>
      </c>
      <c r="AH209" s="140">
        <f>'Test-Still'!S207</f>
        <v>0</v>
      </c>
      <c r="AI209" s="140">
        <f>'Test-Still'!T207</f>
        <v>0</v>
      </c>
      <c r="AJ209" s="140">
        <f>'Test-Still'!U207</f>
        <v>0</v>
      </c>
      <c r="AK209" s="140">
        <f>'Test-Still'!V207</f>
        <v>0</v>
      </c>
      <c r="AL209" s="140">
        <f>'Test-Still'!W207</f>
        <v>0</v>
      </c>
      <c r="AM209" s="140">
        <f>'Test-Still'!X207</f>
        <v>0</v>
      </c>
      <c r="AN209" s="140">
        <f>10*LOG10(1/((Summary!$C$75/10^(AK209/10)+Summary!$C$76/10^(AL209/10)+Summary!$C$77/10^(AM209/10))/Summary!$C$78))</f>
        <v>0</v>
      </c>
      <c r="AO209" s="140">
        <f>'Test-Still'!Y207</f>
        <v>0</v>
      </c>
      <c r="AP209" s="140">
        <f>'Test-Still'!Z207</f>
        <v>0</v>
      </c>
      <c r="AQ209" s="141">
        <f t="shared" si="16"/>
        <v>0</v>
      </c>
      <c r="AR209" s="139" t="e">
        <f t="shared" si="17"/>
        <v>#DIV/0!</v>
      </c>
      <c r="AS209" s="140" t="e">
        <f t="shared" si="18"/>
        <v>#DIV/0!</v>
      </c>
      <c r="AT209" s="136"/>
      <c r="AU209" s="136"/>
      <c r="AV209" s="467"/>
      <c r="AW209" s="468"/>
      <c r="AX209" s="480"/>
      <c r="AY209" s="480"/>
      <c r="AZ209" s="497"/>
      <c r="BA209" s="497"/>
      <c r="BB209" s="480"/>
      <c r="BC209" s="468"/>
      <c r="BD209" s="476"/>
      <c r="BE209" s="468"/>
      <c r="BF209" s="476"/>
      <c r="BG209" s="469"/>
      <c r="BH209" s="476"/>
      <c r="BI209" s="469"/>
      <c r="BJ209" s="476"/>
      <c r="BK209" s="468"/>
      <c r="BL209" s="476"/>
      <c r="BM209" s="468"/>
      <c r="BN209" s="476"/>
      <c r="BO209" s="468"/>
      <c r="BP209" s="480"/>
      <c r="BQ209" s="480"/>
      <c r="BR209" s="480"/>
      <c r="BS209" s="480"/>
      <c r="BT209" s="476"/>
      <c r="BU209" s="463"/>
      <c r="BV209" s="465"/>
      <c r="BW209" s="463"/>
      <c r="BX209" s="465"/>
    </row>
    <row r="210" spans="1:76" ht="17" customHeight="1" x14ac:dyDescent="0.35">
      <c r="A210" s="516"/>
      <c r="B210" s="483"/>
      <c r="C210" s="520"/>
      <c r="D210" s="490"/>
      <c r="E210" s="493"/>
      <c r="F210" s="138">
        <v>31</v>
      </c>
      <c r="G210" s="139">
        <f>'Anchor-Still'!L208</f>
        <v>0</v>
      </c>
      <c r="H210" s="140">
        <f>'Anchor-Still'!M208</f>
        <v>0</v>
      </c>
      <c r="I210" s="140">
        <f>'Anchor-Still'!N208</f>
        <v>0</v>
      </c>
      <c r="J210" s="140">
        <f>'Anchor-Still'!O208</f>
        <v>0</v>
      </c>
      <c r="K210" s="140">
        <f>(Summary!$C$58*H210+Summary!$C$59*I210+Summary!$C$60*J210)/Summary!$C$61</f>
        <v>0</v>
      </c>
      <c r="L210" s="140">
        <f>'Anchor-Still'!P208</f>
        <v>0</v>
      </c>
      <c r="M210" s="140">
        <f>'Anchor-Still'!Q208</f>
        <v>0</v>
      </c>
      <c r="N210" s="140">
        <f>'Anchor-Still'!R208</f>
        <v>0</v>
      </c>
      <c r="O210" s="140">
        <f>'Anchor-Still'!S208</f>
        <v>0</v>
      </c>
      <c r="P210" s="140">
        <f>'Anchor-Still'!T208</f>
        <v>0</v>
      </c>
      <c r="Q210" s="140">
        <f>'Anchor-Still'!U208</f>
        <v>0</v>
      </c>
      <c r="R210" s="140">
        <f>'Anchor-Still'!V208</f>
        <v>0</v>
      </c>
      <c r="S210" s="140">
        <f>'Anchor-Still'!W208</f>
        <v>0</v>
      </c>
      <c r="T210" s="140">
        <f>'Anchor-Still'!X208</f>
        <v>0</v>
      </c>
      <c r="U210" s="140">
        <f>10*LOG10(1/((Summary!$C$75/10^(R210/10)+Summary!$C$76/10^(S210/10)+Summary!$C$77/10^(T210/10))/Summary!$C$78))</f>
        <v>0</v>
      </c>
      <c r="V210" s="140">
        <f>'Anchor-Still'!Y208</f>
        <v>0</v>
      </c>
      <c r="W210" s="140">
        <f>'Anchor-Still'!Z208</f>
        <v>0</v>
      </c>
      <c r="X210" s="141">
        <f t="shared" si="15"/>
        <v>0</v>
      </c>
      <c r="Y210" s="133"/>
      <c r="Z210" s="139">
        <f>'Test-Still'!L208</f>
        <v>0</v>
      </c>
      <c r="AA210" s="140">
        <f>'Test-Still'!M208</f>
        <v>0</v>
      </c>
      <c r="AB210" s="140">
        <f>'Test-Still'!N208</f>
        <v>0</v>
      </c>
      <c r="AC210" s="140">
        <f>'Test-Still'!O208</f>
        <v>0</v>
      </c>
      <c r="AD210" s="140">
        <f>(Summary!$C$58*AA210+Summary!$C$59*AB210+Summary!$C$60*AC210)/Summary!$C$61</f>
        <v>0</v>
      </c>
      <c r="AE210" s="140">
        <f>'Test-Still'!P208</f>
        <v>0</v>
      </c>
      <c r="AF210" s="140">
        <f>'Test-Still'!Q208</f>
        <v>0</v>
      </c>
      <c r="AG210" s="140">
        <f>'Test-Still'!R208</f>
        <v>0</v>
      </c>
      <c r="AH210" s="140">
        <f>'Test-Still'!S208</f>
        <v>0</v>
      </c>
      <c r="AI210" s="140">
        <f>'Test-Still'!T208</f>
        <v>0</v>
      </c>
      <c r="AJ210" s="140">
        <f>'Test-Still'!U208</f>
        <v>0</v>
      </c>
      <c r="AK210" s="140">
        <f>'Test-Still'!V208</f>
        <v>0</v>
      </c>
      <c r="AL210" s="140">
        <f>'Test-Still'!W208</f>
        <v>0</v>
      </c>
      <c r="AM210" s="140">
        <f>'Test-Still'!X208</f>
        <v>0</v>
      </c>
      <c r="AN210" s="140">
        <f>10*LOG10(1/((Summary!$C$75/10^(AK210/10)+Summary!$C$76/10^(AL210/10)+Summary!$C$77/10^(AM210/10))/Summary!$C$78))</f>
        <v>0</v>
      </c>
      <c r="AO210" s="140">
        <f>'Test-Still'!Y208</f>
        <v>0</v>
      </c>
      <c r="AP210" s="140">
        <f>'Test-Still'!Z208</f>
        <v>0</v>
      </c>
      <c r="AQ210" s="141">
        <f t="shared" si="16"/>
        <v>0</v>
      </c>
      <c r="AR210" s="139" t="e">
        <f t="shared" si="17"/>
        <v>#DIV/0!</v>
      </c>
      <c r="AS210" s="140" t="e">
        <f t="shared" si="18"/>
        <v>#DIV/0!</v>
      </c>
      <c r="AT210" s="136"/>
      <c r="AU210" s="136"/>
      <c r="AV210" s="467" t="s">
        <v>122</v>
      </c>
      <c r="AW210" s="468" t="e" cm="1">
        <f t="array" ref="AW210">bdRateExtend($G209:$G212,H209:H212,$Z209:$Z212,AA209:AA212)</f>
        <v>#VALUE!</v>
      </c>
      <c r="AX210" s="480"/>
      <c r="AY210" s="480"/>
      <c r="AZ210" s="497"/>
      <c r="BA210" s="497"/>
      <c r="BB210" s="480"/>
      <c r="BC210" s="468" t="e" cm="1">
        <f t="array" ref="BC210">bdRateExtend($G209:$G212,L209:L212,$Z209:$Z212,AE209:AE212)</f>
        <v>#VALUE!</v>
      </c>
      <c r="BD210" s="476"/>
      <c r="BE210" s="468" t="e" cm="1">
        <f t="array" ref="BE210">bdRateExtend($G209:$G212,M209:M212,$Z209:$Z212,AF209:AF212)</f>
        <v>#VALUE!</v>
      </c>
      <c r="BF210" s="476"/>
      <c r="BG210" s="469" t="e" cm="1">
        <f t="array" ref="BG210">bdRateExtend($G209:$G212,N209:N212,$Z209:$Z212,AG209:AG212,"None", FALSE,1)</f>
        <v>#VALUE!</v>
      </c>
      <c r="BH210" s="476"/>
      <c r="BI210" s="469" t="e" cm="1">
        <f t="array" ref="BI210">bdRateExtend($G209:$G212,O209:O212,$Z209:$Z212,AH209:AH212,"None", FALSE,1)</f>
        <v>#VALUE!</v>
      </c>
      <c r="BJ210" s="476"/>
      <c r="BK210" s="468" t="e" cm="1">
        <f t="array" ref="BK210">bdRateExtend($G209:$G212,P209:P212,$Z209:$Z212,AI209:AI212)</f>
        <v>#VALUE!</v>
      </c>
      <c r="BL210" s="476"/>
      <c r="BM210" s="468" t="e" cm="1">
        <f t="array" ref="BM210">bdRateExtend($G209:$G212,Q209:Q212,$Z209:$Z212,AJ209:AJ212)</f>
        <v>#VALUE!</v>
      </c>
      <c r="BN210" s="476"/>
      <c r="BO210" s="468" t="e" cm="1">
        <f t="array" ref="BO210">bdRateExtend($G209:$G212,R209:R212,$Z209:$Z212,AK209:AK212)</f>
        <v>#VALUE!</v>
      </c>
      <c r="BP210" s="480"/>
      <c r="BQ210" s="480"/>
      <c r="BR210" s="480"/>
      <c r="BS210" s="480"/>
      <c r="BT210" s="476"/>
      <c r="BU210" s="463" cm="1">
        <f t="array" ref="BU210">testVMAFRange($G209:$G212,N209:N212,$Z209:$Z212,AG209:AG212)</f>
        <v>0</v>
      </c>
      <c r="BV210" s="465"/>
      <c r="BW210" s="463" cm="1">
        <f t="array" ref="BW210">testVMAFRange($G209:$G212,O209:O212,$Z209:$Z212,AH209:AH212)</f>
        <v>0</v>
      </c>
      <c r="BX210" s="465"/>
    </row>
    <row r="211" spans="1:76" ht="17" customHeight="1" x14ac:dyDescent="0.35">
      <c r="A211" s="516"/>
      <c r="B211" s="483"/>
      <c r="C211" s="520"/>
      <c r="D211" s="490"/>
      <c r="E211" s="493"/>
      <c r="F211" s="138">
        <v>39</v>
      </c>
      <c r="G211" s="139">
        <f>'Anchor-Still'!L209</f>
        <v>0</v>
      </c>
      <c r="H211" s="140">
        <f>'Anchor-Still'!M209</f>
        <v>0</v>
      </c>
      <c r="I211" s="140">
        <f>'Anchor-Still'!N209</f>
        <v>0</v>
      </c>
      <c r="J211" s="140">
        <f>'Anchor-Still'!O209</f>
        <v>0</v>
      </c>
      <c r="K211" s="140">
        <f>(Summary!$C$58*H211+Summary!$C$59*I211+Summary!$C$60*J211)/Summary!$C$61</f>
        <v>0</v>
      </c>
      <c r="L211" s="140">
        <f>'Anchor-Still'!P209</f>
        <v>0</v>
      </c>
      <c r="M211" s="140">
        <f>'Anchor-Still'!Q209</f>
        <v>0</v>
      </c>
      <c r="N211" s="140">
        <f>'Anchor-Still'!R209</f>
        <v>0</v>
      </c>
      <c r="O211" s="140">
        <f>'Anchor-Still'!S209</f>
        <v>0</v>
      </c>
      <c r="P211" s="140">
        <f>'Anchor-Still'!T209</f>
        <v>0</v>
      </c>
      <c r="Q211" s="140">
        <f>'Anchor-Still'!U209</f>
        <v>0</v>
      </c>
      <c r="R211" s="140">
        <f>'Anchor-Still'!V209</f>
        <v>0</v>
      </c>
      <c r="S211" s="140">
        <f>'Anchor-Still'!W209</f>
        <v>0</v>
      </c>
      <c r="T211" s="140">
        <f>'Anchor-Still'!X209</f>
        <v>0</v>
      </c>
      <c r="U211" s="140">
        <f>10*LOG10(1/((Summary!$C$75/10^(R211/10)+Summary!$C$76/10^(S211/10)+Summary!$C$77/10^(T211/10))/Summary!$C$78))</f>
        <v>0</v>
      </c>
      <c r="V211" s="140">
        <f>'Anchor-Still'!Y209</f>
        <v>0</v>
      </c>
      <c r="W211" s="140">
        <f>'Anchor-Still'!Z209</f>
        <v>0</v>
      </c>
      <c r="X211" s="141">
        <f t="shared" si="15"/>
        <v>0</v>
      </c>
      <c r="Y211" s="133"/>
      <c r="Z211" s="139">
        <f>'Test-Still'!L209</f>
        <v>0</v>
      </c>
      <c r="AA211" s="140">
        <f>'Test-Still'!M209</f>
        <v>0</v>
      </c>
      <c r="AB211" s="140">
        <f>'Test-Still'!N209</f>
        <v>0</v>
      </c>
      <c r="AC211" s="140">
        <f>'Test-Still'!O209</f>
        <v>0</v>
      </c>
      <c r="AD211" s="140">
        <f>(Summary!$C$58*AA211+Summary!$C$59*AB211+Summary!$C$60*AC211)/Summary!$C$61</f>
        <v>0</v>
      </c>
      <c r="AE211" s="140">
        <f>'Test-Still'!P209</f>
        <v>0</v>
      </c>
      <c r="AF211" s="140">
        <f>'Test-Still'!Q209</f>
        <v>0</v>
      </c>
      <c r="AG211" s="140">
        <f>'Test-Still'!R209</f>
        <v>0</v>
      </c>
      <c r="AH211" s="140">
        <f>'Test-Still'!S209</f>
        <v>0</v>
      </c>
      <c r="AI211" s="140">
        <f>'Test-Still'!T209</f>
        <v>0</v>
      </c>
      <c r="AJ211" s="140">
        <f>'Test-Still'!U209</f>
        <v>0</v>
      </c>
      <c r="AK211" s="140">
        <f>'Test-Still'!V209</f>
        <v>0</v>
      </c>
      <c r="AL211" s="140">
        <f>'Test-Still'!W209</f>
        <v>0</v>
      </c>
      <c r="AM211" s="140">
        <f>'Test-Still'!X209</f>
        <v>0</v>
      </c>
      <c r="AN211" s="140">
        <f>10*LOG10(1/((Summary!$C$75/10^(AK211/10)+Summary!$C$76/10^(AL211/10)+Summary!$C$77/10^(AM211/10))/Summary!$C$78))</f>
        <v>0</v>
      </c>
      <c r="AO211" s="140">
        <f>'Test-Still'!Y209</f>
        <v>0</v>
      </c>
      <c r="AP211" s="140">
        <f>'Test-Still'!Z209</f>
        <v>0</v>
      </c>
      <c r="AQ211" s="141">
        <f t="shared" si="16"/>
        <v>0</v>
      </c>
      <c r="AR211" s="139" t="e">
        <f t="shared" si="17"/>
        <v>#DIV/0!</v>
      </c>
      <c r="AS211" s="140" t="e">
        <f t="shared" si="18"/>
        <v>#DIV/0!</v>
      </c>
      <c r="AT211" s="136"/>
      <c r="AU211" s="136"/>
      <c r="AV211" s="467"/>
      <c r="AW211" s="468"/>
      <c r="AX211" s="480"/>
      <c r="AY211" s="480"/>
      <c r="AZ211" s="497"/>
      <c r="BA211" s="497"/>
      <c r="BB211" s="480"/>
      <c r="BC211" s="468"/>
      <c r="BD211" s="476"/>
      <c r="BE211" s="468"/>
      <c r="BF211" s="476"/>
      <c r="BG211" s="469"/>
      <c r="BH211" s="476"/>
      <c r="BI211" s="469"/>
      <c r="BJ211" s="476"/>
      <c r="BK211" s="468"/>
      <c r="BL211" s="476"/>
      <c r="BM211" s="468"/>
      <c r="BN211" s="476"/>
      <c r="BO211" s="468"/>
      <c r="BP211" s="480"/>
      <c r="BQ211" s="480"/>
      <c r="BR211" s="480"/>
      <c r="BS211" s="480"/>
      <c r="BT211" s="476"/>
      <c r="BU211" s="463"/>
      <c r="BV211" s="465"/>
      <c r="BW211" s="463"/>
      <c r="BX211" s="465"/>
    </row>
    <row r="212" spans="1:76" ht="17" customHeight="1" x14ac:dyDescent="0.35">
      <c r="A212" s="516"/>
      <c r="B212" s="483"/>
      <c r="C212" s="520"/>
      <c r="D212" s="490"/>
      <c r="E212" s="493"/>
      <c r="F212" s="138">
        <v>47</v>
      </c>
      <c r="G212" s="139">
        <f>'Anchor-Still'!L210</f>
        <v>0</v>
      </c>
      <c r="H212" s="140">
        <f>'Anchor-Still'!M210</f>
        <v>0</v>
      </c>
      <c r="I212" s="140">
        <f>'Anchor-Still'!N210</f>
        <v>0</v>
      </c>
      <c r="J212" s="140">
        <f>'Anchor-Still'!O210</f>
        <v>0</v>
      </c>
      <c r="K212" s="140">
        <f>(Summary!$C$58*H212+Summary!$C$59*I212+Summary!$C$60*J212)/Summary!$C$61</f>
        <v>0</v>
      </c>
      <c r="L212" s="140">
        <f>'Anchor-Still'!P210</f>
        <v>0</v>
      </c>
      <c r="M212" s="140">
        <f>'Anchor-Still'!Q210</f>
        <v>0</v>
      </c>
      <c r="N212" s="140">
        <f>'Anchor-Still'!R210</f>
        <v>0</v>
      </c>
      <c r="O212" s="140">
        <f>'Anchor-Still'!S210</f>
        <v>0</v>
      </c>
      <c r="P212" s="140">
        <f>'Anchor-Still'!T210</f>
        <v>0</v>
      </c>
      <c r="Q212" s="140">
        <f>'Anchor-Still'!U210</f>
        <v>0</v>
      </c>
      <c r="R212" s="140">
        <f>'Anchor-Still'!V210</f>
        <v>0</v>
      </c>
      <c r="S212" s="140">
        <f>'Anchor-Still'!W210</f>
        <v>0</v>
      </c>
      <c r="T212" s="140">
        <f>'Anchor-Still'!X210</f>
        <v>0</v>
      </c>
      <c r="U212" s="140">
        <f>10*LOG10(1/((Summary!$C$75/10^(R212/10)+Summary!$C$76/10^(S212/10)+Summary!$C$77/10^(T212/10))/Summary!$C$78))</f>
        <v>0</v>
      </c>
      <c r="V212" s="140">
        <f>'Anchor-Still'!Y210</f>
        <v>0</v>
      </c>
      <c r="W212" s="140">
        <f>'Anchor-Still'!Z210</f>
        <v>0</v>
      </c>
      <c r="X212" s="141">
        <f t="shared" si="15"/>
        <v>0</v>
      </c>
      <c r="Y212" s="133"/>
      <c r="Z212" s="139">
        <f>'Test-Still'!L210</f>
        <v>0</v>
      </c>
      <c r="AA212" s="140">
        <f>'Test-Still'!M210</f>
        <v>0</v>
      </c>
      <c r="AB212" s="140">
        <f>'Test-Still'!N210</f>
        <v>0</v>
      </c>
      <c r="AC212" s="140">
        <f>'Test-Still'!O210</f>
        <v>0</v>
      </c>
      <c r="AD212" s="140">
        <f>(Summary!$C$58*AA212+Summary!$C$59*AB212+Summary!$C$60*AC212)/Summary!$C$61</f>
        <v>0</v>
      </c>
      <c r="AE212" s="140">
        <f>'Test-Still'!P210</f>
        <v>0</v>
      </c>
      <c r="AF212" s="140">
        <f>'Test-Still'!Q210</f>
        <v>0</v>
      </c>
      <c r="AG212" s="140">
        <f>'Test-Still'!R210</f>
        <v>0</v>
      </c>
      <c r="AH212" s="140">
        <f>'Test-Still'!S210</f>
        <v>0</v>
      </c>
      <c r="AI212" s="140">
        <f>'Test-Still'!T210</f>
        <v>0</v>
      </c>
      <c r="AJ212" s="140">
        <f>'Test-Still'!U210</f>
        <v>0</v>
      </c>
      <c r="AK212" s="140">
        <f>'Test-Still'!V210</f>
        <v>0</v>
      </c>
      <c r="AL212" s="140">
        <f>'Test-Still'!W210</f>
        <v>0</v>
      </c>
      <c r="AM212" s="140">
        <f>'Test-Still'!X210</f>
        <v>0</v>
      </c>
      <c r="AN212" s="140">
        <f>10*LOG10(1/((Summary!$C$75/10^(AK212/10)+Summary!$C$76/10^(AL212/10)+Summary!$C$77/10^(AM212/10))/Summary!$C$78))</f>
        <v>0</v>
      </c>
      <c r="AO212" s="140">
        <f>'Test-Still'!Y210</f>
        <v>0</v>
      </c>
      <c r="AP212" s="140">
        <f>'Test-Still'!Z210</f>
        <v>0</v>
      </c>
      <c r="AQ212" s="141">
        <f t="shared" si="16"/>
        <v>0</v>
      </c>
      <c r="AR212" s="139" t="e">
        <f t="shared" si="17"/>
        <v>#DIV/0!</v>
      </c>
      <c r="AS212" s="140" t="e">
        <f t="shared" si="18"/>
        <v>#DIV/0!</v>
      </c>
      <c r="AT212" s="136"/>
      <c r="AU212" s="136"/>
      <c r="AV212" s="467" t="s">
        <v>123</v>
      </c>
      <c r="AW212" s="468" t="e" cm="1">
        <f t="array" ref="AW212">bdRateExtend($G210:$G213,H210:H213,$Z210:$Z213,AA210:AA213)</f>
        <v>#VALUE!</v>
      </c>
      <c r="AX212" s="480"/>
      <c r="AY212" s="480"/>
      <c r="AZ212" s="497"/>
      <c r="BA212" s="497"/>
      <c r="BB212" s="480"/>
      <c r="BC212" s="468" t="e" cm="1">
        <f t="array" ref="BC212">bdRateExtend($G210:$G213,L210:L213,$Z210:$Z213,AE210:AE213)</f>
        <v>#VALUE!</v>
      </c>
      <c r="BD212" s="476"/>
      <c r="BE212" s="468" t="e" cm="1">
        <f t="array" ref="BE212">bdRateExtend($G210:$G213,M210:M213,$Z210:$Z213,AF210:AF213)</f>
        <v>#VALUE!</v>
      </c>
      <c r="BF212" s="476"/>
      <c r="BG212" s="469" t="e" cm="1">
        <f t="array" ref="BG212">bdRateExtend($G210:$G213,N210:N213,$Z210:$Z213,AG210:AG213,"None", FALSE,1)</f>
        <v>#VALUE!</v>
      </c>
      <c r="BH212" s="476"/>
      <c r="BI212" s="469" t="e" cm="1">
        <f t="array" ref="BI212">bdRateExtend($G210:$G213,O210:O213,$Z210:$Z213,AH210:AH213,"None", FALSE,1)</f>
        <v>#VALUE!</v>
      </c>
      <c r="BJ212" s="476"/>
      <c r="BK212" s="468" t="e" cm="1">
        <f t="array" ref="BK212">bdRateExtend($G210:$G213,P210:P213,$Z210:$Z213,AI210:AI213)</f>
        <v>#VALUE!</v>
      </c>
      <c r="BL212" s="476"/>
      <c r="BM212" s="468" t="e" cm="1">
        <f t="array" ref="BM212">bdRateExtend($G210:$G213,Q210:Q213,$Z210:$Z213,AJ210:AJ213)</f>
        <v>#VALUE!</v>
      </c>
      <c r="BN212" s="476"/>
      <c r="BO212" s="468" t="e" cm="1">
        <f t="array" ref="BO212">bdRateExtend($G210:$G213,R210:R213,$Z210:$Z213,AK210:AK213)</f>
        <v>#VALUE!</v>
      </c>
      <c r="BP212" s="480"/>
      <c r="BQ212" s="480"/>
      <c r="BR212" s="480"/>
      <c r="BS212" s="480"/>
      <c r="BT212" s="476"/>
      <c r="BU212" s="463" cm="1">
        <f t="array" ref="BU212">testVMAFRange($G210:$G213,N210:N213,$Z210:$Z213,AG210:AG213)</f>
        <v>0</v>
      </c>
      <c r="BV212" s="465"/>
      <c r="BW212" s="463" cm="1">
        <f t="array" ref="BW212">testVMAFRange($G210:$G213,O210:O213,$Z210:$Z213,AH210:AH213)</f>
        <v>0</v>
      </c>
      <c r="BX212" s="465"/>
    </row>
    <row r="213" spans="1:76" ht="17" customHeight="1" thickBot="1" x14ac:dyDescent="0.4">
      <c r="A213" s="516"/>
      <c r="B213" s="518"/>
      <c r="C213" s="521"/>
      <c r="D213" s="522"/>
      <c r="E213" s="523"/>
      <c r="F213" s="144">
        <v>55</v>
      </c>
      <c r="G213" s="145">
        <f>'Anchor-Still'!L211</f>
        <v>0</v>
      </c>
      <c r="H213" s="146">
        <f>'Anchor-Still'!M211</f>
        <v>0</v>
      </c>
      <c r="I213" s="146">
        <f>'Anchor-Still'!N211</f>
        <v>0</v>
      </c>
      <c r="J213" s="146">
        <f>'Anchor-Still'!O211</f>
        <v>0</v>
      </c>
      <c r="K213" s="146">
        <f>(Summary!$C$58*H213+Summary!$C$59*I213+Summary!$C$60*J213)/Summary!$C$61</f>
        <v>0</v>
      </c>
      <c r="L213" s="146">
        <f>'Anchor-Still'!P211</f>
        <v>0</v>
      </c>
      <c r="M213" s="146">
        <f>'Anchor-Still'!Q211</f>
        <v>0</v>
      </c>
      <c r="N213" s="146">
        <f>'Anchor-Still'!R211</f>
        <v>0</v>
      </c>
      <c r="O213" s="146">
        <f>'Anchor-Still'!S211</f>
        <v>0</v>
      </c>
      <c r="P213" s="146">
        <f>'Anchor-Still'!T211</f>
        <v>0</v>
      </c>
      <c r="Q213" s="146">
        <f>'Anchor-Still'!U211</f>
        <v>0</v>
      </c>
      <c r="R213" s="146">
        <f>'Anchor-Still'!V211</f>
        <v>0</v>
      </c>
      <c r="S213" s="146">
        <f>'Anchor-Still'!W211</f>
        <v>0</v>
      </c>
      <c r="T213" s="146">
        <f>'Anchor-Still'!X211</f>
        <v>0</v>
      </c>
      <c r="U213" s="146">
        <f>10*LOG10(1/((Summary!$C$75/10^(R213/10)+Summary!$C$76/10^(S213/10)+Summary!$C$77/10^(T213/10))/Summary!$C$78))</f>
        <v>0</v>
      </c>
      <c r="V213" s="146">
        <f>'Anchor-Still'!Y211</f>
        <v>0</v>
      </c>
      <c r="W213" s="146">
        <f>'Anchor-Still'!Z211</f>
        <v>0</v>
      </c>
      <c r="X213" s="147">
        <f t="shared" si="15"/>
        <v>0</v>
      </c>
      <c r="Y213" s="133"/>
      <c r="Z213" s="145">
        <f>'Test-Still'!L211</f>
        <v>0</v>
      </c>
      <c r="AA213" s="146">
        <f>'Test-Still'!M211</f>
        <v>0</v>
      </c>
      <c r="AB213" s="146">
        <f>'Test-Still'!N211</f>
        <v>0</v>
      </c>
      <c r="AC213" s="146">
        <f>'Test-Still'!O211</f>
        <v>0</v>
      </c>
      <c r="AD213" s="146">
        <f>(Summary!$C$58*AA213+Summary!$C$59*AB213+Summary!$C$60*AC213)/Summary!$C$61</f>
        <v>0</v>
      </c>
      <c r="AE213" s="146">
        <f>'Test-Still'!P211</f>
        <v>0</v>
      </c>
      <c r="AF213" s="146">
        <f>'Test-Still'!Q211</f>
        <v>0</v>
      </c>
      <c r="AG213" s="146">
        <f>'Test-Still'!R211</f>
        <v>0</v>
      </c>
      <c r="AH213" s="146">
        <f>'Test-Still'!S211</f>
        <v>0</v>
      </c>
      <c r="AI213" s="146">
        <f>'Test-Still'!T211</f>
        <v>0</v>
      </c>
      <c r="AJ213" s="146">
        <f>'Test-Still'!U211</f>
        <v>0</v>
      </c>
      <c r="AK213" s="146">
        <f>'Test-Still'!V211</f>
        <v>0</v>
      </c>
      <c r="AL213" s="146">
        <f>'Test-Still'!W211</f>
        <v>0</v>
      </c>
      <c r="AM213" s="146">
        <f>'Test-Still'!X211</f>
        <v>0</v>
      </c>
      <c r="AN213" s="146">
        <f>10*LOG10(1/((Summary!$C$75/10^(AK213/10)+Summary!$C$76/10^(AL213/10)+Summary!$C$77/10^(AM213/10))/Summary!$C$78))</f>
        <v>0</v>
      </c>
      <c r="AO213" s="146">
        <f>'Test-Still'!Y211</f>
        <v>0</v>
      </c>
      <c r="AP213" s="146">
        <f>'Test-Still'!Z211</f>
        <v>0</v>
      </c>
      <c r="AQ213" s="147">
        <f t="shared" si="16"/>
        <v>0</v>
      </c>
      <c r="AR213" s="145" t="e">
        <f t="shared" si="17"/>
        <v>#DIV/0!</v>
      </c>
      <c r="AS213" s="146" t="e">
        <f t="shared" si="18"/>
        <v>#DIV/0!</v>
      </c>
      <c r="AT213" s="136"/>
      <c r="AU213" s="136"/>
      <c r="AV213" s="470"/>
      <c r="AW213" s="471"/>
      <c r="AX213" s="481"/>
      <c r="AY213" s="481"/>
      <c r="AZ213" s="498"/>
      <c r="BA213" s="498"/>
      <c r="BB213" s="481"/>
      <c r="BC213" s="471"/>
      <c r="BD213" s="477"/>
      <c r="BE213" s="471"/>
      <c r="BF213" s="477"/>
      <c r="BG213" s="472"/>
      <c r="BH213" s="477"/>
      <c r="BI213" s="472"/>
      <c r="BJ213" s="477"/>
      <c r="BK213" s="471"/>
      <c r="BL213" s="477"/>
      <c r="BM213" s="471"/>
      <c r="BN213" s="477"/>
      <c r="BO213" s="471"/>
      <c r="BP213" s="481"/>
      <c r="BQ213" s="481"/>
      <c r="BR213" s="481"/>
      <c r="BS213" s="481"/>
      <c r="BT213" s="477"/>
      <c r="BU213" s="473"/>
      <c r="BV213" s="466"/>
      <c r="BW213" s="473"/>
      <c r="BX213" s="466"/>
    </row>
    <row r="214" spans="1:76" ht="17" customHeight="1" x14ac:dyDescent="0.35">
      <c r="A214" s="516"/>
      <c r="B214" s="482" t="s">
        <v>234</v>
      </c>
      <c r="C214" s="519" t="s">
        <v>196</v>
      </c>
      <c r="D214" s="489"/>
      <c r="E214" s="492">
        <v>8</v>
      </c>
      <c r="F214" s="129">
        <v>15</v>
      </c>
      <c r="G214" s="130">
        <f>'Anchor-Still'!L212</f>
        <v>0</v>
      </c>
      <c r="H214" s="131">
        <f>'Anchor-Still'!M212</f>
        <v>0</v>
      </c>
      <c r="I214" s="131">
        <f>'Anchor-Still'!N212</f>
        <v>0</v>
      </c>
      <c r="J214" s="131">
        <f>'Anchor-Still'!O212</f>
        <v>0</v>
      </c>
      <c r="K214" s="131">
        <f>(Summary!$C$58*H214+Summary!$C$59*I214+Summary!$C$60*J214)/Summary!$C$61</f>
        <v>0</v>
      </c>
      <c r="L214" s="131">
        <f>'Anchor-Still'!P212</f>
        <v>0</v>
      </c>
      <c r="M214" s="131">
        <f>'Anchor-Still'!Q212</f>
        <v>0</v>
      </c>
      <c r="N214" s="131">
        <f>'Anchor-Still'!R212</f>
        <v>0</v>
      </c>
      <c r="O214" s="131">
        <f>'Anchor-Still'!S212</f>
        <v>0</v>
      </c>
      <c r="P214" s="131">
        <f>'Anchor-Still'!T212</f>
        <v>0</v>
      </c>
      <c r="Q214" s="131">
        <f>'Anchor-Still'!U212</f>
        <v>0</v>
      </c>
      <c r="R214" s="131">
        <f>'Anchor-Still'!V212</f>
        <v>0</v>
      </c>
      <c r="S214" s="131">
        <f>'Anchor-Still'!W212</f>
        <v>0</v>
      </c>
      <c r="T214" s="131">
        <f>'Anchor-Still'!X212</f>
        <v>0</v>
      </c>
      <c r="U214" s="131">
        <f>10*LOG10(1/((Summary!$C$75/10^(R214/10)+Summary!$C$76/10^(S214/10)+Summary!$C$77/10^(T214/10))/Summary!$C$78))</f>
        <v>0</v>
      </c>
      <c r="V214" s="131">
        <f>'Anchor-Still'!Y212</f>
        <v>0</v>
      </c>
      <c r="W214" s="131">
        <f>'Anchor-Still'!Z212</f>
        <v>0</v>
      </c>
      <c r="X214" s="132">
        <f t="shared" si="15"/>
        <v>0</v>
      </c>
      <c r="Y214" s="133"/>
      <c r="Z214" s="130">
        <f>'Test-Still'!L212</f>
        <v>0</v>
      </c>
      <c r="AA214" s="131">
        <f>'Test-Still'!M212</f>
        <v>0</v>
      </c>
      <c r="AB214" s="131">
        <f>'Test-Still'!N212</f>
        <v>0</v>
      </c>
      <c r="AC214" s="131">
        <f>'Test-Still'!O212</f>
        <v>0</v>
      </c>
      <c r="AD214" s="131">
        <f>(Summary!$C$58*AA214+Summary!$C$59*AB214+Summary!$C$60*AC214)/Summary!$C$61</f>
        <v>0</v>
      </c>
      <c r="AE214" s="131">
        <f>'Test-Still'!P212</f>
        <v>0</v>
      </c>
      <c r="AF214" s="131">
        <f>'Test-Still'!Q212</f>
        <v>0</v>
      </c>
      <c r="AG214" s="131">
        <f>'Test-Still'!R212</f>
        <v>0</v>
      </c>
      <c r="AH214" s="131">
        <f>'Test-Still'!S212</f>
        <v>0</v>
      </c>
      <c r="AI214" s="131">
        <f>'Test-Still'!T212</f>
        <v>0</v>
      </c>
      <c r="AJ214" s="131">
        <f>'Test-Still'!U212</f>
        <v>0</v>
      </c>
      <c r="AK214" s="131">
        <f>'Test-Still'!V212</f>
        <v>0</v>
      </c>
      <c r="AL214" s="131">
        <f>'Test-Still'!W212</f>
        <v>0</v>
      </c>
      <c r="AM214" s="131">
        <f>'Test-Still'!X212</f>
        <v>0</v>
      </c>
      <c r="AN214" s="131">
        <f>10*LOG10(1/((Summary!$C$75/10^(AK214/10)+Summary!$C$76/10^(AL214/10)+Summary!$C$77/10^(AM214/10))/Summary!$C$78))</f>
        <v>0</v>
      </c>
      <c r="AO214" s="131">
        <f>'Test-Still'!Y212</f>
        <v>0</v>
      </c>
      <c r="AP214" s="131">
        <f>'Test-Still'!Z212</f>
        <v>0</v>
      </c>
      <c r="AQ214" s="132">
        <f t="shared" si="16"/>
        <v>0</v>
      </c>
      <c r="AR214" s="130" t="e">
        <f t="shared" si="17"/>
        <v>#DIV/0!</v>
      </c>
      <c r="AS214" s="131" t="e">
        <f t="shared" si="18"/>
        <v>#DIV/0!</v>
      </c>
      <c r="AT214" s="136"/>
      <c r="AU214" s="136"/>
      <c r="AV214" s="495" t="s">
        <v>121</v>
      </c>
      <c r="AW214" s="478" t="e" cm="1">
        <f t="array" ref="AW214">bdRateExtend($G214:$G217,H214:H217,$Z214:$Z217,AA214:AA217)</f>
        <v>#VALUE!</v>
      </c>
      <c r="AX214" s="479" t="e" cm="1">
        <f t="array" ref="AX214">bdRateExtend($G214:$G219,H214:H219,$Z214:$Z219,AA214:AA219)</f>
        <v>#VALUE!</v>
      </c>
      <c r="AY214" s="479" t="e" cm="1">
        <f t="array" ref="AY214">bdRateExtend($G214:$G219,I214:I219,$Z214:$Z219,AB214:AB219)</f>
        <v>#VALUE!</v>
      </c>
      <c r="AZ214" s="496" t="e" cm="1">
        <f t="array" ref="AZ214">bdRateExtend($G214:$G219,J214:J219,$Z214:$Z219,AC214:AC219)</f>
        <v>#VALUE!</v>
      </c>
      <c r="BA214" s="496" t="e" cm="1">
        <f t="array" ref="BA214">bdRateExtend($G214:$G219,K214:K219,$Z214:$Z219,AD214:AD219)</f>
        <v>#VALUE!</v>
      </c>
      <c r="BB214" s="479" t="e">
        <f>(Summary!$C$89*AX214+Summary!$C$90*AY214+Summary!$C$91*AZ214)/Summary!$C$92</f>
        <v>#VALUE!</v>
      </c>
      <c r="BC214" s="478" t="e" cm="1">
        <f t="array" ref="BC214">bdRateExtend($G214:$G217,L214:L217,$Z214:$Z217,AE214:AE217)</f>
        <v>#VALUE!</v>
      </c>
      <c r="BD214" s="475" t="e" cm="1">
        <f t="array" ref="BD214">bdRateExtend($G214:$G219,L214:L219,$Z214:$Z219,AE214:AE219)</f>
        <v>#VALUE!</v>
      </c>
      <c r="BE214" s="478" t="e" cm="1">
        <f t="array" ref="BE214">bdRateExtend($G214:$G217,M214:M217,$Z214:$Z217,AF214:AF217)</f>
        <v>#VALUE!</v>
      </c>
      <c r="BF214" s="475" t="e" cm="1">
        <f t="array" ref="BF214">bdRateExtend($G214:$G219,M214:M219,$Z214:$Z219,AF214:AF219)</f>
        <v>#VALUE!</v>
      </c>
      <c r="BG214" s="474" t="e" cm="1">
        <f t="array" ref="BG214">bdRateExtend($G214:$G217,N214:N217,$Z214:$Z217,AG214:AG217,"None", FALSE,1)</f>
        <v>#VALUE!</v>
      </c>
      <c r="BH214" s="475" t="e" cm="1">
        <f t="array" ref="BH214">bdRateExtend($G214:$G219,N214:N219,$Z214:$Z219,AG214:AG219,"None", FALSE,1)</f>
        <v>#VALUE!</v>
      </c>
      <c r="BI214" s="474" t="e" cm="1">
        <f t="array" ref="BI214">bdRateExtend($G214:$G217,O214:O217,$Z214:$Z217,AH214:AH217,"None", FALSE,1)</f>
        <v>#VALUE!</v>
      </c>
      <c r="BJ214" s="475" t="e" cm="1">
        <f t="array" ref="BJ214">bdRateExtend($G214:$G219,O214:O219,$Z214:$Z219,AH214:AH219,"None", FALSE,1)</f>
        <v>#VALUE!</v>
      </c>
      <c r="BK214" s="478" t="e" cm="1">
        <f t="array" ref="BK214">bdRateExtend($G214:$G217,P214:P217,$Z214:$Z217,AI214:AI217)</f>
        <v>#VALUE!</v>
      </c>
      <c r="BL214" s="475" t="e" cm="1">
        <f t="array" ref="BL214">bdRateExtend($G214:$G219,P214:P219,$Z214:$Z219,AI214:AI219)</f>
        <v>#VALUE!</v>
      </c>
      <c r="BM214" s="478" t="e" cm="1">
        <f t="array" ref="BM214">bdRateExtend($G214:$G217,Q214:Q217,$Z214:$Z217,AJ214:AJ217)</f>
        <v>#VALUE!</v>
      </c>
      <c r="BN214" s="475" t="e" cm="1">
        <f t="array" ref="BN214">bdRateExtend($G214:$G219,Q214:Q219,$Z214:$Z219,AJ214:AJ219)</f>
        <v>#VALUE!</v>
      </c>
      <c r="BO214" s="478" t="e" cm="1">
        <f t="array" ref="BO214">bdRateExtend($G214:$G217,R214:R217,$Z214:$Z217,AK214:AK217)</f>
        <v>#VALUE!</v>
      </c>
      <c r="BP214" s="479" t="e" cm="1">
        <f t="array" ref="BP214">bdRateExtend($G214:$G219,R214:R219,$Z214:$Z219,AK214:AK219)</f>
        <v>#VALUE!</v>
      </c>
      <c r="BQ214" s="479" t="e" cm="1">
        <f t="array" ref="BQ214">bdRateExtend($G214:$G219,S214:S219,$Z214:$Z219,AL214:AL219)</f>
        <v>#VALUE!</v>
      </c>
      <c r="BR214" s="479" t="e" cm="1">
        <f t="array" ref="BR214">bdRateExtend($G214:$G219,T214:T219,$Z214:$Z219,AM214:AM219)</f>
        <v>#VALUE!</v>
      </c>
      <c r="BS214" s="479" t="e" cm="1">
        <f t="array" ref="BS214">bdRateExtend($G214:$G219,U214:U219,$Z214:$Z219,AN214:AN219)</f>
        <v>#VALUE!</v>
      </c>
      <c r="BT214" s="576" t="e">
        <f>(Summary!$C$103*BP214+Summary!$C$104*BQ214+Summary!$C$105*BR214)/Summary!$C$106</f>
        <v>#VALUE!</v>
      </c>
      <c r="BU214" s="462" cm="1">
        <f t="array" ref="BU214">testVMAFRange($G214:$G217,N214:N217,$Z214:$Z217,AG214:AG217)</f>
        <v>0</v>
      </c>
      <c r="BV214" s="464" cm="1">
        <f t="array" ref="BV214">testVMAFRange($G214:$G219,N214:N219,$Z214:$Z219,AG214:AG219)</f>
        <v>0</v>
      </c>
      <c r="BW214" s="462" cm="1">
        <f t="array" ref="BW214">testVMAFRange($G214:$G217,O214:O217,$Z214:$Z217,AH214:AH217)</f>
        <v>0</v>
      </c>
      <c r="BX214" s="464" cm="1">
        <f t="array" ref="BX214">testVMAFRange($G214:$G219,O214:O219,$Z214:$Z219,AH214:AH219)</f>
        <v>0</v>
      </c>
    </row>
    <row r="215" spans="1:76" ht="17" customHeight="1" x14ac:dyDescent="0.35">
      <c r="A215" s="516"/>
      <c r="B215" s="483"/>
      <c r="C215" s="520"/>
      <c r="D215" s="490"/>
      <c r="E215" s="493"/>
      <c r="F215" s="138">
        <v>23</v>
      </c>
      <c r="G215" s="139">
        <f>'Anchor-Still'!L213</f>
        <v>0</v>
      </c>
      <c r="H215" s="140">
        <f>'Anchor-Still'!M213</f>
        <v>0</v>
      </c>
      <c r="I215" s="140">
        <f>'Anchor-Still'!N213</f>
        <v>0</v>
      </c>
      <c r="J215" s="140">
        <f>'Anchor-Still'!O213</f>
        <v>0</v>
      </c>
      <c r="K215" s="140">
        <f>(Summary!$C$58*H215+Summary!$C$59*I215+Summary!$C$60*J215)/Summary!$C$61</f>
        <v>0</v>
      </c>
      <c r="L215" s="140">
        <f>'Anchor-Still'!P213</f>
        <v>0</v>
      </c>
      <c r="M215" s="140">
        <f>'Anchor-Still'!Q213</f>
        <v>0</v>
      </c>
      <c r="N215" s="140">
        <f>'Anchor-Still'!R213</f>
        <v>0</v>
      </c>
      <c r="O215" s="140">
        <f>'Anchor-Still'!S213</f>
        <v>0</v>
      </c>
      <c r="P215" s="140">
        <f>'Anchor-Still'!T213</f>
        <v>0</v>
      </c>
      <c r="Q215" s="140">
        <f>'Anchor-Still'!U213</f>
        <v>0</v>
      </c>
      <c r="R215" s="140">
        <f>'Anchor-Still'!V213</f>
        <v>0</v>
      </c>
      <c r="S215" s="140">
        <f>'Anchor-Still'!W213</f>
        <v>0</v>
      </c>
      <c r="T215" s="140">
        <f>'Anchor-Still'!X213</f>
        <v>0</v>
      </c>
      <c r="U215" s="140">
        <f>10*LOG10(1/((Summary!$C$75/10^(R215/10)+Summary!$C$76/10^(S215/10)+Summary!$C$77/10^(T215/10))/Summary!$C$78))</f>
        <v>0</v>
      </c>
      <c r="V215" s="140">
        <f>'Anchor-Still'!Y213</f>
        <v>0</v>
      </c>
      <c r="W215" s="140">
        <f>'Anchor-Still'!Z213</f>
        <v>0</v>
      </c>
      <c r="X215" s="141">
        <f t="shared" si="15"/>
        <v>0</v>
      </c>
      <c r="Y215" s="133"/>
      <c r="Z215" s="139">
        <f>'Test-Still'!L213</f>
        <v>0</v>
      </c>
      <c r="AA215" s="140">
        <f>'Test-Still'!M213</f>
        <v>0</v>
      </c>
      <c r="AB215" s="140">
        <f>'Test-Still'!N213</f>
        <v>0</v>
      </c>
      <c r="AC215" s="140">
        <f>'Test-Still'!O213</f>
        <v>0</v>
      </c>
      <c r="AD215" s="140">
        <f>(Summary!$C$58*AA215+Summary!$C$59*AB215+Summary!$C$60*AC215)/Summary!$C$61</f>
        <v>0</v>
      </c>
      <c r="AE215" s="140">
        <f>'Test-Still'!P213</f>
        <v>0</v>
      </c>
      <c r="AF215" s="140">
        <f>'Test-Still'!Q213</f>
        <v>0</v>
      </c>
      <c r="AG215" s="140">
        <f>'Test-Still'!R213</f>
        <v>0</v>
      </c>
      <c r="AH215" s="140">
        <f>'Test-Still'!S213</f>
        <v>0</v>
      </c>
      <c r="AI215" s="140">
        <f>'Test-Still'!T213</f>
        <v>0</v>
      </c>
      <c r="AJ215" s="140">
        <f>'Test-Still'!U213</f>
        <v>0</v>
      </c>
      <c r="AK215" s="140">
        <f>'Test-Still'!V213</f>
        <v>0</v>
      </c>
      <c r="AL215" s="140">
        <f>'Test-Still'!W213</f>
        <v>0</v>
      </c>
      <c r="AM215" s="140">
        <f>'Test-Still'!X213</f>
        <v>0</v>
      </c>
      <c r="AN215" s="140">
        <f>10*LOG10(1/((Summary!$C$75/10^(AK215/10)+Summary!$C$76/10^(AL215/10)+Summary!$C$77/10^(AM215/10))/Summary!$C$78))</f>
        <v>0</v>
      </c>
      <c r="AO215" s="140">
        <f>'Test-Still'!Y213</f>
        <v>0</v>
      </c>
      <c r="AP215" s="140">
        <f>'Test-Still'!Z213</f>
        <v>0</v>
      </c>
      <c r="AQ215" s="141">
        <f t="shared" si="16"/>
        <v>0</v>
      </c>
      <c r="AR215" s="139" t="e">
        <f t="shared" si="17"/>
        <v>#DIV/0!</v>
      </c>
      <c r="AS215" s="140" t="e">
        <f t="shared" si="18"/>
        <v>#DIV/0!</v>
      </c>
      <c r="AT215" s="136"/>
      <c r="AU215" s="136"/>
      <c r="AV215" s="467"/>
      <c r="AW215" s="468"/>
      <c r="AX215" s="480"/>
      <c r="AY215" s="480"/>
      <c r="AZ215" s="497"/>
      <c r="BA215" s="497"/>
      <c r="BB215" s="480"/>
      <c r="BC215" s="468"/>
      <c r="BD215" s="476"/>
      <c r="BE215" s="468"/>
      <c r="BF215" s="476"/>
      <c r="BG215" s="469"/>
      <c r="BH215" s="476"/>
      <c r="BI215" s="469"/>
      <c r="BJ215" s="476"/>
      <c r="BK215" s="468"/>
      <c r="BL215" s="476"/>
      <c r="BM215" s="468"/>
      <c r="BN215" s="476"/>
      <c r="BO215" s="468"/>
      <c r="BP215" s="480"/>
      <c r="BQ215" s="480"/>
      <c r="BR215" s="480"/>
      <c r="BS215" s="480"/>
      <c r="BT215" s="476"/>
      <c r="BU215" s="463"/>
      <c r="BV215" s="465"/>
      <c r="BW215" s="463"/>
      <c r="BX215" s="465"/>
    </row>
    <row r="216" spans="1:76" ht="17" customHeight="1" x14ac:dyDescent="0.35">
      <c r="A216" s="516"/>
      <c r="B216" s="483"/>
      <c r="C216" s="520"/>
      <c r="D216" s="490"/>
      <c r="E216" s="493"/>
      <c r="F216" s="138">
        <v>31</v>
      </c>
      <c r="G216" s="139">
        <f>'Anchor-Still'!L214</f>
        <v>0</v>
      </c>
      <c r="H216" s="140">
        <f>'Anchor-Still'!M214</f>
        <v>0</v>
      </c>
      <c r="I216" s="140">
        <f>'Anchor-Still'!N214</f>
        <v>0</v>
      </c>
      <c r="J216" s="140">
        <f>'Anchor-Still'!O214</f>
        <v>0</v>
      </c>
      <c r="K216" s="140">
        <f>(Summary!$C$58*H216+Summary!$C$59*I216+Summary!$C$60*J216)/Summary!$C$61</f>
        <v>0</v>
      </c>
      <c r="L216" s="140">
        <f>'Anchor-Still'!P214</f>
        <v>0</v>
      </c>
      <c r="M216" s="140">
        <f>'Anchor-Still'!Q214</f>
        <v>0</v>
      </c>
      <c r="N216" s="140">
        <f>'Anchor-Still'!R214</f>
        <v>0</v>
      </c>
      <c r="O216" s="140">
        <f>'Anchor-Still'!S214</f>
        <v>0</v>
      </c>
      <c r="P216" s="140">
        <f>'Anchor-Still'!T214</f>
        <v>0</v>
      </c>
      <c r="Q216" s="140">
        <f>'Anchor-Still'!U214</f>
        <v>0</v>
      </c>
      <c r="R216" s="140">
        <f>'Anchor-Still'!V214</f>
        <v>0</v>
      </c>
      <c r="S216" s="140">
        <f>'Anchor-Still'!W214</f>
        <v>0</v>
      </c>
      <c r="T216" s="140">
        <f>'Anchor-Still'!X214</f>
        <v>0</v>
      </c>
      <c r="U216" s="140">
        <f>10*LOG10(1/((Summary!$C$75/10^(R216/10)+Summary!$C$76/10^(S216/10)+Summary!$C$77/10^(T216/10))/Summary!$C$78))</f>
        <v>0</v>
      </c>
      <c r="V216" s="140">
        <f>'Anchor-Still'!Y214</f>
        <v>0</v>
      </c>
      <c r="W216" s="140">
        <f>'Anchor-Still'!Z214</f>
        <v>0</v>
      </c>
      <c r="X216" s="141">
        <f t="shared" si="15"/>
        <v>0</v>
      </c>
      <c r="Y216" s="133"/>
      <c r="Z216" s="139">
        <f>'Test-Still'!L214</f>
        <v>0</v>
      </c>
      <c r="AA216" s="140">
        <f>'Test-Still'!M214</f>
        <v>0</v>
      </c>
      <c r="AB216" s="140">
        <f>'Test-Still'!N214</f>
        <v>0</v>
      </c>
      <c r="AC216" s="140">
        <f>'Test-Still'!O214</f>
        <v>0</v>
      </c>
      <c r="AD216" s="140">
        <f>(Summary!$C$58*AA216+Summary!$C$59*AB216+Summary!$C$60*AC216)/Summary!$C$61</f>
        <v>0</v>
      </c>
      <c r="AE216" s="140">
        <f>'Test-Still'!P214</f>
        <v>0</v>
      </c>
      <c r="AF216" s="140">
        <f>'Test-Still'!Q214</f>
        <v>0</v>
      </c>
      <c r="AG216" s="140">
        <f>'Test-Still'!R214</f>
        <v>0</v>
      </c>
      <c r="AH216" s="140">
        <f>'Test-Still'!S214</f>
        <v>0</v>
      </c>
      <c r="AI216" s="140">
        <f>'Test-Still'!T214</f>
        <v>0</v>
      </c>
      <c r="AJ216" s="140">
        <f>'Test-Still'!U214</f>
        <v>0</v>
      </c>
      <c r="AK216" s="140">
        <f>'Test-Still'!V214</f>
        <v>0</v>
      </c>
      <c r="AL216" s="140">
        <f>'Test-Still'!W214</f>
        <v>0</v>
      </c>
      <c r="AM216" s="140">
        <f>'Test-Still'!X214</f>
        <v>0</v>
      </c>
      <c r="AN216" s="140">
        <f>10*LOG10(1/((Summary!$C$75/10^(AK216/10)+Summary!$C$76/10^(AL216/10)+Summary!$C$77/10^(AM216/10))/Summary!$C$78))</f>
        <v>0</v>
      </c>
      <c r="AO216" s="140">
        <f>'Test-Still'!Y214</f>
        <v>0</v>
      </c>
      <c r="AP216" s="140">
        <f>'Test-Still'!Z214</f>
        <v>0</v>
      </c>
      <c r="AQ216" s="141">
        <f t="shared" si="16"/>
        <v>0</v>
      </c>
      <c r="AR216" s="139" t="e">
        <f t="shared" si="17"/>
        <v>#DIV/0!</v>
      </c>
      <c r="AS216" s="140" t="e">
        <f t="shared" si="18"/>
        <v>#DIV/0!</v>
      </c>
      <c r="AT216" s="136"/>
      <c r="AU216" s="136"/>
      <c r="AV216" s="467" t="s">
        <v>122</v>
      </c>
      <c r="AW216" s="468" t="e" cm="1">
        <f t="array" ref="AW216">bdRateExtend($G215:$G218,H215:H218,$Z215:$Z218,AA215:AA218)</f>
        <v>#VALUE!</v>
      </c>
      <c r="AX216" s="480"/>
      <c r="AY216" s="480"/>
      <c r="AZ216" s="497"/>
      <c r="BA216" s="497"/>
      <c r="BB216" s="480"/>
      <c r="BC216" s="468" t="e" cm="1">
        <f t="array" ref="BC216">bdRateExtend($G215:$G218,L215:L218,$Z215:$Z218,AE215:AE218)</f>
        <v>#VALUE!</v>
      </c>
      <c r="BD216" s="476"/>
      <c r="BE216" s="468" t="e" cm="1">
        <f t="array" ref="BE216">bdRateExtend($G215:$G218,M215:M218,$Z215:$Z218,AF215:AF218)</f>
        <v>#VALUE!</v>
      </c>
      <c r="BF216" s="476"/>
      <c r="BG216" s="469" t="e" cm="1">
        <f t="array" ref="BG216">bdRateExtend($G215:$G218,N215:N218,$Z215:$Z218,AG215:AG218,"None", FALSE,1)</f>
        <v>#VALUE!</v>
      </c>
      <c r="BH216" s="476"/>
      <c r="BI216" s="469" t="e" cm="1">
        <f t="array" ref="BI216">bdRateExtend($G215:$G218,O215:O218,$Z215:$Z218,AH215:AH218,"None", FALSE,1)</f>
        <v>#VALUE!</v>
      </c>
      <c r="BJ216" s="476"/>
      <c r="BK216" s="468" t="e" cm="1">
        <f t="array" ref="BK216">bdRateExtend($G215:$G218,P215:P218,$Z215:$Z218,AI215:AI218)</f>
        <v>#VALUE!</v>
      </c>
      <c r="BL216" s="476"/>
      <c r="BM216" s="468" t="e" cm="1">
        <f t="array" ref="BM216">bdRateExtend($G215:$G218,Q215:Q218,$Z215:$Z218,AJ215:AJ218)</f>
        <v>#VALUE!</v>
      </c>
      <c r="BN216" s="476"/>
      <c r="BO216" s="468" t="e" cm="1">
        <f t="array" ref="BO216">bdRateExtend($G215:$G218,R215:R218,$Z215:$Z218,AK215:AK218)</f>
        <v>#VALUE!</v>
      </c>
      <c r="BP216" s="480"/>
      <c r="BQ216" s="480"/>
      <c r="BR216" s="480"/>
      <c r="BS216" s="480"/>
      <c r="BT216" s="476"/>
      <c r="BU216" s="463" cm="1">
        <f t="array" ref="BU216">testVMAFRange($G215:$G218,N215:N218,$Z215:$Z218,AG215:AG218)</f>
        <v>0</v>
      </c>
      <c r="BV216" s="465"/>
      <c r="BW216" s="463" cm="1">
        <f t="array" ref="BW216">testVMAFRange($G215:$G218,O215:O218,$Z215:$Z218,AH215:AH218)</f>
        <v>0</v>
      </c>
      <c r="BX216" s="465"/>
    </row>
    <row r="217" spans="1:76" ht="17" customHeight="1" x14ac:dyDescent="0.35">
      <c r="A217" s="516"/>
      <c r="B217" s="483"/>
      <c r="C217" s="520"/>
      <c r="D217" s="490"/>
      <c r="E217" s="493"/>
      <c r="F217" s="138">
        <v>39</v>
      </c>
      <c r="G217" s="139">
        <f>'Anchor-Still'!L215</f>
        <v>0</v>
      </c>
      <c r="H217" s="140">
        <f>'Anchor-Still'!M215</f>
        <v>0</v>
      </c>
      <c r="I217" s="140">
        <f>'Anchor-Still'!N215</f>
        <v>0</v>
      </c>
      <c r="J217" s="140">
        <f>'Anchor-Still'!O215</f>
        <v>0</v>
      </c>
      <c r="K217" s="140">
        <f>(Summary!$C$58*H217+Summary!$C$59*I217+Summary!$C$60*J217)/Summary!$C$61</f>
        <v>0</v>
      </c>
      <c r="L217" s="140">
        <f>'Anchor-Still'!P215</f>
        <v>0</v>
      </c>
      <c r="M217" s="140">
        <f>'Anchor-Still'!Q215</f>
        <v>0</v>
      </c>
      <c r="N217" s="140">
        <f>'Anchor-Still'!R215</f>
        <v>0</v>
      </c>
      <c r="O217" s="140">
        <f>'Anchor-Still'!S215</f>
        <v>0</v>
      </c>
      <c r="P217" s="140">
        <f>'Anchor-Still'!T215</f>
        <v>0</v>
      </c>
      <c r="Q217" s="140">
        <f>'Anchor-Still'!U215</f>
        <v>0</v>
      </c>
      <c r="R217" s="140">
        <f>'Anchor-Still'!V215</f>
        <v>0</v>
      </c>
      <c r="S217" s="140">
        <f>'Anchor-Still'!W215</f>
        <v>0</v>
      </c>
      <c r="T217" s="140">
        <f>'Anchor-Still'!X215</f>
        <v>0</v>
      </c>
      <c r="U217" s="140">
        <f>10*LOG10(1/((Summary!$C$75/10^(R217/10)+Summary!$C$76/10^(S217/10)+Summary!$C$77/10^(T217/10))/Summary!$C$78))</f>
        <v>0</v>
      </c>
      <c r="V217" s="140">
        <f>'Anchor-Still'!Y215</f>
        <v>0</v>
      </c>
      <c r="W217" s="140">
        <f>'Anchor-Still'!Z215</f>
        <v>0</v>
      </c>
      <c r="X217" s="141">
        <f t="shared" si="15"/>
        <v>0</v>
      </c>
      <c r="Y217" s="133"/>
      <c r="Z217" s="139">
        <f>'Test-Still'!L215</f>
        <v>0</v>
      </c>
      <c r="AA217" s="140">
        <f>'Test-Still'!M215</f>
        <v>0</v>
      </c>
      <c r="AB217" s="140">
        <f>'Test-Still'!N215</f>
        <v>0</v>
      </c>
      <c r="AC217" s="140">
        <f>'Test-Still'!O215</f>
        <v>0</v>
      </c>
      <c r="AD217" s="140">
        <f>(Summary!$C$58*AA217+Summary!$C$59*AB217+Summary!$C$60*AC217)/Summary!$C$61</f>
        <v>0</v>
      </c>
      <c r="AE217" s="140">
        <f>'Test-Still'!P215</f>
        <v>0</v>
      </c>
      <c r="AF217" s="140">
        <f>'Test-Still'!Q215</f>
        <v>0</v>
      </c>
      <c r="AG217" s="140">
        <f>'Test-Still'!R215</f>
        <v>0</v>
      </c>
      <c r="AH217" s="140">
        <f>'Test-Still'!S215</f>
        <v>0</v>
      </c>
      <c r="AI217" s="140">
        <f>'Test-Still'!T215</f>
        <v>0</v>
      </c>
      <c r="AJ217" s="140">
        <f>'Test-Still'!U215</f>
        <v>0</v>
      </c>
      <c r="AK217" s="140">
        <f>'Test-Still'!V215</f>
        <v>0</v>
      </c>
      <c r="AL217" s="140">
        <f>'Test-Still'!W215</f>
        <v>0</v>
      </c>
      <c r="AM217" s="140">
        <f>'Test-Still'!X215</f>
        <v>0</v>
      </c>
      <c r="AN217" s="140">
        <f>10*LOG10(1/((Summary!$C$75/10^(AK217/10)+Summary!$C$76/10^(AL217/10)+Summary!$C$77/10^(AM217/10))/Summary!$C$78))</f>
        <v>0</v>
      </c>
      <c r="AO217" s="140">
        <f>'Test-Still'!Y215</f>
        <v>0</v>
      </c>
      <c r="AP217" s="140">
        <f>'Test-Still'!Z215</f>
        <v>0</v>
      </c>
      <c r="AQ217" s="141">
        <f t="shared" si="16"/>
        <v>0</v>
      </c>
      <c r="AR217" s="139" t="e">
        <f t="shared" si="17"/>
        <v>#DIV/0!</v>
      </c>
      <c r="AS217" s="140" t="e">
        <f t="shared" si="18"/>
        <v>#DIV/0!</v>
      </c>
      <c r="AT217" s="136"/>
      <c r="AU217" s="136"/>
      <c r="AV217" s="467"/>
      <c r="AW217" s="468"/>
      <c r="AX217" s="480"/>
      <c r="AY217" s="480"/>
      <c r="AZ217" s="497"/>
      <c r="BA217" s="497"/>
      <c r="BB217" s="480"/>
      <c r="BC217" s="468"/>
      <c r="BD217" s="476"/>
      <c r="BE217" s="468"/>
      <c r="BF217" s="476"/>
      <c r="BG217" s="469"/>
      <c r="BH217" s="476"/>
      <c r="BI217" s="469"/>
      <c r="BJ217" s="476"/>
      <c r="BK217" s="468"/>
      <c r="BL217" s="476"/>
      <c r="BM217" s="468"/>
      <c r="BN217" s="476"/>
      <c r="BO217" s="468"/>
      <c r="BP217" s="480"/>
      <c r="BQ217" s="480"/>
      <c r="BR217" s="480"/>
      <c r="BS217" s="480"/>
      <c r="BT217" s="476"/>
      <c r="BU217" s="463"/>
      <c r="BV217" s="465"/>
      <c r="BW217" s="463"/>
      <c r="BX217" s="465"/>
    </row>
    <row r="218" spans="1:76" ht="17" customHeight="1" x14ac:dyDescent="0.35">
      <c r="A218" s="516"/>
      <c r="B218" s="483"/>
      <c r="C218" s="520"/>
      <c r="D218" s="490"/>
      <c r="E218" s="493"/>
      <c r="F218" s="138">
        <v>47</v>
      </c>
      <c r="G218" s="139">
        <f>'Anchor-Still'!L216</f>
        <v>0</v>
      </c>
      <c r="H218" s="140">
        <f>'Anchor-Still'!M216</f>
        <v>0</v>
      </c>
      <c r="I218" s="140">
        <f>'Anchor-Still'!N216</f>
        <v>0</v>
      </c>
      <c r="J218" s="140">
        <f>'Anchor-Still'!O216</f>
        <v>0</v>
      </c>
      <c r="K218" s="140">
        <f>(Summary!$C$58*H218+Summary!$C$59*I218+Summary!$C$60*J218)/Summary!$C$61</f>
        <v>0</v>
      </c>
      <c r="L218" s="140">
        <f>'Anchor-Still'!P216</f>
        <v>0</v>
      </c>
      <c r="M218" s="140">
        <f>'Anchor-Still'!Q216</f>
        <v>0</v>
      </c>
      <c r="N218" s="140">
        <f>'Anchor-Still'!R216</f>
        <v>0</v>
      </c>
      <c r="O218" s="140">
        <f>'Anchor-Still'!S216</f>
        <v>0</v>
      </c>
      <c r="P218" s="140">
        <f>'Anchor-Still'!T216</f>
        <v>0</v>
      </c>
      <c r="Q218" s="140">
        <f>'Anchor-Still'!U216</f>
        <v>0</v>
      </c>
      <c r="R218" s="140">
        <f>'Anchor-Still'!V216</f>
        <v>0</v>
      </c>
      <c r="S218" s="140">
        <f>'Anchor-Still'!W216</f>
        <v>0</v>
      </c>
      <c r="T218" s="140">
        <f>'Anchor-Still'!X216</f>
        <v>0</v>
      </c>
      <c r="U218" s="140">
        <f>10*LOG10(1/((Summary!$C$75/10^(R218/10)+Summary!$C$76/10^(S218/10)+Summary!$C$77/10^(T218/10))/Summary!$C$78))</f>
        <v>0</v>
      </c>
      <c r="V218" s="140">
        <f>'Anchor-Still'!Y216</f>
        <v>0</v>
      </c>
      <c r="W218" s="140">
        <f>'Anchor-Still'!Z216</f>
        <v>0</v>
      </c>
      <c r="X218" s="141">
        <f t="shared" si="15"/>
        <v>0</v>
      </c>
      <c r="Y218" s="133"/>
      <c r="Z218" s="139">
        <f>'Test-Still'!L216</f>
        <v>0</v>
      </c>
      <c r="AA218" s="140">
        <f>'Test-Still'!M216</f>
        <v>0</v>
      </c>
      <c r="AB218" s="140">
        <f>'Test-Still'!N216</f>
        <v>0</v>
      </c>
      <c r="AC218" s="140">
        <f>'Test-Still'!O216</f>
        <v>0</v>
      </c>
      <c r="AD218" s="140">
        <f>(Summary!$C$58*AA218+Summary!$C$59*AB218+Summary!$C$60*AC218)/Summary!$C$61</f>
        <v>0</v>
      </c>
      <c r="AE218" s="140">
        <f>'Test-Still'!P216</f>
        <v>0</v>
      </c>
      <c r="AF218" s="140">
        <f>'Test-Still'!Q216</f>
        <v>0</v>
      </c>
      <c r="AG218" s="140">
        <f>'Test-Still'!R216</f>
        <v>0</v>
      </c>
      <c r="AH218" s="140">
        <f>'Test-Still'!S216</f>
        <v>0</v>
      </c>
      <c r="AI218" s="140">
        <f>'Test-Still'!T216</f>
        <v>0</v>
      </c>
      <c r="AJ218" s="140">
        <f>'Test-Still'!U216</f>
        <v>0</v>
      </c>
      <c r="AK218" s="140">
        <f>'Test-Still'!V216</f>
        <v>0</v>
      </c>
      <c r="AL218" s="140">
        <f>'Test-Still'!W216</f>
        <v>0</v>
      </c>
      <c r="AM218" s="140">
        <f>'Test-Still'!X216</f>
        <v>0</v>
      </c>
      <c r="AN218" s="140">
        <f>10*LOG10(1/((Summary!$C$75/10^(AK218/10)+Summary!$C$76/10^(AL218/10)+Summary!$C$77/10^(AM218/10))/Summary!$C$78))</f>
        <v>0</v>
      </c>
      <c r="AO218" s="140">
        <f>'Test-Still'!Y216</f>
        <v>0</v>
      </c>
      <c r="AP218" s="140">
        <f>'Test-Still'!Z216</f>
        <v>0</v>
      </c>
      <c r="AQ218" s="141">
        <f t="shared" si="16"/>
        <v>0</v>
      </c>
      <c r="AR218" s="139" t="e">
        <f t="shared" si="17"/>
        <v>#DIV/0!</v>
      </c>
      <c r="AS218" s="140" t="e">
        <f t="shared" si="18"/>
        <v>#DIV/0!</v>
      </c>
      <c r="AT218" s="136"/>
      <c r="AU218" s="136"/>
      <c r="AV218" s="467" t="s">
        <v>123</v>
      </c>
      <c r="AW218" s="468" t="e" cm="1">
        <f t="array" ref="AW218">bdRateExtend($G216:$G219,H216:H219,$Z216:$Z219,AA216:AA219)</f>
        <v>#VALUE!</v>
      </c>
      <c r="AX218" s="480"/>
      <c r="AY218" s="480"/>
      <c r="AZ218" s="497"/>
      <c r="BA218" s="497"/>
      <c r="BB218" s="480"/>
      <c r="BC218" s="468" t="e" cm="1">
        <f t="array" ref="BC218">bdRateExtend($G216:$G219,L216:L219,$Z216:$Z219,AE216:AE219)</f>
        <v>#VALUE!</v>
      </c>
      <c r="BD218" s="476"/>
      <c r="BE218" s="468" t="e" cm="1">
        <f t="array" ref="BE218">bdRateExtend($G216:$G219,M216:M219,$Z216:$Z219,AF216:AF219)</f>
        <v>#VALUE!</v>
      </c>
      <c r="BF218" s="476"/>
      <c r="BG218" s="469" t="e" cm="1">
        <f t="array" ref="BG218">bdRateExtend($G216:$G219,N216:N219,$Z216:$Z219,AG216:AG219,"None", FALSE,1)</f>
        <v>#VALUE!</v>
      </c>
      <c r="BH218" s="476"/>
      <c r="BI218" s="469" t="e" cm="1">
        <f t="array" ref="BI218">bdRateExtend($G216:$G219,O216:O219,$Z216:$Z219,AH216:AH219,"None", FALSE,1)</f>
        <v>#VALUE!</v>
      </c>
      <c r="BJ218" s="476"/>
      <c r="BK218" s="468" t="e" cm="1">
        <f t="array" ref="BK218">bdRateExtend($G216:$G219,P216:P219,$Z216:$Z219,AI216:AI219)</f>
        <v>#VALUE!</v>
      </c>
      <c r="BL218" s="476"/>
      <c r="BM218" s="468" t="e" cm="1">
        <f t="array" ref="BM218">bdRateExtend($G216:$G219,Q216:Q219,$Z216:$Z219,AJ216:AJ219)</f>
        <v>#VALUE!</v>
      </c>
      <c r="BN218" s="476"/>
      <c r="BO218" s="468" t="e" cm="1">
        <f t="array" ref="BO218">bdRateExtend($G216:$G219,R216:R219,$Z216:$Z219,AK216:AK219)</f>
        <v>#VALUE!</v>
      </c>
      <c r="BP218" s="480"/>
      <c r="BQ218" s="480"/>
      <c r="BR218" s="480"/>
      <c r="BS218" s="480"/>
      <c r="BT218" s="476"/>
      <c r="BU218" s="463" cm="1">
        <f t="array" ref="BU218">testVMAFRange($G216:$G219,N216:N219,$Z216:$Z219,AG216:AG219)</f>
        <v>0</v>
      </c>
      <c r="BV218" s="465"/>
      <c r="BW218" s="463" cm="1">
        <f t="array" ref="BW218">testVMAFRange($G216:$G219,O216:O219,$Z216:$Z219,AH216:AH219)</f>
        <v>0</v>
      </c>
      <c r="BX218" s="465"/>
    </row>
    <row r="219" spans="1:76" ht="17" customHeight="1" thickBot="1" x14ac:dyDescent="0.4">
      <c r="A219" s="516"/>
      <c r="B219" s="518"/>
      <c r="C219" s="521"/>
      <c r="D219" s="522"/>
      <c r="E219" s="523"/>
      <c r="F219" s="144">
        <v>55</v>
      </c>
      <c r="G219" s="145">
        <f>'Anchor-Still'!L217</f>
        <v>0</v>
      </c>
      <c r="H219" s="146">
        <f>'Anchor-Still'!M217</f>
        <v>0</v>
      </c>
      <c r="I219" s="146">
        <f>'Anchor-Still'!N217</f>
        <v>0</v>
      </c>
      <c r="J219" s="146">
        <f>'Anchor-Still'!O217</f>
        <v>0</v>
      </c>
      <c r="K219" s="146">
        <f>(Summary!$C$58*H219+Summary!$C$59*I219+Summary!$C$60*J219)/Summary!$C$61</f>
        <v>0</v>
      </c>
      <c r="L219" s="146">
        <f>'Anchor-Still'!P217</f>
        <v>0</v>
      </c>
      <c r="M219" s="146">
        <f>'Anchor-Still'!Q217</f>
        <v>0</v>
      </c>
      <c r="N219" s="146">
        <f>'Anchor-Still'!R217</f>
        <v>0</v>
      </c>
      <c r="O219" s="146">
        <f>'Anchor-Still'!S217</f>
        <v>0</v>
      </c>
      <c r="P219" s="146">
        <f>'Anchor-Still'!T217</f>
        <v>0</v>
      </c>
      <c r="Q219" s="146">
        <f>'Anchor-Still'!U217</f>
        <v>0</v>
      </c>
      <c r="R219" s="146">
        <f>'Anchor-Still'!V217</f>
        <v>0</v>
      </c>
      <c r="S219" s="146">
        <f>'Anchor-Still'!W217</f>
        <v>0</v>
      </c>
      <c r="T219" s="146">
        <f>'Anchor-Still'!X217</f>
        <v>0</v>
      </c>
      <c r="U219" s="146">
        <f>10*LOG10(1/((Summary!$C$75/10^(R219/10)+Summary!$C$76/10^(S219/10)+Summary!$C$77/10^(T219/10))/Summary!$C$78))</f>
        <v>0</v>
      </c>
      <c r="V219" s="146">
        <f>'Anchor-Still'!Y217</f>
        <v>0</v>
      </c>
      <c r="W219" s="146">
        <f>'Anchor-Still'!Z217</f>
        <v>0</v>
      </c>
      <c r="X219" s="147">
        <f t="shared" si="15"/>
        <v>0</v>
      </c>
      <c r="Y219" s="133"/>
      <c r="Z219" s="145">
        <f>'Test-Still'!L217</f>
        <v>0</v>
      </c>
      <c r="AA219" s="146">
        <f>'Test-Still'!M217</f>
        <v>0</v>
      </c>
      <c r="AB219" s="146">
        <f>'Test-Still'!N217</f>
        <v>0</v>
      </c>
      <c r="AC219" s="146">
        <f>'Test-Still'!O217</f>
        <v>0</v>
      </c>
      <c r="AD219" s="146">
        <f>(Summary!$C$58*AA219+Summary!$C$59*AB219+Summary!$C$60*AC219)/Summary!$C$61</f>
        <v>0</v>
      </c>
      <c r="AE219" s="146">
        <f>'Test-Still'!P217</f>
        <v>0</v>
      </c>
      <c r="AF219" s="146">
        <f>'Test-Still'!Q217</f>
        <v>0</v>
      </c>
      <c r="AG219" s="146">
        <f>'Test-Still'!R217</f>
        <v>0</v>
      </c>
      <c r="AH219" s="146">
        <f>'Test-Still'!S217</f>
        <v>0</v>
      </c>
      <c r="AI219" s="146">
        <f>'Test-Still'!T217</f>
        <v>0</v>
      </c>
      <c r="AJ219" s="146">
        <f>'Test-Still'!U217</f>
        <v>0</v>
      </c>
      <c r="AK219" s="146">
        <f>'Test-Still'!V217</f>
        <v>0</v>
      </c>
      <c r="AL219" s="146">
        <f>'Test-Still'!W217</f>
        <v>0</v>
      </c>
      <c r="AM219" s="146">
        <f>'Test-Still'!X217</f>
        <v>0</v>
      </c>
      <c r="AN219" s="146">
        <f>10*LOG10(1/((Summary!$C$75/10^(AK219/10)+Summary!$C$76/10^(AL219/10)+Summary!$C$77/10^(AM219/10))/Summary!$C$78))</f>
        <v>0</v>
      </c>
      <c r="AO219" s="146">
        <f>'Test-Still'!Y217</f>
        <v>0</v>
      </c>
      <c r="AP219" s="146">
        <f>'Test-Still'!Z217</f>
        <v>0</v>
      </c>
      <c r="AQ219" s="147">
        <f t="shared" si="16"/>
        <v>0</v>
      </c>
      <c r="AR219" s="145" t="e">
        <f t="shared" si="17"/>
        <v>#DIV/0!</v>
      </c>
      <c r="AS219" s="146" t="e">
        <f t="shared" si="18"/>
        <v>#DIV/0!</v>
      </c>
      <c r="AT219" s="136"/>
      <c r="AU219" s="136"/>
      <c r="AV219" s="470"/>
      <c r="AW219" s="471"/>
      <c r="AX219" s="481"/>
      <c r="AY219" s="481"/>
      <c r="AZ219" s="498"/>
      <c r="BA219" s="498"/>
      <c r="BB219" s="481"/>
      <c r="BC219" s="471"/>
      <c r="BD219" s="477"/>
      <c r="BE219" s="471"/>
      <c r="BF219" s="477"/>
      <c r="BG219" s="472"/>
      <c r="BH219" s="477"/>
      <c r="BI219" s="472"/>
      <c r="BJ219" s="477"/>
      <c r="BK219" s="471"/>
      <c r="BL219" s="477"/>
      <c r="BM219" s="471"/>
      <c r="BN219" s="477"/>
      <c r="BO219" s="471"/>
      <c r="BP219" s="481"/>
      <c r="BQ219" s="481"/>
      <c r="BR219" s="481"/>
      <c r="BS219" s="481"/>
      <c r="BT219" s="477"/>
      <c r="BU219" s="473"/>
      <c r="BV219" s="466"/>
      <c r="BW219" s="473"/>
      <c r="BX219" s="466"/>
    </row>
    <row r="220" spans="1:76" ht="17" customHeight="1" x14ac:dyDescent="0.35">
      <c r="A220" s="516"/>
      <c r="B220" s="482" t="s">
        <v>235</v>
      </c>
      <c r="C220" s="519" t="s">
        <v>197</v>
      </c>
      <c r="D220" s="489"/>
      <c r="E220" s="492">
        <v>8</v>
      </c>
      <c r="F220" s="129">
        <v>15</v>
      </c>
      <c r="G220" s="130">
        <f>'Anchor-Still'!L218</f>
        <v>0</v>
      </c>
      <c r="H220" s="131">
        <f>'Anchor-Still'!M218</f>
        <v>0</v>
      </c>
      <c r="I220" s="131">
        <f>'Anchor-Still'!N218</f>
        <v>0</v>
      </c>
      <c r="J220" s="131">
        <f>'Anchor-Still'!O218</f>
        <v>0</v>
      </c>
      <c r="K220" s="131">
        <f>(Summary!$C$58*H220+Summary!$C$59*I220+Summary!$C$60*J220)/Summary!$C$61</f>
        <v>0</v>
      </c>
      <c r="L220" s="131">
        <f>'Anchor-Still'!P218</f>
        <v>0</v>
      </c>
      <c r="M220" s="131">
        <f>'Anchor-Still'!Q218</f>
        <v>0</v>
      </c>
      <c r="N220" s="131">
        <f>'Anchor-Still'!R218</f>
        <v>0</v>
      </c>
      <c r="O220" s="131">
        <f>'Anchor-Still'!S218</f>
        <v>0</v>
      </c>
      <c r="P220" s="131">
        <f>'Anchor-Still'!T218</f>
        <v>0</v>
      </c>
      <c r="Q220" s="131">
        <f>'Anchor-Still'!U218</f>
        <v>0</v>
      </c>
      <c r="R220" s="131">
        <f>'Anchor-Still'!V218</f>
        <v>0</v>
      </c>
      <c r="S220" s="131">
        <f>'Anchor-Still'!W218</f>
        <v>0</v>
      </c>
      <c r="T220" s="131">
        <f>'Anchor-Still'!X218</f>
        <v>0</v>
      </c>
      <c r="U220" s="131">
        <f>10*LOG10(1/((Summary!$C$75/10^(R220/10)+Summary!$C$76/10^(S220/10)+Summary!$C$77/10^(T220/10))/Summary!$C$78))</f>
        <v>0</v>
      </c>
      <c r="V220" s="131">
        <f>'Anchor-Still'!Y218</f>
        <v>0</v>
      </c>
      <c r="W220" s="131">
        <f>'Anchor-Still'!Z218</f>
        <v>0</v>
      </c>
      <c r="X220" s="132">
        <f t="shared" si="15"/>
        <v>0</v>
      </c>
      <c r="Y220" s="133"/>
      <c r="Z220" s="130">
        <f>'Test-Still'!L218</f>
        <v>0</v>
      </c>
      <c r="AA220" s="131">
        <f>'Test-Still'!M218</f>
        <v>0</v>
      </c>
      <c r="AB220" s="131">
        <f>'Test-Still'!N218</f>
        <v>0</v>
      </c>
      <c r="AC220" s="131">
        <f>'Test-Still'!O218</f>
        <v>0</v>
      </c>
      <c r="AD220" s="131">
        <f>(Summary!$C$58*AA220+Summary!$C$59*AB220+Summary!$C$60*AC220)/Summary!$C$61</f>
        <v>0</v>
      </c>
      <c r="AE220" s="131">
        <f>'Test-Still'!P218</f>
        <v>0</v>
      </c>
      <c r="AF220" s="131">
        <f>'Test-Still'!Q218</f>
        <v>0</v>
      </c>
      <c r="AG220" s="131">
        <f>'Test-Still'!R218</f>
        <v>0</v>
      </c>
      <c r="AH220" s="131">
        <f>'Test-Still'!S218</f>
        <v>0</v>
      </c>
      <c r="AI220" s="131">
        <f>'Test-Still'!T218</f>
        <v>0</v>
      </c>
      <c r="AJ220" s="131">
        <f>'Test-Still'!U218</f>
        <v>0</v>
      </c>
      <c r="AK220" s="131">
        <f>'Test-Still'!V218</f>
        <v>0</v>
      </c>
      <c r="AL220" s="131">
        <f>'Test-Still'!W218</f>
        <v>0</v>
      </c>
      <c r="AM220" s="131">
        <f>'Test-Still'!X218</f>
        <v>0</v>
      </c>
      <c r="AN220" s="131">
        <f>10*LOG10(1/((Summary!$C$75/10^(AK220/10)+Summary!$C$76/10^(AL220/10)+Summary!$C$77/10^(AM220/10))/Summary!$C$78))</f>
        <v>0</v>
      </c>
      <c r="AO220" s="131">
        <f>'Test-Still'!Y218</f>
        <v>0</v>
      </c>
      <c r="AP220" s="131">
        <f>'Test-Still'!Z218</f>
        <v>0</v>
      </c>
      <c r="AQ220" s="132">
        <f t="shared" si="16"/>
        <v>0</v>
      </c>
      <c r="AR220" s="130" t="e">
        <f t="shared" si="17"/>
        <v>#DIV/0!</v>
      </c>
      <c r="AS220" s="131" t="e">
        <f t="shared" si="18"/>
        <v>#DIV/0!</v>
      </c>
      <c r="AT220" s="136"/>
      <c r="AU220" s="136"/>
      <c r="AV220" s="495" t="s">
        <v>121</v>
      </c>
      <c r="AW220" s="478" t="e" cm="1">
        <f t="array" ref="AW220">bdRateExtend($G220:$G223,H220:H223,$Z220:$Z223,AA220:AA223)</f>
        <v>#VALUE!</v>
      </c>
      <c r="AX220" s="479" t="e" cm="1">
        <f t="array" ref="AX220">bdRateExtend($G220:$G225,H220:H225,$Z220:$Z225,AA220:AA225)</f>
        <v>#VALUE!</v>
      </c>
      <c r="AY220" s="479" t="e" cm="1">
        <f t="array" ref="AY220">bdRateExtend($G220:$G225,I220:I225,$Z220:$Z225,AB220:AB225)</f>
        <v>#VALUE!</v>
      </c>
      <c r="AZ220" s="496" t="e" cm="1">
        <f t="array" ref="AZ220">bdRateExtend($G220:$G225,J220:J225,$Z220:$Z225,AC220:AC225)</f>
        <v>#VALUE!</v>
      </c>
      <c r="BA220" s="496" t="e" cm="1">
        <f t="array" ref="BA220">bdRateExtend($G220:$G225,K220:K225,$Z220:$Z225,AD220:AD225)</f>
        <v>#VALUE!</v>
      </c>
      <c r="BB220" s="479" t="e">
        <f>(Summary!$C$89*AX220+Summary!$C$90*AY220+Summary!$C$91*AZ220)/Summary!$C$92</f>
        <v>#VALUE!</v>
      </c>
      <c r="BC220" s="478" t="e" cm="1">
        <f t="array" ref="BC220">bdRateExtend($G220:$G223,L220:L223,$Z220:$Z223,AE220:AE223)</f>
        <v>#VALUE!</v>
      </c>
      <c r="BD220" s="475" t="e" cm="1">
        <f t="array" ref="BD220">bdRateExtend($G220:$G225,L220:L225,$Z220:$Z225,AE220:AE225)</f>
        <v>#VALUE!</v>
      </c>
      <c r="BE220" s="478" t="e" cm="1">
        <f t="array" ref="BE220">bdRateExtend($G220:$G223,M220:M223,$Z220:$Z223,AF220:AF223)</f>
        <v>#VALUE!</v>
      </c>
      <c r="BF220" s="475" t="e" cm="1">
        <f t="array" ref="BF220">bdRateExtend($G220:$G225,M220:M225,$Z220:$Z225,AF220:AF225)</f>
        <v>#VALUE!</v>
      </c>
      <c r="BG220" s="474" t="e" cm="1">
        <f t="array" ref="BG220">bdRateExtend($G220:$G223,N220:N223,$Z220:$Z223,AG220:AG223,"None", FALSE,1)</f>
        <v>#VALUE!</v>
      </c>
      <c r="BH220" s="475" t="e" cm="1">
        <f t="array" ref="BH220">bdRateExtend($G220:$G225,N220:N225,$Z220:$Z225,AG220:AG225,"None", FALSE,1)</f>
        <v>#VALUE!</v>
      </c>
      <c r="BI220" s="474" t="e" cm="1">
        <f t="array" ref="BI220">bdRateExtend($G220:$G223,O220:O223,$Z220:$Z223,AH220:AH223,"None", FALSE,1)</f>
        <v>#VALUE!</v>
      </c>
      <c r="BJ220" s="475" t="e" cm="1">
        <f t="array" ref="BJ220">bdRateExtend($G220:$G225,O220:O225,$Z220:$Z225,AH220:AH225,"None", FALSE,1)</f>
        <v>#VALUE!</v>
      </c>
      <c r="BK220" s="478" t="e" cm="1">
        <f t="array" ref="BK220">bdRateExtend($G220:$G223,P220:P223,$Z220:$Z223,AI220:AI223)</f>
        <v>#VALUE!</v>
      </c>
      <c r="BL220" s="475" t="e" cm="1">
        <f t="array" ref="BL220">bdRateExtend($G220:$G225,P220:P225,$Z220:$Z225,AI220:AI225)</f>
        <v>#VALUE!</v>
      </c>
      <c r="BM220" s="478" t="e" cm="1">
        <f t="array" ref="BM220">bdRateExtend($G220:$G223,Q220:Q223,$Z220:$Z223,AJ220:AJ223)</f>
        <v>#VALUE!</v>
      </c>
      <c r="BN220" s="475" t="e" cm="1">
        <f t="array" ref="BN220">bdRateExtend($G220:$G225,Q220:Q225,$Z220:$Z225,AJ220:AJ225)</f>
        <v>#VALUE!</v>
      </c>
      <c r="BO220" s="478" t="e" cm="1">
        <f t="array" ref="BO220">bdRateExtend($G220:$G223,R220:R223,$Z220:$Z223,AK220:AK223)</f>
        <v>#VALUE!</v>
      </c>
      <c r="BP220" s="479" t="e" cm="1">
        <f t="array" ref="BP220">bdRateExtend($G220:$G225,R220:R225,$Z220:$Z225,AK220:AK225)</f>
        <v>#VALUE!</v>
      </c>
      <c r="BQ220" s="479" t="e" cm="1">
        <f t="array" ref="BQ220">bdRateExtend($G220:$G225,S220:S225,$Z220:$Z225,AL220:AL225)</f>
        <v>#VALUE!</v>
      </c>
      <c r="BR220" s="479" t="e" cm="1">
        <f t="array" ref="BR220">bdRateExtend($G220:$G225,T220:T225,$Z220:$Z225,AM220:AM225)</f>
        <v>#VALUE!</v>
      </c>
      <c r="BS220" s="479" t="e" cm="1">
        <f t="array" ref="BS220">bdRateExtend($G220:$G225,U220:U225,$Z220:$Z225,AN220:AN225)</f>
        <v>#VALUE!</v>
      </c>
      <c r="BT220" s="576" t="e">
        <f>(Summary!$C$103*BP220+Summary!$C$104*BQ220+Summary!$C$105*BR220)/Summary!$C$106</f>
        <v>#VALUE!</v>
      </c>
      <c r="BU220" s="462" cm="1">
        <f t="array" ref="BU220">testVMAFRange($G220:$G223,N220:N223,$Z220:$Z223,AG220:AG223)</f>
        <v>0</v>
      </c>
      <c r="BV220" s="464" cm="1">
        <f t="array" ref="BV220">testVMAFRange($G220:$G225,N220:N225,$Z220:$Z225,AG220:AG225)</f>
        <v>0</v>
      </c>
      <c r="BW220" s="462" cm="1">
        <f t="array" ref="BW220">testVMAFRange($G220:$G223,O220:O223,$Z220:$Z223,AH220:AH223)</f>
        <v>0</v>
      </c>
      <c r="BX220" s="464" cm="1">
        <f t="array" ref="BX220">testVMAFRange($G220:$G225,O220:O225,$Z220:$Z225,AH220:AH225)</f>
        <v>0</v>
      </c>
    </row>
    <row r="221" spans="1:76" ht="17" customHeight="1" x14ac:dyDescent="0.35">
      <c r="A221" s="516"/>
      <c r="B221" s="483"/>
      <c r="C221" s="520"/>
      <c r="D221" s="490"/>
      <c r="E221" s="493"/>
      <c r="F221" s="138">
        <v>23</v>
      </c>
      <c r="G221" s="139">
        <f>'Anchor-Still'!L219</f>
        <v>0</v>
      </c>
      <c r="H221" s="140">
        <f>'Anchor-Still'!M219</f>
        <v>0</v>
      </c>
      <c r="I221" s="140">
        <f>'Anchor-Still'!N219</f>
        <v>0</v>
      </c>
      <c r="J221" s="140">
        <f>'Anchor-Still'!O219</f>
        <v>0</v>
      </c>
      <c r="K221" s="140">
        <f>(Summary!$C$58*H221+Summary!$C$59*I221+Summary!$C$60*J221)/Summary!$C$61</f>
        <v>0</v>
      </c>
      <c r="L221" s="140">
        <f>'Anchor-Still'!P219</f>
        <v>0</v>
      </c>
      <c r="M221" s="140">
        <f>'Anchor-Still'!Q219</f>
        <v>0</v>
      </c>
      <c r="N221" s="140">
        <f>'Anchor-Still'!R219</f>
        <v>0</v>
      </c>
      <c r="O221" s="140">
        <f>'Anchor-Still'!S219</f>
        <v>0</v>
      </c>
      <c r="P221" s="140">
        <f>'Anchor-Still'!T219</f>
        <v>0</v>
      </c>
      <c r="Q221" s="140">
        <f>'Anchor-Still'!U219</f>
        <v>0</v>
      </c>
      <c r="R221" s="140">
        <f>'Anchor-Still'!V219</f>
        <v>0</v>
      </c>
      <c r="S221" s="140">
        <f>'Anchor-Still'!W219</f>
        <v>0</v>
      </c>
      <c r="T221" s="140">
        <f>'Anchor-Still'!X219</f>
        <v>0</v>
      </c>
      <c r="U221" s="140">
        <f>10*LOG10(1/((Summary!$C$75/10^(R221/10)+Summary!$C$76/10^(S221/10)+Summary!$C$77/10^(T221/10))/Summary!$C$78))</f>
        <v>0</v>
      </c>
      <c r="V221" s="140">
        <f>'Anchor-Still'!Y219</f>
        <v>0</v>
      </c>
      <c r="W221" s="140">
        <f>'Anchor-Still'!Z219</f>
        <v>0</v>
      </c>
      <c r="X221" s="141">
        <f t="shared" si="15"/>
        <v>0</v>
      </c>
      <c r="Y221" s="133"/>
      <c r="Z221" s="139">
        <f>'Test-Still'!L219</f>
        <v>0</v>
      </c>
      <c r="AA221" s="140">
        <f>'Test-Still'!M219</f>
        <v>0</v>
      </c>
      <c r="AB221" s="140">
        <f>'Test-Still'!N219</f>
        <v>0</v>
      </c>
      <c r="AC221" s="140">
        <f>'Test-Still'!O219</f>
        <v>0</v>
      </c>
      <c r="AD221" s="140">
        <f>(Summary!$C$58*AA221+Summary!$C$59*AB221+Summary!$C$60*AC221)/Summary!$C$61</f>
        <v>0</v>
      </c>
      <c r="AE221" s="140">
        <f>'Test-Still'!P219</f>
        <v>0</v>
      </c>
      <c r="AF221" s="140">
        <f>'Test-Still'!Q219</f>
        <v>0</v>
      </c>
      <c r="AG221" s="140">
        <f>'Test-Still'!R219</f>
        <v>0</v>
      </c>
      <c r="AH221" s="140">
        <f>'Test-Still'!S219</f>
        <v>0</v>
      </c>
      <c r="AI221" s="140">
        <f>'Test-Still'!T219</f>
        <v>0</v>
      </c>
      <c r="AJ221" s="140">
        <f>'Test-Still'!U219</f>
        <v>0</v>
      </c>
      <c r="AK221" s="140">
        <f>'Test-Still'!V219</f>
        <v>0</v>
      </c>
      <c r="AL221" s="140">
        <f>'Test-Still'!W219</f>
        <v>0</v>
      </c>
      <c r="AM221" s="140">
        <f>'Test-Still'!X219</f>
        <v>0</v>
      </c>
      <c r="AN221" s="140">
        <f>10*LOG10(1/((Summary!$C$75/10^(AK221/10)+Summary!$C$76/10^(AL221/10)+Summary!$C$77/10^(AM221/10))/Summary!$C$78))</f>
        <v>0</v>
      </c>
      <c r="AO221" s="140">
        <f>'Test-Still'!Y219</f>
        <v>0</v>
      </c>
      <c r="AP221" s="140">
        <f>'Test-Still'!Z219</f>
        <v>0</v>
      </c>
      <c r="AQ221" s="141">
        <f t="shared" si="16"/>
        <v>0</v>
      </c>
      <c r="AR221" s="139" t="e">
        <f t="shared" si="17"/>
        <v>#DIV/0!</v>
      </c>
      <c r="AS221" s="140" t="e">
        <f t="shared" si="18"/>
        <v>#DIV/0!</v>
      </c>
      <c r="AT221" s="136"/>
      <c r="AU221" s="136"/>
      <c r="AV221" s="467"/>
      <c r="AW221" s="468"/>
      <c r="AX221" s="480"/>
      <c r="AY221" s="480"/>
      <c r="AZ221" s="497"/>
      <c r="BA221" s="497"/>
      <c r="BB221" s="480"/>
      <c r="BC221" s="468"/>
      <c r="BD221" s="476"/>
      <c r="BE221" s="468"/>
      <c r="BF221" s="476"/>
      <c r="BG221" s="469"/>
      <c r="BH221" s="476"/>
      <c r="BI221" s="469"/>
      <c r="BJ221" s="476"/>
      <c r="BK221" s="468"/>
      <c r="BL221" s="476"/>
      <c r="BM221" s="468"/>
      <c r="BN221" s="476"/>
      <c r="BO221" s="468"/>
      <c r="BP221" s="480"/>
      <c r="BQ221" s="480"/>
      <c r="BR221" s="480"/>
      <c r="BS221" s="480"/>
      <c r="BT221" s="476"/>
      <c r="BU221" s="463"/>
      <c r="BV221" s="465"/>
      <c r="BW221" s="463"/>
      <c r="BX221" s="465"/>
    </row>
    <row r="222" spans="1:76" ht="17" customHeight="1" x14ac:dyDescent="0.35">
      <c r="A222" s="516"/>
      <c r="B222" s="483"/>
      <c r="C222" s="520"/>
      <c r="D222" s="490"/>
      <c r="E222" s="493"/>
      <c r="F222" s="138">
        <v>31</v>
      </c>
      <c r="G222" s="139">
        <f>'Anchor-Still'!L220</f>
        <v>0</v>
      </c>
      <c r="H222" s="140">
        <f>'Anchor-Still'!M220</f>
        <v>0</v>
      </c>
      <c r="I222" s="140">
        <f>'Anchor-Still'!N220</f>
        <v>0</v>
      </c>
      <c r="J222" s="140">
        <f>'Anchor-Still'!O220</f>
        <v>0</v>
      </c>
      <c r="K222" s="140">
        <f>(Summary!$C$58*H222+Summary!$C$59*I222+Summary!$C$60*J222)/Summary!$C$61</f>
        <v>0</v>
      </c>
      <c r="L222" s="140">
        <f>'Anchor-Still'!P220</f>
        <v>0</v>
      </c>
      <c r="M222" s="140">
        <f>'Anchor-Still'!Q220</f>
        <v>0</v>
      </c>
      <c r="N222" s="140">
        <f>'Anchor-Still'!R220</f>
        <v>0</v>
      </c>
      <c r="O222" s="140">
        <f>'Anchor-Still'!S220</f>
        <v>0</v>
      </c>
      <c r="P222" s="140">
        <f>'Anchor-Still'!T220</f>
        <v>0</v>
      </c>
      <c r="Q222" s="140">
        <f>'Anchor-Still'!U220</f>
        <v>0</v>
      </c>
      <c r="R222" s="140">
        <f>'Anchor-Still'!V220</f>
        <v>0</v>
      </c>
      <c r="S222" s="140">
        <f>'Anchor-Still'!W220</f>
        <v>0</v>
      </c>
      <c r="T222" s="140">
        <f>'Anchor-Still'!X220</f>
        <v>0</v>
      </c>
      <c r="U222" s="140">
        <f>10*LOG10(1/((Summary!$C$75/10^(R222/10)+Summary!$C$76/10^(S222/10)+Summary!$C$77/10^(T222/10))/Summary!$C$78))</f>
        <v>0</v>
      </c>
      <c r="V222" s="140">
        <f>'Anchor-Still'!Y220</f>
        <v>0</v>
      </c>
      <c r="W222" s="140">
        <f>'Anchor-Still'!Z220</f>
        <v>0</v>
      </c>
      <c r="X222" s="141">
        <f t="shared" si="15"/>
        <v>0</v>
      </c>
      <c r="Y222" s="133"/>
      <c r="Z222" s="139">
        <f>'Test-Still'!L220</f>
        <v>0</v>
      </c>
      <c r="AA222" s="140">
        <f>'Test-Still'!M220</f>
        <v>0</v>
      </c>
      <c r="AB222" s="140">
        <f>'Test-Still'!N220</f>
        <v>0</v>
      </c>
      <c r="AC222" s="140">
        <f>'Test-Still'!O220</f>
        <v>0</v>
      </c>
      <c r="AD222" s="140">
        <f>(Summary!$C$58*AA222+Summary!$C$59*AB222+Summary!$C$60*AC222)/Summary!$C$61</f>
        <v>0</v>
      </c>
      <c r="AE222" s="140">
        <f>'Test-Still'!P220</f>
        <v>0</v>
      </c>
      <c r="AF222" s="140">
        <f>'Test-Still'!Q220</f>
        <v>0</v>
      </c>
      <c r="AG222" s="140">
        <f>'Test-Still'!R220</f>
        <v>0</v>
      </c>
      <c r="AH222" s="140">
        <f>'Test-Still'!S220</f>
        <v>0</v>
      </c>
      <c r="AI222" s="140">
        <f>'Test-Still'!T220</f>
        <v>0</v>
      </c>
      <c r="AJ222" s="140">
        <f>'Test-Still'!U220</f>
        <v>0</v>
      </c>
      <c r="AK222" s="140">
        <f>'Test-Still'!V220</f>
        <v>0</v>
      </c>
      <c r="AL222" s="140">
        <f>'Test-Still'!W220</f>
        <v>0</v>
      </c>
      <c r="AM222" s="140">
        <f>'Test-Still'!X220</f>
        <v>0</v>
      </c>
      <c r="AN222" s="140">
        <f>10*LOG10(1/((Summary!$C$75/10^(AK222/10)+Summary!$C$76/10^(AL222/10)+Summary!$C$77/10^(AM222/10))/Summary!$C$78))</f>
        <v>0</v>
      </c>
      <c r="AO222" s="140">
        <f>'Test-Still'!Y220</f>
        <v>0</v>
      </c>
      <c r="AP222" s="140">
        <f>'Test-Still'!Z220</f>
        <v>0</v>
      </c>
      <c r="AQ222" s="141">
        <f t="shared" si="16"/>
        <v>0</v>
      </c>
      <c r="AR222" s="139" t="e">
        <f t="shared" si="17"/>
        <v>#DIV/0!</v>
      </c>
      <c r="AS222" s="140" t="e">
        <f t="shared" si="18"/>
        <v>#DIV/0!</v>
      </c>
      <c r="AT222" s="136"/>
      <c r="AU222" s="136"/>
      <c r="AV222" s="467" t="s">
        <v>122</v>
      </c>
      <c r="AW222" s="468" t="e" cm="1">
        <f t="array" ref="AW222">bdRateExtend($G221:$G224,H221:H224,$Z221:$Z224,AA221:AA224)</f>
        <v>#VALUE!</v>
      </c>
      <c r="AX222" s="480"/>
      <c r="AY222" s="480"/>
      <c r="AZ222" s="497"/>
      <c r="BA222" s="497"/>
      <c r="BB222" s="480"/>
      <c r="BC222" s="468" t="e" cm="1">
        <f t="array" ref="BC222">bdRateExtend($G221:$G224,L221:L224,$Z221:$Z224,AE221:AE224)</f>
        <v>#VALUE!</v>
      </c>
      <c r="BD222" s="476"/>
      <c r="BE222" s="468" t="e" cm="1">
        <f t="array" ref="BE222">bdRateExtend($G221:$G224,M221:M224,$Z221:$Z224,AF221:AF224)</f>
        <v>#VALUE!</v>
      </c>
      <c r="BF222" s="476"/>
      <c r="BG222" s="469" t="e" cm="1">
        <f t="array" ref="BG222">bdRateExtend($G221:$G224,N221:N224,$Z221:$Z224,AG221:AG224,"None", FALSE,1)</f>
        <v>#VALUE!</v>
      </c>
      <c r="BH222" s="476"/>
      <c r="BI222" s="469" t="e" cm="1">
        <f t="array" ref="BI222">bdRateExtend($G221:$G224,O221:O224,$Z221:$Z224,AH221:AH224,"None", FALSE,1)</f>
        <v>#VALUE!</v>
      </c>
      <c r="BJ222" s="476"/>
      <c r="BK222" s="468" t="e" cm="1">
        <f t="array" ref="BK222">bdRateExtend($G221:$G224,P221:P224,$Z221:$Z224,AI221:AI224)</f>
        <v>#VALUE!</v>
      </c>
      <c r="BL222" s="476"/>
      <c r="BM222" s="468" t="e" cm="1">
        <f t="array" ref="BM222">bdRateExtend($G221:$G224,Q221:Q224,$Z221:$Z224,AJ221:AJ224)</f>
        <v>#VALUE!</v>
      </c>
      <c r="BN222" s="476"/>
      <c r="BO222" s="468" t="e" cm="1">
        <f t="array" ref="BO222">bdRateExtend($G221:$G224,R221:R224,$Z221:$Z224,AK221:AK224)</f>
        <v>#VALUE!</v>
      </c>
      <c r="BP222" s="480"/>
      <c r="BQ222" s="480"/>
      <c r="BR222" s="480"/>
      <c r="BS222" s="480"/>
      <c r="BT222" s="476"/>
      <c r="BU222" s="463" cm="1">
        <f t="array" ref="BU222">testVMAFRange($G221:$G224,N221:N224,$Z221:$Z224,AG221:AG224)</f>
        <v>0</v>
      </c>
      <c r="BV222" s="465"/>
      <c r="BW222" s="463" cm="1">
        <f t="array" ref="BW222">testVMAFRange($G221:$G224,O221:O224,$Z221:$Z224,AH221:AH224)</f>
        <v>0</v>
      </c>
      <c r="BX222" s="465"/>
    </row>
    <row r="223" spans="1:76" ht="17" customHeight="1" x14ac:dyDescent="0.35">
      <c r="A223" s="516"/>
      <c r="B223" s="483"/>
      <c r="C223" s="520"/>
      <c r="D223" s="490"/>
      <c r="E223" s="493"/>
      <c r="F223" s="138">
        <v>39</v>
      </c>
      <c r="G223" s="139">
        <f>'Anchor-Still'!L221</f>
        <v>0</v>
      </c>
      <c r="H223" s="140">
        <f>'Anchor-Still'!M221</f>
        <v>0</v>
      </c>
      <c r="I223" s="140">
        <f>'Anchor-Still'!N221</f>
        <v>0</v>
      </c>
      <c r="J223" s="140">
        <f>'Anchor-Still'!O221</f>
        <v>0</v>
      </c>
      <c r="K223" s="140">
        <f>(Summary!$C$58*H223+Summary!$C$59*I223+Summary!$C$60*J223)/Summary!$C$61</f>
        <v>0</v>
      </c>
      <c r="L223" s="140">
        <f>'Anchor-Still'!P221</f>
        <v>0</v>
      </c>
      <c r="M223" s="140">
        <f>'Anchor-Still'!Q221</f>
        <v>0</v>
      </c>
      <c r="N223" s="140">
        <f>'Anchor-Still'!R221</f>
        <v>0</v>
      </c>
      <c r="O223" s="140">
        <f>'Anchor-Still'!S221</f>
        <v>0</v>
      </c>
      <c r="P223" s="140">
        <f>'Anchor-Still'!T221</f>
        <v>0</v>
      </c>
      <c r="Q223" s="140">
        <f>'Anchor-Still'!U221</f>
        <v>0</v>
      </c>
      <c r="R223" s="140">
        <f>'Anchor-Still'!V221</f>
        <v>0</v>
      </c>
      <c r="S223" s="140">
        <f>'Anchor-Still'!W221</f>
        <v>0</v>
      </c>
      <c r="T223" s="140">
        <f>'Anchor-Still'!X221</f>
        <v>0</v>
      </c>
      <c r="U223" s="140">
        <f>10*LOG10(1/((Summary!$C$75/10^(R223/10)+Summary!$C$76/10^(S223/10)+Summary!$C$77/10^(T223/10))/Summary!$C$78))</f>
        <v>0</v>
      </c>
      <c r="V223" s="140">
        <f>'Anchor-Still'!Y221</f>
        <v>0</v>
      </c>
      <c r="W223" s="140">
        <f>'Anchor-Still'!Z221</f>
        <v>0</v>
      </c>
      <c r="X223" s="141">
        <f t="shared" si="15"/>
        <v>0</v>
      </c>
      <c r="Y223" s="133"/>
      <c r="Z223" s="139">
        <f>'Test-Still'!L221</f>
        <v>0</v>
      </c>
      <c r="AA223" s="140">
        <f>'Test-Still'!M221</f>
        <v>0</v>
      </c>
      <c r="AB223" s="140">
        <f>'Test-Still'!N221</f>
        <v>0</v>
      </c>
      <c r="AC223" s="140">
        <f>'Test-Still'!O221</f>
        <v>0</v>
      </c>
      <c r="AD223" s="140">
        <f>(Summary!$C$58*AA223+Summary!$C$59*AB223+Summary!$C$60*AC223)/Summary!$C$61</f>
        <v>0</v>
      </c>
      <c r="AE223" s="140">
        <f>'Test-Still'!P221</f>
        <v>0</v>
      </c>
      <c r="AF223" s="140">
        <f>'Test-Still'!Q221</f>
        <v>0</v>
      </c>
      <c r="AG223" s="140">
        <f>'Test-Still'!R221</f>
        <v>0</v>
      </c>
      <c r="AH223" s="140">
        <f>'Test-Still'!S221</f>
        <v>0</v>
      </c>
      <c r="AI223" s="140">
        <f>'Test-Still'!T221</f>
        <v>0</v>
      </c>
      <c r="AJ223" s="140">
        <f>'Test-Still'!U221</f>
        <v>0</v>
      </c>
      <c r="AK223" s="140">
        <f>'Test-Still'!V221</f>
        <v>0</v>
      </c>
      <c r="AL223" s="140">
        <f>'Test-Still'!W221</f>
        <v>0</v>
      </c>
      <c r="AM223" s="140">
        <f>'Test-Still'!X221</f>
        <v>0</v>
      </c>
      <c r="AN223" s="140">
        <f>10*LOG10(1/((Summary!$C$75/10^(AK223/10)+Summary!$C$76/10^(AL223/10)+Summary!$C$77/10^(AM223/10))/Summary!$C$78))</f>
        <v>0</v>
      </c>
      <c r="AO223" s="140">
        <f>'Test-Still'!Y221</f>
        <v>0</v>
      </c>
      <c r="AP223" s="140">
        <f>'Test-Still'!Z221</f>
        <v>0</v>
      </c>
      <c r="AQ223" s="141">
        <f t="shared" si="16"/>
        <v>0</v>
      </c>
      <c r="AR223" s="139" t="e">
        <f t="shared" si="17"/>
        <v>#DIV/0!</v>
      </c>
      <c r="AS223" s="140" t="e">
        <f t="shared" si="18"/>
        <v>#DIV/0!</v>
      </c>
      <c r="AT223" s="136"/>
      <c r="AU223" s="136"/>
      <c r="AV223" s="467"/>
      <c r="AW223" s="468"/>
      <c r="AX223" s="480"/>
      <c r="AY223" s="480"/>
      <c r="AZ223" s="497"/>
      <c r="BA223" s="497"/>
      <c r="BB223" s="480"/>
      <c r="BC223" s="468"/>
      <c r="BD223" s="476"/>
      <c r="BE223" s="468"/>
      <c r="BF223" s="476"/>
      <c r="BG223" s="469"/>
      <c r="BH223" s="476"/>
      <c r="BI223" s="469"/>
      <c r="BJ223" s="476"/>
      <c r="BK223" s="468"/>
      <c r="BL223" s="476"/>
      <c r="BM223" s="468"/>
      <c r="BN223" s="476"/>
      <c r="BO223" s="468"/>
      <c r="BP223" s="480"/>
      <c r="BQ223" s="480"/>
      <c r="BR223" s="480"/>
      <c r="BS223" s="480"/>
      <c r="BT223" s="476"/>
      <c r="BU223" s="463"/>
      <c r="BV223" s="465"/>
      <c r="BW223" s="463"/>
      <c r="BX223" s="465"/>
    </row>
    <row r="224" spans="1:76" ht="17" customHeight="1" x14ac:dyDescent="0.35">
      <c r="A224" s="516"/>
      <c r="B224" s="483"/>
      <c r="C224" s="520"/>
      <c r="D224" s="490"/>
      <c r="E224" s="493"/>
      <c r="F224" s="138">
        <v>47</v>
      </c>
      <c r="G224" s="139">
        <f>'Anchor-Still'!L222</f>
        <v>0</v>
      </c>
      <c r="H224" s="140">
        <f>'Anchor-Still'!M222</f>
        <v>0</v>
      </c>
      <c r="I224" s="140">
        <f>'Anchor-Still'!N222</f>
        <v>0</v>
      </c>
      <c r="J224" s="140">
        <f>'Anchor-Still'!O222</f>
        <v>0</v>
      </c>
      <c r="K224" s="140">
        <f>(Summary!$C$58*H224+Summary!$C$59*I224+Summary!$C$60*J224)/Summary!$C$61</f>
        <v>0</v>
      </c>
      <c r="L224" s="140">
        <f>'Anchor-Still'!P222</f>
        <v>0</v>
      </c>
      <c r="M224" s="140">
        <f>'Anchor-Still'!Q222</f>
        <v>0</v>
      </c>
      <c r="N224" s="140">
        <f>'Anchor-Still'!R222</f>
        <v>0</v>
      </c>
      <c r="O224" s="140">
        <f>'Anchor-Still'!S222</f>
        <v>0</v>
      </c>
      <c r="P224" s="140">
        <f>'Anchor-Still'!T222</f>
        <v>0</v>
      </c>
      <c r="Q224" s="140">
        <f>'Anchor-Still'!U222</f>
        <v>0</v>
      </c>
      <c r="R224" s="140">
        <f>'Anchor-Still'!V222</f>
        <v>0</v>
      </c>
      <c r="S224" s="140">
        <f>'Anchor-Still'!W222</f>
        <v>0</v>
      </c>
      <c r="T224" s="140">
        <f>'Anchor-Still'!X222</f>
        <v>0</v>
      </c>
      <c r="U224" s="140">
        <f>10*LOG10(1/((Summary!$C$75/10^(R224/10)+Summary!$C$76/10^(S224/10)+Summary!$C$77/10^(T224/10))/Summary!$C$78))</f>
        <v>0</v>
      </c>
      <c r="V224" s="140">
        <f>'Anchor-Still'!Y222</f>
        <v>0</v>
      </c>
      <c r="W224" s="140">
        <f>'Anchor-Still'!Z222</f>
        <v>0</v>
      </c>
      <c r="X224" s="141">
        <f t="shared" si="15"/>
        <v>0</v>
      </c>
      <c r="Y224" s="133"/>
      <c r="Z224" s="139">
        <f>'Test-Still'!L222</f>
        <v>0</v>
      </c>
      <c r="AA224" s="140">
        <f>'Test-Still'!M222</f>
        <v>0</v>
      </c>
      <c r="AB224" s="140">
        <f>'Test-Still'!N222</f>
        <v>0</v>
      </c>
      <c r="AC224" s="140">
        <f>'Test-Still'!O222</f>
        <v>0</v>
      </c>
      <c r="AD224" s="140">
        <f>(Summary!$C$58*AA224+Summary!$C$59*AB224+Summary!$C$60*AC224)/Summary!$C$61</f>
        <v>0</v>
      </c>
      <c r="AE224" s="140">
        <f>'Test-Still'!P222</f>
        <v>0</v>
      </c>
      <c r="AF224" s="140">
        <f>'Test-Still'!Q222</f>
        <v>0</v>
      </c>
      <c r="AG224" s="140">
        <f>'Test-Still'!R222</f>
        <v>0</v>
      </c>
      <c r="AH224" s="140">
        <f>'Test-Still'!S222</f>
        <v>0</v>
      </c>
      <c r="AI224" s="140">
        <f>'Test-Still'!T222</f>
        <v>0</v>
      </c>
      <c r="AJ224" s="140">
        <f>'Test-Still'!U222</f>
        <v>0</v>
      </c>
      <c r="AK224" s="140">
        <f>'Test-Still'!V222</f>
        <v>0</v>
      </c>
      <c r="AL224" s="140">
        <f>'Test-Still'!W222</f>
        <v>0</v>
      </c>
      <c r="AM224" s="140">
        <f>'Test-Still'!X222</f>
        <v>0</v>
      </c>
      <c r="AN224" s="140">
        <f>10*LOG10(1/((Summary!$C$75/10^(AK224/10)+Summary!$C$76/10^(AL224/10)+Summary!$C$77/10^(AM224/10))/Summary!$C$78))</f>
        <v>0</v>
      </c>
      <c r="AO224" s="140">
        <f>'Test-Still'!Y222</f>
        <v>0</v>
      </c>
      <c r="AP224" s="140">
        <f>'Test-Still'!Z222</f>
        <v>0</v>
      </c>
      <c r="AQ224" s="141">
        <f t="shared" si="16"/>
        <v>0</v>
      </c>
      <c r="AR224" s="139" t="e">
        <f t="shared" si="17"/>
        <v>#DIV/0!</v>
      </c>
      <c r="AS224" s="140" t="e">
        <f t="shared" si="18"/>
        <v>#DIV/0!</v>
      </c>
      <c r="AT224" s="136"/>
      <c r="AU224" s="136"/>
      <c r="AV224" s="467" t="s">
        <v>123</v>
      </c>
      <c r="AW224" s="468" t="e" cm="1">
        <f t="array" ref="AW224">bdRateExtend($G222:$G225,H222:H225,$Z222:$Z225,AA222:AA225)</f>
        <v>#VALUE!</v>
      </c>
      <c r="AX224" s="480"/>
      <c r="AY224" s="480"/>
      <c r="AZ224" s="497"/>
      <c r="BA224" s="497"/>
      <c r="BB224" s="480"/>
      <c r="BC224" s="468" t="e" cm="1">
        <f t="array" ref="BC224">bdRateExtend($G222:$G225,L222:L225,$Z222:$Z225,AE222:AE225)</f>
        <v>#VALUE!</v>
      </c>
      <c r="BD224" s="476"/>
      <c r="BE224" s="468" t="e" cm="1">
        <f t="array" ref="BE224">bdRateExtend($G222:$G225,M222:M225,$Z222:$Z225,AF222:AF225)</f>
        <v>#VALUE!</v>
      </c>
      <c r="BF224" s="476"/>
      <c r="BG224" s="469" t="e" cm="1">
        <f t="array" ref="BG224">bdRateExtend($G222:$G225,N222:N225,$Z222:$Z225,AG222:AG225,"None", FALSE,1)</f>
        <v>#VALUE!</v>
      </c>
      <c r="BH224" s="476"/>
      <c r="BI224" s="469" t="e" cm="1">
        <f t="array" ref="BI224">bdRateExtend($G222:$G225,O222:O225,$Z222:$Z225,AH222:AH225,"None", FALSE,1)</f>
        <v>#VALUE!</v>
      </c>
      <c r="BJ224" s="476"/>
      <c r="BK224" s="468" t="e" cm="1">
        <f t="array" ref="BK224">bdRateExtend($G222:$G225,P222:P225,$Z222:$Z225,AI222:AI225)</f>
        <v>#VALUE!</v>
      </c>
      <c r="BL224" s="476"/>
      <c r="BM224" s="468" t="e" cm="1">
        <f t="array" ref="BM224">bdRateExtend($G222:$G225,Q222:Q225,$Z222:$Z225,AJ222:AJ225)</f>
        <v>#VALUE!</v>
      </c>
      <c r="BN224" s="476"/>
      <c r="BO224" s="468" t="e" cm="1">
        <f t="array" ref="BO224">bdRateExtend($G222:$G225,R222:R225,$Z222:$Z225,AK222:AK225)</f>
        <v>#VALUE!</v>
      </c>
      <c r="BP224" s="480"/>
      <c r="BQ224" s="480"/>
      <c r="BR224" s="480"/>
      <c r="BS224" s="480"/>
      <c r="BT224" s="476"/>
      <c r="BU224" s="463" cm="1">
        <f t="array" ref="BU224">testVMAFRange($G222:$G225,N222:N225,$Z222:$Z225,AG222:AG225)</f>
        <v>0</v>
      </c>
      <c r="BV224" s="465"/>
      <c r="BW224" s="463" cm="1">
        <f t="array" ref="BW224">testVMAFRange($G222:$G225,O222:O225,$Z222:$Z225,AH222:AH225)</f>
        <v>0</v>
      </c>
      <c r="BX224" s="465"/>
    </row>
    <row r="225" spans="1:76" ht="17" customHeight="1" thickBot="1" x14ac:dyDescent="0.4">
      <c r="A225" s="516"/>
      <c r="B225" s="518"/>
      <c r="C225" s="521"/>
      <c r="D225" s="522"/>
      <c r="E225" s="523"/>
      <c r="F225" s="144">
        <v>55</v>
      </c>
      <c r="G225" s="145">
        <f>'Anchor-Still'!L223</f>
        <v>0</v>
      </c>
      <c r="H225" s="146">
        <f>'Anchor-Still'!M223</f>
        <v>0</v>
      </c>
      <c r="I225" s="146">
        <f>'Anchor-Still'!N223</f>
        <v>0</v>
      </c>
      <c r="J225" s="146">
        <f>'Anchor-Still'!O223</f>
        <v>0</v>
      </c>
      <c r="K225" s="146">
        <f>(Summary!$C$58*H225+Summary!$C$59*I225+Summary!$C$60*J225)/Summary!$C$61</f>
        <v>0</v>
      </c>
      <c r="L225" s="146">
        <f>'Anchor-Still'!P223</f>
        <v>0</v>
      </c>
      <c r="M225" s="146">
        <f>'Anchor-Still'!Q223</f>
        <v>0</v>
      </c>
      <c r="N225" s="146">
        <f>'Anchor-Still'!R223</f>
        <v>0</v>
      </c>
      <c r="O225" s="146">
        <f>'Anchor-Still'!S223</f>
        <v>0</v>
      </c>
      <c r="P225" s="146">
        <f>'Anchor-Still'!T223</f>
        <v>0</v>
      </c>
      <c r="Q225" s="146">
        <f>'Anchor-Still'!U223</f>
        <v>0</v>
      </c>
      <c r="R225" s="146">
        <f>'Anchor-Still'!V223</f>
        <v>0</v>
      </c>
      <c r="S225" s="146">
        <f>'Anchor-Still'!W223</f>
        <v>0</v>
      </c>
      <c r="T225" s="146">
        <f>'Anchor-Still'!X223</f>
        <v>0</v>
      </c>
      <c r="U225" s="146">
        <f>10*LOG10(1/((Summary!$C$75/10^(R225/10)+Summary!$C$76/10^(S225/10)+Summary!$C$77/10^(T225/10))/Summary!$C$78))</f>
        <v>0</v>
      </c>
      <c r="V225" s="146">
        <f>'Anchor-Still'!Y223</f>
        <v>0</v>
      </c>
      <c r="W225" s="146">
        <f>'Anchor-Still'!Z223</f>
        <v>0</v>
      </c>
      <c r="X225" s="147">
        <f t="shared" si="15"/>
        <v>0</v>
      </c>
      <c r="Y225" s="133"/>
      <c r="Z225" s="145">
        <f>'Test-Still'!L223</f>
        <v>0</v>
      </c>
      <c r="AA225" s="146">
        <f>'Test-Still'!M223</f>
        <v>0</v>
      </c>
      <c r="AB225" s="146">
        <f>'Test-Still'!N223</f>
        <v>0</v>
      </c>
      <c r="AC225" s="146">
        <f>'Test-Still'!O223</f>
        <v>0</v>
      </c>
      <c r="AD225" s="146">
        <f>(Summary!$C$58*AA225+Summary!$C$59*AB225+Summary!$C$60*AC225)/Summary!$C$61</f>
        <v>0</v>
      </c>
      <c r="AE225" s="146">
        <f>'Test-Still'!P223</f>
        <v>0</v>
      </c>
      <c r="AF225" s="146">
        <f>'Test-Still'!Q223</f>
        <v>0</v>
      </c>
      <c r="AG225" s="146">
        <f>'Test-Still'!R223</f>
        <v>0</v>
      </c>
      <c r="AH225" s="146">
        <f>'Test-Still'!S223</f>
        <v>0</v>
      </c>
      <c r="AI225" s="146">
        <f>'Test-Still'!T223</f>
        <v>0</v>
      </c>
      <c r="AJ225" s="146">
        <f>'Test-Still'!U223</f>
        <v>0</v>
      </c>
      <c r="AK225" s="146">
        <f>'Test-Still'!V223</f>
        <v>0</v>
      </c>
      <c r="AL225" s="146">
        <f>'Test-Still'!W223</f>
        <v>0</v>
      </c>
      <c r="AM225" s="146">
        <f>'Test-Still'!X223</f>
        <v>0</v>
      </c>
      <c r="AN225" s="146">
        <f>10*LOG10(1/((Summary!$C$75/10^(AK225/10)+Summary!$C$76/10^(AL225/10)+Summary!$C$77/10^(AM225/10))/Summary!$C$78))</f>
        <v>0</v>
      </c>
      <c r="AO225" s="146">
        <f>'Test-Still'!Y223</f>
        <v>0</v>
      </c>
      <c r="AP225" s="146">
        <f>'Test-Still'!Z223</f>
        <v>0</v>
      </c>
      <c r="AQ225" s="147">
        <f t="shared" si="16"/>
        <v>0</v>
      </c>
      <c r="AR225" s="145" t="e">
        <f t="shared" si="17"/>
        <v>#DIV/0!</v>
      </c>
      <c r="AS225" s="146" t="e">
        <f t="shared" si="18"/>
        <v>#DIV/0!</v>
      </c>
      <c r="AT225" s="136"/>
      <c r="AU225" s="136"/>
      <c r="AV225" s="470"/>
      <c r="AW225" s="471"/>
      <c r="AX225" s="481"/>
      <c r="AY225" s="481"/>
      <c r="AZ225" s="498"/>
      <c r="BA225" s="498"/>
      <c r="BB225" s="481"/>
      <c r="BC225" s="471"/>
      <c r="BD225" s="477"/>
      <c r="BE225" s="471"/>
      <c r="BF225" s="477"/>
      <c r="BG225" s="472"/>
      <c r="BH225" s="477"/>
      <c r="BI225" s="472"/>
      <c r="BJ225" s="477"/>
      <c r="BK225" s="471"/>
      <c r="BL225" s="477"/>
      <c r="BM225" s="471"/>
      <c r="BN225" s="477"/>
      <c r="BO225" s="471"/>
      <c r="BP225" s="481"/>
      <c r="BQ225" s="481"/>
      <c r="BR225" s="481"/>
      <c r="BS225" s="481"/>
      <c r="BT225" s="477"/>
      <c r="BU225" s="473"/>
      <c r="BV225" s="466"/>
      <c r="BW225" s="473"/>
      <c r="BX225" s="466"/>
    </row>
    <row r="226" spans="1:76" ht="17" customHeight="1" x14ac:dyDescent="0.35">
      <c r="A226" s="516"/>
      <c r="B226" s="482" t="s">
        <v>236</v>
      </c>
      <c r="C226" s="519" t="s">
        <v>198</v>
      </c>
      <c r="D226" s="489"/>
      <c r="E226" s="492">
        <v>8</v>
      </c>
      <c r="F226" s="129">
        <v>15</v>
      </c>
      <c r="G226" s="130">
        <f>'Anchor-Still'!L224</f>
        <v>0</v>
      </c>
      <c r="H226" s="131">
        <f>'Anchor-Still'!M224</f>
        <v>0</v>
      </c>
      <c r="I226" s="131">
        <f>'Anchor-Still'!N224</f>
        <v>0</v>
      </c>
      <c r="J226" s="131">
        <f>'Anchor-Still'!O224</f>
        <v>0</v>
      </c>
      <c r="K226" s="131">
        <f>(Summary!$C$58*H226+Summary!$C$59*I226+Summary!$C$60*J226)/Summary!$C$61</f>
        <v>0</v>
      </c>
      <c r="L226" s="131">
        <f>'Anchor-Still'!P224</f>
        <v>0</v>
      </c>
      <c r="M226" s="131">
        <f>'Anchor-Still'!Q224</f>
        <v>0</v>
      </c>
      <c r="N226" s="131">
        <f>'Anchor-Still'!R224</f>
        <v>0</v>
      </c>
      <c r="O226" s="131">
        <f>'Anchor-Still'!S224</f>
        <v>0</v>
      </c>
      <c r="P226" s="131">
        <f>'Anchor-Still'!T224</f>
        <v>0</v>
      </c>
      <c r="Q226" s="131">
        <f>'Anchor-Still'!U224</f>
        <v>0</v>
      </c>
      <c r="R226" s="131">
        <f>'Anchor-Still'!V224</f>
        <v>0</v>
      </c>
      <c r="S226" s="131">
        <f>'Anchor-Still'!W224</f>
        <v>0</v>
      </c>
      <c r="T226" s="131">
        <f>'Anchor-Still'!X224</f>
        <v>0</v>
      </c>
      <c r="U226" s="131">
        <f>10*LOG10(1/((Summary!$C$75/10^(R226/10)+Summary!$C$76/10^(S226/10)+Summary!$C$77/10^(T226/10))/Summary!$C$78))</f>
        <v>0</v>
      </c>
      <c r="V226" s="131">
        <f>'Anchor-Still'!Y224</f>
        <v>0</v>
      </c>
      <c r="W226" s="131">
        <f>'Anchor-Still'!Z224</f>
        <v>0</v>
      </c>
      <c r="X226" s="132">
        <f t="shared" si="15"/>
        <v>0</v>
      </c>
      <c r="Y226" s="133"/>
      <c r="Z226" s="130">
        <f>'Test-Still'!L224</f>
        <v>0</v>
      </c>
      <c r="AA226" s="131">
        <f>'Test-Still'!M224</f>
        <v>0</v>
      </c>
      <c r="AB226" s="131">
        <f>'Test-Still'!N224</f>
        <v>0</v>
      </c>
      <c r="AC226" s="131">
        <f>'Test-Still'!O224</f>
        <v>0</v>
      </c>
      <c r="AD226" s="131">
        <f>(Summary!$C$58*AA226+Summary!$C$59*AB226+Summary!$C$60*AC226)/Summary!$C$61</f>
        <v>0</v>
      </c>
      <c r="AE226" s="131">
        <f>'Test-Still'!P224</f>
        <v>0</v>
      </c>
      <c r="AF226" s="131">
        <f>'Test-Still'!Q224</f>
        <v>0</v>
      </c>
      <c r="AG226" s="131">
        <f>'Test-Still'!R224</f>
        <v>0</v>
      </c>
      <c r="AH226" s="131">
        <f>'Test-Still'!S224</f>
        <v>0</v>
      </c>
      <c r="AI226" s="131">
        <f>'Test-Still'!T224</f>
        <v>0</v>
      </c>
      <c r="AJ226" s="131">
        <f>'Test-Still'!U224</f>
        <v>0</v>
      </c>
      <c r="AK226" s="131">
        <f>'Test-Still'!V224</f>
        <v>0</v>
      </c>
      <c r="AL226" s="131">
        <f>'Test-Still'!W224</f>
        <v>0</v>
      </c>
      <c r="AM226" s="131">
        <f>'Test-Still'!X224</f>
        <v>0</v>
      </c>
      <c r="AN226" s="131">
        <f>10*LOG10(1/((Summary!$C$75/10^(AK226/10)+Summary!$C$76/10^(AL226/10)+Summary!$C$77/10^(AM226/10))/Summary!$C$78))</f>
        <v>0</v>
      </c>
      <c r="AO226" s="131">
        <f>'Test-Still'!Y224</f>
        <v>0</v>
      </c>
      <c r="AP226" s="131">
        <f>'Test-Still'!Z224</f>
        <v>0</v>
      </c>
      <c r="AQ226" s="132">
        <f t="shared" si="16"/>
        <v>0</v>
      </c>
      <c r="AR226" s="130" t="e">
        <f t="shared" si="17"/>
        <v>#DIV/0!</v>
      </c>
      <c r="AS226" s="131" t="e">
        <f t="shared" si="18"/>
        <v>#DIV/0!</v>
      </c>
      <c r="AT226" s="136"/>
      <c r="AU226" s="136"/>
      <c r="AV226" s="495" t="s">
        <v>121</v>
      </c>
      <c r="AW226" s="478" t="e" cm="1">
        <f t="array" ref="AW226">bdRateExtend($G226:$G229,H226:H229,$Z226:$Z229,AA226:AA229)</f>
        <v>#VALUE!</v>
      </c>
      <c r="AX226" s="479" t="e" cm="1">
        <f t="array" ref="AX226">bdRateExtend($G226:$G231,H226:H231,$Z226:$Z231,AA226:AA231)</f>
        <v>#VALUE!</v>
      </c>
      <c r="AY226" s="479" t="e" cm="1">
        <f t="array" ref="AY226">bdRateExtend($G226:$G231,I226:I231,$Z226:$Z231,AB226:AB231)</f>
        <v>#VALUE!</v>
      </c>
      <c r="AZ226" s="496" t="e" cm="1">
        <f t="array" ref="AZ226">bdRateExtend($G226:$G231,J226:J231,$Z226:$Z231,AC226:AC231)</f>
        <v>#VALUE!</v>
      </c>
      <c r="BA226" s="496" t="e" cm="1">
        <f t="array" ref="BA226">bdRateExtend($G226:$G231,K226:K231,$Z226:$Z231,AD226:AD231)</f>
        <v>#VALUE!</v>
      </c>
      <c r="BB226" s="479" t="e">
        <f>(Summary!$C$89*AX226+Summary!$C$90*AY226+Summary!$C$91*AZ226)/Summary!$C$92</f>
        <v>#VALUE!</v>
      </c>
      <c r="BC226" s="478" t="e" cm="1">
        <f t="array" ref="BC226">bdRateExtend($G226:$G229,L226:L229,$Z226:$Z229,AE226:AE229)</f>
        <v>#VALUE!</v>
      </c>
      <c r="BD226" s="475" t="e" cm="1">
        <f t="array" ref="BD226">bdRateExtend($G226:$G231,L226:L231,$Z226:$Z231,AE226:AE231)</f>
        <v>#VALUE!</v>
      </c>
      <c r="BE226" s="478" t="e" cm="1">
        <f t="array" ref="BE226">bdRateExtend($G226:$G229,M226:M229,$Z226:$Z229,AF226:AF229)</f>
        <v>#VALUE!</v>
      </c>
      <c r="BF226" s="475" t="e" cm="1">
        <f t="array" ref="BF226">bdRateExtend($G226:$G231,M226:M231,$Z226:$Z231,AF226:AF231)</f>
        <v>#VALUE!</v>
      </c>
      <c r="BG226" s="474" t="e" cm="1">
        <f t="array" ref="BG226">bdRateExtend($G226:$G229,N226:N229,$Z226:$Z229,AG226:AG229,"None", FALSE,1)</f>
        <v>#VALUE!</v>
      </c>
      <c r="BH226" s="475" t="e" cm="1">
        <f t="array" ref="BH226">bdRateExtend($G226:$G231,N226:N231,$Z226:$Z231,AG226:AG231,"None", FALSE,1)</f>
        <v>#VALUE!</v>
      </c>
      <c r="BI226" s="474" t="e" cm="1">
        <f t="array" ref="BI226">bdRateExtend($G226:$G229,O226:O229,$Z226:$Z229,AH226:AH229,"None", FALSE,1)</f>
        <v>#VALUE!</v>
      </c>
      <c r="BJ226" s="475" t="e" cm="1">
        <f t="array" ref="BJ226">bdRateExtend($G226:$G231,O226:O231,$Z226:$Z231,AH226:AH231,"None", FALSE,1)</f>
        <v>#VALUE!</v>
      </c>
      <c r="BK226" s="478" t="e" cm="1">
        <f t="array" ref="BK226">bdRateExtend($G226:$G229,P226:P229,$Z226:$Z229,AI226:AI229)</f>
        <v>#VALUE!</v>
      </c>
      <c r="BL226" s="475" t="e" cm="1">
        <f t="array" ref="BL226">bdRateExtend($G226:$G231,P226:P231,$Z226:$Z231,AI226:AI231)</f>
        <v>#VALUE!</v>
      </c>
      <c r="BM226" s="478" t="e" cm="1">
        <f t="array" ref="BM226">bdRateExtend($G226:$G229,Q226:Q229,$Z226:$Z229,AJ226:AJ229)</f>
        <v>#VALUE!</v>
      </c>
      <c r="BN226" s="475" t="e" cm="1">
        <f t="array" ref="BN226">bdRateExtend($G226:$G231,Q226:Q231,$Z226:$Z231,AJ226:AJ231)</f>
        <v>#VALUE!</v>
      </c>
      <c r="BO226" s="478" t="e" cm="1">
        <f t="array" ref="BO226">bdRateExtend($G226:$G229,R226:R229,$Z226:$Z229,AK226:AK229)</f>
        <v>#VALUE!</v>
      </c>
      <c r="BP226" s="479" t="e" cm="1">
        <f t="array" ref="BP226">bdRateExtend($G226:$G231,R226:R231,$Z226:$Z231,AK226:AK231)</f>
        <v>#VALUE!</v>
      </c>
      <c r="BQ226" s="479" t="e" cm="1">
        <f t="array" ref="BQ226">bdRateExtend($G226:$G231,S226:S231,$Z226:$Z231,AL226:AL231)</f>
        <v>#VALUE!</v>
      </c>
      <c r="BR226" s="479" t="e" cm="1">
        <f t="array" ref="BR226">bdRateExtend($G226:$G231,T226:T231,$Z226:$Z231,AM226:AM231)</f>
        <v>#VALUE!</v>
      </c>
      <c r="BS226" s="479" t="e" cm="1">
        <f t="array" ref="BS226">bdRateExtend($G226:$G231,U226:U231,$Z226:$Z231,AN226:AN231)</f>
        <v>#VALUE!</v>
      </c>
      <c r="BT226" s="576" t="e">
        <f>(Summary!$C$103*BP226+Summary!$C$104*BQ226+Summary!$C$105*BR226)/Summary!$C$106</f>
        <v>#VALUE!</v>
      </c>
      <c r="BU226" s="462" cm="1">
        <f t="array" ref="BU226">testVMAFRange($G226:$G229,N226:N229,$Z226:$Z229,AG226:AG229)</f>
        <v>0</v>
      </c>
      <c r="BV226" s="464" cm="1">
        <f t="array" ref="BV226">testVMAFRange($G226:$G231,N226:N231,$Z226:$Z231,AG226:AG231)</f>
        <v>0</v>
      </c>
      <c r="BW226" s="462" cm="1">
        <f t="array" ref="BW226">testVMAFRange($G226:$G229,O226:O229,$Z226:$Z229,AH226:AH229)</f>
        <v>0</v>
      </c>
      <c r="BX226" s="464" cm="1">
        <f t="array" ref="BX226">testVMAFRange($G226:$G231,O226:O231,$Z226:$Z231,AH226:AH231)</f>
        <v>0</v>
      </c>
    </row>
    <row r="227" spans="1:76" ht="17" customHeight="1" x14ac:dyDescent="0.35">
      <c r="A227" s="516"/>
      <c r="B227" s="483"/>
      <c r="C227" s="520"/>
      <c r="D227" s="490"/>
      <c r="E227" s="493"/>
      <c r="F227" s="138">
        <v>23</v>
      </c>
      <c r="G227" s="139">
        <f>'Anchor-Still'!L225</f>
        <v>0</v>
      </c>
      <c r="H227" s="140">
        <f>'Anchor-Still'!M225</f>
        <v>0</v>
      </c>
      <c r="I227" s="140">
        <f>'Anchor-Still'!N225</f>
        <v>0</v>
      </c>
      <c r="J227" s="140">
        <f>'Anchor-Still'!O225</f>
        <v>0</v>
      </c>
      <c r="K227" s="140">
        <f>(Summary!$C$58*H227+Summary!$C$59*I227+Summary!$C$60*J227)/Summary!$C$61</f>
        <v>0</v>
      </c>
      <c r="L227" s="140">
        <f>'Anchor-Still'!P225</f>
        <v>0</v>
      </c>
      <c r="M227" s="140">
        <f>'Anchor-Still'!Q225</f>
        <v>0</v>
      </c>
      <c r="N227" s="140">
        <f>'Anchor-Still'!R225</f>
        <v>0</v>
      </c>
      <c r="O227" s="140">
        <f>'Anchor-Still'!S225</f>
        <v>0</v>
      </c>
      <c r="P227" s="140">
        <f>'Anchor-Still'!T225</f>
        <v>0</v>
      </c>
      <c r="Q227" s="140">
        <f>'Anchor-Still'!U225</f>
        <v>0</v>
      </c>
      <c r="R227" s="140">
        <f>'Anchor-Still'!V225</f>
        <v>0</v>
      </c>
      <c r="S227" s="140">
        <f>'Anchor-Still'!W225</f>
        <v>0</v>
      </c>
      <c r="T227" s="140">
        <f>'Anchor-Still'!X225</f>
        <v>0</v>
      </c>
      <c r="U227" s="140">
        <f>10*LOG10(1/((Summary!$C$75/10^(R227/10)+Summary!$C$76/10^(S227/10)+Summary!$C$77/10^(T227/10))/Summary!$C$78))</f>
        <v>0</v>
      </c>
      <c r="V227" s="140">
        <f>'Anchor-Still'!Y225</f>
        <v>0</v>
      </c>
      <c r="W227" s="140">
        <f>'Anchor-Still'!Z225</f>
        <v>0</v>
      </c>
      <c r="X227" s="141">
        <f t="shared" si="15"/>
        <v>0</v>
      </c>
      <c r="Y227" s="133"/>
      <c r="Z227" s="139">
        <f>'Test-Still'!L225</f>
        <v>0</v>
      </c>
      <c r="AA227" s="140">
        <f>'Test-Still'!M225</f>
        <v>0</v>
      </c>
      <c r="AB227" s="140">
        <f>'Test-Still'!N225</f>
        <v>0</v>
      </c>
      <c r="AC227" s="140">
        <f>'Test-Still'!O225</f>
        <v>0</v>
      </c>
      <c r="AD227" s="140">
        <f>(Summary!$C$58*AA227+Summary!$C$59*AB227+Summary!$C$60*AC227)/Summary!$C$61</f>
        <v>0</v>
      </c>
      <c r="AE227" s="140">
        <f>'Test-Still'!P225</f>
        <v>0</v>
      </c>
      <c r="AF227" s="140">
        <f>'Test-Still'!Q225</f>
        <v>0</v>
      </c>
      <c r="AG227" s="140">
        <f>'Test-Still'!R225</f>
        <v>0</v>
      </c>
      <c r="AH227" s="140">
        <f>'Test-Still'!S225</f>
        <v>0</v>
      </c>
      <c r="AI227" s="140">
        <f>'Test-Still'!T225</f>
        <v>0</v>
      </c>
      <c r="AJ227" s="140">
        <f>'Test-Still'!U225</f>
        <v>0</v>
      </c>
      <c r="AK227" s="140">
        <f>'Test-Still'!V225</f>
        <v>0</v>
      </c>
      <c r="AL227" s="140">
        <f>'Test-Still'!W225</f>
        <v>0</v>
      </c>
      <c r="AM227" s="140">
        <f>'Test-Still'!X225</f>
        <v>0</v>
      </c>
      <c r="AN227" s="140">
        <f>10*LOG10(1/((Summary!$C$75/10^(AK227/10)+Summary!$C$76/10^(AL227/10)+Summary!$C$77/10^(AM227/10))/Summary!$C$78))</f>
        <v>0</v>
      </c>
      <c r="AO227" s="140">
        <f>'Test-Still'!Y225</f>
        <v>0</v>
      </c>
      <c r="AP227" s="140">
        <f>'Test-Still'!Z225</f>
        <v>0</v>
      </c>
      <c r="AQ227" s="141">
        <f t="shared" si="16"/>
        <v>0</v>
      </c>
      <c r="AR227" s="139" t="e">
        <f t="shared" si="17"/>
        <v>#DIV/0!</v>
      </c>
      <c r="AS227" s="140" t="e">
        <f t="shared" si="18"/>
        <v>#DIV/0!</v>
      </c>
      <c r="AT227" s="136"/>
      <c r="AU227" s="136"/>
      <c r="AV227" s="467"/>
      <c r="AW227" s="468"/>
      <c r="AX227" s="480"/>
      <c r="AY227" s="480"/>
      <c r="AZ227" s="497"/>
      <c r="BA227" s="497"/>
      <c r="BB227" s="480"/>
      <c r="BC227" s="468"/>
      <c r="BD227" s="476"/>
      <c r="BE227" s="468"/>
      <c r="BF227" s="476"/>
      <c r="BG227" s="469"/>
      <c r="BH227" s="476"/>
      <c r="BI227" s="469"/>
      <c r="BJ227" s="476"/>
      <c r="BK227" s="468"/>
      <c r="BL227" s="476"/>
      <c r="BM227" s="468"/>
      <c r="BN227" s="476"/>
      <c r="BO227" s="468"/>
      <c r="BP227" s="480"/>
      <c r="BQ227" s="480"/>
      <c r="BR227" s="480"/>
      <c r="BS227" s="480"/>
      <c r="BT227" s="476"/>
      <c r="BU227" s="463"/>
      <c r="BV227" s="465"/>
      <c r="BW227" s="463"/>
      <c r="BX227" s="465"/>
    </row>
    <row r="228" spans="1:76" ht="17" customHeight="1" x14ac:dyDescent="0.35">
      <c r="A228" s="516"/>
      <c r="B228" s="483"/>
      <c r="C228" s="520"/>
      <c r="D228" s="490"/>
      <c r="E228" s="493"/>
      <c r="F228" s="138">
        <v>31</v>
      </c>
      <c r="G228" s="139">
        <f>'Anchor-Still'!L226</f>
        <v>0</v>
      </c>
      <c r="H228" s="140">
        <f>'Anchor-Still'!M226</f>
        <v>0</v>
      </c>
      <c r="I228" s="140">
        <f>'Anchor-Still'!N226</f>
        <v>0</v>
      </c>
      <c r="J228" s="140">
        <f>'Anchor-Still'!O226</f>
        <v>0</v>
      </c>
      <c r="K228" s="140">
        <f>(Summary!$C$58*H228+Summary!$C$59*I228+Summary!$C$60*J228)/Summary!$C$61</f>
        <v>0</v>
      </c>
      <c r="L228" s="140">
        <f>'Anchor-Still'!P226</f>
        <v>0</v>
      </c>
      <c r="M228" s="140">
        <f>'Anchor-Still'!Q226</f>
        <v>0</v>
      </c>
      <c r="N228" s="140">
        <f>'Anchor-Still'!R226</f>
        <v>0</v>
      </c>
      <c r="O228" s="140">
        <f>'Anchor-Still'!S226</f>
        <v>0</v>
      </c>
      <c r="P228" s="140">
        <f>'Anchor-Still'!T226</f>
        <v>0</v>
      </c>
      <c r="Q228" s="140">
        <f>'Anchor-Still'!U226</f>
        <v>0</v>
      </c>
      <c r="R228" s="140">
        <f>'Anchor-Still'!V226</f>
        <v>0</v>
      </c>
      <c r="S228" s="140">
        <f>'Anchor-Still'!W226</f>
        <v>0</v>
      </c>
      <c r="T228" s="140">
        <f>'Anchor-Still'!X226</f>
        <v>0</v>
      </c>
      <c r="U228" s="140">
        <f>10*LOG10(1/((Summary!$C$75/10^(R228/10)+Summary!$C$76/10^(S228/10)+Summary!$C$77/10^(T228/10))/Summary!$C$78))</f>
        <v>0</v>
      </c>
      <c r="V228" s="140">
        <f>'Anchor-Still'!Y226</f>
        <v>0</v>
      </c>
      <c r="W228" s="140">
        <f>'Anchor-Still'!Z226</f>
        <v>0</v>
      </c>
      <c r="X228" s="141">
        <f t="shared" si="15"/>
        <v>0</v>
      </c>
      <c r="Y228" s="133"/>
      <c r="Z228" s="139">
        <f>'Test-Still'!L226</f>
        <v>0</v>
      </c>
      <c r="AA228" s="140">
        <f>'Test-Still'!M226</f>
        <v>0</v>
      </c>
      <c r="AB228" s="140">
        <f>'Test-Still'!N226</f>
        <v>0</v>
      </c>
      <c r="AC228" s="140">
        <f>'Test-Still'!O226</f>
        <v>0</v>
      </c>
      <c r="AD228" s="140">
        <f>(Summary!$C$58*AA228+Summary!$C$59*AB228+Summary!$C$60*AC228)/Summary!$C$61</f>
        <v>0</v>
      </c>
      <c r="AE228" s="140">
        <f>'Test-Still'!P226</f>
        <v>0</v>
      </c>
      <c r="AF228" s="140">
        <f>'Test-Still'!Q226</f>
        <v>0</v>
      </c>
      <c r="AG228" s="140">
        <f>'Test-Still'!R226</f>
        <v>0</v>
      </c>
      <c r="AH228" s="140">
        <f>'Test-Still'!S226</f>
        <v>0</v>
      </c>
      <c r="AI228" s="140">
        <f>'Test-Still'!T226</f>
        <v>0</v>
      </c>
      <c r="AJ228" s="140">
        <f>'Test-Still'!U226</f>
        <v>0</v>
      </c>
      <c r="AK228" s="140">
        <f>'Test-Still'!V226</f>
        <v>0</v>
      </c>
      <c r="AL228" s="140">
        <f>'Test-Still'!W226</f>
        <v>0</v>
      </c>
      <c r="AM228" s="140">
        <f>'Test-Still'!X226</f>
        <v>0</v>
      </c>
      <c r="AN228" s="140">
        <f>10*LOG10(1/((Summary!$C$75/10^(AK228/10)+Summary!$C$76/10^(AL228/10)+Summary!$C$77/10^(AM228/10))/Summary!$C$78))</f>
        <v>0</v>
      </c>
      <c r="AO228" s="140">
        <f>'Test-Still'!Y226</f>
        <v>0</v>
      </c>
      <c r="AP228" s="140">
        <f>'Test-Still'!Z226</f>
        <v>0</v>
      </c>
      <c r="AQ228" s="141">
        <f t="shared" si="16"/>
        <v>0</v>
      </c>
      <c r="AR228" s="139" t="e">
        <f t="shared" si="17"/>
        <v>#DIV/0!</v>
      </c>
      <c r="AS228" s="140" t="e">
        <f t="shared" si="18"/>
        <v>#DIV/0!</v>
      </c>
      <c r="AT228" s="136"/>
      <c r="AU228" s="136"/>
      <c r="AV228" s="467" t="s">
        <v>122</v>
      </c>
      <c r="AW228" s="468" t="e" cm="1">
        <f t="array" ref="AW228">bdRateExtend($G227:$G230,H227:H230,$Z227:$Z230,AA227:AA230)</f>
        <v>#VALUE!</v>
      </c>
      <c r="AX228" s="480"/>
      <c r="AY228" s="480"/>
      <c r="AZ228" s="497"/>
      <c r="BA228" s="497"/>
      <c r="BB228" s="480"/>
      <c r="BC228" s="468" t="e" cm="1">
        <f t="array" ref="BC228">bdRateExtend($G227:$G230,L227:L230,$Z227:$Z230,AE227:AE230)</f>
        <v>#VALUE!</v>
      </c>
      <c r="BD228" s="476"/>
      <c r="BE228" s="468" t="e" cm="1">
        <f t="array" ref="BE228">bdRateExtend($G227:$G230,M227:M230,$Z227:$Z230,AF227:AF230)</f>
        <v>#VALUE!</v>
      </c>
      <c r="BF228" s="476"/>
      <c r="BG228" s="469" t="e" cm="1">
        <f t="array" ref="BG228">bdRateExtend($G227:$G230,N227:N230,$Z227:$Z230,AG227:AG230,"None", FALSE,1)</f>
        <v>#VALUE!</v>
      </c>
      <c r="BH228" s="476"/>
      <c r="BI228" s="469" t="e" cm="1">
        <f t="array" ref="BI228">bdRateExtend($G227:$G230,O227:O230,$Z227:$Z230,AH227:AH230,"None", FALSE,1)</f>
        <v>#VALUE!</v>
      </c>
      <c r="BJ228" s="476"/>
      <c r="BK228" s="468" t="e" cm="1">
        <f t="array" ref="BK228">bdRateExtend($G227:$G230,P227:P230,$Z227:$Z230,AI227:AI230)</f>
        <v>#VALUE!</v>
      </c>
      <c r="BL228" s="476"/>
      <c r="BM228" s="468" t="e" cm="1">
        <f t="array" ref="BM228">bdRateExtend($G227:$G230,Q227:Q230,$Z227:$Z230,AJ227:AJ230)</f>
        <v>#VALUE!</v>
      </c>
      <c r="BN228" s="476"/>
      <c r="BO228" s="468" t="e" cm="1">
        <f t="array" ref="BO228">bdRateExtend($G227:$G230,R227:R230,$Z227:$Z230,AK227:AK230)</f>
        <v>#VALUE!</v>
      </c>
      <c r="BP228" s="480"/>
      <c r="BQ228" s="480"/>
      <c r="BR228" s="480"/>
      <c r="BS228" s="480"/>
      <c r="BT228" s="476"/>
      <c r="BU228" s="463" cm="1">
        <f t="array" ref="BU228">testVMAFRange($G227:$G230,N227:N230,$Z227:$Z230,AG227:AG230)</f>
        <v>0</v>
      </c>
      <c r="BV228" s="465"/>
      <c r="BW228" s="463" cm="1">
        <f t="array" ref="BW228">testVMAFRange($G227:$G230,O227:O230,$Z227:$Z230,AH227:AH230)</f>
        <v>0</v>
      </c>
      <c r="BX228" s="465"/>
    </row>
    <row r="229" spans="1:76" ht="17" customHeight="1" x14ac:dyDescent="0.35">
      <c r="A229" s="516"/>
      <c r="B229" s="483"/>
      <c r="C229" s="520"/>
      <c r="D229" s="490"/>
      <c r="E229" s="493"/>
      <c r="F229" s="138">
        <v>39</v>
      </c>
      <c r="G229" s="139">
        <f>'Anchor-Still'!L227</f>
        <v>0</v>
      </c>
      <c r="H229" s="140">
        <f>'Anchor-Still'!M227</f>
        <v>0</v>
      </c>
      <c r="I229" s="140">
        <f>'Anchor-Still'!N227</f>
        <v>0</v>
      </c>
      <c r="J229" s="140">
        <f>'Anchor-Still'!O227</f>
        <v>0</v>
      </c>
      <c r="K229" s="140">
        <f>(Summary!$C$58*H229+Summary!$C$59*I229+Summary!$C$60*J229)/Summary!$C$61</f>
        <v>0</v>
      </c>
      <c r="L229" s="140">
        <f>'Anchor-Still'!P227</f>
        <v>0</v>
      </c>
      <c r="M229" s="140">
        <f>'Anchor-Still'!Q227</f>
        <v>0</v>
      </c>
      <c r="N229" s="140">
        <f>'Anchor-Still'!R227</f>
        <v>0</v>
      </c>
      <c r="O229" s="140">
        <f>'Anchor-Still'!S227</f>
        <v>0</v>
      </c>
      <c r="P229" s="140">
        <f>'Anchor-Still'!T227</f>
        <v>0</v>
      </c>
      <c r="Q229" s="140">
        <f>'Anchor-Still'!U227</f>
        <v>0</v>
      </c>
      <c r="R229" s="140">
        <f>'Anchor-Still'!V227</f>
        <v>0</v>
      </c>
      <c r="S229" s="140">
        <f>'Anchor-Still'!W227</f>
        <v>0</v>
      </c>
      <c r="T229" s="140">
        <f>'Anchor-Still'!X227</f>
        <v>0</v>
      </c>
      <c r="U229" s="140">
        <f>10*LOG10(1/((Summary!$C$75/10^(R229/10)+Summary!$C$76/10^(S229/10)+Summary!$C$77/10^(T229/10))/Summary!$C$78))</f>
        <v>0</v>
      </c>
      <c r="V229" s="140">
        <f>'Anchor-Still'!Y227</f>
        <v>0</v>
      </c>
      <c r="W229" s="140">
        <f>'Anchor-Still'!Z227</f>
        <v>0</v>
      </c>
      <c r="X229" s="141">
        <f t="shared" si="15"/>
        <v>0</v>
      </c>
      <c r="Y229" s="133"/>
      <c r="Z229" s="139">
        <f>'Test-Still'!L227</f>
        <v>0</v>
      </c>
      <c r="AA229" s="140">
        <f>'Test-Still'!M227</f>
        <v>0</v>
      </c>
      <c r="AB229" s="140">
        <f>'Test-Still'!N227</f>
        <v>0</v>
      </c>
      <c r="AC229" s="140">
        <f>'Test-Still'!O227</f>
        <v>0</v>
      </c>
      <c r="AD229" s="140">
        <f>(Summary!$C$58*AA229+Summary!$C$59*AB229+Summary!$C$60*AC229)/Summary!$C$61</f>
        <v>0</v>
      </c>
      <c r="AE229" s="140">
        <f>'Test-Still'!P227</f>
        <v>0</v>
      </c>
      <c r="AF229" s="140">
        <f>'Test-Still'!Q227</f>
        <v>0</v>
      </c>
      <c r="AG229" s="140">
        <f>'Test-Still'!R227</f>
        <v>0</v>
      </c>
      <c r="AH229" s="140">
        <f>'Test-Still'!S227</f>
        <v>0</v>
      </c>
      <c r="AI229" s="140">
        <f>'Test-Still'!T227</f>
        <v>0</v>
      </c>
      <c r="AJ229" s="140">
        <f>'Test-Still'!U227</f>
        <v>0</v>
      </c>
      <c r="AK229" s="140">
        <f>'Test-Still'!V227</f>
        <v>0</v>
      </c>
      <c r="AL229" s="140">
        <f>'Test-Still'!W227</f>
        <v>0</v>
      </c>
      <c r="AM229" s="140">
        <f>'Test-Still'!X227</f>
        <v>0</v>
      </c>
      <c r="AN229" s="140">
        <f>10*LOG10(1/((Summary!$C$75/10^(AK229/10)+Summary!$C$76/10^(AL229/10)+Summary!$C$77/10^(AM229/10))/Summary!$C$78))</f>
        <v>0</v>
      </c>
      <c r="AO229" s="140">
        <f>'Test-Still'!Y227</f>
        <v>0</v>
      </c>
      <c r="AP229" s="140">
        <f>'Test-Still'!Z227</f>
        <v>0</v>
      </c>
      <c r="AQ229" s="141">
        <f t="shared" si="16"/>
        <v>0</v>
      </c>
      <c r="AR229" s="139" t="e">
        <f t="shared" si="17"/>
        <v>#DIV/0!</v>
      </c>
      <c r="AS229" s="140" t="e">
        <f t="shared" si="18"/>
        <v>#DIV/0!</v>
      </c>
      <c r="AT229" s="136"/>
      <c r="AU229" s="136"/>
      <c r="AV229" s="467"/>
      <c r="AW229" s="468"/>
      <c r="AX229" s="480"/>
      <c r="AY229" s="480"/>
      <c r="AZ229" s="497"/>
      <c r="BA229" s="497"/>
      <c r="BB229" s="480"/>
      <c r="BC229" s="468"/>
      <c r="BD229" s="476"/>
      <c r="BE229" s="468"/>
      <c r="BF229" s="476"/>
      <c r="BG229" s="469"/>
      <c r="BH229" s="476"/>
      <c r="BI229" s="469"/>
      <c r="BJ229" s="476"/>
      <c r="BK229" s="468"/>
      <c r="BL229" s="476"/>
      <c r="BM229" s="468"/>
      <c r="BN229" s="476"/>
      <c r="BO229" s="468"/>
      <c r="BP229" s="480"/>
      <c r="BQ229" s="480"/>
      <c r="BR229" s="480"/>
      <c r="BS229" s="480"/>
      <c r="BT229" s="476"/>
      <c r="BU229" s="463"/>
      <c r="BV229" s="465"/>
      <c r="BW229" s="463"/>
      <c r="BX229" s="465"/>
    </row>
    <row r="230" spans="1:76" ht="17" customHeight="1" x14ac:dyDescent="0.35">
      <c r="A230" s="516"/>
      <c r="B230" s="483"/>
      <c r="C230" s="520"/>
      <c r="D230" s="490"/>
      <c r="E230" s="493"/>
      <c r="F230" s="138">
        <v>47</v>
      </c>
      <c r="G230" s="139">
        <f>'Anchor-Still'!L228</f>
        <v>0</v>
      </c>
      <c r="H230" s="140">
        <f>'Anchor-Still'!M228</f>
        <v>0</v>
      </c>
      <c r="I230" s="140">
        <f>'Anchor-Still'!N228</f>
        <v>0</v>
      </c>
      <c r="J230" s="140">
        <f>'Anchor-Still'!O228</f>
        <v>0</v>
      </c>
      <c r="K230" s="140">
        <f>(Summary!$C$58*H230+Summary!$C$59*I230+Summary!$C$60*J230)/Summary!$C$61</f>
        <v>0</v>
      </c>
      <c r="L230" s="140">
        <f>'Anchor-Still'!P228</f>
        <v>0</v>
      </c>
      <c r="M230" s="140">
        <f>'Anchor-Still'!Q228</f>
        <v>0</v>
      </c>
      <c r="N230" s="140">
        <f>'Anchor-Still'!R228</f>
        <v>0</v>
      </c>
      <c r="O230" s="140">
        <f>'Anchor-Still'!S228</f>
        <v>0</v>
      </c>
      <c r="P230" s="140">
        <f>'Anchor-Still'!T228</f>
        <v>0</v>
      </c>
      <c r="Q230" s="140">
        <f>'Anchor-Still'!U228</f>
        <v>0</v>
      </c>
      <c r="R230" s="140">
        <f>'Anchor-Still'!V228</f>
        <v>0</v>
      </c>
      <c r="S230" s="140">
        <f>'Anchor-Still'!W228</f>
        <v>0</v>
      </c>
      <c r="T230" s="140">
        <f>'Anchor-Still'!X228</f>
        <v>0</v>
      </c>
      <c r="U230" s="140">
        <f>10*LOG10(1/((Summary!$C$75/10^(R230/10)+Summary!$C$76/10^(S230/10)+Summary!$C$77/10^(T230/10))/Summary!$C$78))</f>
        <v>0</v>
      </c>
      <c r="V230" s="140">
        <f>'Anchor-Still'!Y228</f>
        <v>0</v>
      </c>
      <c r="W230" s="140">
        <f>'Anchor-Still'!Z228</f>
        <v>0</v>
      </c>
      <c r="X230" s="141">
        <f t="shared" si="15"/>
        <v>0</v>
      </c>
      <c r="Y230" s="133"/>
      <c r="Z230" s="139">
        <f>'Test-Still'!L228</f>
        <v>0</v>
      </c>
      <c r="AA230" s="140">
        <f>'Test-Still'!M228</f>
        <v>0</v>
      </c>
      <c r="AB230" s="140">
        <f>'Test-Still'!N228</f>
        <v>0</v>
      </c>
      <c r="AC230" s="140">
        <f>'Test-Still'!O228</f>
        <v>0</v>
      </c>
      <c r="AD230" s="140">
        <f>(Summary!$C$58*AA230+Summary!$C$59*AB230+Summary!$C$60*AC230)/Summary!$C$61</f>
        <v>0</v>
      </c>
      <c r="AE230" s="140">
        <f>'Test-Still'!P228</f>
        <v>0</v>
      </c>
      <c r="AF230" s="140">
        <f>'Test-Still'!Q228</f>
        <v>0</v>
      </c>
      <c r="AG230" s="140">
        <f>'Test-Still'!R228</f>
        <v>0</v>
      </c>
      <c r="AH230" s="140">
        <f>'Test-Still'!S228</f>
        <v>0</v>
      </c>
      <c r="AI230" s="140">
        <f>'Test-Still'!T228</f>
        <v>0</v>
      </c>
      <c r="AJ230" s="140">
        <f>'Test-Still'!U228</f>
        <v>0</v>
      </c>
      <c r="AK230" s="140">
        <f>'Test-Still'!V228</f>
        <v>0</v>
      </c>
      <c r="AL230" s="140">
        <f>'Test-Still'!W228</f>
        <v>0</v>
      </c>
      <c r="AM230" s="140">
        <f>'Test-Still'!X228</f>
        <v>0</v>
      </c>
      <c r="AN230" s="140">
        <f>10*LOG10(1/((Summary!$C$75/10^(AK230/10)+Summary!$C$76/10^(AL230/10)+Summary!$C$77/10^(AM230/10))/Summary!$C$78))</f>
        <v>0</v>
      </c>
      <c r="AO230" s="140">
        <f>'Test-Still'!Y228</f>
        <v>0</v>
      </c>
      <c r="AP230" s="140">
        <f>'Test-Still'!Z228</f>
        <v>0</v>
      </c>
      <c r="AQ230" s="141">
        <f t="shared" si="16"/>
        <v>0</v>
      </c>
      <c r="AR230" s="139" t="e">
        <f t="shared" si="17"/>
        <v>#DIV/0!</v>
      </c>
      <c r="AS230" s="140" t="e">
        <f t="shared" si="18"/>
        <v>#DIV/0!</v>
      </c>
      <c r="AT230" s="136"/>
      <c r="AU230" s="136"/>
      <c r="AV230" s="467" t="s">
        <v>123</v>
      </c>
      <c r="AW230" s="468" t="e" cm="1">
        <f t="array" ref="AW230">bdRateExtend($G228:$G231,H228:H231,$Z228:$Z231,AA228:AA231)</f>
        <v>#VALUE!</v>
      </c>
      <c r="AX230" s="480"/>
      <c r="AY230" s="480"/>
      <c r="AZ230" s="497"/>
      <c r="BA230" s="497"/>
      <c r="BB230" s="480"/>
      <c r="BC230" s="468" t="e" cm="1">
        <f t="array" ref="BC230">bdRateExtend($G228:$G231,L228:L231,$Z228:$Z231,AE228:AE231)</f>
        <v>#VALUE!</v>
      </c>
      <c r="BD230" s="476"/>
      <c r="BE230" s="468" t="e" cm="1">
        <f t="array" ref="BE230">bdRateExtend($G228:$G231,M228:M231,$Z228:$Z231,AF228:AF231)</f>
        <v>#VALUE!</v>
      </c>
      <c r="BF230" s="476"/>
      <c r="BG230" s="469" t="e" cm="1">
        <f t="array" ref="BG230">bdRateExtend($G228:$G231,N228:N231,$Z228:$Z231,AG228:AG231,"None", FALSE,1)</f>
        <v>#VALUE!</v>
      </c>
      <c r="BH230" s="476"/>
      <c r="BI230" s="469" t="e" cm="1">
        <f t="array" ref="BI230">bdRateExtend($G228:$G231,O228:O231,$Z228:$Z231,AH228:AH231,"None", FALSE,1)</f>
        <v>#VALUE!</v>
      </c>
      <c r="BJ230" s="476"/>
      <c r="BK230" s="468" t="e" cm="1">
        <f t="array" ref="BK230">bdRateExtend($G228:$G231,P228:P231,$Z228:$Z231,AI228:AI231)</f>
        <v>#VALUE!</v>
      </c>
      <c r="BL230" s="476"/>
      <c r="BM230" s="468" t="e" cm="1">
        <f t="array" ref="BM230">bdRateExtend($G228:$G231,Q228:Q231,$Z228:$Z231,AJ228:AJ231)</f>
        <v>#VALUE!</v>
      </c>
      <c r="BN230" s="476"/>
      <c r="BO230" s="468" t="e" cm="1">
        <f t="array" ref="BO230">bdRateExtend($G228:$G231,R228:R231,$Z228:$Z231,AK228:AK231)</f>
        <v>#VALUE!</v>
      </c>
      <c r="BP230" s="480"/>
      <c r="BQ230" s="480"/>
      <c r="BR230" s="480"/>
      <c r="BS230" s="480"/>
      <c r="BT230" s="476"/>
      <c r="BU230" s="463" cm="1">
        <f t="array" ref="BU230">testVMAFRange($G228:$G231,N228:N231,$Z228:$Z231,AG228:AG231)</f>
        <v>0</v>
      </c>
      <c r="BV230" s="465"/>
      <c r="BW230" s="463" cm="1">
        <f t="array" ref="BW230">testVMAFRange($G228:$G231,O228:O231,$Z228:$Z231,AH228:AH231)</f>
        <v>0</v>
      </c>
      <c r="BX230" s="465"/>
    </row>
    <row r="231" spans="1:76" ht="17" customHeight="1" thickBot="1" x14ac:dyDescent="0.4">
      <c r="A231" s="516"/>
      <c r="B231" s="518"/>
      <c r="C231" s="521"/>
      <c r="D231" s="522"/>
      <c r="E231" s="523"/>
      <c r="F231" s="144">
        <v>55</v>
      </c>
      <c r="G231" s="145">
        <f>'Anchor-Still'!L229</f>
        <v>0</v>
      </c>
      <c r="H231" s="146">
        <f>'Anchor-Still'!M229</f>
        <v>0</v>
      </c>
      <c r="I231" s="146">
        <f>'Anchor-Still'!N229</f>
        <v>0</v>
      </c>
      <c r="J231" s="146">
        <f>'Anchor-Still'!O229</f>
        <v>0</v>
      </c>
      <c r="K231" s="146">
        <f>(Summary!$C$58*H231+Summary!$C$59*I231+Summary!$C$60*J231)/Summary!$C$61</f>
        <v>0</v>
      </c>
      <c r="L231" s="146">
        <f>'Anchor-Still'!P229</f>
        <v>0</v>
      </c>
      <c r="M231" s="146">
        <f>'Anchor-Still'!Q229</f>
        <v>0</v>
      </c>
      <c r="N231" s="146">
        <f>'Anchor-Still'!R229</f>
        <v>0</v>
      </c>
      <c r="O231" s="146">
        <f>'Anchor-Still'!S229</f>
        <v>0</v>
      </c>
      <c r="P231" s="146">
        <f>'Anchor-Still'!T229</f>
        <v>0</v>
      </c>
      <c r="Q231" s="146">
        <f>'Anchor-Still'!U229</f>
        <v>0</v>
      </c>
      <c r="R231" s="146">
        <f>'Anchor-Still'!V229</f>
        <v>0</v>
      </c>
      <c r="S231" s="146">
        <f>'Anchor-Still'!W229</f>
        <v>0</v>
      </c>
      <c r="T231" s="146">
        <f>'Anchor-Still'!X229</f>
        <v>0</v>
      </c>
      <c r="U231" s="146">
        <f>10*LOG10(1/((Summary!$C$75/10^(R231/10)+Summary!$C$76/10^(S231/10)+Summary!$C$77/10^(T231/10))/Summary!$C$78))</f>
        <v>0</v>
      </c>
      <c r="V231" s="146">
        <f>'Anchor-Still'!Y229</f>
        <v>0</v>
      </c>
      <c r="W231" s="146">
        <f>'Anchor-Still'!Z229</f>
        <v>0</v>
      </c>
      <c r="X231" s="147">
        <f t="shared" si="15"/>
        <v>0</v>
      </c>
      <c r="Y231" s="133"/>
      <c r="Z231" s="145">
        <f>'Test-Still'!L229</f>
        <v>0</v>
      </c>
      <c r="AA231" s="146">
        <f>'Test-Still'!M229</f>
        <v>0</v>
      </c>
      <c r="AB231" s="146">
        <f>'Test-Still'!N229</f>
        <v>0</v>
      </c>
      <c r="AC231" s="146">
        <f>'Test-Still'!O229</f>
        <v>0</v>
      </c>
      <c r="AD231" s="146">
        <f>(Summary!$C$58*AA231+Summary!$C$59*AB231+Summary!$C$60*AC231)/Summary!$C$61</f>
        <v>0</v>
      </c>
      <c r="AE231" s="146">
        <f>'Test-Still'!P229</f>
        <v>0</v>
      </c>
      <c r="AF231" s="146">
        <f>'Test-Still'!Q229</f>
        <v>0</v>
      </c>
      <c r="AG231" s="146">
        <f>'Test-Still'!R229</f>
        <v>0</v>
      </c>
      <c r="AH231" s="146">
        <f>'Test-Still'!S229</f>
        <v>0</v>
      </c>
      <c r="AI231" s="146">
        <f>'Test-Still'!T229</f>
        <v>0</v>
      </c>
      <c r="AJ231" s="146">
        <f>'Test-Still'!U229</f>
        <v>0</v>
      </c>
      <c r="AK231" s="146">
        <f>'Test-Still'!V229</f>
        <v>0</v>
      </c>
      <c r="AL231" s="146">
        <f>'Test-Still'!W229</f>
        <v>0</v>
      </c>
      <c r="AM231" s="146">
        <f>'Test-Still'!X229</f>
        <v>0</v>
      </c>
      <c r="AN231" s="146">
        <f>10*LOG10(1/((Summary!$C$75/10^(AK231/10)+Summary!$C$76/10^(AL231/10)+Summary!$C$77/10^(AM231/10))/Summary!$C$78))</f>
        <v>0</v>
      </c>
      <c r="AO231" s="146">
        <f>'Test-Still'!Y229</f>
        <v>0</v>
      </c>
      <c r="AP231" s="146">
        <f>'Test-Still'!Z229</f>
        <v>0</v>
      </c>
      <c r="AQ231" s="147">
        <f t="shared" si="16"/>
        <v>0</v>
      </c>
      <c r="AR231" s="145" t="e">
        <f t="shared" si="17"/>
        <v>#DIV/0!</v>
      </c>
      <c r="AS231" s="146" t="e">
        <f t="shared" si="18"/>
        <v>#DIV/0!</v>
      </c>
      <c r="AT231" s="136"/>
      <c r="AU231" s="136"/>
      <c r="AV231" s="470"/>
      <c r="AW231" s="471"/>
      <c r="AX231" s="481"/>
      <c r="AY231" s="481"/>
      <c r="AZ231" s="498"/>
      <c r="BA231" s="498"/>
      <c r="BB231" s="481"/>
      <c r="BC231" s="471"/>
      <c r="BD231" s="477"/>
      <c r="BE231" s="471"/>
      <c r="BF231" s="477"/>
      <c r="BG231" s="472"/>
      <c r="BH231" s="477"/>
      <c r="BI231" s="472"/>
      <c r="BJ231" s="477"/>
      <c r="BK231" s="471"/>
      <c r="BL231" s="477"/>
      <c r="BM231" s="471"/>
      <c r="BN231" s="477"/>
      <c r="BO231" s="471"/>
      <c r="BP231" s="481"/>
      <c r="BQ231" s="481"/>
      <c r="BR231" s="481"/>
      <c r="BS231" s="481"/>
      <c r="BT231" s="477"/>
      <c r="BU231" s="473"/>
      <c r="BV231" s="466"/>
      <c r="BW231" s="473"/>
      <c r="BX231" s="466"/>
    </row>
    <row r="232" spans="1:76" ht="17" customHeight="1" x14ac:dyDescent="0.35">
      <c r="A232" s="516"/>
      <c r="B232" s="482" t="s">
        <v>237</v>
      </c>
      <c r="C232" s="519" t="s">
        <v>199</v>
      </c>
      <c r="D232" s="489"/>
      <c r="E232" s="492">
        <v>8</v>
      </c>
      <c r="F232" s="129">
        <v>15</v>
      </c>
      <c r="G232" s="130">
        <f>'Anchor-Still'!L230</f>
        <v>0</v>
      </c>
      <c r="H232" s="131">
        <f>'Anchor-Still'!M230</f>
        <v>0</v>
      </c>
      <c r="I232" s="131">
        <f>'Anchor-Still'!N230</f>
        <v>0</v>
      </c>
      <c r="J232" s="131">
        <f>'Anchor-Still'!O230</f>
        <v>0</v>
      </c>
      <c r="K232" s="131">
        <f>(Summary!$C$58*H232+Summary!$C$59*I232+Summary!$C$60*J232)/Summary!$C$61</f>
        <v>0</v>
      </c>
      <c r="L232" s="131">
        <f>'Anchor-Still'!P230</f>
        <v>0</v>
      </c>
      <c r="M232" s="131">
        <f>'Anchor-Still'!Q230</f>
        <v>0</v>
      </c>
      <c r="N232" s="131">
        <f>'Anchor-Still'!R230</f>
        <v>0</v>
      </c>
      <c r="O232" s="131">
        <f>'Anchor-Still'!S230</f>
        <v>0</v>
      </c>
      <c r="P232" s="131">
        <f>'Anchor-Still'!T230</f>
        <v>0</v>
      </c>
      <c r="Q232" s="131">
        <f>'Anchor-Still'!U230</f>
        <v>0</v>
      </c>
      <c r="R232" s="131">
        <f>'Anchor-Still'!V230</f>
        <v>0</v>
      </c>
      <c r="S232" s="131">
        <f>'Anchor-Still'!W230</f>
        <v>0</v>
      </c>
      <c r="T232" s="131">
        <f>'Anchor-Still'!X230</f>
        <v>0</v>
      </c>
      <c r="U232" s="131">
        <f>10*LOG10(1/((Summary!$C$75/10^(R232/10)+Summary!$C$76/10^(S232/10)+Summary!$C$77/10^(T232/10))/Summary!$C$78))</f>
        <v>0</v>
      </c>
      <c r="V232" s="131">
        <f>'Anchor-Still'!Y230</f>
        <v>0</v>
      </c>
      <c r="W232" s="131">
        <f>'Anchor-Still'!Z230</f>
        <v>0</v>
      </c>
      <c r="X232" s="132">
        <f t="shared" si="15"/>
        <v>0</v>
      </c>
      <c r="Y232" s="133"/>
      <c r="Z232" s="130">
        <f>'Test-Still'!L230</f>
        <v>0</v>
      </c>
      <c r="AA232" s="131">
        <f>'Test-Still'!M230</f>
        <v>0</v>
      </c>
      <c r="AB232" s="131">
        <f>'Test-Still'!N230</f>
        <v>0</v>
      </c>
      <c r="AC232" s="131">
        <f>'Test-Still'!O230</f>
        <v>0</v>
      </c>
      <c r="AD232" s="131">
        <f>(Summary!$C$58*AA232+Summary!$C$59*AB232+Summary!$C$60*AC232)/Summary!$C$61</f>
        <v>0</v>
      </c>
      <c r="AE232" s="131">
        <f>'Test-Still'!P230</f>
        <v>0</v>
      </c>
      <c r="AF232" s="131">
        <f>'Test-Still'!Q230</f>
        <v>0</v>
      </c>
      <c r="AG232" s="131">
        <f>'Test-Still'!R230</f>
        <v>0</v>
      </c>
      <c r="AH232" s="131">
        <f>'Test-Still'!S230</f>
        <v>0</v>
      </c>
      <c r="AI232" s="131">
        <f>'Test-Still'!T230</f>
        <v>0</v>
      </c>
      <c r="AJ232" s="131">
        <f>'Test-Still'!U230</f>
        <v>0</v>
      </c>
      <c r="AK232" s="131">
        <f>'Test-Still'!V230</f>
        <v>0</v>
      </c>
      <c r="AL232" s="131">
        <f>'Test-Still'!W230</f>
        <v>0</v>
      </c>
      <c r="AM232" s="131">
        <f>'Test-Still'!X230</f>
        <v>0</v>
      </c>
      <c r="AN232" s="131">
        <f>10*LOG10(1/((Summary!$C$75/10^(AK232/10)+Summary!$C$76/10^(AL232/10)+Summary!$C$77/10^(AM232/10))/Summary!$C$78))</f>
        <v>0</v>
      </c>
      <c r="AO232" s="131">
        <f>'Test-Still'!Y230</f>
        <v>0</v>
      </c>
      <c r="AP232" s="131">
        <f>'Test-Still'!Z230</f>
        <v>0</v>
      </c>
      <c r="AQ232" s="132">
        <f t="shared" si="16"/>
        <v>0</v>
      </c>
      <c r="AR232" s="130" t="e">
        <f t="shared" si="17"/>
        <v>#DIV/0!</v>
      </c>
      <c r="AS232" s="131" t="e">
        <f t="shared" si="18"/>
        <v>#DIV/0!</v>
      </c>
      <c r="AT232" s="136"/>
      <c r="AU232" s="136"/>
      <c r="AV232" s="495" t="s">
        <v>121</v>
      </c>
      <c r="AW232" s="478" t="e" cm="1">
        <f t="array" ref="AW232">bdRateExtend($G232:$G235,H232:H235,$Z232:$Z235,AA232:AA235)</f>
        <v>#VALUE!</v>
      </c>
      <c r="AX232" s="479" t="e" cm="1">
        <f t="array" ref="AX232">bdRateExtend($G232:$G237,H232:H237,$Z232:$Z237,AA232:AA237)</f>
        <v>#VALUE!</v>
      </c>
      <c r="AY232" s="479" t="e" cm="1">
        <f t="array" ref="AY232">bdRateExtend($G232:$G237,I232:I237,$Z232:$Z237,AB232:AB237)</f>
        <v>#VALUE!</v>
      </c>
      <c r="AZ232" s="496" t="e" cm="1">
        <f t="array" ref="AZ232">bdRateExtend($G232:$G237,J232:J237,$Z232:$Z237,AC232:AC237)</f>
        <v>#VALUE!</v>
      </c>
      <c r="BA232" s="496" t="e" cm="1">
        <f t="array" ref="BA232">bdRateExtend($G232:$G237,K232:K237,$Z232:$Z237,AD232:AD237)</f>
        <v>#VALUE!</v>
      </c>
      <c r="BB232" s="479" t="e">
        <f>(Summary!$C$89*AX232+Summary!$C$90*AY232+Summary!$C$91*AZ232)/Summary!$C$92</f>
        <v>#VALUE!</v>
      </c>
      <c r="BC232" s="478" t="e" cm="1">
        <f t="array" ref="BC232">bdRateExtend($G232:$G235,L232:L235,$Z232:$Z235,AE232:AE235)</f>
        <v>#VALUE!</v>
      </c>
      <c r="BD232" s="475" t="e" cm="1">
        <f t="array" ref="BD232">bdRateExtend($G232:$G237,L232:L237,$Z232:$Z237,AE232:AE237)</f>
        <v>#VALUE!</v>
      </c>
      <c r="BE232" s="478" t="e" cm="1">
        <f t="array" ref="BE232">bdRateExtend($G232:$G235,M232:M235,$Z232:$Z235,AF232:AF235)</f>
        <v>#VALUE!</v>
      </c>
      <c r="BF232" s="475" t="e" cm="1">
        <f t="array" ref="BF232">bdRateExtend($G232:$G237,M232:M237,$Z232:$Z237,AF232:AF237)</f>
        <v>#VALUE!</v>
      </c>
      <c r="BG232" s="474" t="e" cm="1">
        <f t="array" ref="BG232">bdRateExtend($G232:$G235,N232:N235,$Z232:$Z235,AG232:AG235,"None", FALSE,1)</f>
        <v>#VALUE!</v>
      </c>
      <c r="BH232" s="475" t="e" cm="1">
        <f t="array" ref="BH232">bdRateExtend($G232:$G237,N232:N237,$Z232:$Z237,AG232:AG237,"None", FALSE,1)</f>
        <v>#VALUE!</v>
      </c>
      <c r="BI232" s="474" t="e" cm="1">
        <f t="array" ref="BI232">bdRateExtend($G232:$G235,O232:O235,$Z232:$Z235,AH232:AH235,"None", FALSE,1)</f>
        <v>#VALUE!</v>
      </c>
      <c r="BJ232" s="475" t="e" cm="1">
        <f t="array" ref="BJ232">bdRateExtend($G232:$G237,O232:O237,$Z232:$Z237,AH232:AH237,"None", FALSE,1)</f>
        <v>#VALUE!</v>
      </c>
      <c r="BK232" s="478" t="e" cm="1">
        <f t="array" ref="BK232">bdRateExtend($G232:$G235,P232:P235,$Z232:$Z235,AI232:AI235)</f>
        <v>#VALUE!</v>
      </c>
      <c r="BL232" s="475" t="e" cm="1">
        <f t="array" ref="BL232">bdRateExtend($G232:$G237,P232:P237,$Z232:$Z237,AI232:AI237)</f>
        <v>#VALUE!</v>
      </c>
      <c r="BM232" s="478" t="e" cm="1">
        <f t="array" ref="BM232">bdRateExtend($G232:$G235,Q232:Q235,$Z232:$Z235,AJ232:AJ235)</f>
        <v>#VALUE!</v>
      </c>
      <c r="BN232" s="475" t="e" cm="1">
        <f t="array" ref="BN232">bdRateExtend($G232:$G237,Q232:Q237,$Z232:$Z237,AJ232:AJ237)</f>
        <v>#VALUE!</v>
      </c>
      <c r="BO232" s="478" t="e" cm="1">
        <f t="array" ref="BO232">bdRateExtend($G232:$G235,R232:R235,$Z232:$Z235,AK232:AK235)</f>
        <v>#VALUE!</v>
      </c>
      <c r="BP232" s="479" t="e" cm="1">
        <f t="array" ref="BP232">bdRateExtend($G232:$G237,R232:R237,$Z232:$Z237,AK232:AK237)</f>
        <v>#VALUE!</v>
      </c>
      <c r="BQ232" s="479" t="e" cm="1">
        <f t="array" ref="BQ232">bdRateExtend($G232:$G237,S232:S237,$Z232:$Z237,AL232:AL237)</f>
        <v>#VALUE!</v>
      </c>
      <c r="BR232" s="479" t="e" cm="1">
        <f t="array" ref="BR232">bdRateExtend($G232:$G237,T232:T237,$Z232:$Z237,AM232:AM237)</f>
        <v>#VALUE!</v>
      </c>
      <c r="BS232" s="479" t="e" cm="1">
        <f t="array" ref="BS232">bdRateExtend($G232:$G237,U232:U237,$Z232:$Z237,AN232:AN237)</f>
        <v>#VALUE!</v>
      </c>
      <c r="BT232" s="576" t="e">
        <f>(Summary!$C$103*BP232+Summary!$C$104*BQ232+Summary!$C$105*BR232)/Summary!$C$106</f>
        <v>#VALUE!</v>
      </c>
      <c r="BU232" s="462" cm="1">
        <f t="array" ref="BU232">testVMAFRange($G232:$G235,N232:N235,$Z232:$Z235,AG232:AG235)</f>
        <v>0</v>
      </c>
      <c r="BV232" s="464" cm="1">
        <f t="array" ref="BV232">testVMAFRange($G232:$G237,N232:N237,$Z232:$Z237,AG232:AG237)</f>
        <v>0</v>
      </c>
      <c r="BW232" s="462" cm="1">
        <f t="array" ref="BW232">testVMAFRange($G232:$G235,O232:O235,$Z232:$Z235,AH232:AH235)</f>
        <v>0</v>
      </c>
      <c r="BX232" s="464" cm="1">
        <f t="array" ref="BX232">testVMAFRange($G232:$G237,O232:O237,$Z232:$Z237,AH232:AH237)</f>
        <v>0</v>
      </c>
    </row>
    <row r="233" spans="1:76" ht="17" customHeight="1" x14ac:dyDescent="0.35">
      <c r="A233" s="516"/>
      <c r="B233" s="483"/>
      <c r="C233" s="520"/>
      <c r="D233" s="490"/>
      <c r="E233" s="493"/>
      <c r="F233" s="138">
        <v>23</v>
      </c>
      <c r="G233" s="139">
        <f>'Anchor-Still'!L231</f>
        <v>0</v>
      </c>
      <c r="H233" s="140">
        <f>'Anchor-Still'!M231</f>
        <v>0</v>
      </c>
      <c r="I233" s="140">
        <f>'Anchor-Still'!N231</f>
        <v>0</v>
      </c>
      <c r="J233" s="140">
        <f>'Anchor-Still'!O231</f>
        <v>0</v>
      </c>
      <c r="K233" s="140">
        <f>(Summary!$C$58*H233+Summary!$C$59*I233+Summary!$C$60*J233)/Summary!$C$61</f>
        <v>0</v>
      </c>
      <c r="L233" s="140">
        <f>'Anchor-Still'!P231</f>
        <v>0</v>
      </c>
      <c r="M233" s="140">
        <f>'Anchor-Still'!Q231</f>
        <v>0</v>
      </c>
      <c r="N233" s="140">
        <f>'Anchor-Still'!R231</f>
        <v>0</v>
      </c>
      <c r="O233" s="140">
        <f>'Anchor-Still'!S231</f>
        <v>0</v>
      </c>
      <c r="P233" s="140">
        <f>'Anchor-Still'!T231</f>
        <v>0</v>
      </c>
      <c r="Q233" s="140">
        <f>'Anchor-Still'!U231</f>
        <v>0</v>
      </c>
      <c r="R233" s="140">
        <f>'Anchor-Still'!V231</f>
        <v>0</v>
      </c>
      <c r="S233" s="140">
        <f>'Anchor-Still'!W231</f>
        <v>0</v>
      </c>
      <c r="T233" s="140">
        <f>'Anchor-Still'!X231</f>
        <v>0</v>
      </c>
      <c r="U233" s="140">
        <f>10*LOG10(1/((Summary!$C$75/10^(R233/10)+Summary!$C$76/10^(S233/10)+Summary!$C$77/10^(T233/10))/Summary!$C$78))</f>
        <v>0</v>
      </c>
      <c r="V233" s="140">
        <f>'Anchor-Still'!Y231</f>
        <v>0</v>
      </c>
      <c r="W233" s="140">
        <f>'Anchor-Still'!Z231</f>
        <v>0</v>
      </c>
      <c r="X233" s="141">
        <f t="shared" si="15"/>
        <v>0</v>
      </c>
      <c r="Y233" s="133"/>
      <c r="Z233" s="139">
        <f>'Test-Still'!L231</f>
        <v>0</v>
      </c>
      <c r="AA233" s="140">
        <f>'Test-Still'!M231</f>
        <v>0</v>
      </c>
      <c r="AB233" s="140">
        <f>'Test-Still'!N231</f>
        <v>0</v>
      </c>
      <c r="AC233" s="140">
        <f>'Test-Still'!O231</f>
        <v>0</v>
      </c>
      <c r="AD233" s="140">
        <f>(Summary!$C$58*AA233+Summary!$C$59*AB233+Summary!$C$60*AC233)/Summary!$C$61</f>
        <v>0</v>
      </c>
      <c r="AE233" s="140">
        <f>'Test-Still'!P231</f>
        <v>0</v>
      </c>
      <c r="AF233" s="140">
        <f>'Test-Still'!Q231</f>
        <v>0</v>
      </c>
      <c r="AG233" s="140">
        <f>'Test-Still'!R231</f>
        <v>0</v>
      </c>
      <c r="AH233" s="140">
        <f>'Test-Still'!S231</f>
        <v>0</v>
      </c>
      <c r="AI233" s="140">
        <f>'Test-Still'!T231</f>
        <v>0</v>
      </c>
      <c r="AJ233" s="140">
        <f>'Test-Still'!U231</f>
        <v>0</v>
      </c>
      <c r="AK233" s="140">
        <f>'Test-Still'!V231</f>
        <v>0</v>
      </c>
      <c r="AL233" s="140">
        <f>'Test-Still'!W231</f>
        <v>0</v>
      </c>
      <c r="AM233" s="140">
        <f>'Test-Still'!X231</f>
        <v>0</v>
      </c>
      <c r="AN233" s="140">
        <f>10*LOG10(1/((Summary!$C$75/10^(AK233/10)+Summary!$C$76/10^(AL233/10)+Summary!$C$77/10^(AM233/10))/Summary!$C$78))</f>
        <v>0</v>
      </c>
      <c r="AO233" s="140">
        <f>'Test-Still'!Y231</f>
        <v>0</v>
      </c>
      <c r="AP233" s="140">
        <f>'Test-Still'!Z231</f>
        <v>0</v>
      </c>
      <c r="AQ233" s="141">
        <f t="shared" si="16"/>
        <v>0</v>
      </c>
      <c r="AR233" s="139" t="e">
        <f t="shared" si="17"/>
        <v>#DIV/0!</v>
      </c>
      <c r="AS233" s="140" t="e">
        <f t="shared" si="18"/>
        <v>#DIV/0!</v>
      </c>
      <c r="AT233" s="136"/>
      <c r="AU233" s="136"/>
      <c r="AV233" s="467"/>
      <c r="AW233" s="468"/>
      <c r="AX233" s="480"/>
      <c r="AY233" s="480"/>
      <c r="AZ233" s="497"/>
      <c r="BA233" s="497"/>
      <c r="BB233" s="480"/>
      <c r="BC233" s="468"/>
      <c r="BD233" s="476"/>
      <c r="BE233" s="468"/>
      <c r="BF233" s="476"/>
      <c r="BG233" s="469"/>
      <c r="BH233" s="476"/>
      <c r="BI233" s="469"/>
      <c r="BJ233" s="476"/>
      <c r="BK233" s="468"/>
      <c r="BL233" s="476"/>
      <c r="BM233" s="468"/>
      <c r="BN233" s="476"/>
      <c r="BO233" s="468"/>
      <c r="BP233" s="480"/>
      <c r="BQ233" s="480"/>
      <c r="BR233" s="480"/>
      <c r="BS233" s="480"/>
      <c r="BT233" s="476"/>
      <c r="BU233" s="463"/>
      <c r="BV233" s="465"/>
      <c r="BW233" s="463"/>
      <c r="BX233" s="465"/>
    </row>
    <row r="234" spans="1:76" ht="17" customHeight="1" x14ac:dyDescent="0.35">
      <c r="A234" s="516"/>
      <c r="B234" s="483"/>
      <c r="C234" s="520"/>
      <c r="D234" s="490"/>
      <c r="E234" s="493"/>
      <c r="F234" s="138">
        <v>31</v>
      </c>
      <c r="G234" s="139">
        <f>'Anchor-Still'!L232</f>
        <v>0</v>
      </c>
      <c r="H234" s="140">
        <f>'Anchor-Still'!M232</f>
        <v>0</v>
      </c>
      <c r="I234" s="140">
        <f>'Anchor-Still'!N232</f>
        <v>0</v>
      </c>
      <c r="J234" s="140">
        <f>'Anchor-Still'!O232</f>
        <v>0</v>
      </c>
      <c r="K234" s="140">
        <f>(Summary!$C$58*H234+Summary!$C$59*I234+Summary!$C$60*J234)/Summary!$C$61</f>
        <v>0</v>
      </c>
      <c r="L234" s="140">
        <f>'Anchor-Still'!P232</f>
        <v>0</v>
      </c>
      <c r="M234" s="140">
        <f>'Anchor-Still'!Q232</f>
        <v>0</v>
      </c>
      <c r="N234" s="140">
        <f>'Anchor-Still'!R232</f>
        <v>0</v>
      </c>
      <c r="O234" s="140">
        <f>'Anchor-Still'!S232</f>
        <v>0</v>
      </c>
      <c r="P234" s="140">
        <f>'Anchor-Still'!T232</f>
        <v>0</v>
      </c>
      <c r="Q234" s="140">
        <f>'Anchor-Still'!U232</f>
        <v>0</v>
      </c>
      <c r="R234" s="140">
        <f>'Anchor-Still'!V232</f>
        <v>0</v>
      </c>
      <c r="S234" s="140">
        <f>'Anchor-Still'!W232</f>
        <v>0</v>
      </c>
      <c r="T234" s="140">
        <f>'Anchor-Still'!X232</f>
        <v>0</v>
      </c>
      <c r="U234" s="140">
        <f>10*LOG10(1/((Summary!$C$75/10^(R234/10)+Summary!$C$76/10^(S234/10)+Summary!$C$77/10^(T234/10))/Summary!$C$78))</f>
        <v>0</v>
      </c>
      <c r="V234" s="140">
        <f>'Anchor-Still'!Y232</f>
        <v>0</v>
      </c>
      <c r="W234" s="140">
        <f>'Anchor-Still'!Z232</f>
        <v>0</v>
      </c>
      <c r="X234" s="141">
        <f t="shared" si="15"/>
        <v>0</v>
      </c>
      <c r="Y234" s="133"/>
      <c r="Z234" s="139">
        <f>'Test-Still'!L232</f>
        <v>0</v>
      </c>
      <c r="AA234" s="140">
        <f>'Test-Still'!M232</f>
        <v>0</v>
      </c>
      <c r="AB234" s="140">
        <f>'Test-Still'!N232</f>
        <v>0</v>
      </c>
      <c r="AC234" s="140">
        <f>'Test-Still'!O232</f>
        <v>0</v>
      </c>
      <c r="AD234" s="140">
        <f>(Summary!$C$58*AA234+Summary!$C$59*AB234+Summary!$C$60*AC234)/Summary!$C$61</f>
        <v>0</v>
      </c>
      <c r="AE234" s="140">
        <f>'Test-Still'!P232</f>
        <v>0</v>
      </c>
      <c r="AF234" s="140">
        <f>'Test-Still'!Q232</f>
        <v>0</v>
      </c>
      <c r="AG234" s="140">
        <f>'Test-Still'!R232</f>
        <v>0</v>
      </c>
      <c r="AH234" s="140">
        <f>'Test-Still'!S232</f>
        <v>0</v>
      </c>
      <c r="AI234" s="140">
        <f>'Test-Still'!T232</f>
        <v>0</v>
      </c>
      <c r="AJ234" s="140">
        <f>'Test-Still'!U232</f>
        <v>0</v>
      </c>
      <c r="AK234" s="140">
        <f>'Test-Still'!V232</f>
        <v>0</v>
      </c>
      <c r="AL234" s="140">
        <f>'Test-Still'!W232</f>
        <v>0</v>
      </c>
      <c r="AM234" s="140">
        <f>'Test-Still'!X232</f>
        <v>0</v>
      </c>
      <c r="AN234" s="140">
        <f>10*LOG10(1/((Summary!$C$75/10^(AK234/10)+Summary!$C$76/10^(AL234/10)+Summary!$C$77/10^(AM234/10))/Summary!$C$78))</f>
        <v>0</v>
      </c>
      <c r="AO234" s="140">
        <f>'Test-Still'!Y232</f>
        <v>0</v>
      </c>
      <c r="AP234" s="140">
        <f>'Test-Still'!Z232</f>
        <v>0</v>
      </c>
      <c r="AQ234" s="141">
        <f t="shared" si="16"/>
        <v>0</v>
      </c>
      <c r="AR234" s="139" t="e">
        <f t="shared" si="17"/>
        <v>#DIV/0!</v>
      </c>
      <c r="AS234" s="140" t="e">
        <f t="shared" si="18"/>
        <v>#DIV/0!</v>
      </c>
      <c r="AT234" s="136"/>
      <c r="AU234" s="136"/>
      <c r="AV234" s="467" t="s">
        <v>122</v>
      </c>
      <c r="AW234" s="468" t="e" cm="1">
        <f t="array" ref="AW234">bdRateExtend($G233:$G236,H233:H236,$Z233:$Z236,AA233:AA236)</f>
        <v>#VALUE!</v>
      </c>
      <c r="AX234" s="480"/>
      <c r="AY234" s="480"/>
      <c r="AZ234" s="497"/>
      <c r="BA234" s="497"/>
      <c r="BB234" s="480"/>
      <c r="BC234" s="468" t="e" cm="1">
        <f t="array" ref="BC234">bdRateExtend($G233:$G236,L233:L236,$Z233:$Z236,AE233:AE236)</f>
        <v>#VALUE!</v>
      </c>
      <c r="BD234" s="476"/>
      <c r="BE234" s="468" t="e" cm="1">
        <f t="array" ref="BE234">bdRateExtend($G233:$G236,M233:M236,$Z233:$Z236,AF233:AF236)</f>
        <v>#VALUE!</v>
      </c>
      <c r="BF234" s="476"/>
      <c r="BG234" s="469" t="e" cm="1">
        <f t="array" ref="BG234">bdRateExtend($G233:$G236,N233:N236,$Z233:$Z236,AG233:AG236,"None", FALSE,1)</f>
        <v>#VALUE!</v>
      </c>
      <c r="BH234" s="476"/>
      <c r="BI234" s="469" t="e" cm="1">
        <f t="array" ref="BI234">bdRateExtend($G233:$G236,O233:O236,$Z233:$Z236,AH233:AH236,"None", FALSE,1)</f>
        <v>#VALUE!</v>
      </c>
      <c r="BJ234" s="476"/>
      <c r="BK234" s="468" t="e" cm="1">
        <f t="array" ref="BK234">bdRateExtend($G233:$G236,P233:P236,$Z233:$Z236,AI233:AI236)</f>
        <v>#VALUE!</v>
      </c>
      <c r="BL234" s="476"/>
      <c r="BM234" s="468" t="e" cm="1">
        <f t="array" ref="BM234">bdRateExtend($G233:$G236,Q233:Q236,$Z233:$Z236,AJ233:AJ236)</f>
        <v>#VALUE!</v>
      </c>
      <c r="BN234" s="476"/>
      <c r="BO234" s="468" t="e" cm="1">
        <f t="array" ref="BO234">bdRateExtend($G233:$G236,R233:R236,$Z233:$Z236,AK233:AK236)</f>
        <v>#VALUE!</v>
      </c>
      <c r="BP234" s="480"/>
      <c r="BQ234" s="480"/>
      <c r="BR234" s="480"/>
      <c r="BS234" s="480"/>
      <c r="BT234" s="476"/>
      <c r="BU234" s="463" cm="1">
        <f t="array" ref="BU234">testVMAFRange($G233:$G236,N233:N236,$Z233:$Z236,AG233:AG236)</f>
        <v>0</v>
      </c>
      <c r="BV234" s="465"/>
      <c r="BW234" s="463" cm="1">
        <f t="array" ref="BW234">testVMAFRange($G233:$G236,O233:O236,$Z233:$Z236,AH233:AH236)</f>
        <v>0</v>
      </c>
      <c r="BX234" s="465"/>
    </row>
    <row r="235" spans="1:76" ht="17" customHeight="1" x14ac:dyDescent="0.35">
      <c r="A235" s="516"/>
      <c r="B235" s="483"/>
      <c r="C235" s="520"/>
      <c r="D235" s="490"/>
      <c r="E235" s="493"/>
      <c r="F235" s="138">
        <v>39</v>
      </c>
      <c r="G235" s="139">
        <f>'Anchor-Still'!L233</f>
        <v>0</v>
      </c>
      <c r="H235" s="140">
        <f>'Anchor-Still'!M233</f>
        <v>0</v>
      </c>
      <c r="I235" s="140">
        <f>'Anchor-Still'!N233</f>
        <v>0</v>
      </c>
      <c r="J235" s="140">
        <f>'Anchor-Still'!O233</f>
        <v>0</v>
      </c>
      <c r="K235" s="140">
        <f>(Summary!$C$58*H235+Summary!$C$59*I235+Summary!$C$60*J235)/Summary!$C$61</f>
        <v>0</v>
      </c>
      <c r="L235" s="140">
        <f>'Anchor-Still'!P233</f>
        <v>0</v>
      </c>
      <c r="M235" s="140">
        <f>'Anchor-Still'!Q233</f>
        <v>0</v>
      </c>
      <c r="N235" s="140">
        <f>'Anchor-Still'!R233</f>
        <v>0</v>
      </c>
      <c r="O235" s="140">
        <f>'Anchor-Still'!S233</f>
        <v>0</v>
      </c>
      <c r="P235" s="140">
        <f>'Anchor-Still'!T233</f>
        <v>0</v>
      </c>
      <c r="Q235" s="140">
        <f>'Anchor-Still'!U233</f>
        <v>0</v>
      </c>
      <c r="R235" s="140">
        <f>'Anchor-Still'!V233</f>
        <v>0</v>
      </c>
      <c r="S235" s="140">
        <f>'Anchor-Still'!W233</f>
        <v>0</v>
      </c>
      <c r="T235" s="140">
        <f>'Anchor-Still'!X233</f>
        <v>0</v>
      </c>
      <c r="U235" s="140">
        <f>10*LOG10(1/((Summary!$C$75/10^(R235/10)+Summary!$C$76/10^(S235/10)+Summary!$C$77/10^(T235/10))/Summary!$C$78))</f>
        <v>0</v>
      </c>
      <c r="V235" s="140">
        <f>'Anchor-Still'!Y233</f>
        <v>0</v>
      </c>
      <c r="W235" s="140">
        <f>'Anchor-Still'!Z233</f>
        <v>0</v>
      </c>
      <c r="X235" s="141">
        <f t="shared" si="15"/>
        <v>0</v>
      </c>
      <c r="Y235" s="133"/>
      <c r="Z235" s="139">
        <f>'Test-Still'!L233</f>
        <v>0</v>
      </c>
      <c r="AA235" s="140">
        <f>'Test-Still'!M233</f>
        <v>0</v>
      </c>
      <c r="AB235" s="140">
        <f>'Test-Still'!N233</f>
        <v>0</v>
      </c>
      <c r="AC235" s="140">
        <f>'Test-Still'!O233</f>
        <v>0</v>
      </c>
      <c r="AD235" s="140">
        <f>(Summary!$C$58*AA235+Summary!$C$59*AB235+Summary!$C$60*AC235)/Summary!$C$61</f>
        <v>0</v>
      </c>
      <c r="AE235" s="140">
        <f>'Test-Still'!P233</f>
        <v>0</v>
      </c>
      <c r="AF235" s="140">
        <f>'Test-Still'!Q233</f>
        <v>0</v>
      </c>
      <c r="AG235" s="140">
        <f>'Test-Still'!R233</f>
        <v>0</v>
      </c>
      <c r="AH235" s="140">
        <f>'Test-Still'!S233</f>
        <v>0</v>
      </c>
      <c r="AI235" s="140">
        <f>'Test-Still'!T233</f>
        <v>0</v>
      </c>
      <c r="AJ235" s="140">
        <f>'Test-Still'!U233</f>
        <v>0</v>
      </c>
      <c r="AK235" s="140">
        <f>'Test-Still'!V233</f>
        <v>0</v>
      </c>
      <c r="AL235" s="140">
        <f>'Test-Still'!W233</f>
        <v>0</v>
      </c>
      <c r="AM235" s="140">
        <f>'Test-Still'!X233</f>
        <v>0</v>
      </c>
      <c r="AN235" s="140">
        <f>10*LOG10(1/((Summary!$C$75/10^(AK235/10)+Summary!$C$76/10^(AL235/10)+Summary!$C$77/10^(AM235/10))/Summary!$C$78))</f>
        <v>0</v>
      </c>
      <c r="AO235" s="140">
        <f>'Test-Still'!Y233</f>
        <v>0</v>
      </c>
      <c r="AP235" s="140">
        <f>'Test-Still'!Z233</f>
        <v>0</v>
      </c>
      <c r="AQ235" s="141">
        <f t="shared" si="16"/>
        <v>0</v>
      </c>
      <c r="AR235" s="139" t="e">
        <f t="shared" si="17"/>
        <v>#DIV/0!</v>
      </c>
      <c r="AS235" s="140" t="e">
        <f t="shared" si="18"/>
        <v>#DIV/0!</v>
      </c>
      <c r="AT235" s="136"/>
      <c r="AU235" s="136"/>
      <c r="AV235" s="467"/>
      <c r="AW235" s="468"/>
      <c r="AX235" s="480"/>
      <c r="AY235" s="480"/>
      <c r="AZ235" s="497"/>
      <c r="BA235" s="497"/>
      <c r="BB235" s="480"/>
      <c r="BC235" s="468"/>
      <c r="BD235" s="476"/>
      <c r="BE235" s="468"/>
      <c r="BF235" s="476"/>
      <c r="BG235" s="469"/>
      <c r="BH235" s="476"/>
      <c r="BI235" s="469"/>
      <c r="BJ235" s="476"/>
      <c r="BK235" s="468"/>
      <c r="BL235" s="476"/>
      <c r="BM235" s="468"/>
      <c r="BN235" s="476"/>
      <c r="BO235" s="468"/>
      <c r="BP235" s="480"/>
      <c r="BQ235" s="480"/>
      <c r="BR235" s="480"/>
      <c r="BS235" s="480"/>
      <c r="BT235" s="476"/>
      <c r="BU235" s="463"/>
      <c r="BV235" s="465"/>
      <c r="BW235" s="463"/>
      <c r="BX235" s="465"/>
    </row>
    <row r="236" spans="1:76" ht="17" customHeight="1" x14ac:dyDescent="0.35">
      <c r="A236" s="516"/>
      <c r="B236" s="483"/>
      <c r="C236" s="520"/>
      <c r="D236" s="490"/>
      <c r="E236" s="493"/>
      <c r="F236" s="138">
        <v>47</v>
      </c>
      <c r="G236" s="139">
        <f>'Anchor-Still'!L234</f>
        <v>0</v>
      </c>
      <c r="H236" s="140">
        <f>'Anchor-Still'!M234</f>
        <v>0</v>
      </c>
      <c r="I236" s="140">
        <f>'Anchor-Still'!N234</f>
        <v>0</v>
      </c>
      <c r="J236" s="140">
        <f>'Anchor-Still'!O234</f>
        <v>0</v>
      </c>
      <c r="K236" s="140">
        <f>(Summary!$C$58*H236+Summary!$C$59*I236+Summary!$C$60*J236)/Summary!$C$61</f>
        <v>0</v>
      </c>
      <c r="L236" s="140">
        <f>'Anchor-Still'!P234</f>
        <v>0</v>
      </c>
      <c r="M236" s="140">
        <f>'Anchor-Still'!Q234</f>
        <v>0</v>
      </c>
      <c r="N236" s="140">
        <f>'Anchor-Still'!R234</f>
        <v>0</v>
      </c>
      <c r="O236" s="140">
        <f>'Anchor-Still'!S234</f>
        <v>0</v>
      </c>
      <c r="P236" s="140">
        <f>'Anchor-Still'!T234</f>
        <v>0</v>
      </c>
      <c r="Q236" s="140">
        <f>'Anchor-Still'!U234</f>
        <v>0</v>
      </c>
      <c r="R236" s="140">
        <f>'Anchor-Still'!V234</f>
        <v>0</v>
      </c>
      <c r="S236" s="140">
        <f>'Anchor-Still'!W234</f>
        <v>0</v>
      </c>
      <c r="T236" s="140">
        <f>'Anchor-Still'!X234</f>
        <v>0</v>
      </c>
      <c r="U236" s="140">
        <f>10*LOG10(1/((Summary!$C$75/10^(R236/10)+Summary!$C$76/10^(S236/10)+Summary!$C$77/10^(T236/10))/Summary!$C$78))</f>
        <v>0</v>
      </c>
      <c r="V236" s="140">
        <f>'Anchor-Still'!Y234</f>
        <v>0</v>
      </c>
      <c r="W236" s="140">
        <f>'Anchor-Still'!Z234</f>
        <v>0</v>
      </c>
      <c r="X236" s="141">
        <f t="shared" si="15"/>
        <v>0</v>
      </c>
      <c r="Y236" s="133"/>
      <c r="Z236" s="139">
        <f>'Test-Still'!L234</f>
        <v>0</v>
      </c>
      <c r="AA236" s="140">
        <f>'Test-Still'!M234</f>
        <v>0</v>
      </c>
      <c r="AB236" s="140">
        <f>'Test-Still'!N234</f>
        <v>0</v>
      </c>
      <c r="AC236" s="140">
        <f>'Test-Still'!O234</f>
        <v>0</v>
      </c>
      <c r="AD236" s="140">
        <f>(Summary!$C$58*AA236+Summary!$C$59*AB236+Summary!$C$60*AC236)/Summary!$C$61</f>
        <v>0</v>
      </c>
      <c r="AE236" s="140">
        <f>'Test-Still'!P234</f>
        <v>0</v>
      </c>
      <c r="AF236" s="140">
        <f>'Test-Still'!Q234</f>
        <v>0</v>
      </c>
      <c r="AG236" s="140">
        <f>'Test-Still'!R234</f>
        <v>0</v>
      </c>
      <c r="AH236" s="140">
        <f>'Test-Still'!S234</f>
        <v>0</v>
      </c>
      <c r="AI236" s="140">
        <f>'Test-Still'!T234</f>
        <v>0</v>
      </c>
      <c r="AJ236" s="140">
        <f>'Test-Still'!U234</f>
        <v>0</v>
      </c>
      <c r="AK236" s="140">
        <f>'Test-Still'!V234</f>
        <v>0</v>
      </c>
      <c r="AL236" s="140">
        <f>'Test-Still'!W234</f>
        <v>0</v>
      </c>
      <c r="AM236" s="140">
        <f>'Test-Still'!X234</f>
        <v>0</v>
      </c>
      <c r="AN236" s="140">
        <f>10*LOG10(1/((Summary!$C$75/10^(AK236/10)+Summary!$C$76/10^(AL236/10)+Summary!$C$77/10^(AM236/10))/Summary!$C$78))</f>
        <v>0</v>
      </c>
      <c r="AO236" s="140">
        <f>'Test-Still'!Y234</f>
        <v>0</v>
      </c>
      <c r="AP236" s="140">
        <f>'Test-Still'!Z234</f>
        <v>0</v>
      </c>
      <c r="AQ236" s="141">
        <f t="shared" si="16"/>
        <v>0</v>
      </c>
      <c r="AR236" s="139" t="e">
        <f t="shared" si="17"/>
        <v>#DIV/0!</v>
      </c>
      <c r="AS236" s="140" t="e">
        <f t="shared" si="18"/>
        <v>#DIV/0!</v>
      </c>
      <c r="AT236" s="136"/>
      <c r="AU236" s="136"/>
      <c r="AV236" s="467" t="s">
        <v>123</v>
      </c>
      <c r="AW236" s="468" t="e" cm="1">
        <f t="array" ref="AW236">bdRateExtend($G234:$G237,H234:H237,$Z234:$Z237,AA234:AA237)</f>
        <v>#VALUE!</v>
      </c>
      <c r="AX236" s="480"/>
      <c r="AY236" s="480"/>
      <c r="AZ236" s="497"/>
      <c r="BA236" s="497"/>
      <c r="BB236" s="480"/>
      <c r="BC236" s="468" t="e" cm="1">
        <f t="array" ref="BC236">bdRateExtend($G234:$G237,L234:L237,$Z234:$Z237,AE234:AE237)</f>
        <v>#VALUE!</v>
      </c>
      <c r="BD236" s="476"/>
      <c r="BE236" s="468" t="e" cm="1">
        <f t="array" ref="BE236">bdRateExtend($G234:$G237,M234:M237,$Z234:$Z237,AF234:AF237)</f>
        <v>#VALUE!</v>
      </c>
      <c r="BF236" s="476"/>
      <c r="BG236" s="469" t="e" cm="1">
        <f t="array" ref="BG236">bdRateExtend($G234:$G237,N234:N237,$Z234:$Z237,AG234:AG237,"None", FALSE,1)</f>
        <v>#VALUE!</v>
      </c>
      <c r="BH236" s="476"/>
      <c r="BI236" s="469" t="e" cm="1">
        <f t="array" ref="BI236">bdRateExtend($G234:$G237,O234:O237,$Z234:$Z237,AH234:AH237,"None", FALSE,1)</f>
        <v>#VALUE!</v>
      </c>
      <c r="BJ236" s="476"/>
      <c r="BK236" s="468" t="e" cm="1">
        <f t="array" ref="BK236">bdRateExtend($G234:$G237,P234:P237,$Z234:$Z237,AI234:AI237)</f>
        <v>#VALUE!</v>
      </c>
      <c r="BL236" s="476"/>
      <c r="BM236" s="468" t="e" cm="1">
        <f t="array" ref="BM236">bdRateExtend($G234:$G237,Q234:Q237,$Z234:$Z237,AJ234:AJ237)</f>
        <v>#VALUE!</v>
      </c>
      <c r="BN236" s="476"/>
      <c r="BO236" s="468" t="e" cm="1">
        <f t="array" ref="BO236">bdRateExtend($G234:$G237,R234:R237,$Z234:$Z237,AK234:AK237)</f>
        <v>#VALUE!</v>
      </c>
      <c r="BP236" s="480"/>
      <c r="BQ236" s="480"/>
      <c r="BR236" s="480"/>
      <c r="BS236" s="480"/>
      <c r="BT236" s="476"/>
      <c r="BU236" s="463" cm="1">
        <f t="array" ref="BU236">testVMAFRange($G234:$G237,N234:N237,$Z234:$Z237,AG234:AG237)</f>
        <v>0</v>
      </c>
      <c r="BV236" s="465"/>
      <c r="BW236" s="463" cm="1">
        <f t="array" ref="BW236">testVMAFRange($G234:$G237,O234:O237,$Z234:$Z237,AH234:AH237)</f>
        <v>0</v>
      </c>
      <c r="BX236" s="465"/>
    </row>
    <row r="237" spans="1:76" ht="17" customHeight="1" thickBot="1" x14ac:dyDescent="0.4">
      <c r="A237" s="516"/>
      <c r="B237" s="518"/>
      <c r="C237" s="521"/>
      <c r="D237" s="522"/>
      <c r="E237" s="523"/>
      <c r="F237" s="144">
        <v>55</v>
      </c>
      <c r="G237" s="145">
        <f>'Anchor-Still'!L235</f>
        <v>0</v>
      </c>
      <c r="H237" s="146">
        <f>'Anchor-Still'!M235</f>
        <v>0</v>
      </c>
      <c r="I237" s="146">
        <f>'Anchor-Still'!N235</f>
        <v>0</v>
      </c>
      <c r="J237" s="146">
        <f>'Anchor-Still'!O235</f>
        <v>0</v>
      </c>
      <c r="K237" s="146">
        <f>(Summary!$C$58*H237+Summary!$C$59*I237+Summary!$C$60*J237)/Summary!$C$61</f>
        <v>0</v>
      </c>
      <c r="L237" s="146">
        <f>'Anchor-Still'!P235</f>
        <v>0</v>
      </c>
      <c r="M237" s="146">
        <f>'Anchor-Still'!Q235</f>
        <v>0</v>
      </c>
      <c r="N237" s="146">
        <f>'Anchor-Still'!R235</f>
        <v>0</v>
      </c>
      <c r="O237" s="146">
        <f>'Anchor-Still'!S235</f>
        <v>0</v>
      </c>
      <c r="P237" s="146">
        <f>'Anchor-Still'!T235</f>
        <v>0</v>
      </c>
      <c r="Q237" s="146">
        <f>'Anchor-Still'!U235</f>
        <v>0</v>
      </c>
      <c r="R237" s="146">
        <f>'Anchor-Still'!V235</f>
        <v>0</v>
      </c>
      <c r="S237" s="146">
        <f>'Anchor-Still'!W235</f>
        <v>0</v>
      </c>
      <c r="T237" s="146">
        <f>'Anchor-Still'!X235</f>
        <v>0</v>
      </c>
      <c r="U237" s="146">
        <f>10*LOG10(1/((Summary!$C$75/10^(R237/10)+Summary!$C$76/10^(S237/10)+Summary!$C$77/10^(T237/10))/Summary!$C$78))</f>
        <v>0</v>
      </c>
      <c r="V237" s="146">
        <f>'Anchor-Still'!Y235</f>
        <v>0</v>
      </c>
      <c r="W237" s="146">
        <f>'Anchor-Still'!Z235</f>
        <v>0</v>
      </c>
      <c r="X237" s="147">
        <f t="shared" si="15"/>
        <v>0</v>
      </c>
      <c r="Y237" s="133"/>
      <c r="Z237" s="145">
        <f>'Test-Still'!L235</f>
        <v>0</v>
      </c>
      <c r="AA237" s="146">
        <f>'Test-Still'!M235</f>
        <v>0</v>
      </c>
      <c r="AB237" s="146">
        <f>'Test-Still'!N235</f>
        <v>0</v>
      </c>
      <c r="AC237" s="146">
        <f>'Test-Still'!O235</f>
        <v>0</v>
      </c>
      <c r="AD237" s="146">
        <f>(Summary!$C$58*AA237+Summary!$C$59*AB237+Summary!$C$60*AC237)/Summary!$C$61</f>
        <v>0</v>
      </c>
      <c r="AE237" s="146">
        <f>'Test-Still'!P235</f>
        <v>0</v>
      </c>
      <c r="AF237" s="146">
        <f>'Test-Still'!Q235</f>
        <v>0</v>
      </c>
      <c r="AG237" s="146">
        <f>'Test-Still'!R235</f>
        <v>0</v>
      </c>
      <c r="AH237" s="146">
        <f>'Test-Still'!S235</f>
        <v>0</v>
      </c>
      <c r="AI237" s="146">
        <f>'Test-Still'!T235</f>
        <v>0</v>
      </c>
      <c r="AJ237" s="146">
        <f>'Test-Still'!U235</f>
        <v>0</v>
      </c>
      <c r="AK237" s="146">
        <f>'Test-Still'!V235</f>
        <v>0</v>
      </c>
      <c r="AL237" s="146">
        <f>'Test-Still'!W235</f>
        <v>0</v>
      </c>
      <c r="AM237" s="146">
        <f>'Test-Still'!X235</f>
        <v>0</v>
      </c>
      <c r="AN237" s="146">
        <f>10*LOG10(1/((Summary!$C$75/10^(AK237/10)+Summary!$C$76/10^(AL237/10)+Summary!$C$77/10^(AM237/10))/Summary!$C$78))</f>
        <v>0</v>
      </c>
      <c r="AO237" s="146">
        <f>'Test-Still'!Y235</f>
        <v>0</v>
      </c>
      <c r="AP237" s="146">
        <f>'Test-Still'!Z235</f>
        <v>0</v>
      </c>
      <c r="AQ237" s="147">
        <f t="shared" si="16"/>
        <v>0</v>
      </c>
      <c r="AR237" s="145" t="e">
        <f t="shared" si="17"/>
        <v>#DIV/0!</v>
      </c>
      <c r="AS237" s="146" t="e">
        <f t="shared" si="18"/>
        <v>#DIV/0!</v>
      </c>
      <c r="AT237" s="136"/>
      <c r="AU237" s="136"/>
      <c r="AV237" s="470"/>
      <c r="AW237" s="471"/>
      <c r="AX237" s="481"/>
      <c r="AY237" s="481"/>
      <c r="AZ237" s="498"/>
      <c r="BA237" s="498"/>
      <c r="BB237" s="481"/>
      <c r="BC237" s="471"/>
      <c r="BD237" s="477"/>
      <c r="BE237" s="471"/>
      <c r="BF237" s="477"/>
      <c r="BG237" s="472"/>
      <c r="BH237" s="477"/>
      <c r="BI237" s="472"/>
      <c r="BJ237" s="477"/>
      <c r="BK237" s="471"/>
      <c r="BL237" s="477"/>
      <c r="BM237" s="471"/>
      <c r="BN237" s="477"/>
      <c r="BO237" s="471"/>
      <c r="BP237" s="481"/>
      <c r="BQ237" s="481"/>
      <c r="BR237" s="481"/>
      <c r="BS237" s="481"/>
      <c r="BT237" s="477"/>
      <c r="BU237" s="473"/>
      <c r="BV237" s="466"/>
      <c r="BW237" s="473"/>
      <c r="BX237" s="466"/>
    </row>
    <row r="238" spans="1:76" ht="17" customHeight="1" x14ac:dyDescent="0.35">
      <c r="A238" s="516"/>
      <c r="B238" s="482" t="s">
        <v>238</v>
      </c>
      <c r="C238" s="519" t="s">
        <v>200</v>
      </c>
      <c r="D238" s="489"/>
      <c r="E238" s="492">
        <v>8</v>
      </c>
      <c r="F238" s="129">
        <v>15</v>
      </c>
      <c r="G238" s="130">
        <f>'Anchor-Still'!L236</f>
        <v>0</v>
      </c>
      <c r="H238" s="131">
        <f>'Anchor-Still'!M236</f>
        <v>0</v>
      </c>
      <c r="I238" s="131">
        <f>'Anchor-Still'!N236</f>
        <v>0</v>
      </c>
      <c r="J238" s="131">
        <f>'Anchor-Still'!O236</f>
        <v>0</v>
      </c>
      <c r="K238" s="131">
        <f>(Summary!$C$58*H238+Summary!$C$59*I238+Summary!$C$60*J238)/Summary!$C$61</f>
        <v>0</v>
      </c>
      <c r="L238" s="131">
        <f>'Anchor-Still'!P236</f>
        <v>0</v>
      </c>
      <c r="M238" s="131">
        <f>'Anchor-Still'!Q236</f>
        <v>0</v>
      </c>
      <c r="N238" s="131">
        <f>'Anchor-Still'!R236</f>
        <v>0</v>
      </c>
      <c r="O238" s="131">
        <f>'Anchor-Still'!S236</f>
        <v>0</v>
      </c>
      <c r="P238" s="131">
        <f>'Anchor-Still'!T236</f>
        <v>0</v>
      </c>
      <c r="Q238" s="131">
        <f>'Anchor-Still'!U236</f>
        <v>0</v>
      </c>
      <c r="R238" s="131">
        <f>'Anchor-Still'!V236</f>
        <v>0</v>
      </c>
      <c r="S238" s="131">
        <f>'Anchor-Still'!W236</f>
        <v>0</v>
      </c>
      <c r="T238" s="131">
        <f>'Anchor-Still'!X236</f>
        <v>0</v>
      </c>
      <c r="U238" s="131">
        <f>10*LOG10(1/((Summary!$C$75/10^(R238/10)+Summary!$C$76/10^(S238/10)+Summary!$C$77/10^(T238/10))/Summary!$C$78))</f>
        <v>0</v>
      </c>
      <c r="V238" s="131">
        <f>'Anchor-Still'!Y236</f>
        <v>0</v>
      </c>
      <c r="W238" s="131">
        <f>'Anchor-Still'!Z236</f>
        <v>0</v>
      </c>
      <c r="X238" s="132">
        <f t="shared" si="15"/>
        <v>0</v>
      </c>
      <c r="Y238" s="133"/>
      <c r="Z238" s="130">
        <f>'Test-Still'!L236</f>
        <v>0</v>
      </c>
      <c r="AA238" s="131">
        <f>'Test-Still'!M236</f>
        <v>0</v>
      </c>
      <c r="AB238" s="131">
        <f>'Test-Still'!N236</f>
        <v>0</v>
      </c>
      <c r="AC238" s="131">
        <f>'Test-Still'!O236</f>
        <v>0</v>
      </c>
      <c r="AD238" s="131">
        <f>(Summary!$C$58*AA238+Summary!$C$59*AB238+Summary!$C$60*AC238)/Summary!$C$61</f>
        <v>0</v>
      </c>
      <c r="AE238" s="131">
        <f>'Test-Still'!P236</f>
        <v>0</v>
      </c>
      <c r="AF238" s="131">
        <f>'Test-Still'!Q236</f>
        <v>0</v>
      </c>
      <c r="AG238" s="131">
        <f>'Test-Still'!R236</f>
        <v>0</v>
      </c>
      <c r="AH238" s="131">
        <f>'Test-Still'!S236</f>
        <v>0</v>
      </c>
      <c r="AI238" s="131">
        <f>'Test-Still'!T236</f>
        <v>0</v>
      </c>
      <c r="AJ238" s="131">
        <f>'Test-Still'!U236</f>
        <v>0</v>
      </c>
      <c r="AK238" s="131">
        <f>'Test-Still'!V236</f>
        <v>0</v>
      </c>
      <c r="AL238" s="131">
        <f>'Test-Still'!W236</f>
        <v>0</v>
      </c>
      <c r="AM238" s="131">
        <f>'Test-Still'!X236</f>
        <v>0</v>
      </c>
      <c r="AN238" s="131">
        <f>10*LOG10(1/((Summary!$C$75/10^(AK238/10)+Summary!$C$76/10^(AL238/10)+Summary!$C$77/10^(AM238/10))/Summary!$C$78))</f>
        <v>0</v>
      </c>
      <c r="AO238" s="131">
        <f>'Test-Still'!Y236</f>
        <v>0</v>
      </c>
      <c r="AP238" s="131">
        <f>'Test-Still'!Z236</f>
        <v>0</v>
      </c>
      <c r="AQ238" s="132">
        <f t="shared" si="16"/>
        <v>0</v>
      </c>
      <c r="AR238" s="130" t="e">
        <f t="shared" si="17"/>
        <v>#DIV/0!</v>
      </c>
      <c r="AS238" s="131" t="e">
        <f t="shared" si="18"/>
        <v>#DIV/0!</v>
      </c>
      <c r="AT238" s="136"/>
      <c r="AU238" s="136"/>
      <c r="AV238" s="495" t="s">
        <v>121</v>
      </c>
      <c r="AW238" s="478" t="e" cm="1">
        <f t="array" ref="AW238">bdRateExtend($G238:$G241,H238:H241,$Z238:$Z241,AA238:AA241)</f>
        <v>#VALUE!</v>
      </c>
      <c r="AX238" s="479" t="e" cm="1">
        <f t="array" ref="AX238">bdRateExtend($G238:$G243,H238:H243,$Z238:$Z243,AA238:AA243)</f>
        <v>#VALUE!</v>
      </c>
      <c r="AY238" s="479" t="e" cm="1">
        <f t="array" ref="AY238">bdRateExtend($G238:$G243,I238:I243,$Z238:$Z243,AB238:AB243)</f>
        <v>#VALUE!</v>
      </c>
      <c r="AZ238" s="496" t="e" cm="1">
        <f t="array" ref="AZ238">bdRateExtend($G238:$G243,J238:J243,$Z238:$Z243,AC238:AC243)</f>
        <v>#VALUE!</v>
      </c>
      <c r="BA238" s="496" t="e" cm="1">
        <f t="array" ref="BA238">bdRateExtend($G238:$G243,K238:K243,$Z238:$Z243,AD238:AD243)</f>
        <v>#VALUE!</v>
      </c>
      <c r="BB238" s="479" t="e">
        <f>(Summary!$C$89*AX238+Summary!$C$90*AY238+Summary!$C$91*AZ238)/Summary!$C$92</f>
        <v>#VALUE!</v>
      </c>
      <c r="BC238" s="478" t="e" cm="1">
        <f t="array" ref="BC238">bdRateExtend($G238:$G241,L238:L241,$Z238:$Z241,AE238:AE241)</f>
        <v>#VALUE!</v>
      </c>
      <c r="BD238" s="475" t="e" cm="1">
        <f t="array" ref="BD238">bdRateExtend($G238:$G243,L238:L243,$Z238:$Z243,AE238:AE243)</f>
        <v>#VALUE!</v>
      </c>
      <c r="BE238" s="478" t="e" cm="1">
        <f t="array" ref="BE238">bdRateExtend($G238:$G241,M238:M241,$Z238:$Z241,AF238:AF241)</f>
        <v>#VALUE!</v>
      </c>
      <c r="BF238" s="475" t="e" cm="1">
        <f t="array" ref="BF238">bdRateExtend($G238:$G243,M238:M243,$Z238:$Z243,AF238:AF243)</f>
        <v>#VALUE!</v>
      </c>
      <c r="BG238" s="474" t="e" cm="1">
        <f t="array" ref="BG238">bdRateExtend($G238:$G241,N238:N241,$Z238:$Z241,AG238:AG241,"None", FALSE,1)</f>
        <v>#VALUE!</v>
      </c>
      <c r="BH238" s="475" t="e" cm="1">
        <f t="array" ref="BH238">bdRateExtend($G238:$G243,N238:N243,$Z238:$Z243,AG238:AG243,"None", FALSE,1)</f>
        <v>#VALUE!</v>
      </c>
      <c r="BI238" s="474" t="e" cm="1">
        <f t="array" ref="BI238">bdRateExtend($G238:$G241,O238:O241,$Z238:$Z241,AH238:AH241,"None", FALSE,1)</f>
        <v>#VALUE!</v>
      </c>
      <c r="BJ238" s="475" t="e" cm="1">
        <f t="array" ref="BJ238">bdRateExtend($G238:$G243,O238:O243,$Z238:$Z243,AH238:AH243,"None", FALSE,1)</f>
        <v>#VALUE!</v>
      </c>
      <c r="BK238" s="478" t="e" cm="1">
        <f t="array" ref="BK238">bdRateExtend($G238:$G241,P238:P241,$Z238:$Z241,AI238:AI241)</f>
        <v>#VALUE!</v>
      </c>
      <c r="BL238" s="475" t="e" cm="1">
        <f t="array" ref="BL238">bdRateExtend($G238:$G243,P238:P243,$Z238:$Z243,AI238:AI243)</f>
        <v>#VALUE!</v>
      </c>
      <c r="BM238" s="478" t="e" cm="1">
        <f t="array" ref="BM238">bdRateExtend($G238:$G241,Q238:Q241,$Z238:$Z241,AJ238:AJ241)</f>
        <v>#VALUE!</v>
      </c>
      <c r="BN238" s="475" t="e" cm="1">
        <f t="array" ref="BN238">bdRateExtend($G238:$G243,Q238:Q243,$Z238:$Z243,AJ238:AJ243)</f>
        <v>#VALUE!</v>
      </c>
      <c r="BO238" s="478" t="e" cm="1">
        <f t="array" ref="BO238">bdRateExtend($G238:$G241,R238:R241,$Z238:$Z241,AK238:AK241)</f>
        <v>#VALUE!</v>
      </c>
      <c r="BP238" s="479" t="e" cm="1">
        <f t="array" ref="BP238">bdRateExtend($G238:$G243,R238:R243,$Z238:$Z243,AK238:AK243)</f>
        <v>#VALUE!</v>
      </c>
      <c r="BQ238" s="479" t="e" cm="1">
        <f t="array" ref="BQ238">bdRateExtend($G238:$G243,S238:S243,$Z238:$Z243,AL238:AL243)</f>
        <v>#VALUE!</v>
      </c>
      <c r="BR238" s="479" t="e" cm="1">
        <f t="array" ref="BR238">bdRateExtend($G238:$G243,T238:T243,$Z238:$Z243,AM238:AM243)</f>
        <v>#VALUE!</v>
      </c>
      <c r="BS238" s="479" t="e" cm="1">
        <f t="array" ref="BS238">bdRateExtend($G238:$G243,U238:U243,$Z238:$Z243,AN238:AN243)</f>
        <v>#VALUE!</v>
      </c>
      <c r="BT238" s="576" t="e">
        <f>(Summary!$C$103*BP238+Summary!$C$104*BQ238+Summary!$C$105*BR238)/Summary!$C$106</f>
        <v>#VALUE!</v>
      </c>
      <c r="BU238" s="462" cm="1">
        <f t="array" ref="BU238">testVMAFRange($G238:$G241,N238:N241,$Z238:$Z241,AG238:AG241)</f>
        <v>0</v>
      </c>
      <c r="BV238" s="464" cm="1">
        <f t="array" ref="BV238">testVMAFRange($G238:$G243,N238:N243,$Z238:$Z243,AG238:AG243)</f>
        <v>0</v>
      </c>
      <c r="BW238" s="462" cm="1">
        <f t="array" ref="BW238">testVMAFRange($G238:$G241,O238:O241,$Z238:$Z241,AH238:AH241)</f>
        <v>0</v>
      </c>
      <c r="BX238" s="464" cm="1">
        <f t="array" ref="BX238">testVMAFRange($G238:$G243,O238:O243,$Z238:$Z243,AH238:AH243)</f>
        <v>0</v>
      </c>
    </row>
    <row r="239" spans="1:76" ht="17" customHeight="1" x14ac:dyDescent="0.35">
      <c r="A239" s="516"/>
      <c r="B239" s="483"/>
      <c r="C239" s="520"/>
      <c r="D239" s="490"/>
      <c r="E239" s="493"/>
      <c r="F239" s="138">
        <v>23</v>
      </c>
      <c r="G239" s="139">
        <f>'Anchor-Still'!L237</f>
        <v>0</v>
      </c>
      <c r="H239" s="140">
        <f>'Anchor-Still'!M237</f>
        <v>0</v>
      </c>
      <c r="I239" s="140">
        <f>'Anchor-Still'!N237</f>
        <v>0</v>
      </c>
      <c r="J239" s="140">
        <f>'Anchor-Still'!O237</f>
        <v>0</v>
      </c>
      <c r="K239" s="140">
        <f>(Summary!$C$58*H239+Summary!$C$59*I239+Summary!$C$60*J239)/Summary!$C$61</f>
        <v>0</v>
      </c>
      <c r="L239" s="140">
        <f>'Anchor-Still'!P237</f>
        <v>0</v>
      </c>
      <c r="M239" s="140">
        <f>'Anchor-Still'!Q237</f>
        <v>0</v>
      </c>
      <c r="N239" s="140">
        <f>'Anchor-Still'!R237</f>
        <v>0</v>
      </c>
      <c r="O239" s="140">
        <f>'Anchor-Still'!S237</f>
        <v>0</v>
      </c>
      <c r="P239" s="140">
        <f>'Anchor-Still'!T237</f>
        <v>0</v>
      </c>
      <c r="Q239" s="140">
        <f>'Anchor-Still'!U237</f>
        <v>0</v>
      </c>
      <c r="R239" s="140">
        <f>'Anchor-Still'!V237</f>
        <v>0</v>
      </c>
      <c r="S239" s="140">
        <f>'Anchor-Still'!W237</f>
        <v>0</v>
      </c>
      <c r="T239" s="140">
        <f>'Anchor-Still'!X237</f>
        <v>0</v>
      </c>
      <c r="U239" s="140">
        <f>10*LOG10(1/((Summary!$C$75/10^(R239/10)+Summary!$C$76/10^(S239/10)+Summary!$C$77/10^(T239/10))/Summary!$C$78))</f>
        <v>0</v>
      </c>
      <c r="V239" s="140">
        <f>'Anchor-Still'!Y237</f>
        <v>0</v>
      </c>
      <c r="W239" s="140">
        <f>'Anchor-Still'!Z237</f>
        <v>0</v>
      </c>
      <c r="X239" s="141">
        <f t="shared" si="15"/>
        <v>0</v>
      </c>
      <c r="Y239" s="133"/>
      <c r="Z239" s="139">
        <f>'Test-Still'!L237</f>
        <v>0</v>
      </c>
      <c r="AA239" s="140">
        <f>'Test-Still'!M237</f>
        <v>0</v>
      </c>
      <c r="AB239" s="140">
        <f>'Test-Still'!N237</f>
        <v>0</v>
      </c>
      <c r="AC239" s="140">
        <f>'Test-Still'!O237</f>
        <v>0</v>
      </c>
      <c r="AD239" s="140">
        <f>(Summary!$C$58*AA239+Summary!$C$59*AB239+Summary!$C$60*AC239)/Summary!$C$61</f>
        <v>0</v>
      </c>
      <c r="AE239" s="140">
        <f>'Test-Still'!P237</f>
        <v>0</v>
      </c>
      <c r="AF239" s="140">
        <f>'Test-Still'!Q237</f>
        <v>0</v>
      </c>
      <c r="AG239" s="140">
        <f>'Test-Still'!R237</f>
        <v>0</v>
      </c>
      <c r="AH239" s="140">
        <f>'Test-Still'!S237</f>
        <v>0</v>
      </c>
      <c r="AI239" s="140">
        <f>'Test-Still'!T237</f>
        <v>0</v>
      </c>
      <c r="AJ239" s="140">
        <f>'Test-Still'!U237</f>
        <v>0</v>
      </c>
      <c r="AK239" s="140">
        <f>'Test-Still'!V237</f>
        <v>0</v>
      </c>
      <c r="AL239" s="140">
        <f>'Test-Still'!W237</f>
        <v>0</v>
      </c>
      <c r="AM239" s="140">
        <f>'Test-Still'!X237</f>
        <v>0</v>
      </c>
      <c r="AN239" s="140">
        <f>10*LOG10(1/((Summary!$C$75/10^(AK239/10)+Summary!$C$76/10^(AL239/10)+Summary!$C$77/10^(AM239/10))/Summary!$C$78))</f>
        <v>0</v>
      </c>
      <c r="AO239" s="140">
        <f>'Test-Still'!Y237</f>
        <v>0</v>
      </c>
      <c r="AP239" s="140">
        <f>'Test-Still'!Z237</f>
        <v>0</v>
      </c>
      <c r="AQ239" s="141">
        <f t="shared" si="16"/>
        <v>0</v>
      </c>
      <c r="AR239" s="139" t="e">
        <f t="shared" si="17"/>
        <v>#DIV/0!</v>
      </c>
      <c r="AS239" s="140" t="e">
        <f t="shared" si="18"/>
        <v>#DIV/0!</v>
      </c>
      <c r="AT239" s="136"/>
      <c r="AU239" s="136"/>
      <c r="AV239" s="467"/>
      <c r="AW239" s="468"/>
      <c r="AX239" s="480"/>
      <c r="AY239" s="480"/>
      <c r="AZ239" s="497"/>
      <c r="BA239" s="497"/>
      <c r="BB239" s="480"/>
      <c r="BC239" s="468"/>
      <c r="BD239" s="476"/>
      <c r="BE239" s="468"/>
      <c r="BF239" s="476"/>
      <c r="BG239" s="469"/>
      <c r="BH239" s="476"/>
      <c r="BI239" s="469"/>
      <c r="BJ239" s="476"/>
      <c r="BK239" s="468"/>
      <c r="BL239" s="476"/>
      <c r="BM239" s="468"/>
      <c r="BN239" s="476"/>
      <c r="BO239" s="468"/>
      <c r="BP239" s="480"/>
      <c r="BQ239" s="480"/>
      <c r="BR239" s="480"/>
      <c r="BS239" s="480"/>
      <c r="BT239" s="476"/>
      <c r="BU239" s="463"/>
      <c r="BV239" s="465"/>
      <c r="BW239" s="463"/>
      <c r="BX239" s="465"/>
    </row>
    <row r="240" spans="1:76" ht="17" customHeight="1" x14ac:dyDescent="0.35">
      <c r="A240" s="516"/>
      <c r="B240" s="483"/>
      <c r="C240" s="520"/>
      <c r="D240" s="490"/>
      <c r="E240" s="493"/>
      <c r="F240" s="138">
        <v>31</v>
      </c>
      <c r="G240" s="139">
        <f>'Anchor-Still'!L238</f>
        <v>0</v>
      </c>
      <c r="H240" s="140">
        <f>'Anchor-Still'!M238</f>
        <v>0</v>
      </c>
      <c r="I240" s="140">
        <f>'Anchor-Still'!N238</f>
        <v>0</v>
      </c>
      <c r="J240" s="140">
        <f>'Anchor-Still'!O238</f>
        <v>0</v>
      </c>
      <c r="K240" s="140">
        <f>(Summary!$C$58*H240+Summary!$C$59*I240+Summary!$C$60*J240)/Summary!$C$61</f>
        <v>0</v>
      </c>
      <c r="L240" s="140">
        <f>'Anchor-Still'!P238</f>
        <v>0</v>
      </c>
      <c r="M240" s="140">
        <f>'Anchor-Still'!Q238</f>
        <v>0</v>
      </c>
      <c r="N240" s="140">
        <f>'Anchor-Still'!R238</f>
        <v>0</v>
      </c>
      <c r="O240" s="140">
        <f>'Anchor-Still'!S238</f>
        <v>0</v>
      </c>
      <c r="P240" s="140">
        <f>'Anchor-Still'!T238</f>
        <v>0</v>
      </c>
      <c r="Q240" s="140">
        <f>'Anchor-Still'!U238</f>
        <v>0</v>
      </c>
      <c r="R240" s="140">
        <f>'Anchor-Still'!V238</f>
        <v>0</v>
      </c>
      <c r="S240" s="140">
        <f>'Anchor-Still'!W238</f>
        <v>0</v>
      </c>
      <c r="T240" s="140">
        <f>'Anchor-Still'!X238</f>
        <v>0</v>
      </c>
      <c r="U240" s="140">
        <f>10*LOG10(1/((Summary!$C$75/10^(R240/10)+Summary!$C$76/10^(S240/10)+Summary!$C$77/10^(T240/10))/Summary!$C$78))</f>
        <v>0</v>
      </c>
      <c r="V240" s="140">
        <f>'Anchor-Still'!Y238</f>
        <v>0</v>
      </c>
      <c r="W240" s="140">
        <f>'Anchor-Still'!Z238</f>
        <v>0</v>
      </c>
      <c r="X240" s="141">
        <f t="shared" si="15"/>
        <v>0</v>
      </c>
      <c r="Y240" s="133"/>
      <c r="Z240" s="139">
        <f>'Test-Still'!L238</f>
        <v>0</v>
      </c>
      <c r="AA240" s="140">
        <f>'Test-Still'!M238</f>
        <v>0</v>
      </c>
      <c r="AB240" s="140">
        <f>'Test-Still'!N238</f>
        <v>0</v>
      </c>
      <c r="AC240" s="140">
        <f>'Test-Still'!O238</f>
        <v>0</v>
      </c>
      <c r="AD240" s="140">
        <f>(Summary!$C$58*AA240+Summary!$C$59*AB240+Summary!$C$60*AC240)/Summary!$C$61</f>
        <v>0</v>
      </c>
      <c r="AE240" s="140">
        <f>'Test-Still'!P238</f>
        <v>0</v>
      </c>
      <c r="AF240" s="140">
        <f>'Test-Still'!Q238</f>
        <v>0</v>
      </c>
      <c r="AG240" s="140">
        <f>'Test-Still'!R238</f>
        <v>0</v>
      </c>
      <c r="AH240" s="140">
        <f>'Test-Still'!S238</f>
        <v>0</v>
      </c>
      <c r="AI240" s="140">
        <f>'Test-Still'!T238</f>
        <v>0</v>
      </c>
      <c r="AJ240" s="140">
        <f>'Test-Still'!U238</f>
        <v>0</v>
      </c>
      <c r="AK240" s="140">
        <f>'Test-Still'!V238</f>
        <v>0</v>
      </c>
      <c r="AL240" s="140">
        <f>'Test-Still'!W238</f>
        <v>0</v>
      </c>
      <c r="AM240" s="140">
        <f>'Test-Still'!X238</f>
        <v>0</v>
      </c>
      <c r="AN240" s="140">
        <f>10*LOG10(1/((Summary!$C$75/10^(AK240/10)+Summary!$C$76/10^(AL240/10)+Summary!$C$77/10^(AM240/10))/Summary!$C$78))</f>
        <v>0</v>
      </c>
      <c r="AO240" s="140">
        <f>'Test-Still'!Y238</f>
        <v>0</v>
      </c>
      <c r="AP240" s="140">
        <f>'Test-Still'!Z238</f>
        <v>0</v>
      </c>
      <c r="AQ240" s="141">
        <f t="shared" si="16"/>
        <v>0</v>
      </c>
      <c r="AR240" s="139" t="e">
        <f t="shared" si="17"/>
        <v>#DIV/0!</v>
      </c>
      <c r="AS240" s="140" t="e">
        <f t="shared" si="18"/>
        <v>#DIV/0!</v>
      </c>
      <c r="AT240" s="136"/>
      <c r="AU240" s="136"/>
      <c r="AV240" s="467" t="s">
        <v>122</v>
      </c>
      <c r="AW240" s="468" t="e" cm="1">
        <f t="array" ref="AW240">bdRateExtend($G239:$G242,H239:H242,$Z239:$Z242,AA239:AA242)</f>
        <v>#VALUE!</v>
      </c>
      <c r="AX240" s="480"/>
      <c r="AY240" s="480"/>
      <c r="AZ240" s="497"/>
      <c r="BA240" s="497"/>
      <c r="BB240" s="480"/>
      <c r="BC240" s="468" t="e" cm="1">
        <f t="array" ref="BC240">bdRateExtend($G239:$G242,L239:L242,$Z239:$Z242,AE239:AE242)</f>
        <v>#VALUE!</v>
      </c>
      <c r="BD240" s="476"/>
      <c r="BE240" s="468" t="e" cm="1">
        <f t="array" ref="BE240">bdRateExtend($G239:$G242,M239:M242,$Z239:$Z242,AF239:AF242)</f>
        <v>#VALUE!</v>
      </c>
      <c r="BF240" s="476"/>
      <c r="BG240" s="469" t="e" cm="1">
        <f t="array" ref="BG240">bdRateExtend($G239:$G242,N239:N242,$Z239:$Z242,AG239:AG242,"None", FALSE,1)</f>
        <v>#VALUE!</v>
      </c>
      <c r="BH240" s="476"/>
      <c r="BI240" s="469" t="e" cm="1">
        <f t="array" ref="BI240">bdRateExtend($G239:$G242,O239:O242,$Z239:$Z242,AH239:AH242,"None", FALSE,1)</f>
        <v>#VALUE!</v>
      </c>
      <c r="BJ240" s="476"/>
      <c r="BK240" s="468" t="e" cm="1">
        <f t="array" ref="BK240">bdRateExtend($G239:$G242,P239:P242,$Z239:$Z242,AI239:AI242)</f>
        <v>#VALUE!</v>
      </c>
      <c r="BL240" s="476"/>
      <c r="BM240" s="468" t="e" cm="1">
        <f t="array" ref="BM240">bdRateExtend($G239:$G242,Q239:Q242,$Z239:$Z242,AJ239:AJ242)</f>
        <v>#VALUE!</v>
      </c>
      <c r="BN240" s="476"/>
      <c r="BO240" s="468" t="e" cm="1">
        <f t="array" ref="BO240">bdRateExtend($G239:$G242,R239:R242,$Z239:$Z242,AK239:AK242)</f>
        <v>#VALUE!</v>
      </c>
      <c r="BP240" s="480"/>
      <c r="BQ240" s="480"/>
      <c r="BR240" s="480"/>
      <c r="BS240" s="480"/>
      <c r="BT240" s="476"/>
      <c r="BU240" s="463" cm="1">
        <f t="array" ref="BU240">testVMAFRange($G239:$G242,N239:N242,$Z239:$Z242,AG239:AG242)</f>
        <v>0</v>
      </c>
      <c r="BV240" s="465"/>
      <c r="BW240" s="463" cm="1">
        <f t="array" ref="BW240">testVMAFRange($G239:$G242,O239:O242,$Z239:$Z242,AH239:AH242)</f>
        <v>0</v>
      </c>
      <c r="BX240" s="465"/>
    </row>
    <row r="241" spans="1:76" ht="17" customHeight="1" x14ac:dyDescent="0.35">
      <c r="A241" s="516"/>
      <c r="B241" s="483"/>
      <c r="C241" s="520"/>
      <c r="D241" s="490"/>
      <c r="E241" s="493"/>
      <c r="F241" s="138">
        <v>39</v>
      </c>
      <c r="G241" s="139">
        <f>'Anchor-Still'!L239</f>
        <v>0</v>
      </c>
      <c r="H241" s="140">
        <f>'Anchor-Still'!M239</f>
        <v>0</v>
      </c>
      <c r="I241" s="140">
        <f>'Anchor-Still'!N239</f>
        <v>0</v>
      </c>
      <c r="J241" s="140">
        <f>'Anchor-Still'!O239</f>
        <v>0</v>
      </c>
      <c r="K241" s="140">
        <f>(Summary!$C$58*H241+Summary!$C$59*I241+Summary!$C$60*J241)/Summary!$C$61</f>
        <v>0</v>
      </c>
      <c r="L241" s="140">
        <f>'Anchor-Still'!P239</f>
        <v>0</v>
      </c>
      <c r="M241" s="140">
        <f>'Anchor-Still'!Q239</f>
        <v>0</v>
      </c>
      <c r="N241" s="140">
        <f>'Anchor-Still'!R239</f>
        <v>0</v>
      </c>
      <c r="O241" s="140">
        <f>'Anchor-Still'!S239</f>
        <v>0</v>
      </c>
      <c r="P241" s="140">
        <f>'Anchor-Still'!T239</f>
        <v>0</v>
      </c>
      <c r="Q241" s="140">
        <f>'Anchor-Still'!U239</f>
        <v>0</v>
      </c>
      <c r="R241" s="140">
        <f>'Anchor-Still'!V239</f>
        <v>0</v>
      </c>
      <c r="S241" s="140">
        <f>'Anchor-Still'!W239</f>
        <v>0</v>
      </c>
      <c r="T241" s="140">
        <f>'Anchor-Still'!X239</f>
        <v>0</v>
      </c>
      <c r="U241" s="140">
        <f>10*LOG10(1/((Summary!$C$75/10^(R241/10)+Summary!$C$76/10^(S241/10)+Summary!$C$77/10^(T241/10))/Summary!$C$78))</f>
        <v>0</v>
      </c>
      <c r="V241" s="140">
        <f>'Anchor-Still'!Y239</f>
        <v>0</v>
      </c>
      <c r="W241" s="140">
        <f>'Anchor-Still'!Z239</f>
        <v>0</v>
      </c>
      <c r="X241" s="141">
        <f t="shared" si="15"/>
        <v>0</v>
      </c>
      <c r="Y241" s="133"/>
      <c r="Z241" s="139">
        <f>'Test-Still'!L239</f>
        <v>0</v>
      </c>
      <c r="AA241" s="140">
        <f>'Test-Still'!M239</f>
        <v>0</v>
      </c>
      <c r="AB241" s="140">
        <f>'Test-Still'!N239</f>
        <v>0</v>
      </c>
      <c r="AC241" s="140">
        <f>'Test-Still'!O239</f>
        <v>0</v>
      </c>
      <c r="AD241" s="140">
        <f>(Summary!$C$58*AA241+Summary!$C$59*AB241+Summary!$C$60*AC241)/Summary!$C$61</f>
        <v>0</v>
      </c>
      <c r="AE241" s="140">
        <f>'Test-Still'!P239</f>
        <v>0</v>
      </c>
      <c r="AF241" s="140">
        <f>'Test-Still'!Q239</f>
        <v>0</v>
      </c>
      <c r="AG241" s="140">
        <f>'Test-Still'!R239</f>
        <v>0</v>
      </c>
      <c r="AH241" s="140">
        <f>'Test-Still'!S239</f>
        <v>0</v>
      </c>
      <c r="AI241" s="140">
        <f>'Test-Still'!T239</f>
        <v>0</v>
      </c>
      <c r="AJ241" s="140">
        <f>'Test-Still'!U239</f>
        <v>0</v>
      </c>
      <c r="AK241" s="140">
        <f>'Test-Still'!V239</f>
        <v>0</v>
      </c>
      <c r="AL241" s="140">
        <f>'Test-Still'!W239</f>
        <v>0</v>
      </c>
      <c r="AM241" s="140">
        <f>'Test-Still'!X239</f>
        <v>0</v>
      </c>
      <c r="AN241" s="140">
        <f>10*LOG10(1/((Summary!$C$75/10^(AK241/10)+Summary!$C$76/10^(AL241/10)+Summary!$C$77/10^(AM241/10))/Summary!$C$78))</f>
        <v>0</v>
      </c>
      <c r="AO241" s="140">
        <f>'Test-Still'!Y239</f>
        <v>0</v>
      </c>
      <c r="AP241" s="140">
        <f>'Test-Still'!Z239</f>
        <v>0</v>
      </c>
      <c r="AQ241" s="141">
        <f t="shared" si="16"/>
        <v>0</v>
      </c>
      <c r="AR241" s="139" t="e">
        <f t="shared" si="17"/>
        <v>#DIV/0!</v>
      </c>
      <c r="AS241" s="140" t="e">
        <f t="shared" si="18"/>
        <v>#DIV/0!</v>
      </c>
      <c r="AT241" s="136"/>
      <c r="AU241" s="136"/>
      <c r="AV241" s="467"/>
      <c r="AW241" s="468"/>
      <c r="AX241" s="480"/>
      <c r="AY241" s="480"/>
      <c r="AZ241" s="497"/>
      <c r="BA241" s="497"/>
      <c r="BB241" s="480"/>
      <c r="BC241" s="468"/>
      <c r="BD241" s="476"/>
      <c r="BE241" s="468"/>
      <c r="BF241" s="476"/>
      <c r="BG241" s="469"/>
      <c r="BH241" s="476"/>
      <c r="BI241" s="469"/>
      <c r="BJ241" s="476"/>
      <c r="BK241" s="468"/>
      <c r="BL241" s="476"/>
      <c r="BM241" s="468"/>
      <c r="BN241" s="476"/>
      <c r="BO241" s="468"/>
      <c r="BP241" s="480"/>
      <c r="BQ241" s="480"/>
      <c r="BR241" s="480"/>
      <c r="BS241" s="480"/>
      <c r="BT241" s="476"/>
      <c r="BU241" s="463"/>
      <c r="BV241" s="465"/>
      <c r="BW241" s="463"/>
      <c r="BX241" s="465"/>
    </row>
    <row r="242" spans="1:76" ht="17" customHeight="1" x14ac:dyDescent="0.35">
      <c r="A242" s="516"/>
      <c r="B242" s="483"/>
      <c r="C242" s="520"/>
      <c r="D242" s="490"/>
      <c r="E242" s="493"/>
      <c r="F242" s="138">
        <v>47</v>
      </c>
      <c r="G242" s="139">
        <f>'Anchor-Still'!L240</f>
        <v>0</v>
      </c>
      <c r="H242" s="140">
        <f>'Anchor-Still'!M240</f>
        <v>0</v>
      </c>
      <c r="I242" s="140">
        <f>'Anchor-Still'!N240</f>
        <v>0</v>
      </c>
      <c r="J242" s="140">
        <f>'Anchor-Still'!O240</f>
        <v>0</v>
      </c>
      <c r="K242" s="140">
        <f>(Summary!$C$58*H242+Summary!$C$59*I242+Summary!$C$60*J242)/Summary!$C$61</f>
        <v>0</v>
      </c>
      <c r="L242" s="140">
        <f>'Anchor-Still'!P240</f>
        <v>0</v>
      </c>
      <c r="M242" s="140">
        <f>'Anchor-Still'!Q240</f>
        <v>0</v>
      </c>
      <c r="N242" s="140">
        <f>'Anchor-Still'!R240</f>
        <v>0</v>
      </c>
      <c r="O242" s="140">
        <f>'Anchor-Still'!S240</f>
        <v>0</v>
      </c>
      <c r="P242" s="140">
        <f>'Anchor-Still'!T240</f>
        <v>0</v>
      </c>
      <c r="Q242" s="140">
        <f>'Anchor-Still'!U240</f>
        <v>0</v>
      </c>
      <c r="R242" s="140">
        <f>'Anchor-Still'!V240</f>
        <v>0</v>
      </c>
      <c r="S242" s="140">
        <f>'Anchor-Still'!W240</f>
        <v>0</v>
      </c>
      <c r="T242" s="140">
        <f>'Anchor-Still'!X240</f>
        <v>0</v>
      </c>
      <c r="U242" s="140">
        <f>10*LOG10(1/((Summary!$C$75/10^(R242/10)+Summary!$C$76/10^(S242/10)+Summary!$C$77/10^(T242/10))/Summary!$C$78))</f>
        <v>0</v>
      </c>
      <c r="V242" s="140">
        <f>'Anchor-Still'!Y240</f>
        <v>0</v>
      </c>
      <c r="W242" s="140">
        <f>'Anchor-Still'!Z240</f>
        <v>0</v>
      </c>
      <c r="X242" s="141">
        <f t="shared" si="15"/>
        <v>0</v>
      </c>
      <c r="Y242" s="133"/>
      <c r="Z242" s="139">
        <f>'Test-Still'!L240</f>
        <v>0</v>
      </c>
      <c r="AA242" s="140">
        <f>'Test-Still'!M240</f>
        <v>0</v>
      </c>
      <c r="AB242" s="140">
        <f>'Test-Still'!N240</f>
        <v>0</v>
      </c>
      <c r="AC242" s="140">
        <f>'Test-Still'!O240</f>
        <v>0</v>
      </c>
      <c r="AD242" s="140">
        <f>(Summary!$C$58*AA242+Summary!$C$59*AB242+Summary!$C$60*AC242)/Summary!$C$61</f>
        <v>0</v>
      </c>
      <c r="AE242" s="140">
        <f>'Test-Still'!P240</f>
        <v>0</v>
      </c>
      <c r="AF242" s="140">
        <f>'Test-Still'!Q240</f>
        <v>0</v>
      </c>
      <c r="AG242" s="140">
        <f>'Test-Still'!R240</f>
        <v>0</v>
      </c>
      <c r="AH242" s="140">
        <f>'Test-Still'!S240</f>
        <v>0</v>
      </c>
      <c r="AI242" s="140">
        <f>'Test-Still'!T240</f>
        <v>0</v>
      </c>
      <c r="AJ242" s="140">
        <f>'Test-Still'!U240</f>
        <v>0</v>
      </c>
      <c r="AK242" s="140">
        <f>'Test-Still'!V240</f>
        <v>0</v>
      </c>
      <c r="AL242" s="140">
        <f>'Test-Still'!W240</f>
        <v>0</v>
      </c>
      <c r="AM242" s="140">
        <f>'Test-Still'!X240</f>
        <v>0</v>
      </c>
      <c r="AN242" s="140">
        <f>10*LOG10(1/((Summary!$C$75/10^(AK242/10)+Summary!$C$76/10^(AL242/10)+Summary!$C$77/10^(AM242/10))/Summary!$C$78))</f>
        <v>0</v>
      </c>
      <c r="AO242" s="140">
        <f>'Test-Still'!Y240</f>
        <v>0</v>
      </c>
      <c r="AP242" s="140">
        <f>'Test-Still'!Z240</f>
        <v>0</v>
      </c>
      <c r="AQ242" s="141">
        <f t="shared" si="16"/>
        <v>0</v>
      </c>
      <c r="AR242" s="139" t="e">
        <f t="shared" si="17"/>
        <v>#DIV/0!</v>
      </c>
      <c r="AS242" s="140" t="e">
        <f t="shared" si="18"/>
        <v>#DIV/0!</v>
      </c>
      <c r="AT242" s="136"/>
      <c r="AU242" s="136"/>
      <c r="AV242" s="467" t="s">
        <v>123</v>
      </c>
      <c r="AW242" s="468" t="e" cm="1">
        <f t="array" ref="AW242">bdRateExtend($G240:$G243,H240:H243,$Z240:$Z243,AA240:AA243)</f>
        <v>#VALUE!</v>
      </c>
      <c r="AX242" s="480"/>
      <c r="AY242" s="480"/>
      <c r="AZ242" s="497"/>
      <c r="BA242" s="497"/>
      <c r="BB242" s="480"/>
      <c r="BC242" s="468" t="e" cm="1">
        <f t="array" ref="BC242">bdRateExtend($G240:$G243,L240:L243,$Z240:$Z243,AE240:AE243)</f>
        <v>#VALUE!</v>
      </c>
      <c r="BD242" s="476"/>
      <c r="BE242" s="468" t="e" cm="1">
        <f t="array" ref="BE242">bdRateExtend($G240:$G243,M240:M243,$Z240:$Z243,AF240:AF243)</f>
        <v>#VALUE!</v>
      </c>
      <c r="BF242" s="476"/>
      <c r="BG242" s="469" t="e" cm="1">
        <f t="array" ref="BG242">bdRateExtend($G240:$G243,N240:N243,$Z240:$Z243,AG240:AG243,"None", FALSE,1)</f>
        <v>#VALUE!</v>
      </c>
      <c r="BH242" s="476"/>
      <c r="BI242" s="469" t="e" cm="1">
        <f t="array" ref="BI242">bdRateExtend($G240:$G243,O240:O243,$Z240:$Z243,AH240:AH243,"None", FALSE,1)</f>
        <v>#VALUE!</v>
      </c>
      <c r="BJ242" s="476"/>
      <c r="BK242" s="468" t="e" cm="1">
        <f t="array" ref="BK242">bdRateExtend($G240:$G243,P240:P243,$Z240:$Z243,AI240:AI243)</f>
        <v>#VALUE!</v>
      </c>
      <c r="BL242" s="476"/>
      <c r="BM242" s="468" t="e" cm="1">
        <f t="array" ref="BM242">bdRateExtend($G240:$G243,Q240:Q243,$Z240:$Z243,AJ240:AJ243)</f>
        <v>#VALUE!</v>
      </c>
      <c r="BN242" s="476"/>
      <c r="BO242" s="468" t="e" cm="1">
        <f t="array" ref="BO242">bdRateExtend($G240:$G243,R240:R243,$Z240:$Z243,AK240:AK243)</f>
        <v>#VALUE!</v>
      </c>
      <c r="BP242" s="480"/>
      <c r="BQ242" s="480"/>
      <c r="BR242" s="480"/>
      <c r="BS242" s="480"/>
      <c r="BT242" s="476"/>
      <c r="BU242" s="463" cm="1">
        <f t="array" ref="BU242">testVMAFRange($G240:$G243,N240:N243,$Z240:$Z243,AG240:AG243)</f>
        <v>0</v>
      </c>
      <c r="BV242" s="465"/>
      <c r="BW242" s="463" cm="1">
        <f t="array" ref="BW242">testVMAFRange($G240:$G243,O240:O243,$Z240:$Z243,AH240:AH243)</f>
        <v>0</v>
      </c>
      <c r="BX242" s="465"/>
    </row>
    <row r="243" spans="1:76" ht="17" customHeight="1" thickBot="1" x14ac:dyDescent="0.4">
      <c r="A243" s="516"/>
      <c r="B243" s="518"/>
      <c r="C243" s="521"/>
      <c r="D243" s="522"/>
      <c r="E243" s="523"/>
      <c r="F243" s="144">
        <v>55</v>
      </c>
      <c r="G243" s="145">
        <f>'Anchor-Still'!L241</f>
        <v>0</v>
      </c>
      <c r="H243" s="146">
        <f>'Anchor-Still'!M241</f>
        <v>0</v>
      </c>
      <c r="I243" s="146">
        <f>'Anchor-Still'!N241</f>
        <v>0</v>
      </c>
      <c r="J243" s="146">
        <f>'Anchor-Still'!O241</f>
        <v>0</v>
      </c>
      <c r="K243" s="146">
        <f>(Summary!$C$58*H243+Summary!$C$59*I243+Summary!$C$60*J243)/Summary!$C$61</f>
        <v>0</v>
      </c>
      <c r="L243" s="146">
        <f>'Anchor-Still'!P241</f>
        <v>0</v>
      </c>
      <c r="M243" s="146">
        <f>'Anchor-Still'!Q241</f>
        <v>0</v>
      </c>
      <c r="N243" s="146">
        <f>'Anchor-Still'!R241</f>
        <v>0</v>
      </c>
      <c r="O243" s="146">
        <f>'Anchor-Still'!S241</f>
        <v>0</v>
      </c>
      <c r="P243" s="146">
        <f>'Anchor-Still'!T241</f>
        <v>0</v>
      </c>
      <c r="Q243" s="146">
        <f>'Anchor-Still'!U241</f>
        <v>0</v>
      </c>
      <c r="R243" s="146">
        <f>'Anchor-Still'!V241</f>
        <v>0</v>
      </c>
      <c r="S243" s="146">
        <f>'Anchor-Still'!W241</f>
        <v>0</v>
      </c>
      <c r="T243" s="146">
        <f>'Anchor-Still'!X241</f>
        <v>0</v>
      </c>
      <c r="U243" s="146">
        <f>10*LOG10(1/((Summary!$C$75/10^(R243/10)+Summary!$C$76/10^(S243/10)+Summary!$C$77/10^(T243/10))/Summary!$C$78))</f>
        <v>0</v>
      </c>
      <c r="V243" s="146">
        <f>'Anchor-Still'!Y241</f>
        <v>0</v>
      </c>
      <c r="W243" s="146">
        <f>'Anchor-Still'!Z241</f>
        <v>0</v>
      </c>
      <c r="X243" s="147">
        <f t="shared" si="15"/>
        <v>0</v>
      </c>
      <c r="Y243" s="133"/>
      <c r="Z243" s="145">
        <f>'Test-Still'!L241</f>
        <v>0</v>
      </c>
      <c r="AA243" s="146">
        <f>'Test-Still'!M241</f>
        <v>0</v>
      </c>
      <c r="AB243" s="146">
        <f>'Test-Still'!N241</f>
        <v>0</v>
      </c>
      <c r="AC243" s="146">
        <f>'Test-Still'!O241</f>
        <v>0</v>
      </c>
      <c r="AD243" s="146">
        <f>(Summary!$C$58*AA243+Summary!$C$59*AB243+Summary!$C$60*AC243)/Summary!$C$61</f>
        <v>0</v>
      </c>
      <c r="AE243" s="146">
        <f>'Test-Still'!P241</f>
        <v>0</v>
      </c>
      <c r="AF243" s="146">
        <f>'Test-Still'!Q241</f>
        <v>0</v>
      </c>
      <c r="AG243" s="146">
        <f>'Test-Still'!R241</f>
        <v>0</v>
      </c>
      <c r="AH243" s="146">
        <f>'Test-Still'!S241</f>
        <v>0</v>
      </c>
      <c r="AI243" s="146">
        <f>'Test-Still'!T241</f>
        <v>0</v>
      </c>
      <c r="AJ243" s="146">
        <f>'Test-Still'!U241</f>
        <v>0</v>
      </c>
      <c r="AK243" s="146">
        <f>'Test-Still'!V241</f>
        <v>0</v>
      </c>
      <c r="AL243" s="146">
        <f>'Test-Still'!W241</f>
        <v>0</v>
      </c>
      <c r="AM243" s="146">
        <f>'Test-Still'!X241</f>
        <v>0</v>
      </c>
      <c r="AN243" s="146">
        <f>10*LOG10(1/((Summary!$C$75/10^(AK243/10)+Summary!$C$76/10^(AL243/10)+Summary!$C$77/10^(AM243/10))/Summary!$C$78))</f>
        <v>0</v>
      </c>
      <c r="AO243" s="146">
        <f>'Test-Still'!Y241</f>
        <v>0</v>
      </c>
      <c r="AP243" s="146">
        <f>'Test-Still'!Z241</f>
        <v>0</v>
      </c>
      <c r="AQ243" s="147">
        <f t="shared" si="16"/>
        <v>0</v>
      </c>
      <c r="AR243" s="145" t="e">
        <f t="shared" si="17"/>
        <v>#DIV/0!</v>
      </c>
      <c r="AS243" s="146" t="e">
        <f t="shared" si="18"/>
        <v>#DIV/0!</v>
      </c>
      <c r="AT243" s="136"/>
      <c r="AU243" s="136"/>
      <c r="AV243" s="470"/>
      <c r="AW243" s="471"/>
      <c r="AX243" s="481"/>
      <c r="AY243" s="481"/>
      <c r="AZ243" s="498"/>
      <c r="BA243" s="498"/>
      <c r="BB243" s="481"/>
      <c r="BC243" s="471"/>
      <c r="BD243" s="477"/>
      <c r="BE243" s="471"/>
      <c r="BF243" s="477"/>
      <c r="BG243" s="472"/>
      <c r="BH243" s="477"/>
      <c r="BI243" s="472"/>
      <c r="BJ243" s="477"/>
      <c r="BK243" s="471"/>
      <c r="BL243" s="477"/>
      <c r="BM243" s="471"/>
      <c r="BN243" s="477"/>
      <c r="BO243" s="471"/>
      <c r="BP243" s="481"/>
      <c r="BQ243" s="481"/>
      <c r="BR243" s="481"/>
      <c r="BS243" s="481"/>
      <c r="BT243" s="477"/>
      <c r="BU243" s="473"/>
      <c r="BV243" s="466"/>
      <c r="BW243" s="473"/>
      <c r="BX243" s="466"/>
    </row>
    <row r="244" spans="1:76" ht="17" customHeight="1" x14ac:dyDescent="0.35">
      <c r="A244" s="516"/>
      <c r="B244" s="482" t="s">
        <v>239</v>
      </c>
      <c r="C244" s="519" t="s">
        <v>201</v>
      </c>
      <c r="D244" s="489"/>
      <c r="E244" s="492">
        <v>8</v>
      </c>
      <c r="F244" s="129">
        <v>15</v>
      </c>
      <c r="G244" s="130">
        <f>'Anchor-Still'!L242</f>
        <v>0</v>
      </c>
      <c r="H244" s="131">
        <f>'Anchor-Still'!M242</f>
        <v>0</v>
      </c>
      <c r="I244" s="131">
        <f>'Anchor-Still'!N242</f>
        <v>0</v>
      </c>
      <c r="J244" s="131">
        <f>'Anchor-Still'!O242</f>
        <v>0</v>
      </c>
      <c r="K244" s="131">
        <f>(Summary!$C$58*H244+Summary!$C$59*I244+Summary!$C$60*J244)/Summary!$C$61</f>
        <v>0</v>
      </c>
      <c r="L244" s="131">
        <f>'Anchor-Still'!P242</f>
        <v>0</v>
      </c>
      <c r="M244" s="131">
        <f>'Anchor-Still'!Q242</f>
        <v>0</v>
      </c>
      <c r="N244" s="131">
        <f>'Anchor-Still'!R242</f>
        <v>0</v>
      </c>
      <c r="O244" s="131">
        <f>'Anchor-Still'!S242</f>
        <v>0</v>
      </c>
      <c r="P244" s="131">
        <f>'Anchor-Still'!T242</f>
        <v>0</v>
      </c>
      <c r="Q244" s="131">
        <f>'Anchor-Still'!U242</f>
        <v>0</v>
      </c>
      <c r="R244" s="131">
        <f>'Anchor-Still'!V242</f>
        <v>0</v>
      </c>
      <c r="S244" s="131">
        <f>'Anchor-Still'!W242</f>
        <v>0</v>
      </c>
      <c r="T244" s="131">
        <f>'Anchor-Still'!X242</f>
        <v>0</v>
      </c>
      <c r="U244" s="131">
        <f>10*LOG10(1/((Summary!$C$75/10^(R244/10)+Summary!$C$76/10^(S244/10)+Summary!$C$77/10^(T244/10))/Summary!$C$78))</f>
        <v>0</v>
      </c>
      <c r="V244" s="131">
        <f>'Anchor-Still'!Y242</f>
        <v>0</v>
      </c>
      <c r="W244" s="131">
        <f>'Anchor-Still'!Z242</f>
        <v>0</v>
      </c>
      <c r="X244" s="132">
        <f t="shared" si="15"/>
        <v>0</v>
      </c>
      <c r="Y244" s="133"/>
      <c r="Z244" s="130">
        <f>'Test-Still'!L242</f>
        <v>0</v>
      </c>
      <c r="AA244" s="131">
        <f>'Test-Still'!M242</f>
        <v>0</v>
      </c>
      <c r="AB244" s="131">
        <f>'Test-Still'!N242</f>
        <v>0</v>
      </c>
      <c r="AC244" s="131">
        <f>'Test-Still'!O242</f>
        <v>0</v>
      </c>
      <c r="AD244" s="131">
        <f>(Summary!$C$58*AA244+Summary!$C$59*AB244+Summary!$C$60*AC244)/Summary!$C$61</f>
        <v>0</v>
      </c>
      <c r="AE244" s="131">
        <f>'Test-Still'!P242</f>
        <v>0</v>
      </c>
      <c r="AF244" s="131">
        <f>'Test-Still'!Q242</f>
        <v>0</v>
      </c>
      <c r="AG244" s="131">
        <f>'Test-Still'!R242</f>
        <v>0</v>
      </c>
      <c r="AH244" s="131">
        <f>'Test-Still'!S242</f>
        <v>0</v>
      </c>
      <c r="AI244" s="131">
        <f>'Test-Still'!T242</f>
        <v>0</v>
      </c>
      <c r="AJ244" s="131">
        <f>'Test-Still'!U242</f>
        <v>0</v>
      </c>
      <c r="AK244" s="131">
        <f>'Test-Still'!V242</f>
        <v>0</v>
      </c>
      <c r="AL244" s="131">
        <f>'Test-Still'!W242</f>
        <v>0</v>
      </c>
      <c r="AM244" s="131">
        <f>'Test-Still'!X242</f>
        <v>0</v>
      </c>
      <c r="AN244" s="131">
        <f>10*LOG10(1/((Summary!$C$75/10^(AK244/10)+Summary!$C$76/10^(AL244/10)+Summary!$C$77/10^(AM244/10))/Summary!$C$78))</f>
        <v>0</v>
      </c>
      <c r="AO244" s="131">
        <f>'Test-Still'!Y242</f>
        <v>0</v>
      </c>
      <c r="AP244" s="131">
        <f>'Test-Still'!Z242</f>
        <v>0</v>
      </c>
      <c r="AQ244" s="132">
        <f t="shared" si="16"/>
        <v>0</v>
      </c>
      <c r="AR244" s="130" t="e">
        <f t="shared" si="17"/>
        <v>#DIV/0!</v>
      </c>
      <c r="AS244" s="131" t="e">
        <f t="shared" si="18"/>
        <v>#DIV/0!</v>
      </c>
      <c r="AT244" s="136"/>
      <c r="AU244" s="136"/>
      <c r="AV244" s="495" t="s">
        <v>121</v>
      </c>
      <c r="AW244" s="478" t="e" cm="1">
        <f t="array" ref="AW244">bdRateExtend($G244:$G247,H244:H247,$Z244:$Z247,AA244:AA247)</f>
        <v>#VALUE!</v>
      </c>
      <c r="AX244" s="479" t="e" cm="1">
        <f t="array" ref="AX244">bdRateExtend($G244:$G249,H244:H249,$Z244:$Z249,AA244:AA249)</f>
        <v>#VALUE!</v>
      </c>
      <c r="AY244" s="479" t="e" cm="1">
        <f t="array" ref="AY244">bdRateExtend($G244:$G249,I244:I249,$Z244:$Z249,AB244:AB249)</f>
        <v>#VALUE!</v>
      </c>
      <c r="AZ244" s="496" t="e" cm="1">
        <f t="array" ref="AZ244">bdRateExtend($G244:$G249,J244:J249,$Z244:$Z249,AC244:AC249)</f>
        <v>#VALUE!</v>
      </c>
      <c r="BA244" s="496" t="e" cm="1">
        <f t="array" ref="BA244">bdRateExtend($G244:$G249,K244:K249,$Z244:$Z249,AD244:AD249)</f>
        <v>#VALUE!</v>
      </c>
      <c r="BB244" s="479" t="e">
        <f>(Summary!$C$89*AX244+Summary!$C$90*AY244+Summary!$C$91*AZ244)/Summary!$C$92</f>
        <v>#VALUE!</v>
      </c>
      <c r="BC244" s="478" t="e" cm="1">
        <f t="array" ref="BC244">bdRateExtend($G244:$G247,L244:L247,$Z244:$Z247,AE244:AE247)</f>
        <v>#VALUE!</v>
      </c>
      <c r="BD244" s="475" t="e" cm="1">
        <f t="array" ref="BD244">bdRateExtend($G244:$G249,L244:L249,$Z244:$Z249,AE244:AE249)</f>
        <v>#VALUE!</v>
      </c>
      <c r="BE244" s="478" t="e" cm="1">
        <f t="array" ref="BE244">bdRateExtend($G244:$G247,M244:M247,$Z244:$Z247,AF244:AF247)</f>
        <v>#VALUE!</v>
      </c>
      <c r="BF244" s="475" t="e" cm="1">
        <f t="array" ref="BF244">bdRateExtend($G244:$G249,M244:M249,$Z244:$Z249,AF244:AF249)</f>
        <v>#VALUE!</v>
      </c>
      <c r="BG244" s="474" t="e" cm="1">
        <f t="array" ref="BG244">bdRateExtend($G244:$G247,N244:N247,$Z244:$Z247,AG244:AG247,"None", FALSE,1)</f>
        <v>#VALUE!</v>
      </c>
      <c r="BH244" s="475" t="e" cm="1">
        <f t="array" ref="BH244">bdRateExtend($G244:$G249,N244:N249,$Z244:$Z249,AG244:AG249,"None", FALSE,1)</f>
        <v>#VALUE!</v>
      </c>
      <c r="BI244" s="474" t="e" cm="1">
        <f t="array" ref="BI244">bdRateExtend($G244:$G247,O244:O247,$Z244:$Z247,AH244:AH247,"None", FALSE,1)</f>
        <v>#VALUE!</v>
      </c>
      <c r="BJ244" s="475" t="e" cm="1">
        <f t="array" ref="BJ244">bdRateExtend($G244:$G249,O244:O249,$Z244:$Z249,AH244:AH249,"None", FALSE,1)</f>
        <v>#VALUE!</v>
      </c>
      <c r="BK244" s="478" t="e" cm="1">
        <f t="array" ref="BK244">bdRateExtend($G244:$G247,P244:P247,$Z244:$Z247,AI244:AI247)</f>
        <v>#VALUE!</v>
      </c>
      <c r="BL244" s="475" t="e" cm="1">
        <f t="array" ref="BL244">bdRateExtend($G244:$G249,P244:P249,$Z244:$Z249,AI244:AI249)</f>
        <v>#VALUE!</v>
      </c>
      <c r="BM244" s="478" t="e" cm="1">
        <f t="array" ref="BM244">bdRateExtend($G244:$G247,Q244:Q247,$Z244:$Z247,AJ244:AJ247)</f>
        <v>#VALUE!</v>
      </c>
      <c r="BN244" s="475" t="e" cm="1">
        <f t="array" ref="BN244">bdRateExtend($G244:$G249,Q244:Q249,$Z244:$Z249,AJ244:AJ249)</f>
        <v>#VALUE!</v>
      </c>
      <c r="BO244" s="478" t="e" cm="1">
        <f t="array" ref="BO244">bdRateExtend($G244:$G247,R244:R247,$Z244:$Z247,AK244:AK247)</f>
        <v>#VALUE!</v>
      </c>
      <c r="BP244" s="479" t="e" cm="1">
        <f t="array" ref="BP244">bdRateExtend($G244:$G249,R244:R249,$Z244:$Z249,AK244:AK249)</f>
        <v>#VALUE!</v>
      </c>
      <c r="BQ244" s="479" t="e" cm="1">
        <f t="array" ref="BQ244">bdRateExtend($G244:$G249,S244:S249,$Z244:$Z249,AL244:AL249)</f>
        <v>#VALUE!</v>
      </c>
      <c r="BR244" s="479" t="e" cm="1">
        <f t="array" ref="BR244">bdRateExtend($G244:$G249,T244:T249,$Z244:$Z249,AM244:AM249)</f>
        <v>#VALUE!</v>
      </c>
      <c r="BS244" s="479" t="e" cm="1">
        <f t="array" ref="BS244">bdRateExtend($G244:$G249,U244:U249,$Z244:$Z249,AN244:AN249)</f>
        <v>#VALUE!</v>
      </c>
      <c r="BT244" s="576" t="e">
        <f>(Summary!$C$103*BP244+Summary!$C$104*BQ244+Summary!$C$105*BR244)/Summary!$C$106</f>
        <v>#VALUE!</v>
      </c>
      <c r="BU244" s="462" cm="1">
        <f t="array" ref="BU244">testVMAFRange($G244:$G247,N244:N247,$Z244:$Z247,AG244:AG247)</f>
        <v>0</v>
      </c>
      <c r="BV244" s="464" cm="1">
        <f t="array" ref="BV244">testVMAFRange($G244:$G249,N244:N249,$Z244:$Z249,AG244:AG249)</f>
        <v>0</v>
      </c>
      <c r="BW244" s="462" cm="1">
        <f t="array" ref="BW244">testVMAFRange($G244:$G247,O244:O247,$Z244:$Z247,AH244:AH247)</f>
        <v>0</v>
      </c>
      <c r="BX244" s="464" cm="1">
        <f t="array" ref="BX244">testVMAFRange($G244:$G249,O244:O249,$Z244:$Z249,AH244:AH249)</f>
        <v>0</v>
      </c>
    </row>
    <row r="245" spans="1:76" ht="17" customHeight="1" x14ac:dyDescent="0.35">
      <c r="A245" s="516"/>
      <c r="B245" s="483"/>
      <c r="C245" s="520"/>
      <c r="D245" s="490"/>
      <c r="E245" s="493"/>
      <c r="F245" s="138">
        <v>23</v>
      </c>
      <c r="G245" s="139">
        <f>'Anchor-Still'!L243</f>
        <v>0</v>
      </c>
      <c r="H245" s="140">
        <f>'Anchor-Still'!M243</f>
        <v>0</v>
      </c>
      <c r="I245" s="140">
        <f>'Anchor-Still'!N243</f>
        <v>0</v>
      </c>
      <c r="J245" s="140">
        <f>'Anchor-Still'!O243</f>
        <v>0</v>
      </c>
      <c r="K245" s="140">
        <f>(Summary!$C$58*H245+Summary!$C$59*I245+Summary!$C$60*J245)/Summary!$C$61</f>
        <v>0</v>
      </c>
      <c r="L245" s="140">
        <f>'Anchor-Still'!P243</f>
        <v>0</v>
      </c>
      <c r="M245" s="140">
        <f>'Anchor-Still'!Q243</f>
        <v>0</v>
      </c>
      <c r="N245" s="140">
        <f>'Anchor-Still'!R243</f>
        <v>0</v>
      </c>
      <c r="O245" s="140">
        <f>'Anchor-Still'!S243</f>
        <v>0</v>
      </c>
      <c r="P245" s="140">
        <f>'Anchor-Still'!T243</f>
        <v>0</v>
      </c>
      <c r="Q245" s="140">
        <f>'Anchor-Still'!U243</f>
        <v>0</v>
      </c>
      <c r="R245" s="140">
        <f>'Anchor-Still'!V243</f>
        <v>0</v>
      </c>
      <c r="S245" s="140">
        <f>'Anchor-Still'!W243</f>
        <v>0</v>
      </c>
      <c r="T245" s="140">
        <f>'Anchor-Still'!X243</f>
        <v>0</v>
      </c>
      <c r="U245" s="140">
        <f>10*LOG10(1/((Summary!$C$75/10^(R245/10)+Summary!$C$76/10^(S245/10)+Summary!$C$77/10^(T245/10))/Summary!$C$78))</f>
        <v>0</v>
      </c>
      <c r="V245" s="140">
        <f>'Anchor-Still'!Y243</f>
        <v>0</v>
      </c>
      <c r="W245" s="140">
        <f>'Anchor-Still'!Z243</f>
        <v>0</v>
      </c>
      <c r="X245" s="141">
        <f t="shared" si="15"/>
        <v>0</v>
      </c>
      <c r="Y245" s="133"/>
      <c r="Z245" s="139">
        <f>'Test-Still'!L243</f>
        <v>0</v>
      </c>
      <c r="AA245" s="140">
        <f>'Test-Still'!M243</f>
        <v>0</v>
      </c>
      <c r="AB245" s="140">
        <f>'Test-Still'!N243</f>
        <v>0</v>
      </c>
      <c r="AC245" s="140">
        <f>'Test-Still'!O243</f>
        <v>0</v>
      </c>
      <c r="AD245" s="140">
        <f>(Summary!$C$58*AA245+Summary!$C$59*AB245+Summary!$C$60*AC245)/Summary!$C$61</f>
        <v>0</v>
      </c>
      <c r="AE245" s="140">
        <f>'Test-Still'!P243</f>
        <v>0</v>
      </c>
      <c r="AF245" s="140">
        <f>'Test-Still'!Q243</f>
        <v>0</v>
      </c>
      <c r="AG245" s="140">
        <f>'Test-Still'!R243</f>
        <v>0</v>
      </c>
      <c r="AH245" s="140">
        <f>'Test-Still'!S243</f>
        <v>0</v>
      </c>
      <c r="AI245" s="140">
        <f>'Test-Still'!T243</f>
        <v>0</v>
      </c>
      <c r="AJ245" s="140">
        <f>'Test-Still'!U243</f>
        <v>0</v>
      </c>
      <c r="AK245" s="140">
        <f>'Test-Still'!V243</f>
        <v>0</v>
      </c>
      <c r="AL245" s="140">
        <f>'Test-Still'!W243</f>
        <v>0</v>
      </c>
      <c r="AM245" s="140">
        <f>'Test-Still'!X243</f>
        <v>0</v>
      </c>
      <c r="AN245" s="140">
        <f>10*LOG10(1/((Summary!$C$75/10^(AK245/10)+Summary!$C$76/10^(AL245/10)+Summary!$C$77/10^(AM245/10))/Summary!$C$78))</f>
        <v>0</v>
      </c>
      <c r="AO245" s="140">
        <f>'Test-Still'!Y243</f>
        <v>0</v>
      </c>
      <c r="AP245" s="140">
        <f>'Test-Still'!Z243</f>
        <v>0</v>
      </c>
      <c r="AQ245" s="141">
        <f t="shared" si="16"/>
        <v>0</v>
      </c>
      <c r="AR245" s="139" t="e">
        <f t="shared" si="17"/>
        <v>#DIV/0!</v>
      </c>
      <c r="AS245" s="140" t="e">
        <f t="shared" si="18"/>
        <v>#DIV/0!</v>
      </c>
      <c r="AT245" s="136"/>
      <c r="AU245" s="136"/>
      <c r="AV245" s="467"/>
      <c r="AW245" s="468"/>
      <c r="AX245" s="480"/>
      <c r="AY245" s="480"/>
      <c r="AZ245" s="497"/>
      <c r="BA245" s="497"/>
      <c r="BB245" s="480"/>
      <c r="BC245" s="468"/>
      <c r="BD245" s="476"/>
      <c r="BE245" s="468"/>
      <c r="BF245" s="476"/>
      <c r="BG245" s="469"/>
      <c r="BH245" s="476"/>
      <c r="BI245" s="469"/>
      <c r="BJ245" s="476"/>
      <c r="BK245" s="468"/>
      <c r="BL245" s="476"/>
      <c r="BM245" s="468"/>
      <c r="BN245" s="476"/>
      <c r="BO245" s="468"/>
      <c r="BP245" s="480"/>
      <c r="BQ245" s="480"/>
      <c r="BR245" s="480"/>
      <c r="BS245" s="480"/>
      <c r="BT245" s="476"/>
      <c r="BU245" s="463"/>
      <c r="BV245" s="465"/>
      <c r="BW245" s="463"/>
      <c r="BX245" s="465"/>
    </row>
    <row r="246" spans="1:76" ht="17" customHeight="1" x14ac:dyDescent="0.35">
      <c r="A246" s="516"/>
      <c r="B246" s="483"/>
      <c r="C246" s="520"/>
      <c r="D246" s="490"/>
      <c r="E246" s="493"/>
      <c r="F246" s="138">
        <v>31</v>
      </c>
      <c r="G246" s="139">
        <f>'Anchor-Still'!L244</f>
        <v>0</v>
      </c>
      <c r="H246" s="140">
        <f>'Anchor-Still'!M244</f>
        <v>0</v>
      </c>
      <c r="I246" s="140">
        <f>'Anchor-Still'!N244</f>
        <v>0</v>
      </c>
      <c r="J246" s="140">
        <f>'Anchor-Still'!O244</f>
        <v>0</v>
      </c>
      <c r="K246" s="140">
        <f>(Summary!$C$58*H246+Summary!$C$59*I246+Summary!$C$60*J246)/Summary!$C$61</f>
        <v>0</v>
      </c>
      <c r="L246" s="140">
        <f>'Anchor-Still'!P244</f>
        <v>0</v>
      </c>
      <c r="M246" s="140">
        <f>'Anchor-Still'!Q244</f>
        <v>0</v>
      </c>
      <c r="N246" s="140">
        <f>'Anchor-Still'!R244</f>
        <v>0</v>
      </c>
      <c r="O246" s="140">
        <f>'Anchor-Still'!S244</f>
        <v>0</v>
      </c>
      <c r="P246" s="140">
        <f>'Anchor-Still'!T244</f>
        <v>0</v>
      </c>
      <c r="Q246" s="140">
        <f>'Anchor-Still'!U244</f>
        <v>0</v>
      </c>
      <c r="R246" s="140">
        <f>'Anchor-Still'!V244</f>
        <v>0</v>
      </c>
      <c r="S246" s="140">
        <f>'Anchor-Still'!W244</f>
        <v>0</v>
      </c>
      <c r="T246" s="140">
        <f>'Anchor-Still'!X244</f>
        <v>0</v>
      </c>
      <c r="U246" s="140">
        <f>10*LOG10(1/((Summary!$C$75/10^(R246/10)+Summary!$C$76/10^(S246/10)+Summary!$C$77/10^(T246/10))/Summary!$C$78))</f>
        <v>0</v>
      </c>
      <c r="V246" s="140">
        <f>'Anchor-Still'!Y244</f>
        <v>0</v>
      </c>
      <c r="W246" s="140">
        <f>'Anchor-Still'!Z244</f>
        <v>0</v>
      </c>
      <c r="X246" s="141">
        <f t="shared" si="15"/>
        <v>0</v>
      </c>
      <c r="Y246" s="133"/>
      <c r="Z246" s="139">
        <f>'Test-Still'!L244</f>
        <v>0</v>
      </c>
      <c r="AA246" s="140">
        <f>'Test-Still'!M244</f>
        <v>0</v>
      </c>
      <c r="AB246" s="140">
        <f>'Test-Still'!N244</f>
        <v>0</v>
      </c>
      <c r="AC246" s="140">
        <f>'Test-Still'!O244</f>
        <v>0</v>
      </c>
      <c r="AD246" s="140">
        <f>(Summary!$C$58*AA246+Summary!$C$59*AB246+Summary!$C$60*AC246)/Summary!$C$61</f>
        <v>0</v>
      </c>
      <c r="AE246" s="140">
        <f>'Test-Still'!P244</f>
        <v>0</v>
      </c>
      <c r="AF246" s="140">
        <f>'Test-Still'!Q244</f>
        <v>0</v>
      </c>
      <c r="AG246" s="140">
        <f>'Test-Still'!R244</f>
        <v>0</v>
      </c>
      <c r="AH246" s="140">
        <f>'Test-Still'!S244</f>
        <v>0</v>
      </c>
      <c r="AI246" s="140">
        <f>'Test-Still'!T244</f>
        <v>0</v>
      </c>
      <c r="AJ246" s="140">
        <f>'Test-Still'!U244</f>
        <v>0</v>
      </c>
      <c r="AK246" s="140">
        <f>'Test-Still'!V244</f>
        <v>0</v>
      </c>
      <c r="AL246" s="140">
        <f>'Test-Still'!W244</f>
        <v>0</v>
      </c>
      <c r="AM246" s="140">
        <f>'Test-Still'!X244</f>
        <v>0</v>
      </c>
      <c r="AN246" s="140">
        <f>10*LOG10(1/((Summary!$C$75/10^(AK246/10)+Summary!$C$76/10^(AL246/10)+Summary!$C$77/10^(AM246/10))/Summary!$C$78))</f>
        <v>0</v>
      </c>
      <c r="AO246" s="140">
        <f>'Test-Still'!Y244</f>
        <v>0</v>
      </c>
      <c r="AP246" s="140">
        <f>'Test-Still'!Z244</f>
        <v>0</v>
      </c>
      <c r="AQ246" s="141">
        <f t="shared" si="16"/>
        <v>0</v>
      </c>
      <c r="AR246" s="139" t="e">
        <f t="shared" si="17"/>
        <v>#DIV/0!</v>
      </c>
      <c r="AS246" s="140" t="e">
        <f t="shared" si="18"/>
        <v>#DIV/0!</v>
      </c>
      <c r="AT246" s="136"/>
      <c r="AU246" s="136"/>
      <c r="AV246" s="467" t="s">
        <v>122</v>
      </c>
      <c r="AW246" s="468" t="e" cm="1">
        <f t="array" ref="AW246">bdRateExtend($G245:$G248,H245:H248,$Z245:$Z248,AA245:AA248)</f>
        <v>#VALUE!</v>
      </c>
      <c r="AX246" s="480"/>
      <c r="AY246" s="480"/>
      <c r="AZ246" s="497"/>
      <c r="BA246" s="497"/>
      <c r="BB246" s="480"/>
      <c r="BC246" s="468" t="e" cm="1">
        <f t="array" ref="BC246">bdRateExtend($G245:$G248,L245:L248,$Z245:$Z248,AE245:AE248)</f>
        <v>#VALUE!</v>
      </c>
      <c r="BD246" s="476"/>
      <c r="BE246" s="468" t="e" cm="1">
        <f t="array" ref="BE246">bdRateExtend($G245:$G248,M245:M248,$Z245:$Z248,AF245:AF248)</f>
        <v>#VALUE!</v>
      </c>
      <c r="BF246" s="476"/>
      <c r="BG246" s="469" t="e" cm="1">
        <f t="array" ref="BG246">bdRateExtend($G245:$G248,N245:N248,$Z245:$Z248,AG245:AG248,"None", FALSE,1)</f>
        <v>#VALUE!</v>
      </c>
      <c r="BH246" s="476"/>
      <c r="BI246" s="469" t="e" cm="1">
        <f t="array" ref="BI246">bdRateExtend($G245:$G248,O245:O248,$Z245:$Z248,AH245:AH248,"None", FALSE,1)</f>
        <v>#VALUE!</v>
      </c>
      <c r="BJ246" s="476"/>
      <c r="BK246" s="468" t="e" cm="1">
        <f t="array" ref="BK246">bdRateExtend($G245:$G248,P245:P248,$Z245:$Z248,AI245:AI248)</f>
        <v>#VALUE!</v>
      </c>
      <c r="BL246" s="476"/>
      <c r="BM246" s="468" t="e" cm="1">
        <f t="array" ref="BM246">bdRateExtend($G245:$G248,Q245:Q248,$Z245:$Z248,AJ245:AJ248)</f>
        <v>#VALUE!</v>
      </c>
      <c r="BN246" s="476"/>
      <c r="BO246" s="468" t="e" cm="1">
        <f t="array" ref="BO246">bdRateExtend($G245:$G248,R245:R248,$Z245:$Z248,AK245:AK248)</f>
        <v>#VALUE!</v>
      </c>
      <c r="BP246" s="480"/>
      <c r="BQ246" s="480"/>
      <c r="BR246" s="480"/>
      <c r="BS246" s="480"/>
      <c r="BT246" s="476"/>
      <c r="BU246" s="463" cm="1">
        <f t="array" ref="BU246">testVMAFRange($G245:$G248,N245:N248,$Z245:$Z248,AG245:AG248)</f>
        <v>0</v>
      </c>
      <c r="BV246" s="465"/>
      <c r="BW246" s="463" cm="1">
        <f t="array" ref="BW246">testVMAFRange($G245:$G248,O245:O248,$Z245:$Z248,AH245:AH248)</f>
        <v>0</v>
      </c>
      <c r="BX246" s="465"/>
    </row>
    <row r="247" spans="1:76" ht="17" customHeight="1" x14ac:dyDescent="0.35">
      <c r="A247" s="516"/>
      <c r="B247" s="483"/>
      <c r="C247" s="520"/>
      <c r="D247" s="490"/>
      <c r="E247" s="493"/>
      <c r="F247" s="138">
        <v>39</v>
      </c>
      <c r="G247" s="139">
        <f>'Anchor-Still'!L245</f>
        <v>0</v>
      </c>
      <c r="H247" s="140">
        <f>'Anchor-Still'!M245</f>
        <v>0</v>
      </c>
      <c r="I247" s="140">
        <f>'Anchor-Still'!N245</f>
        <v>0</v>
      </c>
      <c r="J247" s="140">
        <f>'Anchor-Still'!O245</f>
        <v>0</v>
      </c>
      <c r="K247" s="140">
        <f>(Summary!$C$58*H247+Summary!$C$59*I247+Summary!$C$60*J247)/Summary!$C$61</f>
        <v>0</v>
      </c>
      <c r="L247" s="140">
        <f>'Anchor-Still'!P245</f>
        <v>0</v>
      </c>
      <c r="M247" s="140">
        <f>'Anchor-Still'!Q245</f>
        <v>0</v>
      </c>
      <c r="N247" s="140">
        <f>'Anchor-Still'!R245</f>
        <v>0</v>
      </c>
      <c r="O247" s="140">
        <f>'Anchor-Still'!S245</f>
        <v>0</v>
      </c>
      <c r="P247" s="140">
        <f>'Anchor-Still'!T245</f>
        <v>0</v>
      </c>
      <c r="Q247" s="140">
        <f>'Anchor-Still'!U245</f>
        <v>0</v>
      </c>
      <c r="R247" s="140">
        <f>'Anchor-Still'!V245</f>
        <v>0</v>
      </c>
      <c r="S247" s="140">
        <f>'Anchor-Still'!W245</f>
        <v>0</v>
      </c>
      <c r="T247" s="140">
        <f>'Anchor-Still'!X245</f>
        <v>0</v>
      </c>
      <c r="U247" s="140">
        <f>10*LOG10(1/((Summary!$C$75/10^(R247/10)+Summary!$C$76/10^(S247/10)+Summary!$C$77/10^(T247/10))/Summary!$C$78))</f>
        <v>0</v>
      </c>
      <c r="V247" s="140">
        <f>'Anchor-Still'!Y245</f>
        <v>0</v>
      </c>
      <c r="W247" s="140">
        <f>'Anchor-Still'!Z245</f>
        <v>0</v>
      </c>
      <c r="X247" s="141">
        <f t="shared" si="15"/>
        <v>0</v>
      </c>
      <c r="Y247" s="133"/>
      <c r="Z247" s="139">
        <f>'Test-Still'!L245</f>
        <v>0</v>
      </c>
      <c r="AA247" s="140">
        <f>'Test-Still'!M245</f>
        <v>0</v>
      </c>
      <c r="AB247" s="140">
        <f>'Test-Still'!N245</f>
        <v>0</v>
      </c>
      <c r="AC247" s="140">
        <f>'Test-Still'!O245</f>
        <v>0</v>
      </c>
      <c r="AD247" s="140">
        <f>(Summary!$C$58*AA247+Summary!$C$59*AB247+Summary!$C$60*AC247)/Summary!$C$61</f>
        <v>0</v>
      </c>
      <c r="AE247" s="140">
        <f>'Test-Still'!P245</f>
        <v>0</v>
      </c>
      <c r="AF247" s="140">
        <f>'Test-Still'!Q245</f>
        <v>0</v>
      </c>
      <c r="AG247" s="140">
        <f>'Test-Still'!R245</f>
        <v>0</v>
      </c>
      <c r="AH247" s="140">
        <f>'Test-Still'!S245</f>
        <v>0</v>
      </c>
      <c r="AI247" s="140">
        <f>'Test-Still'!T245</f>
        <v>0</v>
      </c>
      <c r="AJ247" s="140">
        <f>'Test-Still'!U245</f>
        <v>0</v>
      </c>
      <c r="AK247" s="140">
        <f>'Test-Still'!V245</f>
        <v>0</v>
      </c>
      <c r="AL247" s="140">
        <f>'Test-Still'!W245</f>
        <v>0</v>
      </c>
      <c r="AM247" s="140">
        <f>'Test-Still'!X245</f>
        <v>0</v>
      </c>
      <c r="AN247" s="140">
        <f>10*LOG10(1/((Summary!$C$75/10^(AK247/10)+Summary!$C$76/10^(AL247/10)+Summary!$C$77/10^(AM247/10))/Summary!$C$78))</f>
        <v>0</v>
      </c>
      <c r="AO247" s="140">
        <f>'Test-Still'!Y245</f>
        <v>0</v>
      </c>
      <c r="AP247" s="140">
        <f>'Test-Still'!Z245</f>
        <v>0</v>
      </c>
      <c r="AQ247" s="141">
        <f t="shared" si="16"/>
        <v>0</v>
      </c>
      <c r="AR247" s="139" t="e">
        <f t="shared" si="17"/>
        <v>#DIV/0!</v>
      </c>
      <c r="AS247" s="140" t="e">
        <f t="shared" si="18"/>
        <v>#DIV/0!</v>
      </c>
      <c r="AT247" s="136"/>
      <c r="AU247" s="136"/>
      <c r="AV247" s="467"/>
      <c r="AW247" s="468"/>
      <c r="AX247" s="480"/>
      <c r="AY247" s="480"/>
      <c r="AZ247" s="497"/>
      <c r="BA247" s="497"/>
      <c r="BB247" s="480"/>
      <c r="BC247" s="468"/>
      <c r="BD247" s="476"/>
      <c r="BE247" s="468"/>
      <c r="BF247" s="476"/>
      <c r="BG247" s="469"/>
      <c r="BH247" s="476"/>
      <c r="BI247" s="469"/>
      <c r="BJ247" s="476"/>
      <c r="BK247" s="468"/>
      <c r="BL247" s="476"/>
      <c r="BM247" s="468"/>
      <c r="BN247" s="476"/>
      <c r="BO247" s="468"/>
      <c r="BP247" s="480"/>
      <c r="BQ247" s="480"/>
      <c r="BR247" s="480"/>
      <c r="BS247" s="480"/>
      <c r="BT247" s="476"/>
      <c r="BU247" s="463"/>
      <c r="BV247" s="465"/>
      <c r="BW247" s="463"/>
      <c r="BX247" s="465"/>
    </row>
    <row r="248" spans="1:76" ht="17" customHeight="1" x14ac:dyDescent="0.35">
      <c r="A248" s="516"/>
      <c r="B248" s="483"/>
      <c r="C248" s="520"/>
      <c r="D248" s="490"/>
      <c r="E248" s="493"/>
      <c r="F248" s="138">
        <v>47</v>
      </c>
      <c r="G248" s="139">
        <f>'Anchor-Still'!L246</f>
        <v>0</v>
      </c>
      <c r="H248" s="140">
        <f>'Anchor-Still'!M246</f>
        <v>0</v>
      </c>
      <c r="I248" s="140">
        <f>'Anchor-Still'!N246</f>
        <v>0</v>
      </c>
      <c r="J248" s="140">
        <f>'Anchor-Still'!O246</f>
        <v>0</v>
      </c>
      <c r="K248" s="140">
        <f>(Summary!$C$58*H248+Summary!$C$59*I248+Summary!$C$60*J248)/Summary!$C$61</f>
        <v>0</v>
      </c>
      <c r="L248" s="140">
        <f>'Anchor-Still'!P246</f>
        <v>0</v>
      </c>
      <c r="M248" s="140">
        <f>'Anchor-Still'!Q246</f>
        <v>0</v>
      </c>
      <c r="N248" s="140">
        <f>'Anchor-Still'!R246</f>
        <v>0</v>
      </c>
      <c r="O248" s="140">
        <f>'Anchor-Still'!S246</f>
        <v>0</v>
      </c>
      <c r="P248" s="140">
        <f>'Anchor-Still'!T246</f>
        <v>0</v>
      </c>
      <c r="Q248" s="140">
        <f>'Anchor-Still'!U246</f>
        <v>0</v>
      </c>
      <c r="R248" s="140">
        <f>'Anchor-Still'!V246</f>
        <v>0</v>
      </c>
      <c r="S248" s="140">
        <f>'Anchor-Still'!W246</f>
        <v>0</v>
      </c>
      <c r="T248" s="140">
        <f>'Anchor-Still'!X246</f>
        <v>0</v>
      </c>
      <c r="U248" s="140">
        <f>10*LOG10(1/((Summary!$C$75/10^(R248/10)+Summary!$C$76/10^(S248/10)+Summary!$C$77/10^(T248/10))/Summary!$C$78))</f>
        <v>0</v>
      </c>
      <c r="V248" s="140">
        <f>'Anchor-Still'!Y246</f>
        <v>0</v>
      </c>
      <c r="W248" s="140">
        <f>'Anchor-Still'!Z246</f>
        <v>0</v>
      </c>
      <c r="X248" s="141">
        <f t="shared" si="15"/>
        <v>0</v>
      </c>
      <c r="Y248" s="133"/>
      <c r="Z248" s="139">
        <f>'Test-Still'!L246</f>
        <v>0</v>
      </c>
      <c r="AA248" s="140">
        <f>'Test-Still'!M246</f>
        <v>0</v>
      </c>
      <c r="AB248" s="140">
        <f>'Test-Still'!N246</f>
        <v>0</v>
      </c>
      <c r="AC248" s="140">
        <f>'Test-Still'!O246</f>
        <v>0</v>
      </c>
      <c r="AD248" s="140">
        <f>(Summary!$C$58*AA248+Summary!$C$59*AB248+Summary!$C$60*AC248)/Summary!$C$61</f>
        <v>0</v>
      </c>
      <c r="AE248" s="140">
        <f>'Test-Still'!P246</f>
        <v>0</v>
      </c>
      <c r="AF248" s="140">
        <f>'Test-Still'!Q246</f>
        <v>0</v>
      </c>
      <c r="AG248" s="140">
        <f>'Test-Still'!R246</f>
        <v>0</v>
      </c>
      <c r="AH248" s="140">
        <f>'Test-Still'!S246</f>
        <v>0</v>
      </c>
      <c r="AI248" s="140">
        <f>'Test-Still'!T246</f>
        <v>0</v>
      </c>
      <c r="AJ248" s="140">
        <f>'Test-Still'!U246</f>
        <v>0</v>
      </c>
      <c r="AK248" s="140">
        <f>'Test-Still'!V246</f>
        <v>0</v>
      </c>
      <c r="AL248" s="140">
        <f>'Test-Still'!W246</f>
        <v>0</v>
      </c>
      <c r="AM248" s="140">
        <f>'Test-Still'!X246</f>
        <v>0</v>
      </c>
      <c r="AN248" s="140">
        <f>10*LOG10(1/((Summary!$C$75/10^(AK248/10)+Summary!$C$76/10^(AL248/10)+Summary!$C$77/10^(AM248/10))/Summary!$C$78))</f>
        <v>0</v>
      </c>
      <c r="AO248" s="140">
        <f>'Test-Still'!Y246</f>
        <v>0</v>
      </c>
      <c r="AP248" s="140">
        <f>'Test-Still'!Z246</f>
        <v>0</v>
      </c>
      <c r="AQ248" s="141">
        <f t="shared" si="16"/>
        <v>0</v>
      </c>
      <c r="AR248" s="139" t="e">
        <f t="shared" si="17"/>
        <v>#DIV/0!</v>
      </c>
      <c r="AS248" s="140" t="e">
        <f t="shared" si="18"/>
        <v>#DIV/0!</v>
      </c>
      <c r="AT248" s="136"/>
      <c r="AU248" s="136"/>
      <c r="AV248" s="467" t="s">
        <v>123</v>
      </c>
      <c r="AW248" s="468" t="e" cm="1">
        <f t="array" ref="AW248">bdRateExtend($G246:$G249,H246:H249,$Z246:$Z249,AA246:AA249)</f>
        <v>#VALUE!</v>
      </c>
      <c r="AX248" s="480"/>
      <c r="AY248" s="480"/>
      <c r="AZ248" s="497"/>
      <c r="BA248" s="497"/>
      <c r="BB248" s="480"/>
      <c r="BC248" s="468" t="e" cm="1">
        <f t="array" ref="BC248">bdRateExtend($G246:$G249,L246:L249,$Z246:$Z249,AE246:AE249)</f>
        <v>#VALUE!</v>
      </c>
      <c r="BD248" s="476"/>
      <c r="BE248" s="468" t="e" cm="1">
        <f t="array" ref="BE248">bdRateExtend($G246:$G249,M246:M249,$Z246:$Z249,AF246:AF249)</f>
        <v>#VALUE!</v>
      </c>
      <c r="BF248" s="476"/>
      <c r="BG248" s="469" t="e" cm="1">
        <f t="array" ref="BG248">bdRateExtend($G246:$G249,N246:N249,$Z246:$Z249,AG246:AG249,"None", FALSE,1)</f>
        <v>#VALUE!</v>
      </c>
      <c r="BH248" s="476"/>
      <c r="BI248" s="469" t="e" cm="1">
        <f t="array" ref="BI248">bdRateExtend($G246:$G249,O246:O249,$Z246:$Z249,AH246:AH249,"None", FALSE,1)</f>
        <v>#VALUE!</v>
      </c>
      <c r="BJ248" s="476"/>
      <c r="BK248" s="468" t="e" cm="1">
        <f t="array" ref="BK248">bdRateExtend($G246:$G249,P246:P249,$Z246:$Z249,AI246:AI249)</f>
        <v>#VALUE!</v>
      </c>
      <c r="BL248" s="476"/>
      <c r="BM248" s="468" t="e" cm="1">
        <f t="array" ref="BM248">bdRateExtend($G246:$G249,Q246:Q249,$Z246:$Z249,AJ246:AJ249)</f>
        <v>#VALUE!</v>
      </c>
      <c r="BN248" s="476"/>
      <c r="BO248" s="468" t="e" cm="1">
        <f t="array" ref="BO248">bdRateExtend($G246:$G249,R246:R249,$Z246:$Z249,AK246:AK249)</f>
        <v>#VALUE!</v>
      </c>
      <c r="BP248" s="480"/>
      <c r="BQ248" s="480"/>
      <c r="BR248" s="480"/>
      <c r="BS248" s="480"/>
      <c r="BT248" s="476"/>
      <c r="BU248" s="463" cm="1">
        <f t="array" ref="BU248">testVMAFRange($G246:$G249,N246:N249,$Z246:$Z249,AG246:AG249)</f>
        <v>0</v>
      </c>
      <c r="BV248" s="465"/>
      <c r="BW248" s="463" cm="1">
        <f t="array" ref="BW248">testVMAFRange($G246:$G249,O246:O249,$Z246:$Z249,AH246:AH249)</f>
        <v>0</v>
      </c>
      <c r="BX248" s="465"/>
    </row>
    <row r="249" spans="1:76" ht="17" customHeight="1" thickBot="1" x14ac:dyDescent="0.4">
      <c r="A249" s="516"/>
      <c r="B249" s="518"/>
      <c r="C249" s="521"/>
      <c r="D249" s="522"/>
      <c r="E249" s="523"/>
      <c r="F249" s="144">
        <v>55</v>
      </c>
      <c r="G249" s="145">
        <f>'Anchor-Still'!L247</f>
        <v>0</v>
      </c>
      <c r="H249" s="146">
        <f>'Anchor-Still'!M247</f>
        <v>0</v>
      </c>
      <c r="I249" s="146">
        <f>'Anchor-Still'!N247</f>
        <v>0</v>
      </c>
      <c r="J249" s="146">
        <f>'Anchor-Still'!O247</f>
        <v>0</v>
      </c>
      <c r="K249" s="146">
        <f>(Summary!$C$58*H249+Summary!$C$59*I249+Summary!$C$60*J249)/Summary!$C$61</f>
        <v>0</v>
      </c>
      <c r="L249" s="146">
        <f>'Anchor-Still'!P247</f>
        <v>0</v>
      </c>
      <c r="M249" s="146">
        <f>'Anchor-Still'!Q247</f>
        <v>0</v>
      </c>
      <c r="N249" s="146">
        <f>'Anchor-Still'!R247</f>
        <v>0</v>
      </c>
      <c r="O249" s="146">
        <f>'Anchor-Still'!S247</f>
        <v>0</v>
      </c>
      <c r="P249" s="146">
        <f>'Anchor-Still'!T247</f>
        <v>0</v>
      </c>
      <c r="Q249" s="146">
        <f>'Anchor-Still'!U247</f>
        <v>0</v>
      </c>
      <c r="R249" s="146">
        <f>'Anchor-Still'!V247</f>
        <v>0</v>
      </c>
      <c r="S249" s="146">
        <f>'Anchor-Still'!W247</f>
        <v>0</v>
      </c>
      <c r="T249" s="146">
        <f>'Anchor-Still'!X247</f>
        <v>0</v>
      </c>
      <c r="U249" s="146">
        <f>10*LOG10(1/((Summary!$C$75/10^(R249/10)+Summary!$C$76/10^(S249/10)+Summary!$C$77/10^(T249/10))/Summary!$C$78))</f>
        <v>0</v>
      </c>
      <c r="V249" s="146">
        <f>'Anchor-Still'!Y247</f>
        <v>0</v>
      </c>
      <c r="W249" s="146">
        <f>'Anchor-Still'!Z247</f>
        <v>0</v>
      </c>
      <c r="X249" s="147">
        <f t="shared" si="15"/>
        <v>0</v>
      </c>
      <c r="Y249" s="133"/>
      <c r="Z249" s="145">
        <f>'Test-Still'!L247</f>
        <v>0</v>
      </c>
      <c r="AA249" s="146">
        <f>'Test-Still'!M247</f>
        <v>0</v>
      </c>
      <c r="AB249" s="146">
        <f>'Test-Still'!N247</f>
        <v>0</v>
      </c>
      <c r="AC249" s="146">
        <f>'Test-Still'!O247</f>
        <v>0</v>
      </c>
      <c r="AD249" s="146">
        <f>(Summary!$C$58*AA249+Summary!$C$59*AB249+Summary!$C$60*AC249)/Summary!$C$61</f>
        <v>0</v>
      </c>
      <c r="AE249" s="146">
        <f>'Test-Still'!P247</f>
        <v>0</v>
      </c>
      <c r="AF249" s="146">
        <f>'Test-Still'!Q247</f>
        <v>0</v>
      </c>
      <c r="AG249" s="146">
        <f>'Test-Still'!R247</f>
        <v>0</v>
      </c>
      <c r="AH249" s="146">
        <f>'Test-Still'!S247</f>
        <v>0</v>
      </c>
      <c r="AI249" s="146">
        <f>'Test-Still'!T247</f>
        <v>0</v>
      </c>
      <c r="AJ249" s="146">
        <f>'Test-Still'!U247</f>
        <v>0</v>
      </c>
      <c r="AK249" s="146">
        <f>'Test-Still'!V247</f>
        <v>0</v>
      </c>
      <c r="AL249" s="146">
        <f>'Test-Still'!W247</f>
        <v>0</v>
      </c>
      <c r="AM249" s="146">
        <f>'Test-Still'!X247</f>
        <v>0</v>
      </c>
      <c r="AN249" s="146">
        <f>10*LOG10(1/((Summary!$C$75/10^(AK249/10)+Summary!$C$76/10^(AL249/10)+Summary!$C$77/10^(AM249/10))/Summary!$C$78))</f>
        <v>0</v>
      </c>
      <c r="AO249" s="146">
        <f>'Test-Still'!Y247</f>
        <v>0</v>
      </c>
      <c r="AP249" s="146">
        <f>'Test-Still'!Z247</f>
        <v>0</v>
      </c>
      <c r="AQ249" s="147">
        <f t="shared" si="16"/>
        <v>0</v>
      </c>
      <c r="AR249" s="145" t="e">
        <f t="shared" si="17"/>
        <v>#DIV/0!</v>
      </c>
      <c r="AS249" s="146" t="e">
        <f t="shared" si="18"/>
        <v>#DIV/0!</v>
      </c>
      <c r="AT249" s="136"/>
      <c r="AU249" s="136"/>
      <c r="AV249" s="470"/>
      <c r="AW249" s="471"/>
      <c r="AX249" s="481"/>
      <c r="AY249" s="481"/>
      <c r="AZ249" s="498"/>
      <c r="BA249" s="498"/>
      <c r="BB249" s="481"/>
      <c r="BC249" s="471"/>
      <c r="BD249" s="477"/>
      <c r="BE249" s="471"/>
      <c r="BF249" s="477"/>
      <c r="BG249" s="472"/>
      <c r="BH249" s="477"/>
      <c r="BI249" s="472"/>
      <c r="BJ249" s="477"/>
      <c r="BK249" s="471"/>
      <c r="BL249" s="477"/>
      <c r="BM249" s="471"/>
      <c r="BN249" s="477"/>
      <c r="BO249" s="471"/>
      <c r="BP249" s="481"/>
      <c r="BQ249" s="481"/>
      <c r="BR249" s="481"/>
      <c r="BS249" s="481"/>
      <c r="BT249" s="477"/>
      <c r="BU249" s="473"/>
      <c r="BV249" s="466"/>
      <c r="BW249" s="473"/>
      <c r="BX249" s="466"/>
    </row>
    <row r="250" spans="1:76" ht="17" customHeight="1" x14ac:dyDescent="0.35">
      <c r="A250" s="516"/>
      <c r="B250" s="482" t="s">
        <v>240</v>
      </c>
      <c r="C250" s="519" t="s">
        <v>202</v>
      </c>
      <c r="D250" s="489"/>
      <c r="E250" s="492">
        <v>8</v>
      </c>
      <c r="F250" s="129">
        <v>15</v>
      </c>
      <c r="G250" s="130">
        <f>'Anchor-Still'!L248</f>
        <v>0</v>
      </c>
      <c r="H250" s="131">
        <f>'Anchor-Still'!M248</f>
        <v>0</v>
      </c>
      <c r="I250" s="131">
        <f>'Anchor-Still'!N248</f>
        <v>0</v>
      </c>
      <c r="J250" s="131">
        <f>'Anchor-Still'!O248</f>
        <v>0</v>
      </c>
      <c r="K250" s="131">
        <f>(Summary!$C$58*H250+Summary!$C$59*I250+Summary!$C$60*J250)/Summary!$C$61</f>
        <v>0</v>
      </c>
      <c r="L250" s="131">
        <f>'Anchor-Still'!P248</f>
        <v>0</v>
      </c>
      <c r="M250" s="131">
        <f>'Anchor-Still'!Q248</f>
        <v>0</v>
      </c>
      <c r="N250" s="131">
        <f>'Anchor-Still'!R248</f>
        <v>0</v>
      </c>
      <c r="O250" s="131">
        <f>'Anchor-Still'!S248</f>
        <v>0</v>
      </c>
      <c r="P250" s="131">
        <f>'Anchor-Still'!T248</f>
        <v>0</v>
      </c>
      <c r="Q250" s="131">
        <f>'Anchor-Still'!U248</f>
        <v>0</v>
      </c>
      <c r="R250" s="131">
        <f>'Anchor-Still'!V248</f>
        <v>0</v>
      </c>
      <c r="S250" s="131">
        <f>'Anchor-Still'!W248</f>
        <v>0</v>
      </c>
      <c r="T250" s="131">
        <f>'Anchor-Still'!X248</f>
        <v>0</v>
      </c>
      <c r="U250" s="131">
        <f>10*LOG10(1/((Summary!$C$75/10^(R250/10)+Summary!$C$76/10^(S250/10)+Summary!$C$77/10^(T250/10))/Summary!$C$78))</f>
        <v>0</v>
      </c>
      <c r="V250" s="131">
        <f>'Anchor-Still'!Y248</f>
        <v>0</v>
      </c>
      <c r="W250" s="131">
        <f>'Anchor-Still'!Z248</f>
        <v>0</v>
      </c>
      <c r="X250" s="132">
        <f t="shared" si="15"/>
        <v>0</v>
      </c>
      <c r="Y250" s="133"/>
      <c r="Z250" s="130">
        <f>'Test-Still'!L248</f>
        <v>0</v>
      </c>
      <c r="AA250" s="131">
        <f>'Test-Still'!M248</f>
        <v>0</v>
      </c>
      <c r="AB250" s="131">
        <f>'Test-Still'!N248</f>
        <v>0</v>
      </c>
      <c r="AC250" s="131">
        <f>'Test-Still'!O248</f>
        <v>0</v>
      </c>
      <c r="AD250" s="131">
        <f>(Summary!$C$58*AA250+Summary!$C$59*AB250+Summary!$C$60*AC250)/Summary!$C$61</f>
        <v>0</v>
      </c>
      <c r="AE250" s="131">
        <f>'Test-Still'!P248</f>
        <v>0</v>
      </c>
      <c r="AF250" s="131">
        <f>'Test-Still'!Q248</f>
        <v>0</v>
      </c>
      <c r="AG250" s="131">
        <f>'Test-Still'!R248</f>
        <v>0</v>
      </c>
      <c r="AH250" s="131">
        <f>'Test-Still'!S248</f>
        <v>0</v>
      </c>
      <c r="AI250" s="131">
        <f>'Test-Still'!T248</f>
        <v>0</v>
      </c>
      <c r="AJ250" s="131">
        <f>'Test-Still'!U248</f>
        <v>0</v>
      </c>
      <c r="AK250" s="131">
        <f>'Test-Still'!V248</f>
        <v>0</v>
      </c>
      <c r="AL250" s="131">
        <f>'Test-Still'!W248</f>
        <v>0</v>
      </c>
      <c r="AM250" s="131">
        <f>'Test-Still'!X248</f>
        <v>0</v>
      </c>
      <c r="AN250" s="131">
        <f>10*LOG10(1/((Summary!$C$75/10^(AK250/10)+Summary!$C$76/10^(AL250/10)+Summary!$C$77/10^(AM250/10))/Summary!$C$78))</f>
        <v>0</v>
      </c>
      <c r="AO250" s="131">
        <f>'Test-Still'!Y248</f>
        <v>0</v>
      </c>
      <c r="AP250" s="131">
        <f>'Test-Still'!Z248</f>
        <v>0</v>
      </c>
      <c r="AQ250" s="132">
        <f t="shared" si="16"/>
        <v>0</v>
      </c>
      <c r="AR250" s="130" t="e">
        <f t="shared" si="17"/>
        <v>#DIV/0!</v>
      </c>
      <c r="AS250" s="131" t="e">
        <f t="shared" si="18"/>
        <v>#DIV/0!</v>
      </c>
      <c r="AT250" s="136"/>
      <c r="AU250" s="136"/>
      <c r="AV250" s="495" t="s">
        <v>121</v>
      </c>
      <c r="AW250" s="478" t="e" cm="1">
        <f t="array" ref="AW250">bdRateExtend($G250:$G253,H250:H253,$Z250:$Z253,AA250:AA253)</f>
        <v>#VALUE!</v>
      </c>
      <c r="AX250" s="479" t="e" cm="1">
        <f t="array" ref="AX250">bdRateExtend($G250:$G255,H250:H255,$Z250:$Z255,AA250:AA255)</f>
        <v>#VALUE!</v>
      </c>
      <c r="AY250" s="479" t="e" cm="1">
        <f t="array" ref="AY250">bdRateExtend($G250:$G255,I250:I255,$Z250:$Z255,AB250:AB255)</f>
        <v>#VALUE!</v>
      </c>
      <c r="AZ250" s="496" t="e" cm="1">
        <f t="array" ref="AZ250">bdRateExtend($G250:$G255,J250:J255,$Z250:$Z255,AC250:AC255)</f>
        <v>#VALUE!</v>
      </c>
      <c r="BA250" s="496" t="e" cm="1">
        <f t="array" ref="BA250">bdRateExtend($G250:$G255,K250:K255,$Z250:$Z255,AD250:AD255)</f>
        <v>#VALUE!</v>
      </c>
      <c r="BB250" s="479" t="e">
        <f>(Summary!$C$89*AX250+Summary!$C$90*AY250+Summary!$C$91*AZ250)/Summary!$C$92</f>
        <v>#VALUE!</v>
      </c>
      <c r="BC250" s="478" t="e" cm="1">
        <f t="array" ref="BC250">bdRateExtend($G250:$G253,L250:L253,$Z250:$Z253,AE250:AE253)</f>
        <v>#VALUE!</v>
      </c>
      <c r="BD250" s="475" t="e" cm="1">
        <f t="array" ref="BD250">bdRateExtend($G250:$G255,L250:L255,$Z250:$Z255,AE250:AE255)</f>
        <v>#VALUE!</v>
      </c>
      <c r="BE250" s="478" t="e" cm="1">
        <f t="array" ref="BE250">bdRateExtend($G250:$G253,M250:M253,$Z250:$Z253,AF250:AF253)</f>
        <v>#VALUE!</v>
      </c>
      <c r="BF250" s="475" t="e" cm="1">
        <f t="array" ref="BF250">bdRateExtend($G250:$G255,M250:M255,$Z250:$Z255,AF250:AF255)</f>
        <v>#VALUE!</v>
      </c>
      <c r="BG250" s="474" t="e" cm="1">
        <f t="array" ref="BG250">bdRateExtend($G250:$G253,N250:N253,$Z250:$Z253,AG250:AG253,"None", FALSE,1)</f>
        <v>#VALUE!</v>
      </c>
      <c r="BH250" s="475" t="e" cm="1">
        <f t="array" ref="BH250">bdRateExtend($G250:$G255,N250:N255,$Z250:$Z255,AG250:AG255,"None", FALSE,1)</f>
        <v>#VALUE!</v>
      </c>
      <c r="BI250" s="474" t="e" cm="1">
        <f t="array" ref="BI250">bdRateExtend($G250:$G253,O250:O253,$Z250:$Z253,AH250:AH253,"None", FALSE,1)</f>
        <v>#VALUE!</v>
      </c>
      <c r="BJ250" s="475" t="e" cm="1">
        <f t="array" ref="BJ250">bdRateExtend($G250:$G255,O250:O255,$Z250:$Z255,AH250:AH255,"None", FALSE,1)</f>
        <v>#VALUE!</v>
      </c>
      <c r="BK250" s="478" t="e" cm="1">
        <f t="array" ref="BK250">bdRateExtend($G250:$G253,P250:P253,$Z250:$Z253,AI250:AI253)</f>
        <v>#VALUE!</v>
      </c>
      <c r="BL250" s="475" t="e" cm="1">
        <f t="array" ref="BL250">bdRateExtend($G250:$G255,P250:P255,$Z250:$Z255,AI250:AI255)</f>
        <v>#VALUE!</v>
      </c>
      <c r="BM250" s="478" t="e" cm="1">
        <f t="array" ref="BM250">bdRateExtend($G250:$G253,Q250:Q253,$Z250:$Z253,AJ250:AJ253)</f>
        <v>#VALUE!</v>
      </c>
      <c r="BN250" s="475" t="e" cm="1">
        <f t="array" ref="BN250">bdRateExtend($G250:$G255,Q250:Q255,$Z250:$Z255,AJ250:AJ255)</f>
        <v>#VALUE!</v>
      </c>
      <c r="BO250" s="478" t="e" cm="1">
        <f t="array" ref="BO250">bdRateExtend($G250:$G253,R250:R253,$Z250:$Z253,AK250:AK253)</f>
        <v>#VALUE!</v>
      </c>
      <c r="BP250" s="479" t="e" cm="1">
        <f t="array" ref="BP250">bdRateExtend($G250:$G255,R250:R255,$Z250:$Z255,AK250:AK255)</f>
        <v>#VALUE!</v>
      </c>
      <c r="BQ250" s="479" t="e" cm="1">
        <f t="array" ref="BQ250">bdRateExtend($G250:$G255,S250:S255,$Z250:$Z255,AL250:AL255)</f>
        <v>#VALUE!</v>
      </c>
      <c r="BR250" s="479" t="e" cm="1">
        <f t="array" ref="BR250">bdRateExtend($G250:$G255,T250:T255,$Z250:$Z255,AM250:AM255)</f>
        <v>#VALUE!</v>
      </c>
      <c r="BS250" s="479" t="e" cm="1">
        <f t="array" ref="BS250">bdRateExtend($G250:$G255,U250:U255,$Z250:$Z255,AN250:AN255)</f>
        <v>#VALUE!</v>
      </c>
      <c r="BT250" s="576" t="e">
        <f>(Summary!$C$103*BP250+Summary!$C$104*BQ250+Summary!$C$105*BR250)/Summary!$C$106</f>
        <v>#VALUE!</v>
      </c>
      <c r="BU250" s="462" cm="1">
        <f t="array" ref="BU250">testVMAFRange($G250:$G253,N250:N253,$Z250:$Z253,AG250:AG253)</f>
        <v>0</v>
      </c>
      <c r="BV250" s="464" cm="1">
        <f t="array" ref="BV250">testVMAFRange($G250:$G255,N250:N255,$Z250:$Z255,AG250:AG255)</f>
        <v>0</v>
      </c>
      <c r="BW250" s="462" cm="1">
        <f t="array" ref="BW250">testVMAFRange($G250:$G253,O250:O253,$Z250:$Z253,AH250:AH253)</f>
        <v>0</v>
      </c>
      <c r="BX250" s="464" cm="1">
        <f t="array" ref="BX250">testVMAFRange($G250:$G255,O250:O255,$Z250:$Z255,AH250:AH255)</f>
        <v>0</v>
      </c>
    </row>
    <row r="251" spans="1:76" ht="17" customHeight="1" x14ac:dyDescent="0.35">
      <c r="A251" s="516"/>
      <c r="B251" s="483"/>
      <c r="C251" s="520"/>
      <c r="D251" s="490"/>
      <c r="E251" s="493"/>
      <c r="F251" s="138">
        <v>23</v>
      </c>
      <c r="G251" s="139">
        <f>'Anchor-Still'!L249</f>
        <v>0</v>
      </c>
      <c r="H251" s="140">
        <f>'Anchor-Still'!M249</f>
        <v>0</v>
      </c>
      <c r="I251" s="140">
        <f>'Anchor-Still'!N249</f>
        <v>0</v>
      </c>
      <c r="J251" s="140">
        <f>'Anchor-Still'!O249</f>
        <v>0</v>
      </c>
      <c r="K251" s="140">
        <f>(Summary!$C$58*H251+Summary!$C$59*I251+Summary!$C$60*J251)/Summary!$C$61</f>
        <v>0</v>
      </c>
      <c r="L251" s="140">
        <f>'Anchor-Still'!P249</f>
        <v>0</v>
      </c>
      <c r="M251" s="140">
        <f>'Anchor-Still'!Q249</f>
        <v>0</v>
      </c>
      <c r="N251" s="140">
        <f>'Anchor-Still'!R249</f>
        <v>0</v>
      </c>
      <c r="O251" s="140">
        <f>'Anchor-Still'!S249</f>
        <v>0</v>
      </c>
      <c r="P251" s="140">
        <f>'Anchor-Still'!T249</f>
        <v>0</v>
      </c>
      <c r="Q251" s="140">
        <f>'Anchor-Still'!U249</f>
        <v>0</v>
      </c>
      <c r="R251" s="140">
        <f>'Anchor-Still'!V249</f>
        <v>0</v>
      </c>
      <c r="S251" s="140">
        <f>'Anchor-Still'!W249</f>
        <v>0</v>
      </c>
      <c r="T251" s="140">
        <f>'Anchor-Still'!X249</f>
        <v>0</v>
      </c>
      <c r="U251" s="140">
        <f>10*LOG10(1/((Summary!$C$75/10^(R251/10)+Summary!$C$76/10^(S251/10)+Summary!$C$77/10^(T251/10))/Summary!$C$78))</f>
        <v>0</v>
      </c>
      <c r="V251" s="140">
        <f>'Anchor-Still'!Y249</f>
        <v>0</v>
      </c>
      <c r="W251" s="140">
        <f>'Anchor-Still'!Z249</f>
        <v>0</v>
      </c>
      <c r="X251" s="141">
        <f t="shared" si="15"/>
        <v>0</v>
      </c>
      <c r="Y251" s="133"/>
      <c r="Z251" s="139">
        <f>'Test-Still'!L249</f>
        <v>0</v>
      </c>
      <c r="AA251" s="140">
        <f>'Test-Still'!M249</f>
        <v>0</v>
      </c>
      <c r="AB251" s="140">
        <f>'Test-Still'!N249</f>
        <v>0</v>
      </c>
      <c r="AC251" s="140">
        <f>'Test-Still'!O249</f>
        <v>0</v>
      </c>
      <c r="AD251" s="140">
        <f>(Summary!$C$58*AA251+Summary!$C$59*AB251+Summary!$C$60*AC251)/Summary!$C$61</f>
        <v>0</v>
      </c>
      <c r="AE251" s="140">
        <f>'Test-Still'!P249</f>
        <v>0</v>
      </c>
      <c r="AF251" s="140">
        <f>'Test-Still'!Q249</f>
        <v>0</v>
      </c>
      <c r="AG251" s="140">
        <f>'Test-Still'!R249</f>
        <v>0</v>
      </c>
      <c r="AH251" s="140">
        <f>'Test-Still'!S249</f>
        <v>0</v>
      </c>
      <c r="AI251" s="140">
        <f>'Test-Still'!T249</f>
        <v>0</v>
      </c>
      <c r="AJ251" s="140">
        <f>'Test-Still'!U249</f>
        <v>0</v>
      </c>
      <c r="AK251" s="140">
        <f>'Test-Still'!V249</f>
        <v>0</v>
      </c>
      <c r="AL251" s="140">
        <f>'Test-Still'!W249</f>
        <v>0</v>
      </c>
      <c r="AM251" s="140">
        <f>'Test-Still'!X249</f>
        <v>0</v>
      </c>
      <c r="AN251" s="140">
        <f>10*LOG10(1/((Summary!$C$75/10^(AK251/10)+Summary!$C$76/10^(AL251/10)+Summary!$C$77/10^(AM251/10))/Summary!$C$78))</f>
        <v>0</v>
      </c>
      <c r="AO251" s="140">
        <f>'Test-Still'!Y249</f>
        <v>0</v>
      </c>
      <c r="AP251" s="140">
        <f>'Test-Still'!Z249</f>
        <v>0</v>
      </c>
      <c r="AQ251" s="141">
        <f t="shared" si="16"/>
        <v>0</v>
      </c>
      <c r="AR251" s="139" t="e">
        <f t="shared" si="17"/>
        <v>#DIV/0!</v>
      </c>
      <c r="AS251" s="140" t="e">
        <f t="shared" si="18"/>
        <v>#DIV/0!</v>
      </c>
      <c r="AT251" s="136"/>
      <c r="AU251" s="136"/>
      <c r="AV251" s="467"/>
      <c r="AW251" s="468"/>
      <c r="AX251" s="480"/>
      <c r="AY251" s="480"/>
      <c r="AZ251" s="497"/>
      <c r="BA251" s="497"/>
      <c r="BB251" s="480"/>
      <c r="BC251" s="468"/>
      <c r="BD251" s="476"/>
      <c r="BE251" s="468"/>
      <c r="BF251" s="476"/>
      <c r="BG251" s="469"/>
      <c r="BH251" s="476"/>
      <c r="BI251" s="469"/>
      <c r="BJ251" s="476"/>
      <c r="BK251" s="468"/>
      <c r="BL251" s="476"/>
      <c r="BM251" s="468"/>
      <c r="BN251" s="476"/>
      <c r="BO251" s="468"/>
      <c r="BP251" s="480"/>
      <c r="BQ251" s="480"/>
      <c r="BR251" s="480"/>
      <c r="BS251" s="480"/>
      <c r="BT251" s="476"/>
      <c r="BU251" s="463"/>
      <c r="BV251" s="465"/>
      <c r="BW251" s="463"/>
      <c r="BX251" s="465"/>
    </row>
    <row r="252" spans="1:76" ht="17" customHeight="1" x14ac:dyDescent="0.35">
      <c r="A252" s="516"/>
      <c r="B252" s="483"/>
      <c r="C252" s="520"/>
      <c r="D252" s="490"/>
      <c r="E252" s="493"/>
      <c r="F252" s="138">
        <v>31</v>
      </c>
      <c r="G252" s="139">
        <f>'Anchor-Still'!L250</f>
        <v>0</v>
      </c>
      <c r="H252" s="140">
        <f>'Anchor-Still'!M250</f>
        <v>0</v>
      </c>
      <c r="I252" s="140">
        <f>'Anchor-Still'!N250</f>
        <v>0</v>
      </c>
      <c r="J252" s="140">
        <f>'Anchor-Still'!O250</f>
        <v>0</v>
      </c>
      <c r="K252" s="140">
        <f>(Summary!$C$58*H252+Summary!$C$59*I252+Summary!$C$60*J252)/Summary!$C$61</f>
        <v>0</v>
      </c>
      <c r="L252" s="140">
        <f>'Anchor-Still'!P250</f>
        <v>0</v>
      </c>
      <c r="M252" s="140">
        <f>'Anchor-Still'!Q250</f>
        <v>0</v>
      </c>
      <c r="N252" s="140">
        <f>'Anchor-Still'!R250</f>
        <v>0</v>
      </c>
      <c r="O252" s="140">
        <f>'Anchor-Still'!S250</f>
        <v>0</v>
      </c>
      <c r="P252" s="140">
        <f>'Anchor-Still'!T250</f>
        <v>0</v>
      </c>
      <c r="Q252" s="140">
        <f>'Anchor-Still'!U250</f>
        <v>0</v>
      </c>
      <c r="R252" s="140">
        <f>'Anchor-Still'!V250</f>
        <v>0</v>
      </c>
      <c r="S252" s="140">
        <f>'Anchor-Still'!W250</f>
        <v>0</v>
      </c>
      <c r="T252" s="140">
        <f>'Anchor-Still'!X250</f>
        <v>0</v>
      </c>
      <c r="U252" s="140">
        <f>10*LOG10(1/((Summary!$C$75/10^(R252/10)+Summary!$C$76/10^(S252/10)+Summary!$C$77/10^(T252/10))/Summary!$C$78))</f>
        <v>0</v>
      </c>
      <c r="V252" s="140">
        <f>'Anchor-Still'!Y250</f>
        <v>0</v>
      </c>
      <c r="W252" s="140">
        <f>'Anchor-Still'!Z250</f>
        <v>0</v>
      </c>
      <c r="X252" s="141">
        <f t="shared" si="15"/>
        <v>0</v>
      </c>
      <c r="Y252" s="133"/>
      <c r="Z252" s="139">
        <f>'Test-Still'!L250</f>
        <v>0</v>
      </c>
      <c r="AA252" s="140">
        <f>'Test-Still'!M250</f>
        <v>0</v>
      </c>
      <c r="AB252" s="140">
        <f>'Test-Still'!N250</f>
        <v>0</v>
      </c>
      <c r="AC252" s="140">
        <f>'Test-Still'!O250</f>
        <v>0</v>
      </c>
      <c r="AD252" s="140">
        <f>(Summary!$C$58*AA252+Summary!$C$59*AB252+Summary!$C$60*AC252)/Summary!$C$61</f>
        <v>0</v>
      </c>
      <c r="AE252" s="140">
        <f>'Test-Still'!P250</f>
        <v>0</v>
      </c>
      <c r="AF252" s="140">
        <f>'Test-Still'!Q250</f>
        <v>0</v>
      </c>
      <c r="AG252" s="140">
        <f>'Test-Still'!R250</f>
        <v>0</v>
      </c>
      <c r="AH252" s="140">
        <f>'Test-Still'!S250</f>
        <v>0</v>
      </c>
      <c r="AI252" s="140">
        <f>'Test-Still'!T250</f>
        <v>0</v>
      </c>
      <c r="AJ252" s="140">
        <f>'Test-Still'!U250</f>
        <v>0</v>
      </c>
      <c r="AK252" s="140">
        <f>'Test-Still'!V250</f>
        <v>0</v>
      </c>
      <c r="AL252" s="140">
        <f>'Test-Still'!W250</f>
        <v>0</v>
      </c>
      <c r="AM252" s="140">
        <f>'Test-Still'!X250</f>
        <v>0</v>
      </c>
      <c r="AN252" s="140">
        <f>10*LOG10(1/((Summary!$C$75/10^(AK252/10)+Summary!$C$76/10^(AL252/10)+Summary!$C$77/10^(AM252/10))/Summary!$C$78))</f>
        <v>0</v>
      </c>
      <c r="AO252" s="140">
        <f>'Test-Still'!Y250</f>
        <v>0</v>
      </c>
      <c r="AP252" s="140">
        <f>'Test-Still'!Z250</f>
        <v>0</v>
      </c>
      <c r="AQ252" s="141">
        <f t="shared" si="16"/>
        <v>0</v>
      </c>
      <c r="AR252" s="139" t="e">
        <f t="shared" si="17"/>
        <v>#DIV/0!</v>
      </c>
      <c r="AS252" s="140" t="e">
        <f t="shared" si="18"/>
        <v>#DIV/0!</v>
      </c>
      <c r="AT252" s="136"/>
      <c r="AU252" s="136"/>
      <c r="AV252" s="467" t="s">
        <v>122</v>
      </c>
      <c r="AW252" s="468" t="e" cm="1">
        <f t="array" ref="AW252">bdRateExtend($G251:$G254,H251:H254,$Z251:$Z254,AA251:AA254)</f>
        <v>#VALUE!</v>
      </c>
      <c r="AX252" s="480"/>
      <c r="AY252" s="480"/>
      <c r="AZ252" s="497"/>
      <c r="BA252" s="497"/>
      <c r="BB252" s="480"/>
      <c r="BC252" s="468" t="e" cm="1">
        <f t="array" ref="BC252">bdRateExtend($G251:$G254,L251:L254,$Z251:$Z254,AE251:AE254)</f>
        <v>#VALUE!</v>
      </c>
      <c r="BD252" s="476"/>
      <c r="BE252" s="468" t="e" cm="1">
        <f t="array" ref="BE252">bdRateExtend($G251:$G254,M251:M254,$Z251:$Z254,AF251:AF254)</f>
        <v>#VALUE!</v>
      </c>
      <c r="BF252" s="476"/>
      <c r="BG252" s="469" t="e" cm="1">
        <f t="array" ref="BG252">bdRateExtend($G251:$G254,N251:N254,$Z251:$Z254,AG251:AG254,"None", FALSE,1)</f>
        <v>#VALUE!</v>
      </c>
      <c r="BH252" s="476"/>
      <c r="BI252" s="469" t="e" cm="1">
        <f t="array" ref="BI252">bdRateExtend($G251:$G254,O251:O254,$Z251:$Z254,AH251:AH254,"None", FALSE,1)</f>
        <v>#VALUE!</v>
      </c>
      <c r="BJ252" s="476"/>
      <c r="BK252" s="468" t="e" cm="1">
        <f t="array" ref="BK252">bdRateExtend($G251:$G254,P251:P254,$Z251:$Z254,AI251:AI254)</f>
        <v>#VALUE!</v>
      </c>
      <c r="BL252" s="476"/>
      <c r="BM252" s="468" t="e" cm="1">
        <f t="array" ref="BM252">bdRateExtend($G251:$G254,Q251:Q254,$Z251:$Z254,AJ251:AJ254)</f>
        <v>#VALUE!</v>
      </c>
      <c r="BN252" s="476"/>
      <c r="BO252" s="468" t="e" cm="1">
        <f t="array" ref="BO252">bdRateExtend($G251:$G254,R251:R254,$Z251:$Z254,AK251:AK254)</f>
        <v>#VALUE!</v>
      </c>
      <c r="BP252" s="480"/>
      <c r="BQ252" s="480"/>
      <c r="BR252" s="480"/>
      <c r="BS252" s="480"/>
      <c r="BT252" s="476"/>
      <c r="BU252" s="463" cm="1">
        <f t="array" ref="BU252">testVMAFRange($G251:$G254,N251:N254,$Z251:$Z254,AG251:AG254)</f>
        <v>0</v>
      </c>
      <c r="BV252" s="465"/>
      <c r="BW252" s="463" cm="1">
        <f t="array" ref="BW252">testVMAFRange($G251:$G254,O251:O254,$Z251:$Z254,AH251:AH254)</f>
        <v>0</v>
      </c>
      <c r="BX252" s="465"/>
    </row>
    <row r="253" spans="1:76" ht="17" customHeight="1" x14ac:dyDescent="0.35">
      <c r="A253" s="516"/>
      <c r="B253" s="483"/>
      <c r="C253" s="520"/>
      <c r="D253" s="490"/>
      <c r="E253" s="493"/>
      <c r="F253" s="138">
        <v>39</v>
      </c>
      <c r="G253" s="139">
        <f>'Anchor-Still'!L251</f>
        <v>0</v>
      </c>
      <c r="H253" s="140">
        <f>'Anchor-Still'!M251</f>
        <v>0</v>
      </c>
      <c r="I253" s="140">
        <f>'Anchor-Still'!N251</f>
        <v>0</v>
      </c>
      <c r="J253" s="140">
        <f>'Anchor-Still'!O251</f>
        <v>0</v>
      </c>
      <c r="K253" s="140">
        <f>(Summary!$C$58*H253+Summary!$C$59*I253+Summary!$C$60*J253)/Summary!$C$61</f>
        <v>0</v>
      </c>
      <c r="L253" s="140">
        <f>'Anchor-Still'!P251</f>
        <v>0</v>
      </c>
      <c r="M253" s="140">
        <f>'Anchor-Still'!Q251</f>
        <v>0</v>
      </c>
      <c r="N253" s="140">
        <f>'Anchor-Still'!R251</f>
        <v>0</v>
      </c>
      <c r="O253" s="140">
        <f>'Anchor-Still'!S251</f>
        <v>0</v>
      </c>
      <c r="P253" s="140">
        <f>'Anchor-Still'!T251</f>
        <v>0</v>
      </c>
      <c r="Q253" s="140">
        <f>'Anchor-Still'!U251</f>
        <v>0</v>
      </c>
      <c r="R253" s="140">
        <f>'Anchor-Still'!V251</f>
        <v>0</v>
      </c>
      <c r="S253" s="140">
        <f>'Anchor-Still'!W251</f>
        <v>0</v>
      </c>
      <c r="T253" s="140">
        <f>'Anchor-Still'!X251</f>
        <v>0</v>
      </c>
      <c r="U253" s="140">
        <f>10*LOG10(1/((Summary!$C$75/10^(R253/10)+Summary!$C$76/10^(S253/10)+Summary!$C$77/10^(T253/10))/Summary!$C$78))</f>
        <v>0</v>
      </c>
      <c r="V253" s="140">
        <f>'Anchor-Still'!Y251</f>
        <v>0</v>
      </c>
      <c r="W253" s="140">
        <f>'Anchor-Still'!Z251</f>
        <v>0</v>
      </c>
      <c r="X253" s="141">
        <f t="shared" si="15"/>
        <v>0</v>
      </c>
      <c r="Y253" s="133"/>
      <c r="Z253" s="139">
        <f>'Test-Still'!L251</f>
        <v>0</v>
      </c>
      <c r="AA253" s="140">
        <f>'Test-Still'!M251</f>
        <v>0</v>
      </c>
      <c r="AB253" s="140">
        <f>'Test-Still'!N251</f>
        <v>0</v>
      </c>
      <c r="AC253" s="140">
        <f>'Test-Still'!O251</f>
        <v>0</v>
      </c>
      <c r="AD253" s="140">
        <f>(Summary!$C$58*AA253+Summary!$C$59*AB253+Summary!$C$60*AC253)/Summary!$C$61</f>
        <v>0</v>
      </c>
      <c r="AE253" s="140">
        <f>'Test-Still'!P251</f>
        <v>0</v>
      </c>
      <c r="AF253" s="140">
        <f>'Test-Still'!Q251</f>
        <v>0</v>
      </c>
      <c r="AG253" s="140">
        <f>'Test-Still'!R251</f>
        <v>0</v>
      </c>
      <c r="AH253" s="140">
        <f>'Test-Still'!S251</f>
        <v>0</v>
      </c>
      <c r="AI253" s="140">
        <f>'Test-Still'!T251</f>
        <v>0</v>
      </c>
      <c r="AJ253" s="140">
        <f>'Test-Still'!U251</f>
        <v>0</v>
      </c>
      <c r="AK253" s="140">
        <f>'Test-Still'!V251</f>
        <v>0</v>
      </c>
      <c r="AL253" s="140">
        <f>'Test-Still'!W251</f>
        <v>0</v>
      </c>
      <c r="AM253" s="140">
        <f>'Test-Still'!X251</f>
        <v>0</v>
      </c>
      <c r="AN253" s="140">
        <f>10*LOG10(1/((Summary!$C$75/10^(AK253/10)+Summary!$C$76/10^(AL253/10)+Summary!$C$77/10^(AM253/10))/Summary!$C$78))</f>
        <v>0</v>
      </c>
      <c r="AO253" s="140">
        <f>'Test-Still'!Y251</f>
        <v>0</v>
      </c>
      <c r="AP253" s="140">
        <f>'Test-Still'!Z251</f>
        <v>0</v>
      </c>
      <c r="AQ253" s="141">
        <f t="shared" si="16"/>
        <v>0</v>
      </c>
      <c r="AR253" s="139" t="e">
        <f t="shared" si="17"/>
        <v>#DIV/0!</v>
      </c>
      <c r="AS253" s="140" t="e">
        <f t="shared" si="18"/>
        <v>#DIV/0!</v>
      </c>
      <c r="AT253" s="136"/>
      <c r="AU253" s="136"/>
      <c r="AV253" s="467"/>
      <c r="AW253" s="468"/>
      <c r="AX253" s="480"/>
      <c r="AY253" s="480"/>
      <c r="AZ253" s="497"/>
      <c r="BA253" s="497"/>
      <c r="BB253" s="480"/>
      <c r="BC253" s="468"/>
      <c r="BD253" s="476"/>
      <c r="BE253" s="468"/>
      <c r="BF253" s="476"/>
      <c r="BG253" s="469"/>
      <c r="BH253" s="476"/>
      <c r="BI253" s="469"/>
      <c r="BJ253" s="476"/>
      <c r="BK253" s="468"/>
      <c r="BL253" s="476"/>
      <c r="BM253" s="468"/>
      <c r="BN253" s="476"/>
      <c r="BO253" s="468"/>
      <c r="BP253" s="480"/>
      <c r="BQ253" s="480"/>
      <c r="BR253" s="480"/>
      <c r="BS253" s="480"/>
      <c r="BT253" s="476"/>
      <c r="BU253" s="463"/>
      <c r="BV253" s="465"/>
      <c r="BW253" s="463"/>
      <c r="BX253" s="465"/>
    </row>
    <row r="254" spans="1:76" ht="17" customHeight="1" x14ac:dyDescent="0.35">
      <c r="A254" s="516"/>
      <c r="B254" s="483"/>
      <c r="C254" s="520"/>
      <c r="D254" s="490"/>
      <c r="E254" s="493"/>
      <c r="F254" s="138">
        <v>47</v>
      </c>
      <c r="G254" s="139">
        <f>'Anchor-Still'!L252</f>
        <v>0</v>
      </c>
      <c r="H254" s="140">
        <f>'Anchor-Still'!M252</f>
        <v>0</v>
      </c>
      <c r="I254" s="140">
        <f>'Anchor-Still'!N252</f>
        <v>0</v>
      </c>
      <c r="J254" s="140">
        <f>'Anchor-Still'!O252</f>
        <v>0</v>
      </c>
      <c r="K254" s="140">
        <f>(Summary!$C$58*H254+Summary!$C$59*I254+Summary!$C$60*J254)/Summary!$C$61</f>
        <v>0</v>
      </c>
      <c r="L254" s="140">
        <f>'Anchor-Still'!P252</f>
        <v>0</v>
      </c>
      <c r="M254" s="140">
        <f>'Anchor-Still'!Q252</f>
        <v>0</v>
      </c>
      <c r="N254" s="140">
        <f>'Anchor-Still'!R252</f>
        <v>0</v>
      </c>
      <c r="O254" s="140">
        <f>'Anchor-Still'!S252</f>
        <v>0</v>
      </c>
      <c r="P254" s="140">
        <f>'Anchor-Still'!T252</f>
        <v>0</v>
      </c>
      <c r="Q254" s="140">
        <f>'Anchor-Still'!U252</f>
        <v>0</v>
      </c>
      <c r="R254" s="140">
        <f>'Anchor-Still'!V252</f>
        <v>0</v>
      </c>
      <c r="S254" s="140">
        <f>'Anchor-Still'!W252</f>
        <v>0</v>
      </c>
      <c r="T254" s="140">
        <f>'Anchor-Still'!X252</f>
        <v>0</v>
      </c>
      <c r="U254" s="140">
        <f>10*LOG10(1/((Summary!$C$75/10^(R254/10)+Summary!$C$76/10^(S254/10)+Summary!$C$77/10^(T254/10))/Summary!$C$78))</f>
        <v>0</v>
      </c>
      <c r="V254" s="140">
        <f>'Anchor-Still'!Y252</f>
        <v>0</v>
      </c>
      <c r="W254" s="140">
        <f>'Anchor-Still'!Z252</f>
        <v>0</v>
      </c>
      <c r="X254" s="141">
        <f t="shared" si="15"/>
        <v>0</v>
      </c>
      <c r="Y254" s="133"/>
      <c r="Z254" s="139">
        <f>'Test-Still'!L252</f>
        <v>0</v>
      </c>
      <c r="AA254" s="140">
        <f>'Test-Still'!M252</f>
        <v>0</v>
      </c>
      <c r="AB254" s="140">
        <f>'Test-Still'!N252</f>
        <v>0</v>
      </c>
      <c r="AC254" s="140">
        <f>'Test-Still'!O252</f>
        <v>0</v>
      </c>
      <c r="AD254" s="140">
        <f>(Summary!$C$58*AA254+Summary!$C$59*AB254+Summary!$C$60*AC254)/Summary!$C$61</f>
        <v>0</v>
      </c>
      <c r="AE254" s="140">
        <f>'Test-Still'!P252</f>
        <v>0</v>
      </c>
      <c r="AF254" s="140">
        <f>'Test-Still'!Q252</f>
        <v>0</v>
      </c>
      <c r="AG254" s="140">
        <f>'Test-Still'!R252</f>
        <v>0</v>
      </c>
      <c r="AH254" s="140">
        <f>'Test-Still'!S252</f>
        <v>0</v>
      </c>
      <c r="AI254" s="140">
        <f>'Test-Still'!T252</f>
        <v>0</v>
      </c>
      <c r="AJ254" s="140">
        <f>'Test-Still'!U252</f>
        <v>0</v>
      </c>
      <c r="AK254" s="140">
        <f>'Test-Still'!V252</f>
        <v>0</v>
      </c>
      <c r="AL254" s="140">
        <f>'Test-Still'!W252</f>
        <v>0</v>
      </c>
      <c r="AM254" s="140">
        <f>'Test-Still'!X252</f>
        <v>0</v>
      </c>
      <c r="AN254" s="140">
        <f>10*LOG10(1/((Summary!$C$75/10^(AK254/10)+Summary!$C$76/10^(AL254/10)+Summary!$C$77/10^(AM254/10))/Summary!$C$78))</f>
        <v>0</v>
      </c>
      <c r="AO254" s="140">
        <f>'Test-Still'!Y252</f>
        <v>0</v>
      </c>
      <c r="AP254" s="140">
        <f>'Test-Still'!Z252</f>
        <v>0</v>
      </c>
      <c r="AQ254" s="141">
        <f t="shared" si="16"/>
        <v>0</v>
      </c>
      <c r="AR254" s="139" t="e">
        <f t="shared" si="17"/>
        <v>#DIV/0!</v>
      </c>
      <c r="AS254" s="140" t="e">
        <f t="shared" si="18"/>
        <v>#DIV/0!</v>
      </c>
      <c r="AT254" s="136"/>
      <c r="AU254" s="136"/>
      <c r="AV254" s="467" t="s">
        <v>123</v>
      </c>
      <c r="AW254" s="468" t="e" cm="1">
        <f t="array" ref="AW254">bdRateExtend($G252:$G255,H252:H255,$Z252:$Z255,AA252:AA255)</f>
        <v>#VALUE!</v>
      </c>
      <c r="AX254" s="480"/>
      <c r="AY254" s="480"/>
      <c r="AZ254" s="497"/>
      <c r="BA254" s="497"/>
      <c r="BB254" s="480"/>
      <c r="BC254" s="468" t="e" cm="1">
        <f t="array" ref="BC254">bdRateExtend($G252:$G255,L252:L255,$Z252:$Z255,AE252:AE255)</f>
        <v>#VALUE!</v>
      </c>
      <c r="BD254" s="476"/>
      <c r="BE254" s="468" t="e" cm="1">
        <f t="array" ref="BE254">bdRateExtend($G252:$G255,M252:M255,$Z252:$Z255,AF252:AF255)</f>
        <v>#VALUE!</v>
      </c>
      <c r="BF254" s="476"/>
      <c r="BG254" s="469" t="e" cm="1">
        <f t="array" ref="BG254">bdRateExtend($G252:$G255,N252:N255,$Z252:$Z255,AG252:AG255,"None", FALSE,1)</f>
        <v>#VALUE!</v>
      </c>
      <c r="BH254" s="476"/>
      <c r="BI254" s="469" t="e" cm="1">
        <f t="array" ref="BI254">bdRateExtend($G252:$G255,O252:O255,$Z252:$Z255,AH252:AH255,"None", FALSE,1)</f>
        <v>#VALUE!</v>
      </c>
      <c r="BJ254" s="476"/>
      <c r="BK254" s="468" t="e" cm="1">
        <f t="array" ref="BK254">bdRateExtend($G252:$G255,P252:P255,$Z252:$Z255,AI252:AI255)</f>
        <v>#VALUE!</v>
      </c>
      <c r="BL254" s="476"/>
      <c r="BM254" s="468" t="e" cm="1">
        <f t="array" ref="BM254">bdRateExtend($G252:$G255,Q252:Q255,$Z252:$Z255,AJ252:AJ255)</f>
        <v>#VALUE!</v>
      </c>
      <c r="BN254" s="476"/>
      <c r="BO254" s="468" t="e" cm="1">
        <f t="array" ref="BO254">bdRateExtend($G252:$G255,R252:R255,$Z252:$Z255,AK252:AK255)</f>
        <v>#VALUE!</v>
      </c>
      <c r="BP254" s="480"/>
      <c r="BQ254" s="480"/>
      <c r="BR254" s="480"/>
      <c r="BS254" s="480"/>
      <c r="BT254" s="476"/>
      <c r="BU254" s="463" cm="1">
        <f t="array" ref="BU254">testVMAFRange($G252:$G255,N252:N255,$Z252:$Z255,AG252:AG255)</f>
        <v>0</v>
      </c>
      <c r="BV254" s="465"/>
      <c r="BW254" s="463" cm="1">
        <f t="array" ref="BW254">testVMAFRange($G252:$G255,O252:O255,$Z252:$Z255,AH252:AH255)</f>
        <v>0</v>
      </c>
      <c r="BX254" s="465"/>
    </row>
    <row r="255" spans="1:76" ht="17" customHeight="1" thickBot="1" x14ac:dyDescent="0.4">
      <c r="A255" s="516"/>
      <c r="B255" s="518"/>
      <c r="C255" s="521"/>
      <c r="D255" s="522"/>
      <c r="E255" s="523"/>
      <c r="F255" s="144">
        <v>55</v>
      </c>
      <c r="G255" s="145">
        <f>'Anchor-Still'!L253</f>
        <v>0</v>
      </c>
      <c r="H255" s="146">
        <f>'Anchor-Still'!M253</f>
        <v>0</v>
      </c>
      <c r="I255" s="146">
        <f>'Anchor-Still'!N253</f>
        <v>0</v>
      </c>
      <c r="J255" s="146">
        <f>'Anchor-Still'!O253</f>
        <v>0</v>
      </c>
      <c r="K255" s="146">
        <f>(Summary!$C$58*H255+Summary!$C$59*I255+Summary!$C$60*J255)/Summary!$C$61</f>
        <v>0</v>
      </c>
      <c r="L255" s="146">
        <f>'Anchor-Still'!P253</f>
        <v>0</v>
      </c>
      <c r="M255" s="146">
        <f>'Anchor-Still'!Q253</f>
        <v>0</v>
      </c>
      <c r="N255" s="146">
        <f>'Anchor-Still'!R253</f>
        <v>0</v>
      </c>
      <c r="O255" s="146">
        <f>'Anchor-Still'!S253</f>
        <v>0</v>
      </c>
      <c r="P255" s="146">
        <f>'Anchor-Still'!T253</f>
        <v>0</v>
      </c>
      <c r="Q255" s="146">
        <f>'Anchor-Still'!U253</f>
        <v>0</v>
      </c>
      <c r="R255" s="146">
        <f>'Anchor-Still'!V253</f>
        <v>0</v>
      </c>
      <c r="S255" s="146">
        <f>'Anchor-Still'!W253</f>
        <v>0</v>
      </c>
      <c r="T255" s="146">
        <f>'Anchor-Still'!X253</f>
        <v>0</v>
      </c>
      <c r="U255" s="146">
        <f>10*LOG10(1/((Summary!$C$75/10^(R255/10)+Summary!$C$76/10^(S255/10)+Summary!$C$77/10^(T255/10))/Summary!$C$78))</f>
        <v>0</v>
      </c>
      <c r="V255" s="146">
        <f>'Anchor-Still'!Y253</f>
        <v>0</v>
      </c>
      <c r="W255" s="146">
        <f>'Anchor-Still'!Z253</f>
        <v>0</v>
      </c>
      <c r="X255" s="147">
        <f t="shared" si="15"/>
        <v>0</v>
      </c>
      <c r="Y255" s="133"/>
      <c r="Z255" s="145">
        <f>'Test-Still'!L253</f>
        <v>0</v>
      </c>
      <c r="AA255" s="146">
        <f>'Test-Still'!M253</f>
        <v>0</v>
      </c>
      <c r="AB255" s="146">
        <f>'Test-Still'!N253</f>
        <v>0</v>
      </c>
      <c r="AC255" s="146">
        <f>'Test-Still'!O253</f>
        <v>0</v>
      </c>
      <c r="AD255" s="146">
        <f>(Summary!$C$58*AA255+Summary!$C$59*AB255+Summary!$C$60*AC255)/Summary!$C$61</f>
        <v>0</v>
      </c>
      <c r="AE255" s="146">
        <f>'Test-Still'!P253</f>
        <v>0</v>
      </c>
      <c r="AF255" s="146">
        <f>'Test-Still'!Q253</f>
        <v>0</v>
      </c>
      <c r="AG255" s="146">
        <f>'Test-Still'!R253</f>
        <v>0</v>
      </c>
      <c r="AH255" s="146">
        <f>'Test-Still'!S253</f>
        <v>0</v>
      </c>
      <c r="AI255" s="146">
        <f>'Test-Still'!T253</f>
        <v>0</v>
      </c>
      <c r="AJ255" s="146">
        <f>'Test-Still'!U253</f>
        <v>0</v>
      </c>
      <c r="AK255" s="146">
        <f>'Test-Still'!V253</f>
        <v>0</v>
      </c>
      <c r="AL255" s="146">
        <f>'Test-Still'!W253</f>
        <v>0</v>
      </c>
      <c r="AM255" s="146">
        <f>'Test-Still'!X253</f>
        <v>0</v>
      </c>
      <c r="AN255" s="146">
        <f>10*LOG10(1/((Summary!$C$75/10^(AK255/10)+Summary!$C$76/10^(AL255/10)+Summary!$C$77/10^(AM255/10))/Summary!$C$78))</f>
        <v>0</v>
      </c>
      <c r="AO255" s="146">
        <f>'Test-Still'!Y253</f>
        <v>0</v>
      </c>
      <c r="AP255" s="146">
        <f>'Test-Still'!Z253</f>
        <v>0</v>
      </c>
      <c r="AQ255" s="147">
        <f t="shared" si="16"/>
        <v>0</v>
      </c>
      <c r="AR255" s="145" t="e">
        <f t="shared" si="17"/>
        <v>#DIV/0!</v>
      </c>
      <c r="AS255" s="146" t="e">
        <f t="shared" si="18"/>
        <v>#DIV/0!</v>
      </c>
      <c r="AT255" s="136"/>
      <c r="AU255" s="136"/>
      <c r="AV255" s="470"/>
      <c r="AW255" s="471"/>
      <c r="AX255" s="481"/>
      <c r="AY255" s="481"/>
      <c r="AZ255" s="498"/>
      <c r="BA255" s="498"/>
      <c r="BB255" s="481"/>
      <c r="BC255" s="471"/>
      <c r="BD255" s="477"/>
      <c r="BE255" s="471"/>
      <c r="BF255" s="477"/>
      <c r="BG255" s="472"/>
      <c r="BH255" s="477"/>
      <c r="BI255" s="472"/>
      <c r="BJ255" s="477"/>
      <c r="BK255" s="471"/>
      <c r="BL255" s="477"/>
      <c r="BM255" s="471"/>
      <c r="BN255" s="477"/>
      <c r="BO255" s="471"/>
      <c r="BP255" s="481"/>
      <c r="BQ255" s="481"/>
      <c r="BR255" s="481"/>
      <c r="BS255" s="481"/>
      <c r="BT255" s="477"/>
      <c r="BU255" s="473"/>
      <c r="BV255" s="466"/>
      <c r="BW255" s="473"/>
      <c r="BX255" s="466"/>
    </row>
    <row r="256" spans="1:76" ht="17" customHeight="1" x14ac:dyDescent="0.35">
      <c r="A256" s="516"/>
      <c r="B256" s="482" t="s">
        <v>241</v>
      </c>
      <c r="C256" s="519" t="s">
        <v>203</v>
      </c>
      <c r="D256" s="489"/>
      <c r="E256" s="492">
        <v>8</v>
      </c>
      <c r="F256" s="129">
        <v>15</v>
      </c>
      <c r="G256" s="130">
        <f>'Anchor-Still'!L254</f>
        <v>0</v>
      </c>
      <c r="H256" s="131">
        <f>'Anchor-Still'!M254</f>
        <v>0</v>
      </c>
      <c r="I256" s="131">
        <f>'Anchor-Still'!N254</f>
        <v>0</v>
      </c>
      <c r="J256" s="131">
        <f>'Anchor-Still'!O254</f>
        <v>0</v>
      </c>
      <c r="K256" s="131">
        <f>(Summary!$C$58*H256+Summary!$C$59*I256+Summary!$C$60*J256)/Summary!$C$61</f>
        <v>0</v>
      </c>
      <c r="L256" s="131">
        <f>'Anchor-Still'!P254</f>
        <v>0</v>
      </c>
      <c r="M256" s="131">
        <f>'Anchor-Still'!Q254</f>
        <v>0</v>
      </c>
      <c r="N256" s="131">
        <f>'Anchor-Still'!R254</f>
        <v>0</v>
      </c>
      <c r="O256" s="131">
        <f>'Anchor-Still'!S254</f>
        <v>0</v>
      </c>
      <c r="P256" s="131">
        <f>'Anchor-Still'!T254</f>
        <v>0</v>
      </c>
      <c r="Q256" s="131">
        <f>'Anchor-Still'!U254</f>
        <v>0</v>
      </c>
      <c r="R256" s="131">
        <f>'Anchor-Still'!V254</f>
        <v>0</v>
      </c>
      <c r="S256" s="131">
        <f>'Anchor-Still'!W254</f>
        <v>0</v>
      </c>
      <c r="T256" s="131">
        <f>'Anchor-Still'!X254</f>
        <v>0</v>
      </c>
      <c r="U256" s="131">
        <f>10*LOG10(1/((Summary!$C$75/10^(R256/10)+Summary!$C$76/10^(S256/10)+Summary!$C$77/10^(T256/10))/Summary!$C$78))</f>
        <v>0</v>
      </c>
      <c r="V256" s="131">
        <f>'Anchor-Still'!Y254</f>
        <v>0</v>
      </c>
      <c r="W256" s="131">
        <f>'Anchor-Still'!Z254</f>
        <v>0</v>
      </c>
      <c r="X256" s="132">
        <f t="shared" si="15"/>
        <v>0</v>
      </c>
      <c r="Y256" s="133"/>
      <c r="Z256" s="130">
        <f>'Test-Still'!L254</f>
        <v>0</v>
      </c>
      <c r="AA256" s="131">
        <f>'Test-Still'!M254</f>
        <v>0</v>
      </c>
      <c r="AB256" s="131">
        <f>'Test-Still'!N254</f>
        <v>0</v>
      </c>
      <c r="AC256" s="131">
        <f>'Test-Still'!O254</f>
        <v>0</v>
      </c>
      <c r="AD256" s="131">
        <f>(Summary!$C$58*AA256+Summary!$C$59*AB256+Summary!$C$60*AC256)/Summary!$C$61</f>
        <v>0</v>
      </c>
      <c r="AE256" s="131">
        <f>'Test-Still'!P254</f>
        <v>0</v>
      </c>
      <c r="AF256" s="131">
        <f>'Test-Still'!Q254</f>
        <v>0</v>
      </c>
      <c r="AG256" s="131">
        <f>'Test-Still'!R254</f>
        <v>0</v>
      </c>
      <c r="AH256" s="131">
        <f>'Test-Still'!S254</f>
        <v>0</v>
      </c>
      <c r="AI256" s="131">
        <f>'Test-Still'!T254</f>
        <v>0</v>
      </c>
      <c r="AJ256" s="131">
        <f>'Test-Still'!U254</f>
        <v>0</v>
      </c>
      <c r="AK256" s="131">
        <f>'Test-Still'!V254</f>
        <v>0</v>
      </c>
      <c r="AL256" s="131">
        <f>'Test-Still'!W254</f>
        <v>0</v>
      </c>
      <c r="AM256" s="131">
        <f>'Test-Still'!X254</f>
        <v>0</v>
      </c>
      <c r="AN256" s="131">
        <f>10*LOG10(1/((Summary!$C$75/10^(AK256/10)+Summary!$C$76/10^(AL256/10)+Summary!$C$77/10^(AM256/10))/Summary!$C$78))</f>
        <v>0</v>
      </c>
      <c r="AO256" s="131">
        <f>'Test-Still'!Y254</f>
        <v>0</v>
      </c>
      <c r="AP256" s="131">
        <f>'Test-Still'!Z254</f>
        <v>0</v>
      </c>
      <c r="AQ256" s="132">
        <f t="shared" si="16"/>
        <v>0</v>
      </c>
      <c r="AR256" s="130" t="e">
        <f t="shared" si="17"/>
        <v>#DIV/0!</v>
      </c>
      <c r="AS256" s="131" t="e">
        <f t="shared" si="18"/>
        <v>#DIV/0!</v>
      </c>
      <c r="AT256" s="136"/>
      <c r="AU256" s="136"/>
      <c r="AV256" s="495" t="s">
        <v>121</v>
      </c>
      <c r="AW256" s="478" t="e" cm="1">
        <f t="array" ref="AW256">bdRateExtend($G256:$G259,H256:H259,$Z256:$Z259,AA256:AA259)</f>
        <v>#VALUE!</v>
      </c>
      <c r="AX256" s="479" t="e" cm="1">
        <f t="array" ref="AX256">bdRateExtend($G256:$G261,H256:H261,$Z256:$Z261,AA256:AA261)</f>
        <v>#VALUE!</v>
      </c>
      <c r="AY256" s="479" t="e" cm="1">
        <f t="array" ref="AY256">bdRateExtend($G256:$G261,I256:I261,$Z256:$Z261,AB256:AB261)</f>
        <v>#VALUE!</v>
      </c>
      <c r="AZ256" s="496" t="e" cm="1">
        <f t="array" ref="AZ256">bdRateExtend($G256:$G261,J256:J261,$Z256:$Z261,AC256:AC261)</f>
        <v>#VALUE!</v>
      </c>
      <c r="BA256" s="496" t="e" cm="1">
        <f t="array" ref="BA256">bdRateExtend($G256:$G261,K256:K261,$Z256:$Z261,AD256:AD261)</f>
        <v>#VALUE!</v>
      </c>
      <c r="BB256" s="479" t="e">
        <f>(Summary!$C$89*AX256+Summary!$C$90*AY256+Summary!$C$91*AZ256)/Summary!$C$92</f>
        <v>#VALUE!</v>
      </c>
      <c r="BC256" s="478" t="e" cm="1">
        <f t="array" ref="BC256">bdRateExtend($G256:$G259,L256:L259,$Z256:$Z259,AE256:AE259)</f>
        <v>#VALUE!</v>
      </c>
      <c r="BD256" s="475" t="e" cm="1">
        <f t="array" ref="BD256">bdRateExtend($G256:$G261,L256:L261,$Z256:$Z261,AE256:AE261)</f>
        <v>#VALUE!</v>
      </c>
      <c r="BE256" s="478" t="e" cm="1">
        <f t="array" ref="BE256">bdRateExtend($G256:$G259,M256:M259,$Z256:$Z259,AF256:AF259)</f>
        <v>#VALUE!</v>
      </c>
      <c r="BF256" s="475" t="e" cm="1">
        <f t="array" ref="BF256">bdRateExtend($G256:$G261,M256:M261,$Z256:$Z261,AF256:AF261)</f>
        <v>#VALUE!</v>
      </c>
      <c r="BG256" s="474" t="e" cm="1">
        <f t="array" ref="BG256">bdRateExtend($G256:$G259,N256:N259,$Z256:$Z259,AG256:AG259,"None", FALSE,1)</f>
        <v>#VALUE!</v>
      </c>
      <c r="BH256" s="475" t="e" cm="1">
        <f t="array" ref="BH256">bdRateExtend($G256:$G261,N256:N261,$Z256:$Z261,AG256:AG261,"None", FALSE,1)</f>
        <v>#VALUE!</v>
      </c>
      <c r="BI256" s="474" t="e" cm="1">
        <f t="array" ref="BI256">bdRateExtend($G256:$G259,O256:O259,$Z256:$Z259,AH256:AH259,"None", FALSE,1)</f>
        <v>#VALUE!</v>
      </c>
      <c r="BJ256" s="475" t="e" cm="1">
        <f t="array" ref="BJ256">bdRateExtend($G256:$G261,O256:O261,$Z256:$Z261,AH256:AH261,"None", FALSE,1)</f>
        <v>#VALUE!</v>
      </c>
      <c r="BK256" s="478" t="e" cm="1">
        <f t="array" ref="BK256">bdRateExtend($G256:$G259,P256:P259,$Z256:$Z259,AI256:AI259)</f>
        <v>#VALUE!</v>
      </c>
      <c r="BL256" s="475" t="e" cm="1">
        <f t="array" ref="BL256">bdRateExtend($G256:$G261,P256:P261,$Z256:$Z261,AI256:AI261)</f>
        <v>#VALUE!</v>
      </c>
      <c r="BM256" s="478" t="e" cm="1">
        <f t="array" ref="BM256">bdRateExtend($G256:$G259,Q256:Q259,$Z256:$Z259,AJ256:AJ259)</f>
        <v>#VALUE!</v>
      </c>
      <c r="BN256" s="475" t="e" cm="1">
        <f t="array" ref="BN256">bdRateExtend($G256:$G261,Q256:Q261,$Z256:$Z261,AJ256:AJ261)</f>
        <v>#VALUE!</v>
      </c>
      <c r="BO256" s="478" t="e" cm="1">
        <f t="array" ref="BO256">bdRateExtend($G256:$G259,R256:R259,$Z256:$Z259,AK256:AK259)</f>
        <v>#VALUE!</v>
      </c>
      <c r="BP256" s="479" t="e" cm="1">
        <f t="array" ref="BP256">bdRateExtend($G256:$G261,R256:R261,$Z256:$Z261,AK256:AK261)</f>
        <v>#VALUE!</v>
      </c>
      <c r="BQ256" s="479" t="e" cm="1">
        <f t="array" ref="BQ256">bdRateExtend($G256:$G261,S256:S261,$Z256:$Z261,AL256:AL261)</f>
        <v>#VALUE!</v>
      </c>
      <c r="BR256" s="479" t="e" cm="1">
        <f t="array" ref="BR256">bdRateExtend($G256:$G261,T256:T261,$Z256:$Z261,AM256:AM261)</f>
        <v>#VALUE!</v>
      </c>
      <c r="BS256" s="479" t="e" cm="1">
        <f t="array" ref="BS256">bdRateExtend($G256:$G261,U256:U261,$Z256:$Z261,AN256:AN261)</f>
        <v>#VALUE!</v>
      </c>
      <c r="BT256" s="576" t="e">
        <f>(Summary!$C$103*BP256+Summary!$C$104*BQ256+Summary!$C$105*BR256)/Summary!$C$106</f>
        <v>#VALUE!</v>
      </c>
      <c r="BU256" s="462" cm="1">
        <f t="array" ref="BU256">testVMAFRange($G256:$G259,N256:N259,$Z256:$Z259,AG256:AG259)</f>
        <v>0</v>
      </c>
      <c r="BV256" s="464" cm="1">
        <f t="array" ref="BV256">testVMAFRange($G256:$G261,N256:N261,$Z256:$Z261,AG256:AG261)</f>
        <v>0</v>
      </c>
      <c r="BW256" s="462" cm="1">
        <f t="array" ref="BW256">testVMAFRange($G256:$G259,O256:O259,$Z256:$Z259,AH256:AH259)</f>
        <v>0</v>
      </c>
      <c r="BX256" s="464" cm="1">
        <f t="array" ref="BX256">testVMAFRange($G256:$G261,O256:O261,$Z256:$Z261,AH256:AH261)</f>
        <v>0</v>
      </c>
    </row>
    <row r="257" spans="1:76" ht="17" customHeight="1" x14ac:dyDescent="0.35">
      <c r="A257" s="516"/>
      <c r="B257" s="483"/>
      <c r="C257" s="520"/>
      <c r="D257" s="490"/>
      <c r="E257" s="493"/>
      <c r="F257" s="138">
        <v>23</v>
      </c>
      <c r="G257" s="139">
        <f>'Anchor-Still'!L255</f>
        <v>0</v>
      </c>
      <c r="H257" s="140">
        <f>'Anchor-Still'!M255</f>
        <v>0</v>
      </c>
      <c r="I257" s="140">
        <f>'Anchor-Still'!N255</f>
        <v>0</v>
      </c>
      <c r="J257" s="140">
        <f>'Anchor-Still'!O255</f>
        <v>0</v>
      </c>
      <c r="K257" s="140">
        <f>(Summary!$C$58*H257+Summary!$C$59*I257+Summary!$C$60*J257)/Summary!$C$61</f>
        <v>0</v>
      </c>
      <c r="L257" s="140">
        <f>'Anchor-Still'!P255</f>
        <v>0</v>
      </c>
      <c r="M257" s="140">
        <f>'Anchor-Still'!Q255</f>
        <v>0</v>
      </c>
      <c r="N257" s="140">
        <f>'Anchor-Still'!R255</f>
        <v>0</v>
      </c>
      <c r="O257" s="140">
        <f>'Anchor-Still'!S255</f>
        <v>0</v>
      </c>
      <c r="P257" s="140">
        <f>'Anchor-Still'!T255</f>
        <v>0</v>
      </c>
      <c r="Q257" s="140">
        <f>'Anchor-Still'!U255</f>
        <v>0</v>
      </c>
      <c r="R257" s="140">
        <f>'Anchor-Still'!V255</f>
        <v>0</v>
      </c>
      <c r="S257" s="140">
        <f>'Anchor-Still'!W255</f>
        <v>0</v>
      </c>
      <c r="T257" s="140">
        <f>'Anchor-Still'!X255</f>
        <v>0</v>
      </c>
      <c r="U257" s="140">
        <f>10*LOG10(1/((Summary!$C$75/10^(R257/10)+Summary!$C$76/10^(S257/10)+Summary!$C$77/10^(T257/10))/Summary!$C$78))</f>
        <v>0</v>
      </c>
      <c r="V257" s="140">
        <f>'Anchor-Still'!Y255</f>
        <v>0</v>
      </c>
      <c r="W257" s="140">
        <f>'Anchor-Still'!Z255</f>
        <v>0</v>
      </c>
      <c r="X257" s="141">
        <f t="shared" si="15"/>
        <v>0</v>
      </c>
      <c r="Y257" s="133"/>
      <c r="Z257" s="139">
        <f>'Test-Still'!L255</f>
        <v>0</v>
      </c>
      <c r="AA257" s="140">
        <f>'Test-Still'!M255</f>
        <v>0</v>
      </c>
      <c r="AB257" s="140">
        <f>'Test-Still'!N255</f>
        <v>0</v>
      </c>
      <c r="AC257" s="140">
        <f>'Test-Still'!O255</f>
        <v>0</v>
      </c>
      <c r="AD257" s="140">
        <f>(Summary!$C$58*AA257+Summary!$C$59*AB257+Summary!$C$60*AC257)/Summary!$C$61</f>
        <v>0</v>
      </c>
      <c r="AE257" s="140">
        <f>'Test-Still'!P255</f>
        <v>0</v>
      </c>
      <c r="AF257" s="140">
        <f>'Test-Still'!Q255</f>
        <v>0</v>
      </c>
      <c r="AG257" s="140">
        <f>'Test-Still'!R255</f>
        <v>0</v>
      </c>
      <c r="AH257" s="140">
        <f>'Test-Still'!S255</f>
        <v>0</v>
      </c>
      <c r="AI257" s="140">
        <f>'Test-Still'!T255</f>
        <v>0</v>
      </c>
      <c r="AJ257" s="140">
        <f>'Test-Still'!U255</f>
        <v>0</v>
      </c>
      <c r="AK257" s="140">
        <f>'Test-Still'!V255</f>
        <v>0</v>
      </c>
      <c r="AL257" s="140">
        <f>'Test-Still'!W255</f>
        <v>0</v>
      </c>
      <c r="AM257" s="140">
        <f>'Test-Still'!X255</f>
        <v>0</v>
      </c>
      <c r="AN257" s="140">
        <f>10*LOG10(1/((Summary!$C$75/10^(AK257/10)+Summary!$C$76/10^(AL257/10)+Summary!$C$77/10^(AM257/10))/Summary!$C$78))</f>
        <v>0</v>
      </c>
      <c r="AO257" s="140">
        <f>'Test-Still'!Y255</f>
        <v>0</v>
      </c>
      <c r="AP257" s="140">
        <f>'Test-Still'!Z255</f>
        <v>0</v>
      </c>
      <c r="AQ257" s="141">
        <f t="shared" si="16"/>
        <v>0</v>
      </c>
      <c r="AR257" s="139" t="e">
        <f t="shared" si="17"/>
        <v>#DIV/0!</v>
      </c>
      <c r="AS257" s="140" t="e">
        <f t="shared" si="18"/>
        <v>#DIV/0!</v>
      </c>
      <c r="AT257" s="136"/>
      <c r="AU257" s="136"/>
      <c r="AV257" s="467"/>
      <c r="AW257" s="468"/>
      <c r="AX257" s="480"/>
      <c r="AY257" s="480"/>
      <c r="AZ257" s="497"/>
      <c r="BA257" s="497"/>
      <c r="BB257" s="480"/>
      <c r="BC257" s="468"/>
      <c r="BD257" s="476"/>
      <c r="BE257" s="468"/>
      <c r="BF257" s="476"/>
      <c r="BG257" s="469"/>
      <c r="BH257" s="476"/>
      <c r="BI257" s="469"/>
      <c r="BJ257" s="476"/>
      <c r="BK257" s="468"/>
      <c r="BL257" s="476"/>
      <c r="BM257" s="468"/>
      <c r="BN257" s="476"/>
      <c r="BO257" s="468"/>
      <c r="BP257" s="480"/>
      <c r="BQ257" s="480"/>
      <c r="BR257" s="480"/>
      <c r="BS257" s="480"/>
      <c r="BT257" s="476"/>
      <c r="BU257" s="463"/>
      <c r="BV257" s="465"/>
      <c r="BW257" s="463"/>
      <c r="BX257" s="465"/>
    </row>
    <row r="258" spans="1:76" ht="17" customHeight="1" x14ac:dyDescent="0.35">
      <c r="A258" s="516"/>
      <c r="B258" s="483"/>
      <c r="C258" s="520"/>
      <c r="D258" s="490"/>
      <c r="E258" s="493"/>
      <c r="F258" s="138">
        <v>31</v>
      </c>
      <c r="G258" s="139">
        <f>'Anchor-Still'!L256</f>
        <v>0</v>
      </c>
      <c r="H258" s="140">
        <f>'Anchor-Still'!M256</f>
        <v>0</v>
      </c>
      <c r="I258" s="140">
        <f>'Anchor-Still'!N256</f>
        <v>0</v>
      </c>
      <c r="J258" s="140">
        <f>'Anchor-Still'!O256</f>
        <v>0</v>
      </c>
      <c r="K258" s="140">
        <f>(Summary!$C$58*H258+Summary!$C$59*I258+Summary!$C$60*J258)/Summary!$C$61</f>
        <v>0</v>
      </c>
      <c r="L258" s="140">
        <f>'Anchor-Still'!P256</f>
        <v>0</v>
      </c>
      <c r="M258" s="140">
        <f>'Anchor-Still'!Q256</f>
        <v>0</v>
      </c>
      <c r="N258" s="140">
        <f>'Anchor-Still'!R256</f>
        <v>0</v>
      </c>
      <c r="O258" s="140">
        <f>'Anchor-Still'!S256</f>
        <v>0</v>
      </c>
      <c r="P258" s="140">
        <f>'Anchor-Still'!T256</f>
        <v>0</v>
      </c>
      <c r="Q258" s="140">
        <f>'Anchor-Still'!U256</f>
        <v>0</v>
      </c>
      <c r="R258" s="140">
        <f>'Anchor-Still'!V256</f>
        <v>0</v>
      </c>
      <c r="S258" s="140">
        <f>'Anchor-Still'!W256</f>
        <v>0</v>
      </c>
      <c r="T258" s="140">
        <f>'Anchor-Still'!X256</f>
        <v>0</v>
      </c>
      <c r="U258" s="140">
        <f>10*LOG10(1/((Summary!$C$75/10^(R258/10)+Summary!$C$76/10^(S258/10)+Summary!$C$77/10^(T258/10))/Summary!$C$78))</f>
        <v>0</v>
      </c>
      <c r="V258" s="140">
        <f>'Anchor-Still'!Y256</f>
        <v>0</v>
      </c>
      <c r="W258" s="140">
        <f>'Anchor-Still'!Z256</f>
        <v>0</v>
      </c>
      <c r="X258" s="141">
        <f t="shared" si="15"/>
        <v>0</v>
      </c>
      <c r="Y258" s="133"/>
      <c r="Z258" s="139">
        <f>'Test-Still'!L256</f>
        <v>0</v>
      </c>
      <c r="AA258" s="140">
        <f>'Test-Still'!M256</f>
        <v>0</v>
      </c>
      <c r="AB258" s="140">
        <f>'Test-Still'!N256</f>
        <v>0</v>
      </c>
      <c r="AC258" s="140">
        <f>'Test-Still'!O256</f>
        <v>0</v>
      </c>
      <c r="AD258" s="140">
        <f>(Summary!$C$58*AA258+Summary!$C$59*AB258+Summary!$C$60*AC258)/Summary!$C$61</f>
        <v>0</v>
      </c>
      <c r="AE258" s="140">
        <f>'Test-Still'!P256</f>
        <v>0</v>
      </c>
      <c r="AF258" s="140">
        <f>'Test-Still'!Q256</f>
        <v>0</v>
      </c>
      <c r="AG258" s="140">
        <f>'Test-Still'!R256</f>
        <v>0</v>
      </c>
      <c r="AH258" s="140">
        <f>'Test-Still'!S256</f>
        <v>0</v>
      </c>
      <c r="AI258" s="140">
        <f>'Test-Still'!T256</f>
        <v>0</v>
      </c>
      <c r="AJ258" s="140">
        <f>'Test-Still'!U256</f>
        <v>0</v>
      </c>
      <c r="AK258" s="140">
        <f>'Test-Still'!V256</f>
        <v>0</v>
      </c>
      <c r="AL258" s="140">
        <f>'Test-Still'!W256</f>
        <v>0</v>
      </c>
      <c r="AM258" s="140">
        <f>'Test-Still'!X256</f>
        <v>0</v>
      </c>
      <c r="AN258" s="140">
        <f>10*LOG10(1/((Summary!$C$75/10^(AK258/10)+Summary!$C$76/10^(AL258/10)+Summary!$C$77/10^(AM258/10))/Summary!$C$78))</f>
        <v>0</v>
      </c>
      <c r="AO258" s="140">
        <f>'Test-Still'!Y256</f>
        <v>0</v>
      </c>
      <c r="AP258" s="140">
        <f>'Test-Still'!Z256</f>
        <v>0</v>
      </c>
      <c r="AQ258" s="141">
        <f t="shared" si="16"/>
        <v>0</v>
      </c>
      <c r="AR258" s="139" t="e">
        <f t="shared" si="17"/>
        <v>#DIV/0!</v>
      </c>
      <c r="AS258" s="140" t="e">
        <f t="shared" si="18"/>
        <v>#DIV/0!</v>
      </c>
      <c r="AT258" s="136"/>
      <c r="AU258" s="136"/>
      <c r="AV258" s="467" t="s">
        <v>122</v>
      </c>
      <c r="AW258" s="468" t="e" cm="1">
        <f t="array" ref="AW258">bdRateExtend($G257:$G260,H257:H260,$Z257:$Z260,AA257:AA260)</f>
        <v>#VALUE!</v>
      </c>
      <c r="AX258" s="480"/>
      <c r="AY258" s="480"/>
      <c r="AZ258" s="497"/>
      <c r="BA258" s="497"/>
      <c r="BB258" s="480"/>
      <c r="BC258" s="468" t="e" cm="1">
        <f t="array" ref="BC258">bdRateExtend($G257:$G260,L257:L260,$Z257:$Z260,AE257:AE260)</f>
        <v>#VALUE!</v>
      </c>
      <c r="BD258" s="476"/>
      <c r="BE258" s="468" t="e" cm="1">
        <f t="array" ref="BE258">bdRateExtend($G257:$G260,M257:M260,$Z257:$Z260,AF257:AF260)</f>
        <v>#VALUE!</v>
      </c>
      <c r="BF258" s="476"/>
      <c r="BG258" s="469" t="e" cm="1">
        <f t="array" ref="BG258">bdRateExtend($G257:$G260,N257:N260,$Z257:$Z260,AG257:AG260,"None", FALSE,1)</f>
        <v>#VALUE!</v>
      </c>
      <c r="BH258" s="476"/>
      <c r="BI258" s="469" t="e" cm="1">
        <f t="array" ref="BI258">bdRateExtend($G257:$G260,O257:O260,$Z257:$Z260,AH257:AH260,"None", FALSE,1)</f>
        <v>#VALUE!</v>
      </c>
      <c r="BJ258" s="476"/>
      <c r="BK258" s="468" t="e" cm="1">
        <f t="array" ref="BK258">bdRateExtend($G257:$G260,P257:P260,$Z257:$Z260,AI257:AI260)</f>
        <v>#VALUE!</v>
      </c>
      <c r="BL258" s="476"/>
      <c r="BM258" s="468" t="e" cm="1">
        <f t="array" ref="BM258">bdRateExtend($G257:$G260,Q257:Q260,$Z257:$Z260,AJ257:AJ260)</f>
        <v>#VALUE!</v>
      </c>
      <c r="BN258" s="476"/>
      <c r="BO258" s="468" t="e" cm="1">
        <f t="array" ref="BO258">bdRateExtend($G257:$G260,R257:R260,$Z257:$Z260,AK257:AK260)</f>
        <v>#VALUE!</v>
      </c>
      <c r="BP258" s="480"/>
      <c r="BQ258" s="480"/>
      <c r="BR258" s="480"/>
      <c r="BS258" s="480"/>
      <c r="BT258" s="476"/>
      <c r="BU258" s="463" cm="1">
        <f t="array" ref="BU258">testVMAFRange($G257:$G260,N257:N260,$Z257:$Z260,AG257:AG260)</f>
        <v>0</v>
      </c>
      <c r="BV258" s="465"/>
      <c r="BW258" s="463" cm="1">
        <f t="array" ref="BW258">testVMAFRange($G257:$G260,O257:O260,$Z257:$Z260,AH257:AH260)</f>
        <v>0</v>
      </c>
      <c r="BX258" s="465"/>
    </row>
    <row r="259" spans="1:76" ht="17" customHeight="1" x14ac:dyDescent="0.35">
      <c r="A259" s="516"/>
      <c r="B259" s="483"/>
      <c r="C259" s="520"/>
      <c r="D259" s="490"/>
      <c r="E259" s="493"/>
      <c r="F259" s="138">
        <v>39</v>
      </c>
      <c r="G259" s="139">
        <f>'Anchor-Still'!L257</f>
        <v>0</v>
      </c>
      <c r="H259" s="140">
        <f>'Anchor-Still'!M257</f>
        <v>0</v>
      </c>
      <c r="I259" s="140">
        <f>'Anchor-Still'!N257</f>
        <v>0</v>
      </c>
      <c r="J259" s="140">
        <f>'Anchor-Still'!O257</f>
        <v>0</v>
      </c>
      <c r="K259" s="140">
        <f>(Summary!$C$58*H259+Summary!$C$59*I259+Summary!$C$60*J259)/Summary!$C$61</f>
        <v>0</v>
      </c>
      <c r="L259" s="140">
        <f>'Anchor-Still'!P257</f>
        <v>0</v>
      </c>
      <c r="M259" s="140">
        <f>'Anchor-Still'!Q257</f>
        <v>0</v>
      </c>
      <c r="N259" s="140">
        <f>'Anchor-Still'!R257</f>
        <v>0</v>
      </c>
      <c r="O259" s="140">
        <f>'Anchor-Still'!S257</f>
        <v>0</v>
      </c>
      <c r="P259" s="140">
        <f>'Anchor-Still'!T257</f>
        <v>0</v>
      </c>
      <c r="Q259" s="140">
        <f>'Anchor-Still'!U257</f>
        <v>0</v>
      </c>
      <c r="R259" s="140">
        <f>'Anchor-Still'!V257</f>
        <v>0</v>
      </c>
      <c r="S259" s="140">
        <f>'Anchor-Still'!W257</f>
        <v>0</v>
      </c>
      <c r="T259" s="140">
        <f>'Anchor-Still'!X257</f>
        <v>0</v>
      </c>
      <c r="U259" s="140">
        <f>10*LOG10(1/((Summary!$C$75/10^(R259/10)+Summary!$C$76/10^(S259/10)+Summary!$C$77/10^(T259/10))/Summary!$C$78))</f>
        <v>0</v>
      </c>
      <c r="V259" s="140">
        <f>'Anchor-Still'!Y257</f>
        <v>0</v>
      </c>
      <c r="W259" s="140">
        <f>'Anchor-Still'!Z257</f>
        <v>0</v>
      </c>
      <c r="X259" s="141">
        <f t="shared" si="15"/>
        <v>0</v>
      </c>
      <c r="Y259" s="133"/>
      <c r="Z259" s="139">
        <f>'Test-Still'!L257</f>
        <v>0</v>
      </c>
      <c r="AA259" s="140">
        <f>'Test-Still'!M257</f>
        <v>0</v>
      </c>
      <c r="AB259" s="140">
        <f>'Test-Still'!N257</f>
        <v>0</v>
      </c>
      <c r="AC259" s="140">
        <f>'Test-Still'!O257</f>
        <v>0</v>
      </c>
      <c r="AD259" s="140">
        <f>(Summary!$C$58*AA259+Summary!$C$59*AB259+Summary!$C$60*AC259)/Summary!$C$61</f>
        <v>0</v>
      </c>
      <c r="AE259" s="140">
        <f>'Test-Still'!P257</f>
        <v>0</v>
      </c>
      <c r="AF259" s="140">
        <f>'Test-Still'!Q257</f>
        <v>0</v>
      </c>
      <c r="AG259" s="140">
        <f>'Test-Still'!R257</f>
        <v>0</v>
      </c>
      <c r="AH259" s="140">
        <f>'Test-Still'!S257</f>
        <v>0</v>
      </c>
      <c r="AI259" s="140">
        <f>'Test-Still'!T257</f>
        <v>0</v>
      </c>
      <c r="AJ259" s="140">
        <f>'Test-Still'!U257</f>
        <v>0</v>
      </c>
      <c r="AK259" s="140">
        <f>'Test-Still'!V257</f>
        <v>0</v>
      </c>
      <c r="AL259" s="140">
        <f>'Test-Still'!W257</f>
        <v>0</v>
      </c>
      <c r="AM259" s="140">
        <f>'Test-Still'!X257</f>
        <v>0</v>
      </c>
      <c r="AN259" s="140">
        <f>10*LOG10(1/((Summary!$C$75/10^(AK259/10)+Summary!$C$76/10^(AL259/10)+Summary!$C$77/10^(AM259/10))/Summary!$C$78))</f>
        <v>0</v>
      </c>
      <c r="AO259" s="140">
        <f>'Test-Still'!Y257</f>
        <v>0</v>
      </c>
      <c r="AP259" s="140">
        <f>'Test-Still'!Z257</f>
        <v>0</v>
      </c>
      <c r="AQ259" s="141">
        <f t="shared" si="16"/>
        <v>0</v>
      </c>
      <c r="AR259" s="139" t="e">
        <f t="shared" si="17"/>
        <v>#DIV/0!</v>
      </c>
      <c r="AS259" s="140" t="e">
        <f t="shared" si="18"/>
        <v>#DIV/0!</v>
      </c>
      <c r="AT259" s="136"/>
      <c r="AU259" s="136"/>
      <c r="AV259" s="467"/>
      <c r="AW259" s="468"/>
      <c r="AX259" s="480"/>
      <c r="AY259" s="480"/>
      <c r="AZ259" s="497"/>
      <c r="BA259" s="497"/>
      <c r="BB259" s="480"/>
      <c r="BC259" s="468"/>
      <c r="BD259" s="476"/>
      <c r="BE259" s="468"/>
      <c r="BF259" s="476"/>
      <c r="BG259" s="469"/>
      <c r="BH259" s="476"/>
      <c r="BI259" s="469"/>
      <c r="BJ259" s="476"/>
      <c r="BK259" s="468"/>
      <c r="BL259" s="476"/>
      <c r="BM259" s="468"/>
      <c r="BN259" s="476"/>
      <c r="BO259" s="468"/>
      <c r="BP259" s="480"/>
      <c r="BQ259" s="480"/>
      <c r="BR259" s="480"/>
      <c r="BS259" s="480"/>
      <c r="BT259" s="476"/>
      <c r="BU259" s="463"/>
      <c r="BV259" s="465"/>
      <c r="BW259" s="463"/>
      <c r="BX259" s="465"/>
    </row>
    <row r="260" spans="1:76" ht="17" customHeight="1" x14ac:dyDescent="0.35">
      <c r="A260" s="516"/>
      <c r="B260" s="483"/>
      <c r="C260" s="520"/>
      <c r="D260" s="490"/>
      <c r="E260" s="493"/>
      <c r="F260" s="138">
        <v>47</v>
      </c>
      <c r="G260" s="139">
        <f>'Anchor-Still'!L258</f>
        <v>0</v>
      </c>
      <c r="H260" s="140">
        <f>'Anchor-Still'!M258</f>
        <v>0</v>
      </c>
      <c r="I260" s="140">
        <f>'Anchor-Still'!N258</f>
        <v>0</v>
      </c>
      <c r="J260" s="140">
        <f>'Anchor-Still'!O258</f>
        <v>0</v>
      </c>
      <c r="K260" s="140">
        <f>(Summary!$C$58*H260+Summary!$C$59*I260+Summary!$C$60*J260)/Summary!$C$61</f>
        <v>0</v>
      </c>
      <c r="L260" s="140">
        <f>'Anchor-Still'!P258</f>
        <v>0</v>
      </c>
      <c r="M260" s="140">
        <f>'Anchor-Still'!Q258</f>
        <v>0</v>
      </c>
      <c r="N260" s="140">
        <f>'Anchor-Still'!R258</f>
        <v>0</v>
      </c>
      <c r="O260" s="140">
        <f>'Anchor-Still'!S258</f>
        <v>0</v>
      </c>
      <c r="P260" s="140">
        <f>'Anchor-Still'!T258</f>
        <v>0</v>
      </c>
      <c r="Q260" s="140">
        <f>'Anchor-Still'!U258</f>
        <v>0</v>
      </c>
      <c r="R260" s="140">
        <f>'Anchor-Still'!V258</f>
        <v>0</v>
      </c>
      <c r="S260" s="140">
        <f>'Anchor-Still'!W258</f>
        <v>0</v>
      </c>
      <c r="T260" s="140">
        <f>'Anchor-Still'!X258</f>
        <v>0</v>
      </c>
      <c r="U260" s="140">
        <f>10*LOG10(1/((Summary!$C$75/10^(R260/10)+Summary!$C$76/10^(S260/10)+Summary!$C$77/10^(T260/10))/Summary!$C$78))</f>
        <v>0</v>
      </c>
      <c r="V260" s="140">
        <f>'Anchor-Still'!Y258</f>
        <v>0</v>
      </c>
      <c r="W260" s="140">
        <f>'Anchor-Still'!Z258</f>
        <v>0</v>
      </c>
      <c r="X260" s="141">
        <f t="shared" si="15"/>
        <v>0</v>
      </c>
      <c r="Y260" s="133"/>
      <c r="Z260" s="139">
        <f>'Test-Still'!L258</f>
        <v>0</v>
      </c>
      <c r="AA260" s="140">
        <f>'Test-Still'!M258</f>
        <v>0</v>
      </c>
      <c r="AB260" s="140">
        <f>'Test-Still'!N258</f>
        <v>0</v>
      </c>
      <c r="AC260" s="140">
        <f>'Test-Still'!O258</f>
        <v>0</v>
      </c>
      <c r="AD260" s="140">
        <f>(Summary!$C$58*AA260+Summary!$C$59*AB260+Summary!$C$60*AC260)/Summary!$C$61</f>
        <v>0</v>
      </c>
      <c r="AE260" s="140">
        <f>'Test-Still'!P258</f>
        <v>0</v>
      </c>
      <c r="AF260" s="140">
        <f>'Test-Still'!Q258</f>
        <v>0</v>
      </c>
      <c r="AG260" s="140">
        <f>'Test-Still'!R258</f>
        <v>0</v>
      </c>
      <c r="AH260" s="140">
        <f>'Test-Still'!S258</f>
        <v>0</v>
      </c>
      <c r="AI260" s="140">
        <f>'Test-Still'!T258</f>
        <v>0</v>
      </c>
      <c r="AJ260" s="140">
        <f>'Test-Still'!U258</f>
        <v>0</v>
      </c>
      <c r="AK260" s="140">
        <f>'Test-Still'!V258</f>
        <v>0</v>
      </c>
      <c r="AL260" s="140">
        <f>'Test-Still'!W258</f>
        <v>0</v>
      </c>
      <c r="AM260" s="140">
        <f>'Test-Still'!X258</f>
        <v>0</v>
      </c>
      <c r="AN260" s="140">
        <f>10*LOG10(1/((Summary!$C$75/10^(AK260/10)+Summary!$C$76/10^(AL260/10)+Summary!$C$77/10^(AM260/10))/Summary!$C$78))</f>
        <v>0</v>
      </c>
      <c r="AO260" s="140">
        <f>'Test-Still'!Y258</f>
        <v>0</v>
      </c>
      <c r="AP260" s="140">
        <f>'Test-Still'!Z258</f>
        <v>0</v>
      </c>
      <c r="AQ260" s="141">
        <f t="shared" si="16"/>
        <v>0</v>
      </c>
      <c r="AR260" s="139" t="e">
        <f t="shared" si="17"/>
        <v>#DIV/0!</v>
      </c>
      <c r="AS260" s="140" t="e">
        <f t="shared" si="18"/>
        <v>#DIV/0!</v>
      </c>
      <c r="AT260" s="136"/>
      <c r="AU260" s="136"/>
      <c r="AV260" s="467" t="s">
        <v>123</v>
      </c>
      <c r="AW260" s="468" t="e" cm="1">
        <f t="array" ref="AW260">bdRateExtend($G258:$G261,H258:H261,$Z258:$Z261,AA258:AA261)</f>
        <v>#VALUE!</v>
      </c>
      <c r="AX260" s="480"/>
      <c r="AY260" s="480"/>
      <c r="AZ260" s="497"/>
      <c r="BA260" s="497"/>
      <c r="BB260" s="480"/>
      <c r="BC260" s="468" t="e" cm="1">
        <f t="array" ref="BC260">bdRateExtend($G258:$G261,L258:L261,$Z258:$Z261,AE258:AE261)</f>
        <v>#VALUE!</v>
      </c>
      <c r="BD260" s="476"/>
      <c r="BE260" s="468" t="e" cm="1">
        <f t="array" ref="BE260">bdRateExtend($G258:$G261,M258:M261,$Z258:$Z261,AF258:AF261)</f>
        <v>#VALUE!</v>
      </c>
      <c r="BF260" s="476"/>
      <c r="BG260" s="469" t="e" cm="1">
        <f t="array" ref="BG260">bdRateExtend($G258:$G261,N258:N261,$Z258:$Z261,AG258:AG261,"None", FALSE,1)</f>
        <v>#VALUE!</v>
      </c>
      <c r="BH260" s="476"/>
      <c r="BI260" s="469" t="e" cm="1">
        <f t="array" ref="BI260">bdRateExtend($G258:$G261,O258:O261,$Z258:$Z261,AH258:AH261,"None", FALSE,1)</f>
        <v>#VALUE!</v>
      </c>
      <c r="BJ260" s="476"/>
      <c r="BK260" s="468" t="e" cm="1">
        <f t="array" ref="BK260">bdRateExtend($G258:$G261,P258:P261,$Z258:$Z261,AI258:AI261)</f>
        <v>#VALUE!</v>
      </c>
      <c r="BL260" s="476"/>
      <c r="BM260" s="468" t="e" cm="1">
        <f t="array" ref="BM260">bdRateExtend($G258:$G261,Q258:Q261,$Z258:$Z261,AJ258:AJ261)</f>
        <v>#VALUE!</v>
      </c>
      <c r="BN260" s="476"/>
      <c r="BO260" s="468" t="e" cm="1">
        <f t="array" ref="BO260">bdRateExtend($G258:$G261,R258:R261,$Z258:$Z261,AK258:AK261)</f>
        <v>#VALUE!</v>
      </c>
      <c r="BP260" s="480"/>
      <c r="BQ260" s="480"/>
      <c r="BR260" s="480"/>
      <c r="BS260" s="480"/>
      <c r="BT260" s="476"/>
      <c r="BU260" s="463" cm="1">
        <f t="array" ref="BU260">testVMAFRange($G258:$G261,N258:N261,$Z258:$Z261,AG258:AG261)</f>
        <v>0</v>
      </c>
      <c r="BV260" s="465"/>
      <c r="BW260" s="463" cm="1">
        <f t="array" ref="BW260">testVMAFRange($G258:$G261,O258:O261,$Z258:$Z261,AH258:AH261)</f>
        <v>0</v>
      </c>
      <c r="BX260" s="465"/>
    </row>
    <row r="261" spans="1:76" ht="17" customHeight="1" thickBot="1" x14ac:dyDescent="0.4">
      <c r="A261" s="516"/>
      <c r="B261" s="518"/>
      <c r="C261" s="521"/>
      <c r="D261" s="522"/>
      <c r="E261" s="523"/>
      <c r="F261" s="144">
        <v>55</v>
      </c>
      <c r="G261" s="145">
        <f>'Anchor-Still'!L259</f>
        <v>0</v>
      </c>
      <c r="H261" s="146">
        <f>'Anchor-Still'!M259</f>
        <v>0</v>
      </c>
      <c r="I261" s="146">
        <f>'Anchor-Still'!N259</f>
        <v>0</v>
      </c>
      <c r="J261" s="146">
        <f>'Anchor-Still'!O259</f>
        <v>0</v>
      </c>
      <c r="K261" s="146">
        <f>(Summary!$C$58*H261+Summary!$C$59*I261+Summary!$C$60*J261)/Summary!$C$61</f>
        <v>0</v>
      </c>
      <c r="L261" s="146">
        <f>'Anchor-Still'!P259</f>
        <v>0</v>
      </c>
      <c r="M261" s="146">
        <f>'Anchor-Still'!Q259</f>
        <v>0</v>
      </c>
      <c r="N261" s="146">
        <f>'Anchor-Still'!R259</f>
        <v>0</v>
      </c>
      <c r="O261" s="146">
        <f>'Anchor-Still'!S259</f>
        <v>0</v>
      </c>
      <c r="P261" s="146">
        <f>'Anchor-Still'!T259</f>
        <v>0</v>
      </c>
      <c r="Q261" s="146">
        <f>'Anchor-Still'!U259</f>
        <v>0</v>
      </c>
      <c r="R261" s="146">
        <f>'Anchor-Still'!V259</f>
        <v>0</v>
      </c>
      <c r="S261" s="146">
        <f>'Anchor-Still'!W259</f>
        <v>0</v>
      </c>
      <c r="T261" s="146">
        <f>'Anchor-Still'!X259</f>
        <v>0</v>
      </c>
      <c r="U261" s="146">
        <f>10*LOG10(1/((Summary!$C$75/10^(R261/10)+Summary!$C$76/10^(S261/10)+Summary!$C$77/10^(T261/10))/Summary!$C$78))</f>
        <v>0</v>
      </c>
      <c r="V261" s="146">
        <f>'Anchor-Still'!Y259</f>
        <v>0</v>
      </c>
      <c r="W261" s="146">
        <f>'Anchor-Still'!Z259</f>
        <v>0</v>
      </c>
      <c r="X261" s="147">
        <f t="shared" si="15"/>
        <v>0</v>
      </c>
      <c r="Y261" s="133"/>
      <c r="Z261" s="145">
        <f>'Test-Still'!L259</f>
        <v>0</v>
      </c>
      <c r="AA261" s="146">
        <f>'Test-Still'!M259</f>
        <v>0</v>
      </c>
      <c r="AB261" s="146">
        <f>'Test-Still'!N259</f>
        <v>0</v>
      </c>
      <c r="AC261" s="146">
        <f>'Test-Still'!O259</f>
        <v>0</v>
      </c>
      <c r="AD261" s="146">
        <f>(Summary!$C$58*AA261+Summary!$C$59*AB261+Summary!$C$60*AC261)/Summary!$C$61</f>
        <v>0</v>
      </c>
      <c r="AE261" s="146">
        <f>'Test-Still'!P259</f>
        <v>0</v>
      </c>
      <c r="AF261" s="146">
        <f>'Test-Still'!Q259</f>
        <v>0</v>
      </c>
      <c r="AG261" s="146">
        <f>'Test-Still'!R259</f>
        <v>0</v>
      </c>
      <c r="AH261" s="146">
        <f>'Test-Still'!S259</f>
        <v>0</v>
      </c>
      <c r="AI261" s="146">
        <f>'Test-Still'!T259</f>
        <v>0</v>
      </c>
      <c r="AJ261" s="146">
        <f>'Test-Still'!U259</f>
        <v>0</v>
      </c>
      <c r="AK261" s="146">
        <f>'Test-Still'!V259</f>
        <v>0</v>
      </c>
      <c r="AL261" s="146">
        <f>'Test-Still'!W259</f>
        <v>0</v>
      </c>
      <c r="AM261" s="146">
        <f>'Test-Still'!X259</f>
        <v>0</v>
      </c>
      <c r="AN261" s="146">
        <f>10*LOG10(1/((Summary!$C$75/10^(AK261/10)+Summary!$C$76/10^(AL261/10)+Summary!$C$77/10^(AM261/10))/Summary!$C$78))</f>
        <v>0</v>
      </c>
      <c r="AO261" s="146">
        <f>'Test-Still'!Y259</f>
        <v>0</v>
      </c>
      <c r="AP261" s="146">
        <f>'Test-Still'!Z259</f>
        <v>0</v>
      </c>
      <c r="AQ261" s="147">
        <f t="shared" si="16"/>
        <v>0</v>
      </c>
      <c r="AR261" s="145" t="e">
        <f t="shared" si="17"/>
        <v>#DIV/0!</v>
      </c>
      <c r="AS261" s="146" t="e">
        <f t="shared" si="18"/>
        <v>#DIV/0!</v>
      </c>
      <c r="AT261" s="136"/>
      <c r="AU261" s="136"/>
      <c r="AV261" s="470"/>
      <c r="AW261" s="471"/>
      <c r="AX261" s="481"/>
      <c r="AY261" s="481"/>
      <c r="AZ261" s="498"/>
      <c r="BA261" s="498"/>
      <c r="BB261" s="481"/>
      <c r="BC261" s="471"/>
      <c r="BD261" s="477"/>
      <c r="BE261" s="471"/>
      <c r="BF261" s="477"/>
      <c r="BG261" s="472"/>
      <c r="BH261" s="477"/>
      <c r="BI261" s="472"/>
      <c r="BJ261" s="477"/>
      <c r="BK261" s="471"/>
      <c r="BL261" s="477"/>
      <c r="BM261" s="471"/>
      <c r="BN261" s="477"/>
      <c r="BO261" s="471"/>
      <c r="BP261" s="481"/>
      <c r="BQ261" s="481"/>
      <c r="BR261" s="481"/>
      <c r="BS261" s="481"/>
      <c r="BT261" s="477"/>
      <c r="BU261" s="473"/>
      <c r="BV261" s="466"/>
      <c r="BW261" s="473"/>
      <c r="BX261" s="466"/>
    </row>
    <row r="262" spans="1:76" ht="17" customHeight="1" x14ac:dyDescent="0.35">
      <c r="A262" s="516"/>
      <c r="B262" s="482" t="s">
        <v>242</v>
      </c>
      <c r="C262" s="519" t="s">
        <v>204</v>
      </c>
      <c r="D262" s="489"/>
      <c r="E262" s="492">
        <v>8</v>
      </c>
      <c r="F262" s="129">
        <v>15</v>
      </c>
      <c r="G262" s="130">
        <f>'Anchor-Still'!L260</f>
        <v>0</v>
      </c>
      <c r="H262" s="131">
        <f>'Anchor-Still'!M260</f>
        <v>0</v>
      </c>
      <c r="I262" s="131">
        <f>'Anchor-Still'!N260</f>
        <v>0</v>
      </c>
      <c r="J262" s="131">
        <f>'Anchor-Still'!O260</f>
        <v>0</v>
      </c>
      <c r="K262" s="131">
        <f>(Summary!$C$58*H262+Summary!$C$59*I262+Summary!$C$60*J262)/Summary!$C$61</f>
        <v>0</v>
      </c>
      <c r="L262" s="131">
        <f>'Anchor-Still'!P260</f>
        <v>0</v>
      </c>
      <c r="M262" s="131">
        <f>'Anchor-Still'!Q260</f>
        <v>0</v>
      </c>
      <c r="N262" s="131">
        <f>'Anchor-Still'!R260</f>
        <v>0</v>
      </c>
      <c r="O262" s="131">
        <f>'Anchor-Still'!S260</f>
        <v>0</v>
      </c>
      <c r="P262" s="131">
        <f>'Anchor-Still'!T260</f>
        <v>0</v>
      </c>
      <c r="Q262" s="131">
        <f>'Anchor-Still'!U260</f>
        <v>0</v>
      </c>
      <c r="R262" s="131">
        <f>'Anchor-Still'!V260</f>
        <v>0</v>
      </c>
      <c r="S262" s="131">
        <f>'Anchor-Still'!W260</f>
        <v>0</v>
      </c>
      <c r="T262" s="131">
        <f>'Anchor-Still'!X260</f>
        <v>0</v>
      </c>
      <c r="U262" s="131">
        <f>10*LOG10(1/((Summary!$C$75/10^(R262/10)+Summary!$C$76/10^(S262/10)+Summary!$C$77/10^(T262/10))/Summary!$C$78))</f>
        <v>0</v>
      </c>
      <c r="V262" s="131">
        <f>'Anchor-Still'!Y260</f>
        <v>0</v>
      </c>
      <c r="W262" s="131">
        <f>'Anchor-Still'!Z260</f>
        <v>0</v>
      </c>
      <c r="X262" s="132">
        <f t="shared" si="15"/>
        <v>0</v>
      </c>
      <c r="Y262" s="133"/>
      <c r="Z262" s="130">
        <f>'Test-Still'!L260</f>
        <v>0</v>
      </c>
      <c r="AA262" s="131">
        <f>'Test-Still'!M260</f>
        <v>0</v>
      </c>
      <c r="AB262" s="131">
        <f>'Test-Still'!N260</f>
        <v>0</v>
      </c>
      <c r="AC262" s="131">
        <f>'Test-Still'!O260</f>
        <v>0</v>
      </c>
      <c r="AD262" s="131">
        <f>(Summary!$C$58*AA262+Summary!$C$59*AB262+Summary!$C$60*AC262)/Summary!$C$61</f>
        <v>0</v>
      </c>
      <c r="AE262" s="131">
        <f>'Test-Still'!P260</f>
        <v>0</v>
      </c>
      <c r="AF262" s="131">
        <f>'Test-Still'!Q260</f>
        <v>0</v>
      </c>
      <c r="AG262" s="131">
        <f>'Test-Still'!R260</f>
        <v>0</v>
      </c>
      <c r="AH262" s="131">
        <f>'Test-Still'!S260</f>
        <v>0</v>
      </c>
      <c r="AI262" s="131">
        <f>'Test-Still'!T260</f>
        <v>0</v>
      </c>
      <c r="AJ262" s="131">
        <f>'Test-Still'!U260</f>
        <v>0</v>
      </c>
      <c r="AK262" s="131">
        <f>'Test-Still'!V260</f>
        <v>0</v>
      </c>
      <c r="AL262" s="131">
        <f>'Test-Still'!W260</f>
        <v>0</v>
      </c>
      <c r="AM262" s="131">
        <f>'Test-Still'!X260</f>
        <v>0</v>
      </c>
      <c r="AN262" s="131">
        <f>10*LOG10(1/((Summary!$C$75/10^(AK262/10)+Summary!$C$76/10^(AL262/10)+Summary!$C$77/10^(AM262/10))/Summary!$C$78))</f>
        <v>0</v>
      </c>
      <c r="AO262" s="131">
        <f>'Test-Still'!Y260</f>
        <v>0</v>
      </c>
      <c r="AP262" s="131">
        <f>'Test-Still'!Z260</f>
        <v>0</v>
      </c>
      <c r="AQ262" s="132">
        <f t="shared" si="16"/>
        <v>0</v>
      </c>
      <c r="AR262" s="130" t="e">
        <f t="shared" si="17"/>
        <v>#DIV/0!</v>
      </c>
      <c r="AS262" s="131" t="e">
        <f t="shared" si="18"/>
        <v>#DIV/0!</v>
      </c>
      <c r="AT262" s="136"/>
      <c r="AU262" s="136"/>
      <c r="AV262" s="495" t="s">
        <v>121</v>
      </c>
      <c r="AW262" s="478" t="e" cm="1">
        <f t="array" ref="AW262">bdRateExtend($G262:$G265,H262:H265,$Z262:$Z265,AA262:AA265)</f>
        <v>#VALUE!</v>
      </c>
      <c r="AX262" s="479" t="e" cm="1">
        <f t="array" ref="AX262">bdRateExtend($G262:$G267,H262:H267,$Z262:$Z267,AA262:AA267)</f>
        <v>#VALUE!</v>
      </c>
      <c r="AY262" s="479" t="e" cm="1">
        <f t="array" ref="AY262">bdRateExtend($G262:$G267,I262:I267,$Z262:$Z267,AB262:AB267)</f>
        <v>#VALUE!</v>
      </c>
      <c r="AZ262" s="496" t="e" cm="1">
        <f t="array" ref="AZ262">bdRateExtend($G262:$G267,J262:J267,$Z262:$Z267,AC262:AC267)</f>
        <v>#VALUE!</v>
      </c>
      <c r="BA262" s="496" t="e" cm="1">
        <f t="array" ref="BA262">bdRateExtend($G262:$G267,K262:K267,$Z262:$Z267,AD262:AD267)</f>
        <v>#VALUE!</v>
      </c>
      <c r="BB262" s="479" t="e">
        <f>(Summary!$C$89*AX262+Summary!$C$90*AY262+Summary!$C$91*AZ262)/Summary!$C$92</f>
        <v>#VALUE!</v>
      </c>
      <c r="BC262" s="478" t="e" cm="1">
        <f t="array" ref="BC262">bdRateExtend($G262:$G265,L262:L265,$Z262:$Z265,AE262:AE265)</f>
        <v>#VALUE!</v>
      </c>
      <c r="BD262" s="475" t="e" cm="1">
        <f t="array" ref="BD262">bdRateExtend($G262:$G267,L262:L267,$Z262:$Z267,AE262:AE267)</f>
        <v>#VALUE!</v>
      </c>
      <c r="BE262" s="478" t="e" cm="1">
        <f t="array" ref="BE262">bdRateExtend($G262:$G265,M262:M265,$Z262:$Z265,AF262:AF265)</f>
        <v>#VALUE!</v>
      </c>
      <c r="BF262" s="475" t="e" cm="1">
        <f t="array" ref="BF262">bdRateExtend($G262:$G267,M262:M267,$Z262:$Z267,AF262:AF267)</f>
        <v>#VALUE!</v>
      </c>
      <c r="BG262" s="474" t="e" cm="1">
        <f t="array" ref="BG262">bdRateExtend($G262:$G265,N262:N265,$Z262:$Z265,AG262:AG265,"None", FALSE,1)</f>
        <v>#VALUE!</v>
      </c>
      <c r="BH262" s="475" t="e" cm="1">
        <f t="array" ref="BH262">bdRateExtend($G262:$G267,N262:N267,$Z262:$Z267,AG262:AG267,"None", FALSE,1)</f>
        <v>#VALUE!</v>
      </c>
      <c r="BI262" s="474" t="e" cm="1">
        <f t="array" ref="BI262">bdRateExtend($G262:$G265,O262:O265,$Z262:$Z265,AH262:AH265,"None", FALSE,1)</f>
        <v>#VALUE!</v>
      </c>
      <c r="BJ262" s="475" t="e" cm="1">
        <f t="array" ref="BJ262">bdRateExtend($G262:$G267,O262:O267,$Z262:$Z267,AH262:AH267,"None", FALSE,1)</f>
        <v>#VALUE!</v>
      </c>
      <c r="BK262" s="478" t="e" cm="1">
        <f t="array" ref="BK262">bdRateExtend($G262:$G265,P262:P265,$Z262:$Z265,AI262:AI265)</f>
        <v>#VALUE!</v>
      </c>
      <c r="BL262" s="475" t="e" cm="1">
        <f t="array" ref="BL262">bdRateExtend($G262:$G267,P262:P267,$Z262:$Z267,AI262:AI267)</f>
        <v>#VALUE!</v>
      </c>
      <c r="BM262" s="478" t="e" cm="1">
        <f t="array" ref="BM262">bdRateExtend($G262:$G265,Q262:Q265,$Z262:$Z265,AJ262:AJ265)</f>
        <v>#VALUE!</v>
      </c>
      <c r="BN262" s="475" t="e" cm="1">
        <f t="array" ref="BN262">bdRateExtend($G262:$G267,Q262:Q267,$Z262:$Z267,AJ262:AJ267)</f>
        <v>#VALUE!</v>
      </c>
      <c r="BO262" s="478" t="e" cm="1">
        <f t="array" ref="BO262">bdRateExtend($G262:$G265,R262:R265,$Z262:$Z265,AK262:AK265)</f>
        <v>#VALUE!</v>
      </c>
      <c r="BP262" s="479" t="e" cm="1">
        <f t="array" ref="BP262">bdRateExtend($G262:$G267,R262:R267,$Z262:$Z267,AK262:AK267)</f>
        <v>#VALUE!</v>
      </c>
      <c r="BQ262" s="479" t="e" cm="1">
        <f t="array" ref="BQ262">bdRateExtend($G262:$G267,S262:S267,$Z262:$Z267,AL262:AL267)</f>
        <v>#VALUE!</v>
      </c>
      <c r="BR262" s="479" t="e" cm="1">
        <f t="array" ref="BR262">bdRateExtend($G262:$G267,T262:T267,$Z262:$Z267,AM262:AM267)</f>
        <v>#VALUE!</v>
      </c>
      <c r="BS262" s="479" t="e" cm="1">
        <f t="array" ref="BS262">bdRateExtend($G262:$G267,U262:U267,$Z262:$Z267,AN262:AN267)</f>
        <v>#VALUE!</v>
      </c>
      <c r="BT262" s="576" t="e">
        <f>(Summary!$C$103*BP262+Summary!$C$104*BQ262+Summary!$C$105*BR262)/Summary!$C$106</f>
        <v>#VALUE!</v>
      </c>
      <c r="BU262" s="462" cm="1">
        <f t="array" ref="BU262">testVMAFRange($G262:$G265,N262:N265,$Z262:$Z265,AG262:AG265)</f>
        <v>0</v>
      </c>
      <c r="BV262" s="464" cm="1">
        <f t="array" ref="BV262">testVMAFRange($G262:$G267,N262:N267,$Z262:$Z267,AG262:AG267)</f>
        <v>0</v>
      </c>
      <c r="BW262" s="462" cm="1">
        <f t="array" ref="BW262">testVMAFRange($G262:$G265,O262:O265,$Z262:$Z265,AH262:AH265)</f>
        <v>0</v>
      </c>
      <c r="BX262" s="464" cm="1">
        <f t="array" ref="BX262">testVMAFRange($G262:$G267,O262:O267,$Z262:$Z267,AH262:AH267)</f>
        <v>0</v>
      </c>
    </row>
    <row r="263" spans="1:76" ht="17" customHeight="1" x14ac:dyDescent="0.35">
      <c r="A263" s="516"/>
      <c r="B263" s="483"/>
      <c r="C263" s="520"/>
      <c r="D263" s="490"/>
      <c r="E263" s="493"/>
      <c r="F263" s="138">
        <v>23</v>
      </c>
      <c r="G263" s="139">
        <f>'Anchor-Still'!L261</f>
        <v>0</v>
      </c>
      <c r="H263" s="140">
        <f>'Anchor-Still'!M261</f>
        <v>0</v>
      </c>
      <c r="I263" s="140">
        <f>'Anchor-Still'!N261</f>
        <v>0</v>
      </c>
      <c r="J263" s="140">
        <f>'Anchor-Still'!O261</f>
        <v>0</v>
      </c>
      <c r="K263" s="140">
        <f>(Summary!$C$58*H263+Summary!$C$59*I263+Summary!$C$60*J263)/Summary!$C$61</f>
        <v>0</v>
      </c>
      <c r="L263" s="140">
        <f>'Anchor-Still'!P261</f>
        <v>0</v>
      </c>
      <c r="M263" s="140">
        <f>'Anchor-Still'!Q261</f>
        <v>0</v>
      </c>
      <c r="N263" s="140">
        <f>'Anchor-Still'!R261</f>
        <v>0</v>
      </c>
      <c r="O263" s="140">
        <f>'Anchor-Still'!S261</f>
        <v>0</v>
      </c>
      <c r="P263" s="140">
        <f>'Anchor-Still'!T261</f>
        <v>0</v>
      </c>
      <c r="Q263" s="140">
        <f>'Anchor-Still'!U261</f>
        <v>0</v>
      </c>
      <c r="R263" s="140">
        <f>'Anchor-Still'!V261</f>
        <v>0</v>
      </c>
      <c r="S263" s="140">
        <f>'Anchor-Still'!W261</f>
        <v>0</v>
      </c>
      <c r="T263" s="140">
        <f>'Anchor-Still'!X261</f>
        <v>0</v>
      </c>
      <c r="U263" s="140">
        <f>10*LOG10(1/((Summary!$C$75/10^(R263/10)+Summary!$C$76/10^(S263/10)+Summary!$C$77/10^(T263/10))/Summary!$C$78))</f>
        <v>0</v>
      </c>
      <c r="V263" s="140">
        <f>'Anchor-Still'!Y261</f>
        <v>0</v>
      </c>
      <c r="W263" s="140">
        <f>'Anchor-Still'!Z261</f>
        <v>0</v>
      </c>
      <c r="X263" s="141">
        <f t="shared" si="15"/>
        <v>0</v>
      </c>
      <c r="Y263" s="133"/>
      <c r="Z263" s="139">
        <f>'Test-Still'!L261</f>
        <v>0</v>
      </c>
      <c r="AA263" s="140">
        <f>'Test-Still'!M261</f>
        <v>0</v>
      </c>
      <c r="AB263" s="140">
        <f>'Test-Still'!N261</f>
        <v>0</v>
      </c>
      <c r="AC263" s="140">
        <f>'Test-Still'!O261</f>
        <v>0</v>
      </c>
      <c r="AD263" s="140">
        <f>(Summary!$C$58*AA263+Summary!$C$59*AB263+Summary!$C$60*AC263)/Summary!$C$61</f>
        <v>0</v>
      </c>
      <c r="AE263" s="140">
        <f>'Test-Still'!P261</f>
        <v>0</v>
      </c>
      <c r="AF263" s="140">
        <f>'Test-Still'!Q261</f>
        <v>0</v>
      </c>
      <c r="AG263" s="140">
        <f>'Test-Still'!R261</f>
        <v>0</v>
      </c>
      <c r="AH263" s="140">
        <f>'Test-Still'!S261</f>
        <v>0</v>
      </c>
      <c r="AI263" s="140">
        <f>'Test-Still'!T261</f>
        <v>0</v>
      </c>
      <c r="AJ263" s="140">
        <f>'Test-Still'!U261</f>
        <v>0</v>
      </c>
      <c r="AK263" s="140">
        <f>'Test-Still'!V261</f>
        <v>0</v>
      </c>
      <c r="AL263" s="140">
        <f>'Test-Still'!W261</f>
        <v>0</v>
      </c>
      <c r="AM263" s="140">
        <f>'Test-Still'!X261</f>
        <v>0</v>
      </c>
      <c r="AN263" s="140">
        <f>10*LOG10(1/((Summary!$C$75/10^(AK263/10)+Summary!$C$76/10^(AL263/10)+Summary!$C$77/10^(AM263/10))/Summary!$C$78))</f>
        <v>0</v>
      </c>
      <c r="AO263" s="140">
        <f>'Test-Still'!Y261</f>
        <v>0</v>
      </c>
      <c r="AP263" s="140">
        <f>'Test-Still'!Z261</f>
        <v>0</v>
      </c>
      <c r="AQ263" s="141">
        <f t="shared" si="16"/>
        <v>0</v>
      </c>
      <c r="AR263" s="139" t="e">
        <f t="shared" si="17"/>
        <v>#DIV/0!</v>
      </c>
      <c r="AS263" s="140" t="e">
        <f t="shared" si="18"/>
        <v>#DIV/0!</v>
      </c>
      <c r="AT263" s="136"/>
      <c r="AU263" s="136"/>
      <c r="AV263" s="467"/>
      <c r="AW263" s="468"/>
      <c r="AX263" s="480"/>
      <c r="AY263" s="480"/>
      <c r="AZ263" s="497"/>
      <c r="BA263" s="497"/>
      <c r="BB263" s="480"/>
      <c r="BC263" s="468"/>
      <c r="BD263" s="476"/>
      <c r="BE263" s="468"/>
      <c r="BF263" s="476"/>
      <c r="BG263" s="469"/>
      <c r="BH263" s="476"/>
      <c r="BI263" s="469"/>
      <c r="BJ263" s="476"/>
      <c r="BK263" s="468"/>
      <c r="BL263" s="476"/>
      <c r="BM263" s="468"/>
      <c r="BN263" s="476"/>
      <c r="BO263" s="468"/>
      <c r="BP263" s="480"/>
      <c r="BQ263" s="480"/>
      <c r="BR263" s="480"/>
      <c r="BS263" s="480"/>
      <c r="BT263" s="476"/>
      <c r="BU263" s="463"/>
      <c r="BV263" s="465"/>
      <c r="BW263" s="463"/>
      <c r="BX263" s="465"/>
    </row>
    <row r="264" spans="1:76" ht="17" customHeight="1" x14ac:dyDescent="0.35">
      <c r="A264" s="516"/>
      <c r="B264" s="483"/>
      <c r="C264" s="520"/>
      <c r="D264" s="490"/>
      <c r="E264" s="493"/>
      <c r="F264" s="138">
        <v>31</v>
      </c>
      <c r="G264" s="139">
        <f>'Anchor-Still'!L262</f>
        <v>0</v>
      </c>
      <c r="H264" s="140">
        <f>'Anchor-Still'!M262</f>
        <v>0</v>
      </c>
      <c r="I264" s="140">
        <f>'Anchor-Still'!N262</f>
        <v>0</v>
      </c>
      <c r="J264" s="140">
        <f>'Anchor-Still'!O262</f>
        <v>0</v>
      </c>
      <c r="K264" s="140">
        <f>(Summary!$C$58*H264+Summary!$C$59*I264+Summary!$C$60*J264)/Summary!$C$61</f>
        <v>0</v>
      </c>
      <c r="L264" s="140">
        <f>'Anchor-Still'!P262</f>
        <v>0</v>
      </c>
      <c r="M264" s="140">
        <f>'Anchor-Still'!Q262</f>
        <v>0</v>
      </c>
      <c r="N264" s="140">
        <f>'Anchor-Still'!R262</f>
        <v>0</v>
      </c>
      <c r="O264" s="140">
        <f>'Anchor-Still'!S262</f>
        <v>0</v>
      </c>
      <c r="P264" s="140">
        <f>'Anchor-Still'!T262</f>
        <v>0</v>
      </c>
      <c r="Q264" s="140">
        <f>'Anchor-Still'!U262</f>
        <v>0</v>
      </c>
      <c r="R264" s="140">
        <f>'Anchor-Still'!V262</f>
        <v>0</v>
      </c>
      <c r="S264" s="140">
        <f>'Anchor-Still'!W262</f>
        <v>0</v>
      </c>
      <c r="T264" s="140">
        <f>'Anchor-Still'!X262</f>
        <v>0</v>
      </c>
      <c r="U264" s="140">
        <f>10*LOG10(1/((Summary!$C$75/10^(R264/10)+Summary!$C$76/10^(S264/10)+Summary!$C$77/10^(T264/10))/Summary!$C$78))</f>
        <v>0</v>
      </c>
      <c r="V264" s="140">
        <f>'Anchor-Still'!Y262</f>
        <v>0</v>
      </c>
      <c r="W264" s="140">
        <f>'Anchor-Still'!Z262</f>
        <v>0</v>
      </c>
      <c r="X264" s="141">
        <f t="shared" si="15"/>
        <v>0</v>
      </c>
      <c r="Y264" s="133"/>
      <c r="Z264" s="139">
        <f>'Test-Still'!L262</f>
        <v>0</v>
      </c>
      <c r="AA264" s="140">
        <f>'Test-Still'!M262</f>
        <v>0</v>
      </c>
      <c r="AB264" s="140">
        <f>'Test-Still'!N262</f>
        <v>0</v>
      </c>
      <c r="AC264" s="140">
        <f>'Test-Still'!O262</f>
        <v>0</v>
      </c>
      <c r="AD264" s="140">
        <f>(Summary!$C$58*AA264+Summary!$C$59*AB264+Summary!$C$60*AC264)/Summary!$C$61</f>
        <v>0</v>
      </c>
      <c r="AE264" s="140">
        <f>'Test-Still'!P262</f>
        <v>0</v>
      </c>
      <c r="AF264" s="140">
        <f>'Test-Still'!Q262</f>
        <v>0</v>
      </c>
      <c r="AG264" s="140">
        <f>'Test-Still'!R262</f>
        <v>0</v>
      </c>
      <c r="AH264" s="140">
        <f>'Test-Still'!S262</f>
        <v>0</v>
      </c>
      <c r="AI264" s="140">
        <f>'Test-Still'!T262</f>
        <v>0</v>
      </c>
      <c r="AJ264" s="140">
        <f>'Test-Still'!U262</f>
        <v>0</v>
      </c>
      <c r="AK264" s="140">
        <f>'Test-Still'!V262</f>
        <v>0</v>
      </c>
      <c r="AL264" s="140">
        <f>'Test-Still'!W262</f>
        <v>0</v>
      </c>
      <c r="AM264" s="140">
        <f>'Test-Still'!X262</f>
        <v>0</v>
      </c>
      <c r="AN264" s="140">
        <f>10*LOG10(1/((Summary!$C$75/10^(AK264/10)+Summary!$C$76/10^(AL264/10)+Summary!$C$77/10^(AM264/10))/Summary!$C$78))</f>
        <v>0</v>
      </c>
      <c r="AO264" s="140">
        <f>'Test-Still'!Y262</f>
        <v>0</v>
      </c>
      <c r="AP264" s="140">
        <f>'Test-Still'!Z262</f>
        <v>0</v>
      </c>
      <c r="AQ264" s="141">
        <f t="shared" si="16"/>
        <v>0</v>
      </c>
      <c r="AR264" s="139" t="e">
        <f t="shared" si="17"/>
        <v>#DIV/0!</v>
      </c>
      <c r="AS264" s="140" t="e">
        <f t="shared" si="18"/>
        <v>#DIV/0!</v>
      </c>
      <c r="AT264" s="136"/>
      <c r="AU264" s="136"/>
      <c r="AV264" s="467" t="s">
        <v>122</v>
      </c>
      <c r="AW264" s="468" t="e" cm="1">
        <f t="array" ref="AW264">bdRateExtend($G263:$G266,H263:H266,$Z263:$Z266,AA263:AA266)</f>
        <v>#VALUE!</v>
      </c>
      <c r="AX264" s="480"/>
      <c r="AY264" s="480"/>
      <c r="AZ264" s="497"/>
      <c r="BA264" s="497"/>
      <c r="BB264" s="480"/>
      <c r="BC264" s="468" t="e" cm="1">
        <f t="array" ref="BC264">bdRateExtend($G263:$G266,L263:L266,$Z263:$Z266,AE263:AE266)</f>
        <v>#VALUE!</v>
      </c>
      <c r="BD264" s="476"/>
      <c r="BE264" s="468" t="e" cm="1">
        <f t="array" ref="BE264">bdRateExtend($G263:$G266,M263:M266,$Z263:$Z266,AF263:AF266)</f>
        <v>#VALUE!</v>
      </c>
      <c r="BF264" s="476"/>
      <c r="BG264" s="469" t="e" cm="1">
        <f t="array" ref="BG264">bdRateExtend($G263:$G266,N263:N266,$Z263:$Z266,AG263:AG266,"None", FALSE,1)</f>
        <v>#VALUE!</v>
      </c>
      <c r="BH264" s="476"/>
      <c r="BI264" s="469" t="e" cm="1">
        <f t="array" ref="BI264">bdRateExtend($G263:$G266,O263:O266,$Z263:$Z266,AH263:AH266,"None", FALSE,1)</f>
        <v>#VALUE!</v>
      </c>
      <c r="BJ264" s="476"/>
      <c r="BK264" s="468" t="e" cm="1">
        <f t="array" ref="BK264">bdRateExtend($G263:$G266,P263:P266,$Z263:$Z266,AI263:AI266)</f>
        <v>#VALUE!</v>
      </c>
      <c r="BL264" s="476"/>
      <c r="BM264" s="468" t="e" cm="1">
        <f t="array" ref="BM264">bdRateExtend($G263:$G266,Q263:Q266,$Z263:$Z266,AJ263:AJ266)</f>
        <v>#VALUE!</v>
      </c>
      <c r="BN264" s="476"/>
      <c r="BO264" s="468" t="e" cm="1">
        <f t="array" ref="BO264">bdRateExtend($G263:$G266,R263:R266,$Z263:$Z266,AK263:AK266)</f>
        <v>#VALUE!</v>
      </c>
      <c r="BP264" s="480"/>
      <c r="BQ264" s="480"/>
      <c r="BR264" s="480"/>
      <c r="BS264" s="480"/>
      <c r="BT264" s="476"/>
      <c r="BU264" s="463" cm="1">
        <f t="array" ref="BU264">testVMAFRange($G263:$G266,N263:N266,$Z263:$Z266,AG263:AG266)</f>
        <v>0</v>
      </c>
      <c r="BV264" s="465"/>
      <c r="BW264" s="463" cm="1">
        <f t="array" ref="BW264">testVMAFRange($G263:$G266,O263:O266,$Z263:$Z266,AH263:AH266)</f>
        <v>0</v>
      </c>
      <c r="BX264" s="465"/>
    </row>
    <row r="265" spans="1:76" ht="17" customHeight="1" x14ac:dyDescent="0.35">
      <c r="A265" s="516"/>
      <c r="B265" s="483"/>
      <c r="C265" s="520"/>
      <c r="D265" s="490"/>
      <c r="E265" s="493"/>
      <c r="F265" s="138">
        <v>39</v>
      </c>
      <c r="G265" s="139">
        <f>'Anchor-Still'!L263</f>
        <v>0</v>
      </c>
      <c r="H265" s="140">
        <f>'Anchor-Still'!M263</f>
        <v>0</v>
      </c>
      <c r="I265" s="140">
        <f>'Anchor-Still'!N263</f>
        <v>0</v>
      </c>
      <c r="J265" s="140">
        <f>'Anchor-Still'!O263</f>
        <v>0</v>
      </c>
      <c r="K265" s="140">
        <f>(Summary!$C$58*H265+Summary!$C$59*I265+Summary!$C$60*J265)/Summary!$C$61</f>
        <v>0</v>
      </c>
      <c r="L265" s="140">
        <f>'Anchor-Still'!P263</f>
        <v>0</v>
      </c>
      <c r="M265" s="140">
        <f>'Anchor-Still'!Q263</f>
        <v>0</v>
      </c>
      <c r="N265" s="140">
        <f>'Anchor-Still'!R263</f>
        <v>0</v>
      </c>
      <c r="O265" s="140">
        <f>'Anchor-Still'!S263</f>
        <v>0</v>
      </c>
      <c r="P265" s="140">
        <f>'Anchor-Still'!T263</f>
        <v>0</v>
      </c>
      <c r="Q265" s="140">
        <f>'Anchor-Still'!U263</f>
        <v>0</v>
      </c>
      <c r="R265" s="140">
        <f>'Anchor-Still'!V263</f>
        <v>0</v>
      </c>
      <c r="S265" s="140">
        <f>'Anchor-Still'!W263</f>
        <v>0</v>
      </c>
      <c r="T265" s="140">
        <f>'Anchor-Still'!X263</f>
        <v>0</v>
      </c>
      <c r="U265" s="140">
        <f>10*LOG10(1/((Summary!$C$75/10^(R265/10)+Summary!$C$76/10^(S265/10)+Summary!$C$77/10^(T265/10))/Summary!$C$78))</f>
        <v>0</v>
      </c>
      <c r="V265" s="140">
        <f>'Anchor-Still'!Y263</f>
        <v>0</v>
      </c>
      <c r="W265" s="140">
        <f>'Anchor-Still'!Z263</f>
        <v>0</v>
      </c>
      <c r="X265" s="141">
        <f t="shared" si="15"/>
        <v>0</v>
      </c>
      <c r="Y265" s="133"/>
      <c r="Z265" s="139">
        <f>'Test-Still'!L263</f>
        <v>0</v>
      </c>
      <c r="AA265" s="140">
        <f>'Test-Still'!M263</f>
        <v>0</v>
      </c>
      <c r="AB265" s="140">
        <f>'Test-Still'!N263</f>
        <v>0</v>
      </c>
      <c r="AC265" s="140">
        <f>'Test-Still'!O263</f>
        <v>0</v>
      </c>
      <c r="AD265" s="140">
        <f>(Summary!$C$58*AA265+Summary!$C$59*AB265+Summary!$C$60*AC265)/Summary!$C$61</f>
        <v>0</v>
      </c>
      <c r="AE265" s="140">
        <f>'Test-Still'!P263</f>
        <v>0</v>
      </c>
      <c r="AF265" s="140">
        <f>'Test-Still'!Q263</f>
        <v>0</v>
      </c>
      <c r="AG265" s="140">
        <f>'Test-Still'!R263</f>
        <v>0</v>
      </c>
      <c r="AH265" s="140">
        <f>'Test-Still'!S263</f>
        <v>0</v>
      </c>
      <c r="AI265" s="140">
        <f>'Test-Still'!T263</f>
        <v>0</v>
      </c>
      <c r="AJ265" s="140">
        <f>'Test-Still'!U263</f>
        <v>0</v>
      </c>
      <c r="AK265" s="140">
        <f>'Test-Still'!V263</f>
        <v>0</v>
      </c>
      <c r="AL265" s="140">
        <f>'Test-Still'!W263</f>
        <v>0</v>
      </c>
      <c r="AM265" s="140">
        <f>'Test-Still'!X263</f>
        <v>0</v>
      </c>
      <c r="AN265" s="140">
        <f>10*LOG10(1/((Summary!$C$75/10^(AK265/10)+Summary!$C$76/10^(AL265/10)+Summary!$C$77/10^(AM265/10))/Summary!$C$78))</f>
        <v>0</v>
      </c>
      <c r="AO265" s="140">
        <f>'Test-Still'!Y263</f>
        <v>0</v>
      </c>
      <c r="AP265" s="140">
        <f>'Test-Still'!Z263</f>
        <v>0</v>
      </c>
      <c r="AQ265" s="141">
        <f t="shared" si="16"/>
        <v>0</v>
      </c>
      <c r="AR265" s="139" t="e">
        <f t="shared" si="17"/>
        <v>#DIV/0!</v>
      </c>
      <c r="AS265" s="140" t="e">
        <f t="shared" si="18"/>
        <v>#DIV/0!</v>
      </c>
      <c r="AT265" s="136"/>
      <c r="AU265" s="136"/>
      <c r="AV265" s="467"/>
      <c r="AW265" s="468"/>
      <c r="AX265" s="480"/>
      <c r="AY265" s="480"/>
      <c r="AZ265" s="497"/>
      <c r="BA265" s="497"/>
      <c r="BB265" s="480"/>
      <c r="BC265" s="468"/>
      <c r="BD265" s="476"/>
      <c r="BE265" s="468"/>
      <c r="BF265" s="476"/>
      <c r="BG265" s="469"/>
      <c r="BH265" s="476"/>
      <c r="BI265" s="469"/>
      <c r="BJ265" s="476"/>
      <c r="BK265" s="468"/>
      <c r="BL265" s="476"/>
      <c r="BM265" s="468"/>
      <c r="BN265" s="476"/>
      <c r="BO265" s="468"/>
      <c r="BP265" s="480"/>
      <c r="BQ265" s="480"/>
      <c r="BR265" s="480"/>
      <c r="BS265" s="480"/>
      <c r="BT265" s="476"/>
      <c r="BU265" s="463"/>
      <c r="BV265" s="465"/>
      <c r="BW265" s="463"/>
      <c r="BX265" s="465"/>
    </row>
    <row r="266" spans="1:76" ht="17" customHeight="1" x14ac:dyDescent="0.35">
      <c r="A266" s="516"/>
      <c r="B266" s="483"/>
      <c r="C266" s="520"/>
      <c r="D266" s="490"/>
      <c r="E266" s="493"/>
      <c r="F266" s="138">
        <v>47</v>
      </c>
      <c r="G266" s="139">
        <f>'Anchor-Still'!L264</f>
        <v>0</v>
      </c>
      <c r="H266" s="140">
        <f>'Anchor-Still'!M264</f>
        <v>0</v>
      </c>
      <c r="I266" s="140">
        <f>'Anchor-Still'!N264</f>
        <v>0</v>
      </c>
      <c r="J266" s="140">
        <f>'Anchor-Still'!O264</f>
        <v>0</v>
      </c>
      <c r="K266" s="140">
        <f>(Summary!$C$58*H266+Summary!$C$59*I266+Summary!$C$60*J266)/Summary!$C$61</f>
        <v>0</v>
      </c>
      <c r="L266" s="140">
        <f>'Anchor-Still'!P264</f>
        <v>0</v>
      </c>
      <c r="M266" s="140">
        <f>'Anchor-Still'!Q264</f>
        <v>0</v>
      </c>
      <c r="N266" s="140">
        <f>'Anchor-Still'!R264</f>
        <v>0</v>
      </c>
      <c r="O266" s="140">
        <f>'Anchor-Still'!S264</f>
        <v>0</v>
      </c>
      <c r="P266" s="140">
        <f>'Anchor-Still'!T264</f>
        <v>0</v>
      </c>
      <c r="Q266" s="140">
        <f>'Anchor-Still'!U264</f>
        <v>0</v>
      </c>
      <c r="R266" s="140">
        <f>'Anchor-Still'!V264</f>
        <v>0</v>
      </c>
      <c r="S266" s="140">
        <f>'Anchor-Still'!W264</f>
        <v>0</v>
      </c>
      <c r="T266" s="140">
        <f>'Anchor-Still'!X264</f>
        <v>0</v>
      </c>
      <c r="U266" s="140">
        <f>10*LOG10(1/((Summary!$C$75/10^(R266/10)+Summary!$C$76/10^(S266/10)+Summary!$C$77/10^(T266/10))/Summary!$C$78))</f>
        <v>0</v>
      </c>
      <c r="V266" s="140">
        <f>'Anchor-Still'!Y264</f>
        <v>0</v>
      </c>
      <c r="W266" s="140">
        <f>'Anchor-Still'!Z264</f>
        <v>0</v>
      </c>
      <c r="X266" s="141">
        <f t="shared" ref="X266:X329" si="19">V266/3600</f>
        <v>0</v>
      </c>
      <c r="Y266" s="133"/>
      <c r="Z266" s="139">
        <f>'Test-Still'!L264</f>
        <v>0</v>
      </c>
      <c r="AA266" s="140">
        <f>'Test-Still'!M264</f>
        <v>0</v>
      </c>
      <c r="AB266" s="140">
        <f>'Test-Still'!N264</f>
        <v>0</v>
      </c>
      <c r="AC266" s="140">
        <f>'Test-Still'!O264</f>
        <v>0</v>
      </c>
      <c r="AD266" s="140">
        <f>(Summary!$C$58*AA266+Summary!$C$59*AB266+Summary!$C$60*AC266)/Summary!$C$61</f>
        <v>0</v>
      </c>
      <c r="AE266" s="140">
        <f>'Test-Still'!P264</f>
        <v>0</v>
      </c>
      <c r="AF266" s="140">
        <f>'Test-Still'!Q264</f>
        <v>0</v>
      </c>
      <c r="AG266" s="140">
        <f>'Test-Still'!R264</f>
        <v>0</v>
      </c>
      <c r="AH266" s="140">
        <f>'Test-Still'!S264</f>
        <v>0</v>
      </c>
      <c r="AI266" s="140">
        <f>'Test-Still'!T264</f>
        <v>0</v>
      </c>
      <c r="AJ266" s="140">
        <f>'Test-Still'!U264</f>
        <v>0</v>
      </c>
      <c r="AK266" s="140">
        <f>'Test-Still'!V264</f>
        <v>0</v>
      </c>
      <c r="AL266" s="140">
        <f>'Test-Still'!W264</f>
        <v>0</v>
      </c>
      <c r="AM266" s="140">
        <f>'Test-Still'!X264</f>
        <v>0</v>
      </c>
      <c r="AN266" s="140">
        <f>10*LOG10(1/((Summary!$C$75/10^(AK266/10)+Summary!$C$76/10^(AL266/10)+Summary!$C$77/10^(AM266/10))/Summary!$C$78))</f>
        <v>0</v>
      </c>
      <c r="AO266" s="140">
        <f>'Test-Still'!Y264</f>
        <v>0</v>
      </c>
      <c r="AP266" s="140">
        <f>'Test-Still'!Z264</f>
        <v>0</v>
      </c>
      <c r="AQ266" s="141">
        <f t="shared" ref="AQ266:AQ329" si="20">AO266/3600</f>
        <v>0</v>
      </c>
      <c r="AR266" s="139" t="e">
        <f t="shared" ref="AR266:AR329" si="21">AO266/V266</f>
        <v>#DIV/0!</v>
      </c>
      <c r="AS266" s="140" t="e">
        <f t="shared" ref="AS266:AS329" si="22">AP266/W266</f>
        <v>#DIV/0!</v>
      </c>
      <c r="AT266" s="136"/>
      <c r="AU266" s="136"/>
      <c r="AV266" s="467" t="s">
        <v>123</v>
      </c>
      <c r="AW266" s="468" t="e" cm="1">
        <f t="array" ref="AW266">bdRateExtend($G264:$G267,H264:H267,$Z264:$Z267,AA264:AA267)</f>
        <v>#VALUE!</v>
      </c>
      <c r="AX266" s="480"/>
      <c r="AY266" s="480"/>
      <c r="AZ266" s="497"/>
      <c r="BA266" s="497"/>
      <c r="BB266" s="480"/>
      <c r="BC266" s="468" t="e" cm="1">
        <f t="array" ref="BC266">bdRateExtend($G264:$G267,L264:L267,$Z264:$Z267,AE264:AE267)</f>
        <v>#VALUE!</v>
      </c>
      <c r="BD266" s="476"/>
      <c r="BE266" s="468" t="e" cm="1">
        <f t="array" ref="BE266">bdRateExtend($G264:$G267,M264:M267,$Z264:$Z267,AF264:AF267)</f>
        <v>#VALUE!</v>
      </c>
      <c r="BF266" s="476"/>
      <c r="BG266" s="469" t="e" cm="1">
        <f t="array" ref="BG266">bdRateExtend($G264:$G267,N264:N267,$Z264:$Z267,AG264:AG267,"None", FALSE,1)</f>
        <v>#VALUE!</v>
      </c>
      <c r="BH266" s="476"/>
      <c r="BI266" s="469" t="e" cm="1">
        <f t="array" ref="BI266">bdRateExtend($G264:$G267,O264:O267,$Z264:$Z267,AH264:AH267,"None", FALSE,1)</f>
        <v>#VALUE!</v>
      </c>
      <c r="BJ266" s="476"/>
      <c r="BK266" s="468" t="e" cm="1">
        <f t="array" ref="BK266">bdRateExtend($G264:$G267,P264:P267,$Z264:$Z267,AI264:AI267)</f>
        <v>#VALUE!</v>
      </c>
      <c r="BL266" s="476"/>
      <c r="BM266" s="468" t="e" cm="1">
        <f t="array" ref="BM266">bdRateExtend($G264:$G267,Q264:Q267,$Z264:$Z267,AJ264:AJ267)</f>
        <v>#VALUE!</v>
      </c>
      <c r="BN266" s="476"/>
      <c r="BO266" s="468" t="e" cm="1">
        <f t="array" ref="BO266">bdRateExtend($G264:$G267,R264:R267,$Z264:$Z267,AK264:AK267)</f>
        <v>#VALUE!</v>
      </c>
      <c r="BP266" s="480"/>
      <c r="BQ266" s="480"/>
      <c r="BR266" s="480"/>
      <c r="BS266" s="480"/>
      <c r="BT266" s="476"/>
      <c r="BU266" s="463" cm="1">
        <f t="array" ref="BU266">testVMAFRange($G264:$G267,N264:N267,$Z264:$Z267,AG264:AG267)</f>
        <v>0</v>
      </c>
      <c r="BV266" s="465"/>
      <c r="BW266" s="463" cm="1">
        <f t="array" ref="BW266">testVMAFRange($G264:$G267,O264:O267,$Z264:$Z267,AH264:AH267)</f>
        <v>0</v>
      </c>
      <c r="BX266" s="465"/>
    </row>
    <row r="267" spans="1:76" ht="17" customHeight="1" thickBot="1" x14ac:dyDescent="0.4">
      <c r="A267" s="516"/>
      <c r="B267" s="518"/>
      <c r="C267" s="521"/>
      <c r="D267" s="522"/>
      <c r="E267" s="523"/>
      <c r="F267" s="144">
        <v>55</v>
      </c>
      <c r="G267" s="145">
        <f>'Anchor-Still'!L265</f>
        <v>0</v>
      </c>
      <c r="H267" s="146">
        <f>'Anchor-Still'!M265</f>
        <v>0</v>
      </c>
      <c r="I267" s="146">
        <f>'Anchor-Still'!N265</f>
        <v>0</v>
      </c>
      <c r="J267" s="146">
        <f>'Anchor-Still'!O265</f>
        <v>0</v>
      </c>
      <c r="K267" s="146">
        <f>(Summary!$C$58*H267+Summary!$C$59*I267+Summary!$C$60*J267)/Summary!$C$61</f>
        <v>0</v>
      </c>
      <c r="L267" s="146">
        <f>'Anchor-Still'!P265</f>
        <v>0</v>
      </c>
      <c r="M267" s="146">
        <f>'Anchor-Still'!Q265</f>
        <v>0</v>
      </c>
      <c r="N267" s="146">
        <f>'Anchor-Still'!R265</f>
        <v>0</v>
      </c>
      <c r="O267" s="146">
        <f>'Anchor-Still'!S265</f>
        <v>0</v>
      </c>
      <c r="P267" s="146">
        <f>'Anchor-Still'!T265</f>
        <v>0</v>
      </c>
      <c r="Q267" s="146">
        <f>'Anchor-Still'!U265</f>
        <v>0</v>
      </c>
      <c r="R267" s="146">
        <f>'Anchor-Still'!V265</f>
        <v>0</v>
      </c>
      <c r="S267" s="146">
        <f>'Anchor-Still'!W265</f>
        <v>0</v>
      </c>
      <c r="T267" s="146">
        <f>'Anchor-Still'!X265</f>
        <v>0</v>
      </c>
      <c r="U267" s="146">
        <f>10*LOG10(1/((Summary!$C$75/10^(R267/10)+Summary!$C$76/10^(S267/10)+Summary!$C$77/10^(T267/10))/Summary!$C$78))</f>
        <v>0</v>
      </c>
      <c r="V267" s="146">
        <f>'Anchor-Still'!Y265</f>
        <v>0</v>
      </c>
      <c r="W267" s="146">
        <f>'Anchor-Still'!Z265</f>
        <v>0</v>
      </c>
      <c r="X267" s="147">
        <f t="shared" si="19"/>
        <v>0</v>
      </c>
      <c r="Y267" s="133"/>
      <c r="Z267" s="145">
        <f>'Test-Still'!L265</f>
        <v>0</v>
      </c>
      <c r="AA267" s="146">
        <f>'Test-Still'!M265</f>
        <v>0</v>
      </c>
      <c r="AB267" s="146">
        <f>'Test-Still'!N265</f>
        <v>0</v>
      </c>
      <c r="AC267" s="146">
        <f>'Test-Still'!O265</f>
        <v>0</v>
      </c>
      <c r="AD267" s="146">
        <f>(Summary!$C$58*AA267+Summary!$C$59*AB267+Summary!$C$60*AC267)/Summary!$C$61</f>
        <v>0</v>
      </c>
      <c r="AE267" s="146">
        <f>'Test-Still'!P265</f>
        <v>0</v>
      </c>
      <c r="AF267" s="146">
        <f>'Test-Still'!Q265</f>
        <v>0</v>
      </c>
      <c r="AG267" s="146">
        <f>'Test-Still'!R265</f>
        <v>0</v>
      </c>
      <c r="AH267" s="146">
        <f>'Test-Still'!S265</f>
        <v>0</v>
      </c>
      <c r="AI267" s="146">
        <f>'Test-Still'!T265</f>
        <v>0</v>
      </c>
      <c r="AJ267" s="146">
        <f>'Test-Still'!U265</f>
        <v>0</v>
      </c>
      <c r="AK267" s="146">
        <f>'Test-Still'!V265</f>
        <v>0</v>
      </c>
      <c r="AL267" s="146">
        <f>'Test-Still'!W265</f>
        <v>0</v>
      </c>
      <c r="AM267" s="146">
        <f>'Test-Still'!X265</f>
        <v>0</v>
      </c>
      <c r="AN267" s="146">
        <f>10*LOG10(1/((Summary!$C$75/10^(AK267/10)+Summary!$C$76/10^(AL267/10)+Summary!$C$77/10^(AM267/10))/Summary!$C$78))</f>
        <v>0</v>
      </c>
      <c r="AO267" s="146">
        <f>'Test-Still'!Y265</f>
        <v>0</v>
      </c>
      <c r="AP267" s="146">
        <f>'Test-Still'!Z265</f>
        <v>0</v>
      </c>
      <c r="AQ267" s="147">
        <f t="shared" si="20"/>
        <v>0</v>
      </c>
      <c r="AR267" s="145" t="e">
        <f t="shared" si="21"/>
        <v>#DIV/0!</v>
      </c>
      <c r="AS267" s="146" t="e">
        <f t="shared" si="22"/>
        <v>#DIV/0!</v>
      </c>
      <c r="AT267" s="136"/>
      <c r="AU267" s="136"/>
      <c r="AV267" s="470"/>
      <c r="AW267" s="471"/>
      <c r="AX267" s="481"/>
      <c r="AY267" s="481"/>
      <c r="AZ267" s="498"/>
      <c r="BA267" s="498"/>
      <c r="BB267" s="481"/>
      <c r="BC267" s="471"/>
      <c r="BD267" s="477"/>
      <c r="BE267" s="471"/>
      <c r="BF267" s="477"/>
      <c r="BG267" s="472"/>
      <c r="BH267" s="477"/>
      <c r="BI267" s="472"/>
      <c r="BJ267" s="477"/>
      <c r="BK267" s="471"/>
      <c r="BL267" s="477"/>
      <c r="BM267" s="471"/>
      <c r="BN267" s="477"/>
      <c r="BO267" s="471"/>
      <c r="BP267" s="481"/>
      <c r="BQ267" s="481"/>
      <c r="BR267" s="481"/>
      <c r="BS267" s="481"/>
      <c r="BT267" s="477"/>
      <c r="BU267" s="473"/>
      <c r="BV267" s="466"/>
      <c r="BW267" s="473"/>
      <c r="BX267" s="466"/>
    </row>
    <row r="268" spans="1:76" ht="17" customHeight="1" x14ac:dyDescent="0.35">
      <c r="A268" s="516"/>
      <c r="B268" s="482" t="s">
        <v>243</v>
      </c>
      <c r="C268" s="519" t="s">
        <v>205</v>
      </c>
      <c r="D268" s="489"/>
      <c r="E268" s="492">
        <v>8</v>
      </c>
      <c r="F268" s="129">
        <v>15</v>
      </c>
      <c r="G268" s="130">
        <f>'Anchor-Still'!L266</f>
        <v>0</v>
      </c>
      <c r="H268" s="131">
        <f>'Anchor-Still'!M266</f>
        <v>0</v>
      </c>
      <c r="I268" s="131">
        <f>'Anchor-Still'!N266</f>
        <v>0</v>
      </c>
      <c r="J268" s="131">
        <f>'Anchor-Still'!O266</f>
        <v>0</v>
      </c>
      <c r="K268" s="131">
        <f>(Summary!$C$58*H268+Summary!$C$59*I268+Summary!$C$60*J268)/Summary!$C$61</f>
        <v>0</v>
      </c>
      <c r="L268" s="131">
        <f>'Anchor-Still'!P266</f>
        <v>0</v>
      </c>
      <c r="M268" s="131">
        <f>'Anchor-Still'!Q266</f>
        <v>0</v>
      </c>
      <c r="N268" s="131">
        <f>'Anchor-Still'!R266</f>
        <v>0</v>
      </c>
      <c r="O268" s="131">
        <f>'Anchor-Still'!S266</f>
        <v>0</v>
      </c>
      <c r="P268" s="131">
        <f>'Anchor-Still'!T266</f>
        <v>0</v>
      </c>
      <c r="Q268" s="131">
        <f>'Anchor-Still'!U266</f>
        <v>0</v>
      </c>
      <c r="R268" s="131">
        <f>'Anchor-Still'!V266</f>
        <v>0</v>
      </c>
      <c r="S268" s="131">
        <f>'Anchor-Still'!W266</f>
        <v>0</v>
      </c>
      <c r="T268" s="131">
        <f>'Anchor-Still'!X266</f>
        <v>0</v>
      </c>
      <c r="U268" s="131">
        <f>10*LOG10(1/((Summary!$C$75/10^(R268/10)+Summary!$C$76/10^(S268/10)+Summary!$C$77/10^(T268/10))/Summary!$C$78))</f>
        <v>0</v>
      </c>
      <c r="V268" s="131">
        <f>'Anchor-Still'!Y266</f>
        <v>0</v>
      </c>
      <c r="W268" s="131">
        <f>'Anchor-Still'!Z266</f>
        <v>0</v>
      </c>
      <c r="X268" s="132">
        <f t="shared" si="19"/>
        <v>0</v>
      </c>
      <c r="Y268" s="133"/>
      <c r="Z268" s="130">
        <f>'Test-Still'!L266</f>
        <v>0</v>
      </c>
      <c r="AA268" s="131">
        <f>'Test-Still'!M266</f>
        <v>0</v>
      </c>
      <c r="AB268" s="131">
        <f>'Test-Still'!N266</f>
        <v>0</v>
      </c>
      <c r="AC268" s="131">
        <f>'Test-Still'!O266</f>
        <v>0</v>
      </c>
      <c r="AD268" s="131">
        <f>(Summary!$C$58*AA268+Summary!$C$59*AB268+Summary!$C$60*AC268)/Summary!$C$61</f>
        <v>0</v>
      </c>
      <c r="AE268" s="131">
        <f>'Test-Still'!P266</f>
        <v>0</v>
      </c>
      <c r="AF268" s="131">
        <f>'Test-Still'!Q266</f>
        <v>0</v>
      </c>
      <c r="AG268" s="131">
        <f>'Test-Still'!R266</f>
        <v>0</v>
      </c>
      <c r="AH268" s="131">
        <f>'Test-Still'!S266</f>
        <v>0</v>
      </c>
      <c r="AI268" s="131">
        <f>'Test-Still'!T266</f>
        <v>0</v>
      </c>
      <c r="AJ268" s="131">
        <f>'Test-Still'!U266</f>
        <v>0</v>
      </c>
      <c r="AK268" s="131">
        <f>'Test-Still'!V266</f>
        <v>0</v>
      </c>
      <c r="AL268" s="131">
        <f>'Test-Still'!W266</f>
        <v>0</v>
      </c>
      <c r="AM268" s="131">
        <f>'Test-Still'!X266</f>
        <v>0</v>
      </c>
      <c r="AN268" s="131">
        <f>10*LOG10(1/((Summary!$C$75/10^(AK268/10)+Summary!$C$76/10^(AL268/10)+Summary!$C$77/10^(AM268/10))/Summary!$C$78))</f>
        <v>0</v>
      </c>
      <c r="AO268" s="131">
        <f>'Test-Still'!Y266</f>
        <v>0</v>
      </c>
      <c r="AP268" s="131">
        <f>'Test-Still'!Z266</f>
        <v>0</v>
      </c>
      <c r="AQ268" s="132">
        <f t="shared" si="20"/>
        <v>0</v>
      </c>
      <c r="AR268" s="130" t="e">
        <f t="shared" si="21"/>
        <v>#DIV/0!</v>
      </c>
      <c r="AS268" s="131" t="e">
        <f t="shared" si="22"/>
        <v>#DIV/0!</v>
      </c>
      <c r="AT268" s="136"/>
      <c r="AU268" s="136"/>
      <c r="AV268" s="495" t="s">
        <v>121</v>
      </c>
      <c r="AW268" s="478" t="e" cm="1">
        <f t="array" ref="AW268">bdRateExtend($G268:$G271,H268:H271,$Z268:$Z271,AA268:AA271)</f>
        <v>#VALUE!</v>
      </c>
      <c r="AX268" s="479" t="e" cm="1">
        <f t="array" ref="AX268">bdRateExtend($G268:$G273,H268:H273,$Z268:$Z273,AA268:AA273)</f>
        <v>#VALUE!</v>
      </c>
      <c r="AY268" s="479" t="e" cm="1">
        <f t="array" ref="AY268">bdRateExtend($G268:$G273,I268:I273,$Z268:$Z273,AB268:AB273)</f>
        <v>#VALUE!</v>
      </c>
      <c r="AZ268" s="496" t="e" cm="1">
        <f t="array" ref="AZ268">bdRateExtend($G268:$G273,J268:J273,$Z268:$Z273,AC268:AC273)</f>
        <v>#VALUE!</v>
      </c>
      <c r="BA268" s="496" t="e" cm="1">
        <f t="array" ref="BA268">bdRateExtend($G268:$G273,K268:K273,$Z268:$Z273,AD268:AD273)</f>
        <v>#VALUE!</v>
      </c>
      <c r="BB268" s="479" t="e">
        <f>(Summary!$C$89*AX268+Summary!$C$90*AY268+Summary!$C$91*AZ268)/Summary!$C$92</f>
        <v>#VALUE!</v>
      </c>
      <c r="BC268" s="478" t="e" cm="1">
        <f t="array" ref="BC268">bdRateExtend($G268:$G271,L268:L271,$Z268:$Z271,AE268:AE271)</f>
        <v>#VALUE!</v>
      </c>
      <c r="BD268" s="475" t="e" cm="1">
        <f t="array" ref="BD268">bdRateExtend($G268:$G273,L268:L273,$Z268:$Z273,AE268:AE273)</f>
        <v>#VALUE!</v>
      </c>
      <c r="BE268" s="478" t="e" cm="1">
        <f t="array" ref="BE268">bdRateExtend($G268:$G271,M268:M271,$Z268:$Z271,AF268:AF271)</f>
        <v>#VALUE!</v>
      </c>
      <c r="BF268" s="475" t="e" cm="1">
        <f t="array" ref="BF268">bdRateExtend($G268:$G273,M268:M273,$Z268:$Z273,AF268:AF273)</f>
        <v>#VALUE!</v>
      </c>
      <c r="BG268" s="474" t="e" cm="1">
        <f t="array" ref="BG268">bdRateExtend($G268:$G271,N268:N271,$Z268:$Z271,AG268:AG271,"None", FALSE,1)</f>
        <v>#VALUE!</v>
      </c>
      <c r="BH268" s="475" t="e" cm="1">
        <f t="array" ref="BH268">bdRateExtend($G268:$G273,N268:N273,$Z268:$Z273,AG268:AG273,"None", FALSE,1)</f>
        <v>#VALUE!</v>
      </c>
      <c r="BI268" s="474" t="e" cm="1">
        <f t="array" ref="BI268">bdRateExtend($G268:$G271,O268:O271,$Z268:$Z271,AH268:AH271,"None", FALSE,1)</f>
        <v>#VALUE!</v>
      </c>
      <c r="BJ268" s="475" t="e" cm="1">
        <f t="array" ref="BJ268">bdRateExtend($G268:$G273,O268:O273,$Z268:$Z273,AH268:AH273,"None", FALSE,1)</f>
        <v>#VALUE!</v>
      </c>
      <c r="BK268" s="478" t="e" cm="1">
        <f t="array" ref="BK268">bdRateExtend($G268:$G271,P268:P271,$Z268:$Z271,AI268:AI271)</f>
        <v>#VALUE!</v>
      </c>
      <c r="BL268" s="475" t="e" cm="1">
        <f t="array" ref="BL268">bdRateExtend($G268:$G273,P268:P273,$Z268:$Z273,AI268:AI273)</f>
        <v>#VALUE!</v>
      </c>
      <c r="BM268" s="478" t="e" cm="1">
        <f t="array" ref="BM268">bdRateExtend($G268:$G271,Q268:Q271,$Z268:$Z271,AJ268:AJ271)</f>
        <v>#VALUE!</v>
      </c>
      <c r="BN268" s="475" t="e" cm="1">
        <f t="array" ref="BN268">bdRateExtend($G268:$G273,Q268:Q273,$Z268:$Z273,AJ268:AJ273)</f>
        <v>#VALUE!</v>
      </c>
      <c r="BO268" s="478" t="e" cm="1">
        <f t="array" ref="BO268">bdRateExtend($G268:$G271,R268:R271,$Z268:$Z271,AK268:AK271)</f>
        <v>#VALUE!</v>
      </c>
      <c r="BP268" s="479" t="e" cm="1">
        <f t="array" ref="BP268">bdRateExtend($G268:$G273,R268:R273,$Z268:$Z273,AK268:AK273)</f>
        <v>#VALUE!</v>
      </c>
      <c r="BQ268" s="479" t="e" cm="1">
        <f t="array" ref="BQ268">bdRateExtend($G268:$G273,S268:S273,$Z268:$Z273,AL268:AL273)</f>
        <v>#VALUE!</v>
      </c>
      <c r="BR268" s="479" t="e" cm="1">
        <f t="array" ref="BR268">bdRateExtend($G268:$G273,T268:T273,$Z268:$Z273,AM268:AM273)</f>
        <v>#VALUE!</v>
      </c>
      <c r="BS268" s="479" t="e" cm="1">
        <f t="array" ref="BS268">bdRateExtend($G268:$G273,U268:U273,$Z268:$Z273,AN268:AN273)</f>
        <v>#VALUE!</v>
      </c>
      <c r="BT268" s="576" t="e">
        <f>(Summary!$C$103*BP268+Summary!$C$104*BQ268+Summary!$C$105*BR268)/Summary!$C$106</f>
        <v>#VALUE!</v>
      </c>
      <c r="BU268" s="462" cm="1">
        <f t="array" ref="BU268">testVMAFRange($G268:$G271,N268:N271,$Z268:$Z271,AG268:AG271)</f>
        <v>0</v>
      </c>
      <c r="BV268" s="464" cm="1">
        <f t="array" ref="BV268">testVMAFRange($G268:$G273,N268:N273,$Z268:$Z273,AG268:AG273)</f>
        <v>0</v>
      </c>
      <c r="BW268" s="462" cm="1">
        <f t="array" ref="BW268">testVMAFRange($G268:$G271,O268:O271,$Z268:$Z271,AH268:AH271)</f>
        <v>0</v>
      </c>
      <c r="BX268" s="464" cm="1">
        <f t="array" ref="BX268">testVMAFRange($G268:$G273,O268:O273,$Z268:$Z273,AH268:AH273)</f>
        <v>0</v>
      </c>
    </row>
    <row r="269" spans="1:76" ht="17" customHeight="1" x14ac:dyDescent="0.35">
      <c r="A269" s="516"/>
      <c r="B269" s="483"/>
      <c r="C269" s="520"/>
      <c r="D269" s="490"/>
      <c r="E269" s="493"/>
      <c r="F269" s="138">
        <v>23</v>
      </c>
      <c r="G269" s="139">
        <f>'Anchor-Still'!L267</f>
        <v>0</v>
      </c>
      <c r="H269" s="140">
        <f>'Anchor-Still'!M267</f>
        <v>0</v>
      </c>
      <c r="I269" s="140">
        <f>'Anchor-Still'!N267</f>
        <v>0</v>
      </c>
      <c r="J269" s="140">
        <f>'Anchor-Still'!O267</f>
        <v>0</v>
      </c>
      <c r="K269" s="140">
        <f>(Summary!$C$58*H269+Summary!$C$59*I269+Summary!$C$60*J269)/Summary!$C$61</f>
        <v>0</v>
      </c>
      <c r="L269" s="140">
        <f>'Anchor-Still'!P267</f>
        <v>0</v>
      </c>
      <c r="M269" s="140">
        <f>'Anchor-Still'!Q267</f>
        <v>0</v>
      </c>
      <c r="N269" s="140">
        <f>'Anchor-Still'!R267</f>
        <v>0</v>
      </c>
      <c r="O269" s="140">
        <f>'Anchor-Still'!S267</f>
        <v>0</v>
      </c>
      <c r="P269" s="140">
        <f>'Anchor-Still'!T267</f>
        <v>0</v>
      </c>
      <c r="Q269" s="140">
        <f>'Anchor-Still'!U267</f>
        <v>0</v>
      </c>
      <c r="R269" s="140">
        <f>'Anchor-Still'!V267</f>
        <v>0</v>
      </c>
      <c r="S269" s="140">
        <f>'Anchor-Still'!W267</f>
        <v>0</v>
      </c>
      <c r="T269" s="140">
        <f>'Anchor-Still'!X267</f>
        <v>0</v>
      </c>
      <c r="U269" s="140">
        <f>10*LOG10(1/((Summary!$C$75/10^(R269/10)+Summary!$C$76/10^(S269/10)+Summary!$C$77/10^(T269/10))/Summary!$C$78))</f>
        <v>0</v>
      </c>
      <c r="V269" s="140">
        <f>'Anchor-Still'!Y267</f>
        <v>0</v>
      </c>
      <c r="W269" s="140">
        <f>'Anchor-Still'!Z267</f>
        <v>0</v>
      </c>
      <c r="X269" s="141">
        <f t="shared" si="19"/>
        <v>0</v>
      </c>
      <c r="Y269" s="133"/>
      <c r="Z269" s="139">
        <f>'Test-Still'!L267</f>
        <v>0</v>
      </c>
      <c r="AA269" s="140">
        <f>'Test-Still'!M267</f>
        <v>0</v>
      </c>
      <c r="AB269" s="140">
        <f>'Test-Still'!N267</f>
        <v>0</v>
      </c>
      <c r="AC269" s="140">
        <f>'Test-Still'!O267</f>
        <v>0</v>
      </c>
      <c r="AD269" s="140">
        <f>(Summary!$C$58*AA269+Summary!$C$59*AB269+Summary!$C$60*AC269)/Summary!$C$61</f>
        <v>0</v>
      </c>
      <c r="AE269" s="140">
        <f>'Test-Still'!P267</f>
        <v>0</v>
      </c>
      <c r="AF269" s="140">
        <f>'Test-Still'!Q267</f>
        <v>0</v>
      </c>
      <c r="AG269" s="140">
        <f>'Test-Still'!R267</f>
        <v>0</v>
      </c>
      <c r="AH269" s="140">
        <f>'Test-Still'!S267</f>
        <v>0</v>
      </c>
      <c r="AI269" s="140">
        <f>'Test-Still'!T267</f>
        <v>0</v>
      </c>
      <c r="AJ269" s="140">
        <f>'Test-Still'!U267</f>
        <v>0</v>
      </c>
      <c r="AK269" s="140">
        <f>'Test-Still'!V267</f>
        <v>0</v>
      </c>
      <c r="AL269" s="140">
        <f>'Test-Still'!W267</f>
        <v>0</v>
      </c>
      <c r="AM269" s="140">
        <f>'Test-Still'!X267</f>
        <v>0</v>
      </c>
      <c r="AN269" s="140">
        <f>10*LOG10(1/((Summary!$C$75/10^(AK269/10)+Summary!$C$76/10^(AL269/10)+Summary!$C$77/10^(AM269/10))/Summary!$C$78))</f>
        <v>0</v>
      </c>
      <c r="AO269" s="140">
        <f>'Test-Still'!Y267</f>
        <v>0</v>
      </c>
      <c r="AP269" s="140">
        <f>'Test-Still'!Z267</f>
        <v>0</v>
      </c>
      <c r="AQ269" s="141">
        <f t="shared" si="20"/>
        <v>0</v>
      </c>
      <c r="AR269" s="139" t="e">
        <f t="shared" si="21"/>
        <v>#DIV/0!</v>
      </c>
      <c r="AS269" s="140" t="e">
        <f t="shared" si="22"/>
        <v>#DIV/0!</v>
      </c>
      <c r="AT269" s="136"/>
      <c r="AU269" s="136"/>
      <c r="AV269" s="467"/>
      <c r="AW269" s="468"/>
      <c r="AX269" s="480"/>
      <c r="AY269" s="480"/>
      <c r="AZ269" s="497"/>
      <c r="BA269" s="497"/>
      <c r="BB269" s="480"/>
      <c r="BC269" s="468"/>
      <c r="BD269" s="476"/>
      <c r="BE269" s="468"/>
      <c r="BF269" s="476"/>
      <c r="BG269" s="469"/>
      <c r="BH269" s="476"/>
      <c r="BI269" s="469"/>
      <c r="BJ269" s="476"/>
      <c r="BK269" s="468"/>
      <c r="BL269" s="476"/>
      <c r="BM269" s="468"/>
      <c r="BN269" s="476"/>
      <c r="BO269" s="468"/>
      <c r="BP269" s="480"/>
      <c r="BQ269" s="480"/>
      <c r="BR269" s="480"/>
      <c r="BS269" s="480"/>
      <c r="BT269" s="476"/>
      <c r="BU269" s="463"/>
      <c r="BV269" s="465"/>
      <c r="BW269" s="463"/>
      <c r="BX269" s="465"/>
    </row>
    <row r="270" spans="1:76" ht="17" customHeight="1" x14ac:dyDescent="0.35">
      <c r="A270" s="516"/>
      <c r="B270" s="483"/>
      <c r="C270" s="520"/>
      <c r="D270" s="490"/>
      <c r="E270" s="493"/>
      <c r="F270" s="138">
        <v>31</v>
      </c>
      <c r="G270" s="139">
        <f>'Anchor-Still'!L268</f>
        <v>0</v>
      </c>
      <c r="H270" s="140">
        <f>'Anchor-Still'!M268</f>
        <v>0</v>
      </c>
      <c r="I270" s="140">
        <f>'Anchor-Still'!N268</f>
        <v>0</v>
      </c>
      <c r="J270" s="140">
        <f>'Anchor-Still'!O268</f>
        <v>0</v>
      </c>
      <c r="K270" s="140">
        <f>(Summary!$C$58*H270+Summary!$C$59*I270+Summary!$C$60*J270)/Summary!$C$61</f>
        <v>0</v>
      </c>
      <c r="L270" s="140">
        <f>'Anchor-Still'!P268</f>
        <v>0</v>
      </c>
      <c r="M270" s="140">
        <f>'Anchor-Still'!Q268</f>
        <v>0</v>
      </c>
      <c r="N270" s="140">
        <f>'Anchor-Still'!R268</f>
        <v>0</v>
      </c>
      <c r="O270" s="140">
        <f>'Anchor-Still'!S268</f>
        <v>0</v>
      </c>
      <c r="P270" s="140">
        <f>'Anchor-Still'!T268</f>
        <v>0</v>
      </c>
      <c r="Q270" s="140">
        <f>'Anchor-Still'!U268</f>
        <v>0</v>
      </c>
      <c r="R270" s="140">
        <f>'Anchor-Still'!V268</f>
        <v>0</v>
      </c>
      <c r="S270" s="140">
        <f>'Anchor-Still'!W268</f>
        <v>0</v>
      </c>
      <c r="T270" s="140">
        <f>'Anchor-Still'!X268</f>
        <v>0</v>
      </c>
      <c r="U270" s="140">
        <f>10*LOG10(1/((Summary!$C$75/10^(R270/10)+Summary!$C$76/10^(S270/10)+Summary!$C$77/10^(T270/10))/Summary!$C$78))</f>
        <v>0</v>
      </c>
      <c r="V270" s="140">
        <f>'Anchor-Still'!Y268</f>
        <v>0</v>
      </c>
      <c r="W270" s="140">
        <f>'Anchor-Still'!Z268</f>
        <v>0</v>
      </c>
      <c r="X270" s="141">
        <f t="shared" si="19"/>
        <v>0</v>
      </c>
      <c r="Y270" s="133"/>
      <c r="Z270" s="139">
        <f>'Test-Still'!L268</f>
        <v>0</v>
      </c>
      <c r="AA270" s="140">
        <f>'Test-Still'!M268</f>
        <v>0</v>
      </c>
      <c r="AB270" s="140">
        <f>'Test-Still'!N268</f>
        <v>0</v>
      </c>
      <c r="AC270" s="140">
        <f>'Test-Still'!O268</f>
        <v>0</v>
      </c>
      <c r="AD270" s="140">
        <f>(Summary!$C$58*AA270+Summary!$C$59*AB270+Summary!$C$60*AC270)/Summary!$C$61</f>
        <v>0</v>
      </c>
      <c r="AE270" s="140">
        <f>'Test-Still'!P268</f>
        <v>0</v>
      </c>
      <c r="AF270" s="140">
        <f>'Test-Still'!Q268</f>
        <v>0</v>
      </c>
      <c r="AG270" s="140">
        <f>'Test-Still'!R268</f>
        <v>0</v>
      </c>
      <c r="AH270" s="140">
        <f>'Test-Still'!S268</f>
        <v>0</v>
      </c>
      <c r="AI270" s="140">
        <f>'Test-Still'!T268</f>
        <v>0</v>
      </c>
      <c r="AJ270" s="140">
        <f>'Test-Still'!U268</f>
        <v>0</v>
      </c>
      <c r="AK270" s="140">
        <f>'Test-Still'!V268</f>
        <v>0</v>
      </c>
      <c r="AL270" s="140">
        <f>'Test-Still'!W268</f>
        <v>0</v>
      </c>
      <c r="AM270" s="140">
        <f>'Test-Still'!X268</f>
        <v>0</v>
      </c>
      <c r="AN270" s="140">
        <f>10*LOG10(1/((Summary!$C$75/10^(AK270/10)+Summary!$C$76/10^(AL270/10)+Summary!$C$77/10^(AM270/10))/Summary!$C$78))</f>
        <v>0</v>
      </c>
      <c r="AO270" s="140">
        <f>'Test-Still'!Y268</f>
        <v>0</v>
      </c>
      <c r="AP270" s="140">
        <f>'Test-Still'!Z268</f>
        <v>0</v>
      </c>
      <c r="AQ270" s="141">
        <f t="shared" si="20"/>
        <v>0</v>
      </c>
      <c r="AR270" s="139" t="e">
        <f t="shared" si="21"/>
        <v>#DIV/0!</v>
      </c>
      <c r="AS270" s="140" t="e">
        <f t="shared" si="22"/>
        <v>#DIV/0!</v>
      </c>
      <c r="AT270" s="136"/>
      <c r="AU270" s="136"/>
      <c r="AV270" s="467" t="s">
        <v>122</v>
      </c>
      <c r="AW270" s="468" t="e" cm="1">
        <f t="array" ref="AW270">bdRateExtend($G269:$G272,H269:H272,$Z269:$Z272,AA269:AA272)</f>
        <v>#VALUE!</v>
      </c>
      <c r="AX270" s="480"/>
      <c r="AY270" s="480"/>
      <c r="AZ270" s="497"/>
      <c r="BA270" s="497"/>
      <c r="BB270" s="480"/>
      <c r="BC270" s="468" t="e" cm="1">
        <f t="array" ref="BC270">bdRateExtend($G269:$G272,L269:L272,$Z269:$Z272,AE269:AE272)</f>
        <v>#VALUE!</v>
      </c>
      <c r="BD270" s="476"/>
      <c r="BE270" s="468" t="e" cm="1">
        <f t="array" ref="BE270">bdRateExtend($G269:$G272,M269:M272,$Z269:$Z272,AF269:AF272)</f>
        <v>#VALUE!</v>
      </c>
      <c r="BF270" s="476"/>
      <c r="BG270" s="469" t="e" cm="1">
        <f t="array" ref="BG270">bdRateExtend($G269:$G272,N269:N272,$Z269:$Z272,AG269:AG272,"None", FALSE,1)</f>
        <v>#VALUE!</v>
      </c>
      <c r="BH270" s="476"/>
      <c r="BI270" s="469" t="e" cm="1">
        <f t="array" ref="BI270">bdRateExtend($G269:$G272,O269:O272,$Z269:$Z272,AH269:AH272,"None", FALSE,1)</f>
        <v>#VALUE!</v>
      </c>
      <c r="BJ270" s="476"/>
      <c r="BK270" s="468" t="e" cm="1">
        <f t="array" ref="BK270">bdRateExtend($G269:$G272,P269:P272,$Z269:$Z272,AI269:AI272)</f>
        <v>#VALUE!</v>
      </c>
      <c r="BL270" s="476"/>
      <c r="BM270" s="468" t="e" cm="1">
        <f t="array" ref="BM270">bdRateExtend($G269:$G272,Q269:Q272,$Z269:$Z272,AJ269:AJ272)</f>
        <v>#VALUE!</v>
      </c>
      <c r="BN270" s="476"/>
      <c r="BO270" s="468" t="e" cm="1">
        <f t="array" ref="BO270">bdRateExtend($G269:$G272,R269:R272,$Z269:$Z272,AK269:AK272)</f>
        <v>#VALUE!</v>
      </c>
      <c r="BP270" s="480"/>
      <c r="BQ270" s="480"/>
      <c r="BR270" s="480"/>
      <c r="BS270" s="480"/>
      <c r="BT270" s="476"/>
      <c r="BU270" s="463" cm="1">
        <f t="array" ref="BU270">testVMAFRange($G269:$G272,N269:N272,$Z269:$Z272,AG269:AG272)</f>
        <v>0</v>
      </c>
      <c r="BV270" s="465"/>
      <c r="BW270" s="463" cm="1">
        <f t="array" ref="BW270">testVMAFRange($G269:$G272,O269:O272,$Z269:$Z272,AH269:AH272)</f>
        <v>0</v>
      </c>
      <c r="BX270" s="465"/>
    </row>
    <row r="271" spans="1:76" ht="17" customHeight="1" x14ac:dyDescent="0.35">
      <c r="A271" s="516"/>
      <c r="B271" s="483"/>
      <c r="C271" s="520"/>
      <c r="D271" s="490"/>
      <c r="E271" s="493"/>
      <c r="F271" s="138">
        <v>39</v>
      </c>
      <c r="G271" s="139">
        <f>'Anchor-Still'!L269</f>
        <v>0</v>
      </c>
      <c r="H271" s="140">
        <f>'Anchor-Still'!M269</f>
        <v>0</v>
      </c>
      <c r="I271" s="140">
        <f>'Anchor-Still'!N269</f>
        <v>0</v>
      </c>
      <c r="J271" s="140">
        <f>'Anchor-Still'!O269</f>
        <v>0</v>
      </c>
      <c r="K271" s="140">
        <f>(Summary!$C$58*H271+Summary!$C$59*I271+Summary!$C$60*J271)/Summary!$C$61</f>
        <v>0</v>
      </c>
      <c r="L271" s="140">
        <f>'Anchor-Still'!P269</f>
        <v>0</v>
      </c>
      <c r="M271" s="140">
        <f>'Anchor-Still'!Q269</f>
        <v>0</v>
      </c>
      <c r="N271" s="140">
        <f>'Anchor-Still'!R269</f>
        <v>0</v>
      </c>
      <c r="O271" s="140">
        <f>'Anchor-Still'!S269</f>
        <v>0</v>
      </c>
      <c r="P271" s="140">
        <f>'Anchor-Still'!T269</f>
        <v>0</v>
      </c>
      <c r="Q271" s="140">
        <f>'Anchor-Still'!U269</f>
        <v>0</v>
      </c>
      <c r="R271" s="140">
        <f>'Anchor-Still'!V269</f>
        <v>0</v>
      </c>
      <c r="S271" s="140">
        <f>'Anchor-Still'!W269</f>
        <v>0</v>
      </c>
      <c r="T271" s="140">
        <f>'Anchor-Still'!X269</f>
        <v>0</v>
      </c>
      <c r="U271" s="140">
        <f>10*LOG10(1/((Summary!$C$75/10^(R271/10)+Summary!$C$76/10^(S271/10)+Summary!$C$77/10^(T271/10))/Summary!$C$78))</f>
        <v>0</v>
      </c>
      <c r="V271" s="140">
        <f>'Anchor-Still'!Y269</f>
        <v>0</v>
      </c>
      <c r="W271" s="140">
        <f>'Anchor-Still'!Z269</f>
        <v>0</v>
      </c>
      <c r="X271" s="141">
        <f t="shared" si="19"/>
        <v>0</v>
      </c>
      <c r="Y271" s="133"/>
      <c r="Z271" s="139">
        <f>'Test-Still'!L269</f>
        <v>0</v>
      </c>
      <c r="AA271" s="140">
        <f>'Test-Still'!M269</f>
        <v>0</v>
      </c>
      <c r="AB271" s="140">
        <f>'Test-Still'!N269</f>
        <v>0</v>
      </c>
      <c r="AC271" s="140">
        <f>'Test-Still'!O269</f>
        <v>0</v>
      </c>
      <c r="AD271" s="140">
        <f>(Summary!$C$58*AA271+Summary!$C$59*AB271+Summary!$C$60*AC271)/Summary!$C$61</f>
        <v>0</v>
      </c>
      <c r="AE271" s="140">
        <f>'Test-Still'!P269</f>
        <v>0</v>
      </c>
      <c r="AF271" s="140">
        <f>'Test-Still'!Q269</f>
        <v>0</v>
      </c>
      <c r="AG271" s="140">
        <f>'Test-Still'!R269</f>
        <v>0</v>
      </c>
      <c r="AH271" s="140">
        <f>'Test-Still'!S269</f>
        <v>0</v>
      </c>
      <c r="AI271" s="140">
        <f>'Test-Still'!T269</f>
        <v>0</v>
      </c>
      <c r="AJ271" s="140">
        <f>'Test-Still'!U269</f>
        <v>0</v>
      </c>
      <c r="AK271" s="140">
        <f>'Test-Still'!V269</f>
        <v>0</v>
      </c>
      <c r="AL271" s="140">
        <f>'Test-Still'!W269</f>
        <v>0</v>
      </c>
      <c r="AM271" s="140">
        <f>'Test-Still'!X269</f>
        <v>0</v>
      </c>
      <c r="AN271" s="140">
        <f>10*LOG10(1/((Summary!$C$75/10^(AK271/10)+Summary!$C$76/10^(AL271/10)+Summary!$C$77/10^(AM271/10))/Summary!$C$78))</f>
        <v>0</v>
      </c>
      <c r="AO271" s="140">
        <f>'Test-Still'!Y269</f>
        <v>0</v>
      </c>
      <c r="AP271" s="140">
        <f>'Test-Still'!Z269</f>
        <v>0</v>
      </c>
      <c r="AQ271" s="141">
        <f t="shared" si="20"/>
        <v>0</v>
      </c>
      <c r="AR271" s="139" t="e">
        <f t="shared" si="21"/>
        <v>#DIV/0!</v>
      </c>
      <c r="AS271" s="140" t="e">
        <f t="shared" si="22"/>
        <v>#DIV/0!</v>
      </c>
      <c r="AT271" s="136"/>
      <c r="AU271" s="136"/>
      <c r="AV271" s="467"/>
      <c r="AW271" s="468"/>
      <c r="AX271" s="480"/>
      <c r="AY271" s="480"/>
      <c r="AZ271" s="497"/>
      <c r="BA271" s="497"/>
      <c r="BB271" s="480"/>
      <c r="BC271" s="468"/>
      <c r="BD271" s="476"/>
      <c r="BE271" s="468"/>
      <c r="BF271" s="476"/>
      <c r="BG271" s="469"/>
      <c r="BH271" s="476"/>
      <c r="BI271" s="469"/>
      <c r="BJ271" s="476"/>
      <c r="BK271" s="468"/>
      <c r="BL271" s="476"/>
      <c r="BM271" s="468"/>
      <c r="BN271" s="476"/>
      <c r="BO271" s="468"/>
      <c r="BP271" s="480"/>
      <c r="BQ271" s="480"/>
      <c r="BR271" s="480"/>
      <c r="BS271" s="480"/>
      <c r="BT271" s="476"/>
      <c r="BU271" s="463"/>
      <c r="BV271" s="465"/>
      <c r="BW271" s="463"/>
      <c r="BX271" s="465"/>
    </row>
    <row r="272" spans="1:76" ht="17" customHeight="1" x14ac:dyDescent="0.35">
      <c r="A272" s="516"/>
      <c r="B272" s="483"/>
      <c r="C272" s="520"/>
      <c r="D272" s="490"/>
      <c r="E272" s="493"/>
      <c r="F272" s="138">
        <v>47</v>
      </c>
      <c r="G272" s="139">
        <f>'Anchor-Still'!L270</f>
        <v>0</v>
      </c>
      <c r="H272" s="140">
        <f>'Anchor-Still'!M270</f>
        <v>0</v>
      </c>
      <c r="I272" s="140">
        <f>'Anchor-Still'!N270</f>
        <v>0</v>
      </c>
      <c r="J272" s="140">
        <f>'Anchor-Still'!O270</f>
        <v>0</v>
      </c>
      <c r="K272" s="140">
        <f>(Summary!$C$58*H272+Summary!$C$59*I272+Summary!$C$60*J272)/Summary!$C$61</f>
        <v>0</v>
      </c>
      <c r="L272" s="140">
        <f>'Anchor-Still'!P270</f>
        <v>0</v>
      </c>
      <c r="M272" s="140">
        <f>'Anchor-Still'!Q270</f>
        <v>0</v>
      </c>
      <c r="N272" s="140">
        <f>'Anchor-Still'!R270</f>
        <v>0</v>
      </c>
      <c r="O272" s="140">
        <f>'Anchor-Still'!S270</f>
        <v>0</v>
      </c>
      <c r="P272" s="140">
        <f>'Anchor-Still'!T270</f>
        <v>0</v>
      </c>
      <c r="Q272" s="140">
        <f>'Anchor-Still'!U270</f>
        <v>0</v>
      </c>
      <c r="R272" s="140">
        <f>'Anchor-Still'!V270</f>
        <v>0</v>
      </c>
      <c r="S272" s="140">
        <f>'Anchor-Still'!W270</f>
        <v>0</v>
      </c>
      <c r="T272" s="140">
        <f>'Anchor-Still'!X270</f>
        <v>0</v>
      </c>
      <c r="U272" s="140">
        <f>10*LOG10(1/((Summary!$C$75/10^(R272/10)+Summary!$C$76/10^(S272/10)+Summary!$C$77/10^(T272/10))/Summary!$C$78))</f>
        <v>0</v>
      </c>
      <c r="V272" s="140">
        <f>'Anchor-Still'!Y270</f>
        <v>0</v>
      </c>
      <c r="W272" s="140">
        <f>'Anchor-Still'!Z270</f>
        <v>0</v>
      </c>
      <c r="X272" s="141">
        <f t="shared" si="19"/>
        <v>0</v>
      </c>
      <c r="Y272" s="133"/>
      <c r="Z272" s="139">
        <f>'Test-Still'!L270</f>
        <v>0</v>
      </c>
      <c r="AA272" s="140">
        <f>'Test-Still'!M270</f>
        <v>0</v>
      </c>
      <c r="AB272" s="140">
        <f>'Test-Still'!N270</f>
        <v>0</v>
      </c>
      <c r="AC272" s="140">
        <f>'Test-Still'!O270</f>
        <v>0</v>
      </c>
      <c r="AD272" s="140">
        <f>(Summary!$C$58*AA272+Summary!$C$59*AB272+Summary!$C$60*AC272)/Summary!$C$61</f>
        <v>0</v>
      </c>
      <c r="AE272" s="140">
        <f>'Test-Still'!P270</f>
        <v>0</v>
      </c>
      <c r="AF272" s="140">
        <f>'Test-Still'!Q270</f>
        <v>0</v>
      </c>
      <c r="AG272" s="140">
        <f>'Test-Still'!R270</f>
        <v>0</v>
      </c>
      <c r="AH272" s="140">
        <f>'Test-Still'!S270</f>
        <v>0</v>
      </c>
      <c r="AI272" s="140">
        <f>'Test-Still'!T270</f>
        <v>0</v>
      </c>
      <c r="AJ272" s="140">
        <f>'Test-Still'!U270</f>
        <v>0</v>
      </c>
      <c r="AK272" s="140">
        <f>'Test-Still'!V270</f>
        <v>0</v>
      </c>
      <c r="AL272" s="140">
        <f>'Test-Still'!W270</f>
        <v>0</v>
      </c>
      <c r="AM272" s="140">
        <f>'Test-Still'!X270</f>
        <v>0</v>
      </c>
      <c r="AN272" s="140">
        <f>10*LOG10(1/((Summary!$C$75/10^(AK272/10)+Summary!$C$76/10^(AL272/10)+Summary!$C$77/10^(AM272/10))/Summary!$C$78))</f>
        <v>0</v>
      </c>
      <c r="AO272" s="140">
        <f>'Test-Still'!Y270</f>
        <v>0</v>
      </c>
      <c r="AP272" s="140">
        <f>'Test-Still'!Z270</f>
        <v>0</v>
      </c>
      <c r="AQ272" s="141">
        <f t="shared" si="20"/>
        <v>0</v>
      </c>
      <c r="AR272" s="139" t="e">
        <f t="shared" si="21"/>
        <v>#DIV/0!</v>
      </c>
      <c r="AS272" s="140" t="e">
        <f t="shared" si="22"/>
        <v>#DIV/0!</v>
      </c>
      <c r="AT272" s="136"/>
      <c r="AU272" s="136"/>
      <c r="AV272" s="467" t="s">
        <v>123</v>
      </c>
      <c r="AW272" s="468" t="e" cm="1">
        <f t="array" ref="AW272">bdRateExtend($G270:$G273,H270:H273,$Z270:$Z273,AA270:AA273)</f>
        <v>#VALUE!</v>
      </c>
      <c r="AX272" s="480"/>
      <c r="AY272" s="480"/>
      <c r="AZ272" s="497"/>
      <c r="BA272" s="497"/>
      <c r="BB272" s="480"/>
      <c r="BC272" s="468" t="e" cm="1">
        <f t="array" ref="BC272">bdRateExtend($G270:$G273,L270:L273,$Z270:$Z273,AE270:AE273)</f>
        <v>#VALUE!</v>
      </c>
      <c r="BD272" s="476"/>
      <c r="BE272" s="468" t="e" cm="1">
        <f t="array" ref="BE272">bdRateExtend($G270:$G273,M270:M273,$Z270:$Z273,AF270:AF273)</f>
        <v>#VALUE!</v>
      </c>
      <c r="BF272" s="476"/>
      <c r="BG272" s="469" t="e" cm="1">
        <f t="array" ref="BG272">bdRateExtend($G270:$G273,N270:N273,$Z270:$Z273,AG270:AG273,"None", FALSE,1)</f>
        <v>#VALUE!</v>
      </c>
      <c r="BH272" s="476"/>
      <c r="BI272" s="469" t="e" cm="1">
        <f t="array" ref="BI272">bdRateExtend($G270:$G273,O270:O273,$Z270:$Z273,AH270:AH273,"None", FALSE,1)</f>
        <v>#VALUE!</v>
      </c>
      <c r="BJ272" s="476"/>
      <c r="BK272" s="468" t="e" cm="1">
        <f t="array" ref="BK272">bdRateExtend($G270:$G273,P270:P273,$Z270:$Z273,AI270:AI273)</f>
        <v>#VALUE!</v>
      </c>
      <c r="BL272" s="476"/>
      <c r="BM272" s="468" t="e" cm="1">
        <f t="array" ref="BM272">bdRateExtend($G270:$G273,Q270:Q273,$Z270:$Z273,AJ270:AJ273)</f>
        <v>#VALUE!</v>
      </c>
      <c r="BN272" s="476"/>
      <c r="BO272" s="468" t="e" cm="1">
        <f t="array" ref="BO272">bdRateExtend($G270:$G273,R270:R273,$Z270:$Z273,AK270:AK273)</f>
        <v>#VALUE!</v>
      </c>
      <c r="BP272" s="480"/>
      <c r="BQ272" s="480"/>
      <c r="BR272" s="480"/>
      <c r="BS272" s="480"/>
      <c r="BT272" s="476"/>
      <c r="BU272" s="463" cm="1">
        <f t="array" ref="BU272">testVMAFRange($G270:$G273,N270:N273,$Z270:$Z273,AG270:AG273)</f>
        <v>0</v>
      </c>
      <c r="BV272" s="465"/>
      <c r="BW272" s="463" cm="1">
        <f t="array" ref="BW272">testVMAFRange($G270:$G273,O270:O273,$Z270:$Z273,AH270:AH273)</f>
        <v>0</v>
      </c>
      <c r="BX272" s="465"/>
    </row>
    <row r="273" spans="1:76" ht="17" customHeight="1" thickBot="1" x14ac:dyDescent="0.4">
      <c r="A273" s="516"/>
      <c r="B273" s="518"/>
      <c r="C273" s="521"/>
      <c r="D273" s="522"/>
      <c r="E273" s="523"/>
      <c r="F273" s="144">
        <v>55</v>
      </c>
      <c r="G273" s="145">
        <f>'Anchor-Still'!L271</f>
        <v>0</v>
      </c>
      <c r="H273" s="146">
        <f>'Anchor-Still'!M271</f>
        <v>0</v>
      </c>
      <c r="I273" s="146">
        <f>'Anchor-Still'!N271</f>
        <v>0</v>
      </c>
      <c r="J273" s="146">
        <f>'Anchor-Still'!O271</f>
        <v>0</v>
      </c>
      <c r="K273" s="146">
        <f>(Summary!$C$58*H273+Summary!$C$59*I273+Summary!$C$60*J273)/Summary!$C$61</f>
        <v>0</v>
      </c>
      <c r="L273" s="146">
        <f>'Anchor-Still'!P271</f>
        <v>0</v>
      </c>
      <c r="M273" s="146">
        <f>'Anchor-Still'!Q271</f>
        <v>0</v>
      </c>
      <c r="N273" s="146">
        <f>'Anchor-Still'!R271</f>
        <v>0</v>
      </c>
      <c r="O273" s="146">
        <f>'Anchor-Still'!S271</f>
        <v>0</v>
      </c>
      <c r="P273" s="146">
        <f>'Anchor-Still'!T271</f>
        <v>0</v>
      </c>
      <c r="Q273" s="146">
        <f>'Anchor-Still'!U271</f>
        <v>0</v>
      </c>
      <c r="R273" s="146">
        <f>'Anchor-Still'!V271</f>
        <v>0</v>
      </c>
      <c r="S273" s="146">
        <f>'Anchor-Still'!W271</f>
        <v>0</v>
      </c>
      <c r="T273" s="146">
        <f>'Anchor-Still'!X271</f>
        <v>0</v>
      </c>
      <c r="U273" s="146">
        <f>10*LOG10(1/((Summary!$C$75/10^(R273/10)+Summary!$C$76/10^(S273/10)+Summary!$C$77/10^(T273/10))/Summary!$C$78))</f>
        <v>0</v>
      </c>
      <c r="V273" s="146">
        <f>'Anchor-Still'!Y271</f>
        <v>0</v>
      </c>
      <c r="W273" s="146">
        <f>'Anchor-Still'!Z271</f>
        <v>0</v>
      </c>
      <c r="X273" s="147">
        <f t="shared" si="19"/>
        <v>0</v>
      </c>
      <c r="Y273" s="133"/>
      <c r="Z273" s="145">
        <f>'Test-Still'!L271</f>
        <v>0</v>
      </c>
      <c r="AA273" s="146">
        <f>'Test-Still'!M271</f>
        <v>0</v>
      </c>
      <c r="AB273" s="146">
        <f>'Test-Still'!N271</f>
        <v>0</v>
      </c>
      <c r="AC273" s="146">
        <f>'Test-Still'!O271</f>
        <v>0</v>
      </c>
      <c r="AD273" s="146">
        <f>(Summary!$C$58*AA273+Summary!$C$59*AB273+Summary!$C$60*AC273)/Summary!$C$61</f>
        <v>0</v>
      </c>
      <c r="AE273" s="146">
        <f>'Test-Still'!P271</f>
        <v>0</v>
      </c>
      <c r="AF273" s="146">
        <f>'Test-Still'!Q271</f>
        <v>0</v>
      </c>
      <c r="AG273" s="146">
        <f>'Test-Still'!R271</f>
        <v>0</v>
      </c>
      <c r="AH273" s="146">
        <f>'Test-Still'!S271</f>
        <v>0</v>
      </c>
      <c r="AI273" s="146">
        <f>'Test-Still'!T271</f>
        <v>0</v>
      </c>
      <c r="AJ273" s="146">
        <f>'Test-Still'!U271</f>
        <v>0</v>
      </c>
      <c r="AK273" s="146">
        <f>'Test-Still'!V271</f>
        <v>0</v>
      </c>
      <c r="AL273" s="146">
        <f>'Test-Still'!W271</f>
        <v>0</v>
      </c>
      <c r="AM273" s="146">
        <f>'Test-Still'!X271</f>
        <v>0</v>
      </c>
      <c r="AN273" s="146">
        <f>10*LOG10(1/((Summary!$C$75/10^(AK273/10)+Summary!$C$76/10^(AL273/10)+Summary!$C$77/10^(AM273/10))/Summary!$C$78))</f>
        <v>0</v>
      </c>
      <c r="AO273" s="146">
        <f>'Test-Still'!Y271</f>
        <v>0</v>
      </c>
      <c r="AP273" s="146">
        <f>'Test-Still'!Z271</f>
        <v>0</v>
      </c>
      <c r="AQ273" s="147">
        <f t="shared" si="20"/>
        <v>0</v>
      </c>
      <c r="AR273" s="145" t="e">
        <f t="shared" si="21"/>
        <v>#DIV/0!</v>
      </c>
      <c r="AS273" s="146" t="e">
        <f t="shared" si="22"/>
        <v>#DIV/0!</v>
      </c>
      <c r="AT273" s="136"/>
      <c r="AU273" s="136"/>
      <c r="AV273" s="470"/>
      <c r="AW273" s="471"/>
      <c r="AX273" s="481"/>
      <c r="AY273" s="481"/>
      <c r="AZ273" s="498"/>
      <c r="BA273" s="498"/>
      <c r="BB273" s="481"/>
      <c r="BC273" s="471"/>
      <c r="BD273" s="477"/>
      <c r="BE273" s="471"/>
      <c r="BF273" s="477"/>
      <c r="BG273" s="472"/>
      <c r="BH273" s="477"/>
      <c r="BI273" s="472"/>
      <c r="BJ273" s="477"/>
      <c r="BK273" s="471"/>
      <c r="BL273" s="477"/>
      <c r="BM273" s="471"/>
      <c r="BN273" s="477"/>
      <c r="BO273" s="471"/>
      <c r="BP273" s="481"/>
      <c r="BQ273" s="481"/>
      <c r="BR273" s="481"/>
      <c r="BS273" s="481"/>
      <c r="BT273" s="477"/>
      <c r="BU273" s="473"/>
      <c r="BV273" s="466"/>
      <c r="BW273" s="473"/>
      <c r="BX273" s="466"/>
    </row>
    <row r="274" spans="1:76" ht="17" customHeight="1" x14ac:dyDescent="0.35">
      <c r="A274" s="516"/>
      <c r="B274" s="482" t="s">
        <v>244</v>
      </c>
      <c r="C274" s="519" t="s">
        <v>206</v>
      </c>
      <c r="D274" s="489"/>
      <c r="E274" s="492">
        <v>8</v>
      </c>
      <c r="F274" s="129">
        <v>15</v>
      </c>
      <c r="G274" s="130">
        <f>'Anchor-Still'!L272</f>
        <v>0</v>
      </c>
      <c r="H274" s="131">
        <f>'Anchor-Still'!M272</f>
        <v>0</v>
      </c>
      <c r="I274" s="131">
        <f>'Anchor-Still'!N272</f>
        <v>0</v>
      </c>
      <c r="J274" s="131">
        <f>'Anchor-Still'!O272</f>
        <v>0</v>
      </c>
      <c r="K274" s="131">
        <f>(Summary!$C$58*H274+Summary!$C$59*I274+Summary!$C$60*J274)/Summary!$C$61</f>
        <v>0</v>
      </c>
      <c r="L274" s="131">
        <f>'Anchor-Still'!P272</f>
        <v>0</v>
      </c>
      <c r="M274" s="131">
        <f>'Anchor-Still'!Q272</f>
        <v>0</v>
      </c>
      <c r="N274" s="131">
        <f>'Anchor-Still'!R272</f>
        <v>0</v>
      </c>
      <c r="O274" s="131">
        <f>'Anchor-Still'!S272</f>
        <v>0</v>
      </c>
      <c r="P274" s="131">
        <f>'Anchor-Still'!T272</f>
        <v>0</v>
      </c>
      <c r="Q274" s="131">
        <f>'Anchor-Still'!U272</f>
        <v>0</v>
      </c>
      <c r="R274" s="131">
        <f>'Anchor-Still'!V272</f>
        <v>0</v>
      </c>
      <c r="S274" s="131">
        <f>'Anchor-Still'!W272</f>
        <v>0</v>
      </c>
      <c r="T274" s="131">
        <f>'Anchor-Still'!X272</f>
        <v>0</v>
      </c>
      <c r="U274" s="131">
        <f>10*LOG10(1/((Summary!$C$75/10^(R274/10)+Summary!$C$76/10^(S274/10)+Summary!$C$77/10^(T274/10))/Summary!$C$78))</f>
        <v>0</v>
      </c>
      <c r="V274" s="131">
        <f>'Anchor-Still'!Y272</f>
        <v>0</v>
      </c>
      <c r="W274" s="131">
        <f>'Anchor-Still'!Z272</f>
        <v>0</v>
      </c>
      <c r="X274" s="132">
        <f t="shared" si="19"/>
        <v>0</v>
      </c>
      <c r="Y274" s="133"/>
      <c r="Z274" s="130">
        <f>'Test-Still'!L272</f>
        <v>0</v>
      </c>
      <c r="AA274" s="131">
        <f>'Test-Still'!M272</f>
        <v>0</v>
      </c>
      <c r="AB274" s="131">
        <f>'Test-Still'!N272</f>
        <v>0</v>
      </c>
      <c r="AC274" s="131">
        <f>'Test-Still'!O272</f>
        <v>0</v>
      </c>
      <c r="AD274" s="131">
        <f>(Summary!$C$58*AA274+Summary!$C$59*AB274+Summary!$C$60*AC274)/Summary!$C$61</f>
        <v>0</v>
      </c>
      <c r="AE274" s="131">
        <f>'Test-Still'!P272</f>
        <v>0</v>
      </c>
      <c r="AF274" s="131">
        <f>'Test-Still'!Q272</f>
        <v>0</v>
      </c>
      <c r="AG274" s="131">
        <f>'Test-Still'!R272</f>
        <v>0</v>
      </c>
      <c r="AH274" s="131">
        <f>'Test-Still'!S272</f>
        <v>0</v>
      </c>
      <c r="AI274" s="131">
        <f>'Test-Still'!T272</f>
        <v>0</v>
      </c>
      <c r="AJ274" s="131">
        <f>'Test-Still'!U272</f>
        <v>0</v>
      </c>
      <c r="AK274" s="131">
        <f>'Test-Still'!V272</f>
        <v>0</v>
      </c>
      <c r="AL274" s="131">
        <f>'Test-Still'!W272</f>
        <v>0</v>
      </c>
      <c r="AM274" s="131">
        <f>'Test-Still'!X272</f>
        <v>0</v>
      </c>
      <c r="AN274" s="131">
        <f>10*LOG10(1/((Summary!$C$75/10^(AK274/10)+Summary!$C$76/10^(AL274/10)+Summary!$C$77/10^(AM274/10))/Summary!$C$78))</f>
        <v>0</v>
      </c>
      <c r="AO274" s="131">
        <f>'Test-Still'!Y272</f>
        <v>0</v>
      </c>
      <c r="AP274" s="131">
        <f>'Test-Still'!Z272</f>
        <v>0</v>
      </c>
      <c r="AQ274" s="132">
        <f t="shared" si="20"/>
        <v>0</v>
      </c>
      <c r="AR274" s="130" t="e">
        <f t="shared" si="21"/>
        <v>#DIV/0!</v>
      </c>
      <c r="AS274" s="131" t="e">
        <f t="shared" si="22"/>
        <v>#DIV/0!</v>
      </c>
      <c r="AT274" s="136"/>
      <c r="AU274" s="136"/>
      <c r="AV274" s="495" t="s">
        <v>121</v>
      </c>
      <c r="AW274" s="478" t="e" cm="1">
        <f t="array" ref="AW274">bdRateExtend($G274:$G277,H274:H277,$Z274:$Z277,AA274:AA277)</f>
        <v>#VALUE!</v>
      </c>
      <c r="AX274" s="479" t="e" cm="1">
        <f t="array" ref="AX274">bdRateExtend($G274:$G279,H274:H279,$Z274:$Z279,AA274:AA279)</f>
        <v>#VALUE!</v>
      </c>
      <c r="AY274" s="479" t="e" cm="1">
        <f t="array" ref="AY274">bdRateExtend($G274:$G279,I274:I279,$Z274:$Z279,AB274:AB279)</f>
        <v>#VALUE!</v>
      </c>
      <c r="AZ274" s="496" t="e" cm="1">
        <f t="array" ref="AZ274">bdRateExtend($G274:$G279,J274:J279,$Z274:$Z279,AC274:AC279)</f>
        <v>#VALUE!</v>
      </c>
      <c r="BA274" s="496" t="e" cm="1">
        <f t="array" ref="BA274">bdRateExtend($G274:$G279,K274:K279,$Z274:$Z279,AD274:AD279)</f>
        <v>#VALUE!</v>
      </c>
      <c r="BB274" s="479" t="e">
        <f>(Summary!$C$89*AX274+Summary!$C$90*AY274+Summary!$C$91*AZ274)/Summary!$C$92</f>
        <v>#VALUE!</v>
      </c>
      <c r="BC274" s="478" t="e" cm="1">
        <f t="array" ref="BC274">bdRateExtend($G274:$G277,L274:L277,$Z274:$Z277,AE274:AE277)</f>
        <v>#VALUE!</v>
      </c>
      <c r="BD274" s="475" t="e" cm="1">
        <f t="array" ref="BD274">bdRateExtend($G274:$G279,L274:L279,$Z274:$Z279,AE274:AE279)</f>
        <v>#VALUE!</v>
      </c>
      <c r="BE274" s="478" t="e" cm="1">
        <f t="array" ref="BE274">bdRateExtend($G274:$G277,M274:M277,$Z274:$Z277,AF274:AF277)</f>
        <v>#VALUE!</v>
      </c>
      <c r="BF274" s="475" t="e" cm="1">
        <f t="array" ref="BF274">bdRateExtend($G274:$G279,M274:M279,$Z274:$Z279,AF274:AF279)</f>
        <v>#VALUE!</v>
      </c>
      <c r="BG274" s="474" t="e" cm="1">
        <f t="array" ref="BG274">bdRateExtend($G274:$G277,N274:N277,$Z274:$Z277,AG274:AG277,"None", FALSE,1)</f>
        <v>#VALUE!</v>
      </c>
      <c r="BH274" s="475" t="e" cm="1">
        <f t="array" ref="BH274">bdRateExtend($G274:$G279,N274:N279,$Z274:$Z279,AG274:AG279,"None", FALSE,1)</f>
        <v>#VALUE!</v>
      </c>
      <c r="BI274" s="474" t="e" cm="1">
        <f t="array" ref="BI274">bdRateExtend($G274:$G277,O274:O277,$Z274:$Z277,AH274:AH277,"None", FALSE,1)</f>
        <v>#VALUE!</v>
      </c>
      <c r="BJ274" s="475" t="e" cm="1">
        <f t="array" ref="BJ274">bdRateExtend($G274:$G279,O274:O279,$Z274:$Z279,AH274:AH279,"None", FALSE,1)</f>
        <v>#VALUE!</v>
      </c>
      <c r="BK274" s="478" t="e" cm="1">
        <f t="array" ref="BK274">bdRateExtend($G274:$G277,P274:P277,$Z274:$Z277,AI274:AI277)</f>
        <v>#VALUE!</v>
      </c>
      <c r="BL274" s="475" t="e" cm="1">
        <f t="array" ref="BL274">bdRateExtend($G274:$G279,P274:P279,$Z274:$Z279,AI274:AI279)</f>
        <v>#VALUE!</v>
      </c>
      <c r="BM274" s="478" t="e" cm="1">
        <f t="array" ref="BM274">bdRateExtend($G274:$G277,Q274:Q277,$Z274:$Z277,AJ274:AJ277)</f>
        <v>#VALUE!</v>
      </c>
      <c r="BN274" s="475" t="e" cm="1">
        <f t="array" ref="BN274">bdRateExtend($G274:$G279,Q274:Q279,$Z274:$Z279,AJ274:AJ279)</f>
        <v>#VALUE!</v>
      </c>
      <c r="BO274" s="478" t="e" cm="1">
        <f t="array" ref="BO274">bdRateExtend($G274:$G277,R274:R277,$Z274:$Z277,AK274:AK277)</f>
        <v>#VALUE!</v>
      </c>
      <c r="BP274" s="479" t="e" cm="1">
        <f t="array" ref="BP274">bdRateExtend($G274:$G279,R274:R279,$Z274:$Z279,AK274:AK279)</f>
        <v>#VALUE!</v>
      </c>
      <c r="BQ274" s="479" t="e" cm="1">
        <f t="array" ref="BQ274">bdRateExtend($G274:$G279,S274:S279,$Z274:$Z279,AL274:AL279)</f>
        <v>#VALUE!</v>
      </c>
      <c r="BR274" s="479" t="e" cm="1">
        <f t="array" ref="BR274">bdRateExtend($G274:$G279,T274:T279,$Z274:$Z279,AM274:AM279)</f>
        <v>#VALUE!</v>
      </c>
      <c r="BS274" s="479" t="e" cm="1">
        <f t="array" ref="BS274">bdRateExtend($G274:$G279,U274:U279,$Z274:$Z279,AN274:AN279)</f>
        <v>#VALUE!</v>
      </c>
      <c r="BT274" s="576" t="e">
        <f>(Summary!$C$103*BP274+Summary!$C$104*BQ274+Summary!$C$105*BR274)/Summary!$C$106</f>
        <v>#VALUE!</v>
      </c>
      <c r="BU274" s="462" cm="1">
        <f t="array" ref="BU274">testVMAFRange($G274:$G277,N274:N277,$Z274:$Z277,AG274:AG277)</f>
        <v>0</v>
      </c>
      <c r="BV274" s="464" cm="1">
        <f t="array" ref="BV274">testVMAFRange($G274:$G279,N274:N279,$Z274:$Z279,AG274:AG279)</f>
        <v>0</v>
      </c>
      <c r="BW274" s="462" cm="1">
        <f t="array" ref="BW274">testVMAFRange($G274:$G277,O274:O277,$Z274:$Z277,AH274:AH277)</f>
        <v>0</v>
      </c>
      <c r="BX274" s="464" cm="1">
        <f t="array" ref="BX274">testVMAFRange($G274:$G279,O274:O279,$Z274:$Z279,AH274:AH279)</f>
        <v>0</v>
      </c>
    </row>
    <row r="275" spans="1:76" ht="17" customHeight="1" x14ac:dyDescent="0.35">
      <c r="A275" s="516"/>
      <c r="B275" s="483"/>
      <c r="C275" s="520"/>
      <c r="D275" s="490"/>
      <c r="E275" s="493"/>
      <c r="F275" s="138">
        <v>23</v>
      </c>
      <c r="G275" s="139">
        <f>'Anchor-Still'!L273</f>
        <v>0</v>
      </c>
      <c r="H275" s="140">
        <f>'Anchor-Still'!M273</f>
        <v>0</v>
      </c>
      <c r="I275" s="140">
        <f>'Anchor-Still'!N273</f>
        <v>0</v>
      </c>
      <c r="J275" s="140">
        <f>'Anchor-Still'!O273</f>
        <v>0</v>
      </c>
      <c r="K275" s="140">
        <f>(Summary!$C$58*H275+Summary!$C$59*I275+Summary!$C$60*J275)/Summary!$C$61</f>
        <v>0</v>
      </c>
      <c r="L275" s="140">
        <f>'Anchor-Still'!P273</f>
        <v>0</v>
      </c>
      <c r="M275" s="140">
        <f>'Anchor-Still'!Q273</f>
        <v>0</v>
      </c>
      <c r="N275" s="140">
        <f>'Anchor-Still'!R273</f>
        <v>0</v>
      </c>
      <c r="O275" s="140">
        <f>'Anchor-Still'!S273</f>
        <v>0</v>
      </c>
      <c r="P275" s="140">
        <f>'Anchor-Still'!T273</f>
        <v>0</v>
      </c>
      <c r="Q275" s="140">
        <f>'Anchor-Still'!U273</f>
        <v>0</v>
      </c>
      <c r="R275" s="140">
        <f>'Anchor-Still'!V273</f>
        <v>0</v>
      </c>
      <c r="S275" s="140">
        <f>'Anchor-Still'!W273</f>
        <v>0</v>
      </c>
      <c r="T275" s="140">
        <f>'Anchor-Still'!X273</f>
        <v>0</v>
      </c>
      <c r="U275" s="140">
        <f>10*LOG10(1/((Summary!$C$75/10^(R275/10)+Summary!$C$76/10^(S275/10)+Summary!$C$77/10^(T275/10))/Summary!$C$78))</f>
        <v>0</v>
      </c>
      <c r="V275" s="140">
        <f>'Anchor-Still'!Y273</f>
        <v>0</v>
      </c>
      <c r="W275" s="140">
        <f>'Anchor-Still'!Z273</f>
        <v>0</v>
      </c>
      <c r="X275" s="141">
        <f t="shared" si="19"/>
        <v>0</v>
      </c>
      <c r="Y275" s="133"/>
      <c r="Z275" s="139">
        <f>'Test-Still'!L273</f>
        <v>0</v>
      </c>
      <c r="AA275" s="140">
        <f>'Test-Still'!M273</f>
        <v>0</v>
      </c>
      <c r="AB275" s="140">
        <f>'Test-Still'!N273</f>
        <v>0</v>
      </c>
      <c r="AC275" s="140">
        <f>'Test-Still'!O273</f>
        <v>0</v>
      </c>
      <c r="AD275" s="140">
        <f>(Summary!$C$58*AA275+Summary!$C$59*AB275+Summary!$C$60*AC275)/Summary!$C$61</f>
        <v>0</v>
      </c>
      <c r="AE275" s="140">
        <f>'Test-Still'!P273</f>
        <v>0</v>
      </c>
      <c r="AF275" s="140">
        <f>'Test-Still'!Q273</f>
        <v>0</v>
      </c>
      <c r="AG275" s="140">
        <f>'Test-Still'!R273</f>
        <v>0</v>
      </c>
      <c r="AH275" s="140">
        <f>'Test-Still'!S273</f>
        <v>0</v>
      </c>
      <c r="AI275" s="140">
        <f>'Test-Still'!T273</f>
        <v>0</v>
      </c>
      <c r="AJ275" s="140">
        <f>'Test-Still'!U273</f>
        <v>0</v>
      </c>
      <c r="AK275" s="140">
        <f>'Test-Still'!V273</f>
        <v>0</v>
      </c>
      <c r="AL275" s="140">
        <f>'Test-Still'!W273</f>
        <v>0</v>
      </c>
      <c r="AM275" s="140">
        <f>'Test-Still'!X273</f>
        <v>0</v>
      </c>
      <c r="AN275" s="140">
        <f>10*LOG10(1/((Summary!$C$75/10^(AK275/10)+Summary!$C$76/10^(AL275/10)+Summary!$C$77/10^(AM275/10))/Summary!$C$78))</f>
        <v>0</v>
      </c>
      <c r="AO275" s="140">
        <f>'Test-Still'!Y273</f>
        <v>0</v>
      </c>
      <c r="AP275" s="140">
        <f>'Test-Still'!Z273</f>
        <v>0</v>
      </c>
      <c r="AQ275" s="141">
        <f t="shared" si="20"/>
        <v>0</v>
      </c>
      <c r="AR275" s="139" t="e">
        <f t="shared" si="21"/>
        <v>#DIV/0!</v>
      </c>
      <c r="AS275" s="140" t="e">
        <f t="shared" si="22"/>
        <v>#DIV/0!</v>
      </c>
      <c r="AT275" s="136"/>
      <c r="AU275" s="136"/>
      <c r="AV275" s="467"/>
      <c r="AW275" s="468"/>
      <c r="AX275" s="480"/>
      <c r="AY275" s="480"/>
      <c r="AZ275" s="497"/>
      <c r="BA275" s="497"/>
      <c r="BB275" s="480"/>
      <c r="BC275" s="468"/>
      <c r="BD275" s="476"/>
      <c r="BE275" s="468"/>
      <c r="BF275" s="476"/>
      <c r="BG275" s="469"/>
      <c r="BH275" s="476"/>
      <c r="BI275" s="469"/>
      <c r="BJ275" s="476"/>
      <c r="BK275" s="468"/>
      <c r="BL275" s="476"/>
      <c r="BM275" s="468"/>
      <c r="BN275" s="476"/>
      <c r="BO275" s="468"/>
      <c r="BP275" s="480"/>
      <c r="BQ275" s="480"/>
      <c r="BR275" s="480"/>
      <c r="BS275" s="480"/>
      <c r="BT275" s="476"/>
      <c r="BU275" s="463"/>
      <c r="BV275" s="465"/>
      <c r="BW275" s="463"/>
      <c r="BX275" s="465"/>
    </row>
    <row r="276" spans="1:76" ht="17" customHeight="1" x14ac:dyDescent="0.35">
      <c r="A276" s="516"/>
      <c r="B276" s="483"/>
      <c r="C276" s="520"/>
      <c r="D276" s="490"/>
      <c r="E276" s="493"/>
      <c r="F276" s="138">
        <v>31</v>
      </c>
      <c r="G276" s="139">
        <f>'Anchor-Still'!L274</f>
        <v>0</v>
      </c>
      <c r="H276" s="140">
        <f>'Anchor-Still'!M274</f>
        <v>0</v>
      </c>
      <c r="I276" s="140">
        <f>'Anchor-Still'!N274</f>
        <v>0</v>
      </c>
      <c r="J276" s="140">
        <f>'Anchor-Still'!O274</f>
        <v>0</v>
      </c>
      <c r="K276" s="140">
        <f>(Summary!$C$58*H276+Summary!$C$59*I276+Summary!$C$60*J276)/Summary!$C$61</f>
        <v>0</v>
      </c>
      <c r="L276" s="140">
        <f>'Anchor-Still'!P274</f>
        <v>0</v>
      </c>
      <c r="M276" s="140">
        <f>'Anchor-Still'!Q274</f>
        <v>0</v>
      </c>
      <c r="N276" s="140">
        <f>'Anchor-Still'!R274</f>
        <v>0</v>
      </c>
      <c r="O276" s="140">
        <f>'Anchor-Still'!S274</f>
        <v>0</v>
      </c>
      <c r="P276" s="140">
        <f>'Anchor-Still'!T274</f>
        <v>0</v>
      </c>
      <c r="Q276" s="140">
        <f>'Anchor-Still'!U274</f>
        <v>0</v>
      </c>
      <c r="R276" s="140">
        <f>'Anchor-Still'!V274</f>
        <v>0</v>
      </c>
      <c r="S276" s="140">
        <f>'Anchor-Still'!W274</f>
        <v>0</v>
      </c>
      <c r="T276" s="140">
        <f>'Anchor-Still'!X274</f>
        <v>0</v>
      </c>
      <c r="U276" s="140">
        <f>10*LOG10(1/((Summary!$C$75/10^(R276/10)+Summary!$C$76/10^(S276/10)+Summary!$C$77/10^(T276/10))/Summary!$C$78))</f>
        <v>0</v>
      </c>
      <c r="V276" s="140">
        <f>'Anchor-Still'!Y274</f>
        <v>0</v>
      </c>
      <c r="W276" s="140">
        <f>'Anchor-Still'!Z274</f>
        <v>0</v>
      </c>
      <c r="X276" s="141">
        <f t="shared" si="19"/>
        <v>0</v>
      </c>
      <c r="Y276" s="133"/>
      <c r="Z276" s="139">
        <f>'Test-Still'!L274</f>
        <v>0</v>
      </c>
      <c r="AA276" s="140">
        <f>'Test-Still'!M274</f>
        <v>0</v>
      </c>
      <c r="AB276" s="140">
        <f>'Test-Still'!N274</f>
        <v>0</v>
      </c>
      <c r="AC276" s="140">
        <f>'Test-Still'!O274</f>
        <v>0</v>
      </c>
      <c r="AD276" s="140">
        <f>(Summary!$C$58*AA276+Summary!$C$59*AB276+Summary!$C$60*AC276)/Summary!$C$61</f>
        <v>0</v>
      </c>
      <c r="AE276" s="140">
        <f>'Test-Still'!P274</f>
        <v>0</v>
      </c>
      <c r="AF276" s="140">
        <f>'Test-Still'!Q274</f>
        <v>0</v>
      </c>
      <c r="AG276" s="140">
        <f>'Test-Still'!R274</f>
        <v>0</v>
      </c>
      <c r="AH276" s="140">
        <f>'Test-Still'!S274</f>
        <v>0</v>
      </c>
      <c r="AI276" s="140">
        <f>'Test-Still'!T274</f>
        <v>0</v>
      </c>
      <c r="AJ276" s="140">
        <f>'Test-Still'!U274</f>
        <v>0</v>
      </c>
      <c r="AK276" s="140">
        <f>'Test-Still'!V274</f>
        <v>0</v>
      </c>
      <c r="AL276" s="140">
        <f>'Test-Still'!W274</f>
        <v>0</v>
      </c>
      <c r="AM276" s="140">
        <f>'Test-Still'!X274</f>
        <v>0</v>
      </c>
      <c r="AN276" s="140">
        <f>10*LOG10(1/((Summary!$C$75/10^(AK276/10)+Summary!$C$76/10^(AL276/10)+Summary!$C$77/10^(AM276/10))/Summary!$C$78))</f>
        <v>0</v>
      </c>
      <c r="AO276" s="140">
        <f>'Test-Still'!Y274</f>
        <v>0</v>
      </c>
      <c r="AP276" s="140">
        <f>'Test-Still'!Z274</f>
        <v>0</v>
      </c>
      <c r="AQ276" s="141">
        <f t="shared" si="20"/>
        <v>0</v>
      </c>
      <c r="AR276" s="139" t="e">
        <f t="shared" si="21"/>
        <v>#DIV/0!</v>
      </c>
      <c r="AS276" s="140" t="e">
        <f t="shared" si="22"/>
        <v>#DIV/0!</v>
      </c>
      <c r="AT276" s="136"/>
      <c r="AU276" s="136"/>
      <c r="AV276" s="467" t="s">
        <v>122</v>
      </c>
      <c r="AW276" s="468" t="e" cm="1">
        <f t="array" ref="AW276">bdRateExtend($G275:$G278,H275:H278,$Z275:$Z278,AA275:AA278)</f>
        <v>#VALUE!</v>
      </c>
      <c r="AX276" s="480"/>
      <c r="AY276" s="480"/>
      <c r="AZ276" s="497"/>
      <c r="BA276" s="497"/>
      <c r="BB276" s="480"/>
      <c r="BC276" s="468" t="e" cm="1">
        <f t="array" ref="BC276">bdRateExtend($G275:$G278,L275:L278,$Z275:$Z278,AE275:AE278)</f>
        <v>#VALUE!</v>
      </c>
      <c r="BD276" s="476"/>
      <c r="BE276" s="468" t="e" cm="1">
        <f t="array" ref="BE276">bdRateExtend($G275:$G278,M275:M278,$Z275:$Z278,AF275:AF278)</f>
        <v>#VALUE!</v>
      </c>
      <c r="BF276" s="476"/>
      <c r="BG276" s="469" t="e" cm="1">
        <f t="array" ref="BG276">bdRateExtend($G275:$G278,N275:N278,$Z275:$Z278,AG275:AG278,"None", FALSE,1)</f>
        <v>#VALUE!</v>
      </c>
      <c r="BH276" s="476"/>
      <c r="BI276" s="469" t="e" cm="1">
        <f t="array" ref="BI276">bdRateExtend($G275:$G278,O275:O278,$Z275:$Z278,AH275:AH278,"None", FALSE,1)</f>
        <v>#VALUE!</v>
      </c>
      <c r="BJ276" s="476"/>
      <c r="BK276" s="468" t="e" cm="1">
        <f t="array" ref="BK276">bdRateExtend($G275:$G278,P275:P278,$Z275:$Z278,AI275:AI278)</f>
        <v>#VALUE!</v>
      </c>
      <c r="BL276" s="476"/>
      <c r="BM276" s="468" t="e" cm="1">
        <f t="array" ref="BM276">bdRateExtend($G275:$G278,Q275:Q278,$Z275:$Z278,AJ275:AJ278)</f>
        <v>#VALUE!</v>
      </c>
      <c r="BN276" s="476"/>
      <c r="BO276" s="468" t="e" cm="1">
        <f t="array" ref="BO276">bdRateExtend($G275:$G278,R275:R278,$Z275:$Z278,AK275:AK278)</f>
        <v>#VALUE!</v>
      </c>
      <c r="BP276" s="480"/>
      <c r="BQ276" s="480"/>
      <c r="BR276" s="480"/>
      <c r="BS276" s="480"/>
      <c r="BT276" s="476"/>
      <c r="BU276" s="463" cm="1">
        <f t="array" ref="BU276">testVMAFRange($G275:$G278,N275:N278,$Z275:$Z278,AG275:AG278)</f>
        <v>0</v>
      </c>
      <c r="BV276" s="465"/>
      <c r="BW276" s="463" cm="1">
        <f t="array" ref="BW276">testVMAFRange($G275:$G278,O275:O278,$Z275:$Z278,AH275:AH278)</f>
        <v>0</v>
      </c>
      <c r="BX276" s="465"/>
    </row>
    <row r="277" spans="1:76" ht="17" customHeight="1" x14ac:dyDescent="0.35">
      <c r="A277" s="516"/>
      <c r="B277" s="483"/>
      <c r="C277" s="520"/>
      <c r="D277" s="490"/>
      <c r="E277" s="493"/>
      <c r="F277" s="138">
        <v>39</v>
      </c>
      <c r="G277" s="139">
        <f>'Anchor-Still'!L275</f>
        <v>0</v>
      </c>
      <c r="H277" s="140">
        <f>'Anchor-Still'!M275</f>
        <v>0</v>
      </c>
      <c r="I277" s="140">
        <f>'Anchor-Still'!N275</f>
        <v>0</v>
      </c>
      <c r="J277" s="140">
        <f>'Anchor-Still'!O275</f>
        <v>0</v>
      </c>
      <c r="K277" s="140">
        <f>(Summary!$C$58*H277+Summary!$C$59*I277+Summary!$C$60*J277)/Summary!$C$61</f>
        <v>0</v>
      </c>
      <c r="L277" s="140">
        <f>'Anchor-Still'!P275</f>
        <v>0</v>
      </c>
      <c r="M277" s="140">
        <f>'Anchor-Still'!Q275</f>
        <v>0</v>
      </c>
      <c r="N277" s="140">
        <f>'Anchor-Still'!R275</f>
        <v>0</v>
      </c>
      <c r="O277" s="140">
        <f>'Anchor-Still'!S275</f>
        <v>0</v>
      </c>
      <c r="P277" s="140">
        <f>'Anchor-Still'!T275</f>
        <v>0</v>
      </c>
      <c r="Q277" s="140">
        <f>'Anchor-Still'!U275</f>
        <v>0</v>
      </c>
      <c r="R277" s="140">
        <f>'Anchor-Still'!V275</f>
        <v>0</v>
      </c>
      <c r="S277" s="140">
        <f>'Anchor-Still'!W275</f>
        <v>0</v>
      </c>
      <c r="T277" s="140">
        <f>'Anchor-Still'!X275</f>
        <v>0</v>
      </c>
      <c r="U277" s="140">
        <f>10*LOG10(1/((Summary!$C$75/10^(R277/10)+Summary!$C$76/10^(S277/10)+Summary!$C$77/10^(T277/10))/Summary!$C$78))</f>
        <v>0</v>
      </c>
      <c r="V277" s="140">
        <f>'Anchor-Still'!Y275</f>
        <v>0</v>
      </c>
      <c r="W277" s="140">
        <f>'Anchor-Still'!Z275</f>
        <v>0</v>
      </c>
      <c r="X277" s="141">
        <f t="shared" si="19"/>
        <v>0</v>
      </c>
      <c r="Y277" s="133"/>
      <c r="Z277" s="139">
        <f>'Test-Still'!L275</f>
        <v>0</v>
      </c>
      <c r="AA277" s="140">
        <f>'Test-Still'!M275</f>
        <v>0</v>
      </c>
      <c r="AB277" s="140">
        <f>'Test-Still'!N275</f>
        <v>0</v>
      </c>
      <c r="AC277" s="140">
        <f>'Test-Still'!O275</f>
        <v>0</v>
      </c>
      <c r="AD277" s="140">
        <f>(Summary!$C$58*AA277+Summary!$C$59*AB277+Summary!$C$60*AC277)/Summary!$C$61</f>
        <v>0</v>
      </c>
      <c r="AE277" s="140">
        <f>'Test-Still'!P275</f>
        <v>0</v>
      </c>
      <c r="AF277" s="140">
        <f>'Test-Still'!Q275</f>
        <v>0</v>
      </c>
      <c r="AG277" s="140">
        <f>'Test-Still'!R275</f>
        <v>0</v>
      </c>
      <c r="AH277" s="140">
        <f>'Test-Still'!S275</f>
        <v>0</v>
      </c>
      <c r="AI277" s="140">
        <f>'Test-Still'!T275</f>
        <v>0</v>
      </c>
      <c r="AJ277" s="140">
        <f>'Test-Still'!U275</f>
        <v>0</v>
      </c>
      <c r="AK277" s="140">
        <f>'Test-Still'!V275</f>
        <v>0</v>
      </c>
      <c r="AL277" s="140">
        <f>'Test-Still'!W275</f>
        <v>0</v>
      </c>
      <c r="AM277" s="140">
        <f>'Test-Still'!X275</f>
        <v>0</v>
      </c>
      <c r="AN277" s="140">
        <f>10*LOG10(1/((Summary!$C$75/10^(AK277/10)+Summary!$C$76/10^(AL277/10)+Summary!$C$77/10^(AM277/10))/Summary!$C$78))</f>
        <v>0</v>
      </c>
      <c r="AO277" s="140">
        <f>'Test-Still'!Y275</f>
        <v>0</v>
      </c>
      <c r="AP277" s="140">
        <f>'Test-Still'!Z275</f>
        <v>0</v>
      </c>
      <c r="AQ277" s="141">
        <f t="shared" si="20"/>
        <v>0</v>
      </c>
      <c r="AR277" s="139" t="e">
        <f t="shared" si="21"/>
        <v>#DIV/0!</v>
      </c>
      <c r="AS277" s="140" t="e">
        <f t="shared" si="22"/>
        <v>#DIV/0!</v>
      </c>
      <c r="AT277" s="136"/>
      <c r="AU277" s="136"/>
      <c r="AV277" s="467"/>
      <c r="AW277" s="468"/>
      <c r="AX277" s="480"/>
      <c r="AY277" s="480"/>
      <c r="AZ277" s="497"/>
      <c r="BA277" s="497"/>
      <c r="BB277" s="480"/>
      <c r="BC277" s="468"/>
      <c r="BD277" s="476"/>
      <c r="BE277" s="468"/>
      <c r="BF277" s="476"/>
      <c r="BG277" s="469"/>
      <c r="BH277" s="476"/>
      <c r="BI277" s="469"/>
      <c r="BJ277" s="476"/>
      <c r="BK277" s="468"/>
      <c r="BL277" s="476"/>
      <c r="BM277" s="468"/>
      <c r="BN277" s="476"/>
      <c r="BO277" s="468"/>
      <c r="BP277" s="480"/>
      <c r="BQ277" s="480"/>
      <c r="BR277" s="480"/>
      <c r="BS277" s="480"/>
      <c r="BT277" s="476"/>
      <c r="BU277" s="463"/>
      <c r="BV277" s="465"/>
      <c r="BW277" s="463"/>
      <c r="BX277" s="465"/>
    </row>
    <row r="278" spans="1:76" ht="17" customHeight="1" x14ac:dyDescent="0.35">
      <c r="A278" s="516"/>
      <c r="B278" s="483"/>
      <c r="C278" s="520"/>
      <c r="D278" s="490"/>
      <c r="E278" s="493"/>
      <c r="F278" s="138">
        <v>47</v>
      </c>
      <c r="G278" s="139">
        <f>'Anchor-Still'!L276</f>
        <v>0</v>
      </c>
      <c r="H278" s="140">
        <f>'Anchor-Still'!M276</f>
        <v>0</v>
      </c>
      <c r="I278" s="140">
        <f>'Anchor-Still'!N276</f>
        <v>0</v>
      </c>
      <c r="J278" s="140">
        <f>'Anchor-Still'!O276</f>
        <v>0</v>
      </c>
      <c r="K278" s="140">
        <f>(Summary!$C$58*H278+Summary!$C$59*I278+Summary!$C$60*J278)/Summary!$C$61</f>
        <v>0</v>
      </c>
      <c r="L278" s="140">
        <f>'Anchor-Still'!P276</f>
        <v>0</v>
      </c>
      <c r="M278" s="140">
        <f>'Anchor-Still'!Q276</f>
        <v>0</v>
      </c>
      <c r="N278" s="140">
        <f>'Anchor-Still'!R276</f>
        <v>0</v>
      </c>
      <c r="O278" s="140">
        <f>'Anchor-Still'!S276</f>
        <v>0</v>
      </c>
      <c r="P278" s="140">
        <f>'Anchor-Still'!T276</f>
        <v>0</v>
      </c>
      <c r="Q278" s="140">
        <f>'Anchor-Still'!U276</f>
        <v>0</v>
      </c>
      <c r="R278" s="140">
        <f>'Anchor-Still'!V276</f>
        <v>0</v>
      </c>
      <c r="S278" s="140">
        <f>'Anchor-Still'!W276</f>
        <v>0</v>
      </c>
      <c r="T278" s="140">
        <f>'Anchor-Still'!X276</f>
        <v>0</v>
      </c>
      <c r="U278" s="140">
        <f>10*LOG10(1/((Summary!$C$75/10^(R278/10)+Summary!$C$76/10^(S278/10)+Summary!$C$77/10^(T278/10))/Summary!$C$78))</f>
        <v>0</v>
      </c>
      <c r="V278" s="140">
        <f>'Anchor-Still'!Y276</f>
        <v>0</v>
      </c>
      <c r="W278" s="140">
        <f>'Anchor-Still'!Z276</f>
        <v>0</v>
      </c>
      <c r="X278" s="141">
        <f t="shared" si="19"/>
        <v>0</v>
      </c>
      <c r="Y278" s="133"/>
      <c r="Z278" s="139">
        <f>'Test-Still'!L276</f>
        <v>0</v>
      </c>
      <c r="AA278" s="140">
        <f>'Test-Still'!M276</f>
        <v>0</v>
      </c>
      <c r="AB278" s="140">
        <f>'Test-Still'!N276</f>
        <v>0</v>
      </c>
      <c r="AC278" s="140">
        <f>'Test-Still'!O276</f>
        <v>0</v>
      </c>
      <c r="AD278" s="140">
        <f>(Summary!$C$58*AA278+Summary!$C$59*AB278+Summary!$C$60*AC278)/Summary!$C$61</f>
        <v>0</v>
      </c>
      <c r="AE278" s="140">
        <f>'Test-Still'!P276</f>
        <v>0</v>
      </c>
      <c r="AF278" s="140">
        <f>'Test-Still'!Q276</f>
        <v>0</v>
      </c>
      <c r="AG278" s="140">
        <f>'Test-Still'!R276</f>
        <v>0</v>
      </c>
      <c r="AH278" s="140">
        <f>'Test-Still'!S276</f>
        <v>0</v>
      </c>
      <c r="AI278" s="140">
        <f>'Test-Still'!T276</f>
        <v>0</v>
      </c>
      <c r="AJ278" s="140">
        <f>'Test-Still'!U276</f>
        <v>0</v>
      </c>
      <c r="AK278" s="140">
        <f>'Test-Still'!V276</f>
        <v>0</v>
      </c>
      <c r="AL278" s="140">
        <f>'Test-Still'!W276</f>
        <v>0</v>
      </c>
      <c r="AM278" s="140">
        <f>'Test-Still'!X276</f>
        <v>0</v>
      </c>
      <c r="AN278" s="140">
        <f>10*LOG10(1/((Summary!$C$75/10^(AK278/10)+Summary!$C$76/10^(AL278/10)+Summary!$C$77/10^(AM278/10))/Summary!$C$78))</f>
        <v>0</v>
      </c>
      <c r="AO278" s="140">
        <f>'Test-Still'!Y276</f>
        <v>0</v>
      </c>
      <c r="AP278" s="140">
        <f>'Test-Still'!Z276</f>
        <v>0</v>
      </c>
      <c r="AQ278" s="141">
        <f t="shared" si="20"/>
        <v>0</v>
      </c>
      <c r="AR278" s="139" t="e">
        <f t="shared" si="21"/>
        <v>#DIV/0!</v>
      </c>
      <c r="AS278" s="140" t="e">
        <f t="shared" si="22"/>
        <v>#DIV/0!</v>
      </c>
      <c r="AT278" s="136"/>
      <c r="AU278" s="136"/>
      <c r="AV278" s="467" t="s">
        <v>123</v>
      </c>
      <c r="AW278" s="468" t="e" cm="1">
        <f t="array" ref="AW278">bdRateExtend($G276:$G279,H276:H279,$Z276:$Z279,AA276:AA279)</f>
        <v>#VALUE!</v>
      </c>
      <c r="AX278" s="480"/>
      <c r="AY278" s="480"/>
      <c r="AZ278" s="497"/>
      <c r="BA278" s="497"/>
      <c r="BB278" s="480"/>
      <c r="BC278" s="468" t="e" cm="1">
        <f t="array" ref="BC278">bdRateExtend($G276:$G279,L276:L279,$Z276:$Z279,AE276:AE279)</f>
        <v>#VALUE!</v>
      </c>
      <c r="BD278" s="476"/>
      <c r="BE278" s="468" t="e" cm="1">
        <f t="array" ref="BE278">bdRateExtend($G276:$G279,M276:M279,$Z276:$Z279,AF276:AF279)</f>
        <v>#VALUE!</v>
      </c>
      <c r="BF278" s="476"/>
      <c r="BG278" s="469" t="e" cm="1">
        <f t="array" ref="BG278">bdRateExtend($G276:$G279,N276:N279,$Z276:$Z279,AG276:AG279,"None", FALSE,1)</f>
        <v>#VALUE!</v>
      </c>
      <c r="BH278" s="476"/>
      <c r="BI278" s="469" t="e" cm="1">
        <f t="array" ref="BI278">bdRateExtend($G276:$G279,O276:O279,$Z276:$Z279,AH276:AH279,"None", FALSE,1)</f>
        <v>#VALUE!</v>
      </c>
      <c r="BJ278" s="476"/>
      <c r="BK278" s="468" t="e" cm="1">
        <f t="array" ref="BK278">bdRateExtend($G276:$G279,P276:P279,$Z276:$Z279,AI276:AI279)</f>
        <v>#VALUE!</v>
      </c>
      <c r="BL278" s="476"/>
      <c r="BM278" s="468" t="e" cm="1">
        <f t="array" ref="BM278">bdRateExtend($G276:$G279,Q276:Q279,$Z276:$Z279,AJ276:AJ279)</f>
        <v>#VALUE!</v>
      </c>
      <c r="BN278" s="476"/>
      <c r="BO278" s="468" t="e" cm="1">
        <f t="array" ref="BO278">bdRateExtend($G276:$G279,R276:R279,$Z276:$Z279,AK276:AK279)</f>
        <v>#VALUE!</v>
      </c>
      <c r="BP278" s="480"/>
      <c r="BQ278" s="480"/>
      <c r="BR278" s="480"/>
      <c r="BS278" s="480"/>
      <c r="BT278" s="476"/>
      <c r="BU278" s="463" cm="1">
        <f t="array" ref="BU278">testVMAFRange($G276:$G279,N276:N279,$Z276:$Z279,AG276:AG279)</f>
        <v>0</v>
      </c>
      <c r="BV278" s="465"/>
      <c r="BW278" s="463" cm="1">
        <f t="array" ref="BW278">testVMAFRange($G276:$G279,O276:O279,$Z276:$Z279,AH276:AH279)</f>
        <v>0</v>
      </c>
      <c r="BX278" s="465"/>
    </row>
    <row r="279" spans="1:76" ht="17" customHeight="1" thickBot="1" x14ac:dyDescent="0.4">
      <c r="A279" s="516"/>
      <c r="B279" s="518"/>
      <c r="C279" s="521"/>
      <c r="D279" s="522"/>
      <c r="E279" s="523"/>
      <c r="F279" s="144">
        <v>55</v>
      </c>
      <c r="G279" s="145">
        <f>'Anchor-Still'!L277</f>
        <v>0</v>
      </c>
      <c r="H279" s="146">
        <f>'Anchor-Still'!M277</f>
        <v>0</v>
      </c>
      <c r="I279" s="146">
        <f>'Anchor-Still'!N277</f>
        <v>0</v>
      </c>
      <c r="J279" s="146">
        <f>'Anchor-Still'!O277</f>
        <v>0</v>
      </c>
      <c r="K279" s="146">
        <f>(Summary!$C$58*H279+Summary!$C$59*I279+Summary!$C$60*J279)/Summary!$C$61</f>
        <v>0</v>
      </c>
      <c r="L279" s="146">
        <f>'Anchor-Still'!P277</f>
        <v>0</v>
      </c>
      <c r="M279" s="146">
        <f>'Anchor-Still'!Q277</f>
        <v>0</v>
      </c>
      <c r="N279" s="146">
        <f>'Anchor-Still'!R277</f>
        <v>0</v>
      </c>
      <c r="O279" s="146">
        <f>'Anchor-Still'!S277</f>
        <v>0</v>
      </c>
      <c r="P279" s="146">
        <f>'Anchor-Still'!T277</f>
        <v>0</v>
      </c>
      <c r="Q279" s="146">
        <f>'Anchor-Still'!U277</f>
        <v>0</v>
      </c>
      <c r="R279" s="146">
        <f>'Anchor-Still'!V277</f>
        <v>0</v>
      </c>
      <c r="S279" s="146">
        <f>'Anchor-Still'!W277</f>
        <v>0</v>
      </c>
      <c r="T279" s="146">
        <f>'Anchor-Still'!X277</f>
        <v>0</v>
      </c>
      <c r="U279" s="146">
        <f>10*LOG10(1/((Summary!$C$75/10^(R279/10)+Summary!$C$76/10^(S279/10)+Summary!$C$77/10^(T279/10))/Summary!$C$78))</f>
        <v>0</v>
      </c>
      <c r="V279" s="146">
        <f>'Anchor-Still'!Y277</f>
        <v>0</v>
      </c>
      <c r="W279" s="146">
        <f>'Anchor-Still'!Z277</f>
        <v>0</v>
      </c>
      <c r="X279" s="147">
        <f t="shared" si="19"/>
        <v>0</v>
      </c>
      <c r="Y279" s="133"/>
      <c r="Z279" s="145">
        <f>'Test-Still'!L277</f>
        <v>0</v>
      </c>
      <c r="AA279" s="146">
        <f>'Test-Still'!M277</f>
        <v>0</v>
      </c>
      <c r="AB279" s="146">
        <f>'Test-Still'!N277</f>
        <v>0</v>
      </c>
      <c r="AC279" s="146">
        <f>'Test-Still'!O277</f>
        <v>0</v>
      </c>
      <c r="AD279" s="146">
        <f>(Summary!$C$58*AA279+Summary!$C$59*AB279+Summary!$C$60*AC279)/Summary!$C$61</f>
        <v>0</v>
      </c>
      <c r="AE279" s="146">
        <f>'Test-Still'!P277</f>
        <v>0</v>
      </c>
      <c r="AF279" s="146">
        <f>'Test-Still'!Q277</f>
        <v>0</v>
      </c>
      <c r="AG279" s="146">
        <f>'Test-Still'!R277</f>
        <v>0</v>
      </c>
      <c r="AH279" s="146">
        <f>'Test-Still'!S277</f>
        <v>0</v>
      </c>
      <c r="AI279" s="146">
        <f>'Test-Still'!T277</f>
        <v>0</v>
      </c>
      <c r="AJ279" s="146">
        <f>'Test-Still'!U277</f>
        <v>0</v>
      </c>
      <c r="AK279" s="146">
        <f>'Test-Still'!V277</f>
        <v>0</v>
      </c>
      <c r="AL279" s="146">
        <f>'Test-Still'!W277</f>
        <v>0</v>
      </c>
      <c r="AM279" s="146">
        <f>'Test-Still'!X277</f>
        <v>0</v>
      </c>
      <c r="AN279" s="146">
        <f>10*LOG10(1/((Summary!$C$75/10^(AK279/10)+Summary!$C$76/10^(AL279/10)+Summary!$C$77/10^(AM279/10))/Summary!$C$78))</f>
        <v>0</v>
      </c>
      <c r="AO279" s="146">
        <f>'Test-Still'!Y277</f>
        <v>0</v>
      </c>
      <c r="AP279" s="146">
        <f>'Test-Still'!Z277</f>
        <v>0</v>
      </c>
      <c r="AQ279" s="147">
        <f t="shared" si="20"/>
        <v>0</v>
      </c>
      <c r="AR279" s="145" t="e">
        <f t="shared" si="21"/>
        <v>#DIV/0!</v>
      </c>
      <c r="AS279" s="146" t="e">
        <f t="shared" si="22"/>
        <v>#DIV/0!</v>
      </c>
      <c r="AT279" s="136"/>
      <c r="AU279" s="136"/>
      <c r="AV279" s="470"/>
      <c r="AW279" s="471"/>
      <c r="AX279" s="481"/>
      <c r="AY279" s="481"/>
      <c r="AZ279" s="498"/>
      <c r="BA279" s="498"/>
      <c r="BB279" s="481"/>
      <c r="BC279" s="471"/>
      <c r="BD279" s="477"/>
      <c r="BE279" s="471"/>
      <c r="BF279" s="477"/>
      <c r="BG279" s="472"/>
      <c r="BH279" s="477"/>
      <c r="BI279" s="472"/>
      <c r="BJ279" s="477"/>
      <c r="BK279" s="471"/>
      <c r="BL279" s="477"/>
      <c r="BM279" s="471"/>
      <c r="BN279" s="477"/>
      <c r="BO279" s="471"/>
      <c r="BP279" s="481"/>
      <c r="BQ279" s="481"/>
      <c r="BR279" s="481"/>
      <c r="BS279" s="481"/>
      <c r="BT279" s="477"/>
      <c r="BU279" s="473"/>
      <c r="BV279" s="466"/>
      <c r="BW279" s="473"/>
      <c r="BX279" s="466"/>
    </row>
    <row r="280" spans="1:76" ht="17" customHeight="1" x14ac:dyDescent="0.35">
      <c r="A280" s="516"/>
      <c r="B280" s="482" t="s">
        <v>244</v>
      </c>
      <c r="C280" s="519" t="s">
        <v>207</v>
      </c>
      <c r="D280" s="489"/>
      <c r="E280" s="492">
        <v>8</v>
      </c>
      <c r="F280" s="129">
        <v>15</v>
      </c>
      <c r="G280" s="130">
        <f>'Anchor-Still'!L278</f>
        <v>0</v>
      </c>
      <c r="H280" s="131">
        <f>'Anchor-Still'!M278</f>
        <v>0</v>
      </c>
      <c r="I280" s="131">
        <f>'Anchor-Still'!N278</f>
        <v>0</v>
      </c>
      <c r="J280" s="131">
        <f>'Anchor-Still'!O278</f>
        <v>0</v>
      </c>
      <c r="K280" s="131">
        <f>(Summary!$C$58*H280+Summary!$C$59*I280+Summary!$C$60*J280)/Summary!$C$61</f>
        <v>0</v>
      </c>
      <c r="L280" s="131">
        <f>'Anchor-Still'!P278</f>
        <v>0</v>
      </c>
      <c r="M280" s="131">
        <f>'Anchor-Still'!Q278</f>
        <v>0</v>
      </c>
      <c r="N280" s="131">
        <f>'Anchor-Still'!R278</f>
        <v>0</v>
      </c>
      <c r="O280" s="131">
        <f>'Anchor-Still'!S278</f>
        <v>0</v>
      </c>
      <c r="P280" s="131">
        <f>'Anchor-Still'!T278</f>
        <v>0</v>
      </c>
      <c r="Q280" s="131">
        <f>'Anchor-Still'!U278</f>
        <v>0</v>
      </c>
      <c r="R280" s="131">
        <f>'Anchor-Still'!V278</f>
        <v>0</v>
      </c>
      <c r="S280" s="131">
        <f>'Anchor-Still'!W278</f>
        <v>0</v>
      </c>
      <c r="T280" s="131">
        <f>'Anchor-Still'!X278</f>
        <v>0</v>
      </c>
      <c r="U280" s="131">
        <f>10*LOG10(1/((Summary!$C$75/10^(R280/10)+Summary!$C$76/10^(S280/10)+Summary!$C$77/10^(T280/10))/Summary!$C$78))</f>
        <v>0</v>
      </c>
      <c r="V280" s="131">
        <f>'Anchor-Still'!Y278</f>
        <v>0</v>
      </c>
      <c r="W280" s="131">
        <f>'Anchor-Still'!Z278</f>
        <v>0</v>
      </c>
      <c r="X280" s="132">
        <f t="shared" si="19"/>
        <v>0</v>
      </c>
      <c r="Y280" s="133"/>
      <c r="Z280" s="130">
        <f>'Test-Still'!L278</f>
        <v>0</v>
      </c>
      <c r="AA280" s="131">
        <f>'Test-Still'!M278</f>
        <v>0</v>
      </c>
      <c r="AB280" s="131">
        <f>'Test-Still'!N278</f>
        <v>0</v>
      </c>
      <c r="AC280" s="131">
        <f>'Test-Still'!O278</f>
        <v>0</v>
      </c>
      <c r="AD280" s="131">
        <f>(Summary!$C$58*AA280+Summary!$C$59*AB280+Summary!$C$60*AC280)/Summary!$C$61</f>
        <v>0</v>
      </c>
      <c r="AE280" s="131">
        <f>'Test-Still'!P278</f>
        <v>0</v>
      </c>
      <c r="AF280" s="131">
        <f>'Test-Still'!Q278</f>
        <v>0</v>
      </c>
      <c r="AG280" s="131">
        <f>'Test-Still'!R278</f>
        <v>0</v>
      </c>
      <c r="AH280" s="131">
        <f>'Test-Still'!S278</f>
        <v>0</v>
      </c>
      <c r="AI280" s="131">
        <f>'Test-Still'!T278</f>
        <v>0</v>
      </c>
      <c r="AJ280" s="131">
        <f>'Test-Still'!U278</f>
        <v>0</v>
      </c>
      <c r="AK280" s="131">
        <f>'Test-Still'!V278</f>
        <v>0</v>
      </c>
      <c r="AL280" s="131">
        <f>'Test-Still'!W278</f>
        <v>0</v>
      </c>
      <c r="AM280" s="131">
        <f>'Test-Still'!X278</f>
        <v>0</v>
      </c>
      <c r="AN280" s="131">
        <f>10*LOG10(1/((Summary!$C$75/10^(AK280/10)+Summary!$C$76/10^(AL280/10)+Summary!$C$77/10^(AM280/10))/Summary!$C$78))</f>
        <v>0</v>
      </c>
      <c r="AO280" s="131">
        <f>'Test-Still'!Y278</f>
        <v>0</v>
      </c>
      <c r="AP280" s="131">
        <f>'Test-Still'!Z278</f>
        <v>0</v>
      </c>
      <c r="AQ280" s="132">
        <f t="shared" si="20"/>
        <v>0</v>
      </c>
      <c r="AR280" s="130" t="e">
        <f t="shared" si="21"/>
        <v>#DIV/0!</v>
      </c>
      <c r="AS280" s="131" t="e">
        <f t="shared" si="22"/>
        <v>#DIV/0!</v>
      </c>
      <c r="AT280" s="136"/>
      <c r="AU280" s="136"/>
      <c r="AV280" s="495" t="s">
        <v>121</v>
      </c>
      <c r="AW280" s="478" t="e" cm="1">
        <f t="array" ref="AW280">bdRateExtend($G280:$G283,H280:H283,$Z280:$Z283,AA280:AA283)</f>
        <v>#VALUE!</v>
      </c>
      <c r="AX280" s="479" t="e" cm="1">
        <f t="array" ref="AX280">bdRateExtend($G280:$G285,H280:H285,$Z280:$Z285,AA280:AA285)</f>
        <v>#VALUE!</v>
      </c>
      <c r="AY280" s="479" t="e" cm="1">
        <f t="array" ref="AY280">bdRateExtend($G280:$G285,I280:I285,$Z280:$Z285,AB280:AB285)</f>
        <v>#VALUE!</v>
      </c>
      <c r="AZ280" s="496" t="e" cm="1">
        <f t="array" ref="AZ280">bdRateExtend($G280:$G285,J280:J285,$Z280:$Z285,AC280:AC285)</f>
        <v>#VALUE!</v>
      </c>
      <c r="BA280" s="496" t="e" cm="1">
        <f t="array" ref="BA280">bdRateExtend($G280:$G285,K280:K285,$Z280:$Z285,AD280:AD285)</f>
        <v>#VALUE!</v>
      </c>
      <c r="BB280" s="479" t="e">
        <f>(Summary!$C$89*AX280+Summary!$C$90*AY280+Summary!$C$91*AZ280)/Summary!$C$92</f>
        <v>#VALUE!</v>
      </c>
      <c r="BC280" s="478" t="e" cm="1">
        <f t="array" ref="BC280">bdRateExtend($G280:$G283,L280:L283,$Z280:$Z283,AE280:AE283)</f>
        <v>#VALUE!</v>
      </c>
      <c r="BD280" s="475" t="e" cm="1">
        <f t="array" ref="BD280">bdRateExtend($G280:$G285,L280:L285,$Z280:$Z285,AE280:AE285)</f>
        <v>#VALUE!</v>
      </c>
      <c r="BE280" s="478" t="e" cm="1">
        <f t="array" ref="BE280">bdRateExtend($G280:$G283,M280:M283,$Z280:$Z283,AF280:AF283)</f>
        <v>#VALUE!</v>
      </c>
      <c r="BF280" s="475" t="e" cm="1">
        <f t="array" ref="BF280">bdRateExtend($G280:$G285,M280:M285,$Z280:$Z285,AF280:AF285)</f>
        <v>#VALUE!</v>
      </c>
      <c r="BG280" s="474" t="e" cm="1">
        <f t="array" ref="BG280">bdRateExtend($G280:$G283,N280:N283,$Z280:$Z283,AG280:AG283,"None", FALSE,1)</f>
        <v>#VALUE!</v>
      </c>
      <c r="BH280" s="475" t="e" cm="1">
        <f t="array" ref="BH280">bdRateExtend($G280:$G285,N280:N285,$Z280:$Z285,AG280:AG285,"None", FALSE,1)</f>
        <v>#VALUE!</v>
      </c>
      <c r="BI280" s="474" t="e" cm="1">
        <f t="array" ref="BI280">bdRateExtend($G280:$G283,O280:O283,$Z280:$Z283,AH280:AH283,"None", FALSE,1)</f>
        <v>#VALUE!</v>
      </c>
      <c r="BJ280" s="475" t="e" cm="1">
        <f t="array" ref="BJ280">bdRateExtend($G280:$G285,O280:O285,$Z280:$Z285,AH280:AH285,"None", FALSE,1)</f>
        <v>#VALUE!</v>
      </c>
      <c r="BK280" s="478" t="e" cm="1">
        <f t="array" ref="BK280">bdRateExtend($G280:$G283,P280:P283,$Z280:$Z283,AI280:AI283)</f>
        <v>#VALUE!</v>
      </c>
      <c r="BL280" s="475" t="e" cm="1">
        <f t="array" ref="BL280">bdRateExtend($G280:$G285,P280:P285,$Z280:$Z285,AI280:AI285)</f>
        <v>#VALUE!</v>
      </c>
      <c r="BM280" s="478" t="e" cm="1">
        <f t="array" ref="BM280">bdRateExtend($G280:$G283,Q280:Q283,$Z280:$Z283,AJ280:AJ283)</f>
        <v>#VALUE!</v>
      </c>
      <c r="BN280" s="475" t="e" cm="1">
        <f t="array" ref="BN280">bdRateExtend($G280:$G285,Q280:Q285,$Z280:$Z285,AJ280:AJ285)</f>
        <v>#VALUE!</v>
      </c>
      <c r="BO280" s="478" t="e" cm="1">
        <f t="array" ref="BO280">bdRateExtend($G280:$G283,R280:R283,$Z280:$Z283,AK280:AK283)</f>
        <v>#VALUE!</v>
      </c>
      <c r="BP280" s="479" t="e" cm="1">
        <f t="array" ref="BP280">bdRateExtend($G280:$G285,R280:R285,$Z280:$Z285,AK280:AK285)</f>
        <v>#VALUE!</v>
      </c>
      <c r="BQ280" s="479" t="e" cm="1">
        <f t="array" ref="BQ280">bdRateExtend($G280:$G285,S280:S285,$Z280:$Z285,AL280:AL285)</f>
        <v>#VALUE!</v>
      </c>
      <c r="BR280" s="479" t="e" cm="1">
        <f t="array" ref="BR280">bdRateExtend($G280:$G285,T280:T285,$Z280:$Z285,AM280:AM285)</f>
        <v>#VALUE!</v>
      </c>
      <c r="BS280" s="479" t="e" cm="1">
        <f t="array" ref="BS280">bdRateExtend($G280:$G285,U280:U285,$Z280:$Z285,AN280:AN285)</f>
        <v>#VALUE!</v>
      </c>
      <c r="BT280" s="576" t="e">
        <f>(Summary!$C$103*BP280+Summary!$C$104*BQ280+Summary!$C$105*BR280)/Summary!$C$106</f>
        <v>#VALUE!</v>
      </c>
      <c r="BU280" s="462" cm="1">
        <f t="array" ref="BU280">testVMAFRange($G280:$G283,N280:N283,$Z280:$Z283,AG280:AG283)</f>
        <v>0</v>
      </c>
      <c r="BV280" s="464" cm="1">
        <f t="array" ref="BV280">testVMAFRange($G280:$G285,N280:N285,$Z280:$Z285,AG280:AG285)</f>
        <v>0</v>
      </c>
      <c r="BW280" s="462" cm="1">
        <f t="array" ref="BW280">testVMAFRange($G280:$G283,O280:O283,$Z280:$Z283,AH280:AH283)</f>
        <v>0</v>
      </c>
      <c r="BX280" s="464" cm="1">
        <f t="array" ref="BX280">testVMAFRange($G280:$G285,O280:O285,$Z280:$Z285,AH280:AH285)</f>
        <v>0</v>
      </c>
    </row>
    <row r="281" spans="1:76" ht="17" customHeight="1" x14ac:dyDescent="0.35">
      <c r="A281" s="516"/>
      <c r="B281" s="483"/>
      <c r="C281" s="520"/>
      <c r="D281" s="490"/>
      <c r="E281" s="493"/>
      <c r="F281" s="138">
        <v>23</v>
      </c>
      <c r="G281" s="139">
        <f>'Anchor-Still'!L279</f>
        <v>0</v>
      </c>
      <c r="H281" s="140">
        <f>'Anchor-Still'!M279</f>
        <v>0</v>
      </c>
      <c r="I281" s="140">
        <f>'Anchor-Still'!N279</f>
        <v>0</v>
      </c>
      <c r="J281" s="140">
        <f>'Anchor-Still'!O279</f>
        <v>0</v>
      </c>
      <c r="K281" s="140">
        <f>(Summary!$C$58*H281+Summary!$C$59*I281+Summary!$C$60*J281)/Summary!$C$61</f>
        <v>0</v>
      </c>
      <c r="L281" s="140">
        <f>'Anchor-Still'!P279</f>
        <v>0</v>
      </c>
      <c r="M281" s="140">
        <f>'Anchor-Still'!Q279</f>
        <v>0</v>
      </c>
      <c r="N281" s="140">
        <f>'Anchor-Still'!R279</f>
        <v>0</v>
      </c>
      <c r="O281" s="140">
        <f>'Anchor-Still'!S279</f>
        <v>0</v>
      </c>
      <c r="P281" s="140">
        <f>'Anchor-Still'!T279</f>
        <v>0</v>
      </c>
      <c r="Q281" s="140">
        <f>'Anchor-Still'!U279</f>
        <v>0</v>
      </c>
      <c r="R281" s="140">
        <f>'Anchor-Still'!V279</f>
        <v>0</v>
      </c>
      <c r="S281" s="140">
        <f>'Anchor-Still'!W279</f>
        <v>0</v>
      </c>
      <c r="T281" s="140">
        <f>'Anchor-Still'!X279</f>
        <v>0</v>
      </c>
      <c r="U281" s="140">
        <f>10*LOG10(1/((Summary!$C$75/10^(R281/10)+Summary!$C$76/10^(S281/10)+Summary!$C$77/10^(T281/10))/Summary!$C$78))</f>
        <v>0</v>
      </c>
      <c r="V281" s="140">
        <f>'Anchor-Still'!Y279</f>
        <v>0</v>
      </c>
      <c r="W281" s="140">
        <f>'Anchor-Still'!Z279</f>
        <v>0</v>
      </c>
      <c r="X281" s="141">
        <f t="shared" si="19"/>
        <v>0</v>
      </c>
      <c r="Y281" s="133"/>
      <c r="Z281" s="139">
        <f>'Test-Still'!L279</f>
        <v>0</v>
      </c>
      <c r="AA281" s="140">
        <f>'Test-Still'!M279</f>
        <v>0</v>
      </c>
      <c r="AB281" s="140">
        <f>'Test-Still'!N279</f>
        <v>0</v>
      </c>
      <c r="AC281" s="140">
        <f>'Test-Still'!O279</f>
        <v>0</v>
      </c>
      <c r="AD281" s="140">
        <f>(Summary!$C$58*AA281+Summary!$C$59*AB281+Summary!$C$60*AC281)/Summary!$C$61</f>
        <v>0</v>
      </c>
      <c r="AE281" s="140">
        <f>'Test-Still'!P279</f>
        <v>0</v>
      </c>
      <c r="AF281" s="140">
        <f>'Test-Still'!Q279</f>
        <v>0</v>
      </c>
      <c r="AG281" s="140">
        <f>'Test-Still'!R279</f>
        <v>0</v>
      </c>
      <c r="AH281" s="140">
        <f>'Test-Still'!S279</f>
        <v>0</v>
      </c>
      <c r="AI281" s="140">
        <f>'Test-Still'!T279</f>
        <v>0</v>
      </c>
      <c r="AJ281" s="140">
        <f>'Test-Still'!U279</f>
        <v>0</v>
      </c>
      <c r="AK281" s="140">
        <f>'Test-Still'!V279</f>
        <v>0</v>
      </c>
      <c r="AL281" s="140">
        <f>'Test-Still'!W279</f>
        <v>0</v>
      </c>
      <c r="AM281" s="140">
        <f>'Test-Still'!X279</f>
        <v>0</v>
      </c>
      <c r="AN281" s="140">
        <f>10*LOG10(1/((Summary!$C$75/10^(AK281/10)+Summary!$C$76/10^(AL281/10)+Summary!$C$77/10^(AM281/10))/Summary!$C$78))</f>
        <v>0</v>
      </c>
      <c r="AO281" s="140">
        <f>'Test-Still'!Y279</f>
        <v>0</v>
      </c>
      <c r="AP281" s="140">
        <f>'Test-Still'!Z279</f>
        <v>0</v>
      </c>
      <c r="AQ281" s="141">
        <f t="shared" si="20"/>
        <v>0</v>
      </c>
      <c r="AR281" s="139" t="e">
        <f t="shared" si="21"/>
        <v>#DIV/0!</v>
      </c>
      <c r="AS281" s="140" t="e">
        <f t="shared" si="22"/>
        <v>#DIV/0!</v>
      </c>
      <c r="AT281" s="136"/>
      <c r="AU281" s="136"/>
      <c r="AV281" s="467"/>
      <c r="AW281" s="468"/>
      <c r="AX281" s="480"/>
      <c r="AY281" s="480"/>
      <c r="AZ281" s="497"/>
      <c r="BA281" s="497"/>
      <c r="BB281" s="480"/>
      <c r="BC281" s="468"/>
      <c r="BD281" s="476"/>
      <c r="BE281" s="468"/>
      <c r="BF281" s="476"/>
      <c r="BG281" s="469"/>
      <c r="BH281" s="476"/>
      <c r="BI281" s="469"/>
      <c r="BJ281" s="476"/>
      <c r="BK281" s="468"/>
      <c r="BL281" s="476"/>
      <c r="BM281" s="468"/>
      <c r="BN281" s="476"/>
      <c r="BO281" s="468"/>
      <c r="BP281" s="480"/>
      <c r="BQ281" s="480"/>
      <c r="BR281" s="480"/>
      <c r="BS281" s="480"/>
      <c r="BT281" s="476"/>
      <c r="BU281" s="463"/>
      <c r="BV281" s="465"/>
      <c r="BW281" s="463"/>
      <c r="BX281" s="465"/>
    </row>
    <row r="282" spans="1:76" ht="17" customHeight="1" x14ac:dyDescent="0.35">
      <c r="A282" s="516"/>
      <c r="B282" s="483"/>
      <c r="C282" s="520"/>
      <c r="D282" s="490"/>
      <c r="E282" s="493"/>
      <c r="F282" s="138">
        <v>31</v>
      </c>
      <c r="G282" s="139">
        <f>'Anchor-Still'!L280</f>
        <v>0</v>
      </c>
      <c r="H282" s="140">
        <f>'Anchor-Still'!M280</f>
        <v>0</v>
      </c>
      <c r="I282" s="140">
        <f>'Anchor-Still'!N280</f>
        <v>0</v>
      </c>
      <c r="J282" s="140">
        <f>'Anchor-Still'!O280</f>
        <v>0</v>
      </c>
      <c r="K282" s="140">
        <f>(Summary!$C$58*H282+Summary!$C$59*I282+Summary!$C$60*J282)/Summary!$C$61</f>
        <v>0</v>
      </c>
      <c r="L282" s="140">
        <f>'Anchor-Still'!P280</f>
        <v>0</v>
      </c>
      <c r="M282" s="140">
        <f>'Anchor-Still'!Q280</f>
        <v>0</v>
      </c>
      <c r="N282" s="140">
        <f>'Anchor-Still'!R280</f>
        <v>0</v>
      </c>
      <c r="O282" s="140">
        <f>'Anchor-Still'!S280</f>
        <v>0</v>
      </c>
      <c r="P282" s="140">
        <f>'Anchor-Still'!T280</f>
        <v>0</v>
      </c>
      <c r="Q282" s="140">
        <f>'Anchor-Still'!U280</f>
        <v>0</v>
      </c>
      <c r="R282" s="140">
        <f>'Anchor-Still'!V280</f>
        <v>0</v>
      </c>
      <c r="S282" s="140">
        <f>'Anchor-Still'!W280</f>
        <v>0</v>
      </c>
      <c r="T282" s="140">
        <f>'Anchor-Still'!X280</f>
        <v>0</v>
      </c>
      <c r="U282" s="140">
        <f>10*LOG10(1/((Summary!$C$75/10^(R282/10)+Summary!$C$76/10^(S282/10)+Summary!$C$77/10^(T282/10))/Summary!$C$78))</f>
        <v>0</v>
      </c>
      <c r="V282" s="140">
        <f>'Anchor-Still'!Y280</f>
        <v>0</v>
      </c>
      <c r="W282" s="140">
        <f>'Anchor-Still'!Z280</f>
        <v>0</v>
      </c>
      <c r="X282" s="141">
        <f t="shared" si="19"/>
        <v>0</v>
      </c>
      <c r="Y282" s="133"/>
      <c r="Z282" s="139">
        <f>'Test-Still'!L280</f>
        <v>0</v>
      </c>
      <c r="AA282" s="140">
        <f>'Test-Still'!M280</f>
        <v>0</v>
      </c>
      <c r="AB282" s="140">
        <f>'Test-Still'!N280</f>
        <v>0</v>
      </c>
      <c r="AC282" s="140">
        <f>'Test-Still'!O280</f>
        <v>0</v>
      </c>
      <c r="AD282" s="140">
        <f>(Summary!$C$58*AA282+Summary!$C$59*AB282+Summary!$C$60*AC282)/Summary!$C$61</f>
        <v>0</v>
      </c>
      <c r="AE282" s="140">
        <f>'Test-Still'!P280</f>
        <v>0</v>
      </c>
      <c r="AF282" s="140">
        <f>'Test-Still'!Q280</f>
        <v>0</v>
      </c>
      <c r="AG282" s="140">
        <f>'Test-Still'!R280</f>
        <v>0</v>
      </c>
      <c r="AH282" s="140">
        <f>'Test-Still'!S280</f>
        <v>0</v>
      </c>
      <c r="AI282" s="140">
        <f>'Test-Still'!T280</f>
        <v>0</v>
      </c>
      <c r="AJ282" s="140">
        <f>'Test-Still'!U280</f>
        <v>0</v>
      </c>
      <c r="AK282" s="140">
        <f>'Test-Still'!V280</f>
        <v>0</v>
      </c>
      <c r="AL282" s="140">
        <f>'Test-Still'!W280</f>
        <v>0</v>
      </c>
      <c r="AM282" s="140">
        <f>'Test-Still'!X280</f>
        <v>0</v>
      </c>
      <c r="AN282" s="140">
        <f>10*LOG10(1/((Summary!$C$75/10^(AK282/10)+Summary!$C$76/10^(AL282/10)+Summary!$C$77/10^(AM282/10))/Summary!$C$78))</f>
        <v>0</v>
      </c>
      <c r="AO282" s="140">
        <f>'Test-Still'!Y280</f>
        <v>0</v>
      </c>
      <c r="AP282" s="140">
        <f>'Test-Still'!Z280</f>
        <v>0</v>
      </c>
      <c r="AQ282" s="141">
        <f t="shared" si="20"/>
        <v>0</v>
      </c>
      <c r="AR282" s="139" t="e">
        <f t="shared" si="21"/>
        <v>#DIV/0!</v>
      </c>
      <c r="AS282" s="140" t="e">
        <f t="shared" si="22"/>
        <v>#DIV/0!</v>
      </c>
      <c r="AT282" s="136"/>
      <c r="AU282" s="136"/>
      <c r="AV282" s="467" t="s">
        <v>122</v>
      </c>
      <c r="AW282" s="468" t="e" cm="1">
        <f t="array" ref="AW282">bdRateExtend($G281:$G284,H281:H284,$Z281:$Z284,AA281:AA284)</f>
        <v>#VALUE!</v>
      </c>
      <c r="AX282" s="480"/>
      <c r="AY282" s="480"/>
      <c r="AZ282" s="497"/>
      <c r="BA282" s="497"/>
      <c r="BB282" s="480"/>
      <c r="BC282" s="468" t="e" cm="1">
        <f t="array" ref="BC282">bdRateExtend($G281:$G284,L281:L284,$Z281:$Z284,AE281:AE284)</f>
        <v>#VALUE!</v>
      </c>
      <c r="BD282" s="476"/>
      <c r="BE282" s="468" t="e" cm="1">
        <f t="array" ref="BE282">bdRateExtend($G281:$G284,M281:M284,$Z281:$Z284,AF281:AF284)</f>
        <v>#VALUE!</v>
      </c>
      <c r="BF282" s="476"/>
      <c r="BG282" s="469" t="e" cm="1">
        <f t="array" ref="BG282">bdRateExtend($G281:$G284,N281:N284,$Z281:$Z284,AG281:AG284,"None", FALSE,1)</f>
        <v>#VALUE!</v>
      </c>
      <c r="BH282" s="476"/>
      <c r="BI282" s="469" t="e" cm="1">
        <f t="array" ref="BI282">bdRateExtend($G281:$G284,O281:O284,$Z281:$Z284,AH281:AH284,"None", FALSE,1)</f>
        <v>#VALUE!</v>
      </c>
      <c r="BJ282" s="476"/>
      <c r="BK282" s="468" t="e" cm="1">
        <f t="array" ref="BK282">bdRateExtend($G281:$G284,P281:P284,$Z281:$Z284,AI281:AI284)</f>
        <v>#VALUE!</v>
      </c>
      <c r="BL282" s="476"/>
      <c r="BM282" s="468" t="e" cm="1">
        <f t="array" ref="BM282">bdRateExtend($G281:$G284,Q281:Q284,$Z281:$Z284,AJ281:AJ284)</f>
        <v>#VALUE!</v>
      </c>
      <c r="BN282" s="476"/>
      <c r="BO282" s="468" t="e" cm="1">
        <f t="array" ref="BO282">bdRateExtend($G281:$G284,R281:R284,$Z281:$Z284,AK281:AK284)</f>
        <v>#VALUE!</v>
      </c>
      <c r="BP282" s="480"/>
      <c r="BQ282" s="480"/>
      <c r="BR282" s="480"/>
      <c r="BS282" s="480"/>
      <c r="BT282" s="476"/>
      <c r="BU282" s="463" cm="1">
        <f t="array" ref="BU282">testVMAFRange($G281:$G284,N281:N284,$Z281:$Z284,AG281:AG284)</f>
        <v>0</v>
      </c>
      <c r="BV282" s="465"/>
      <c r="BW282" s="463" cm="1">
        <f t="array" ref="BW282">testVMAFRange($G281:$G284,O281:O284,$Z281:$Z284,AH281:AH284)</f>
        <v>0</v>
      </c>
      <c r="BX282" s="465"/>
    </row>
    <row r="283" spans="1:76" ht="17" customHeight="1" x14ac:dyDescent="0.35">
      <c r="A283" s="516"/>
      <c r="B283" s="483"/>
      <c r="C283" s="520"/>
      <c r="D283" s="490"/>
      <c r="E283" s="493"/>
      <c r="F283" s="138">
        <v>39</v>
      </c>
      <c r="G283" s="139">
        <f>'Anchor-Still'!L281</f>
        <v>0</v>
      </c>
      <c r="H283" s="140">
        <f>'Anchor-Still'!M281</f>
        <v>0</v>
      </c>
      <c r="I283" s="140">
        <f>'Anchor-Still'!N281</f>
        <v>0</v>
      </c>
      <c r="J283" s="140">
        <f>'Anchor-Still'!O281</f>
        <v>0</v>
      </c>
      <c r="K283" s="140">
        <f>(Summary!$C$58*H283+Summary!$C$59*I283+Summary!$C$60*J283)/Summary!$C$61</f>
        <v>0</v>
      </c>
      <c r="L283" s="140">
        <f>'Anchor-Still'!P281</f>
        <v>0</v>
      </c>
      <c r="M283" s="140">
        <f>'Anchor-Still'!Q281</f>
        <v>0</v>
      </c>
      <c r="N283" s="140">
        <f>'Anchor-Still'!R281</f>
        <v>0</v>
      </c>
      <c r="O283" s="140">
        <f>'Anchor-Still'!S281</f>
        <v>0</v>
      </c>
      <c r="P283" s="140">
        <f>'Anchor-Still'!T281</f>
        <v>0</v>
      </c>
      <c r="Q283" s="140">
        <f>'Anchor-Still'!U281</f>
        <v>0</v>
      </c>
      <c r="R283" s="140">
        <f>'Anchor-Still'!V281</f>
        <v>0</v>
      </c>
      <c r="S283" s="140">
        <f>'Anchor-Still'!W281</f>
        <v>0</v>
      </c>
      <c r="T283" s="140">
        <f>'Anchor-Still'!X281</f>
        <v>0</v>
      </c>
      <c r="U283" s="140">
        <f>10*LOG10(1/((Summary!$C$75/10^(R283/10)+Summary!$C$76/10^(S283/10)+Summary!$C$77/10^(T283/10))/Summary!$C$78))</f>
        <v>0</v>
      </c>
      <c r="V283" s="140">
        <f>'Anchor-Still'!Y281</f>
        <v>0</v>
      </c>
      <c r="W283" s="140">
        <f>'Anchor-Still'!Z281</f>
        <v>0</v>
      </c>
      <c r="X283" s="141">
        <f t="shared" si="19"/>
        <v>0</v>
      </c>
      <c r="Y283" s="133"/>
      <c r="Z283" s="139">
        <f>'Test-Still'!L281</f>
        <v>0</v>
      </c>
      <c r="AA283" s="140">
        <f>'Test-Still'!M281</f>
        <v>0</v>
      </c>
      <c r="AB283" s="140">
        <f>'Test-Still'!N281</f>
        <v>0</v>
      </c>
      <c r="AC283" s="140">
        <f>'Test-Still'!O281</f>
        <v>0</v>
      </c>
      <c r="AD283" s="140">
        <f>(Summary!$C$58*AA283+Summary!$C$59*AB283+Summary!$C$60*AC283)/Summary!$C$61</f>
        <v>0</v>
      </c>
      <c r="AE283" s="140">
        <f>'Test-Still'!P281</f>
        <v>0</v>
      </c>
      <c r="AF283" s="140">
        <f>'Test-Still'!Q281</f>
        <v>0</v>
      </c>
      <c r="AG283" s="140">
        <f>'Test-Still'!R281</f>
        <v>0</v>
      </c>
      <c r="AH283" s="140">
        <f>'Test-Still'!S281</f>
        <v>0</v>
      </c>
      <c r="AI283" s="140">
        <f>'Test-Still'!T281</f>
        <v>0</v>
      </c>
      <c r="AJ283" s="140">
        <f>'Test-Still'!U281</f>
        <v>0</v>
      </c>
      <c r="AK283" s="140">
        <f>'Test-Still'!V281</f>
        <v>0</v>
      </c>
      <c r="AL283" s="140">
        <f>'Test-Still'!W281</f>
        <v>0</v>
      </c>
      <c r="AM283" s="140">
        <f>'Test-Still'!X281</f>
        <v>0</v>
      </c>
      <c r="AN283" s="140">
        <f>10*LOG10(1/((Summary!$C$75/10^(AK283/10)+Summary!$C$76/10^(AL283/10)+Summary!$C$77/10^(AM283/10))/Summary!$C$78))</f>
        <v>0</v>
      </c>
      <c r="AO283" s="140">
        <f>'Test-Still'!Y281</f>
        <v>0</v>
      </c>
      <c r="AP283" s="140">
        <f>'Test-Still'!Z281</f>
        <v>0</v>
      </c>
      <c r="AQ283" s="141">
        <f t="shared" si="20"/>
        <v>0</v>
      </c>
      <c r="AR283" s="139" t="e">
        <f t="shared" si="21"/>
        <v>#DIV/0!</v>
      </c>
      <c r="AS283" s="140" t="e">
        <f t="shared" si="22"/>
        <v>#DIV/0!</v>
      </c>
      <c r="AT283" s="136"/>
      <c r="AU283" s="136"/>
      <c r="AV283" s="467"/>
      <c r="AW283" s="468"/>
      <c r="AX283" s="480"/>
      <c r="AY283" s="480"/>
      <c r="AZ283" s="497"/>
      <c r="BA283" s="497"/>
      <c r="BB283" s="480"/>
      <c r="BC283" s="468"/>
      <c r="BD283" s="476"/>
      <c r="BE283" s="468"/>
      <c r="BF283" s="476"/>
      <c r="BG283" s="469"/>
      <c r="BH283" s="476"/>
      <c r="BI283" s="469"/>
      <c r="BJ283" s="476"/>
      <c r="BK283" s="468"/>
      <c r="BL283" s="476"/>
      <c r="BM283" s="468"/>
      <c r="BN283" s="476"/>
      <c r="BO283" s="468"/>
      <c r="BP283" s="480"/>
      <c r="BQ283" s="480"/>
      <c r="BR283" s="480"/>
      <c r="BS283" s="480"/>
      <c r="BT283" s="476"/>
      <c r="BU283" s="463"/>
      <c r="BV283" s="465"/>
      <c r="BW283" s="463"/>
      <c r="BX283" s="465"/>
    </row>
    <row r="284" spans="1:76" ht="17" customHeight="1" x14ac:dyDescent="0.35">
      <c r="A284" s="516"/>
      <c r="B284" s="483"/>
      <c r="C284" s="520"/>
      <c r="D284" s="490"/>
      <c r="E284" s="493"/>
      <c r="F284" s="138">
        <v>47</v>
      </c>
      <c r="G284" s="139">
        <f>'Anchor-Still'!L282</f>
        <v>0</v>
      </c>
      <c r="H284" s="140">
        <f>'Anchor-Still'!M282</f>
        <v>0</v>
      </c>
      <c r="I284" s="140">
        <f>'Anchor-Still'!N282</f>
        <v>0</v>
      </c>
      <c r="J284" s="140">
        <f>'Anchor-Still'!O282</f>
        <v>0</v>
      </c>
      <c r="K284" s="140">
        <f>(Summary!$C$58*H284+Summary!$C$59*I284+Summary!$C$60*J284)/Summary!$C$61</f>
        <v>0</v>
      </c>
      <c r="L284" s="140">
        <f>'Anchor-Still'!P282</f>
        <v>0</v>
      </c>
      <c r="M284" s="140">
        <f>'Anchor-Still'!Q282</f>
        <v>0</v>
      </c>
      <c r="N284" s="140">
        <f>'Anchor-Still'!R282</f>
        <v>0</v>
      </c>
      <c r="O284" s="140">
        <f>'Anchor-Still'!S282</f>
        <v>0</v>
      </c>
      <c r="P284" s="140">
        <f>'Anchor-Still'!T282</f>
        <v>0</v>
      </c>
      <c r="Q284" s="140">
        <f>'Anchor-Still'!U282</f>
        <v>0</v>
      </c>
      <c r="R284" s="140">
        <f>'Anchor-Still'!V282</f>
        <v>0</v>
      </c>
      <c r="S284" s="140">
        <f>'Anchor-Still'!W282</f>
        <v>0</v>
      </c>
      <c r="T284" s="140">
        <f>'Anchor-Still'!X282</f>
        <v>0</v>
      </c>
      <c r="U284" s="140">
        <f>10*LOG10(1/((Summary!$C$75/10^(R284/10)+Summary!$C$76/10^(S284/10)+Summary!$C$77/10^(T284/10))/Summary!$C$78))</f>
        <v>0</v>
      </c>
      <c r="V284" s="140">
        <f>'Anchor-Still'!Y282</f>
        <v>0</v>
      </c>
      <c r="W284" s="140">
        <f>'Anchor-Still'!Z282</f>
        <v>0</v>
      </c>
      <c r="X284" s="141">
        <f t="shared" si="19"/>
        <v>0</v>
      </c>
      <c r="Y284" s="133"/>
      <c r="Z284" s="139">
        <f>'Test-Still'!L282</f>
        <v>0</v>
      </c>
      <c r="AA284" s="140">
        <f>'Test-Still'!M282</f>
        <v>0</v>
      </c>
      <c r="AB284" s="140">
        <f>'Test-Still'!N282</f>
        <v>0</v>
      </c>
      <c r="AC284" s="140">
        <f>'Test-Still'!O282</f>
        <v>0</v>
      </c>
      <c r="AD284" s="140">
        <f>(Summary!$C$58*AA284+Summary!$C$59*AB284+Summary!$C$60*AC284)/Summary!$C$61</f>
        <v>0</v>
      </c>
      <c r="AE284" s="140">
        <f>'Test-Still'!P282</f>
        <v>0</v>
      </c>
      <c r="AF284" s="140">
        <f>'Test-Still'!Q282</f>
        <v>0</v>
      </c>
      <c r="AG284" s="140">
        <f>'Test-Still'!R282</f>
        <v>0</v>
      </c>
      <c r="AH284" s="140">
        <f>'Test-Still'!S282</f>
        <v>0</v>
      </c>
      <c r="AI284" s="140">
        <f>'Test-Still'!T282</f>
        <v>0</v>
      </c>
      <c r="AJ284" s="140">
        <f>'Test-Still'!U282</f>
        <v>0</v>
      </c>
      <c r="AK284" s="140">
        <f>'Test-Still'!V282</f>
        <v>0</v>
      </c>
      <c r="AL284" s="140">
        <f>'Test-Still'!W282</f>
        <v>0</v>
      </c>
      <c r="AM284" s="140">
        <f>'Test-Still'!X282</f>
        <v>0</v>
      </c>
      <c r="AN284" s="140">
        <f>10*LOG10(1/((Summary!$C$75/10^(AK284/10)+Summary!$C$76/10^(AL284/10)+Summary!$C$77/10^(AM284/10))/Summary!$C$78))</f>
        <v>0</v>
      </c>
      <c r="AO284" s="140">
        <f>'Test-Still'!Y282</f>
        <v>0</v>
      </c>
      <c r="AP284" s="140">
        <f>'Test-Still'!Z282</f>
        <v>0</v>
      </c>
      <c r="AQ284" s="141">
        <f t="shared" si="20"/>
        <v>0</v>
      </c>
      <c r="AR284" s="139" t="e">
        <f t="shared" si="21"/>
        <v>#DIV/0!</v>
      </c>
      <c r="AS284" s="140" t="e">
        <f t="shared" si="22"/>
        <v>#DIV/0!</v>
      </c>
      <c r="AT284" s="136"/>
      <c r="AU284" s="136"/>
      <c r="AV284" s="467" t="s">
        <v>123</v>
      </c>
      <c r="AW284" s="468" t="e" cm="1">
        <f t="array" ref="AW284">bdRateExtend($G282:$G285,H282:H285,$Z282:$Z285,AA282:AA285)</f>
        <v>#VALUE!</v>
      </c>
      <c r="AX284" s="480"/>
      <c r="AY284" s="480"/>
      <c r="AZ284" s="497"/>
      <c r="BA284" s="497"/>
      <c r="BB284" s="480"/>
      <c r="BC284" s="468" t="e" cm="1">
        <f t="array" ref="BC284">bdRateExtend($G282:$G285,L282:L285,$Z282:$Z285,AE282:AE285)</f>
        <v>#VALUE!</v>
      </c>
      <c r="BD284" s="476"/>
      <c r="BE284" s="468" t="e" cm="1">
        <f t="array" ref="BE284">bdRateExtend($G282:$G285,M282:M285,$Z282:$Z285,AF282:AF285)</f>
        <v>#VALUE!</v>
      </c>
      <c r="BF284" s="476"/>
      <c r="BG284" s="469" t="e" cm="1">
        <f t="array" ref="BG284">bdRateExtend($G282:$G285,N282:N285,$Z282:$Z285,AG282:AG285,"None", FALSE,1)</f>
        <v>#VALUE!</v>
      </c>
      <c r="BH284" s="476"/>
      <c r="BI284" s="469" t="e" cm="1">
        <f t="array" ref="BI284">bdRateExtend($G282:$G285,O282:O285,$Z282:$Z285,AH282:AH285,"None", FALSE,1)</f>
        <v>#VALUE!</v>
      </c>
      <c r="BJ284" s="476"/>
      <c r="BK284" s="468" t="e" cm="1">
        <f t="array" ref="BK284">bdRateExtend($G282:$G285,P282:P285,$Z282:$Z285,AI282:AI285)</f>
        <v>#VALUE!</v>
      </c>
      <c r="BL284" s="476"/>
      <c r="BM284" s="468" t="e" cm="1">
        <f t="array" ref="BM284">bdRateExtend($G282:$G285,Q282:Q285,$Z282:$Z285,AJ282:AJ285)</f>
        <v>#VALUE!</v>
      </c>
      <c r="BN284" s="476"/>
      <c r="BO284" s="468" t="e" cm="1">
        <f t="array" ref="BO284">bdRateExtend($G282:$G285,R282:R285,$Z282:$Z285,AK282:AK285)</f>
        <v>#VALUE!</v>
      </c>
      <c r="BP284" s="480"/>
      <c r="BQ284" s="480"/>
      <c r="BR284" s="480"/>
      <c r="BS284" s="480"/>
      <c r="BT284" s="476"/>
      <c r="BU284" s="463" cm="1">
        <f t="array" ref="BU284">testVMAFRange($G282:$G285,N282:N285,$Z282:$Z285,AG282:AG285)</f>
        <v>0</v>
      </c>
      <c r="BV284" s="465"/>
      <c r="BW284" s="463" cm="1">
        <f t="array" ref="BW284">testVMAFRange($G282:$G285,O282:O285,$Z282:$Z285,AH282:AH285)</f>
        <v>0</v>
      </c>
      <c r="BX284" s="465"/>
    </row>
    <row r="285" spans="1:76" ht="17" customHeight="1" thickBot="1" x14ac:dyDescent="0.4">
      <c r="A285" s="516"/>
      <c r="B285" s="518"/>
      <c r="C285" s="521"/>
      <c r="D285" s="522"/>
      <c r="E285" s="523"/>
      <c r="F285" s="144">
        <v>55</v>
      </c>
      <c r="G285" s="145">
        <f>'Anchor-Still'!L283</f>
        <v>0</v>
      </c>
      <c r="H285" s="146">
        <f>'Anchor-Still'!M283</f>
        <v>0</v>
      </c>
      <c r="I285" s="146">
        <f>'Anchor-Still'!N283</f>
        <v>0</v>
      </c>
      <c r="J285" s="146">
        <f>'Anchor-Still'!O283</f>
        <v>0</v>
      </c>
      <c r="K285" s="146">
        <f>(Summary!$C$58*H285+Summary!$C$59*I285+Summary!$C$60*J285)/Summary!$C$61</f>
        <v>0</v>
      </c>
      <c r="L285" s="146">
        <f>'Anchor-Still'!P283</f>
        <v>0</v>
      </c>
      <c r="M285" s="146">
        <f>'Anchor-Still'!Q283</f>
        <v>0</v>
      </c>
      <c r="N285" s="146">
        <f>'Anchor-Still'!R283</f>
        <v>0</v>
      </c>
      <c r="O285" s="146">
        <f>'Anchor-Still'!S283</f>
        <v>0</v>
      </c>
      <c r="P285" s="146">
        <f>'Anchor-Still'!T283</f>
        <v>0</v>
      </c>
      <c r="Q285" s="146">
        <f>'Anchor-Still'!U283</f>
        <v>0</v>
      </c>
      <c r="R285" s="146">
        <f>'Anchor-Still'!V283</f>
        <v>0</v>
      </c>
      <c r="S285" s="146">
        <f>'Anchor-Still'!W283</f>
        <v>0</v>
      </c>
      <c r="T285" s="146">
        <f>'Anchor-Still'!X283</f>
        <v>0</v>
      </c>
      <c r="U285" s="146">
        <f>10*LOG10(1/((Summary!$C$75/10^(R285/10)+Summary!$C$76/10^(S285/10)+Summary!$C$77/10^(T285/10))/Summary!$C$78))</f>
        <v>0</v>
      </c>
      <c r="V285" s="146">
        <f>'Anchor-Still'!Y283</f>
        <v>0</v>
      </c>
      <c r="W285" s="146">
        <f>'Anchor-Still'!Z283</f>
        <v>0</v>
      </c>
      <c r="X285" s="147">
        <f t="shared" si="19"/>
        <v>0</v>
      </c>
      <c r="Y285" s="133"/>
      <c r="Z285" s="145">
        <f>'Test-Still'!L283</f>
        <v>0</v>
      </c>
      <c r="AA285" s="146">
        <f>'Test-Still'!M283</f>
        <v>0</v>
      </c>
      <c r="AB285" s="146">
        <f>'Test-Still'!N283</f>
        <v>0</v>
      </c>
      <c r="AC285" s="146">
        <f>'Test-Still'!O283</f>
        <v>0</v>
      </c>
      <c r="AD285" s="146">
        <f>(Summary!$C$58*AA285+Summary!$C$59*AB285+Summary!$C$60*AC285)/Summary!$C$61</f>
        <v>0</v>
      </c>
      <c r="AE285" s="146">
        <f>'Test-Still'!P283</f>
        <v>0</v>
      </c>
      <c r="AF285" s="146">
        <f>'Test-Still'!Q283</f>
        <v>0</v>
      </c>
      <c r="AG285" s="146">
        <f>'Test-Still'!R283</f>
        <v>0</v>
      </c>
      <c r="AH285" s="146">
        <f>'Test-Still'!S283</f>
        <v>0</v>
      </c>
      <c r="AI285" s="146">
        <f>'Test-Still'!T283</f>
        <v>0</v>
      </c>
      <c r="AJ285" s="146">
        <f>'Test-Still'!U283</f>
        <v>0</v>
      </c>
      <c r="AK285" s="146">
        <f>'Test-Still'!V283</f>
        <v>0</v>
      </c>
      <c r="AL285" s="146">
        <f>'Test-Still'!W283</f>
        <v>0</v>
      </c>
      <c r="AM285" s="146">
        <f>'Test-Still'!X283</f>
        <v>0</v>
      </c>
      <c r="AN285" s="146">
        <f>10*LOG10(1/((Summary!$C$75/10^(AK285/10)+Summary!$C$76/10^(AL285/10)+Summary!$C$77/10^(AM285/10))/Summary!$C$78))</f>
        <v>0</v>
      </c>
      <c r="AO285" s="146">
        <f>'Test-Still'!Y283</f>
        <v>0</v>
      </c>
      <c r="AP285" s="146">
        <f>'Test-Still'!Z283</f>
        <v>0</v>
      </c>
      <c r="AQ285" s="147">
        <f t="shared" si="20"/>
        <v>0</v>
      </c>
      <c r="AR285" s="145" t="e">
        <f t="shared" si="21"/>
        <v>#DIV/0!</v>
      </c>
      <c r="AS285" s="146" t="e">
        <f t="shared" si="22"/>
        <v>#DIV/0!</v>
      </c>
      <c r="AT285" s="136"/>
      <c r="AU285" s="136"/>
      <c r="AV285" s="470"/>
      <c r="AW285" s="471"/>
      <c r="AX285" s="481"/>
      <c r="AY285" s="481"/>
      <c r="AZ285" s="498"/>
      <c r="BA285" s="498"/>
      <c r="BB285" s="481"/>
      <c r="BC285" s="471"/>
      <c r="BD285" s="477"/>
      <c r="BE285" s="471"/>
      <c r="BF285" s="477"/>
      <c r="BG285" s="472"/>
      <c r="BH285" s="477"/>
      <c r="BI285" s="472"/>
      <c r="BJ285" s="477"/>
      <c r="BK285" s="471"/>
      <c r="BL285" s="477"/>
      <c r="BM285" s="471"/>
      <c r="BN285" s="477"/>
      <c r="BO285" s="471"/>
      <c r="BP285" s="481"/>
      <c r="BQ285" s="481"/>
      <c r="BR285" s="481"/>
      <c r="BS285" s="481"/>
      <c r="BT285" s="477"/>
      <c r="BU285" s="473"/>
      <c r="BV285" s="466"/>
      <c r="BW285" s="473"/>
      <c r="BX285" s="466"/>
    </row>
    <row r="286" spans="1:76" ht="17" customHeight="1" x14ac:dyDescent="0.35">
      <c r="A286" s="516"/>
      <c r="B286" s="482" t="s">
        <v>245</v>
      </c>
      <c r="C286" s="519" t="s">
        <v>208</v>
      </c>
      <c r="D286" s="489"/>
      <c r="E286" s="492">
        <v>8</v>
      </c>
      <c r="F286" s="129">
        <v>15</v>
      </c>
      <c r="G286" s="130">
        <f>'Anchor-Still'!L284</f>
        <v>0</v>
      </c>
      <c r="H286" s="131">
        <f>'Anchor-Still'!M284</f>
        <v>0</v>
      </c>
      <c r="I286" s="131">
        <f>'Anchor-Still'!N284</f>
        <v>0</v>
      </c>
      <c r="J286" s="131">
        <f>'Anchor-Still'!O284</f>
        <v>0</v>
      </c>
      <c r="K286" s="131">
        <f>(Summary!$C$58*H286+Summary!$C$59*I286+Summary!$C$60*J286)/Summary!$C$61</f>
        <v>0</v>
      </c>
      <c r="L286" s="131">
        <f>'Anchor-Still'!P284</f>
        <v>0</v>
      </c>
      <c r="M286" s="131">
        <f>'Anchor-Still'!Q284</f>
        <v>0</v>
      </c>
      <c r="N286" s="131">
        <f>'Anchor-Still'!R284</f>
        <v>0</v>
      </c>
      <c r="O286" s="131">
        <f>'Anchor-Still'!S284</f>
        <v>0</v>
      </c>
      <c r="P286" s="131">
        <f>'Anchor-Still'!T284</f>
        <v>0</v>
      </c>
      <c r="Q286" s="131">
        <f>'Anchor-Still'!U284</f>
        <v>0</v>
      </c>
      <c r="R286" s="131">
        <f>'Anchor-Still'!V284</f>
        <v>0</v>
      </c>
      <c r="S286" s="131">
        <f>'Anchor-Still'!W284</f>
        <v>0</v>
      </c>
      <c r="T286" s="131">
        <f>'Anchor-Still'!X284</f>
        <v>0</v>
      </c>
      <c r="U286" s="131">
        <f>10*LOG10(1/((Summary!$C$75/10^(R286/10)+Summary!$C$76/10^(S286/10)+Summary!$C$77/10^(T286/10))/Summary!$C$78))</f>
        <v>0</v>
      </c>
      <c r="V286" s="131">
        <f>'Anchor-Still'!Y284</f>
        <v>0</v>
      </c>
      <c r="W286" s="131">
        <f>'Anchor-Still'!Z284</f>
        <v>0</v>
      </c>
      <c r="X286" s="132">
        <f t="shared" si="19"/>
        <v>0</v>
      </c>
      <c r="Y286" s="133"/>
      <c r="Z286" s="130">
        <f>'Test-Still'!L284</f>
        <v>0</v>
      </c>
      <c r="AA286" s="131">
        <f>'Test-Still'!M284</f>
        <v>0</v>
      </c>
      <c r="AB286" s="131">
        <f>'Test-Still'!N284</f>
        <v>0</v>
      </c>
      <c r="AC286" s="131">
        <f>'Test-Still'!O284</f>
        <v>0</v>
      </c>
      <c r="AD286" s="131">
        <f>(Summary!$C$58*AA286+Summary!$C$59*AB286+Summary!$C$60*AC286)/Summary!$C$61</f>
        <v>0</v>
      </c>
      <c r="AE286" s="131">
        <f>'Test-Still'!P284</f>
        <v>0</v>
      </c>
      <c r="AF286" s="131">
        <f>'Test-Still'!Q284</f>
        <v>0</v>
      </c>
      <c r="AG286" s="131">
        <f>'Test-Still'!R284</f>
        <v>0</v>
      </c>
      <c r="AH286" s="131">
        <f>'Test-Still'!S284</f>
        <v>0</v>
      </c>
      <c r="AI286" s="131">
        <f>'Test-Still'!T284</f>
        <v>0</v>
      </c>
      <c r="AJ286" s="131">
        <f>'Test-Still'!U284</f>
        <v>0</v>
      </c>
      <c r="AK286" s="131">
        <f>'Test-Still'!V284</f>
        <v>0</v>
      </c>
      <c r="AL286" s="131">
        <f>'Test-Still'!W284</f>
        <v>0</v>
      </c>
      <c r="AM286" s="131">
        <f>'Test-Still'!X284</f>
        <v>0</v>
      </c>
      <c r="AN286" s="131">
        <f>10*LOG10(1/((Summary!$C$75/10^(AK286/10)+Summary!$C$76/10^(AL286/10)+Summary!$C$77/10^(AM286/10))/Summary!$C$78))</f>
        <v>0</v>
      </c>
      <c r="AO286" s="131">
        <f>'Test-Still'!Y284</f>
        <v>0</v>
      </c>
      <c r="AP286" s="131">
        <f>'Test-Still'!Z284</f>
        <v>0</v>
      </c>
      <c r="AQ286" s="132">
        <f t="shared" si="20"/>
        <v>0</v>
      </c>
      <c r="AR286" s="130" t="e">
        <f t="shared" si="21"/>
        <v>#DIV/0!</v>
      </c>
      <c r="AS286" s="131" t="e">
        <f t="shared" si="22"/>
        <v>#DIV/0!</v>
      </c>
      <c r="AT286" s="136"/>
      <c r="AU286" s="136"/>
      <c r="AV286" s="495" t="s">
        <v>121</v>
      </c>
      <c r="AW286" s="478" t="e" cm="1">
        <f t="array" ref="AW286">bdRateExtend($G286:$G289,H286:H289,$Z286:$Z289,AA286:AA289)</f>
        <v>#VALUE!</v>
      </c>
      <c r="AX286" s="479" t="e" cm="1">
        <f t="array" ref="AX286">bdRateExtend($G286:$G291,H286:H291,$Z286:$Z291,AA286:AA291)</f>
        <v>#VALUE!</v>
      </c>
      <c r="AY286" s="479" t="e" cm="1">
        <f t="array" ref="AY286">bdRateExtend($G286:$G291,I286:I291,$Z286:$Z291,AB286:AB291)</f>
        <v>#VALUE!</v>
      </c>
      <c r="AZ286" s="496" t="e" cm="1">
        <f t="array" ref="AZ286">bdRateExtend($G286:$G291,J286:J291,$Z286:$Z291,AC286:AC291)</f>
        <v>#VALUE!</v>
      </c>
      <c r="BA286" s="496" t="e" cm="1">
        <f t="array" ref="BA286">bdRateExtend($G286:$G291,K286:K291,$Z286:$Z291,AD286:AD291)</f>
        <v>#VALUE!</v>
      </c>
      <c r="BB286" s="479" t="e">
        <f>(Summary!$C$89*AX286+Summary!$C$90*AY286+Summary!$C$91*AZ286)/Summary!$C$92</f>
        <v>#VALUE!</v>
      </c>
      <c r="BC286" s="478" t="e" cm="1">
        <f t="array" ref="BC286">bdRateExtend($G286:$G289,L286:L289,$Z286:$Z289,AE286:AE289)</f>
        <v>#VALUE!</v>
      </c>
      <c r="BD286" s="475" t="e" cm="1">
        <f t="array" ref="BD286">bdRateExtend($G286:$G291,L286:L291,$Z286:$Z291,AE286:AE291)</f>
        <v>#VALUE!</v>
      </c>
      <c r="BE286" s="478" t="e" cm="1">
        <f t="array" ref="BE286">bdRateExtend($G286:$G289,M286:M289,$Z286:$Z289,AF286:AF289)</f>
        <v>#VALUE!</v>
      </c>
      <c r="BF286" s="475" t="e" cm="1">
        <f t="array" ref="BF286">bdRateExtend($G286:$G291,M286:M291,$Z286:$Z291,AF286:AF291)</f>
        <v>#VALUE!</v>
      </c>
      <c r="BG286" s="474" t="e" cm="1">
        <f t="array" ref="BG286">bdRateExtend($G286:$G289,N286:N289,$Z286:$Z289,AG286:AG289,"None", FALSE,1)</f>
        <v>#VALUE!</v>
      </c>
      <c r="BH286" s="475" t="e" cm="1">
        <f t="array" ref="BH286">bdRateExtend($G286:$G291,N286:N291,$Z286:$Z291,AG286:AG291,"None", FALSE,1)</f>
        <v>#VALUE!</v>
      </c>
      <c r="BI286" s="474" t="e" cm="1">
        <f t="array" ref="BI286">bdRateExtend($G286:$G289,O286:O289,$Z286:$Z289,AH286:AH289,"None", FALSE,1)</f>
        <v>#VALUE!</v>
      </c>
      <c r="BJ286" s="475" t="e" cm="1">
        <f t="array" ref="BJ286">bdRateExtend($G286:$G291,O286:O291,$Z286:$Z291,AH286:AH291,"None", FALSE,1)</f>
        <v>#VALUE!</v>
      </c>
      <c r="BK286" s="478" t="e" cm="1">
        <f t="array" ref="BK286">bdRateExtend($G286:$G289,P286:P289,$Z286:$Z289,AI286:AI289)</f>
        <v>#VALUE!</v>
      </c>
      <c r="BL286" s="475" t="e" cm="1">
        <f t="array" ref="BL286">bdRateExtend($G286:$G291,P286:P291,$Z286:$Z291,AI286:AI291)</f>
        <v>#VALUE!</v>
      </c>
      <c r="BM286" s="478" t="e" cm="1">
        <f t="array" ref="BM286">bdRateExtend($G286:$G289,Q286:Q289,$Z286:$Z289,AJ286:AJ289)</f>
        <v>#VALUE!</v>
      </c>
      <c r="BN286" s="475" t="e" cm="1">
        <f t="array" ref="BN286">bdRateExtend($G286:$G291,Q286:Q291,$Z286:$Z291,AJ286:AJ291)</f>
        <v>#VALUE!</v>
      </c>
      <c r="BO286" s="478" t="e" cm="1">
        <f t="array" ref="BO286">bdRateExtend($G286:$G289,R286:R289,$Z286:$Z289,AK286:AK289)</f>
        <v>#VALUE!</v>
      </c>
      <c r="BP286" s="479" t="e" cm="1">
        <f t="array" ref="BP286">bdRateExtend($G286:$G291,R286:R291,$Z286:$Z291,AK286:AK291)</f>
        <v>#VALUE!</v>
      </c>
      <c r="BQ286" s="479" t="e" cm="1">
        <f t="array" ref="BQ286">bdRateExtend($G286:$G291,S286:S291,$Z286:$Z291,AL286:AL291)</f>
        <v>#VALUE!</v>
      </c>
      <c r="BR286" s="479" t="e" cm="1">
        <f t="array" ref="BR286">bdRateExtend($G286:$G291,T286:T291,$Z286:$Z291,AM286:AM291)</f>
        <v>#VALUE!</v>
      </c>
      <c r="BS286" s="479" t="e" cm="1">
        <f t="array" ref="BS286">bdRateExtend($G286:$G291,U286:U291,$Z286:$Z291,AN286:AN291)</f>
        <v>#VALUE!</v>
      </c>
      <c r="BT286" s="576" t="e">
        <f>(Summary!$C$103*BP286+Summary!$C$104*BQ286+Summary!$C$105*BR286)/Summary!$C$106</f>
        <v>#VALUE!</v>
      </c>
      <c r="BU286" s="462" cm="1">
        <f t="array" ref="BU286">testVMAFRange($G286:$G289,N286:N289,$Z286:$Z289,AG286:AG289)</f>
        <v>0</v>
      </c>
      <c r="BV286" s="464" cm="1">
        <f t="array" ref="BV286">testVMAFRange($G286:$G291,N286:N291,$Z286:$Z291,AG286:AG291)</f>
        <v>0</v>
      </c>
      <c r="BW286" s="462" cm="1">
        <f t="array" ref="BW286">testVMAFRange($G286:$G289,O286:O289,$Z286:$Z289,AH286:AH289)</f>
        <v>0</v>
      </c>
      <c r="BX286" s="464" cm="1">
        <f t="array" ref="BX286">testVMAFRange($G286:$G291,O286:O291,$Z286:$Z291,AH286:AH291)</f>
        <v>0</v>
      </c>
    </row>
    <row r="287" spans="1:76" ht="17" customHeight="1" x14ac:dyDescent="0.35">
      <c r="A287" s="516"/>
      <c r="B287" s="483"/>
      <c r="C287" s="520"/>
      <c r="D287" s="490"/>
      <c r="E287" s="493"/>
      <c r="F287" s="138">
        <v>23</v>
      </c>
      <c r="G287" s="139">
        <f>'Anchor-Still'!L285</f>
        <v>0</v>
      </c>
      <c r="H287" s="140">
        <f>'Anchor-Still'!M285</f>
        <v>0</v>
      </c>
      <c r="I287" s="140">
        <f>'Anchor-Still'!N285</f>
        <v>0</v>
      </c>
      <c r="J287" s="140">
        <f>'Anchor-Still'!O285</f>
        <v>0</v>
      </c>
      <c r="K287" s="140">
        <f>(Summary!$C$58*H287+Summary!$C$59*I287+Summary!$C$60*J287)/Summary!$C$61</f>
        <v>0</v>
      </c>
      <c r="L287" s="140">
        <f>'Anchor-Still'!P285</f>
        <v>0</v>
      </c>
      <c r="M287" s="140">
        <f>'Anchor-Still'!Q285</f>
        <v>0</v>
      </c>
      <c r="N287" s="140">
        <f>'Anchor-Still'!R285</f>
        <v>0</v>
      </c>
      <c r="O287" s="140">
        <f>'Anchor-Still'!S285</f>
        <v>0</v>
      </c>
      <c r="P287" s="140">
        <f>'Anchor-Still'!T285</f>
        <v>0</v>
      </c>
      <c r="Q287" s="140">
        <f>'Anchor-Still'!U285</f>
        <v>0</v>
      </c>
      <c r="R287" s="140">
        <f>'Anchor-Still'!V285</f>
        <v>0</v>
      </c>
      <c r="S287" s="140">
        <f>'Anchor-Still'!W285</f>
        <v>0</v>
      </c>
      <c r="T287" s="140">
        <f>'Anchor-Still'!X285</f>
        <v>0</v>
      </c>
      <c r="U287" s="140">
        <f>10*LOG10(1/((Summary!$C$75/10^(R287/10)+Summary!$C$76/10^(S287/10)+Summary!$C$77/10^(T287/10))/Summary!$C$78))</f>
        <v>0</v>
      </c>
      <c r="V287" s="140">
        <f>'Anchor-Still'!Y285</f>
        <v>0</v>
      </c>
      <c r="W287" s="140">
        <f>'Anchor-Still'!Z285</f>
        <v>0</v>
      </c>
      <c r="X287" s="141">
        <f t="shared" si="19"/>
        <v>0</v>
      </c>
      <c r="Y287" s="133"/>
      <c r="Z287" s="139">
        <f>'Test-Still'!L285</f>
        <v>0</v>
      </c>
      <c r="AA287" s="140">
        <f>'Test-Still'!M285</f>
        <v>0</v>
      </c>
      <c r="AB287" s="140">
        <f>'Test-Still'!N285</f>
        <v>0</v>
      </c>
      <c r="AC287" s="140">
        <f>'Test-Still'!O285</f>
        <v>0</v>
      </c>
      <c r="AD287" s="140">
        <f>(Summary!$C$58*AA287+Summary!$C$59*AB287+Summary!$C$60*AC287)/Summary!$C$61</f>
        <v>0</v>
      </c>
      <c r="AE287" s="140">
        <f>'Test-Still'!P285</f>
        <v>0</v>
      </c>
      <c r="AF287" s="140">
        <f>'Test-Still'!Q285</f>
        <v>0</v>
      </c>
      <c r="AG287" s="140">
        <f>'Test-Still'!R285</f>
        <v>0</v>
      </c>
      <c r="AH287" s="140">
        <f>'Test-Still'!S285</f>
        <v>0</v>
      </c>
      <c r="AI287" s="140">
        <f>'Test-Still'!T285</f>
        <v>0</v>
      </c>
      <c r="AJ287" s="140">
        <f>'Test-Still'!U285</f>
        <v>0</v>
      </c>
      <c r="AK287" s="140">
        <f>'Test-Still'!V285</f>
        <v>0</v>
      </c>
      <c r="AL287" s="140">
        <f>'Test-Still'!W285</f>
        <v>0</v>
      </c>
      <c r="AM287" s="140">
        <f>'Test-Still'!X285</f>
        <v>0</v>
      </c>
      <c r="AN287" s="140">
        <f>10*LOG10(1/((Summary!$C$75/10^(AK287/10)+Summary!$C$76/10^(AL287/10)+Summary!$C$77/10^(AM287/10))/Summary!$C$78))</f>
        <v>0</v>
      </c>
      <c r="AO287" s="140">
        <f>'Test-Still'!Y285</f>
        <v>0</v>
      </c>
      <c r="AP287" s="140">
        <f>'Test-Still'!Z285</f>
        <v>0</v>
      </c>
      <c r="AQ287" s="141">
        <f t="shared" si="20"/>
        <v>0</v>
      </c>
      <c r="AR287" s="139" t="e">
        <f t="shared" si="21"/>
        <v>#DIV/0!</v>
      </c>
      <c r="AS287" s="140" t="e">
        <f t="shared" si="22"/>
        <v>#DIV/0!</v>
      </c>
      <c r="AT287" s="136"/>
      <c r="AU287" s="136"/>
      <c r="AV287" s="467"/>
      <c r="AW287" s="468"/>
      <c r="AX287" s="480"/>
      <c r="AY287" s="480"/>
      <c r="AZ287" s="497"/>
      <c r="BA287" s="497"/>
      <c r="BB287" s="480"/>
      <c r="BC287" s="468"/>
      <c r="BD287" s="476"/>
      <c r="BE287" s="468"/>
      <c r="BF287" s="476"/>
      <c r="BG287" s="469"/>
      <c r="BH287" s="476"/>
      <c r="BI287" s="469"/>
      <c r="BJ287" s="476"/>
      <c r="BK287" s="468"/>
      <c r="BL287" s="476"/>
      <c r="BM287" s="468"/>
      <c r="BN287" s="476"/>
      <c r="BO287" s="468"/>
      <c r="BP287" s="480"/>
      <c r="BQ287" s="480"/>
      <c r="BR287" s="480"/>
      <c r="BS287" s="480"/>
      <c r="BT287" s="476"/>
      <c r="BU287" s="463"/>
      <c r="BV287" s="465"/>
      <c r="BW287" s="463"/>
      <c r="BX287" s="465"/>
    </row>
    <row r="288" spans="1:76" ht="17" customHeight="1" x14ac:dyDescent="0.35">
      <c r="A288" s="516"/>
      <c r="B288" s="483"/>
      <c r="C288" s="520"/>
      <c r="D288" s="490"/>
      <c r="E288" s="493"/>
      <c r="F288" s="138">
        <v>31</v>
      </c>
      <c r="G288" s="139">
        <f>'Anchor-Still'!L286</f>
        <v>0</v>
      </c>
      <c r="H288" s="140">
        <f>'Anchor-Still'!M286</f>
        <v>0</v>
      </c>
      <c r="I288" s="140">
        <f>'Anchor-Still'!N286</f>
        <v>0</v>
      </c>
      <c r="J288" s="140">
        <f>'Anchor-Still'!O286</f>
        <v>0</v>
      </c>
      <c r="K288" s="140">
        <f>(Summary!$C$58*H288+Summary!$C$59*I288+Summary!$C$60*J288)/Summary!$C$61</f>
        <v>0</v>
      </c>
      <c r="L288" s="140">
        <f>'Anchor-Still'!P286</f>
        <v>0</v>
      </c>
      <c r="M288" s="140">
        <f>'Anchor-Still'!Q286</f>
        <v>0</v>
      </c>
      <c r="N288" s="140">
        <f>'Anchor-Still'!R286</f>
        <v>0</v>
      </c>
      <c r="O288" s="140">
        <f>'Anchor-Still'!S286</f>
        <v>0</v>
      </c>
      <c r="P288" s="140">
        <f>'Anchor-Still'!T286</f>
        <v>0</v>
      </c>
      <c r="Q288" s="140">
        <f>'Anchor-Still'!U286</f>
        <v>0</v>
      </c>
      <c r="R288" s="140">
        <f>'Anchor-Still'!V286</f>
        <v>0</v>
      </c>
      <c r="S288" s="140">
        <f>'Anchor-Still'!W286</f>
        <v>0</v>
      </c>
      <c r="T288" s="140">
        <f>'Anchor-Still'!X286</f>
        <v>0</v>
      </c>
      <c r="U288" s="140">
        <f>10*LOG10(1/((Summary!$C$75/10^(R288/10)+Summary!$C$76/10^(S288/10)+Summary!$C$77/10^(T288/10))/Summary!$C$78))</f>
        <v>0</v>
      </c>
      <c r="V288" s="140">
        <f>'Anchor-Still'!Y286</f>
        <v>0</v>
      </c>
      <c r="W288" s="140">
        <f>'Anchor-Still'!Z286</f>
        <v>0</v>
      </c>
      <c r="X288" s="141">
        <f t="shared" si="19"/>
        <v>0</v>
      </c>
      <c r="Y288" s="133"/>
      <c r="Z288" s="139">
        <f>'Test-Still'!L286</f>
        <v>0</v>
      </c>
      <c r="AA288" s="140">
        <f>'Test-Still'!M286</f>
        <v>0</v>
      </c>
      <c r="AB288" s="140">
        <f>'Test-Still'!N286</f>
        <v>0</v>
      </c>
      <c r="AC288" s="140">
        <f>'Test-Still'!O286</f>
        <v>0</v>
      </c>
      <c r="AD288" s="140">
        <f>(Summary!$C$58*AA288+Summary!$C$59*AB288+Summary!$C$60*AC288)/Summary!$C$61</f>
        <v>0</v>
      </c>
      <c r="AE288" s="140">
        <f>'Test-Still'!P286</f>
        <v>0</v>
      </c>
      <c r="AF288" s="140">
        <f>'Test-Still'!Q286</f>
        <v>0</v>
      </c>
      <c r="AG288" s="140">
        <f>'Test-Still'!R286</f>
        <v>0</v>
      </c>
      <c r="AH288" s="140">
        <f>'Test-Still'!S286</f>
        <v>0</v>
      </c>
      <c r="AI288" s="140">
        <f>'Test-Still'!T286</f>
        <v>0</v>
      </c>
      <c r="AJ288" s="140">
        <f>'Test-Still'!U286</f>
        <v>0</v>
      </c>
      <c r="AK288" s="140">
        <f>'Test-Still'!V286</f>
        <v>0</v>
      </c>
      <c r="AL288" s="140">
        <f>'Test-Still'!W286</f>
        <v>0</v>
      </c>
      <c r="AM288" s="140">
        <f>'Test-Still'!X286</f>
        <v>0</v>
      </c>
      <c r="AN288" s="140">
        <f>10*LOG10(1/((Summary!$C$75/10^(AK288/10)+Summary!$C$76/10^(AL288/10)+Summary!$C$77/10^(AM288/10))/Summary!$C$78))</f>
        <v>0</v>
      </c>
      <c r="AO288" s="140">
        <f>'Test-Still'!Y286</f>
        <v>0</v>
      </c>
      <c r="AP288" s="140">
        <f>'Test-Still'!Z286</f>
        <v>0</v>
      </c>
      <c r="AQ288" s="141">
        <f t="shared" si="20"/>
        <v>0</v>
      </c>
      <c r="AR288" s="139" t="e">
        <f t="shared" si="21"/>
        <v>#DIV/0!</v>
      </c>
      <c r="AS288" s="140" t="e">
        <f t="shared" si="22"/>
        <v>#DIV/0!</v>
      </c>
      <c r="AT288" s="136"/>
      <c r="AU288" s="136"/>
      <c r="AV288" s="467" t="s">
        <v>122</v>
      </c>
      <c r="AW288" s="468" t="e" cm="1">
        <f t="array" ref="AW288">bdRateExtend($G287:$G290,H287:H290,$Z287:$Z290,AA287:AA290)</f>
        <v>#VALUE!</v>
      </c>
      <c r="AX288" s="480"/>
      <c r="AY288" s="480"/>
      <c r="AZ288" s="497"/>
      <c r="BA288" s="497"/>
      <c r="BB288" s="480"/>
      <c r="BC288" s="468" t="e" cm="1">
        <f t="array" ref="BC288">bdRateExtend($G287:$G290,L287:L290,$Z287:$Z290,AE287:AE290)</f>
        <v>#VALUE!</v>
      </c>
      <c r="BD288" s="476"/>
      <c r="BE288" s="468" t="e" cm="1">
        <f t="array" ref="BE288">bdRateExtend($G287:$G290,M287:M290,$Z287:$Z290,AF287:AF290)</f>
        <v>#VALUE!</v>
      </c>
      <c r="BF288" s="476"/>
      <c r="BG288" s="469" t="e" cm="1">
        <f t="array" ref="BG288">bdRateExtend($G287:$G290,N287:N290,$Z287:$Z290,AG287:AG290,"None", FALSE,1)</f>
        <v>#VALUE!</v>
      </c>
      <c r="BH288" s="476"/>
      <c r="BI288" s="469" t="e" cm="1">
        <f t="array" ref="BI288">bdRateExtend($G287:$G290,O287:O290,$Z287:$Z290,AH287:AH290,"None", FALSE,1)</f>
        <v>#VALUE!</v>
      </c>
      <c r="BJ288" s="476"/>
      <c r="BK288" s="468" t="e" cm="1">
        <f t="array" ref="BK288">bdRateExtend($G287:$G290,P287:P290,$Z287:$Z290,AI287:AI290)</f>
        <v>#VALUE!</v>
      </c>
      <c r="BL288" s="476"/>
      <c r="BM288" s="468" t="e" cm="1">
        <f t="array" ref="BM288">bdRateExtend($G287:$G290,Q287:Q290,$Z287:$Z290,AJ287:AJ290)</f>
        <v>#VALUE!</v>
      </c>
      <c r="BN288" s="476"/>
      <c r="BO288" s="468" t="e" cm="1">
        <f t="array" ref="BO288">bdRateExtend($G287:$G290,R287:R290,$Z287:$Z290,AK287:AK290)</f>
        <v>#VALUE!</v>
      </c>
      <c r="BP288" s="480"/>
      <c r="BQ288" s="480"/>
      <c r="BR288" s="480"/>
      <c r="BS288" s="480"/>
      <c r="BT288" s="476"/>
      <c r="BU288" s="463" cm="1">
        <f t="array" ref="BU288">testVMAFRange($G287:$G290,N287:N290,$Z287:$Z290,AG287:AG290)</f>
        <v>0</v>
      </c>
      <c r="BV288" s="465"/>
      <c r="BW288" s="463" cm="1">
        <f t="array" ref="BW288">testVMAFRange($G287:$G290,O287:O290,$Z287:$Z290,AH287:AH290)</f>
        <v>0</v>
      </c>
      <c r="BX288" s="465"/>
    </row>
    <row r="289" spans="1:76" ht="17" customHeight="1" x14ac:dyDescent="0.35">
      <c r="A289" s="516"/>
      <c r="B289" s="483"/>
      <c r="C289" s="520"/>
      <c r="D289" s="490"/>
      <c r="E289" s="493"/>
      <c r="F289" s="138">
        <v>39</v>
      </c>
      <c r="G289" s="139">
        <f>'Anchor-Still'!L287</f>
        <v>0</v>
      </c>
      <c r="H289" s="140">
        <f>'Anchor-Still'!M287</f>
        <v>0</v>
      </c>
      <c r="I289" s="140">
        <f>'Anchor-Still'!N287</f>
        <v>0</v>
      </c>
      <c r="J289" s="140">
        <f>'Anchor-Still'!O287</f>
        <v>0</v>
      </c>
      <c r="K289" s="140">
        <f>(Summary!$C$58*H289+Summary!$C$59*I289+Summary!$C$60*J289)/Summary!$C$61</f>
        <v>0</v>
      </c>
      <c r="L289" s="140">
        <f>'Anchor-Still'!P287</f>
        <v>0</v>
      </c>
      <c r="M289" s="140">
        <f>'Anchor-Still'!Q287</f>
        <v>0</v>
      </c>
      <c r="N289" s="140">
        <f>'Anchor-Still'!R287</f>
        <v>0</v>
      </c>
      <c r="O289" s="140">
        <f>'Anchor-Still'!S287</f>
        <v>0</v>
      </c>
      <c r="P289" s="140">
        <f>'Anchor-Still'!T287</f>
        <v>0</v>
      </c>
      <c r="Q289" s="140">
        <f>'Anchor-Still'!U287</f>
        <v>0</v>
      </c>
      <c r="R289" s="140">
        <f>'Anchor-Still'!V287</f>
        <v>0</v>
      </c>
      <c r="S289" s="140">
        <f>'Anchor-Still'!W287</f>
        <v>0</v>
      </c>
      <c r="T289" s="140">
        <f>'Anchor-Still'!X287</f>
        <v>0</v>
      </c>
      <c r="U289" s="140">
        <f>10*LOG10(1/((Summary!$C$75/10^(R289/10)+Summary!$C$76/10^(S289/10)+Summary!$C$77/10^(T289/10))/Summary!$C$78))</f>
        <v>0</v>
      </c>
      <c r="V289" s="140">
        <f>'Anchor-Still'!Y287</f>
        <v>0</v>
      </c>
      <c r="W289" s="140">
        <f>'Anchor-Still'!Z287</f>
        <v>0</v>
      </c>
      <c r="X289" s="141">
        <f t="shared" si="19"/>
        <v>0</v>
      </c>
      <c r="Y289" s="133"/>
      <c r="Z289" s="139">
        <f>'Test-Still'!L287</f>
        <v>0</v>
      </c>
      <c r="AA289" s="140">
        <f>'Test-Still'!M287</f>
        <v>0</v>
      </c>
      <c r="AB289" s="140">
        <f>'Test-Still'!N287</f>
        <v>0</v>
      </c>
      <c r="AC289" s="140">
        <f>'Test-Still'!O287</f>
        <v>0</v>
      </c>
      <c r="AD289" s="140">
        <f>(Summary!$C$58*AA289+Summary!$C$59*AB289+Summary!$C$60*AC289)/Summary!$C$61</f>
        <v>0</v>
      </c>
      <c r="AE289" s="140">
        <f>'Test-Still'!P287</f>
        <v>0</v>
      </c>
      <c r="AF289" s="140">
        <f>'Test-Still'!Q287</f>
        <v>0</v>
      </c>
      <c r="AG289" s="140">
        <f>'Test-Still'!R287</f>
        <v>0</v>
      </c>
      <c r="AH289" s="140">
        <f>'Test-Still'!S287</f>
        <v>0</v>
      </c>
      <c r="AI289" s="140">
        <f>'Test-Still'!T287</f>
        <v>0</v>
      </c>
      <c r="AJ289" s="140">
        <f>'Test-Still'!U287</f>
        <v>0</v>
      </c>
      <c r="AK289" s="140">
        <f>'Test-Still'!V287</f>
        <v>0</v>
      </c>
      <c r="AL289" s="140">
        <f>'Test-Still'!W287</f>
        <v>0</v>
      </c>
      <c r="AM289" s="140">
        <f>'Test-Still'!X287</f>
        <v>0</v>
      </c>
      <c r="AN289" s="140">
        <f>10*LOG10(1/((Summary!$C$75/10^(AK289/10)+Summary!$C$76/10^(AL289/10)+Summary!$C$77/10^(AM289/10))/Summary!$C$78))</f>
        <v>0</v>
      </c>
      <c r="AO289" s="140">
        <f>'Test-Still'!Y287</f>
        <v>0</v>
      </c>
      <c r="AP289" s="140">
        <f>'Test-Still'!Z287</f>
        <v>0</v>
      </c>
      <c r="AQ289" s="141">
        <f t="shared" si="20"/>
        <v>0</v>
      </c>
      <c r="AR289" s="139" t="e">
        <f t="shared" si="21"/>
        <v>#DIV/0!</v>
      </c>
      <c r="AS289" s="140" t="e">
        <f t="shared" si="22"/>
        <v>#DIV/0!</v>
      </c>
      <c r="AT289" s="136"/>
      <c r="AU289" s="136"/>
      <c r="AV289" s="467"/>
      <c r="AW289" s="468"/>
      <c r="AX289" s="480"/>
      <c r="AY289" s="480"/>
      <c r="AZ289" s="497"/>
      <c r="BA289" s="497"/>
      <c r="BB289" s="480"/>
      <c r="BC289" s="468"/>
      <c r="BD289" s="476"/>
      <c r="BE289" s="468"/>
      <c r="BF289" s="476"/>
      <c r="BG289" s="469"/>
      <c r="BH289" s="476"/>
      <c r="BI289" s="469"/>
      <c r="BJ289" s="476"/>
      <c r="BK289" s="468"/>
      <c r="BL289" s="476"/>
      <c r="BM289" s="468"/>
      <c r="BN289" s="476"/>
      <c r="BO289" s="468"/>
      <c r="BP289" s="480"/>
      <c r="BQ289" s="480"/>
      <c r="BR289" s="480"/>
      <c r="BS289" s="480"/>
      <c r="BT289" s="476"/>
      <c r="BU289" s="463"/>
      <c r="BV289" s="465"/>
      <c r="BW289" s="463"/>
      <c r="BX289" s="465"/>
    </row>
    <row r="290" spans="1:76" ht="17" customHeight="1" x14ac:dyDescent="0.35">
      <c r="A290" s="516"/>
      <c r="B290" s="483"/>
      <c r="C290" s="520"/>
      <c r="D290" s="490"/>
      <c r="E290" s="493"/>
      <c r="F290" s="138">
        <v>47</v>
      </c>
      <c r="G290" s="139">
        <f>'Anchor-Still'!L288</f>
        <v>0</v>
      </c>
      <c r="H290" s="140">
        <f>'Anchor-Still'!M288</f>
        <v>0</v>
      </c>
      <c r="I290" s="140">
        <f>'Anchor-Still'!N288</f>
        <v>0</v>
      </c>
      <c r="J290" s="140">
        <f>'Anchor-Still'!O288</f>
        <v>0</v>
      </c>
      <c r="K290" s="140">
        <f>(Summary!$C$58*H290+Summary!$C$59*I290+Summary!$C$60*J290)/Summary!$C$61</f>
        <v>0</v>
      </c>
      <c r="L290" s="140">
        <f>'Anchor-Still'!P288</f>
        <v>0</v>
      </c>
      <c r="M290" s="140">
        <f>'Anchor-Still'!Q288</f>
        <v>0</v>
      </c>
      <c r="N290" s="140">
        <f>'Anchor-Still'!R288</f>
        <v>0</v>
      </c>
      <c r="O290" s="140">
        <f>'Anchor-Still'!S288</f>
        <v>0</v>
      </c>
      <c r="P290" s="140">
        <f>'Anchor-Still'!T288</f>
        <v>0</v>
      </c>
      <c r="Q290" s="140">
        <f>'Anchor-Still'!U288</f>
        <v>0</v>
      </c>
      <c r="R290" s="140">
        <f>'Anchor-Still'!V288</f>
        <v>0</v>
      </c>
      <c r="S290" s="140">
        <f>'Anchor-Still'!W288</f>
        <v>0</v>
      </c>
      <c r="T290" s="140">
        <f>'Anchor-Still'!X288</f>
        <v>0</v>
      </c>
      <c r="U290" s="140">
        <f>10*LOG10(1/((Summary!$C$75/10^(R290/10)+Summary!$C$76/10^(S290/10)+Summary!$C$77/10^(T290/10))/Summary!$C$78))</f>
        <v>0</v>
      </c>
      <c r="V290" s="140">
        <f>'Anchor-Still'!Y288</f>
        <v>0</v>
      </c>
      <c r="W290" s="140">
        <f>'Anchor-Still'!Z288</f>
        <v>0</v>
      </c>
      <c r="X290" s="141">
        <f t="shared" si="19"/>
        <v>0</v>
      </c>
      <c r="Y290" s="133"/>
      <c r="Z290" s="139">
        <f>'Test-Still'!L288</f>
        <v>0</v>
      </c>
      <c r="AA290" s="140">
        <f>'Test-Still'!M288</f>
        <v>0</v>
      </c>
      <c r="AB290" s="140">
        <f>'Test-Still'!N288</f>
        <v>0</v>
      </c>
      <c r="AC290" s="140">
        <f>'Test-Still'!O288</f>
        <v>0</v>
      </c>
      <c r="AD290" s="140">
        <f>(Summary!$C$58*AA290+Summary!$C$59*AB290+Summary!$C$60*AC290)/Summary!$C$61</f>
        <v>0</v>
      </c>
      <c r="AE290" s="140">
        <f>'Test-Still'!P288</f>
        <v>0</v>
      </c>
      <c r="AF290" s="140">
        <f>'Test-Still'!Q288</f>
        <v>0</v>
      </c>
      <c r="AG290" s="140">
        <f>'Test-Still'!R288</f>
        <v>0</v>
      </c>
      <c r="AH290" s="140">
        <f>'Test-Still'!S288</f>
        <v>0</v>
      </c>
      <c r="AI290" s="140">
        <f>'Test-Still'!T288</f>
        <v>0</v>
      </c>
      <c r="AJ290" s="140">
        <f>'Test-Still'!U288</f>
        <v>0</v>
      </c>
      <c r="AK290" s="140">
        <f>'Test-Still'!V288</f>
        <v>0</v>
      </c>
      <c r="AL290" s="140">
        <f>'Test-Still'!W288</f>
        <v>0</v>
      </c>
      <c r="AM290" s="140">
        <f>'Test-Still'!X288</f>
        <v>0</v>
      </c>
      <c r="AN290" s="140">
        <f>10*LOG10(1/((Summary!$C$75/10^(AK290/10)+Summary!$C$76/10^(AL290/10)+Summary!$C$77/10^(AM290/10))/Summary!$C$78))</f>
        <v>0</v>
      </c>
      <c r="AO290" s="140">
        <f>'Test-Still'!Y288</f>
        <v>0</v>
      </c>
      <c r="AP290" s="140">
        <f>'Test-Still'!Z288</f>
        <v>0</v>
      </c>
      <c r="AQ290" s="141">
        <f t="shared" si="20"/>
        <v>0</v>
      </c>
      <c r="AR290" s="139" t="e">
        <f t="shared" si="21"/>
        <v>#DIV/0!</v>
      </c>
      <c r="AS290" s="140" t="e">
        <f t="shared" si="22"/>
        <v>#DIV/0!</v>
      </c>
      <c r="AT290" s="136"/>
      <c r="AU290" s="136"/>
      <c r="AV290" s="467" t="s">
        <v>123</v>
      </c>
      <c r="AW290" s="468" t="e" cm="1">
        <f t="array" ref="AW290">bdRateExtend($G288:$G291,H288:H291,$Z288:$Z291,AA288:AA291)</f>
        <v>#VALUE!</v>
      </c>
      <c r="AX290" s="480"/>
      <c r="AY290" s="480"/>
      <c r="AZ290" s="497"/>
      <c r="BA290" s="497"/>
      <c r="BB290" s="480"/>
      <c r="BC290" s="468" t="e" cm="1">
        <f t="array" ref="BC290">bdRateExtend($G288:$G291,L288:L291,$Z288:$Z291,AE288:AE291)</f>
        <v>#VALUE!</v>
      </c>
      <c r="BD290" s="476"/>
      <c r="BE290" s="468" t="e" cm="1">
        <f t="array" ref="BE290">bdRateExtend($G288:$G291,M288:M291,$Z288:$Z291,AF288:AF291)</f>
        <v>#VALUE!</v>
      </c>
      <c r="BF290" s="476"/>
      <c r="BG290" s="469" t="e" cm="1">
        <f t="array" ref="BG290">bdRateExtend($G288:$G291,N288:N291,$Z288:$Z291,AG288:AG291,"None", FALSE,1)</f>
        <v>#VALUE!</v>
      </c>
      <c r="BH290" s="476"/>
      <c r="BI290" s="469" t="e" cm="1">
        <f t="array" ref="BI290">bdRateExtend($G288:$G291,O288:O291,$Z288:$Z291,AH288:AH291,"None", FALSE,1)</f>
        <v>#VALUE!</v>
      </c>
      <c r="BJ290" s="476"/>
      <c r="BK290" s="468" t="e" cm="1">
        <f t="array" ref="BK290">bdRateExtend($G288:$G291,P288:P291,$Z288:$Z291,AI288:AI291)</f>
        <v>#VALUE!</v>
      </c>
      <c r="BL290" s="476"/>
      <c r="BM290" s="468" t="e" cm="1">
        <f t="array" ref="BM290">bdRateExtend($G288:$G291,Q288:Q291,$Z288:$Z291,AJ288:AJ291)</f>
        <v>#VALUE!</v>
      </c>
      <c r="BN290" s="476"/>
      <c r="BO290" s="468" t="e" cm="1">
        <f t="array" ref="BO290">bdRateExtend($G288:$G291,R288:R291,$Z288:$Z291,AK288:AK291)</f>
        <v>#VALUE!</v>
      </c>
      <c r="BP290" s="480"/>
      <c r="BQ290" s="480"/>
      <c r="BR290" s="480"/>
      <c r="BS290" s="480"/>
      <c r="BT290" s="476"/>
      <c r="BU290" s="463" cm="1">
        <f t="array" ref="BU290">testVMAFRange($G288:$G291,N288:N291,$Z288:$Z291,AG288:AG291)</f>
        <v>0</v>
      </c>
      <c r="BV290" s="465"/>
      <c r="BW290" s="463" cm="1">
        <f t="array" ref="BW290">testVMAFRange($G288:$G291,O288:O291,$Z288:$Z291,AH288:AH291)</f>
        <v>0</v>
      </c>
      <c r="BX290" s="465"/>
    </row>
    <row r="291" spans="1:76" ht="17" customHeight="1" thickBot="1" x14ac:dyDescent="0.4">
      <c r="A291" s="516"/>
      <c r="B291" s="518"/>
      <c r="C291" s="521"/>
      <c r="D291" s="522"/>
      <c r="E291" s="523"/>
      <c r="F291" s="144">
        <v>55</v>
      </c>
      <c r="G291" s="145">
        <f>'Anchor-Still'!L289</f>
        <v>0</v>
      </c>
      <c r="H291" s="146">
        <f>'Anchor-Still'!M289</f>
        <v>0</v>
      </c>
      <c r="I291" s="146">
        <f>'Anchor-Still'!N289</f>
        <v>0</v>
      </c>
      <c r="J291" s="146">
        <f>'Anchor-Still'!O289</f>
        <v>0</v>
      </c>
      <c r="K291" s="146">
        <f>(Summary!$C$58*H291+Summary!$C$59*I291+Summary!$C$60*J291)/Summary!$C$61</f>
        <v>0</v>
      </c>
      <c r="L291" s="146">
        <f>'Anchor-Still'!P289</f>
        <v>0</v>
      </c>
      <c r="M291" s="146">
        <f>'Anchor-Still'!Q289</f>
        <v>0</v>
      </c>
      <c r="N291" s="146">
        <f>'Anchor-Still'!R289</f>
        <v>0</v>
      </c>
      <c r="O291" s="146">
        <f>'Anchor-Still'!S289</f>
        <v>0</v>
      </c>
      <c r="P291" s="146">
        <f>'Anchor-Still'!T289</f>
        <v>0</v>
      </c>
      <c r="Q291" s="146">
        <f>'Anchor-Still'!U289</f>
        <v>0</v>
      </c>
      <c r="R291" s="146">
        <f>'Anchor-Still'!V289</f>
        <v>0</v>
      </c>
      <c r="S291" s="146">
        <f>'Anchor-Still'!W289</f>
        <v>0</v>
      </c>
      <c r="T291" s="146">
        <f>'Anchor-Still'!X289</f>
        <v>0</v>
      </c>
      <c r="U291" s="146">
        <f>10*LOG10(1/((Summary!$C$75/10^(R291/10)+Summary!$C$76/10^(S291/10)+Summary!$C$77/10^(T291/10))/Summary!$C$78))</f>
        <v>0</v>
      </c>
      <c r="V291" s="146">
        <f>'Anchor-Still'!Y289</f>
        <v>0</v>
      </c>
      <c r="W291" s="146">
        <f>'Anchor-Still'!Z289</f>
        <v>0</v>
      </c>
      <c r="X291" s="147">
        <f t="shared" si="19"/>
        <v>0</v>
      </c>
      <c r="Y291" s="133"/>
      <c r="Z291" s="145">
        <f>'Test-Still'!L289</f>
        <v>0</v>
      </c>
      <c r="AA291" s="146">
        <f>'Test-Still'!M289</f>
        <v>0</v>
      </c>
      <c r="AB291" s="146">
        <f>'Test-Still'!N289</f>
        <v>0</v>
      </c>
      <c r="AC291" s="146">
        <f>'Test-Still'!O289</f>
        <v>0</v>
      </c>
      <c r="AD291" s="146">
        <f>(Summary!$C$58*AA291+Summary!$C$59*AB291+Summary!$C$60*AC291)/Summary!$C$61</f>
        <v>0</v>
      </c>
      <c r="AE291" s="146">
        <f>'Test-Still'!P289</f>
        <v>0</v>
      </c>
      <c r="AF291" s="146">
        <f>'Test-Still'!Q289</f>
        <v>0</v>
      </c>
      <c r="AG291" s="146">
        <f>'Test-Still'!R289</f>
        <v>0</v>
      </c>
      <c r="AH291" s="146">
        <f>'Test-Still'!S289</f>
        <v>0</v>
      </c>
      <c r="AI291" s="146">
        <f>'Test-Still'!T289</f>
        <v>0</v>
      </c>
      <c r="AJ291" s="146">
        <f>'Test-Still'!U289</f>
        <v>0</v>
      </c>
      <c r="AK291" s="146">
        <f>'Test-Still'!V289</f>
        <v>0</v>
      </c>
      <c r="AL291" s="146">
        <f>'Test-Still'!W289</f>
        <v>0</v>
      </c>
      <c r="AM291" s="146">
        <f>'Test-Still'!X289</f>
        <v>0</v>
      </c>
      <c r="AN291" s="146">
        <f>10*LOG10(1/((Summary!$C$75/10^(AK291/10)+Summary!$C$76/10^(AL291/10)+Summary!$C$77/10^(AM291/10))/Summary!$C$78))</f>
        <v>0</v>
      </c>
      <c r="AO291" s="146">
        <f>'Test-Still'!Y289</f>
        <v>0</v>
      </c>
      <c r="AP291" s="146">
        <f>'Test-Still'!Z289</f>
        <v>0</v>
      </c>
      <c r="AQ291" s="147">
        <f t="shared" si="20"/>
        <v>0</v>
      </c>
      <c r="AR291" s="145" t="e">
        <f t="shared" si="21"/>
        <v>#DIV/0!</v>
      </c>
      <c r="AS291" s="146" t="e">
        <f t="shared" si="22"/>
        <v>#DIV/0!</v>
      </c>
      <c r="AT291" s="136"/>
      <c r="AU291" s="136"/>
      <c r="AV291" s="470"/>
      <c r="AW291" s="471"/>
      <c r="AX291" s="481"/>
      <c r="AY291" s="481"/>
      <c r="AZ291" s="498"/>
      <c r="BA291" s="498"/>
      <c r="BB291" s="481"/>
      <c r="BC291" s="471"/>
      <c r="BD291" s="477"/>
      <c r="BE291" s="471"/>
      <c r="BF291" s="477"/>
      <c r="BG291" s="472"/>
      <c r="BH291" s="477"/>
      <c r="BI291" s="472"/>
      <c r="BJ291" s="477"/>
      <c r="BK291" s="471"/>
      <c r="BL291" s="477"/>
      <c r="BM291" s="471"/>
      <c r="BN291" s="477"/>
      <c r="BO291" s="471"/>
      <c r="BP291" s="481"/>
      <c r="BQ291" s="481"/>
      <c r="BR291" s="481"/>
      <c r="BS291" s="481"/>
      <c r="BT291" s="477"/>
      <c r="BU291" s="473"/>
      <c r="BV291" s="466"/>
      <c r="BW291" s="473"/>
      <c r="BX291" s="466"/>
    </row>
    <row r="292" spans="1:76" ht="17" customHeight="1" x14ac:dyDescent="0.35">
      <c r="A292" s="516"/>
      <c r="B292" s="482" t="s">
        <v>246</v>
      </c>
      <c r="C292" s="519" t="s">
        <v>209</v>
      </c>
      <c r="D292" s="489"/>
      <c r="E292" s="492">
        <v>8</v>
      </c>
      <c r="F292" s="129">
        <v>15</v>
      </c>
      <c r="G292" s="130">
        <f>'Anchor-Still'!L290</f>
        <v>0</v>
      </c>
      <c r="H292" s="131">
        <f>'Anchor-Still'!M290</f>
        <v>0</v>
      </c>
      <c r="I292" s="131">
        <f>'Anchor-Still'!N290</f>
        <v>0</v>
      </c>
      <c r="J292" s="131">
        <f>'Anchor-Still'!O290</f>
        <v>0</v>
      </c>
      <c r="K292" s="131">
        <f>(Summary!$C$58*H292+Summary!$C$59*I292+Summary!$C$60*J292)/Summary!$C$61</f>
        <v>0</v>
      </c>
      <c r="L292" s="131">
        <f>'Anchor-Still'!P290</f>
        <v>0</v>
      </c>
      <c r="M292" s="131">
        <f>'Anchor-Still'!Q290</f>
        <v>0</v>
      </c>
      <c r="N292" s="131">
        <f>'Anchor-Still'!R290</f>
        <v>0</v>
      </c>
      <c r="O292" s="131">
        <f>'Anchor-Still'!S290</f>
        <v>0</v>
      </c>
      <c r="P292" s="131">
        <f>'Anchor-Still'!T290</f>
        <v>0</v>
      </c>
      <c r="Q292" s="131">
        <f>'Anchor-Still'!U290</f>
        <v>0</v>
      </c>
      <c r="R292" s="131">
        <f>'Anchor-Still'!V290</f>
        <v>0</v>
      </c>
      <c r="S292" s="131">
        <f>'Anchor-Still'!W290</f>
        <v>0</v>
      </c>
      <c r="T292" s="131">
        <f>'Anchor-Still'!X290</f>
        <v>0</v>
      </c>
      <c r="U292" s="131">
        <f>10*LOG10(1/((Summary!$C$75/10^(R292/10)+Summary!$C$76/10^(S292/10)+Summary!$C$77/10^(T292/10))/Summary!$C$78))</f>
        <v>0</v>
      </c>
      <c r="V292" s="131">
        <f>'Anchor-Still'!Y290</f>
        <v>0</v>
      </c>
      <c r="W292" s="131">
        <f>'Anchor-Still'!Z290</f>
        <v>0</v>
      </c>
      <c r="X292" s="132">
        <f t="shared" si="19"/>
        <v>0</v>
      </c>
      <c r="Y292" s="133"/>
      <c r="Z292" s="130">
        <f>'Test-Still'!L290</f>
        <v>0</v>
      </c>
      <c r="AA292" s="131">
        <f>'Test-Still'!M290</f>
        <v>0</v>
      </c>
      <c r="AB292" s="131">
        <f>'Test-Still'!N290</f>
        <v>0</v>
      </c>
      <c r="AC292" s="131">
        <f>'Test-Still'!O290</f>
        <v>0</v>
      </c>
      <c r="AD292" s="131">
        <f>(Summary!$C$58*AA292+Summary!$C$59*AB292+Summary!$C$60*AC292)/Summary!$C$61</f>
        <v>0</v>
      </c>
      <c r="AE292" s="131">
        <f>'Test-Still'!P290</f>
        <v>0</v>
      </c>
      <c r="AF292" s="131">
        <f>'Test-Still'!Q290</f>
        <v>0</v>
      </c>
      <c r="AG292" s="131">
        <f>'Test-Still'!R290</f>
        <v>0</v>
      </c>
      <c r="AH292" s="131">
        <f>'Test-Still'!S290</f>
        <v>0</v>
      </c>
      <c r="AI292" s="131">
        <f>'Test-Still'!T290</f>
        <v>0</v>
      </c>
      <c r="AJ292" s="131">
        <f>'Test-Still'!U290</f>
        <v>0</v>
      </c>
      <c r="AK292" s="131">
        <f>'Test-Still'!V290</f>
        <v>0</v>
      </c>
      <c r="AL292" s="131">
        <f>'Test-Still'!W290</f>
        <v>0</v>
      </c>
      <c r="AM292" s="131">
        <f>'Test-Still'!X290</f>
        <v>0</v>
      </c>
      <c r="AN292" s="131">
        <f>10*LOG10(1/((Summary!$C$75/10^(AK292/10)+Summary!$C$76/10^(AL292/10)+Summary!$C$77/10^(AM292/10))/Summary!$C$78))</f>
        <v>0</v>
      </c>
      <c r="AO292" s="131">
        <f>'Test-Still'!Y290</f>
        <v>0</v>
      </c>
      <c r="AP292" s="131">
        <f>'Test-Still'!Z290</f>
        <v>0</v>
      </c>
      <c r="AQ292" s="132">
        <f t="shared" si="20"/>
        <v>0</v>
      </c>
      <c r="AR292" s="130" t="e">
        <f t="shared" si="21"/>
        <v>#DIV/0!</v>
      </c>
      <c r="AS292" s="131" t="e">
        <f t="shared" si="22"/>
        <v>#DIV/0!</v>
      </c>
      <c r="AT292" s="136"/>
      <c r="AU292" s="136"/>
      <c r="AV292" s="495" t="s">
        <v>121</v>
      </c>
      <c r="AW292" s="478" t="e" cm="1">
        <f t="array" ref="AW292">bdRateExtend($G292:$G295,H292:H295,$Z292:$Z295,AA292:AA295)</f>
        <v>#VALUE!</v>
      </c>
      <c r="AX292" s="479" t="e" cm="1">
        <f t="array" ref="AX292">bdRateExtend($G292:$G297,H292:H297,$Z292:$Z297,AA292:AA297)</f>
        <v>#VALUE!</v>
      </c>
      <c r="AY292" s="479" t="e" cm="1">
        <f t="array" ref="AY292">bdRateExtend($G292:$G297,I292:I297,$Z292:$Z297,AB292:AB297)</f>
        <v>#VALUE!</v>
      </c>
      <c r="AZ292" s="496" t="e" cm="1">
        <f t="array" ref="AZ292">bdRateExtend($G292:$G297,J292:J297,$Z292:$Z297,AC292:AC297)</f>
        <v>#VALUE!</v>
      </c>
      <c r="BA292" s="496" t="e" cm="1">
        <f t="array" ref="BA292">bdRateExtend($G292:$G297,K292:K297,$Z292:$Z297,AD292:AD297)</f>
        <v>#VALUE!</v>
      </c>
      <c r="BB292" s="479" t="e">
        <f>(Summary!$C$89*AX292+Summary!$C$90*AY292+Summary!$C$91*AZ292)/Summary!$C$92</f>
        <v>#VALUE!</v>
      </c>
      <c r="BC292" s="478" t="e" cm="1">
        <f t="array" ref="BC292">bdRateExtend($G292:$G295,L292:L295,$Z292:$Z295,AE292:AE295)</f>
        <v>#VALUE!</v>
      </c>
      <c r="BD292" s="475" t="e" cm="1">
        <f t="array" ref="BD292">bdRateExtend($G292:$G297,L292:L297,$Z292:$Z297,AE292:AE297)</f>
        <v>#VALUE!</v>
      </c>
      <c r="BE292" s="478" t="e" cm="1">
        <f t="array" ref="BE292">bdRateExtend($G292:$G295,M292:M295,$Z292:$Z295,AF292:AF295)</f>
        <v>#VALUE!</v>
      </c>
      <c r="BF292" s="475" t="e" cm="1">
        <f t="array" ref="BF292">bdRateExtend($G292:$G297,M292:M297,$Z292:$Z297,AF292:AF297)</f>
        <v>#VALUE!</v>
      </c>
      <c r="BG292" s="474" t="e" cm="1">
        <f t="array" ref="BG292">bdRateExtend($G292:$G295,N292:N295,$Z292:$Z295,AG292:AG295,"None", FALSE,1)</f>
        <v>#VALUE!</v>
      </c>
      <c r="BH292" s="475" t="e" cm="1">
        <f t="array" ref="BH292">bdRateExtend($G292:$G297,N292:N297,$Z292:$Z297,AG292:AG297,"None", FALSE,1)</f>
        <v>#VALUE!</v>
      </c>
      <c r="BI292" s="474" t="e" cm="1">
        <f t="array" ref="BI292">bdRateExtend($G292:$G295,O292:O295,$Z292:$Z295,AH292:AH295,"None", FALSE,1)</f>
        <v>#VALUE!</v>
      </c>
      <c r="BJ292" s="475" t="e" cm="1">
        <f t="array" ref="BJ292">bdRateExtend($G292:$G297,O292:O297,$Z292:$Z297,AH292:AH297,"None", FALSE,1)</f>
        <v>#VALUE!</v>
      </c>
      <c r="BK292" s="478" t="e" cm="1">
        <f t="array" ref="BK292">bdRateExtend($G292:$G295,P292:P295,$Z292:$Z295,AI292:AI295)</f>
        <v>#VALUE!</v>
      </c>
      <c r="BL292" s="475" t="e" cm="1">
        <f t="array" ref="BL292">bdRateExtend($G292:$G297,P292:P297,$Z292:$Z297,AI292:AI297)</f>
        <v>#VALUE!</v>
      </c>
      <c r="BM292" s="478" t="e" cm="1">
        <f t="array" ref="BM292">bdRateExtend($G292:$G295,Q292:Q295,$Z292:$Z295,AJ292:AJ295)</f>
        <v>#VALUE!</v>
      </c>
      <c r="BN292" s="475" t="e" cm="1">
        <f t="array" ref="BN292">bdRateExtend($G292:$G297,Q292:Q297,$Z292:$Z297,AJ292:AJ297)</f>
        <v>#VALUE!</v>
      </c>
      <c r="BO292" s="478" t="e" cm="1">
        <f t="array" ref="BO292">bdRateExtend($G292:$G295,R292:R295,$Z292:$Z295,AK292:AK295)</f>
        <v>#VALUE!</v>
      </c>
      <c r="BP292" s="479" t="e" cm="1">
        <f t="array" ref="BP292">bdRateExtend($G292:$G297,R292:R297,$Z292:$Z297,AK292:AK297)</f>
        <v>#VALUE!</v>
      </c>
      <c r="BQ292" s="479" t="e" cm="1">
        <f t="array" ref="BQ292">bdRateExtend($G292:$G297,S292:S297,$Z292:$Z297,AL292:AL297)</f>
        <v>#VALUE!</v>
      </c>
      <c r="BR292" s="479" t="e" cm="1">
        <f t="array" ref="BR292">bdRateExtend($G292:$G297,T292:T297,$Z292:$Z297,AM292:AM297)</f>
        <v>#VALUE!</v>
      </c>
      <c r="BS292" s="479" t="e" cm="1">
        <f t="array" ref="BS292">bdRateExtend($G292:$G297,U292:U297,$Z292:$Z297,AN292:AN297)</f>
        <v>#VALUE!</v>
      </c>
      <c r="BT292" s="576" t="e">
        <f>(Summary!$C$103*BP292+Summary!$C$104*BQ292+Summary!$C$105*BR292)/Summary!$C$106</f>
        <v>#VALUE!</v>
      </c>
      <c r="BU292" s="462" cm="1">
        <f t="array" ref="BU292">testVMAFRange($G292:$G295,N292:N295,$Z292:$Z295,AG292:AG295)</f>
        <v>0</v>
      </c>
      <c r="BV292" s="464" cm="1">
        <f t="array" ref="BV292">testVMAFRange($G292:$G297,N292:N297,$Z292:$Z297,AG292:AG297)</f>
        <v>0</v>
      </c>
      <c r="BW292" s="462" cm="1">
        <f t="array" ref="BW292">testVMAFRange($G292:$G295,O292:O295,$Z292:$Z295,AH292:AH295)</f>
        <v>0</v>
      </c>
      <c r="BX292" s="464" cm="1">
        <f t="array" ref="BX292">testVMAFRange($G292:$G297,O292:O297,$Z292:$Z297,AH292:AH297)</f>
        <v>0</v>
      </c>
    </row>
    <row r="293" spans="1:76" ht="17" customHeight="1" x14ac:dyDescent="0.35">
      <c r="A293" s="516"/>
      <c r="B293" s="483"/>
      <c r="C293" s="520"/>
      <c r="D293" s="490"/>
      <c r="E293" s="493"/>
      <c r="F293" s="138">
        <v>23</v>
      </c>
      <c r="G293" s="139">
        <f>'Anchor-Still'!L291</f>
        <v>0</v>
      </c>
      <c r="H293" s="140">
        <f>'Anchor-Still'!M291</f>
        <v>0</v>
      </c>
      <c r="I293" s="140">
        <f>'Anchor-Still'!N291</f>
        <v>0</v>
      </c>
      <c r="J293" s="140">
        <f>'Anchor-Still'!O291</f>
        <v>0</v>
      </c>
      <c r="K293" s="140">
        <f>(Summary!$C$58*H293+Summary!$C$59*I293+Summary!$C$60*J293)/Summary!$C$61</f>
        <v>0</v>
      </c>
      <c r="L293" s="140">
        <f>'Anchor-Still'!P291</f>
        <v>0</v>
      </c>
      <c r="M293" s="140">
        <f>'Anchor-Still'!Q291</f>
        <v>0</v>
      </c>
      <c r="N293" s="140">
        <f>'Anchor-Still'!R291</f>
        <v>0</v>
      </c>
      <c r="O293" s="140">
        <f>'Anchor-Still'!S291</f>
        <v>0</v>
      </c>
      <c r="P293" s="140">
        <f>'Anchor-Still'!T291</f>
        <v>0</v>
      </c>
      <c r="Q293" s="140">
        <f>'Anchor-Still'!U291</f>
        <v>0</v>
      </c>
      <c r="R293" s="140">
        <f>'Anchor-Still'!V291</f>
        <v>0</v>
      </c>
      <c r="S293" s="140">
        <f>'Anchor-Still'!W291</f>
        <v>0</v>
      </c>
      <c r="T293" s="140">
        <f>'Anchor-Still'!X291</f>
        <v>0</v>
      </c>
      <c r="U293" s="140">
        <f>10*LOG10(1/((Summary!$C$75/10^(R293/10)+Summary!$C$76/10^(S293/10)+Summary!$C$77/10^(T293/10))/Summary!$C$78))</f>
        <v>0</v>
      </c>
      <c r="V293" s="140">
        <f>'Anchor-Still'!Y291</f>
        <v>0</v>
      </c>
      <c r="W293" s="140">
        <f>'Anchor-Still'!Z291</f>
        <v>0</v>
      </c>
      <c r="X293" s="141">
        <f t="shared" si="19"/>
        <v>0</v>
      </c>
      <c r="Y293" s="133"/>
      <c r="Z293" s="139">
        <f>'Test-Still'!L291</f>
        <v>0</v>
      </c>
      <c r="AA293" s="140">
        <f>'Test-Still'!M291</f>
        <v>0</v>
      </c>
      <c r="AB293" s="140">
        <f>'Test-Still'!N291</f>
        <v>0</v>
      </c>
      <c r="AC293" s="140">
        <f>'Test-Still'!O291</f>
        <v>0</v>
      </c>
      <c r="AD293" s="140">
        <f>(Summary!$C$58*AA293+Summary!$C$59*AB293+Summary!$C$60*AC293)/Summary!$C$61</f>
        <v>0</v>
      </c>
      <c r="AE293" s="140">
        <f>'Test-Still'!P291</f>
        <v>0</v>
      </c>
      <c r="AF293" s="140">
        <f>'Test-Still'!Q291</f>
        <v>0</v>
      </c>
      <c r="AG293" s="140">
        <f>'Test-Still'!R291</f>
        <v>0</v>
      </c>
      <c r="AH293" s="140">
        <f>'Test-Still'!S291</f>
        <v>0</v>
      </c>
      <c r="AI293" s="140">
        <f>'Test-Still'!T291</f>
        <v>0</v>
      </c>
      <c r="AJ293" s="140">
        <f>'Test-Still'!U291</f>
        <v>0</v>
      </c>
      <c r="AK293" s="140">
        <f>'Test-Still'!V291</f>
        <v>0</v>
      </c>
      <c r="AL293" s="140">
        <f>'Test-Still'!W291</f>
        <v>0</v>
      </c>
      <c r="AM293" s="140">
        <f>'Test-Still'!X291</f>
        <v>0</v>
      </c>
      <c r="AN293" s="140">
        <f>10*LOG10(1/((Summary!$C$75/10^(AK293/10)+Summary!$C$76/10^(AL293/10)+Summary!$C$77/10^(AM293/10))/Summary!$C$78))</f>
        <v>0</v>
      </c>
      <c r="AO293" s="140">
        <f>'Test-Still'!Y291</f>
        <v>0</v>
      </c>
      <c r="AP293" s="140">
        <f>'Test-Still'!Z291</f>
        <v>0</v>
      </c>
      <c r="AQ293" s="141">
        <f t="shared" si="20"/>
        <v>0</v>
      </c>
      <c r="AR293" s="139" t="e">
        <f t="shared" si="21"/>
        <v>#DIV/0!</v>
      </c>
      <c r="AS293" s="140" t="e">
        <f t="shared" si="22"/>
        <v>#DIV/0!</v>
      </c>
      <c r="AT293" s="136"/>
      <c r="AU293" s="136"/>
      <c r="AV293" s="467"/>
      <c r="AW293" s="468"/>
      <c r="AX293" s="480"/>
      <c r="AY293" s="480"/>
      <c r="AZ293" s="497"/>
      <c r="BA293" s="497"/>
      <c r="BB293" s="480"/>
      <c r="BC293" s="468"/>
      <c r="BD293" s="476"/>
      <c r="BE293" s="468"/>
      <c r="BF293" s="476"/>
      <c r="BG293" s="469"/>
      <c r="BH293" s="476"/>
      <c r="BI293" s="469"/>
      <c r="BJ293" s="476"/>
      <c r="BK293" s="468"/>
      <c r="BL293" s="476"/>
      <c r="BM293" s="468"/>
      <c r="BN293" s="476"/>
      <c r="BO293" s="468"/>
      <c r="BP293" s="480"/>
      <c r="BQ293" s="480"/>
      <c r="BR293" s="480"/>
      <c r="BS293" s="480"/>
      <c r="BT293" s="476"/>
      <c r="BU293" s="463"/>
      <c r="BV293" s="465"/>
      <c r="BW293" s="463"/>
      <c r="BX293" s="465"/>
    </row>
    <row r="294" spans="1:76" ht="17" customHeight="1" x14ac:dyDescent="0.35">
      <c r="A294" s="516"/>
      <c r="B294" s="483"/>
      <c r="C294" s="520"/>
      <c r="D294" s="490"/>
      <c r="E294" s="493"/>
      <c r="F294" s="138">
        <v>31</v>
      </c>
      <c r="G294" s="139">
        <f>'Anchor-Still'!L292</f>
        <v>0</v>
      </c>
      <c r="H294" s="140">
        <f>'Anchor-Still'!M292</f>
        <v>0</v>
      </c>
      <c r="I294" s="140">
        <f>'Anchor-Still'!N292</f>
        <v>0</v>
      </c>
      <c r="J294" s="140">
        <f>'Anchor-Still'!O292</f>
        <v>0</v>
      </c>
      <c r="K294" s="140">
        <f>(Summary!$C$58*H294+Summary!$C$59*I294+Summary!$C$60*J294)/Summary!$C$61</f>
        <v>0</v>
      </c>
      <c r="L294" s="140">
        <f>'Anchor-Still'!P292</f>
        <v>0</v>
      </c>
      <c r="M294" s="140">
        <f>'Anchor-Still'!Q292</f>
        <v>0</v>
      </c>
      <c r="N294" s="140">
        <f>'Anchor-Still'!R292</f>
        <v>0</v>
      </c>
      <c r="O294" s="140">
        <f>'Anchor-Still'!S292</f>
        <v>0</v>
      </c>
      <c r="P294" s="140">
        <f>'Anchor-Still'!T292</f>
        <v>0</v>
      </c>
      <c r="Q294" s="140">
        <f>'Anchor-Still'!U292</f>
        <v>0</v>
      </c>
      <c r="R294" s="140">
        <f>'Anchor-Still'!V292</f>
        <v>0</v>
      </c>
      <c r="S294" s="140">
        <f>'Anchor-Still'!W292</f>
        <v>0</v>
      </c>
      <c r="T294" s="140">
        <f>'Anchor-Still'!X292</f>
        <v>0</v>
      </c>
      <c r="U294" s="140">
        <f>10*LOG10(1/((Summary!$C$75/10^(R294/10)+Summary!$C$76/10^(S294/10)+Summary!$C$77/10^(T294/10))/Summary!$C$78))</f>
        <v>0</v>
      </c>
      <c r="V294" s="140">
        <f>'Anchor-Still'!Y292</f>
        <v>0</v>
      </c>
      <c r="W294" s="140">
        <f>'Anchor-Still'!Z292</f>
        <v>0</v>
      </c>
      <c r="X294" s="141">
        <f t="shared" si="19"/>
        <v>0</v>
      </c>
      <c r="Y294" s="133"/>
      <c r="Z294" s="139">
        <f>'Test-Still'!L292</f>
        <v>0</v>
      </c>
      <c r="AA294" s="140">
        <f>'Test-Still'!M292</f>
        <v>0</v>
      </c>
      <c r="AB294" s="140">
        <f>'Test-Still'!N292</f>
        <v>0</v>
      </c>
      <c r="AC294" s="140">
        <f>'Test-Still'!O292</f>
        <v>0</v>
      </c>
      <c r="AD294" s="140">
        <f>(Summary!$C$58*AA294+Summary!$C$59*AB294+Summary!$C$60*AC294)/Summary!$C$61</f>
        <v>0</v>
      </c>
      <c r="AE294" s="140">
        <f>'Test-Still'!P292</f>
        <v>0</v>
      </c>
      <c r="AF294" s="140">
        <f>'Test-Still'!Q292</f>
        <v>0</v>
      </c>
      <c r="AG294" s="140">
        <f>'Test-Still'!R292</f>
        <v>0</v>
      </c>
      <c r="AH294" s="140">
        <f>'Test-Still'!S292</f>
        <v>0</v>
      </c>
      <c r="AI294" s="140">
        <f>'Test-Still'!T292</f>
        <v>0</v>
      </c>
      <c r="AJ294" s="140">
        <f>'Test-Still'!U292</f>
        <v>0</v>
      </c>
      <c r="AK294" s="140">
        <f>'Test-Still'!V292</f>
        <v>0</v>
      </c>
      <c r="AL294" s="140">
        <f>'Test-Still'!W292</f>
        <v>0</v>
      </c>
      <c r="AM294" s="140">
        <f>'Test-Still'!X292</f>
        <v>0</v>
      </c>
      <c r="AN294" s="140">
        <f>10*LOG10(1/((Summary!$C$75/10^(AK294/10)+Summary!$C$76/10^(AL294/10)+Summary!$C$77/10^(AM294/10))/Summary!$C$78))</f>
        <v>0</v>
      </c>
      <c r="AO294" s="140">
        <f>'Test-Still'!Y292</f>
        <v>0</v>
      </c>
      <c r="AP294" s="140">
        <f>'Test-Still'!Z292</f>
        <v>0</v>
      </c>
      <c r="AQ294" s="141">
        <f t="shared" si="20"/>
        <v>0</v>
      </c>
      <c r="AR294" s="139" t="e">
        <f t="shared" si="21"/>
        <v>#DIV/0!</v>
      </c>
      <c r="AS294" s="140" t="e">
        <f t="shared" si="22"/>
        <v>#DIV/0!</v>
      </c>
      <c r="AT294" s="136"/>
      <c r="AU294" s="136"/>
      <c r="AV294" s="467" t="s">
        <v>122</v>
      </c>
      <c r="AW294" s="468" t="e" cm="1">
        <f t="array" ref="AW294">bdRateExtend($G293:$G296,H293:H296,$Z293:$Z296,AA293:AA296)</f>
        <v>#VALUE!</v>
      </c>
      <c r="AX294" s="480"/>
      <c r="AY294" s="480"/>
      <c r="AZ294" s="497"/>
      <c r="BA294" s="497"/>
      <c r="BB294" s="480"/>
      <c r="BC294" s="468" t="e" cm="1">
        <f t="array" ref="BC294">bdRateExtend($G293:$G296,L293:L296,$Z293:$Z296,AE293:AE296)</f>
        <v>#VALUE!</v>
      </c>
      <c r="BD294" s="476"/>
      <c r="BE294" s="468" t="e" cm="1">
        <f t="array" ref="BE294">bdRateExtend($G293:$G296,M293:M296,$Z293:$Z296,AF293:AF296)</f>
        <v>#VALUE!</v>
      </c>
      <c r="BF294" s="476"/>
      <c r="BG294" s="469" t="e" cm="1">
        <f t="array" ref="BG294">bdRateExtend($G293:$G296,N293:N296,$Z293:$Z296,AG293:AG296,"None", FALSE,1)</f>
        <v>#VALUE!</v>
      </c>
      <c r="BH294" s="476"/>
      <c r="BI294" s="469" t="e" cm="1">
        <f t="array" ref="BI294">bdRateExtend($G293:$G296,O293:O296,$Z293:$Z296,AH293:AH296,"None", FALSE,1)</f>
        <v>#VALUE!</v>
      </c>
      <c r="BJ294" s="476"/>
      <c r="BK294" s="468" t="e" cm="1">
        <f t="array" ref="BK294">bdRateExtend($G293:$G296,P293:P296,$Z293:$Z296,AI293:AI296)</f>
        <v>#VALUE!</v>
      </c>
      <c r="BL294" s="476"/>
      <c r="BM294" s="468" t="e" cm="1">
        <f t="array" ref="BM294">bdRateExtend($G293:$G296,Q293:Q296,$Z293:$Z296,AJ293:AJ296)</f>
        <v>#VALUE!</v>
      </c>
      <c r="BN294" s="476"/>
      <c r="BO294" s="468" t="e" cm="1">
        <f t="array" ref="BO294">bdRateExtend($G293:$G296,R293:R296,$Z293:$Z296,AK293:AK296)</f>
        <v>#VALUE!</v>
      </c>
      <c r="BP294" s="480"/>
      <c r="BQ294" s="480"/>
      <c r="BR294" s="480"/>
      <c r="BS294" s="480"/>
      <c r="BT294" s="476"/>
      <c r="BU294" s="463" cm="1">
        <f t="array" ref="BU294">testVMAFRange($G293:$G296,N293:N296,$Z293:$Z296,AG293:AG296)</f>
        <v>0</v>
      </c>
      <c r="BV294" s="465"/>
      <c r="BW294" s="463" cm="1">
        <f t="array" ref="BW294">testVMAFRange($G293:$G296,O293:O296,$Z293:$Z296,AH293:AH296)</f>
        <v>0</v>
      </c>
      <c r="BX294" s="465"/>
    </row>
    <row r="295" spans="1:76" ht="17" customHeight="1" x14ac:dyDescent="0.35">
      <c r="A295" s="516"/>
      <c r="B295" s="483"/>
      <c r="C295" s="520"/>
      <c r="D295" s="490"/>
      <c r="E295" s="493"/>
      <c r="F295" s="138">
        <v>39</v>
      </c>
      <c r="G295" s="139">
        <f>'Anchor-Still'!L293</f>
        <v>0</v>
      </c>
      <c r="H295" s="140">
        <f>'Anchor-Still'!M293</f>
        <v>0</v>
      </c>
      <c r="I295" s="140">
        <f>'Anchor-Still'!N293</f>
        <v>0</v>
      </c>
      <c r="J295" s="140">
        <f>'Anchor-Still'!O293</f>
        <v>0</v>
      </c>
      <c r="K295" s="140">
        <f>(Summary!$C$58*H295+Summary!$C$59*I295+Summary!$C$60*J295)/Summary!$C$61</f>
        <v>0</v>
      </c>
      <c r="L295" s="140">
        <f>'Anchor-Still'!P293</f>
        <v>0</v>
      </c>
      <c r="M295" s="140">
        <f>'Anchor-Still'!Q293</f>
        <v>0</v>
      </c>
      <c r="N295" s="140">
        <f>'Anchor-Still'!R293</f>
        <v>0</v>
      </c>
      <c r="O295" s="140">
        <f>'Anchor-Still'!S293</f>
        <v>0</v>
      </c>
      <c r="P295" s="140">
        <f>'Anchor-Still'!T293</f>
        <v>0</v>
      </c>
      <c r="Q295" s="140">
        <f>'Anchor-Still'!U293</f>
        <v>0</v>
      </c>
      <c r="R295" s="140">
        <f>'Anchor-Still'!V293</f>
        <v>0</v>
      </c>
      <c r="S295" s="140">
        <f>'Anchor-Still'!W293</f>
        <v>0</v>
      </c>
      <c r="T295" s="140">
        <f>'Anchor-Still'!X293</f>
        <v>0</v>
      </c>
      <c r="U295" s="140">
        <f>10*LOG10(1/((Summary!$C$75/10^(R295/10)+Summary!$C$76/10^(S295/10)+Summary!$C$77/10^(T295/10))/Summary!$C$78))</f>
        <v>0</v>
      </c>
      <c r="V295" s="140">
        <f>'Anchor-Still'!Y293</f>
        <v>0</v>
      </c>
      <c r="W295" s="140">
        <f>'Anchor-Still'!Z293</f>
        <v>0</v>
      </c>
      <c r="X295" s="141">
        <f t="shared" si="19"/>
        <v>0</v>
      </c>
      <c r="Y295" s="133"/>
      <c r="Z295" s="139">
        <f>'Test-Still'!L293</f>
        <v>0</v>
      </c>
      <c r="AA295" s="140">
        <f>'Test-Still'!M293</f>
        <v>0</v>
      </c>
      <c r="AB295" s="140">
        <f>'Test-Still'!N293</f>
        <v>0</v>
      </c>
      <c r="AC295" s="140">
        <f>'Test-Still'!O293</f>
        <v>0</v>
      </c>
      <c r="AD295" s="140">
        <f>(Summary!$C$58*AA295+Summary!$C$59*AB295+Summary!$C$60*AC295)/Summary!$C$61</f>
        <v>0</v>
      </c>
      <c r="AE295" s="140">
        <f>'Test-Still'!P293</f>
        <v>0</v>
      </c>
      <c r="AF295" s="140">
        <f>'Test-Still'!Q293</f>
        <v>0</v>
      </c>
      <c r="AG295" s="140">
        <f>'Test-Still'!R293</f>
        <v>0</v>
      </c>
      <c r="AH295" s="140">
        <f>'Test-Still'!S293</f>
        <v>0</v>
      </c>
      <c r="AI295" s="140">
        <f>'Test-Still'!T293</f>
        <v>0</v>
      </c>
      <c r="AJ295" s="140">
        <f>'Test-Still'!U293</f>
        <v>0</v>
      </c>
      <c r="AK295" s="140">
        <f>'Test-Still'!V293</f>
        <v>0</v>
      </c>
      <c r="AL295" s="140">
        <f>'Test-Still'!W293</f>
        <v>0</v>
      </c>
      <c r="AM295" s="140">
        <f>'Test-Still'!X293</f>
        <v>0</v>
      </c>
      <c r="AN295" s="140">
        <f>10*LOG10(1/((Summary!$C$75/10^(AK295/10)+Summary!$C$76/10^(AL295/10)+Summary!$C$77/10^(AM295/10))/Summary!$C$78))</f>
        <v>0</v>
      </c>
      <c r="AO295" s="140">
        <f>'Test-Still'!Y293</f>
        <v>0</v>
      </c>
      <c r="AP295" s="140">
        <f>'Test-Still'!Z293</f>
        <v>0</v>
      </c>
      <c r="AQ295" s="141">
        <f t="shared" si="20"/>
        <v>0</v>
      </c>
      <c r="AR295" s="139" t="e">
        <f t="shared" si="21"/>
        <v>#DIV/0!</v>
      </c>
      <c r="AS295" s="140" t="e">
        <f t="shared" si="22"/>
        <v>#DIV/0!</v>
      </c>
      <c r="AT295" s="136"/>
      <c r="AU295" s="136"/>
      <c r="AV295" s="467"/>
      <c r="AW295" s="468"/>
      <c r="AX295" s="480"/>
      <c r="AY295" s="480"/>
      <c r="AZ295" s="497"/>
      <c r="BA295" s="497"/>
      <c r="BB295" s="480"/>
      <c r="BC295" s="468"/>
      <c r="BD295" s="476"/>
      <c r="BE295" s="468"/>
      <c r="BF295" s="476"/>
      <c r="BG295" s="469"/>
      <c r="BH295" s="476"/>
      <c r="BI295" s="469"/>
      <c r="BJ295" s="476"/>
      <c r="BK295" s="468"/>
      <c r="BL295" s="476"/>
      <c r="BM295" s="468"/>
      <c r="BN295" s="476"/>
      <c r="BO295" s="468"/>
      <c r="BP295" s="480"/>
      <c r="BQ295" s="480"/>
      <c r="BR295" s="480"/>
      <c r="BS295" s="480"/>
      <c r="BT295" s="476"/>
      <c r="BU295" s="463"/>
      <c r="BV295" s="465"/>
      <c r="BW295" s="463"/>
      <c r="BX295" s="465"/>
    </row>
    <row r="296" spans="1:76" ht="17" customHeight="1" x14ac:dyDescent="0.35">
      <c r="A296" s="516"/>
      <c r="B296" s="483"/>
      <c r="C296" s="520"/>
      <c r="D296" s="490"/>
      <c r="E296" s="493"/>
      <c r="F296" s="138">
        <v>47</v>
      </c>
      <c r="G296" s="139">
        <f>'Anchor-Still'!L294</f>
        <v>0</v>
      </c>
      <c r="H296" s="140">
        <f>'Anchor-Still'!M294</f>
        <v>0</v>
      </c>
      <c r="I296" s="140">
        <f>'Anchor-Still'!N294</f>
        <v>0</v>
      </c>
      <c r="J296" s="140">
        <f>'Anchor-Still'!O294</f>
        <v>0</v>
      </c>
      <c r="K296" s="140">
        <f>(Summary!$C$58*H296+Summary!$C$59*I296+Summary!$C$60*J296)/Summary!$C$61</f>
        <v>0</v>
      </c>
      <c r="L296" s="140">
        <f>'Anchor-Still'!P294</f>
        <v>0</v>
      </c>
      <c r="M296" s="140">
        <f>'Anchor-Still'!Q294</f>
        <v>0</v>
      </c>
      <c r="N296" s="140">
        <f>'Anchor-Still'!R294</f>
        <v>0</v>
      </c>
      <c r="O296" s="140">
        <f>'Anchor-Still'!S294</f>
        <v>0</v>
      </c>
      <c r="P296" s="140">
        <f>'Anchor-Still'!T294</f>
        <v>0</v>
      </c>
      <c r="Q296" s="140">
        <f>'Anchor-Still'!U294</f>
        <v>0</v>
      </c>
      <c r="R296" s="140">
        <f>'Anchor-Still'!V294</f>
        <v>0</v>
      </c>
      <c r="S296" s="140">
        <f>'Anchor-Still'!W294</f>
        <v>0</v>
      </c>
      <c r="T296" s="140">
        <f>'Anchor-Still'!X294</f>
        <v>0</v>
      </c>
      <c r="U296" s="140">
        <f>10*LOG10(1/((Summary!$C$75/10^(R296/10)+Summary!$C$76/10^(S296/10)+Summary!$C$77/10^(T296/10))/Summary!$C$78))</f>
        <v>0</v>
      </c>
      <c r="V296" s="140">
        <f>'Anchor-Still'!Y294</f>
        <v>0</v>
      </c>
      <c r="W296" s="140">
        <f>'Anchor-Still'!Z294</f>
        <v>0</v>
      </c>
      <c r="X296" s="141">
        <f t="shared" si="19"/>
        <v>0</v>
      </c>
      <c r="Y296" s="133"/>
      <c r="Z296" s="139">
        <f>'Test-Still'!L294</f>
        <v>0</v>
      </c>
      <c r="AA296" s="140">
        <f>'Test-Still'!M294</f>
        <v>0</v>
      </c>
      <c r="AB296" s="140">
        <f>'Test-Still'!N294</f>
        <v>0</v>
      </c>
      <c r="AC296" s="140">
        <f>'Test-Still'!O294</f>
        <v>0</v>
      </c>
      <c r="AD296" s="140">
        <f>(Summary!$C$58*AA296+Summary!$C$59*AB296+Summary!$C$60*AC296)/Summary!$C$61</f>
        <v>0</v>
      </c>
      <c r="AE296" s="140">
        <f>'Test-Still'!P294</f>
        <v>0</v>
      </c>
      <c r="AF296" s="140">
        <f>'Test-Still'!Q294</f>
        <v>0</v>
      </c>
      <c r="AG296" s="140">
        <f>'Test-Still'!R294</f>
        <v>0</v>
      </c>
      <c r="AH296" s="140">
        <f>'Test-Still'!S294</f>
        <v>0</v>
      </c>
      <c r="AI296" s="140">
        <f>'Test-Still'!T294</f>
        <v>0</v>
      </c>
      <c r="AJ296" s="140">
        <f>'Test-Still'!U294</f>
        <v>0</v>
      </c>
      <c r="AK296" s="140">
        <f>'Test-Still'!V294</f>
        <v>0</v>
      </c>
      <c r="AL296" s="140">
        <f>'Test-Still'!W294</f>
        <v>0</v>
      </c>
      <c r="AM296" s="140">
        <f>'Test-Still'!X294</f>
        <v>0</v>
      </c>
      <c r="AN296" s="140">
        <f>10*LOG10(1/((Summary!$C$75/10^(AK296/10)+Summary!$C$76/10^(AL296/10)+Summary!$C$77/10^(AM296/10))/Summary!$C$78))</f>
        <v>0</v>
      </c>
      <c r="AO296" s="140">
        <f>'Test-Still'!Y294</f>
        <v>0</v>
      </c>
      <c r="AP296" s="140">
        <f>'Test-Still'!Z294</f>
        <v>0</v>
      </c>
      <c r="AQ296" s="141">
        <f t="shared" si="20"/>
        <v>0</v>
      </c>
      <c r="AR296" s="139" t="e">
        <f t="shared" si="21"/>
        <v>#DIV/0!</v>
      </c>
      <c r="AS296" s="140" t="e">
        <f t="shared" si="22"/>
        <v>#DIV/0!</v>
      </c>
      <c r="AT296" s="136"/>
      <c r="AU296" s="136"/>
      <c r="AV296" s="467" t="s">
        <v>123</v>
      </c>
      <c r="AW296" s="468" t="e" cm="1">
        <f t="array" ref="AW296">bdRateExtend($G294:$G297,H294:H297,$Z294:$Z297,AA294:AA297)</f>
        <v>#VALUE!</v>
      </c>
      <c r="AX296" s="480"/>
      <c r="AY296" s="480"/>
      <c r="AZ296" s="497"/>
      <c r="BA296" s="497"/>
      <c r="BB296" s="480"/>
      <c r="BC296" s="468" t="e" cm="1">
        <f t="array" ref="BC296">bdRateExtend($G294:$G297,L294:L297,$Z294:$Z297,AE294:AE297)</f>
        <v>#VALUE!</v>
      </c>
      <c r="BD296" s="476"/>
      <c r="BE296" s="468" t="e" cm="1">
        <f t="array" ref="BE296">bdRateExtend($G294:$G297,M294:M297,$Z294:$Z297,AF294:AF297)</f>
        <v>#VALUE!</v>
      </c>
      <c r="BF296" s="476"/>
      <c r="BG296" s="469" t="e" cm="1">
        <f t="array" ref="BG296">bdRateExtend($G294:$G297,N294:N297,$Z294:$Z297,AG294:AG297,"None", FALSE,1)</f>
        <v>#VALUE!</v>
      </c>
      <c r="BH296" s="476"/>
      <c r="BI296" s="469" t="e" cm="1">
        <f t="array" ref="BI296">bdRateExtend($G294:$G297,O294:O297,$Z294:$Z297,AH294:AH297,"None", FALSE,1)</f>
        <v>#VALUE!</v>
      </c>
      <c r="BJ296" s="476"/>
      <c r="BK296" s="468" t="e" cm="1">
        <f t="array" ref="BK296">bdRateExtend($G294:$G297,P294:P297,$Z294:$Z297,AI294:AI297)</f>
        <v>#VALUE!</v>
      </c>
      <c r="BL296" s="476"/>
      <c r="BM296" s="468" t="e" cm="1">
        <f t="array" ref="BM296">bdRateExtend($G294:$G297,Q294:Q297,$Z294:$Z297,AJ294:AJ297)</f>
        <v>#VALUE!</v>
      </c>
      <c r="BN296" s="476"/>
      <c r="BO296" s="468" t="e" cm="1">
        <f t="array" ref="BO296">bdRateExtend($G294:$G297,R294:R297,$Z294:$Z297,AK294:AK297)</f>
        <v>#VALUE!</v>
      </c>
      <c r="BP296" s="480"/>
      <c r="BQ296" s="480"/>
      <c r="BR296" s="480"/>
      <c r="BS296" s="480"/>
      <c r="BT296" s="476"/>
      <c r="BU296" s="463" cm="1">
        <f t="array" ref="BU296">testVMAFRange($G294:$G297,N294:N297,$Z294:$Z297,AG294:AG297)</f>
        <v>0</v>
      </c>
      <c r="BV296" s="465"/>
      <c r="BW296" s="463" cm="1">
        <f t="array" ref="BW296">testVMAFRange($G294:$G297,O294:O297,$Z294:$Z297,AH294:AH297)</f>
        <v>0</v>
      </c>
      <c r="BX296" s="465"/>
    </row>
    <row r="297" spans="1:76" ht="17" customHeight="1" thickBot="1" x14ac:dyDescent="0.4">
      <c r="A297" s="516"/>
      <c r="B297" s="518"/>
      <c r="C297" s="521"/>
      <c r="D297" s="522"/>
      <c r="E297" s="523"/>
      <c r="F297" s="144">
        <v>55</v>
      </c>
      <c r="G297" s="145">
        <f>'Anchor-Still'!L295</f>
        <v>0</v>
      </c>
      <c r="H297" s="146">
        <f>'Anchor-Still'!M295</f>
        <v>0</v>
      </c>
      <c r="I297" s="146">
        <f>'Anchor-Still'!N295</f>
        <v>0</v>
      </c>
      <c r="J297" s="146">
        <f>'Anchor-Still'!O295</f>
        <v>0</v>
      </c>
      <c r="K297" s="146">
        <f>(Summary!$C$58*H297+Summary!$C$59*I297+Summary!$C$60*J297)/Summary!$C$61</f>
        <v>0</v>
      </c>
      <c r="L297" s="146">
        <f>'Anchor-Still'!P295</f>
        <v>0</v>
      </c>
      <c r="M297" s="146">
        <f>'Anchor-Still'!Q295</f>
        <v>0</v>
      </c>
      <c r="N297" s="146">
        <f>'Anchor-Still'!R295</f>
        <v>0</v>
      </c>
      <c r="O297" s="146">
        <f>'Anchor-Still'!S295</f>
        <v>0</v>
      </c>
      <c r="P297" s="146">
        <f>'Anchor-Still'!T295</f>
        <v>0</v>
      </c>
      <c r="Q297" s="146">
        <f>'Anchor-Still'!U295</f>
        <v>0</v>
      </c>
      <c r="R297" s="146">
        <f>'Anchor-Still'!V295</f>
        <v>0</v>
      </c>
      <c r="S297" s="146">
        <f>'Anchor-Still'!W295</f>
        <v>0</v>
      </c>
      <c r="T297" s="146">
        <f>'Anchor-Still'!X295</f>
        <v>0</v>
      </c>
      <c r="U297" s="146">
        <f>10*LOG10(1/((Summary!$C$75/10^(R297/10)+Summary!$C$76/10^(S297/10)+Summary!$C$77/10^(T297/10))/Summary!$C$78))</f>
        <v>0</v>
      </c>
      <c r="V297" s="146">
        <f>'Anchor-Still'!Y295</f>
        <v>0</v>
      </c>
      <c r="W297" s="146">
        <f>'Anchor-Still'!Z295</f>
        <v>0</v>
      </c>
      <c r="X297" s="147">
        <f t="shared" si="19"/>
        <v>0</v>
      </c>
      <c r="Y297" s="133"/>
      <c r="Z297" s="145">
        <f>'Test-Still'!L295</f>
        <v>0</v>
      </c>
      <c r="AA297" s="146">
        <f>'Test-Still'!M295</f>
        <v>0</v>
      </c>
      <c r="AB297" s="146">
        <f>'Test-Still'!N295</f>
        <v>0</v>
      </c>
      <c r="AC297" s="146">
        <f>'Test-Still'!O295</f>
        <v>0</v>
      </c>
      <c r="AD297" s="146">
        <f>(Summary!$C$58*AA297+Summary!$C$59*AB297+Summary!$C$60*AC297)/Summary!$C$61</f>
        <v>0</v>
      </c>
      <c r="AE297" s="146">
        <f>'Test-Still'!P295</f>
        <v>0</v>
      </c>
      <c r="AF297" s="146">
        <f>'Test-Still'!Q295</f>
        <v>0</v>
      </c>
      <c r="AG297" s="146">
        <f>'Test-Still'!R295</f>
        <v>0</v>
      </c>
      <c r="AH297" s="146">
        <f>'Test-Still'!S295</f>
        <v>0</v>
      </c>
      <c r="AI297" s="146">
        <f>'Test-Still'!T295</f>
        <v>0</v>
      </c>
      <c r="AJ297" s="146">
        <f>'Test-Still'!U295</f>
        <v>0</v>
      </c>
      <c r="AK297" s="146">
        <f>'Test-Still'!V295</f>
        <v>0</v>
      </c>
      <c r="AL297" s="146">
        <f>'Test-Still'!W295</f>
        <v>0</v>
      </c>
      <c r="AM297" s="146">
        <f>'Test-Still'!X295</f>
        <v>0</v>
      </c>
      <c r="AN297" s="146">
        <f>10*LOG10(1/((Summary!$C$75/10^(AK297/10)+Summary!$C$76/10^(AL297/10)+Summary!$C$77/10^(AM297/10))/Summary!$C$78))</f>
        <v>0</v>
      </c>
      <c r="AO297" s="146">
        <f>'Test-Still'!Y295</f>
        <v>0</v>
      </c>
      <c r="AP297" s="146">
        <f>'Test-Still'!Z295</f>
        <v>0</v>
      </c>
      <c r="AQ297" s="147">
        <f t="shared" si="20"/>
        <v>0</v>
      </c>
      <c r="AR297" s="145" t="e">
        <f t="shared" si="21"/>
        <v>#DIV/0!</v>
      </c>
      <c r="AS297" s="146" t="e">
        <f t="shared" si="22"/>
        <v>#DIV/0!</v>
      </c>
      <c r="AT297" s="136"/>
      <c r="AU297" s="136"/>
      <c r="AV297" s="470"/>
      <c r="AW297" s="471"/>
      <c r="AX297" s="481"/>
      <c r="AY297" s="481"/>
      <c r="AZ297" s="498"/>
      <c r="BA297" s="498"/>
      <c r="BB297" s="481"/>
      <c r="BC297" s="471"/>
      <c r="BD297" s="477"/>
      <c r="BE297" s="471"/>
      <c r="BF297" s="477"/>
      <c r="BG297" s="472"/>
      <c r="BH297" s="477"/>
      <c r="BI297" s="472"/>
      <c r="BJ297" s="477"/>
      <c r="BK297" s="471"/>
      <c r="BL297" s="477"/>
      <c r="BM297" s="471"/>
      <c r="BN297" s="477"/>
      <c r="BO297" s="471"/>
      <c r="BP297" s="481"/>
      <c r="BQ297" s="481"/>
      <c r="BR297" s="481"/>
      <c r="BS297" s="481"/>
      <c r="BT297" s="477"/>
      <c r="BU297" s="473"/>
      <c r="BV297" s="466"/>
      <c r="BW297" s="473"/>
      <c r="BX297" s="466"/>
    </row>
    <row r="298" spans="1:76" ht="17" customHeight="1" x14ac:dyDescent="0.35">
      <c r="A298" s="516"/>
      <c r="B298" s="482" t="s">
        <v>247</v>
      </c>
      <c r="C298" s="519" t="s">
        <v>210</v>
      </c>
      <c r="D298" s="489"/>
      <c r="E298" s="492">
        <v>8</v>
      </c>
      <c r="F298" s="129">
        <v>15</v>
      </c>
      <c r="G298" s="130">
        <f>'Anchor-Still'!L296</f>
        <v>0</v>
      </c>
      <c r="H298" s="131">
        <f>'Anchor-Still'!M296</f>
        <v>0</v>
      </c>
      <c r="I298" s="131">
        <f>'Anchor-Still'!N296</f>
        <v>0</v>
      </c>
      <c r="J298" s="131">
        <f>'Anchor-Still'!O296</f>
        <v>0</v>
      </c>
      <c r="K298" s="131">
        <f>(Summary!$C$58*H298+Summary!$C$59*I298+Summary!$C$60*J298)/Summary!$C$61</f>
        <v>0</v>
      </c>
      <c r="L298" s="131">
        <f>'Anchor-Still'!P296</f>
        <v>0</v>
      </c>
      <c r="M298" s="131">
        <f>'Anchor-Still'!Q296</f>
        <v>0</v>
      </c>
      <c r="N298" s="131">
        <f>'Anchor-Still'!R296</f>
        <v>0</v>
      </c>
      <c r="O298" s="131">
        <f>'Anchor-Still'!S296</f>
        <v>0</v>
      </c>
      <c r="P298" s="131">
        <f>'Anchor-Still'!T296</f>
        <v>0</v>
      </c>
      <c r="Q298" s="131">
        <f>'Anchor-Still'!U296</f>
        <v>0</v>
      </c>
      <c r="R298" s="131">
        <f>'Anchor-Still'!V296</f>
        <v>0</v>
      </c>
      <c r="S298" s="131">
        <f>'Anchor-Still'!W296</f>
        <v>0</v>
      </c>
      <c r="T298" s="131">
        <f>'Anchor-Still'!X296</f>
        <v>0</v>
      </c>
      <c r="U298" s="131">
        <f>10*LOG10(1/((Summary!$C$75/10^(R298/10)+Summary!$C$76/10^(S298/10)+Summary!$C$77/10^(T298/10))/Summary!$C$78))</f>
        <v>0</v>
      </c>
      <c r="V298" s="131">
        <f>'Anchor-Still'!Y296</f>
        <v>0</v>
      </c>
      <c r="W298" s="131">
        <f>'Anchor-Still'!Z296</f>
        <v>0</v>
      </c>
      <c r="X298" s="132">
        <f t="shared" si="19"/>
        <v>0</v>
      </c>
      <c r="Y298" s="133"/>
      <c r="Z298" s="130">
        <f>'Test-Still'!L296</f>
        <v>0</v>
      </c>
      <c r="AA298" s="131">
        <f>'Test-Still'!M296</f>
        <v>0</v>
      </c>
      <c r="AB298" s="131">
        <f>'Test-Still'!N296</f>
        <v>0</v>
      </c>
      <c r="AC298" s="131">
        <f>'Test-Still'!O296</f>
        <v>0</v>
      </c>
      <c r="AD298" s="131">
        <f>(Summary!$C$58*AA298+Summary!$C$59*AB298+Summary!$C$60*AC298)/Summary!$C$61</f>
        <v>0</v>
      </c>
      <c r="AE298" s="131">
        <f>'Test-Still'!P296</f>
        <v>0</v>
      </c>
      <c r="AF298" s="131">
        <f>'Test-Still'!Q296</f>
        <v>0</v>
      </c>
      <c r="AG298" s="131">
        <f>'Test-Still'!R296</f>
        <v>0</v>
      </c>
      <c r="AH298" s="131">
        <f>'Test-Still'!S296</f>
        <v>0</v>
      </c>
      <c r="AI298" s="131">
        <f>'Test-Still'!T296</f>
        <v>0</v>
      </c>
      <c r="AJ298" s="131">
        <f>'Test-Still'!U296</f>
        <v>0</v>
      </c>
      <c r="AK298" s="131">
        <f>'Test-Still'!V296</f>
        <v>0</v>
      </c>
      <c r="AL298" s="131">
        <f>'Test-Still'!W296</f>
        <v>0</v>
      </c>
      <c r="AM298" s="131">
        <f>'Test-Still'!X296</f>
        <v>0</v>
      </c>
      <c r="AN298" s="131">
        <f>10*LOG10(1/((Summary!$C$75/10^(AK298/10)+Summary!$C$76/10^(AL298/10)+Summary!$C$77/10^(AM298/10))/Summary!$C$78))</f>
        <v>0</v>
      </c>
      <c r="AO298" s="131">
        <f>'Test-Still'!Y296</f>
        <v>0</v>
      </c>
      <c r="AP298" s="131">
        <f>'Test-Still'!Z296</f>
        <v>0</v>
      </c>
      <c r="AQ298" s="132">
        <f t="shared" si="20"/>
        <v>0</v>
      </c>
      <c r="AR298" s="130" t="e">
        <f t="shared" si="21"/>
        <v>#DIV/0!</v>
      </c>
      <c r="AS298" s="131" t="e">
        <f t="shared" si="22"/>
        <v>#DIV/0!</v>
      </c>
      <c r="AT298" s="136"/>
      <c r="AU298" s="136"/>
      <c r="AV298" s="495" t="s">
        <v>121</v>
      </c>
      <c r="AW298" s="478" t="e" cm="1">
        <f t="array" ref="AW298">bdRateExtend($G298:$G301,H298:H301,$Z298:$Z301,AA298:AA301)</f>
        <v>#VALUE!</v>
      </c>
      <c r="AX298" s="479" t="e" cm="1">
        <f t="array" ref="AX298">bdRateExtend($G298:$G303,H298:H303,$Z298:$Z303,AA298:AA303)</f>
        <v>#VALUE!</v>
      </c>
      <c r="AY298" s="479" t="e" cm="1">
        <f t="array" ref="AY298">bdRateExtend($G298:$G303,I298:I303,$Z298:$Z303,AB298:AB303)</f>
        <v>#VALUE!</v>
      </c>
      <c r="AZ298" s="496" t="e" cm="1">
        <f t="array" ref="AZ298">bdRateExtend($G298:$G303,J298:J303,$Z298:$Z303,AC298:AC303)</f>
        <v>#VALUE!</v>
      </c>
      <c r="BA298" s="496" t="e" cm="1">
        <f t="array" ref="BA298">bdRateExtend($G298:$G303,K298:K303,$Z298:$Z303,AD298:AD303)</f>
        <v>#VALUE!</v>
      </c>
      <c r="BB298" s="479" t="e">
        <f>(Summary!$C$89*AX298+Summary!$C$90*AY298+Summary!$C$91*AZ298)/Summary!$C$92</f>
        <v>#VALUE!</v>
      </c>
      <c r="BC298" s="478" t="e" cm="1">
        <f t="array" ref="BC298">bdRateExtend($G298:$G301,L298:L301,$Z298:$Z301,AE298:AE301)</f>
        <v>#VALUE!</v>
      </c>
      <c r="BD298" s="475" t="e" cm="1">
        <f t="array" ref="BD298">bdRateExtend($G298:$G303,L298:L303,$Z298:$Z303,AE298:AE303)</f>
        <v>#VALUE!</v>
      </c>
      <c r="BE298" s="478" t="e" cm="1">
        <f t="array" ref="BE298">bdRateExtend($G298:$G301,M298:M301,$Z298:$Z301,AF298:AF301)</f>
        <v>#VALUE!</v>
      </c>
      <c r="BF298" s="475" t="e" cm="1">
        <f t="array" ref="BF298">bdRateExtend($G298:$G303,M298:M303,$Z298:$Z303,AF298:AF303)</f>
        <v>#VALUE!</v>
      </c>
      <c r="BG298" s="474" t="e" cm="1">
        <f t="array" ref="BG298">bdRateExtend($G298:$G301,N298:N301,$Z298:$Z301,AG298:AG301,"None", FALSE,1)</f>
        <v>#VALUE!</v>
      </c>
      <c r="BH298" s="475" t="e" cm="1">
        <f t="array" ref="BH298">bdRateExtend($G298:$G303,N298:N303,$Z298:$Z303,AG298:AG303,"None", FALSE,1)</f>
        <v>#VALUE!</v>
      </c>
      <c r="BI298" s="474" t="e" cm="1">
        <f t="array" ref="BI298">bdRateExtend($G298:$G301,O298:O301,$Z298:$Z301,AH298:AH301,"None", FALSE,1)</f>
        <v>#VALUE!</v>
      </c>
      <c r="BJ298" s="475" t="e" cm="1">
        <f t="array" ref="BJ298">bdRateExtend($G298:$G303,O298:O303,$Z298:$Z303,AH298:AH303,"None", FALSE,1)</f>
        <v>#VALUE!</v>
      </c>
      <c r="BK298" s="478" t="e" cm="1">
        <f t="array" ref="BK298">bdRateExtend($G298:$G301,P298:P301,$Z298:$Z301,AI298:AI301)</f>
        <v>#VALUE!</v>
      </c>
      <c r="BL298" s="475" t="e" cm="1">
        <f t="array" ref="BL298">bdRateExtend($G298:$G303,P298:P303,$Z298:$Z303,AI298:AI303)</f>
        <v>#VALUE!</v>
      </c>
      <c r="BM298" s="478" t="e" cm="1">
        <f t="array" ref="BM298">bdRateExtend($G298:$G301,Q298:Q301,$Z298:$Z301,AJ298:AJ301)</f>
        <v>#VALUE!</v>
      </c>
      <c r="BN298" s="475" t="e" cm="1">
        <f t="array" ref="BN298">bdRateExtend($G298:$G303,Q298:Q303,$Z298:$Z303,AJ298:AJ303)</f>
        <v>#VALUE!</v>
      </c>
      <c r="BO298" s="478" t="e" cm="1">
        <f t="array" ref="BO298">bdRateExtend($G298:$G301,R298:R301,$Z298:$Z301,AK298:AK301)</f>
        <v>#VALUE!</v>
      </c>
      <c r="BP298" s="479" t="e" cm="1">
        <f t="array" ref="BP298">bdRateExtend($G298:$G303,R298:R303,$Z298:$Z303,AK298:AK303)</f>
        <v>#VALUE!</v>
      </c>
      <c r="BQ298" s="479" t="e" cm="1">
        <f t="array" ref="BQ298">bdRateExtend($G298:$G303,S298:S303,$Z298:$Z303,AL298:AL303)</f>
        <v>#VALUE!</v>
      </c>
      <c r="BR298" s="479" t="e" cm="1">
        <f t="array" ref="BR298">bdRateExtend($G298:$G303,T298:T303,$Z298:$Z303,AM298:AM303)</f>
        <v>#VALUE!</v>
      </c>
      <c r="BS298" s="479" t="e" cm="1">
        <f t="array" ref="BS298">bdRateExtend($G298:$G303,U298:U303,$Z298:$Z303,AN298:AN303)</f>
        <v>#VALUE!</v>
      </c>
      <c r="BT298" s="576" t="e">
        <f>(Summary!$C$103*BP298+Summary!$C$104*BQ298+Summary!$C$105*BR298)/Summary!$C$106</f>
        <v>#VALUE!</v>
      </c>
      <c r="BU298" s="462" cm="1">
        <f t="array" ref="BU298">testVMAFRange($G298:$G301,N298:N301,$Z298:$Z301,AG298:AG301)</f>
        <v>0</v>
      </c>
      <c r="BV298" s="464" cm="1">
        <f t="array" ref="BV298">testVMAFRange($G298:$G303,N298:N303,$Z298:$Z303,AG298:AG303)</f>
        <v>0</v>
      </c>
      <c r="BW298" s="462" cm="1">
        <f t="array" ref="BW298">testVMAFRange($G298:$G301,O298:O301,$Z298:$Z301,AH298:AH301)</f>
        <v>0</v>
      </c>
      <c r="BX298" s="464" cm="1">
        <f t="array" ref="BX298">testVMAFRange($G298:$G303,O298:O303,$Z298:$Z303,AH298:AH303)</f>
        <v>0</v>
      </c>
    </row>
    <row r="299" spans="1:76" ht="17" customHeight="1" x14ac:dyDescent="0.35">
      <c r="A299" s="516"/>
      <c r="B299" s="483"/>
      <c r="C299" s="520"/>
      <c r="D299" s="490"/>
      <c r="E299" s="493"/>
      <c r="F299" s="138">
        <v>23</v>
      </c>
      <c r="G299" s="139">
        <f>'Anchor-Still'!L297</f>
        <v>0</v>
      </c>
      <c r="H299" s="140">
        <f>'Anchor-Still'!M297</f>
        <v>0</v>
      </c>
      <c r="I299" s="140">
        <f>'Anchor-Still'!N297</f>
        <v>0</v>
      </c>
      <c r="J299" s="140">
        <f>'Anchor-Still'!O297</f>
        <v>0</v>
      </c>
      <c r="K299" s="140">
        <f>(Summary!$C$58*H299+Summary!$C$59*I299+Summary!$C$60*J299)/Summary!$C$61</f>
        <v>0</v>
      </c>
      <c r="L299" s="140">
        <f>'Anchor-Still'!P297</f>
        <v>0</v>
      </c>
      <c r="M299" s="140">
        <f>'Anchor-Still'!Q297</f>
        <v>0</v>
      </c>
      <c r="N299" s="140">
        <f>'Anchor-Still'!R297</f>
        <v>0</v>
      </c>
      <c r="O299" s="140">
        <f>'Anchor-Still'!S297</f>
        <v>0</v>
      </c>
      <c r="P299" s="140">
        <f>'Anchor-Still'!T297</f>
        <v>0</v>
      </c>
      <c r="Q299" s="140">
        <f>'Anchor-Still'!U297</f>
        <v>0</v>
      </c>
      <c r="R299" s="140">
        <f>'Anchor-Still'!V297</f>
        <v>0</v>
      </c>
      <c r="S299" s="140">
        <f>'Anchor-Still'!W297</f>
        <v>0</v>
      </c>
      <c r="T299" s="140">
        <f>'Anchor-Still'!X297</f>
        <v>0</v>
      </c>
      <c r="U299" s="140">
        <f>10*LOG10(1/((Summary!$C$75/10^(R299/10)+Summary!$C$76/10^(S299/10)+Summary!$C$77/10^(T299/10))/Summary!$C$78))</f>
        <v>0</v>
      </c>
      <c r="V299" s="140">
        <f>'Anchor-Still'!Y297</f>
        <v>0</v>
      </c>
      <c r="W299" s="140">
        <f>'Anchor-Still'!Z297</f>
        <v>0</v>
      </c>
      <c r="X299" s="141">
        <f t="shared" si="19"/>
        <v>0</v>
      </c>
      <c r="Y299" s="133"/>
      <c r="Z299" s="139">
        <f>'Test-Still'!L297</f>
        <v>0</v>
      </c>
      <c r="AA299" s="140">
        <f>'Test-Still'!M297</f>
        <v>0</v>
      </c>
      <c r="AB299" s="140">
        <f>'Test-Still'!N297</f>
        <v>0</v>
      </c>
      <c r="AC299" s="140">
        <f>'Test-Still'!O297</f>
        <v>0</v>
      </c>
      <c r="AD299" s="140">
        <f>(Summary!$C$58*AA299+Summary!$C$59*AB299+Summary!$C$60*AC299)/Summary!$C$61</f>
        <v>0</v>
      </c>
      <c r="AE299" s="140">
        <f>'Test-Still'!P297</f>
        <v>0</v>
      </c>
      <c r="AF299" s="140">
        <f>'Test-Still'!Q297</f>
        <v>0</v>
      </c>
      <c r="AG299" s="140">
        <f>'Test-Still'!R297</f>
        <v>0</v>
      </c>
      <c r="AH299" s="140">
        <f>'Test-Still'!S297</f>
        <v>0</v>
      </c>
      <c r="AI299" s="140">
        <f>'Test-Still'!T297</f>
        <v>0</v>
      </c>
      <c r="AJ299" s="140">
        <f>'Test-Still'!U297</f>
        <v>0</v>
      </c>
      <c r="AK299" s="140">
        <f>'Test-Still'!V297</f>
        <v>0</v>
      </c>
      <c r="AL299" s="140">
        <f>'Test-Still'!W297</f>
        <v>0</v>
      </c>
      <c r="AM299" s="140">
        <f>'Test-Still'!X297</f>
        <v>0</v>
      </c>
      <c r="AN299" s="140">
        <f>10*LOG10(1/((Summary!$C$75/10^(AK299/10)+Summary!$C$76/10^(AL299/10)+Summary!$C$77/10^(AM299/10))/Summary!$C$78))</f>
        <v>0</v>
      </c>
      <c r="AO299" s="140">
        <f>'Test-Still'!Y297</f>
        <v>0</v>
      </c>
      <c r="AP299" s="140">
        <f>'Test-Still'!Z297</f>
        <v>0</v>
      </c>
      <c r="AQ299" s="141">
        <f t="shared" si="20"/>
        <v>0</v>
      </c>
      <c r="AR299" s="139" t="e">
        <f t="shared" si="21"/>
        <v>#DIV/0!</v>
      </c>
      <c r="AS299" s="140" t="e">
        <f t="shared" si="22"/>
        <v>#DIV/0!</v>
      </c>
      <c r="AT299" s="136"/>
      <c r="AU299" s="136"/>
      <c r="AV299" s="467"/>
      <c r="AW299" s="468"/>
      <c r="AX299" s="480"/>
      <c r="AY299" s="480"/>
      <c r="AZ299" s="497"/>
      <c r="BA299" s="497"/>
      <c r="BB299" s="480"/>
      <c r="BC299" s="468"/>
      <c r="BD299" s="476"/>
      <c r="BE299" s="468"/>
      <c r="BF299" s="476"/>
      <c r="BG299" s="469"/>
      <c r="BH299" s="476"/>
      <c r="BI299" s="469"/>
      <c r="BJ299" s="476"/>
      <c r="BK299" s="468"/>
      <c r="BL299" s="476"/>
      <c r="BM299" s="468"/>
      <c r="BN299" s="476"/>
      <c r="BO299" s="468"/>
      <c r="BP299" s="480"/>
      <c r="BQ299" s="480"/>
      <c r="BR299" s="480"/>
      <c r="BS299" s="480"/>
      <c r="BT299" s="476"/>
      <c r="BU299" s="463"/>
      <c r="BV299" s="465"/>
      <c r="BW299" s="463"/>
      <c r="BX299" s="465"/>
    </row>
    <row r="300" spans="1:76" ht="17" customHeight="1" x14ac:dyDescent="0.35">
      <c r="A300" s="516"/>
      <c r="B300" s="483"/>
      <c r="C300" s="520"/>
      <c r="D300" s="490"/>
      <c r="E300" s="493"/>
      <c r="F300" s="138">
        <v>31</v>
      </c>
      <c r="G300" s="139">
        <f>'Anchor-Still'!L298</f>
        <v>0</v>
      </c>
      <c r="H300" s="140">
        <f>'Anchor-Still'!M298</f>
        <v>0</v>
      </c>
      <c r="I300" s="140">
        <f>'Anchor-Still'!N298</f>
        <v>0</v>
      </c>
      <c r="J300" s="140">
        <f>'Anchor-Still'!O298</f>
        <v>0</v>
      </c>
      <c r="K300" s="140">
        <f>(Summary!$C$58*H300+Summary!$C$59*I300+Summary!$C$60*J300)/Summary!$C$61</f>
        <v>0</v>
      </c>
      <c r="L300" s="140">
        <f>'Anchor-Still'!P298</f>
        <v>0</v>
      </c>
      <c r="M300" s="140">
        <f>'Anchor-Still'!Q298</f>
        <v>0</v>
      </c>
      <c r="N300" s="140">
        <f>'Anchor-Still'!R298</f>
        <v>0</v>
      </c>
      <c r="O300" s="140">
        <f>'Anchor-Still'!S298</f>
        <v>0</v>
      </c>
      <c r="P300" s="140">
        <f>'Anchor-Still'!T298</f>
        <v>0</v>
      </c>
      <c r="Q300" s="140">
        <f>'Anchor-Still'!U298</f>
        <v>0</v>
      </c>
      <c r="R300" s="140">
        <f>'Anchor-Still'!V298</f>
        <v>0</v>
      </c>
      <c r="S300" s="140">
        <f>'Anchor-Still'!W298</f>
        <v>0</v>
      </c>
      <c r="T300" s="140">
        <f>'Anchor-Still'!X298</f>
        <v>0</v>
      </c>
      <c r="U300" s="140">
        <f>10*LOG10(1/((Summary!$C$75/10^(R300/10)+Summary!$C$76/10^(S300/10)+Summary!$C$77/10^(T300/10))/Summary!$C$78))</f>
        <v>0</v>
      </c>
      <c r="V300" s="140">
        <f>'Anchor-Still'!Y298</f>
        <v>0</v>
      </c>
      <c r="W300" s="140">
        <f>'Anchor-Still'!Z298</f>
        <v>0</v>
      </c>
      <c r="X300" s="141">
        <f t="shared" si="19"/>
        <v>0</v>
      </c>
      <c r="Y300" s="133"/>
      <c r="Z300" s="139">
        <f>'Test-Still'!L298</f>
        <v>0</v>
      </c>
      <c r="AA300" s="140">
        <f>'Test-Still'!M298</f>
        <v>0</v>
      </c>
      <c r="AB300" s="140">
        <f>'Test-Still'!N298</f>
        <v>0</v>
      </c>
      <c r="AC300" s="140">
        <f>'Test-Still'!O298</f>
        <v>0</v>
      </c>
      <c r="AD300" s="140">
        <f>(Summary!$C$58*AA300+Summary!$C$59*AB300+Summary!$C$60*AC300)/Summary!$C$61</f>
        <v>0</v>
      </c>
      <c r="AE300" s="140">
        <f>'Test-Still'!P298</f>
        <v>0</v>
      </c>
      <c r="AF300" s="140">
        <f>'Test-Still'!Q298</f>
        <v>0</v>
      </c>
      <c r="AG300" s="140">
        <f>'Test-Still'!R298</f>
        <v>0</v>
      </c>
      <c r="AH300" s="140">
        <f>'Test-Still'!S298</f>
        <v>0</v>
      </c>
      <c r="AI300" s="140">
        <f>'Test-Still'!T298</f>
        <v>0</v>
      </c>
      <c r="AJ300" s="140">
        <f>'Test-Still'!U298</f>
        <v>0</v>
      </c>
      <c r="AK300" s="140">
        <f>'Test-Still'!V298</f>
        <v>0</v>
      </c>
      <c r="AL300" s="140">
        <f>'Test-Still'!W298</f>
        <v>0</v>
      </c>
      <c r="AM300" s="140">
        <f>'Test-Still'!X298</f>
        <v>0</v>
      </c>
      <c r="AN300" s="140">
        <f>10*LOG10(1/((Summary!$C$75/10^(AK300/10)+Summary!$C$76/10^(AL300/10)+Summary!$C$77/10^(AM300/10))/Summary!$C$78))</f>
        <v>0</v>
      </c>
      <c r="AO300" s="140">
        <f>'Test-Still'!Y298</f>
        <v>0</v>
      </c>
      <c r="AP300" s="140">
        <f>'Test-Still'!Z298</f>
        <v>0</v>
      </c>
      <c r="AQ300" s="141">
        <f t="shared" si="20"/>
        <v>0</v>
      </c>
      <c r="AR300" s="139" t="e">
        <f t="shared" si="21"/>
        <v>#DIV/0!</v>
      </c>
      <c r="AS300" s="140" t="e">
        <f t="shared" si="22"/>
        <v>#DIV/0!</v>
      </c>
      <c r="AT300" s="136"/>
      <c r="AU300" s="136"/>
      <c r="AV300" s="467" t="s">
        <v>122</v>
      </c>
      <c r="AW300" s="468" t="e" cm="1">
        <f t="array" ref="AW300">bdRateExtend($G299:$G302,H299:H302,$Z299:$Z302,AA299:AA302)</f>
        <v>#VALUE!</v>
      </c>
      <c r="AX300" s="480"/>
      <c r="AY300" s="480"/>
      <c r="AZ300" s="497"/>
      <c r="BA300" s="497"/>
      <c r="BB300" s="480"/>
      <c r="BC300" s="468" t="e" cm="1">
        <f t="array" ref="BC300">bdRateExtend($G299:$G302,L299:L302,$Z299:$Z302,AE299:AE302)</f>
        <v>#VALUE!</v>
      </c>
      <c r="BD300" s="476"/>
      <c r="BE300" s="468" t="e" cm="1">
        <f t="array" ref="BE300">bdRateExtend($G299:$G302,M299:M302,$Z299:$Z302,AF299:AF302)</f>
        <v>#VALUE!</v>
      </c>
      <c r="BF300" s="476"/>
      <c r="BG300" s="469" t="e" cm="1">
        <f t="array" ref="BG300">bdRateExtend($G299:$G302,N299:N302,$Z299:$Z302,AG299:AG302,"None", FALSE,1)</f>
        <v>#VALUE!</v>
      </c>
      <c r="BH300" s="476"/>
      <c r="BI300" s="469" t="e" cm="1">
        <f t="array" ref="BI300">bdRateExtend($G299:$G302,O299:O302,$Z299:$Z302,AH299:AH302,"None", FALSE,1)</f>
        <v>#VALUE!</v>
      </c>
      <c r="BJ300" s="476"/>
      <c r="BK300" s="468" t="e" cm="1">
        <f t="array" ref="BK300">bdRateExtend($G299:$G302,P299:P302,$Z299:$Z302,AI299:AI302)</f>
        <v>#VALUE!</v>
      </c>
      <c r="BL300" s="476"/>
      <c r="BM300" s="468" t="e" cm="1">
        <f t="array" ref="BM300">bdRateExtend($G299:$G302,Q299:Q302,$Z299:$Z302,AJ299:AJ302)</f>
        <v>#VALUE!</v>
      </c>
      <c r="BN300" s="476"/>
      <c r="BO300" s="468" t="e" cm="1">
        <f t="array" ref="BO300">bdRateExtend($G299:$G302,R299:R302,$Z299:$Z302,AK299:AK302)</f>
        <v>#VALUE!</v>
      </c>
      <c r="BP300" s="480"/>
      <c r="BQ300" s="480"/>
      <c r="BR300" s="480"/>
      <c r="BS300" s="480"/>
      <c r="BT300" s="476"/>
      <c r="BU300" s="463" cm="1">
        <f t="array" ref="BU300">testVMAFRange($G299:$G302,N299:N302,$Z299:$Z302,AG299:AG302)</f>
        <v>0</v>
      </c>
      <c r="BV300" s="465"/>
      <c r="BW300" s="463" cm="1">
        <f t="array" ref="BW300">testVMAFRange($G299:$G302,O299:O302,$Z299:$Z302,AH299:AH302)</f>
        <v>0</v>
      </c>
      <c r="BX300" s="465"/>
    </row>
    <row r="301" spans="1:76" ht="17" customHeight="1" x14ac:dyDescent="0.35">
      <c r="A301" s="516"/>
      <c r="B301" s="483"/>
      <c r="C301" s="520"/>
      <c r="D301" s="490"/>
      <c r="E301" s="493"/>
      <c r="F301" s="138">
        <v>39</v>
      </c>
      <c r="G301" s="139">
        <f>'Anchor-Still'!L299</f>
        <v>0</v>
      </c>
      <c r="H301" s="140">
        <f>'Anchor-Still'!M299</f>
        <v>0</v>
      </c>
      <c r="I301" s="140">
        <f>'Anchor-Still'!N299</f>
        <v>0</v>
      </c>
      <c r="J301" s="140">
        <f>'Anchor-Still'!O299</f>
        <v>0</v>
      </c>
      <c r="K301" s="140">
        <f>(Summary!$C$58*H301+Summary!$C$59*I301+Summary!$C$60*J301)/Summary!$C$61</f>
        <v>0</v>
      </c>
      <c r="L301" s="140">
        <f>'Anchor-Still'!P299</f>
        <v>0</v>
      </c>
      <c r="M301" s="140">
        <f>'Anchor-Still'!Q299</f>
        <v>0</v>
      </c>
      <c r="N301" s="140">
        <f>'Anchor-Still'!R299</f>
        <v>0</v>
      </c>
      <c r="O301" s="140">
        <f>'Anchor-Still'!S299</f>
        <v>0</v>
      </c>
      <c r="P301" s="140">
        <f>'Anchor-Still'!T299</f>
        <v>0</v>
      </c>
      <c r="Q301" s="140">
        <f>'Anchor-Still'!U299</f>
        <v>0</v>
      </c>
      <c r="R301" s="140">
        <f>'Anchor-Still'!V299</f>
        <v>0</v>
      </c>
      <c r="S301" s="140">
        <f>'Anchor-Still'!W299</f>
        <v>0</v>
      </c>
      <c r="T301" s="140">
        <f>'Anchor-Still'!X299</f>
        <v>0</v>
      </c>
      <c r="U301" s="140">
        <f>10*LOG10(1/((Summary!$C$75/10^(R301/10)+Summary!$C$76/10^(S301/10)+Summary!$C$77/10^(T301/10))/Summary!$C$78))</f>
        <v>0</v>
      </c>
      <c r="V301" s="140">
        <f>'Anchor-Still'!Y299</f>
        <v>0</v>
      </c>
      <c r="W301" s="140">
        <f>'Anchor-Still'!Z299</f>
        <v>0</v>
      </c>
      <c r="X301" s="141">
        <f t="shared" si="19"/>
        <v>0</v>
      </c>
      <c r="Y301" s="133"/>
      <c r="Z301" s="139">
        <f>'Test-Still'!L299</f>
        <v>0</v>
      </c>
      <c r="AA301" s="140">
        <f>'Test-Still'!M299</f>
        <v>0</v>
      </c>
      <c r="AB301" s="140">
        <f>'Test-Still'!N299</f>
        <v>0</v>
      </c>
      <c r="AC301" s="140">
        <f>'Test-Still'!O299</f>
        <v>0</v>
      </c>
      <c r="AD301" s="140">
        <f>(Summary!$C$58*AA301+Summary!$C$59*AB301+Summary!$C$60*AC301)/Summary!$C$61</f>
        <v>0</v>
      </c>
      <c r="AE301" s="140">
        <f>'Test-Still'!P299</f>
        <v>0</v>
      </c>
      <c r="AF301" s="140">
        <f>'Test-Still'!Q299</f>
        <v>0</v>
      </c>
      <c r="AG301" s="140">
        <f>'Test-Still'!R299</f>
        <v>0</v>
      </c>
      <c r="AH301" s="140">
        <f>'Test-Still'!S299</f>
        <v>0</v>
      </c>
      <c r="AI301" s="140">
        <f>'Test-Still'!T299</f>
        <v>0</v>
      </c>
      <c r="AJ301" s="140">
        <f>'Test-Still'!U299</f>
        <v>0</v>
      </c>
      <c r="AK301" s="140">
        <f>'Test-Still'!V299</f>
        <v>0</v>
      </c>
      <c r="AL301" s="140">
        <f>'Test-Still'!W299</f>
        <v>0</v>
      </c>
      <c r="AM301" s="140">
        <f>'Test-Still'!X299</f>
        <v>0</v>
      </c>
      <c r="AN301" s="140">
        <f>10*LOG10(1/((Summary!$C$75/10^(AK301/10)+Summary!$C$76/10^(AL301/10)+Summary!$C$77/10^(AM301/10))/Summary!$C$78))</f>
        <v>0</v>
      </c>
      <c r="AO301" s="140">
        <f>'Test-Still'!Y299</f>
        <v>0</v>
      </c>
      <c r="AP301" s="140">
        <f>'Test-Still'!Z299</f>
        <v>0</v>
      </c>
      <c r="AQ301" s="141">
        <f t="shared" si="20"/>
        <v>0</v>
      </c>
      <c r="AR301" s="139" t="e">
        <f t="shared" si="21"/>
        <v>#DIV/0!</v>
      </c>
      <c r="AS301" s="140" t="e">
        <f t="shared" si="22"/>
        <v>#DIV/0!</v>
      </c>
      <c r="AT301" s="136"/>
      <c r="AU301" s="136"/>
      <c r="AV301" s="467"/>
      <c r="AW301" s="468"/>
      <c r="AX301" s="480"/>
      <c r="AY301" s="480"/>
      <c r="AZ301" s="497"/>
      <c r="BA301" s="497"/>
      <c r="BB301" s="480"/>
      <c r="BC301" s="468"/>
      <c r="BD301" s="476"/>
      <c r="BE301" s="468"/>
      <c r="BF301" s="476"/>
      <c r="BG301" s="469"/>
      <c r="BH301" s="476"/>
      <c r="BI301" s="469"/>
      <c r="BJ301" s="476"/>
      <c r="BK301" s="468"/>
      <c r="BL301" s="476"/>
      <c r="BM301" s="468"/>
      <c r="BN301" s="476"/>
      <c r="BO301" s="468"/>
      <c r="BP301" s="480"/>
      <c r="BQ301" s="480"/>
      <c r="BR301" s="480"/>
      <c r="BS301" s="480"/>
      <c r="BT301" s="476"/>
      <c r="BU301" s="463"/>
      <c r="BV301" s="465"/>
      <c r="BW301" s="463"/>
      <c r="BX301" s="465"/>
    </row>
    <row r="302" spans="1:76" ht="17" customHeight="1" x14ac:dyDescent="0.35">
      <c r="A302" s="516"/>
      <c r="B302" s="483"/>
      <c r="C302" s="520"/>
      <c r="D302" s="490"/>
      <c r="E302" s="493"/>
      <c r="F302" s="138">
        <v>47</v>
      </c>
      <c r="G302" s="139">
        <f>'Anchor-Still'!L300</f>
        <v>0</v>
      </c>
      <c r="H302" s="140">
        <f>'Anchor-Still'!M300</f>
        <v>0</v>
      </c>
      <c r="I302" s="140">
        <f>'Anchor-Still'!N300</f>
        <v>0</v>
      </c>
      <c r="J302" s="140">
        <f>'Anchor-Still'!O300</f>
        <v>0</v>
      </c>
      <c r="K302" s="140">
        <f>(Summary!$C$58*H302+Summary!$C$59*I302+Summary!$C$60*J302)/Summary!$C$61</f>
        <v>0</v>
      </c>
      <c r="L302" s="140">
        <f>'Anchor-Still'!P300</f>
        <v>0</v>
      </c>
      <c r="M302" s="140">
        <f>'Anchor-Still'!Q300</f>
        <v>0</v>
      </c>
      <c r="N302" s="140">
        <f>'Anchor-Still'!R300</f>
        <v>0</v>
      </c>
      <c r="O302" s="140">
        <f>'Anchor-Still'!S300</f>
        <v>0</v>
      </c>
      <c r="P302" s="140">
        <f>'Anchor-Still'!T300</f>
        <v>0</v>
      </c>
      <c r="Q302" s="140">
        <f>'Anchor-Still'!U300</f>
        <v>0</v>
      </c>
      <c r="R302" s="140">
        <f>'Anchor-Still'!V300</f>
        <v>0</v>
      </c>
      <c r="S302" s="140">
        <f>'Anchor-Still'!W300</f>
        <v>0</v>
      </c>
      <c r="T302" s="140">
        <f>'Anchor-Still'!X300</f>
        <v>0</v>
      </c>
      <c r="U302" s="140">
        <f>10*LOG10(1/((Summary!$C$75/10^(R302/10)+Summary!$C$76/10^(S302/10)+Summary!$C$77/10^(T302/10))/Summary!$C$78))</f>
        <v>0</v>
      </c>
      <c r="V302" s="140">
        <f>'Anchor-Still'!Y300</f>
        <v>0</v>
      </c>
      <c r="W302" s="140">
        <f>'Anchor-Still'!Z300</f>
        <v>0</v>
      </c>
      <c r="X302" s="141">
        <f t="shared" si="19"/>
        <v>0</v>
      </c>
      <c r="Y302" s="133"/>
      <c r="Z302" s="139">
        <f>'Test-Still'!L300</f>
        <v>0</v>
      </c>
      <c r="AA302" s="140">
        <f>'Test-Still'!M300</f>
        <v>0</v>
      </c>
      <c r="AB302" s="140">
        <f>'Test-Still'!N300</f>
        <v>0</v>
      </c>
      <c r="AC302" s="140">
        <f>'Test-Still'!O300</f>
        <v>0</v>
      </c>
      <c r="AD302" s="140">
        <f>(Summary!$C$58*AA302+Summary!$C$59*AB302+Summary!$C$60*AC302)/Summary!$C$61</f>
        <v>0</v>
      </c>
      <c r="AE302" s="140">
        <f>'Test-Still'!P300</f>
        <v>0</v>
      </c>
      <c r="AF302" s="140">
        <f>'Test-Still'!Q300</f>
        <v>0</v>
      </c>
      <c r="AG302" s="140">
        <f>'Test-Still'!R300</f>
        <v>0</v>
      </c>
      <c r="AH302" s="140">
        <f>'Test-Still'!S300</f>
        <v>0</v>
      </c>
      <c r="AI302" s="140">
        <f>'Test-Still'!T300</f>
        <v>0</v>
      </c>
      <c r="AJ302" s="140">
        <f>'Test-Still'!U300</f>
        <v>0</v>
      </c>
      <c r="AK302" s="140">
        <f>'Test-Still'!V300</f>
        <v>0</v>
      </c>
      <c r="AL302" s="140">
        <f>'Test-Still'!W300</f>
        <v>0</v>
      </c>
      <c r="AM302" s="140">
        <f>'Test-Still'!X300</f>
        <v>0</v>
      </c>
      <c r="AN302" s="140">
        <f>10*LOG10(1/((Summary!$C$75/10^(AK302/10)+Summary!$C$76/10^(AL302/10)+Summary!$C$77/10^(AM302/10))/Summary!$C$78))</f>
        <v>0</v>
      </c>
      <c r="AO302" s="140">
        <f>'Test-Still'!Y300</f>
        <v>0</v>
      </c>
      <c r="AP302" s="140">
        <f>'Test-Still'!Z300</f>
        <v>0</v>
      </c>
      <c r="AQ302" s="141">
        <f t="shared" si="20"/>
        <v>0</v>
      </c>
      <c r="AR302" s="139" t="e">
        <f t="shared" si="21"/>
        <v>#DIV/0!</v>
      </c>
      <c r="AS302" s="140" t="e">
        <f t="shared" si="22"/>
        <v>#DIV/0!</v>
      </c>
      <c r="AT302" s="136"/>
      <c r="AU302" s="136"/>
      <c r="AV302" s="467" t="s">
        <v>123</v>
      </c>
      <c r="AW302" s="468" t="e" cm="1">
        <f t="array" ref="AW302">bdRateExtend($G300:$G303,H300:H303,$Z300:$Z303,AA300:AA303)</f>
        <v>#VALUE!</v>
      </c>
      <c r="AX302" s="480"/>
      <c r="AY302" s="480"/>
      <c r="AZ302" s="497"/>
      <c r="BA302" s="497"/>
      <c r="BB302" s="480"/>
      <c r="BC302" s="468" t="e" cm="1">
        <f t="array" ref="BC302">bdRateExtend($G300:$G303,L300:L303,$Z300:$Z303,AE300:AE303)</f>
        <v>#VALUE!</v>
      </c>
      <c r="BD302" s="476"/>
      <c r="BE302" s="468" t="e" cm="1">
        <f t="array" ref="BE302">bdRateExtend($G300:$G303,M300:M303,$Z300:$Z303,AF300:AF303)</f>
        <v>#VALUE!</v>
      </c>
      <c r="BF302" s="476"/>
      <c r="BG302" s="469" t="e" cm="1">
        <f t="array" ref="BG302">bdRateExtend($G300:$G303,N300:N303,$Z300:$Z303,AG300:AG303,"None", FALSE,1)</f>
        <v>#VALUE!</v>
      </c>
      <c r="BH302" s="476"/>
      <c r="BI302" s="469" t="e" cm="1">
        <f t="array" ref="BI302">bdRateExtend($G300:$G303,O300:O303,$Z300:$Z303,AH300:AH303,"None", FALSE,1)</f>
        <v>#VALUE!</v>
      </c>
      <c r="BJ302" s="476"/>
      <c r="BK302" s="468" t="e" cm="1">
        <f t="array" ref="BK302">bdRateExtend($G300:$G303,P300:P303,$Z300:$Z303,AI300:AI303)</f>
        <v>#VALUE!</v>
      </c>
      <c r="BL302" s="476"/>
      <c r="BM302" s="468" t="e" cm="1">
        <f t="array" ref="BM302">bdRateExtend($G300:$G303,Q300:Q303,$Z300:$Z303,AJ300:AJ303)</f>
        <v>#VALUE!</v>
      </c>
      <c r="BN302" s="476"/>
      <c r="BO302" s="468" t="e" cm="1">
        <f t="array" ref="BO302">bdRateExtend($G300:$G303,R300:R303,$Z300:$Z303,AK300:AK303)</f>
        <v>#VALUE!</v>
      </c>
      <c r="BP302" s="480"/>
      <c r="BQ302" s="480"/>
      <c r="BR302" s="480"/>
      <c r="BS302" s="480"/>
      <c r="BT302" s="476"/>
      <c r="BU302" s="463" cm="1">
        <f t="array" ref="BU302">testVMAFRange($G300:$G303,N300:N303,$Z300:$Z303,AG300:AG303)</f>
        <v>0</v>
      </c>
      <c r="BV302" s="465"/>
      <c r="BW302" s="463" cm="1">
        <f t="array" ref="BW302">testVMAFRange($G300:$G303,O300:O303,$Z300:$Z303,AH300:AH303)</f>
        <v>0</v>
      </c>
      <c r="BX302" s="465"/>
    </row>
    <row r="303" spans="1:76" ht="17" customHeight="1" thickBot="1" x14ac:dyDescent="0.4">
      <c r="A303" s="516"/>
      <c r="B303" s="518"/>
      <c r="C303" s="521"/>
      <c r="D303" s="522"/>
      <c r="E303" s="523"/>
      <c r="F303" s="144">
        <v>55</v>
      </c>
      <c r="G303" s="145">
        <f>'Anchor-Still'!L301</f>
        <v>0</v>
      </c>
      <c r="H303" s="146">
        <f>'Anchor-Still'!M301</f>
        <v>0</v>
      </c>
      <c r="I303" s="146">
        <f>'Anchor-Still'!N301</f>
        <v>0</v>
      </c>
      <c r="J303" s="146">
        <f>'Anchor-Still'!O301</f>
        <v>0</v>
      </c>
      <c r="K303" s="146">
        <f>(Summary!$C$58*H303+Summary!$C$59*I303+Summary!$C$60*J303)/Summary!$C$61</f>
        <v>0</v>
      </c>
      <c r="L303" s="146">
        <f>'Anchor-Still'!P301</f>
        <v>0</v>
      </c>
      <c r="M303" s="146">
        <f>'Anchor-Still'!Q301</f>
        <v>0</v>
      </c>
      <c r="N303" s="146">
        <f>'Anchor-Still'!R301</f>
        <v>0</v>
      </c>
      <c r="O303" s="146">
        <f>'Anchor-Still'!S301</f>
        <v>0</v>
      </c>
      <c r="P303" s="146">
        <f>'Anchor-Still'!T301</f>
        <v>0</v>
      </c>
      <c r="Q303" s="146">
        <f>'Anchor-Still'!U301</f>
        <v>0</v>
      </c>
      <c r="R303" s="146">
        <f>'Anchor-Still'!V301</f>
        <v>0</v>
      </c>
      <c r="S303" s="146">
        <f>'Anchor-Still'!W301</f>
        <v>0</v>
      </c>
      <c r="T303" s="146">
        <f>'Anchor-Still'!X301</f>
        <v>0</v>
      </c>
      <c r="U303" s="146">
        <f>10*LOG10(1/((Summary!$C$75/10^(R303/10)+Summary!$C$76/10^(S303/10)+Summary!$C$77/10^(T303/10))/Summary!$C$78))</f>
        <v>0</v>
      </c>
      <c r="V303" s="146">
        <f>'Anchor-Still'!Y301</f>
        <v>0</v>
      </c>
      <c r="W303" s="146">
        <f>'Anchor-Still'!Z301</f>
        <v>0</v>
      </c>
      <c r="X303" s="147">
        <f t="shared" si="19"/>
        <v>0</v>
      </c>
      <c r="Y303" s="133"/>
      <c r="Z303" s="145">
        <f>'Test-Still'!L301</f>
        <v>0</v>
      </c>
      <c r="AA303" s="146">
        <f>'Test-Still'!M301</f>
        <v>0</v>
      </c>
      <c r="AB303" s="146">
        <f>'Test-Still'!N301</f>
        <v>0</v>
      </c>
      <c r="AC303" s="146">
        <f>'Test-Still'!O301</f>
        <v>0</v>
      </c>
      <c r="AD303" s="146">
        <f>(Summary!$C$58*AA303+Summary!$C$59*AB303+Summary!$C$60*AC303)/Summary!$C$61</f>
        <v>0</v>
      </c>
      <c r="AE303" s="146">
        <f>'Test-Still'!P301</f>
        <v>0</v>
      </c>
      <c r="AF303" s="146">
        <f>'Test-Still'!Q301</f>
        <v>0</v>
      </c>
      <c r="AG303" s="146">
        <f>'Test-Still'!R301</f>
        <v>0</v>
      </c>
      <c r="AH303" s="146">
        <f>'Test-Still'!S301</f>
        <v>0</v>
      </c>
      <c r="AI303" s="146">
        <f>'Test-Still'!T301</f>
        <v>0</v>
      </c>
      <c r="AJ303" s="146">
        <f>'Test-Still'!U301</f>
        <v>0</v>
      </c>
      <c r="AK303" s="146">
        <f>'Test-Still'!V301</f>
        <v>0</v>
      </c>
      <c r="AL303" s="146">
        <f>'Test-Still'!W301</f>
        <v>0</v>
      </c>
      <c r="AM303" s="146">
        <f>'Test-Still'!X301</f>
        <v>0</v>
      </c>
      <c r="AN303" s="146">
        <f>10*LOG10(1/((Summary!$C$75/10^(AK303/10)+Summary!$C$76/10^(AL303/10)+Summary!$C$77/10^(AM303/10))/Summary!$C$78))</f>
        <v>0</v>
      </c>
      <c r="AO303" s="146">
        <f>'Test-Still'!Y301</f>
        <v>0</v>
      </c>
      <c r="AP303" s="146">
        <f>'Test-Still'!Z301</f>
        <v>0</v>
      </c>
      <c r="AQ303" s="147">
        <f t="shared" si="20"/>
        <v>0</v>
      </c>
      <c r="AR303" s="145" t="e">
        <f t="shared" si="21"/>
        <v>#DIV/0!</v>
      </c>
      <c r="AS303" s="146" t="e">
        <f t="shared" si="22"/>
        <v>#DIV/0!</v>
      </c>
      <c r="AT303" s="136"/>
      <c r="AU303" s="136"/>
      <c r="AV303" s="470"/>
      <c r="AW303" s="471"/>
      <c r="AX303" s="481"/>
      <c r="AY303" s="481"/>
      <c r="AZ303" s="498"/>
      <c r="BA303" s="498"/>
      <c r="BB303" s="481"/>
      <c r="BC303" s="471"/>
      <c r="BD303" s="477"/>
      <c r="BE303" s="471"/>
      <c r="BF303" s="477"/>
      <c r="BG303" s="472"/>
      <c r="BH303" s="477"/>
      <c r="BI303" s="472"/>
      <c r="BJ303" s="477"/>
      <c r="BK303" s="471"/>
      <c r="BL303" s="477"/>
      <c r="BM303" s="471"/>
      <c r="BN303" s="477"/>
      <c r="BO303" s="471"/>
      <c r="BP303" s="481"/>
      <c r="BQ303" s="481"/>
      <c r="BR303" s="481"/>
      <c r="BS303" s="481"/>
      <c r="BT303" s="477"/>
      <c r="BU303" s="473"/>
      <c r="BV303" s="466"/>
      <c r="BW303" s="473"/>
      <c r="BX303" s="466"/>
    </row>
    <row r="304" spans="1:76" ht="17" customHeight="1" x14ac:dyDescent="0.35">
      <c r="A304" s="516"/>
      <c r="B304" s="482" t="s">
        <v>248</v>
      </c>
      <c r="C304" s="519" t="s">
        <v>211</v>
      </c>
      <c r="D304" s="489"/>
      <c r="E304" s="492">
        <v>8</v>
      </c>
      <c r="F304" s="129">
        <v>15</v>
      </c>
      <c r="G304" s="130">
        <f>'Anchor-Still'!L302</f>
        <v>0</v>
      </c>
      <c r="H304" s="131">
        <f>'Anchor-Still'!M302</f>
        <v>0</v>
      </c>
      <c r="I304" s="131">
        <f>'Anchor-Still'!N302</f>
        <v>0</v>
      </c>
      <c r="J304" s="131">
        <f>'Anchor-Still'!O302</f>
        <v>0</v>
      </c>
      <c r="K304" s="131">
        <f>(Summary!$C$58*H304+Summary!$C$59*I304+Summary!$C$60*J304)/Summary!$C$61</f>
        <v>0</v>
      </c>
      <c r="L304" s="131">
        <f>'Anchor-Still'!P302</f>
        <v>0</v>
      </c>
      <c r="M304" s="131">
        <f>'Anchor-Still'!Q302</f>
        <v>0</v>
      </c>
      <c r="N304" s="131">
        <f>'Anchor-Still'!R302</f>
        <v>0</v>
      </c>
      <c r="O304" s="131">
        <f>'Anchor-Still'!S302</f>
        <v>0</v>
      </c>
      <c r="P304" s="131">
        <f>'Anchor-Still'!T302</f>
        <v>0</v>
      </c>
      <c r="Q304" s="131">
        <f>'Anchor-Still'!U302</f>
        <v>0</v>
      </c>
      <c r="R304" s="131">
        <f>'Anchor-Still'!V302</f>
        <v>0</v>
      </c>
      <c r="S304" s="131">
        <f>'Anchor-Still'!W302</f>
        <v>0</v>
      </c>
      <c r="T304" s="131">
        <f>'Anchor-Still'!X302</f>
        <v>0</v>
      </c>
      <c r="U304" s="131">
        <f>10*LOG10(1/((Summary!$C$75/10^(R304/10)+Summary!$C$76/10^(S304/10)+Summary!$C$77/10^(T304/10))/Summary!$C$78))</f>
        <v>0</v>
      </c>
      <c r="V304" s="131">
        <f>'Anchor-Still'!Y302</f>
        <v>0</v>
      </c>
      <c r="W304" s="131">
        <f>'Anchor-Still'!Z302</f>
        <v>0</v>
      </c>
      <c r="X304" s="132">
        <f t="shared" si="19"/>
        <v>0</v>
      </c>
      <c r="Y304" s="133"/>
      <c r="Z304" s="130">
        <f>'Test-Still'!L302</f>
        <v>0</v>
      </c>
      <c r="AA304" s="131">
        <f>'Test-Still'!M302</f>
        <v>0</v>
      </c>
      <c r="AB304" s="131">
        <f>'Test-Still'!N302</f>
        <v>0</v>
      </c>
      <c r="AC304" s="131">
        <f>'Test-Still'!O302</f>
        <v>0</v>
      </c>
      <c r="AD304" s="131">
        <f>(Summary!$C$58*AA304+Summary!$C$59*AB304+Summary!$C$60*AC304)/Summary!$C$61</f>
        <v>0</v>
      </c>
      <c r="AE304" s="131">
        <f>'Test-Still'!P302</f>
        <v>0</v>
      </c>
      <c r="AF304" s="131">
        <f>'Test-Still'!Q302</f>
        <v>0</v>
      </c>
      <c r="AG304" s="131">
        <f>'Test-Still'!R302</f>
        <v>0</v>
      </c>
      <c r="AH304" s="131">
        <f>'Test-Still'!S302</f>
        <v>0</v>
      </c>
      <c r="AI304" s="131">
        <f>'Test-Still'!T302</f>
        <v>0</v>
      </c>
      <c r="AJ304" s="131">
        <f>'Test-Still'!U302</f>
        <v>0</v>
      </c>
      <c r="AK304" s="131">
        <f>'Test-Still'!V302</f>
        <v>0</v>
      </c>
      <c r="AL304" s="131">
        <f>'Test-Still'!W302</f>
        <v>0</v>
      </c>
      <c r="AM304" s="131">
        <f>'Test-Still'!X302</f>
        <v>0</v>
      </c>
      <c r="AN304" s="131">
        <f>10*LOG10(1/((Summary!$C$75/10^(AK304/10)+Summary!$C$76/10^(AL304/10)+Summary!$C$77/10^(AM304/10))/Summary!$C$78))</f>
        <v>0</v>
      </c>
      <c r="AO304" s="131">
        <f>'Test-Still'!Y302</f>
        <v>0</v>
      </c>
      <c r="AP304" s="131">
        <f>'Test-Still'!Z302</f>
        <v>0</v>
      </c>
      <c r="AQ304" s="132">
        <f t="shared" si="20"/>
        <v>0</v>
      </c>
      <c r="AR304" s="130" t="e">
        <f t="shared" si="21"/>
        <v>#DIV/0!</v>
      </c>
      <c r="AS304" s="131" t="e">
        <f t="shared" si="22"/>
        <v>#DIV/0!</v>
      </c>
      <c r="AT304" s="136"/>
      <c r="AU304" s="136"/>
      <c r="AV304" s="495" t="s">
        <v>121</v>
      </c>
      <c r="AW304" s="478" t="e" cm="1">
        <f t="array" ref="AW304">bdRateExtend($G304:$G307,H304:H307,$Z304:$Z307,AA304:AA307)</f>
        <v>#VALUE!</v>
      </c>
      <c r="AX304" s="479" t="e" cm="1">
        <f t="array" ref="AX304">bdRateExtend($G304:$G309,H304:H309,$Z304:$Z309,AA304:AA309)</f>
        <v>#VALUE!</v>
      </c>
      <c r="AY304" s="479" t="e" cm="1">
        <f t="array" ref="AY304">bdRateExtend($G304:$G309,I304:I309,$Z304:$Z309,AB304:AB309)</f>
        <v>#VALUE!</v>
      </c>
      <c r="AZ304" s="496" t="e" cm="1">
        <f t="array" ref="AZ304">bdRateExtend($G304:$G309,J304:J309,$Z304:$Z309,AC304:AC309)</f>
        <v>#VALUE!</v>
      </c>
      <c r="BA304" s="496" t="e" cm="1">
        <f t="array" ref="BA304">bdRateExtend($G304:$G309,K304:K309,$Z304:$Z309,AD304:AD309)</f>
        <v>#VALUE!</v>
      </c>
      <c r="BB304" s="479" t="e">
        <f>(Summary!$C$89*AX304+Summary!$C$90*AY304+Summary!$C$91*AZ304)/Summary!$C$92</f>
        <v>#VALUE!</v>
      </c>
      <c r="BC304" s="478" t="e" cm="1">
        <f t="array" ref="BC304">bdRateExtend($G304:$G307,L304:L307,$Z304:$Z307,AE304:AE307)</f>
        <v>#VALUE!</v>
      </c>
      <c r="BD304" s="475" t="e" cm="1">
        <f t="array" ref="BD304">bdRateExtend($G304:$G309,L304:L309,$Z304:$Z309,AE304:AE309)</f>
        <v>#VALUE!</v>
      </c>
      <c r="BE304" s="478" t="e" cm="1">
        <f t="array" ref="BE304">bdRateExtend($G304:$G307,M304:M307,$Z304:$Z307,AF304:AF307)</f>
        <v>#VALUE!</v>
      </c>
      <c r="BF304" s="475" t="e" cm="1">
        <f t="array" ref="BF304">bdRateExtend($G304:$G309,M304:M309,$Z304:$Z309,AF304:AF309)</f>
        <v>#VALUE!</v>
      </c>
      <c r="BG304" s="474" t="e" cm="1">
        <f t="array" ref="BG304">bdRateExtend($G304:$G307,N304:N307,$Z304:$Z307,AG304:AG307,"None", FALSE,1)</f>
        <v>#VALUE!</v>
      </c>
      <c r="BH304" s="475" t="e" cm="1">
        <f t="array" ref="BH304">bdRateExtend($G304:$G309,N304:N309,$Z304:$Z309,AG304:AG309,"None", FALSE,1)</f>
        <v>#VALUE!</v>
      </c>
      <c r="BI304" s="474" t="e" cm="1">
        <f t="array" ref="BI304">bdRateExtend($G304:$G307,O304:O307,$Z304:$Z307,AH304:AH307,"None", FALSE,1)</f>
        <v>#VALUE!</v>
      </c>
      <c r="BJ304" s="475" t="e" cm="1">
        <f t="array" ref="BJ304">bdRateExtend($G304:$G309,O304:O309,$Z304:$Z309,AH304:AH309,"None", FALSE,1)</f>
        <v>#VALUE!</v>
      </c>
      <c r="BK304" s="478" t="e" cm="1">
        <f t="array" ref="BK304">bdRateExtend($G304:$G307,P304:P307,$Z304:$Z307,AI304:AI307)</f>
        <v>#VALUE!</v>
      </c>
      <c r="BL304" s="475" t="e" cm="1">
        <f t="array" ref="BL304">bdRateExtend($G304:$G309,P304:P309,$Z304:$Z309,AI304:AI309)</f>
        <v>#VALUE!</v>
      </c>
      <c r="BM304" s="478" t="e" cm="1">
        <f t="array" ref="BM304">bdRateExtend($G304:$G307,Q304:Q307,$Z304:$Z307,AJ304:AJ307)</f>
        <v>#VALUE!</v>
      </c>
      <c r="BN304" s="475" t="e" cm="1">
        <f t="array" ref="BN304">bdRateExtend($G304:$G309,Q304:Q309,$Z304:$Z309,AJ304:AJ309)</f>
        <v>#VALUE!</v>
      </c>
      <c r="BO304" s="478" t="e" cm="1">
        <f t="array" ref="BO304">bdRateExtend($G304:$G307,R304:R307,$Z304:$Z307,AK304:AK307)</f>
        <v>#VALUE!</v>
      </c>
      <c r="BP304" s="479" t="e" cm="1">
        <f t="array" ref="BP304">bdRateExtend($G304:$G309,R304:R309,$Z304:$Z309,AK304:AK309)</f>
        <v>#VALUE!</v>
      </c>
      <c r="BQ304" s="479" t="e" cm="1">
        <f t="array" ref="BQ304">bdRateExtend($G304:$G309,S304:S309,$Z304:$Z309,AL304:AL309)</f>
        <v>#VALUE!</v>
      </c>
      <c r="BR304" s="479" t="e" cm="1">
        <f t="array" ref="BR304">bdRateExtend($G304:$G309,T304:T309,$Z304:$Z309,AM304:AM309)</f>
        <v>#VALUE!</v>
      </c>
      <c r="BS304" s="479" t="e" cm="1">
        <f t="array" ref="BS304">bdRateExtend($G304:$G309,U304:U309,$Z304:$Z309,AN304:AN309)</f>
        <v>#VALUE!</v>
      </c>
      <c r="BT304" s="576" t="e">
        <f>(Summary!$C$103*BP304+Summary!$C$104*BQ304+Summary!$C$105*BR304)/Summary!$C$106</f>
        <v>#VALUE!</v>
      </c>
      <c r="BU304" s="462" cm="1">
        <f t="array" ref="BU304">testVMAFRange($G304:$G307,N304:N307,$Z304:$Z307,AG304:AG307)</f>
        <v>0</v>
      </c>
      <c r="BV304" s="464" cm="1">
        <f t="array" ref="BV304">testVMAFRange($G304:$G309,N304:N309,$Z304:$Z309,AG304:AG309)</f>
        <v>0</v>
      </c>
      <c r="BW304" s="462" cm="1">
        <f t="array" ref="BW304">testVMAFRange($G304:$G307,O304:O307,$Z304:$Z307,AH304:AH307)</f>
        <v>0</v>
      </c>
      <c r="BX304" s="464" cm="1">
        <f t="array" ref="BX304">testVMAFRange($G304:$G309,O304:O309,$Z304:$Z309,AH304:AH309)</f>
        <v>0</v>
      </c>
    </row>
    <row r="305" spans="1:76" ht="17" customHeight="1" x14ac:dyDescent="0.35">
      <c r="A305" s="516"/>
      <c r="B305" s="483"/>
      <c r="C305" s="520"/>
      <c r="D305" s="490"/>
      <c r="E305" s="493"/>
      <c r="F305" s="138">
        <v>23</v>
      </c>
      <c r="G305" s="139">
        <f>'Anchor-Still'!L303</f>
        <v>0</v>
      </c>
      <c r="H305" s="140">
        <f>'Anchor-Still'!M303</f>
        <v>0</v>
      </c>
      <c r="I305" s="140">
        <f>'Anchor-Still'!N303</f>
        <v>0</v>
      </c>
      <c r="J305" s="140">
        <f>'Anchor-Still'!O303</f>
        <v>0</v>
      </c>
      <c r="K305" s="140">
        <f>(Summary!$C$58*H305+Summary!$C$59*I305+Summary!$C$60*J305)/Summary!$C$61</f>
        <v>0</v>
      </c>
      <c r="L305" s="140">
        <f>'Anchor-Still'!P303</f>
        <v>0</v>
      </c>
      <c r="M305" s="140">
        <f>'Anchor-Still'!Q303</f>
        <v>0</v>
      </c>
      <c r="N305" s="140">
        <f>'Anchor-Still'!R303</f>
        <v>0</v>
      </c>
      <c r="O305" s="140">
        <f>'Anchor-Still'!S303</f>
        <v>0</v>
      </c>
      <c r="P305" s="140">
        <f>'Anchor-Still'!T303</f>
        <v>0</v>
      </c>
      <c r="Q305" s="140">
        <f>'Anchor-Still'!U303</f>
        <v>0</v>
      </c>
      <c r="R305" s="140">
        <f>'Anchor-Still'!V303</f>
        <v>0</v>
      </c>
      <c r="S305" s="140">
        <f>'Anchor-Still'!W303</f>
        <v>0</v>
      </c>
      <c r="T305" s="140">
        <f>'Anchor-Still'!X303</f>
        <v>0</v>
      </c>
      <c r="U305" s="140">
        <f>10*LOG10(1/((Summary!$C$75/10^(R305/10)+Summary!$C$76/10^(S305/10)+Summary!$C$77/10^(T305/10))/Summary!$C$78))</f>
        <v>0</v>
      </c>
      <c r="V305" s="140">
        <f>'Anchor-Still'!Y303</f>
        <v>0</v>
      </c>
      <c r="W305" s="140">
        <f>'Anchor-Still'!Z303</f>
        <v>0</v>
      </c>
      <c r="X305" s="141">
        <f t="shared" si="19"/>
        <v>0</v>
      </c>
      <c r="Y305" s="133"/>
      <c r="Z305" s="139">
        <f>'Test-Still'!L303</f>
        <v>0</v>
      </c>
      <c r="AA305" s="140">
        <f>'Test-Still'!M303</f>
        <v>0</v>
      </c>
      <c r="AB305" s="140">
        <f>'Test-Still'!N303</f>
        <v>0</v>
      </c>
      <c r="AC305" s="140">
        <f>'Test-Still'!O303</f>
        <v>0</v>
      </c>
      <c r="AD305" s="140">
        <f>(Summary!$C$58*AA305+Summary!$C$59*AB305+Summary!$C$60*AC305)/Summary!$C$61</f>
        <v>0</v>
      </c>
      <c r="AE305" s="140">
        <f>'Test-Still'!P303</f>
        <v>0</v>
      </c>
      <c r="AF305" s="140">
        <f>'Test-Still'!Q303</f>
        <v>0</v>
      </c>
      <c r="AG305" s="140">
        <f>'Test-Still'!R303</f>
        <v>0</v>
      </c>
      <c r="AH305" s="140">
        <f>'Test-Still'!S303</f>
        <v>0</v>
      </c>
      <c r="AI305" s="140">
        <f>'Test-Still'!T303</f>
        <v>0</v>
      </c>
      <c r="AJ305" s="140">
        <f>'Test-Still'!U303</f>
        <v>0</v>
      </c>
      <c r="AK305" s="140">
        <f>'Test-Still'!V303</f>
        <v>0</v>
      </c>
      <c r="AL305" s="140">
        <f>'Test-Still'!W303</f>
        <v>0</v>
      </c>
      <c r="AM305" s="140">
        <f>'Test-Still'!X303</f>
        <v>0</v>
      </c>
      <c r="AN305" s="140">
        <f>10*LOG10(1/((Summary!$C$75/10^(AK305/10)+Summary!$C$76/10^(AL305/10)+Summary!$C$77/10^(AM305/10))/Summary!$C$78))</f>
        <v>0</v>
      </c>
      <c r="AO305" s="140">
        <f>'Test-Still'!Y303</f>
        <v>0</v>
      </c>
      <c r="AP305" s="140">
        <f>'Test-Still'!Z303</f>
        <v>0</v>
      </c>
      <c r="AQ305" s="141">
        <f t="shared" si="20"/>
        <v>0</v>
      </c>
      <c r="AR305" s="139" t="e">
        <f t="shared" si="21"/>
        <v>#DIV/0!</v>
      </c>
      <c r="AS305" s="140" t="e">
        <f t="shared" si="22"/>
        <v>#DIV/0!</v>
      </c>
      <c r="AT305" s="136"/>
      <c r="AU305" s="136"/>
      <c r="AV305" s="467"/>
      <c r="AW305" s="468"/>
      <c r="AX305" s="480"/>
      <c r="AY305" s="480"/>
      <c r="AZ305" s="497"/>
      <c r="BA305" s="497"/>
      <c r="BB305" s="480"/>
      <c r="BC305" s="468"/>
      <c r="BD305" s="476"/>
      <c r="BE305" s="468"/>
      <c r="BF305" s="476"/>
      <c r="BG305" s="469"/>
      <c r="BH305" s="476"/>
      <c r="BI305" s="469"/>
      <c r="BJ305" s="476"/>
      <c r="BK305" s="468"/>
      <c r="BL305" s="476"/>
      <c r="BM305" s="468"/>
      <c r="BN305" s="476"/>
      <c r="BO305" s="468"/>
      <c r="BP305" s="480"/>
      <c r="BQ305" s="480"/>
      <c r="BR305" s="480"/>
      <c r="BS305" s="480"/>
      <c r="BT305" s="476"/>
      <c r="BU305" s="463"/>
      <c r="BV305" s="465"/>
      <c r="BW305" s="463"/>
      <c r="BX305" s="465"/>
    </row>
    <row r="306" spans="1:76" ht="17" customHeight="1" x14ac:dyDescent="0.35">
      <c r="A306" s="516"/>
      <c r="B306" s="483"/>
      <c r="C306" s="520"/>
      <c r="D306" s="490"/>
      <c r="E306" s="493"/>
      <c r="F306" s="138">
        <v>31</v>
      </c>
      <c r="G306" s="139">
        <f>'Anchor-Still'!L304</f>
        <v>0</v>
      </c>
      <c r="H306" s="140">
        <f>'Anchor-Still'!M304</f>
        <v>0</v>
      </c>
      <c r="I306" s="140">
        <f>'Anchor-Still'!N304</f>
        <v>0</v>
      </c>
      <c r="J306" s="140">
        <f>'Anchor-Still'!O304</f>
        <v>0</v>
      </c>
      <c r="K306" s="140">
        <f>(Summary!$C$58*H306+Summary!$C$59*I306+Summary!$C$60*J306)/Summary!$C$61</f>
        <v>0</v>
      </c>
      <c r="L306" s="140">
        <f>'Anchor-Still'!P304</f>
        <v>0</v>
      </c>
      <c r="M306" s="140">
        <f>'Anchor-Still'!Q304</f>
        <v>0</v>
      </c>
      <c r="N306" s="140">
        <f>'Anchor-Still'!R304</f>
        <v>0</v>
      </c>
      <c r="O306" s="140">
        <f>'Anchor-Still'!S304</f>
        <v>0</v>
      </c>
      <c r="P306" s="140">
        <f>'Anchor-Still'!T304</f>
        <v>0</v>
      </c>
      <c r="Q306" s="140">
        <f>'Anchor-Still'!U304</f>
        <v>0</v>
      </c>
      <c r="R306" s="140">
        <f>'Anchor-Still'!V304</f>
        <v>0</v>
      </c>
      <c r="S306" s="140">
        <f>'Anchor-Still'!W304</f>
        <v>0</v>
      </c>
      <c r="T306" s="140">
        <f>'Anchor-Still'!X304</f>
        <v>0</v>
      </c>
      <c r="U306" s="140">
        <f>10*LOG10(1/((Summary!$C$75/10^(R306/10)+Summary!$C$76/10^(S306/10)+Summary!$C$77/10^(T306/10))/Summary!$C$78))</f>
        <v>0</v>
      </c>
      <c r="V306" s="140">
        <f>'Anchor-Still'!Y304</f>
        <v>0</v>
      </c>
      <c r="W306" s="140">
        <f>'Anchor-Still'!Z304</f>
        <v>0</v>
      </c>
      <c r="X306" s="141">
        <f t="shared" si="19"/>
        <v>0</v>
      </c>
      <c r="Y306" s="133"/>
      <c r="Z306" s="139">
        <f>'Test-Still'!L304</f>
        <v>0</v>
      </c>
      <c r="AA306" s="140">
        <f>'Test-Still'!M304</f>
        <v>0</v>
      </c>
      <c r="AB306" s="140">
        <f>'Test-Still'!N304</f>
        <v>0</v>
      </c>
      <c r="AC306" s="140">
        <f>'Test-Still'!O304</f>
        <v>0</v>
      </c>
      <c r="AD306" s="140">
        <f>(Summary!$C$58*AA306+Summary!$C$59*AB306+Summary!$C$60*AC306)/Summary!$C$61</f>
        <v>0</v>
      </c>
      <c r="AE306" s="140">
        <f>'Test-Still'!P304</f>
        <v>0</v>
      </c>
      <c r="AF306" s="140">
        <f>'Test-Still'!Q304</f>
        <v>0</v>
      </c>
      <c r="AG306" s="140">
        <f>'Test-Still'!R304</f>
        <v>0</v>
      </c>
      <c r="AH306" s="140">
        <f>'Test-Still'!S304</f>
        <v>0</v>
      </c>
      <c r="AI306" s="140">
        <f>'Test-Still'!T304</f>
        <v>0</v>
      </c>
      <c r="AJ306" s="140">
        <f>'Test-Still'!U304</f>
        <v>0</v>
      </c>
      <c r="AK306" s="140">
        <f>'Test-Still'!V304</f>
        <v>0</v>
      </c>
      <c r="AL306" s="140">
        <f>'Test-Still'!W304</f>
        <v>0</v>
      </c>
      <c r="AM306" s="140">
        <f>'Test-Still'!X304</f>
        <v>0</v>
      </c>
      <c r="AN306" s="140">
        <f>10*LOG10(1/((Summary!$C$75/10^(AK306/10)+Summary!$C$76/10^(AL306/10)+Summary!$C$77/10^(AM306/10))/Summary!$C$78))</f>
        <v>0</v>
      </c>
      <c r="AO306" s="140">
        <f>'Test-Still'!Y304</f>
        <v>0</v>
      </c>
      <c r="AP306" s="140">
        <f>'Test-Still'!Z304</f>
        <v>0</v>
      </c>
      <c r="AQ306" s="141">
        <f t="shared" si="20"/>
        <v>0</v>
      </c>
      <c r="AR306" s="139" t="e">
        <f t="shared" si="21"/>
        <v>#DIV/0!</v>
      </c>
      <c r="AS306" s="140" t="e">
        <f t="shared" si="22"/>
        <v>#DIV/0!</v>
      </c>
      <c r="AT306" s="136"/>
      <c r="AU306" s="136"/>
      <c r="AV306" s="467" t="s">
        <v>122</v>
      </c>
      <c r="AW306" s="468" t="e" cm="1">
        <f t="array" ref="AW306">bdRateExtend($G305:$G308,H305:H308,$Z305:$Z308,AA305:AA308)</f>
        <v>#VALUE!</v>
      </c>
      <c r="AX306" s="480"/>
      <c r="AY306" s="480"/>
      <c r="AZ306" s="497"/>
      <c r="BA306" s="497"/>
      <c r="BB306" s="480"/>
      <c r="BC306" s="468" t="e" cm="1">
        <f t="array" ref="BC306">bdRateExtend($G305:$G308,L305:L308,$Z305:$Z308,AE305:AE308)</f>
        <v>#VALUE!</v>
      </c>
      <c r="BD306" s="476"/>
      <c r="BE306" s="468" t="e" cm="1">
        <f t="array" ref="BE306">bdRateExtend($G305:$G308,M305:M308,$Z305:$Z308,AF305:AF308)</f>
        <v>#VALUE!</v>
      </c>
      <c r="BF306" s="476"/>
      <c r="BG306" s="469" t="e" cm="1">
        <f t="array" ref="BG306">bdRateExtend($G305:$G308,N305:N308,$Z305:$Z308,AG305:AG308,"None", FALSE,1)</f>
        <v>#VALUE!</v>
      </c>
      <c r="BH306" s="476"/>
      <c r="BI306" s="469" t="e" cm="1">
        <f t="array" ref="BI306">bdRateExtend($G305:$G308,O305:O308,$Z305:$Z308,AH305:AH308,"None", FALSE,1)</f>
        <v>#VALUE!</v>
      </c>
      <c r="BJ306" s="476"/>
      <c r="BK306" s="468" t="e" cm="1">
        <f t="array" ref="BK306">bdRateExtend($G305:$G308,P305:P308,$Z305:$Z308,AI305:AI308)</f>
        <v>#VALUE!</v>
      </c>
      <c r="BL306" s="476"/>
      <c r="BM306" s="468" t="e" cm="1">
        <f t="array" ref="BM306">bdRateExtend($G305:$G308,Q305:Q308,$Z305:$Z308,AJ305:AJ308)</f>
        <v>#VALUE!</v>
      </c>
      <c r="BN306" s="476"/>
      <c r="BO306" s="468" t="e" cm="1">
        <f t="array" ref="BO306">bdRateExtend($G305:$G308,R305:R308,$Z305:$Z308,AK305:AK308)</f>
        <v>#VALUE!</v>
      </c>
      <c r="BP306" s="480"/>
      <c r="BQ306" s="480"/>
      <c r="BR306" s="480"/>
      <c r="BS306" s="480"/>
      <c r="BT306" s="476"/>
      <c r="BU306" s="463" cm="1">
        <f t="array" ref="BU306">testVMAFRange($G305:$G308,N305:N308,$Z305:$Z308,AG305:AG308)</f>
        <v>0</v>
      </c>
      <c r="BV306" s="465"/>
      <c r="BW306" s="463" cm="1">
        <f t="array" ref="BW306">testVMAFRange($G305:$G308,O305:O308,$Z305:$Z308,AH305:AH308)</f>
        <v>0</v>
      </c>
      <c r="BX306" s="465"/>
    </row>
    <row r="307" spans="1:76" ht="17" customHeight="1" x14ac:dyDescent="0.35">
      <c r="A307" s="516"/>
      <c r="B307" s="483"/>
      <c r="C307" s="520"/>
      <c r="D307" s="490"/>
      <c r="E307" s="493"/>
      <c r="F307" s="138">
        <v>39</v>
      </c>
      <c r="G307" s="139">
        <f>'Anchor-Still'!L305</f>
        <v>0</v>
      </c>
      <c r="H307" s="140">
        <f>'Anchor-Still'!M305</f>
        <v>0</v>
      </c>
      <c r="I307" s="140">
        <f>'Anchor-Still'!N305</f>
        <v>0</v>
      </c>
      <c r="J307" s="140">
        <f>'Anchor-Still'!O305</f>
        <v>0</v>
      </c>
      <c r="K307" s="140">
        <f>(Summary!$C$58*H307+Summary!$C$59*I307+Summary!$C$60*J307)/Summary!$C$61</f>
        <v>0</v>
      </c>
      <c r="L307" s="140">
        <f>'Anchor-Still'!P305</f>
        <v>0</v>
      </c>
      <c r="M307" s="140">
        <f>'Anchor-Still'!Q305</f>
        <v>0</v>
      </c>
      <c r="N307" s="140">
        <f>'Anchor-Still'!R305</f>
        <v>0</v>
      </c>
      <c r="O307" s="140">
        <f>'Anchor-Still'!S305</f>
        <v>0</v>
      </c>
      <c r="P307" s="140">
        <f>'Anchor-Still'!T305</f>
        <v>0</v>
      </c>
      <c r="Q307" s="140">
        <f>'Anchor-Still'!U305</f>
        <v>0</v>
      </c>
      <c r="R307" s="140">
        <f>'Anchor-Still'!V305</f>
        <v>0</v>
      </c>
      <c r="S307" s="140">
        <f>'Anchor-Still'!W305</f>
        <v>0</v>
      </c>
      <c r="T307" s="140">
        <f>'Anchor-Still'!X305</f>
        <v>0</v>
      </c>
      <c r="U307" s="140">
        <f>10*LOG10(1/((Summary!$C$75/10^(R307/10)+Summary!$C$76/10^(S307/10)+Summary!$C$77/10^(T307/10))/Summary!$C$78))</f>
        <v>0</v>
      </c>
      <c r="V307" s="140">
        <f>'Anchor-Still'!Y305</f>
        <v>0</v>
      </c>
      <c r="W307" s="140">
        <f>'Anchor-Still'!Z305</f>
        <v>0</v>
      </c>
      <c r="X307" s="141">
        <f t="shared" si="19"/>
        <v>0</v>
      </c>
      <c r="Y307" s="133"/>
      <c r="Z307" s="139">
        <f>'Test-Still'!L305</f>
        <v>0</v>
      </c>
      <c r="AA307" s="140">
        <f>'Test-Still'!M305</f>
        <v>0</v>
      </c>
      <c r="AB307" s="140">
        <f>'Test-Still'!N305</f>
        <v>0</v>
      </c>
      <c r="AC307" s="140">
        <f>'Test-Still'!O305</f>
        <v>0</v>
      </c>
      <c r="AD307" s="140">
        <f>(Summary!$C$58*AA307+Summary!$C$59*AB307+Summary!$C$60*AC307)/Summary!$C$61</f>
        <v>0</v>
      </c>
      <c r="AE307" s="140">
        <f>'Test-Still'!P305</f>
        <v>0</v>
      </c>
      <c r="AF307" s="140">
        <f>'Test-Still'!Q305</f>
        <v>0</v>
      </c>
      <c r="AG307" s="140">
        <f>'Test-Still'!R305</f>
        <v>0</v>
      </c>
      <c r="AH307" s="140">
        <f>'Test-Still'!S305</f>
        <v>0</v>
      </c>
      <c r="AI307" s="140">
        <f>'Test-Still'!T305</f>
        <v>0</v>
      </c>
      <c r="AJ307" s="140">
        <f>'Test-Still'!U305</f>
        <v>0</v>
      </c>
      <c r="AK307" s="140">
        <f>'Test-Still'!V305</f>
        <v>0</v>
      </c>
      <c r="AL307" s="140">
        <f>'Test-Still'!W305</f>
        <v>0</v>
      </c>
      <c r="AM307" s="140">
        <f>'Test-Still'!X305</f>
        <v>0</v>
      </c>
      <c r="AN307" s="140">
        <f>10*LOG10(1/((Summary!$C$75/10^(AK307/10)+Summary!$C$76/10^(AL307/10)+Summary!$C$77/10^(AM307/10))/Summary!$C$78))</f>
        <v>0</v>
      </c>
      <c r="AO307" s="140">
        <f>'Test-Still'!Y305</f>
        <v>0</v>
      </c>
      <c r="AP307" s="140">
        <f>'Test-Still'!Z305</f>
        <v>0</v>
      </c>
      <c r="AQ307" s="141">
        <f t="shared" si="20"/>
        <v>0</v>
      </c>
      <c r="AR307" s="139" t="e">
        <f t="shared" si="21"/>
        <v>#DIV/0!</v>
      </c>
      <c r="AS307" s="140" t="e">
        <f t="shared" si="22"/>
        <v>#DIV/0!</v>
      </c>
      <c r="AT307" s="136"/>
      <c r="AU307" s="136"/>
      <c r="AV307" s="467"/>
      <c r="AW307" s="468"/>
      <c r="AX307" s="480"/>
      <c r="AY307" s="480"/>
      <c r="AZ307" s="497"/>
      <c r="BA307" s="497"/>
      <c r="BB307" s="480"/>
      <c r="BC307" s="468"/>
      <c r="BD307" s="476"/>
      <c r="BE307" s="468"/>
      <c r="BF307" s="476"/>
      <c r="BG307" s="469"/>
      <c r="BH307" s="476"/>
      <c r="BI307" s="469"/>
      <c r="BJ307" s="476"/>
      <c r="BK307" s="468"/>
      <c r="BL307" s="476"/>
      <c r="BM307" s="468"/>
      <c r="BN307" s="476"/>
      <c r="BO307" s="468"/>
      <c r="BP307" s="480"/>
      <c r="BQ307" s="480"/>
      <c r="BR307" s="480"/>
      <c r="BS307" s="480"/>
      <c r="BT307" s="476"/>
      <c r="BU307" s="463"/>
      <c r="BV307" s="465"/>
      <c r="BW307" s="463"/>
      <c r="BX307" s="465"/>
    </row>
    <row r="308" spans="1:76" ht="17" customHeight="1" x14ac:dyDescent="0.35">
      <c r="A308" s="516"/>
      <c r="B308" s="483"/>
      <c r="C308" s="520"/>
      <c r="D308" s="490"/>
      <c r="E308" s="493"/>
      <c r="F308" s="138">
        <v>47</v>
      </c>
      <c r="G308" s="139">
        <f>'Anchor-Still'!L306</f>
        <v>0</v>
      </c>
      <c r="H308" s="140">
        <f>'Anchor-Still'!M306</f>
        <v>0</v>
      </c>
      <c r="I308" s="140">
        <f>'Anchor-Still'!N306</f>
        <v>0</v>
      </c>
      <c r="J308" s="140">
        <f>'Anchor-Still'!O306</f>
        <v>0</v>
      </c>
      <c r="K308" s="140">
        <f>(Summary!$C$58*H308+Summary!$C$59*I308+Summary!$C$60*J308)/Summary!$C$61</f>
        <v>0</v>
      </c>
      <c r="L308" s="140">
        <f>'Anchor-Still'!P306</f>
        <v>0</v>
      </c>
      <c r="M308" s="140">
        <f>'Anchor-Still'!Q306</f>
        <v>0</v>
      </c>
      <c r="N308" s="140">
        <f>'Anchor-Still'!R306</f>
        <v>0</v>
      </c>
      <c r="O308" s="140">
        <f>'Anchor-Still'!S306</f>
        <v>0</v>
      </c>
      <c r="P308" s="140">
        <f>'Anchor-Still'!T306</f>
        <v>0</v>
      </c>
      <c r="Q308" s="140">
        <f>'Anchor-Still'!U306</f>
        <v>0</v>
      </c>
      <c r="R308" s="140">
        <f>'Anchor-Still'!V306</f>
        <v>0</v>
      </c>
      <c r="S308" s="140">
        <f>'Anchor-Still'!W306</f>
        <v>0</v>
      </c>
      <c r="T308" s="140">
        <f>'Anchor-Still'!X306</f>
        <v>0</v>
      </c>
      <c r="U308" s="140">
        <f>10*LOG10(1/((Summary!$C$75/10^(R308/10)+Summary!$C$76/10^(S308/10)+Summary!$C$77/10^(T308/10))/Summary!$C$78))</f>
        <v>0</v>
      </c>
      <c r="V308" s="140">
        <f>'Anchor-Still'!Y306</f>
        <v>0</v>
      </c>
      <c r="W308" s="140">
        <f>'Anchor-Still'!Z306</f>
        <v>0</v>
      </c>
      <c r="X308" s="141">
        <f t="shared" si="19"/>
        <v>0</v>
      </c>
      <c r="Y308" s="133"/>
      <c r="Z308" s="139">
        <f>'Test-Still'!L306</f>
        <v>0</v>
      </c>
      <c r="AA308" s="140">
        <f>'Test-Still'!M306</f>
        <v>0</v>
      </c>
      <c r="AB308" s="140">
        <f>'Test-Still'!N306</f>
        <v>0</v>
      </c>
      <c r="AC308" s="140">
        <f>'Test-Still'!O306</f>
        <v>0</v>
      </c>
      <c r="AD308" s="140">
        <f>(Summary!$C$58*AA308+Summary!$C$59*AB308+Summary!$C$60*AC308)/Summary!$C$61</f>
        <v>0</v>
      </c>
      <c r="AE308" s="140">
        <f>'Test-Still'!P306</f>
        <v>0</v>
      </c>
      <c r="AF308" s="140">
        <f>'Test-Still'!Q306</f>
        <v>0</v>
      </c>
      <c r="AG308" s="140">
        <f>'Test-Still'!R306</f>
        <v>0</v>
      </c>
      <c r="AH308" s="140">
        <f>'Test-Still'!S306</f>
        <v>0</v>
      </c>
      <c r="AI308" s="140">
        <f>'Test-Still'!T306</f>
        <v>0</v>
      </c>
      <c r="AJ308" s="140">
        <f>'Test-Still'!U306</f>
        <v>0</v>
      </c>
      <c r="AK308" s="140">
        <f>'Test-Still'!V306</f>
        <v>0</v>
      </c>
      <c r="AL308" s="140">
        <f>'Test-Still'!W306</f>
        <v>0</v>
      </c>
      <c r="AM308" s="140">
        <f>'Test-Still'!X306</f>
        <v>0</v>
      </c>
      <c r="AN308" s="140">
        <f>10*LOG10(1/((Summary!$C$75/10^(AK308/10)+Summary!$C$76/10^(AL308/10)+Summary!$C$77/10^(AM308/10))/Summary!$C$78))</f>
        <v>0</v>
      </c>
      <c r="AO308" s="140">
        <f>'Test-Still'!Y306</f>
        <v>0</v>
      </c>
      <c r="AP308" s="140">
        <f>'Test-Still'!Z306</f>
        <v>0</v>
      </c>
      <c r="AQ308" s="141">
        <f t="shared" si="20"/>
        <v>0</v>
      </c>
      <c r="AR308" s="139" t="e">
        <f t="shared" si="21"/>
        <v>#DIV/0!</v>
      </c>
      <c r="AS308" s="140" t="e">
        <f t="shared" si="22"/>
        <v>#DIV/0!</v>
      </c>
      <c r="AT308" s="136"/>
      <c r="AU308" s="136"/>
      <c r="AV308" s="467" t="s">
        <v>123</v>
      </c>
      <c r="AW308" s="468" t="e" cm="1">
        <f t="array" ref="AW308">bdRateExtend($G306:$G309,H306:H309,$Z306:$Z309,AA306:AA309)</f>
        <v>#VALUE!</v>
      </c>
      <c r="AX308" s="480"/>
      <c r="AY308" s="480"/>
      <c r="AZ308" s="497"/>
      <c r="BA308" s="497"/>
      <c r="BB308" s="480"/>
      <c r="BC308" s="468" t="e" cm="1">
        <f t="array" ref="BC308">bdRateExtend($G306:$G309,L306:L309,$Z306:$Z309,AE306:AE309)</f>
        <v>#VALUE!</v>
      </c>
      <c r="BD308" s="476"/>
      <c r="BE308" s="468" t="e" cm="1">
        <f t="array" ref="BE308">bdRateExtend($G306:$G309,M306:M309,$Z306:$Z309,AF306:AF309)</f>
        <v>#VALUE!</v>
      </c>
      <c r="BF308" s="476"/>
      <c r="BG308" s="469" t="e" cm="1">
        <f t="array" ref="BG308">bdRateExtend($G306:$G309,N306:N309,$Z306:$Z309,AG306:AG309,"None", FALSE,1)</f>
        <v>#VALUE!</v>
      </c>
      <c r="BH308" s="476"/>
      <c r="BI308" s="469" t="e" cm="1">
        <f t="array" ref="BI308">bdRateExtend($G306:$G309,O306:O309,$Z306:$Z309,AH306:AH309,"None", FALSE,1)</f>
        <v>#VALUE!</v>
      </c>
      <c r="BJ308" s="476"/>
      <c r="BK308" s="468" t="e" cm="1">
        <f t="array" ref="BK308">bdRateExtend($G306:$G309,P306:P309,$Z306:$Z309,AI306:AI309)</f>
        <v>#VALUE!</v>
      </c>
      <c r="BL308" s="476"/>
      <c r="BM308" s="468" t="e" cm="1">
        <f t="array" ref="BM308">bdRateExtend($G306:$G309,Q306:Q309,$Z306:$Z309,AJ306:AJ309)</f>
        <v>#VALUE!</v>
      </c>
      <c r="BN308" s="476"/>
      <c r="BO308" s="468" t="e" cm="1">
        <f t="array" ref="BO308">bdRateExtend($G306:$G309,R306:R309,$Z306:$Z309,AK306:AK309)</f>
        <v>#VALUE!</v>
      </c>
      <c r="BP308" s="480"/>
      <c r="BQ308" s="480"/>
      <c r="BR308" s="480"/>
      <c r="BS308" s="480"/>
      <c r="BT308" s="476"/>
      <c r="BU308" s="463" cm="1">
        <f t="array" ref="BU308">testVMAFRange($G306:$G309,N306:N309,$Z306:$Z309,AG306:AG309)</f>
        <v>0</v>
      </c>
      <c r="BV308" s="465"/>
      <c r="BW308" s="463" cm="1">
        <f t="array" ref="BW308">testVMAFRange($G306:$G309,O306:O309,$Z306:$Z309,AH306:AH309)</f>
        <v>0</v>
      </c>
      <c r="BX308" s="465"/>
    </row>
    <row r="309" spans="1:76" ht="17" customHeight="1" thickBot="1" x14ac:dyDescent="0.4">
      <c r="A309" s="516"/>
      <c r="B309" s="518"/>
      <c r="C309" s="521"/>
      <c r="D309" s="522"/>
      <c r="E309" s="523"/>
      <c r="F309" s="144">
        <v>55</v>
      </c>
      <c r="G309" s="145">
        <f>'Anchor-Still'!L307</f>
        <v>0</v>
      </c>
      <c r="H309" s="146">
        <f>'Anchor-Still'!M307</f>
        <v>0</v>
      </c>
      <c r="I309" s="146">
        <f>'Anchor-Still'!N307</f>
        <v>0</v>
      </c>
      <c r="J309" s="146">
        <f>'Anchor-Still'!O307</f>
        <v>0</v>
      </c>
      <c r="K309" s="146">
        <f>(Summary!$C$58*H309+Summary!$C$59*I309+Summary!$C$60*J309)/Summary!$C$61</f>
        <v>0</v>
      </c>
      <c r="L309" s="146">
        <f>'Anchor-Still'!P307</f>
        <v>0</v>
      </c>
      <c r="M309" s="146">
        <f>'Anchor-Still'!Q307</f>
        <v>0</v>
      </c>
      <c r="N309" s="146">
        <f>'Anchor-Still'!R307</f>
        <v>0</v>
      </c>
      <c r="O309" s="146">
        <f>'Anchor-Still'!S307</f>
        <v>0</v>
      </c>
      <c r="P309" s="146">
        <f>'Anchor-Still'!T307</f>
        <v>0</v>
      </c>
      <c r="Q309" s="146">
        <f>'Anchor-Still'!U307</f>
        <v>0</v>
      </c>
      <c r="R309" s="146">
        <f>'Anchor-Still'!V307</f>
        <v>0</v>
      </c>
      <c r="S309" s="146">
        <f>'Anchor-Still'!W307</f>
        <v>0</v>
      </c>
      <c r="T309" s="146">
        <f>'Anchor-Still'!X307</f>
        <v>0</v>
      </c>
      <c r="U309" s="146">
        <f>10*LOG10(1/((Summary!$C$75/10^(R309/10)+Summary!$C$76/10^(S309/10)+Summary!$C$77/10^(T309/10))/Summary!$C$78))</f>
        <v>0</v>
      </c>
      <c r="V309" s="146">
        <f>'Anchor-Still'!Y307</f>
        <v>0</v>
      </c>
      <c r="W309" s="146">
        <f>'Anchor-Still'!Z307</f>
        <v>0</v>
      </c>
      <c r="X309" s="147">
        <f t="shared" si="19"/>
        <v>0</v>
      </c>
      <c r="Y309" s="133"/>
      <c r="Z309" s="145">
        <f>'Test-Still'!L307</f>
        <v>0</v>
      </c>
      <c r="AA309" s="146">
        <f>'Test-Still'!M307</f>
        <v>0</v>
      </c>
      <c r="AB309" s="146">
        <f>'Test-Still'!N307</f>
        <v>0</v>
      </c>
      <c r="AC309" s="146">
        <f>'Test-Still'!O307</f>
        <v>0</v>
      </c>
      <c r="AD309" s="146">
        <f>(Summary!$C$58*AA309+Summary!$C$59*AB309+Summary!$C$60*AC309)/Summary!$C$61</f>
        <v>0</v>
      </c>
      <c r="AE309" s="146">
        <f>'Test-Still'!P307</f>
        <v>0</v>
      </c>
      <c r="AF309" s="146">
        <f>'Test-Still'!Q307</f>
        <v>0</v>
      </c>
      <c r="AG309" s="146">
        <f>'Test-Still'!R307</f>
        <v>0</v>
      </c>
      <c r="AH309" s="146">
        <f>'Test-Still'!S307</f>
        <v>0</v>
      </c>
      <c r="AI309" s="146">
        <f>'Test-Still'!T307</f>
        <v>0</v>
      </c>
      <c r="AJ309" s="146">
        <f>'Test-Still'!U307</f>
        <v>0</v>
      </c>
      <c r="AK309" s="146">
        <f>'Test-Still'!V307</f>
        <v>0</v>
      </c>
      <c r="AL309" s="146">
        <f>'Test-Still'!W307</f>
        <v>0</v>
      </c>
      <c r="AM309" s="146">
        <f>'Test-Still'!X307</f>
        <v>0</v>
      </c>
      <c r="AN309" s="146">
        <f>10*LOG10(1/((Summary!$C$75/10^(AK309/10)+Summary!$C$76/10^(AL309/10)+Summary!$C$77/10^(AM309/10))/Summary!$C$78))</f>
        <v>0</v>
      </c>
      <c r="AO309" s="146">
        <f>'Test-Still'!Y307</f>
        <v>0</v>
      </c>
      <c r="AP309" s="146">
        <f>'Test-Still'!Z307</f>
        <v>0</v>
      </c>
      <c r="AQ309" s="147">
        <f t="shared" si="20"/>
        <v>0</v>
      </c>
      <c r="AR309" s="145" t="e">
        <f t="shared" si="21"/>
        <v>#DIV/0!</v>
      </c>
      <c r="AS309" s="146" t="e">
        <f t="shared" si="22"/>
        <v>#DIV/0!</v>
      </c>
      <c r="AT309" s="136"/>
      <c r="AU309" s="136"/>
      <c r="AV309" s="470"/>
      <c r="AW309" s="471"/>
      <c r="AX309" s="481"/>
      <c r="AY309" s="481"/>
      <c r="AZ309" s="498"/>
      <c r="BA309" s="498"/>
      <c r="BB309" s="481"/>
      <c r="BC309" s="471"/>
      <c r="BD309" s="477"/>
      <c r="BE309" s="471"/>
      <c r="BF309" s="477"/>
      <c r="BG309" s="472"/>
      <c r="BH309" s="477"/>
      <c r="BI309" s="472"/>
      <c r="BJ309" s="477"/>
      <c r="BK309" s="471"/>
      <c r="BL309" s="477"/>
      <c r="BM309" s="471"/>
      <c r="BN309" s="477"/>
      <c r="BO309" s="471"/>
      <c r="BP309" s="481"/>
      <c r="BQ309" s="481"/>
      <c r="BR309" s="481"/>
      <c r="BS309" s="481"/>
      <c r="BT309" s="477"/>
      <c r="BU309" s="473"/>
      <c r="BV309" s="466"/>
      <c r="BW309" s="473"/>
      <c r="BX309" s="466"/>
    </row>
    <row r="310" spans="1:76" ht="17" customHeight="1" x14ac:dyDescent="0.35">
      <c r="A310" s="516"/>
      <c r="B310" s="482" t="s">
        <v>249</v>
      </c>
      <c r="C310" s="519" t="s">
        <v>212</v>
      </c>
      <c r="D310" s="489"/>
      <c r="E310" s="492">
        <v>8</v>
      </c>
      <c r="F310" s="129">
        <v>15</v>
      </c>
      <c r="G310" s="130">
        <f>'Anchor-Still'!L308</f>
        <v>0</v>
      </c>
      <c r="H310" s="131">
        <f>'Anchor-Still'!M308</f>
        <v>0</v>
      </c>
      <c r="I310" s="131">
        <f>'Anchor-Still'!N308</f>
        <v>0</v>
      </c>
      <c r="J310" s="131">
        <f>'Anchor-Still'!O308</f>
        <v>0</v>
      </c>
      <c r="K310" s="131">
        <f>(Summary!$C$58*H310+Summary!$C$59*I310+Summary!$C$60*J310)/Summary!$C$61</f>
        <v>0</v>
      </c>
      <c r="L310" s="131">
        <f>'Anchor-Still'!P308</f>
        <v>0</v>
      </c>
      <c r="M310" s="131">
        <f>'Anchor-Still'!Q308</f>
        <v>0</v>
      </c>
      <c r="N310" s="131">
        <f>'Anchor-Still'!R308</f>
        <v>0</v>
      </c>
      <c r="O310" s="131">
        <f>'Anchor-Still'!S308</f>
        <v>0</v>
      </c>
      <c r="P310" s="131">
        <f>'Anchor-Still'!T308</f>
        <v>0</v>
      </c>
      <c r="Q310" s="131">
        <f>'Anchor-Still'!U308</f>
        <v>0</v>
      </c>
      <c r="R310" s="131">
        <f>'Anchor-Still'!V308</f>
        <v>0</v>
      </c>
      <c r="S310" s="131">
        <f>'Anchor-Still'!W308</f>
        <v>0</v>
      </c>
      <c r="T310" s="131">
        <f>'Anchor-Still'!X308</f>
        <v>0</v>
      </c>
      <c r="U310" s="131">
        <f>10*LOG10(1/((Summary!$C$75/10^(R310/10)+Summary!$C$76/10^(S310/10)+Summary!$C$77/10^(T310/10))/Summary!$C$78))</f>
        <v>0</v>
      </c>
      <c r="V310" s="131">
        <f>'Anchor-Still'!Y308</f>
        <v>0</v>
      </c>
      <c r="W310" s="131">
        <f>'Anchor-Still'!Z308</f>
        <v>0</v>
      </c>
      <c r="X310" s="132">
        <f t="shared" si="19"/>
        <v>0</v>
      </c>
      <c r="Y310" s="133"/>
      <c r="Z310" s="130">
        <f>'Test-Still'!L308</f>
        <v>0</v>
      </c>
      <c r="AA310" s="131">
        <f>'Test-Still'!M308</f>
        <v>0</v>
      </c>
      <c r="AB310" s="131">
        <f>'Test-Still'!N308</f>
        <v>0</v>
      </c>
      <c r="AC310" s="131">
        <f>'Test-Still'!O308</f>
        <v>0</v>
      </c>
      <c r="AD310" s="131">
        <f>(Summary!$C$58*AA310+Summary!$C$59*AB310+Summary!$C$60*AC310)/Summary!$C$61</f>
        <v>0</v>
      </c>
      <c r="AE310" s="131">
        <f>'Test-Still'!P308</f>
        <v>0</v>
      </c>
      <c r="AF310" s="131">
        <f>'Test-Still'!Q308</f>
        <v>0</v>
      </c>
      <c r="AG310" s="131">
        <f>'Test-Still'!R308</f>
        <v>0</v>
      </c>
      <c r="AH310" s="131">
        <f>'Test-Still'!S308</f>
        <v>0</v>
      </c>
      <c r="AI310" s="131">
        <f>'Test-Still'!T308</f>
        <v>0</v>
      </c>
      <c r="AJ310" s="131">
        <f>'Test-Still'!U308</f>
        <v>0</v>
      </c>
      <c r="AK310" s="131">
        <f>'Test-Still'!V308</f>
        <v>0</v>
      </c>
      <c r="AL310" s="131">
        <f>'Test-Still'!W308</f>
        <v>0</v>
      </c>
      <c r="AM310" s="131">
        <f>'Test-Still'!X308</f>
        <v>0</v>
      </c>
      <c r="AN310" s="131">
        <f>10*LOG10(1/((Summary!$C$75/10^(AK310/10)+Summary!$C$76/10^(AL310/10)+Summary!$C$77/10^(AM310/10))/Summary!$C$78))</f>
        <v>0</v>
      </c>
      <c r="AO310" s="131">
        <f>'Test-Still'!Y308</f>
        <v>0</v>
      </c>
      <c r="AP310" s="131">
        <f>'Test-Still'!Z308</f>
        <v>0</v>
      </c>
      <c r="AQ310" s="132">
        <f t="shared" si="20"/>
        <v>0</v>
      </c>
      <c r="AR310" s="130" t="e">
        <f t="shared" si="21"/>
        <v>#DIV/0!</v>
      </c>
      <c r="AS310" s="131" t="e">
        <f t="shared" si="22"/>
        <v>#DIV/0!</v>
      </c>
      <c r="AT310" s="136"/>
      <c r="AU310" s="136"/>
      <c r="AV310" s="495" t="s">
        <v>121</v>
      </c>
      <c r="AW310" s="478" t="e" cm="1">
        <f t="array" ref="AW310">bdRateExtend($G310:$G313,H310:H313,$Z310:$Z313,AA310:AA313)</f>
        <v>#VALUE!</v>
      </c>
      <c r="AX310" s="479" t="e" cm="1">
        <f t="array" ref="AX310">bdRateExtend($G310:$G315,H310:H315,$Z310:$Z315,AA310:AA315)</f>
        <v>#VALUE!</v>
      </c>
      <c r="AY310" s="479" t="e" cm="1">
        <f t="array" ref="AY310">bdRateExtend($G310:$G315,I310:I315,$Z310:$Z315,AB310:AB315)</f>
        <v>#VALUE!</v>
      </c>
      <c r="AZ310" s="496" t="e" cm="1">
        <f t="array" ref="AZ310">bdRateExtend($G310:$G315,J310:J315,$Z310:$Z315,AC310:AC315)</f>
        <v>#VALUE!</v>
      </c>
      <c r="BA310" s="496" t="e" cm="1">
        <f t="array" ref="BA310">bdRateExtend($G310:$G315,K310:K315,$Z310:$Z315,AD310:AD315)</f>
        <v>#VALUE!</v>
      </c>
      <c r="BB310" s="479" t="e">
        <f>(Summary!$C$89*AX310+Summary!$C$90*AY310+Summary!$C$91*AZ310)/Summary!$C$92</f>
        <v>#VALUE!</v>
      </c>
      <c r="BC310" s="478" t="e" cm="1">
        <f t="array" ref="BC310">bdRateExtend($G310:$G313,L310:L313,$Z310:$Z313,AE310:AE313)</f>
        <v>#VALUE!</v>
      </c>
      <c r="BD310" s="475" t="e" cm="1">
        <f t="array" ref="BD310">bdRateExtend($G310:$G315,L310:L315,$Z310:$Z315,AE310:AE315)</f>
        <v>#VALUE!</v>
      </c>
      <c r="BE310" s="478" t="e" cm="1">
        <f t="array" ref="BE310">bdRateExtend($G310:$G313,M310:M313,$Z310:$Z313,AF310:AF313)</f>
        <v>#VALUE!</v>
      </c>
      <c r="BF310" s="475" t="e" cm="1">
        <f t="array" ref="BF310">bdRateExtend($G310:$G315,M310:M315,$Z310:$Z315,AF310:AF315)</f>
        <v>#VALUE!</v>
      </c>
      <c r="BG310" s="474" t="e" cm="1">
        <f t="array" ref="BG310">bdRateExtend($G310:$G313,N310:N313,$Z310:$Z313,AG310:AG313,"None", FALSE,1)</f>
        <v>#VALUE!</v>
      </c>
      <c r="BH310" s="475" t="e" cm="1">
        <f t="array" ref="BH310">bdRateExtend($G310:$G315,N310:N315,$Z310:$Z315,AG310:AG315,"None", FALSE,1)</f>
        <v>#VALUE!</v>
      </c>
      <c r="BI310" s="474" t="e" cm="1">
        <f t="array" ref="BI310">bdRateExtend($G310:$G313,O310:O313,$Z310:$Z313,AH310:AH313,"None", FALSE,1)</f>
        <v>#VALUE!</v>
      </c>
      <c r="BJ310" s="475" t="e" cm="1">
        <f t="array" ref="BJ310">bdRateExtend($G310:$G315,O310:O315,$Z310:$Z315,AH310:AH315,"None", FALSE,1)</f>
        <v>#VALUE!</v>
      </c>
      <c r="BK310" s="478" t="e" cm="1">
        <f t="array" ref="BK310">bdRateExtend($G310:$G313,P310:P313,$Z310:$Z313,AI310:AI313)</f>
        <v>#VALUE!</v>
      </c>
      <c r="BL310" s="475" t="e" cm="1">
        <f t="array" ref="BL310">bdRateExtend($G310:$G315,P310:P315,$Z310:$Z315,AI310:AI315)</f>
        <v>#VALUE!</v>
      </c>
      <c r="BM310" s="478" t="e" cm="1">
        <f t="array" ref="BM310">bdRateExtend($G310:$G313,Q310:Q313,$Z310:$Z313,AJ310:AJ313)</f>
        <v>#VALUE!</v>
      </c>
      <c r="BN310" s="475" t="e" cm="1">
        <f t="array" ref="BN310">bdRateExtend($G310:$G315,Q310:Q315,$Z310:$Z315,AJ310:AJ315)</f>
        <v>#VALUE!</v>
      </c>
      <c r="BO310" s="478" t="e" cm="1">
        <f t="array" ref="BO310">bdRateExtend($G310:$G313,R310:R313,$Z310:$Z313,AK310:AK313)</f>
        <v>#VALUE!</v>
      </c>
      <c r="BP310" s="479" t="e" cm="1">
        <f t="array" ref="BP310">bdRateExtend($G310:$G315,R310:R315,$Z310:$Z315,AK310:AK315)</f>
        <v>#VALUE!</v>
      </c>
      <c r="BQ310" s="479" t="e" cm="1">
        <f t="array" ref="BQ310">bdRateExtend($G310:$G315,S310:S315,$Z310:$Z315,AL310:AL315)</f>
        <v>#VALUE!</v>
      </c>
      <c r="BR310" s="479" t="e" cm="1">
        <f t="array" ref="BR310">bdRateExtend($G310:$G315,T310:T315,$Z310:$Z315,AM310:AM315)</f>
        <v>#VALUE!</v>
      </c>
      <c r="BS310" s="479" t="e" cm="1">
        <f t="array" ref="BS310">bdRateExtend($G310:$G315,U310:U315,$Z310:$Z315,AN310:AN315)</f>
        <v>#VALUE!</v>
      </c>
      <c r="BT310" s="576" t="e">
        <f>(Summary!$C$103*BP310+Summary!$C$104*BQ310+Summary!$C$105*BR310)/Summary!$C$106</f>
        <v>#VALUE!</v>
      </c>
      <c r="BU310" s="462" cm="1">
        <f t="array" ref="BU310">testVMAFRange($G310:$G313,N310:N313,$Z310:$Z313,AG310:AG313)</f>
        <v>0</v>
      </c>
      <c r="BV310" s="464" cm="1">
        <f t="array" ref="BV310">testVMAFRange($G310:$G315,N310:N315,$Z310:$Z315,AG310:AG315)</f>
        <v>0</v>
      </c>
      <c r="BW310" s="462" cm="1">
        <f t="array" ref="BW310">testVMAFRange($G310:$G313,O310:O313,$Z310:$Z313,AH310:AH313)</f>
        <v>0</v>
      </c>
      <c r="BX310" s="464" cm="1">
        <f t="array" ref="BX310">testVMAFRange($G310:$G315,O310:O315,$Z310:$Z315,AH310:AH315)</f>
        <v>0</v>
      </c>
    </row>
    <row r="311" spans="1:76" ht="17" customHeight="1" x14ac:dyDescent="0.35">
      <c r="A311" s="516"/>
      <c r="B311" s="483"/>
      <c r="C311" s="520"/>
      <c r="D311" s="490"/>
      <c r="E311" s="493"/>
      <c r="F311" s="138">
        <v>23</v>
      </c>
      <c r="G311" s="139">
        <f>'Anchor-Still'!L309</f>
        <v>0</v>
      </c>
      <c r="H311" s="140">
        <f>'Anchor-Still'!M309</f>
        <v>0</v>
      </c>
      <c r="I311" s="140">
        <f>'Anchor-Still'!N309</f>
        <v>0</v>
      </c>
      <c r="J311" s="140">
        <f>'Anchor-Still'!O309</f>
        <v>0</v>
      </c>
      <c r="K311" s="140">
        <f>(Summary!$C$58*H311+Summary!$C$59*I311+Summary!$C$60*J311)/Summary!$C$61</f>
        <v>0</v>
      </c>
      <c r="L311" s="140">
        <f>'Anchor-Still'!P309</f>
        <v>0</v>
      </c>
      <c r="M311" s="140">
        <f>'Anchor-Still'!Q309</f>
        <v>0</v>
      </c>
      <c r="N311" s="140">
        <f>'Anchor-Still'!R309</f>
        <v>0</v>
      </c>
      <c r="O311" s="140">
        <f>'Anchor-Still'!S309</f>
        <v>0</v>
      </c>
      <c r="P311" s="140">
        <f>'Anchor-Still'!T309</f>
        <v>0</v>
      </c>
      <c r="Q311" s="140">
        <f>'Anchor-Still'!U309</f>
        <v>0</v>
      </c>
      <c r="R311" s="140">
        <f>'Anchor-Still'!V309</f>
        <v>0</v>
      </c>
      <c r="S311" s="140">
        <f>'Anchor-Still'!W309</f>
        <v>0</v>
      </c>
      <c r="T311" s="140">
        <f>'Anchor-Still'!X309</f>
        <v>0</v>
      </c>
      <c r="U311" s="140">
        <f>10*LOG10(1/((Summary!$C$75/10^(R311/10)+Summary!$C$76/10^(S311/10)+Summary!$C$77/10^(T311/10))/Summary!$C$78))</f>
        <v>0</v>
      </c>
      <c r="V311" s="140">
        <f>'Anchor-Still'!Y309</f>
        <v>0</v>
      </c>
      <c r="W311" s="140">
        <f>'Anchor-Still'!Z309</f>
        <v>0</v>
      </c>
      <c r="X311" s="141">
        <f t="shared" si="19"/>
        <v>0</v>
      </c>
      <c r="Y311" s="133"/>
      <c r="Z311" s="139">
        <f>'Test-Still'!L309</f>
        <v>0</v>
      </c>
      <c r="AA311" s="140">
        <f>'Test-Still'!M309</f>
        <v>0</v>
      </c>
      <c r="AB311" s="140">
        <f>'Test-Still'!N309</f>
        <v>0</v>
      </c>
      <c r="AC311" s="140">
        <f>'Test-Still'!O309</f>
        <v>0</v>
      </c>
      <c r="AD311" s="140">
        <f>(Summary!$C$58*AA311+Summary!$C$59*AB311+Summary!$C$60*AC311)/Summary!$C$61</f>
        <v>0</v>
      </c>
      <c r="AE311" s="140">
        <f>'Test-Still'!P309</f>
        <v>0</v>
      </c>
      <c r="AF311" s="140">
        <f>'Test-Still'!Q309</f>
        <v>0</v>
      </c>
      <c r="AG311" s="140">
        <f>'Test-Still'!R309</f>
        <v>0</v>
      </c>
      <c r="AH311" s="140">
        <f>'Test-Still'!S309</f>
        <v>0</v>
      </c>
      <c r="AI311" s="140">
        <f>'Test-Still'!T309</f>
        <v>0</v>
      </c>
      <c r="AJ311" s="140">
        <f>'Test-Still'!U309</f>
        <v>0</v>
      </c>
      <c r="AK311" s="140">
        <f>'Test-Still'!V309</f>
        <v>0</v>
      </c>
      <c r="AL311" s="140">
        <f>'Test-Still'!W309</f>
        <v>0</v>
      </c>
      <c r="AM311" s="140">
        <f>'Test-Still'!X309</f>
        <v>0</v>
      </c>
      <c r="AN311" s="140">
        <f>10*LOG10(1/((Summary!$C$75/10^(AK311/10)+Summary!$C$76/10^(AL311/10)+Summary!$C$77/10^(AM311/10))/Summary!$C$78))</f>
        <v>0</v>
      </c>
      <c r="AO311" s="140">
        <f>'Test-Still'!Y309</f>
        <v>0</v>
      </c>
      <c r="AP311" s="140">
        <f>'Test-Still'!Z309</f>
        <v>0</v>
      </c>
      <c r="AQ311" s="141">
        <f t="shared" si="20"/>
        <v>0</v>
      </c>
      <c r="AR311" s="139" t="e">
        <f t="shared" si="21"/>
        <v>#DIV/0!</v>
      </c>
      <c r="AS311" s="140" t="e">
        <f t="shared" si="22"/>
        <v>#DIV/0!</v>
      </c>
      <c r="AT311" s="136"/>
      <c r="AU311" s="136"/>
      <c r="AV311" s="467"/>
      <c r="AW311" s="468"/>
      <c r="AX311" s="480"/>
      <c r="AY311" s="480"/>
      <c r="AZ311" s="497"/>
      <c r="BA311" s="497"/>
      <c r="BB311" s="480"/>
      <c r="BC311" s="468"/>
      <c r="BD311" s="476"/>
      <c r="BE311" s="468"/>
      <c r="BF311" s="476"/>
      <c r="BG311" s="469"/>
      <c r="BH311" s="476"/>
      <c r="BI311" s="469"/>
      <c r="BJ311" s="476"/>
      <c r="BK311" s="468"/>
      <c r="BL311" s="476"/>
      <c r="BM311" s="468"/>
      <c r="BN311" s="476"/>
      <c r="BO311" s="468"/>
      <c r="BP311" s="480"/>
      <c r="BQ311" s="480"/>
      <c r="BR311" s="480"/>
      <c r="BS311" s="480"/>
      <c r="BT311" s="476"/>
      <c r="BU311" s="463"/>
      <c r="BV311" s="465"/>
      <c r="BW311" s="463"/>
      <c r="BX311" s="465"/>
    </row>
    <row r="312" spans="1:76" ht="17" customHeight="1" x14ac:dyDescent="0.35">
      <c r="A312" s="516"/>
      <c r="B312" s="483"/>
      <c r="C312" s="520"/>
      <c r="D312" s="490"/>
      <c r="E312" s="493"/>
      <c r="F312" s="138">
        <v>31</v>
      </c>
      <c r="G312" s="139">
        <f>'Anchor-Still'!L310</f>
        <v>0</v>
      </c>
      <c r="H312" s="140">
        <f>'Anchor-Still'!M310</f>
        <v>0</v>
      </c>
      <c r="I312" s="140">
        <f>'Anchor-Still'!N310</f>
        <v>0</v>
      </c>
      <c r="J312" s="140">
        <f>'Anchor-Still'!O310</f>
        <v>0</v>
      </c>
      <c r="K312" s="140">
        <f>(Summary!$C$58*H312+Summary!$C$59*I312+Summary!$C$60*J312)/Summary!$C$61</f>
        <v>0</v>
      </c>
      <c r="L312" s="140">
        <f>'Anchor-Still'!P310</f>
        <v>0</v>
      </c>
      <c r="M312" s="140">
        <f>'Anchor-Still'!Q310</f>
        <v>0</v>
      </c>
      <c r="N312" s="140">
        <f>'Anchor-Still'!R310</f>
        <v>0</v>
      </c>
      <c r="O312" s="140">
        <f>'Anchor-Still'!S310</f>
        <v>0</v>
      </c>
      <c r="P312" s="140">
        <f>'Anchor-Still'!T310</f>
        <v>0</v>
      </c>
      <c r="Q312" s="140">
        <f>'Anchor-Still'!U310</f>
        <v>0</v>
      </c>
      <c r="R312" s="140">
        <f>'Anchor-Still'!V310</f>
        <v>0</v>
      </c>
      <c r="S312" s="140">
        <f>'Anchor-Still'!W310</f>
        <v>0</v>
      </c>
      <c r="T312" s="140">
        <f>'Anchor-Still'!X310</f>
        <v>0</v>
      </c>
      <c r="U312" s="140">
        <f>10*LOG10(1/((Summary!$C$75/10^(R312/10)+Summary!$C$76/10^(S312/10)+Summary!$C$77/10^(T312/10))/Summary!$C$78))</f>
        <v>0</v>
      </c>
      <c r="V312" s="140">
        <f>'Anchor-Still'!Y310</f>
        <v>0</v>
      </c>
      <c r="W312" s="140">
        <f>'Anchor-Still'!Z310</f>
        <v>0</v>
      </c>
      <c r="X312" s="141">
        <f t="shared" si="19"/>
        <v>0</v>
      </c>
      <c r="Y312" s="133"/>
      <c r="Z312" s="139">
        <f>'Test-Still'!L310</f>
        <v>0</v>
      </c>
      <c r="AA312" s="140">
        <f>'Test-Still'!M310</f>
        <v>0</v>
      </c>
      <c r="AB312" s="140">
        <f>'Test-Still'!N310</f>
        <v>0</v>
      </c>
      <c r="AC312" s="140">
        <f>'Test-Still'!O310</f>
        <v>0</v>
      </c>
      <c r="AD312" s="140">
        <f>(Summary!$C$58*AA312+Summary!$C$59*AB312+Summary!$C$60*AC312)/Summary!$C$61</f>
        <v>0</v>
      </c>
      <c r="AE312" s="140">
        <f>'Test-Still'!P310</f>
        <v>0</v>
      </c>
      <c r="AF312" s="140">
        <f>'Test-Still'!Q310</f>
        <v>0</v>
      </c>
      <c r="AG312" s="140">
        <f>'Test-Still'!R310</f>
        <v>0</v>
      </c>
      <c r="AH312" s="140">
        <f>'Test-Still'!S310</f>
        <v>0</v>
      </c>
      <c r="AI312" s="140">
        <f>'Test-Still'!T310</f>
        <v>0</v>
      </c>
      <c r="AJ312" s="140">
        <f>'Test-Still'!U310</f>
        <v>0</v>
      </c>
      <c r="AK312" s="140">
        <f>'Test-Still'!V310</f>
        <v>0</v>
      </c>
      <c r="AL312" s="140">
        <f>'Test-Still'!W310</f>
        <v>0</v>
      </c>
      <c r="AM312" s="140">
        <f>'Test-Still'!X310</f>
        <v>0</v>
      </c>
      <c r="AN312" s="140">
        <f>10*LOG10(1/((Summary!$C$75/10^(AK312/10)+Summary!$C$76/10^(AL312/10)+Summary!$C$77/10^(AM312/10))/Summary!$C$78))</f>
        <v>0</v>
      </c>
      <c r="AO312" s="140">
        <f>'Test-Still'!Y310</f>
        <v>0</v>
      </c>
      <c r="AP312" s="140">
        <f>'Test-Still'!Z310</f>
        <v>0</v>
      </c>
      <c r="AQ312" s="141">
        <f t="shared" si="20"/>
        <v>0</v>
      </c>
      <c r="AR312" s="139" t="e">
        <f t="shared" si="21"/>
        <v>#DIV/0!</v>
      </c>
      <c r="AS312" s="140" t="e">
        <f t="shared" si="22"/>
        <v>#DIV/0!</v>
      </c>
      <c r="AT312" s="136"/>
      <c r="AU312" s="136"/>
      <c r="AV312" s="467" t="s">
        <v>122</v>
      </c>
      <c r="AW312" s="468" t="e" cm="1">
        <f t="array" ref="AW312">bdRateExtend($G311:$G314,H311:H314,$Z311:$Z314,AA311:AA314)</f>
        <v>#VALUE!</v>
      </c>
      <c r="AX312" s="480"/>
      <c r="AY312" s="480"/>
      <c r="AZ312" s="497"/>
      <c r="BA312" s="497"/>
      <c r="BB312" s="480"/>
      <c r="BC312" s="468" t="e" cm="1">
        <f t="array" ref="BC312">bdRateExtend($G311:$G314,L311:L314,$Z311:$Z314,AE311:AE314)</f>
        <v>#VALUE!</v>
      </c>
      <c r="BD312" s="476"/>
      <c r="BE312" s="468" t="e" cm="1">
        <f t="array" ref="BE312">bdRateExtend($G311:$G314,M311:M314,$Z311:$Z314,AF311:AF314)</f>
        <v>#VALUE!</v>
      </c>
      <c r="BF312" s="476"/>
      <c r="BG312" s="469" t="e" cm="1">
        <f t="array" ref="BG312">bdRateExtend($G311:$G314,N311:N314,$Z311:$Z314,AG311:AG314,"None", FALSE,1)</f>
        <v>#VALUE!</v>
      </c>
      <c r="BH312" s="476"/>
      <c r="BI312" s="469" t="e" cm="1">
        <f t="array" ref="BI312">bdRateExtend($G311:$G314,O311:O314,$Z311:$Z314,AH311:AH314,"None", FALSE,1)</f>
        <v>#VALUE!</v>
      </c>
      <c r="BJ312" s="476"/>
      <c r="BK312" s="468" t="e" cm="1">
        <f t="array" ref="BK312">bdRateExtend($G311:$G314,P311:P314,$Z311:$Z314,AI311:AI314)</f>
        <v>#VALUE!</v>
      </c>
      <c r="BL312" s="476"/>
      <c r="BM312" s="468" t="e" cm="1">
        <f t="array" ref="BM312">bdRateExtend($G311:$G314,Q311:Q314,$Z311:$Z314,AJ311:AJ314)</f>
        <v>#VALUE!</v>
      </c>
      <c r="BN312" s="476"/>
      <c r="BO312" s="468" t="e" cm="1">
        <f t="array" ref="BO312">bdRateExtend($G311:$G314,R311:R314,$Z311:$Z314,AK311:AK314)</f>
        <v>#VALUE!</v>
      </c>
      <c r="BP312" s="480"/>
      <c r="BQ312" s="480"/>
      <c r="BR312" s="480"/>
      <c r="BS312" s="480"/>
      <c r="BT312" s="476"/>
      <c r="BU312" s="463" cm="1">
        <f t="array" ref="BU312">testVMAFRange($G311:$G314,N311:N314,$Z311:$Z314,AG311:AG314)</f>
        <v>0</v>
      </c>
      <c r="BV312" s="465"/>
      <c r="BW312" s="463" cm="1">
        <f t="array" ref="BW312">testVMAFRange($G311:$G314,O311:O314,$Z311:$Z314,AH311:AH314)</f>
        <v>0</v>
      </c>
      <c r="BX312" s="465"/>
    </row>
    <row r="313" spans="1:76" ht="17" customHeight="1" x14ac:dyDescent="0.35">
      <c r="A313" s="516"/>
      <c r="B313" s="483"/>
      <c r="C313" s="520"/>
      <c r="D313" s="490"/>
      <c r="E313" s="493"/>
      <c r="F313" s="138">
        <v>39</v>
      </c>
      <c r="G313" s="139">
        <f>'Anchor-Still'!L311</f>
        <v>0</v>
      </c>
      <c r="H313" s="140">
        <f>'Anchor-Still'!M311</f>
        <v>0</v>
      </c>
      <c r="I313" s="140">
        <f>'Anchor-Still'!N311</f>
        <v>0</v>
      </c>
      <c r="J313" s="140">
        <f>'Anchor-Still'!O311</f>
        <v>0</v>
      </c>
      <c r="K313" s="140">
        <f>(Summary!$C$58*H313+Summary!$C$59*I313+Summary!$C$60*J313)/Summary!$C$61</f>
        <v>0</v>
      </c>
      <c r="L313" s="140">
        <f>'Anchor-Still'!P311</f>
        <v>0</v>
      </c>
      <c r="M313" s="140">
        <f>'Anchor-Still'!Q311</f>
        <v>0</v>
      </c>
      <c r="N313" s="140">
        <f>'Anchor-Still'!R311</f>
        <v>0</v>
      </c>
      <c r="O313" s="140">
        <f>'Anchor-Still'!S311</f>
        <v>0</v>
      </c>
      <c r="P313" s="140">
        <f>'Anchor-Still'!T311</f>
        <v>0</v>
      </c>
      <c r="Q313" s="140">
        <f>'Anchor-Still'!U311</f>
        <v>0</v>
      </c>
      <c r="R313" s="140">
        <f>'Anchor-Still'!V311</f>
        <v>0</v>
      </c>
      <c r="S313" s="140">
        <f>'Anchor-Still'!W311</f>
        <v>0</v>
      </c>
      <c r="T313" s="140">
        <f>'Anchor-Still'!X311</f>
        <v>0</v>
      </c>
      <c r="U313" s="140">
        <f>10*LOG10(1/((Summary!$C$75/10^(R313/10)+Summary!$C$76/10^(S313/10)+Summary!$C$77/10^(T313/10))/Summary!$C$78))</f>
        <v>0</v>
      </c>
      <c r="V313" s="140">
        <f>'Anchor-Still'!Y311</f>
        <v>0</v>
      </c>
      <c r="W313" s="140">
        <f>'Anchor-Still'!Z311</f>
        <v>0</v>
      </c>
      <c r="X313" s="141">
        <f t="shared" si="19"/>
        <v>0</v>
      </c>
      <c r="Y313" s="133"/>
      <c r="Z313" s="139">
        <f>'Test-Still'!L311</f>
        <v>0</v>
      </c>
      <c r="AA313" s="140">
        <f>'Test-Still'!M311</f>
        <v>0</v>
      </c>
      <c r="AB313" s="140">
        <f>'Test-Still'!N311</f>
        <v>0</v>
      </c>
      <c r="AC313" s="140">
        <f>'Test-Still'!O311</f>
        <v>0</v>
      </c>
      <c r="AD313" s="140">
        <f>(Summary!$C$58*AA313+Summary!$C$59*AB313+Summary!$C$60*AC313)/Summary!$C$61</f>
        <v>0</v>
      </c>
      <c r="AE313" s="140">
        <f>'Test-Still'!P311</f>
        <v>0</v>
      </c>
      <c r="AF313" s="140">
        <f>'Test-Still'!Q311</f>
        <v>0</v>
      </c>
      <c r="AG313" s="140">
        <f>'Test-Still'!R311</f>
        <v>0</v>
      </c>
      <c r="AH313" s="140">
        <f>'Test-Still'!S311</f>
        <v>0</v>
      </c>
      <c r="AI313" s="140">
        <f>'Test-Still'!T311</f>
        <v>0</v>
      </c>
      <c r="AJ313" s="140">
        <f>'Test-Still'!U311</f>
        <v>0</v>
      </c>
      <c r="AK313" s="140">
        <f>'Test-Still'!V311</f>
        <v>0</v>
      </c>
      <c r="AL313" s="140">
        <f>'Test-Still'!W311</f>
        <v>0</v>
      </c>
      <c r="AM313" s="140">
        <f>'Test-Still'!X311</f>
        <v>0</v>
      </c>
      <c r="AN313" s="140">
        <f>10*LOG10(1/((Summary!$C$75/10^(AK313/10)+Summary!$C$76/10^(AL313/10)+Summary!$C$77/10^(AM313/10))/Summary!$C$78))</f>
        <v>0</v>
      </c>
      <c r="AO313" s="140">
        <f>'Test-Still'!Y311</f>
        <v>0</v>
      </c>
      <c r="AP313" s="140">
        <f>'Test-Still'!Z311</f>
        <v>0</v>
      </c>
      <c r="AQ313" s="141">
        <f t="shared" si="20"/>
        <v>0</v>
      </c>
      <c r="AR313" s="139" t="e">
        <f t="shared" si="21"/>
        <v>#DIV/0!</v>
      </c>
      <c r="AS313" s="140" t="e">
        <f t="shared" si="22"/>
        <v>#DIV/0!</v>
      </c>
      <c r="AT313" s="136"/>
      <c r="AU313" s="136"/>
      <c r="AV313" s="467"/>
      <c r="AW313" s="468"/>
      <c r="AX313" s="480"/>
      <c r="AY313" s="480"/>
      <c r="AZ313" s="497"/>
      <c r="BA313" s="497"/>
      <c r="BB313" s="480"/>
      <c r="BC313" s="468"/>
      <c r="BD313" s="476"/>
      <c r="BE313" s="468"/>
      <c r="BF313" s="476"/>
      <c r="BG313" s="469"/>
      <c r="BH313" s="476"/>
      <c r="BI313" s="469"/>
      <c r="BJ313" s="476"/>
      <c r="BK313" s="468"/>
      <c r="BL313" s="476"/>
      <c r="BM313" s="468"/>
      <c r="BN313" s="476"/>
      <c r="BO313" s="468"/>
      <c r="BP313" s="480"/>
      <c r="BQ313" s="480"/>
      <c r="BR313" s="480"/>
      <c r="BS313" s="480"/>
      <c r="BT313" s="476"/>
      <c r="BU313" s="463"/>
      <c r="BV313" s="465"/>
      <c r="BW313" s="463"/>
      <c r="BX313" s="465"/>
    </row>
    <row r="314" spans="1:76" ht="17" customHeight="1" x14ac:dyDescent="0.35">
      <c r="A314" s="516"/>
      <c r="B314" s="483"/>
      <c r="C314" s="520"/>
      <c r="D314" s="490"/>
      <c r="E314" s="493"/>
      <c r="F314" s="138">
        <v>47</v>
      </c>
      <c r="G314" s="139">
        <f>'Anchor-Still'!L312</f>
        <v>0</v>
      </c>
      <c r="H314" s="140">
        <f>'Anchor-Still'!M312</f>
        <v>0</v>
      </c>
      <c r="I314" s="140">
        <f>'Anchor-Still'!N312</f>
        <v>0</v>
      </c>
      <c r="J314" s="140">
        <f>'Anchor-Still'!O312</f>
        <v>0</v>
      </c>
      <c r="K314" s="140">
        <f>(Summary!$C$58*H314+Summary!$C$59*I314+Summary!$C$60*J314)/Summary!$C$61</f>
        <v>0</v>
      </c>
      <c r="L314" s="140">
        <f>'Anchor-Still'!P312</f>
        <v>0</v>
      </c>
      <c r="M314" s="140">
        <f>'Anchor-Still'!Q312</f>
        <v>0</v>
      </c>
      <c r="N314" s="140">
        <f>'Anchor-Still'!R312</f>
        <v>0</v>
      </c>
      <c r="O314" s="140">
        <f>'Anchor-Still'!S312</f>
        <v>0</v>
      </c>
      <c r="P314" s="140">
        <f>'Anchor-Still'!T312</f>
        <v>0</v>
      </c>
      <c r="Q314" s="140">
        <f>'Anchor-Still'!U312</f>
        <v>0</v>
      </c>
      <c r="R314" s="140">
        <f>'Anchor-Still'!V312</f>
        <v>0</v>
      </c>
      <c r="S314" s="140">
        <f>'Anchor-Still'!W312</f>
        <v>0</v>
      </c>
      <c r="T314" s="140">
        <f>'Anchor-Still'!X312</f>
        <v>0</v>
      </c>
      <c r="U314" s="140">
        <f>10*LOG10(1/((Summary!$C$75/10^(R314/10)+Summary!$C$76/10^(S314/10)+Summary!$C$77/10^(T314/10))/Summary!$C$78))</f>
        <v>0</v>
      </c>
      <c r="V314" s="140">
        <f>'Anchor-Still'!Y312</f>
        <v>0</v>
      </c>
      <c r="W314" s="140">
        <f>'Anchor-Still'!Z312</f>
        <v>0</v>
      </c>
      <c r="X314" s="141">
        <f t="shared" si="19"/>
        <v>0</v>
      </c>
      <c r="Y314" s="133"/>
      <c r="Z314" s="139">
        <f>'Test-Still'!L312</f>
        <v>0</v>
      </c>
      <c r="AA314" s="140">
        <f>'Test-Still'!M312</f>
        <v>0</v>
      </c>
      <c r="AB314" s="140">
        <f>'Test-Still'!N312</f>
        <v>0</v>
      </c>
      <c r="AC314" s="140">
        <f>'Test-Still'!O312</f>
        <v>0</v>
      </c>
      <c r="AD314" s="140">
        <f>(Summary!$C$58*AA314+Summary!$C$59*AB314+Summary!$C$60*AC314)/Summary!$C$61</f>
        <v>0</v>
      </c>
      <c r="AE314" s="140">
        <f>'Test-Still'!P312</f>
        <v>0</v>
      </c>
      <c r="AF314" s="140">
        <f>'Test-Still'!Q312</f>
        <v>0</v>
      </c>
      <c r="AG314" s="140">
        <f>'Test-Still'!R312</f>
        <v>0</v>
      </c>
      <c r="AH314" s="140">
        <f>'Test-Still'!S312</f>
        <v>0</v>
      </c>
      <c r="AI314" s="140">
        <f>'Test-Still'!T312</f>
        <v>0</v>
      </c>
      <c r="AJ314" s="140">
        <f>'Test-Still'!U312</f>
        <v>0</v>
      </c>
      <c r="AK314" s="140">
        <f>'Test-Still'!V312</f>
        <v>0</v>
      </c>
      <c r="AL314" s="140">
        <f>'Test-Still'!W312</f>
        <v>0</v>
      </c>
      <c r="AM314" s="140">
        <f>'Test-Still'!X312</f>
        <v>0</v>
      </c>
      <c r="AN314" s="140">
        <f>10*LOG10(1/((Summary!$C$75/10^(AK314/10)+Summary!$C$76/10^(AL314/10)+Summary!$C$77/10^(AM314/10))/Summary!$C$78))</f>
        <v>0</v>
      </c>
      <c r="AO314" s="140">
        <f>'Test-Still'!Y312</f>
        <v>0</v>
      </c>
      <c r="AP314" s="140">
        <f>'Test-Still'!Z312</f>
        <v>0</v>
      </c>
      <c r="AQ314" s="141">
        <f t="shared" si="20"/>
        <v>0</v>
      </c>
      <c r="AR314" s="139" t="e">
        <f t="shared" si="21"/>
        <v>#DIV/0!</v>
      </c>
      <c r="AS314" s="140" t="e">
        <f t="shared" si="22"/>
        <v>#DIV/0!</v>
      </c>
      <c r="AT314" s="136"/>
      <c r="AU314" s="136"/>
      <c r="AV314" s="467" t="s">
        <v>123</v>
      </c>
      <c r="AW314" s="468" t="e" cm="1">
        <f t="array" ref="AW314">bdRateExtend($G312:$G315,H312:H315,$Z312:$Z315,AA312:AA315)</f>
        <v>#VALUE!</v>
      </c>
      <c r="AX314" s="480"/>
      <c r="AY314" s="480"/>
      <c r="AZ314" s="497"/>
      <c r="BA314" s="497"/>
      <c r="BB314" s="480"/>
      <c r="BC314" s="468" t="e" cm="1">
        <f t="array" ref="BC314">bdRateExtend($G312:$G315,L312:L315,$Z312:$Z315,AE312:AE315)</f>
        <v>#VALUE!</v>
      </c>
      <c r="BD314" s="476"/>
      <c r="BE314" s="468" t="e" cm="1">
        <f t="array" ref="BE314">bdRateExtend($G312:$G315,M312:M315,$Z312:$Z315,AF312:AF315)</f>
        <v>#VALUE!</v>
      </c>
      <c r="BF314" s="476"/>
      <c r="BG314" s="469" t="e" cm="1">
        <f t="array" ref="BG314">bdRateExtend($G312:$G315,N312:N315,$Z312:$Z315,AG312:AG315,"None", FALSE,1)</f>
        <v>#VALUE!</v>
      </c>
      <c r="BH314" s="476"/>
      <c r="BI314" s="469" t="e" cm="1">
        <f t="array" ref="BI314">bdRateExtend($G312:$G315,O312:O315,$Z312:$Z315,AH312:AH315,"None", FALSE,1)</f>
        <v>#VALUE!</v>
      </c>
      <c r="BJ314" s="476"/>
      <c r="BK314" s="468" t="e" cm="1">
        <f t="array" ref="BK314">bdRateExtend($G312:$G315,P312:P315,$Z312:$Z315,AI312:AI315)</f>
        <v>#VALUE!</v>
      </c>
      <c r="BL314" s="476"/>
      <c r="BM314" s="468" t="e" cm="1">
        <f t="array" ref="BM314">bdRateExtend($G312:$G315,Q312:Q315,$Z312:$Z315,AJ312:AJ315)</f>
        <v>#VALUE!</v>
      </c>
      <c r="BN314" s="476"/>
      <c r="BO314" s="468" t="e" cm="1">
        <f t="array" ref="BO314">bdRateExtend($G312:$G315,R312:R315,$Z312:$Z315,AK312:AK315)</f>
        <v>#VALUE!</v>
      </c>
      <c r="BP314" s="480"/>
      <c r="BQ314" s="480"/>
      <c r="BR314" s="480"/>
      <c r="BS314" s="480"/>
      <c r="BT314" s="476"/>
      <c r="BU314" s="463" cm="1">
        <f t="array" ref="BU314">testVMAFRange($G312:$G315,N312:N315,$Z312:$Z315,AG312:AG315)</f>
        <v>0</v>
      </c>
      <c r="BV314" s="465"/>
      <c r="BW314" s="463" cm="1">
        <f t="array" ref="BW314">testVMAFRange($G312:$G315,O312:O315,$Z312:$Z315,AH312:AH315)</f>
        <v>0</v>
      </c>
      <c r="BX314" s="465"/>
    </row>
    <row r="315" spans="1:76" ht="17" customHeight="1" thickBot="1" x14ac:dyDescent="0.4">
      <c r="A315" s="516"/>
      <c r="B315" s="518"/>
      <c r="C315" s="521"/>
      <c r="D315" s="522"/>
      <c r="E315" s="523"/>
      <c r="F315" s="144">
        <v>55</v>
      </c>
      <c r="G315" s="145">
        <f>'Anchor-Still'!L313</f>
        <v>0</v>
      </c>
      <c r="H315" s="146">
        <f>'Anchor-Still'!M313</f>
        <v>0</v>
      </c>
      <c r="I315" s="146">
        <f>'Anchor-Still'!N313</f>
        <v>0</v>
      </c>
      <c r="J315" s="146">
        <f>'Anchor-Still'!O313</f>
        <v>0</v>
      </c>
      <c r="K315" s="146">
        <f>(Summary!$C$58*H315+Summary!$C$59*I315+Summary!$C$60*J315)/Summary!$C$61</f>
        <v>0</v>
      </c>
      <c r="L315" s="146">
        <f>'Anchor-Still'!P313</f>
        <v>0</v>
      </c>
      <c r="M315" s="146">
        <f>'Anchor-Still'!Q313</f>
        <v>0</v>
      </c>
      <c r="N315" s="146">
        <f>'Anchor-Still'!R313</f>
        <v>0</v>
      </c>
      <c r="O315" s="146">
        <f>'Anchor-Still'!S313</f>
        <v>0</v>
      </c>
      <c r="P315" s="146">
        <f>'Anchor-Still'!T313</f>
        <v>0</v>
      </c>
      <c r="Q315" s="146">
        <f>'Anchor-Still'!U313</f>
        <v>0</v>
      </c>
      <c r="R315" s="146">
        <f>'Anchor-Still'!V313</f>
        <v>0</v>
      </c>
      <c r="S315" s="146">
        <f>'Anchor-Still'!W313</f>
        <v>0</v>
      </c>
      <c r="T315" s="146">
        <f>'Anchor-Still'!X313</f>
        <v>0</v>
      </c>
      <c r="U315" s="146">
        <f>10*LOG10(1/((Summary!$C$75/10^(R315/10)+Summary!$C$76/10^(S315/10)+Summary!$C$77/10^(T315/10))/Summary!$C$78))</f>
        <v>0</v>
      </c>
      <c r="V315" s="146">
        <f>'Anchor-Still'!Y313</f>
        <v>0</v>
      </c>
      <c r="W315" s="146">
        <f>'Anchor-Still'!Z313</f>
        <v>0</v>
      </c>
      <c r="X315" s="147">
        <f t="shared" si="19"/>
        <v>0</v>
      </c>
      <c r="Y315" s="133"/>
      <c r="Z315" s="145">
        <f>'Test-Still'!L313</f>
        <v>0</v>
      </c>
      <c r="AA315" s="146">
        <f>'Test-Still'!M313</f>
        <v>0</v>
      </c>
      <c r="AB315" s="146">
        <f>'Test-Still'!N313</f>
        <v>0</v>
      </c>
      <c r="AC315" s="146">
        <f>'Test-Still'!O313</f>
        <v>0</v>
      </c>
      <c r="AD315" s="146">
        <f>(Summary!$C$58*AA315+Summary!$C$59*AB315+Summary!$C$60*AC315)/Summary!$C$61</f>
        <v>0</v>
      </c>
      <c r="AE315" s="146">
        <f>'Test-Still'!P313</f>
        <v>0</v>
      </c>
      <c r="AF315" s="146">
        <f>'Test-Still'!Q313</f>
        <v>0</v>
      </c>
      <c r="AG315" s="146">
        <f>'Test-Still'!R313</f>
        <v>0</v>
      </c>
      <c r="AH315" s="146">
        <f>'Test-Still'!S313</f>
        <v>0</v>
      </c>
      <c r="AI315" s="146">
        <f>'Test-Still'!T313</f>
        <v>0</v>
      </c>
      <c r="AJ315" s="146">
        <f>'Test-Still'!U313</f>
        <v>0</v>
      </c>
      <c r="AK315" s="146">
        <f>'Test-Still'!V313</f>
        <v>0</v>
      </c>
      <c r="AL315" s="146">
        <f>'Test-Still'!W313</f>
        <v>0</v>
      </c>
      <c r="AM315" s="146">
        <f>'Test-Still'!X313</f>
        <v>0</v>
      </c>
      <c r="AN315" s="146">
        <f>10*LOG10(1/((Summary!$C$75/10^(AK315/10)+Summary!$C$76/10^(AL315/10)+Summary!$C$77/10^(AM315/10))/Summary!$C$78))</f>
        <v>0</v>
      </c>
      <c r="AO315" s="146">
        <f>'Test-Still'!Y313</f>
        <v>0</v>
      </c>
      <c r="AP315" s="146">
        <f>'Test-Still'!Z313</f>
        <v>0</v>
      </c>
      <c r="AQ315" s="147">
        <f t="shared" si="20"/>
        <v>0</v>
      </c>
      <c r="AR315" s="145" t="e">
        <f t="shared" si="21"/>
        <v>#DIV/0!</v>
      </c>
      <c r="AS315" s="146" t="e">
        <f t="shared" si="22"/>
        <v>#DIV/0!</v>
      </c>
      <c r="AT315" s="136"/>
      <c r="AU315" s="136"/>
      <c r="AV315" s="470"/>
      <c r="AW315" s="471"/>
      <c r="AX315" s="481"/>
      <c r="AY315" s="481"/>
      <c r="AZ315" s="498"/>
      <c r="BA315" s="498"/>
      <c r="BB315" s="481"/>
      <c r="BC315" s="471"/>
      <c r="BD315" s="477"/>
      <c r="BE315" s="471"/>
      <c r="BF315" s="477"/>
      <c r="BG315" s="472"/>
      <c r="BH315" s="477"/>
      <c r="BI315" s="472"/>
      <c r="BJ315" s="477"/>
      <c r="BK315" s="471"/>
      <c r="BL315" s="477"/>
      <c r="BM315" s="471"/>
      <c r="BN315" s="477"/>
      <c r="BO315" s="471"/>
      <c r="BP315" s="481"/>
      <c r="BQ315" s="481"/>
      <c r="BR315" s="481"/>
      <c r="BS315" s="481"/>
      <c r="BT315" s="477"/>
      <c r="BU315" s="473"/>
      <c r="BV315" s="466"/>
      <c r="BW315" s="473"/>
      <c r="BX315" s="466"/>
    </row>
    <row r="316" spans="1:76" ht="17" customHeight="1" x14ac:dyDescent="0.35">
      <c r="A316" s="516"/>
      <c r="B316" s="482" t="s">
        <v>250</v>
      </c>
      <c r="C316" s="519" t="s">
        <v>213</v>
      </c>
      <c r="D316" s="489"/>
      <c r="E316" s="492">
        <v>8</v>
      </c>
      <c r="F316" s="129">
        <v>15</v>
      </c>
      <c r="G316" s="130">
        <f>'Anchor-Still'!L314</f>
        <v>0</v>
      </c>
      <c r="H316" s="131">
        <f>'Anchor-Still'!M314</f>
        <v>0</v>
      </c>
      <c r="I316" s="131">
        <f>'Anchor-Still'!N314</f>
        <v>0</v>
      </c>
      <c r="J316" s="131">
        <f>'Anchor-Still'!O314</f>
        <v>0</v>
      </c>
      <c r="K316" s="131">
        <f>(Summary!$C$58*H316+Summary!$C$59*I316+Summary!$C$60*J316)/Summary!$C$61</f>
        <v>0</v>
      </c>
      <c r="L316" s="131">
        <f>'Anchor-Still'!P314</f>
        <v>0</v>
      </c>
      <c r="M316" s="131">
        <f>'Anchor-Still'!Q314</f>
        <v>0</v>
      </c>
      <c r="N316" s="131">
        <f>'Anchor-Still'!R314</f>
        <v>0</v>
      </c>
      <c r="O316" s="131">
        <f>'Anchor-Still'!S314</f>
        <v>0</v>
      </c>
      <c r="P316" s="131">
        <f>'Anchor-Still'!T314</f>
        <v>0</v>
      </c>
      <c r="Q316" s="131">
        <f>'Anchor-Still'!U314</f>
        <v>0</v>
      </c>
      <c r="R316" s="131">
        <f>'Anchor-Still'!V314</f>
        <v>0</v>
      </c>
      <c r="S316" s="131">
        <f>'Anchor-Still'!W314</f>
        <v>0</v>
      </c>
      <c r="T316" s="131">
        <f>'Anchor-Still'!X314</f>
        <v>0</v>
      </c>
      <c r="U316" s="131">
        <f>10*LOG10(1/((Summary!$C$75/10^(R316/10)+Summary!$C$76/10^(S316/10)+Summary!$C$77/10^(T316/10))/Summary!$C$78))</f>
        <v>0</v>
      </c>
      <c r="V316" s="131">
        <f>'Anchor-Still'!Y314</f>
        <v>0</v>
      </c>
      <c r="W316" s="131">
        <f>'Anchor-Still'!Z314</f>
        <v>0</v>
      </c>
      <c r="X316" s="132">
        <f t="shared" si="19"/>
        <v>0</v>
      </c>
      <c r="Y316" s="133"/>
      <c r="Z316" s="130">
        <f>'Test-Still'!L314</f>
        <v>0</v>
      </c>
      <c r="AA316" s="131">
        <f>'Test-Still'!M314</f>
        <v>0</v>
      </c>
      <c r="AB316" s="131">
        <f>'Test-Still'!N314</f>
        <v>0</v>
      </c>
      <c r="AC316" s="131">
        <f>'Test-Still'!O314</f>
        <v>0</v>
      </c>
      <c r="AD316" s="131">
        <f>(Summary!$C$58*AA316+Summary!$C$59*AB316+Summary!$C$60*AC316)/Summary!$C$61</f>
        <v>0</v>
      </c>
      <c r="AE316" s="131">
        <f>'Test-Still'!P314</f>
        <v>0</v>
      </c>
      <c r="AF316" s="131">
        <f>'Test-Still'!Q314</f>
        <v>0</v>
      </c>
      <c r="AG316" s="131">
        <f>'Test-Still'!R314</f>
        <v>0</v>
      </c>
      <c r="AH316" s="131">
        <f>'Test-Still'!S314</f>
        <v>0</v>
      </c>
      <c r="AI316" s="131">
        <f>'Test-Still'!T314</f>
        <v>0</v>
      </c>
      <c r="AJ316" s="131">
        <f>'Test-Still'!U314</f>
        <v>0</v>
      </c>
      <c r="AK316" s="131">
        <f>'Test-Still'!V314</f>
        <v>0</v>
      </c>
      <c r="AL316" s="131">
        <f>'Test-Still'!W314</f>
        <v>0</v>
      </c>
      <c r="AM316" s="131">
        <f>'Test-Still'!X314</f>
        <v>0</v>
      </c>
      <c r="AN316" s="131">
        <f>10*LOG10(1/((Summary!$C$75/10^(AK316/10)+Summary!$C$76/10^(AL316/10)+Summary!$C$77/10^(AM316/10))/Summary!$C$78))</f>
        <v>0</v>
      </c>
      <c r="AO316" s="131">
        <f>'Test-Still'!Y314</f>
        <v>0</v>
      </c>
      <c r="AP316" s="131">
        <f>'Test-Still'!Z314</f>
        <v>0</v>
      </c>
      <c r="AQ316" s="132">
        <f t="shared" si="20"/>
        <v>0</v>
      </c>
      <c r="AR316" s="130" t="e">
        <f t="shared" si="21"/>
        <v>#DIV/0!</v>
      </c>
      <c r="AS316" s="131" t="e">
        <f t="shared" si="22"/>
        <v>#DIV/0!</v>
      </c>
      <c r="AT316" s="136"/>
      <c r="AU316" s="136"/>
      <c r="AV316" s="495" t="s">
        <v>121</v>
      </c>
      <c r="AW316" s="478" t="e" cm="1">
        <f t="array" ref="AW316">bdRateExtend($G316:$G319,H316:H319,$Z316:$Z319,AA316:AA319)</f>
        <v>#VALUE!</v>
      </c>
      <c r="AX316" s="479" t="e" cm="1">
        <f t="array" ref="AX316">bdRateExtend($G316:$G321,H316:H321,$Z316:$Z321,AA316:AA321)</f>
        <v>#VALUE!</v>
      </c>
      <c r="AY316" s="479" t="e" cm="1">
        <f t="array" ref="AY316">bdRateExtend($G316:$G321,I316:I321,$Z316:$Z321,AB316:AB321)</f>
        <v>#VALUE!</v>
      </c>
      <c r="AZ316" s="496" t="e" cm="1">
        <f t="array" ref="AZ316">bdRateExtend($G316:$G321,J316:J321,$Z316:$Z321,AC316:AC321)</f>
        <v>#VALUE!</v>
      </c>
      <c r="BA316" s="496" t="e" cm="1">
        <f t="array" ref="BA316">bdRateExtend($G316:$G321,K316:K321,$Z316:$Z321,AD316:AD321)</f>
        <v>#VALUE!</v>
      </c>
      <c r="BB316" s="479" t="e">
        <f>(Summary!$C$89*AX316+Summary!$C$90*AY316+Summary!$C$91*AZ316)/Summary!$C$92</f>
        <v>#VALUE!</v>
      </c>
      <c r="BC316" s="478" t="e" cm="1">
        <f t="array" ref="BC316">bdRateExtend($G316:$G319,L316:L319,$Z316:$Z319,AE316:AE319)</f>
        <v>#VALUE!</v>
      </c>
      <c r="BD316" s="475" t="e" cm="1">
        <f t="array" ref="BD316">bdRateExtend($G316:$G321,L316:L321,$Z316:$Z321,AE316:AE321)</f>
        <v>#VALUE!</v>
      </c>
      <c r="BE316" s="478" t="e" cm="1">
        <f t="array" ref="BE316">bdRateExtend($G316:$G319,M316:M319,$Z316:$Z319,AF316:AF319)</f>
        <v>#VALUE!</v>
      </c>
      <c r="BF316" s="475" t="e" cm="1">
        <f t="array" ref="BF316">bdRateExtend($G316:$G321,M316:M321,$Z316:$Z321,AF316:AF321)</f>
        <v>#VALUE!</v>
      </c>
      <c r="BG316" s="474" t="e" cm="1">
        <f t="array" ref="BG316">bdRateExtend($G316:$G319,N316:N319,$Z316:$Z319,AG316:AG319,"None", FALSE,1)</f>
        <v>#VALUE!</v>
      </c>
      <c r="BH316" s="475" t="e" cm="1">
        <f t="array" ref="BH316">bdRateExtend($G316:$G321,N316:N321,$Z316:$Z321,AG316:AG321,"None", FALSE,1)</f>
        <v>#VALUE!</v>
      </c>
      <c r="BI316" s="474" t="e" cm="1">
        <f t="array" ref="BI316">bdRateExtend($G316:$G319,O316:O319,$Z316:$Z319,AH316:AH319,"None", FALSE,1)</f>
        <v>#VALUE!</v>
      </c>
      <c r="BJ316" s="475" t="e" cm="1">
        <f t="array" ref="BJ316">bdRateExtend($G316:$G321,O316:O321,$Z316:$Z321,AH316:AH321,"None", FALSE,1)</f>
        <v>#VALUE!</v>
      </c>
      <c r="BK316" s="478" t="e" cm="1">
        <f t="array" ref="BK316">bdRateExtend($G316:$G319,P316:P319,$Z316:$Z319,AI316:AI319)</f>
        <v>#VALUE!</v>
      </c>
      <c r="BL316" s="475" t="e" cm="1">
        <f t="array" ref="BL316">bdRateExtend($G316:$G321,P316:P321,$Z316:$Z321,AI316:AI321)</f>
        <v>#VALUE!</v>
      </c>
      <c r="BM316" s="478" t="e" cm="1">
        <f t="array" ref="BM316">bdRateExtend($G316:$G319,Q316:Q319,$Z316:$Z319,AJ316:AJ319)</f>
        <v>#VALUE!</v>
      </c>
      <c r="BN316" s="475" t="e" cm="1">
        <f t="array" ref="BN316">bdRateExtend($G316:$G321,Q316:Q321,$Z316:$Z321,AJ316:AJ321)</f>
        <v>#VALUE!</v>
      </c>
      <c r="BO316" s="478" t="e" cm="1">
        <f t="array" ref="BO316">bdRateExtend($G316:$G319,R316:R319,$Z316:$Z319,AK316:AK319)</f>
        <v>#VALUE!</v>
      </c>
      <c r="BP316" s="479" t="e" cm="1">
        <f t="array" ref="BP316">bdRateExtend($G316:$G321,R316:R321,$Z316:$Z321,AK316:AK321)</f>
        <v>#VALUE!</v>
      </c>
      <c r="BQ316" s="479" t="e" cm="1">
        <f t="array" ref="BQ316">bdRateExtend($G316:$G321,S316:S321,$Z316:$Z321,AL316:AL321)</f>
        <v>#VALUE!</v>
      </c>
      <c r="BR316" s="479" t="e" cm="1">
        <f t="array" ref="BR316">bdRateExtend($G316:$G321,T316:T321,$Z316:$Z321,AM316:AM321)</f>
        <v>#VALUE!</v>
      </c>
      <c r="BS316" s="479" t="e" cm="1">
        <f t="array" ref="BS316">bdRateExtend($G316:$G321,U316:U321,$Z316:$Z321,AN316:AN321)</f>
        <v>#VALUE!</v>
      </c>
      <c r="BT316" s="576" t="e">
        <f>(Summary!$C$103*BP316+Summary!$C$104*BQ316+Summary!$C$105*BR316)/Summary!$C$106</f>
        <v>#VALUE!</v>
      </c>
      <c r="BU316" s="462" cm="1">
        <f t="array" ref="BU316">testVMAFRange($G316:$G319,N316:N319,$Z316:$Z319,AG316:AG319)</f>
        <v>0</v>
      </c>
      <c r="BV316" s="464" cm="1">
        <f t="array" ref="BV316">testVMAFRange($G316:$G321,N316:N321,$Z316:$Z321,AG316:AG321)</f>
        <v>0</v>
      </c>
      <c r="BW316" s="462" cm="1">
        <f t="array" ref="BW316">testVMAFRange($G316:$G319,O316:O319,$Z316:$Z319,AH316:AH319)</f>
        <v>0</v>
      </c>
      <c r="BX316" s="464" cm="1">
        <f t="array" ref="BX316">testVMAFRange($G316:$G321,O316:O321,$Z316:$Z321,AH316:AH321)</f>
        <v>0</v>
      </c>
    </row>
    <row r="317" spans="1:76" ht="17" customHeight="1" x14ac:dyDescent="0.35">
      <c r="A317" s="516"/>
      <c r="B317" s="483"/>
      <c r="C317" s="520"/>
      <c r="D317" s="490"/>
      <c r="E317" s="493"/>
      <c r="F317" s="138">
        <v>23</v>
      </c>
      <c r="G317" s="139">
        <f>'Anchor-Still'!L315</f>
        <v>0</v>
      </c>
      <c r="H317" s="140">
        <f>'Anchor-Still'!M315</f>
        <v>0</v>
      </c>
      <c r="I317" s="140">
        <f>'Anchor-Still'!N315</f>
        <v>0</v>
      </c>
      <c r="J317" s="140">
        <f>'Anchor-Still'!O315</f>
        <v>0</v>
      </c>
      <c r="K317" s="140">
        <f>(Summary!$C$58*H317+Summary!$C$59*I317+Summary!$C$60*J317)/Summary!$C$61</f>
        <v>0</v>
      </c>
      <c r="L317" s="140">
        <f>'Anchor-Still'!P315</f>
        <v>0</v>
      </c>
      <c r="M317" s="140">
        <f>'Anchor-Still'!Q315</f>
        <v>0</v>
      </c>
      <c r="N317" s="140">
        <f>'Anchor-Still'!R315</f>
        <v>0</v>
      </c>
      <c r="O317" s="140">
        <f>'Anchor-Still'!S315</f>
        <v>0</v>
      </c>
      <c r="P317" s="140">
        <f>'Anchor-Still'!T315</f>
        <v>0</v>
      </c>
      <c r="Q317" s="140">
        <f>'Anchor-Still'!U315</f>
        <v>0</v>
      </c>
      <c r="R317" s="140">
        <f>'Anchor-Still'!V315</f>
        <v>0</v>
      </c>
      <c r="S317" s="140">
        <f>'Anchor-Still'!W315</f>
        <v>0</v>
      </c>
      <c r="T317" s="140">
        <f>'Anchor-Still'!X315</f>
        <v>0</v>
      </c>
      <c r="U317" s="140">
        <f>10*LOG10(1/((Summary!$C$75/10^(R317/10)+Summary!$C$76/10^(S317/10)+Summary!$C$77/10^(T317/10))/Summary!$C$78))</f>
        <v>0</v>
      </c>
      <c r="V317" s="140">
        <f>'Anchor-Still'!Y315</f>
        <v>0</v>
      </c>
      <c r="W317" s="140">
        <f>'Anchor-Still'!Z315</f>
        <v>0</v>
      </c>
      <c r="X317" s="141">
        <f t="shared" si="19"/>
        <v>0</v>
      </c>
      <c r="Y317" s="133"/>
      <c r="Z317" s="139">
        <f>'Test-Still'!L315</f>
        <v>0</v>
      </c>
      <c r="AA317" s="140">
        <f>'Test-Still'!M315</f>
        <v>0</v>
      </c>
      <c r="AB317" s="140">
        <f>'Test-Still'!N315</f>
        <v>0</v>
      </c>
      <c r="AC317" s="140">
        <f>'Test-Still'!O315</f>
        <v>0</v>
      </c>
      <c r="AD317" s="140">
        <f>(Summary!$C$58*AA317+Summary!$C$59*AB317+Summary!$C$60*AC317)/Summary!$C$61</f>
        <v>0</v>
      </c>
      <c r="AE317" s="140">
        <f>'Test-Still'!P315</f>
        <v>0</v>
      </c>
      <c r="AF317" s="140">
        <f>'Test-Still'!Q315</f>
        <v>0</v>
      </c>
      <c r="AG317" s="140">
        <f>'Test-Still'!R315</f>
        <v>0</v>
      </c>
      <c r="AH317" s="140">
        <f>'Test-Still'!S315</f>
        <v>0</v>
      </c>
      <c r="AI317" s="140">
        <f>'Test-Still'!T315</f>
        <v>0</v>
      </c>
      <c r="AJ317" s="140">
        <f>'Test-Still'!U315</f>
        <v>0</v>
      </c>
      <c r="AK317" s="140">
        <f>'Test-Still'!V315</f>
        <v>0</v>
      </c>
      <c r="AL317" s="140">
        <f>'Test-Still'!W315</f>
        <v>0</v>
      </c>
      <c r="AM317" s="140">
        <f>'Test-Still'!X315</f>
        <v>0</v>
      </c>
      <c r="AN317" s="140">
        <f>10*LOG10(1/((Summary!$C$75/10^(AK317/10)+Summary!$C$76/10^(AL317/10)+Summary!$C$77/10^(AM317/10))/Summary!$C$78))</f>
        <v>0</v>
      </c>
      <c r="AO317" s="140">
        <f>'Test-Still'!Y315</f>
        <v>0</v>
      </c>
      <c r="AP317" s="140">
        <f>'Test-Still'!Z315</f>
        <v>0</v>
      </c>
      <c r="AQ317" s="141">
        <f t="shared" si="20"/>
        <v>0</v>
      </c>
      <c r="AR317" s="139" t="e">
        <f t="shared" si="21"/>
        <v>#DIV/0!</v>
      </c>
      <c r="AS317" s="140" t="e">
        <f t="shared" si="22"/>
        <v>#DIV/0!</v>
      </c>
      <c r="AT317" s="136"/>
      <c r="AU317" s="136"/>
      <c r="AV317" s="467"/>
      <c r="AW317" s="468"/>
      <c r="AX317" s="480"/>
      <c r="AY317" s="480"/>
      <c r="AZ317" s="497"/>
      <c r="BA317" s="497"/>
      <c r="BB317" s="480"/>
      <c r="BC317" s="468"/>
      <c r="BD317" s="476"/>
      <c r="BE317" s="468"/>
      <c r="BF317" s="476"/>
      <c r="BG317" s="469"/>
      <c r="BH317" s="476"/>
      <c r="BI317" s="469"/>
      <c r="BJ317" s="476"/>
      <c r="BK317" s="468"/>
      <c r="BL317" s="476"/>
      <c r="BM317" s="468"/>
      <c r="BN317" s="476"/>
      <c r="BO317" s="468"/>
      <c r="BP317" s="480"/>
      <c r="BQ317" s="480"/>
      <c r="BR317" s="480"/>
      <c r="BS317" s="480"/>
      <c r="BT317" s="476"/>
      <c r="BU317" s="463"/>
      <c r="BV317" s="465"/>
      <c r="BW317" s="463"/>
      <c r="BX317" s="465"/>
    </row>
    <row r="318" spans="1:76" ht="17" customHeight="1" x14ac:dyDescent="0.35">
      <c r="A318" s="516"/>
      <c r="B318" s="483"/>
      <c r="C318" s="520"/>
      <c r="D318" s="490"/>
      <c r="E318" s="493"/>
      <c r="F318" s="138">
        <v>31</v>
      </c>
      <c r="G318" s="139">
        <f>'Anchor-Still'!L316</f>
        <v>0</v>
      </c>
      <c r="H318" s="140">
        <f>'Anchor-Still'!M316</f>
        <v>0</v>
      </c>
      <c r="I318" s="140">
        <f>'Anchor-Still'!N316</f>
        <v>0</v>
      </c>
      <c r="J318" s="140">
        <f>'Anchor-Still'!O316</f>
        <v>0</v>
      </c>
      <c r="K318" s="140">
        <f>(Summary!$C$58*H318+Summary!$C$59*I318+Summary!$C$60*J318)/Summary!$C$61</f>
        <v>0</v>
      </c>
      <c r="L318" s="140">
        <f>'Anchor-Still'!P316</f>
        <v>0</v>
      </c>
      <c r="M318" s="140">
        <f>'Anchor-Still'!Q316</f>
        <v>0</v>
      </c>
      <c r="N318" s="140">
        <f>'Anchor-Still'!R316</f>
        <v>0</v>
      </c>
      <c r="O318" s="140">
        <f>'Anchor-Still'!S316</f>
        <v>0</v>
      </c>
      <c r="P318" s="140">
        <f>'Anchor-Still'!T316</f>
        <v>0</v>
      </c>
      <c r="Q318" s="140">
        <f>'Anchor-Still'!U316</f>
        <v>0</v>
      </c>
      <c r="R318" s="140">
        <f>'Anchor-Still'!V316</f>
        <v>0</v>
      </c>
      <c r="S318" s="140">
        <f>'Anchor-Still'!W316</f>
        <v>0</v>
      </c>
      <c r="T318" s="140">
        <f>'Anchor-Still'!X316</f>
        <v>0</v>
      </c>
      <c r="U318" s="140">
        <f>10*LOG10(1/((Summary!$C$75/10^(R318/10)+Summary!$C$76/10^(S318/10)+Summary!$C$77/10^(T318/10))/Summary!$C$78))</f>
        <v>0</v>
      </c>
      <c r="V318" s="140">
        <f>'Anchor-Still'!Y316</f>
        <v>0</v>
      </c>
      <c r="W318" s="140">
        <f>'Anchor-Still'!Z316</f>
        <v>0</v>
      </c>
      <c r="X318" s="141">
        <f t="shared" si="19"/>
        <v>0</v>
      </c>
      <c r="Y318" s="133"/>
      <c r="Z318" s="139">
        <f>'Test-Still'!L316</f>
        <v>0</v>
      </c>
      <c r="AA318" s="140">
        <f>'Test-Still'!M316</f>
        <v>0</v>
      </c>
      <c r="AB318" s="140">
        <f>'Test-Still'!N316</f>
        <v>0</v>
      </c>
      <c r="AC318" s="140">
        <f>'Test-Still'!O316</f>
        <v>0</v>
      </c>
      <c r="AD318" s="140">
        <f>(Summary!$C$58*AA318+Summary!$C$59*AB318+Summary!$C$60*AC318)/Summary!$C$61</f>
        <v>0</v>
      </c>
      <c r="AE318" s="140">
        <f>'Test-Still'!P316</f>
        <v>0</v>
      </c>
      <c r="AF318" s="140">
        <f>'Test-Still'!Q316</f>
        <v>0</v>
      </c>
      <c r="AG318" s="140">
        <f>'Test-Still'!R316</f>
        <v>0</v>
      </c>
      <c r="AH318" s="140">
        <f>'Test-Still'!S316</f>
        <v>0</v>
      </c>
      <c r="AI318" s="140">
        <f>'Test-Still'!T316</f>
        <v>0</v>
      </c>
      <c r="AJ318" s="140">
        <f>'Test-Still'!U316</f>
        <v>0</v>
      </c>
      <c r="AK318" s="140">
        <f>'Test-Still'!V316</f>
        <v>0</v>
      </c>
      <c r="AL318" s="140">
        <f>'Test-Still'!W316</f>
        <v>0</v>
      </c>
      <c r="AM318" s="140">
        <f>'Test-Still'!X316</f>
        <v>0</v>
      </c>
      <c r="AN318" s="140">
        <f>10*LOG10(1/((Summary!$C$75/10^(AK318/10)+Summary!$C$76/10^(AL318/10)+Summary!$C$77/10^(AM318/10))/Summary!$C$78))</f>
        <v>0</v>
      </c>
      <c r="AO318" s="140">
        <f>'Test-Still'!Y316</f>
        <v>0</v>
      </c>
      <c r="AP318" s="140">
        <f>'Test-Still'!Z316</f>
        <v>0</v>
      </c>
      <c r="AQ318" s="141">
        <f t="shared" si="20"/>
        <v>0</v>
      </c>
      <c r="AR318" s="139" t="e">
        <f t="shared" si="21"/>
        <v>#DIV/0!</v>
      </c>
      <c r="AS318" s="140" t="e">
        <f t="shared" si="22"/>
        <v>#DIV/0!</v>
      </c>
      <c r="AT318" s="136"/>
      <c r="AU318" s="136"/>
      <c r="AV318" s="467" t="s">
        <v>122</v>
      </c>
      <c r="AW318" s="468" t="e" cm="1">
        <f t="array" ref="AW318">bdRateExtend($G317:$G320,H317:H320,$Z317:$Z320,AA317:AA320)</f>
        <v>#VALUE!</v>
      </c>
      <c r="AX318" s="480"/>
      <c r="AY318" s="480"/>
      <c r="AZ318" s="497"/>
      <c r="BA318" s="497"/>
      <c r="BB318" s="480"/>
      <c r="BC318" s="468" t="e" cm="1">
        <f t="array" ref="BC318">bdRateExtend($G317:$G320,L317:L320,$Z317:$Z320,AE317:AE320)</f>
        <v>#VALUE!</v>
      </c>
      <c r="BD318" s="476"/>
      <c r="BE318" s="468" t="e" cm="1">
        <f t="array" ref="BE318">bdRateExtend($G317:$G320,M317:M320,$Z317:$Z320,AF317:AF320)</f>
        <v>#VALUE!</v>
      </c>
      <c r="BF318" s="476"/>
      <c r="BG318" s="469" t="e" cm="1">
        <f t="array" ref="BG318">bdRateExtend($G317:$G320,N317:N320,$Z317:$Z320,AG317:AG320,"None", FALSE,1)</f>
        <v>#VALUE!</v>
      </c>
      <c r="BH318" s="476"/>
      <c r="BI318" s="469" t="e" cm="1">
        <f t="array" ref="BI318">bdRateExtend($G317:$G320,O317:O320,$Z317:$Z320,AH317:AH320,"None", FALSE,1)</f>
        <v>#VALUE!</v>
      </c>
      <c r="BJ318" s="476"/>
      <c r="BK318" s="468" t="e" cm="1">
        <f t="array" ref="BK318">bdRateExtend($G317:$G320,P317:P320,$Z317:$Z320,AI317:AI320)</f>
        <v>#VALUE!</v>
      </c>
      <c r="BL318" s="476"/>
      <c r="BM318" s="468" t="e" cm="1">
        <f t="array" ref="BM318">bdRateExtend($G317:$G320,Q317:Q320,$Z317:$Z320,AJ317:AJ320)</f>
        <v>#VALUE!</v>
      </c>
      <c r="BN318" s="476"/>
      <c r="BO318" s="468" t="e" cm="1">
        <f t="array" ref="BO318">bdRateExtend($G317:$G320,R317:R320,$Z317:$Z320,AK317:AK320)</f>
        <v>#VALUE!</v>
      </c>
      <c r="BP318" s="480"/>
      <c r="BQ318" s="480"/>
      <c r="BR318" s="480"/>
      <c r="BS318" s="480"/>
      <c r="BT318" s="476"/>
      <c r="BU318" s="463" cm="1">
        <f t="array" ref="BU318">testVMAFRange($G317:$G320,N317:N320,$Z317:$Z320,AG317:AG320)</f>
        <v>0</v>
      </c>
      <c r="BV318" s="465"/>
      <c r="BW318" s="463" cm="1">
        <f t="array" ref="BW318">testVMAFRange($G317:$G320,O317:O320,$Z317:$Z320,AH317:AH320)</f>
        <v>0</v>
      </c>
      <c r="BX318" s="465"/>
    </row>
    <row r="319" spans="1:76" ht="17" customHeight="1" x14ac:dyDescent="0.35">
      <c r="A319" s="516"/>
      <c r="B319" s="483"/>
      <c r="C319" s="520"/>
      <c r="D319" s="490"/>
      <c r="E319" s="493"/>
      <c r="F319" s="138">
        <v>39</v>
      </c>
      <c r="G319" s="139">
        <f>'Anchor-Still'!L317</f>
        <v>0</v>
      </c>
      <c r="H319" s="140">
        <f>'Anchor-Still'!M317</f>
        <v>0</v>
      </c>
      <c r="I319" s="140">
        <f>'Anchor-Still'!N317</f>
        <v>0</v>
      </c>
      <c r="J319" s="140">
        <f>'Anchor-Still'!O317</f>
        <v>0</v>
      </c>
      <c r="K319" s="140">
        <f>(Summary!$C$58*H319+Summary!$C$59*I319+Summary!$C$60*J319)/Summary!$C$61</f>
        <v>0</v>
      </c>
      <c r="L319" s="140">
        <f>'Anchor-Still'!P317</f>
        <v>0</v>
      </c>
      <c r="M319" s="140">
        <f>'Anchor-Still'!Q317</f>
        <v>0</v>
      </c>
      <c r="N319" s="140">
        <f>'Anchor-Still'!R317</f>
        <v>0</v>
      </c>
      <c r="O319" s="140">
        <f>'Anchor-Still'!S317</f>
        <v>0</v>
      </c>
      <c r="P319" s="140">
        <f>'Anchor-Still'!T317</f>
        <v>0</v>
      </c>
      <c r="Q319" s="140">
        <f>'Anchor-Still'!U317</f>
        <v>0</v>
      </c>
      <c r="R319" s="140">
        <f>'Anchor-Still'!V317</f>
        <v>0</v>
      </c>
      <c r="S319" s="140">
        <f>'Anchor-Still'!W317</f>
        <v>0</v>
      </c>
      <c r="T319" s="140">
        <f>'Anchor-Still'!X317</f>
        <v>0</v>
      </c>
      <c r="U319" s="140">
        <f>10*LOG10(1/((Summary!$C$75/10^(R319/10)+Summary!$C$76/10^(S319/10)+Summary!$C$77/10^(T319/10))/Summary!$C$78))</f>
        <v>0</v>
      </c>
      <c r="V319" s="140">
        <f>'Anchor-Still'!Y317</f>
        <v>0</v>
      </c>
      <c r="W319" s="140">
        <f>'Anchor-Still'!Z317</f>
        <v>0</v>
      </c>
      <c r="X319" s="141">
        <f t="shared" si="19"/>
        <v>0</v>
      </c>
      <c r="Y319" s="133"/>
      <c r="Z319" s="139">
        <f>'Test-Still'!L317</f>
        <v>0</v>
      </c>
      <c r="AA319" s="140">
        <f>'Test-Still'!M317</f>
        <v>0</v>
      </c>
      <c r="AB319" s="140">
        <f>'Test-Still'!N317</f>
        <v>0</v>
      </c>
      <c r="AC319" s="140">
        <f>'Test-Still'!O317</f>
        <v>0</v>
      </c>
      <c r="AD319" s="140">
        <f>(Summary!$C$58*AA319+Summary!$C$59*AB319+Summary!$C$60*AC319)/Summary!$C$61</f>
        <v>0</v>
      </c>
      <c r="AE319" s="140">
        <f>'Test-Still'!P317</f>
        <v>0</v>
      </c>
      <c r="AF319" s="140">
        <f>'Test-Still'!Q317</f>
        <v>0</v>
      </c>
      <c r="AG319" s="140">
        <f>'Test-Still'!R317</f>
        <v>0</v>
      </c>
      <c r="AH319" s="140">
        <f>'Test-Still'!S317</f>
        <v>0</v>
      </c>
      <c r="AI319" s="140">
        <f>'Test-Still'!T317</f>
        <v>0</v>
      </c>
      <c r="AJ319" s="140">
        <f>'Test-Still'!U317</f>
        <v>0</v>
      </c>
      <c r="AK319" s="140">
        <f>'Test-Still'!V317</f>
        <v>0</v>
      </c>
      <c r="AL319" s="140">
        <f>'Test-Still'!W317</f>
        <v>0</v>
      </c>
      <c r="AM319" s="140">
        <f>'Test-Still'!X317</f>
        <v>0</v>
      </c>
      <c r="AN319" s="140">
        <f>10*LOG10(1/((Summary!$C$75/10^(AK319/10)+Summary!$C$76/10^(AL319/10)+Summary!$C$77/10^(AM319/10))/Summary!$C$78))</f>
        <v>0</v>
      </c>
      <c r="AO319" s="140">
        <f>'Test-Still'!Y317</f>
        <v>0</v>
      </c>
      <c r="AP319" s="140">
        <f>'Test-Still'!Z317</f>
        <v>0</v>
      </c>
      <c r="AQ319" s="141">
        <f t="shared" si="20"/>
        <v>0</v>
      </c>
      <c r="AR319" s="139" t="e">
        <f t="shared" si="21"/>
        <v>#DIV/0!</v>
      </c>
      <c r="AS319" s="140" t="e">
        <f t="shared" si="22"/>
        <v>#DIV/0!</v>
      </c>
      <c r="AT319" s="136"/>
      <c r="AU319" s="136"/>
      <c r="AV319" s="467"/>
      <c r="AW319" s="468"/>
      <c r="AX319" s="480"/>
      <c r="AY319" s="480"/>
      <c r="AZ319" s="497"/>
      <c r="BA319" s="497"/>
      <c r="BB319" s="480"/>
      <c r="BC319" s="468"/>
      <c r="BD319" s="476"/>
      <c r="BE319" s="468"/>
      <c r="BF319" s="476"/>
      <c r="BG319" s="469"/>
      <c r="BH319" s="476"/>
      <c r="BI319" s="469"/>
      <c r="BJ319" s="476"/>
      <c r="BK319" s="468"/>
      <c r="BL319" s="476"/>
      <c r="BM319" s="468"/>
      <c r="BN319" s="476"/>
      <c r="BO319" s="468"/>
      <c r="BP319" s="480"/>
      <c r="BQ319" s="480"/>
      <c r="BR319" s="480"/>
      <c r="BS319" s="480"/>
      <c r="BT319" s="476"/>
      <c r="BU319" s="463"/>
      <c r="BV319" s="465"/>
      <c r="BW319" s="463"/>
      <c r="BX319" s="465"/>
    </row>
    <row r="320" spans="1:76" ht="17" customHeight="1" x14ac:dyDescent="0.35">
      <c r="A320" s="516"/>
      <c r="B320" s="483"/>
      <c r="C320" s="520"/>
      <c r="D320" s="490"/>
      <c r="E320" s="493"/>
      <c r="F320" s="138">
        <v>47</v>
      </c>
      <c r="G320" s="139">
        <f>'Anchor-Still'!L318</f>
        <v>0</v>
      </c>
      <c r="H320" s="140">
        <f>'Anchor-Still'!M318</f>
        <v>0</v>
      </c>
      <c r="I320" s="140">
        <f>'Anchor-Still'!N318</f>
        <v>0</v>
      </c>
      <c r="J320" s="140">
        <f>'Anchor-Still'!O318</f>
        <v>0</v>
      </c>
      <c r="K320" s="140">
        <f>(Summary!$C$58*H320+Summary!$C$59*I320+Summary!$C$60*J320)/Summary!$C$61</f>
        <v>0</v>
      </c>
      <c r="L320" s="140">
        <f>'Anchor-Still'!P318</f>
        <v>0</v>
      </c>
      <c r="M320" s="140">
        <f>'Anchor-Still'!Q318</f>
        <v>0</v>
      </c>
      <c r="N320" s="140">
        <f>'Anchor-Still'!R318</f>
        <v>0</v>
      </c>
      <c r="O320" s="140">
        <f>'Anchor-Still'!S318</f>
        <v>0</v>
      </c>
      <c r="P320" s="140">
        <f>'Anchor-Still'!T318</f>
        <v>0</v>
      </c>
      <c r="Q320" s="140">
        <f>'Anchor-Still'!U318</f>
        <v>0</v>
      </c>
      <c r="R320" s="140">
        <f>'Anchor-Still'!V318</f>
        <v>0</v>
      </c>
      <c r="S320" s="140">
        <f>'Anchor-Still'!W318</f>
        <v>0</v>
      </c>
      <c r="T320" s="140">
        <f>'Anchor-Still'!X318</f>
        <v>0</v>
      </c>
      <c r="U320" s="140">
        <f>10*LOG10(1/((Summary!$C$75/10^(R320/10)+Summary!$C$76/10^(S320/10)+Summary!$C$77/10^(T320/10))/Summary!$C$78))</f>
        <v>0</v>
      </c>
      <c r="V320" s="140">
        <f>'Anchor-Still'!Y318</f>
        <v>0</v>
      </c>
      <c r="W320" s="140">
        <f>'Anchor-Still'!Z318</f>
        <v>0</v>
      </c>
      <c r="X320" s="141">
        <f t="shared" si="19"/>
        <v>0</v>
      </c>
      <c r="Y320" s="133"/>
      <c r="Z320" s="139">
        <f>'Test-Still'!L318</f>
        <v>0</v>
      </c>
      <c r="AA320" s="140">
        <f>'Test-Still'!M318</f>
        <v>0</v>
      </c>
      <c r="AB320" s="140">
        <f>'Test-Still'!N318</f>
        <v>0</v>
      </c>
      <c r="AC320" s="140">
        <f>'Test-Still'!O318</f>
        <v>0</v>
      </c>
      <c r="AD320" s="140">
        <f>(Summary!$C$58*AA320+Summary!$C$59*AB320+Summary!$C$60*AC320)/Summary!$C$61</f>
        <v>0</v>
      </c>
      <c r="AE320" s="140">
        <f>'Test-Still'!P318</f>
        <v>0</v>
      </c>
      <c r="AF320" s="140">
        <f>'Test-Still'!Q318</f>
        <v>0</v>
      </c>
      <c r="AG320" s="140">
        <f>'Test-Still'!R318</f>
        <v>0</v>
      </c>
      <c r="AH320" s="140">
        <f>'Test-Still'!S318</f>
        <v>0</v>
      </c>
      <c r="AI320" s="140">
        <f>'Test-Still'!T318</f>
        <v>0</v>
      </c>
      <c r="AJ320" s="140">
        <f>'Test-Still'!U318</f>
        <v>0</v>
      </c>
      <c r="AK320" s="140">
        <f>'Test-Still'!V318</f>
        <v>0</v>
      </c>
      <c r="AL320" s="140">
        <f>'Test-Still'!W318</f>
        <v>0</v>
      </c>
      <c r="AM320" s="140">
        <f>'Test-Still'!X318</f>
        <v>0</v>
      </c>
      <c r="AN320" s="140">
        <f>10*LOG10(1/((Summary!$C$75/10^(AK320/10)+Summary!$C$76/10^(AL320/10)+Summary!$C$77/10^(AM320/10))/Summary!$C$78))</f>
        <v>0</v>
      </c>
      <c r="AO320" s="140">
        <f>'Test-Still'!Y318</f>
        <v>0</v>
      </c>
      <c r="AP320" s="140">
        <f>'Test-Still'!Z318</f>
        <v>0</v>
      </c>
      <c r="AQ320" s="141">
        <f t="shared" si="20"/>
        <v>0</v>
      </c>
      <c r="AR320" s="139" t="e">
        <f t="shared" si="21"/>
        <v>#DIV/0!</v>
      </c>
      <c r="AS320" s="140" t="e">
        <f t="shared" si="22"/>
        <v>#DIV/0!</v>
      </c>
      <c r="AT320" s="136"/>
      <c r="AU320" s="136"/>
      <c r="AV320" s="467" t="s">
        <v>123</v>
      </c>
      <c r="AW320" s="468" t="e" cm="1">
        <f t="array" ref="AW320">bdRateExtend($G318:$G321,H318:H321,$Z318:$Z321,AA318:AA321)</f>
        <v>#VALUE!</v>
      </c>
      <c r="AX320" s="480"/>
      <c r="AY320" s="480"/>
      <c r="AZ320" s="497"/>
      <c r="BA320" s="497"/>
      <c r="BB320" s="480"/>
      <c r="BC320" s="468" t="e" cm="1">
        <f t="array" ref="BC320">bdRateExtend($G318:$G321,L318:L321,$Z318:$Z321,AE318:AE321)</f>
        <v>#VALUE!</v>
      </c>
      <c r="BD320" s="476"/>
      <c r="BE320" s="468" t="e" cm="1">
        <f t="array" ref="BE320">bdRateExtend($G318:$G321,M318:M321,$Z318:$Z321,AF318:AF321)</f>
        <v>#VALUE!</v>
      </c>
      <c r="BF320" s="476"/>
      <c r="BG320" s="469" t="e" cm="1">
        <f t="array" ref="BG320">bdRateExtend($G318:$G321,N318:N321,$Z318:$Z321,AG318:AG321,"None", FALSE,1)</f>
        <v>#VALUE!</v>
      </c>
      <c r="BH320" s="476"/>
      <c r="BI320" s="469" t="e" cm="1">
        <f t="array" ref="BI320">bdRateExtend($G318:$G321,O318:O321,$Z318:$Z321,AH318:AH321,"None", FALSE,1)</f>
        <v>#VALUE!</v>
      </c>
      <c r="BJ320" s="476"/>
      <c r="BK320" s="468" t="e" cm="1">
        <f t="array" ref="BK320">bdRateExtend($G318:$G321,P318:P321,$Z318:$Z321,AI318:AI321)</f>
        <v>#VALUE!</v>
      </c>
      <c r="BL320" s="476"/>
      <c r="BM320" s="468" t="e" cm="1">
        <f t="array" ref="BM320">bdRateExtend($G318:$G321,Q318:Q321,$Z318:$Z321,AJ318:AJ321)</f>
        <v>#VALUE!</v>
      </c>
      <c r="BN320" s="476"/>
      <c r="BO320" s="468" t="e" cm="1">
        <f t="array" ref="BO320">bdRateExtend($G318:$G321,R318:R321,$Z318:$Z321,AK318:AK321)</f>
        <v>#VALUE!</v>
      </c>
      <c r="BP320" s="480"/>
      <c r="BQ320" s="480"/>
      <c r="BR320" s="480"/>
      <c r="BS320" s="480"/>
      <c r="BT320" s="476"/>
      <c r="BU320" s="463" cm="1">
        <f t="array" ref="BU320">testVMAFRange($G318:$G321,N318:N321,$Z318:$Z321,AG318:AG321)</f>
        <v>0</v>
      </c>
      <c r="BV320" s="465"/>
      <c r="BW320" s="463" cm="1">
        <f t="array" ref="BW320">testVMAFRange($G318:$G321,O318:O321,$Z318:$Z321,AH318:AH321)</f>
        <v>0</v>
      </c>
      <c r="BX320" s="465"/>
    </row>
    <row r="321" spans="1:76" ht="17" customHeight="1" thickBot="1" x14ac:dyDescent="0.4">
      <c r="A321" s="516"/>
      <c r="B321" s="518"/>
      <c r="C321" s="521"/>
      <c r="D321" s="522"/>
      <c r="E321" s="523"/>
      <c r="F321" s="144">
        <v>55</v>
      </c>
      <c r="G321" s="145">
        <f>'Anchor-Still'!L319</f>
        <v>0</v>
      </c>
      <c r="H321" s="146">
        <f>'Anchor-Still'!M319</f>
        <v>0</v>
      </c>
      <c r="I321" s="146">
        <f>'Anchor-Still'!N319</f>
        <v>0</v>
      </c>
      <c r="J321" s="146">
        <f>'Anchor-Still'!O319</f>
        <v>0</v>
      </c>
      <c r="K321" s="146">
        <f>(Summary!$C$58*H321+Summary!$C$59*I321+Summary!$C$60*J321)/Summary!$C$61</f>
        <v>0</v>
      </c>
      <c r="L321" s="146">
        <f>'Anchor-Still'!P319</f>
        <v>0</v>
      </c>
      <c r="M321" s="146">
        <f>'Anchor-Still'!Q319</f>
        <v>0</v>
      </c>
      <c r="N321" s="146">
        <f>'Anchor-Still'!R319</f>
        <v>0</v>
      </c>
      <c r="O321" s="146">
        <f>'Anchor-Still'!S319</f>
        <v>0</v>
      </c>
      <c r="P321" s="146">
        <f>'Anchor-Still'!T319</f>
        <v>0</v>
      </c>
      <c r="Q321" s="146">
        <f>'Anchor-Still'!U319</f>
        <v>0</v>
      </c>
      <c r="R321" s="146">
        <f>'Anchor-Still'!V319</f>
        <v>0</v>
      </c>
      <c r="S321" s="146">
        <f>'Anchor-Still'!W319</f>
        <v>0</v>
      </c>
      <c r="T321" s="146">
        <f>'Anchor-Still'!X319</f>
        <v>0</v>
      </c>
      <c r="U321" s="146">
        <f>10*LOG10(1/((Summary!$C$75/10^(R321/10)+Summary!$C$76/10^(S321/10)+Summary!$C$77/10^(T321/10))/Summary!$C$78))</f>
        <v>0</v>
      </c>
      <c r="V321" s="146">
        <f>'Anchor-Still'!Y319</f>
        <v>0</v>
      </c>
      <c r="W321" s="146">
        <f>'Anchor-Still'!Z319</f>
        <v>0</v>
      </c>
      <c r="X321" s="147">
        <f t="shared" si="19"/>
        <v>0</v>
      </c>
      <c r="Y321" s="133"/>
      <c r="Z321" s="145">
        <f>'Test-Still'!L319</f>
        <v>0</v>
      </c>
      <c r="AA321" s="146">
        <f>'Test-Still'!M319</f>
        <v>0</v>
      </c>
      <c r="AB321" s="146">
        <f>'Test-Still'!N319</f>
        <v>0</v>
      </c>
      <c r="AC321" s="146">
        <f>'Test-Still'!O319</f>
        <v>0</v>
      </c>
      <c r="AD321" s="146">
        <f>(Summary!$C$58*AA321+Summary!$C$59*AB321+Summary!$C$60*AC321)/Summary!$C$61</f>
        <v>0</v>
      </c>
      <c r="AE321" s="146">
        <f>'Test-Still'!P319</f>
        <v>0</v>
      </c>
      <c r="AF321" s="146">
        <f>'Test-Still'!Q319</f>
        <v>0</v>
      </c>
      <c r="AG321" s="146">
        <f>'Test-Still'!R319</f>
        <v>0</v>
      </c>
      <c r="AH321" s="146">
        <f>'Test-Still'!S319</f>
        <v>0</v>
      </c>
      <c r="AI321" s="146">
        <f>'Test-Still'!T319</f>
        <v>0</v>
      </c>
      <c r="AJ321" s="146">
        <f>'Test-Still'!U319</f>
        <v>0</v>
      </c>
      <c r="AK321" s="146">
        <f>'Test-Still'!V319</f>
        <v>0</v>
      </c>
      <c r="AL321" s="146">
        <f>'Test-Still'!W319</f>
        <v>0</v>
      </c>
      <c r="AM321" s="146">
        <f>'Test-Still'!X319</f>
        <v>0</v>
      </c>
      <c r="AN321" s="146">
        <f>10*LOG10(1/((Summary!$C$75/10^(AK321/10)+Summary!$C$76/10^(AL321/10)+Summary!$C$77/10^(AM321/10))/Summary!$C$78))</f>
        <v>0</v>
      </c>
      <c r="AO321" s="146">
        <f>'Test-Still'!Y319</f>
        <v>0</v>
      </c>
      <c r="AP321" s="146">
        <f>'Test-Still'!Z319</f>
        <v>0</v>
      </c>
      <c r="AQ321" s="147">
        <f t="shared" si="20"/>
        <v>0</v>
      </c>
      <c r="AR321" s="145" t="e">
        <f t="shared" si="21"/>
        <v>#DIV/0!</v>
      </c>
      <c r="AS321" s="146" t="e">
        <f t="shared" si="22"/>
        <v>#DIV/0!</v>
      </c>
      <c r="AT321" s="136"/>
      <c r="AU321" s="136"/>
      <c r="AV321" s="470"/>
      <c r="AW321" s="471"/>
      <c r="AX321" s="481"/>
      <c r="AY321" s="481"/>
      <c r="AZ321" s="498"/>
      <c r="BA321" s="498"/>
      <c r="BB321" s="481"/>
      <c r="BC321" s="471"/>
      <c r="BD321" s="477"/>
      <c r="BE321" s="471"/>
      <c r="BF321" s="477"/>
      <c r="BG321" s="472"/>
      <c r="BH321" s="477"/>
      <c r="BI321" s="472"/>
      <c r="BJ321" s="477"/>
      <c r="BK321" s="471"/>
      <c r="BL321" s="477"/>
      <c r="BM321" s="471"/>
      <c r="BN321" s="477"/>
      <c r="BO321" s="471"/>
      <c r="BP321" s="481"/>
      <c r="BQ321" s="481"/>
      <c r="BR321" s="481"/>
      <c r="BS321" s="481"/>
      <c r="BT321" s="477"/>
      <c r="BU321" s="473"/>
      <c r="BV321" s="466"/>
      <c r="BW321" s="473"/>
      <c r="BX321" s="466"/>
    </row>
    <row r="322" spans="1:76" ht="17" customHeight="1" x14ac:dyDescent="0.35">
      <c r="A322" s="516"/>
      <c r="B322" s="482" t="s">
        <v>251</v>
      </c>
      <c r="C322" s="519" t="s">
        <v>214</v>
      </c>
      <c r="D322" s="489"/>
      <c r="E322" s="492">
        <v>8</v>
      </c>
      <c r="F322" s="129">
        <v>15</v>
      </c>
      <c r="G322" s="130">
        <f>'Anchor-Still'!L320</f>
        <v>0</v>
      </c>
      <c r="H322" s="131">
        <f>'Anchor-Still'!M320</f>
        <v>0</v>
      </c>
      <c r="I322" s="131">
        <f>'Anchor-Still'!N320</f>
        <v>0</v>
      </c>
      <c r="J322" s="131">
        <f>'Anchor-Still'!O320</f>
        <v>0</v>
      </c>
      <c r="K322" s="131">
        <f>(Summary!$C$58*H322+Summary!$C$59*I322+Summary!$C$60*J322)/Summary!$C$61</f>
        <v>0</v>
      </c>
      <c r="L322" s="131">
        <f>'Anchor-Still'!P320</f>
        <v>0</v>
      </c>
      <c r="M322" s="131">
        <f>'Anchor-Still'!Q320</f>
        <v>0</v>
      </c>
      <c r="N322" s="131">
        <f>'Anchor-Still'!R320</f>
        <v>0</v>
      </c>
      <c r="O322" s="131">
        <f>'Anchor-Still'!S320</f>
        <v>0</v>
      </c>
      <c r="P322" s="131">
        <f>'Anchor-Still'!T320</f>
        <v>0</v>
      </c>
      <c r="Q322" s="131">
        <f>'Anchor-Still'!U320</f>
        <v>0</v>
      </c>
      <c r="R322" s="131">
        <f>'Anchor-Still'!V320</f>
        <v>0</v>
      </c>
      <c r="S322" s="131">
        <f>'Anchor-Still'!W320</f>
        <v>0</v>
      </c>
      <c r="T322" s="131">
        <f>'Anchor-Still'!X320</f>
        <v>0</v>
      </c>
      <c r="U322" s="131">
        <f>10*LOG10(1/((Summary!$C$75/10^(R322/10)+Summary!$C$76/10^(S322/10)+Summary!$C$77/10^(T322/10))/Summary!$C$78))</f>
        <v>0</v>
      </c>
      <c r="V322" s="131">
        <f>'Anchor-Still'!Y320</f>
        <v>0</v>
      </c>
      <c r="W322" s="131">
        <f>'Anchor-Still'!Z320</f>
        <v>0</v>
      </c>
      <c r="X322" s="132">
        <f t="shared" si="19"/>
        <v>0</v>
      </c>
      <c r="Y322" s="133"/>
      <c r="Z322" s="130">
        <f>'Test-Still'!L320</f>
        <v>0</v>
      </c>
      <c r="AA322" s="131">
        <f>'Test-Still'!M320</f>
        <v>0</v>
      </c>
      <c r="AB322" s="131">
        <f>'Test-Still'!N320</f>
        <v>0</v>
      </c>
      <c r="AC322" s="131">
        <f>'Test-Still'!O320</f>
        <v>0</v>
      </c>
      <c r="AD322" s="131">
        <f>(Summary!$C$58*AA322+Summary!$C$59*AB322+Summary!$C$60*AC322)/Summary!$C$61</f>
        <v>0</v>
      </c>
      <c r="AE322" s="131">
        <f>'Test-Still'!P320</f>
        <v>0</v>
      </c>
      <c r="AF322" s="131">
        <f>'Test-Still'!Q320</f>
        <v>0</v>
      </c>
      <c r="AG322" s="131">
        <f>'Test-Still'!R320</f>
        <v>0</v>
      </c>
      <c r="AH322" s="131">
        <f>'Test-Still'!S320</f>
        <v>0</v>
      </c>
      <c r="AI322" s="131">
        <f>'Test-Still'!T320</f>
        <v>0</v>
      </c>
      <c r="AJ322" s="131">
        <f>'Test-Still'!U320</f>
        <v>0</v>
      </c>
      <c r="AK322" s="131">
        <f>'Test-Still'!V320</f>
        <v>0</v>
      </c>
      <c r="AL322" s="131">
        <f>'Test-Still'!W320</f>
        <v>0</v>
      </c>
      <c r="AM322" s="131">
        <f>'Test-Still'!X320</f>
        <v>0</v>
      </c>
      <c r="AN322" s="131">
        <f>10*LOG10(1/((Summary!$C$75/10^(AK322/10)+Summary!$C$76/10^(AL322/10)+Summary!$C$77/10^(AM322/10))/Summary!$C$78))</f>
        <v>0</v>
      </c>
      <c r="AO322" s="131">
        <f>'Test-Still'!Y320</f>
        <v>0</v>
      </c>
      <c r="AP322" s="131">
        <f>'Test-Still'!Z320</f>
        <v>0</v>
      </c>
      <c r="AQ322" s="132">
        <f t="shared" si="20"/>
        <v>0</v>
      </c>
      <c r="AR322" s="130" t="e">
        <f t="shared" si="21"/>
        <v>#DIV/0!</v>
      </c>
      <c r="AS322" s="131" t="e">
        <f t="shared" si="22"/>
        <v>#DIV/0!</v>
      </c>
      <c r="AT322" s="136"/>
      <c r="AU322" s="136"/>
      <c r="AV322" s="495" t="s">
        <v>121</v>
      </c>
      <c r="AW322" s="478" t="e" cm="1">
        <f t="array" ref="AW322">bdRateExtend($G322:$G325,H322:H325,$Z322:$Z325,AA322:AA325)</f>
        <v>#VALUE!</v>
      </c>
      <c r="AX322" s="479" t="e" cm="1">
        <f t="array" ref="AX322">bdRateExtend($G322:$G327,H322:H327,$Z322:$Z327,AA322:AA327)</f>
        <v>#VALUE!</v>
      </c>
      <c r="AY322" s="479" t="e" cm="1">
        <f t="array" ref="AY322">bdRateExtend($G322:$G327,I322:I327,$Z322:$Z327,AB322:AB327)</f>
        <v>#VALUE!</v>
      </c>
      <c r="AZ322" s="496" t="e" cm="1">
        <f t="array" ref="AZ322">bdRateExtend($G322:$G327,J322:J327,$Z322:$Z327,AC322:AC327)</f>
        <v>#VALUE!</v>
      </c>
      <c r="BA322" s="496" t="e" cm="1">
        <f t="array" ref="BA322">bdRateExtend($G322:$G327,K322:K327,$Z322:$Z327,AD322:AD327)</f>
        <v>#VALUE!</v>
      </c>
      <c r="BB322" s="479" t="e">
        <f>(Summary!$C$89*AX322+Summary!$C$90*AY322+Summary!$C$91*AZ322)/Summary!$C$92</f>
        <v>#VALUE!</v>
      </c>
      <c r="BC322" s="478" t="e" cm="1">
        <f t="array" ref="BC322">bdRateExtend($G322:$G325,L322:L325,$Z322:$Z325,AE322:AE325)</f>
        <v>#VALUE!</v>
      </c>
      <c r="BD322" s="475" t="e" cm="1">
        <f t="array" ref="BD322">bdRateExtend($G322:$G327,L322:L327,$Z322:$Z327,AE322:AE327)</f>
        <v>#VALUE!</v>
      </c>
      <c r="BE322" s="478" t="e" cm="1">
        <f t="array" ref="BE322">bdRateExtend($G322:$G325,M322:M325,$Z322:$Z325,AF322:AF325)</f>
        <v>#VALUE!</v>
      </c>
      <c r="BF322" s="475" t="e" cm="1">
        <f t="array" ref="BF322">bdRateExtend($G322:$G327,M322:M327,$Z322:$Z327,AF322:AF327)</f>
        <v>#VALUE!</v>
      </c>
      <c r="BG322" s="474" t="e" cm="1">
        <f t="array" ref="BG322">bdRateExtend($G322:$G325,N322:N325,$Z322:$Z325,AG322:AG325,"None", FALSE,1)</f>
        <v>#VALUE!</v>
      </c>
      <c r="BH322" s="475" t="e" cm="1">
        <f t="array" ref="BH322">bdRateExtend($G322:$G327,N322:N327,$Z322:$Z327,AG322:AG327,"None", FALSE,1)</f>
        <v>#VALUE!</v>
      </c>
      <c r="BI322" s="474" t="e" cm="1">
        <f t="array" ref="BI322">bdRateExtend($G322:$G325,O322:O325,$Z322:$Z325,AH322:AH325,"None", FALSE,1)</f>
        <v>#VALUE!</v>
      </c>
      <c r="BJ322" s="475" t="e" cm="1">
        <f t="array" ref="BJ322">bdRateExtend($G322:$G327,O322:O327,$Z322:$Z327,AH322:AH327,"None", FALSE,1)</f>
        <v>#VALUE!</v>
      </c>
      <c r="BK322" s="478" t="e" cm="1">
        <f t="array" ref="BK322">bdRateExtend($G322:$G325,P322:P325,$Z322:$Z325,AI322:AI325)</f>
        <v>#VALUE!</v>
      </c>
      <c r="BL322" s="475" t="e" cm="1">
        <f t="array" ref="BL322">bdRateExtend($G322:$G327,P322:P327,$Z322:$Z327,AI322:AI327)</f>
        <v>#VALUE!</v>
      </c>
      <c r="BM322" s="478" t="e" cm="1">
        <f t="array" ref="BM322">bdRateExtend($G322:$G325,Q322:Q325,$Z322:$Z325,AJ322:AJ325)</f>
        <v>#VALUE!</v>
      </c>
      <c r="BN322" s="475" t="e" cm="1">
        <f t="array" ref="BN322">bdRateExtend($G322:$G327,Q322:Q327,$Z322:$Z327,AJ322:AJ327)</f>
        <v>#VALUE!</v>
      </c>
      <c r="BO322" s="478" t="e" cm="1">
        <f t="array" ref="BO322">bdRateExtend($G322:$G325,R322:R325,$Z322:$Z325,AK322:AK325)</f>
        <v>#VALUE!</v>
      </c>
      <c r="BP322" s="479" t="e" cm="1">
        <f t="array" ref="BP322">bdRateExtend($G322:$G327,R322:R327,$Z322:$Z327,AK322:AK327)</f>
        <v>#VALUE!</v>
      </c>
      <c r="BQ322" s="479" t="e" cm="1">
        <f t="array" ref="BQ322">bdRateExtend($G322:$G327,S322:S327,$Z322:$Z327,AL322:AL327)</f>
        <v>#VALUE!</v>
      </c>
      <c r="BR322" s="479" t="e" cm="1">
        <f t="array" ref="BR322">bdRateExtend($G322:$G327,T322:T327,$Z322:$Z327,AM322:AM327)</f>
        <v>#VALUE!</v>
      </c>
      <c r="BS322" s="479" t="e" cm="1">
        <f t="array" ref="BS322">bdRateExtend($G322:$G327,U322:U327,$Z322:$Z327,AN322:AN327)</f>
        <v>#VALUE!</v>
      </c>
      <c r="BT322" s="576" t="e">
        <f>(Summary!$C$103*BP322+Summary!$C$104*BQ322+Summary!$C$105*BR322)/Summary!$C$106</f>
        <v>#VALUE!</v>
      </c>
      <c r="BU322" s="462" cm="1">
        <f t="array" ref="BU322">testVMAFRange($G322:$G325,N322:N325,$Z322:$Z325,AG322:AG325)</f>
        <v>0</v>
      </c>
      <c r="BV322" s="464" cm="1">
        <f t="array" ref="BV322">testVMAFRange($G322:$G327,N322:N327,$Z322:$Z327,AG322:AG327)</f>
        <v>0</v>
      </c>
      <c r="BW322" s="462" cm="1">
        <f t="array" ref="BW322">testVMAFRange($G322:$G325,O322:O325,$Z322:$Z325,AH322:AH325)</f>
        <v>0</v>
      </c>
      <c r="BX322" s="464" cm="1">
        <f t="array" ref="BX322">testVMAFRange($G322:$G327,O322:O327,$Z322:$Z327,AH322:AH327)</f>
        <v>0</v>
      </c>
    </row>
    <row r="323" spans="1:76" ht="17" customHeight="1" x14ac:dyDescent="0.35">
      <c r="A323" s="516"/>
      <c r="B323" s="483"/>
      <c r="C323" s="520"/>
      <c r="D323" s="490"/>
      <c r="E323" s="493"/>
      <c r="F323" s="138">
        <v>23</v>
      </c>
      <c r="G323" s="139">
        <f>'Anchor-Still'!L321</f>
        <v>0</v>
      </c>
      <c r="H323" s="140">
        <f>'Anchor-Still'!M321</f>
        <v>0</v>
      </c>
      <c r="I323" s="140">
        <f>'Anchor-Still'!N321</f>
        <v>0</v>
      </c>
      <c r="J323" s="140">
        <f>'Anchor-Still'!O321</f>
        <v>0</v>
      </c>
      <c r="K323" s="140">
        <f>(Summary!$C$58*H323+Summary!$C$59*I323+Summary!$C$60*J323)/Summary!$C$61</f>
        <v>0</v>
      </c>
      <c r="L323" s="140">
        <f>'Anchor-Still'!P321</f>
        <v>0</v>
      </c>
      <c r="M323" s="140">
        <f>'Anchor-Still'!Q321</f>
        <v>0</v>
      </c>
      <c r="N323" s="140">
        <f>'Anchor-Still'!R321</f>
        <v>0</v>
      </c>
      <c r="O323" s="140">
        <f>'Anchor-Still'!S321</f>
        <v>0</v>
      </c>
      <c r="P323" s="140">
        <f>'Anchor-Still'!T321</f>
        <v>0</v>
      </c>
      <c r="Q323" s="140">
        <f>'Anchor-Still'!U321</f>
        <v>0</v>
      </c>
      <c r="R323" s="140">
        <f>'Anchor-Still'!V321</f>
        <v>0</v>
      </c>
      <c r="S323" s="140">
        <f>'Anchor-Still'!W321</f>
        <v>0</v>
      </c>
      <c r="T323" s="140">
        <f>'Anchor-Still'!X321</f>
        <v>0</v>
      </c>
      <c r="U323" s="140">
        <f>10*LOG10(1/((Summary!$C$75/10^(R323/10)+Summary!$C$76/10^(S323/10)+Summary!$C$77/10^(T323/10))/Summary!$C$78))</f>
        <v>0</v>
      </c>
      <c r="V323" s="140">
        <f>'Anchor-Still'!Y321</f>
        <v>0</v>
      </c>
      <c r="W323" s="140">
        <f>'Anchor-Still'!Z321</f>
        <v>0</v>
      </c>
      <c r="X323" s="141">
        <f t="shared" si="19"/>
        <v>0</v>
      </c>
      <c r="Y323" s="133"/>
      <c r="Z323" s="139">
        <f>'Test-Still'!L321</f>
        <v>0</v>
      </c>
      <c r="AA323" s="140">
        <f>'Test-Still'!M321</f>
        <v>0</v>
      </c>
      <c r="AB323" s="140">
        <f>'Test-Still'!N321</f>
        <v>0</v>
      </c>
      <c r="AC323" s="140">
        <f>'Test-Still'!O321</f>
        <v>0</v>
      </c>
      <c r="AD323" s="140">
        <f>(Summary!$C$58*AA323+Summary!$C$59*AB323+Summary!$C$60*AC323)/Summary!$C$61</f>
        <v>0</v>
      </c>
      <c r="AE323" s="140">
        <f>'Test-Still'!P321</f>
        <v>0</v>
      </c>
      <c r="AF323" s="140">
        <f>'Test-Still'!Q321</f>
        <v>0</v>
      </c>
      <c r="AG323" s="140">
        <f>'Test-Still'!R321</f>
        <v>0</v>
      </c>
      <c r="AH323" s="140">
        <f>'Test-Still'!S321</f>
        <v>0</v>
      </c>
      <c r="AI323" s="140">
        <f>'Test-Still'!T321</f>
        <v>0</v>
      </c>
      <c r="AJ323" s="140">
        <f>'Test-Still'!U321</f>
        <v>0</v>
      </c>
      <c r="AK323" s="140">
        <f>'Test-Still'!V321</f>
        <v>0</v>
      </c>
      <c r="AL323" s="140">
        <f>'Test-Still'!W321</f>
        <v>0</v>
      </c>
      <c r="AM323" s="140">
        <f>'Test-Still'!X321</f>
        <v>0</v>
      </c>
      <c r="AN323" s="140">
        <f>10*LOG10(1/((Summary!$C$75/10^(AK323/10)+Summary!$C$76/10^(AL323/10)+Summary!$C$77/10^(AM323/10))/Summary!$C$78))</f>
        <v>0</v>
      </c>
      <c r="AO323" s="140">
        <f>'Test-Still'!Y321</f>
        <v>0</v>
      </c>
      <c r="AP323" s="140">
        <f>'Test-Still'!Z321</f>
        <v>0</v>
      </c>
      <c r="AQ323" s="141">
        <f t="shared" si="20"/>
        <v>0</v>
      </c>
      <c r="AR323" s="139" t="e">
        <f t="shared" si="21"/>
        <v>#DIV/0!</v>
      </c>
      <c r="AS323" s="140" t="e">
        <f t="shared" si="22"/>
        <v>#DIV/0!</v>
      </c>
      <c r="AT323" s="136"/>
      <c r="AU323" s="136"/>
      <c r="AV323" s="467"/>
      <c r="AW323" s="468"/>
      <c r="AX323" s="480"/>
      <c r="AY323" s="480"/>
      <c r="AZ323" s="497"/>
      <c r="BA323" s="497"/>
      <c r="BB323" s="480"/>
      <c r="BC323" s="468"/>
      <c r="BD323" s="476"/>
      <c r="BE323" s="468"/>
      <c r="BF323" s="476"/>
      <c r="BG323" s="469"/>
      <c r="BH323" s="476"/>
      <c r="BI323" s="469"/>
      <c r="BJ323" s="476"/>
      <c r="BK323" s="468"/>
      <c r="BL323" s="476"/>
      <c r="BM323" s="468"/>
      <c r="BN323" s="476"/>
      <c r="BO323" s="468"/>
      <c r="BP323" s="480"/>
      <c r="BQ323" s="480"/>
      <c r="BR323" s="480"/>
      <c r="BS323" s="480"/>
      <c r="BT323" s="476"/>
      <c r="BU323" s="463"/>
      <c r="BV323" s="465"/>
      <c r="BW323" s="463"/>
      <c r="BX323" s="465"/>
    </row>
    <row r="324" spans="1:76" ht="17" customHeight="1" x14ac:dyDescent="0.35">
      <c r="A324" s="516"/>
      <c r="B324" s="483"/>
      <c r="C324" s="520"/>
      <c r="D324" s="490"/>
      <c r="E324" s="493"/>
      <c r="F324" s="138">
        <v>31</v>
      </c>
      <c r="G324" s="139">
        <f>'Anchor-Still'!L322</f>
        <v>0</v>
      </c>
      <c r="H324" s="140">
        <f>'Anchor-Still'!M322</f>
        <v>0</v>
      </c>
      <c r="I324" s="140">
        <f>'Anchor-Still'!N322</f>
        <v>0</v>
      </c>
      <c r="J324" s="140">
        <f>'Anchor-Still'!O322</f>
        <v>0</v>
      </c>
      <c r="K324" s="140">
        <f>(Summary!$C$58*H324+Summary!$C$59*I324+Summary!$C$60*J324)/Summary!$C$61</f>
        <v>0</v>
      </c>
      <c r="L324" s="140">
        <f>'Anchor-Still'!P322</f>
        <v>0</v>
      </c>
      <c r="M324" s="140">
        <f>'Anchor-Still'!Q322</f>
        <v>0</v>
      </c>
      <c r="N324" s="140">
        <f>'Anchor-Still'!R322</f>
        <v>0</v>
      </c>
      <c r="O324" s="140">
        <f>'Anchor-Still'!S322</f>
        <v>0</v>
      </c>
      <c r="P324" s="140">
        <f>'Anchor-Still'!T322</f>
        <v>0</v>
      </c>
      <c r="Q324" s="140">
        <f>'Anchor-Still'!U322</f>
        <v>0</v>
      </c>
      <c r="R324" s="140">
        <f>'Anchor-Still'!V322</f>
        <v>0</v>
      </c>
      <c r="S324" s="140">
        <f>'Anchor-Still'!W322</f>
        <v>0</v>
      </c>
      <c r="T324" s="140">
        <f>'Anchor-Still'!X322</f>
        <v>0</v>
      </c>
      <c r="U324" s="140">
        <f>10*LOG10(1/((Summary!$C$75/10^(R324/10)+Summary!$C$76/10^(S324/10)+Summary!$C$77/10^(T324/10))/Summary!$C$78))</f>
        <v>0</v>
      </c>
      <c r="V324" s="140">
        <f>'Anchor-Still'!Y322</f>
        <v>0</v>
      </c>
      <c r="W324" s="140">
        <f>'Anchor-Still'!Z322</f>
        <v>0</v>
      </c>
      <c r="X324" s="141">
        <f t="shared" si="19"/>
        <v>0</v>
      </c>
      <c r="Y324" s="133"/>
      <c r="Z324" s="139">
        <f>'Test-Still'!L322</f>
        <v>0</v>
      </c>
      <c r="AA324" s="140">
        <f>'Test-Still'!M322</f>
        <v>0</v>
      </c>
      <c r="AB324" s="140">
        <f>'Test-Still'!N322</f>
        <v>0</v>
      </c>
      <c r="AC324" s="140">
        <f>'Test-Still'!O322</f>
        <v>0</v>
      </c>
      <c r="AD324" s="140">
        <f>(Summary!$C$58*AA324+Summary!$C$59*AB324+Summary!$C$60*AC324)/Summary!$C$61</f>
        <v>0</v>
      </c>
      <c r="AE324" s="140">
        <f>'Test-Still'!P322</f>
        <v>0</v>
      </c>
      <c r="AF324" s="140">
        <f>'Test-Still'!Q322</f>
        <v>0</v>
      </c>
      <c r="AG324" s="140">
        <f>'Test-Still'!R322</f>
        <v>0</v>
      </c>
      <c r="AH324" s="140">
        <f>'Test-Still'!S322</f>
        <v>0</v>
      </c>
      <c r="AI324" s="140">
        <f>'Test-Still'!T322</f>
        <v>0</v>
      </c>
      <c r="AJ324" s="140">
        <f>'Test-Still'!U322</f>
        <v>0</v>
      </c>
      <c r="AK324" s="140">
        <f>'Test-Still'!V322</f>
        <v>0</v>
      </c>
      <c r="AL324" s="140">
        <f>'Test-Still'!W322</f>
        <v>0</v>
      </c>
      <c r="AM324" s="140">
        <f>'Test-Still'!X322</f>
        <v>0</v>
      </c>
      <c r="AN324" s="140">
        <f>10*LOG10(1/((Summary!$C$75/10^(AK324/10)+Summary!$C$76/10^(AL324/10)+Summary!$C$77/10^(AM324/10))/Summary!$C$78))</f>
        <v>0</v>
      </c>
      <c r="AO324" s="140">
        <f>'Test-Still'!Y322</f>
        <v>0</v>
      </c>
      <c r="AP324" s="140">
        <f>'Test-Still'!Z322</f>
        <v>0</v>
      </c>
      <c r="AQ324" s="141">
        <f t="shared" si="20"/>
        <v>0</v>
      </c>
      <c r="AR324" s="139" t="e">
        <f t="shared" si="21"/>
        <v>#DIV/0!</v>
      </c>
      <c r="AS324" s="140" t="e">
        <f t="shared" si="22"/>
        <v>#DIV/0!</v>
      </c>
      <c r="AT324" s="136"/>
      <c r="AU324" s="136"/>
      <c r="AV324" s="467" t="s">
        <v>122</v>
      </c>
      <c r="AW324" s="468" t="e" cm="1">
        <f t="array" ref="AW324">bdRateExtend($G323:$G326,H323:H326,$Z323:$Z326,AA323:AA326)</f>
        <v>#VALUE!</v>
      </c>
      <c r="AX324" s="480"/>
      <c r="AY324" s="480"/>
      <c r="AZ324" s="497"/>
      <c r="BA324" s="497"/>
      <c r="BB324" s="480"/>
      <c r="BC324" s="468" t="e" cm="1">
        <f t="array" ref="BC324">bdRateExtend($G323:$G326,L323:L326,$Z323:$Z326,AE323:AE326)</f>
        <v>#VALUE!</v>
      </c>
      <c r="BD324" s="476"/>
      <c r="BE324" s="468" t="e" cm="1">
        <f t="array" ref="BE324">bdRateExtend($G323:$G326,M323:M326,$Z323:$Z326,AF323:AF326)</f>
        <v>#VALUE!</v>
      </c>
      <c r="BF324" s="476"/>
      <c r="BG324" s="469" t="e" cm="1">
        <f t="array" ref="BG324">bdRateExtend($G323:$G326,N323:N326,$Z323:$Z326,AG323:AG326,"None", FALSE,1)</f>
        <v>#VALUE!</v>
      </c>
      <c r="BH324" s="476"/>
      <c r="BI324" s="469" t="e" cm="1">
        <f t="array" ref="BI324">bdRateExtend($G323:$G326,O323:O326,$Z323:$Z326,AH323:AH326,"None", FALSE,1)</f>
        <v>#VALUE!</v>
      </c>
      <c r="BJ324" s="476"/>
      <c r="BK324" s="468" t="e" cm="1">
        <f t="array" ref="BK324">bdRateExtend($G323:$G326,P323:P326,$Z323:$Z326,AI323:AI326)</f>
        <v>#VALUE!</v>
      </c>
      <c r="BL324" s="476"/>
      <c r="BM324" s="468" t="e" cm="1">
        <f t="array" ref="BM324">bdRateExtend($G323:$G326,Q323:Q326,$Z323:$Z326,AJ323:AJ326)</f>
        <v>#VALUE!</v>
      </c>
      <c r="BN324" s="476"/>
      <c r="BO324" s="468" t="e" cm="1">
        <f t="array" ref="BO324">bdRateExtend($G323:$G326,R323:R326,$Z323:$Z326,AK323:AK326)</f>
        <v>#VALUE!</v>
      </c>
      <c r="BP324" s="480"/>
      <c r="BQ324" s="480"/>
      <c r="BR324" s="480"/>
      <c r="BS324" s="480"/>
      <c r="BT324" s="476"/>
      <c r="BU324" s="463" cm="1">
        <f t="array" ref="BU324">testVMAFRange($G323:$G326,N323:N326,$Z323:$Z326,AG323:AG326)</f>
        <v>0</v>
      </c>
      <c r="BV324" s="465"/>
      <c r="BW324" s="463" cm="1">
        <f t="array" ref="BW324">testVMAFRange($G323:$G326,O323:O326,$Z323:$Z326,AH323:AH326)</f>
        <v>0</v>
      </c>
      <c r="BX324" s="465"/>
    </row>
    <row r="325" spans="1:76" ht="17" customHeight="1" x14ac:dyDescent="0.35">
      <c r="A325" s="516"/>
      <c r="B325" s="483"/>
      <c r="C325" s="520"/>
      <c r="D325" s="490"/>
      <c r="E325" s="493"/>
      <c r="F325" s="138">
        <v>39</v>
      </c>
      <c r="G325" s="139">
        <f>'Anchor-Still'!L323</f>
        <v>0</v>
      </c>
      <c r="H325" s="140">
        <f>'Anchor-Still'!M323</f>
        <v>0</v>
      </c>
      <c r="I325" s="140">
        <f>'Anchor-Still'!N323</f>
        <v>0</v>
      </c>
      <c r="J325" s="140">
        <f>'Anchor-Still'!O323</f>
        <v>0</v>
      </c>
      <c r="K325" s="140">
        <f>(Summary!$C$58*H325+Summary!$C$59*I325+Summary!$C$60*J325)/Summary!$C$61</f>
        <v>0</v>
      </c>
      <c r="L325" s="140">
        <f>'Anchor-Still'!P323</f>
        <v>0</v>
      </c>
      <c r="M325" s="140">
        <f>'Anchor-Still'!Q323</f>
        <v>0</v>
      </c>
      <c r="N325" s="140">
        <f>'Anchor-Still'!R323</f>
        <v>0</v>
      </c>
      <c r="O325" s="140">
        <f>'Anchor-Still'!S323</f>
        <v>0</v>
      </c>
      <c r="P325" s="140">
        <f>'Anchor-Still'!T323</f>
        <v>0</v>
      </c>
      <c r="Q325" s="140">
        <f>'Anchor-Still'!U323</f>
        <v>0</v>
      </c>
      <c r="R325" s="140">
        <f>'Anchor-Still'!V323</f>
        <v>0</v>
      </c>
      <c r="S325" s="140">
        <f>'Anchor-Still'!W323</f>
        <v>0</v>
      </c>
      <c r="T325" s="140">
        <f>'Anchor-Still'!X323</f>
        <v>0</v>
      </c>
      <c r="U325" s="140">
        <f>10*LOG10(1/((Summary!$C$75/10^(R325/10)+Summary!$C$76/10^(S325/10)+Summary!$C$77/10^(T325/10))/Summary!$C$78))</f>
        <v>0</v>
      </c>
      <c r="V325" s="140">
        <f>'Anchor-Still'!Y323</f>
        <v>0</v>
      </c>
      <c r="W325" s="140">
        <f>'Anchor-Still'!Z323</f>
        <v>0</v>
      </c>
      <c r="X325" s="141">
        <f t="shared" si="19"/>
        <v>0</v>
      </c>
      <c r="Y325" s="133"/>
      <c r="Z325" s="139">
        <f>'Test-Still'!L323</f>
        <v>0</v>
      </c>
      <c r="AA325" s="140">
        <f>'Test-Still'!M323</f>
        <v>0</v>
      </c>
      <c r="AB325" s="140">
        <f>'Test-Still'!N323</f>
        <v>0</v>
      </c>
      <c r="AC325" s="140">
        <f>'Test-Still'!O323</f>
        <v>0</v>
      </c>
      <c r="AD325" s="140">
        <f>(Summary!$C$58*AA325+Summary!$C$59*AB325+Summary!$C$60*AC325)/Summary!$C$61</f>
        <v>0</v>
      </c>
      <c r="AE325" s="140">
        <f>'Test-Still'!P323</f>
        <v>0</v>
      </c>
      <c r="AF325" s="140">
        <f>'Test-Still'!Q323</f>
        <v>0</v>
      </c>
      <c r="AG325" s="140">
        <f>'Test-Still'!R323</f>
        <v>0</v>
      </c>
      <c r="AH325" s="140">
        <f>'Test-Still'!S323</f>
        <v>0</v>
      </c>
      <c r="AI325" s="140">
        <f>'Test-Still'!T323</f>
        <v>0</v>
      </c>
      <c r="AJ325" s="140">
        <f>'Test-Still'!U323</f>
        <v>0</v>
      </c>
      <c r="AK325" s="140">
        <f>'Test-Still'!V323</f>
        <v>0</v>
      </c>
      <c r="AL325" s="140">
        <f>'Test-Still'!W323</f>
        <v>0</v>
      </c>
      <c r="AM325" s="140">
        <f>'Test-Still'!X323</f>
        <v>0</v>
      </c>
      <c r="AN325" s="140">
        <f>10*LOG10(1/((Summary!$C$75/10^(AK325/10)+Summary!$C$76/10^(AL325/10)+Summary!$C$77/10^(AM325/10))/Summary!$C$78))</f>
        <v>0</v>
      </c>
      <c r="AO325" s="140">
        <f>'Test-Still'!Y323</f>
        <v>0</v>
      </c>
      <c r="AP325" s="140">
        <f>'Test-Still'!Z323</f>
        <v>0</v>
      </c>
      <c r="AQ325" s="141">
        <f t="shared" si="20"/>
        <v>0</v>
      </c>
      <c r="AR325" s="139" t="e">
        <f t="shared" si="21"/>
        <v>#DIV/0!</v>
      </c>
      <c r="AS325" s="140" t="e">
        <f t="shared" si="22"/>
        <v>#DIV/0!</v>
      </c>
      <c r="AT325" s="136"/>
      <c r="AU325" s="136"/>
      <c r="AV325" s="467"/>
      <c r="AW325" s="468"/>
      <c r="AX325" s="480"/>
      <c r="AY325" s="480"/>
      <c r="AZ325" s="497"/>
      <c r="BA325" s="497"/>
      <c r="BB325" s="480"/>
      <c r="BC325" s="468"/>
      <c r="BD325" s="476"/>
      <c r="BE325" s="468"/>
      <c r="BF325" s="476"/>
      <c r="BG325" s="469"/>
      <c r="BH325" s="476"/>
      <c r="BI325" s="469"/>
      <c r="BJ325" s="476"/>
      <c r="BK325" s="468"/>
      <c r="BL325" s="476"/>
      <c r="BM325" s="468"/>
      <c r="BN325" s="476"/>
      <c r="BO325" s="468"/>
      <c r="BP325" s="480"/>
      <c r="BQ325" s="480"/>
      <c r="BR325" s="480"/>
      <c r="BS325" s="480"/>
      <c r="BT325" s="476"/>
      <c r="BU325" s="463"/>
      <c r="BV325" s="465"/>
      <c r="BW325" s="463"/>
      <c r="BX325" s="465"/>
    </row>
    <row r="326" spans="1:76" ht="17" customHeight="1" x14ac:dyDescent="0.35">
      <c r="A326" s="516"/>
      <c r="B326" s="483"/>
      <c r="C326" s="520"/>
      <c r="D326" s="490"/>
      <c r="E326" s="493"/>
      <c r="F326" s="138">
        <v>47</v>
      </c>
      <c r="G326" s="139">
        <f>'Anchor-Still'!L324</f>
        <v>0</v>
      </c>
      <c r="H326" s="140">
        <f>'Anchor-Still'!M324</f>
        <v>0</v>
      </c>
      <c r="I326" s="140">
        <f>'Anchor-Still'!N324</f>
        <v>0</v>
      </c>
      <c r="J326" s="140">
        <f>'Anchor-Still'!O324</f>
        <v>0</v>
      </c>
      <c r="K326" s="140">
        <f>(Summary!$C$58*H326+Summary!$C$59*I326+Summary!$C$60*J326)/Summary!$C$61</f>
        <v>0</v>
      </c>
      <c r="L326" s="140">
        <f>'Anchor-Still'!P324</f>
        <v>0</v>
      </c>
      <c r="M326" s="140">
        <f>'Anchor-Still'!Q324</f>
        <v>0</v>
      </c>
      <c r="N326" s="140">
        <f>'Anchor-Still'!R324</f>
        <v>0</v>
      </c>
      <c r="O326" s="140">
        <f>'Anchor-Still'!S324</f>
        <v>0</v>
      </c>
      <c r="P326" s="140">
        <f>'Anchor-Still'!T324</f>
        <v>0</v>
      </c>
      <c r="Q326" s="140">
        <f>'Anchor-Still'!U324</f>
        <v>0</v>
      </c>
      <c r="R326" s="140">
        <f>'Anchor-Still'!V324</f>
        <v>0</v>
      </c>
      <c r="S326" s="140">
        <f>'Anchor-Still'!W324</f>
        <v>0</v>
      </c>
      <c r="T326" s="140">
        <f>'Anchor-Still'!X324</f>
        <v>0</v>
      </c>
      <c r="U326" s="140">
        <f>10*LOG10(1/((Summary!$C$75/10^(R326/10)+Summary!$C$76/10^(S326/10)+Summary!$C$77/10^(T326/10))/Summary!$C$78))</f>
        <v>0</v>
      </c>
      <c r="V326" s="140">
        <f>'Anchor-Still'!Y324</f>
        <v>0</v>
      </c>
      <c r="W326" s="140">
        <f>'Anchor-Still'!Z324</f>
        <v>0</v>
      </c>
      <c r="X326" s="141">
        <f t="shared" si="19"/>
        <v>0</v>
      </c>
      <c r="Y326" s="133"/>
      <c r="Z326" s="139">
        <f>'Test-Still'!L324</f>
        <v>0</v>
      </c>
      <c r="AA326" s="140">
        <f>'Test-Still'!M324</f>
        <v>0</v>
      </c>
      <c r="AB326" s="140">
        <f>'Test-Still'!N324</f>
        <v>0</v>
      </c>
      <c r="AC326" s="140">
        <f>'Test-Still'!O324</f>
        <v>0</v>
      </c>
      <c r="AD326" s="140">
        <f>(Summary!$C$58*AA326+Summary!$C$59*AB326+Summary!$C$60*AC326)/Summary!$C$61</f>
        <v>0</v>
      </c>
      <c r="AE326" s="140">
        <f>'Test-Still'!P324</f>
        <v>0</v>
      </c>
      <c r="AF326" s="140">
        <f>'Test-Still'!Q324</f>
        <v>0</v>
      </c>
      <c r="AG326" s="140">
        <f>'Test-Still'!R324</f>
        <v>0</v>
      </c>
      <c r="AH326" s="140">
        <f>'Test-Still'!S324</f>
        <v>0</v>
      </c>
      <c r="AI326" s="140">
        <f>'Test-Still'!T324</f>
        <v>0</v>
      </c>
      <c r="AJ326" s="140">
        <f>'Test-Still'!U324</f>
        <v>0</v>
      </c>
      <c r="AK326" s="140">
        <f>'Test-Still'!V324</f>
        <v>0</v>
      </c>
      <c r="AL326" s="140">
        <f>'Test-Still'!W324</f>
        <v>0</v>
      </c>
      <c r="AM326" s="140">
        <f>'Test-Still'!X324</f>
        <v>0</v>
      </c>
      <c r="AN326" s="140">
        <f>10*LOG10(1/((Summary!$C$75/10^(AK326/10)+Summary!$C$76/10^(AL326/10)+Summary!$C$77/10^(AM326/10))/Summary!$C$78))</f>
        <v>0</v>
      </c>
      <c r="AO326" s="140">
        <f>'Test-Still'!Y324</f>
        <v>0</v>
      </c>
      <c r="AP326" s="140">
        <f>'Test-Still'!Z324</f>
        <v>0</v>
      </c>
      <c r="AQ326" s="141">
        <f t="shared" si="20"/>
        <v>0</v>
      </c>
      <c r="AR326" s="139" t="e">
        <f t="shared" si="21"/>
        <v>#DIV/0!</v>
      </c>
      <c r="AS326" s="140" t="e">
        <f t="shared" si="22"/>
        <v>#DIV/0!</v>
      </c>
      <c r="AT326" s="136"/>
      <c r="AU326" s="136"/>
      <c r="AV326" s="467" t="s">
        <v>123</v>
      </c>
      <c r="AW326" s="468" t="e" cm="1">
        <f t="array" ref="AW326">bdRateExtend($G324:$G327,H324:H327,$Z324:$Z327,AA324:AA327)</f>
        <v>#VALUE!</v>
      </c>
      <c r="AX326" s="480"/>
      <c r="AY326" s="480"/>
      <c r="AZ326" s="497"/>
      <c r="BA326" s="497"/>
      <c r="BB326" s="480"/>
      <c r="BC326" s="468" t="e" cm="1">
        <f t="array" ref="BC326">bdRateExtend($G324:$G327,L324:L327,$Z324:$Z327,AE324:AE327)</f>
        <v>#VALUE!</v>
      </c>
      <c r="BD326" s="476"/>
      <c r="BE326" s="468" t="e" cm="1">
        <f t="array" ref="BE326">bdRateExtend($G324:$G327,M324:M327,$Z324:$Z327,AF324:AF327)</f>
        <v>#VALUE!</v>
      </c>
      <c r="BF326" s="476"/>
      <c r="BG326" s="469" t="e" cm="1">
        <f t="array" ref="BG326">bdRateExtend($G324:$G327,N324:N327,$Z324:$Z327,AG324:AG327,"None", FALSE,1)</f>
        <v>#VALUE!</v>
      </c>
      <c r="BH326" s="476"/>
      <c r="BI326" s="469" t="e" cm="1">
        <f t="array" ref="BI326">bdRateExtend($G324:$G327,O324:O327,$Z324:$Z327,AH324:AH327,"None", FALSE,1)</f>
        <v>#VALUE!</v>
      </c>
      <c r="BJ326" s="476"/>
      <c r="BK326" s="468" t="e" cm="1">
        <f t="array" ref="BK326">bdRateExtend($G324:$G327,P324:P327,$Z324:$Z327,AI324:AI327)</f>
        <v>#VALUE!</v>
      </c>
      <c r="BL326" s="476"/>
      <c r="BM326" s="468" t="e" cm="1">
        <f t="array" ref="BM326">bdRateExtend($G324:$G327,Q324:Q327,$Z324:$Z327,AJ324:AJ327)</f>
        <v>#VALUE!</v>
      </c>
      <c r="BN326" s="476"/>
      <c r="BO326" s="468" t="e" cm="1">
        <f t="array" ref="BO326">bdRateExtend($G324:$G327,R324:R327,$Z324:$Z327,AK324:AK327)</f>
        <v>#VALUE!</v>
      </c>
      <c r="BP326" s="480"/>
      <c r="BQ326" s="480"/>
      <c r="BR326" s="480"/>
      <c r="BS326" s="480"/>
      <c r="BT326" s="476"/>
      <c r="BU326" s="463" cm="1">
        <f t="array" ref="BU326">testVMAFRange($G324:$G327,N324:N327,$Z324:$Z327,AG324:AG327)</f>
        <v>0</v>
      </c>
      <c r="BV326" s="465"/>
      <c r="BW326" s="463" cm="1">
        <f t="array" ref="BW326">testVMAFRange($G324:$G327,O324:O327,$Z324:$Z327,AH324:AH327)</f>
        <v>0</v>
      </c>
      <c r="BX326" s="465"/>
    </row>
    <row r="327" spans="1:76" ht="17" customHeight="1" thickBot="1" x14ac:dyDescent="0.4">
      <c r="A327" s="516"/>
      <c r="B327" s="518"/>
      <c r="C327" s="521"/>
      <c r="D327" s="522"/>
      <c r="E327" s="523"/>
      <c r="F327" s="144">
        <v>55</v>
      </c>
      <c r="G327" s="145">
        <f>'Anchor-Still'!L325</f>
        <v>0</v>
      </c>
      <c r="H327" s="146">
        <f>'Anchor-Still'!M325</f>
        <v>0</v>
      </c>
      <c r="I327" s="146">
        <f>'Anchor-Still'!N325</f>
        <v>0</v>
      </c>
      <c r="J327" s="146">
        <f>'Anchor-Still'!O325</f>
        <v>0</v>
      </c>
      <c r="K327" s="146">
        <f>(Summary!$C$58*H327+Summary!$C$59*I327+Summary!$C$60*J327)/Summary!$C$61</f>
        <v>0</v>
      </c>
      <c r="L327" s="146">
        <f>'Anchor-Still'!P325</f>
        <v>0</v>
      </c>
      <c r="M327" s="146">
        <f>'Anchor-Still'!Q325</f>
        <v>0</v>
      </c>
      <c r="N327" s="146">
        <f>'Anchor-Still'!R325</f>
        <v>0</v>
      </c>
      <c r="O327" s="146">
        <f>'Anchor-Still'!S325</f>
        <v>0</v>
      </c>
      <c r="P327" s="146">
        <f>'Anchor-Still'!T325</f>
        <v>0</v>
      </c>
      <c r="Q327" s="146">
        <f>'Anchor-Still'!U325</f>
        <v>0</v>
      </c>
      <c r="R327" s="146">
        <f>'Anchor-Still'!V325</f>
        <v>0</v>
      </c>
      <c r="S327" s="146">
        <f>'Anchor-Still'!W325</f>
        <v>0</v>
      </c>
      <c r="T327" s="146">
        <f>'Anchor-Still'!X325</f>
        <v>0</v>
      </c>
      <c r="U327" s="146">
        <f>10*LOG10(1/((Summary!$C$75/10^(R327/10)+Summary!$C$76/10^(S327/10)+Summary!$C$77/10^(T327/10))/Summary!$C$78))</f>
        <v>0</v>
      </c>
      <c r="V327" s="146">
        <f>'Anchor-Still'!Y325</f>
        <v>0</v>
      </c>
      <c r="W327" s="146">
        <f>'Anchor-Still'!Z325</f>
        <v>0</v>
      </c>
      <c r="X327" s="147">
        <f t="shared" si="19"/>
        <v>0</v>
      </c>
      <c r="Y327" s="133"/>
      <c r="Z327" s="145">
        <f>'Test-Still'!L325</f>
        <v>0</v>
      </c>
      <c r="AA327" s="146">
        <f>'Test-Still'!M325</f>
        <v>0</v>
      </c>
      <c r="AB327" s="146">
        <f>'Test-Still'!N325</f>
        <v>0</v>
      </c>
      <c r="AC327" s="146">
        <f>'Test-Still'!O325</f>
        <v>0</v>
      </c>
      <c r="AD327" s="146">
        <f>(Summary!$C$58*AA327+Summary!$C$59*AB327+Summary!$C$60*AC327)/Summary!$C$61</f>
        <v>0</v>
      </c>
      <c r="AE327" s="146">
        <f>'Test-Still'!P325</f>
        <v>0</v>
      </c>
      <c r="AF327" s="146">
        <f>'Test-Still'!Q325</f>
        <v>0</v>
      </c>
      <c r="AG327" s="146">
        <f>'Test-Still'!R325</f>
        <v>0</v>
      </c>
      <c r="AH327" s="146">
        <f>'Test-Still'!S325</f>
        <v>0</v>
      </c>
      <c r="AI327" s="146">
        <f>'Test-Still'!T325</f>
        <v>0</v>
      </c>
      <c r="AJ327" s="146">
        <f>'Test-Still'!U325</f>
        <v>0</v>
      </c>
      <c r="AK327" s="146">
        <f>'Test-Still'!V325</f>
        <v>0</v>
      </c>
      <c r="AL327" s="146">
        <f>'Test-Still'!W325</f>
        <v>0</v>
      </c>
      <c r="AM327" s="146">
        <f>'Test-Still'!X325</f>
        <v>0</v>
      </c>
      <c r="AN327" s="146">
        <f>10*LOG10(1/((Summary!$C$75/10^(AK327/10)+Summary!$C$76/10^(AL327/10)+Summary!$C$77/10^(AM327/10))/Summary!$C$78))</f>
        <v>0</v>
      </c>
      <c r="AO327" s="146">
        <f>'Test-Still'!Y325</f>
        <v>0</v>
      </c>
      <c r="AP327" s="146">
        <f>'Test-Still'!Z325</f>
        <v>0</v>
      </c>
      <c r="AQ327" s="147">
        <f t="shared" si="20"/>
        <v>0</v>
      </c>
      <c r="AR327" s="145" t="e">
        <f t="shared" si="21"/>
        <v>#DIV/0!</v>
      </c>
      <c r="AS327" s="146" t="e">
        <f t="shared" si="22"/>
        <v>#DIV/0!</v>
      </c>
      <c r="AT327" s="136"/>
      <c r="AU327" s="136"/>
      <c r="AV327" s="470"/>
      <c r="AW327" s="471"/>
      <c r="AX327" s="481"/>
      <c r="AY327" s="481"/>
      <c r="AZ327" s="498"/>
      <c r="BA327" s="498"/>
      <c r="BB327" s="481"/>
      <c r="BC327" s="471"/>
      <c r="BD327" s="477"/>
      <c r="BE327" s="471"/>
      <c r="BF327" s="477"/>
      <c r="BG327" s="472"/>
      <c r="BH327" s="477"/>
      <c r="BI327" s="472"/>
      <c r="BJ327" s="477"/>
      <c r="BK327" s="471"/>
      <c r="BL327" s="477"/>
      <c r="BM327" s="471"/>
      <c r="BN327" s="477"/>
      <c r="BO327" s="471"/>
      <c r="BP327" s="481"/>
      <c r="BQ327" s="481"/>
      <c r="BR327" s="481"/>
      <c r="BS327" s="481"/>
      <c r="BT327" s="477"/>
      <c r="BU327" s="473"/>
      <c r="BV327" s="466"/>
      <c r="BW327" s="473"/>
      <c r="BX327" s="466"/>
    </row>
    <row r="328" spans="1:76" ht="17" customHeight="1" x14ac:dyDescent="0.35">
      <c r="A328" s="516"/>
      <c r="B328" s="482" t="s">
        <v>252</v>
      </c>
      <c r="C328" s="519" t="s">
        <v>215</v>
      </c>
      <c r="D328" s="489"/>
      <c r="E328" s="492">
        <v>8</v>
      </c>
      <c r="F328" s="129">
        <v>15</v>
      </c>
      <c r="G328" s="130">
        <f>'Anchor-Still'!L326</f>
        <v>0</v>
      </c>
      <c r="H328" s="131">
        <f>'Anchor-Still'!M326</f>
        <v>0</v>
      </c>
      <c r="I328" s="131">
        <f>'Anchor-Still'!N326</f>
        <v>0</v>
      </c>
      <c r="J328" s="131">
        <f>'Anchor-Still'!O326</f>
        <v>0</v>
      </c>
      <c r="K328" s="131">
        <f>(Summary!$C$58*H328+Summary!$C$59*I328+Summary!$C$60*J328)/Summary!$C$61</f>
        <v>0</v>
      </c>
      <c r="L328" s="131">
        <f>'Anchor-Still'!P326</f>
        <v>0</v>
      </c>
      <c r="M328" s="131">
        <f>'Anchor-Still'!Q326</f>
        <v>0</v>
      </c>
      <c r="N328" s="131">
        <f>'Anchor-Still'!R326</f>
        <v>0</v>
      </c>
      <c r="O328" s="131">
        <f>'Anchor-Still'!S326</f>
        <v>0</v>
      </c>
      <c r="P328" s="131">
        <f>'Anchor-Still'!T326</f>
        <v>0</v>
      </c>
      <c r="Q328" s="131">
        <f>'Anchor-Still'!U326</f>
        <v>0</v>
      </c>
      <c r="R328" s="131">
        <f>'Anchor-Still'!V326</f>
        <v>0</v>
      </c>
      <c r="S328" s="131">
        <f>'Anchor-Still'!W326</f>
        <v>0</v>
      </c>
      <c r="T328" s="131">
        <f>'Anchor-Still'!X326</f>
        <v>0</v>
      </c>
      <c r="U328" s="131">
        <f>10*LOG10(1/((Summary!$C$75/10^(R328/10)+Summary!$C$76/10^(S328/10)+Summary!$C$77/10^(T328/10))/Summary!$C$78))</f>
        <v>0</v>
      </c>
      <c r="V328" s="131">
        <f>'Anchor-Still'!Y326</f>
        <v>0</v>
      </c>
      <c r="W328" s="131">
        <f>'Anchor-Still'!Z326</f>
        <v>0</v>
      </c>
      <c r="X328" s="132">
        <f t="shared" si="19"/>
        <v>0</v>
      </c>
      <c r="Y328" s="133"/>
      <c r="Z328" s="130">
        <f>'Test-Still'!L326</f>
        <v>0</v>
      </c>
      <c r="AA328" s="131">
        <f>'Test-Still'!M326</f>
        <v>0</v>
      </c>
      <c r="AB328" s="131">
        <f>'Test-Still'!N326</f>
        <v>0</v>
      </c>
      <c r="AC328" s="131">
        <f>'Test-Still'!O326</f>
        <v>0</v>
      </c>
      <c r="AD328" s="131">
        <f>(Summary!$C$58*AA328+Summary!$C$59*AB328+Summary!$C$60*AC328)/Summary!$C$61</f>
        <v>0</v>
      </c>
      <c r="AE328" s="131">
        <f>'Test-Still'!P326</f>
        <v>0</v>
      </c>
      <c r="AF328" s="131">
        <f>'Test-Still'!Q326</f>
        <v>0</v>
      </c>
      <c r="AG328" s="131">
        <f>'Test-Still'!R326</f>
        <v>0</v>
      </c>
      <c r="AH328" s="131">
        <f>'Test-Still'!S326</f>
        <v>0</v>
      </c>
      <c r="AI328" s="131">
        <f>'Test-Still'!T326</f>
        <v>0</v>
      </c>
      <c r="AJ328" s="131">
        <f>'Test-Still'!U326</f>
        <v>0</v>
      </c>
      <c r="AK328" s="131">
        <f>'Test-Still'!V326</f>
        <v>0</v>
      </c>
      <c r="AL328" s="131">
        <f>'Test-Still'!W326</f>
        <v>0</v>
      </c>
      <c r="AM328" s="131">
        <f>'Test-Still'!X326</f>
        <v>0</v>
      </c>
      <c r="AN328" s="131">
        <f>10*LOG10(1/((Summary!$C$75/10^(AK328/10)+Summary!$C$76/10^(AL328/10)+Summary!$C$77/10^(AM328/10))/Summary!$C$78))</f>
        <v>0</v>
      </c>
      <c r="AO328" s="131">
        <f>'Test-Still'!Y326</f>
        <v>0</v>
      </c>
      <c r="AP328" s="131">
        <f>'Test-Still'!Z326</f>
        <v>0</v>
      </c>
      <c r="AQ328" s="132">
        <f t="shared" si="20"/>
        <v>0</v>
      </c>
      <c r="AR328" s="130" t="e">
        <f t="shared" si="21"/>
        <v>#DIV/0!</v>
      </c>
      <c r="AS328" s="131" t="e">
        <f t="shared" si="22"/>
        <v>#DIV/0!</v>
      </c>
      <c r="AT328" s="136"/>
      <c r="AU328" s="136"/>
      <c r="AV328" s="495" t="s">
        <v>121</v>
      </c>
      <c r="AW328" s="478" t="e" cm="1">
        <f t="array" ref="AW328">bdRateExtend($G328:$G331,H328:H331,$Z328:$Z331,AA328:AA331)</f>
        <v>#VALUE!</v>
      </c>
      <c r="AX328" s="479" t="e" cm="1">
        <f t="array" ref="AX328">bdRateExtend($G328:$G333,H328:H333,$Z328:$Z333,AA328:AA333)</f>
        <v>#VALUE!</v>
      </c>
      <c r="AY328" s="479" t="e" cm="1">
        <f t="array" ref="AY328">bdRateExtend($G328:$G333,I328:I333,$Z328:$Z333,AB328:AB333)</f>
        <v>#VALUE!</v>
      </c>
      <c r="AZ328" s="496" t="e" cm="1">
        <f t="array" ref="AZ328">bdRateExtend($G328:$G333,J328:J333,$Z328:$Z333,AC328:AC333)</f>
        <v>#VALUE!</v>
      </c>
      <c r="BA328" s="496" t="e" cm="1">
        <f t="array" ref="BA328">bdRateExtend($G328:$G333,K328:K333,$Z328:$Z333,AD328:AD333)</f>
        <v>#VALUE!</v>
      </c>
      <c r="BB328" s="479" t="e">
        <f>(Summary!$C$89*AX328+Summary!$C$90*AY328+Summary!$C$91*AZ328)/Summary!$C$92</f>
        <v>#VALUE!</v>
      </c>
      <c r="BC328" s="478" t="e" cm="1">
        <f t="array" ref="BC328">bdRateExtend($G328:$G331,L328:L331,$Z328:$Z331,AE328:AE331)</f>
        <v>#VALUE!</v>
      </c>
      <c r="BD328" s="475" t="e" cm="1">
        <f t="array" ref="BD328">bdRateExtend($G328:$G333,L328:L333,$Z328:$Z333,AE328:AE333)</f>
        <v>#VALUE!</v>
      </c>
      <c r="BE328" s="478" t="e" cm="1">
        <f t="array" ref="BE328">bdRateExtend($G328:$G331,M328:M331,$Z328:$Z331,AF328:AF331)</f>
        <v>#VALUE!</v>
      </c>
      <c r="BF328" s="475" t="e" cm="1">
        <f t="array" ref="BF328">bdRateExtend($G328:$G333,M328:M333,$Z328:$Z333,AF328:AF333)</f>
        <v>#VALUE!</v>
      </c>
      <c r="BG328" s="474" t="e" cm="1">
        <f t="array" ref="BG328">bdRateExtend($G328:$G331,N328:N331,$Z328:$Z331,AG328:AG331,"None", FALSE,1)</f>
        <v>#VALUE!</v>
      </c>
      <c r="BH328" s="475" t="e" cm="1">
        <f t="array" ref="BH328">bdRateExtend($G328:$G333,N328:N333,$Z328:$Z333,AG328:AG333,"None", FALSE,1)</f>
        <v>#VALUE!</v>
      </c>
      <c r="BI328" s="474" t="e" cm="1">
        <f t="array" ref="BI328">bdRateExtend($G328:$G331,O328:O331,$Z328:$Z331,AH328:AH331,"None", FALSE,1)</f>
        <v>#VALUE!</v>
      </c>
      <c r="BJ328" s="475" t="e" cm="1">
        <f t="array" ref="BJ328">bdRateExtend($G328:$G333,O328:O333,$Z328:$Z333,AH328:AH333,"None", FALSE,1)</f>
        <v>#VALUE!</v>
      </c>
      <c r="BK328" s="478" t="e" cm="1">
        <f t="array" ref="BK328">bdRateExtend($G328:$G331,P328:P331,$Z328:$Z331,AI328:AI331)</f>
        <v>#VALUE!</v>
      </c>
      <c r="BL328" s="475" t="e" cm="1">
        <f t="array" ref="BL328">bdRateExtend($G328:$G333,P328:P333,$Z328:$Z333,AI328:AI333)</f>
        <v>#VALUE!</v>
      </c>
      <c r="BM328" s="478" t="e" cm="1">
        <f t="array" ref="BM328">bdRateExtend($G328:$G331,Q328:Q331,$Z328:$Z331,AJ328:AJ331)</f>
        <v>#VALUE!</v>
      </c>
      <c r="BN328" s="475" t="e" cm="1">
        <f t="array" ref="BN328">bdRateExtend($G328:$G333,Q328:Q333,$Z328:$Z333,AJ328:AJ333)</f>
        <v>#VALUE!</v>
      </c>
      <c r="BO328" s="478" t="e" cm="1">
        <f t="array" ref="BO328">bdRateExtend($G328:$G331,R328:R331,$Z328:$Z331,AK328:AK331)</f>
        <v>#VALUE!</v>
      </c>
      <c r="BP328" s="479" t="e" cm="1">
        <f t="array" ref="BP328">bdRateExtend($G328:$G333,R328:R333,$Z328:$Z333,AK328:AK333)</f>
        <v>#VALUE!</v>
      </c>
      <c r="BQ328" s="479" t="e" cm="1">
        <f t="array" ref="BQ328">bdRateExtend($G328:$G333,S328:S333,$Z328:$Z333,AL328:AL333)</f>
        <v>#VALUE!</v>
      </c>
      <c r="BR328" s="479" t="e" cm="1">
        <f t="array" ref="BR328">bdRateExtend($G328:$G333,T328:T333,$Z328:$Z333,AM328:AM333)</f>
        <v>#VALUE!</v>
      </c>
      <c r="BS328" s="479" t="e" cm="1">
        <f t="array" ref="BS328">bdRateExtend($G328:$G333,U328:U333,$Z328:$Z333,AN328:AN333)</f>
        <v>#VALUE!</v>
      </c>
      <c r="BT328" s="576" t="e">
        <f>(Summary!$C$103*BP328+Summary!$C$104*BQ328+Summary!$C$105*BR328)/Summary!$C$106</f>
        <v>#VALUE!</v>
      </c>
      <c r="BU328" s="462" cm="1">
        <f t="array" ref="BU328">testVMAFRange($G328:$G331,N328:N331,$Z328:$Z331,AG328:AG331)</f>
        <v>0</v>
      </c>
      <c r="BV328" s="464" cm="1">
        <f t="array" ref="BV328">testVMAFRange($G328:$G333,N328:N333,$Z328:$Z333,AG328:AG333)</f>
        <v>0</v>
      </c>
      <c r="BW328" s="462" cm="1">
        <f t="array" ref="BW328">testVMAFRange($G328:$G331,O328:O331,$Z328:$Z331,AH328:AH331)</f>
        <v>0</v>
      </c>
      <c r="BX328" s="464" cm="1">
        <f t="array" ref="BX328">testVMAFRange($G328:$G333,O328:O333,$Z328:$Z333,AH328:AH333)</f>
        <v>0</v>
      </c>
    </row>
    <row r="329" spans="1:76" ht="17" customHeight="1" x14ac:dyDescent="0.35">
      <c r="A329" s="516"/>
      <c r="B329" s="483"/>
      <c r="C329" s="520"/>
      <c r="D329" s="490"/>
      <c r="E329" s="493"/>
      <c r="F329" s="138">
        <v>23</v>
      </c>
      <c r="G329" s="139">
        <f>'Anchor-Still'!L327</f>
        <v>0</v>
      </c>
      <c r="H329" s="140">
        <f>'Anchor-Still'!M327</f>
        <v>0</v>
      </c>
      <c r="I329" s="140">
        <f>'Anchor-Still'!N327</f>
        <v>0</v>
      </c>
      <c r="J329" s="140">
        <f>'Anchor-Still'!O327</f>
        <v>0</v>
      </c>
      <c r="K329" s="140">
        <f>(Summary!$C$58*H329+Summary!$C$59*I329+Summary!$C$60*J329)/Summary!$C$61</f>
        <v>0</v>
      </c>
      <c r="L329" s="140">
        <f>'Anchor-Still'!P327</f>
        <v>0</v>
      </c>
      <c r="M329" s="140">
        <f>'Anchor-Still'!Q327</f>
        <v>0</v>
      </c>
      <c r="N329" s="140">
        <f>'Anchor-Still'!R327</f>
        <v>0</v>
      </c>
      <c r="O329" s="140">
        <f>'Anchor-Still'!S327</f>
        <v>0</v>
      </c>
      <c r="P329" s="140">
        <f>'Anchor-Still'!T327</f>
        <v>0</v>
      </c>
      <c r="Q329" s="140">
        <f>'Anchor-Still'!U327</f>
        <v>0</v>
      </c>
      <c r="R329" s="140">
        <f>'Anchor-Still'!V327</f>
        <v>0</v>
      </c>
      <c r="S329" s="140">
        <f>'Anchor-Still'!W327</f>
        <v>0</v>
      </c>
      <c r="T329" s="140">
        <f>'Anchor-Still'!X327</f>
        <v>0</v>
      </c>
      <c r="U329" s="140">
        <f>10*LOG10(1/((Summary!$C$75/10^(R329/10)+Summary!$C$76/10^(S329/10)+Summary!$C$77/10^(T329/10))/Summary!$C$78))</f>
        <v>0</v>
      </c>
      <c r="V329" s="140">
        <f>'Anchor-Still'!Y327</f>
        <v>0</v>
      </c>
      <c r="W329" s="140">
        <f>'Anchor-Still'!Z327</f>
        <v>0</v>
      </c>
      <c r="X329" s="141">
        <f t="shared" si="19"/>
        <v>0</v>
      </c>
      <c r="Y329" s="133"/>
      <c r="Z329" s="139">
        <f>'Test-Still'!L327</f>
        <v>0</v>
      </c>
      <c r="AA329" s="140">
        <f>'Test-Still'!M327</f>
        <v>0</v>
      </c>
      <c r="AB329" s="140">
        <f>'Test-Still'!N327</f>
        <v>0</v>
      </c>
      <c r="AC329" s="140">
        <f>'Test-Still'!O327</f>
        <v>0</v>
      </c>
      <c r="AD329" s="140">
        <f>(Summary!$C$58*AA329+Summary!$C$59*AB329+Summary!$C$60*AC329)/Summary!$C$61</f>
        <v>0</v>
      </c>
      <c r="AE329" s="140">
        <f>'Test-Still'!P327</f>
        <v>0</v>
      </c>
      <c r="AF329" s="140">
        <f>'Test-Still'!Q327</f>
        <v>0</v>
      </c>
      <c r="AG329" s="140">
        <f>'Test-Still'!R327</f>
        <v>0</v>
      </c>
      <c r="AH329" s="140">
        <f>'Test-Still'!S327</f>
        <v>0</v>
      </c>
      <c r="AI329" s="140">
        <f>'Test-Still'!T327</f>
        <v>0</v>
      </c>
      <c r="AJ329" s="140">
        <f>'Test-Still'!U327</f>
        <v>0</v>
      </c>
      <c r="AK329" s="140">
        <f>'Test-Still'!V327</f>
        <v>0</v>
      </c>
      <c r="AL329" s="140">
        <f>'Test-Still'!W327</f>
        <v>0</v>
      </c>
      <c r="AM329" s="140">
        <f>'Test-Still'!X327</f>
        <v>0</v>
      </c>
      <c r="AN329" s="140">
        <f>10*LOG10(1/((Summary!$C$75/10^(AK329/10)+Summary!$C$76/10^(AL329/10)+Summary!$C$77/10^(AM329/10))/Summary!$C$78))</f>
        <v>0</v>
      </c>
      <c r="AO329" s="140">
        <f>'Test-Still'!Y327</f>
        <v>0</v>
      </c>
      <c r="AP329" s="140">
        <f>'Test-Still'!Z327</f>
        <v>0</v>
      </c>
      <c r="AQ329" s="141">
        <f t="shared" si="20"/>
        <v>0</v>
      </c>
      <c r="AR329" s="139" t="e">
        <f t="shared" si="21"/>
        <v>#DIV/0!</v>
      </c>
      <c r="AS329" s="140" t="e">
        <f t="shared" si="22"/>
        <v>#DIV/0!</v>
      </c>
      <c r="AT329" s="136"/>
      <c r="AU329" s="136"/>
      <c r="AV329" s="467"/>
      <c r="AW329" s="468"/>
      <c r="AX329" s="480"/>
      <c r="AY329" s="480"/>
      <c r="AZ329" s="497"/>
      <c r="BA329" s="497"/>
      <c r="BB329" s="480"/>
      <c r="BC329" s="468"/>
      <c r="BD329" s="476"/>
      <c r="BE329" s="468"/>
      <c r="BF329" s="476"/>
      <c r="BG329" s="469"/>
      <c r="BH329" s="476"/>
      <c r="BI329" s="469"/>
      <c r="BJ329" s="476"/>
      <c r="BK329" s="468"/>
      <c r="BL329" s="476"/>
      <c r="BM329" s="468"/>
      <c r="BN329" s="476"/>
      <c r="BO329" s="468"/>
      <c r="BP329" s="480"/>
      <c r="BQ329" s="480"/>
      <c r="BR329" s="480"/>
      <c r="BS329" s="480"/>
      <c r="BT329" s="476"/>
      <c r="BU329" s="463"/>
      <c r="BV329" s="465"/>
      <c r="BW329" s="463"/>
      <c r="BX329" s="465"/>
    </row>
    <row r="330" spans="1:76" ht="17" customHeight="1" x14ac:dyDescent="0.35">
      <c r="A330" s="516"/>
      <c r="B330" s="483"/>
      <c r="C330" s="520"/>
      <c r="D330" s="490"/>
      <c r="E330" s="493"/>
      <c r="F330" s="138">
        <v>31</v>
      </c>
      <c r="G330" s="139">
        <f>'Anchor-Still'!L328</f>
        <v>0</v>
      </c>
      <c r="H330" s="140">
        <f>'Anchor-Still'!M328</f>
        <v>0</v>
      </c>
      <c r="I330" s="140">
        <f>'Anchor-Still'!N328</f>
        <v>0</v>
      </c>
      <c r="J330" s="140">
        <f>'Anchor-Still'!O328</f>
        <v>0</v>
      </c>
      <c r="K330" s="140">
        <f>(Summary!$C$58*H330+Summary!$C$59*I330+Summary!$C$60*J330)/Summary!$C$61</f>
        <v>0</v>
      </c>
      <c r="L330" s="140">
        <f>'Anchor-Still'!P328</f>
        <v>0</v>
      </c>
      <c r="M330" s="140">
        <f>'Anchor-Still'!Q328</f>
        <v>0</v>
      </c>
      <c r="N330" s="140">
        <f>'Anchor-Still'!R328</f>
        <v>0</v>
      </c>
      <c r="O330" s="140">
        <f>'Anchor-Still'!S328</f>
        <v>0</v>
      </c>
      <c r="P330" s="140">
        <f>'Anchor-Still'!T328</f>
        <v>0</v>
      </c>
      <c r="Q330" s="140">
        <f>'Anchor-Still'!U328</f>
        <v>0</v>
      </c>
      <c r="R330" s="140">
        <f>'Anchor-Still'!V328</f>
        <v>0</v>
      </c>
      <c r="S330" s="140">
        <f>'Anchor-Still'!W328</f>
        <v>0</v>
      </c>
      <c r="T330" s="140">
        <f>'Anchor-Still'!X328</f>
        <v>0</v>
      </c>
      <c r="U330" s="140">
        <f>10*LOG10(1/((Summary!$C$75/10^(R330/10)+Summary!$C$76/10^(S330/10)+Summary!$C$77/10^(T330/10))/Summary!$C$78))</f>
        <v>0</v>
      </c>
      <c r="V330" s="140">
        <f>'Anchor-Still'!Y328</f>
        <v>0</v>
      </c>
      <c r="W330" s="140">
        <f>'Anchor-Still'!Z328</f>
        <v>0</v>
      </c>
      <c r="X330" s="141">
        <f t="shared" ref="X330:X345" si="23">V330/3600</f>
        <v>0</v>
      </c>
      <c r="Y330" s="133"/>
      <c r="Z330" s="139">
        <f>'Test-Still'!L328</f>
        <v>0</v>
      </c>
      <c r="AA330" s="140">
        <f>'Test-Still'!M328</f>
        <v>0</v>
      </c>
      <c r="AB330" s="140">
        <f>'Test-Still'!N328</f>
        <v>0</v>
      </c>
      <c r="AC330" s="140">
        <f>'Test-Still'!O328</f>
        <v>0</v>
      </c>
      <c r="AD330" s="140">
        <f>(Summary!$C$58*AA330+Summary!$C$59*AB330+Summary!$C$60*AC330)/Summary!$C$61</f>
        <v>0</v>
      </c>
      <c r="AE330" s="140">
        <f>'Test-Still'!P328</f>
        <v>0</v>
      </c>
      <c r="AF330" s="140">
        <f>'Test-Still'!Q328</f>
        <v>0</v>
      </c>
      <c r="AG330" s="140">
        <f>'Test-Still'!R328</f>
        <v>0</v>
      </c>
      <c r="AH330" s="140">
        <f>'Test-Still'!S328</f>
        <v>0</v>
      </c>
      <c r="AI330" s="140">
        <f>'Test-Still'!T328</f>
        <v>0</v>
      </c>
      <c r="AJ330" s="140">
        <f>'Test-Still'!U328</f>
        <v>0</v>
      </c>
      <c r="AK330" s="140">
        <f>'Test-Still'!V328</f>
        <v>0</v>
      </c>
      <c r="AL330" s="140">
        <f>'Test-Still'!W328</f>
        <v>0</v>
      </c>
      <c r="AM330" s="140">
        <f>'Test-Still'!X328</f>
        <v>0</v>
      </c>
      <c r="AN330" s="140">
        <f>10*LOG10(1/((Summary!$C$75/10^(AK330/10)+Summary!$C$76/10^(AL330/10)+Summary!$C$77/10^(AM330/10))/Summary!$C$78))</f>
        <v>0</v>
      </c>
      <c r="AO330" s="140">
        <f>'Test-Still'!Y328</f>
        <v>0</v>
      </c>
      <c r="AP330" s="140">
        <f>'Test-Still'!Z328</f>
        <v>0</v>
      </c>
      <c r="AQ330" s="141">
        <f t="shared" ref="AQ330:AQ345" si="24">AO330/3600</f>
        <v>0</v>
      </c>
      <c r="AR330" s="139" t="e">
        <f t="shared" ref="AR330:AR345" si="25">AO330/V330</f>
        <v>#DIV/0!</v>
      </c>
      <c r="AS330" s="140" t="e">
        <f t="shared" ref="AS330:AS345" si="26">AP330/W330</f>
        <v>#DIV/0!</v>
      </c>
      <c r="AT330" s="136"/>
      <c r="AU330" s="136"/>
      <c r="AV330" s="467" t="s">
        <v>122</v>
      </c>
      <c r="AW330" s="468" t="e" cm="1">
        <f t="array" ref="AW330">bdRateExtend($G329:$G332,H329:H332,$Z329:$Z332,AA329:AA332)</f>
        <v>#VALUE!</v>
      </c>
      <c r="AX330" s="480"/>
      <c r="AY330" s="480"/>
      <c r="AZ330" s="497"/>
      <c r="BA330" s="497"/>
      <c r="BB330" s="480"/>
      <c r="BC330" s="468" t="e" cm="1">
        <f t="array" ref="BC330">bdRateExtend($G329:$G332,L329:L332,$Z329:$Z332,AE329:AE332)</f>
        <v>#VALUE!</v>
      </c>
      <c r="BD330" s="476"/>
      <c r="BE330" s="468" t="e" cm="1">
        <f t="array" ref="BE330">bdRateExtend($G329:$G332,M329:M332,$Z329:$Z332,AF329:AF332)</f>
        <v>#VALUE!</v>
      </c>
      <c r="BF330" s="476"/>
      <c r="BG330" s="469" t="e" cm="1">
        <f t="array" ref="BG330">bdRateExtend($G329:$G332,N329:N332,$Z329:$Z332,AG329:AG332,"None", FALSE,1)</f>
        <v>#VALUE!</v>
      </c>
      <c r="BH330" s="476"/>
      <c r="BI330" s="469" t="e" cm="1">
        <f t="array" ref="BI330">bdRateExtend($G329:$G332,O329:O332,$Z329:$Z332,AH329:AH332,"None", FALSE,1)</f>
        <v>#VALUE!</v>
      </c>
      <c r="BJ330" s="476"/>
      <c r="BK330" s="468" t="e" cm="1">
        <f t="array" ref="BK330">bdRateExtend($G329:$G332,P329:P332,$Z329:$Z332,AI329:AI332)</f>
        <v>#VALUE!</v>
      </c>
      <c r="BL330" s="476"/>
      <c r="BM330" s="468" t="e" cm="1">
        <f t="array" ref="BM330">bdRateExtend($G329:$G332,Q329:Q332,$Z329:$Z332,AJ329:AJ332)</f>
        <v>#VALUE!</v>
      </c>
      <c r="BN330" s="476"/>
      <c r="BO330" s="468" t="e" cm="1">
        <f t="array" ref="BO330">bdRateExtend($G329:$G332,R329:R332,$Z329:$Z332,AK329:AK332)</f>
        <v>#VALUE!</v>
      </c>
      <c r="BP330" s="480"/>
      <c r="BQ330" s="480"/>
      <c r="BR330" s="480"/>
      <c r="BS330" s="480"/>
      <c r="BT330" s="476"/>
      <c r="BU330" s="463" cm="1">
        <f t="array" ref="BU330">testVMAFRange($G329:$G332,N329:N332,$Z329:$Z332,AG329:AG332)</f>
        <v>0</v>
      </c>
      <c r="BV330" s="465"/>
      <c r="BW330" s="463" cm="1">
        <f t="array" ref="BW330">testVMAFRange($G329:$G332,O329:O332,$Z329:$Z332,AH329:AH332)</f>
        <v>0</v>
      </c>
      <c r="BX330" s="465"/>
    </row>
    <row r="331" spans="1:76" ht="17" customHeight="1" x14ac:dyDescent="0.35">
      <c r="A331" s="516"/>
      <c r="B331" s="483"/>
      <c r="C331" s="520"/>
      <c r="D331" s="490"/>
      <c r="E331" s="493"/>
      <c r="F331" s="138">
        <v>39</v>
      </c>
      <c r="G331" s="139">
        <f>'Anchor-Still'!L329</f>
        <v>0</v>
      </c>
      <c r="H331" s="140">
        <f>'Anchor-Still'!M329</f>
        <v>0</v>
      </c>
      <c r="I331" s="140">
        <f>'Anchor-Still'!N329</f>
        <v>0</v>
      </c>
      <c r="J331" s="140">
        <f>'Anchor-Still'!O329</f>
        <v>0</v>
      </c>
      <c r="K331" s="140">
        <f>(Summary!$C$58*H331+Summary!$C$59*I331+Summary!$C$60*J331)/Summary!$C$61</f>
        <v>0</v>
      </c>
      <c r="L331" s="140">
        <f>'Anchor-Still'!P329</f>
        <v>0</v>
      </c>
      <c r="M331" s="140">
        <f>'Anchor-Still'!Q329</f>
        <v>0</v>
      </c>
      <c r="N331" s="140">
        <f>'Anchor-Still'!R329</f>
        <v>0</v>
      </c>
      <c r="O331" s="140">
        <f>'Anchor-Still'!S329</f>
        <v>0</v>
      </c>
      <c r="P331" s="140">
        <f>'Anchor-Still'!T329</f>
        <v>0</v>
      </c>
      <c r="Q331" s="140">
        <f>'Anchor-Still'!U329</f>
        <v>0</v>
      </c>
      <c r="R331" s="140">
        <f>'Anchor-Still'!V329</f>
        <v>0</v>
      </c>
      <c r="S331" s="140">
        <f>'Anchor-Still'!W329</f>
        <v>0</v>
      </c>
      <c r="T331" s="140">
        <f>'Anchor-Still'!X329</f>
        <v>0</v>
      </c>
      <c r="U331" s="140">
        <f>10*LOG10(1/((Summary!$C$75/10^(R331/10)+Summary!$C$76/10^(S331/10)+Summary!$C$77/10^(T331/10))/Summary!$C$78))</f>
        <v>0</v>
      </c>
      <c r="V331" s="140">
        <f>'Anchor-Still'!Y329</f>
        <v>0</v>
      </c>
      <c r="W331" s="140">
        <f>'Anchor-Still'!Z329</f>
        <v>0</v>
      </c>
      <c r="X331" s="141">
        <f t="shared" si="23"/>
        <v>0</v>
      </c>
      <c r="Y331" s="133"/>
      <c r="Z331" s="139">
        <f>'Test-Still'!L329</f>
        <v>0</v>
      </c>
      <c r="AA331" s="140">
        <f>'Test-Still'!M329</f>
        <v>0</v>
      </c>
      <c r="AB331" s="140">
        <f>'Test-Still'!N329</f>
        <v>0</v>
      </c>
      <c r="AC331" s="140">
        <f>'Test-Still'!O329</f>
        <v>0</v>
      </c>
      <c r="AD331" s="140">
        <f>(Summary!$C$58*AA331+Summary!$C$59*AB331+Summary!$C$60*AC331)/Summary!$C$61</f>
        <v>0</v>
      </c>
      <c r="AE331" s="140">
        <f>'Test-Still'!P329</f>
        <v>0</v>
      </c>
      <c r="AF331" s="140">
        <f>'Test-Still'!Q329</f>
        <v>0</v>
      </c>
      <c r="AG331" s="140">
        <f>'Test-Still'!R329</f>
        <v>0</v>
      </c>
      <c r="AH331" s="140">
        <f>'Test-Still'!S329</f>
        <v>0</v>
      </c>
      <c r="AI331" s="140">
        <f>'Test-Still'!T329</f>
        <v>0</v>
      </c>
      <c r="AJ331" s="140">
        <f>'Test-Still'!U329</f>
        <v>0</v>
      </c>
      <c r="AK331" s="140">
        <f>'Test-Still'!V329</f>
        <v>0</v>
      </c>
      <c r="AL331" s="140">
        <f>'Test-Still'!W329</f>
        <v>0</v>
      </c>
      <c r="AM331" s="140">
        <f>'Test-Still'!X329</f>
        <v>0</v>
      </c>
      <c r="AN331" s="140">
        <f>10*LOG10(1/((Summary!$C$75/10^(AK331/10)+Summary!$C$76/10^(AL331/10)+Summary!$C$77/10^(AM331/10))/Summary!$C$78))</f>
        <v>0</v>
      </c>
      <c r="AO331" s="140">
        <f>'Test-Still'!Y329</f>
        <v>0</v>
      </c>
      <c r="AP331" s="140">
        <f>'Test-Still'!Z329</f>
        <v>0</v>
      </c>
      <c r="AQ331" s="141">
        <f t="shared" si="24"/>
        <v>0</v>
      </c>
      <c r="AR331" s="139" t="e">
        <f t="shared" si="25"/>
        <v>#DIV/0!</v>
      </c>
      <c r="AS331" s="140" t="e">
        <f t="shared" si="26"/>
        <v>#DIV/0!</v>
      </c>
      <c r="AT331" s="136"/>
      <c r="AU331" s="136"/>
      <c r="AV331" s="467"/>
      <c r="AW331" s="468"/>
      <c r="AX331" s="480"/>
      <c r="AY331" s="480"/>
      <c r="AZ331" s="497"/>
      <c r="BA331" s="497"/>
      <c r="BB331" s="480"/>
      <c r="BC331" s="468"/>
      <c r="BD331" s="476"/>
      <c r="BE331" s="468"/>
      <c r="BF331" s="476"/>
      <c r="BG331" s="469"/>
      <c r="BH331" s="476"/>
      <c r="BI331" s="469"/>
      <c r="BJ331" s="476"/>
      <c r="BK331" s="468"/>
      <c r="BL331" s="476"/>
      <c r="BM331" s="468"/>
      <c r="BN331" s="476"/>
      <c r="BO331" s="468"/>
      <c r="BP331" s="480"/>
      <c r="BQ331" s="480"/>
      <c r="BR331" s="480"/>
      <c r="BS331" s="480"/>
      <c r="BT331" s="476"/>
      <c r="BU331" s="463"/>
      <c r="BV331" s="465"/>
      <c r="BW331" s="463"/>
      <c r="BX331" s="465"/>
    </row>
    <row r="332" spans="1:76" ht="17" customHeight="1" x14ac:dyDescent="0.35">
      <c r="A332" s="516"/>
      <c r="B332" s="483"/>
      <c r="C332" s="520"/>
      <c r="D332" s="490"/>
      <c r="E332" s="493"/>
      <c r="F332" s="138">
        <v>47</v>
      </c>
      <c r="G332" s="139">
        <f>'Anchor-Still'!L330</f>
        <v>0</v>
      </c>
      <c r="H332" s="140">
        <f>'Anchor-Still'!M330</f>
        <v>0</v>
      </c>
      <c r="I332" s="140">
        <f>'Anchor-Still'!N330</f>
        <v>0</v>
      </c>
      <c r="J332" s="140">
        <f>'Anchor-Still'!O330</f>
        <v>0</v>
      </c>
      <c r="K332" s="140">
        <f>(Summary!$C$58*H332+Summary!$C$59*I332+Summary!$C$60*J332)/Summary!$C$61</f>
        <v>0</v>
      </c>
      <c r="L332" s="140">
        <f>'Anchor-Still'!P330</f>
        <v>0</v>
      </c>
      <c r="M332" s="140">
        <f>'Anchor-Still'!Q330</f>
        <v>0</v>
      </c>
      <c r="N332" s="140">
        <f>'Anchor-Still'!R330</f>
        <v>0</v>
      </c>
      <c r="O332" s="140">
        <f>'Anchor-Still'!S330</f>
        <v>0</v>
      </c>
      <c r="P332" s="140">
        <f>'Anchor-Still'!T330</f>
        <v>0</v>
      </c>
      <c r="Q332" s="140">
        <f>'Anchor-Still'!U330</f>
        <v>0</v>
      </c>
      <c r="R332" s="140">
        <f>'Anchor-Still'!V330</f>
        <v>0</v>
      </c>
      <c r="S332" s="140">
        <f>'Anchor-Still'!W330</f>
        <v>0</v>
      </c>
      <c r="T332" s="140">
        <f>'Anchor-Still'!X330</f>
        <v>0</v>
      </c>
      <c r="U332" s="140">
        <f>10*LOG10(1/((Summary!$C$75/10^(R332/10)+Summary!$C$76/10^(S332/10)+Summary!$C$77/10^(T332/10))/Summary!$C$78))</f>
        <v>0</v>
      </c>
      <c r="V332" s="140">
        <f>'Anchor-Still'!Y330</f>
        <v>0</v>
      </c>
      <c r="W332" s="140">
        <f>'Anchor-Still'!Z330</f>
        <v>0</v>
      </c>
      <c r="X332" s="141">
        <f t="shared" si="23"/>
        <v>0</v>
      </c>
      <c r="Y332" s="133"/>
      <c r="Z332" s="139">
        <f>'Test-Still'!L330</f>
        <v>0</v>
      </c>
      <c r="AA332" s="140">
        <f>'Test-Still'!M330</f>
        <v>0</v>
      </c>
      <c r="AB332" s="140">
        <f>'Test-Still'!N330</f>
        <v>0</v>
      </c>
      <c r="AC332" s="140">
        <f>'Test-Still'!O330</f>
        <v>0</v>
      </c>
      <c r="AD332" s="140">
        <f>(Summary!$C$58*AA332+Summary!$C$59*AB332+Summary!$C$60*AC332)/Summary!$C$61</f>
        <v>0</v>
      </c>
      <c r="AE332" s="140">
        <f>'Test-Still'!P330</f>
        <v>0</v>
      </c>
      <c r="AF332" s="140">
        <f>'Test-Still'!Q330</f>
        <v>0</v>
      </c>
      <c r="AG332" s="140">
        <f>'Test-Still'!R330</f>
        <v>0</v>
      </c>
      <c r="AH332" s="140">
        <f>'Test-Still'!S330</f>
        <v>0</v>
      </c>
      <c r="AI332" s="140">
        <f>'Test-Still'!T330</f>
        <v>0</v>
      </c>
      <c r="AJ332" s="140">
        <f>'Test-Still'!U330</f>
        <v>0</v>
      </c>
      <c r="AK332" s="140">
        <f>'Test-Still'!V330</f>
        <v>0</v>
      </c>
      <c r="AL332" s="140">
        <f>'Test-Still'!W330</f>
        <v>0</v>
      </c>
      <c r="AM332" s="140">
        <f>'Test-Still'!X330</f>
        <v>0</v>
      </c>
      <c r="AN332" s="140">
        <f>10*LOG10(1/((Summary!$C$75/10^(AK332/10)+Summary!$C$76/10^(AL332/10)+Summary!$C$77/10^(AM332/10))/Summary!$C$78))</f>
        <v>0</v>
      </c>
      <c r="AO332" s="140">
        <f>'Test-Still'!Y330</f>
        <v>0</v>
      </c>
      <c r="AP332" s="140">
        <f>'Test-Still'!Z330</f>
        <v>0</v>
      </c>
      <c r="AQ332" s="141">
        <f t="shared" si="24"/>
        <v>0</v>
      </c>
      <c r="AR332" s="139" t="e">
        <f t="shared" si="25"/>
        <v>#DIV/0!</v>
      </c>
      <c r="AS332" s="140" t="e">
        <f t="shared" si="26"/>
        <v>#DIV/0!</v>
      </c>
      <c r="AT332" s="136"/>
      <c r="AU332" s="136"/>
      <c r="AV332" s="467" t="s">
        <v>123</v>
      </c>
      <c r="AW332" s="468" t="e" cm="1">
        <f t="array" ref="AW332">bdRateExtend($G330:$G333,H330:H333,$Z330:$Z333,AA330:AA333)</f>
        <v>#VALUE!</v>
      </c>
      <c r="AX332" s="480"/>
      <c r="AY332" s="480"/>
      <c r="AZ332" s="497"/>
      <c r="BA332" s="497"/>
      <c r="BB332" s="480"/>
      <c r="BC332" s="468" t="e" cm="1">
        <f t="array" ref="BC332">bdRateExtend($G330:$G333,L330:L333,$Z330:$Z333,AE330:AE333)</f>
        <v>#VALUE!</v>
      </c>
      <c r="BD332" s="476"/>
      <c r="BE332" s="468" t="e" cm="1">
        <f t="array" ref="BE332">bdRateExtend($G330:$G333,M330:M333,$Z330:$Z333,AF330:AF333)</f>
        <v>#VALUE!</v>
      </c>
      <c r="BF332" s="476"/>
      <c r="BG332" s="469" t="e" cm="1">
        <f t="array" ref="BG332">bdRateExtend($G330:$G333,N330:N333,$Z330:$Z333,AG330:AG333,"None", FALSE,1)</f>
        <v>#VALUE!</v>
      </c>
      <c r="BH332" s="476"/>
      <c r="BI332" s="469" t="e" cm="1">
        <f t="array" ref="BI332">bdRateExtend($G330:$G333,O330:O333,$Z330:$Z333,AH330:AH333,"None", FALSE,1)</f>
        <v>#VALUE!</v>
      </c>
      <c r="BJ332" s="476"/>
      <c r="BK332" s="468" t="e" cm="1">
        <f t="array" ref="BK332">bdRateExtend($G330:$G333,P330:P333,$Z330:$Z333,AI330:AI333)</f>
        <v>#VALUE!</v>
      </c>
      <c r="BL332" s="476"/>
      <c r="BM332" s="468" t="e" cm="1">
        <f t="array" ref="BM332">bdRateExtend($G330:$G333,Q330:Q333,$Z330:$Z333,AJ330:AJ333)</f>
        <v>#VALUE!</v>
      </c>
      <c r="BN332" s="476"/>
      <c r="BO332" s="468" t="e" cm="1">
        <f t="array" ref="BO332">bdRateExtend($G330:$G333,R330:R333,$Z330:$Z333,AK330:AK333)</f>
        <v>#VALUE!</v>
      </c>
      <c r="BP332" s="480"/>
      <c r="BQ332" s="480"/>
      <c r="BR332" s="480"/>
      <c r="BS332" s="480"/>
      <c r="BT332" s="476"/>
      <c r="BU332" s="463" cm="1">
        <f t="array" ref="BU332">testVMAFRange($G330:$G333,N330:N333,$Z330:$Z333,AG330:AG333)</f>
        <v>0</v>
      </c>
      <c r="BV332" s="465"/>
      <c r="BW332" s="463" cm="1">
        <f t="array" ref="BW332">testVMAFRange($G330:$G333,O330:O333,$Z330:$Z333,AH330:AH333)</f>
        <v>0</v>
      </c>
      <c r="BX332" s="465"/>
    </row>
    <row r="333" spans="1:76" ht="17" customHeight="1" thickBot="1" x14ac:dyDescent="0.4">
      <c r="A333" s="516"/>
      <c r="B333" s="518"/>
      <c r="C333" s="521"/>
      <c r="D333" s="522"/>
      <c r="E333" s="523"/>
      <c r="F333" s="144">
        <v>55</v>
      </c>
      <c r="G333" s="145">
        <f>'Anchor-Still'!L331</f>
        <v>0</v>
      </c>
      <c r="H333" s="146">
        <f>'Anchor-Still'!M331</f>
        <v>0</v>
      </c>
      <c r="I333" s="146">
        <f>'Anchor-Still'!N331</f>
        <v>0</v>
      </c>
      <c r="J333" s="146">
        <f>'Anchor-Still'!O331</f>
        <v>0</v>
      </c>
      <c r="K333" s="146">
        <f>(Summary!$C$58*H333+Summary!$C$59*I333+Summary!$C$60*J333)/Summary!$C$61</f>
        <v>0</v>
      </c>
      <c r="L333" s="146">
        <f>'Anchor-Still'!P331</f>
        <v>0</v>
      </c>
      <c r="M333" s="146">
        <f>'Anchor-Still'!Q331</f>
        <v>0</v>
      </c>
      <c r="N333" s="146">
        <f>'Anchor-Still'!R331</f>
        <v>0</v>
      </c>
      <c r="O333" s="146">
        <f>'Anchor-Still'!S331</f>
        <v>0</v>
      </c>
      <c r="P333" s="146">
        <f>'Anchor-Still'!T331</f>
        <v>0</v>
      </c>
      <c r="Q333" s="146">
        <f>'Anchor-Still'!U331</f>
        <v>0</v>
      </c>
      <c r="R333" s="146">
        <f>'Anchor-Still'!V331</f>
        <v>0</v>
      </c>
      <c r="S333" s="146">
        <f>'Anchor-Still'!W331</f>
        <v>0</v>
      </c>
      <c r="T333" s="146">
        <f>'Anchor-Still'!X331</f>
        <v>0</v>
      </c>
      <c r="U333" s="146">
        <f>10*LOG10(1/((Summary!$C$75/10^(R333/10)+Summary!$C$76/10^(S333/10)+Summary!$C$77/10^(T333/10))/Summary!$C$78))</f>
        <v>0</v>
      </c>
      <c r="V333" s="146">
        <f>'Anchor-Still'!Y331</f>
        <v>0</v>
      </c>
      <c r="W333" s="146">
        <f>'Anchor-Still'!Z331</f>
        <v>0</v>
      </c>
      <c r="X333" s="147">
        <f t="shared" si="23"/>
        <v>0</v>
      </c>
      <c r="Y333" s="133"/>
      <c r="Z333" s="145">
        <f>'Test-Still'!L331</f>
        <v>0</v>
      </c>
      <c r="AA333" s="146">
        <f>'Test-Still'!M331</f>
        <v>0</v>
      </c>
      <c r="AB333" s="146">
        <f>'Test-Still'!N331</f>
        <v>0</v>
      </c>
      <c r="AC333" s="146">
        <f>'Test-Still'!O331</f>
        <v>0</v>
      </c>
      <c r="AD333" s="146">
        <f>(Summary!$C$58*AA333+Summary!$C$59*AB333+Summary!$C$60*AC333)/Summary!$C$61</f>
        <v>0</v>
      </c>
      <c r="AE333" s="146">
        <f>'Test-Still'!P331</f>
        <v>0</v>
      </c>
      <c r="AF333" s="146">
        <f>'Test-Still'!Q331</f>
        <v>0</v>
      </c>
      <c r="AG333" s="146">
        <f>'Test-Still'!R331</f>
        <v>0</v>
      </c>
      <c r="AH333" s="146">
        <f>'Test-Still'!S331</f>
        <v>0</v>
      </c>
      <c r="AI333" s="146">
        <f>'Test-Still'!T331</f>
        <v>0</v>
      </c>
      <c r="AJ333" s="146">
        <f>'Test-Still'!U331</f>
        <v>0</v>
      </c>
      <c r="AK333" s="146">
        <f>'Test-Still'!V331</f>
        <v>0</v>
      </c>
      <c r="AL333" s="146">
        <f>'Test-Still'!W331</f>
        <v>0</v>
      </c>
      <c r="AM333" s="146">
        <f>'Test-Still'!X331</f>
        <v>0</v>
      </c>
      <c r="AN333" s="146">
        <f>10*LOG10(1/((Summary!$C$75/10^(AK333/10)+Summary!$C$76/10^(AL333/10)+Summary!$C$77/10^(AM333/10))/Summary!$C$78))</f>
        <v>0</v>
      </c>
      <c r="AO333" s="146">
        <f>'Test-Still'!Y331</f>
        <v>0</v>
      </c>
      <c r="AP333" s="146">
        <f>'Test-Still'!Z331</f>
        <v>0</v>
      </c>
      <c r="AQ333" s="147">
        <f t="shared" si="24"/>
        <v>0</v>
      </c>
      <c r="AR333" s="145" t="e">
        <f t="shared" si="25"/>
        <v>#DIV/0!</v>
      </c>
      <c r="AS333" s="146" t="e">
        <f t="shared" si="26"/>
        <v>#DIV/0!</v>
      </c>
      <c r="AT333" s="136"/>
      <c r="AU333" s="136"/>
      <c r="AV333" s="470"/>
      <c r="AW333" s="471"/>
      <c r="AX333" s="481"/>
      <c r="AY333" s="481"/>
      <c r="AZ333" s="498"/>
      <c r="BA333" s="498"/>
      <c r="BB333" s="481"/>
      <c r="BC333" s="471"/>
      <c r="BD333" s="477"/>
      <c r="BE333" s="471"/>
      <c r="BF333" s="477"/>
      <c r="BG333" s="472"/>
      <c r="BH333" s="477"/>
      <c r="BI333" s="472"/>
      <c r="BJ333" s="477"/>
      <c r="BK333" s="471"/>
      <c r="BL333" s="477"/>
      <c r="BM333" s="471"/>
      <c r="BN333" s="477"/>
      <c r="BO333" s="471"/>
      <c r="BP333" s="481"/>
      <c r="BQ333" s="481"/>
      <c r="BR333" s="481"/>
      <c r="BS333" s="481"/>
      <c r="BT333" s="477"/>
      <c r="BU333" s="473"/>
      <c r="BV333" s="466"/>
      <c r="BW333" s="473"/>
      <c r="BX333" s="466"/>
    </row>
    <row r="334" spans="1:76" ht="17" customHeight="1" x14ac:dyDescent="0.35">
      <c r="A334" s="516"/>
      <c r="B334" s="482" t="s">
        <v>253</v>
      </c>
      <c r="C334" s="519" t="s">
        <v>216</v>
      </c>
      <c r="D334" s="489"/>
      <c r="E334" s="492">
        <v>8</v>
      </c>
      <c r="F334" s="129">
        <v>15</v>
      </c>
      <c r="G334" s="130">
        <f>'Anchor-Still'!L332</f>
        <v>0</v>
      </c>
      <c r="H334" s="131">
        <f>'Anchor-Still'!M332</f>
        <v>0</v>
      </c>
      <c r="I334" s="131">
        <f>'Anchor-Still'!N332</f>
        <v>0</v>
      </c>
      <c r="J334" s="131">
        <f>'Anchor-Still'!O332</f>
        <v>0</v>
      </c>
      <c r="K334" s="131">
        <f>(Summary!$C$58*H334+Summary!$C$59*I334+Summary!$C$60*J334)/Summary!$C$61</f>
        <v>0</v>
      </c>
      <c r="L334" s="131">
        <f>'Anchor-Still'!P332</f>
        <v>0</v>
      </c>
      <c r="M334" s="131">
        <f>'Anchor-Still'!Q332</f>
        <v>0</v>
      </c>
      <c r="N334" s="131">
        <f>'Anchor-Still'!R332</f>
        <v>0</v>
      </c>
      <c r="O334" s="131">
        <f>'Anchor-Still'!S332</f>
        <v>0</v>
      </c>
      <c r="P334" s="131">
        <f>'Anchor-Still'!T332</f>
        <v>0</v>
      </c>
      <c r="Q334" s="131">
        <f>'Anchor-Still'!U332</f>
        <v>0</v>
      </c>
      <c r="R334" s="131">
        <f>'Anchor-Still'!V332</f>
        <v>0</v>
      </c>
      <c r="S334" s="131">
        <f>'Anchor-Still'!W332</f>
        <v>0</v>
      </c>
      <c r="T334" s="131">
        <f>'Anchor-Still'!X332</f>
        <v>0</v>
      </c>
      <c r="U334" s="131">
        <f>10*LOG10(1/((Summary!$C$75/10^(R334/10)+Summary!$C$76/10^(S334/10)+Summary!$C$77/10^(T334/10))/Summary!$C$78))</f>
        <v>0</v>
      </c>
      <c r="V334" s="131">
        <f>'Anchor-Still'!Y332</f>
        <v>0</v>
      </c>
      <c r="W334" s="131">
        <f>'Anchor-Still'!Z332</f>
        <v>0</v>
      </c>
      <c r="X334" s="132">
        <f t="shared" si="23"/>
        <v>0</v>
      </c>
      <c r="Y334" s="133"/>
      <c r="Z334" s="130">
        <f>'Test-Still'!L332</f>
        <v>0</v>
      </c>
      <c r="AA334" s="131">
        <f>'Test-Still'!M332</f>
        <v>0</v>
      </c>
      <c r="AB334" s="131">
        <f>'Test-Still'!N332</f>
        <v>0</v>
      </c>
      <c r="AC334" s="131">
        <f>'Test-Still'!O332</f>
        <v>0</v>
      </c>
      <c r="AD334" s="131">
        <f>(Summary!$C$58*AA334+Summary!$C$59*AB334+Summary!$C$60*AC334)/Summary!$C$61</f>
        <v>0</v>
      </c>
      <c r="AE334" s="131">
        <f>'Test-Still'!P332</f>
        <v>0</v>
      </c>
      <c r="AF334" s="131">
        <f>'Test-Still'!Q332</f>
        <v>0</v>
      </c>
      <c r="AG334" s="131">
        <f>'Test-Still'!R332</f>
        <v>0</v>
      </c>
      <c r="AH334" s="131">
        <f>'Test-Still'!S332</f>
        <v>0</v>
      </c>
      <c r="AI334" s="131">
        <f>'Test-Still'!T332</f>
        <v>0</v>
      </c>
      <c r="AJ334" s="131">
        <f>'Test-Still'!U332</f>
        <v>0</v>
      </c>
      <c r="AK334" s="131">
        <f>'Test-Still'!V332</f>
        <v>0</v>
      </c>
      <c r="AL334" s="131">
        <f>'Test-Still'!W332</f>
        <v>0</v>
      </c>
      <c r="AM334" s="131">
        <f>'Test-Still'!X332</f>
        <v>0</v>
      </c>
      <c r="AN334" s="131">
        <f>10*LOG10(1/((Summary!$C$75/10^(AK334/10)+Summary!$C$76/10^(AL334/10)+Summary!$C$77/10^(AM334/10))/Summary!$C$78))</f>
        <v>0</v>
      </c>
      <c r="AO334" s="131">
        <f>'Test-Still'!Y332</f>
        <v>0</v>
      </c>
      <c r="AP334" s="131">
        <f>'Test-Still'!Z332</f>
        <v>0</v>
      </c>
      <c r="AQ334" s="132">
        <f t="shared" si="24"/>
        <v>0</v>
      </c>
      <c r="AR334" s="130" t="e">
        <f t="shared" si="25"/>
        <v>#DIV/0!</v>
      </c>
      <c r="AS334" s="131" t="e">
        <f t="shared" si="26"/>
        <v>#DIV/0!</v>
      </c>
      <c r="AT334" s="136"/>
      <c r="AU334" s="136"/>
      <c r="AV334" s="495" t="s">
        <v>121</v>
      </c>
      <c r="AW334" s="478" t="e" cm="1">
        <f t="array" ref="AW334">bdRateExtend($G334:$G337,H334:H337,$Z334:$Z337,AA334:AA337)</f>
        <v>#VALUE!</v>
      </c>
      <c r="AX334" s="479" t="e" cm="1">
        <f t="array" ref="AX334">bdRateExtend($G334:$G339,H334:H339,$Z334:$Z339,AA334:AA339)</f>
        <v>#VALUE!</v>
      </c>
      <c r="AY334" s="479" t="e" cm="1">
        <f t="array" ref="AY334">bdRateExtend($G334:$G339,I334:I339,$Z334:$Z339,AB334:AB339)</f>
        <v>#VALUE!</v>
      </c>
      <c r="AZ334" s="496" t="e" cm="1">
        <f t="array" ref="AZ334">bdRateExtend($G334:$G339,J334:J339,$Z334:$Z339,AC334:AC339)</f>
        <v>#VALUE!</v>
      </c>
      <c r="BA334" s="496" t="e" cm="1">
        <f t="array" ref="BA334">bdRateExtend($G334:$G339,K334:K339,$Z334:$Z339,AD334:AD339)</f>
        <v>#VALUE!</v>
      </c>
      <c r="BB334" s="479" t="e">
        <f>(Summary!$C$89*AX334+Summary!$C$90*AY334+Summary!$C$91*AZ334)/Summary!$C$92</f>
        <v>#VALUE!</v>
      </c>
      <c r="BC334" s="478" t="e" cm="1">
        <f t="array" ref="BC334">bdRateExtend($G334:$G337,L334:L337,$Z334:$Z337,AE334:AE337)</f>
        <v>#VALUE!</v>
      </c>
      <c r="BD334" s="475" t="e" cm="1">
        <f t="array" ref="BD334">bdRateExtend($G334:$G339,L334:L339,$Z334:$Z339,AE334:AE339)</f>
        <v>#VALUE!</v>
      </c>
      <c r="BE334" s="478" t="e" cm="1">
        <f t="array" ref="BE334">bdRateExtend($G334:$G337,M334:M337,$Z334:$Z337,AF334:AF337)</f>
        <v>#VALUE!</v>
      </c>
      <c r="BF334" s="475" t="e" cm="1">
        <f t="array" ref="BF334">bdRateExtend($G334:$G339,M334:M339,$Z334:$Z339,AF334:AF339)</f>
        <v>#VALUE!</v>
      </c>
      <c r="BG334" s="474" t="e" cm="1">
        <f t="array" ref="BG334">bdRateExtend($G334:$G337,N334:N337,$Z334:$Z337,AG334:AG337,"None", FALSE,1)</f>
        <v>#VALUE!</v>
      </c>
      <c r="BH334" s="475" t="e" cm="1">
        <f t="array" ref="BH334">bdRateExtend($G334:$G339,N334:N339,$Z334:$Z339,AG334:AG339,"None", FALSE,1)</f>
        <v>#VALUE!</v>
      </c>
      <c r="BI334" s="474" t="e" cm="1">
        <f t="array" ref="BI334">bdRateExtend($G334:$G337,O334:O337,$Z334:$Z337,AH334:AH337,"None", FALSE,1)</f>
        <v>#VALUE!</v>
      </c>
      <c r="BJ334" s="475" t="e" cm="1">
        <f t="array" ref="BJ334">bdRateExtend($G334:$G339,O334:O339,$Z334:$Z339,AH334:AH339,"None", FALSE,1)</f>
        <v>#VALUE!</v>
      </c>
      <c r="BK334" s="478" t="e" cm="1">
        <f t="array" ref="BK334">bdRateExtend($G334:$G337,P334:P337,$Z334:$Z337,AI334:AI337)</f>
        <v>#VALUE!</v>
      </c>
      <c r="BL334" s="475" t="e" cm="1">
        <f t="array" ref="BL334">bdRateExtend($G334:$G339,P334:P339,$Z334:$Z339,AI334:AI339)</f>
        <v>#VALUE!</v>
      </c>
      <c r="BM334" s="478" t="e" cm="1">
        <f t="array" ref="BM334">bdRateExtend($G334:$G337,Q334:Q337,$Z334:$Z337,AJ334:AJ337)</f>
        <v>#VALUE!</v>
      </c>
      <c r="BN334" s="475" t="e" cm="1">
        <f t="array" ref="BN334">bdRateExtend($G334:$G339,Q334:Q339,$Z334:$Z339,AJ334:AJ339)</f>
        <v>#VALUE!</v>
      </c>
      <c r="BO334" s="478" t="e" cm="1">
        <f t="array" ref="BO334">bdRateExtend($G334:$G337,R334:R337,$Z334:$Z337,AK334:AK337)</f>
        <v>#VALUE!</v>
      </c>
      <c r="BP334" s="479" t="e" cm="1">
        <f t="array" ref="BP334">bdRateExtend($G334:$G339,R334:R339,$Z334:$Z339,AK334:AK339)</f>
        <v>#VALUE!</v>
      </c>
      <c r="BQ334" s="479" t="e" cm="1">
        <f t="array" ref="BQ334">bdRateExtend($G334:$G339,S334:S339,$Z334:$Z339,AL334:AL339)</f>
        <v>#VALUE!</v>
      </c>
      <c r="BR334" s="479" t="e" cm="1">
        <f t="array" ref="BR334">bdRateExtend($G334:$G339,T334:T339,$Z334:$Z339,AM334:AM339)</f>
        <v>#VALUE!</v>
      </c>
      <c r="BS334" s="479" t="e" cm="1">
        <f t="array" ref="BS334">bdRateExtend($G334:$G339,U334:U339,$Z334:$Z339,AN334:AN339)</f>
        <v>#VALUE!</v>
      </c>
      <c r="BT334" s="576" t="e">
        <f>(Summary!$C$103*BP334+Summary!$C$104*BQ334+Summary!$C$105*BR334)/Summary!$C$106</f>
        <v>#VALUE!</v>
      </c>
      <c r="BU334" s="462" cm="1">
        <f t="array" ref="BU334">testVMAFRange($G334:$G337,N334:N337,$Z334:$Z337,AG334:AG337)</f>
        <v>0</v>
      </c>
      <c r="BV334" s="464" cm="1">
        <f t="array" ref="BV334">testVMAFRange($G334:$G339,N334:N339,$Z334:$Z339,AG334:AG339)</f>
        <v>0</v>
      </c>
      <c r="BW334" s="462" cm="1">
        <f t="array" ref="BW334">testVMAFRange($G334:$G337,O334:O337,$Z334:$Z337,AH334:AH337)</f>
        <v>0</v>
      </c>
      <c r="BX334" s="464" cm="1">
        <f t="array" ref="BX334">testVMAFRange($G334:$G339,O334:O339,$Z334:$Z339,AH334:AH339)</f>
        <v>0</v>
      </c>
    </row>
    <row r="335" spans="1:76" ht="17" customHeight="1" x14ac:dyDescent="0.35">
      <c r="A335" s="516"/>
      <c r="B335" s="483"/>
      <c r="C335" s="520"/>
      <c r="D335" s="490"/>
      <c r="E335" s="493"/>
      <c r="F335" s="138">
        <v>23</v>
      </c>
      <c r="G335" s="139">
        <f>'Anchor-Still'!L333</f>
        <v>0</v>
      </c>
      <c r="H335" s="140">
        <f>'Anchor-Still'!M333</f>
        <v>0</v>
      </c>
      <c r="I335" s="140">
        <f>'Anchor-Still'!N333</f>
        <v>0</v>
      </c>
      <c r="J335" s="140">
        <f>'Anchor-Still'!O333</f>
        <v>0</v>
      </c>
      <c r="K335" s="140">
        <f>(Summary!$C$58*H335+Summary!$C$59*I335+Summary!$C$60*J335)/Summary!$C$61</f>
        <v>0</v>
      </c>
      <c r="L335" s="140">
        <f>'Anchor-Still'!P333</f>
        <v>0</v>
      </c>
      <c r="M335" s="140">
        <f>'Anchor-Still'!Q333</f>
        <v>0</v>
      </c>
      <c r="N335" s="140">
        <f>'Anchor-Still'!R333</f>
        <v>0</v>
      </c>
      <c r="O335" s="140">
        <f>'Anchor-Still'!S333</f>
        <v>0</v>
      </c>
      <c r="P335" s="140">
        <f>'Anchor-Still'!T333</f>
        <v>0</v>
      </c>
      <c r="Q335" s="140">
        <f>'Anchor-Still'!U333</f>
        <v>0</v>
      </c>
      <c r="R335" s="140">
        <f>'Anchor-Still'!V333</f>
        <v>0</v>
      </c>
      <c r="S335" s="140">
        <f>'Anchor-Still'!W333</f>
        <v>0</v>
      </c>
      <c r="T335" s="140">
        <f>'Anchor-Still'!X333</f>
        <v>0</v>
      </c>
      <c r="U335" s="140">
        <f>10*LOG10(1/((Summary!$C$75/10^(R335/10)+Summary!$C$76/10^(S335/10)+Summary!$C$77/10^(T335/10))/Summary!$C$78))</f>
        <v>0</v>
      </c>
      <c r="V335" s="140">
        <f>'Anchor-Still'!Y333</f>
        <v>0</v>
      </c>
      <c r="W335" s="140">
        <f>'Anchor-Still'!Z333</f>
        <v>0</v>
      </c>
      <c r="X335" s="141">
        <f t="shared" si="23"/>
        <v>0</v>
      </c>
      <c r="Y335" s="133"/>
      <c r="Z335" s="139">
        <f>'Test-Still'!L333</f>
        <v>0</v>
      </c>
      <c r="AA335" s="140">
        <f>'Test-Still'!M333</f>
        <v>0</v>
      </c>
      <c r="AB335" s="140">
        <f>'Test-Still'!N333</f>
        <v>0</v>
      </c>
      <c r="AC335" s="140">
        <f>'Test-Still'!O333</f>
        <v>0</v>
      </c>
      <c r="AD335" s="140">
        <f>(Summary!$C$58*AA335+Summary!$C$59*AB335+Summary!$C$60*AC335)/Summary!$C$61</f>
        <v>0</v>
      </c>
      <c r="AE335" s="140">
        <f>'Test-Still'!P333</f>
        <v>0</v>
      </c>
      <c r="AF335" s="140">
        <f>'Test-Still'!Q333</f>
        <v>0</v>
      </c>
      <c r="AG335" s="140">
        <f>'Test-Still'!R333</f>
        <v>0</v>
      </c>
      <c r="AH335" s="140">
        <f>'Test-Still'!S333</f>
        <v>0</v>
      </c>
      <c r="AI335" s="140">
        <f>'Test-Still'!T333</f>
        <v>0</v>
      </c>
      <c r="AJ335" s="140">
        <f>'Test-Still'!U333</f>
        <v>0</v>
      </c>
      <c r="AK335" s="140">
        <f>'Test-Still'!V333</f>
        <v>0</v>
      </c>
      <c r="AL335" s="140">
        <f>'Test-Still'!W333</f>
        <v>0</v>
      </c>
      <c r="AM335" s="140">
        <f>'Test-Still'!X333</f>
        <v>0</v>
      </c>
      <c r="AN335" s="140">
        <f>10*LOG10(1/((Summary!$C$75/10^(AK335/10)+Summary!$C$76/10^(AL335/10)+Summary!$C$77/10^(AM335/10))/Summary!$C$78))</f>
        <v>0</v>
      </c>
      <c r="AO335" s="140">
        <f>'Test-Still'!Y333</f>
        <v>0</v>
      </c>
      <c r="AP335" s="140">
        <f>'Test-Still'!Z333</f>
        <v>0</v>
      </c>
      <c r="AQ335" s="141">
        <f t="shared" si="24"/>
        <v>0</v>
      </c>
      <c r="AR335" s="139" t="e">
        <f t="shared" si="25"/>
        <v>#DIV/0!</v>
      </c>
      <c r="AS335" s="140" t="e">
        <f t="shared" si="26"/>
        <v>#DIV/0!</v>
      </c>
      <c r="AT335" s="136"/>
      <c r="AU335" s="136"/>
      <c r="AV335" s="467"/>
      <c r="AW335" s="468"/>
      <c r="AX335" s="480"/>
      <c r="AY335" s="480"/>
      <c r="AZ335" s="497"/>
      <c r="BA335" s="497"/>
      <c r="BB335" s="480"/>
      <c r="BC335" s="468"/>
      <c r="BD335" s="476"/>
      <c r="BE335" s="468"/>
      <c r="BF335" s="476"/>
      <c r="BG335" s="469"/>
      <c r="BH335" s="476"/>
      <c r="BI335" s="469"/>
      <c r="BJ335" s="476"/>
      <c r="BK335" s="468"/>
      <c r="BL335" s="476"/>
      <c r="BM335" s="468"/>
      <c r="BN335" s="476"/>
      <c r="BO335" s="468"/>
      <c r="BP335" s="480"/>
      <c r="BQ335" s="480"/>
      <c r="BR335" s="480"/>
      <c r="BS335" s="480"/>
      <c r="BT335" s="476"/>
      <c r="BU335" s="463"/>
      <c r="BV335" s="465"/>
      <c r="BW335" s="463"/>
      <c r="BX335" s="465"/>
    </row>
    <row r="336" spans="1:76" ht="17" customHeight="1" x14ac:dyDescent="0.35">
      <c r="A336" s="516"/>
      <c r="B336" s="483"/>
      <c r="C336" s="520"/>
      <c r="D336" s="490"/>
      <c r="E336" s="493"/>
      <c r="F336" s="138">
        <v>31</v>
      </c>
      <c r="G336" s="139">
        <f>'Anchor-Still'!L334</f>
        <v>0</v>
      </c>
      <c r="H336" s="140">
        <f>'Anchor-Still'!M334</f>
        <v>0</v>
      </c>
      <c r="I336" s="140">
        <f>'Anchor-Still'!N334</f>
        <v>0</v>
      </c>
      <c r="J336" s="140">
        <f>'Anchor-Still'!O334</f>
        <v>0</v>
      </c>
      <c r="K336" s="140">
        <f>(Summary!$C$58*H336+Summary!$C$59*I336+Summary!$C$60*J336)/Summary!$C$61</f>
        <v>0</v>
      </c>
      <c r="L336" s="140">
        <f>'Anchor-Still'!P334</f>
        <v>0</v>
      </c>
      <c r="M336" s="140">
        <f>'Anchor-Still'!Q334</f>
        <v>0</v>
      </c>
      <c r="N336" s="140">
        <f>'Anchor-Still'!R334</f>
        <v>0</v>
      </c>
      <c r="O336" s="140">
        <f>'Anchor-Still'!S334</f>
        <v>0</v>
      </c>
      <c r="P336" s="140">
        <f>'Anchor-Still'!T334</f>
        <v>0</v>
      </c>
      <c r="Q336" s="140">
        <f>'Anchor-Still'!U334</f>
        <v>0</v>
      </c>
      <c r="R336" s="140">
        <f>'Anchor-Still'!V334</f>
        <v>0</v>
      </c>
      <c r="S336" s="140">
        <f>'Anchor-Still'!W334</f>
        <v>0</v>
      </c>
      <c r="T336" s="140">
        <f>'Anchor-Still'!X334</f>
        <v>0</v>
      </c>
      <c r="U336" s="140">
        <f>10*LOG10(1/((Summary!$C$75/10^(R336/10)+Summary!$C$76/10^(S336/10)+Summary!$C$77/10^(T336/10))/Summary!$C$78))</f>
        <v>0</v>
      </c>
      <c r="V336" s="140">
        <f>'Anchor-Still'!Y334</f>
        <v>0</v>
      </c>
      <c r="W336" s="140">
        <f>'Anchor-Still'!Z334</f>
        <v>0</v>
      </c>
      <c r="X336" s="141">
        <f t="shared" si="23"/>
        <v>0</v>
      </c>
      <c r="Y336" s="133"/>
      <c r="Z336" s="139">
        <f>'Test-Still'!L334</f>
        <v>0</v>
      </c>
      <c r="AA336" s="140">
        <f>'Test-Still'!M334</f>
        <v>0</v>
      </c>
      <c r="AB336" s="140">
        <f>'Test-Still'!N334</f>
        <v>0</v>
      </c>
      <c r="AC336" s="140">
        <f>'Test-Still'!O334</f>
        <v>0</v>
      </c>
      <c r="AD336" s="140">
        <f>(Summary!$C$58*AA336+Summary!$C$59*AB336+Summary!$C$60*AC336)/Summary!$C$61</f>
        <v>0</v>
      </c>
      <c r="AE336" s="140">
        <f>'Test-Still'!P334</f>
        <v>0</v>
      </c>
      <c r="AF336" s="140">
        <f>'Test-Still'!Q334</f>
        <v>0</v>
      </c>
      <c r="AG336" s="140">
        <f>'Test-Still'!R334</f>
        <v>0</v>
      </c>
      <c r="AH336" s="140">
        <f>'Test-Still'!S334</f>
        <v>0</v>
      </c>
      <c r="AI336" s="140">
        <f>'Test-Still'!T334</f>
        <v>0</v>
      </c>
      <c r="AJ336" s="140">
        <f>'Test-Still'!U334</f>
        <v>0</v>
      </c>
      <c r="AK336" s="140">
        <f>'Test-Still'!V334</f>
        <v>0</v>
      </c>
      <c r="AL336" s="140">
        <f>'Test-Still'!W334</f>
        <v>0</v>
      </c>
      <c r="AM336" s="140">
        <f>'Test-Still'!X334</f>
        <v>0</v>
      </c>
      <c r="AN336" s="140">
        <f>10*LOG10(1/((Summary!$C$75/10^(AK336/10)+Summary!$C$76/10^(AL336/10)+Summary!$C$77/10^(AM336/10))/Summary!$C$78))</f>
        <v>0</v>
      </c>
      <c r="AO336" s="140">
        <f>'Test-Still'!Y334</f>
        <v>0</v>
      </c>
      <c r="AP336" s="140">
        <f>'Test-Still'!Z334</f>
        <v>0</v>
      </c>
      <c r="AQ336" s="141">
        <f t="shared" si="24"/>
        <v>0</v>
      </c>
      <c r="AR336" s="139" t="e">
        <f t="shared" si="25"/>
        <v>#DIV/0!</v>
      </c>
      <c r="AS336" s="140" t="e">
        <f t="shared" si="26"/>
        <v>#DIV/0!</v>
      </c>
      <c r="AT336" s="136"/>
      <c r="AU336" s="136"/>
      <c r="AV336" s="467" t="s">
        <v>122</v>
      </c>
      <c r="AW336" s="468" t="e" cm="1">
        <f t="array" ref="AW336">bdRateExtend($G335:$G338,H335:H338,$Z335:$Z338,AA335:AA338)</f>
        <v>#VALUE!</v>
      </c>
      <c r="AX336" s="480"/>
      <c r="AY336" s="480"/>
      <c r="AZ336" s="497"/>
      <c r="BA336" s="497"/>
      <c r="BB336" s="480"/>
      <c r="BC336" s="468" t="e" cm="1">
        <f t="array" ref="BC336">bdRateExtend($G335:$G338,L335:L338,$Z335:$Z338,AE335:AE338)</f>
        <v>#VALUE!</v>
      </c>
      <c r="BD336" s="476"/>
      <c r="BE336" s="468" t="e" cm="1">
        <f t="array" ref="BE336">bdRateExtend($G335:$G338,M335:M338,$Z335:$Z338,AF335:AF338)</f>
        <v>#VALUE!</v>
      </c>
      <c r="BF336" s="476"/>
      <c r="BG336" s="469" t="e" cm="1">
        <f t="array" ref="BG336">bdRateExtend($G335:$G338,N335:N338,$Z335:$Z338,AG335:AG338,"None", FALSE,1)</f>
        <v>#VALUE!</v>
      </c>
      <c r="BH336" s="476"/>
      <c r="BI336" s="469" t="e" cm="1">
        <f t="array" ref="BI336">bdRateExtend($G335:$G338,O335:O338,$Z335:$Z338,AH335:AH338,"None", FALSE,1)</f>
        <v>#VALUE!</v>
      </c>
      <c r="BJ336" s="476"/>
      <c r="BK336" s="468" t="e" cm="1">
        <f t="array" ref="BK336">bdRateExtend($G335:$G338,P335:P338,$Z335:$Z338,AI335:AI338)</f>
        <v>#VALUE!</v>
      </c>
      <c r="BL336" s="476"/>
      <c r="BM336" s="468" t="e" cm="1">
        <f t="array" ref="BM336">bdRateExtend($G335:$G338,Q335:Q338,$Z335:$Z338,AJ335:AJ338)</f>
        <v>#VALUE!</v>
      </c>
      <c r="BN336" s="476"/>
      <c r="BO336" s="468" t="e" cm="1">
        <f t="array" ref="BO336">bdRateExtend($G335:$G338,R335:R338,$Z335:$Z338,AK335:AK338)</f>
        <v>#VALUE!</v>
      </c>
      <c r="BP336" s="480"/>
      <c r="BQ336" s="480"/>
      <c r="BR336" s="480"/>
      <c r="BS336" s="480"/>
      <c r="BT336" s="476"/>
      <c r="BU336" s="463" cm="1">
        <f t="array" ref="BU336">testVMAFRange($G335:$G338,N335:N338,$Z335:$Z338,AG335:AG338)</f>
        <v>0</v>
      </c>
      <c r="BV336" s="465"/>
      <c r="BW336" s="463" cm="1">
        <f t="array" ref="BW336">testVMAFRange($G335:$G338,O335:O338,$Z335:$Z338,AH335:AH338)</f>
        <v>0</v>
      </c>
      <c r="BX336" s="465"/>
    </row>
    <row r="337" spans="1:78" ht="17" customHeight="1" x14ac:dyDescent="0.35">
      <c r="A337" s="516"/>
      <c r="B337" s="483"/>
      <c r="C337" s="520"/>
      <c r="D337" s="490"/>
      <c r="E337" s="493"/>
      <c r="F337" s="138">
        <v>39</v>
      </c>
      <c r="G337" s="139">
        <f>'Anchor-Still'!L335</f>
        <v>0</v>
      </c>
      <c r="H337" s="140">
        <f>'Anchor-Still'!M335</f>
        <v>0</v>
      </c>
      <c r="I337" s="140">
        <f>'Anchor-Still'!N335</f>
        <v>0</v>
      </c>
      <c r="J337" s="140">
        <f>'Anchor-Still'!O335</f>
        <v>0</v>
      </c>
      <c r="K337" s="140">
        <f>(Summary!$C$58*H337+Summary!$C$59*I337+Summary!$C$60*J337)/Summary!$C$61</f>
        <v>0</v>
      </c>
      <c r="L337" s="140">
        <f>'Anchor-Still'!P335</f>
        <v>0</v>
      </c>
      <c r="M337" s="140">
        <f>'Anchor-Still'!Q335</f>
        <v>0</v>
      </c>
      <c r="N337" s="140">
        <f>'Anchor-Still'!R335</f>
        <v>0</v>
      </c>
      <c r="O337" s="140">
        <f>'Anchor-Still'!S335</f>
        <v>0</v>
      </c>
      <c r="P337" s="140">
        <f>'Anchor-Still'!T335</f>
        <v>0</v>
      </c>
      <c r="Q337" s="140">
        <f>'Anchor-Still'!U335</f>
        <v>0</v>
      </c>
      <c r="R337" s="140">
        <f>'Anchor-Still'!V335</f>
        <v>0</v>
      </c>
      <c r="S337" s="140">
        <f>'Anchor-Still'!W335</f>
        <v>0</v>
      </c>
      <c r="T337" s="140">
        <f>'Anchor-Still'!X335</f>
        <v>0</v>
      </c>
      <c r="U337" s="140">
        <f>10*LOG10(1/((Summary!$C$75/10^(R337/10)+Summary!$C$76/10^(S337/10)+Summary!$C$77/10^(T337/10))/Summary!$C$78))</f>
        <v>0</v>
      </c>
      <c r="V337" s="140">
        <f>'Anchor-Still'!Y335</f>
        <v>0</v>
      </c>
      <c r="W337" s="140">
        <f>'Anchor-Still'!Z335</f>
        <v>0</v>
      </c>
      <c r="X337" s="141">
        <f t="shared" si="23"/>
        <v>0</v>
      </c>
      <c r="Y337" s="133"/>
      <c r="Z337" s="139">
        <f>'Test-Still'!L335</f>
        <v>0</v>
      </c>
      <c r="AA337" s="140">
        <f>'Test-Still'!M335</f>
        <v>0</v>
      </c>
      <c r="AB337" s="140">
        <f>'Test-Still'!N335</f>
        <v>0</v>
      </c>
      <c r="AC337" s="140">
        <f>'Test-Still'!O335</f>
        <v>0</v>
      </c>
      <c r="AD337" s="140">
        <f>(Summary!$C$58*AA337+Summary!$C$59*AB337+Summary!$C$60*AC337)/Summary!$C$61</f>
        <v>0</v>
      </c>
      <c r="AE337" s="140">
        <f>'Test-Still'!P335</f>
        <v>0</v>
      </c>
      <c r="AF337" s="140">
        <f>'Test-Still'!Q335</f>
        <v>0</v>
      </c>
      <c r="AG337" s="140">
        <f>'Test-Still'!R335</f>
        <v>0</v>
      </c>
      <c r="AH337" s="140">
        <f>'Test-Still'!S335</f>
        <v>0</v>
      </c>
      <c r="AI337" s="140">
        <f>'Test-Still'!T335</f>
        <v>0</v>
      </c>
      <c r="AJ337" s="140">
        <f>'Test-Still'!U335</f>
        <v>0</v>
      </c>
      <c r="AK337" s="140">
        <f>'Test-Still'!V335</f>
        <v>0</v>
      </c>
      <c r="AL337" s="140">
        <f>'Test-Still'!W335</f>
        <v>0</v>
      </c>
      <c r="AM337" s="140">
        <f>'Test-Still'!X335</f>
        <v>0</v>
      </c>
      <c r="AN337" s="140">
        <f>10*LOG10(1/((Summary!$C$75/10^(AK337/10)+Summary!$C$76/10^(AL337/10)+Summary!$C$77/10^(AM337/10))/Summary!$C$78))</f>
        <v>0</v>
      </c>
      <c r="AO337" s="140">
        <f>'Test-Still'!Y335</f>
        <v>0</v>
      </c>
      <c r="AP337" s="140">
        <f>'Test-Still'!Z335</f>
        <v>0</v>
      </c>
      <c r="AQ337" s="141">
        <f t="shared" si="24"/>
        <v>0</v>
      </c>
      <c r="AR337" s="139" t="e">
        <f t="shared" si="25"/>
        <v>#DIV/0!</v>
      </c>
      <c r="AS337" s="140" t="e">
        <f t="shared" si="26"/>
        <v>#DIV/0!</v>
      </c>
      <c r="AT337" s="136"/>
      <c r="AU337" s="136"/>
      <c r="AV337" s="467"/>
      <c r="AW337" s="468"/>
      <c r="AX337" s="480"/>
      <c r="AY337" s="480"/>
      <c r="AZ337" s="497"/>
      <c r="BA337" s="497"/>
      <c r="BB337" s="480"/>
      <c r="BC337" s="468"/>
      <c r="BD337" s="476"/>
      <c r="BE337" s="468"/>
      <c r="BF337" s="476"/>
      <c r="BG337" s="469"/>
      <c r="BH337" s="476"/>
      <c r="BI337" s="469"/>
      <c r="BJ337" s="476"/>
      <c r="BK337" s="468"/>
      <c r="BL337" s="476"/>
      <c r="BM337" s="468"/>
      <c r="BN337" s="476"/>
      <c r="BO337" s="468"/>
      <c r="BP337" s="480"/>
      <c r="BQ337" s="480"/>
      <c r="BR337" s="480"/>
      <c r="BS337" s="480"/>
      <c r="BT337" s="476"/>
      <c r="BU337" s="463"/>
      <c r="BV337" s="465"/>
      <c r="BW337" s="463"/>
      <c r="BX337" s="465"/>
    </row>
    <row r="338" spans="1:78" ht="17" customHeight="1" x14ac:dyDescent="0.35">
      <c r="A338" s="516"/>
      <c r="B338" s="483"/>
      <c r="C338" s="520"/>
      <c r="D338" s="490"/>
      <c r="E338" s="493"/>
      <c r="F338" s="138">
        <v>47</v>
      </c>
      <c r="G338" s="139">
        <f>'Anchor-Still'!L336</f>
        <v>0</v>
      </c>
      <c r="H338" s="140">
        <f>'Anchor-Still'!M336</f>
        <v>0</v>
      </c>
      <c r="I338" s="140">
        <f>'Anchor-Still'!N336</f>
        <v>0</v>
      </c>
      <c r="J338" s="140">
        <f>'Anchor-Still'!O336</f>
        <v>0</v>
      </c>
      <c r="K338" s="140">
        <f>(Summary!$C$58*H338+Summary!$C$59*I338+Summary!$C$60*J338)/Summary!$C$61</f>
        <v>0</v>
      </c>
      <c r="L338" s="140">
        <f>'Anchor-Still'!P336</f>
        <v>0</v>
      </c>
      <c r="M338" s="140">
        <f>'Anchor-Still'!Q336</f>
        <v>0</v>
      </c>
      <c r="N338" s="140">
        <f>'Anchor-Still'!R336</f>
        <v>0</v>
      </c>
      <c r="O338" s="140">
        <f>'Anchor-Still'!S336</f>
        <v>0</v>
      </c>
      <c r="P338" s="140">
        <f>'Anchor-Still'!T336</f>
        <v>0</v>
      </c>
      <c r="Q338" s="140">
        <f>'Anchor-Still'!U336</f>
        <v>0</v>
      </c>
      <c r="R338" s="140">
        <f>'Anchor-Still'!V336</f>
        <v>0</v>
      </c>
      <c r="S338" s="140">
        <f>'Anchor-Still'!W336</f>
        <v>0</v>
      </c>
      <c r="T338" s="140">
        <f>'Anchor-Still'!X336</f>
        <v>0</v>
      </c>
      <c r="U338" s="140">
        <f>10*LOG10(1/((Summary!$C$75/10^(R338/10)+Summary!$C$76/10^(S338/10)+Summary!$C$77/10^(T338/10))/Summary!$C$78))</f>
        <v>0</v>
      </c>
      <c r="V338" s="140">
        <f>'Anchor-Still'!Y336</f>
        <v>0</v>
      </c>
      <c r="W338" s="140">
        <f>'Anchor-Still'!Z336</f>
        <v>0</v>
      </c>
      <c r="X338" s="141">
        <f t="shared" si="23"/>
        <v>0</v>
      </c>
      <c r="Y338" s="133"/>
      <c r="Z338" s="139">
        <f>'Test-Still'!L336</f>
        <v>0</v>
      </c>
      <c r="AA338" s="140">
        <f>'Test-Still'!M336</f>
        <v>0</v>
      </c>
      <c r="AB338" s="140">
        <f>'Test-Still'!N336</f>
        <v>0</v>
      </c>
      <c r="AC338" s="140">
        <f>'Test-Still'!O336</f>
        <v>0</v>
      </c>
      <c r="AD338" s="140">
        <f>(Summary!$C$58*AA338+Summary!$C$59*AB338+Summary!$C$60*AC338)/Summary!$C$61</f>
        <v>0</v>
      </c>
      <c r="AE338" s="140">
        <f>'Test-Still'!P336</f>
        <v>0</v>
      </c>
      <c r="AF338" s="140">
        <f>'Test-Still'!Q336</f>
        <v>0</v>
      </c>
      <c r="AG338" s="140">
        <f>'Test-Still'!R336</f>
        <v>0</v>
      </c>
      <c r="AH338" s="140">
        <f>'Test-Still'!S336</f>
        <v>0</v>
      </c>
      <c r="AI338" s="140">
        <f>'Test-Still'!T336</f>
        <v>0</v>
      </c>
      <c r="AJ338" s="140">
        <f>'Test-Still'!U336</f>
        <v>0</v>
      </c>
      <c r="AK338" s="140">
        <f>'Test-Still'!V336</f>
        <v>0</v>
      </c>
      <c r="AL338" s="140">
        <f>'Test-Still'!W336</f>
        <v>0</v>
      </c>
      <c r="AM338" s="140">
        <f>'Test-Still'!X336</f>
        <v>0</v>
      </c>
      <c r="AN338" s="140">
        <f>10*LOG10(1/((Summary!$C$75/10^(AK338/10)+Summary!$C$76/10^(AL338/10)+Summary!$C$77/10^(AM338/10))/Summary!$C$78))</f>
        <v>0</v>
      </c>
      <c r="AO338" s="140">
        <f>'Test-Still'!Y336</f>
        <v>0</v>
      </c>
      <c r="AP338" s="140">
        <f>'Test-Still'!Z336</f>
        <v>0</v>
      </c>
      <c r="AQ338" s="141">
        <f t="shared" si="24"/>
        <v>0</v>
      </c>
      <c r="AR338" s="139" t="e">
        <f t="shared" si="25"/>
        <v>#DIV/0!</v>
      </c>
      <c r="AS338" s="140" t="e">
        <f t="shared" si="26"/>
        <v>#DIV/0!</v>
      </c>
      <c r="AT338" s="136"/>
      <c r="AU338" s="136"/>
      <c r="AV338" s="467" t="s">
        <v>123</v>
      </c>
      <c r="AW338" s="468" t="e" cm="1">
        <f t="array" ref="AW338">bdRateExtend($G336:$G339,H336:H339,$Z336:$Z339,AA336:AA339)</f>
        <v>#VALUE!</v>
      </c>
      <c r="AX338" s="480"/>
      <c r="AY338" s="480"/>
      <c r="AZ338" s="497"/>
      <c r="BA338" s="497"/>
      <c r="BB338" s="480"/>
      <c r="BC338" s="468" t="e" cm="1">
        <f t="array" ref="BC338">bdRateExtend($G336:$G339,L336:L339,$Z336:$Z339,AE336:AE339)</f>
        <v>#VALUE!</v>
      </c>
      <c r="BD338" s="476"/>
      <c r="BE338" s="468" t="e" cm="1">
        <f t="array" ref="BE338">bdRateExtend($G336:$G339,M336:M339,$Z336:$Z339,AF336:AF339)</f>
        <v>#VALUE!</v>
      </c>
      <c r="BF338" s="476"/>
      <c r="BG338" s="469" t="e" cm="1">
        <f t="array" ref="BG338">bdRateExtend($G336:$G339,N336:N339,$Z336:$Z339,AG336:AG339,"None", FALSE,1)</f>
        <v>#VALUE!</v>
      </c>
      <c r="BH338" s="476"/>
      <c r="BI338" s="469" t="e" cm="1">
        <f t="array" ref="BI338">bdRateExtend($G336:$G339,O336:O339,$Z336:$Z339,AH336:AH339,"None", FALSE,1)</f>
        <v>#VALUE!</v>
      </c>
      <c r="BJ338" s="476"/>
      <c r="BK338" s="468" t="e" cm="1">
        <f t="array" ref="BK338">bdRateExtend($G336:$G339,P336:P339,$Z336:$Z339,AI336:AI339)</f>
        <v>#VALUE!</v>
      </c>
      <c r="BL338" s="476"/>
      <c r="BM338" s="468" t="e" cm="1">
        <f t="array" ref="BM338">bdRateExtend($G336:$G339,Q336:Q339,$Z336:$Z339,AJ336:AJ339)</f>
        <v>#VALUE!</v>
      </c>
      <c r="BN338" s="476"/>
      <c r="BO338" s="468" t="e" cm="1">
        <f t="array" ref="BO338">bdRateExtend($G336:$G339,R336:R339,$Z336:$Z339,AK336:AK339)</f>
        <v>#VALUE!</v>
      </c>
      <c r="BP338" s="480"/>
      <c r="BQ338" s="480"/>
      <c r="BR338" s="480"/>
      <c r="BS338" s="480"/>
      <c r="BT338" s="476"/>
      <c r="BU338" s="463" cm="1">
        <f t="array" ref="BU338">testVMAFRange($G336:$G339,N336:N339,$Z336:$Z339,AG336:AG339)</f>
        <v>0</v>
      </c>
      <c r="BV338" s="465"/>
      <c r="BW338" s="463" cm="1">
        <f t="array" ref="BW338">testVMAFRange($G336:$G339,O336:O339,$Z336:$Z339,AH336:AH339)</f>
        <v>0</v>
      </c>
      <c r="BX338" s="465"/>
    </row>
    <row r="339" spans="1:78" ht="17" customHeight="1" thickBot="1" x14ac:dyDescent="0.4">
      <c r="A339" s="516"/>
      <c r="B339" s="518"/>
      <c r="C339" s="521"/>
      <c r="D339" s="522"/>
      <c r="E339" s="523"/>
      <c r="F339" s="144">
        <v>55</v>
      </c>
      <c r="G339" s="145">
        <f>'Anchor-Still'!L337</f>
        <v>0</v>
      </c>
      <c r="H339" s="146">
        <f>'Anchor-Still'!M337</f>
        <v>0</v>
      </c>
      <c r="I339" s="146">
        <f>'Anchor-Still'!N337</f>
        <v>0</v>
      </c>
      <c r="J339" s="146">
        <f>'Anchor-Still'!O337</f>
        <v>0</v>
      </c>
      <c r="K339" s="146">
        <f>(Summary!$C$58*H339+Summary!$C$59*I339+Summary!$C$60*J339)/Summary!$C$61</f>
        <v>0</v>
      </c>
      <c r="L339" s="146">
        <f>'Anchor-Still'!P337</f>
        <v>0</v>
      </c>
      <c r="M339" s="146">
        <f>'Anchor-Still'!Q337</f>
        <v>0</v>
      </c>
      <c r="N339" s="146">
        <f>'Anchor-Still'!R337</f>
        <v>0</v>
      </c>
      <c r="O339" s="146">
        <f>'Anchor-Still'!S337</f>
        <v>0</v>
      </c>
      <c r="P339" s="146">
        <f>'Anchor-Still'!T337</f>
        <v>0</v>
      </c>
      <c r="Q339" s="146">
        <f>'Anchor-Still'!U337</f>
        <v>0</v>
      </c>
      <c r="R339" s="146">
        <f>'Anchor-Still'!V337</f>
        <v>0</v>
      </c>
      <c r="S339" s="146">
        <f>'Anchor-Still'!W337</f>
        <v>0</v>
      </c>
      <c r="T339" s="146">
        <f>'Anchor-Still'!X337</f>
        <v>0</v>
      </c>
      <c r="U339" s="146">
        <f>10*LOG10(1/((Summary!$C$75/10^(R339/10)+Summary!$C$76/10^(S339/10)+Summary!$C$77/10^(T339/10))/Summary!$C$78))</f>
        <v>0</v>
      </c>
      <c r="V339" s="146">
        <f>'Anchor-Still'!Y337</f>
        <v>0</v>
      </c>
      <c r="W339" s="146">
        <f>'Anchor-Still'!Z337</f>
        <v>0</v>
      </c>
      <c r="X339" s="147">
        <f t="shared" si="23"/>
        <v>0</v>
      </c>
      <c r="Y339" s="133"/>
      <c r="Z339" s="145">
        <f>'Test-Still'!L337</f>
        <v>0</v>
      </c>
      <c r="AA339" s="146">
        <f>'Test-Still'!M337</f>
        <v>0</v>
      </c>
      <c r="AB339" s="146">
        <f>'Test-Still'!N337</f>
        <v>0</v>
      </c>
      <c r="AC339" s="146">
        <f>'Test-Still'!O337</f>
        <v>0</v>
      </c>
      <c r="AD339" s="146">
        <f>(Summary!$C$58*AA339+Summary!$C$59*AB339+Summary!$C$60*AC339)/Summary!$C$61</f>
        <v>0</v>
      </c>
      <c r="AE339" s="146">
        <f>'Test-Still'!P337</f>
        <v>0</v>
      </c>
      <c r="AF339" s="146">
        <f>'Test-Still'!Q337</f>
        <v>0</v>
      </c>
      <c r="AG339" s="146">
        <f>'Test-Still'!R337</f>
        <v>0</v>
      </c>
      <c r="AH339" s="146">
        <f>'Test-Still'!S337</f>
        <v>0</v>
      </c>
      <c r="AI339" s="146">
        <f>'Test-Still'!T337</f>
        <v>0</v>
      </c>
      <c r="AJ339" s="146">
        <f>'Test-Still'!U337</f>
        <v>0</v>
      </c>
      <c r="AK339" s="146">
        <f>'Test-Still'!V337</f>
        <v>0</v>
      </c>
      <c r="AL339" s="146">
        <f>'Test-Still'!W337</f>
        <v>0</v>
      </c>
      <c r="AM339" s="146">
        <f>'Test-Still'!X337</f>
        <v>0</v>
      </c>
      <c r="AN339" s="146">
        <f>10*LOG10(1/((Summary!$C$75/10^(AK339/10)+Summary!$C$76/10^(AL339/10)+Summary!$C$77/10^(AM339/10))/Summary!$C$78))</f>
        <v>0</v>
      </c>
      <c r="AO339" s="146">
        <f>'Test-Still'!Y337</f>
        <v>0</v>
      </c>
      <c r="AP339" s="146">
        <f>'Test-Still'!Z337</f>
        <v>0</v>
      </c>
      <c r="AQ339" s="147">
        <f t="shared" si="24"/>
        <v>0</v>
      </c>
      <c r="AR339" s="145" t="e">
        <f t="shared" si="25"/>
        <v>#DIV/0!</v>
      </c>
      <c r="AS339" s="146" t="e">
        <f t="shared" si="26"/>
        <v>#DIV/0!</v>
      </c>
      <c r="AT339" s="136"/>
      <c r="AU339" s="136"/>
      <c r="AV339" s="470"/>
      <c r="AW339" s="471"/>
      <c r="AX339" s="481"/>
      <c r="AY339" s="481"/>
      <c r="AZ339" s="498"/>
      <c r="BA339" s="498"/>
      <c r="BB339" s="481"/>
      <c r="BC339" s="471"/>
      <c r="BD339" s="477"/>
      <c r="BE339" s="471"/>
      <c r="BF339" s="477"/>
      <c r="BG339" s="472"/>
      <c r="BH339" s="477"/>
      <c r="BI339" s="472"/>
      <c r="BJ339" s="477"/>
      <c r="BK339" s="471"/>
      <c r="BL339" s="477"/>
      <c r="BM339" s="471"/>
      <c r="BN339" s="477"/>
      <c r="BO339" s="471"/>
      <c r="BP339" s="481"/>
      <c r="BQ339" s="481"/>
      <c r="BR339" s="481"/>
      <c r="BS339" s="481"/>
      <c r="BT339" s="477"/>
      <c r="BU339" s="473"/>
      <c r="BV339" s="466"/>
      <c r="BW339" s="473"/>
      <c r="BX339" s="466"/>
    </row>
    <row r="340" spans="1:78" ht="17" customHeight="1" x14ac:dyDescent="0.35">
      <c r="A340" s="516"/>
      <c r="B340" s="482" t="s">
        <v>247</v>
      </c>
      <c r="C340" s="519" t="s">
        <v>217</v>
      </c>
      <c r="D340" s="489"/>
      <c r="E340" s="492">
        <v>8</v>
      </c>
      <c r="F340" s="129">
        <v>15</v>
      </c>
      <c r="G340" s="130">
        <f>'Anchor-Still'!L338</f>
        <v>0</v>
      </c>
      <c r="H340" s="131">
        <f>'Anchor-Still'!M338</f>
        <v>0</v>
      </c>
      <c r="I340" s="131">
        <f>'Anchor-Still'!N338</f>
        <v>0</v>
      </c>
      <c r="J340" s="131">
        <f>'Anchor-Still'!O338</f>
        <v>0</v>
      </c>
      <c r="K340" s="131">
        <f>(Summary!$C$58*H340+Summary!$C$59*I340+Summary!$C$60*J340)/Summary!$C$61</f>
        <v>0</v>
      </c>
      <c r="L340" s="131">
        <f>'Anchor-Still'!P338</f>
        <v>0</v>
      </c>
      <c r="M340" s="131">
        <f>'Anchor-Still'!Q338</f>
        <v>0</v>
      </c>
      <c r="N340" s="131">
        <f>'Anchor-Still'!R338</f>
        <v>0</v>
      </c>
      <c r="O340" s="131">
        <f>'Anchor-Still'!S338</f>
        <v>0</v>
      </c>
      <c r="P340" s="131">
        <f>'Anchor-Still'!T338</f>
        <v>0</v>
      </c>
      <c r="Q340" s="131">
        <f>'Anchor-Still'!U338</f>
        <v>0</v>
      </c>
      <c r="R340" s="131">
        <f>'Anchor-Still'!V338</f>
        <v>0</v>
      </c>
      <c r="S340" s="131">
        <f>'Anchor-Still'!W338</f>
        <v>0</v>
      </c>
      <c r="T340" s="131">
        <f>'Anchor-Still'!X338</f>
        <v>0</v>
      </c>
      <c r="U340" s="131">
        <f>10*LOG10(1/((Summary!$C$75/10^(R340/10)+Summary!$C$76/10^(S340/10)+Summary!$C$77/10^(T340/10))/Summary!$C$78))</f>
        <v>0</v>
      </c>
      <c r="V340" s="131">
        <f>'Anchor-Still'!Y338</f>
        <v>0</v>
      </c>
      <c r="W340" s="131">
        <f>'Anchor-Still'!Z338</f>
        <v>0</v>
      </c>
      <c r="X340" s="132">
        <f t="shared" si="23"/>
        <v>0</v>
      </c>
      <c r="Y340" s="133"/>
      <c r="Z340" s="130">
        <f>'Test-Still'!L338</f>
        <v>0</v>
      </c>
      <c r="AA340" s="131">
        <f>'Test-Still'!M338</f>
        <v>0</v>
      </c>
      <c r="AB340" s="131">
        <f>'Test-Still'!N338</f>
        <v>0</v>
      </c>
      <c r="AC340" s="131">
        <f>'Test-Still'!O338</f>
        <v>0</v>
      </c>
      <c r="AD340" s="131">
        <f>(Summary!$C$58*AA340+Summary!$C$59*AB340+Summary!$C$60*AC340)/Summary!$C$61</f>
        <v>0</v>
      </c>
      <c r="AE340" s="131">
        <f>'Test-Still'!P338</f>
        <v>0</v>
      </c>
      <c r="AF340" s="131">
        <f>'Test-Still'!Q338</f>
        <v>0</v>
      </c>
      <c r="AG340" s="131">
        <f>'Test-Still'!R338</f>
        <v>0</v>
      </c>
      <c r="AH340" s="131">
        <f>'Test-Still'!S338</f>
        <v>0</v>
      </c>
      <c r="AI340" s="131">
        <f>'Test-Still'!T338</f>
        <v>0</v>
      </c>
      <c r="AJ340" s="131">
        <f>'Test-Still'!U338</f>
        <v>0</v>
      </c>
      <c r="AK340" s="131">
        <f>'Test-Still'!V338</f>
        <v>0</v>
      </c>
      <c r="AL340" s="131">
        <f>'Test-Still'!W338</f>
        <v>0</v>
      </c>
      <c r="AM340" s="131">
        <f>'Test-Still'!X338</f>
        <v>0</v>
      </c>
      <c r="AN340" s="131">
        <f>10*LOG10(1/((Summary!$C$75/10^(AK340/10)+Summary!$C$76/10^(AL340/10)+Summary!$C$77/10^(AM340/10))/Summary!$C$78))</f>
        <v>0</v>
      </c>
      <c r="AO340" s="131">
        <f>'Test-Still'!Y338</f>
        <v>0</v>
      </c>
      <c r="AP340" s="131">
        <f>'Test-Still'!Z338</f>
        <v>0</v>
      </c>
      <c r="AQ340" s="132">
        <f t="shared" si="24"/>
        <v>0</v>
      </c>
      <c r="AR340" s="130" t="e">
        <f t="shared" si="25"/>
        <v>#DIV/0!</v>
      </c>
      <c r="AS340" s="131" t="e">
        <f t="shared" si="26"/>
        <v>#DIV/0!</v>
      </c>
      <c r="AT340" s="136"/>
      <c r="AU340" s="136"/>
      <c r="AV340" s="495" t="s">
        <v>121</v>
      </c>
      <c r="AW340" s="478" t="e" cm="1">
        <f t="array" ref="AW340">bdRateExtend($G340:$G343,H340:H343,$Z340:$Z343,AA340:AA343)</f>
        <v>#VALUE!</v>
      </c>
      <c r="AX340" s="479" t="e" cm="1">
        <f t="array" ref="AX340">bdRateExtend($G340:$G345,H340:H345,$Z340:$Z345,AA340:AA345)</f>
        <v>#VALUE!</v>
      </c>
      <c r="AY340" s="479" t="e" cm="1">
        <f t="array" ref="AY340">bdRateExtend($G340:$G345,I340:I345,$Z340:$Z345,AB340:AB345)</f>
        <v>#VALUE!</v>
      </c>
      <c r="AZ340" s="496" t="e" cm="1">
        <f t="array" ref="AZ340">bdRateExtend($G340:$G345,J340:J345,$Z340:$Z345,AC340:AC345)</f>
        <v>#VALUE!</v>
      </c>
      <c r="BA340" s="496" t="e" cm="1">
        <f t="array" ref="BA340">bdRateExtend($G340:$G345,K340:K345,$Z340:$Z345,AD340:AD345)</f>
        <v>#VALUE!</v>
      </c>
      <c r="BB340" s="479" t="e">
        <f>(Summary!$C$89*AX340+Summary!$C$90*AY340+Summary!$C$91*AZ340)/Summary!$C$92</f>
        <v>#VALUE!</v>
      </c>
      <c r="BC340" s="478" t="e" cm="1">
        <f t="array" ref="BC340">bdRateExtend($G340:$G343,L340:L343,$Z340:$Z343,AE340:AE343)</f>
        <v>#VALUE!</v>
      </c>
      <c r="BD340" s="475" t="e" cm="1">
        <f t="array" ref="BD340">bdRateExtend($G340:$G345,L340:L345,$Z340:$Z345,AE340:AE345)</f>
        <v>#VALUE!</v>
      </c>
      <c r="BE340" s="478" t="e" cm="1">
        <f t="array" ref="BE340">bdRateExtend($G340:$G343,M340:M343,$Z340:$Z343,AF340:AF343)</f>
        <v>#VALUE!</v>
      </c>
      <c r="BF340" s="475" t="e" cm="1">
        <f t="array" ref="BF340">bdRateExtend($G340:$G345,M340:M345,$Z340:$Z345,AF340:AF345)</f>
        <v>#VALUE!</v>
      </c>
      <c r="BG340" s="474" t="e" cm="1">
        <f t="array" ref="BG340">bdRateExtend($G340:$G343,N340:N343,$Z340:$Z343,AG340:AG343,"None", FALSE,1)</f>
        <v>#VALUE!</v>
      </c>
      <c r="BH340" s="475" t="e" cm="1">
        <f t="array" ref="BH340">bdRateExtend($G340:$G345,N340:N345,$Z340:$Z345,AG340:AG345,"None", FALSE,1)</f>
        <v>#VALUE!</v>
      </c>
      <c r="BI340" s="474" t="e" cm="1">
        <f t="array" ref="BI340">bdRateExtend($G340:$G343,O340:O343,$Z340:$Z343,AH340:AH343,"None", FALSE,1)</f>
        <v>#VALUE!</v>
      </c>
      <c r="BJ340" s="475" t="e" cm="1">
        <f t="array" ref="BJ340">bdRateExtend($G340:$G345,O340:O345,$Z340:$Z345,AH340:AH345,"None", FALSE,1)</f>
        <v>#VALUE!</v>
      </c>
      <c r="BK340" s="478" t="e" cm="1">
        <f t="array" ref="BK340">bdRateExtend($G340:$G343,P340:P343,$Z340:$Z343,AI340:AI343)</f>
        <v>#VALUE!</v>
      </c>
      <c r="BL340" s="475" t="e" cm="1">
        <f t="array" ref="BL340">bdRateExtend($G340:$G345,P340:P345,$Z340:$Z345,AI340:AI345)</f>
        <v>#VALUE!</v>
      </c>
      <c r="BM340" s="478" t="e" cm="1">
        <f t="array" ref="BM340">bdRateExtend($G340:$G343,Q340:Q343,$Z340:$Z343,AJ340:AJ343)</f>
        <v>#VALUE!</v>
      </c>
      <c r="BN340" s="475" t="e" cm="1">
        <f t="array" ref="BN340">bdRateExtend($G340:$G345,Q340:Q345,$Z340:$Z345,AJ340:AJ345)</f>
        <v>#VALUE!</v>
      </c>
      <c r="BO340" s="478" t="e" cm="1">
        <f t="array" ref="BO340">bdRateExtend($G340:$G343,R340:R343,$Z340:$Z343,AK340:AK343)</f>
        <v>#VALUE!</v>
      </c>
      <c r="BP340" s="479" t="e" cm="1">
        <f t="array" ref="BP340">bdRateExtend($G340:$G345,R340:R345,$Z340:$Z345,AK340:AK345)</f>
        <v>#VALUE!</v>
      </c>
      <c r="BQ340" s="479" t="e" cm="1">
        <f t="array" ref="BQ340">bdRateExtend($G340:$G345,S340:S345,$Z340:$Z345,AL340:AL345)</f>
        <v>#VALUE!</v>
      </c>
      <c r="BR340" s="479" t="e" cm="1">
        <f t="array" ref="BR340">bdRateExtend($G340:$G345,T340:T345,$Z340:$Z345,AM340:AM345)</f>
        <v>#VALUE!</v>
      </c>
      <c r="BS340" s="479" t="e" cm="1">
        <f t="array" ref="BS340">bdRateExtend($G340:$G345,U340:U345,$Z340:$Z345,AN340:AN345)</f>
        <v>#VALUE!</v>
      </c>
      <c r="BT340" s="576" t="e">
        <f>(Summary!$C$103*BP340+Summary!$C$104*BQ340+Summary!$C$105*BR340)/Summary!$C$106</f>
        <v>#VALUE!</v>
      </c>
      <c r="BU340" s="462" cm="1">
        <f t="array" ref="BU340">testVMAFRange($G340:$G343,N340:N343,$Z340:$Z343,AG340:AG343)</f>
        <v>0</v>
      </c>
      <c r="BV340" s="464" cm="1">
        <f t="array" ref="BV340">testVMAFRange($G340:$G345,N340:N345,$Z340:$Z345,AG340:AG345)</f>
        <v>0</v>
      </c>
      <c r="BW340" s="462" cm="1">
        <f t="array" ref="BW340">testVMAFRange($G340:$G343,O340:O343,$Z340:$Z343,AH340:AH343)</f>
        <v>0</v>
      </c>
      <c r="BX340" s="464" cm="1">
        <f t="array" ref="BX340">testVMAFRange($G340:$G345,O340:O345,$Z340:$Z345,AH340:AH345)</f>
        <v>0</v>
      </c>
    </row>
    <row r="341" spans="1:78" ht="17" customHeight="1" x14ac:dyDescent="0.35">
      <c r="A341" s="516"/>
      <c r="B341" s="483"/>
      <c r="C341" s="520"/>
      <c r="D341" s="490"/>
      <c r="E341" s="493"/>
      <c r="F341" s="138">
        <v>23</v>
      </c>
      <c r="G341" s="139">
        <f>'Anchor-Still'!L339</f>
        <v>0</v>
      </c>
      <c r="H341" s="140">
        <f>'Anchor-Still'!M339</f>
        <v>0</v>
      </c>
      <c r="I341" s="140">
        <f>'Anchor-Still'!N339</f>
        <v>0</v>
      </c>
      <c r="J341" s="140">
        <f>'Anchor-Still'!O339</f>
        <v>0</v>
      </c>
      <c r="K341" s="140">
        <f>(Summary!$C$58*H341+Summary!$C$59*I341+Summary!$C$60*J341)/Summary!$C$61</f>
        <v>0</v>
      </c>
      <c r="L341" s="140">
        <f>'Anchor-Still'!P339</f>
        <v>0</v>
      </c>
      <c r="M341" s="140">
        <f>'Anchor-Still'!Q339</f>
        <v>0</v>
      </c>
      <c r="N341" s="140">
        <f>'Anchor-Still'!R339</f>
        <v>0</v>
      </c>
      <c r="O341" s="140">
        <f>'Anchor-Still'!S339</f>
        <v>0</v>
      </c>
      <c r="P341" s="140">
        <f>'Anchor-Still'!T339</f>
        <v>0</v>
      </c>
      <c r="Q341" s="140">
        <f>'Anchor-Still'!U339</f>
        <v>0</v>
      </c>
      <c r="R341" s="140">
        <f>'Anchor-Still'!V339</f>
        <v>0</v>
      </c>
      <c r="S341" s="140">
        <f>'Anchor-Still'!W339</f>
        <v>0</v>
      </c>
      <c r="T341" s="140">
        <f>'Anchor-Still'!X339</f>
        <v>0</v>
      </c>
      <c r="U341" s="140">
        <f>10*LOG10(1/((Summary!$C$75/10^(R341/10)+Summary!$C$76/10^(S341/10)+Summary!$C$77/10^(T341/10))/Summary!$C$78))</f>
        <v>0</v>
      </c>
      <c r="V341" s="140">
        <f>'Anchor-Still'!Y339</f>
        <v>0</v>
      </c>
      <c r="W341" s="140">
        <f>'Anchor-Still'!Z339</f>
        <v>0</v>
      </c>
      <c r="X341" s="141">
        <f t="shared" si="23"/>
        <v>0</v>
      </c>
      <c r="Y341" s="133"/>
      <c r="Z341" s="139">
        <f>'Test-Still'!L339</f>
        <v>0</v>
      </c>
      <c r="AA341" s="140">
        <f>'Test-Still'!M339</f>
        <v>0</v>
      </c>
      <c r="AB341" s="140">
        <f>'Test-Still'!N339</f>
        <v>0</v>
      </c>
      <c r="AC341" s="140">
        <f>'Test-Still'!O339</f>
        <v>0</v>
      </c>
      <c r="AD341" s="140">
        <f>(Summary!$C$58*AA341+Summary!$C$59*AB341+Summary!$C$60*AC341)/Summary!$C$61</f>
        <v>0</v>
      </c>
      <c r="AE341" s="140">
        <f>'Test-Still'!P339</f>
        <v>0</v>
      </c>
      <c r="AF341" s="140">
        <f>'Test-Still'!Q339</f>
        <v>0</v>
      </c>
      <c r="AG341" s="140">
        <f>'Test-Still'!R339</f>
        <v>0</v>
      </c>
      <c r="AH341" s="140">
        <f>'Test-Still'!S339</f>
        <v>0</v>
      </c>
      <c r="AI341" s="140">
        <f>'Test-Still'!T339</f>
        <v>0</v>
      </c>
      <c r="AJ341" s="140">
        <f>'Test-Still'!U339</f>
        <v>0</v>
      </c>
      <c r="AK341" s="140">
        <f>'Test-Still'!V339</f>
        <v>0</v>
      </c>
      <c r="AL341" s="140">
        <f>'Test-Still'!W339</f>
        <v>0</v>
      </c>
      <c r="AM341" s="140">
        <f>'Test-Still'!X339</f>
        <v>0</v>
      </c>
      <c r="AN341" s="140">
        <f>10*LOG10(1/((Summary!$C$75/10^(AK341/10)+Summary!$C$76/10^(AL341/10)+Summary!$C$77/10^(AM341/10))/Summary!$C$78))</f>
        <v>0</v>
      </c>
      <c r="AO341" s="140">
        <f>'Test-Still'!Y339</f>
        <v>0</v>
      </c>
      <c r="AP341" s="140">
        <f>'Test-Still'!Z339</f>
        <v>0</v>
      </c>
      <c r="AQ341" s="141">
        <f t="shared" si="24"/>
        <v>0</v>
      </c>
      <c r="AR341" s="139" t="e">
        <f t="shared" si="25"/>
        <v>#DIV/0!</v>
      </c>
      <c r="AS341" s="140" t="e">
        <f t="shared" si="26"/>
        <v>#DIV/0!</v>
      </c>
      <c r="AT341" s="136"/>
      <c r="AU341" s="136"/>
      <c r="AV341" s="467"/>
      <c r="AW341" s="468"/>
      <c r="AX341" s="480"/>
      <c r="AY341" s="480"/>
      <c r="AZ341" s="497"/>
      <c r="BA341" s="497"/>
      <c r="BB341" s="480"/>
      <c r="BC341" s="468"/>
      <c r="BD341" s="476"/>
      <c r="BE341" s="468"/>
      <c r="BF341" s="476"/>
      <c r="BG341" s="469"/>
      <c r="BH341" s="476"/>
      <c r="BI341" s="469"/>
      <c r="BJ341" s="476"/>
      <c r="BK341" s="468"/>
      <c r="BL341" s="476"/>
      <c r="BM341" s="468"/>
      <c r="BN341" s="476"/>
      <c r="BO341" s="468"/>
      <c r="BP341" s="480"/>
      <c r="BQ341" s="480"/>
      <c r="BR341" s="480"/>
      <c r="BS341" s="480"/>
      <c r="BT341" s="476"/>
      <c r="BU341" s="463"/>
      <c r="BV341" s="465"/>
      <c r="BW341" s="463"/>
      <c r="BX341" s="465"/>
    </row>
    <row r="342" spans="1:78" ht="17" customHeight="1" x14ac:dyDescent="0.35">
      <c r="A342" s="516"/>
      <c r="B342" s="483"/>
      <c r="C342" s="520"/>
      <c r="D342" s="490"/>
      <c r="E342" s="493"/>
      <c r="F342" s="138">
        <v>31</v>
      </c>
      <c r="G342" s="139">
        <f>'Anchor-Still'!L340</f>
        <v>0</v>
      </c>
      <c r="H342" s="140">
        <f>'Anchor-Still'!M340</f>
        <v>0</v>
      </c>
      <c r="I342" s="140">
        <f>'Anchor-Still'!N340</f>
        <v>0</v>
      </c>
      <c r="J342" s="140">
        <f>'Anchor-Still'!O340</f>
        <v>0</v>
      </c>
      <c r="K342" s="140">
        <f>(Summary!$C$58*H342+Summary!$C$59*I342+Summary!$C$60*J342)/Summary!$C$61</f>
        <v>0</v>
      </c>
      <c r="L342" s="140">
        <f>'Anchor-Still'!P340</f>
        <v>0</v>
      </c>
      <c r="M342" s="140">
        <f>'Anchor-Still'!Q340</f>
        <v>0</v>
      </c>
      <c r="N342" s="140">
        <f>'Anchor-Still'!R340</f>
        <v>0</v>
      </c>
      <c r="O342" s="140">
        <f>'Anchor-Still'!S340</f>
        <v>0</v>
      </c>
      <c r="P342" s="140">
        <f>'Anchor-Still'!T340</f>
        <v>0</v>
      </c>
      <c r="Q342" s="140">
        <f>'Anchor-Still'!U340</f>
        <v>0</v>
      </c>
      <c r="R342" s="140">
        <f>'Anchor-Still'!V340</f>
        <v>0</v>
      </c>
      <c r="S342" s="140">
        <f>'Anchor-Still'!W340</f>
        <v>0</v>
      </c>
      <c r="T342" s="140">
        <f>'Anchor-Still'!X340</f>
        <v>0</v>
      </c>
      <c r="U342" s="140">
        <f>10*LOG10(1/((Summary!$C$75/10^(R342/10)+Summary!$C$76/10^(S342/10)+Summary!$C$77/10^(T342/10))/Summary!$C$78))</f>
        <v>0</v>
      </c>
      <c r="V342" s="140">
        <f>'Anchor-Still'!Y340</f>
        <v>0</v>
      </c>
      <c r="W342" s="140">
        <f>'Anchor-Still'!Z340</f>
        <v>0</v>
      </c>
      <c r="X342" s="141">
        <f t="shared" si="23"/>
        <v>0</v>
      </c>
      <c r="Y342" s="133"/>
      <c r="Z342" s="139">
        <f>'Test-Still'!L340</f>
        <v>0</v>
      </c>
      <c r="AA342" s="140">
        <f>'Test-Still'!M340</f>
        <v>0</v>
      </c>
      <c r="AB342" s="140">
        <f>'Test-Still'!N340</f>
        <v>0</v>
      </c>
      <c r="AC342" s="140">
        <f>'Test-Still'!O340</f>
        <v>0</v>
      </c>
      <c r="AD342" s="140">
        <f>(Summary!$C$58*AA342+Summary!$C$59*AB342+Summary!$C$60*AC342)/Summary!$C$61</f>
        <v>0</v>
      </c>
      <c r="AE342" s="140">
        <f>'Test-Still'!P340</f>
        <v>0</v>
      </c>
      <c r="AF342" s="140">
        <f>'Test-Still'!Q340</f>
        <v>0</v>
      </c>
      <c r="AG342" s="140">
        <f>'Test-Still'!R340</f>
        <v>0</v>
      </c>
      <c r="AH342" s="140">
        <f>'Test-Still'!S340</f>
        <v>0</v>
      </c>
      <c r="AI342" s="140">
        <f>'Test-Still'!T340</f>
        <v>0</v>
      </c>
      <c r="AJ342" s="140">
        <f>'Test-Still'!U340</f>
        <v>0</v>
      </c>
      <c r="AK342" s="140">
        <f>'Test-Still'!V340</f>
        <v>0</v>
      </c>
      <c r="AL342" s="140">
        <f>'Test-Still'!W340</f>
        <v>0</v>
      </c>
      <c r="AM342" s="140">
        <f>'Test-Still'!X340</f>
        <v>0</v>
      </c>
      <c r="AN342" s="140">
        <f>10*LOG10(1/((Summary!$C$75/10^(AK342/10)+Summary!$C$76/10^(AL342/10)+Summary!$C$77/10^(AM342/10))/Summary!$C$78))</f>
        <v>0</v>
      </c>
      <c r="AO342" s="140">
        <f>'Test-Still'!Y340</f>
        <v>0</v>
      </c>
      <c r="AP342" s="140">
        <f>'Test-Still'!Z340</f>
        <v>0</v>
      </c>
      <c r="AQ342" s="141">
        <f t="shared" si="24"/>
        <v>0</v>
      </c>
      <c r="AR342" s="139" t="e">
        <f t="shared" si="25"/>
        <v>#DIV/0!</v>
      </c>
      <c r="AS342" s="140" t="e">
        <f t="shared" si="26"/>
        <v>#DIV/0!</v>
      </c>
      <c r="AT342" s="136"/>
      <c r="AU342" s="136"/>
      <c r="AV342" s="467" t="s">
        <v>122</v>
      </c>
      <c r="AW342" s="468" t="e" cm="1">
        <f t="array" ref="AW342">bdRateExtend($G341:$G344,H341:H344,$Z341:$Z344,AA341:AA344)</f>
        <v>#VALUE!</v>
      </c>
      <c r="AX342" s="480"/>
      <c r="AY342" s="480"/>
      <c r="AZ342" s="497"/>
      <c r="BA342" s="497"/>
      <c r="BB342" s="480"/>
      <c r="BC342" s="468" t="e" cm="1">
        <f t="array" ref="BC342">bdRateExtend($G341:$G344,L341:L344,$Z341:$Z344,AE341:AE344)</f>
        <v>#VALUE!</v>
      </c>
      <c r="BD342" s="476"/>
      <c r="BE342" s="468" t="e" cm="1">
        <f t="array" ref="BE342">bdRateExtend($G341:$G344,M341:M344,$Z341:$Z344,AF341:AF344)</f>
        <v>#VALUE!</v>
      </c>
      <c r="BF342" s="476"/>
      <c r="BG342" s="469" t="e" cm="1">
        <f t="array" ref="BG342">bdRateExtend($G341:$G344,N341:N344,$Z341:$Z344,AG341:AG344,"None", FALSE,1)</f>
        <v>#VALUE!</v>
      </c>
      <c r="BH342" s="476"/>
      <c r="BI342" s="469" t="e" cm="1">
        <f t="array" ref="BI342">bdRateExtend($G341:$G344,O341:O344,$Z341:$Z344,AH341:AH344,"None", FALSE,1)</f>
        <v>#VALUE!</v>
      </c>
      <c r="BJ342" s="476"/>
      <c r="BK342" s="468" t="e" cm="1">
        <f t="array" ref="BK342">bdRateExtend($G341:$G344,P341:P344,$Z341:$Z344,AI341:AI344)</f>
        <v>#VALUE!</v>
      </c>
      <c r="BL342" s="476"/>
      <c r="BM342" s="468" t="e" cm="1">
        <f t="array" ref="BM342">bdRateExtend($G341:$G344,Q341:Q344,$Z341:$Z344,AJ341:AJ344)</f>
        <v>#VALUE!</v>
      </c>
      <c r="BN342" s="476"/>
      <c r="BO342" s="468" t="e" cm="1">
        <f t="array" ref="BO342">bdRateExtend($G341:$G344,R341:R344,$Z341:$Z344,AK341:AK344)</f>
        <v>#VALUE!</v>
      </c>
      <c r="BP342" s="480"/>
      <c r="BQ342" s="480"/>
      <c r="BR342" s="480"/>
      <c r="BS342" s="480"/>
      <c r="BT342" s="476"/>
      <c r="BU342" s="463" cm="1">
        <f t="array" ref="BU342">testVMAFRange($G341:$G344,N341:N344,$Z341:$Z344,AG341:AG344)</f>
        <v>0</v>
      </c>
      <c r="BV342" s="465"/>
      <c r="BW342" s="463" cm="1">
        <f t="array" ref="BW342">testVMAFRange($G341:$G344,O341:O344,$Z341:$Z344,AH341:AH344)</f>
        <v>0</v>
      </c>
      <c r="BX342" s="465"/>
    </row>
    <row r="343" spans="1:78" ht="17" customHeight="1" x14ac:dyDescent="0.35">
      <c r="A343" s="516"/>
      <c r="B343" s="483"/>
      <c r="C343" s="520"/>
      <c r="D343" s="490"/>
      <c r="E343" s="493"/>
      <c r="F343" s="138">
        <v>39</v>
      </c>
      <c r="G343" s="139">
        <f>'Anchor-Still'!L341</f>
        <v>0</v>
      </c>
      <c r="H343" s="140">
        <f>'Anchor-Still'!M341</f>
        <v>0</v>
      </c>
      <c r="I343" s="140">
        <f>'Anchor-Still'!N341</f>
        <v>0</v>
      </c>
      <c r="J343" s="140">
        <f>'Anchor-Still'!O341</f>
        <v>0</v>
      </c>
      <c r="K343" s="140">
        <f>(Summary!$C$58*H343+Summary!$C$59*I343+Summary!$C$60*J343)/Summary!$C$61</f>
        <v>0</v>
      </c>
      <c r="L343" s="140">
        <f>'Anchor-Still'!P341</f>
        <v>0</v>
      </c>
      <c r="M343" s="140">
        <f>'Anchor-Still'!Q341</f>
        <v>0</v>
      </c>
      <c r="N343" s="140">
        <f>'Anchor-Still'!R341</f>
        <v>0</v>
      </c>
      <c r="O343" s="140">
        <f>'Anchor-Still'!S341</f>
        <v>0</v>
      </c>
      <c r="P343" s="140">
        <f>'Anchor-Still'!T341</f>
        <v>0</v>
      </c>
      <c r="Q343" s="140">
        <f>'Anchor-Still'!U341</f>
        <v>0</v>
      </c>
      <c r="R343" s="140">
        <f>'Anchor-Still'!V341</f>
        <v>0</v>
      </c>
      <c r="S343" s="140">
        <f>'Anchor-Still'!W341</f>
        <v>0</v>
      </c>
      <c r="T343" s="140">
        <f>'Anchor-Still'!X341</f>
        <v>0</v>
      </c>
      <c r="U343" s="140">
        <f>10*LOG10(1/((Summary!$C$75/10^(R343/10)+Summary!$C$76/10^(S343/10)+Summary!$C$77/10^(T343/10))/Summary!$C$78))</f>
        <v>0</v>
      </c>
      <c r="V343" s="140">
        <f>'Anchor-Still'!Y341</f>
        <v>0</v>
      </c>
      <c r="W343" s="140">
        <f>'Anchor-Still'!Z341</f>
        <v>0</v>
      </c>
      <c r="X343" s="141">
        <f t="shared" si="23"/>
        <v>0</v>
      </c>
      <c r="Y343" s="133"/>
      <c r="Z343" s="139">
        <f>'Test-Still'!L341</f>
        <v>0</v>
      </c>
      <c r="AA343" s="140">
        <f>'Test-Still'!M341</f>
        <v>0</v>
      </c>
      <c r="AB343" s="140">
        <f>'Test-Still'!N341</f>
        <v>0</v>
      </c>
      <c r="AC343" s="140">
        <f>'Test-Still'!O341</f>
        <v>0</v>
      </c>
      <c r="AD343" s="140">
        <f>(Summary!$C$58*AA343+Summary!$C$59*AB343+Summary!$C$60*AC343)/Summary!$C$61</f>
        <v>0</v>
      </c>
      <c r="AE343" s="140">
        <f>'Test-Still'!P341</f>
        <v>0</v>
      </c>
      <c r="AF343" s="140">
        <f>'Test-Still'!Q341</f>
        <v>0</v>
      </c>
      <c r="AG343" s="140">
        <f>'Test-Still'!R341</f>
        <v>0</v>
      </c>
      <c r="AH343" s="140">
        <f>'Test-Still'!S341</f>
        <v>0</v>
      </c>
      <c r="AI343" s="140">
        <f>'Test-Still'!T341</f>
        <v>0</v>
      </c>
      <c r="AJ343" s="140">
        <f>'Test-Still'!U341</f>
        <v>0</v>
      </c>
      <c r="AK343" s="140">
        <f>'Test-Still'!V341</f>
        <v>0</v>
      </c>
      <c r="AL343" s="140">
        <f>'Test-Still'!W341</f>
        <v>0</v>
      </c>
      <c r="AM343" s="140">
        <f>'Test-Still'!X341</f>
        <v>0</v>
      </c>
      <c r="AN343" s="140">
        <f>10*LOG10(1/((Summary!$C$75/10^(AK343/10)+Summary!$C$76/10^(AL343/10)+Summary!$C$77/10^(AM343/10))/Summary!$C$78))</f>
        <v>0</v>
      </c>
      <c r="AO343" s="140">
        <f>'Test-Still'!Y341</f>
        <v>0</v>
      </c>
      <c r="AP343" s="140">
        <f>'Test-Still'!Z341</f>
        <v>0</v>
      </c>
      <c r="AQ343" s="141">
        <f t="shared" si="24"/>
        <v>0</v>
      </c>
      <c r="AR343" s="139" t="e">
        <f t="shared" si="25"/>
        <v>#DIV/0!</v>
      </c>
      <c r="AS343" s="140" t="e">
        <f t="shared" si="26"/>
        <v>#DIV/0!</v>
      </c>
      <c r="AT343" s="136"/>
      <c r="AU343" s="136"/>
      <c r="AV343" s="467"/>
      <c r="AW343" s="468"/>
      <c r="AX343" s="480"/>
      <c r="AY343" s="480"/>
      <c r="AZ343" s="497"/>
      <c r="BA343" s="497"/>
      <c r="BB343" s="480"/>
      <c r="BC343" s="468"/>
      <c r="BD343" s="476"/>
      <c r="BE343" s="468"/>
      <c r="BF343" s="476"/>
      <c r="BG343" s="469"/>
      <c r="BH343" s="476"/>
      <c r="BI343" s="469"/>
      <c r="BJ343" s="476"/>
      <c r="BK343" s="468"/>
      <c r="BL343" s="476"/>
      <c r="BM343" s="468"/>
      <c r="BN343" s="476"/>
      <c r="BO343" s="468"/>
      <c r="BP343" s="480"/>
      <c r="BQ343" s="480"/>
      <c r="BR343" s="480"/>
      <c r="BS343" s="480"/>
      <c r="BT343" s="476"/>
      <c r="BU343" s="463"/>
      <c r="BV343" s="465"/>
      <c r="BW343" s="463"/>
      <c r="BX343" s="465"/>
    </row>
    <row r="344" spans="1:78" ht="17" customHeight="1" x14ac:dyDescent="0.35">
      <c r="A344" s="516"/>
      <c r="B344" s="483"/>
      <c r="C344" s="520"/>
      <c r="D344" s="490"/>
      <c r="E344" s="493"/>
      <c r="F344" s="138">
        <v>47</v>
      </c>
      <c r="G344" s="139">
        <f>'Anchor-Still'!L342</f>
        <v>0</v>
      </c>
      <c r="H344" s="140">
        <f>'Anchor-Still'!M342</f>
        <v>0</v>
      </c>
      <c r="I344" s="140">
        <f>'Anchor-Still'!N342</f>
        <v>0</v>
      </c>
      <c r="J344" s="140">
        <f>'Anchor-Still'!O342</f>
        <v>0</v>
      </c>
      <c r="K344" s="140">
        <f>(Summary!$C$58*H344+Summary!$C$59*I344+Summary!$C$60*J344)/Summary!$C$61</f>
        <v>0</v>
      </c>
      <c r="L344" s="140">
        <f>'Anchor-Still'!P342</f>
        <v>0</v>
      </c>
      <c r="M344" s="140">
        <f>'Anchor-Still'!Q342</f>
        <v>0</v>
      </c>
      <c r="N344" s="140">
        <f>'Anchor-Still'!R342</f>
        <v>0</v>
      </c>
      <c r="O344" s="140">
        <f>'Anchor-Still'!S342</f>
        <v>0</v>
      </c>
      <c r="P344" s="140">
        <f>'Anchor-Still'!T342</f>
        <v>0</v>
      </c>
      <c r="Q344" s="140">
        <f>'Anchor-Still'!U342</f>
        <v>0</v>
      </c>
      <c r="R344" s="140">
        <f>'Anchor-Still'!V342</f>
        <v>0</v>
      </c>
      <c r="S344" s="140">
        <f>'Anchor-Still'!W342</f>
        <v>0</v>
      </c>
      <c r="T344" s="140">
        <f>'Anchor-Still'!X342</f>
        <v>0</v>
      </c>
      <c r="U344" s="140">
        <f>10*LOG10(1/((Summary!$C$75/10^(R344/10)+Summary!$C$76/10^(S344/10)+Summary!$C$77/10^(T344/10))/Summary!$C$78))</f>
        <v>0</v>
      </c>
      <c r="V344" s="140">
        <f>'Anchor-Still'!Y342</f>
        <v>0</v>
      </c>
      <c r="W344" s="140">
        <f>'Anchor-Still'!Z342</f>
        <v>0</v>
      </c>
      <c r="X344" s="141">
        <f t="shared" si="23"/>
        <v>0</v>
      </c>
      <c r="Y344" s="133"/>
      <c r="Z344" s="139">
        <f>'Test-Still'!L342</f>
        <v>0</v>
      </c>
      <c r="AA344" s="140">
        <f>'Test-Still'!M342</f>
        <v>0</v>
      </c>
      <c r="AB344" s="140">
        <f>'Test-Still'!N342</f>
        <v>0</v>
      </c>
      <c r="AC344" s="140">
        <f>'Test-Still'!O342</f>
        <v>0</v>
      </c>
      <c r="AD344" s="140">
        <f>(Summary!$C$58*AA344+Summary!$C$59*AB344+Summary!$C$60*AC344)/Summary!$C$61</f>
        <v>0</v>
      </c>
      <c r="AE344" s="140">
        <f>'Test-Still'!P342</f>
        <v>0</v>
      </c>
      <c r="AF344" s="140">
        <f>'Test-Still'!Q342</f>
        <v>0</v>
      </c>
      <c r="AG344" s="140">
        <f>'Test-Still'!R342</f>
        <v>0</v>
      </c>
      <c r="AH344" s="140">
        <f>'Test-Still'!S342</f>
        <v>0</v>
      </c>
      <c r="AI344" s="140">
        <f>'Test-Still'!T342</f>
        <v>0</v>
      </c>
      <c r="AJ344" s="140">
        <f>'Test-Still'!U342</f>
        <v>0</v>
      </c>
      <c r="AK344" s="140">
        <f>'Test-Still'!V342</f>
        <v>0</v>
      </c>
      <c r="AL344" s="140">
        <f>'Test-Still'!W342</f>
        <v>0</v>
      </c>
      <c r="AM344" s="140">
        <f>'Test-Still'!X342</f>
        <v>0</v>
      </c>
      <c r="AN344" s="140">
        <f>10*LOG10(1/((Summary!$C$75/10^(AK344/10)+Summary!$C$76/10^(AL344/10)+Summary!$C$77/10^(AM344/10))/Summary!$C$78))</f>
        <v>0</v>
      </c>
      <c r="AO344" s="140">
        <f>'Test-Still'!Y342</f>
        <v>0</v>
      </c>
      <c r="AP344" s="140">
        <f>'Test-Still'!Z342</f>
        <v>0</v>
      </c>
      <c r="AQ344" s="141">
        <f t="shared" si="24"/>
        <v>0</v>
      </c>
      <c r="AR344" s="139" t="e">
        <f t="shared" si="25"/>
        <v>#DIV/0!</v>
      </c>
      <c r="AS344" s="140" t="e">
        <f t="shared" si="26"/>
        <v>#DIV/0!</v>
      </c>
      <c r="AT344" s="136"/>
      <c r="AU344" s="136"/>
      <c r="AV344" s="467" t="s">
        <v>123</v>
      </c>
      <c r="AW344" s="468" t="e" cm="1">
        <f t="array" ref="AW344">bdRateExtend($G342:$G345,H342:H345,$Z342:$Z345,AA342:AA345)</f>
        <v>#VALUE!</v>
      </c>
      <c r="AX344" s="480"/>
      <c r="AY344" s="480"/>
      <c r="AZ344" s="497"/>
      <c r="BA344" s="497"/>
      <c r="BB344" s="480"/>
      <c r="BC344" s="468" t="e" cm="1">
        <f t="array" ref="BC344">bdRateExtend($G342:$G345,L342:L345,$Z342:$Z345,AE342:AE345)</f>
        <v>#VALUE!</v>
      </c>
      <c r="BD344" s="476"/>
      <c r="BE344" s="468" t="e" cm="1">
        <f t="array" ref="BE344">bdRateExtend($G342:$G345,M342:M345,$Z342:$Z345,AF342:AF345)</f>
        <v>#VALUE!</v>
      </c>
      <c r="BF344" s="476"/>
      <c r="BG344" s="469" t="e" cm="1">
        <f t="array" ref="BG344">bdRateExtend($G342:$G345,N342:N345,$Z342:$Z345,AG342:AG345,"None", FALSE,1)</f>
        <v>#VALUE!</v>
      </c>
      <c r="BH344" s="476"/>
      <c r="BI344" s="469" t="e" cm="1">
        <f t="array" ref="BI344">bdRateExtend($G342:$G345,O342:O345,$Z342:$Z345,AH342:AH345,"None", FALSE,1)</f>
        <v>#VALUE!</v>
      </c>
      <c r="BJ344" s="476"/>
      <c r="BK344" s="468" t="e" cm="1">
        <f t="array" ref="BK344">bdRateExtend($G342:$G345,P342:P345,$Z342:$Z345,AI342:AI345)</f>
        <v>#VALUE!</v>
      </c>
      <c r="BL344" s="476"/>
      <c r="BM344" s="468" t="e" cm="1">
        <f t="array" ref="BM344">bdRateExtend($G342:$G345,Q342:Q345,$Z342:$Z345,AJ342:AJ345)</f>
        <v>#VALUE!</v>
      </c>
      <c r="BN344" s="476"/>
      <c r="BO344" s="468" t="e" cm="1">
        <f t="array" ref="BO344">bdRateExtend($G342:$G345,R342:R345,$Z342:$Z345,AK342:AK345)</f>
        <v>#VALUE!</v>
      </c>
      <c r="BP344" s="480"/>
      <c r="BQ344" s="480"/>
      <c r="BR344" s="480"/>
      <c r="BS344" s="480"/>
      <c r="BT344" s="476"/>
      <c r="BU344" s="463" cm="1">
        <f t="array" ref="BU344">testVMAFRange($G342:$G345,N342:N345,$Z342:$Z345,AG342:AG345)</f>
        <v>0</v>
      </c>
      <c r="BV344" s="465"/>
      <c r="BW344" s="463" cm="1">
        <f t="array" ref="BW344">testVMAFRange($G342:$G345,O342:O345,$Z342:$Z345,AH342:AH345)</f>
        <v>0</v>
      </c>
      <c r="BX344" s="465"/>
    </row>
    <row r="345" spans="1:78" ht="17" customHeight="1" thickBot="1" x14ac:dyDescent="0.4">
      <c r="A345" s="517"/>
      <c r="B345" s="518"/>
      <c r="C345" s="521"/>
      <c r="D345" s="522"/>
      <c r="E345" s="523"/>
      <c r="F345" s="144">
        <v>55</v>
      </c>
      <c r="G345" s="145">
        <f>'Anchor-Still'!L343</f>
        <v>0</v>
      </c>
      <c r="H345" s="146">
        <f>'Anchor-Still'!M343</f>
        <v>0</v>
      </c>
      <c r="I345" s="146">
        <f>'Anchor-Still'!N343</f>
        <v>0</v>
      </c>
      <c r="J345" s="146">
        <f>'Anchor-Still'!O343</f>
        <v>0</v>
      </c>
      <c r="K345" s="146">
        <f>(Summary!$C$58*H345+Summary!$C$59*I345+Summary!$C$60*J345)/Summary!$C$61</f>
        <v>0</v>
      </c>
      <c r="L345" s="146">
        <f>'Anchor-Still'!P343</f>
        <v>0</v>
      </c>
      <c r="M345" s="146">
        <f>'Anchor-Still'!Q343</f>
        <v>0</v>
      </c>
      <c r="N345" s="146">
        <f>'Anchor-Still'!R343</f>
        <v>0</v>
      </c>
      <c r="O345" s="146">
        <f>'Anchor-Still'!S343</f>
        <v>0</v>
      </c>
      <c r="P345" s="146">
        <f>'Anchor-Still'!T343</f>
        <v>0</v>
      </c>
      <c r="Q345" s="146">
        <f>'Anchor-Still'!U343</f>
        <v>0</v>
      </c>
      <c r="R345" s="146">
        <f>'Anchor-Still'!V343</f>
        <v>0</v>
      </c>
      <c r="S345" s="146">
        <f>'Anchor-Still'!W343</f>
        <v>0</v>
      </c>
      <c r="T345" s="146">
        <f>'Anchor-Still'!X343</f>
        <v>0</v>
      </c>
      <c r="U345" s="146">
        <f>10*LOG10(1/((Summary!$C$75/10^(R345/10)+Summary!$C$76/10^(S345/10)+Summary!$C$77/10^(T345/10))/Summary!$C$78))</f>
        <v>0</v>
      </c>
      <c r="V345" s="146">
        <f>'Anchor-Still'!Y343</f>
        <v>0</v>
      </c>
      <c r="W345" s="146">
        <f>'Anchor-Still'!Z343</f>
        <v>0</v>
      </c>
      <c r="X345" s="147">
        <f t="shared" si="23"/>
        <v>0</v>
      </c>
      <c r="Y345" s="133"/>
      <c r="Z345" s="145">
        <f>'Test-Still'!L343</f>
        <v>0</v>
      </c>
      <c r="AA345" s="146">
        <f>'Test-Still'!M343</f>
        <v>0</v>
      </c>
      <c r="AB345" s="146">
        <f>'Test-Still'!N343</f>
        <v>0</v>
      </c>
      <c r="AC345" s="146">
        <f>'Test-Still'!O343</f>
        <v>0</v>
      </c>
      <c r="AD345" s="146">
        <f>(Summary!$C$58*AA345+Summary!$C$59*AB345+Summary!$C$60*AC345)/Summary!$C$61</f>
        <v>0</v>
      </c>
      <c r="AE345" s="146">
        <f>'Test-Still'!P343</f>
        <v>0</v>
      </c>
      <c r="AF345" s="146">
        <f>'Test-Still'!Q343</f>
        <v>0</v>
      </c>
      <c r="AG345" s="146">
        <f>'Test-Still'!R343</f>
        <v>0</v>
      </c>
      <c r="AH345" s="146">
        <f>'Test-Still'!S343</f>
        <v>0</v>
      </c>
      <c r="AI345" s="146">
        <f>'Test-Still'!T343</f>
        <v>0</v>
      </c>
      <c r="AJ345" s="146">
        <f>'Test-Still'!U343</f>
        <v>0</v>
      </c>
      <c r="AK345" s="146">
        <f>'Test-Still'!V343</f>
        <v>0</v>
      </c>
      <c r="AL345" s="146">
        <f>'Test-Still'!W343</f>
        <v>0</v>
      </c>
      <c r="AM345" s="146">
        <f>'Test-Still'!X343</f>
        <v>0</v>
      </c>
      <c r="AN345" s="146">
        <f>10*LOG10(1/((Summary!$C$75/10^(AK345/10)+Summary!$C$76/10^(AL345/10)+Summary!$C$77/10^(AM345/10))/Summary!$C$78))</f>
        <v>0</v>
      </c>
      <c r="AO345" s="146">
        <f>'Test-Still'!Y343</f>
        <v>0</v>
      </c>
      <c r="AP345" s="146">
        <f>'Test-Still'!Z343</f>
        <v>0</v>
      </c>
      <c r="AQ345" s="147">
        <f t="shared" si="24"/>
        <v>0</v>
      </c>
      <c r="AR345" s="145" t="e">
        <f t="shared" si="25"/>
        <v>#DIV/0!</v>
      </c>
      <c r="AS345" s="146" t="e">
        <f t="shared" si="26"/>
        <v>#DIV/0!</v>
      </c>
      <c r="AT345" s="136"/>
      <c r="AU345" s="136"/>
      <c r="AV345" s="470"/>
      <c r="AW345" s="471"/>
      <c r="AX345" s="481"/>
      <c r="AY345" s="481"/>
      <c r="AZ345" s="498"/>
      <c r="BA345" s="498"/>
      <c r="BB345" s="481"/>
      <c r="BC345" s="471"/>
      <c r="BD345" s="477"/>
      <c r="BE345" s="471"/>
      <c r="BF345" s="477"/>
      <c r="BG345" s="472"/>
      <c r="BH345" s="477"/>
      <c r="BI345" s="472"/>
      <c r="BJ345" s="477"/>
      <c r="BK345" s="471"/>
      <c r="BL345" s="477"/>
      <c r="BM345" s="471"/>
      <c r="BN345" s="477"/>
      <c r="BO345" s="471"/>
      <c r="BP345" s="481"/>
      <c r="BQ345" s="481"/>
      <c r="BR345" s="481"/>
      <c r="BS345" s="481"/>
      <c r="BT345" s="477"/>
      <c r="BU345" s="591"/>
      <c r="BV345" s="590"/>
      <c r="BW345" s="591"/>
      <c r="BX345" s="590"/>
    </row>
    <row r="346" spans="1:78" ht="17" customHeight="1" x14ac:dyDescent="0.35">
      <c r="D346" s="112"/>
      <c r="F346" s="112"/>
      <c r="G346" s="112"/>
      <c r="H346" s="112"/>
      <c r="I346" s="112"/>
      <c r="J346" s="112"/>
      <c r="K346" s="112"/>
      <c r="L346" s="112"/>
      <c r="M346" s="112"/>
      <c r="N346" s="112"/>
      <c r="O346" s="112"/>
      <c r="P346" s="112"/>
      <c r="Q346" s="112"/>
      <c r="R346" s="112"/>
      <c r="S346" s="112"/>
      <c r="T346" s="112"/>
      <c r="U346" s="112"/>
      <c r="V346" s="112"/>
      <c r="W346" s="112"/>
      <c r="X346" s="112"/>
      <c r="AW346" s="112"/>
      <c r="BC346" s="112"/>
      <c r="BE346" s="112"/>
      <c r="BG346" s="112"/>
      <c r="BI346" s="112"/>
      <c r="BK346" s="112"/>
      <c r="BM346" s="112"/>
      <c r="BO346" s="112"/>
      <c r="BU346"/>
      <c r="BV346"/>
      <c r="BW346"/>
      <c r="BX346"/>
      <c r="BY346"/>
      <c r="BZ346"/>
    </row>
    <row r="347" spans="1:78" ht="17" customHeight="1" thickBot="1" x14ac:dyDescent="0.4">
      <c r="D347" s="112"/>
      <c r="F347" s="112"/>
      <c r="G347" s="112"/>
      <c r="H347" s="112"/>
      <c r="I347" s="112"/>
      <c r="J347" s="112"/>
      <c r="K347" s="112"/>
      <c r="L347" s="112"/>
      <c r="M347" s="112"/>
      <c r="N347" s="112"/>
      <c r="O347" s="112"/>
      <c r="P347" s="112"/>
      <c r="Q347" s="112"/>
      <c r="R347" s="112"/>
      <c r="S347" s="112"/>
      <c r="T347" s="112"/>
      <c r="U347" s="112"/>
      <c r="V347" s="112"/>
      <c r="W347" s="112"/>
      <c r="X347" s="112"/>
      <c r="AW347" s="112"/>
      <c r="BC347" s="112"/>
      <c r="BE347" s="112"/>
      <c r="BG347" s="112"/>
      <c r="BI347" s="112"/>
      <c r="BK347" s="112"/>
      <c r="BM347" s="112"/>
      <c r="BO347" s="112"/>
      <c r="BU347"/>
      <c r="BV347"/>
      <c r="BW347"/>
      <c r="BX347"/>
      <c r="BY347"/>
      <c r="BZ347"/>
    </row>
    <row r="348" spans="1:78" ht="17" customHeight="1" x14ac:dyDescent="0.35">
      <c r="C348" s="154"/>
      <c r="D348" s="153"/>
      <c r="E348" s="153"/>
      <c r="F348" s="153"/>
      <c r="G348" s="155"/>
      <c r="H348" s="155"/>
      <c r="I348" s="155"/>
      <c r="J348" s="155"/>
      <c r="K348" s="155"/>
      <c r="L348" s="155"/>
      <c r="M348" s="155"/>
      <c r="N348" s="155"/>
      <c r="O348" s="155"/>
      <c r="P348" s="155"/>
      <c r="Q348" s="155"/>
      <c r="R348" s="155"/>
      <c r="S348" s="155"/>
      <c r="T348" s="155"/>
      <c r="U348" s="155"/>
      <c r="V348" s="155"/>
      <c r="W348" s="547" t="s">
        <v>116</v>
      </c>
      <c r="X348" s="547"/>
      <c r="Y348" s="158"/>
      <c r="Z348" s="159"/>
      <c r="AA348" s="159"/>
      <c r="AB348" s="159"/>
      <c r="AC348" s="159"/>
      <c r="AD348" s="159"/>
      <c r="AE348" s="159"/>
      <c r="AF348" s="159"/>
      <c r="AG348" s="159"/>
      <c r="AH348" s="159"/>
      <c r="AI348" s="159"/>
      <c r="AJ348" s="159"/>
      <c r="AK348" s="159"/>
      <c r="AL348" s="159"/>
      <c r="AM348" s="159"/>
      <c r="AN348" s="159"/>
      <c r="AO348" s="159"/>
      <c r="AP348" s="547" t="s">
        <v>116</v>
      </c>
      <c r="AQ348" s="547"/>
      <c r="AR348" s="160"/>
      <c r="AS348" s="157"/>
      <c r="AT348" s="161"/>
      <c r="AU348" s="162"/>
      <c r="AV348" s="163"/>
      <c r="AW348" s="545" t="s">
        <v>3</v>
      </c>
      <c r="AX348" s="545"/>
      <c r="AY348" s="545"/>
      <c r="AZ348" s="545"/>
      <c r="BA348" s="545"/>
      <c r="BB348" s="164"/>
      <c r="BC348" s="545" t="s">
        <v>1</v>
      </c>
      <c r="BD348" s="545"/>
      <c r="BE348" s="545" t="s">
        <v>111</v>
      </c>
      <c r="BF348" s="545"/>
      <c r="BG348" s="545" t="s">
        <v>0</v>
      </c>
      <c r="BH348" s="546"/>
      <c r="BI348" s="545" t="s">
        <v>143</v>
      </c>
      <c r="BJ348" s="546"/>
      <c r="BK348" s="545" t="s">
        <v>140</v>
      </c>
      <c r="BL348" s="545"/>
      <c r="BM348" s="545" t="s">
        <v>144</v>
      </c>
      <c r="BN348" s="545"/>
      <c r="BO348" s="515" t="s">
        <v>142</v>
      </c>
      <c r="BP348" s="515"/>
      <c r="BQ348" s="515"/>
      <c r="BR348" s="515"/>
      <c r="BS348" s="515"/>
      <c r="BT348" s="167"/>
      <c r="BU348" s="569" t="s">
        <v>0</v>
      </c>
      <c r="BV348" s="570"/>
      <c r="BW348" s="569" t="s">
        <v>143</v>
      </c>
      <c r="BX348" s="570"/>
      <c r="BY348"/>
      <c r="BZ348"/>
    </row>
    <row r="349" spans="1:78" ht="17" customHeight="1" thickBot="1" x14ac:dyDescent="0.4">
      <c r="C349" s="154"/>
      <c r="D349" s="153"/>
      <c r="E349" s="153"/>
      <c r="F349" s="155">
        <f>COUNTIFS(F4:F171, "&lt;&gt;",F4:F171, "&lt;&gt;0")</f>
        <v>168</v>
      </c>
      <c r="G349" s="155">
        <f>COUNTIFS(G4:G171, "&lt;&gt;",G4:G171, "&lt;&gt;0")</f>
        <v>0</v>
      </c>
      <c r="H349" s="155"/>
      <c r="I349" s="155"/>
      <c r="J349" s="155"/>
      <c r="K349" s="155"/>
      <c r="L349" s="155"/>
      <c r="M349" s="155"/>
      <c r="N349" s="155"/>
      <c r="O349" s="155"/>
      <c r="P349" s="155"/>
      <c r="Q349" s="155"/>
      <c r="R349" s="155"/>
      <c r="S349" s="155"/>
      <c r="T349" s="155"/>
      <c r="U349" s="155"/>
      <c r="V349" s="155"/>
      <c r="W349" s="114" t="s">
        <v>124</v>
      </c>
      <c r="X349" s="114" t="s">
        <v>125</v>
      </c>
      <c r="Y349" s="155">
        <f>COUNTIFS(AO4:AO171, "&lt;&gt;",AO4:AO171, "&lt;&gt;0")</f>
        <v>0</v>
      </c>
      <c r="Z349" s="155">
        <f>COUNTIFS(Z4:Z171, "&lt;&gt;",Z4:Z171, "&lt;&gt;0")</f>
        <v>0</v>
      </c>
      <c r="AP349" s="114" t="s">
        <v>124</v>
      </c>
      <c r="AQ349" s="114" t="s">
        <v>125</v>
      </c>
      <c r="AR349" s="112">
        <f>Z349/F349</f>
        <v>0</v>
      </c>
      <c r="AS349" s="157"/>
      <c r="AT349" s="165"/>
      <c r="AU349" s="166"/>
      <c r="AV349" s="515" t="s">
        <v>95</v>
      </c>
      <c r="AW349" s="515"/>
      <c r="AX349" s="167" t="s">
        <v>15</v>
      </c>
      <c r="AY349" s="167" t="s">
        <v>16</v>
      </c>
      <c r="AZ349" s="167" t="s">
        <v>17</v>
      </c>
      <c r="BA349" s="167" t="s">
        <v>157</v>
      </c>
      <c r="BB349" s="167" t="s">
        <v>157</v>
      </c>
      <c r="BC349" s="167" t="s">
        <v>95</v>
      </c>
      <c r="BD349" s="167" t="s">
        <v>15</v>
      </c>
      <c r="BE349" s="167" t="s">
        <v>95</v>
      </c>
      <c r="BF349" s="167" t="s">
        <v>15</v>
      </c>
      <c r="BG349" s="167" t="s">
        <v>95</v>
      </c>
      <c r="BH349" s="168" t="s">
        <v>15</v>
      </c>
      <c r="BI349" s="167" t="s">
        <v>95</v>
      </c>
      <c r="BJ349" s="168" t="s">
        <v>15</v>
      </c>
      <c r="BK349" s="167" t="s">
        <v>95</v>
      </c>
      <c r="BL349" s="167" t="s">
        <v>15</v>
      </c>
      <c r="BM349" s="167" t="s">
        <v>95</v>
      </c>
      <c r="BN349" s="167" t="s">
        <v>15</v>
      </c>
      <c r="BO349" s="167" t="s">
        <v>95</v>
      </c>
      <c r="BP349" s="167" t="s">
        <v>15</v>
      </c>
      <c r="BQ349" s="167" t="s">
        <v>16</v>
      </c>
      <c r="BR349" s="167" t="s">
        <v>17</v>
      </c>
      <c r="BS349" s="167" t="s">
        <v>157</v>
      </c>
      <c r="BT349" s="167" t="s">
        <v>157</v>
      </c>
      <c r="BU349" s="293" t="s">
        <v>95</v>
      </c>
      <c r="BV349" s="294" t="s">
        <v>15</v>
      </c>
      <c r="BW349" s="293" t="s">
        <v>95</v>
      </c>
      <c r="BX349" s="294" t="s">
        <v>15</v>
      </c>
      <c r="BY349"/>
      <c r="BZ349"/>
    </row>
    <row r="350" spans="1:78" ht="17" customHeight="1" x14ac:dyDescent="0.35">
      <c r="C350" s="112" t="s">
        <v>256</v>
      </c>
      <c r="V350" s="113" t="s">
        <v>127</v>
      </c>
      <c r="W350" s="169" t="e">
        <f>GEOMEAN(W4:W171)</f>
        <v>#NUM!</v>
      </c>
      <c r="X350" s="169" t="e">
        <f>GEOMEAN(X4:X171)</f>
        <v>#NUM!</v>
      </c>
      <c r="Y350" s="113"/>
      <c r="Z350" s="113"/>
      <c r="AP350" s="169" t="e">
        <f>GEOMEAN(AP4:AP171)</f>
        <v>#NUM!</v>
      </c>
      <c r="AQ350" s="169" t="e">
        <f>GEOMEAN(AQ4:AQ171)</f>
        <v>#NUM!</v>
      </c>
      <c r="AR350" s="169" t="e">
        <f>GEOMEAN(AR4:AR171)</f>
        <v>#DIV/0!</v>
      </c>
      <c r="AS350" s="169" t="e">
        <f>GEOMEAN(AS4:AS171)</f>
        <v>#DIV/0!</v>
      </c>
      <c r="AT350" s="535" t="str">
        <f>C350</f>
        <v>Class F1_High_Resolution</v>
      </c>
      <c r="AU350" s="170" t="s">
        <v>118</v>
      </c>
      <c r="AV350" s="536" t="s">
        <v>121</v>
      </c>
      <c r="AW350" s="171" t="e">
        <f>AVERAGE(AW4,AW10,AW16,AW22,AW28,AW34,AW40,AW46,AW52,AW58,AW64,AW70,AW76,AW82,AW88,AW94,AW100,AW106,AW112,AW118,AW124,AW130,AW136,AW142,AW148,AW154,AW160,AW166)</f>
        <v>#VALUE!</v>
      </c>
      <c r="AX350" s="172" t="e">
        <f>AVERAGE(AX4:AX171)</f>
        <v>#VALUE!</v>
      </c>
      <c r="AY350" s="172" t="e">
        <f>AVERAGE(AY4:AY171)</f>
        <v>#VALUE!</v>
      </c>
      <c r="AZ350" s="173" t="e">
        <f>AVERAGE(AZ4:AZ171)</f>
        <v>#VALUE!</v>
      </c>
      <c r="BA350" s="173" t="e">
        <f>AVERAGE(BA4:BA171)</f>
        <v>#VALUE!</v>
      </c>
      <c r="BB350" s="173" t="e">
        <f>AVERAGE(BB4:BB171)</f>
        <v>#VALUE!</v>
      </c>
      <c r="BC350" s="171" t="e">
        <f>AVERAGE(BC4,BC10,BC16,BC22,BC28,BC34,BC40,BC46,BC52,BC58,BC64,BC70,BC76,BC82,BC88,BC94,BC100,BC106,BC112,BC118,BC124,BC130,BC136,BC142,BC148,BC154,BC160,BC166)</f>
        <v>#VALUE!</v>
      </c>
      <c r="BD350" s="172" t="e">
        <f>AVERAGE(BD4:BD171)</f>
        <v>#VALUE!</v>
      </c>
      <c r="BE350" s="171" t="e">
        <f>AVERAGE(BE4,BE10,BE16,BE22,BE28,BE34,BE40,BE46,BE52,BE58,BE64,BE70,BE76,BE82,BE88,BE94,BE100,BE106,BE112,BE118,BE124,BE130,BE136,BE142,BE148,BE154,BE160,BE166)</f>
        <v>#VALUE!</v>
      </c>
      <c r="BF350" s="172" t="e">
        <f>AVERAGE(BF4:BF171)</f>
        <v>#VALUE!</v>
      </c>
      <c r="BG350" s="171" t="e">
        <f>AVERAGE(BG4,BG10,BG16,BG22,BG28,BG34,BG40,BG46,BG52,BG58,BG64,BG70,BG76,BG82,BG88,BG94,BG100,BG106,BG112,BG118,BG124,BG130,BG136,BG142,BG148,BG154,BG160,BG166)</f>
        <v>#VALUE!</v>
      </c>
      <c r="BH350" s="172" t="e">
        <f>AVERAGE(BH4:BH171)</f>
        <v>#VALUE!</v>
      </c>
      <c r="BI350" s="171" t="e">
        <f>AVERAGE(BI4,BI10,BI16,BI22,BI28,BI34,BI40,BI46,BI52,BI58,BI64,BI70,BI76,BI82,BI88,BI94,BI100,BI106,BI112,BI118,BI124,BI130,BI136,BI142,BI148,BI154,BI160,BI166)</f>
        <v>#VALUE!</v>
      </c>
      <c r="BJ350" s="172" t="e">
        <f>AVERAGE(BJ4:BJ171)</f>
        <v>#VALUE!</v>
      </c>
      <c r="BK350" s="171" t="e">
        <f>AVERAGE(BK4,BK10,BK16,BK22,BK28,BK34,BK40,BK46,BK52,BK58,BK64,BK70,BK76,BK82,BK88,BK94,BK100,BK106,BK112,BK118,BK124,BK130,BK136,BK142,BK148,BK154,BK160,BK166)</f>
        <v>#VALUE!</v>
      </c>
      <c r="BL350" s="172" t="e">
        <f>AVERAGE(BL4:BL171)</f>
        <v>#VALUE!</v>
      </c>
      <c r="BM350" s="171" t="e">
        <f>AVERAGE(BM4,BM10,BM16,BM22,BM28,BM34,BM40,BM46,BM52,BM58,BM64,BM70,BM76,BM82,BM88,BM94,BM100,BM106,BM112,BM118,BM124,BM130,BM136,BM142,BM148,BM154,BM160,BM166)</f>
        <v>#VALUE!</v>
      </c>
      <c r="BN350" s="172" t="e">
        <f>AVERAGE(BN4:BN171)</f>
        <v>#VALUE!</v>
      </c>
      <c r="BO350" s="171" t="e">
        <f>AVERAGE(BO4,BO10,BO16,BO22,BO28,BO34,BO40,BO46,BO52,BO58,BO64,BO70,BO76,BO82,BO88,BO94,BO100,BO106,BO112,BO118,BO124,BO130,BO136,BO142,BO148,BO154,BO160,BO166)</f>
        <v>#VALUE!</v>
      </c>
      <c r="BP350" s="172" t="e">
        <f>AVERAGE(BP4:BP171)</f>
        <v>#VALUE!</v>
      </c>
      <c r="BQ350" s="172" t="e">
        <f>AVERAGE(BQ4:BQ171)</f>
        <v>#VALUE!</v>
      </c>
      <c r="BR350" s="173" t="e">
        <f>AVERAGE(BR4:BR171)</f>
        <v>#VALUE!</v>
      </c>
      <c r="BS350" s="173" t="e">
        <f>AVERAGE(BS4:BS171)</f>
        <v>#VALUE!</v>
      </c>
      <c r="BT350" s="248" t="e">
        <f>AVERAGE(BT4:BT171)</f>
        <v>#VALUE!</v>
      </c>
      <c r="BU350" s="295">
        <f>SUM(BU4,BU10,BU16,BU22,BU28,BU34,BU40,BU46,BU52,BU58,BU64,BU70,BU76,BU82,BU88,BU94,BU100,BU106,BU112,BU118,BU124,BU130,BU136,BU142,BU148,BU154,BU160,BU166)</f>
        <v>0</v>
      </c>
      <c r="BV350" s="302">
        <f>SUM(BV4:BV171)</f>
        <v>0</v>
      </c>
      <c r="BW350" s="295">
        <f>SUM(BW4,BW10,BW16,BW22,BW28,BW34,BW40,BW46,BW52,BW58,BW64,BW70,BW76,BW82,BW88,BW94,BW100,BW106,BW112,BW118,BW124,BW130,BW136,BW142,BW148,BW154,BW160,BW166)</f>
        <v>0</v>
      </c>
      <c r="BX350" s="302">
        <f>SUM(BX4:BX171)</f>
        <v>0</v>
      </c>
      <c r="BY350"/>
      <c r="BZ350"/>
    </row>
    <row r="351" spans="1:78" ht="17" customHeight="1" x14ac:dyDescent="0.35">
      <c r="V351" s="113" t="s">
        <v>128</v>
      </c>
      <c r="W351" s="169">
        <f>SUM(W4:W171)</f>
        <v>0</v>
      </c>
      <c r="X351" s="169">
        <f>SUM(X4:X171)</f>
        <v>0</v>
      </c>
      <c r="Y351" s="113"/>
      <c r="Z351" s="113"/>
      <c r="AP351" s="169">
        <f>SUM(AP4:AP171)</f>
        <v>0</v>
      </c>
      <c r="AQ351" s="169">
        <f>SUM(AQ4:AQ171)</f>
        <v>0</v>
      </c>
      <c r="AR351" s="169" t="e">
        <f>SUM(AR4:AR171)</f>
        <v>#DIV/0!</v>
      </c>
      <c r="AS351" s="169" t="e">
        <f>SUM(AS4:AS171)</f>
        <v>#DIV/0!</v>
      </c>
      <c r="AT351" s="535"/>
      <c r="AU351" s="178" t="s">
        <v>119</v>
      </c>
      <c r="AV351" s="537"/>
      <c r="AW351" s="179" t="e">
        <f>MIN(AW4,AW10,AW16,AW22,AW28,AW34,AW40,AW46,AW52,AW58,AW64,AW70,AW76,AW82,AW88,AW94,AW100,AW106,AW112,AW118,AW124,AW130,AW136,AW142,AW148,AW154,AW160,AW166)</f>
        <v>#VALUE!</v>
      </c>
      <c r="AX351" s="96" t="e">
        <f>MIN(AX4:AX171)</f>
        <v>#VALUE!</v>
      </c>
      <c r="AY351" s="96" t="e">
        <f>MIN(AY4:AY171)</f>
        <v>#VALUE!</v>
      </c>
      <c r="AZ351" s="97" t="e">
        <f>MIN(AZ4:AZ171)</f>
        <v>#VALUE!</v>
      </c>
      <c r="BA351" s="97" t="e">
        <f>MIN(BA4:BA171)</f>
        <v>#VALUE!</v>
      </c>
      <c r="BB351" s="97" t="e">
        <f>MIN(BB4:BB171)</f>
        <v>#VALUE!</v>
      </c>
      <c r="BC351" s="179" t="e">
        <f>MIN(BC4,BC10,BC16,BC22,BC28,BC34,BC40,BC46,BC52,BC58,BC64,BC70,BC76,BC82,BC88,BC94,BC100,BC106,BC112,BC118,BC124,BC130,BC136,BC142,BC148,BC154,BC160,BC166)</f>
        <v>#VALUE!</v>
      </c>
      <c r="BD351" s="96" t="e">
        <f>MIN(BD4:BD171)</f>
        <v>#VALUE!</v>
      </c>
      <c r="BE351" s="179" t="e">
        <f>MIN(BE4,BE10,BE16,BE22,BE28,BE34,BE40,BE46,BE52,BE58,BE64,BE70,BE76,BE82,BE88,BE94,BE100,BE106,BE112,BE118,BE124,BE130,BE136,BE142,BE148,BE154,BE160,BE166)</f>
        <v>#VALUE!</v>
      </c>
      <c r="BF351" s="96" t="e">
        <f>MIN(BF4:BF171)</f>
        <v>#VALUE!</v>
      </c>
      <c r="BG351" s="179" t="e">
        <f>MIN(BG4,BG10,BG16,BG22,BG28,BG34,BG40,BG46,BG52,BG58,BG64,BG70,BG76,BG82,BG88,BG94,BG100,BG106,BG112,BG118,BG124,BG130,BG136,BG142,BG148,BG154,BG160,BG166)</f>
        <v>#VALUE!</v>
      </c>
      <c r="BH351" s="96" t="e">
        <f>MIN(BH4:BH171)</f>
        <v>#VALUE!</v>
      </c>
      <c r="BI351" s="179" t="e">
        <f>MIN(BI4,BI10,BI16,BI22,BI28,BI34,BI40,BI46,BI52,BI58,BI64,BI70,BI76,BI82,BI88,BI94,BI100,BI106,BI112,BI118,BI124,BI130,BI136,BI142,BI148,BI154,BI160,BI166)</f>
        <v>#VALUE!</v>
      </c>
      <c r="BJ351" s="96" t="e">
        <f>MIN(BJ4:BJ171)</f>
        <v>#VALUE!</v>
      </c>
      <c r="BK351" s="179" t="e">
        <f>MIN(BK4,BK10,BK16,BK22,BK28,BK34,BK40,BK46,BK52,BK58,BK64,BK70,BK76,BK82,BK88,BK94,BK100,BK106,BK112,BK118,BK124,BK130,BK136,BK142,BK148,BK154,BK160,BK166)</f>
        <v>#VALUE!</v>
      </c>
      <c r="BL351" s="96" t="e">
        <f>MIN(BL4:BL171)</f>
        <v>#VALUE!</v>
      </c>
      <c r="BM351" s="179" t="e">
        <f>MIN(BM4,BM10,BM16,BM22,BM28,BM34,BM40,BM46,BM52,BM58,BM64,BM70,BM76,BM82,BM88,BM94,BM100,BM106,BM112,BM118,BM124,BM130,BM136,BM142,BM148,BM154,BM160,BM166)</f>
        <v>#VALUE!</v>
      </c>
      <c r="BN351" s="96" t="e">
        <f>MIN(BN4:BN171)</f>
        <v>#VALUE!</v>
      </c>
      <c r="BO351" s="179" t="e">
        <f>MIN(BO4,BO10,BO16,BO22,BO28,BO34,BO40,BO46,BO52,BO58,BO64,BO70,BO76,BO82,BO88,BO94,BO100,BO106,BO112,BO118,BO124,BO130,BO136,BO142,BO148,BO154,BO160,BO166)</f>
        <v>#VALUE!</v>
      </c>
      <c r="BP351" s="96" t="e">
        <f>MIN(BP4:BP171)</f>
        <v>#VALUE!</v>
      </c>
      <c r="BQ351" s="96" t="e">
        <f>MIN(BQ4:BQ171)</f>
        <v>#VALUE!</v>
      </c>
      <c r="BR351" s="97" t="e">
        <f>MIN(BR4:BR171)</f>
        <v>#VALUE!</v>
      </c>
      <c r="BS351" s="97" t="e">
        <f>MIN(BS4:BS171)</f>
        <v>#VALUE!</v>
      </c>
      <c r="BT351" s="249" t="e">
        <f>MIN(BT4:BT171)</f>
        <v>#VALUE!</v>
      </c>
      <c r="BU351" s="297">
        <f>MIN(BU4,BU10,BU16,BU22,BU28,BU34,BU40,BU46,BU52,BU58,BU64,BU70,BU76,BU82,BU88,BU94,BU100,BU106,BU112,BU118,BU124,BU130,BU136,BU142,BU148,BU154,BU160,BU166)</f>
        <v>0</v>
      </c>
      <c r="BV351" s="303">
        <f>MIN(BV4:BV171)</f>
        <v>0</v>
      </c>
      <c r="BW351" s="297">
        <f>MIN(BW4,BW10,BW16,BW22,BW28,BW34,BW40,BW46,BW52,BW58,BW64,BW70,BW76,BW82,BW88,BW94,BW100,BW106,BW112,BW118,BW124,BW130,BW136,BW142,BW148,BW154,BW160,BW166)</f>
        <v>0</v>
      </c>
      <c r="BX351" s="303">
        <f>MIN(BX4:BX171)</f>
        <v>0</v>
      </c>
      <c r="BY351"/>
      <c r="BZ351"/>
    </row>
    <row r="352" spans="1:78" ht="17" customHeight="1" thickBot="1" x14ac:dyDescent="0.4">
      <c r="V352" s="113" t="s">
        <v>120</v>
      </c>
      <c r="W352" s="169">
        <f>MAX(W4:W171)</f>
        <v>0</v>
      </c>
      <c r="X352" s="169">
        <f>MAX(X4:X171)</f>
        <v>0</v>
      </c>
      <c r="Y352" s="113"/>
      <c r="Z352" s="113"/>
      <c r="AP352" s="169">
        <f>MAX(AP4:AP171)</f>
        <v>0</v>
      </c>
      <c r="AQ352" s="169">
        <f>MAX(AQ4:AQ171)</f>
        <v>0</v>
      </c>
      <c r="AR352" s="169" t="e">
        <f>MAX(AR4:AR171)</f>
        <v>#DIV/0!</v>
      </c>
      <c r="AS352" s="169" t="e">
        <f>MAX(AS4:AS171)</f>
        <v>#DIV/0!</v>
      </c>
      <c r="AT352" s="535"/>
      <c r="AU352" s="178" t="s">
        <v>120</v>
      </c>
      <c r="AV352" s="538"/>
      <c r="AW352" s="181" t="e">
        <f>MAX(AW4,AW10,AW16,AW22,AW28,AW34,AW40,AW46,AW52,AW58,AW64,AW70,AW76,AW82,AW88,AW94,AW100,AW106,AW112,AW118,AW124,AW130,AW136,AW142,AW148,AW154,AW160,AW166)</f>
        <v>#VALUE!</v>
      </c>
      <c r="AX352" s="98" t="e">
        <f>MAX(AX4:AX171)</f>
        <v>#VALUE!</v>
      </c>
      <c r="AY352" s="98" t="e">
        <f>MAX(AY4:AY171)</f>
        <v>#VALUE!</v>
      </c>
      <c r="AZ352" s="99" t="e">
        <f>MAX(AZ4:AZ171)</f>
        <v>#VALUE!</v>
      </c>
      <c r="BA352" s="99" t="e">
        <f>MAX(BA4:BA171)</f>
        <v>#VALUE!</v>
      </c>
      <c r="BB352" s="99" t="e">
        <f>MAX(BB4:BB171)</f>
        <v>#VALUE!</v>
      </c>
      <c r="BC352" s="181" t="e">
        <f>MAX(BC4,BC10,BC16,BC22,BC28,BC34,BC40,BC46,BC52,BC58,BC64,BC70,BC76,BC82,BC88,BC94,BC100,BC106,BC112,BC118,BC124,BC130,BC136,BC142,BC148,BC154,BC160,BC166)</f>
        <v>#VALUE!</v>
      </c>
      <c r="BD352" s="98" t="e">
        <f>MAX(BD4:BD171)</f>
        <v>#VALUE!</v>
      </c>
      <c r="BE352" s="181" t="e">
        <f>MAX(BE4,BE10,BE16,BE22,BE28,BE34,BE40,BE46,BE52,BE58,BE64,BE70,BE76,BE82,BE88,BE94,BE100,BE106,BE112,BE118,BE124,BE130,BE136,BE142,BE148,BE154,BE160,BE166)</f>
        <v>#VALUE!</v>
      </c>
      <c r="BF352" s="98" t="e">
        <f>MAX(BF4:BF171)</f>
        <v>#VALUE!</v>
      </c>
      <c r="BG352" s="181" t="e">
        <f>MAX(BG4,BG10,BG16,BG22,BG28,BG34,BG40,BG46,BG52,BG58,BG64,BG70,BG76,BG82,BG88,BG94,BG100,BG106,BG112,BG118,BG124,BG130,BG136,BG142,BG148,BG154,BG160,BG166)</f>
        <v>#VALUE!</v>
      </c>
      <c r="BH352" s="98" t="e">
        <f>MAX(BH4:BH171)</f>
        <v>#VALUE!</v>
      </c>
      <c r="BI352" s="181" t="e">
        <f>MAX(BI4,BI10,BI16,BI22,BI28,BI34,BI40,BI46,BI52,BI58,BI64,BI70,BI76,BI82,BI88,BI94,BI100,BI106,BI112,BI118,BI124,BI130,BI136,BI142,BI148,BI154,BI160,BI166)</f>
        <v>#VALUE!</v>
      </c>
      <c r="BJ352" s="98" t="e">
        <f>MAX(BJ4:BJ171)</f>
        <v>#VALUE!</v>
      </c>
      <c r="BK352" s="181" t="e">
        <f>MAX(BK4,BK10,BK16,BK22,BK28,BK34,BK40,BK46,BK52,BK58,BK64,BK70,BK76,BK82,BK88,BK94,BK100,BK106,BK112,BK118,BK124,BK130,BK136,BK142,BK148,BK154,BK160,BK166)</f>
        <v>#VALUE!</v>
      </c>
      <c r="BL352" s="98" t="e">
        <f>MAX(BL4:BL171)</f>
        <v>#VALUE!</v>
      </c>
      <c r="BM352" s="181" t="e">
        <f>MAX(BM4,BM10,BM16,BM22,BM28,BM34,BM40,BM46,BM52,BM58,BM64,BM70,BM76,BM82,BM88,BM94,BM100,BM106,BM112,BM118,BM124,BM130,BM136,BM142,BM148,BM154,BM160,BM166)</f>
        <v>#VALUE!</v>
      </c>
      <c r="BN352" s="98" t="e">
        <f>MAX(BN4:BN171)</f>
        <v>#VALUE!</v>
      </c>
      <c r="BO352" s="181" t="e">
        <f>MAX(BO4,BO10,BO16,BO22,BO28,BO34,BO40,BO46,BO52,BO58,BO64,BO70,BO76,BO82,BO88,BO94,BO100,BO106,BO112,BO118,BO124,BO130,BO136,BO142,BO148,BO154,BO160,BO166)</f>
        <v>#VALUE!</v>
      </c>
      <c r="BP352" s="98" t="e">
        <f>MAX(BP4:BP171)</f>
        <v>#VALUE!</v>
      </c>
      <c r="BQ352" s="98" t="e">
        <f>MAX(BQ4:BQ171)</f>
        <v>#VALUE!</v>
      </c>
      <c r="BR352" s="99" t="e">
        <f>MAX(BR4:BR171)</f>
        <v>#VALUE!</v>
      </c>
      <c r="BS352" s="99" t="e">
        <f>MAX(BS4:BS171)</f>
        <v>#VALUE!</v>
      </c>
      <c r="BT352" s="256" t="e">
        <f>MAX(BT4:BT171)</f>
        <v>#VALUE!</v>
      </c>
      <c r="BU352" s="299">
        <f>MAX(BU4,BU10,BU16,BU22,BU28,BU34,BU40,BU46,BU52,BU58,BU64,BU70,BU76,BU82,BU88,BU94,BU100,BU106,BU112,BU118,BU124,BU130,BU136,BU142,BU148,BU154,BU160,BU166)</f>
        <v>0</v>
      </c>
      <c r="BV352" s="304">
        <f>MAX(BV4:BV171)</f>
        <v>0</v>
      </c>
      <c r="BW352" s="299">
        <f>MAX(BW4,BW10,BW16,BW22,BW28,BW34,BW40,BW46,BW52,BW58,BW64,BW70,BW76,BW82,BW88,BW94,BW100,BW106,BW112,BW118,BW124,BW130,BW136,BW142,BW148,BW154,BW160,BW166)</f>
        <v>0</v>
      </c>
      <c r="BX352" s="304">
        <f>MAX(BX4:BX171)</f>
        <v>0</v>
      </c>
      <c r="BY352"/>
      <c r="BZ352"/>
    </row>
    <row r="353" spans="3:78" ht="17" customHeight="1" x14ac:dyDescent="0.35">
      <c r="V353" s="113" t="s">
        <v>119</v>
      </c>
      <c r="W353" s="169">
        <f>MIN(W4:W171)</f>
        <v>0</v>
      </c>
      <c r="X353" s="169">
        <f>MIN(X4:X171)</f>
        <v>0</v>
      </c>
      <c r="Y353" s="113"/>
      <c r="Z353" s="113"/>
      <c r="AP353" s="169">
        <f>MIN(AP4:AP171)</f>
        <v>0</v>
      </c>
      <c r="AQ353" s="169">
        <f>MIN(AQ4:AQ171)</f>
        <v>0</v>
      </c>
      <c r="AR353" s="169" t="e">
        <f>MIN(AR4:AR171)</f>
        <v>#DIV/0!</v>
      </c>
      <c r="AS353" s="169" t="e">
        <f>MIN(AS4:AS171)</f>
        <v>#DIV/0!</v>
      </c>
      <c r="AT353" s="535"/>
      <c r="AU353" s="178" t="s">
        <v>118</v>
      </c>
      <c r="AV353" s="539" t="s">
        <v>122</v>
      </c>
      <c r="AW353" s="171" t="e">
        <f>AVERAGE(AW6,AW12,AW18,AW24,AW30,AW36,AW42,AW48,AW54,AW60,AW66,AW72,AW78,AW84,AW90,AW96,AW102,AW108,AW114,AW120,AW126,AW132,AW138,AW144,AW150,AW156,AW162,AW168)</f>
        <v>#VALUE!</v>
      </c>
      <c r="AX353" s="558"/>
      <c r="AY353" s="500"/>
      <c r="AZ353" s="500"/>
      <c r="BA353" s="500"/>
      <c r="BB353" s="183"/>
      <c r="BC353" s="171" t="e">
        <f>AVERAGE(BC6,BC12,BC18,BC24,BC30,BC36,BC42,BC48,BC54,BC60,BC66,BC72,BC78,BC84,BC90,BC96,BC102,BC108,BC114,BC120,BC126,BC132,BC138,BC144,BC150,BC156,BC162,BC168)</f>
        <v>#VALUE!</v>
      </c>
      <c r="BD353" s="548"/>
      <c r="BE353" s="171" t="e">
        <f>AVERAGE(BE6,BE12,BE18,BE24,BE30,BE36,BE42,BE48,BE54,BE60,BE66,BE72,BE78,BE84,BE90,BE96,BE102,BE108,BE114,BE120,BE126,BE132,BE138,BE144,BE150,BE156,BE162,BE168)</f>
        <v>#VALUE!</v>
      </c>
      <c r="BF353" s="548"/>
      <c r="BG353" s="171" t="e">
        <f>AVERAGE(BG6,BG12,BG18,BG24,BG30,BG36,BG42,BG48,BG54,BG60,BG66,BG72,BG78,BG84,BG90,BG96,BG102,BG108,BG114,BG120,BG126,BG132,BG138,BG144,BG150,BG156,BG162,BG168)</f>
        <v>#VALUE!</v>
      </c>
      <c r="BH353" s="548"/>
      <c r="BI353" s="171" t="e">
        <f>AVERAGE(BI6,BI12,BI18,BI24,BI30,BI36,BI42,BI48,BI54,BI60,BI66,BI72,BI78,BI84,BI90,BI96,BI102,BI108,BI114,BI120,BI126,BI132,BI138,BI144,BI150,BI156,BI162,BI168)</f>
        <v>#VALUE!</v>
      </c>
      <c r="BJ353" s="548"/>
      <c r="BK353" s="171" t="e">
        <f>AVERAGE(BK6,BK12,BK18,BK24,BK30,BK36,BK42,BK48,BK54,BK60,BK66,BK72,BK78,BK84,BK90,BK96,BK102,BK108,BK114,BK120,BK126,BK132,BK138,BK144,BK150,BK156,BK162,BK168)</f>
        <v>#VALUE!</v>
      </c>
      <c r="BL353" s="548"/>
      <c r="BM353" s="171" t="e">
        <f>AVERAGE(BM6,BM12,BM18,BM24,BM30,BM36,BM42,BM48,BM54,BM60,BM66,BM72,BM78,BM84,BM90,BM96,BM102,BM108,BM114,BM120,BM126,BM132,BM138,BM144,BM150,BM156,BM162,BM168)</f>
        <v>#VALUE!</v>
      </c>
      <c r="BN353" s="548"/>
      <c r="BO353" s="171" t="e">
        <f>AVERAGE(BO6,BO12,BO18,BO24,BO30,BO36,BO42,BO48,BO54,BO60,BO66,BO72,BO78,BO84,BO90,BO96,BO102,BO108,BO114,BO120,BO126,BO132,BO138,BO144,BO150,BO156,BO162,BO168)</f>
        <v>#VALUE!</v>
      </c>
      <c r="BP353" s="558"/>
      <c r="BQ353" s="500"/>
      <c r="BR353" s="500"/>
      <c r="BS353" s="500"/>
      <c r="BT353" s="185"/>
      <c r="BU353" s="295">
        <f>SUM(BU6,BU12,BU18,BU24,BU30,BU36,BU42,BU48,BU54,BU60,BU66,BU72,BU78,BU84,BU90,BU96,BU102,BU108,BU114,BU120,BU126,BU132,BU138,BU144,BU150,BU156,BU162,BU168)</f>
        <v>0</v>
      </c>
      <c r="BV353" s="566"/>
      <c r="BW353" s="295">
        <f>SUM(BW6,BW12,BW18,BW24,BW30,BW36,BW42,BW48,BW54,BW60,BW66,BW72,BW78,BW84,BW90,BW96,BW102,BW108,BW114,BW120,BW126,BW132,BW138,BW144,BW150,BW156,BW162,BW168)</f>
        <v>0</v>
      </c>
      <c r="BX353" s="566"/>
      <c r="BY353"/>
      <c r="BZ353"/>
    </row>
    <row r="354" spans="3:78" ht="17" customHeight="1" x14ac:dyDescent="0.35">
      <c r="V354" s="113" t="s">
        <v>129</v>
      </c>
      <c r="W354" s="169"/>
      <c r="X354" s="169"/>
      <c r="Y354" s="113"/>
      <c r="Z354" s="113"/>
      <c r="AP354" s="184" t="e">
        <f>AP350/W350</f>
        <v>#NUM!</v>
      </c>
      <c r="AQ354" s="184" t="e">
        <f>AQ350/X350</f>
        <v>#NUM!</v>
      </c>
      <c r="AR354" s="169"/>
      <c r="AS354" s="169"/>
      <c r="AT354" s="535"/>
      <c r="AU354" s="178" t="s">
        <v>119</v>
      </c>
      <c r="AV354" s="540"/>
      <c r="AW354" s="179" t="e">
        <f>MIN(AW6,AW12,AW18,AW24,AW30,AW36,AW42,AW48,AW54,AW60,AW66,AW72,AW78,AW84,AW90,AW96,AW102,AW108,AW114,AW120,AW126,AW132,AW138,AW144,AW150,AW156,AW162,AW168)</f>
        <v>#VALUE!</v>
      </c>
      <c r="AX354" s="559"/>
      <c r="AY354" s="502"/>
      <c r="AZ354" s="502"/>
      <c r="BA354" s="502"/>
      <c r="BB354" s="185"/>
      <c r="BC354" s="179" t="e">
        <f>MIN(BC6,BC12,BC18,BC24,BC30,BC36,BC42,BC48,BC54,BC60,BC66,BC72,BC78,BC84,BC90,BC96,BC102,BC108,BC114,BC120,BC126,BC132,BC138,BC144,BC150,BC156,BC162,BC168)</f>
        <v>#VALUE!</v>
      </c>
      <c r="BD354" s="549"/>
      <c r="BE354" s="179" t="e">
        <f>MIN(BE6,BE12,BE18,BE24,BE30,BE36,BE42,BE48,BE54,BE60,BE66,BE72,BE78,BE84,BE90,BE96,BE102,BE108,BE114,BE120,BE126,BE132,BE138,BE144,BE150,BE156,BE162,BE168)</f>
        <v>#VALUE!</v>
      </c>
      <c r="BF354" s="549"/>
      <c r="BG354" s="179" t="e">
        <f>MIN(BG6,BG12,BG18,BG24,BG30,BG36,BG42,BG48,BG54,BG60,BG66,BG72,BG78,BG84,BG90,BG96,BG102,BG108,BG114,BG120,BG126,BG132,BG138,BG144,BG150,BG156,BG162,BG168)</f>
        <v>#VALUE!</v>
      </c>
      <c r="BH354" s="549"/>
      <c r="BI354" s="179" t="e">
        <f>MIN(BI6,BI12,BI18,BI24,BI30,BI36,BI42,BI48,BI54,BI60,BI66,BI72,BI78,BI84,BI90,BI96,BI102,BI108,BI114,BI120,BI126,BI132,BI138,BI144,BI150,BI156,BI162,BI168)</f>
        <v>#VALUE!</v>
      </c>
      <c r="BJ354" s="549"/>
      <c r="BK354" s="179" t="e">
        <f>MIN(BK6,BK12,BK18,BK24,BK30,BK36,BK42,BK48,BK54,BK60,BK66,BK72,BK78,BK84,BK90,BK96,BK102,BK108,BK114,BK120,BK126,BK132,BK138,BK144,BK150,BK156,BK162,BK168)</f>
        <v>#VALUE!</v>
      </c>
      <c r="BL354" s="549"/>
      <c r="BM354" s="179" t="e">
        <f>MIN(BM6,BM12,BM18,BM24,BM30,BM36,BM42,BM48,BM54,BM60,BM66,BM72,BM78,BM84,BM90,BM96,BM102,BM108,BM114,BM120,BM126,BM132,BM138,BM144,BM150,BM156,BM162,BM168)</f>
        <v>#VALUE!</v>
      </c>
      <c r="BN354" s="549"/>
      <c r="BO354" s="179" t="e">
        <f>MIN(BO6,BO12,BO18,BO24,BO30,BO36,BO42,BO48,BO54,BO60,BO66,BO72,BO78,BO84,BO90,BO96,BO102,BO108,BO114,BO120,BO126,BO132,BO138,BO144,BO150,BO156,BO162,BO168)</f>
        <v>#VALUE!</v>
      </c>
      <c r="BP354" s="559"/>
      <c r="BQ354" s="502"/>
      <c r="BR354" s="502"/>
      <c r="BS354" s="502"/>
      <c r="BT354" s="185"/>
      <c r="BU354" s="297">
        <f>MIN(BU6,BU12,BU18,BU24,BU30,BU36,BU42,BU48,BU54,BU60,BU66,BU72,BU78,BU84,BU90,BU96,BU102,BU108,BU114,BU120,BU126,BU132,BU138,BU144,BU150,BU156,BU162,BU168)</f>
        <v>0</v>
      </c>
      <c r="BV354" s="567"/>
      <c r="BW354" s="297">
        <f>MIN(BW6,BW12,BW18,BW24,BW30,BW36,BW42,BW48,BW54,BW60,BW66,BW72,BW78,BW84,BW90,BW96,BW102,BW108,BW114,BW120,BW126,BW132,BW138,BW144,BW150,BW156,BW162,BW168)</f>
        <v>0</v>
      </c>
      <c r="BX354" s="567"/>
      <c r="BY354"/>
      <c r="BZ354"/>
    </row>
    <row r="355" spans="3:78" ht="17" customHeight="1" thickBot="1" x14ac:dyDescent="0.4">
      <c r="W355" s="169"/>
      <c r="X355" s="169"/>
      <c r="Y355" s="113"/>
      <c r="Z355" s="113"/>
      <c r="AP355" s="169"/>
      <c r="AQ355" s="169"/>
      <c r="AR355" s="169"/>
      <c r="AS355" s="169"/>
      <c r="AT355" s="535"/>
      <c r="AU355" s="178" t="s">
        <v>120</v>
      </c>
      <c r="AV355" s="541"/>
      <c r="AW355" s="181" t="e">
        <f>MAX(AW6,AW12,AW18,AW24,AW30,AW36,AW42,AW48,AW54,AW60,AW66,AW72,AW78,AW84,AW90,AW96,AW102,AW108,AW114,AW120,AW126,AW132,AW138,AW144,AW150,AW156,AW162,AW168)</f>
        <v>#VALUE!</v>
      </c>
      <c r="AX355" s="559"/>
      <c r="AY355" s="502"/>
      <c r="AZ355" s="502"/>
      <c r="BA355" s="502"/>
      <c r="BB355" s="185"/>
      <c r="BC355" s="181" t="e">
        <f>MAX(BC6,BC12,BC18,BC24,BC30,BC36,BC42,BC48,BC54,BC60,BC66,BC72,BC78,BC84,BC90,BC96,BC102,BC108,BC114,BC120,BC126,BC132,BC138,BC144,BC150,BC156,BC162,BC168)</f>
        <v>#VALUE!</v>
      </c>
      <c r="BD355" s="549"/>
      <c r="BE355" s="181" t="e">
        <f>MAX(BE6,BE12,BE18,BE24,BE30,BE36,BE42,BE48,BE54,BE60,BE66,BE72,BE78,BE84,BE90,BE96,BE102,BE108,BE114,BE120,BE126,BE132,BE138,BE144,BE150,BE156,BE162,BE168)</f>
        <v>#VALUE!</v>
      </c>
      <c r="BF355" s="549"/>
      <c r="BG355" s="181" t="e">
        <f>MAX(BG6,BG12,BG18,BG24,BG30,BG36,BG42,BG48,BG54,BG60,BG66,BG72,BG78,BG84,BG90,BG96,BG102,BG108,BG114,BG120,BG126,BG132,BG138,BG144,BG150,BG156,BG162,BG168)</f>
        <v>#VALUE!</v>
      </c>
      <c r="BH355" s="549"/>
      <c r="BI355" s="181" t="e">
        <f>MAX(BI6,BI12,BI18,BI24,BI30,BI36,BI42,BI48,BI54,BI60,BI66,BI72,BI78,BI84,BI90,BI96,BI102,BI108,BI114,BI120,BI126,BI132,BI138,BI144,BI150,BI156,BI162,BI168)</f>
        <v>#VALUE!</v>
      </c>
      <c r="BJ355" s="549"/>
      <c r="BK355" s="181" t="e">
        <f>MAX(BK6,BK12,BK18,BK24,BK30,BK36,BK42,BK48,BK54,BK60,BK66,BK72,BK78,BK84,BK90,BK96,BK102,BK108,BK114,BK120,BK126,BK132,BK138,BK144,BK150,BK156,BK162,BK168)</f>
        <v>#VALUE!</v>
      </c>
      <c r="BL355" s="549"/>
      <c r="BM355" s="181" t="e">
        <f>MAX(BM6,BM12,BM18,BM24,BM30,BM36,BM42,BM48,BM54,BM60,BM66,BM72,BM78,BM84,BM90,BM96,BM102,BM108,BM114,BM120,BM126,BM132,BM138,BM144,BM150,BM156,BM162,BM168)</f>
        <v>#VALUE!</v>
      </c>
      <c r="BN355" s="549"/>
      <c r="BO355" s="181" t="e">
        <f>MAX(BO6,BO12,BO18,BO24,BO30,BO36,BO42,BO48,BO54,BO60,BO66,BO72,BO78,BO84,BO90,BO96,BO102,BO108,BO114,BO120,BO126,BO132,BO138,BO144,BO150,BO156,BO162,BO168)</f>
        <v>#VALUE!</v>
      </c>
      <c r="BP355" s="559"/>
      <c r="BQ355" s="502"/>
      <c r="BR355" s="502"/>
      <c r="BS355" s="502"/>
      <c r="BT355" s="185"/>
      <c r="BU355" s="299">
        <f>MAX(BU6,BU12,BU18,BU24,BU30,BU36,BU42,BU48,BU54,BU60,BU66,BU72,BU78,BU84,BU90,BU96,BU102,BU108,BU114,BU120,BU126,BU132,BU138,BU144,BU150,BU156,BU162,BU168)</f>
        <v>0</v>
      </c>
      <c r="BV355" s="567"/>
      <c r="BW355" s="299">
        <f>MAX(BW6,BW12,BW18,BW24,BW30,BW36,BW42,BW48,BW54,BW60,BW66,BW72,BW78,BW84,BW90,BW96,BW102,BW108,BW114,BW120,BW126,BW132,BW138,BW144,BW150,BW156,BW162,BW168)</f>
        <v>0</v>
      </c>
      <c r="BX355" s="567"/>
      <c r="BY355"/>
      <c r="BZ355"/>
    </row>
    <row r="356" spans="3:78" ht="17" customHeight="1" x14ac:dyDescent="0.35">
      <c r="W356" s="169"/>
      <c r="X356" s="169"/>
      <c r="Y356" s="113"/>
      <c r="Z356" s="113"/>
      <c r="AP356" s="169"/>
      <c r="AQ356" s="169"/>
      <c r="AR356" s="169"/>
      <c r="AS356" s="169"/>
      <c r="AT356" s="535"/>
      <c r="AU356" s="186" t="s">
        <v>118</v>
      </c>
      <c r="AV356" s="542" t="s">
        <v>123</v>
      </c>
      <c r="AW356" s="187" t="e">
        <f>AVERAGE(AW8,AW14,AW20,AW26,AW32,AW38,AW44,AW50,AW56,AW62,AW68,AW74,AW80,AW86,AW92,AW98,AW104,AW110,AW116,AW122,AW128,AW134,AW140,AW146,AW152,AW158,AW164,AW170,AW176)</f>
        <v>#VALUE!</v>
      </c>
      <c r="AX356" s="559"/>
      <c r="AY356" s="502"/>
      <c r="AZ356" s="502"/>
      <c r="BA356" s="502"/>
      <c r="BB356" s="185"/>
      <c r="BC356" s="187" t="e">
        <f>AVERAGE(BC8,BC14,BC20,BC26,BC32,BC38,BC44,BC50,BC56,BC62,BC68,BC74,BC80,BC86,BC92,BC98,BC104,BC110,BC116,BC122,BC128,BC134,BC140,BC146,BC152,BC158,BC164,BC170,BC176)</f>
        <v>#VALUE!</v>
      </c>
      <c r="BD356" s="549"/>
      <c r="BE356" s="187" t="e">
        <f>AVERAGE(BE8,BE14,BE20,BE26,BE32,BE38,BE44,BE50,BE56,BE62,BE68,BE74,BE80,BE86,BE92,BE98,BE104,BE110,BE116,BE122,BE128,BE134,BE140,BE146,BE152,BE158,BE164,BE170,BE176)</f>
        <v>#VALUE!</v>
      </c>
      <c r="BF356" s="549"/>
      <c r="BG356" s="187" t="e">
        <f>AVERAGE(BG8,BG14,BG20,BG26,BG32,BG38,BG44,BG50,BG56,BG62,BG68,BG74,BG80,BG86,BG92,BG98,BG104,BG110,BG116,BG122,BG128,BG134,BG140,BG146,BG152,BG158,BG164,BG170,BG176)</f>
        <v>#VALUE!</v>
      </c>
      <c r="BH356" s="549"/>
      <c r="BI356" s="187" t="e">
        <f>AVERAGE(BI8,BI14,BI20,BI26,BI32,BI38,BI44,BI50,BI56,BI62,BI68,BI74,BI80,BI86,BI92,BI98,BI104,BI110,BI116,BI122,BI128,BI134,BI140,BI146,BI152,BI158,BI164,BI170,BI176)</f>
        <v>#VALUE!</v>
      </c>
      <c r="BJ356" s="549"/>
      <c r="BK356" s="187" t="e">
        <f>AVERAGE(BK8,BK14,BK20,BK26,BK32,BK38,BK44,BK50,BK56,BK62,BK68,BK74,BK80,BK86,BK92,BK98,BK104,BK110,BK116,BK122,BK128,BK134,BK140,BK146,BK152,BK158,BK164,BK170,BK176)</f>
        <v>#VALUE!</v>
      </c>
      <c r="BL356" s="549"/>
      <c r="BM356" s="187" t="e">
        <f>AVERAGE(BM8,BM14,BM20,BM26,BM32,BM38,BM44,BM50,BM56,BM62,BM68,BM74,BM80,BM86,BM92,BM98,BM104,BM110,BM116,BM122,BM128,BM134,BM140,BM146,BM152,BM158,BM164,BM170,BM176)</f>
        <v>#VALUE!</v>
      </c>
      <c r="BN356" s="549"/>
      <c r="BO356" s="187" t="e">
        <f>AVERAGE(BO8,BO14,BO20,BO26,BO32,BO38,BO44,BO50,BO56,BO62,BO68,BO74,BO80,BO86,BO92,BO98,BO104,BO110,BO116,BO122,BO128,BO134,BO140,BO146,BO152,BO158,BO164,BO170,BO176)</f>
        <v>#VALUE!</v>
      </c>
      <c r="BP356" s="559"/>
      <c r="BQ356" s="502"/>
      <c r="BR356" s="502"/>
      <c r="BS356" s="502"/>
      <c r="BT356" s="185"/>
      <c r="BU356" s="301">
        <f>SUM(BU8,BU14,BU20,BU26,BU32,BU38,BU44,BU50,BU56,BU62,BU68,BU74,BU80,BU86,BU92,BU98,BU104,BU110,BU116,BU122,BU128,BU134,BU140,BU146,BU152,BU158,BU164,BU170,BU176)</f>
        <v>0</v>
      </c>
      <c r="BV356" s="567"/>
      <c r="BW356" s="301">
        <f>SUM(BW8,BW14,BW20,BW26,BW32,BW38,BW44,BW50,BW56,BW62,BW68,BW74,BW80,BW86,BW92,BW98,BW104,BW110,BW116,BW122,BW128,BW134,BW140,BW146,BW152,BW158,BW164,BW170,BW176)</f>
        <v>0</v>
      </c>
      <c r="BX356" s="567"/>
      <c r="BY356"/>
      <c r="BZ356"/>
    </row>
    <row r="357" spans="3:78" ht="17" customHeight="1" x14ac:dyDescent="0.35">
      <c r="W357" s="169"/>
      <c r="X357" s="169"/>
      <c r="Y357" s="113"/>
      <c r="Z357" s="113"/>
      <c r="AP357" s="169"/>
      <c r="AQ357" s="169"/>
      <c r="AR357" s="169"/>
      <c r="AS357" s="169"/>
      <c r="AT357" s="535"/>
      <c r="AU357" s="186" t="s">
        <v>119</v>
      </c>
      <c r="AV357" s="543"/>
      <c r="AW357" s="179" t="e">
        <f>MIN(AW8,AW14,AW20,AW26,AW32,AW38,AW44,AW50,AW56,AW62,AW68,AW74,AW80,AW86,AW92,AW98,AW104,AW110,AW116,AW122,AW128,AW134,AW140,AW146,AW152,AW158,AW164,AW170,AW176)</f>
        <v>#VALUE!</v>
      </c>
      <c r="AX357" s="559"/>
      <c r="AY357" s="502"/>
      <c r="AZ357" s="502"/>
      <c r="BA357" s="502"/>
      <c r="BB357" s="185"/>
      <c r="BC357" s="179" t="e">
        <f>MIN(BC8,BC14,BC20,BC26,BC32,BC38,BC44,BC50,BC56,BC62,BC68,BC74,BC80,BC86,BC92,BC98,BC104,BC110,BC116,BC122,BC128,BC134,BC140,BC146,BC152,BC158,BC164,BC170,BC176)</f>
        <v>#VALUE!</v>
      </c>
      <c r="BD357" s="549"/>
      <c r="BE357" s="179" t="e">
        <f>MIN(BE8,BE14,BE20,BE26,BE32,BE38,BE44,BE50,BE56,BE62,BE68,BE74,BE80,BE86,BE92,BE98,BE104,BE110,BE116,BE122,BE128,BE134,BE140,BE146,BE152,BE158,BE164,BE170,BE176)</f>
        <v>#VALUE!</v>
      </c>
      <c r="BF357" s="549"/>
      <c r="BG357" s="179" t="e">
        <f>MIN(BG8,BG14,BG20,BG26,BG32,BG38,BG44,BG50,BG56,BG62,BG68,BG74,BG80,BG86,BG92,BG98,BG104,BG110,BG116,BG122,BG128,BG134,BG140,BG146,BG152,BG158,BG164,BG170,BG176)</f>
        <v>#VALUE!</v>
      </c>
      <c r="BH357" s="549"/>
      <c r="BI357" s="179" t="e">
        <f>MIN(BI8,BI14,BI20,BI26,BI32,BI38,BI44,BI50,BI56,BI62,BI68,BI74,BI80,BI86,BI92,BI98,BI104,BI110,BI116,BI122,BI128,BI134,BI140,BI146,BI152,BI158,BI164,BI170,BI176)</f>
        <v>#VALUE!</v>
      </c>
      <c r="BJ357" s="549"/>
      <c r="BK357" s="179" t="e">
        <f>MIN(BK8,BK14,BK20,BK26,BK32,BK38,BK44,BK50,BK56,BK62,BK68,BK74,BK80,BK86,BK92,BK98,BK104,BK110,BK116,BK122,BK128,BK134,BK140,BK146,BK152,BK158,BK164,BK170,BK176)</f>
        <v>#VALUE!</v>
      </c>
      <c r="BL357" s="549"/>
      <c r="BM357" s="179" t="e">
        <f>MIN(BM8,BM14,BM20,BM26,BM32,BM38,BM44,BM50,BM56,BM62,BM68,BM74,BM80,BM86,BM92,BM98,BM104,BM110,BM116,BM122,BM128,BM134,BM140,BM146,BM152,BM158,BM164,BM170,BM176)</f>
        <v>#VALUE!</v>
      </c>
      <c r="BN357" s="549"/>
      <c r="BO357" s="179" t="e">
        <f>MIN(BO8,BO14,BO20,BO26,BO32,BO38,BO44,BO50,BO56,BO62,BO68,BO74,BO80,BO86,BO92,BO98,BO104,BO110,BO116,BO122,BO128,BO134,BO140,BO146,BO152,BO158,BO164,BO170,BO176)</f>
        <v>#VALUE!</v>
      </c>
      <c r="BP357" s="559"/>
      <c r="BQ357" s="502"/>
      <c r="BR357" s="502"/>
      <c r="BS357" s="502"/>
      <c r="BT357" s="185"/>
      <c r="BU357" s="297">
        <f>MIN(BU8,BU14,BU20,BU26,BU32,BU38,BU44,BU50,BU56,BU62,BU68,BU74,BU80,BU86,BU92,BU98,BU104,BU110,BU116,BU122,BU128,BU134,BU140,BU146,BU152,BU158,BU164,BU170,BU176)</f>
        <v>0</v>
      </c>
      <c r="BV357" s="567"/>
      <c r="BW357" s="297">
        <f>MIN(BW8,BW14,BW20,BW26,BW32,BW38,BW44,BW50,BW56,BW62,BW68,BW74,BW80,BW86,BW92,BW98,BW104,BW110,BW116,BW122,BW128,BW134,BW140,BW146,BW152,BW158,BW164,BW170,BW176)</f>
        <v>0</v>
      </c>
      <c r="BX357" s="567"/>
      <c r="BY357"/>
      <c r="BZ357"/>
    </row>
    <row r="358" spans="3:78" ht="17" customHeight="1" thickBot="1" x14ac:dyDescent="0.4">
      <c r="F358" s="169">
        <f>COUNTIFS(F172:F345,"&lt;&gt;",F172:F345,"&lt;&gt;0")</f>
        <v>174</v>
      </c>
      <c r="G358" s="169">
        <f>COUNTIFS(G172:G345,"&lt;&gt;",G172:G345,"&lt;&gt;0")</f>
        <v>0</v>
      </c>
      <c r="W358" s="169"/>
      <c r="X358" s="169"/>
      <c r="Y358" s="169">
        <f>COUNTIFS(AO172:AO345,"&lt;&gt;",AO172:AO345,"&lt;&gt;0")</f>
        <v>0</v>
      </c>
      <c r="Z358" s="169">
        <f>COUNTIFS(Z172:Z345,"&lt;&gt;",Z172:Z345,"&lt;&gt;0")</f>
        <v>0</v>
      </c>
      <c r="AP358" s="169"/>
      <c r="AQ358" s="169"/>
      <c r="AR358" s="112">
        <f>Z358/F358</f>
        <v>0</v>
      </c>
      <c r="AS358" s="169"/>
      <c r="AT358" s="535"/>
      <c r="AU358" s="189" t="s">
        <v>120</v>
      </c>
      <c r="AV358" s="544"/>
      <c r="AW358" s="181" t="e">
        <f>MAX(AW8,AW14,AW20,AW26,AW32,AW38,AW44,AW50,AW56,AW62,AW68,AW74,AW80,AW86,AW92,AW98,AW104,AW110,AW116,AW122,AW128,AW134,AW140,AW146,AW152,AW158,AW164,AW170,AW176)</f>
        <v>#VALUE!</v>
      </c>
      <c r="AX358" s="560"/>
      <c r="AY358" s="504"/>
      <c r="AZ358" s="504"/>
      <c r="BA358" s="504"/>
      <c r="BB358" s="190"/>
      <c r="BC358" s="181" t="e">
        <f>MAX(BC8,BC14,BC20,BC26,BC32,BC38,BC44,BC50,BC56,BC62,BC68,BC74,BC80,BC86,BC92,BC98,BC104,BC110,BC116,BC122,BC128,BC134,BC140,BC146,BC152,BC158,BC164,BC170,BC176)</f>
        <v>#VALUE!</v>
      </c>
      <c r="BD358" s="550"/>
      <c r="BE358" s="181" t="e">
        <f>MAX(BE8,BE14,BE20,BE26,BE32,BE38,BE44,BE50,BE56,BE62,BE68,BE74,BE80,BE86,BE92,BE98,BE104,BE110,BE116,BE122,BE128,BE134,BE140,BE146,BE152,BE158,BE164,BE170,BE176)</f>
        <v>#VALUE!</v>
      </c>
      <c r="BF358" s="550"/>
      <c r="BG358" s="181" t="e">
        <f>MAX(BG8,BG14,BG20,BG26,BG32,BG38,BG44,BG50,BG56,BG62,BG68,BG74,BG80,BG86,BG92,BG98,BG104,BG110,BG116,BG122,BG128,BG134,BG140,BG146,BG152,BG158,BG164,BG170,BG176)</f>
        <v>#VALUE!</v>
      </c>
      <c r="BH358" s="550"/>
      <c r="BI358" s="181" t="e">
        <f>MAX(BI8,BI14,BI20,BI26,BI32,BI38,BI44,BI50,BI56,BI62,BI68,BI74,BI80,BI86,BI92,BI98,BI104,BI110,BI116,BI122,BI128,BI134,BI140,BI146,BI152,BI158,BI164,BI170,BI176)</f>
        <v>#VALUE!</v>
      </c>
      <c r="BJ358" s="550"/>
      <c r="BK358" s="181" t="e">
        <f>MAX(BK8,BK14,BK20,BK26,BK32,BK38,BK44,BK50,BK56,BK62,BK68,BK74,BK80,BK86,BK92,BK98,BK104,BK110,BK116,BK122,BK128,BK134,BK140,BK146,BK152,BK158,BK164,BK170,BK176)</f>
        <v>#VALUE!</v>
      </c>
      <c r="BL358" s="550"/>
      <c r="BM358" s="181" t="e">
        <f>MAX(BM8,BM14,BM20,BM26,BM32,BM38,BM44,BM50,BM56,BM62,BM68,BM74,BM80,BM86,BM92,BM98,BM104,BM110,BM116,BM122,BM128,BM134,BM140,BM146,BM152,BM158,BM164,BM170,BM176)</f>
        <v>#VALUE!</v>
      </c>
      <c r="BN358" s="550"/>
      <c r="BO358" s="181" t="e">
        <f>MAX(BO8,BO14,BO20,BO26,BO32,BO38,BO44,BO50,BO56,BO62,BO68,BO74,BO80,BO86,BO92,BO98,BO104,BO110,BO116,BO122,BO128,BO134,BO140,BO146,BO152,BO158,BO164,BO170,BO176)</f>
        <v>#VALUE!</v>
      </c>
      <c r="BP358" s="560"/>
      <c r="BQ358" s="504"/>
      <c r="BR358" s="504"/>
      <c r="BS358" s="504"/>
      <c r="BT358" s="185"/>
      <c r="BU358" s="299">
        <f>MAX(BU8,BU14,BU20,BU26,BU32,BU38,BU44,BU50,BU56,BU62,BU68,BU74,BU80,BU86,BU92,BU98,BU104,BU110,BU116,BU122,BU128,BU134,BU140,BU146,BU152,BU158,BU164,BU170,BU176)</f>
        <v>0</v>
      </c>
      <c r="BV358" s="568"/>
      <c r="BW358" s="299">
        <f>MAX(BW8,BW14,BW20,BW26,BW32,BW38,BW44,BW50,BW56,BW62,BW68,BW74,BW80,BW86,BW92,BW98,BW104,BW110,BW116,BW122,BW128,BW134,BW140,BW146,BW152,BW158,BW164,BW170,BW176)</f>
        <v>0</v>
      </c>
      <c r="BX358" s="568"/>
      <c r="BY358"/>
      <c r="BZ358"/>
    </row>
    <row r="359" spans="3:78" ht="17" customHeight="1" x14ac:dyDescent="0.35">
      <c r="C359" s="112" t="s">
        <v>257</v>
      </c>
      <c r="V359" s="113" t="s">
        <v>127</v>
      </c>
      <c r="W359" s="169" t="e">
        <f>GEOMEAN(W172:W345)</f>
        <v>#NUM!</v>
      </c>
      <c r="X359" s="169" t="e">
        <f>GEOMEAN(X172:X345)</f>
        <v>#NUM!</v>
      </c>
      <c r="Z359" s="113"/>
      <c r="AP359" s="169" t="e">
        <f>GEOMEAN(AP172:AP345)</f>
        <v>#NUM!</v>
      </c>
      <c r="AQ359" s="169" t="e">
        <f>GEOMEAN(AQ172:AQ345)</f>
        <v>#NUM!</v>
      </c>
      <c r="AR359" s="169" t="e">
        <f>GEOMEAN(AR172:AR345)</f>
        <v>#DIV/0!</v>
      </c>
      <c r="AS359" s="169" t="e">
        <f>GEOMEAN(AS172:AS345)</f>
        <v>#DIV/0!</v>
      </c>
      <c r="AT359" s="535" t="str">
        <f>C359</f>
        <v>Class F2_Medium_Resolution</v>
      </c>
      <c r="AU359" s="170" t="s">
        <v>118</v>
      </c>
      <c r="AV359" s="536" t="s">
        <v>121</v>
      </c>
      <c r="AW359" s="171" t="e">
        <f>AVERAGE(AW172,AW178,AW184,AW190,AW196,AW202,AW208,AW214,AW220,AW226,AW232,AW238,AW244,AW250,AW256,AW262,AW268,AW274,AW280,AW286,AW292,AW298,AW304,AW310,AW316,AW322,AW328,AW334,AW340)</f>
        <v>#VALUE!</v>
      </c>
      <c r="AX359" s="172" t="e">
        <f>AVERAGE(AX172:AX345)</f>
        <v>#VALUE!</v>
      </c>
      <c r="AY359" s="172" t="e">
        <f>AVERAGE(AY172:AY345)</f>
        <v>#VALUE!</v>
      </c>
      <c r="AZ359" s="172" t="e">
        <f>AVERAGE(AZ172:AZ345)</f>
        <v>#VALUE!</v>
      </c>
      <c r="BA359" s="172" t="e">
        <f>AVERAGE(BA172:BA345)</f>
        <v>#VALUE!</v>
      </c>
      <c r="BB359" s="172" t="e">
        <f>AVERAGE(BB172:BB345)</f>
        <v>#VALUE!</v>
      </c>
      <c r="BC359" s="171" t="e">
        <f>AVERAGE(BC172,BC178,BC184,BC190,BC196,BC202,BC208,BC214,BC220,BC226,BC232,BC238,BC244,BC250,BC256,BC262,BC268,BC274,BC280,BC286,BC292,BC298,BC304,BC310,BC316,BC322,BC328,BC334,BC340)</f>
        <v>#VALUE!</v>
      </c>
      <c r="BD359" s="172" t="e">
        <f>AVERAGE(BD172:BD345)</f>
        <v>#VALUE!</v>
      </c>
      <c r="BE359" s="171" t="e">
        <f>AVERAGE(BE172,BE178,BE184,BE190,BE196,BE202,BE208,BE214,BE220,BE226,BE232,BE238,BE244,BE250,BE256,BE262,BE268,BE274,BE280,BE286,BE292,BE298,BE304,BE310,BE316,BE322,BE328,BE334,BE340)</f>
        <v>#VALUE!</v>
      </c>
      <c r="BF359" s="172" t="e">
        <f>AVERAGE(BF172:BF345)</f>
        <v>#VALUE!</v>
      </c>
      <c r="BG359" s="171" t="e">
        <f>AVERAGE(BG172,BG178,BG184,BG190,BG196,BG202,BG208,BG214,BG220,BG226,BG232,BG238,BG244,BG250,BG256,BG262,BG268,BG274,BG280,BG286,BG292,BG298,BG304,BG310,BG316,BG322,BG328,BG334,BG340)</f>
        <v>#VALUE!</v>
      </c>
      <c r="BH359" s="172" t="e">
        <f>AVERAGE(BH172:BH345)</f>
        <v>#VALUE!</v>
      </c>
      <c r="BI359" s="171" t="e">
        <f>AVERAGE(BI172,BI178,BI184,BI190,BI196,BI202,BI208,BI214,BI220,BI226,BI232,BI238,BI244,BI250,BI256,BI262,BI268,BI274,BI280,BI286,BI292,BI298,BI304,BI310,BI316,BI322,BI328,BI334,BI340)</f>
        <v>#VALUE!</v>
      </c>
      <c r="BJ359" s="172" t="e">
        <f>AVERAGE(BJ172:BJ345)</f>
        <v>#VALUE!</v>
      </c>
      <c r="BK359" s="171" t="e">
        <f>AVERAGE(BK172,BK178,BK184,BK190,BK196,BK202,BK208,BK214,BK220,BK226,BK232,BK238,BK244,BK250,BK256,BK262,BK268,BK274,BK280,BK286,BK292,BK298,BK304,BK310,BK316,BK322,BK328,BK334,BK340)</f>
        <v>#VALUE!</v>
      </c>
      <c r="BL359" s="172" t="e">
        <f>AVERAGE(BL172:BL345)</f>
        <v>#VALUE!</v>
      </c>
      <c r="BM359" s="171" t="e">
        <f>AVERAGE(BM172,BM178,BM184,BM190,BM196,BM202,BM208,BM214,BM220,BM226,BM232,BM238,BM244,BM250,BM256,BM262,BM268,BM274,BM280,BM286,BM292,BM298,BM304,BM310,BM316,BM322,BM328,BM334,BM340)</f>
        <v>#VALUE!</v>
      </c>
      <c r="BN359" s="172" t="e">
        <f>AVERAGE(BN172:BN345)</f>
        <v>#VALUE!</v>
      </c>
      <c r="BO359" s="171" t="e">
        <f>AVERAGE(BO172,BO178,BO184,BO190,BO196,BO202,BO208,BO214,BO220,BO226,BO232,BO238,BO244,BO250,BO256,BO262,BO268,BO274,BO280,BO286,BO292,BO298,BO304,BO310,BO316,BO322,BO328,BO334,BO340)</f>
        <v>#VALUE!</v>
      </c>
      <c r="BP359" s="172" t="e">
        <f>AVERAGE(BP172:BP345)</f>
        <v>#VALUE!</v>
      </c>
      <c r="BQ359" s="172" t="e">
        <f>AVERAGE(BQ172:BQ345)</f>
        <v>#VALUE!</v>
      </c>
      <c r="BR359" s="172" t="e">
        <f>AVERAGE(BR172:BR345)</f>
        <v>#VALUE!</v>
      </c>
      <c r="BS359" s="172" t="e">
        <f>AVERAGE(BS172:BS345)</f>
        <v>#VALUE!</v>
      </c>
      <c r="BT359" s="248" t="e">
        <f>AVERAGE(BT172:BT345)</f>
        <v>#VALUE!</v>
      </c>
      <c r="BU359" s="295">
        <f>SUM(BU172,BU178,BU184,BU190,BU196,BU202,BU208,BU214,BU220,BU226,BU232,BU238,BU244,BU250,BU256,BU262,BU268,BU274,BU280,BU286,BU292,BU298,BU304,BU310,BU316,BU322,BU328,BU334,BU340)</f>
        <v>0</v>
      </c>
      <c r="BV359" s="302">
        <f>SUM(BV172:BV345)</f>
        <v>0</v>
      </c>
      <c r="BW359" s="295">
        <f>SUM(BW172,BW178,BW184,BW190,BW196,BW202,BW208,BW214,BW220,BW226,BW232,BW238,BW244,BW250,BW256,BW262,BW268,BW274,BW280,BW286,BW292,BW298,BW304,BW310,BW316,BW322,BW328,BW334,BW340)</f>
        <v>0</v>
      </c>
      <c r="BX359" s="302">
        <f>SUM(BX172:BX345)</f>
        <v>0</v>
      </c>
      <c r="BY359"/>
      <c r="BZ359"/>
    </row>
    <row r="360" spans="3:78" ht="17" customHeight="1" x14ac:dyDescent="0.35">
      <c r="V360" s="113" t="s">
        <v>128</v>
      </c>
      <c r="W360" s="169">
        <f>SUM(W172:W345)</f>
        <v>0</v>
      </c>
      <c r="X360" s="169">
        <f>SUM(X172:X345)</f>
        <v>0</v>
      </c>
      <c r="Z360" s="113"/>
      <c r="AP360" s="169">
        <f>SUM(AP172:AP345)</f>
        <v>0</v>
      </c>
      <c r="AQ360" s="169">
        <f>SUM(AQ172:AQ345)</f>
        <v>0</v>
      </c>
      <c r="AR360" s="169" t="e">
        <f>SUM(AR172:AR345)</f>
        <v>#DIV/0!</v>
      </c>
      <c r="AS360" s="169" t="e">
        <f>SUM(AS172:AS345)</f>
        <v>#DIV/0!</v>
      </c>
      <c r="AT360" s="535"/>
      <c r="AU360" s="178" t="s">
        <v>119</v>
      </c>
      <c r="AV360" s="537"/>
      <c r="AW360" s="179" t="e">
        <f>MIN(AW172,AW178,AW184,AW190,AW196,AW202,AW208,AW214,AW220,AW226,AW232,AW238,AW244,AW250,AW256,AW262,AW268,AW274,AW280,AW286,AW292,AW298,AW304,AW310,AW316,AW322,AW328,AW334,AW340)</f>
        <v>#VALUE!</v>
      </c>
      <c r="AX360" s="96" t="e">
        <f>MIN(AX172:AX345)</f>
        <v>#VALUE!</v>
      </c>
      <c r="AY360" s="96" t="e">
        <f>MIN(AY172:AY345)</f>
        <v>#VALUE!</v>
      </c>
      <c r="AZ360" s="96" t="e">
        <f>MIN(AZ172:AZ345)</f>
        <v>#VALUE!</v>
      </c>
      <c r="BA360" s="96" t="e">
        <f>MIN(BA172:BA345)</f>
        <v>#VALUE!</v>
      </c>
      <c r="BB360" s="96" t="e">
        <f>MIN(BB172:BB345)</f>
        <v>#VALUE!</v>
      </c>
      <c r="BC360" s="179" t="e">
        <f>MIN(BC172,BC178,BC184,BC190,BC196,BC202,BC208,BC214,BC220,BC226,BC232,BC238,BC244,BC250,BC256,BC262,BC268,BC274,BC280,BC286,BC292,BC298,BC304,BC310,BC316,BC322,BC328,BC334,BC340)</f>
        <v>#VALUE!</v>
      </c>
      <c r="BD360" s="96" t="e">
        <f>MIN(BD172:BD345)</f>
        <v>#VALUE!</v>
      </c>
      <c r="BE360" s="179" t="e">
        <f>MIN(BE172,BE178,BE184,BE190,BE196,BE202,BE208,BE214,BE220,BE226,BE232,BE238,BE244,BE250,BE256,BE262,BE268,BE274,BE280,BE286,BE292,BE298,BE304,BE310,BE316,BE322,BE328,BE334,BE340)</f>
        <v>#VALUE!</v>
      </c>
      <c r="BF360" s="96" t="e">
        <f>MIN(BF172:BF345)</f>
        <v>#VALUE!</v>
      </c>
      <c r="BG360" s="179" t="e">
        <f>MIN(BG172,BG178,BG184,BG190,BG196,BG202,BG208,BG214,BG220,BG226,BG232,BG238,BG244,BG250,BG256,BG262,BG268,BG274,BG280,BG286,BG292,BG298,BG304,BG310,BG316,BG322,BG328,BG334,BG340)</f>
        <v>#VALUE!</v>
      </c>
      <c r="BH360" s="96" t="e">
        <f>MIN(BH172:BH345)</f>
        <v>#VALUE!</v>
      </c>
      <c r="BI360" s="179" t="e">
        <f>MIN(BI172,BI178,BI184,BI190,BI196,BI202,BI208,BI214,BI220,BI226,BI232,BI238,BI244,BI250,BI256,BI262,BI268,BI274,BI280,BI286,BI292,BI298,BI304,BI310,BI316,BI322,BI328,BI334,BI340)</f>
        <v>#VALUE!</v>
      </c>
      <c r="BJ360" s="96" t="e">
        <f>MIN(BJ172:BJ345)</f>
        <v>#VALUE!</v>
      </c>
      <c r="BK360" s="179" t="e">
        <f>MIN(BK172,BK178,BK184,BK190,BK196,BK202,BK208,BK214,BK220,BK226,BK232,BK238,BK244,BK250,BK256,BK262,BK268,BK274,BK280,BK286,BK292,BK298,BK304,BK310,BK316,BK322,BK328,BK334,BK340)</f>
        <v>#VALUE!</v>
      </c>
      <c r="BL360" s="96" t="e">
        <f>MIN(BL172:BL345)</f>
        <v>#VALUE!</v>
      </c>
      <c r="BM360" s="179" t="e">
        <f>MIN(BM172,BM178,BM184,BM190,BM196,BM202,BM208,BM214,BM220,BM226,BM232,BM238,BM244,BM250,BM256,BM262,BM268,BM274,BM280,BM286,BM292,BM298,BM304,BM310,BM316,BM322,BM328,BM334,BM340)</f>
        <v>#VALUE!</v>
      </c>
      <c r="BN360" s="96" t="e">
        <f>MIN(BN172:BN345)</f>
        <v>#VALUE!</v>
      </c>
      <c r="BO360" s="179" t="e">
        <f>MIN(BO172,BO178,BO184,BO190,BO196,BO202,BO208,BO214,BO220,BO226,BO232,BO238,BO244,BO250,BO256,BO262,BO268,BO274,BO280,BO286,BO292,BO298,BO304,BO310,BO316,BO322,BO328,BO334,BO340)</f>
        <v>#VALUE!</v>
      </c>
      <c r="BP360" s="96" t="e">
        <f>MIN(BP172:BP345)</f>
        <v>#VALUE!</v>
      </c>
      <c r="BQ360" s="96" t="e">
        <f>MIN(BQ172:BQ345)</f>
        <v>#VALUE!</v>
      </c>
      <c r="BR360" s="96" t="e">
        <f>MIN(BR172:BR345)</f>
        <v>#VALUE!</v>
      </c>
      <c r="BS360" s="96" t="e">
        <f>MIN(BS172:BS345)</f>
        <v>#VALUE!</v>
      </c>
      <c r="BT360" s="249" t="e">
        <f>MIN(BT172:BT345)</f>
        <v>#VALUE!</v>
      </c>
      <c r="BU360" s="297">
        <f>MIN(BU172,BU178,BU184,BU190,BU196,BU202,BU208,BU214,BU220,BU226,BU232,BU238,BU244,BU250,BU256,BU262,BU268,BU274,BU280,BU286,BU292,BU298,BU304,BU310,BU316,BU322,BU328,BU334,BU340)</f>
        <v>0</v>
      </c>
      <c r="BV360" s="303">
        <f>MIN(BV172:BV345)</f>
        <v>0</v>
      </c>
      <c r="BW360" s="297">
        <f>MIN(BW172,BW178,BW184,BW190,BW196,BW202,BW208,BW214,BW220,BW226,BW232,BW238,BW244,BW250,BW256,BW262,BW268,BW274,BW280,BW286,BW292,BW298,BW304,BW310,BW316,BW322,BW328,BW334,BW340)</f>
        <v>0</v>
      </c>
      <c r="BX360" s="303">
        <f>MIN(BX172:BX345)</f>
        <v>0</v>
      </c>
      <c r="BY360"/>
      <c r="BZ360"/>
    </row>
    <row r="361" spans="3:78" ht="17" customHeight="1" thickBot="1" x14ac:dyDescent="0.4">
      <c r="V361" s="113" t="s">
        <v>120</v>
      </c>
      <c r="W361" s="169">
        <f>MAX(W172:W345)</f>
        <v>0</v>
      </c>
      <c r="X361" s="169">
        <f>MAX(X172:X345)</f>
        <v>0</v>
      </c>
      <c r="Z361" s="113"/>
      <c r="AP361" s="169">
        <f>MAX(AP172:AP345)</f>
        <v>0</v>
      </c>
      <c r="AQ361" s="169">
        <f>MAX(AQ172:AQ345)</f>
        <v>0</v>
      </c>
      <c r="AR361" s="169" t="e">
        <f>MAX(AR172:AR345)</f>
        <v>#DIV/0!</v>
      </c>
      <c r="AS361" s="169" t="e">
        <f>MAX(AS172:AS345)</f>
        <v>#DIV/0!</v>
      </c>
      <c r="AT361" s="535"/>
      <c r="AU361" s="178" t="s">
        <v>120</v>
      </c>
      <c r="AV361" s="538"/>
      <c r="AW361" s="181" t="e">
        <f>MAX(AW172,AW178,AW184,AW190,AW196,AW202,AW208,AW214,AW220,AW226,AW232,AW238,AW244,AW250,AW256,AW262,AW268,AW274,AW280,AW286,AW292,AW298,AW304,AW310,AW316,AW322,AW328,AW334,AW340)</f>
        <v>#VALUE!</v>
      </c>
      <c r="AX361" s="98" t="e">
        <f>MAX(AX172:AX345)</f>
        <v>#VALUE!</v>
      </c>
      <c r="AY361" s="98" t="e">
        <f>MAX(AY172:AY345)</f>
        <v>#VALUE!</v>
      </c>
      <c r="AZ361" s="98" t="e">
        <f>MAX(AZ172:AZ345)</f>
        <v>#VALUE!</v>
      </c>
      <c r="BA361" s="98" t="e">
        <f>MAX(BA172:BA345)</f>
        <v>#VALUE!</v>
      </c>
      <c r="BB361" s="98" t="e">
        <f>MAX(BB172:BB345)</f>
        <v>#VALUE!</v>
      </c>
      <c r="BC361" s="181" t="e">
        <f>MAX(BC172,BC178,BC184,BC190,BC196,BC202,BC208,BC214,BC220,BC226,BC232,BC238,BC244,BC250,BC256,BC262,BC268,BC274,BC280,BC286,BC292,BC298,BC304,BC310,BC316,BC322,BC328,BC334,BC340)</f>
        <v>#VALUE!</v>
      </c>
      <c r="BD361" s="98" t="e">
        <f>MAX(BD172:BD345)</f>
        <v>#VALUE!</v>
      </c>
      <c r="BE361" s="181" t="e">
        <f>MAX(BE172,BE178,BE184,BE190,BE196,BE202,BE208,BE214,BE220,BE226,BE232,BE238,BE244,BE250,BE256,BE262,BE268,BE274,BE280,BE286,BE292,BE298,BE304,BE310,BE316,BE322,BE328,BE334,BE340)</f>
        <v>#VALUE!</v>
      </c>
      <c r="BF361" s="98" t="e">
        <f>MAX(BF172:BF345)</f>
        <v>#VALUE!</v>
      </c>
      <c r="BG361" s="181" t="e">
        <f>MAX(BG172,BG178,BG184,BG190,BG196,BG202,BG208,BG214,BG220,BG226,BG232,BG238,BG244,BG250,BG256,BG262,BG268,BG274,BG280,BG286,BG292,BG298,BG304,BG310,BG316,BG322,BG328,BG334,BG340)</f>
        <v>#VALUE!</v>
      </c>
      <c r="BH361" s="98" t="e">
        <f>MAX(BH172:BH345)</f>
        <v>#VALUE!</v>
      </c>
      <c r="BI361" s="181" t="e">
        <f>MAX(BI172,BI178,BI184,BI190,BI196,BI202,BI208,BI214,BI220,BI226,BI232,BI238,BI244,BI250,BI256,BI262,BI268,BI274,BI280,BI286,BI292,BI298,BI304,BI310,BI316,BI322,BI328,BI334,BI340)</f>
        <v>#VALUE!</v>
      </c>
      <c r="BJ361" s="98" t="e">
        <f>MAX(BJ172:BJ345)</f>
        <v>#VALUE!</v>
      </c>
      <c r="BK361" s="181" t="e">
        <f>MAX(BK172,BK178,BK184,BK190,BK196,BK202,BK208,BK214,BK220,BK226,BK232,BK238,BK244,BK250,BK256,BK262,BK268,BK274,BK280,BK286,BK292,BK298,BK304,BK310,BK316,BK322,BK328,BK334,BK340)</f>
        <v>#VALUE!</v>
      </c>
      <c r="BL361" s="98" t="e">
        <f>MAX(BL172:BL345)</f>
        <v>#VALUE!</v>
      </c>
      <c r="BM361" s="181" t="e">
        <f>MAX(BM172,BM178,BM184,BM190,BM196,BM202,BM208,BM214,BM220,BM226,BM232,BM238,BM244,BM250,BM256,BM262,BM268,BM274,BM280,BM286,BM292,BM298,BM304,BM310,BM316,BM322,BM328,BM334,BM340)</f>
        <v>#VALUE!</v>
      </c>
      <c r="BN361" s="98" t="e">
        <f>MAX(BN172:BN345)</f>
        <v>#VALUE!</v>
      </c>
      <c r="BO361" s="181" t="e">
        <f>MAX(BO172,BO178,BO184,BO190,BO196,BO202,BO208,BO214,BO220,BO226,BO232,BO238,BO244,BO250,BO256,BO262,BO268,BO274,BO280,BO286,BO292,BO298,BO304,BO310,BO316,BO322,BO328,BO334,BO340)</f>
        <v>#VALUE!</v>
      </c>
      <c r="BP361" s="98" t="e">
        <f>MAX(BP172:BP345)</f>
        <v>#VALUE!</v>
      </c>
      <c r="BQ361" s="98" t="e">
        <f t="shared" ref="BQ361:BS361" si="27">MAX(BQ172:BQ345)</f>
        <v>#VALUE!</v>
      </c>
      <c r="BR361" s="98" t="e">
        <f t="shared" si="27"/>
        <v>#VALUE!</v>
      </c>
      <c r="BS361" s="98" t="e">
        <f t="shared" si="27"/>
        <v>#VALUE!</v>
      </c>
      <c r="BT361" s="256" t="e">
        <f t="shared" ref="BT361" si="28">MAX(BT172:BT345)</f>
        <v>#VALUE!</v>
      </c>
      <c r="BU361" s="299">
        <f>MAX(BU172,BU178,BU184,BU190,BU196,BU202,BU208,BU214,BU220,BU226,BU232,BU238,BU244,BU250,BU256,BU262,BU268,BU274,BU280,BU286,BU292,BU298,BU304,BU310,BU316,BU322,BU328,BU334,BU340)</f>
        <v>0</v>
      </c>
      <c r="BV361" s="304">
        <f>MAX(BV172:BV345)</f>
        <v>0</v>
      </c>
      <c r="BW361" s="299">
        <f>MAX(BW172,BW178,BW184,BW190,BW196,BW202,BW208,BW214,BW220,BW226,BW232,BW238,BW244,BW250,BW256,BW262,BW268,BW274,BW280,BW286,BW292,BW298,BW304,BW310,BW316,BW322,BW328,BW334,BW340)</f>
        <v>0</v>
      </c>
      <c r="BX361" s="304">
        <f>MAX(BX172:BX345)</f>
        <v>0</v>
      </c>
      <c r="BY361"/>
      <c r="BZ361"/>
    </row>
    <row r="362" spans="3:78" ht="17" customHeight="1" x14ac:dyDescent="0.35">
      <c r="V362" s="113" t="s">
        <v>119</v>
      </c>
      <c r="W362" s="169">
        <f>MIN(W172:W345)</f>
        <v>0</v>
      </c>
      <c r="X362" s="169">
        <f>MIN(X172:X345)</f>
        <v>0</v>
      </c>
      <c r="Z362" s="113"/>
      <c r="AP362" s="169">
        <f>MIN(AP172:AP345)</f>
        <v>0</v>
      </c>
      <c r="AQ362" s="169">
        <f>MIN(AQ172:AQ345)</f>
        <v>0</v>
      </c>
      <c r="AR362" s="169" t="e">
        <f>MIN(AR172:AR345)</f>
        <v>#DIV/0!</v>
      </c>
      <c r="AS362" s="169" t="e">
        <f>MIN(AS172:AS345)</f>
        <v>#DIV/0!</v>
      </c>
      <c r="AT362" s="535"/>
      <c r="AU362" s="178" t="s">
        <v>118</v>
      </c>
      <c r="AV362" s="539" t="s">
        <v>122</v>
      </c>
      <c r="AW362" s="171" t="e">
        <f>AVERAGE(AW174,AW180,AW186,AW192,AW198,AW204,AW210,AW216,AW222,AW228,AW234,AW240,AW246,AW252,AW258,AW264,AW270,AW276,AW282,AW288,AW294,AW300,AW306,AW312,AW318,AW324,AW330,AW336,AW342)</f>
        <v>#VALUE!</v>
      </c>
      <c r="AX362" s="558"/>
      <c r="AY362" s="500"/>
      <c r="AZ362" s="500"/>
      <c r="BA362" s="500"/>
      <c r="BB362" s="183"/>
      <c r="BC362" s="171" t="e">
        <f>AVERAGE(BC174,BC180,BC186,BC192,BC198,BC204,BC210,BC216,BC222,BC228,BC234,BC240,BC246,BC252,BC258,BC264,BC270,BC276,BC282,BC288,BC294,BC300,BC306,BC312,BC318,BC324,BC330,BC336,BC342)</f>
        <v>#VALUE!</v>
      </c>
      <c r="BD362" s="548"/>
      <c r="BE362" s="171" t="e">
        <f>AVERAGE(BE174,BE180,BE186,BE192,BE198,BE204,BE210,BE216,BE222,BE228,BE234,BE240,BE246,BE252,BE258,BE264,BE270,BE276,BE282,BE288,BE294,BE300,BE306,BE312,BE318,BE324,BE330,BE336,BE342)</f>
        <v>#VALUE!</v>
      </c>
      <c r="BF362" s="548"/>
      <c r="BG362" s="171" t="e">
        <f>AVERAGE(BG174,BG180,BG186,BG192,BG198,BG204,BG210,BG216,BG222,BG228,BG234,BG240,BG246,BG252,BG258,BG264,BG270,BG276,BG282,BG288,BG294,BG300,BG306,BG312,BG318,BG324,BG330,BG336,BG342)</f>
        <v>#VALUE!</v>
      </c>
      <c r="BH362" s="548"/>
      <c r="BI362" s="171" t="e">
        <f>AVERAGE(BI174,BI180,BI186,BI192,BI198,BI204,BI210,BI216,BI222,BI228,BI234,BI240,BI246,BI252,BI258,BI264,BI270,BI276,BI282,BI288,BI294,BI300,BI306,BI312,BI318,BI324,BI330,BI336,BI342)</f>
        <v>#VALUE!</v>
      </c>
      <c r="BJ362" s="548"/>
      <c r="BK362" s="171" t="e">
        <f>AVERAGE(BK174,BK180,BK186,BK192,BK198,BK204,BK210,BK216,BK222,BK228,BK234,BK240,BK246,BK252,BK258,BK264,BK270,BK276,BK282,BK288,BK294,BK300,BK306,BK312,BK318,BK324,BK330,BK336,BK342)</f>
        <v>#VALUE!</v>
      </c>
      <c r="BL362" s="548"/>
      <c r="BM362" s="171" t="e">
        <f>AVERAGE(BM174,BM180,BM186,BM192,BM198,BM204,BM210,BM216,BM222,BM228,BM234,BM240,BM246,BM252,BM258,BM264,BM270,BM276,BM282,BM288,BM294,BM300,BM306,BM312,BM318,BM324,BM330,BM336,BM342)</f>
        <v>#VALUE!</v>
      </c>
      <c r="BN362" s="548"/>
      <c r="BO362" s="171" t="e">
        <f>AVERAGE(BO174,BO180,BO186,BO192,BO198,BO204,BO210,BO216,BO222,BO228,BO234,BO240,BO246,BO252,BO258,BO264,BO270,BO276,BO282,BO288,BO294,BO300,BO306,BO312,BO318,BO324,BO330,BO336,BO342)</f>
        <v>#VALUE!</v>
      </c>
      <c r="BP362" s="558"/>
      <c r="BQ362" s="500"/>
      <c r="BR362" s="500"/>
      <c r="BS362" s="500"/>
      <c r="BT362" s="185"/>
      <c r="BU362" s="295">
        <f>SUM(BU174,BU180,BU186,BU192,BU198,BU204,BU210,BU216,BU222,BU228,BU234,BU240,BU246,BU252,BU258,BU264,BU270,BU276,BU282,BU288,BU294,BU300,BU306,BU312,BU318,BU324,BU330,BU336,BU342)</f>
        <v>0</v>
      </c>
      <c r="BV362" s="566"/>
      <c r="BW362" s="295">
        <f>SUM(BW174,BW180,BW186,BW192,BW198,BW204,BW210,BW216,BW222,BW228,BW234,BW240,BW246,BW252,BW258,BW264,BW270,BW276,BW282,BW288,BW294,BW300,BW306,BW312,BW318,BW324,BW330,BW336,BW342)</f>
        <v>0</v>
      </c>
      <c r="BX362" s="566"/>
      <c r="BY362"/>
      <c r="BZ362"/>
    </row>
    <row r="363" spans="3:78" ht="17" customHeight="1" x14ac:dyDescent="0.35">
      <c r="V363" s="113" t="s">
        <v>129</v>
      </c>
      <c r="W363" s="169"/>
      <c r="X363" s="169"/>
      <c r="Z363" s="113"/>
      <c r="AP363" s="184" t="e">
        <f>AP359/W359</f>
        <v>#NUM!</v>
      </c>
      <c r="AQ363" s="184" t="e">
        <f>AQ359/X359</f>
        <v>#NUM!</v>
      </c>
      <c r="AR363" s="169"/>
      <c r="AS363" s="169"/>
      <c r="AT363" s="535"/>
      <c r="AU363" s="178" t="s">
        <v>119</v>
      </c>
      <c r="AV363" s="540"/>
      <c r="AW363" s="179" t="e">
        <f>MIN(AW174,AW180,AW186,AW192,AW198,AW204,AW210,AW216,AW222,AW228,AW234,AW240,AW246,AW252,AW258,AW264,AW270,AW276,AW282,AW288,AW294,AW300,AW306,AW312,AW318,AW324,AW330,AW336,AW342)</f>
        <v>#VALUE!</v>
      </c>
      <c r="AX363" s="559"/>
      <c r="AY363" s="502"/>
      <c r="AZ363" s="502"/>
      <c r="BA363" s="502"/>
      <c r="BB363" s="185"/>
      <c r="BC363" s="179" t="e">
        <f>MIN(BC174,BC180,BC186,BC192,BC198,BC204,BC210,BC216,BC222,BC228,BC234,BC240,BC246,BC252,BC258,BC264,BC270,BC276,BC282,BC288,BC294,BC300,BC306,BC312,BC318,BC324,BC330,BC336,BC342)</f>
        <v>#VALUE!</v>
      </c>
      <c r="BD363" s="549"/>
      <c r="BE363" s="179" t="e">
        <f>MIN(BE174,BE180,BE186,BE192,BE198,BE204,BE210,BE216,BE222,BE228,BE234,BE240,BE246,BE252,BE258,BE264,BE270,BE276,BE282,BE288,BE294,BE300,BE306,BE312,BE318,BE324,BE330,BE336,BE342)</f>
        <v>#VALUE!</v>
      </c>
      <c r="BF363" s="549"/>
      <c r="BG363" s="179" t="e">
        <f>MIN(BG174,BG180,BG186,BG192,BG198,BG204,BG210,BG216,BG222,BG228,BG234,BG240,BG246,BG252,BG258,BG264,BG270,BG276,BG282,BG288,BG294,BG300,BG306,BG312,BG318,BG324,BG330,BG336,BG342)</f>
        <v>#VALUE!</v>
      </c>
      <c r="BH363" s="549"/>
      <c r="BI363" s="179" t="e">
        <f>MIN(BI174,BI180,BI186,BI192,BI198,BI204,BI210,BI216,BI222,BI228,BI234,BI240,BI246,BI252,BI258,BI264,BI270,BI276,BI282,BI288,BI294,BI300,BI306,BI312,BI318,BI324,BI330,BI336,BI342)</f>
        <v>#VALUE!</v>
      </c>
      <c r="BJ363" s="549"/>
      <c r="BK363" s="179" t="e">
        <f>MIN(BK174,BK180,BK186,BK192,BK198,BK204,BK210,BK216,BK222,BK228,BK234,BK240,BK246,BK252,BK258,BK264,BK270,BK276,BK282,BK288,BK294,BK300,BK306,BK312,BK318,BK324,BK330,BK336,BK342)</f>
        <v>#VALUE!</v>
      </c>
      <c r="BL363" s="549"/>
      <c r="BM363" s="179" t="e">
        <f>MIN(BM174,BM180,BM186,BM192,BM198,BM204,BM210,BM216,BM222,BM228,BM234,BM240,BM246,BM252,BM258,BM264,BM270,BM276,BM282,BM288,BM294,BM300,BM306,BM312,BM318,BM324,BM330,BM336,BM342)</f>
        <v>#VALUE!</v>
      </c>
      <c r="BN363" s="549"/>
      <c r="BO363" s="179" t="e">
        <f>MIN(BO174,BO180,BO186,BO192,BO198,BO204,BO210,BO216,BO222,BO228,BO234,BO240,BO246,BO252,BO258,BO264,BO270,BO276,BO282,BO288,BO294,BO300,BO306,BO312,BO318,BO324,BO330,BO336,BO342)</f>
        <v>#VALUE!</v>
      </c>
      <c r="BP363" s="559"/>
      <c r="BQ363" s="502"/>
      <c r="BR363" s="502"/>
      <c r="BS363" s="502"/>
      <c r="BT363" s="185"/>
      <c r="BU363" s="297">
        <f>MIN(BU174,BU180,BU186,BU192,BU198,BU204,BU210,BU216,BU222,BU228,BU234,BU240,BU246,BU252,BU258,BU264,BU270,BU276,BU282,BU288,BU294,BU300,BU306,BU312,BU318,BU324,BU330,BU336,BU342)</f>
        <v>0</v>
      </c>
      <c r="BV363" s="567"/>
      <c r="BW363" s="297">
        <f>MIN(BW174,BW180,BW186,BW192,BW198,BW204,BW210,BW216,BW222,BW228,BW234,BW240,BW246,BW252,BW258,BW264,BW270,BW276,BW282,BW288,BW294,BW300,BW306,BW312,BW318,BW324,BW330,BW336,BW342)</f>
        <v>0</v>
      </c>
      <c r="BX363" s="567"/>
      <c r="BY363"/>
      <c r="BZ363"/>
    </row>
    <row r="364" spans="3:78" ht="17" customHeight="1" thickBot="1" x14ac:dyDescent="0.4">
      <c r="W364" s="169"/>
      <c r="X364" s="169"/>
      <c r="Z364" s="113"/>
      <c r="AP364" s="169"/>
      <c r="AQ364" s="169"/>
      <c r="AR364" s="169"/>
      <c r="AS364" s="169"/>
      <c r="AT364" s="535"/>
      <c r="AU364" s="178" t="s">
        <v>120</v>
      </c>
      <c r="AV364" s="541"/>
      <c r="AW364" s="181" t="e">
        <f>MAX(AW174,AW180,AW186,AW192,AW198,AW204,AW210,AW216,AW222,AW228,AW234,AW240,AW246,AW252,AW258,AW264,AW270,AW276,AW282,AW288,AW294,AW300,AW306,AW312,AW318,AW324,AW330,AW336,AW342)</f>
        <v>#VALUE!</v>
      </c>
      <c r="AX364" s="559"/>
      <c r="AY364" s="502"/>
      <c r="AZ364" s="502"/>
      <c r="BA364" s="502"/>
      <c r="BB364" s="185"/>
      <c r="BC364" s="181" t="e">
        <f>MAX(BC174,BC180,BC186,BC192,BC198,BC204,BC210,BC216,BC222,BC228,BC234,BC240,BC246,BC252,BC258,BC264,BC270,BC276,BC282,BC288,BC294,BC300,BC306,BC312,BC318,BC324,BC330,BC336,BC342)</f>
        <v>#VALUE!</v>
      </c>
      <c r="BD364" s="549"/>
      <c r="BE364" s="181" t="e">
        <f>MAX(BE174,BE180,BE186,BE192,BE198,BE204,BE210,BE216,BE222,BE228,BE234,BE240,BE246,BE252,BE258,BE264,BE270,BE276,BE282,BE288,BE294,BE300,BE306,BE312,BE318,BE324,BE330,BE336,BE342)</f>
        <v>#VALUE!</v>
      </c>
      <c r="BF364" s="549"/>
      <c r="BG364" s="181" t="e">
        <f>MAX(BG174,BG180,BG186,BG192,BG198,BG204,BG210,BG216,BG222,BG228,BG234,BG240,BG246,BG252,BG258,BG264,BG270,BG276,BG282,BG288,BG294,BG300,BG306,BG312,BG318,BG324,BG330,BG336,BG342)</f>
        <v>#VALUE!</v>
      </c>
      <c r="BH364" s="549"/>
      <c r="BI364" s="181" t="e">
        <f>MAX(BI174,BI180,BI186,BI192,BI198,BI204,BI210,BI216,BI222,BI228,BI234,BI240,BI246,BI252,BI258,BI264,BI270,BI276,BI282,BI288,BI294,BI300,BI306,BI312,BI318,BI324,BI330,BI336,BI342)</f>
        <v>#VALUE!</v>
      </c>
      <c r="BJ364" s="549"/>
      <c r="BK364" s="181" t="e">
        <f>MAX(BK174,BK180,BK186,BK192,BK198,BK204,BK210,BK216,BK222,BK228,BK234,BK240,BK246,BK252,BK258,BK264,BK270,BK276,BK282,BK288,BK294,BK300,BK306,BK312,BK318,BK324,BK330,BK336,BK342)</f>
        <v>#VALUE!</v>
      </c>
      <c r="BL364" s="549"/>
      <c r="BM364" s="181" t="e">
        <f>MAX(BM174,BM180,BM186,BM192,BM198,BM204,BM210,BM216,BM222,BM228,BM234,BM240,BM246,BM252,BM258,BM264,BM270,BM276,BM282,BM288,BM294,BM300,BM306,BM312,BM318,BM324,BM330,BM336,BM342)</f>
        <v>#VALUE!</v>
      </c>
      <c r="BN364" s="549"/>
      <c r="BO364" s="181" t="e">
        <f>MAX(BO174,BO180,BO186,BO192,BO198,BO204,BO210,BO216,BO222,BO228,BO234,BO240,BO246,BO252,BO258,BO264,BO270,BO276,BO282,BO288,BO294,BO300,BO306,BO312,BO318,BO324,BO330,BO336,BO342)</f>
        <v>#VALUE!</v>
      </c>
      <c r="BP364" s="559"/>
      <c r="BQ364" s="502"/>
      <c r="BR364" s="502"/>
      <c r="BS364" s="502"/>
      <c r="BT364" s="185"/>
      <c r="BU364" s="299">
        <f>MAX(BU174,BU180,BU186,BU192,BU198,BU204,BU210,BU216,BU222,BU228,BU234,BU240,BU246,BU252,BU258,BU264,BU270,BU276,BU282,BU288,BU294,BU300,BU306,BU312,BU318,BU324,BU330,BU336,BU342)</f>
        <v>0</v>
      </c>
      <c r="BV364" s="567"/>
      <c r="BW364" s="299">
        <f>MAX(BW174,BW180,BW186,BW192,BW198,BW204,BW210,BW216,BW222,BW228,BW234,BW240,BW246,BW252,BW258,BW264,BW270,BW276,BW282,BW288,BW294,BW300,BW306,BW312,BW318,BW324,BW330,BW336,BW342)</f>
        <v>0</v>
      </c>
      <c r="BX364" s="567"/>
      <c r="BY364"/>
      <c r="BZ364"/>
    </row>
    <row r="365" spans="3:78" ht="17" customHeight="1" x14ac:dyDescent="0.35">
      <c r="W365" s="169"/>
      <c r="X365" s="169"/>
      <c r="Z365" s="113"/>
      <c r="AP365" s="169"/>
      <c r="AQ365" s="169"/>
      <c r="AR365" s="169"/>
      <c r="AS365" s="169"/>
      <c r="AT365" s="535"/>
      <c r="AU365" s="186" t="s">
        <v>118</v>
      </c>
      <c r="AV365" s="542" t="s">
        <v>123</v>
      </c>
      <c r="AW365" s="187" t="e">
        <f>AVERAGE(AW176,AW182,AW188,AW194,AW200,AW206,AW212,AW218,AW224,AW230,AW236,AW242,AW248,AW254,AW260,AW266,AW272,AW278,AW284,AW290,AW296,AW302,AW308,AW314,AW320,AW326,AW332,AW338,AW344)</f>
        <v>#VALUE!</v>
      </c>
      <c r="AX365" s="559"/>
      <c r="AY365" s="502"/>
      <c r="AZ365" s="502"/>
      <c r="BA365" s="502"/>
      <c r="BB365" s="185"/>
      <c r="BC365" s="187" t="e">
        <f>AVERAGE(BC176,BC182,BC188,BC194,BC200,BC206,BC212,BC218,BC224,BC230,BC236,BC242,BC248,BC254,BC260,BC266,BC272,BC278,BC284,BC290,BC296,BC302,BC308,BC314,BC320,BC326,BC332,BC338,BC344)</f>
        <v>#VALUE!</v>
      </c>
      <c r="BD365" s="549"/>
      <c r="BE365" s="187" t="e">
        <f>AVERAGE(BE176,BE182,BE188,BE194,BE200,BE206,BE212,BE218,BE224,BE230,BE236,BE242,BE248,BE254,BE260,BE266,BE272,BE278,BE284,BE290,BE296,BE302,BE308,BE314,BE320,BE326,BE332,BE338,BE344)</f>
        <v>#VALUE!</v>
      </c>
      <c r="BF365" s="549"/>
      <c r="BG365" s="187" t="e">
        <f>AVERAGE(BG176,BG182,BG188,BG194,BG200,BG206,BG212,BG218,BG224,BG230,BG236,BG242,BG248,BG254,BG260,BG266,BG272,BG278,BG284,BG290,BG296,BG302,BG308,BG314,BG320,BG326,BG332,BG338,BG344)</f>
        <v>#VALUE!</v>
      </c>
      <c r="BH365" s="549"/>
      <c r="BI365" s="187" t="e">
        <f>AVERAGE(BI176,BI182,BI188,BI194,BI200,BI206,BI212,BI218,BI224,BI230,BI236,BI242,BI248,BI254,BI260,BI266,BI272,BI278,BI284,BI290,BI296,BI302,BI308,BI314,BI320,BI326,BI332,BI338,BI344)</f>
        <v>#VALUE!</v>
      </c>
      <c r="BJ365" s="549"/>
      <c r="BK365" s="187" t="e">
        <f>AVERAGE(BK176,BK182,BK188,BK194,BK200,BK206,BK212,BK218,BK224,BK230,BK236,BK242,BK248,BK254,BK260,BK266,BK272,BK278,BK284,BK290,BK296,BK302,BK308,BK314,BK320,BK326,BK332,BK338,BK344)</f>
        <v>#VALUE!</v>
      </c>
      <c r="BL365" s="549"/>
      <c r="BM365" s="187" t="e">
        <f>AVERAGE(BM176,BM182,BM188,BM194,BM200,BM206,BM212,BM218,BM224,BM230,BM236,BM242,BM248,BM254,BM260,BM266,BM272,BM278,BM284,BM290,BM296,BM302,BM308,BM314,BM320,BM326,BM332,BM338,BM344)</f>
        <v>#VALUE!</v>
      </c>
      <c r="BN365" s="549"/>
      <c r="BO365" s="187" t="e">
        <f>AVERAGE(BO176,BO182,BO188,BO194,BO200,BO206,BO212,BO218,BO224,BO230,BO236,BO242,BO248,BO254,BO260,BO266,BO272,BO278,BO284,BO290,BO296,BO302,BO308,BO314,BO320,BO326,BO332,BO338,BO344)</f>
        <v>#VALUE!</v>
      </c>
      <c r="BP365" s="559"/>
      <c r="BQ365" s="502"/>
      <c r="BR365" s="502"/>
      <c r="BS365" s="502"/>
      <c r="BT365" s="185"/>
      <c r="BU365" s="301">
        <f>SUM(BU176,BU182,BU188,BU194,BU200,BU206,BU212,BU218,BU224,BU230,BU236,BU242,BU248,BU254,BU260,BU266,BU272,BU278,BU284,BU290,BU296,BU302,BU308,BU314,BU320,BU326,BU332,BU338,BU344)</f>
        <v>0</v>
      </c>
      <c r="BV365" s="567"/>
      <c r="BW365" s="301">
        <f>SUM(BW176,BW182,BW188,BW194,BW200,BW206,BW212,BW218,BW224,BW230,BW236,BW242,BW248,BW254,BW260,BW266,BW272,BW278,BW284,BW290,BW296,BW302,BW308,BW314,BW320,BW326,BW332,BW338,BW344)</f>
        <v>0</v>
      </c>
      <c r="BX365" s="567"/>
      <c r="BY365"/>
      <c r="BZ365"/>
    </row>
    <row r="366" spans="3:78" ht="17" customHeight="1" x14ac:dyDescent="0.35">
      <c r="W366" s="169"/>
      <c r="X366" s="169"/>
      <c r="Z366" s="113"/>
      <c r="AP366" s="169"/>
      <c r="AQ366" s="169"/>
      <c r="AR366" s="169"/>
      <c r="AS366" s="169"/>
      <c r="AT366" s="535"/>
      <c r="AU366" s="186" t="s">
        <v>119</v>
      </c>
      <c r="AV366" s="543"/>
      <c r="AW366" s="179" t="e">
        <f>MIN(AW176,AW182,AW188,AW194,AW200,AW206,AW212,AW218,AW224,AW230,AW236,AW242,AW248,AW254,AW260,AW266,AW272,AW278,AW284,AW290,AW296,AW302,AW308,AW314,AW320,AW326,AW332,AW338,AW344)</f>
        <v>#VALUE!</v>
      </c>
      <c r="AX366" s="559"/>
      <c r="AY366" s="502"/>
      <c r="AZ366" s="502"/>
      <c r="BA366" s="502"/>
      <c r="BB366" s="185"/>
      <c r="BC366" s="179" t="e">
        <f>MIN(BC176,BC182,BC188,BC194,BC200,BC206,BC212,BC218,BC224,BC230,BC236,BC242,BC248,BC254,BC260,BC266,BC272,BC278,BC284,BC290,BC296,BC302,BC308,BC314,BC320,BC326,BC332,BC338,BC344)</f>
        <v>#VALUE!</v>
      </c>
      <c r="BD366" s="549"/>
      <c r="BE366" s="179" t="e">
        <f>MIN(BE176,BE182,BE188,BE194,BE200,BE206,BE212,BE218,BE224,BE230,BE236,BE242,BE248,BE254,BE260,BE266,BE272,BE278,BE284,BE290,BE296,BE302,BE308,BE314,BE320,BE326,BE332,BE338,BE344)</f>
        <v>#VALUE!</v>
      </c>
      <c r="BF366" s="549"/>
      <c r="BG366" s="179" t="e">
        <f>MIN(BG176,BG182,BG188,BG194,BG200,BG206,BG212,BG218,BG224,BG230,BG236,BG242,BG248,BG254,BG260,BG266,BG272,BG278,BG284,BG290,BG296,BG302,BG308,BG314,BG320,BG326,BG332,BG338,BG344)</f>
        <v>#VALUE!</v>
      </c>
      <c r="BH366" s="549"/>
      <c r="BI366" s="179" t="e">
        <f>MIN(BI176,BI182,BI188,BI194,BI200,BI206,BI212,BI218,BI224,BI230,BI236,BI242,BI248,BI254,BI260,BI266,BI272,BI278,BI284,BI290,BI296,BI302,BI308,BI314,BI320,BI326,BI332,BI338,BI344)</f>
        <v>#VALUE!</v>
      </c>
      <c r="BJ366" s="549"/>
      <c r="BK366" s="179" t="e">
        <f>MIN(BK176,BK182,BK188,BK194,BK200,BK206,BK212,BK218,BK224,BK230,BK236,BK242,BK248,BK254,BK260,BK266,BK272,BK278,BK284,BK290,BK296,BK302,BK308,BK314,BK320,BK326,BK332,BK338,BK344)</f>
        <v>#VALUE!</v>
      </c>
      <c r="BL366" s="549"/>
      <c r="BM366" s="179" t="e">
        <f>MIN(BM176,BM182,BM188,BM194,BM200,BM206,BM212,BM218,BM224,BM230,BM236,BM242,BM248,BM254,BM260,BM266,BM272,BM278,BM284,BM290,BM296,BM302,BM308,BM314,BM320,BM326,BM332,BM338,BM344)</f>
        <v>#VALUE!</v>
      </c>
      <c r="BN366" s="549"/>
      <c r="BO366" s="179" t="e">
        <f>MIN(BO176,BO182,BO188,BO194,BO200,BO206,BO212,BO218,BO224,BO230,BO236,BO242,BO248,BO254,BO260,BO266,BO272,BO278,BO284,BO290,BO296,BO302,BO308,BO314,BO320,BO326,BO332,BO338,BO344)</f>
        <v>#VALUE!</v>
      </c>
      <c r="BP366" s="559"/>
      <c r="BQ366" s="502"/>
      <c r="BR366" s="502"/>
      <c r="BS366" s="502"/>
      <c r="BT366" s="185"/>
      <c r="BU366" s="297">
        <f>MIN(BU176,BU182,BU188,BU194,BU200,BU206,BU212,BU218,BU224,BU230,BU236,BU242,BU248,BU254,BU260,BU266,BU272,BU278,BU284,BU290,BU296,BU302,BU308,BU314,BU320,BU326,BU332,BU338,BU344)</f>
        <v>0</v>
      </c>
      <c r="BV366" s="567"/>
      <c r="BW366" s="297">
        <f>MIN(BW176,BW182,BW188,BW194,BW200,BW206,BW212,BW218,BW224,BW230,BW236,BW242,BW248,BW254,BW260,BW266,BW272,BW278,BW284,BW290,BW296,BW302,BW308,BW314,BW320,BW326,BW332,BW338,BW344)</f>
        <v>0</v>
      </c>
      <c r="BX366" s="567"/>
      <c r="BY366"/>
      <c r="BZ366"/>
    </row>
    <row r="367" spans="3:78" ht="17" customHeight="1" thickBot="1" x14ac:dyDescent="0.4">
      <c r="F367" s="169"/>
      <c r="G367" s="169"/>
      <c r="W367" s="169"/>
      <c r="X367" s="169"/>
      <c r="Z367" s="169"/>
      <c r="AP367" s="169"/>
      <c r="AQ367" s="169"/>
      <c r="AS367" s="169"/>
      <c r="AT367" s="535"/>
      <c r="AU367" s="189" t="s">
        <v>120</v>
      </c>
      <c r="AV367" s="544"/>
      <c r="AW367" s="181" t="e">
        <f>MAX(AW176,AW182,AW188,AW194,AW200,AW206,AW212,AW218,AW224,AW230,AW236,AW242,AW248,AW254,AW260,AW266,AW272,AW278,AW284,AW290,AW296,AW302,AW308,AW314,AW320,AW326,AW332,AW338,AW344)</f>
        <v>#VALUE!</v>
      </c>
      <c r="AX367" s="560"/>
      <c r="AY367" s="504"/>
      <c r="AZ367" s="504"/>
      <c r="BA367" s="504"/>
      <c r="BB367" s="190"/>
      <c r="BC367" s="181" t="e">
        <f>MAX(BC176,BC182,BC188,BC194,BC200,BC206,BC212,BC218,BC224,BC230,BC236,BC242,BC248,BC254,BC260,BC266,BC272,BC278,BC284,BC290,BC296,BC302,BC308,BC314,BC320,BC326,BC332,BC338,BC344)</f>
        <v>#VALUE!</v>
      </c>
      <c r="BD367" s="550"/>
      <c r="BE367" s="181" t="e">
        <f>MAX(BE176,BE182,BE188,BE194,BE200,BE206,BE212,BE218,BE224,BE230,BE236,BE242,BE248,BE254,BE260,BE266,BE272,BE278,BE284,BE290,BE296,BE302,BE308,BE314,BE320,BE326,BE332,BE338,BE344)</f>
        <v>#VALUE!</v>
      </c>
      <c r="BF367" s="550"/>
      <c r="BG367" s="181" t="e">
        <f>MAX(BG176,BG182,BG188,BG194,BG200,BG206,BG212,BG218,BG224,BG230,BG236,BG242,BG248,BG254,BG260,BG266,BG272,BG278,BG284,BG290,BG296,BG302,BG308,BG314,BG320,BG326,BG332,BG338,BG344)</f>
        <v>#VALUE!</v>
      </c>
      <c r="BH367" s="550"/>
      <c r="BI367" s="181" t="e">
        <f>MAX(BI176,BI182,BI188,BI194,BI200,BI206,BI212,BI218,BI224,BI230,BI236,BI242,BI248,BI254,BI260,BI266,BI272,BI278,BI284,BI290,BI296,BI302,BI308,BI314,BI320,BI326,BI332,BI338,BI344)</f>
        <v>#VALUE!</v>
      </c>
      <c r="BJ367" s="550"/>
      <c r="BK367" s="181" t="e">
        <f>MAX(BK176,BK182,BK188,BK194,BK200,BK206,BK212,BK218,BK224,BK230,BK236,BK242,BK248,BK254,BK260,BK266,BK272,BK278,BK284,BK290,BK296,BK302,BK308,BK314,BK320,BK326,BK332,BK338,BK344)</f>
        <v>#VALUE!</v>
      </c>
      <c r="BL367" s="550"/>
      <c r="BM367" s="181" t="e">
        <f>MAX(BM176,BM182,BM188,BM194,BM200,BM206,BM212,BM218,BM224,BM230,BM236,BM242,BM248,BM254,BM260,BM266,BM272,BM278,BM284,BM290,BM296,BM302,BM308,BM314,BM320,BM326,BM332,BM338,BM344)</f>
        <v>#VALUE!</v>
      </c>
      <c r="BN367" s="550"/>
      <c r="BO367" s="181" t="e">
        <f>MAX(BO176,BO182,BO188,BO194,BO200,BO206,BO212,BO218,BO224,BO230,BO236,BO242,BO248,BO254,BO260,BO266,BO272,BO278,BO284,BO290,BO296,BO302,BO308,BO314,BO320,BO326,BO332,BO338,BO344)</f>
        <v>#VALUE!</v>
      </c>
      <c r="BP367" s="560"/>
      <c r="BQ367" s="504"/>
      <c r="BR367" s="504"/>
      <c r="BS367" s="504"/>
      <c r="BT367" s="185"/>
      <c r="BU367" s="299">
        <f>MAX(BU176,BU182,BU188,BU194,BU200,BU206,BU212,BU218,BU224,BU230,BU236,BU242,BU248,BU254,BU260,BU266,BU272,BU278,BU284,BU290,BU296,BU302,BU308,BU314,BU320,BU326,BU332,BU338,BU344)</f>
        <v>0</v>
      </c>
      <c r="BV367" s="568"/>
      <c r="BW367" s="299">
        <f>MAX(BW176,BW182,BW188,BW194,BW200,BW206,BW212,BW218,BW224,BW230,BW236,BW242,BW248,BW254,BW260,BW266,BW272,BW278,BW284,BW290,BW296,BW302,BW308,BW314,BW320,BW326,BW332,BW338,BW344)</f>
        <v>0</v>
      </c>
      <c r="BX367" s="568"/>
      <c r="BY367"/>
      <c r="BZ367"/>
    </row>
    <row r="368" spans="3:78" ht="17" customHeight="1" x14ac:dyDescent="0.35">
      <c r="D368" s="112"/>
      <c r="F368" s="112"/>
      <c r="G368" s="112"/>
      <c r="H368" s="112"/>
      <c r="I368" s="112"/>
      <c r="J368" s="112"/>
      <c r="K368" s="112"/>
      <c r="L368" s="112"/>
      <c r="M368" s="112"/>
      <c r="N368" s="112"/>
      <c r="O368" s="112"/>
      <c r="P368" s="112"/>
      <c r="Q368" s="112"/>
      <c r="R368" s="112"/>
      <c r="S368" s="112"/>
      <c r="T368" s="112"/>
      <c r="U368" s="112"/>
      <c r="V368" s="112"/>
      <c r="W368" s="112"/>
      <c r="X368" s="112"/>
      <c r="AW368" s="112"/>
      <c r="BC368" s="112"/>
      <c r="BE368" s="112"/>
      <c r="BG368" s="112"/>
      <c r="BI368" s="112"/>
      <c r="BK368" s="112"/>
      <c r="BM368" s="112"/>
      <c r="BO368" s="112"/>
      <c r="BU368"/>
      <c r="BV368"/>
      <c r="BW368"/>
      <c r="BX368"/>
      <c r="BY368"/>
      <c r="BZ368"/>
    </row>
    <row r="369" spans="73:78" s="112" customFormat="1" ht="17" customHeight="1" x14ac:dyDescent="0.35">
      <c r="BU369"/>
      <c r="BV369"/>
      <c r="BW369"/>
      <c r="BX369"/>
      <c r="BY369"/>
      <c r="BZ369"/>
    </row>
    <row r="370" spans="73:78" s="112" customFormat="1" ht="17" customHeight="1" x14ac:dyDescent="0.35">
      <c r="BU370"/>
      <c r="BV370"/>
      <c r="BW370"/>
      <c r="BX370"/>
      <c r="BY370"/>
      <c r="BZ370"/>
    </row>
    <row r="371" spans="73:78" s="112" customFormat="1" ht="17" customHeight="1" x14ac:dyDescent="0.35">
      <c r="BU371"/>
      <c r="BV371"/>
      <c r="BW371"/>
      <c r="BX371"/>
      <c r="BY371"/>
      <c r="BZ371"/>
    </row>
    <row r="372" spans="73:78" s="112" customFormat="1" ht="17" customHeight="1" x14ac:dyDescent="0.35">
      <c r="BU372"/>
      <c r="BV372"/>
      <c r="BW372"/>
      <c r="BX372"/>
      <c r="BY372"/>
      <c r="BZ372"/>
    </row>
    <row r="373" spans="73:78" s="112" customFormat="1" ht="17" customHeight="1" x14ac:dyDescent="0.35">
      <c r="BU373"/>
      <c r="BV373"/>
      <c r="BW373"/>
      <c r="BX373"/>
      <c r="BY373"/>
      <c r="BZ373"/>
    </row>
    <row r="374" spans="73:78" s="112" customFormat="1" ht="17" customHeight="1" x14ac:dyDescent="0.35">
      <c r="BU374"/>
      <c r="BV374"/>
      <c r="BW374"/>
      <c r="BX374"/>
      <c r="BY374"/>
      <c r="BZ374"/>
    </row>
    <row r="375" spans="73:78" s="112" customFormat="1" ht="17" customHeight="1" x14ac:dyDescent="0.35">
      <c r="BU375"/>
      <c r="BV375"/>
      <c r="BW375"/>
      <c r="BX375"/>
      <c r="BY375"/>
      <c r="BZ375"/>
    </row>
    <row r="376" spans="73:78" s="112" customFormat="1" ht="17" customHeight="1" x14ac:dyDescent="0.35">
      <c r="BU376"/>
      <c r="BV376"/>
      <c r="BW376"/>
      <c r="BX376"/>
      <c r="BY376"/>
      <c r="BZ376"/>
    </row>
    <row r="377" spans="73:78" s="112" customFormat="1" ht="17" customHeight="1" x14ac:dyDescent="0.35">
      <c r="BU377"/>
      <c r="BV377"/>
      <c r="BW377"/>
      <c r="BX377"/>
      <c r="BY377"/>
      <c r="BZ377"/>
    </row>
    <row r="378" spans="73:78" s="112" customFormat="1" ht="17" customHeight="1" x14ac:dyDescent="0.35">
      <c r="BU378"/>
      <c r="BV378"/>
      <c r="BW378"/>
      <c r="BX378"/>
      <c r="BY378"/>
      <c r="BZ378"/>
    </row>
    <row r="379" spans="73:78" s="112" customFormat="1" ht="17" customHeight="1" x14ac:dyDescent="0.35">
      <c r="BU379"/>
      <c r="BV379"/>
      <c r="BW379"/>
      <c r="BX379"/>
      <c r="BY379"/>
      <c r="BZ379"/>
    </row>
    <row r="380" spans="73:78" s="112" customFormat="1" ht="17" customHeight="1" x14ac:dyDescent="0.35">
      <c r="BU380"/>
      <c r="BV380"/>
      <c r="BW380"/>
      <c r="BX380"/>
      <c r="BY380"/>
      <c r="BZ380"/>
    </row>
    <row r="381" spans="73:78" s="112" customFormat="1" ht="17" customHeight="1" x14ac:dyDescent="0.35">
      <c r="BU381"/>
      <c r="BV381"/>
      <c r="BW381"/>
      <c r="BX381"/>
      <c r="BY381"/>
      <c r="BZ381"/>
    </row>
    <row r="382" spans="73:78" s="112" customFormat="1" ht="17" customHeight="1" x14ac:dyDescent="0.35">
      <c r="BU382"/>
      <c r="BV382"/>
      <c r="BW382"/>
      <c r="BX382"/>
      <c r="BY382"/>
      <c r="BZ382"/>
    </row>
    <row r="383" spans="73:78" s="112" customFormat="1" ht="17" customHeight="1" x14ac:dyDescent="0.35">
      <c r="BU383"/>
      <c r="BV383"/>
      <c r="BW383"/>
      <c r="BX383"/>
      <c r="BY383"/>
      <c r="BZ383"/>
    </row>
    <row r="384" spans="73:78" s="112" customFormat="1" ht="17" customHeight="1" x14ac:dyDescent="0.35">
      <c r="BU384"/>
      <c r="BV384"/>
      <c r="BW384"/>
      <c r="BX384"/>
      <c r="BY384"/>
      <c r="BZ384"/>
    </row>
    <row r="385" spans="73:78" s="112" customFormat="1" ht="17" customHeight="1" x14ac:dyDescent="0.35">
      <c r="BU385"/>
      <c r="BV385"/>
      <c r="BW385"/>
      <c r="BX385"/>
      <c r="BY385"/>
      <c r="BZ385"/>
    </row>
    <row r="386" spans="73:78" s="112" customFormat="1" ht="17" customHeight="1" x14ac:dyDescent="0.35">
      <c r="BU386"/>
      <c r="BV386"/>
      <c r="BW386"/>
      <c r="BX386"/>
      <c r="BY386"/>
      <c r="BZ386"/>
    </row>
    <row r="387" spans="73:78" s="112" customFormat="1" ht="17" customHeight="1" x14ac:dyDescent="0.35">
      <c r="BU387"/>
      <c r="BV387"/>
      <c r="BW387"/>
      <c r="BX387"/>
      <c r="BY387"/>
      <c r="BZ387"/>
    </row>
    <row r="388" spans="73:78" s="112" customFormat="1" ht="17" customHeight="1" x14ac:dyDescent="0.35">
      <c r="BU388"/>
      <c r="BV388"/>
      <c r="BW388"/>
      <c r="BX388"/>
      <c r="BY388"/>
      <c r="BZ388"/>
    </row>
    <row r="389" spans="73:78" s="112" customFormat="1" ht="17" customHeight="1" x14ac:dyDescent="0.35">
      <c r="BU389"/>
      <c r="BV389"/>
      <c r="BW389"/>
      <c r="BX389"/>
      <c r="BY389"/>
      <c r="BZ389"/>
    </row>
    <row r="390" spans="73:78" s="112" customFormat="1" ht="17" customHeight="1" x14ac:dyDescent="0.35">
      <c r="BU390"/>
      <c r="BV390"/>
      <c r="BW390"/>
      <c r="BX390"/>
      <c r="BY390"/>
      <c r="BZ390"/>
    </row>
    <row r="391" spans="73:78" s="112" customFormat="1" ht="17" customHeight="1" x14ac:dyDescent="0.35">
      <c r="BU391"/>
      <c r="BV391"/>
      <c r="BW391"/>
      <c r="BX391"/>
      <c r="BY391"/>
      <c r="BZ391"/>
    </row>
    <row r="392" spans="73:78" s="112" customFormat="1" ht="17" customHeight="1" x14ac:dyDescent="0.35">
      <c r="BU392"/>
      <c r="BV392"/>
      <c r="BW392"/>
      <c r="BX392"/>
      <c r="BY392"/>
      <c r="BZ392"/>
    </row>
    <row r="393" spans="73:78" s="112" customFormat="1" ht="17" customHeight="1" x14ac:dyDescent="0.35">
      <c r="BU393"/>
      <c r="BV393"/>
      <c r="BW393"/>
      <c r="BX393"/>
      <c r="BY393"/>
      <c r="BZ393"/>
    </row>
    <row r="394" spans="73:78" s="112" customFormat="1" ht="17" customHeight="1" x14ac:dyDescent="0.35">
      <c r="BU394"/>
      <c r="BV394"/>
      <c r="BW394"/>
      <c r="BX394"/>
      <c r="BY394"/>
      <c r="BZ394"/>
    </row>
    <row r="395" spans="73:78" s="112" customFormat="1" ht="17" customHeight="1" x14ac:dyDescent="0.35">
      <c r="BU395"/>
      <c r="BV395"/>
      <c r="BW395"/>
      <c r="BX395"/>
      <c r="BY395"/>
      <c r="BZ395"/>
    </row>
    <row r="396" spans="73:78" s="112" customFormat="1" ht="17" customHeight="1" x14ac:dyDescent="0.35">
      <c r="BU396"/>
      <c r="BV396"/>
      <c r="BW396"/>
      <c r="BX396"/>
      <c r="BY396"/>
      <c r="BZ396"/>
    </row>
    <row r="397" spans="73:78" s="112" customFormat="1" ht="17" customHeight="1" x14ac:dyDescent="0.35">
      <c r="BU397"/>
      <c r="BV397"/>
      <c r="BW397"/>
      <c r="BX397"/>
      <c r="BY397"/>
      <c r="BZ397"/>
    </row>
    <row r="398" spans="73:78" s="112" customFormat="1" ht="17" customHeight="1" x14ac:dyDescent="0.35">
      <c r="BU398"/>
      <c r="BV398"/>
      <c r="BW398"/>
      <c r="BX398"/>
      <c r="BY398"/>
      <c r="BZ398"/>
    </row>
    <row r="399" spans="73:78" s="112" customFormat="1" ht="17" customHeight="1" x14ac:dyDescent="0.35">
      <c r="BU399"/>
      <c r="BV399"/>
      <c r="BW399"/>
      <c r="BX399"/>
      <c r="BY399"/>
      <c r="BZ399"/>
    </row>
    <row r="400" spans="73:78" s="112" customFormat="1" ht="17" customHeight="1" x14ac:dyDescent="0.35">
      <c r="BU400"/>
      <c r="BV400"/>
      <c r="BW400"/>
      <c r="BX400"/>
      <c r="BY400"/>
      <c r="BZ400"/>
    </row>
    <row r="401" spans="73:78" s="112" customFormat="1" ht="17" customHeight="1" x14ac:dyDescent="0.35">
      <c r="BU401"/>
      <c r="BV401"/>
      <c r="BW401"/>
      <c r="BX401"/>
      <c r="BY401"/>
      <c r="BZ401"/>
    </row>
    <row r="402" spans="73:78" s="112" customFormat="1" ht="17" customHeight="1" x14ac:dyDescent="0.35">
      <c r="BU402"/>
      <c r="BV402"/>
      <c r="BW402"/>
      <c r="BX402"/>
      <c r="BY402"/>
      <c r="BZ402"/>
    </row>
    <row r="403" spans="73:78" s="112" customFormat="1" ht="17" customHeight="1" x14ac:dyDescent="0.35">
      <c r="BU403"/>
      <c r="BV403"/>
      <c r="BW403"/>
      <c r="BX403"/>
      <c r="BY403"/>
      <c r="BZ403"/>
    </row>
    <row r="404" spans="73:78" s="112" customFormat="1" ht="17" customHeight="1" x14ac:dyDescent="0.35">
      <c r="BU404"/>
      <c r="BV404"/>
      <c r="BW404"/>
      <c r="BX404"/>
      <c r="BY404"/>
      <c r="BZ404"/>
    </row>
    <row r="405" spans="73:78" s="112" customFormat="1" ht="17" customHeight="1" x14ac:dyDescent="0.35">
      <c r="BU405"/>
      <c r="BV405"/>
      <c r="BW405"/>
      <c r="BX405"/>
      <c r="BY405"/>
      <c r="BZ405"/>
    </row>
    <row r="406" spans="73:78" s="112" customFormat="1" ht="17" customHeight="1" x14ac:dyDescent="0.35">
      <c r="BU406"/>
      <c r="BV406"/>
      <c r="BW406"/>
      <c r="BX406"/>
      <c r="BY406"/>
      <c r="BZ406"/>
    </row>
    <row r="407" spans="73:78" s="112" customFormat="1" ht="17" customHeight="1" x14ac:dyDescent="0.35">
      <c r="BU407"/>
      <c r="BV407"/>
      <c r="BW407"/>
      <c r="BX407"/>
      <c r="BY407"/>
      <c r="BZ407"/>
    </row>
    <row r="408" spans="73:78" s="112" customFormat="1" ht="17" customHeight="1" x14ac:dyDescent="0.35">
      <c r="BU408"/>
      <c r="BV408"/>
      <c r="BW408"/>
      <c r="BX408"/>
      <c r="BY408"/>
      <c r="BZ408"/>
    </row>
    <row r="409" spans="73:78" s="112" customFormat="1" ht="17" customHeight="1" x14ac:dyDescent="0.35">
      <c r="BU409"/>
      <c r="BV409"/>
      <c r="BW409"/>
      <c r="BX409"/>
      <c r="BY409"/>
      <c r="BZ409"/>
    </row>
    <row r="410" spans="73:78" s="112" customFormat="1" ht="17" customHeight="1" x14ac:dyDescent="0.35">
      <c r="BU410"/>
      <c r="BV410"/>
      <c r="BW410"/>
      <c r="BX410"/>
      <c r="BY410"/>
      <c r="BZ410"/>
    </row>
    <row r="411" spans="73:78" s="112" customFormat="1" ht="17" customHeight="1" x14ac:dyDescent="0.35">
      <c r="BU411"/>
      <c r="BV411"/>
      <c r="BW411"/>
      <c r="BX411"/>
      <c r="BY411"/>
      <c r="BZ411"/>
    </row>
    <row r="412" spans="73:78" s="112" customFormat="1" ht="17" customHeight="1" x14ac:dyDescent="0.35">
      <c r="BU412"/>
      <c r="BV412"/>
      <c r="BW412"/>
      <c r="BX412"/>
      <c r="BY412"/>
      <c r="BZ412"/>
    </row>
    <row r="413" spans="73:78" s="112" customFormat="1" ht="17" customHeight="1" x14ac:dyDescent="0.35">
      <c r="BU413"/>
      <c r="BV413"/>
      <c r="BW413"/>
      <c r="BX413"/>
      <c r="BY413"/>
      <c r="BZ413"/>
    </row>
    <row r="414" spans="73:78" s="112" customFormat="1" ht="17" customHeight="1" x14ac:dyDescent="0.35">
      <c r="BU414"/>
      <c r="BV414"/>
      <c r="BW414"/>
      <c r="BX414"/>
      <c r="BY414"/>
      <c r="BZ414"/>
    </row>
    <row r="415" spans="73:78" s="112" customFormat="1" ht="17" customHeight="1" x14ac:dyDescent="0.35">
      <c r="BU415"/>
      <c r="BV415"/>
      <c r="BW415"/>
      <c r="BX415"/>
      <c r="BY415"/>
      <c r="BZ415"/>
    </row>
    <row r="416" spans="73:78" s="112" customFormat="1" ht="17" customHeight="1" x14ac:dyDescent="0.35">
      <c r="BU416"/>
      <c r="BV416"/>
      <c r="BW416"/>
      <c r="BX416"/>
      <c r="BY416"/>
      <c r="BZ416"/>
    </row>
    <row r="417" spans="1:78" ht="17" customHeight="1" x14ac:dyDescent="0.35">
      <c r="D417" s="112"/>
      <c r="F417" s="112"/>
      <c r="G417" s="112"/>
      <c r="H417" s="112"/>
      <c r="I417" s="112"/>
      <c r="J417" s="112"/>
      <c r="K417" s="112"/>
      <c r="L417" s="112"/>
      <c r="M417" s="112"/>
      <c r="N417" s="112"/>
      <c r="O417" s="112"/>
      <c r="P417" s="112"/>
      <c r="Q417" s="112"/>
      <c r="R417" s="112"/>
      <c r="S417" s="112"/>
      <c r="T417" s="112"/>
      <c r="U417" s="112"/>
      <c r="V417" s="112"/>
      <c r="W417" s="112"/>
      <c r="X417" s="112"/>
      <c r="AW417" s="112"/>
      <c r="BC417" s="112"/>
      <c r="BE417" s="112"/>
      <c r="BG417" s="112"/>
      <c r="BI417" s="112"/>
      <c r="BK417" s="112"/>
      <c r="BM417" s="112"/>
      <c r="BO417" s="112"/>
      <c r="BU417"/>
      <c r="BV417"/>
      <c r="BW417"/>
      <c r="BX417"/>
      <c r="BY417"/>
      <c r="BZ417"/>
    </row>
    <row r="418" spans="1:78" ht="17" customHeight="1" x14ac:dyDescent="0.35">
      <c r="A418" s="152"/>
      <c r="B418" s="153"/>
      <c r="C418" s="154"/>
      <c r="D418" s="153"/>
      <c r="E418" s="153"/>
      <c r="F418" s="153"/>
      <c r="G418" s="155"/>
      <c r="H418" s="155"/>
      <c r="I418" s="155"/>
      <c r="J418" s="155"/>
      <c r="K418" s="155"/>
      <c r="L418" s="155"/>
      <c r="M418" s="155"/>
      <c r="N418" s="155"/>
      <c r="O418" s="155"/>
      <c r="P418" s="155"/>
      <c r="Q418" s="155"/>
      <c r="R418" s="155"/>
      <c r="S418" s="155"/>
      <c r="T418" s="155"/>
      <c r="U418" s="155"/>
      <c r="V418" s="155"/>
      <c r="W418" s="155"/>
      <c r="X418" s="155"/>
      <c r="Y418" s="156"/>
      <c r="Z418" s="155"/>
      <c r="AA418" s="155"/>
      <c r="AB418" s="155"/>
      <c r="AC418" s="155"/>
      <c r="AD418" s="155"/>
      <c r="AE418" s="155"/>
      <c r="AF418" s="155"/>
      <c r="AG418" s="155"/>
      <c r="AH418" s="155"/>
      <c r="AI418" s="155"/>
      <c r="AJ418" s="155"/>
      <c r="AK418" s="155"/>
      <c r="AL418" s="155"/>
      <c r="AM418" s="155"/>
      <c r="AN418" s="155"/>
      <c r="AO418" s="155"/>
      <c r="AP418" s="155"/>
      <c r="AQ418" s="155"/>
      <c r="AR418" s="157"/>
      <c r="AS418" s="157"/>
      <c r="AT418" s="136"/>
      <c r="AU418" s="136"/>
      <c r="AV418" s="136"/>
      <c r="AW418" s="107"/>
      <c r="AX418" s="107"/>
      <c r="AY418" s="107"/>
      <c r="AZ418" s="107"/>
      <c r="BA418" s="107"/>
      <c r="BB418" s="107"/>
      <c r="BC418" s="107"/>
      <c r="BD418" s="107"/>
      <c r="BE418" s="107"/>
      <c r="BF418" s="107"/>
      <c r="BG418" s="107"/>
      <c r="BH418" s="107"/>
      <c r="BI418" s="107"/>
      <c r="BJ418" s="107"/>
      <c r="BK418" s="107"/>
      <c r="BL418" s="107"/>
      <c r="BM418" s="107"/>
      <c r="BN418" s="107"/>
      <c r="BO418" s="107"/>
      <c r="BP418" s="107"/>
      <c r="BQ418" s="107"/>
      <c r="BR418" s="107"/>
      <c r="BS418" s="107"/>
      <c r="BT418" s="107"/>
      <c r="BU418"/>
      <c r="BV418"/>
      <c r="BW418"/>
      <c r="BX418"/>
      <c r="BY418"/>
      <c r="BZ418"/>
    </row>
    <row r="419" spans="1:78" ht="17" customHeight="1" x14ac:dyDescent="0.35">
      <c r="A419" s="152"/>
      <c r="B419" s="153"/>
      <c r="D419" s="112"/>
      <c r="F419" s="112"/>
      <c r="G419" s="112"/>
      <c r="H419" s="112"/>
      <c r="I419" s="112"/>
      <c r="J419" s="112"/>
      <c r="K419" s="112"/>
      <c r="L419" s="112"/>
      <c r="M419" s="112"/>
      <c r="N419" s="112"/>
      <c r="O419" s="112"/>
      <c r="P419" s="112"/>
      <c r="Q419" s="112"/>
      <c r="R419" s="112"/>
      <c r="S419" s="112"/>
      <c r="T419" s="112"/>
      <c r="U419" s="112"/>
      <c r="V419" s="112"/>
      <c r="W419" s="112"/>
      <c r="X419" s="112"/>
      <c r="AW419" s="112"/>
      <c r="BC419" s="112"/>
      <c r="BE419" s="112"/>
      <c r="BG419" s="112"/>
      <c r="BI419" s="112"/>
      <c r="BK419" s="112"/>
      <c r="BM419" s="112"/>
      <c r="BO419" s="112"/>
      <c r="BU419"/>
      <c r="BV419"/>
      <c r="BW419"/>
      <c r="BX419"/>
      <c r="BY419"/>
      <c r="BZ419"/>
    </row>
    <row r="420" spans="1:78" ht="17" customHeight="1" x14ac:dyDescent="0.35">
      <c r="A420" s="152"/>
      <c r="B420" s="153"/>
      <c r="D420" s="112"/>
      <c r="F420" s="112"/>
      <c r="G420" s="112"/>
      <c r="H420" s="112"/>
      <c r="I420" s="112"/>
      <c r="J420" s="112"/>
      <c r="K420" s="112"/>
      <c r="L420" s="112"/>
      <c r="M420" s="112"/>
      <c r="N420" s="112"/>
      <c r="O420" s="112"/>
      <c r="P420" s="112"/>
      <c r="Q420" s="112"/>
      <c r="R420" s="112"/>
      <c r="S420" s="112"/>
      <c r="T420" s="112"/>
      <c r="U420" s="112"/>
      <c r="V420" s="112"/>
      <c r="W420" s="112"/>
      <c r="X420" s="112"/>
      <c r="AW420" s="112"/>
      <c r="BC420" s="112"/>
      <c r="BE420" s="112"/>
      <c r="BG420" s="112"/>
      <c r="BI420" s="112"/>
      <c r="BK420" s="112"/>
      <c r="BM420" s="112"/>
      <c r="BO420" s="112"/>
      <c r="BU420"/>
      <c r="BV420"/>
      <c r="BW420"/>
      <c r="BX420"/>
      <c r="BY420"/>
      <c r="BZ420"/>
    </row>
    <row r="421" spans="1:78" ht="17" customHeight="1" x14ac:dyDescent="0.35">
      <c r="D421" s="112"/>
      <c r="F421" s="112"/>
      <c r="G421" s="112"/>
      <c r="H421" s="112"/>
      <c r="I421" s="112"/>
      <c r="J421" s="112"/>
      <c r="K421" s="112"/>
      <c r="L421" s="112"/>
      <c r="M421" s="112"/>
      <c r="N421" s="112"/>
      <c r="O421" s="112"/>
      <c r="P421" s="112"/>
      <c r="Q421" s="112"/>
      <c r="R421" s="112"/>
      <c r="S421" s="112"/>
      <c r="T421" s="112"/>
      <c r="U421" s="112"/>
      <c r="V421" s="112"/>
      <c r="W421" s="112"/>
      <c r="X421" s="112"/>
      <c r="AW421" s="112"/>
      <c r="BC421" s="112"/>
      <c r="BE421" s="112"/>
      <c r="BG421" s="112"/>
      <c r="BI421" s="112"/>
      <c r="BK421" s="112"/>
      <c r="BM421" s="112"/>
      <c r="BO421" s="112"/>
      <c r="BU421"/>
      <c r="BV421"/>
      <c r="BW421"/>
      <c r="BX421"/>
      <c r="BY421"/>
      <c r="BZ421"/>
    </row>
    <row r="422" spans="1:78" ht="17" customHeight="1" x14ac:dyDescent="0.35">
      <c r="D422" s="112"/>
      <c r="F422" s="112"/>
      <c r="G422" s="112"/>
      <c r="H422" s="112"/>
      <c r="I422" s="112"/>
      <c r="J422" s="112"/>
      <c r="K422" s="112"/>
      <c r="L422" s="112"/>
      <c r="M422" s="112"/>
      <c r="N422" s="112"/>
      <c r="O422" s="112"/>
      <c r="P422" s="112"/>
      <c r="Q422" s="112"/>
      <c r="R422" s="112"/>
      <c r="S422" s="112"/>
      <c r="T422" s="112"/>
      <c r="U422" s="112"/>
      <c r="V422" s="112"/>
      <c r="W422" s="112"/>
      <c r="X422" s="112"/>
      <c r="AW422" s="112"/>
      <c r="BC422" s="112"/>
      <c r="BE422" s="112"/>
      <c r="BG422" s="112"/>
      <c r="BI422" s="112"/>
      <c r="BK422" s="112"/>
      <c r="BM422" s="112"/>
      <c r="BO422" s="112"/>
      <c r="BU422"/>
      <c r="BV422"/>
      <c r="BW422"/>
      <c r="BX422"/>
      <c r="BY422"/>
      <c r="BZ422"/>
    </row>
    <row r="423" spans="1:78" ht="17" customHeight="1" x14ac:dyDescent="0.35">
      <c r="D423" s="112"/>
      <c r="F423" s="112"/>
      <c r="G423" s="112"/>
      <c r="H423" s="112"/>
      <c r="I423" s="112"/>
      <c r="J423" s="112"/>
      <c r="K423" s="112"/>
      <c r="L423" s="112"/>
      <c r="M423" s="112"/>
      <c r="N423" s="112"/>
      <c r="O423" s="112"/>
      <c r="P423" s="112"/>
      <c r="Q423" s="112"/>
      <c r="R423" s="112"/>
      <c r="S423" s="112"/>
      <c r="T423" s="112"/>
      <c r="U423" s="112"/>
      <c r="V423" s="112"/>
      <c r="W423" s="112"/>
      <c r="X423" s="112"/>
      <c r="AW423" s="112"/>
      <c r="BC423" s="112"/>
      <c r="BE423" s="112"/>
      <c r="BG423" s="112"/>
      <c r="BI423" s="112"/>
      <c r="BK423" s="112"/>
      <c r="BM423" s="112"/>
      <c r="BO423" s="112"/>
      <c r="BU423"/>
      <c r="BV423"/>
      <c r="BW423"/>
      <c r="BX423"/>
      <c r="BY423"/>
      <c r="BZ423"/>
    </row>
    <row r="424" spans="1:78" ht="17" customHeight="1" x14ac:dyDescent="0.35">
      <c r="D424" s="112"/>
      <c r="F424" s="112"/>
      <c r="G424" s="112"/>
      <c r="H424" s="112"/>
      <c r="I424" s="112"/>
      <c r="J424" s="112"/>
      <c r="K424" s="112"/>
      <c r="L424" s="112"/>
      <c r="M424" s="112"/>
      <c r="N424" s="112"/>
      <c r="O424" s="112"/>
      <c r="P424" s="112"/>
      <c r="Q424" s="112"/>
      <c r="R424" s="112"/>
      <c r="S424" s="112"/>
      <c r="T424" s="112"/>
      <c r="U424" s="112"/>
      <c r="V424" s="112"/>
      <c r="W424" s="112"/>
      <c r="X424" s="112"/>
      <c r="AW424" s="112"/>
      <c r="BC424" s="112"/>
      <c r="BE424" s="112"/>
      <c r="BG424" s="112"/>
      <c r="BI424" s="112"/>
      <c r="BK424" s="112"/>
      <c r="BM424" s="112"/>
      <c r="BO424" s="112"/>
      <c r="BU424"/>
      <c r="BV424"/>
      <c r="BW424"/>
      <c r="BX424"/>
      <c r="BY424"/>
      <c r="BZ424"/>
    </row>
    <row r="425" spans="1:78" ht="17" customHeight="1" x14ac:dyDescent="0.35">
      <c r="D425" s="112"/>
      <c r="F425" s="112"/>
      <c r="G425" s="112"/>
      <c r="H425" s="112"/>
      <c r="I425" s="112"/>
      <c r="J425" s="112"/>
      <c r="K425" s="112"/>
      <c r="L425" s="112"/>
      <c r="M425" s="112"/>
      <c r="N425" s="112"/>
      <c r="O425" s="112"/>
      <c r="P425" s="112"/>
      <c r="Q425" s="112"/>
      <c r="R425" s="112"/>
      <c r="S425" s="112"/>
      <c r="T425" s="112"/>
      <c r="U425" s="112"/>
      <c r="V425" s="112"/>
      <c r="W425" s="112"/>
      <c r="X425" s="112"/>
      <c r="AW425" s="112"/>
      <c r="BC425" s="112"/>
      <c r="BE425" s="112"/>
      <c r="BG425" s="112"/>
      <c r="BI425" s="112"/>
      <c r="BK425" s="112"/>
      <c r="BM425" s="112"/>
      <c r="BO425" s="112"/>
      <c r="BU425"/>
      <c r="BV425"/>
      <c r="BW425"/>
      <c r="BX425"/>
      <c r="BY425"/>
      <c r="BZ425"/>
    </row>
    <row r="426" spans="1:78" ht="17" customHeight="1" x14ac:dyDescent="0.35">
      <c r="D426" s="112"/>
      <c r="F426" s="112"/>
      <c r="G426" s="112"/>
      <c r="H426" s="112"/>
      <c r="I426" s="112"/>
      <c r="J426" s="112"/>
      <c r="K426" s="112"/>
      <c r="L426" s="112"/>
      <c r="M426" s="112"/>
      <c r="N426" s="112"/>
      <c r="O426" s="112"/>
      <c r="P426" s="112"/>
      <c r="Q426" s="112"/>
      <c r="R426" s="112"/>
      <c r="S426" s="112"/>
      <c r="T426" s="112"/>
      <c r="U426" s="112"/>
      <c r="V426" s="112"/>
      <c r="W426" s="112"/>
      <c r="X426" s="112"/>
      <c r="AW426" s="112"/>
      <c r="BC426" s="112"/>
      <c r="BE426" s="112"/>
      <c r="BG426" s="112"/>
      <c r="BI426" s="112"/>
      <c r="BK426" s="112"/>
      <c r="BM426" s="112"/>
      <c r="BO426" s="112"/>
      <c r="BU426"/>
      <c r="BV426"/>
      <c r="BW426"/>
      <c r="BX426"/>
      <c r="BY426"/>
      <c r="BZ426"/>
    </row>
    <row r="427" spans="1:78" ht="17" customHeight="1" x14ac:dyDescent="0.35">
      <c r="D427" s="112"/>
      <c r="F427" s="112"/>
      <c r="G427" s="112"/>
      <c r="H427" s="112"/>
      <c r="I427" s="112"/>
      <c r="J427" s="112"/>
      <c r="K427" s="112"/>
      <c r="L427" s="112"/>
      <c r="M427" s="112"/>
      <c r="N427" s="112"/>
      <c r="O427" s="112"/>
      <c r="P427" s="112"/>
      <c r="Q427" s="112"/>
      <c r="R427" s="112"/>
      <c r="S427" s="112"/>
      <c r="T427" s="112"/>
      <c r="U427" s="112"/>
      <c r="V427" s="112"/>
      <c r="W427" s="112"/>
      <c r="X427" s="112"/>
      <c r="AW427" s="112"/>
      <c r="BC427" s="112"/>
      <c r="BE427" s="112"/>
      <c r="BG427" s="112"/>
      <c r="BI427" s="112"/>
      <c r="BK427" s="112"/>
      <c r="BM427" s="112"/>
      <c r="BO427" s="112"/>
      <c r="BU427"/>
      <c r="BV427"/>
      <c r="BW427"/>
      <c r="BX427"/>
      <c r="BY427"/>
      <c r="BZ427"/>
    </row>
    <row r="428" spans="1:78" ht="17" customHeight="1" x14ac:dyDescent="0.35">
      <c r="D428" s="112"/>
      <c r="F428" s="112"/>
      <c r="G428" s="112"/>
      <c r="H428" s="112"/>
      <c r="I428" s="112"/>
      <c r="J428" s="112"/>
      <c r="K428" s="112"/>
      <c r="L428" s="112"/>
      <c r="M428" s="112"/>
      <c r="N428" s="112"/>
      <c r="O428" s="112"/>
      <c r="P428" s="112"/>
      <c r="Q428" s="112"/>
      <c r="R428" s="112"/>
      <c r="S428" s="112"/>
      <c r="T428" s="112"/>
      <c r="U428" s="112"/>
      <c r="V428" s="112"/>
      <c r="W428" s="112"/>
      <c r="X428" s="112"/>
      <c r="AW428" s="112"/>
      <c r="BC428" s="112"/>
      <c r="BE428" s="112"/>
      <c r="BG428" s="112"/>
      <c r="BI428" s="112"/>
      <c r="BK428" s="112"/>
      <c r="BM428" s="112"/>
      <c r="BO428" s="112"/>
      <c r="BU428"/>
      <c r="BV428"/>
      <c r="BW428"/>
      <c r="BX428"/>
      <c r="BY428"/>
      <c r="BZ428"/>
    </row>
    <row r="429" spans="1:78" ht="17" customHeight="1" x14ac:dyDescent="0.35">
      <c r="D429" s="112"/>
      <c r="F429" s="112"/>
      <c r="G429" s="112"/>
      <c r="H429" s="112"/>
      <c r="I429" s="112"/>
      <c r="J429" s="112"/>
      <c r="K429" s="112"/>
      <c r="L429" s="112"/>
      <c r="M429" s="112"/>
      <c r="N429" s="112"/>
      <c r="O429" s="112"/>
      <c r="P429" s="112"/>
      <c r="Q429" s="112"/>
      <c r="R429" s="112"/>
      <c r="S429" s="112"/>
      <c r="T429" s="112"/>
      <c r="U429" s="112"/>
      <c r="V429" s="112"/>
      <c r="W429" s="112"/>
      <c r="X429" s="112"/>
      <c r="AW429" s="112"/>
      <c r="BC429" s="112"/>
      <c r="BE429" s="112"/>
      <c r="BG429" s="112"/>
      <c r="BI429" s="112"/>
      <c r="BK429" s="112"/>
      <c r="BM429" s="112"/>
      <c r="BO429" s="112"/>
      <c r="BU429"/>
      <c r="BV429"/>
      <c r="BW429"/>
      <c r="BX429"/>
      <c r="BY429"/>
      <c r="BZ429"/>
    </row>
    <row r="430" spans="1:78" ht="17" customHeight="1" x14ac:dyDescent="0.35">
      <c r="D430" s="112"/>
      <c r="F430" s="112"/>
      <c r="G430" s="112"/>
      <c r="H430" s="112"/>
      <c r="I430" s="112"/>
      <c r="J430" s="112"/>
      <c r="K430" s="112"/>
      <c r="L430" s="112"/>
      <c r="M430" s="112"/>
      <c r="N430" s="112"/>
      <c r="O430" s="112"/>
      <c r="P430" s="112"/>
      <c r="Q430" s="112"/>
      <c r="R430" s="112"/>
      <c r="S430" s="112"/>
      <c r="T430" s="112"/>
      <c r="U430" s="112"/>
      <c r="V430" s="112"/>
      <c r="W430" s="112"/>
      <c r="X430" s="112"/>
      <c r="AW430" s="112"/>
      <c r="BC430" s="112"/>
      <c r="BE430" s="112"/>
      <c r="BG430" s="112"/>
      <c r="BI430" s="112"/>
      <c r="BK430" s="112"/>
      <c r="BM430" s="112"/>
      <c r="BO430" s="112"/>
      <c r="BU430"/>
      <c r="BV430"/>
      <c r="BW430"/>
      <c r="BX430"/>
      <c r="BY430"/>
      <c r="BZ430"/>
    </row>
    <row r="431" spans="1:78" ht="17" customHeight="1" x14ac:dyDescent="0.35">
      <c r="D431" s="112"/>
      <c r="F431" s="112"/>
      <c r="G431" s="112"/>
      <c r="H431" s="112"/>
      <c r="I431" s="112"/>
      <c r="J431" s="112"/>
      <c r="K431" s="112"/>
      <c r="L431" s="112"/>
      <c r="M431" s="112"/>
      <c r="N431" s="112"/>
      <c r="O431" s="112"/>
      <c r="P431" s="112"/>
      <c r="Q431" s="112"/>
      <c r="R431" s="112"/>
      <c r="S431" s="112"/>
      <c r="T431" s="112"/>
      <c r="U431" s="112"/>
      <c r="V431" s="112"/>
      <c r="W431" s="112"/>
      <c r="X431" s="112"/>
      <c r="AW431" s="112"/>
      <c r="BC431" s="112"/>
      <c r="BE431" s="112"/>
      <c r="BG431" s="112"/>
      <c r="BI431" s="112"/>
      <c r="BK431" s="112"/>
      <c r="BM431" s="112"/>
      <c r="BO431" s="112"/>
      <c r="BU431"/>
      <c r="BV431"/>
      <c r="BW431"/>
      <c r="BX431"/>
      <c r="BY431"/>
      <c r="BZ431"/>
    </row>
    <row r="432" spans="1:78" ht="17" customHeight="1" x14ac:dyDescent="0.35">
      <c r="D432" s="112"/>
      <c r="F432" s="112"/>
      <c r="G432" s="112"/>
      <c r="H432" s="112"/>
      <c r="I432" s="112"/>
      <c r="J432" s="112"/>
      <c r="K432" s="112"/>
      <c r="L432" s="112"/>
      <c r="M432" s="112"/>
      <c r="N432" s="112"/>
      <c r="O432" s="112"/>
      <c r="P432" s="112"/>
      <c r="Q432" s="112"/>
      <c r="R432" s="112"/>
      <c r="S432" s="112"/>
      <c r="T432" s="112"/>
      <c r="U432" s="112"/>
      <c r="V432" s="112"/>
      <c r="W432" s="112"/>
      <c r="X432" s="112"/>
      <c r="AW432" s="112"/>
      <c r="BC432" s="112"/>
      <c r="BE432" s="112"/>
      <c r="BG432" s="112"/>
      <c r="BI432" s="112"/>
      <c r="BK432" s="112"/>
      <c r="BM432" s="112"/>
      <c r="BO432" s="112"/>
      <c r="BU432"/>
      <c r="BV432"/>
      <c r="BW432"/>
      <c r="BX432"/>
      <c r="BY432"/>
      <c r="BZ432"/>
    </row>
    <row r="433" spans="73:78" s="112" customFormat="1" ht="17" customHeight="1" x14ac:dyDescent="0.35">
      <c r="BU433"/>
      <c r="BV433"/>
      <c r="BW433"/>
      <c r="BX433"/>
      <c r="BY433"/>
      <c r="BZ433"/>
    </row>
    <row r="434" spans="73:78" s="112" customFormat="1" ht="17" customHeight="1" x14ac:dyDescent="0.35">
      <c r="BU434"/>
      <c r="BV434"/>
      <c r="BW434"/>
      <c r="BX434"/>
      <c r="BY434"/>
      <c r="BZ434"/>
    </row>
    <row r="435" spans="73:78" s="112" customFormat="1" ht="17" customHeight="1" x14ac:dyDescent="0.35">
      <c r="BU435"/>
      <c r="BV435"/>
      <c r="BW435"/>
      <c r="BX435"/>
      <c r="BY435"/>
      <c r="BZ435"/>
    </row>
    <row r="436" spans="73:78" s="112" customFormat="1" ht="17" customHeight="1" x14ac:dyDescent="0.35">
      <c r="BU436"/>
      <c r="BV436"/>
      <c r="BW436"/>
      <c r="BX436"/>
      <c r="BY436"/>
      <c r="BZ436"/>
    </row>
    <row r="437" spans="73:78" s="112" customFormat="1" ht="17" customHeight="1" x14ac:dyDescent="0.35">
      <c r="BU437"/>
      <c r="BV437"/>
      <c r="BW437"/>
      <c r="BX437"/>
      <c r="BY437"/>
      <c r="BZ437"/>
    </row>
    <row r="438" spans="73:78" s="112" customFormat="1" ht="17" customHeight="1" x14ac:dyDescent="0.35">
      <c r="BU438"/>
      <c r="BV438"/>
      <c r="BW438"/>
      <c r="BX438"/>
      <c r="BY438"/>
      <c r="BZ438"/>
    </row>
    <row r="439" spans="73:78" s="112" customFormat="1" ht="17" customHeight="1" x14ac:dyDescent="0.35">
      <c r="BU439"/>
      <c r="BV439"/>
      <c r="BW439"/>
      <c r="BX439"/>
      <c r="BY439"/>
      <c r="BZ439"/>
    </row>
    <row r="440" spans="73:78" s="112" customFormat="1" ht="17" customHeight="1" x14ac:dyDescent="0.35">
      <c r="BU440"/>
      <c r="BV440"/>
      <c r="BW440"/>
      <c r="BX440"/>
      <c r="BY440"/>
      <c r="BZ440"/>
    </row>
    <row r="441" spans="73:78" s="112" customFormat="1" ht="17" customHeight="1" x14ac:dyDescent="0.35">
      <c r="BU441"/>
      <c r="BV441"/>
      <c r="BW441"/>
      <c r="BX441"/>
      <c r="BY441"/>
      <c r="BZ441"/>
    </row>
    <row r="442" spans="73:78" s="112" customFormat="1" ht="17" customHeight="1" x14ac:dyDescent="0.35">
      <c r="BU442"/>
      <c r="BV442"/>
      <c r="BW442"/>
      <c r="BX442"/>
      <c r="BY442"/>
      <c r="BZ442"/>
    </row>
    <row r="443" spans="73:78" s="112" customFormat="1" ht="17" customHeight="1" x14ac:dyDescent="0.35">
      <c r="BU443"/>
      <c r="BV443"/>
      <c r="BW443"/>
      <c r="BX443"/>
      <c r="BY443"/>
      <c r="BZ443"/>
    </row>
    <row r="444" spans="73:78" s="112" customFormat="1" ht="17" customHeight="1" x14ac:dyDescent="0.35">
      <c r="BU444"/>
      <c r="BV444"/>
      <c r="BW444"/>
      <c r="BX444"/>
      <c r="BY444"/>
      <c r="BZ444"/>
    </row>
    <row r="445" spans="73:78" s="112" customFormat="1" ht="17" customHeight="1" x14ac:dyDescent="0.35">
      <c r="BU445"/>
      <c r="BV445"/>
      <c r="BW445"/>
      <c r="BX445"/>
      <c r="BY445"/>
      <c r="BZ445"/>
    </row>
    <row r="446" spans="73:78" s="112" customFormat="1" ht="17" customHeight="1" x14ac:dyDescent="0.35">
      <c r="BU446"/>
      <c r="BV446"/>
      <c r="BW446"/>
      <c r="BX446"/>
      <c r="BY446"/>
      <c r="BZ446"/>
    </row>
    <row r="447" spans="73:78" s="112" customFormat="1" ht="17" customHeight="1" x14ac:dyDescent="0.35">
      <c r="BU447"/>
      <c r="BV447"/>
      <c r="BW447"/>
      <c r="BX447"/>
      <c r="BY447"/>
      <c r="BZ447"/>
    </row>
    <row r="448" spans="73:78" s="112" customFormat="1" ht="17" customHeight="1" x14ac:dyDescent="0.35">
      <c r="BU448"/>
      <c r="BV448"/>
      <c r="BW448"/>
      <c r="BX448"/>
      <c r="BY448"/>
      <c r="BZ448"/>
    </row>
    <row r="449" spans="73:78" s="112" customFormat="1" ht="17" customHeight="1" x14ac:dyDescent="0.35">
      <c r="BU449"/>
      <c r="BV449"/>
      <c r="BW449"/>
      <c r="BX449"/>
      <c r="BY449"/>
      <c r="BZ449"/>
    </row>
    <row r="450" spans="73:78" s="112" customFormat="1" ht="17" customHeight="1" x14ac:dyDescent="0.35">
      <c r="BU450"/>
      <c r="BV450"/>
      <c r="BW450"/>
      <c r="BX450"/>
      <c r="BY450"/>
      <c r="BZ450"/>
    </row>
    <row r="451" spans="73:78" s="112" customFormat="1" ht="17" customHeight="1" x14ac:dyDescent="0.35">
      <c r="BU451"/>
      <c r="BV451"/>
      <c r="BW451"/>
      <c r="BX451"/>
      <c r="BY451"/>
      <c r="BZ451"/>
    </row>
    <row r="452" spans="73:78" s="112" customFormat="1" ht="17" customHeight="1" x14ac:dyDescent="0.35">
      <c r="BU452"/>
      <c r="BV452"/>
      <c r="BW452"/>
      <c r="BX452"/>
      <c r="BY452"/>
      <c r="BZ452"/>
    </row>
    <row r="453" spans="73:78" s="112" customFormat="1" ht="17" customHeight="1" x14ac:dyDescent="0.35">
      <c r="BU453"/>
      <c r="BV453"/>
      <c r="BW453"/>
      <c r="BX453"/>
      <c r="BY453"/>
      <c r="BZ453"/>
    </row>
    <row r="454" spans="73:78" s="112" customFormat="1" ht="17" customHeight="1" x14ac:dyDescent="0.35">
      <c r="BU454"/>
      <c r="BV454"/>
      <c r="BW454"/>
      <c r="BX454"/>
      <c r="BY454"/>
      <c r="BZ454"/>
    </row>
    <row r="455" spans="73:78" s="112" customFormat="1" ht="17" customHeight="1" x14ac:dyDescent="0.35">
      <c r="BU455"/>
      <c r="BV455"/>
      <c r="BW455"/>
      <c r="BX455"/>
      <c r="BY455"/>
      <c r="BZ455"/>
    </row>
    <row r="456" spans="73:78" s="112" customFormat="1" ht="17" customHeight="1" x14ac:dyDescent="0.35">
      <c r="BU456"/>
      <c r="BV456"/>
      <c r="BW456"/>
      <c r="BX456"/>
      <c r="BY456"/>
      <c r="BZ456"/>
    </row>
    <row r="457" spans="73:78" s="112" customFormat="1" ht="17" customHeight="1" x14ac:dyDescent="0.35">
      <c r="BU457"/>
      <c r="BV457"/>
      <c r="BW457"/>
      <c r="BX457"/>
      <c r="BY457"/>
      <c r="BZ457"/>
    </row>
    <row r="458" spans="73:78" s="112" customFormat="1" ht="17" customHeight="1" x14ac:dyDescent="0.35">
      <c r="BU458"/>
      <c r="BV458"/>
      <c r="BW458"/>
      <c r="BX458"/>
      <c r="BY458"/>
      <c r="BZ458"/>
    </row>
    <row r="459" spans="73:78" s="112" customFormat="1" ht="17" customHeight="1" x14ac:dyDescent="0.35">
      <c r="BU459"/>
      <c r="BV459"/>
      <c r="BW459"/>
      <c r="BX459"/>
      <c r="BY459"/>
      <c r="BZ459"/>
    </row>
    <row r="460" spans="73:78" s="112" customFormat="1" ht="17" customHeight="1" x14ac:dyDescent="0.35">
      <c r="BU460"/>
      <c r="BV460"/>
      <c r="BW460"/>
      <c r="BX460"/>
      <c r="BY460"/>
      <c r="BZ460"/>
    </row>
    <row r="461" spans="73:78" s="112" customFormat="1" ht="17" customHeight="1" x14ac:dyDescent="0.35">
      <c r="BU461"/>
      <c r="BV461"/>
      <c r="BW461"/>
      <c r="BX461"/>
      <c r="BY461"/>
      <c r="BZ461"/>
    </row>
    <row r="462" spans="73:78" s="112" customFormat="1" ht="17" customHeight="1" x14ac:dyDescent="0.35">
      <c r="BU462"/>
      <c r="BV462"/>
      <c r="BW462"/>
      <c r="BX462"/>
      <c r="BY462"/>
      <c r="BZ462"/>
    </row>
    <row r="463" spans="73:78" s="112" customFormat="1" ht="17" customHeight="1" x14ac:dyDescent="0.35">
      <c r="BU463"/>
      <c r="BV463"/>
      <c r="BW463"/>
      <c r="BX463"/>
      <c r="BY463"/>
      <c r="BZ463"/>
    </row>
    <row r="464" spans="73:78" s="112" customFormat="1" ht="17" customHeight="1" x14ac:dyDescent="0.35">
      <c r="BU464"/>
      <c r="BV464"/>
      <c r="BW464"/>
      <c r="BX464"/>
      <c r="BY464"/>
      <c r="BZ464"/>
    </row>
    <row r="465" spans="1:78" ht="17" customHeight="1" x14ac:dyDescent="0.35">
      <c r="D465" s="112"/>
      <c r="F465" s="112"/>
      <c r="G465" s="112"/>
      <c r="H465" s="112"/>
      <c r="I465" s="112"/>
      <c r="J465" s="112"/>
      <c r="K465" s="112"/>
      <c r="L465" s="112"/>
      <c r="M465" s="112"/>
      <c r="N465" s="112"/>
      <c r="O465" s="112"/>
      <c r="P465" s="112"/>
      <c r="Q465" s="112"/>
      <c r="R465" s="112"/>
      <c r="S465" s="112"/>
      <c r="T465" s="112"/>
      <c r="U465" s="112"/>
      <c r="V465" s="112"/>
      <c r="W465" s="112"/>
      <c r="X465" s="112"/>
      <c r="AW465" s="112"/>
      <c r="BC465" s="112"/>
      <c r="BE465" s="112"/>
      <c r="BG465" s="112"/>
      <c r="BI465" s="112"/>
      <c r="BK465" s="112"/>
      <c r="BM465" s="112"/>
      <c r="BO465" s="112"/>
      <c r="BU465"/>
      <c r="BV465"/>
      <c r="BW465"/>
      <c r="BX465"/>
      <c r="BY465"/>
      <c r="BZ465"/>
    </row>
    <row r="466" spans="1:78" ht="17" customHeight="1" x14ac:dyDescent="0.35">
      <c r="D466" s="112"/>
      <c r="F466" s="112"/>
      <c r="G466" s="112"/>
      <c r="H466" s="112"/>
      <c r="I466" s="112"/>
      <c r="J466" s="112"/>
      <c r="K466" s="112"/>
      <c r="L466" s="112"/>
      <c r="M466" s="112"/>
      <c r="N466" s="112"/>
      <c r="O466" s="112"/>
      <c r="P466" s="112"/>
      <c r="Q466" s="112"/>
      <c r="R466" s="112"/>
      <c r="S466" s="112"/>
      <c r="T466" s="112"/>
      <c r="U466" s="112"/>
      <c r="V466" s="112"/>
      <c r="W466" s="112"/>
      <c r="X466" s="112"/>
      <c r="AW466" s="112"/>
      <c r="BC466" s="112"/>
      <c r="BE466" s="112"/>
      <c r="BG466" s="112"/>
      <c r="BI466" s="112"/>
      <c r="BK466" s="112"/>
      <c r="BM466" s="112"/>
      <c r="BO466" s="112"/>
      <c r="BU466"/>
      <c r="BV466"/>
      <c r="BW466"/>
      <c r="BX466"/>
      <c r="BY466"/>
      <c r="BZ466"/>
    </row>
    <row r="467" spans="1:78" ht="17" customHeight="1" x14ac:dyDescent="0.35">
      <c r="D467" s="112"/>
      <c r="F467" s="112"/>
      <c r="G467" s="112"/>
      <c r="H467" s="112"/>
      <c r="I467" s="112"/>
      <c r="J467" s="112"/>
      <c r="K467" s="112"/>
      <c r="L467" s="112"/>
      <c r="M467" s="112"/>
      <c r="N467" s="112"/>
      <c r="O467" s="112"/>
      <c r="P467" s="112"/>
      <c r="Q467" s="112"/>
      <c r="R467" s="112"/>
      <c r="S467" s="112"/>
      <c r="T467" s="112"/>
      <c r="U467" s="112"/>
      <c r="V467" s="112"/>
      <c r="W467" s="112"/>
      <c r="X467" s="112"/>
      <c r="AW467" s="112"/>
      <c r="BC467" s="112"/>
      <c r="BE467" s="112"/>
      <c r="BG467" s="112"/>
      <c r="BI467" s="112"/>
      <c r="BK467" s="112"/>
      <c r="BM467" s="112"/>
      <c r="BO467" s="112"/>
      <c r="BU467"/>
      <c r="BV467"/>
      <c r="BW467"/>
      <c r="BX467"/>
      <c r="BY467"/>
      <c r="BZ467"/>
    </row>
    <row r="468" spans="1:78" ht="17" customHeight="1" x14ac:dyDescent="0.35">
      <c r="D468" s="112"/>
      <c r="F468" s="112"/>
      <c r="G468" s="112"/>
      <c r="H468" s="112"/>
      <c r="I468" s="112"/>
      <c r="J468" s="112"/>
      <c r="K468" s="112"/>
      <c r="L468" s="112"/>
      <c r="M468" s="112"/>
      <c r="N468" s="112"/>
      <c r="O468" s="112"/>
      <c r="P468" s="112"/>
      <c r="Q468" s="112"/>
      <c r="R468" s="112"/>
      <c r="S468" s="112"/>
      <c r="T468" s="112"/>
      <c r="U468" s="112"/>
      <c r="V468" s="112"/>
      <c r="W468" s="112"/>
      <c r="X468" s="112"/>
      <c r="AW468" s="112"/>
      <c r="BC468" s="112"/>
      <c r="BE468" s="112"/>
      <c r="BG468" s="112"/>
      <c r="BI468" s="112"/>
      <c r="BK468" s="112"/>
      <c r="BM468" s="112"/>
      <c r="BO468" s="112"/>
      <c r="BU468"/>
      <c r="BV468"/>
      <c r="BW468"/>
      <c r="BX468"/>
      <c r="BY468"/>
      <c r="BZ468"/>
    </row>
    <row r="469" spans="1:78" s="191" customFormat="1" ht="17" customHeight="1" x14ac:dyDescent="0.35">
      <c r="A469" s="112"/>
      <c r="B469" s="112"/>
      <c r="C469" s="112"/>
      <c r="D469" s="112"/>
      <c r="E469" s="112"/>
      <c r="F469" s="112"/>
      <c r="G469" s="112"/>
      <c r="H469" s="112"/>
      <c r="I469" s="112"/>
      <c r="J469" s="112"/>
      <c r="K469" s="112"/>
      <c r="L469" s="112"/>
      <c r="M469" s="112"/>
      <c r="N469" s="112"/>
      <c r="O469" s="112"/>
      <c r="P469" s="112"/>
      <c r="Q469" s="112"/>
      <c r="R469" s="112"/>
      <c r="S469" s="112"/>
      <c r="T469" s="112"/>
      <c r="U469" s="112"/>
      <c r="V469" s="112"/>
      <c r="W469" s="112"/>
      <c r="X469" s="112"/>
      <c r="Y469" s="112"/>
      <c r="Z469" s="112"/>
      <c r="AA469" s="112"/>
      <c r="AB469" s="112"/>
      <c r="AC469" s="112"/>
      <c r="AD469" s="112"/>
      <c r="AE469" s="112"/>
      <c r="AF469" s="112"/>
      <c r="AG469" s="112"/>
      <c r="AH469" s="112"/>
      <c r="AI469" s="112"/>
      <c r="AJ469" s="112"/>
      <c r="AK469" s="112"/>
      <c r="AL469" s="112"/>
      <c r="AM469" s="112"/>
      <c r="AN469" s="112"/>
      <c r="AO469" s="112"/>
      <c r="AP469" s="112"/>
      <c r="AQ469" s="112"/>
      <c r="AR469" s="112"/>
      <c r="AS469" s="112"/>
      <c r="AT469" s="112"/>
      <c r="AU469" s="112"/>
      <c r="AV469" s="112"/>
      <c r="AW469" s="112"/>
      <c r="AX469" s="112"/>
      <c r="AY469" s="112"/>
      <c r="AZ469" s="112"/>
      <c r="BA469" s="112"/>
      <c r="BB469" s="112"/>
      <c r="BC469" s="112"/>
      <c r="BD469" s="112"/>
      <c r="BE469" s="112"/>
      <c r="BF469" s="112"/>
      <c r="BG469" s="112"/>
      <c r="BH469" s="112"/>
      <c r="BI469" s="112"/>
      <c r="BJ469" s="112"/>
      <c r="BK469" s="112"/>
      <c r="BL469" s="112"/>
      <c r="BM469" s="112"/>
      <c r="BN469" s="112"/>
      <c r="BO469" s="112"/>
      <c r="BP469" s="112"/>
      <c r="BQ469" s="112"/>
      <c r="BR469" s="112"/>
      <c r="BS469" s="112"/>
      <c r="BT469" s="112"/>
      <c r="BU469"/>
      <c r="BV469"/>
      <c r="BW469"/>
      <c r="BX469"/>
      <c r="BY469"/>
      <c r="BZ469"/>
    </row>
    <row r="470" spans="1:78" s="191" customFormat="1" ht="17" customHeight="1" x14ac:dyDescent="0.35">
      <c r="A470" s="112"/>
      <c r="B470" s="112"/>
      <c r="C470" s="112"/>
      <c r="D470" s="112"/>
      <c r="E470" s="112"/>
      <c r="F470" s="112"/>
      <c r="G470" s="112"/>
      <c r="H470" s="112"/>
      <c r="I470" s="112"/>
      <c r="J470" s="112"/>
      <c r="K470" s="112"/>
      <c r="L470" s="112"/>
      <c r="M470" s="112"/>
      <c r="N470" s="112"/>
      <c r="O470" s="112"/>
      <c r="P470" s="112"/>
      <c r="Q470" s="112"/>
      <c r="R470" s="112"/>
      <c r="S470" s="112"/>
      <c r="T470" s="112"/>
      <c r="U470" s="112"/>
      <c r="V470" s="112"/>
      <c r="W470" s="112"/>
      <c r="X470" s="112"/>
      <c r="Y470" s="112"/>
      <c r="Z470" s="112"/>
      <c r="AA470" s="112"/>
      <c r="AB470" s="112"/>
      <c r="AC470" s="112"/>
      <c r="AD470" s="112"/>
      <c r="AE470" s="112"/>
      <c r="AF470" s="112"/>
      <c r="AG470" s="112"/>
      <c r="AH470" s="112"/>
      <c r="AI470" s="112"/>
      <c r="AJ470" s="112"/>
      <c r="AK470" s="112"/>
      <c r="AL470" s="112"/>
      <c r="AM470" s="112"/>
      <c r="AN470" s="112"/>
      <c r="AO470" s="112"/>
      <c r="AP470" s="112"/>
      <c r="AQ470" s="112"/>
      <c r="AR470" s="112"/>
      <c r="AS470" s="112"/>
      <c r="AT470" s="112"/>
      <c r="AU470" s="112"/>
      <c r="AV470" s="112"/>
      <c r="AW470" s="112"/>
      <c r="AX470" s="112"/>
      <c r="AY470" s="112"/>
      <c r="AZ470" s="112"/>
      <c r="BA470" s="112"/>
      <c r="BB470" s="112"/>
      <c r="BC470" s="112"/>
      <c r="BD470" s="112"/>
      <c r="BE470" s="112"/>
      <c r="BF470" s="112"/>
      <c r="BG470" s="112"/>
      <c r="BH470" s="112"/>
      <c r="BI470" s="112"/>
      <c r="BJ470" s="112"/>
      <c r="BK470" s="112"/>
      <c r="BL470" s="112"/>
      <c r="BM470" s="112"/>
      <c r="BN470" s="112"/>
      <c r="BO470" s="112"/>
      <c r="BP470" s="112"/>
      <c r="BQ470" s="112"/>
      <c r="BR470" s="112"/>
      <c r="BS470" s="112"/>
      <c r="BT470" s="112"/>
      <c r="BU470"/>
      <c r="BV470"/>
      <c r="BW470"/>
      <c r="BX470"/>
      <c r="BY470"/>
      <c r="BZ470"/>
    </row>
    <row r="471" spans="1:78" ht="17" customHeight="1" x14ac:dyDescent="0.35">
      <c r="D471" s="112"/>
      <c r="F471" s="112"/>
      <c r="G471" s="112"/>
      <c r="H471" s="112"/>
      <c r="I471" s="112"/>
      <c r="J471" s="112"/>
      <c r="K471" s="112"/>
      <c r="L471" s="112"/>
      <c r="M471" s="112"/>
      <c r="N471" s="112"/>
      <c r="O471" s="112"/>
      <c r="P471" s="112"/>
      <c r="Q471" s="112"/>
      <c r="R471" s="112"/>
      <c r="S471" s="112"/>
      <c r="T471" s="112"/>
      <c r="U471" s="112"/>
      <c r="V471" s="112"/>
      <c r="W471" s="112"/>
      <c r="X471" s="112"/>
      <c r="AW471" s="112"/>
      <c r="BC471" s="112"/>
      <c r="BE471" s="112"/>
      <c r="BG471" s="112"/>
      <c r="BI471" s="112"/>
      <c r="BK471" s="112"/>
      <c r="BM471" s="112"/>
      <c r="BO471" s="112"/>
      <c r="BU471"/>
      <c r="BV471"/>
      <c r="BW471"/>
      <c r="BX471"/>
      <c r="BY471"/>
      <c r="BZ471"/>
    </row>
    <row r="472" spans="1:78" ht="17" customHeight="1" x14ac:dyDescent="0.35">
      <c r="D472" s="112"/>
      <c r="F472" s="112"/>
      <c r="G472" s="112"/>
      <c r="H472" s="112"/>
      <c r="I472" s="112"/>
      <c r="J472" s="112"/>
      <c r="K472" s="112"/>
      <c r="L472" s="112"/>
      <c r="M472" s="112"/>
      <c r="N472" s="112"/>
      <c r="O472" s="112"/>
      <c r="P472" s="112"/>
      <c r="Q472" s="112"/>
      <c r="R472" s="112"/>
      <c r="S472" s="112"/>
      <c r="T472" s="112"/>
      <c r="U472" s="112"/>
      <c r="V472" s="112"/>
      <c r="W472" s="112"/>
      <c r="X472" s="112"/>
      <c r="AW472" s="112"/>
      <c r="BC472" s="112"/>
      <c r="BE472" s="112"/>
      <c r="BG472" s="112"/>
      <c r="BI472" s="112"/>
      <c r="BK472" s="112"/>
      <c r="BM472" s="112"/>
      <c r="BO472" s="112"/>
      <c r="BU472"/>
      <c r="BV472"/>
      <c r="BW472"/>
      <c r="BX472"/>
      <c r="BY472"/>
      <c r="BZ472"/>
    </row>
    <row r="473" spans="1:78" ht="17" customHeight="1" x14ac:dyDescent="0.35">
      <c r="D473" s="112"/>
      <c r="F473" s="112"/>
      <c r="G473" s="112"/>
      <c r="H473" s="112"/>
      <c r="I473" s="112"/>
      <c r="J473" s="112"/>
      <c r="K473" s="112"/>
      <c r="L473" s="112"/>
      <c r="M473" s="112"/>
      <c r="N473" s="112"/>
      <c r="O473" s="112"/>
      <c r="P473" s="112"/>
      <c r="Q473" s="112"/>
      <c r="R473" s="112"/>
      <c r="S473" s="112"/>
      <c r="T473" s="112"/>
      <c r="U473" s="112"/>
      <c r="V473" s="112"/>
      <c r="W473" s="112"/>
      <c r="X473" s="112"/>
      <c r="AW473" s="112"/>
      <c r="BC473" s="112"/>
      <c r="BE473" s="112"/>
      <c r="BG473" s="112"/>
      <c r="BI473" s="112"/>
      <c r="BK473" s="112"/>
      <c r="BM473" s="112"/>
      <c r="BO473" s="112"/>
      <c r="BU473"/>
      <c r="BV473"/>
      <c r="BW473"/>
      <c r="BX473"/>
      <c r="BY473"/>
      <c r="BZ473"/>
    </row>
    <row r="474" spans="1:78" ht="17" customHeight="1" x14ac:dyDescent="0.35">
      <c r="D474" s="112"/>
      <c r="F474" s="112"/>
      <c r="G474" s="112"/>
      <c r="H474" s="112"/>
      <c r="I474" s="112"/>
      <c r="J474" s="112"/>
      <c r="K474" s="112"/>
      <c r="L474" s="112"/>
      <c r="M474" s="112"/>
      <c r="N474" s="112"/>
      <c r="O474" s="112"/>
      <c r="P474" s="112"/>
      <c r="Q474" s="112"/>
      <c r="R474" s="112"/>
      <c r="S474" s="112"/>
      <c r="T474" s="112"/>
      <c r="U474" s="112"/>
      <c r="V474" s="112"/>
      <c r="W474" s="112"/>
      <c r="X474" s="112"/>
      <c r="AW474" s="112"/>
      <c r="BC474" s="112"/>
      <c r="BE474" s="112"/>
      <c r="BG474" s="112"/>
      <c r="BI474" s="112"/>
      <c r="BK474" s="112"/>
      <c r="BM474" s="112"/>
      <c r="BO474" s="112"/>
      <c r="BU474"/>
      <c r="BV474"/>
      <c r="BW474"/>
      <c r="BX474"/>
      <c r="BY474"/>
      <c r="BZ474"/>
    </row>
    <row r="475" spans="1:78" ht="17" customHeight="1" x14ac:dyDescent="0.35">
      <c r="D475" s="112"/>
      <c r="F475" s="112"/>
      <c r="G475" s="112"/>
      <c r="H475" s="112"/>
      <c r="I475" s="112"/>
      <c r="J475" s="112"/>
      <c r="K475" s="112"/>
      <c r="L475" s="112"/>
      <c r="M475" s="112"/>
      <c r="N475" s="112"/>
      <c r="O475" s="112"/>
      <c r="P475" s="112"/>
      <c r="Q475" s="112"/>
      <c r="R475" s="112"/>
      <c r="S475" s="112"/>
      <c r="T475" s="112"/>
      <c r="U475" s="112"/>
      <c r="V475" s="112"/>
      <c r="W475" s="112"/>
      <c r="X475" s="112"/>
      <c r="AW475" s="112"/>
      <c r="BC475" s="112"/>
      <c r="BE475" s="112"/>
      <c r="BG475" s="112"/>
      <c r="BI475" s="112"/>
      <c r="BK475" s="112"/>
      <c r="BM475" s="112"/>
      <c r="BO475" s="112"/>
      <c r="BU475"/>
      <c r="BV475"/>
      <c r="BW475"/>
      <c r="BX475"/>
      <c r="BY475"/>
      <c r="BZ475"/>
    </row>
    <row r="476" spans="1:78" ht="17" customHeight="1" x14ac:dyDescent="0.35">
      <c r="D476" s="112"/>
      <c r="F476" s="112"/>
      <c r="G476" s="112"/>
      <c r="H476" s="112"/>
      <c r="I476" s="112"/>
      <c r="J476" s="112"/>
      <c r="K476" s="112"/>
      <c r="L476" s="112"/>
      <c r="M476" s="112"/>
      <c r="N476" s="112"/>
      <c r="O476" s="112"/>
      <c r="P476" s="112"/>
      <c r="Q476" s="112"/>
      <c r="R476" s="112"/>
      <c r="S476" s="112"/>
      <c r="T476" s="112"/>
      <c r="U476" s="112"/>
      <c r="V476" s="112"/>
      <c r="W476" s="112"/>
      <c r="X476" s="112"/>
      <c r="AW476" s="112"/>
      <c r="BC476" s="112"/>
      <c r="BE476" s="112"/>
      <c r="BG476" s="112"/>
      <c r="BI476" s="112"/>
      <c r="BK476" s="112"/>
      <c r="BM476" s="112"/>
      <c r="BO476" s="112"/>
      <c r="BU476"/>
      <c r="BV476"/>
      <c r="BW476"/>
      <c r="BX476"/>
      <c r="BY476"/>
      <c r="BZ476"/>
    </row>
    <row r="477" spans="1:78" ht="17" customHeight="1" x14ac:dyDescent="0.35">
      <c r="D477" s="112"/>
      <c r="F477" s="112"/>
      <c r="G477" s="112"/>
      <c r="H477" s="112"/>
      <c r="I477" s="112"/>
      <c r="J477" s="112"/>
      <c r="K477" s="112"/>
      <c r="L477" s="112"/>
      <c r="M477" s="112"/>
      <c r="N477" s="112"/>
      <c r="O477" s="112"/>
      <c r="P477" s="112"/>
      <c r="Q477" s="112"/>
      <c r="R477" s="112"/>
      <c r="S477" s="112"/>
      <c r="T477" s="112"/>
      <c r="U477" s="112"/>
      <c r="V477" s="112"/>
      <c r="W477" s="112"/>
      <c r="X477" s="112"/>
      <c r="AW477" s="112"/>
      <c r="BC477" s="112"/>
      <c r="BE477" s="112"/>
      <c r="BG477" s="112"/>
      <c r="BI477" s="112"/>
      <c r="BK477" s="112"/>
      <c r="BM477" s="112"/>
      <c r="BO477" s="112"/>
      <c r="BU477"/>
      <c r="BV477"/>
      <c r="BW477"/>
      <c r="BX477"/>
      <c r="BY477"/>
      <c r="BZ477"/>
    </row>
    <row r="478" spans="1:78" ht="17" customHeight="1" x14ac:dyDescent="0.35">
      <c r="D478" s="112"/>
      <c r="F478" s="112"/>
      <c r="G478" s="112"/>
      <c r="H478" s="112"/>
      <c r="I478" s="112"/>
      <c r="J478" s="112"/>
      <c r="K478" s="112"/>
      <c r="L478" s="112"/>
      <c r="M478" s="112"/>
      <c r="N478" s="112"/>
      <c r="O478" s="112"/>
      <c r="P478" s="112"/>
      <c r="Q478" s="112"/>
      <c r="R478" s="112"/>
      <c r="S478" s="112"/>
      <c r="T478" s="112"/>
      <c r="U478" s="112"/>
      <c r="V478" s="112"/>
      <c r="W478" s="112"/>
      <c r="X478" s="112"/>
      <c r="AW478" s="112"/>
      <c r="BC478" s="112"/>
      <c r="BE478" s="112"/>
      <c r="BG478" s="112"/>
      <c r="BI478" s="112"/>
      <c r="BK478" s="112"/>
      <c r="BM478" s="112"/>
      <c r="BO478" s="112"/>
      <c r="BU478"/>
      <c r="BV478"/>
      <c r="BW478"/>
      <c r="BX478"/>
      <c r="BY478"/>
      <c r="BZ478"/>
    </row>
    <row r="479" spans="1:78" ht="17" customHeight="1" x14ac:dyDescent="0.35">
      <c r="D479" s="112"/>
      <c r="F479" s="112"/>
      <c r="G479" s="112"/>
      <c r="H479" s="112"/>
      <c r="I479" s="112"/>
      <c r="J479" s="112"/>
      <c r="K479" s="112"/>
      <c r="L479" s="112"/>
      <c r="M479" s="112"/>
      <c r="N479" s="112"/>
      <c r="O479" s="112"/>
      <c r="P479" s="112"/>
      <c r="Q479" s="112"/>
      <c r="R479" s="112"/>
      <c r="S479" s="112"/>
      <c r="T479" s="112"/>
      <c r="U479" s="112"/>
      <c r="V479" s="112"/>
      <c r="W479" s="112"/>
      <c r="X479" s="112"/>
      <c r="AW479" s="112"/>
      <c r="BC479" s="112"/>
      <c r="BE479" s="112"/>
      <c r="BG479" s="112"/>
      <c r="BI479" s="112"/>
      <c r="BK479" s="112"/>
      <c r="BM479" s="112"/>
      <c r="BO479" s="112"/>
      <c r="BU479"/>
      <c r="BV479"/>
      <c r="BW479"/>
      <c r="BX479"/>
      <c r="BY479"/>
      <c r="BZ479"/>
    </row>
    <row r="480" spans="1:78" s="191" customFormat="1" ht="17" customHeight="1" x14ac:dyDescent="0.35">
      <c r="A480" s="112"/>
      <c r="B480" s="112"/>
      <c r="C480" s="112"/>
      <c r="D480" s="112"/>
      <c r="E480" s="112"/>
      <c r="F480" s="112"/>
      <c r="G480" s="112"/>
      <c r="H480" s="112"/>
      <c r="I480" s="112"/>
      <c r="J480" s="112"/>
      <c r="K480" s="112"/>
      <c r="L480" s="112"/>
      <c r="M480" s="112"/>
      <c r="N480" s="112"/>
      <c r="O480" s="112"/>
      <c r="P480" s="112"/>
      <c r="Q480" s="112"/>
      <c r="R480" s="112"/>
      <c r="S480" s="112"/>
      <c r="T480" s="112"/>
      <c r="U480" s="112"/>
      <c r="V480" s="112"/>
      <c r="W480" s="112"/>
      <c r="X480" s="112"/>
      <c r="Y480" s="112"/>
      <c r="Z480" s="112"/>
      <c r="AA480" s="112"/>
      <c r="AB480" s="112"/>
      <c r="AC480" s="112"/>
      <c r="AD480" s="112"/>
      <c r="AE480" s="112"/>
      <c r="AF480" s="112"/>
      <c r="AG480" s="112"/>
      <c r="AH480" s="112"/>
      <c r="AI480" s="112"/>
      <c r="AJ480" s="112"/>
      <c r="AK480" s="112"/>
      <c r="AL480" s="112"/>
      <c r="AM480" s="112"/>
      <c r="AN480" s="112"/>
      <c r="AO480" s="112"/>
      <c r="AP480" s="112"/>
      <c r="AQ480" s="112"/>
      <c r="AR480" s="112"/>
      <c r="AS480" s="112"/>
      <c r="AT480" s="112"/>
      <c r="AU480" s="112"/>
      <c r="AV480" s="112"/>
      <c r="AW480" s="112"/>
      <c r="AX480" s="112"/>
      <c r="AY480" s="112"/>
      <c r="AZ480" s="112"/>
      <c r="BA480" s="112"/>
      <c r="BB480" s="112"/>
      <c r="BC480" s="112"/>
      <c r="BD480" s="112"/>
      <c r="BE480" s="112"/>
      <c r="BF480" s="112"/>
      <c r="BG480" s="112"/>
      <c r="BH480" s="112"/>
      <c r="BI480" s="112"/>
      <c r="BJ480" s="112"/>
      <c r="BK480" s="112"/>
      <c r="BL480" s="112"/>
      <c r="BM480" s="112"/>
      <c r="BN480" s="112"/>
      <c r="BO480" s="112"/>
      <c r="BP480" s="112"/>
      <c r="BQ480" s="112"/>
      <c r="BR480" s="112"/>
      <c r="BS480" s="112"/>
      <c r="BT480" s="112"/>
      <c r="BU480"/>
      <c r="BV480"/>
      <c r="BW480"/>
      <c r="BX480"/>
      <c r="BY480"/>
      <c r="BZ480"/>
    </row>
    <row r="481" spans="1:78" s="191" customFormat="1" ht="17" customHeight="1" x14ac:dyDescent="0.35">
      <c r="A481" s="112"/>
      <c r="B481" s="112"/>
      <c r="C481" s="112"/>
      <c r="D481" s="112"/>
      <c r="E481" s="112"/>
      <c r="F481" s="112"/>
      <c r="G481" s="112"/>
      <c r="H481" s="112"/>
      <c r="I481" s="112"/>
      <c r="J481" s="112"/>
      <c r="K481" s="112"/>
      <c r="L481" s="112"/>
      <c r="M481" s="112"/>
      <c r="N481" s="112"/>
      <c r="O481" s="112"/>
      <c r="P481" s="112"/>
      <c r="Q481" s="112"/>
      <c r="R481" s="112"/>
      <c r="S481" s="112"/>
      <c r="T481" s="112"/>
      <c r="U481" s="112"/>
      <c r="V481" s="112"/>
      <c r="W481" s="112"/>
      <c r="X481" s="112"/>
      <c r="Y481" s="112"/>
      <c r="Z481" s="112"/>
      <c r="AA481" s="112"/>
      <c r="AB481" s="112"/>
      <c r="AC481" s="112"/>
      <c r="AD481" s="112"/>
      <c r="AE481" s="112"/>
      <c r="AF481" s="112"/>
      <c r="AG481" s="112"/>
      <c r="AH481" s="112"/>
      <c r="AI481" s="112"/>
      <c r="AJ481" s="112"/>
      <c r="AK481" s="112"/>
      <c r="AL481" s="112"/>
      <c r="AM481" s="112"/>
      <c r="AN481" s="112"/>
      <c r="AO481" s="112"/>
      <c r="AP481" s="112"/>
      <c r="AQ481" s="112"/>
      <c r="AR481" s="112"/>
      <c r="AS481" s="112"/>
      <c r="AT481" s="112"/>
      <c r="AU481" s="112"/>
      <c r="AV481" s="112"/>
      <c r="AW481" s="112"/>
      <c r="AX481" s="112"/>
      <c r="AY481" s="112"/>
      <c r="AZ481" s="112"/>
      <c r="BA481" s="112"/>
      <c r="BB481" s="112"/>
      <c r="BC481" s="112"/>
      <c r="BD481" s="112"/>
      <c r="BE481" s="112"/>
      <c r="BF481" s="112"/>
      <c r="BG481" s="112"/>
      <c r="BH481" s="112"/>
      <c r="BI481" s="112"/>
      <c r="BJ481" s="112"/>
      <c r="BK481" s="112"/>
      <c r="BL481" s="112"/>
      <c r="BM481" s="112"/>
      <c r="BN481" s="112"/>
      <c r="BO481" s="112"/>
      <c r="BP481" s="112"/>
      <c r="BQ481" s="112"/>
      <c r="BR481" s="112"/>
      <c r="BS481" s="112"/>
      <c r="BT481" s="112"/>
      <c r="BU481"/>
      <c r="BV481"/>
      <c r="BW481"/>
      <c r="BX481"/>
      <c r="BY481"/>
      <c r="BZ481"/>
    </row>
    <row r="482" spans="1:78" ht="17" customHeight="1" x14ac:dyDescent="0.35">
      <c r="D482" s="112"/>
      <c r="F482" s="112"/>
      <c r="G482" s="112"/>
      <c r="H482" s="112"/>
      <c r="I482" s="112"/>
      <c r="J482" s="112"/>
      <c r="K482" s="112"/>
      <c r="L482" s="112"/>
      <c r="M482" s="112"/>
      <c r="N482" s="112"/>
      <c r="O482" s="112"/>
      <c r="P482" s="112"/>
      <c r="Q482" s="112"/>
      <c r="R482" s="112"/>
      <c r="S482" s="112"/>
      <c r="T482" s="112"/>
      <c r="U482" s="112"/>
      <c r="V482" s="112"/>
      <c r="W482" s="112"/>
      <c r="X482" s="112"/>
      <c r="AW482" s="112"/>
      <c r="BC482" s="112"/>
      <c r="BE482" s="112"/>
      <c r="BG482" s="112"/>
      <c r="BI482" s="112"/>
      <c r="BK482" s="112"/>
      <c r="BM482" s="112"/>
      <c r="BO482" s="112"/>
      <c r="BU482"/>
      <c r="BV482"/>
      <c r="BW482"/>
      <c r="BX482"/>
      <c r="BY482"/>
      <c r="BZ482"/>
    </row>
    <row r="483" spans="1:78" ht="17" customHeight="1" x14ac:dyDescent="0.35">
      <c r="D483" s="112"/>
      <c r="F483" s="112"/>
      <c r="G483" s="112"/>
      <c r="H483" s="112"/>
      <c r="I483" s="112"/>
      <c r="J483" s="112"/>
      <c r="K483" s="112"/>
      <c r="L483" s="112"/>
      <c r="M483" s="112"/>
      <c r="N483" s="112"/>
      <c r="O483" s="112"/>
      <c r="P483" s="112"/>
      <c r="Q483" s="112"/>
      <c r="R483" s="112"/>
      <c r="S483" s="112"/>
      <c r="T483" s="112"/>
      <c r="U483" s="112"/>
      <c r="V483" s="112"/>
      <c r="W483" s="112"/>
      <c r="X483" s="112"/>
      <c r="AW483" s="112"/>
      <c r="BC483" s="112"/>
      <c r="BE483" s="112"/>
      <c r="BG483" s="112"/>
      <c r="BI483" s="112"/>
      <c r="BK483" s="112"/>
      <c r="BM483" s="112"/>
      <c r="BO483" s="112"/>
      <c r="BU483"/>
      <c r="BV483"/>
      <c r="BW483"/>
      <c r="BX483"/>
      <c r="BY483"/>
      <c r="BZ483"/>
    </row>
    <row r="484" spans="1:78" ht="17" customHeight="1" x14ac:dyDescent="0.35">
      <c r="D484" s="112"/>
      <c r="F484" s="112"/>
      <c r="G484" s="112"/>
      <c r="H484" s="112"/>
      <c r="I484" s="112"/>
      <c r="J484" s="112"/>
      <c r="K484" s="112"/>
      <c r="L484" s="112"/>
      <c r="M484" s="112"/>
      <c r="N484" s="112"/>
      <c r="O484" s="112"/>
      <c r="P484" s="112"/>
      <c r="Q484" s="112"/>
      <c r="R484" s="112"/>
      <c r="S484" s="112"/>
      <c r="T484" s="112"/>
      <c r="U484" s="112"/>
      <c r="V484" s="112"/>
      <c r="W484" s="112"/>
      <c r="X484" s="112"/>
      <c r="AW484" s="112"/>
      <c r="BC484" s="112"/>
      <c r="BE484" s="112"/>
      <c r="BG484" s="112"/>
      <c r="BI484" s="112"/>
      <c r="BK484" s="112"/>
      <c r="BM484" s="112"/>
      <c r="BO484" s="112"/>
      <c r="BU484"/>
      <c r="BV484"/>
      <c r="BW484"/>
      <c r="BX484"/>
      <c r="BY484"/>
      <c r="BZ484"/>
    </row>
    <row r="485" spans="1:78" ht="17" customHeight="1" x14ac:dyDescent="0.35">
      <c r="D485" s="112"/>
      <c r="F485" s="112"/>
      <c r="G485" s="112"/>
      <c r="H485" s="112"/>
      <c r="I485" s="112"/>
      <c r="J485" s="112"/>
      <c r="K485" s="112"/>
      <c r="L485" s="112"/>
      <c r="M485" s="112"/>
      <c r="N485" s="112"/>
      <c r="O485" s="112"/>
      <c r="P485" s="112"/>
      <c r="Q485" s="112"/>
      <c r="R485" s="112"/>
      <c r="S485" s="112"/>
      <c r="T485" s="112"/>
      <c r="U485" s="112"/>
      <c r="V485" s="112"/>
      <c r="W485" s="112"/>
      <c r="X485" s="112"/>
      <c r="AW485" s="112"/>
      <c r="BC485" s="112"/>
      <c r="BE485" s="112"/>
      <c r="BG485" s="112"/>
      <c r="BI485" s="112"/>
      <c r="BK485" s="112"/>
      <c r="BM485" s="112"/>
      <c r="BO485" s="112"/>
      <c r="BU485"/>
      <c r="BV485"/>
      <c r="BW485"/>
      <c r="BX485"/>
      <c r="BY485"/>
      <c r="BZ485"/>
    </row>
    <row r="486" spans="1:78" ht="17" customHeight="1" x14ac:dyDescent="0.35">
      <c r="D486" s="112"/>
      <c r="F486" s="112"/>
      <c r="G486" s="112"/>
      <c r="H486" s="112"/>
      <c r="I486" s="112"/>
      <c r="J486" s="112"/>
      <c r="K486" s="112"/>
      <c r="L486" s="112"/>
      <c r="M486" s="112"/>
      <c r="N486" s="112"/>
      <c r="O486" s="112"/>
      <c r="P486" s="112"/>
      <c r="Q486" s="112"/>
      <c r="R486" s="112"/>
      <c r="S486" s="112"/>
      <c r="T486" s="112"/>
      <c r="U486" s="112"/>
      <c r="V486" s="112"/>
      <c r="W486" s="112"/>
      <c r="X486" s="112"/>
      <c r="AW486" s="112"/>
      <c r="BC486" s="112"/>
      <c r="BE486" s="112"/>
      <c r="BG486" s="112"/>
      <c r="BI486" s="112"/>
      <c r="BK486" s="112"/>
      <c r="BM486" s="112"/>
      <c r="BO486" s="112"/>
      <c r="BU486"/>
      <c r="BV486"/>
      <c r="BW486"/>
      <c r="BX486"/>
      <c r="BY486"/>
      <c r="BZ486"/>
    </row>
    <row r="487" spans="1:78" ht="17" customHeight="1" x14ac:dyDescent="0.35">
      <c r="D487" s="112"/>
      <c r="F487" s="112"/>
      <c r="G487" s="112"/>
      <c r="H487" s="112"/>
      <c r="I487" s="112"/>
      <c r="J487" s="112"/>
      <c r="K487" s="112"/>
      <c r="L487" s="112"/>
      <c r="M487" s="112"/>
      <c r="N487" s="112"/>
      <c r="O487" s="112"/>
      <c r="P487" s="112"/>
      <c r="Q487" s="112"/>
      <c r="R487" s="112"/>
      <c r="S487" s="112"/>
      <c r="T487" s="112"/>
      <c r="U487" s="112"/>
      <c r="V487" s="112"/>
      <c r="W487" s="112"/>
      <c r="X487" s="112"/>
      <c r="AW487" s="112"/>
      <c r="BC487" s="112"/>
      <c r="BE487" s="112"/>
      <c r="BG487" s="112"/>
      <c r="BI487" s="112"/>
      <c r="BK487" s="112"/>
      <c r="BM487" s="112"/>
      <c r="BO487" s="112"/>
      <c r="BU487"/>
      <c r="BV487"/>
      <c r="BW487"/>
      <c r="BX487"/>
      <c r="BY487"/>
      <c r="BZ487"/>
    </row>
    <row r="488" spans="1:78" ht="17" customHeight="1" x14ac:dyDescent="0.35">
      <c r="D488" s="112"/>
      <c r="F488" s="112"/>
      <c r="G488" s="112"/>
      <c r="H488" s="112"/>
      <c r="I488" s="112"/>
      <c r="J488" s="112"/>
      <c r="K488" s="112"/>
      <c r="L488" s="112"/>
      <c r="M488" s="112"/>
      <c r="N488" s="112"/>
      <c r="O488" s="112"/>
      <c r="P488" s="112"/>
      <c r="Q488" s="112"/>
      <c r="R488" s="112"/>
      <c r="S488" s="112"/>
      <c r="T488" s="112"/>
      <c r="U488" s="112"/>
      <c r="V488" s="112"/>
      <c r="W488" s="112"/>
      <c r="X488" s="112"/>
      <c r="AW488" s="112"/>
      <c r="BC488" s="112"/>
      <c r="BE488" s="112"/>
      <c r="BG488" s="112"/>
      <c r="BI488" s="112"/>
      <c r="BK488" s="112"/>
      <c r="BM488" s="112"/>
      <c r="BO488" s="112"/>
      <c r="BU488"/>
      <c r="BV488"/>
      <c r="BW488"/>
      <c r="BX488"/>
      <c r="BY488"/>
      <c r="BZ488"/>
    </row>
    <row r="489" spans="1:78" ht="17" customHeight="1" x14ac:dyDescent="0.35">
      <c r="D489" s="112"/>
      <c r="F489" s="112"/>
      <c r="G489" s="112"/>
      <c r="H489" s="112"/>
      <c r="I489" s="112"/>
      <c r="J489" s="112"/>
      <c r="K489" s="112"/>
      <c r="L489" s="112"/>
      <c r="M489" s="112"/>
      <c r="N489" s="112"/>
      <c r="O489" s="112"/>
      <c r="P489" s="112"/>
      <c r="Q489" s="112"/>
      <c r="R489" s="112"/>
      <c r="S489" s="112"/>
      <c r="T489" s="112"/>
      <c r="U489" s="112"/>
      <c r="V489" s="112"/>
      <c r="W489" s="112"/>
      <c r="X489" s="112"/>
      <c r="AW489" s="112"/>
      <c r="BC489" s="112"/>
      <c r="BE489" s="112"/>
      <c r="BG489" s="112"/>
      <c r="BI489" s="112"/>
      <c r="BK489" s="112"/>
      <c r="BM489" s="112"/>
      <c r="BO489" s="112"/>
      <c r="BU489"/>
      <c r="BV489"/>
      <c r="BW489"/>
      <c r="BX489"/>
      <c r="BY489"/>
      <c r="BZ489"/>
    </row>
    <row r="490" spans="1:78" ht="17" customHeight="1" x14ac:dyDescent="0.35">
      <c r="D490" s="112"/>
      <c r="F490" s="112"/>
      <c r="G490" s="112"/>
      <c r="H490" s="112"/>
      <c r="I490" s="112"/>
      <c r="J490" s="112"/>
      <c r="K490" s="112"/>
      <c r="L490" s="112"/>
      <c r="M490" s="112"/>
      <c r="N490" s="112"/>
      <c r="O490" s="112"/>
      <c r="P490" s="112"/>
      <c r="Q490" s="112"/>
      <c r="R490" s="112"/>
      <c r="S490" s="112"/>
      <c r="T490" s="112"/>
      <c r="U490" s="112"/>
      <c r="V490" s="112"/>
      <c r="W490" s="112"/>
      <c r="X490" s="112"/>
      <c r="AW490" s="112"/>
      <c r="BC490" s="112"/>
      <c r="BE490" s="112"/>
      <c r="BG490" s="112"/>
      <c r="BI490" s="112"/>
      <c r="BK490" s="112"/>
      <c r="BM490" s="112"/>
      <c r="BO490" s="112"/>
      <c r="BU490"/>
      <c r="BV490"/>
      <c r="BW490"/>
      <c r="BX490"/>
      <c r="BY490"/>
      <c r="BZ490"/>
    </row>
    <row r="491" spans="1:78" ht="17" customHeight="1" x14ac:dyDescent="0.35">
      <c r="D491" s="112"/>
      <c r="F491" s="112"/>
      <c r="G491" s="112"/>
      <c r="H491" s="112"/>
      <c r="I491" s="112"/>
      <c r="J491" s="112"/>
      <c r="K491" s="112"/>
      <c r="L491" s="112"/>
      <c r="M491" s="112"/>
      <c r="N491" s="112"/>
      <c r="O491" s="112"/>
      <c r="P491" s="112"/>
      <c r="Q491" s="112"/>
      <c r="R491" s="112"/>
      <c r="S491" s="112"/>
      <c r="T491" s="112"/>
      <c r="U491" s="112"/>
      <c r="V491" s="112"/>
      <c r="W491" s="112"/>
      <c r="X491" s="112"/>
      <c r="AW491" s="112"/>
      <c r="BC491" s="112"/>
      <c r="BE491" s="112"/>
      <c r="BG491" s="112"/>
      <c r="BI491" s="112"/>
      <c r="BK491" s="112"/>
      <c r="BM491" s="112"/>
      <c r="BO491" s="112"/>
      <c r="BU491"/>
      <c r="BV491"/>
      <c r="BW491"/>
      <c r="BX491"/>
      <c r="BY491"/>
      <c r="BZ491"/>
    </row>
    <row r="492" spans="1:78" ht="17" customHeight="1" x14ac:dyDescent="0.35">
      <c r="D492" s="112"/>
      <c r="F492" s="112"/>
      <c r="G492" s="112"/>
      <c r="H492" s="112"/>
      <c r="I492" s="112"/>
      <c r="J492" s="112"/>
      <c r="K492" s="112"/>
      <c r="L492" s="112"/>
      <c r="M492" s="112"/>
      <c r="N492" s="112"/>
      <c r="O492" s="112"/>
      <c r="P492" s="112"/>
      <c r="Q492" s="112"/>
      <c r="R492" s="112"/>
      <c r="S492" s="112"/>
      <c r="T492" s="112"/>
      <c r="U492" s="112"/>
      <c r="V492" s="112"/>
      <c r="W492" s="112"/>
      <c r="X492" s="112"/>
      <c r="AW492" s="112"/>
      <c r="BC492" s="112"/>
      <c r="BE492" s="112"/>
      <c r="BG492" s="112"/>
      <c r="BI492" s="112"/>
      <c r="BK492" s="112"/>
      <c r="BM492" s="112"/>
      <c r="BO492" s="112"/>
      <c r="BU492"/>
      <c r="BV492"/>
      <c r="BW492"/>
      <c r="BX492"/>
      <c r="BY492"/>
      <c r="BZ492"/>
    </row>
    <row r="493" spans="1:78" ht="17" customHeight="1" x14ac:dyDescent="0.35">
      <c r="D493" s="112"/>
      <c r="F493" s="112"/>
      <c r="G493" s="112"/>
      <c r="H493" s="112"/>
      <c r="I493" s="112"/>
      <c r="J493" s="112"/>
      <c r="K493" s="112"/>
      <c r="L493" s="112"/>
      <c r="M493" s="112"/>
      <c r="N493" s="112"/>
      <c r="O493" s="112"/>
      <c r="P493" s="112"/>
      <c r="Q493" s="112"/>
      <c r="R493" s="112"/>
      <c r="S493" s="112"/>
      <c r="T493" s="112"/>
      <c r="U493" s="112"/>
      <c r="V493" s="112"/>
      <c r="W493" s="112"/>
      <c r="X493" s="112"/>
      <c r="AW493" s="112"/>
      <c r="BC493" s="112"/>
      <c r="BE493" s="112"/>
      <c r="BG493" s="112"/>
      <c r="BI493" s="112"/>
      <c r="BK493" s="112"/>
      <c r="BM493" s="112"/>
      <c r="BO493" s="112"/>
      <c r="BU493"/>
      <c r="BV493"/>
      <c r="BW493"/>
      <c r="BX493"/>
      <c r="BY493"/>
      <c r="BZ493"/>
    </row>
    <row r="494" spans="1:78" ht="17" customHeight="1" x14ac:dyDescent="0.35">
      <c r="D494" s="112"/>
      <c r="F494" s="112"/>
      <c r="G494" s="112"/>
      <c r="H494" s="112"/>
      <c r="I494" s="112"/>
      <c r="J494" s="112"/>
      <c r="K494" s="112"/>
      <c r="L494" s="112"/>
      <c r="M494" s="112"/>
      <c r="N494" s="112"/>
      <c r="O494" s="112"/>
      <c r="P494" s="112"/>
      <c r="Q494" s="112"/>
      <c r="R494" s="112"/>
      <c r="S494" s="112"/>
      <c r="T494" s="112"/>
      <c r="U494" s="112"/>
      <c r="V494" s="112"/>
      <c r="W494" s="112"/>
      <c r="X494" s="112"/>
      <c r="AW494" s="112"/>
      <c r="BC494" s="112"/>
      <c r="BE494" s="112"/>
      <c r="BG494" s="112"/>
      <c r="BI494" s="112"/>
      <c r="BK494" s="112"/>
      <c r="BM494" s="112"/>
      <c r="BO494" s="112"/>
      <c r="BU494"/>
      <c r="BV494"/>
      <c r="BW494"/>
      <c r="BX494"/>
      <c r="BY494"/>
      <c r="BZ494"/>
    </row>
    <row r="495" spans="1:78" ht="17" customHeight="1" x14ac:dyDescent="0.35">
      <c r="D495" s="112"/>
      <c r="F495" s="112"/>
      <c r="G495" s="112"/>
      <c r="H495" s="112"/>
      <c r="I495" s="112"/>
      <c r="J495" s="112"/>
      <c r="K495" s="112"/>
      <c r="L495" s="112"/>
      <c r="M495" s="112"/>
      <c r="N495" s="112"/>
      <c r="O495" s="112"/>
      <c r="P495" s="112"/>
      <c r="Q495" s="112"/>
      <c r="R495" s="112"/>
      <c r="S495" s="112"/>
      <c r="T495" s="112"/>
      <c r="U495" s="112"/>
      <c r="V495" s="112"/>
      <c r="W495" s="112"/>
      <c r="X495" s="112"/>
      <c r="AW495" s="112"/>
      <c r="BC495" s="112"/>
      <c r="BE495" s="112"/>
      <c r="BG495" s="112"/>
      <c r="BI495" s="112"/>
      <c r="BK495" s="112"/>
      <c r="BM495" s="112"/>
      <c r="BO495" s="112"/>
      <c r="BU495"/>
      <c r="BV495"/>
      <c r="BW495"/>
      <c r="BX495"/>
      <c r="BY495"/>
      <c r="BZ495"/>
    </row>
    <row r="496" spans="1:78" ht="17" customHeight="1" x14ac:dyDescent="0.35">
      <c r="D496" s="112"/>
      <c r="F496" s="112"/>
      <c r="G496" s="112"/>
      <c r="H496" s="112"/>
      <c r="I496" s="112"/>
      <c r="J496" s="112"/>
      <c r="K496" s="112"/>
      <c r="L496" s="112"/>
      <c r="M496" s="112"/>
      <c r="N496" s="112"/>
      <c r="O496" s="112"/>
      <c r="P496" s="112"/>
      <c r="Q496" s="112"/>
      <c r="R496" s="112"/>
      <c r="S496" s="112"/>
      <c r="T496" s="112"/>
      <c r="U496" s="112"/>
      <c r="V496" s="112"/>
      <c r="W496" s="112"/>
      <c r="X496" s="112"/>
      <c r="AW496" s="112"/>
      <c r="BC496" s="112"/>
      <c r="BE496" s="112"/>
      <c r="BG496" s="112"/>
      <c r="BI496" s="112"/>
      <c r="BK496" s="112"/>
      <c r="BM496" s="112"/>
      <c r="BO496" s="112"/>
      <c r="BU496"/>
      <c r="BV496"/>
      <c r="BW496"/>
      <c r="BX496"/>
      <c r="BY496"/>
      <c r="BZ496"/>
    </row>
    <row r="497" spans="73:78" s="112" customFormat="1" ht="17" customHeight="1" x14ac:dyDescent="0.35">
      <c r="BU497"/>
      <c r="BV497"/>
      <c r="BW497"/>
      <c r="BX497"/>
      <c r="BY497"/>
      <c r="BZ497"/>
    </row>
    <row r="498" spans="73:78" s="112" customFormat="1" ht="17" customHeight="1" x14ac:dyDescent="0.35">
      <c r="BU498"/>
      <c r="BV498"/>
      <c r="BW498"/>
      <c r="BX498"/>
      <c r="BY498"/>
      <c r="BZ498"/>
    </row>
    <row r="499" spans="73:78" s="112" customFormat="1" ht="17" customHeight="1" x14ac:dyDescent="0.35">
      <c r="BU499"/>
      <c r="BV499"/>
      <c r="BW499"/>
      <c r="BX499"/>
      <c r="BY499"/>
      <c r="BZ499"/>
    </row>
    <row r="500" spans="73:78" s="112" customFormat="1" ht="17" customHeight="1" x14ac:dyDescent="0.35">
      <c r="BU500"/>
      <c r="BV500"/>
      <c r="BW500"/>
      <c r="BX500"/>
      <c r="BY500"/>
      <c r="BZ500"/>
    </row>
    <row r="501" spans="73:78" s="112" customFormat="1" ht="17" customHeight="1" x14ac:dyDescent="0.35">
      <c r="BU501"/>
      <c r="BV501"/>
      <c r="BW501"/>
      <c r="BX501"/>
      <c r="BY501"/>
      <c r="BZ501"/>
    </row>
    <row r="502" spans="73:78" s="112" customFormat="1" ht="17" customHeight="1" x14ac:dyDescent="0.35">
      <c r="BU502"/>
      <c r="BV502"/>
      <c r="BW502"/>
      <c r="BX502"/>
      <c r="BY502"/>
      <c r="BZ502"/>
    </row>
    <row r="503" spans="73:78" s="112" customFormat="1" ht="17" customHeight="1" x14ac:dyDescent="0.35">
      <c r="BU503"/>
      <c r="BV503"/>
      <c r="BW503"/>
      <c r="BX503"/>
      <c r="BY503"/>
      <c r="BZ503"/>
    </row>
    <row r="504" spans="73:78" s="112" customFormat="1" ht="17" customHeight="1" x14ac:dyDescent="0.35">
      <c r="BU504"/>
      <c r="BV504"/>
      <c r="BW504"/>
      <c r="BX504"/>
      <c r="BY504"/>
      <c r="BZ504"/>
    </row>
    <row r="505" spans="73:78" s="112" customFormat="1" ht="17" customHeight="1" x14ac:dyDescent="0.35">
      <c r="BU505"/>
      <c r="BV505"/>
      <c r="BW505"/>
      <c r="BX505"/>
      <c r="BY505"/>
      <c r="BZ505"/>
    </row>
    <row r="506" spans="73:78" s="112" customFormat="1" ht="17" customHeight="1" x14ac:dyDescent="0.35">
      <c r="BU506"/>
      <c r="BV506"/>
      <c r="BW506"/>
      <c r="BX506"/>
      <c r="BY506"/>
      <c r="BZ506"/>
    </row>
    <row r="507" spans="73:78" s="112" customFormat="1" x14ac:dyDescent="0.35">
      <c r="BU507"/>
      <c r="BV507"/>
      <c r="BW507"/>
      <c r="BX507"/>
      <c r="BY507"/>
      <c r="BZ507"/>
    </row>
    <row r="508" spans="73:78" s="112" customFormat="1" x14ac:dyDescent="0.35">
      <c r="BU508"/>
      <c r="BV508"/>
      <c r="BW508"/>
      <c r="BX508"/>
      <c r="BY508"/>
      <c r="BZ508"/>
    </row>
    <row r="509" spans="73:78" s="112" customFormat="1" x14ac:dyDescent="0.35">
      <c r="BU509"/>
      <c r="BV509"/>
      <c r="BW509"/>
      <c r="BX509"/>
      <c r="BY509"/>
      <c r="BZ509"/>
    </row>
    <row r="510" spans="73:78" s="112" customFormat="1" x14ac:dyDescent="0.35">
      <c r="BU510"/>
      <c r="BV510"/>
      <c r="BW510"/>
      <c r="BX510"/>
      <c r="BY510"/>
      <c r="BZ510"/>
    </row>
    <row r="511" spans="73:78" s="112" customFormat="1" x14ac:dyDescent="0.35">
      <c r="BU511"/>
      <c r="BV511"/>
      <c r="BW511"/>
      <c r="BX511"/>
      <c r="BY511"/>
      <c r="BZ511"/>
    </row>
    <row r="512" spans="73:78" s="112" customFormat="1" x14ac:dyDescent="0.35">
      <c r="BU512"/>
      <c r="BV512"/>
      <c r="BW512"/>
      <c r="BX512"/>
      <c r="BY512"/>
      <c r="BZ512"/>
    </row>
    <row r="513" spans="73:78" s="112" customFormat="1" x14ac:dyDescent="0.35">
      <c r="BU513"/>
      <c r="BV513"/>
      <c r="BW513"/>
      <c r="BX513"/>
      <c r="BY513"/>
      <c r="BZ513"/>
    </row>
    <row r="514" spans="73:78" x14ac:dyDescent="0.35">
      <c r="BU514"/>
      <c r="BV514"/>
      <c r="BW514"/>
      <c r="BX514"/>
      <c r="BY514"/>
      <c r="BZ514"/>
    </row>
    <row r="515" spans="73:78" x14ac:dyDescent="0.35">
      <c r="BU515"/>
      <c r="BV515"/>
      <c r="BW515"/>
      <c r="BX515"/>
      <c r="BY515"/>
      <c r="BZ515"/>
    </row>
    <row r="516" spans="73:78" x14ac:dyDescent="0.35">
      <c r="BU516"/>
      <c r="BV516"/>
      <c r="BW516"/>
      <c r="BX516"/>
      <c r="BY516"/>
      <c r="BZ516"/>
    </row>
    <row r="517" spans="73:78" x14ac:dyDescent="0.35">
      <c r="BU517"/>
      <c r="BV517"/>
      <c r="BW517"/>
      <c r="BX517"/>
      <c r="BY517"/>
      <c r="BZ517"/>
    </row>
    <row r="518" spans="73:78" x14ac:dyDescent="0.35">
      <c r="BU518"/>
      <c r="BV518"/>
      <c r="BW518"/>
      <c r="BX518"/>
      <c r="BY518"/>
      <c r="BZ518"/>
    </row>
    <row r="519" spans="73:78" x14ac:dyDescent="0.35">
      <c r="BU519"/>
      <c r="BV519"/>
      <c r="BW519"/>
      <c r="BX519"/>
      <c r="BY519"/>
      <c r="BZ519"/>
    </row>
    <row r="520" spans="73:78" x14ac:dyDescent="0.35">
      <c r="BU520"/>
      <c r="BV520"/>
      <c r="BW520"/>
      <c r="BX520"/>
      <c r="BY520"/>
      <c r="BZ520"/>
    </row>
    <row r="521" spans="73:78" x14ac:dyDescent="0.35">
      <c r="BU521"/>
      <c r="BV521"/>
      <c r="BW521"/>
      <c r="BX521"/>
      <c r="BY521"/>
      <c r="BZ521"/>
    </row>
    <row r="522" spans="73:78" x14ac:dyDescent="0.35">
      <c r="BU522"/>
      <c r="BV522"/>
      <c r="BW522"/>
      <c r="BX522"/>
      <c r="BY522"/>
      <c r="BZ522"/>
    </row>
    <row r="523" spans="73:78" x14ac:dyDescent="0.35">
      <c r="BU523"/>
      <c r="BV523"/>
      <c r="BW523"/>
      <c r="BX523"/>
      <c r="BY523"/>
      <c r="BZ523"/>
    </row>
    <row r="524" spans="73:78" x14ac:dyDescent="0.35">
      <c r="BU524"/>
      <c r="BV524"/>
      <c r="BW524"/>
      <c r="BX524"/>
      <c r="BY524"/>
      <c r="BZ524"/>
    </row>
    <row r="525" spans="73:78" x14ac:dyDescent="0.35">
      <c r="BU525"/>
      <c r="BV525"/>
      <c r="BW525"/>
      <c r="BX525"/>
      <c r="BY525"/>
      <c r="BZ525"/>
    </row>
    <row r="526" spans="73:78" x14ac:dyDescent="0.35">
      <c r="BU526"/>
      <c r="BV526"/>
      <c r="BW526"/>
      <c r="BX526"/>
      <c r="BY526"/>
      <c r="BZ526"/>
    </row>
    <row r="527" spans="73:78" x14ac:dyDescent="0.35">
      <c r="BU527"/>
      <c r="BV527"/>
      <c r="BW527"/>
      <c r="BX527"/>
      <c r="BY527"/>
      <c r="BZ527"/>
    </row>
    <row r="528" spans="73:78" x14ac:dyDescent="0.35">
      <c r="BU528"/>
      <c r="BV528"/>
      <c r="BW528"/>
      <c r="BX528"/>
      <c r="BY528"/>
      <c r="BZ528"/>
    </row>
    <row r="529" spans="73:78" x14ac:dyDescent="0.35">
      <c r="BU529"/>
      <c r="BV529"/>
      <c r="BW529"/>
      <c r="BX529"/>
      <c r="BY529"/>
      <c r="BZ529"/>
    </row>
    <row r="530" spans="73:78" x14ac:dyDescent="0.35">
      <c r="BU530"/>
      <c r="BV530"/>
      <c r="BW530"/>
      <c r="BX530"/>
      <c r="BY530"/>
      <c r="BZ530"/>
    </row>
    <row r="531" spans="73:78" x14ac:dyDescent="0.35">
      <c r="BU531"/>
      <c r="BV531"/>
      <c r="BW531"/>
      <c r="BX531"/>
      <c r="BY531"/>
      <c r="BZ531"/>
    </row>
    <row r="532" spans="73:78" x14ac:dyDescent="0.35">
      <c r="BU532"/>
      <c r="BV532"/>
      <c r="BW532"/>
      <c r="BX532"/>
      <c r="BY532"/>
      <c r="BZ532"/>
    </row>
    <row r="533" spans="73:78" x14ac:dyDescent="0.35">
      <c r="BU533"/>
      <c r="BV533"/>
      <c r="BW533"/>
      <c r="BX533"/>
      <c r="BY533"/>
      <c r="BZ533"/>
    </row>
    <row r="534" spans="73:78" x14ac:dyDescent="0.35">
      <c r="BU534"/>
      <c r="BV534"/>
      <c r="BW534"/>
      <c r="BX534"/>
      <c r="BY534"/>
      <c r="BZ534"/>
    </row>
    <row r="535" spans="73:78" x14ac:dyDescent="0.35">
      <c r="BU535"/>
      <c r="BV535"/>
      <c r="BW535"/>
      <c r="BX535"/>
      <c r="BY535"/>
      <c r="BZ535"/>
    </row>
    <row r="536" spans="73:78" x14ac:dyDescent="0.35">
      <c r="BU536"/>
      <c r="BV536"/>
      <c r="BW536"/>
      <c r="BX536"/>
      <c r="BY536"/>
      <c r="BZ536"/>
    </row>
    <row r="537" spans="73:78" x14ac:dyDescent="0.35">
      <c r="BU537"/>
      <c r="BV537"/>
      <c r="BW537"/>
      <c r="BX537"/>
      <c r="BY537"/>
      <c r="BZ537"/>
    </row>
    <row r="538" spans="73:78" x14ac:dyDescent="0.35">
      <c r="BU538"/>
      <c r="BV538"/>
      <c r="BW538"/>
      <c r="BX538"/>
      <c r="BY538"/>
      <c r="BZ538"/>
    </row>
    <row r="539" spans="73:78" x14ac:dyDescent="0.35">
      <c r="BU539"/>
      <c r="BV539"/>
      <c r="BW539"/>
      <c r="BX539"/>
      <c r="BY539"/>
      <c r="BZ539"/>
    </row>
    <row r="540" spans="73:78" x14ac:dyDescent="0.35">
      <c r="BU540"/>
      <c r="BV540"/>
      <c r="BW540"/>
      <c r="BX540"/>
      <c r="BY540"/>
      <c r="BZ540"/>
    </row>
    <row r="541" spans="73:78" x14ac:dyDescent="0.35">
      <c r="BU541"/>
      <c r="BV541"/>
      <c r="BW541"/>
      <c r="BX541"/>
      <c r="BY541"/>
      <c r="BZ541"/>
    </row>
    <row r="542" spans="73:78" x14ac:dyDescent="0.35">
      <c r="BU542"/>
      <c r="BV542"/>
      <c r="BW542"/>
      <c r="BX542"/>
      <c r="BY542"/>
      <c r="BZ542"/>
    </row>
    <row r="543" spans="73:78" x14ac:dyDescent="0.35">
      <c r="BU543"/>
      <c r="BV543"/>
      <c r="BW543"/>
      <c r="BX543"/>
      <c r="BY543"/>
      <c r="BZ543"/>
    </row>
    <row r="544" spans="73:78" x14ac:dyDescent="0.35">
      <c r="BU544"/>
      <c r="BV544"/>
      <c r="BW544"/>
      <c r="BX544"/>
      <c r="BY544"/>
      <c r="BZ544"/>
    </row>
    <row r="545" spans="73:78" x14ac:dyDescent="0.35">
      <c r="BU545"/>
      <c r="BV545"/>
      <c r="BW545"/>
      <c r="BX545"/>
      <c r="BY545"/>
      <c r="BZ545"/>
    </row>
    <row r="546" spans="73:78" x14ac:dyDescent="0.35">
      <c r="BU546"/>
      <c r="BV546"/>
      <c r="BW546"/>
      <c r="BX546"/>
      <c r="BY546"/>
      <c r="BZ546"/>
    </row>
    <row r="547" spans="73:78" x14ac:dyDescent="0.35">
      <c r="BU547"/>
      <c r="BV547"/>
      <c r="BW547"/>
      <c r="BX547"/>
      <c r="BY547"/>
      <c r="BZ547"/>
    </row>
    <row r="548" spans="73:78" x14ac:dyDescent="0.35">
      <c r="BU548"/>
      <c r="BV548"/>
      <c r="BW548"/>
      <c r="BX548"/>
      <c r="BY548"/>
      <c r="BZ548"/>
    </row>
    <row r="549" spans="73:78" x14ac:dyDescent="0.35">
      <c r="BU549"/>
      <c r="BV549"/>
      <c r="BW549"/>
      <c r="BX549"/>
      <c r="BY549"/>
      <c r="BZ549"/>
    </row>
    <row r="550" spans="73:78" x14ac:dyDescent="0.35">
      <c r="BU550"/>
      <c r="BV550"/>
      <c r="BW550"/>
      <c r="BX550"/>
      <c r="BY550"/>
      <c r="BZ550"/>
    </row>
    <row r="551" spans="73:78" x14ac:dyDescent="0.35">
      <c r="BU551"/>
      <c r="BV551"/>
      <c r="BW551"/>
      <c r="BX551"/>
      <c r="BY551"/>
      <c r="BZ551"/>
    </row>
    <row r="552" spans="73:78" x14ac:dyDescent="0.35">
      <c r="BU552"/>
      <c r="BV552"/>
      <c r="BW552"/>
      <c r="BX552"/>
      <c r="BY552"/>
      <c r="BZ552"/>
    </row>
    <row r="553" spans="73:78" x14ac:dyDescent="0.35">
      <c r="BU553"/>
      <c r="BV553"/>
      <c r="BW553"/>
      <c r="BX553"/>
      <c r="BY553"/>
      <c r="BZ553"/>
    </row>
    <row r="554" spans="73:78" x14ac:dyDescent="0.35">
      <c r="BU554"/>
      <c r="BV554"/>
      <c r="BW554"/>
      <c r="BX554"/>
      <c r="BY554"/>
      <c r="BZ554"/>
    </row>
    <row r="555" spans="73:78" x14ac:dyDescent="0.35">
      <c r="BU555"/>
      <c r="BV555"/>
      <c r="BW555"/>
      <c r="BX555"/>
      <c r="BY555"/>
      <c r="BZ555"/>
    </row>
    <row r="556" spans="73:78" x14ac:dyDescent="0.35">
      <c r="BU556"/>
      <c r="BV556"/>
      <c r="BW556"/>
      <c r="BX556"/>
      <c r="BY556"/>
      <c r="BZ556"/>
    </row>
    <row r="557" spans="73:78" x14ac:dyDescent="0.35">
      <c r="BU557"/>
      <c r="BV557"/>
      <c r="BW557"/>
      <c r="BX557"/>
      <c r="BY557"/>
      <c r="BZ557"/>
    </row>
    <row r="558" spans="73:78" x14ac:dyDescent="0.35">
      <c r="BU558"/>
      <c r="BV558"/>
      <c r="BW558"/>
      <c r="BX558"/>
      <c r="BY558"/>
      <c r="BZ558"/>
    </row>
    <row r="559" spans="73:78" x14ac:dyDescent="0.35">
      <c r="BU559"/>
      <c r="BV559"/>
      <c r="BW559"/>
      <c r="BX559"/>
      <c r="BY559"/>
      <c r="BZ559"/>
    </row>
    <row r="560" spans="73:78" x14ac:dyDescent="0.35">
      <c r="BU560"/>
      <c r="BV560"/>
      <c r="BW560"/>
      <c r="BX560"/>
      <c r="BY560"/>
      <c r="BZ560"/>
    </row>
    <row r="561" spans="73:78" x14ac:dyDescent="0.35">
      <c r="BU561"/>
      <c r="BV561"/>
      <c r="BW561"/>
      <c r="BX561"/>
      <c r="BY561"/>
      <c r="BZ561"/>
    </row>
    <row r="562" spans="73:78" x14ac:dyDescent="0.35">
      <c r="BU562"/>
      <c r="BV562"/>
      <c r="BW562"/>
      <c r="BX562"/>
      <c r="BY562"/>
      <c r="BZ562"/>
    </row>
    <row r="563" spans="73:78" x14ac:dyDescent="0.35">
      <c r="BU563"/>
      <c r="BV563"/>
      <c r="BW563"/>
      <c r="BX563"/>
      <c r="BY563"/>
      <c r="BZ563"/>
    </row>
    <row r="564" spans="73:78" x14ac:dyDescent="0.35">
      <c r="BU564"/>
      <c r="BV564"/>
      <c r="BW564"/>
      <c r="BX564"/>
      <c r="BY564"/>
      <c r="BZ564"/>
    </row>
    <row r="565" spans="73:78" x14ac:dyDescent="0.35">
      <c r="BU565"/>
      <c r="BV565"/>
      <c r="BW565"/>
      <c r="BX565"/>
      <c r="BY565"/>
      <c r="BZ565"/>
    </row>
    <row r="566" spans="73:78" x14ac:dyDescent="0.35">
      <c r="BU566"/>
      <c r="BV566"/>
      <c r="BW566"/>
      <c r="BX566"/>
      <c r="BY566"/>
      <c r="BZ566"/>
    </row>
    <row r="567" spans="73:78" x14ac:dyDescent="0.35">
      <c r="BU567"/>
      <c r="BV567"/>
      <c r="BW567"/>
      <c r="BX567"/>
      <c r="BY567"/>
      <c r="BZ567"/>
    </row>
    <row r="568" spans="73:78" x14ac:dyDescent="0.35">
      <c r="BU568"/>
      <c r="BV568"/>
      <c r="BW568"/>
      <c r="BX568"/>
      <c r="BY568"/>
      <c r="BZ568"/>
    </row>
    <row r="569" spans="73:78" x14ac:dyDescent="0.35">
      <c r="BU569"/>
      <c r="BV569"/>
      <c r="BW569"/>
      <c r="BX569"/>
      <c r="BY569"/>
      <c r="BZ569"/>
    </row>
    <row r="570" spans="73:78" x14ac:dyDescent="0.35">
      <c r="BU570"/>
      <c r="BV570"/>
      <c r="BW570"/>
      <c r="BX570"/>
      <c r="BY570"/>
      <c r="BZ570"/>
    </row>
    <row r="571" spans="73:78" x14ac:dyDescent="0.35">
      <c r="BU571"/>
      <c r="BV571"/>
      <c r="BW571"/>
      <c r="BX571"/>
      <c r="BY571"/>
      <c r="BZ571"/>
    </row>
    <row r="572" spans="73:78" x14ac:dyDescent="0.35">
      <c r="BU572"/>
      <c r="BV572"/>
      <c r="BW572"/>
      <c r="BX572"/>
      <c r="BY572"/>
      <c r="BZ572"/>
    </row>
    <row r="573" spans="73:78" x14ac:dyDescent="0.35">
      <c r="BU573"/>
      <c r="BV573"/>
      <c r="BW573"/>
      <c r="BX573"/>
      <c r="BY573"/>
      <c r="BZ573"/>
    </row>
    <row r="574" spans="73:78" x14ac:dyDescent="0.35">
      <c r="BU574"/>
      <c r="BV574"/>
      <c r="BW574"/>
      <c r="BX574"/>
      <c r="BY574"/>
      <c r="BZ574"/>
    </row>
    <row r="575" spans="73:78" x14ac:dyDescent="0.35">
      <c r="BU575"/>
      <c r="BV575"/>
      <c r="BW575"/>
      <c r="BX575"/>
      <c r="BY575"/>
      <c r="BZ575"/>
    </row>
    <row r="576" spans="73:78" x14ac:dyDescent="0.35">
      <c r="BU576"/>
      <c r="BV576"/>
      <c r="BW576"/>
      <c r="BX576"/>
      <c r="BY576"/>
      <c r="BZ576"/>
    </row>
    <row r="577" spans="73:78" x14ac:dyDescent="0.35">
      <c r="BU577"/>
      <c r="BV577"/>
      <c r="BW577"/>
      <c r="BX577"/>
      <c r="BY577"/>
      <c r="BZ577"/>
    </row>
    <row r="578" spans="73:78" x14ac:dyDescent="0.35">
      <c r="BU578"/>
      <c r="BV578"/>
      <c r="BW578"/>
      <c r="BX578"/>
      <c r="BY578"/>
      <c r="BZ578"/>
    </row>
    <row r="579" spans="73:78" x14ac:dyDescent="0.35">
      <c r="BU579"/>
      <c r="BV579"/>
      <c r="BW579"/>
      <c r="BX579"/>
      <c r="BY579"/>
      <c r="BZ579"/>
    </row>
    <row r="580" spans="73:78" x14ac:dyDescent="0.35">
      <c r="BU580"/>
      <c r="BV580"/>
      <c r="BW580"/>
      <c r="BX580"/>
      <c r="BY580"/>
      <c r="BZ580"/>
    </row>
  </sheetData>
  <mergeCells count="3196">
    <mergeCell ref="BU322:BU323"/>
    <mergeCell ref="BV322:BV327"/>
    <mergeCell ref="BW322:BW323"/>
    <mergeCell ref="BX322:BX327"/>
    <mergeCell ref="BU324:BU325"/>
    <mergeCell ref="BW324:BW325"/>
    <mergeCell ref="BU326:BU327"/>
    <mergeCell ref="BW326:BW327"/>
    <mergeCell ref="BU348:BV348"/>
    <mergeCell ref="BW348:BX348"/>
    <mergeCell ref="BV353:BV358"/>
    <mergeCell ref="BX353:BX358"/>
    <mergeCell ref="BV362:BV367"/>
    <mergeCell ref="BX362:BX367"/>
    <mergeCell ref="BU334:BU335"/>
    <mergeCell ref="BV334:BV339"/>
    <mergeCell ref="BW334:BW335"/>
    <mergeCell ref="BX334:BX339"/>
    <mergeCell ref="BU336:BU337"/>
    <mergeCell ref="BW336:BW337"/>
    <mergeCell ref="BU338:BU339"/>
    <mergeCell ref="BW338:BW339"/>
    <mergeCell ref="BU340:BU341"/>
    <mergeCell ref="BV340:BV345"/>
    <mergeCell ref="BW340:BW341"/>
    <mergeCell ref="BX340:BX345"/>
    <mergeCell ref="BU342:BU343"/>
    <mergeCell ref="BW342:BW343"/>
    <mergeCell ref="BU344:BU345"/>
    <mergeCell ref="BW344:BW345"/>
    <mergeCell ref="BU298:BU299"/>
    <mergeCell ref="BV298:BV303"/>
    <mergeCell ref="BW298:BW299"/>
    <mergeCell ref="BX298:BX303"/>
    <mergeCell ref="BU300:BU301"/>
    <mergeCell ref="BW300:BW301"/>
    <mergeCell ref="BU302:BU303"/>
    <mergeCell ref="BW302:BW303"/>
    <mergeCell ref="BV310:BV315"/>
    <mergeCell ref="BW310:BW311"/>
    <mergeCell ref="BX310:BX315"/>
    <mergeCell ref="BU312:BU313"/>
    <mergeCell ref="BW312:BW313"/>
    <mergeCell ref="BU314:BU315"/>
    <mergeCell ref="BW314:BW315"/>
    <mergeCell ref="BU316:BU317"/>
    <mergeCell ref="BV316:BV321"/>
    <mergeCell ref="BW316:BW317"/>
    <mergeCell ref="BX316:BX321"/>
    <mergeCell ref="BU318:BU319"/>
    <mergeCell ref="BW318:BW319"/>
    <mergeCell ref="BU320:BU321"/>
    <mergeCell ref="BW320:BW321"/>
    <mergeCell ref="BU304:BU305"/>
    <mergeCell ref="BW278:BW279"/>
    <mergeCell ref="BU286:BU287"/>
    <mergeCell ref="BV286:BV291"/>
    <mergeCell ref="BW286:BW287"/>
    <mergeCell ref="BX286:BX291"/>
    <mergeCell ref="BU288:BU289"/>
    <mergeCell ref="BW288:BW289"/>
    <mergeCell ref="BU290:BU291"/>
    <mergeCell ref="BW290:BW291"/>
    <mergeCell ref="BU292:BU293"/>
    <mergeCell ref="BV292:BV297"/>
    <mergeCell ref="BW292:BW293"/>
    <mergeCell ref="BX292:BX297"/>
    <mergeCell ref="BU294:BU295"/>
    <mergeCell ref="BW294:BW295"/>
    <mergeCell ref="BU296:BU297"/>
    <mergeCell ref="BW296:BW297"/>
    <mergeCell ref="BU280:BU281"/>
    <mergeCell ref="BV280:BV285"/>
    <mergeCell ref="BW280:BW281"/>
    <mergeCell ref="BX280:BX285"/>
    <mergeCell ref="BU282:BU283"/>
    <mergeCell ref="BW282:BW283"/>
    <mergeCell ref="BU284:BU285"/>
    <mergeCell ref="BW284:BW285"/>
    <mergeCell ref="BU250:BU251"/>
    <mergeCell ref="BV250:BV255"/>
    <mergeCell ref="BW250:BW251"/>
    <mergeCell ref="BX250:BX255"/>
    <mergeCell ref="BU252:BU253"/>
    <mergeCell ref="BW252:BW253"/>
    <mergeCell ref="BU254:BU255"/>
    <mergeCell ref="BW254:BW255"/>
    <mergeCell ref="BU262:BU263"/>
    <mergeCell ref="BV262:BV267"/>
    <mergeCell ref="BW262:BW263"/>
    <mergeCell ref="BX262:BX267"/>
    <mergeCell ref="BU264:BU265"/>
    <mergeCell ref="BW264:BW265"/>
    <mergeCell ref="BU266:BU267"/>
    <mergeCell ref="BW266:BW267"/>
    <mergeCell ref="BU256:BU257"/>
    <mergeCell ref="BV256:BV261"/>
    <mergeCell ref="BW256:BW257"/>
    <mergeCell ref="BX256:BX261"/>
    <mergeCell ref="BU258:BU259"/>
    <mergeCell ref="BW258:BW259"/>
    <mergeCell ref="BU260:BU261"/>
    <mergeCell ref="BW260:BW261"/>
    <mergeCell ref="BV214:BV219"/>
    <mergeCell ref="BW214:BW215"/>
    <mergeCell ref="BX214:BX219"/>
    <mergeCell ref="BU216:BU217"/>
    <mergeCell ref="BW216:BW217"/>
    <mergeCell ref="BU218:BU219"/>
    <mergeCell ref="BW218:BW219"/>
    <mergeCell ref="BU220:BU221"/>
    <mergeCell ref="BV220:BV225"/>
    <mergeCell ref="BW220:BW221"/>
    <mergeCell ref="BX220:BX225"/>
    <mergeCell ref="BU222:BU223"/>
    <mergeCell ref="BW222:BW223"/>
    <mergeCell ref="BU224:BU225"/>
    <mergeCell ref="BW224:BW225"/>
    <mergeCell ref="BU208:BU209"/>
    <mergeCell ref="BV208:BV213"/>
    <mergeCell ref="BW208:BW209"/>
    <mergeCell ref="BX208:BX213"/>
    <mergeCell ref="BU210:BU211"/>
    <mergeCell ref="BW210:BW211"/>
    <mergeCell ref="BU212:BU213"/>
    <mergeCell ref="BW212:BW213"/>
    <mergeCell ref="BW182:BW183"/>
    <mergeCell ref="BU190:BU191"/>
    <mergeCell ref="BV190:BV195"/>
    <mergeCell ref="BW190:BW191"/>
    <mergeCell ref="BX190:BX195"/>
    <mergeCell ref="BU192:BU193"/>
    <mergeCell ref="BW192:BW193"/>
    <mergeCell ref="BU194:BU195"/>
    <mergeCell ref="BW194:BW195"/>
    <mergeCell ref="BU196:BU197"/>
    <mergeCell ref="BV196:BV201"/>
    <mergeCell ref="BW196:BW197"/>
    <mergeCell ref="BX196:BX201"/>
    <mergeCell ref="BU198:BU199"/>
    <mergeCell ref="BW198:BW199"/>
    <mergeCell ref="BU200:BU201"/>
    <mergeCell ref="BW200:BW201"/>
    <mergeCell ref="BV154:BV159"/>
    <mergeCell ref="BW154:BW155"/>
    <mergeCell ref="BX154:BX159"/>
    <mergeCell ref="BU156:BU157"/>
    <mergeCell ref="BW156:BW157"/>
    <mergeCell ref="BU158:BU159"/>
    <mergeCell ref="BW158:BW159"/>
    <mergeCell ref="BV166:BV171"/>
    <mergeCell ref="BW166:BW167"/>
    <mergeCell ref="BX166:BX171"/>
    <mergeCell ref="BU168:BU169"/>
    <mergeCell ref="BW168:BW169"/>
    <mergeCell ref="BU170:BU171"/>
    <mergeCell ref="BW170:BW171"/>
    <mergeCell ref="BV160:BV165"/>
    <mergeCell ref="BW160:BW161"/>
    <mergeCell ref="BX160:BX165"/>
    <mergeCell ref="BU162:BU163"/>
    <mergeCell ref="BW162:BW163"/>
    <mergeCell ref="BU164:BU165"/>
    <mergeCell ref="BW164:BW165"/>
    <mergeCell ref="BU166:BU167"/>
    <mergeCell ref="BU160:BU161"/>
    <mergeCell ref="BU124:BU125"/>
    <mergeCell ref="BV124:BV129"/>
    <mergeCell ref="BW124:BW125"/>
    <mergeCell ref="BX124:BX129"/>
    <mergeCell ref="BU126:BU127"/>
    <mergeCell ref="BW126:BW127"/>
    <mergeCell ref="BU128:BU129"/>
    <mergeCell ref="BW128:BW129"/>
    <mergeCell ref="BU130:BU131"/>
    <mergeCell ref="BV130:BV135"/>
    <mergeCell ref="BW130:BW131"/>
    <mergeCell ref="BX130:BX135"/>
    <mergeCell ref="BU132:BU133"/>
    <mergeCell ref="BW132:BW133"/>
    <mergeCell ref="BU134:BU135"/>
    <mergeCell ref="BW134:BW135"/>
    <mergeCell ref="BU142:BU143"/>
    <mergeCell ref="BV142:BV147"/>
    <mergeCell ref="BW142:BW143"/>
    <mergeCell ref="BX142:BX147"/>
    <mergeCell ref="BU144:BU145"/>
    <mergeCell ref="BW144:BW145"/>
    <mergeCell ref="BU146:BU147"/>
    <mergeCell ref="BW146:BW147"/>
    <mergeCell ref="BU106:BU107"/>
    <mergeCell ref="BV106:BV111"/>
    <mergeCell ref="BW106:BW107"/>
    <mergeCell ref="BX106:BX111"/>
    <mergeCell ref="BU108:BU109"/>
    <mergeCell ref="BW108:BW109"/>
    <mergeCell ref="BU110:BU111"/>
    <mergeCell ref="BW110:BW111"/>
    <mergeCell ref="BU118:BU119"/>
    <mergeCell ref="BV118:BV123"/>
    <mergeCell ref="BW118:BW119"/>
    <mergeCell ref="BX118:BX123"/>
    <mergeCell ref="BU120:BU121"/>
    <mergeCell ref="BW120:BW121"/>
    <mergeCell ref="BU122:BU123"/>
    <mergeCell ref="BW122:BW123"/>
    <mergeCell ref="BU112:BU113"/>
    <mergeCell ref="BV112:BV117"/>
    <mergeCell ref="BW112:BW113"/>
    <mergeCell ref="BX112:BX117"/>
    <mergeCell ref="BU114:BU115"/>
    <mergeCell ref="BW114:BW115"/>
    <mergeCell ref="BU116:BU117"/>
    <mergeCell ref="BW116:BW117"/>
    <mergeCell ref="BV94:BV99"/>
    <mergeCell ref="BW94:BW95"/>
    <mergeCell ref="BX94:BX99"/>
    <mergeCell ref="BU96:BU97"/>
    <mergeCell ref="BW96:BW97"/>
    <mergeCell ref="BU98:BU99"/>
    <mergeCell ref="BW98:BW99"/>
    <mergeCell ref="BV88:BV93"/>
    <mergeCell ref="BW88:BW89"/>
    <mergeCell ref="BX88:BX93"/>
    <mergeCell ref="BU90:BU91"/>
    <mergeCell ref="BW90:BW91"/>
    <mergeCell ref="BU92:BU93"/>
    <mergeCell ref="BW92:BW93"/>
    <mergeCell ref="BU94:BU95"/>
    <mergeCell ref="BU88:BU89"/>
    <mergeCell ref="BW104:BW105"/>
    <mergeCell ref="BU100:BU101"/>
    <mergeCell ref="BV100:BV105"/>
    <mergeCell ref="BW100:BW101"/>
    <mergeCell ref="BX100:BX105"/>
    <mergeCell ref="BU102:BU103"/>
    <mergeCell ref="BW102:BW103"/>
    <mergeCell ref="BU104:BU105"/>
    <mergeCell ref="BV70:BV75"/>
    <mergeCell ref="BW70:BW71"/>
    <mergeCell ref="BX70:BX75"/>
    <mergeCell ref="BU72:BU73"/>
    <mergeCell ref="BW72:BW73"/>
    <mergeCell ref="BU74:BU75"/>
    <mergeCell ref="BW74:BW75"/>
    <mergeCell ref="BU76:BU77"/>
    <mergeCell ref="BV76:BV81"/>
    <mergeCell ref="BW76:BW77"/>
    <mergeCell ref="BX76:BX81"/>
    <mergeCell ref="BU78:BU79"/>
    <mergeCell ref="BW78:BW79"/>
    <mergeCell ref="BU80:BU81"/>
    <mergeCell ref="BW80:BW81"/>
    <mergeCell ref="BU82:BU83"/>
    <mergeCell ref="BV82:BV87"/>
    <mergeCell ref="BW82:BW83"/>
    <mergeCell ref="BX82:BX87"/>
    <mergeCell ref="BU84:BU85"/>
    <mergeCell ref="BW84:BW85"/>
    <mergeCell ref="BU86:BU87"/>
    <mergeCell ref="BW86:BW87"/>
    <mergeCell ref="BU70:BU71"/>
    <mergeCell ref="BU34:BU35"/>
    <mergeCell ref="BV34:BV39"/>
    <mergeCell ref="BW34:BW35"/>
    <mergeCell ref="BX34:BX39"/>
    <mergeCell ref="BU36:BU37"/>
    <mergeCell ref="BW36:BW37"/>
    <mergeCell ref="BU38:BU39"/>
    <mergeCell ref="BW38:BW39"/>
    <mergeCell ref="BU46:BU47"/>
    <mergeCell ref="BV46:BV51"/>
    <mergeCell ref="BW46:BW47"/>
    <mergeCell ref="BX46:BX51"/>
    <mergeCell ref="BU48:BU49"/>
    <mergeCell ref="BW48:BW49"/>
    <mergeCell ref="BU50:BU51"/>
    <mergeCell ref="BW50:BW51"/>
    <mergeCell ref="BU52:BU53"/>
    <mergeCell ref="BV52:BV57"/>
    <mergeCell ref="BW52:BW53"/>
    <mergeCell ref="BX52:BX57"/>
    <mergeCell ref="BU54:BU55"/>
    <mergeCell ref="BW54:BW55"/>
    <mergeCell ref="BU56:BU57"/>
    <mergeCell ref="BW56:BW57"/>
    <mergeCell ref="BU2:BV2"/>
    <mergeCell ref="BW2:BX2"/>
    <mergeCell ref="BU4:BU5"/>
    <mergeCell ref="BV4:BV9"/>
    <mergeCell ref="BW4:BW5"/>
    <mergeCell ref="BX4:BX9"/>
    <mergeCell ref="BU6:BU7"/>
    <mergeCell ref="BW6:BW7"/>
    <mergeCell ref="BU8:BU9"/>
    <mergeCell ref="BW8:BW9"/>
    <mergeCell ref="BU10:BU11"/>
    <mergeCell ref="BV10:BV15"/>
    <mergeCell ref="BW10:BW11"/>
    <mergeCell ref="BX10:BX15"/>
    <mergeCell ref="BU12:BU13"/>
    <mergeCell ref="BW12:BW13"/>
    <mergeCell ref="BU328:BU329"/>
    <mergeCell ref="BV328:BV333"/>
    <mergeCell ref="BW328:BW329"/>
    <mergeCell ref="BX328:BX333"/>
    <mergeCell ref="BU330:BU331"/>
    <mergeCell ref="BW330:BW331"/>
    <mergeCell ref="BU332:BU333"/>
    <mergeCell ref="BW332:BW333"/>
    <mergeCell ref="BV304:BV309"/>
    <mergeCell ref="BW304:BW305"/>
    <mergeCell ref="BX304:BX309"/>
    <mergeCell ref="BU306:BU307"/>
    <mergeCell ref="BW306:BW307"/>
    <mergeCell ref="BU308:BU309"/>
    <mergeCell ref="BW308:BW309"/>
    <mergeCell ref="BU310:BU311"/>
    <mergeCell ref="BU268:BU269"/>
    <mergeCell ref="BV268:BV273"/>
    <mergeCell ref="BW268:BW269"/>
    <mergeCell ref="BX268:BX273"/>
    <mergeCell ref="BU270:BU271"/>
    <mergeCell ref="BW270:BW271"/>
    <mergeCell ref="BU272:BU273"/>
    <mergeCell ref="BW272:BW273"/>
    <mergeCell ref="BU274:BU275"/>
    <mergeCell ref="BV274:BV279"/>
    <mergeCell ref="BW274:BW275"/>
    <mergeCell ref="BX274:BX279"/>
    <mergeCell ref="BU276:BU277"/>
    <mergeCell ref="BW276:BW277"/>
    <mergeCell ref="BU278:BU279"/>
    <mergeCell ref="BV232:BV237"/>
    <mergeCell ref="BW232:BW233"/>
    <mergeCell ref="BX232:BX237"/>
    <mergeCell ref="BU234:BU235"/>
    <mergeCell ref="BW234:BW235"/>
    <mergeCell ref="BU236:BU237"/>
    <mergeCell ref="BW236:BW237"/>
    <mergeCell ref="BU238:BU239"/>
    <mergeCell ref="BU232:BU233"/>
    <mergeCell ref="BU244:BU245"/>
    <mergeCell ref="BV244:BV249"/>
    <mergeCell ref="BW244:BW245"/>
    <mergeCell ref="BX244:BX249"/>
    <mergeCell ref="BU246:BU247"/>
    <mergeCell ref="BW246:BW247"/>
    <mergeCell ref="BU248:BU249"/>
    <mergeCell ref="BW248:BW249"/>
    <mergeCell ref="BU226:BU227"/>
    <mergeCell ref="BV226:BV231"/>
    <mergeCell ref="BW226:BW227"/>
    <mergeCell ref="BX226:BX231"/>
    <mergeCell ref="BU228:BU229"/>
    <mergeCell ref="BW228:BW229"/>
    <mergeCell ref="BU230:BU231"/>
    <mergeCell ref="BW230:BW231"/>
    <mergeCell ref="BV238:BV243"/>
    <mergeCell ref="BW238:BW239"/>
    <mergeCell ref="BX238:BX243"/>
    <mergeCell ref="BU240:BU241"/>
    <mergeCell ref="BW240:BW241"/>
    <mergeCell ref="BU242:BU243"/>
    <mergeCell ref="BW242:BW243"/>
    <mergeCell ref="BU184:BU185"/>
    <mergeCell ref="BV184:BV189"/>
    <mergeCell ref="BW184:BW185"/>
    <mergeCell ref="BX184:BX189"/>
    <mergeCell ref="BU186:BU187"/>
    <mergeCell ref="BW186:BW187"/>
    <mergeCell ref="BU188:BU189"/>
    <mergeCell ref="BW188:BW189"/>
    <mergeCell ref="BU202:BU203"/>
    <mergeCell ref="BV202:BV207"/>
    <mergeCell ref="BW202:BW203"/>
    <mergeCell ref="BX202:BX207"/>
    <mergeCell ref="BU204:BU205"/>
    <mergeCell ref="BW204:BW205"/>
    <mergeCell ref="BU206:BU207"/>
    <mergeCell ref="BW206:BW207"/>
    <mergeCell ref="BU214:BU215"/>
    <mergeCell ref="BU172:BU173"/>
    <mergeCell ref="BV172:BV177"/>
    <mergeCell ref="BW172:BW173"/>
    <mergeCell ref="BX172:BX177"/>
    <mergeCell ref="BU174:BU175"/>
    <mergeCell ref="BW174:BW175"/>
    <mergeCell ref="BU176:BU177"/>
    <mergeCell ref="BW176:BW177"/>
    <mergeCell ref="BU178:BU179"/>
    <mergeCell ref="BV178:BV183"/>
    <mergeCell ref="BW178:BW179"/>
    <mergeCell ref="BX178:BX183"/>
    <mergeCell ref="BU180:BU181"/>
    <mergeCell ref="BW180:BW181"/>
    <mergeCell ref="BU182:BU183"/>
    <mergeCell ref="BU136:BU137"/>
    <mergeCell ref="BV136:BV141"/>
    <mergeCell ref="BW136:BW137"/>
    <mergeCell ref="BX136:BX141"/>
    <mergeCell ref="BU138:BU139"/>
    <mergeCell ref="BW138:BW139"/>
    <mergeCell ref="BU140:BU141"/>
    <mergeCell ref="BW140:BW141"/>
    <mergeCell ref="BU148:BU149"/>
    <mergeCell ref="BV148:BV153"/>
    <mergeCell ref="BW148:BW149"/>
    <mergeCell ref="BX148:BX153"/>
    <mergeCell ref="BU150:BU151"/>
    <mergeCell ref="BW150:BW151"/>
    <mergeCell ref="BU152:BU153"/>
    <mergeCell ref="BW152:BW153"/>
    <mergeCell ref="BU154:BU155"/>
    <mergeCell ref="BU64:BU65"/>
    <mergeCell ref="BV64:BV69"/>
    <mergeCell ref="BW64:BW65"/>
    <mergeCell ref="BX64:BX69"/>
    <mergeCell ref="BU66:BU67"/>
    <mergeCell ref="BW66:BW67"/>
    <mergeCell ref="BU68:BU69"/>
    <mergeCell ref="BW68:BW69"/>
    <mergeCell ref="BU40:BU41"/>
    <mergeCell ref="BV40:BV45"/>
    <mergeCell ref="BW40:BW41"/>
    <mergeCell ref="BX40:BX45"/>
    <mergeCell ref="BU42:BU43"/>
    <mergeCell ref="BW42:BW43"/>
    <mergeCell ref="BU44:BU45"/>
    <mergeCell ref="BW44:BW45"/>
    <mergeCell ref="BU58:BU59"/>
    <mergeCell ref="BV58:BV63"/>
    <mergeCell ref="BW58:BW59"/>
    <mergeCell ref="BX58:BX63"/>
    <mergeCell ref="BU60:BU61"/>
    <mergeCell ref="BW60:BW61"/>
    <mergeCell ref="BU62:BU63"/>
    <mergeCell ref="BW62:BW63"/>
    <mergeCell ref="BV16:BV21"/>
    <mergeCell ref="BW16:BW17"/>
    <mergeCell ref="BX16:BX21"/>
    <mergeCell ref="BU18:BU19"/>
    <mergeCell ref="BW18:BW19"/>
    <mergeCell ref="BU20:BU21"/>
    <mergeCell ref="BW20:BW21"/>
    <mergeCell ref="BU22:BU23"/>
    <mergeCell ref="BV22:BV27"/>
    <mergeCell ref="BW22:BW23"/>
    <mergeCell ref="BX22:BX27"/>
    <mergeCell ref="BU24:BU25"/>
    <mergeCell ref="BW24:BW25"/>
    <mergeCell ref="BU26:BU27"/>
    <mergeCell ref="BW26:BW27"/>
    <mergeCell ref="BU28:BU29"/>
    <mergeCell ref="BU14:BU15"/>
    <mergeCell ref="BW14:BW15"/>
    <mergeCell ref="BU16:BU17"/>
    <mergeCell ref="BV28:BV33"/>
    <mergeCell ref="BW28:BW29"/>
    <mergeCell ref="BX28:BX33"/>
    <mergeCell ref="BU30:BU31"/>
    <mergeCell ref="BW30:BW31"/>
    <mergeCell ref="BU32:BU33"/>
    <mergeCell ref="BW32:BW33"/>
    <mergeCell ref="BG2:BH2"/>
    <mergeCell ref="BI2:BJ2"/>
    <mergeCell ref="BK2:BL2"/>
    <mergeCell ref="BM2:BN2"/>
    <mergeCell ref="AV3:AW3"/>
    <mergeCell ref="G1:X1"/>
    <mergeCell ref="Z1:AQ1"/>
    <mergeCell ref="AV1:BS1"/>
    <mergeCell ref="H2:K2"/>
    <mergeCell ref="R2:U2"/>
    <mergeCell ref="AA2:AD2"/>
    <mergeCell ref="AK2:AN2"/>
    <mergeCell ref="BC2:BD2"/>
    <mergeCell ref="BE2:BF2"/>
    <mergeCell ref="BF4:BF9"/>
    <mergeCell ref="BG4:BG5"/>
    <mergeCell ref="BH4:BH9"/>
    <mergeCell ref="BI4:BI5"/>
    <mergeCell ref="BE8:BE9"/>
    <mergeCell ref="BG8:BG9"/>
    <mergeCell ref="BI8:BI9"/>
    <mergeCell ref="AW4:AW5"/>
    <mergeCell ref="AX4:AX9"/>
    <mergeCell ref="AY4:AY9"/>
    <mergeCell ref="AZ4:AZ9"/>
    <mergeCell ref="BA4:BA9"/>
    <mergeCell ref="BC4:BC5"/>
    <mergeCell ref="AW8:AW9"/>
    <mergeCell ref="BP4:BP9"/>
    <mergeCell ref="BQ4:BQ9"/>
    <mergeCell ref="BR4:BR9"/>
    <mergeCell ref="BS4:BS9"/>
    <mergeCell ref="B4:B9"/>
    <mergeCell ref="C4:C9"/>
    <mergeCell ref="D4:D9"/>
    <mergeCell ref="E4:E9"/>
    <mergeCell ref="AV4:AV5"/>
    <mergeCell ref="AV8:AV9"/>
    <mergeCell ref="BM8:BM9"/>
    <mergeCell ref="BO8:BO9"/>
    <mergeCell ref="B10:B15"/>
    <mergeCell ref="C10:C15"/>
    <mergeCell ref="D10:D15"/>
    <mergeCell ref="E10:E15"/>
    <mergeCell ref="AV10:AV11"/>
    <mergeCell ref="AW10:AW11"/>
    <mergeCell ref="AX10:AX15"/>
    <mergeCell ref="AY10:AY15"/>
    <mergeCell ref="BI6:BI7"/>
    <mergeCell ref="BJ4:BJ9"/>
    <mergeCell ref="BK4:BK5"/>
    <mergeCell ref="BL4:BL9"/>
    <mergeCell ref="BM4:BM5"/>
    <mergeCell ref="BN4:BN9"/>
    <mergeCell ref="BO4:BO5"/>
    <mergeCell ref="BK6:BK7"/>
    <mergeCell ref="BM6:BM7"/>
    <mergeCell ref="BO6:BO7"/>
    <mergeCell ref="BK8:BK9"/>
    <mergeCell ref="AV6:AV7"/>
    <mergeCell ref="AW6:AW7"/>
    <mergeCell ref="BC6:BC7"/>
    <mergeCell ref="BE6:BE7"/>
    <mergeCell ref="BG6:BG7"/>
    <mergeCell ref="BS10:BS15"/>
    <mergeCell ref="BI12:BI13"/>
    <mergeCell ref="B16:B21"/>
    <mergeCell ref="C16:C21"/>
    <mergeCell ref="BF16:BF21"/>
    <mergeCell ref="BC20:BC21"/>
    <mergeCell ref="BE20:BE21"/>
    <mergeCell ref="D16:D21"/>
    <mergeCell ref="E16:E21"/>
    <mergeCell ref="AV16:AV17"/>
    <mergeCell ref="AW16:AW17"/>
    <mergeCell ref="AX16:AX21"/>
    <mergeCell ref="AY16:AY21"/>
    <mergeCell ref="AV20:AV21"/>
    <mergeCell ref="AW20:AW21"/>
    <mergeCell ref="BC14:BC15"/>
    <mergeCell ref="BE14:BE15"/>
    <mergeCell ref="BG14:BG15"/>
    <mergeCell ref="BP10:BP15"/>
    <mergeCell ref="BQ10:BQ15"/>
    <mergeCell ref="BR10:BR15"/>
    <mergeCell ref="BK14:BK15"/>
    <mergeCell ref="BS16:BS21"/>
    <mergeCell ref="AV18:AV19"/>
    <mergeCell ref="AW18:AW19"/>
    <mergeCell ref="BC18:BC19"/>
    <mergeCell ref="BE18:BE19"/>
    <mergeCell ref="BG18:BG19"/>
    <mergeCell ref="BI18:BI19"/>
    <mergeCell ref="BK18:BK19"/>
    <mergeCell ref="BM18:BM19"/>
    <mergeCell ref="BO18:BO19"/>
    <mergeCell ref="BD4:BD9"/>
    <mergeCell ref="BE4:BE5"/>
    <mergeCell ref="BC8:BC9"/>
    <mergeCell ref="BB4:BB9"/>
    <mergeCell ref="AV12:AV13"/>
    <mergeCell ref="AW12:AW13"/>
    <mergeCell ref="BC12:BC13"/>
    <mergeCell ref="BE12:BE13"/>
    <mergeCell ref="BG12:BG13"/>
    <mergeCell ref="AZ10:AZ15"/>
    <mergeCell ref="BA10:BA15"/>
    <mergeCell ref="BK12:BK13"/>
    <mergeCell ref="BM12:BM13"/>
    <mergeCell ref="BO12:BO13"/>
    <mergeCell ref="BM10:BM11"/>
    <mergeCell ref="BN10:BN15"/>
    <mergeCell ref="BO10:BO11"/>
    <mergeCell ref="BM14:BM15"/>
    <mergeCell ref="BO14:BO15"/>
    <mergeCell ref="BG10:BG11"/>
    <mergeCell ref="BH10:BH15"/>
    <mergeCell ref="BI10:BI11"/>
    <mergeCell ref="BJ10:BJ15"/>
    <mergeCell ref="BK10:BK11"/>
    <mergeCell ref="BL10:BL15"/>
    <mergeCell ref="BC10:BC11"/>
    <mergeCell ref="BD10:BD15"/>
    <mergeCell ref="BE10:BE11"/>
    <mergeCell ref="BF10:BF15"/>
    <mergeCell ref="AV14:AV15"/>
    <mergeCell ref="AW14:AW15"/>
    <mergeCell ref="BI14:BI15"/>
    <mergeCell ref="BM16:BM17"/>
    <mergeCell ref="BN16:BN21"/>
    <mergeCell ref="BO16:BO17"/>
    <mergeCell ref="BP16:BP21"/>
    <mergeCell ref="BQ16:BQ21"/>
    <mergeCell ref="BR16:BR21"/>
    <mergeCell ref="BM20:BM21"/>
    <mergeCell ref="BO20:BO21"/>
    <mergeCell ref="BG16:BG17"/>
    <mergeCell ref="BH16:BH21"/>
    <mergeCell ref="BI16:BI17"/>
    <mergeCell ref="BJ16:BJ21"/>
    <mergeCell ref="BK16:BK17"/>
    <mergeCell ref="BL16:BL21"/>
    <mergeCell ref="BG20:BG21"/>
    <mergeCell ref="BI20:BI21"/>
    <mergeCell ref="BK20:BK21"/>
    <mergeCell ref="AZ16:AZ21"/>
    <mergeCell ref="BA16:BA21"/>
    <mergeCell ref="BC16:BC17"/>
    <mergeCell ref="BD16:BD21"/>
    <mergeCell ref="BE16:BE17"/>
    <mergeCell ref="BG22:BG23"/>
    <mergeCell ref="BH22:BH27"/>
    <mergeCell ref="BI22:BI23"/>
    <mergeCell ref="BJ22:BJ27"/>
    <mergeCell ref="BE26:BE27"/>
    <mergeCell ref="BG26:BG27"/>
    <mergeCell ref="BI26:BI27"/>
    <mergeCell ref="AX22:AX27"/>
    <mergeCell ref="AY22:AY27"/>
    <mergeCell ref="AZ22:AZ27"/>
    <mergeCell ref="BA22:BA27"/>
    <mergeCell ref="BC22:BC23"/>
    <mergeCell ref="BD22:BD27"/>
    <mergeCell ref="BC26:BC27"/>
    <mergeCell ref="B22:B27"/>
    <mergeCell ref="C22:C27"/>
    <mergeCell ref="D22:D27"/>
    <mergeCell ref="E22:E27"/>
    <mergeCell ref="AV22:AV23"/>
    <mergeCell ref="AW22:AW23"/>
    <mergeCell ref="AV26:AV27"/>
    <mergeCell ref="AW26:AW27"/>
    <mergeCell ref="BO26:BO27"/>
    <mergeCell ref="B28:B33"/>
    <mergeCell ref="C28:C33"/>
    <mergeCell ref="D28:D33"/>
    <mergeCell ref="E28:E33"/>
    <mergeCell ref="AV28:AV29"/>
    <mergeCell ref="AW28:AW29"/>
    <mergeCell ref="AX28:AX33"/>
    <mergeCell ref="AY28:AY33"/>
    <mergeCell ref="AZ28:AZ33"/>
    <mergeCell ref="AV32:AV33"/>
    <mergeCell ref="AW32:AW33"/>
    <mergeCell ref="AV30:AV31"/>
    <mergeCell ref="AW30:AW31"/>
    <mergeCell ref="BQ22:BQ27"/>
    <mergeCell ref="BR22:BR27"/>
    <mergeCell ref="BS22:BS27"/>
    <mergeCell ref="AV24:AV25"/>
    <mergeCell ref="AW24:AW25"/>
    <mergeCell ref="BC24:BC25"/>
    <mergeCell ref="BE24:BE25"/>
    <mergeCell ref="BG24:BG25"/>
    <mergeCell ref="BI24:BI25"/>
    <mergeCell ref="BK24:BK25"/>
    <mergeCell ref="BK22:BK23"/>
    <mergeCell ref="BL22:BL27"/>
    <mergeCell ref="BM22:BM23"/>
    <mergeCell ref="BN22:BN27"/>
    <mergeCell ref="BO22:BO23"/>
    <mergeCell ref="BP22:BP27"/>
    <mergeCell ref="BM24:BM25"/>
    <mergeCell ref="BO24:BO25"/>
    <mergeCell ref="BK26:BK27"/>
    <mergeCell ref="BM26:BM27"/>
    <mergeCell ref="BE22:BE23"/>
    <mergeCell ref="BF22:BF27"/>
    <mergeCell ref="BS28:BS33"/>
    <mergeCell ref="BO30:BO31"/>
    <mergeCell ref="BO32:BO33"/>
    <mergeCell ref="BH28:BH33"/>
    <mergeCell ref="BI28:BI29"/>
    <mergeCell ref="BJ28:BJ33"/>
    <mergeCell ref="BK28:BK29"/>
    <mergeCell ref="BL28:BL33"/>
    <mergeCell ref="BM28:BM29"/>
    <mergeCell ref="BK30:BK31"/>
    <mergeCell ref="BM30:BM31"/>
    <mergeCell ref="BK32:BK33"/>
    <mergeCell ref="BM32:BM33"/>
    <mergeCell ref="BA28:BA33"/>
    <mergeCell ref="BC28:BC29"/>
    <mergeCell ref="BD28:BD33"/>
    <mergeCell ref="BE28:BE29"/>
    <mergeCell ref="BF28:BF33"/>
    <mergeCell ref="BG28:BG29"/>
    <mergeCell ref="BC32:BC33"/>
    <mergeCell ref="BE32:BE33"/>
    <mergeCell ref="BG32:BG33"/>
    <mergeCell ref="BI32:BI33"/>
    <mergeCell ref="BC30:BC31"/>
    <mergeCell ref="BE30:BE31"/>
    <mergeCell ref="BG30:BG31"/>
    <mergeCell ref="BI30:BI31"/>
    <mergeCell ref="BN28:BN33"/>
    <mergeCell ref="BO28:BO29"/>
    <mergeCell ref="BP28:BP33"/>
    <mergeCell ref="BQ28:BQ33"/>
    <mergeCell ref="BR28:BR33"/>
    <mergeCell ref="BG34:BG35"/>
    <mergeCell ref="BH34:BH39"/>
    <mergeCell ref="BI34:BI35"/>
    <mergeCell ref="BJ34:BJ39"/>
    <mergeCell ref="BE38:BE39"/>
    <mergeCell ref="BG38:BG39"/>
    <mergeCell ref="BI38:BI39"/>
    <mergeCell ref="AX34:AX39"/>
    <mergeCell ref="AY34:AY39"/>
    <mergeCell ref="AZ34:AZ39"/>
    <mergeCell ref="BA34:BA39"/>
    <mergeCell ref="BC34:BC35"/>
    <mergeCell ref="BD34:BD39"/>
    <mergeCell ref="BC38:BC39"/>
    <mergeCell ref="B34:B39"/>
    <mergeCell ref="C34:C39"/>
    <mergeCell ref="D34:D39"/>
    <mergeCell ref="E34:E39"/>
    <mergeCell ref="AV34:AV35"/>
    <mergeCell ref="AW34:AW35"/>
    <mergeCell ref="AV38:AV39"/>
    <mergeCell ref="AW38:AW39"/>
    <mergeCell ref="BO38:BO39"/>
    <mergeCell ref="B40:B45"/>
    <mergeCell ref="C40:C45"/>
    <mergeCell ref="D40:D45"/>
    <mergeCell ref="E40:E45"/>
    <mergeCell ref="AV40:AV41"/>
    <mergeCell ref="AW40:AW41"/>
    <mergeCell ref="AX40:AX45"/>
    <mergeCell ref="AY40:AY45"/>
    <mergeCell ref="AZ40:AZ45"/>
    <mergeCell ref="BQ34:BQ39"/>
    <mergeCell ref="BR34:BR39"/>
    <mergeCell ref="BS34:BS39"/>
    <mergeCell ref="AV36:AV37"/>
    <mergeCell ref="AW36:AW37"/>
    <mergeCell ref="BC36:BC37"/>
    <mergeCell ref="BE36:BE37"/>
    <mergeCell ref="BG36:BG37"/>
    <mergeCell ref="BI36:BI37"/>
    <mergeCell ref="BK36:BK37"/>
    <mergeCell ref="BK34:BK35"/>
    <mergeCell ref="BL34:BL39"/>
    <mergeCell ref="BM34:BM35"/>
    <mergeCell ref="BN34:BN39"/>
    <mergeCell ref="BO34:BO35"/>
    <mergeCell ref="BP34:BP39"/>
    <mergeCell ref="BM36:BM37"/>
    <mergeCell ref="BO36:BO37"/>
    <mergeCell ref="BK38:BK39"/>
    <mergeCell ref="BM38:BM39"/>
    <mergeCell ref="BE34:BE35"/>
    <mergeCell ref="BF34:BF39"/>
    <mergeCell ref="BN40:BN45"/>
    <mergeCell ref="BO40:BO41"/>
    <mergeCell ref="BP40:BP45"/>
    <mergeCell ref="BQ40:BQ45"/>
    <mergeCell ref="BR40:BR45"/>
    <mergeCell ref="BS40:BS45"/>
    <mergeCell ref="BO42:BO43"/>
    <mergeCell ref="BO44:BO45"/>
    <mergeCell ref="BH40:BH45"/>
    <mergeCell ref="BI40:BI41"/>
    <mergeCell ref="BJ40:BJ45"/>
    <mergeCell ref="BK40:BK41"/>
    <mergeCell ref="BL40:BL45"/>
    <mergeCell ref="BM40:BM41"/>
    <mergeCell ref="BK42:BK43"/>
    <mergeCell ref="BM42:BM43"/>
    <mergeCell ref="BK44:BK45"/>
    <mergeCell ref="BM44:BM45"/>
    <mergeCell ref="B46:B51"/>
    <mergeCell ref="C46:C51"/>
    <mergeCell ref="D46:D51"/>
    <mergeCell ref="E46:E51"/>
    <mergeCell ref="AV46:AV47"/>
    <mergeCell ref="AW46:AW47"/>
    <mergeCell ref="AV50:AV51"/>
    <mergeCell ref="AW50:AW51"/>
    <mergeCell ref="AV44:AV45"/>
    <mergeCell ref="AW44:AW45"/>
    <mergeCell ref="BC44:BC45"/>
    <mergeCell ref="BE44:BE45"/>
    <mergeCell ref="BG44:BG45"/>
    <mergeCell ref="BI44:BI45"/>
    <mergeCell ref="AV42:AV43"/>
    <mergeCell ref="AW42:AW43"/>
    <mergeCell ref="BC42:BC43"/>
    <mergeCell ref="BE42:BE43"/>
    <mergeCell ref="BG42:BG43"/>
    <mergeCell ref="BI42:BI43"/>
    <mergeCell ref="BA40:BA45"/>
    <mergeCell ref="BC40:BC41"/>
    <mergeCell ref="BD40:BD45"/>
    <mergeCell ref="BE40:BE41"/>
    <mergeCell ref="BF40:BF45"/>
    <mergeCell ref="BG40:BG41"/>
    <mergeCell ref="BK50:BK51"/>
    <mergeCell ref="BM50:BM51"/>
    <mergeCell ref="BE46:BE47"/>
    <mergeCell ref="BF46:BF51"/>
    <mergeCell ref="BG46:BG47"/>
    <mergeCell ref="BH46:BH51"/>
    <mergeCell ref="BI46:BI47"/>
    <mergeCell ref="BJ46:BJ51"/>
    <mergeCell ref="BE50:BE51"/>
    <mergeCell ref="BG50:BG51"/>
    <mergeCell ref="BI50:BI51"/>
    <mergeCell ref="AX46:AX51"/>
    <mergeCell ref="AY46:AY51"/>
    <mergeCell ref="AZ46:AZ51"/>
    <mergeCell ref="BA46:BA51"/>
    <mergeCell ref="BC46:BC47"/>
    <mergeCell ref="BD46:BD51"/>
    <mergeCell ref="BC50:BC51"/>
    <mergeCell ref="BA52:BA57"/>
    <mergeCell ref="BC52:BC53"/>
    <mergeCell ref="BD52:BD57"/>
    <mergeCell ref="BE52:BE53"/>
    <mergeCell ref="BF52:BF57"/>
    <mergeCell ref="BO50:BO51"/>
    <mergeCell ref="B52:B57"/>
    <mergeCell ref="C52:C57"/>
    <mergeCell ref="D52:D57"/>
    <mergeCell ref="E52:E57"/>
    <mergeCell ref="AV52:AV53"/>
    <mergeCell ref="AW52:AW53"/>
    <mergeCell ref="AX52:AX57"/>
    <mergeCell ref="AY52:AY57"/>
    <mergeCell ref="BQ46:BQ51"/>
    <mergeCell ref="BR46:BR51"/>
    <mergeCell ref="BS46:BS51"/>
    <mergeCell ref="AV48:AV49"/>
    <mergeCell ref="AW48:AW49"/>
    <mergeCell ref="BC48:BC49"/>
    <mergeCell ref="BE48:BE49"/>
    <mergeCell ref="BG48:BG49"/>
    <mergeCell ref="BI48:BI49"/>
    <mergeCell ref="BK48:BK49"/>
    <mergeCell ref="BK46:BK47"/>
    <mergeCell ref="BL46:BL51"/>
    <mergeCell ref="BM46:BM47"/>
    <mergeCell ref="BN46:BN51"/>
    <mergeCell ref="BO46:BO47"/>
    <mergeCell ref="BP46:BP51"/>
    <mergeCell ref="BM48:BM49"/>
    <mergeCell ref="BO48:BO49"/>
    <mergeCell ref="AV56:AV57"/>
    <mergeCell ref="AW56:AW57"/>
    <mergeCell ref="BC56:BC57"/>
    <mergeCell ref="BE56:BE57"/>
    <mergeCell ref="BG56:BG57"/>
    <mergeCell ref="BI56:BI57"/>
    <mergeCell ref="BS52:BS57"/>
    <mergeCell ref="AV54:AV55"/>
    <mergeCell ref="AW54:AW55"/>
    <mergeCell ref="BC54:BC55"/>
    <mergeCell ref="BE54:BE55"/>
    <mergeCell ref="BG54:BG55"/>
    <mergeCell ref="BI54:BI55"/>
    <mergeCell ref="BK54:BK55"/>
    <mergeCell ref="BM54:BM55"/>
    <mergeCell ref="BO54:BO55"/>
    <mergeCell ref="BM52:BM53"/>
    <mergeCell ref="BN52:BN57"/>
    <mergeCell ref="BO52:BO53"/>
    <mergeCell ref="BP52:BP57"/>
    <mergeCell ref="BQ52:BQ57"/>
    <mergeCell ref="BR52:BR57"/>
    <mergeCell ref="BM56:BM57"/>
    <mergeCell ref="BO56:BO57"/>
    <mergeCell ref="BG52:BG53"/>
    <mergeCell ref="BH52:BH57"/>
    <mergeCell ref="BI52:BI53"/>
    <mergeCell ref="BJ52:BJ57"/>
    <mergeCell ref="BK52:BK53"/>
    <mergeCell ref="BL52:BL57"/>
    <mergeCell ref="BK56:BK57"/>
    <mergeCell ref="AZ52:AZ57"/>
    <mergeCell ref="BG58:BG59"/>
    <mergeCell ref="BH58:BH63"/>
    <mergeCell ref="BI58:BI59"/>
    <mergeCell ref="BJ58:BJ63"/>
    <mergeCell ref="BE62:BE63"/>
    <mergeCell ref="BG62:BG63"/>
    <mergeCell ref="BI62:BI63"/>
    <mergeCell ref="AX58:AX63"/>
    <mergeCell ref="AY58:AY63"/>
    <mergeCell ref="AZ58:AZ63"/>
    <mergeCell ref="BA58:BA63"/>
    <mergeCell ref="BC58:BC59"/>
    <mergeCell ref="BD58:BD63"/>
    <mergeCell ref="BC62:BC63"/>
    <mergeCell ref="B58:B63"/>
    <mergeCell ref="C58:C63"/>
    <mergeCell ref="D58:D63"/>
    <mergeCell ref="E58:E63"/>
    <mergeCell ref="AV58:AV59"/>
    <mergeCell ref="AW58:AW59"/>
    <mergeCell ref="AV62:AV63"/>
    <mergeCell ref="AW62:AW63"/>
    <mergeCell ref="BO62:BO63"/>
    <mergeCell ref="B64:B69"/>
    <mergeCell ref="C64:C69"/>
    <mergeCell ref="D64:D69"/>
    <mergeCell ref="E64:E69"/>
    <mergeCell ref="AV64:AV65"/>
    <mergeCell ref="AW64:AW65"/>
    <mergeCell ref="AX64:AX69"/>
    <mergeCell ref="AY64:AY69"/>
    <mergeCell ref="AZ64:AZ69"/>
    <mergeCell ref="BQ58:BQ63"/>
    <mergeCell ref="BR58:BR63"/>
    <mergeCell ref="BS58:BS63"/>
    <mergeCell ref="AV60:AV61"/>
    <mergeCell ref="AW60:AW61"/>
    <mergeCell ref="BC60:BC61"/>
    <mergeCell ref="BE60:BE61"/>
    <mergeCell ref="BG60:BG61"/>
    <mergeCell ref="BI60:BI61"/>
    <mergeCell ref="BK60:BK61"/>
    <mergeCell ref="BK58:BK59"/>
    <mergeCell ref="BL58:BL63"/>
    <mergeCell ref="BM58:BM59"/>
    <mergeCell ref="BN58:BN63"/>
    <mergeCell ref="BO58:BO59"/>
    <mergeCell ref="BP58:BP63"/>
    <mergeCell ref="BM60:BM61"/>
    <mergeCell ref="BO60:BO61"/>
    <mergeCell ref="BK62:BK63"/>
    <mergeCell ref="BM62:BM63"/>
    <mergeCell ref="BE58:BE59"/>
    <mergeCell ref="BF58:BF63"/>
    <mergeCell ref="BS64:BS69"/>
    <mergeCell ref="BO66:BO67"/>
    <mergeCell ref="BO68:BO69"/>
    <mergeCell ref="BH64:BH69"/>
    <mergeCell ref="BI64:BI65"/>
    <mergeCell ref="BJ64:BJ69"/>
    <mergeCell ref="BK64:BK65"/>
    <mergeCell ref="BL64:BL69"/>
    <mergeCell ref="BM64:BM65"/>
    <mergeCell ref="BK66:BK67"/>
    <mergeCell ref="BM66:BM67"/>
    <mergeCell ref="BK68:BK69"/>
    <mergeCell ref="BM68:BM69"/>
    <mergeCell ref="BA64:BA69"/>
    <mergeCell ref="BC64:BC65"/>
    <mergeCell ref="BD64:BD69"/>
    <mergeCell ref="BE64:BE65"/>
    <mergeCell ref="BF64:BF69"/>
    <mergeCell ref="BG64:BG65"/>
    <mergeCell ref="AV68:AV69"/>
    <mergeCell ref="AW68:AW69"/>
    <mergeCell ref="BC68:BC69"/>
    <mergeCell ref="BE68:BE69"/>
    <mergeCell ref="BG68:BG69"/>
    <mergeCell ref="BI68:BI69"/>
    <mergeCell ref="AV66:AV67"/>
    <mergeCell ref="AW66:AW67"/>
    <mergeCell ref="BC66:BC67"/>
    <mergeCell ref="BE66:BE67"/>
    <mergeCell ref="BG66:BG67"/>
    <mergeCell ref="BI66:BI67"/>
    <mergeCell ref="BN64:BN69"/>
    <mergeCell ref="BO64:BO65"/>
    <mergeCell ref="BP64:BP69"/>
    <mergeCell ref="BQ64:BQ69"/>
    <mergeCell ref="BR64:BR69"/>
    <mergeCell ref="BG70:BG71"/>
    <mergeCell ref="BH70:BH75"/>
    <mergeCell ref="BI70:BI71"/>
    <mergeCell ref="BJ70:BJ75"/>
    <mergeCell ref="BE74:BE75"/>
    <mergeCell ref="BG74:BG75"/>
    <mergeCell ref="BI74:BI75"/>
    <mergeCell ref="AX70:AX75"/>
    <mergeCell ref="AY70:AY75"/>
    <mergeCell ref="AZ70:AZ75"/>
    <mergeCell ref="BA70:BA75"/>
    <mergeCell ref="BC70:BC71"/>
    <mergeCell ref="BD70:BD75"/>
    <mergeCell ref="BC74:BC75"/>
    <mergeCell ref="B70:B75"/>
    <mergeCell ref="C70:C75"/>
    <mergeCell ref="D70:D75"/>
    <mergeCell ref="E70:E75"/>
    <mergeCell ref="AV70:AV71"/>
    <mergeCell ref="AW70:AW71"/>
    <mergeCell ref="AV74:AV75"/>
    <mergeCell ref="AW74:AW75"/>
    <mergeCell ref="BO74:BO75"/>
    <mergeCell ref="B76:B81"/>
    <mergeCell ref="C76:C81"/>
    <mergeCell ref="D76:D81"/>
    <mergeCell ref="E76:E81"/>
    <mergeCell ref="AV76:AV77"/>
    <mergeCell ref="AW76:AW77"/>
    <mergeCell ref="AX76:AX81"/>
    <mergeCell ref="AY76:AY81"/>
    <mergeCell ref="AZ76:AZ81"/>
    <mergeCell ref="BQ70:BQ75"/>
    <mergeCell ref="BR70:BR75"/>
    <mergeCell ref="BS70:BS75"/>
    <mergeCell ref="AV72:AV73"/>
    <mergeCell ref="AW72:AW73"/>
    <mergeCell ref="BC72:BC73"/>
    <mergeCell ref="BE72:BE73"/>
    <mergeCell ref="BG72:BG73"/>
    <mergeCell ref="BI72:BI73"/>
    <mergeCell ref="BK72:BK73"/>
    <mergeCell ref="BK70:BK71"/>
    <mergeCell ref="BL70:BL75"/>
    <mergeCell ref="BM70:BM71"/>
    <mergeCell ref="BN70:BN75"/>
    <mergeCell ref="BO70:BO71"/>
    <mergeCell ref="BP70:BP75"/>
    <mergeCell ref="BM72:BM73"/>
    <mergeCell ref="BO72:BO73"/>
    <mergeCell ref="BK74:BK75"/>
    <mergeCell ref="BM74:BM75"/>
    <mergeCell ref="BE70:BE71"/>
    <mergeCell ref="BF70:BF75"/>
    <mergeCell ref="BS76:BS81"/>
    <mergeCell ref="BO78:BO79"/>
    <mergeCell ref="BO80:BO81"/>
    <mergeCell ref="BH76:BH81"/>
    <mergeCell ref="BI76:BI77"/>
    <mergeCell ref="BJ76:BJ81"/>
    <mergeCell ref="BK76:BK77"/>
    <mergeCell ref="BL76:BL81"/>
    <mergeCell ref="BM76:BM77"/>
    <mergeCell ref="BK78:BK79"/>
    <mergeCell ref="BM78:BM79"/>
    <mergeCell ref="BK80:BK81"/>
    <mergeCell ref="BM80:BM81"/>
    <mergeCell ref="BA76:BA81"/>
    <mergeCell ref="BC76:BC77"/>
    <mergeCell ref="BD76:BD81"/>
    <mergeCell ref="BE76:BE77"/>
    <mergeCell ref="BF76:BF81"/>
    <mergeCell ref="BG76:BG77"/>
    <mergeCell ref="AV80:AV81"/>
    <mergeCell ref="AW80:AW81"/>
    <mergeCell ref="BC80:BC81"/>
    <mergeCell ref="BE80:BE81"/>
    <mergeCell ref="BG80:BG81"/>
    <mergeCell ref="BI80:BI81"/>
    <mergeCell ref="AV78:AV79"/>
    <mergeCell ref="AW78:AW79"/>
    <mergeCell ref="BC78:BC79"/>
    <mergeCell ref="BE78:BE79"/>
    <mergeCell ref="BG78:BG79"/>
    <mergeCell ref="BI78:BI79"/>
    <mergeCell ref="BN76:BN81"/>
    <mergeCell ref="BO76:BO77"/>
    <mergeCell ref="BP76:BP81"/>
    <mergeCell ref="BQ76:BQ81"/>
    <mergeCell ref="BR76:BR81"/>
    <mergeCell ref="BG82:BG83"/>
    <mergeCell ref="BH82:BH87"/>
    <mergeCell ref="BI82:BI83"/>
    <mergeCell ref="BJ82:BJ87"/>
    <mergeCell ref="BE86:BE87"/>
    <mergeCell ref="BG86:BG87"/>
    <mergeCell ref="BI86:BI87"/>
    <mergeCell ref="AX82:AX87"/>
    <mergeCell ref="AY82:AY87"/>
    <mergeCell ref="AZ82:AZ87"/>
    <mergeCell ref="BA82:BA87"/>
    <mergeCell ref="BC82:BC83"/>
    <mergeCell ref="BD82:BD87"/>
    <mergeCell ref="BC86:BC87"/>
    <mergeCell ref="B82:B87"/>
    <mergeCell ref="C82:C87"/>
    <mergeCell ref="D82:D87"/>
    <mergeCell ref="E82:E87"/>
    <mergeCell ref="AV82:AV83"/>
    <mergeCell ref="AW82:AW83"/>
    <mergeCell ref="AV86:AV87"/>
    <mergeCell ref="AW86:AW87"/>
    <mergeCell ref="BO86:BO87"/>
    <mergeCell ref="B88:B93"/>
    <mergeCell ref="C88:C93"/>
    <mergeCell ref="D88:D93"/>
    <mergeCell ref="E88:E93"/>
    <mergeCell ref="AV88:AV89"/>
    <mergeCell ref="AW88:AW89"/>
    <mergeCell ref="AX88:AX93"/>
    <mergeCell ref="AY88:AY93"/>
    <mergeCell ref="AZ88:AZ93"/>
    <mergeCell ref="BQ82:BQ87"/>
    <mergeCell ref="BR82:BR87"/>
    <mergeCell ref="BS82:BS87"/>
    <mergeCell ref="AV84:AV85"/>
    <mergeCell ref="AW84:AW85"/>
    <mergeCell ref="BC84:BC85"/>
    <mergeCell ref="BE84:BE85"/>
    <mergeCell ref="BG84:BG85"/>
    <mergeCell ref="BI84:BI85"/>
    <mergeCell ref="BK84:BK85"/>
    <mergeCell ref="BK82:BK83"/>
    <mergeCell ref="BL82:BL87"/>
    <mergeCell ref="BM82:BM83"/>
    <mergeCell ref="BN82:BN87"/>
    <mergeCell ref="BO82:BO83"/>
    <mergeCell ref="BP82:BP87"/>
    <mergeCell ref="BM84:BM85"/>
    <mergeCell ref="BO84:BO85"/>
    <mergeCell ref="BK86:BK87"/>
    <mergeCell ref="BM86:BM87"/>
    <mergeCell ref="BE82:BE83"/>
    <mergeCell ref="BF82:BF87"/>
    <mergeCell ref="BS88:BS93"/>
    <mergeCell ref="BO90:BO91"/>
    <mergeCell ref="BO92:BO93"/>
    <mergeCell ref="BH88:BH93"/>
    <mergeCell ref="BI88:BI89"/>
    <mergeCell ref="BJ88:BJ93"/>
    <mergeCell ref="BK88:BK89"/>
    <mergeCell ref="BL88:BL93"/>
    <mergeCell ref="BM88:BM89"/>
    <mergeCell ref="BK90:BK91"/>
    <mergeCell ref="BM90:BM91"/>
    <mergeCell ref="BK92:BK93"/>
    <mergeCell ref="BM92:BM93"/>
    <mergeCell ref="BA88:BA93"/>
    <mergeCell ref="BC88:BC89"/>
    <mergeCell ref="BD88:BD93"/>
    <mergeCell ref="BE88:BE89"/>
    <mergeCell ref="BF88:BF93"/>
    <mergeCell ref="BG88:BG89"/>
    <mergeCell ref="AV92:AV93"/>
    <mergeCell ref="AW92:AW93"/>
    <mergeCell ref="BC92:BC93"/>
    <mergeCell ref="BE92:BE93"/>
    <mergeCell ref="BG92:BG93"/>
    <mergeCell ref="BI92:BI93"/>
    <mergeCell ref="AV90:AV91"/>
    <mergeCell ref="AW90:AW91"/>
    <mergeCell ref="BC90:BC91"/>
    <mergeCell ref="BE90:BE91"/>
    <mergeCell ref="BG90:BG91"/>
    <mergeCell ref="BI90:BI91"/>
    <mergeCell ref="BN88:BN93"/>
    <mergeCell ref="BO88:BO89"/>
    <mergeCell ref="BP88:BP93"/>
    <mergeCell ref="BQ88:BQ93"/>
    <mergeCell ref="BR88:BR93"/>
    <mergeCell ref="BG94:BG95"/>
    <mergeCell ref="BH94:BH99"/>
    <mergeCell ref="BI94:BI95"/>
    <mergeCell ref="BJ94:BJ99"/>
    <mergeCell ref="BE98:BE99"/>
    <mergeCell ref="BG98:BG99"/>
    <mergeCell ref="BI98:BI99"/>
    <mergeCell ref="AX94:AX99"/>
    <mergeCell ref="AY94:AY99"/>
    <mergeCell ref="AZ94:AZ99"/>
    <mergeCell ref="BA94:BA99"/>
    <mergeCell ref="BC94:BC95"/>
    <mergeCell ref="BD94:BD99"/>
    <mergeCell ref="BC98:BC99"/>
    <mergeCell ref="B94:B99"/>
    <mergeCell ref="C94:C99"/>
    <mergeCell ref="D94:D99"/>
    <mergeCell ref="E94:E99"/>
    <mergeCell ref="AV94:AV95"/>
    <mergeCell ref="AW94:AW95"/>
    <mergeCell ref="AV98:AV99"/>
    <mergeCell ref="AW98:AW99"/>
    <mergeCell ref="BO98:BO99"/>
    <mergeCell ref="B100:B105"/>
    <mergeCell ref="C100:C105"/>
    <mergeCell ref="D100:D105"/>
    <mergeCell ref="E100:E105"/>
    <mergeCell ref="AV100:AV101"/>
    <mergeCell ref="AW100:AW101"/>
    <mergeCell ref="AX100:AX105"/>
    <mergeCell ref="AY100:AY105"/>
    <mergeCell ref="AZ100:AZ105"/>
    <mergeCell ref="BQ94:BQ99"/>
    <mergeCell ref="BR94:BR99"/>
    <mergeCell ref="BS94:BS99"/>
    <mergeCell ref="AV96:AV97"/>
    <mergeCell ref="AW96:AW97"/>
    <mergeCell ref="BC96:BC97"/>
    <mergeCell ref="BE96:BE97"/>
    <mergeCell ref="BG96:BG97"/>
    <mergeCell ref="BI96:BI97"/>
    <mergeCell ref="BK96:BK97"/>
    <mergeCell ref="BK94:BK95"/>
    <mergeCell ref="BL94:BL99"/>
    <mergeCell ref="BM94:BM95"/>
    <mergeCell ref="BN94:BN99"/>
    <mergeCell ref="BO94:BO95"/>
    <mergeCell ref="BP94:BP99"/>
    <mergeCell ref="BM96:BM97"/>
    <mergeCell ref="BO96:BO97"/>
    <mergeCell ref="BK98:BK99"/>
    <mergeCell ref="BM98:BM99"/>
    <mergeCell ref="BE94:BE95"/>
    <mergeCell ref="BF94:BF99"/>
    <mergeCell ref="BS100:BS105"/>
    <mergeCell ref="BO102:BO103"/>
    <mergeCell ref="BO104:BO105"/>
    <mergeCell ref="BH100:BH105"/>
    <mergeCell ref="BI100:BI101"/>
    <mergeCell ref="BJ100:BJ105"/>
    <mergeCell ref="BK100:BK101"/>
    <mergeCell ref="BL100:BL105"/>
    <mergeCell ref="BM100:BM101"/>
    <mergeCell ref="BK102:BK103"/>
    <mergeCell ref="BM102:BM103"/>
    <mergeCell ref="BK104:BK105"/>
    <mergeCell ref="BM104:BM105"/>
    <mergeCell ref="BA100:BA105"/>
    <mergeCell ref="BC100:BC101"/>
    <mergeCell ref="BD100:BD105"/>
    <mergeCell ref="BE100:BE101"/>
    <mergeCell ref="BF100:BF105"/>
    <mergeCell ref="BG100:BG101"/>
    <mergeCell ref="AV104:AV105"/>
    <mergeCell ref="AW104:AW105"/>
    <mergeCell ref="BC104:BC105"/>
    <mergeCell ref="BE104:BE105"/>
    <mergeCell ref="BG104:BG105"/>
    <mergeCell ref="BI104:BI105"/>
    <mergeCell ref="AV102:AV103"/>
    <mergeCell ref="AW102:AW103"/>
    <mergeCell ref="BC102:BC103"/>
    <mergeCell ref="BE102:BE103"/>
    <mergeCell ref="BG102:BG103"/>
    <mergeCell ref="BI102:BI103"/>
    <mergeCell ref="BN100:BN105"/>
    <mergeCell ref="BO100:BO101"/>
    <mergeCell ref="BP100:BP105"/>
    <mergeCell ref="BQ100:BQ105"/>
    <mergeCell ref="BR100:BR105"/>
    <mergeCell ref="BG106:BG107"/>
    <mergeCell ref="BH106:BH111"/>
    <mergeCell ref="BI106:BI107"/>
    <mergeCell ref="BJ106:BJ111"/>
    <mergeCell ref="BE110:BE111"/>
    <mergeCell ref="BG110:BG111"/>
    <mergeCell ref="BI110:BI111"/>
    <mergeCell ref="AX106:AX111"/>
    <mergeCell ref="AY106:AY111"/>
    <mergeCell ref="AZ106:AZ111"/>
    <mergeCell ref="BA106:BA111"/>
    <mergeCell ref="BC106:BC107"/>
    <mergeCell ref="BD106:BD111"/>
    <mergeCell ref="BC110:BC111"/>
    <mergeCell ref="B106:B111"/>
    <mergeCell ref="C106:C111"/>
    <mergeCell ref="D106:D111"/>
    <mergeCell ref="E106:E111"/>
    <mergeCell ref="AV106:AV107"/>
    <mergeCell ref="AW106:AW107"/>
    <mergeCell ref="AV110:AV111"/>
    <mergeCell ref="AW110:AW111"/>
    <mergeCell ref="BO110:BO111"/>
    <mergeCell ref="B112:B117"/>
    <mergeCell ref="C112:C117"/>
    <mergeCell ref="D112:D117"/>
    <mergeCell ref="E112:E117"/>
    <mergeCell ref="AV112:AV113"/>
    <mergeCell ref="AW112:AW113"/>
    <mergeCell ref="AX112:AX117"/>
    <mergeCell ref="AY112:AY117"/>
    <mergeCell ref="AZ112:AZ117"/>
    <mergeCell ref="BQ106:BQ111"/>
    <mergeCell ref="BR106:BR111"/>
    <mergeCell ref="BS106:BS111"/>
    <mergeCell ref="AV108:AV109"/>
    <mergeCell ref="AW108:AW109"/>
    <mergeCell ref="BC108:BC109"/>
    <mergeCell ref="BE108:BE109"/>
    <mergeCell ref="BG108:BG109"/>
    <mergeCell ref="BI108:BI109"/>
    <mergeCell ref="BK108:BK109"/>
    <mergeCell ref="BK106:BK107"/>
    <mergeCell ref="BL106:BL111"/>
    <mergeCell ref="BM106:BM107"/>
    <mergeCell ref="BN106:BN111"/>
    <mergeCell ref="BO106:BO107"/>
    <mergeCell ref="BP106:BP111"/>
    <mergeCell ref="BM108:BM109"/>
    <mergeCell ref="BO108:BO109"/>
    <mergeCell ref="BK110:BK111"/>
    <mergeCell ref="BM110:BM111"/>
    <mergeCell ref="BE106:BE107"/>
    <mergeCell ref="BF106:BF111"/>
    <mergeCell ref="BS112:BS117"/>
    <mergeCell ref="BO114:BO115"/>
    <mergeCell ref="BO116:BO117"/>
    <mergeCell ref="BH112:BH117"/>
    <mergeCell ref="BI112:BI113"/>
    <mergeCell ref="BJ112:BJ117"/>
    <mergeCell ref="BK112:BK113"/>
    <mergeCell ref="BL112:BL117"/>
    <mergeCell ref="BM112:BM113"/>
    <mergeCell ref="BK114:BK115"/>
    <mergeCell ref="BM114:BM115"/>
    <mergeCell ref="BK116:BK117"/>
    <mergeCell ref="BM116:BM117"/>
    <mergeCell ref="BA112:BA117"/>
    <mergeCell ref="BC112:BC113"/>
    <mergeCell ref="BD112:BD117"/>
    <mergeCell ref="BE112:BE113"/>
    <mergeCell ref="BF112:BF117"/>
    <mergeCell ref="BG112:BG113"/>
    <mergeCell ref="AV116:AV117"/>
    <mergeCell ref="AW116:AW117"/>
    <mergeCell ref="BC116:BC117"/>
    <mergeCell ref="BE116:BE117"/>
    <mergeCell ref="BG116:BG117"/>
    <mergeCell ref="BI116:BI117"/>
    <mergeCell ref="AV114:AV115"/>
    <mergeCell ref="AW114:AW115"/>
    <mergeCell ref="BC114:BC115"/>
    <mergeCell ref="BE114:BE115"/>
    <mergeCell ref="BG114:BG115"/>
    <mergeCell ref="BI114:BI115"/>
    <mergeCell ref="BN112:BN117"/>
    <mergeCell ref="BO112:BO113"/>
    <mergeCell ref="BP112:BP117"/>
    <mergeCell ref="BQ112:BQ117"/>
    <mergeCell ref="BR112:BR117"/>
    <mergeCell ref="BB112:BB117"/>
    <mergeCell ref="BG118:BG119"/>
    <mergeCell ref="BH118:BH123"/>
    <mergeCell ref="BI118:BI119"/>
    <mergeCell ref="BJ118:BJ123"/>
    <mergeCell ref="BE122:BE123"/>
    <mergeCell ref="BG122:BG123"/>
    <mergeCell ref="BI122:BI123"/>
    <mergeCell ref="AX118:AX123"/>
    <mergeCell ref="AY118:AY123"/>
    <mergeCell ref="AZ118:AZ123"/>
    <mergeCell ref="BA118:BA123"/>
    <mergeCell ref="BC118:BC119"/>
    <mergeCell ref="BD118:BD123"/>
    <mergeCell ref="BC122:BC123"/>
    <mergeCell ref="B118:B123"/>
    <mergeCell ref="C118:C123"/>
    <mergeCell ref="D118:D123"/>
    <mergeCell ref="E118:E123"/>
    <mergeCell ref="AV118:AV119"/>
    <mergeCell ref="AW118:AW119"/>
    <mergeCell ref="AV122:AV123"/>
    <mergeCell ref="AW122:AW123"/>
    <mergeCell ref="BB118:BB123"/>
    <mergeCell ref="BO122:BO123"/>
    <mergeCell ref="B124:B129"/>
    <mergeCell ref="C124:C129"/>
    <mergeCell ref="D124:D129"/>
    <mergeCell ref="E124:E129"/>
    <mergeCell ref="AV124:AV125"/>
    <mergeCell ref="AW124:AW125"/>
    <mergeCell ref="AX124:AX129"/>
    <mergeCell ref="AY124:AY129"/>
    <mergeCell ref="AZ124:AZ129"/>
    <mergeCell ref="BQ118:BQ123"/>
    <mergeCell ref="BR118:BR123"/>
    <mergeCell ref="BS118:BS123"/>
    <mergeCell ref="AV120:AV121"/>
    <mergeCell ref="AW120:AW121"/>
    <mergeCell ref="BC120:BC121"/>
    <mergeCell ref="BE120:BE121"/>
    <mergeCell ref="BG120:BG121"/>
    <mergeCell ref="BI120:BI121"/>
    <mergeCell ref="BK120:BK121"/>
    <mergeCell ref="BK118:BK119"/>
    <mergeCell ref="BL118:BL123"/>
    <mergeCell ref="BM118:BM119"/>
    <mergeCell ref="BN118:BN123"/>
    <mergeCell ref="BO118:BO119"/>
    <mergeCell ref="BP118:BP123"/>
    <mergeCell ref="BM120:BM121"/>
    <mergeCell ref="BO120:BO121"/>
    <mergeCell ref="BK122:BK123"/>
    <mergeCell ref="BM122:BM123"/>
    <mergeCell ref="BE118:BE119"/>
    <mergeCell ref="BF118:BF123"/>
    <mergeCell ref="BN124:BN129"/>
    <mergeCell ref="BO124:BO125"/>
    <mergeCell ref="BP124:BP129"/>
    <mergeCell ref="BQ124:BQ129"/>
    <mergeCell ref="BR124:BR129"/>
    <mergeCell ref="BB124:BB129"/>
    <mergeCell ref="BS124:BS129"/>
    <mergeCell ref="BO126:BO127"/>
    <mergeCell ref="BO128:BO129"/>
    <mergeCell ref="BH124:BH129"/>
    <mergeCell ref="BI124:BI125"/>
    <mergeCell ref="BJ124:BJ129"/>
    <mergeCell ref="BK124:BK125"/>
    <mergeCell ref="BL124:BL129"/>
    <mergeCell ref="BM124:BM125"/>
    <mergeCell ref="BK126:BK127"/>
    <mergeCell ref="BM126:BM127"/>
    <mergeCell ref="BK128:BK129"/>
    <mergeCell ref="BM128:BM129"/>
    <mergeCell ref="BC124:BC125"/>
    <mergeCell ref="BD124:BD129"/>
    <mergeCell ref="BE124:BE125"/>
    <mergeCell ref="BF124:BF129"/>
    <mergeCell ref="BG124:BG125"/>
    <mergeCell ref="B130:B135"/>
    <mergeCell ref="C130:C135"/>
    <mergeCell ref="D130:D135"/>
    <mergeCell ref="E130:E135"/>
    <mergeCell ref="AV130:AV131"/>
    <mergeCell ref="AW130:AW131"/>
    <mergeCell ref="AX130:AX135"/>
    <mergeCell ref="AY130:AY135"/>
    <mergeCell ref="AZ130:AZ135"/>
    <mergeCell ref="AV128:AV129"/>
    <mergeCell ref="AW128:AW129"/>
    <mergeCell ref="BC128:BC129"/>
    <mergeCell ref="BE128:BE129"/>
    <mergeCell ref="BG128:BG129"/>
    <mergeCell ref="BI128:BI129"/>
    <mergeCell ref="AV126:AV127"/>
    <mergeCell ref="AW126:AW127"/>
    <mergeCell ref="BC126:BC127"/>
    <mergeCell ref="BE126:BE127"/>
    <mergeCell ref="BG126:BG127"/>
    <mergeCell ref="BI126:BI127"/>
    <mergeCell ref="BA124:BA129"/>
    <mergeCell ref="AV134:AV135"/>
    <mergeCell ref="AW134:AW135"/>
    <mergeCell ref="AV132:AV133"/>
    <mergeCell ref="AW132:AW133"/>
    <mergeCell ref="BB130:BB135"/>
    <mergeCell ref="BS130:BS135"/>
    <mergeCell ref="BO132:BO133"/>
    <mergeCell ref="BO134:BO135"/>
    <mergeCell ref="BH130:BH135"/>
    <mergeCell ref="BI130:BI131"/>
    <mergeCell ref="BJ130:BJ135"/>
    <mergeCell ref="BK130:BK131"/>
    <mergeCell ref="BL130:BL135"/>
    <mergeCell ref="BM130:BM131"/>
    <mergeCell ref="BK132:BK133"/>
    <mergeCell ref="BM132:BM133"/>
    <mergeCell ref="BK134:BK135"/>
    <mergeCell ref="BM134:BM135"/>
    <mergeCell ref="BA130:BA135"/>
    <mergeCell ref="BC130:BC131"/>
    <mergeCell ref="BD130:BD135"/>
    <mergeCell ref="BE130:BE131"/>
    <mergeCell ref="BF130:BF135"/>
    <mergeCell ref="BG130:BG131"/>
    <mergeCell ref="BC134:BC135"/>
    <mergeCell ref="BE134:BE135"/>
    <mergeCell ref="BG134:BG135"/>
    <mergeCell ref="BI134:BI135"/>
    <mergeCell ref="BC132:BC133"/>
    <mergeCell ref="BE132:BE133"/>
    <mergeCell ref="BG132:BG133"/>
    <mergeCell ref="BI132:BI133"/>
    <mergeCell ref="BN130:BN135"/>
    <mergeCell ref="BO130:BO131"/>
    <mergeCell ref="BP130:BP135"/>
    <mergeCell ref="BQ130:BQ135"/>
    <mergeCell ref="BR130:BR135"/>
    <mergeCell ref="BG136:BG137"/>
    <mergeCell ref="BH136:BH141"/>
    <mergeCell ref="BI136:BI137"/>
    <mergeCell ref="BJ136:BJ141"/>
    <mergeCell ref="BE140:BE141"/>
    <mergeCell ref="BG140:BG141"/>
    <mergeCell ref="BI140:BI141"/>
    <mergeCell ref="AX136:AX141"/>
    <mergeCell ref="AY136:AY141"/>
    <mergeCell ref="AZ136:AZ141"/>
    <mergeCell ref="BA136:BA141"/>
    <mergeCell ref="BC136:BC137"/>
    <mergeCell ref="BD136:BD141"/>
    <mergeCell ref="BC140:BC141"/>
    <mergeCell ref="B136:B141"/>
    <mergeCell ref="C136:C141"/>
    <mergeCell ref="D136:D141"/>
    <mergeCell ref="E136:E141"/>
    <mergeCell ref="AV136:AV137"/>
    <mergeCell ref="AW136:AW137"/>
    <mergeCell ref="AV140:AV141"/>
    <mergeCell ref="AW140:AW141"/>
    <mergeCell ref="BB136:BB141"/>
    <mergeCell ref="BO140:BO141"/>
    <mergeCell ref="B142:B147"/>
    <mergeCell ref="C142:C147"/>
    <mergeCell ref="D142:D147"/>
    <mergeCell ref="E142:E147"/>
    <mergeCell ref="AV142:AV143"/>
    <mergeCell ref="AW142:AW143"/>
    <mergeCell ref="AX142:AX147"/>
    <mergeCell ref="AY142:AY147"/>
    <mergeCell ref="AZ142:AZ147"/>
    <mergeCell ref="BQ136:BQ141"/>
    <mergeCell ref="BR136:BR141"/>
    <mergeCell ref="BS136:BS141"/>
    <mergeCell ref="AV138:AV139"/>
    <mergeCell ref="AW138:AW139"/>
    <mergeCell ref="BC138:BC139"/>
    <mergeCell ref="BE138:BE139"/>
    <mergeCell ref="BG138:BG139"/>
    <mergeCell ref="BI138:BI139"/>
    <mergeCell ref="BK138:BK139"/>
    <mergeCell ref="BK136:BK137"/>
    <mergeCell ref="BL136:BL141"/>
    <mergeCell ref="BM136:BM137"/>
    <mergeCell ref="BN136:BN141"/>
    <mergeCell ref="BO136:BO137"/>
    <mergeCell ref="BP136:BP141"/>
    <mergeCell ref="BM138:BM139"/>
    <mergeCell ref="BO138:BO139"/>
    <mergeCell ref="BK140:BK141"/>
    <mergeCell ref="BM140:BM141"/>
    <mergeCell ref="BE136:BE137"/>
    <mergeCell ref="BF136:BF141"/>
    <mergeCell ref="BS142:BS147"/>
    <mergeCell ref="BO144:BO145"/>
    <mergeCell ref="BO146:BO147"/>
    <mergeCell ref="BH142:BH147"/>
    <mergeCell ref="BI142:BI143"/>
    <mergeCell ref="BJ142:BJ147"/>
    <mergeCell ref="BK142:BK143"/>
    <mergeCell ref="BL142:BL147"/>
    <mergeCell ref="BM142:BM143"/>
    <mergeCell ref="BK144:BK145"/>
    <mergeCell ref="BM144:BM145"/>
    <mergeCell ref="BK146:BK147"/>
    <mergeCell ref="BM146:BM147"/>
    <mergeCell ref="BA142:BA147"/>
    <mergeCell ref="BC142:BC143"/>
    <mergeCell ref="BD142:BD147"/>
    <mergeCell ref="BE142:BE143"/>
    <mergeCell ref="BF142:BF147"/>
    <mergeCell ref="BG142:BG143"/>
    <mergeCell ref="AV146:AV147"/>
    <mergeCell ref="AW146:AW147"/>
    <mergeCell ref="BC146:BC147"/>
    <mergeCell ref="BE146:BE147"/>
    <mergeCell ref="BG146:BG147"/>
    <mergeCell ref="BI146:BI147"/>
    <mergeCell ref="AV144:AV145"/>
    <mergeCell ref="AW144:AW145"/>
    <mergeCell ref="BC144:BC145"/>
    <mergeCell ref="BE144:BE145"/>
    <mergeCell ref="BG144:BG145"/>
    <mergeCell ref="BI144:BI145"/>
    <mergeCell ref="BN142:BN147"/>
    <mergeCell ref="BO142:BO143"/>
    <mergeCell ref="BP142:BP147"/>
    <mergeCell ref="BQ142:BQ147"/>
    <mergeCell ref="BR142:BR147"/>
    <mergeCell ref="BB142:BB147"/>
    <mergeCell ref="BG148:BG149"/>
    <mergeCell ref="BH148:BH153"/>
    <mergeCell ref="BI148:BI149"/>
    <mergeCell ref="BJ148:BJ153"/>
    <mergeCell ref="BE152:BE153"/>
    <mergeCell ref="BG152:BG153"/>
    <mergeCell ref="BI152:BI153"/>
    <mergeCell ref="AX148:AX153"/>
    <mergeCell ref="AY148:AY153"/>
    <mergeCell ref="AZ148:AZ153"/>
    <mergeCell ref="BA148:BA153"/>
    <mergeCell ref="BC148:BC149"/>
    <mergeCell ref="BD148:BD153"/>
    <mergeCell ref="BC152:BC153"/>
    <mergeCell ref="B148:B153"/>
    <mergeCell ref="C148:C153"/>
    <mergeCell ref="D148:D153"/>
    <mergeCell ref="E148:E153"/>
    <mergeCell ref="AV148:AV149"/>
    <mergeCell ref="AW148:AW149"/>
    <mergeCell ref="AV152:AV153"/>
    <mergeCell ref="AW152:AW153"/>
    <mergeCell ref="BB148:BB153"/>
    <mergeCell ref="BO152:BO153"/>
    <mergeCell ref="B154:B159"/>
    <mergeCell ref="C154:C159"/>
    <mergeCell ref="D154:D159"/>
    <mergeCell ref="E154:E159"/>
    <mergeCell ref="AV154:AV155"/>
    <mergeCell ref="AW154:AW155"/>
    <mergeCell ref="AX154:AX159"/>
    <mergeCell ref="AY154:AY159"/>
    <mergeCell ref="AZ154:AZ159"/>
    <mergeCell ref="BQ148:BQ153"/>
    <mergeCell ref="BR148:BR153"/>
    <mergeCell ref="BS148:BS153"/>
    <mergeCell ref="AV150:AV151"/>
    <mergeCell ref="AW150:AW151"/>
    <mergeCell ref="BC150:BC151"/>
    <mergeCell ref="BE150:BE151"/>
    <mergeCell ref="BG150:BG151"/>
    <mergeCell ref="BI150:BI151"/>
    <mergeCell ref="BK150:BK151"/>
    <mergeCell ref="BK148:BK149"/>
    <mergeCell ref="BL148:BL153"/>
    <mergeCell ref="BM148:BM149"/>
    <mergeCell ref="BN148:BN153"/>
    <mergeCell ref="BO148:BO149"/>
    <mergeCell ref="BP148:BP153"/>
    <mergeCell ref="BM150:BM151"/>
    <mergeCell ref="BO150:BO151"/>
    <mergeCell ref="BK152:BK153"/>
    <mergeCell ref="BM152:BM153"/>
    <mergeCell ref="BE148:BE149"/>
    <mergeCell ref="BF148:BF153"/>
    <mergeCell ref="BS154:BS159"/>
    <mergeCell ref="BO156:BO157"/>
    <mergeCell ref="BO158:BO159"/>
    <mergeCell ref="BH154:BH159"/>
    <mergeCell ref="BI154:BI155"/>
    <mergeCell ref="BJ154:BJ159"/>
    <mergeCell ref="BK154:BK155"/>
    <mergeCell ref="BL154:BL159"/>
    <mergeCell ref="BM154:BM155"/>
    <mergeCell ref="BK156:BK157"/>
    <mergeCell ref="BM156:BM157"/>
    <mergeCell ref="BK158:BK159"/>
    <mergeCell ref="BM158:BM159"/>
    <mergeCell ref="BA154:BA159"/>
    <mergeCell ref="BC154:BC155"/>
    <mergeCell ref="BD154:BD159"/>
    <mergeCell ref="BE154:BE155"/>
    <mergeCell ref="BF154:BF159"/>
    <mergeCell ref="BG154:BG155"/>
    <mergeCell ref="AV158:AV159"/>
    <mergeCell ref="AW158:AW159"/>
    <mergeCell ref="BC158:BC159"/>
    <mergeCell ref="BE158:BE159"/>
    <mergeCell ref="BG158:BG159"/>
    <mergeCell ref="BI158:BI159"/>
    <mergeCell ref="AV156:AV157"/>
    <mergeCell ref="AW156:AW157"/>
    <mergeCell ref="BC156:BC157"/>
    <mergeCell ref="BE156:BE157"/>
    <mergeCell ref="BG156:BG157"/>
    <mergeCell ref="BI156:BI157"/>
    <mergeCell ref="BN154:BN159"/>
    <mergeCell ref="BO154:BO155"/>
    <mergeCell ref="BP154:BP159"/>
    <mergeCell ref="BQ154:BQ159"/>
    <mergeCell ref="BR154:BR159"/>
    <mergeCell ref="BB154:BB159"/>
    <mergeCell ref="BG160:BG161"/>
    <mergeCell ref="BH160:BH165"/>
    <mergeCell ref="BI160:BI161"/>
    <mergeCell ref="BJ160:BJ165"/>
    <mergeCell ref="BE164:BE165"/>
    <mergeCell ref="BG164:BG165"/>
    <mergeCell ref="BI164:BI165"/>
    <mergeCell ref="AX160:AX165"/>
    <mergeCell ref="AY160:AY165"/>
    <mergeCell ref="AZ160:AZ165"/>
    <mergeCell ref="BA160:BA165"/>
    <mergeCell ref="BC160:BC161"/>
    <mergeCell ref="BD160:BD165"/>
    <mergeCell ref="BC164:BC165"/>
    <mergeCell ref="B160:B165"/>
    <mergeCell ref="C160:C165"/>
    <mergeCell ref="D160:D165"/>
    <mergeCell ref="E160:E165"/>
    <mergeCell ref="AV160:AV161"/>
    <mergeCell ref="AW160:AW161"/>
    <mergeCell ref="AV164:AV165"/>
    <mergeCell ref="AW164:AW165"/>
    <mergeCell ref="BB160:BB165"/>
    <mergeCell ref="BO164:BO165"/>
    <mergeCell ref="B166:B171"/>
    <mergeCell ref="C166:C171"/>
    <mergeCell ref="D166:D171"/>
    <mergeCell ref="E166:E171"/>
    <mergeCell ref="AV166:AV167"/>
    <mergeCell ref="AW166:AW167"/>
    <mergeCell ref="AX166:AX171"/>
    <mergeCell ref="AY166:AY171"/>
    <mergeCell ref="AZ166:AZ171"/>
    <mergeCell ref="BQ160:BQ165"/>
    <mergeCell ref="BR160:BR165"/>
    <mergeCell ref="BS160:BS165"/>
    <mergeCell ref="AV162:AV163"/>
    <mergeCell ref="AW162:AW163"/>
    <mergeCell ref="BC162:BC163"/>
    <mergeCell ref="BE162:BE163"/>
    <mergeCell ref="BG162:BG163"/>
    <mergeCell ref="BI162:BI163"/>
    <mergeCell ref="BK162:BK163"/>
    <mergeCell ref="BK160:BK161"/>
    <mergeCell ref="BL160:BL165"/>
    <mergeCell ref="BM160:BM161"/>
    <mergeCell ref="BN160:BN165"/>
    <mergeCell ref="BO160:BO161"/>
    <mergeCell ref="BP160:BP165"/>
    <mergeCell ref="BM162:BM163"/>
    <mergeCell ref="BO162:BO163"/>
    <mergeCell ref="BK164:BK165"/>
    <mergeCell ref="BM164:BM165"/>
    <mergeCell ref="BE160:BE161"/>
    <mergeCell ref="BF160:BF165"/>
    <mergeCell ref="BN166:BN171"/>
    <mergeCell ref="BO166:BO167"/>
    <mergeCell ref="BP166:BP171"/>
    <mergeCell ref="BQ166:BQ171"/>
    <mergeCell ref="BR166:BR171"/>
    <mergeCell ref="BS166:BS171"/>
    <mergeCell ref="BO168:BO169"/>
    <mergeCell ref="BO170:BO171"/>
    <mergeCell ref="BH166:BH171"/>
    <mergeCell ref="BI166:BI167"/>
    <mergeCell ref="BJ166:BJ171"/>
    <mergeCell ref="BK166:BK167"/>
    <mergeCell ref="BL166:BL171"/>
    <mergeCell ref="BM166:BM167"/>
    <mergeCell ref="BK168:BK169"/>
    <mergeCell ref="BM168:BM169"/>
    <mergeCell ref="BK170:BK171"/>
    <mergeCell ref="BM170:BM171"/>
    <mergeCell ref="B172:B177"/>
    <mergeCell ref="C172:C177"/>
    <mergeCell ref="D172:D177"/>
    <mergeCell ref="E172:E177"/>
    <mergeCell ref="AV172:AV173"/>
    <mergeCell ref="AW172:AW173"/>
    <mergeCell ref="AV176:AV177"/>
    <mergeCell ref="AW176:AW177"/>
    <mergeCell ref="AV170:AV171"/>
    <mergeCell ref="AW170:AW171"/>
    <mergeCell ref="BC170:BC171"/>
    <mergeCell ref="BE170:BE171"/>
    <mergeCell ref="BG170:BG171"/>
    <mergeCell ref="BI170:BI171"/>
    <mergeCell ref="AV168:AV169"/>
    <mergeCell ref="AW168:AW169"/>
    <mergeCell ref="BC168:BC169"/>
    <mergeCell ref="BE168:BE169"/>
    <mergeCell ref="BG168:BG169"/>
    <mergeCell ref="BI168:BI169"/>
    <mergeCell ref="BA166:BA171"/>
    <mergeCell ref="BC166:BC167"/>
    <mergeCell ref="BD166:BD171"/>
    <mergeCell ref="BE166:BE167"/>
    <mergeCell ref="BF166:BF171"/>
    <mergeCell ref="BG166:BG167"/>
    <mergeCell ref="BB166:BB171"/>
    <mergeCell ref="BK176:BK177"/>
    <mergeCell ref="BM176:BM177"/>
    <mergeCell ref="BE172:BE173"/>
    <mergeCell ref="BF172:BF177"/>
    <mergeCell ref="BG172:BG173"/>
    <mergeCell ref="BH172:BH177"/>
    <mergeCell ref="BI172:BI173"/>
    <mergeCell ref="BJ172:BJ177"/>
    <mergeCell ref="BE176:BE177"/>
    <mergeCell ref="BG176:BG177"/>
    <mergeCell ref="BI176:BI177"/>
    <mergeCell ref="AX172:AX177"/>
    <mergeCell ref="AY172:AY177"/>
    <mergeCell ref="AZ172:AZ177"/>
    <mergeCell ref="BA172:BA177"/>
    <mergeCell ref="BC172:BC173"/>
    <mergeCell ref="BD172:BD177"/>
    <mergeCell ref="BC176:BC177"/>
    <mergeCell ref="BB172:BB177"/>
    <mergeCell ref="BA178:BA183"/>
    <mergeCell ref="BC178:BC179"/>
    <mergeCell ref="BD178:BD183"/>
    <mergeCell ref="BE178:BE179"/>
    <mergeCell ref="BF178:BF183"/>
    <mergeCell ref="BO176:BO177"/>
    <mergeCell ref="B178:B183"/>
    <mergeCell ref="C178:C183"/>
    <mergeCell ref="D178:D183"/>
    <mergeCell ref="E178:E183"/>
    <mergeCell ref="AV178:AV179"/>
    <mergeCell ref="AW178:AW179"/>
    <mergeCell ref="AX178:AX183"/>
    <mergeCell ref="AY178:AY183"/>
    <mergeCell ref="BQ172:BQ177"/>
    <mergeCell ref="BR172:BR177"/>
    <mergeCell ref="BS172:BS177"/>
    <mergeCell ref="AV174:AV175"/>
    <mergeCell ref="AW174:AW175"/>
    <mergeCell ref="BC174:BC175"/>
    <mergeCell ref="BE174:BE175"/>
    <mergeCell ref="BG174:BG175"/>
    <mergeCell ref="BI174:BI175"/>
    <mergeCell ref="BK174:BK175"/>
    <mergeCell ref="BK172:BK173"/>
    <mergeCell ref="BL172:BL177"/>
    <mergeCell ref="BM172:BM173"/>
    <mergeCell ref="BN172:BN177"/>
    <mergeCell ref="BO172:BO173"/>
    <mergeCell ref="BP172:BP177"/>
    <mergeCell ref="BM174:BM175"/>
    <mergeCell ref="BO174:BO175"/>
    <mergeCell ref="AV182:AV183"/>
    <mergeCell ref="AW182:AW183"/>
    <mergeCell ref="BC182:BC183"/>
    <mergeCell ref="BE182:BE183"/>
    <mergeCell ref="BG182:BG183"/>
    <mergeCell ref="BI182:BI183"/>
    <mergeCell ref="BS178:BS183"/>
    <mergeCell ref="AV180:AV181"/>
    <mergeCell ref="AW180:AW181"/>
    <mergeCell ref="BC180:BC181"/>
    <mergeCell ref="BE180:BE181"/>
    <mergeCell ref="BG180:BG181"/>
    <mergeCell ref="BI180:BI181"/>
    <mergeCell ref="BK180:BK181"/>
    <mergeCell ref="BM180:BM181"/>
    <mergeCell ref="BO180:BO181"/>
    <mergeCell ref="BM178:BM179"/>
    <mergeCell ref="BN178:BN183"/>
    <mergeCell ref="BO178:BO179"/>
    <mergeCell ref="BP178:BP183"/>
    <mergeCell ref="BQ178:BQ183"/>
    <mergeCell ref="BR178:BR183"/>
    <mergeCell ref="BM182:BM183"/>
    <mergeCell ref="BO182:BO183"/>
    <mergeCell ref="BG178:BG179"/>
    <mergeCell ref="BH178:BH183"/>
    <mergeCell ref="BI178:BI179"/>
    <mergeCell ref="BJ178:BJ183"/>
    <mergeCell ref="BK178:BK179"/>
    <mergeCell ref="BL178:BL183"/>
    <mergeCell ref="BK182:BK183"/>
    <mergeCell ref="AZ178:AZ183"/>
    <mergeCell ref="BG184:BG185"/>
    <mergeCell ref="BH184:BH189"/>
    <mergeCell ref="BI184:BI185"/>
    <mergeCell ref="BJ184:BJ189"/>
    <mergeCell ref="BE188:BE189"/>
    <mergeCell ref="BG188:BG189"/>
    <mergeCell ref="BI188:BI189"/>
    <mergeCell ref="AX184:AX189"/>
    <mergeCell ref="AY184:AY189"/>
    <mergeCell ref="AZ184:AZ189"/>
    <mergeCell ref="BA184:BA189"/>
    <mergeCell ref="BC184:BC185"/>
    <mergeCell ref="BD184:BD189"/>
    <mergeCell ref="BC188:BC189"/>
    <mergeCell ref="B184:B189"/>
    <mergeCell ref="C184:C189"/>
    <mergeCell ref="D184:D189"/>
    <mergeCell ref="E184:E189"/>
    <mergeCell ref="AV184:AV185"/>
    <mergeCell ref="AW184:AW185"/>
    <mergeCell ref="AV188:AV189"/>
    <mergeCell ref="AW188:AW189"/>
    <mergeCell ref="BO188:BO189"/>
    <mergeCell ref="B190:B195"/>
    <mergeCell ref="C190:C195"/>
    <mergeCell ref="D190:D195"/>
    <mergeCell ref="E190:E195"/>
    <mergeCell ref="AV190:AV191"/>
    <mergeCell ref="AW190:AW191"/>
    <mergeCell ref="AX190:AX195"/>
    <mergeCell ref="AY190:AY195"/>
    <mergeCell ref="AZ190:AZ195"/>
    <mergeCell ref="BQ184:BQ189"/>
    <mergeCell ref="BR184:BR189"/>
    <mergeCell ref="BS184:BS189"/>
    <mergeCell ref="AV186:AV187"/>
    <mergeCell ref="AW186:AW187"/>
    <mergeCell ref="BC186:BC187"/>
    <mergeCell ref="BE186:BE187"/>
    <mergeCell ref="BG186:BG187"/>
    <mergeCell ref="BI186:BI187"/>
    <mergeCell ref="BK186:BK187"/>
    <mergeCell ref="BK184:BK185"/>
    <mergeCell ref="BL184:BL189"/>
    <mergeCell ref="BM184:BM185"/>
    <mergeCell ref="BN184:BN189"/>
    <mergeCell ref="BO184:BO185"/>
    <mergeCell ref="BP184:BP189"/>
    <mergeCell ref="BM186:BM187"/>
    <mergeCell ref="BO186:BO187"/>
    <mergeCell ref="BK188:BK189"/>
    <mergeCell ref="BM188:BM189"/>
    <mergeCell ref="BE184:BE185"/>
    <mergeCell ref="BF184:BF189"/>
    <mergeCell ref="BS190:BS195"/>
    <mergeCell ref="BO192:BO193"/>
    <mergeCell ref="BO194:BO195"/>
    <mergeCell ref="BH190:BH195"/>
    <mergeCell ref="BI190:BI191"/>
    <mergeCell ref="BJ190:BJ195"/>
    <mergeCell ref="BK190:BK191"/>
    <mergeCell ref="BL190:BL195"/>
    <mergeCell ref="BM190:BM191"/>
    <mergeCell ref="BK192:BK193"/>
    <mergeCell ref="BM192:BM193"/>
    <mergeCell ref="BK194:BK195"/>
    <mergeCell ref="BM194:BM195"/>
    <mergeCell ref="BA190:BA195"/>
    <mergeCell ref="BC190:BC191"/>
    <mergeCell ref="BD190:BD195"/>
    <mergeCell ref="BE190:BE191"/>
    <mergeCell ref="BF190:BF195"/>
    <mergeCell ref="BG190:BG191"/>
    <mergeCell ref="AV194:AV195"/>
    <mergeCell ref="AW194:AW195"/>
    <mergeCell ref="BC194:BC195"/>
    <mergeCell ref="BE194:BE195"/>
    <mergeCell ref="BG194:BG195"/>
    <mergeCell ref="BI194:BI195"/>
    <mergeCell ref="AV192:AV193"/>
    <mergeCell ref="AW192:AW193"/>
    <mergeCell ref="BC192:BC193"/>
    <mergeCell ref="BE192:BE193"/>
    <mergeCell ref="BG192:BG193"/>
    <mergeCell ref="BI192:BI193"/>
    <mergeCell ref="BN190:BN195"/>
    <mergeCell ref="BO190:BO191"/>
    <mergeCell ref="BP190:BP195"/>
    <mergeCell ref="BQ190:BQ195"/>
    <mergeCell ref="BR190:BR195"/>
    <mergeCell ref="BG196:BG197"/>
    <mergeCell ref="BH196:BH201"/>
    <mergeCell ref="BI196:BI197"/>
    <mergeCell ref="BJ196:BJ201"/>
    <mergeCell ref="BE200:BE201"/>
    <mergeCell ref="BG200:BG201"/>
    <mergeCell ref="BI200:BI201"/>
    <mergeCell ref="AX196:AX201"/>
    <mergeCell ref="AY196:AY201"/>
    <mergeCell ref="AZ196:AZ201"/>
    <mergeCell ref="BA196:BA201"/>
    <mergeCell ref="BC196:BC197"/>
    <mergeCell ref="BD196:BD201"/>
    <mergeCell ref="BC200:BC201"/>
    <mergeCell ref="B196:B201"/>
    <mergeCell ref="C196:C201"/>
    <mergeCell ref="D196:D201"/>
    <mergeCell ref="E196:E201"/>
    <mergeCell ref="AV196:AV197"/>
    <mergeCell ref="AW196:AW197"/>
    <mergeCell ref="AV200:AV201"/>
    <mergeCell ref="AW200:AW201"/>
    <mergeCell ref="BO200:BO201"/>
    <mergeCell ref="B202:B207"/>
    <mergeCell ref="C202:C207"/>
    <mergeCell ref="D202:D207"/>
    <mergeCell ref="E202:E207"/>
    <mergeCell ref="AV202:AV203"/>
    <mergeCell ref="AW202:AW203"/>
    <mergeCell ref="AX202:AX207"/>
    <mergeCell ref="AY202:AY207"/>
    <mergeCell ref="AZ202:AZ207"/>
    <mergeCell ref="BQ196:BQ201"/>
    <mergeCell ref="BR196:BR201"/>
    <mergeCell ref="BS196:BS201"/>
    <mergeCell ref="AV198:AV199"/>
    <mergeCell ref="AW198:AW199"/>
    <mergeCell ref="BC198:BC199"/>
    <mergeCell ref="BE198:BE199"/>
    <mergeCell ref="BG198:BG199"/>
    <mergeCell ref="BI198:BI199"/>
    <mergeCell ref="BK198:BK199"/>
    <mergeCell ref="BK196:BK197"/>
    <mergeCell ref="BL196:BL201"/>
    <mergeCell ref="BM196:BM197"/>
    <mergeCell ref="BN196:BN201"/>
    <mergeCell ref="BO196:BO197"/>
    <mergeCell ref="BP196:BP201"/>
    <mergeCell ref="BM198:BM199"/>
    <mergeCell ref="BO198:BO199"/>
    <mergeCell ref="BK200:BK201"/>
    <mergeCell ref="BM200:BM201"/>
    <mergeCell ref="BE196:BE197"/>
    <mergeCell ref="BF196:BF201"/>
    <mergeCell ref="BS202:BS207"/>
    <mergeCell ref="BO204:BO205"/>
    <mergeCell ref="BO206:BO207"/>
    <mergeCell ref="BH202:BH207"/>
    <mergeCell ref="BI202:BI203"/>
    <mergeCell ref="BJ202:BJ207"/>
    <mergeCell ref="BK202:BK203"/>
    <mergeCell ref="BL202:BL207"/>
    <mergeCell ref="BM202:BM203"/>
    <mergeCell ref="BK204:BK205"/>
    <mergeCell ref="BM204:BM205"/>
    <mergeCell ref="BK206:BK207"/>
    <mergeCell ref="BM206:BM207"/>
    <mergeCell ref="BA202:BA207"/>
    <mergeCell ref="BC202:BC203"/>
    <mergeCell ref="BD202:BD207"/>
    <mergeCell ref="BE202:BE203"/>
    <mergeCell ref="BF202:BF207"/>
    <mergeCell ref="BG202:BG203"/>
    <mergeCell ref="AV206:AV207"/>
    <mergeCell ref="AW206:AW207"/>
    <mergeCell ref="BC206:BC207"/>
    <mergeCell ref="BE206:BE207"/>
    <mergeCell ref="BG206:BG207"/>
    <mergeCell ref="BI206:BI207"/>
    <mergeCell ref="AV204:AV205"/>
    <mergeCell ref="AW204:AW205"/>
    <mergeCell ref="BC204:BC205"/>
    <mergeCell ref="BE204:BE205"/>
    <mergeCell ref="BG204:BG205"/>
    <mergeCell ref="BI204:BI205"/>
    <mergeCell ref="BN202:BN207"/>
    <mergeCell ref="BO202:BO203"/>
    <mergeCell ref="BP202:BP207"/>
    <mergeCell ref="BQ202:BQ207"/>
    <mergeCell ref="BR202:BR207"/>
    <mergeCell ref="BG208:BG209"/>
    <mergeCell ref="BH208:BH213"/>
    <mergeCell ref="BI208:BI209"/>
    <mergeCell ref="BJ208:BJ213"/>
    <mergeCell ref="BE212:BE213"/>
    <mergeCell ref="BG212:BG213"/>
    <mergeCell ref="BI212:BI213"/>
    <mergeCell ref="AX208:AX213"/>
    <mergeCell ref="AY208:AY213"/>
    <mergeCell ref="AZ208:AZ213"/>
    <mergeCell ref="BA208:BA213"/>
    <mergeCell ref="BC208:BC209"/>
    <mergeCell ref="BD208:BD213"/>
    <mergeCell ref="BC212:BC213"/>
    <mergeCell ref="B208:B213"/>
    <mergeCell ref="C208:C213"/>
    <mergeCell ref="D208:D213"/>
    <mergeCell ref="E208:E213"/>
    <mergeCell ref="AV208:AV209"/>
    <mergeCell ref="AW208:AW209"/>
    <mergeCell ref="AV212:AV213"/>
    <mergeCell ref="AW212:AW213"/>
    <mergeCell ref="BO212:BO213"/>
    <mergeCell ref="B214:B219"/>
    <mergeCell ref="C214:C219"/>
    <mergeCell ref="D214:D219"/>
    <mergeCell ref="E214:E219"/>
    <mergeCell ref="AV214:AV215"/>
    <mergeCell ref="AW214:AW215"/>
    <mergeCell ref="AX214:AX219"/>
    <mergeCell ref="AY214:AY219"/>
    <mergeCell ref="AZ214:AZ219"/>
    <mergeCell ref="BQ208:BQ213"/>
    <mergeCell ref="BR208:BR213"/>
    <mergeCell ref="BS208:BS213"/>
    <mergeCell ref="AV210:AV211"/>
    <mergeCell ref="AW210:AW211"/>
    <mergeCell ref="BC210:BC211"/>
    <mergeCell ref="BE210:BE211"/>
    <mergeCell ref="BG210:BG211"/>
    <mergeCell ref="BI210:BI211"/>
    <mergeCell ref="BK210:BK211"/>
    <mergeCell ref="BK208:BK209"/>
    <mergeCell ref="BL208:BL213"/>
    <mergeCell ref="BM208:BM209"/>
    <mergeCell ref="BN208:BN213"/>
    <mergeCell ref="BO208:BO209"/>
    <mergeCell ref="BP208:BP213"/>
    <mergeCell ref="BM210:BM211"/>
    <mergeCell ref="BO210:BO211"/>
    <mergeCell ref="BK212:BK213"/>
    <mergeCell ref="BM212:BM213"/>
    <mergeCell ref="BE208:BE209"/>
    <mergeCell ref="BF208:BF213"/>
    <mergeCell ref="BN214:BN219"/>
    <mergeCell ref="BO214:BO215"/>
    <mergeCell ref="BP214:BP219"/>
    <mergeCell ref="BQ214:BQ219"/>
    <mergeCell ref="BR214:BR219"/>
    <mergeCell ref="BS214:BS219"/>
    <mergeCell ref="BO216:BO217"/>
    <mergeCell ref="BO218:BO219"/>
    <mergeCell ref="BH214:BH219"/>
    <mergeCell ref="BI214:BI215"/>
    <mergeCell ref="BJ214:BJ219"/>
    <mergeCell ref="BK214:BK215"/>
    <mergeCell ref="BL214:BL219"/>
    <mergeCell ref="BM214:BM215"/>
    <mergeCell ref="BK216:BK217"/>
    <mergeCell ref="BM216:BM217"/>
    <mergeCell ref="BK218:BK219"/>
    <mergeCell ref="BM218:BM219"/>
    <mergeCell ref="B220:B225"/>
    <mergeCell ref="C220:C225"/>
    <mergeCell ref="D220:D225"/>
    <mergeCell ref="E220:E225"/>
    <mergeCell ref="AV220:AV221"/>
    <mergeCell ref="AW220:AW221"/>
    <mergeCell ref="AV224:AV225"/>
    <mergeCell ref="AW224:AW225"/>
    <mergeCell ref="AV218:AV219"/>
    <mergeCell ref="AW218:AW219"/>
    <mergeCell ref="BC218:BC219"/>
    <mergeCell ref="BE218:BE219"/>
    <mergeCell ref="BG218:BG219"/>
    <mergeCell ref="BI218:BI219"/>
    <mergeCell ref="AV216:AV217"/>
    <mergeCell ref="AW216:AW217"/>
    <mergeCell ref="BC216:BC217"/>
    <mergeCell ref="BE216:BE217"/>
    <mergeCell ref="BG216:BG217"/>
    <mergeCell ref="BI216:BI217"/>
    <mergeCell ref="BA214:BA219"/>
    <mergeCell ref="BC214:BC215"/>
    <mergeCell ref="BD214:BD219"/>
    <mergeCell ref="BE214:BE215"/>
    <mergeCell ref="BF214:BF219"/>
    <mergeCell ref="BG214:BG215"/>
    <mergeCell ref="BK224:BK225"/>
    <mergeCell ref="BM224:BM225"/>
    <mergeCell ref="BE220:BE221"/>
    <mergeCell ref="BF220:BF225"/>
    <mergeCell ref="BG220:BG221"/>
    <mergeCell ref="BH220:BH225"/>
    <mergeCell ref="BI220:BI221"/>
    <mergeCell ref="BJ220:BJ225"/>
    <mergeCell ref="BE224:BE225"/>
    <mergeCell ref="BG224:BG225"/>
    <mergeCell ref="BI224:BI225"/>
    <mergeCell ref="AX220:AX225"/>
    <mergeCell ref="AY220:AY225"/>
    <mergeCell ref="AZ220:AZ225"/>
    <mergeCell ref="BA220:BA225"/>
    <mergeCell ref="BC220:BC221"/>
    <mergeCell ref="BD220:BD225"/>
    <mergeCell ref="BC224:BC225"/>
    <mergeCell ref="BA226:BA231"/>
    <mergeCell ref="BC226:BC227"/>
    <mergeCell ref="BD226:BD231"/>
    <mergeCell ref="BE226:BE227"/>
    <mergeCell ref="BF226:BF231"/>
    <mergeCell ref="BO224:BO225"/>
    <mergeCell ref="B226:B231"/>
    <mergeCell ref="C226:C231"/>
    <mergeCell ref="D226:D231"/>
    <mergeCell ref="E226:E231"/>
    <mergeCell ref="AV226:AV227"/>
    <mergeCell ref="AW226:AW227"/>
    <mergeCell ref="AX226:AX231"/>
    <mergeCell ref="AY226:AY231"/>
    <mergeCell ref="BQ220:BQ225"/>
    <mergeCell ref="BR220:BR225"/>
    <mergeCell ref="BS220:BS225"/>
    <mergeCell ref="AV222:AV223"/>
    <mergeCell ref="AW222:AW223"/>
    <mergeCell ref="BC222:BC223"/>
    <mergeCell ref="BE222:BE223"/>
    <mergeCell ref="BG222:BG223"/>
    <mergeCell ref="BI222:BI223"/>
    <mergeCell ref="BK222:BK223"/>
    <mergeCell ref="BK220:BK221"/>
    <mergeCell ref="BL220:BL225"/>
    <mergeCell ref="BM220:BM221"/>
    <mergeCell ref="BN220:BN225"/>
    <mergeCell ref="BO220:BO221"/>
    <mergeCell ref="BP220:BP225"/>
    <mergeCell ref="BM222:BM223"/>
    <mergeCell ref="BO222:BO223"/>
    <mergeCell ref="AV230:AV231"/>
    <mergeCell ref="AW230:AW231"/>
    <mergeCell ref="BC230:BC231"/>
    <mergeCell ref="BE230:BE231"/>
    <mergeCell ref="BG230:BG231"/>
    <mergeCell ref="BI230:BI231"/>
    <mergeCell ref="BS226:BS231"/>
    <mergeCell ref="AV228:AV229"/>
    <mergeCell ref="AW228:AW229"/>
    <mergeCell ref="BC228:BC229"/>
    <mergeCell ref="BE228:BE229"/>
    <mergeCell ref="BG228:BG229"/>
    <mergeCell ref="BI228:BI229"/>
    <mergeCell ref="BK228:BK229"/>
    <mergeCell ref="BM228:BM229"/>
    <mergeCell ref="BO228:BO229"/>
    <mergeCell ref="BM226:BM227"/>
    <mergeCell ref="BN226:BN231"/>
    <mergeCell ref="BO226:BO227"/>
    <mergeCell ref="BP226:BP231"/>
    <mergeCell ref="BQ226:BQ231"/>
    <mergeCell ref="BR226:BR231"/>
    <mergeCell ref="BM230:BM231"/>
    <mergeCell ref="BO230:BO231"/>
    <mergeCell ref="BG226:BG227"/>
    <mergeCell ref="BH226:BH231"/>
    <mergeCell ref="BI226:BI227"/>
    <mergeCell ref="BJ226:BJ231"/>
    <mergeCell ref="BK226:BK227"/>
    <mergeCell ref="BL226:BL231"/>
    <mergeCell ref="BK230:BK231"/>
    <mergeCell ref="AZ226:AZ231"/>
    <mergeCell ref="BG232:BG233"/>
    <mergeCell ref="BH232:BH237"/>
    <mergeCell ref="BI232:BI233"/>
    <mergeCell ref="BJ232:BJ237"/>
    <mergeCell ref="BE236:BE237"/>
    <mergeCell ref="BG236:BG237"/>
    <mergeCell ref="BI236:BI237"/>
    <mergeCell ref="AX232:AX237"/>
    <mergeCell ref="AY232:AY237"/>
    <mergeCell ref="AZ232:AZ237"/>
    <mergeCell ref="BA232:BA237"/>
    <mergeCell ref="BC232:BC233"/>
    <mergeCell ref="BD232:BD237"/>
    <mergeCell ref="BC236:BC237"/>
    <mergeCell ref="B232:B237"/>
    <mergeCell ref="C232:C237"/>
    <mergeCell ref="D232:D237"/>
    <mergeCell ref="E232:E237"/>
    <mergeCell ref="AV232:AV233"/>
    <mergeCell ref="AW232:AW233"/>
    <mergeCell ref="AV236:AV237"/>
    <mergeCell ref="AW236:AW237"/>
    <mergeCell ref="BO236:BO237"/>
    <mergeCell ref="B238:B243"/>
    <mergeCell ref="C238:C243"/>
    <mergeCell ref="D238:D243"/>
    <mergeCell ref="E238:E243"/>
    <mergeCell ref="AV238:AV239"/>
    <mergeCell ref="AW238:AW239"/>
    <mergeCell ref="AX238:AX243"/>
    <mergeCell ref="AY238:AY243"/>
    <mergeCell ref="AZ238:AZ243"/>
    <mergeCell ref="BQ232:BQ237"/>
    <mergeCell ref="BR232:BR237"/>
    <mergeCell ref="BS232:BS237"/>
    <mergeCell ref="AV234:AV235"/>
    <mergeCell ref="AW234:AW235"/>
    <mergeCell ref="BC234:BC235"/>
    <mergeCell ref="BE234:BE235"/>
    <mergeCell ref="BG234:BG235"/>
    <mergeCell ref="BI234:BI235"/>
    <mergeCell ref="BK234:BK235"/>
    <mergeCell ref="BK232:BK233"/>
    <mergeCell ref="BL232:BL237"/>
    <mergeCell ref="BM232:BM233"/>
    <mergeCell ref="BN232:BN237"/>
    <mergeCell ref="BO232:BO233"/>
    <mergeCell ref="BP232:BP237"/>
    <mergeCell ref="BM234:BM235"/>
    <mergeCell ref="BO234:BO235"/>
    <mergeCell ref="BK236:BK237"/>
    <mergeCell ref="BM236:BM237"/>
    <mergeCell ref="BE232:BE233"/>
    <mergeCell ref="BF232:BF237"/>
    <mergeCell ref="BS238:BS243"/>
    <mergeCell ref="BO240:BO241"/>
    <mergeCell ref="BO242:BO243"/>
    <mergeCell ref="BH238:BH243"/>
    <mergeCell ref="BI238:BI239"/>
    <mergeCell ref="BJ238:BJ243"/>
    <mergeCell ref="BK238:BK239"/>
    <mergeCell ref="BL238:BL243"/>
    <mergeCell ref="BM238:BM239"/>
    <mergeCell ref="BK240:BK241"/>
    <mergeCell ref="BM240:BM241"/>
    <mergeCell ref="BK242:BK243"/>
    <mergeCell ref="BM242:BM243"/>
    <mergeCell ref="BA238:BA243"/>
    <mergeCell ref="BC238:BC239"/>
    <mergeCell ref="BD238:BD243"/>
    <mergeCell ref="BE238:BE239"/>
    <mergeCell ref="BF238:BF243"/>
    <mergeCell ref="BG238:BG239"/>
    <mergeCell ref="AV242:AV243"/>
    <mergeCell ref="AW242:AW243"/>
    <mergeCell ref="BC242:BC243"/>
    <mergeCell ref="BE242:BE243"/>
    <mergeCell ref="BG242:BG243"/>
    <mergeCell ref="BI242:BI243"/>
    <mergeCell ref="AV240:AV241"/>
    <mergeCell ref="AW240:AW241"/>
    <mergeCell ref="BC240:BC241"/>
    <mergeCell ref="BE240:BE241"/>
    <mergeCell ref="BG240:BG241"/>
    <mergeCell ref="BI240:BI241"/>
    <mergeCell ref="BN238:BN243"/>
    <mergeCell ref="BO238:BO239"/>
    <mergeCell ref="BP238:BP243"/>
    <mergeCell ref="BQ238:BQ243"/>
    <mergeCell ref="BR238:BR243"/>
    <mergeCell ref="BF244:BF249"/>
    <mergeCell ref="BG244:BG245"/>
    <mergeCell ref="BH244:BH249"/>
    <mergeCell ref="BI244:BI245"/>
    <mergeCell ref="BJ244:BJ249"/>
    <mergeCell ref="BE248:BE249"/>
    <mergeCell ref="BG248:BG249"/>
    <mergeCell ref="BI248:BI249"/>
    <mergeCell ref="AX244:AX249"/>
    <mergeCell ref="AY244:AY249"/>
    <mergeCell ref="AZ244:AZ249"/>
    <mergeCell ref="BA244:BA249"/>
    <mergeCell ref="BC244:BC245"/>
    <mergeCell ref="BD244:BD249"/>
    <mergeCell ref="BC248:BC249"/>
    <mergeCell ref="B244:B249"/>
    <mergeCell ref="C244:C249"/>
    <mergeCell ref="D244:D249"/>
    <mergeCell ref="E244:E249"/>
    <mergeCell ref="AV244:AV245"/>
    <mergeCell ref="AW244:AW245"/>
    <mergeCell ref="AV248:AV249"/>
    <mergeCell ref="AW248:AW249"/>
    <mergeCell ref="BM254:BM255"/>
    <mergeCell ref="BO248:BO249"/>
    <mergeCell ref="B250:B255"/>
    <mergeCell ref="C250:C255"/>
    <mergeCell ref="D250:D255"/>
    <mergeCell ref="E250:E255"/>
    <mergeCell ref="AV250:AV251"/>
    <mergeCell ref="AW250:AW251"/>
    <mergeCell ref="AX250:AX255"/>
    <mergeCell ref="AY250:AY255"/>
    <mergeCell ref="AZ250:AZ255"/>
    <mergeCell ref="BQ244:BQ249"/>
    <mergeCell ref="BR244:BR249"/>
    <mergeCell ref="BS244:BS249"/>
    <mergeCell ref="AV246:AV247"/>
    <mergeCell ref="AW246:AW247"/>
    <mergeCell ref="BC246:BC247"/>
    <mergeCell ref="BE246:BE247"/>
    <mergeCell ref="BG246:BG247"/>
    <mergeCell ref="BI246:BI247"/>
    <mergeCell ref="BK246:BK247"/>
    <mergeCell ref="BK244:BK245"/>
    <mergeCell ref="BL244:BL249"/>
    <mergeCell ref="BM244:BM245"/>
    <mergeCell ref="BN244:BN249"/>
    <mergeCell ref="BO244:BO245"/>
    <mergeCell ref="BP244:BP249"/>
    <mergeCell ref="BM246:BM247"/>
    <mergeCell ref="BO246:BO247"/>
    <mergeCell ref="BK248:BK249"/>
    <mergeCell ref="BM248:BM249"/>
    <mergeCell ref="BE244:BE245"/>
    <mergeCell ref="B256:B261"/>
    <mergeCell ref="C256:C261"/>
    <mergeCell ref="D256:D261"/>
    <mergeCell ref="E256:E261"/>
    <mergeCell ref="AV256:AV257"/>
    <mergeCell ref="AW256:AW257"/>
    <mergeCell ref="AV260:AV261"/>
    <mergeCell ref="AW260:AW261"/>
    <mergeCell ref="AV254:AV255"/>
    <mergeCell ref="AW254:AW255"/>
    <mergeCell ref="BC254:BC255"/>
    <mergeCell ref="BE254:BE255"/>
    <mergeCell ref="BG254:BG255"/>
    <mergeCell ref="BI254:BI255"/>
    <mergeCell ref="AV252:AV253"/>
    <mergeCell ref="AW252:AW253"/>
    <mergeCell ref="BC252:BC253"/>
    <mergeCell ref="BE252:BE253"/>
    <mergeCell ref="BG252:BG253"/>
    <mergeCell ref="BI252:BI253"/>
    <mergeCell ref="BA250:BA255"/>
    <mergeCell ref="BC250:BC251"/>
    <mergeCell ref="BD250:BD255"/>
    <mergeCell ref="BE250:BE251"/>
    <mergeCell ref="BF250:BF255"/>
    <mergeCell ref="BG250:BG251"/>
    <mergeCell ref="BH250:BH255"/>
    <mergeCell ref="BI250:BI251"/>
    <mergeCell ref="BK260:BK261"/>
    <mergeCell ref="BM260:BM261"/>
    <mergeCell ref="BE256:BE257"/>
    <mergeCell ref="BF256:BF261"/>
    <mergeCell ref="BG256:BG257"/>
    <mergeCell ref="BH256:BH261"/>
    <mergeCell ref="BI256:BI257"/>
    <mergeCell ref="BJ256:BJ261"/>
    <mergeCell ref="BE260:BE261"/>
    <mergeCell ref="BG260:BG261"/>
    <mergeCell ref="BI260:BI261"/>
    <mergeCell ref="AX256:AX261"/>
    <mergeCell ref="AY256:AY261"/>
    <mergeCell ref="AZ256:AZ261"/>
    <mergeCell ref="BA256:BA261"/>
    <mergeCell ref="BC256:BC257"/>
    <mergeCell ref="BD256:BD261"/>
    <mergeCell ref="BC260:BC261"/>
    <mergeCell ref="BA262:BA267"/>
    <mergeCell ref="BC262:BC263"/>
    <mergeCell ref="BD262:BD267"/>
    <mergeCell ref="BE262:BE263"/>
    <mergeCell ref="BF262:BF267"/>
    <mergeCell ref="BO260:BO261"/>
    <mergeCell ref="B262:B267"/>
    <mergeCell ref="C262:C267"/>
    <mergeCell ref="D262:D267"/>
    <mergeCell ref="E262:E267"/>
    <mergeCell ref="AV262:AV263"/>
    <mergeCell ref="AW262:AW263"/>
    <mergeCell ref="AX262:AX267"/>
    <mergeCell ref="AY262:AY267"/>
    <mergeCell ref="BQ256:BQ261"/>
    <mergeCell ref="BR256:BR261"/>
    <mergeCell ref="BS256:BS261"/>
    <mergeCell ref="AV258:AV259"/>
    <mergeCell ref="AW258:AW259"/>
    <mergeCell ref="BC258:BC259"/>
    <mergeCell ref="BE258:BE259"/>
    <mergeCell ref="BG258:BG259"/>
    <mergeCell ref="BI258:BI259"/>
    <mergeCell ref="BK258:BK259"/>
    <mergeCell ref="BK256:BK257"/>
    <mergeCell ref="BL256:BL261"/>
    <mergeCell ref="BM256:BM257"/>
    <mergeCell ref="BN256:BN261"/>
    <mergeCell ref="BO256:BO257"/>
    <mergeCell ref="BP256:BP261"/>
    <mergeCell ref="BM258:BM259"/>
    <mergeCell ref="BO258:BO259"/>
    <mergeCell ref="AV266:AV267"/>
    <mergeCell ref="AW266:AW267"/>
    <mergeCell ref="BC266:BC267"/>
    <mergeCell ref="BE266:BE267"/>
    <mergeCell ref="BG266:BG267"/>
    <mergeCell ref="BI266:BI267"/>
    <mergeCell ref="BS262:BS267"/>
    <mergeCell ref="AV264:AV265"/>
    <mergeCell ref="AW264:AW265"/>
    <mergeCell ref="BC264:BC265"/>
    <mergeCell ref="BE264:BE265"/>
    <mergeCell ref="BG264:BG265"/>
    <mergeCell ref="BI264:BI265"/>
    <mergeCell ref="BK264:BK265"/>
    <mergeCell ref="BM264:BM265"/>
    <mergeCell ref="BO264:BO265"/>
    <mergeCell ref="BM262:BM263"/>
    <mergeCell ref="BN262:BN267"/>
    <mergeCell ref="BO262:BO263"/>
    <mergeCell ref="BP262:BP267"/>
    <mergeCell ref="BQ262:BQ267"/>
    <mergeCell ref="BR262:BR267"/>
    <mergeCell ref="BM266:BM267"/>
    <mergeCell ref="BO266:BO267"/>
    <mergeCell ref="BG262:BG263"/>
    <mergeCell ref="BH262:BH267"/>
    <mergeCell ref="BI262:BI263"/>
    <mergeCell ref="BJ262:BJ267"/>
    <mergeCell ref="BK262:BK263"/>
    <mergeCell ref="BL262:BL267"/>
    <mergeCell ref="BK266:BK267"/>
    <mergeCell ref="AZ262:AZ267"/>
    <mergeCell ref="BH268:BH273"/>
    <mergeCell ref="BI268:BI269"/>
    <mergeCell ref="BJ268:BJ273"/>
    <mergeCell ref="BE272:BE273"/>
    <mergeCell ref="BG272:BG273"/>
    <mergeCell ref="BI272:BI273"/>
    <mergeCell ref="AX268:AX273"/>
    <mergeCell ref="AY268:AY273"/>
    <mergeCell ref="AZ268:AZ273"/>
    <mergeCell ref="BA268:BA273"/>
    <mergeCell ref="BC268:BC269"/>
    <mergeCell ref="BD268:BD273"/>
    <mergeCell ref="BC272:BC273"/>
    <mergeCell ref="B268:B273"/>
    <mergeCell ref="C268:C273"/>
    <mergeCell ref="D268:D273"/>
    <mergeCell ref="E268:E273"/>
    <mergeCell ref="AV268:AV269"/>
    <mergeCell ref="AW268:AW269"/>
    <mergeCell ref="AV272:AV273"/>
    <mergeCell ref="AW272:AW273"/>
    <mergeCell ref="B274:B279"/>
    <mergeCell ref="C274:C279"/>
    <mergeCell ref="D274:D279"/>
    <mergeCell ref="E274:E279"/>
    <mergeCell ref="AV274:AV275"/>
    <mergeCell ref="AW274:AW275"/>
    <mergeCell ref="AV278:AV279"/>
    <mergeCell ref="AW278:AW279"/>
    <mergeCell ref="BO272:BO273"/>
    <mergeCell ref="BQ268:BQ273"/>
    <mergeCell ref="BR268:BR273"/>
    <mergeCell ref="BS268:BS273"/>
    <mergeCell ref="AV270:AV271"/>
    <mergeCell ref="AW270:AW271"/>
    <mergeCell ref="BC270:BC271"/>
    <mergeCell ref="BE270:BE271"/>
    <mergeCell ref="BG270:BG271"/>
    <mergeCell ref="BI270:BI271"/>
    <mergeCell ref="BK270:BK271"/>
    <mergeCell ref="BK268:BK269"/>
    <mergeCell ref="BL268:BL273"/>
    <mergeCell ref="BM268:BM269"/>
    <mergeCell ref="BN268:BN273"/>
    <mergeCell ref="BO268:BO269"/>
    <mergeCell ref="BP268:BP273"/>
    <mergeCell ref="BM270:BM271"/>
    <mergeCell ref="BO270:BO271"/>
    <mergeCell ref="BK272:BK273"/>
    <mergeCell ref="BM272:BM273"/>
    <mergeCell ref="BE268:BE269"/>
    <mergeCell ref="BF268:BF273"/>
    <mergeCell ref="BG268:BG269"/>
    <mergeCell ref="BK278:BK279"/>
    <mergeCell ref="BM278:BM279"/>
    <mergeCell ref="BE274:BE275"/>
    <mergeCell ref="BF274:BF279"/>
    <mergeCell ref="BG274:BG275"/>
    <mergeCell ref="BH274:BH279"/>
    <mergeCell ref="BI274:BI275"/>
    <mergeCell ref="BJ274:BJ279"/>
    <mergeCell ref="BE278:BE279"/>
    <mergeCell ref="BG278:BG279"/>
    <mergeCell ref="BI278:BI279"/>
    <mergeCell ref="AX274:AX279"/>
    <mergeCell ref="AY274:AY279"/>
    <mergeCell ref="AZ274:AZ279"/>
    <mergeCell ref="BA274:BA279"/>
    <mergeCell ref="BC274:BC275"/>
    <mergeCell ref="BD274:BD279"/>
    <mergeCell ref="BC278:BC279"/>
    <mergeCell ref="BA280:BA285"/>
    <mergeCell ref="BC280:BC281"/>
    <mergeCell ref="BD280:BD285"/>
    <mergeCell ref="BE280:BE281"/>
    <mergeCell ref="BF280:BF285"/>
    <mergeCell ref="BO278:BO279"/>
    <mergeCell ref="B280:B285"/>
    <mergeCell ref="C280:C285"/>
    <mergeCell ref="D280:D285"/>
    <mergeCell ref="E280:E285"/>
    <mergeCell ref="AV280:AV281"/>
    <mergeCell ref="AW280:AW281"/>
    <mergeCell ref="AX280:AX285"/>
    <mergeCell ref="AY280:AY285"/>
    <mergeCell ref="BQ274:BQ279"/>
    <mergeCell ref="BR274:BR279"/>
    <mergeCell ref="BS274:BS279"/>
    <mergeCell ref="AV276:AV277"/>
    <mergeCell ref="AW276:AW277"/>
    <mergeCell ref="BC276:BC277"/>
    <mergeCell ref="BE276:BE277"/>
    <mergeCell ref="BG276:BG277"/>
    <mergeCell ref="BI276:BI277"/>
    <mergeCell ref="BK276:BK277"/>
    <mergeCell ref="BK274:BK275"/>
    <mergeCell ref="BL274:BL279"/>
    <mergeCell ref="BM274:BM275"/>
    <mergeCell ref="BN274:BN279"/>
    <mergeCell ref="BO274:BO275"/>
    <mergeCell ref="BP274:BP279"/>
    <mergeCell ref="BM276:BM277"/>
    <mergeCell ref="BO276:BO277"/>
    <mergeCell ref="AV284:AV285"/>
    <mergeCell ref="AW284:AW285"/>
    <mergeCell ref="BC284:BC285"/>
    <mergeCell ref="BE284:BE285"/>
    <mergeCell ref="BG284:BG285"/>
    <mergeCell ref="BI284:BI285"/>
    <mergeCell ref="BS280:BS285"/>
    <mergeCell ref="AV282:AV283"/>
    <mergeCell ref="AW282:AW283"/>
    <mergeCell ref="BC282:BC283"/>
    <mergeCell ref="BE282:BE283"/>
    <mergeCell ref="BG282:BG283"/>
    <mergeCell ref="BI282:BI283"/>
    <mergeCell ref="BK282:BK283"/>
    <mergeCell ref="BM282:BM283"/>
    <mergeCell ref="BO282:BO283"/>
    <mergeCell ref="BM280:BM281"/>
    <mergeCell ref="BN280:BN285"/>
    <mergeCell ref="BO280:BO281"/>
    <mergeCell ref="BP280:BP285"/>
    <mergeCell ref="BQ280:BQ285"/>
    <mergeCell ref="BR280:BR285"/>
    <mergeCell ref="BM284:BM285"/>
    <mergeCell ref="BO284:BO285"/>
    <mergeCell ref="BG280:BG281"/>
    <mergeCell ref="BH280:BH285"/>
    <mergeCell ref="BI280:BI281"/>
    <mergeCell ref="BJ280:BJ285"/>
    <mergeCell ref="BK280:BK281"/>
    <mergeCell ref="BL280:BL285"/>
    <mergeCell ref="BK284:BK285"/>
    <mergeCell ref="AZ280:AZ285"/>
    <mergeCell ref="BG286:BG287"/>
    <mergeCell ref="BH286:BH291"/>
    <mergeCell ref="BI286:BI287"/>
    <mergeCell ref="BJ286:BJ291"/>
    <mergeCell ref="BE290:BE291"/>
    <mergeCell ref="BG290:BG291"/>
    <mergeCell ref="BI290:BI291"/>
    <mergeCell ref="AX286:AX291"/>
    <mergeCell ref="AY286:AY291"/>
    <mergeCell ref="AZ286:AZ291"/>
    <mergeCell ref="BA286:BA291"/>
    <mergeCell ref="BC286:BC287"/>
    <mergeCell ref="BD286:BD291"/>
    <mergeCell ref="BC290:BC291"/>
    <mergeCell ref="B286:B291"/>
    <mergeCell ref="C286:C291"/>
    <mergeCell ref="D286:D291"/>
    <mergeCell ref="E286:E291"/>
    <mergeCell ref="AV286:AV287"/>
    <mergeCell ref="AW286:AW287"/>
    <mergeCell ref="AV290:AV291"/>
    <mergeCell ref="AW290:AW291"/>
    <mergeCell ref="BO290:BO291"/>
    <mergeCell ref="B292:B297"/>
    <mergeCell ref="C292:C297"/>
    <mergeCell ref="D292:D297"/>
    <mergeCell ref="E292:E297"/>
    <mergeCell ref="AV292:AV293"/>
    <mergeCell ref="AW292:AW293"/>
    <mergeCell ref="AX292:AX297"/>
    <mergeCell ref="AY292:AY297"/>
    <mergeCell ref="AZ292:AZ297"/>
    <mergeCell ref="BQ286:BQ291"/>
    <mergeCell ref="BR286:BR291"/>
    <mergeCell ref="BS286:BS291"/>
    <mergeCell ref="AV288:AV289"/>
    <mergeCell ref="AW288:AW289"/>
    <mergeCell ref="BC288:BC289"/>
    <mergeCell ref="BE288:BE289"/>
    <mergeCell ref="BG288:BG289"/>
    <mergeCell ref="BI288:BI289"/>
    <mergeCell ref="BK288:BK289"/>
    <mergeCell ref="BK286:BK287"/>
    <mergeCell ref="BL286:BL291"/>
    <mergeCell ref="BM286:BM287"/>
    <mergeCell ref="BN286:BN291"/>
    <mergeCell ref="BO286:BO287"/>
    <mergeCell ref="BP286:BP291"/>
    <mergeCell ref="BM288:BM289"/>
    <mergeCell ref="BO288:BO289"/>
    <mergeCell ref="BK290:BK291"/>
    <mergeCell ref="BM290:BM291"/>
    <mergeCell ref="BE286:BE287"/>
    <mergeCell ref="BF286:BF291"/>
    <mergeCell ref="BS292:BS297"/>
    <mergeCell ref="BO294:BO295"/>
    <mergeCell ref="BO296:BO297"/>
    <mergeCell ref="BH292:BH297"/>
    <mergeCell ref="BI292:BI293"/>
    <mergeCell ref="BJ292:BJ297"/>
    <mergeCell ref="BK292:BK293"/>
    <mergeCell ref="BL292:BL297"/>
    <mergeCell ref="BM292:BM293"/>
    <mergeCell ref="BK294:BK295"/>
    <mergeCell ref="BM294:BM295"/>
    <mergeCell ref="BK296:BK297"/>
    <mergeCell ref="BM296:BM297"/>
    <mergeCell ref="BA292:BA297"/>
    <mergeCell ref="BC292:BC293"/>
    <mergeCell ref="BD292:BD297"/>
    <mergeCell ref="BE292:BE293"/>
    <mergeCell ref="BF292:BF297"/>
    <mergeCell ref="BG292:BG293"/>
    <mergeCell ref="AV296:AV297"/>
    <mergeCell ref="AW296:AW297"/>
    <mergeCell ref="BC296:BC297"/>
    <mergeCell ref="BE296:BE297"/>
    <mergeCell ref="BG296:BG297"/>
    <mergeCell ref="BI296:BI297"/>
    <mergeCell ref="AV294:AV295"/>
    <mergeCell ref="AW294:AW295"/>
    <mergeCell ref="BC294:BC295"/>
    <mergeCell ref="BE294:BE295"/>
    <mergeCell ref="BG294:BG295"/>
    <mergeCell ref="BI294:BI295"/>
    <mergeCell ref="BN292:BN297"/>
    <mergeCell ref="BO292:BO293"/>
    <mergeCell ref="BP292:BP297"/>
    <mergeCell ref="BQ292:BQ297"/>
    <mergeCell ref="BR292:BR297"/>
    <mergeCell ref="BG298:BG299"/>
    <mergeCell ref="BH298:BH303"/>
    <mergeCell ref="BI298:BI299"/>
    <mergeCell ref="BJ298:BJ303"/>
    <mergeCell ref="BE302:BE303"/>
    <mergeCell ref="BG302:BG303"/>
    <mergeCell ref="BI302:BI303"/>
    <mergeCell ref="AX298:AX303"/>
    <mergeCell ref="AY298:AY303"/>
    <mergeCell ref="AZ298:AZ303"/>
    <mergeCell ref="BA298:BA303"/>
    <mergeCell ref="BC298:BC299"/>
    <mergeCell ref="BD298:BD303"/>
    <mergeCell ref="BC302:BC303"/>
    <mergeCell ref="B298:B303"/>
    <mergeCell ref="C298:C303"/>
    <mergeCell ref="D298:D303"/>
    <mergeCell ref="E298:E303"/>
    <mergeCell ref="AV298:AV299"/>
    <mergeCell ref="AW298:AW299"/>
    <mergeCell ref="AV302:AV303"/>
    <mergeCell ref="AW302:AW303"/>
    <mergeCell ref="BO302:BO303"/>
    <mergeCell ref="B304:B309"/>
    <mergeCell ref="C304:C309"/>
    <mergeCell ref="D304:D309"/>
    <mergeCell ref="E304:E309"/>
    <mergeCell ref="AV304:AV305"/>
    <mergeCell ref="AW304:AW305"/>
    <mergeCell ref="AX304:AX309"/>
    <mergeCell ref="AY304:AY309"/>
    <mergeCell ref="AZ304:AZ309"/>
    <mergeCell ref="BQ298:BQ303"/>
    <mergeCell ref="BR298:BR303"/>
    <mergeCell ref="BS298:BS303"/>
    <mergeCell ref="AV300:AV301"/>
    <mergeCell ref="AW300:AW301"/>
    <mergeCell ref="BC300:BC301"/>
    <mergeCell ref="BE300:BE301"/>
    <mergeCell ref="BG300:BG301"/>
    <mergeCell ref="BI300:BI301"/>
    <mergeCell ref="BK300:BK301"/>
    <mergeCell ref="BK298:BK299"/>
    <mergeCell ref="BL298:BL303"/>
    <mergeCell ref="BM298:BM299"/>
    <mergeCell ref="BN298:BN303"/>
    <mergeCell ref="BO298:BO299"/>
    <mergeCell ref="BP298:BP303"/>
    <mergeCell ref="BM300:BM301"/>
    <mergeCell ref="BO300:BO301"/>
    <mergeCell ref="BK302:BK303"/>
    <mergeCell ref="BM302:BM303"/>
    <mergeCell ref="BE298:BE299"/>
    <mergeCell ref="BF298:BF303"/>
    <mergeCell ref="BS304:BS309"/>
    <mergeCell ref="BO306:BO307"/>
    <mergeCell ref="BO308:BO309"/>
    <mergeCell ref="BH304:BH309"/>
    <mergeCell ref="BI304:BI305"/>
    <mergeCell ref="BJ304:BJ309"/>
    <mergeCell ref="BK304:BK305"/>
    <mergeCell ref="BL304:BL309"/>
    <mergeCell ref="BM304:BM305"/>
    <mergeCell ref="BK306:BK307"/>
    <mergeCell ref="BM306:BM307"/>
    <mergeCell ref="BK308:BK309"/>
    <mergeCell ref="BM308:BM309"/>
    <mergeCell ref="BA304:BA309"/>
    <mergeCell ref="BC304:BC305"/>
    <mergeCell ref="BD304:BD309"/>
    <mergeCell ref="BE304:BE305"/>
    <mergeCell ref="BF304:BF309"/>
    <mergeCell ref="BG304:BG305"/>
    <mergeCell ref="AV308:AV309"/>
    <mergeCell ref="AW308:AW309"/>
    <mergeCell ref="BC308:BC309"/>
    <mergeCell ref="BE308:BE309"/>
    <mergeCell ref="BG308:BG309"/>
    <mergeCell ref="BI308:BI309"/>
    <mergeCell ref="AV306:AV307"/>
    <mergeCell ref="AW306:AW307"/>
    <mergeCell ref="BC306:BC307"/>
    <mergeCell ref="BE306:BE307"/>
    <mergeCell ref="BG306:BG307"/>
    <mergeCell ref="BI306:BI307"/>
    <mergeCell ref="BN304:BN309"/>
    <mergeCell ref="BO304:BO305"/>
    <mergeCell ref="BP304:BP309"/>
    <mergeCell ref="BQ304:BQ309"/>
    <mergeCell ref="BR304:BR309"/>
    <mergeCell ref="BG310:BG311"/>
    <mergeCell ref="BH310:BH315"/>
    <mergeCell ref="BI310:BI311"/>
    <mergeCell ref="BJ310:BJ315"/>
    <mergeCell ref="BE314:BE315"/>
    <mergeCell ref="BG314:BG315"/>
    <mergeCell ref="BI314:BI315"/>
    <mergeCell ref="AX310:AX315"/>
    <mergeCell ref="AY310:AY315"/>
    <mergeCell ref="AZ310:AZ315"/>
    <mergeCell ref="BA310:BA315"/>
    <mergeCell ref="BC310:BC311"/>
    <mergeCell ref="BD310:BD315"/>
    <mergeCell ref="BC314:BC315"/>
    <mergeCell ref="B310:B315"/>
    <mergeCell ref="C310:C315"/>
    <mergeCell ref="D310:D315"/>
    <mergeCell ref="E310:E315"/>
    <mergeCell ref="AV310:AV311"/>
    <mergeCell ref="AW310:AW311"/>
    <mergeCell ref="AV314:AV315"/>
    <mergeCell ref="AW314:AW315"/>
    <mergeCell ref="BO314:BO315"/>
    <mergeCell ref="B316:B321"/>
    <mergeCell ref="C316:C321"/>
    <mergeCell ref="D316:D321"/>
    <mergeCell ref="E316:E321"/>
    <mergeCell ref="AV316:AV317"/>
    <mergeCell ref="AW316:AW317"/>
    <mergeCell ref="AX316:AX321"/>
    <mergeCell ref="AY316:AY321"/>
    <mergeCell ref="AZ316:AZ321"/>
    <mergeCell ref="BQ310:BQ315"/>
    <mergeCell ref="BR310:BR315"/>
    <mergeCell ref="BS310:BS315"/>
    <mergeCell ref="AV312:AV313"/>
    <mergeCell ref="AW312:AW313"/>
    <mergeCell ref="BC312:BC313"/>
    <mergeCell ref="BE312:BE313"/>
    <mergeCell ref="BG312:BG313"/>
    <mergeCell ref="BI312:BI313"/>
    <mergeCell ref="BK312:BK313"/>
    <mergeCell ref="BK310:BK311"/>
    <mergeCell ref="BL310:BL315"/>
    <mergeCell ref="BM310:BM311"/>
    <mergeCell ref="BN310:BN315"/>
    <mergeCell ref="BO310:BO311"/>
    <mergeCell ref="BP310:BP315"/>
    <mergeCell ref="BM312:BM313"/>
    <mergeCell ref="BO312:BO313"/>
    <mergeCell ref="BK314:BK315"/>
    <mergeCell ref="BM314:BM315"/>
    <mergeCell ref="BE310:BE311"/>
    <mergeCell ref="BF310:BF315"/>
    <mergeCell ref="BS316:BS321"/>
    <mergeCell ref="BO318:BO319"/>
    <mergeCell ref="BO320:BO321"/>
    <mergeCell ref="BH316:BH321"/>
    <mergeCell ref="BI316:BI317"/>
    <mergeCell ref="BJ316:BJ321"/>
    <mergeCell ref="BK316:BK317"/>
    <mergeCell ref="BL316:BL321"/>
    <mergeCell ref="BM316:BM317"/>
    <mergeCell ref="BK318:BK319"/>
    <mergeCell ref="BM318:BM319"/>
    <mergeCell ref="BK320:BK321"/>
    <mergeCell ref="BM320:BM321"/>
    <mergeCell ref="BA316:BA321"/>
    <mergeCell ref="BC316:BC317"/>
    <mergeCell ref="BD316:BD321"/>
    <mergeCell ref="BE316:BE317"/>
    <mergeCell ref="BF316:BF321"/>
    <mergeCell ref="BG316:BG317"/>
    <mergeCell ref="AV320:AV321"/>
    <mergeCell ref="AW320:AW321"/>
    <mergeCell ref="BC320:BC321"/>
    <mergeCell ref="BE320:BE321"/>
    <mergeCell ref="BG320:BG321"/>
    <mergeCell ref="BI320:BI321"/>
    <mergeCell ref="AV318:AV319"/>
    <mergeCell ref="AW318:AW319"/>
    <mergeCell ref="BC318:BC319"/>
    <mergeCell ref="BE318:BE319"/>
    <mergeCell ref="BG318:BG319"/>
    <mergeCell ref="BI318:BI319"/>
    <mergeCell ref="BN316:BN321"/>
    <mergeCell ref="BO316:BO317"/>
    <mergeCell ref="BP316:BP321"/>
    <mergeCell ref="BQ316:BQ321"/>
    <mergeCell ref="BR316:BR321"/>
    <mergeCell ref="BG322:BG323"/>
    <mergeCell ref="BH322:BH327"/>
    <mergeCell ref="BI322:BI323"/>
    <mergeCell ref="BJ322:BJ327"/>
    <mergeCell ref="BE326:BE327"/>
    <mergeCell ref="BG326:BG327"/>
    <mergeCell ref="BI326:BI327"/>
    <mergeCell ref="AX322:AX327"/>
    <mergeCell ref="AY322:AY327"/>
    <mergeCell ref="AZ322:AZ327"/>
    <mergeCell ref="BA322:BA327"/>
    <mergeCell ref="BC322:BC323"/>
    <mergeCell ref="BD322:BD327"/>
    <mergeCell ref="BC326:BC327"/>
    <mergeCell ref="B322:B327"/>
    <mergeCell ref="C322:C327"/>
    <mergeCell ref="D322:D327"/>
    <mergeCell ref="E322:E327"/>
    <mergeCell ref="AV322:AV323"/>
    <mergeCell ref="AW322:AW323"/>
    <mergeCell ref="AV326:AV327"/>
    <mergeCell ref="AW326:AW327"/>
    <mergeCell ref="BO326:BO327"/>
    <mergeCell ref="B328:B333"/>
    <mergeCell ref="C328:C333"/>
    <mergeCell ref="D328:D333"/>
    <mergeCell ref="E328:E333"/>
    <mergeCell ref="AV328:AV329"/>
    <mergeCell ref="AW328:AW329"/>
    <mergeCell ref="AX328:AX333"/>
    <mergeCell ref="AY328:AY333"/>
    <mergeCell ref="AZ328:AZ333"/>
    <mergeCell ref="BQ322:BQ327"/>
    <mergeCell ref="BR322:BR327"/>
    <mergeCell ref="BS322:BS327"/>
    <mergeCell ref="AV324:AV325"/>
    <mergeCell ref="AW324:AW325"/>
    <mergeCell ref="BC324:BC325"/>
    <mergeCell ref="BE324:BE325"/>
    <mergeCell ref="BG324:BG325"/>
    <mergeCell ref="BI324:BI325"/>
    <mergeCell ref="BK324:BK325"/>
    <mergeCell ref="BK322:BK323"/>
    <mergeCell ref="BL322:BL327"/>
    <mergeCell ref="BM322:BM323"/>
    <mergeCell ref="BN322:BN327"/>
    <mergeCell ref="BO322:BO323"/>
    <mergeCell ref="BP322:BP327"/>
    <mergeCell ref="BM324:BM325"/>
    <mergeCell ref="BO324:BO325"/>
    <mergeCell ref="BK326:BK327"/>
    <mergeCell ref="BM326:BM327"/>
    <mergeCell ref="BE322:BE323"/>
    <mergeCell ref="BF322:BF327"/>
    <mergeCell ref="BS328:BS333"/>
    <mergeCell ref="BO330:BO331"/>
    <mergeCell ref="BO332:BO333"/>
    <mergeCell ref="BH328:BH333"/>
    <mergeCell ref="BI328:BI329"/>
    <mergeCell ref="BJ328:BJ333"/>
    <mergeCell ref="BK328:BK329"/>
    <mergeCell ref="BL328:BL333"/>
    <mergeCell ref="BM328:BM329"/>
    <mergeCell ref="BK330:BK331"/>
    <mergeCell ref="BM330:BM331"/>
    <mergeCell ref="BK332:BK333"/>
    <mergeCell ref="BM332:BM333"/>
    <mergeCell ref="BA328:BA333"/>
    <mergeCell ref="BC328:BC329"/>
    <mergeCell ref="BD328:BD333"/>
    <mergeCell ref="BE328:BE329"/>
    <mergeCell ref="BF328:BF333"/>
    <mergeCell ref="BG328:BG329"/>
    <mergeCell ref="AV332:AV333"/>
    <mergeCell ref="AW332:AW333"/>
    <mergeCell ref="BC332:BC333"/>
    <mergeCell ref="BE332:BE333"/>
    <mergeCell ref="BG332:BG333"/>
    <mergeCell ref="BI332:BI333"/>
    <mergeCell ref="AV330:AV331"/>
    <mergeCell ref="AW330:AW331"/>
    <mergeCell ref="BC330:BC331"/>
    <mergeCell ref="BE330:BE331"/>
    <mergeCell ref="BG330:BG331"/>
    <mergeCell ref="BI330:BI331"/>
    <mergeCell ref="BN328:BN333"/>
    <mergeCell ref="BO328:BO329"/>
    <mergeCell ref="BP328:BP333"/>
    <mergeCell ref="BQ328:BQ333"/>
    <mergeCell ref="BR328:BR333"/>
    <mergeCell ref="BS334:BS339"/>
    <mergeCell ref="AV336:AV337"/>
    <mergeCell ref="AW336:AW337"/>
    <mergeCell ref="BC336:BC337"/>
    <mergeCell ref="BE336:BE337"/>
    <mergeCell ref="BG336:BG337"/>
    <mergeCell ref="BI336:BI337"/>
    <mergeCell ref="BK336:BK337"/>
    <mergeCell ref="BK334:BK335"/>
    <mergeCell ref="BL334:BL339"/>
    <mergeCell ref="BM334:BM335"/>
    <mergeCell ref="BN334:BN339"/>
    <mergeCell ref="BO334:BO335"/>
    <mergeCell ref="BP334:BP339"/>
    <mergeCell ref="BM336:BM337"/>
    <mergeCell ref="BO336:BO337"/>
    <mergeCell ref="BK338:BK339"/>
    <mergeCell ref="BM338:BM339"/>
    <mergeCell ref="BE334:BE335"/>
    <mergeCell ref="BF334:BF339"/>
    <mergeCell ref="BG334:BG335"/>
    <mergeCell ref="BH334:BH339"/>
    <mergeCell ref="BI334:BI335"/>
    <mergeCell ref="BJ334:BJ339"/>
    <mergeCell ref="BE338:BE339"/>
    <mergeCell ref="BG338:BG339"/>
    <mergeCell ref="BI338:BI339"/>
    <mergeCell ref="AX334:AX339"/>
    <mergeCell ref="AY334:AY339"/>
    <mergeCell ref="AZ334:AZ339"/>
    <mergeCell ref="BA334:BA339"/>
    <mergeCell ref="BC334:BC335"/>
    <mergeCell ref="BM340:BM341"/>
    <mergeCell ref="BK342:BK343"/>
    <mergeCell ref="BM342:BM343"/>
    <mergeCell ref="BK344:BK345"/>
    <mergeCell ref="BM344:BM345"/>
    <mergeCell ref="BO338:BO339"/>
    <mergeCell ref="B340:B345"/>
    <mergeCell ref="C340:C345"/>
    <mergeCell ref="D340:D345"/>
    <mergeCell ref="E340:E345"/>
    <mergeCell ref="AV340:AV341"/>
    <mergeCell ref="AW340:AW341"/>
    <mergeCell ref="AX340:AX345"/>
    <mergeCell ref="AY340:AY345"/>
    <mergeCell ref="AZ340:AZ345"/>
    <mergeCell ref="BQ334:BQ339"/>
    <mergeCell ref="BR334:BR339"/>
    <mergeCell ref="BD334:BD339"/>
    <mergeCell ref="BC338:BC339"/>
    <mergeCell ref="B334:B339"/>
    <mergeCell ref="C334:C339"/>
    <mergeCell ref="D334:D339"/>
    <mergeCell ref="E334:E339"/>
    <mergeCell ref="AV334:AV335"/>
    <mergeCell ref="AW334:AW335"/>
    <mergeCell ref="AV338:AV339"/>
    <mergeCell ref="AW338:AW339"/>
    <mergeCell ref="AP348:AQ348"/>
    <mergeCell ref="AW348:BA348"/>
    <mergeCell ref="BC348:BD348"/>
    <mergeCell ref="BE348:BF348"/>
    <mergeCell ref="BG348:BH348"/>
    <mergeCell ref="AV344:AV345"/>
    <mergeCell ref="AW344:AW345"/>
    <mergeCell ref="BC344:BC345"/>
    <mergeCell ref="BE344:BE345"/>
    <mergeCell ref="BG344:BG345"/>
    <mergeCell ref="BI344:BI345"/>
    <mergeCell ref="AV342:AV343"/>
    <mergeCell ref="AW342:AW343"/>
    <mergeCell ref="BC342:BC343"/>
    <mergeCell ref="BE342:BE343"/>
    <mergeCell ref="BG342:BG343"/>
    <mergeCell ref="BI342:BI343"/>
    <mergeCell ref="BA340:BA345"/>
    <mergeCell ref="BC340:BC341"/>
    <mergeCell ref="BD340:BD345"/>
    <mergeCell ref="BE340:BE341"/>
    <mergeCell ref="BF340:BF345"/>
    <mergeCell ref="BG340:BG341"/>
    <mergeCell ref="BH340:BH345"/>
    <mergeCell ref="BI340:BI341"/>
    <mergeCell ref="A4:A171"/>
    <mergeCell ref="A172:A345"/>
    <mergeCell ref="BF362:BF367"/>
    <mergeCell ref="BH362:BH367"/>
    <mergeCell ref="BJ362:BJ367"/>
    <mergeCell ref="BL362:BL367"/>
    <mergeCell ref="BN362:BN367"/>
    <mergeCell ref="BP362:BS367"/>
    <mergeCell ref="AV356:AV358"/>
    <mergeCell ref="AT359:AT367"/>
    <mergeCell ref="AV359:AV361"/>
    <mergeCell ref="AV362:AV364"/>
    <mergeCell ref="AX362:BA367"/>
    <mergeCell ref="BD362:BD367"/>
    <mergeCell ref="AV365:AV367"/>
    <mergeCell ref="BF353:BF358"/>
    <mergeCell ref="BH353:BH358"/>
    <mergeCell ref="BJ353:BJ358"/>
    <mergeCell ref="BL353:BL358"/>
    <mergeCell ref="BN353:BN358"/>
    <mergeCell ref="BP353:BS358"/>
    <mergeCell ref="BI348:BJ348"/>
    <mergeCell ref="BK348:BL348"/>
    <mergeCell ref="BM348:BN348"/>
    <mergeCell ref="BO348:BS348"/>
    <mergeCell ref="AV349:AW349"/>
    <mergeCell ref="AT350:AT358"/>
    <mergeCell ref="AV350:AV352"/>
    <mergeCell ref="AV353:AV355"/>
    <mergeCell ref="AX353:BA358"/>
    <mergeCell ref="BD353:BD358"/>
    <mergeCell ref="W348:X348"/>
    <mergeCell ref="BB10:BB15"/>
    <mergeCell ref="BB16:BB21"/>
    <mergeCell ref="BB22:BB27"/>
    <mergeCell ref="BB28:BB33"/>
    <mergeCell ref="BB34:BB39"/>
    <mergeCell ref="BB40:BB45"/>
    <mergeCell ref="BB46:BB51"/>
    <mergeCell ref="BB52:BB57"/>
    <mergeCell ref="BB58:BB63"/>
    <mergeCell ref="BB64:BB69"/>
    <mergeCell ref="BB70:BB75"/>
    <mergeCell ref="BB76:BB81"/>
    <mergeCell ref="BB82:BB87"/>
    <mergeCell ref="BB88:BB93"/>
    <mergeCell ref="BB94:BB99"/>
    <mergeCell ref="BB100:BB105"/>
    <mergeCell ref="BB106:BB111"/>
    <mergeCell ref="BT106:BT111"/>
    <mergeCell ref="BT112:BT117"/>
    <mergeCell ref="BT118:BT123"/>
    <mergeCell ref="BT124:BT129"/>
    <mergeCell ref="BB178:BB183"/>
    <mergeCell ref="BB184:BB189"/>
    <mergeCell ref="BB190:BB195"/>
    <mergeCell ref="BB196:BB201"/>
    <mergeCell ref="BB202:BB207"/>
    <mergeCell ref="BB208:BB213"/>
    <mergeCell ref="BB214:BB219"/>
    <mergeCell ref="BB220:BB225"/>
    <mergeCell ref="BB226:BB231"/>
    <mergeCell ref="BB232:BB237"/>
    <mergeCell ref="BB238:BB243"/>
    <mergeCell ref="BB244:BB249"/>
    <mergeCell ref="BB250:BB255"/>
    <mergeCell ref="BN250:BN255"/>
    <mergeCell ref="BO250:BO251"/>
    <mergeCell ref="BP250:BP255"/>
    <mergeCell ref="BQ250:BQ255"/>
    <mergeCell ref="BR250:BR255"/>
    <mergeCell ref="BS250:BS255"/>
    <mergeCell ref="BO252:BO253"/>
    <mergeCell ref="BO254:BO255"/>
    <mergeCell ref="BJ250:BJ255"/>
    <mergeCell ref="BK250:BK251"/>
    <mergeCell ref="BL250:BL255"/>
    <mergeCell ref="BM250:BM251"/>
    <mergeCell ref="BK252:BK253"/>
    <mergeCell ref="BM252:BM253"/>
    <mergeCell ref="BK254:BK255"/>
    <mergeCell ref="BT4:BT9"/>
    <mergeCell ref="BT10:BT15"/>
    <mergeCell ref="BT16:BT21"/>
    <mergeCell ref="BT22:BT27"/>
    <mergeCell ref="BT28:BT33"/>
    <mergeCell ref="BT34:BT39"/>
    <mergeCell ref="BT40:BT45"/>
    <mergeCell ref="BT46:BT51"/>
    <mergeCell ref="BT52:BT57"/>
    <mergeCell ref="BT58:BT63"/>
    <mergeCell ref="BT64:BT69"/>
    <mergeCell ref="BT70:BT75"/>
    <mergeCell ref="BT76:BT81"/>
    <mergeCell ref="BT82:BT87"/>
    <mergeCell ref="BT88:BT93"/>
    <mergeCell ref="BT94:BT99"/>
    <mergeCell ref="BT100:BT105"/>
    <mergeCell ref="BT196:BT201"/>
    <mergeCell ref="BT202:BT207"/>
    <mergeCell ref="BT208:BT213"/>
    <mergeCell ref="BT214:BT219"/>
    <mergeCell ref="BT220:BT225"/>
    <mergeCell ref="BT226:BT231"/>
    <mergeCell ref="BB280:BB285"/>
    <mergeCell ref="BB286:BB291"/>
    <mergeCell ref="BB292:BB297"/>
    <mergeCell ref="BB298:BB303"/>
    <mergeCell ref="BB304:BB309"/>
    <mergeCell ref="BB310:BB315"/>
    <mergeCell ref="BB316:BB321"/>
    <mergeCell ref="BB322:BB327"/>
    <mergeCell ref="BB328:BB333"/>
    <mergeCell ref="BB334:BB339"/>
    <mergeCell ref="BB340:BB345"/>
    <mergeCell ref="BB256:BB261"/>
    <mergeCell ref="BB262:BB267"/>
    <mergeCell ref="BB268:BB273"/>
    <mergeCell ref="BB274:BB279"/>
    <mergeCell ref="BN340:BN345"/>
    <mergeCell ref="BO340:BO341"/>
    <mergeCell ref="BP340:BP345"/>
    <mergeCell ref="BQ340:BQ345"/>
    <mergeCell ref="BR340:BR345"/>
    <mergeCell ref="BS340:BS345"/>
    <mergeCell ref="BO342:BO343"/>
    <mergeCell ref="BO344:BO345"/>
    <mergeCell ref="BJ340:BJ345"/>
    <mergeCell ref="BK340:BK341"/>
    <mergeCell ref="BL340:BL345"/>
    <mergeCell ref="BT334:BT339"/>
    <mergeCell ref="BT340:BT345"/>
    <mergeCell ref="AV2:BB2"/>
    <mergeCell ref="BO2:BT2"/>
    <mergeCell ref="BT232:BT237"/>
    <mergeCell ref="BT238:BT243"/>
    <mergeCell ref="BT244:BT249"/>
    <mergeCell ref="BT250:BT255"/>
    <mergeCell ref="BT256:BT261"/>
    <mergeCell ref="BT262:BT267"/>
    <mergeCell ref="BT268:BT273"/>
    <mergeCell ref="BT274:BT279"/>
    <mergeCell ref="BT280:BT285"/>
    <mergeCell ref="BT286:BT291"/>
    <mergeCell ref="BT292:BT297"/>
    <mergeCell ref="BT298:BT303"/>
    <mergeCell ref="BT304:BT309"/>
    <mergeCell ref="BT310:BT315"/>
    <mergeCell ref="BT316:BT321"/>
    <mergeCell ref="BT322:BT327"/>
    <mergeCell ref="BT328:BT333"/>
    <mergeCell ref="BT130:BT135"/>
    <mergeCell ref="BT136:BT141"/>
    <mergeCell ref="BT142:BT147"/>
    <mergeCell ref="BT148:BT153"/>
    <mergeCell ref="BT154:BT159"/>
    <mergeCell ref="BT160:BT165"/>
    <mergeCell ref="BT166:BT171"/>
    <mergeCell ref="BT172:BT177"/>
    <mergeCell ref="BT178:BT183"/>
    <mergeCell ref="BT184:BT189"/>
    <mergeCell ref="BT190:BT195"/>
  </mergeCells>
  <conditionalFormatting sqref="AX4:AZ4">
    <cfRule type="cellIs" dxfId="797" priority="1169" stopIfTrue="1" operator="greaterThan">
      <formula>0.03</formula>
    </cfRule>
    <cfRule type="cellIs" dxfId="796" priority="1170" stopIfTrue="1" operator="lessThan">
      <formula>-0.03</formula>
    </cfRule>
  </conditionalFormatting>
  <conditionalFormatting sqref="AX506:AZ506">
    <cfRule type="cellIs" dxfId="795" priority="1171" stopIfTrue="1" operator="greaterThan">
      <formula>0.03</formula>
    </cfRule>
    <cfRule type="cellIs" dxfId="794" priority="1172" stopIfTrue="1" operator="lessThan">
      <formula>-0.03</formula>
    </cfRule>
  </conditionalFormatting>
  <conditionalFormatting sqref="AX350:AZ352">
    <cfRule type="cellIs" dxfId="793" priority="1173" stopIfTrue="1" operator="greaterThan">
      <formula>0.03</formula>
    </cfRule>
    <cfRule type="cellIs" dxfId="792" priority="1174" stopIfTrue="1" operator="lessThan">
      <formula>-0.03</formula>
    </cfRule>
  </conditionalFormatting>
  <conditionalFormatting sqref="AW350:AW358">
    <cfRule type="cellIs" dxfId="791" priority="1167" stopIfTrue="1" operator="greaterThan">
      <formula>0.03</formula>
    </cfRule>
    <cfRule type="cellIs" dxfId="790" priority="1168" stopIfTrue="1" operator="lessThan">
      <formula>-0.03</formula>
    </cfRule>
  </conditionalFormatting>
  <conditionalFormatting sqref="BC506">
    <cfRule type="cellIs" dxfId="789" priority="1149" stopIfTrue="1" operator="greaterThan">
      <formula>0.03</formula>
    </cfRule>
    <cfRule type="cellIs" dxfId="788" priority="1150" stopIfTrue="1" operator="lessThan">
      <formula>-0.03</formula>
    </cfRule>
  </conditionalFormatting>
  <conditionalFormatting sqref="AW506">
    <cfRule type="cellIs" dxfId="787" priority="1165" stopIfTrue="1" operator="greaterThan">
      <formula>0.03</formula>
    </cfRule>
    <cfRule type="cellIs" dxfId="786" priority="1166" stopIfTrue="1" operator="lessThan">
      <formula>-0.03</formula>
    </cfRule>
  </conditionalFormatting>
  <conditionalFormatting sqref="BF353 BH353 BJ353">
    <cfRule type="cellIs" dxfId="785" priority="1137" stopIfTrue="1" operator="greaterThan">
      <formula>0.03</formula>
    </cfRule>
    <cfRule type="cellIs" dxfId="784" priority="1138" stopIfTrue="1" operator="lessThan">
      <formula>-0.03</formula>
    </cfRule>
  </conditionalFormatting>
  <conditionalFormatting sqref="AW4 AW6 AW8">
    <cfRule type="cellIs" dxfId="783" priority="1163" stopIfTrue="1" operator="greaterThan">
      <formula>0.03</formula>
    </cfRule>
    <cfRule type="cellIs" dxfId="782" priority="1164" stopIfTrue="1" operator="lessThan">
      <formula>-0.03</formula>
    </cfRule>
  </conditionalFormatting>
  <conditionalFormatting sqref="BC10 BC16 BC22 BC28 BC34 BC40 BC46 BC52 BC58 BC64 BC70 BC76 BC82 BC88 BC94 BC100 BC106 BC112 BC118 BC124 BC130 BC136 BC142 BC148 BC154 BC178 BC184 BC190 BC196 BC202 BC208 BC214 BC220 BC226 BC232 BC238 BC244 BC250 BC256 BC262 BC268 BC274 BC280 BC286 BC292 BC298 BC304 BC310 BC316 BC322 BC328 BC334 BC340 BC12 BC18 BC24 BC30 BC36 BC42 BC48 BC54 BC60 BC66 BC72 BC78 BC84 BC90 BC96 BC102 BC108 BC114 BC120 BC126 BC132 BC138 BC144 BC150 BC156 BC180 BC186 BC192 BC198 BC204 BC210 BC216 BC222 BC228 BC234 BC240 BC246 BC252 BC258 BC264 BC270 BC276 BC282 BC288 BC294 BC300 BC306 BC312 BC318 BC324 BC330 BC336 BC342 BC14 BC20 BC26 BC32 BC38 BC44 BC50 BC56 BC62 BC68 BC74 BC80 BC86 BC92 BC98 BC104 BC110 BC116 BC122 BC128 BC134 BC140 BC146 BC152 BC158 BC182 BC188 BC194 BC200 BC206 BC212 BC218 BC224 BC230 BC236 BC242 BC248 BC254 BC260 BC266 BC272 BC278 BC284 BC290 BC296 BC302 BC308 BC314 BC320 BC326 BC332 BC338 BC344">
    <cfRule type="cellIs" dxfId="781" priority="1123" stopIfTrue="1" operator="greaterThan">
      <formula>0.03</formula>
    </cfRule>
    <cfRule type="cellIs" dxfId="780" priority="1124" stopIfTrue="1" operator="lessThan">
      <formula>-0.03</formula>
    </cfRule>
  </conditionalFormatting>
  <conditionalFormatting sqref="BH506">
    <cfRule type="cellIs" dxfId="779" priority="1159" stopIfTrue="1" operator="greaterThan">
      <formula>0.03</formula>
    </cfRule>
    <cfRule type="cellIs" dxfId="778" priority="1160" stopIfTrue="1" operator="lessThan">
      <formula>-0.03</formula>
    </cfRule>
  </conditionalFormatting>
  <conditionalFormatting sqref="BH353">
    <cfRule type="cellIs" dxfId="777" priority="1161" stopIfTrue="1" operator="greaterThan">
      <formula>0.03</formula>
    </cfRule>
    <cfRule type="cellIs" dxfId="776" priority="1162" stopIfTrue="1" operator="lessThan">
      <formula>-0.03</formula>
    </cfRule>
  </conditionalFormatting>
  <conditionalFormatting sqref="AX484:AZ486">
    <cfRule type="cellIs" dxfId="775" priority="1079" stopIfTrue="1" operator="greaterThan">
      <formula>0.03</formula>
    </cfRule>
    <cfRule type="cellIs" dxfId="774" priority="1080" stopIfTrue="1" operator="lessThan">
      <formula>-0.03</formula>
    </cfRule>
  </conditionalFormatting>
  <conditionalFormatting sqref="BD4">
    <cfRule type="cellIs" dxfId="773" priority="1151" stopIfTrue="1" operator="greaterThan">
      <formula>0.03</formula>
    </cfRule>
    <cfRule type="cellIs" dxfId="772" priority="1152" stopIfTrue="1" operator="lessThan">
      <formula>-0.03</formula>
    </cfRule>
  </conditionalFormatting>
  <conditionalFormatting sqref="AW448:AW456">
    <cfRule type="cellIs" dxfId="771" priority="1093" stopIfTrue="1" operator="greaterThan">
      <formula>0.03</formula>
    </cfRule>
    <cfRule type="cellIs" dxfId="770" priority="1094" stopIfTrue="1" operator="lessThan">
      <formula>-0.03</formula>
    </cfRule>
  </conditionalFormatting>
  <conditionalFormatting sqref="AX457:AZ459">
    <cfRule type="cellIs" dxfId="769" priority="1091" stopIfTrue="1" operator="greaterThan">
      <formula>0.03</formula>
    </cfRule>
    <cfRule type="cellIs" dxfId="768" priority="1092" stopIfTrue="1" operator="lessThan">
      <formula>-0.03</formula>
    </cfRule>
  </conditionalFormatting>
  <conditionalFormatting sqref="AW359">
    <cfRule type="cellIs" dxfId="767" priority="1075" stopIfTrue="1" operator="greaterThan">
      <formula>0.03</formula>
    </cfRule>
    <cfRule type="cellIs" dxfId="766" priority="1076" stopIfTrue="1" operator="lessThan">
      <formula>-0.03</formula>
    </cfRule>
  </conditionalFormatting>
  <conditionalFormatting sqref="BD353">
    <cfRule type="cellIs" dxfId="765" priority="1155" stopIfTrue="1" operator="greaterThan">
      <formula>0.03</formula>
    </cfRule>
    <cfRule type="cellIs" dxfId="764" priority="1156" stopIfTrue="1" operator="lessThan">
      <formula>-0.03</formula>
    </cfRule>
  </conditionalFormatting>
  <conditionalFormatting sqref="BD506">
    <cfRule type="cellIs" dxfId="763" priority="1153" stopIfTrue="1" operator="greaterThan">
      <formula>0.03</formula>
    </cfRule>
    <cfRule type="cellIs" dxfId="762" priority="1154" stopIfTrue="1" operator="lessThan">
      <formula>-0.03</formula>
    </cfRule>
  </conditionalFormatting>
  <conditionalFormatting sqref="AX466:AZ468">
    <cfRule type="cellIs" dxfId="761" priority="1087" stopIfTrue="1" operator="greaterThan">
      <formula>0.03</formula>
    </cfRule>
    <cfRule type="cellIs" dxfId="760" priority="1088" stopIfTrue="1" operator="lessThan">
      <formula>-0.03</formula>
    </cfRule>
  </conditionalFormatting>
  <conditionalFormatting sqref="BH442">
    <cfRule type="cellIs" dxfId="759" priority="1065" stopIfTrue="1" operator="greaterThan">
      <formula>0.03</formula>
    </cfRule>
    <cfRule type="cellIs" dxfId="758" priority="1066" stopIfTrue="1" operator="lessThan">
      <formula>-0.03</formula>
    </cfRule>
  </conditionalFormatting>
  <conditionalFormatting sqref="BC4 BC6 BC8">
    <cfRule type="cellIs" dxfId="757" priority="1147" stopIfTrue="1" operator="greaterThan">
      <formula>0.03</formula>
    </cfRule>
    <cfRule type="cellIs" dxfId="756" priority="1148" stopIfTrue="1" operator="lessThan">
      <formula>-0.03</formula>
    </cfRule>
  </conditionalFormatting>
  <conditionalFormatting sqref="BD10 BD16 BD22 BD28 BD34 BD40 BD46 BD52 BD58 BD64 BD70 BD76 BD82 BD88 BD94 BD100 BD106 BD112 BD118 BD124 BD130 BD136 BD142 BD148 BD154 BD178 BD184 BD190 BD196 BD202 BD208 BD214 BD220 BD226 BD232 BD238 BD244 BD250 BD256 BD262 BD268 BD274 BD280 BD286 BD292 BD298 BD304 BD310 BD316 BD322 BD328 BD334 BD340">
    <cfRule type="cellIs" dxfId="755" priority="1125" stopIfTrue="1" operator="greaterThan">
      <formula>0.03</formula>
    </cfRule>
    <cfRule type="cellIs" dxfId="754" priority="1126" stopIfTrue="1" operator="lessThan">
      <formula>-0.03</formula>
    </cfRule>
  </conditionalFormatting>
  <conditionalFormatting sqref="BD442">
    <cfRule type="cellIs" dxfId="753" priority="1069" stopIfTrue="1" operator="greaterThan">
      <formula>0.03</formula>
    </cfRule>
    <cfRule type="cellIs" dxfId="752" priority="1070" stopIfTrue="1" operator="lessThan">
      <formula>-0.03</formula>
    </cfRule>
  </conditionalFormatting>
  <conditionalFormatting sqref="BG506">
    <cfRule type="cellIs" dxfId="751" priority="1145" stopIfTrue="1" operator="greaterThan">
      <formula>0.03</formula>
    </cfRule>
    <cfRule type="cellIs" dxfId="750" priority="1146" stopIfTrue="1" operator="lessThan">
      <formula>-0.03</formula>
    </cfRule>
  </conditionalFormatting>
  <conditionalFormatting sqref="AW457:AW465">
    <cfRule type="cellIs" dxfId="749" priority="1089" stopIfTrue="1" operator="greaterThan">
      <formula>0.03</formula>
    </cfRule>
    <cfRule type="cellIs" dxfId="748" priority="1090" stopIfTrue="1" operator="lessThan">
      <formula>-0.03</formula>
    </cfRule>
  </conditionalFormatting>
  <conditionalFormatting sqref="BE4 BE6 BE8">
    <cfRule type="cellIs" dxfId="747" priority="1139" stopIfTrue="1" operator="greaterThan">
      <formula>0.03</formula>
    </cfRule>
    <cfRule type="cellIs" dxfId="746" priority="1140" stopIfTrue="1" operator="lessThan">
      <formula>-0.03</formula>
    </cfRule>
  </conditionalFormatting>
  <conditionalFormatting sqref="BD451">
    <cfRule type="cellIs" dxfId="745" priority="1063" stopIfTrue="1" operator="greaterThan">
      <formula>0.03</formula>
    </cfRule>
    <cfRule type="cellIs" dxfId="744" priority="1064" stopIfTrue="1" operator="lessThan">
      <formula>-0.03</formula>
    </cfRule>
  </conditionalFormatting>
  <conditionalFormatting sqref="BE506">
    <cfRule type="cellIs" dxfId="743" priority="1141" stopIfTrue="1" operator="greaterThan">
      <formula>0.03</formula>
    </cfRule>
    <cfRule type="cellIs" dxfId="742" priority="1142" stopIfTrue="1" operator="lessThan">
      <formula>-0.03</formula>
    </cfRule>
  </conditionalFormatting>
  <conditionalFormatting sqref="BD362">
    <cfRule type="cellIs" dxfId="741" priority="1073" stopIfTrue="1" operator="greaterThan">
      <formula>0.03</formula>
    </cfRule>
    <cfRule type="cellIs" dxfId="740" priority="1074" stopIfTrue="1" operator="lessThan">
      <formula>-0.03</formula>
    </cfRule>
  </conditionalFormatting>
  <conditionalFormatting sqref="AX10:AZ10 AX16:AZ16 AX22:AZ22 AX28:AZ28 AX34:AZ34 AX40:AZ40 AX46:AZ46 AX52:AZ52 AX58:AZ58 AX64:AZ64 AX70:AZ70 AX76:AZ76 AX82:AZ82 AX88:AZ88 AX94:AZ94 AX100:AZ100 AX106:AZ106 AX112:AZ112 AX118:AZ118 AX124:AZ124 AX130:AZ130 AX136:AZ136 AX142:AZ142 AX148:AZ148 AX154:AZ154 AX178:AZ178 AX190:AZ190 AX196:AZ196 AX202:AZ202 AX208:AZ208 AX214:AZ214 AX220:AZ220 AX226:AZ226 AX232:AZ232 AX238:AZ238 AX244:AZ244 AX250:AZ250 AX256:AZ256 AX262:AZ262 AX268:AZ268 AX274:AZ274 AX280:AZ280 AX286:AZ286 AX292:AZ292 AX298:AZ298 AX304:AZ304 AX310:AZ310 AX316:AZ316 AX322:AZ322 AX328:AZ328 AX334:AZ334 AX340:AZ340 AX184:AZ184">
    <cfRule type="cellIs" dxfId="739" priority="1131" stopIfTrue="1" operator="greaterThan">
      <formula>0.03</formula>
    </cfRule>
    <cfRule type="cellIs" dxfId="738" priority="1132" stopIfTrue="1" operator="lessThan">
      <formula>-0.03</formula>
    </cfRule>
  </conditionalFormatting>
  <conditionalFormatting sqref="BF4">
    <cfRule type="cellIs" dxfId="737" priority="1133" stopIfTrue="1" operator="greaterThan">
      <formula>0.03</formula>
    </cfRule>
    <cfRule type="cellIs" dxfId="736" priority="1134" stopIfTrue="1" operator="lessThan">
      <formula>-0.03</formula>
    </cfRule>
  </conditionalFormatting>
  <conditionalFormatting sqref="BF506:BJ506">
    <cfRule type="cellIs" dxfId="735" priority="1135" stopIfTrue="1" operator="greaterThan">
      <formula>0.03</formula>
    </cfRule>
    <cfRule type="cellIs" dxfId="734" priority="1136" stopIfTrue="1" operator="lessThan">
      <formula>-0.03</formula>
    </cfRule>
  </conditionalFormatting>
  <conditionalFormatting sqref="BD487">
    <cfRule type="cellIs" dxfId="733" priority="1039" stopIfTrue="1" operator="greaterThan">
      <formula>0.03</formula>
    </cfRule>
    <cfRule type="cellIs" dxfId="732" priority="1040" stopIfTrue="1" operator="lessThan">
      <formula>-0.03</formula>
    </cfRule>
  </conditionalFormatting>
  <conditionalFormatting sqref="AW10 AW16 AW22 AW28 AW34 AW40 AW46 AW52 AW58 AW64 AW70 AW76 AW82 AW88 AW94 AW100 AW106 AW112 AW118 AW124 AW130 AW136 AW142 AW148 AW154 AW178 AW184 AW190 AW196 AW202 AW208 AW214 AW220 AW226 AW232 AW238 AW244 AW250 AW256 AW262 AW268 AW274 AW280 AW286 AW292 AW298 AW304 AW310 AW316 AW322 AW328 AW334 AW340 AW12 AW18 AW24 AW30 AW36 AW42 AW48 AW54 AW60 AW66 AW72 AW78 AW84 AW90 AW96 AW102 AW108 AW114 AW120 AW126 AW132 AW138 AW144 AW150 AW156 AW180 AW186 AW192 AW198 AW204 AW210 AW216 AW222 AW228 AW234 AW240 AW246 AW252 AW258 AW264 AW270 AW276 AW282 AW288 AW294 AW300 AW306 AW312 AW318 AW324 AW330 AW336 AW342 AW14 AW20 AW26 AW32 AW38 AW44 AW50 AW56 AW62 AW68 AW74 AW80 AW86 AW92 AW98 AW104 AW110 AW116 AW122 AW128 AW134 AW140 AW146 AW152 AW158 AW182 AW188 AW194 AW200 AW206 AW212 AW218 AW224 AW230 AW236 AW242 AW248 AW254 AW260 AW266 AW272 AW278 AW284 AW290 AW296 AW302 AW308 AW314 AW320 AW326 AW332 AW338 AW344">
    <cfRule type="cellIs" dxfId="731" priority="1129" stopIfTrue="1" operator="greaterThan">
      <formula>0.03</formula>
    </cfRule>
    <cfRule type="cellIs" dxfId="730" priority="1130" stopIfTrue="1" operator="lessThan">
      <formula>-0.03</formula>
    </cfRule>
  </conditionalFormatting>
  <conditionalFormatting sqref="BG475:BG483">
    <cfRule type="cellIs" dxfId="729" priority="955" stopIfTrue="1" operator="greaterThan">
      <formula>0.03</formula>
    </cfRule>
    <cfRule type="cellIs" dxfId="728" priority="956" stopIfTrue="1" operator="lessThan">
      <formula>-0.03</formula>
    </cfRule>
  </conditionalFormatting>
  <conditionalFormatting sqref="AW466:AW474">
    <cfRule type="cellIs" dxfId="727" priority="1085" stopIfTrue="1" operator="greaterThan">
      <formula>0.03</formula>
    </cfRule>
    <cfRule type="cellIs" dxfId="726" priority="1086" stopIfTrue="1" operator="lessThan">
      <formula>-0.03</formula>
    </cfRule>
  </conditionalFormatting>
  <conditionalFormatting sqref="BF10 BF16 BF22 BF28 BF34 BF40 BF46 BF52 BF58 BF64 BF70 BF76 BF82 BF88 BF94 BF100 BF106 BF112 BF118 BF124 BF130 BF136 BF142 BF148 BF154 BF178 BF184 BF190 BF196 BF202 BF208 BF214 BF220 BF226 BF232 BF238 BF244 BF250 BF256 BF262 BF268 BF274 BF280 BF286 BF292 BF298 BF304 BF310 BF316 BF322 BF328 BF334 BF340">
    <cfRule type="cellIs" dxfId="725" priority="1117" stopIfTrue="1" operator="greaterThan">
      <formula>0.03</formula>
    </cfRule>
    <cfRule type="cellIs" dxfId="724" priority="1118" stopIfTrue="1" operator="lessThan">
      <formula>-0.03</formula>
    </cfRule>
  </conditionalFormatting>
  <conditionalFormatting sqref="BE10 BE16 BE22 BE28 BE34 BE40 BE46 BE52 BE58 BE64 BE70 BE76 BE82 BE88 BE94 BE100 BE106 BE112 BE118 BE124 BE130 BE136 BE142 BE148 BE154 BE178 BE184 BE190 BE196 BE202 BE208 BE214 BE220 BE226 BE232 BE238 BE244 BE250 BE256 BE262 BE268 BE274 BE280 BE286 BE292 BE298 BE304 BE310 BE316 BE322 BE328 BE334 BE340 BE12 BE18 BE24 BE30 BE36 BE42 BE48 BE54 BE60 BE66 BE72 BE78 BE84 BE90 BE96 BE102 BE108 BE114 BE120 BE126 BE132 BE138 BE144 BE150 BE156 BE180 BE186 BE192 BE198 BE204 BE210 BE216 BE222 BE228 BE234 BE240 BE246 BE252 BE258 BE264 BE270 BE276 BE282 BE288 BE294 BE300 BE306 BE312 BE318 BE324 BE330 BE336 BE342 BE14 BE20 BE26 BE32 BE38 BE44 BE50 BE56 BE62 BE68 BE74 BE80 BE86 BE92 BE98 BE104 BE110 BE116 BE122 BE128 BE134 BE140 BE146 BE152 BE158 BE182 BE188 BE194 BE200 BE206 BE212 BE218 BE224 BE230 BE236 BE242 BE248 BE254 BE260 BE266 BE272 BE278 BE284 BE290 BE296 BE302 BE308 BE314 BE320 BE326 BE332 BE338 BE344">
    <cfRule type="cellIs" dxfId="723" priority="1119" stopIfTrue="1" operator="greaterThan">
      <formula>0.03</formula>
    </cfRule>
    <cfRule type="cellIs" dxfId="722" priority="1120" stopIfTrue="1" operator="lessThan">
      <formula>-0.03</formula>
    </cfRule>
  </conditionalFormatting>
  <conditionalFormatting sqref="BF478:BJ478">
    <cfRule type="cellIs" dxfId="721" priority="1043" stopIfTrue="1" operator="greaterThan">
      <formula>0.03</formula>
    </cfRule>
    <cfRule type="cellIs" dxfId="720" priority="1044" stopIfTrue="1" operator="lessThan">
      <formula>-0.03</formula>
    </cfRule>
  </conditionalFormatting>
  <conditionalFormatting sqref="BH469">
    <cfRule type="cellIs" dxfId="719" priority="1047" stopIfTrue="1" operator="greaterThan">
      <formula>0.03</formula>
    </cfRule>
    <cfRule type="cellIs" dxfId="718" priority="1048" stopIfTrue="1" operator="lessThan">
      <formula>-0.03</formula>
    </cfRule>
  </conditionalFormatting>
  <conditionalFormatting sqref="BD460">
    <cfRule type="cellIs" dxfId="717" priority="1057" stopIfTrue="1" operator="greaterThan">
      <formula>0.03</formula>
    </cfRule>
    <cfRule type="cellIs" dxfId="716" priority="1058" stopIfTrue="1" operator="lessThan">
      <formula>-0.03</formula>
    </cfRule>
  </conditionalFormatting>
  <conditionalFormatting sqref="BH487">
    <cfRule type="cellIs" dxfId="715" priority="1035" stopIfTrue="1" operator="greaterThan">
      <formula>0.03</formula>
    </cfRule>
    <cfRule type="cellIs" dxfId="714" priority="1036" stopIfTrue="1" operator="lessThan">
      <formula>-0.03</formula>
    </cfRule>
  </conditionalFormatting>
  <conditionalFormatting sqref="BC439:BC447">
    <cfRule type="cellIs" dxfId="713" priority="1003" stopIfTrue="1" operator="greaterThan">
      <formula>0.03</formula>
    </cfRule>
    <cfRule type="cellIs" dxfId="712" priority="1004" stopIfTrue="1" operator="lessThan">
      <formula>-0.03</formula>
    </cfRule>
  </conditionalFormatting>
  <conditionalFormatting sqref="AX359:AX361">
    <cfRule type="cellIs" dxfId="711" priority="1103" stopIfTrue="1" operator="greaterThan">
      <formula>0.03</formula>
    </cfRule>
    <cfRule type="cellIs" dxfId="710" priority="1104" stopIfTrue="1" operator="lessThan">
      <formula>-0.03</formula>
    </cfRule>
  </conditionalFormatting>
  <conditionalFormatting sqref="AW360:AW367">
    <cfRule type="cellIs" dxfId="709" priority="1101" stopIfTrue="1" operator="greaterThan">
      <formula>0.03</formula>
    </cfRule>
    <cfRule type="cellIs" dxfId="708" priority="1102" stopIfTrue="1" operator="lessThan">
      <formula>-0.03</formula>
    </cfRule>
  </conditionalFormatting>
  <conditionalFormatting sqref="AX448:AZ450">
    <cfRule type="cellIs" dxfId="707" priority="1095" stopIfTrue="1" operator="greaterThan">
      <formula>0.03</formula>
    </cfRule>
    <cfRule type="cellIs" dxfId="706" priority="1096" stopIfTrue="1" operator="lessThan">
      <formula>-0.03</formula>
    </cfRule>
  </conditionalFormatting>
  <conditionalFormatting sqref="AX439:AZ441">
    <cfRule type="cellIs" dxfId="705" priority="1099" stopIfTrue="1" operator="greaterThan">
      <formula>0.03</formula>
    </cfRule>
    <cfRule type="cellIs" dxfId="704" priority="1100" stopIfTrue="1" operator="lessThan">
      <formula>-0.03</formula>
    </cfRule>
  </conditionalFormatting>
  <conditionalFormatting sqref="AW439:AW447">
    <cfRule type="cellIs" dxfId="703" priority="1097" stopIfTrue="1" operator="greaterThan">
      <formula>0.03</formula>
    </cfRule>
    <cfRule type="cellIs" dxfId="702" priority="1098" stopIfTrue="1" operator="lessThan">
      <formula>-0.03</formula>
    </cfRule>
  </conditionalFormatting>
  <conditionalFormatting sqref="AX475:AZ477">
    <cfRule type="cellIs" dxfId="701" priority="1083" stopIfTrue="1" operator="greaterThan">
      <formula>0.03</formula>
    </cfRule>
    <cfRule type="cellIs" dxfId="700" priority="1084" stopIfTrue="1" operator="lessThan">
      <formula>-0.03</formula>
    </cfRule>
  </conditionalFormatting>
  <conditionalFormatting sqref="AW475:AW483">
    <cfRule type="cellIs" dxfId="699" priority="1081" stopIfTrue="1" operator="greaterThan">
      <formula>0.03</formula>
    </cfRule>
    <cfRule type="cellIs" dxfId="698" priority="1082" stopIfTrue="1" operator="lessThan">
      <formula>-0.03</formula>
    </cfRule>
  </conditionalFormatting>
  <conditionalFormatting sqref="BF362 BH362 BJ362">
    <cfRule type="cellIs" dxfId="697" priority="1071" stopIfTrue="1" operator="greaterThan">
      <formula>0.03</formula>
    </cfRule>
    <cfRule type="cellIs" dxfId="696" priority="1072" stopIfTrue="1" operator="lessThan">
      <formula>-0.03</formula>
    </cfRule>
  </conditionalFormatting>
  <conditionalFormatting sqref="AW484:AW494 AW504:AW505">
    <cfRule type="cellIs" dxfId="695" priority="1077" stopIfTrue="1" operator="greaterThan">
      <formula>0.03</formula>
    </cfRule>
    <cfRule type="cellIs" dxfId="694" priority="1078" stopIfTrue="1" operator="lessThan">
      <formula>-0.03</formula>
    </cfRule>
  </conditionalFormatting>
  <conditionalFormatting sqref="BF442:BJ442">
    <cfRule type="cellIs" dxfId="693" priority="1067" stopIfTrue="1" operator="greaterThan">
      <formula>0.03</formula>
    </cfRule>
    <cfRule type="cellIs" dxfId="692" priority="1068" stopIfTrue="1" operator="lessThan">
      <formula>-0.03</formula>
    </cfRule>
  </conditionalFormatting>
  <conditionalFormatting sqref="BH362">
    <cfRule type="cellIs" dxfId="691" priority="1021" stopIfTrue="1" operator="greaterThan">
      <formula>0.03</formula>
    </cfRule>
    <cfRule type="cellIs" dxfId="690" priority="1022" stopIfTrue="1" operator="lessThan">
      <formula>-0.03</formula>
    </cfRule>
  </conditionalFormatting>
  <conditionalFormatting sqref="BD469">
    <cfRule type="cellIs" dxfId="689" priority="1051" stopIfTrue="1" operator="greaterThan">
      <formula>0.03</formula>
    </cfRule>
    <cfRule type="cellIs" dxfId="688" priority="1052" stopIfTrue="1" operator="lessThan">
      <formula>-0.03</formula>
    </cfRule>
  </conditionalFormatting>
  <conditionalFormatting sqref="BH439:BH441">
    <cfRule type="cellIs" dxfId="687" priority="1005" stopIfTrue="1" operator="greaterThan">
      <formula>0.03</formula>
    </cfRule>
    <cfRule type="cellIs" dxfId="686" priority="1006" stopIfTrue="1" operator="lessThan">
      <formula>-0.03</formula>
    </cfRule>
  </conditionalFormatting>
  <conditionalFormatting sqref="BD484:BD486">
    <cfRule type="cellIs" dxfId="685" priority="953" stopIfTrue="1" operator="greaterThan">
      <formula>0.03</formula>
    </cfRule>
    <cfRule type="cellIs" dxfId="684" priority="954" stopIfTrue="1" operator="lessThan">
      <formula>-0.03</formula>
    </cfRule>
  </conditionalFormatting>
  <conditionalFormatting sqref="BF460:BJ460">
    <cfRule type="cellIs" dxfId="683" priority="1055" stopIfTrue="1" operator="greaterThan">
      <formula>0.03</formula>
    </cfRule>
    <cfRule type="cellIs" dxfId="682" priority="1056" stopIfTrue="1" operator="lessThan">
      <formula>-0.03</formula>
    </cfRule>
  </conditionalFormatting>
  <conditionalFormatting sqref="BH460">
    <cfRule type="cellIs" dxfId="681" priority="1053" stopIfTrue="1" operator="greaterThan">
      <formula>0.03</formula>
    </cfRule>
    <cfRule type="cellIs" dxfId="680" priority="1054" stopIfTrue="1" operator="lessThan">
      <formula>-0.03</formula>
    </cfRule>
  </conditionalFormatting>
  <conditionalFormatting sqref="BF451:BJ451">
    <cfRule type="cellIs" dxfId="679" priority="1061" stopIfTrue="1" operator="greaterThan">
      <formula>0.03</formula>
    </cfRule>
    <cfRule type="cellIs" dxfId="678" priority="1062" stopIfTrue="1" operator="lessThan">
      <formula>-0.03</formula>
    </cfRule>
  </conditionalFormatting>
  <conditionalFormatting sqref="BH451">
    <cfRule type="cellIs" dxfId="677" priority="1059" stopIfTrue="1" operator="greaterThan">
      <formula>0.03</formula>
    </cfRule>
    <cfRule type="cellIs" dxfId="676" priority="1060" stopIfTrue="1" operator="lessThan">
      <formula>-0.03</formula>
    </cfRule>
  </conditionalFormatting>
  <conditionalFormatting sqref="BH478">
    <cfRule type="cellIs" dxfId="675" priority="1041" stopIfTrue="1" operator="greaterThan">
      <formula>0.03</formula>
    </cfRule>
    <cfRule type="cellIs" dxfId="674" priority="1042" stopIfTrue="1" operator="lessThan">
      <formula>-0.03</formula>
    </cfRule>
  </conditionalFormatting>
  <conditionalFormatting sqref="BF439:BJ441">
    <cfRule type="cellIs" dxfId="673" priority="1007" stopIfTrue="1" operator="greaterThan">
      <formula>0.03</formula>
    </cfRule>
    <cfRule type="cellIs" dxfId="672" priority="1008" stopIfTrue="1" operator="lessThan">
      <formula>-0.03</formula>
    </cfRule>
  </conditionalFormatting>
  <conditionalFormatting sqref="BF469:BJ469">
    <cfRule type="cellIs" dxfId="671" priority="1049" stopIfTrue="1" operator="greaterThan">
      <formula>0.03</formula>
    </cfRule>
    <cfRule type="cellIs" dxfId="670" priority="1050" stopIfTrue="1" operator="lessThan">
      <formula>-0.03</formula>
    </cfRule>
  </conditionalFormatting>
  <conditionalFormatting sqref="BD478">
    <cfRule type="cellIs" dxfId="669" priority="1045" stopIfTrue="1" operator="greaterThan">
      <formula>0.03</formula>
    </cfRule>
    <cfRule type="cellIs" dxfId="668" priority="1046" stopIfTrue="1" operator="lessThan">
      <formula>-0.03</formula>
    </cfRule>
  </conditionalFormatting>
  <conditionalFormatting sqref="BF487:BJ487">
    <cfRule type="cellIs" dxfId="667" priority="1037" stopIfTrue="1" operator="greaterThan">
      <formula>0.03</formula>
    </cfRule>
    <cfRule type="cellIs" dxfId="666" priority="1038" stopIfTrue="1" operator="lessThan">
      <formula>-0.03</formula>
    </cfRule>
  </conditionalFormatting>
  <conditionalFormatting sqref="BE475:BE483">
    <cfRule type="cellIs" dxfId="665" priority="957" stopIfTrue="1" operator="greaterThan">
      <formula>0.03</formula>
    </cfRule>
    <cfRule type="cellIs" dxfId="664" priority="958" stopIfTrue="1" operator="lessThan">
      <formula>-0.03</formula>
    </cfRule>
  </conditionalFormatting>
  <conditionalFormatting sqref="BE439:BE447">
    <cfRule type="cellIs" dxfId="663" priority="1013" stopIfTrue="1" operator="greaterThan">
      <formula>0.03</formula>
    </cfRule>
    <cfRule type="cellIs" dxfId="662" priority="1014" stopIfTrue="1" operator="lessThan">
      <formula>-0.03</formula>
    </cfRule>
  </conditionalFormatting>
  <conditionalFormatting sqref="BG439:BG447">
    <cfRule type="cellIs" dxfId="661" priority="1011" stopIfTrue="1" operator="greaterThan">
      <formula>0.03</formula>
    </cfRule>
    <cfRule type="cellIs" dxfId="660" priority="1012" stopIfTrue="1" operator="lessThan">
      <formula>-0.03</formula>
    </cfRule>
  </conditionalFormatting>
  <conditionalFormatting sqref="BD439:BD441">
    <cfRule type="cellIs" dxfId="659" priority="1009" stopIfTrue="1" operator="greaterThan">
      <formula>0.03</formula>
    </cfRule>
    <cfRule type="cellIs" dxfId="658" priority="1010" stopIfTrue="1" operator="lessThan">
      <formula>-0.03</formula>
    </cfRule>
  </conditionalFormatting>
  <conditionalFormatting sqref="BC448:BC456">
    <cfRule type="cellIs" dxfId="657" priority="1001" stopIfTrue="1" operator="greaterThan">
      <formula>0.03</formula>
    </cfRule>
    <cfRule type="cellIs" dxfId="656" priority="1002" stopIfTrue="1" operator="lessThan">
      <formula>-0.03</formula>
    </cfRule>
  </conditionalFormatting>
  <conditionalFormatting sqref="BE448:BE456">
    <cfRule type="cellIs" dxfId="655" priority="999" stopIfTrue="1" operator="greaterThan">
      <formula>0.03</formula>
    </cfRule>
    <cfRule type="cellIs" dxfId="654" priority="1000" stopIfTrue="1" operator="lessThan">
      <formula>-0.03</formula>
    </cfRule>
  </conditionalFormatting>
  <conditionalFormatting sqref="BG448:BG456">
    <cfRule type="cellIs" dxfId="653" priority="997" stopIfTrue="1" operator="greaterThan">
      <formula>0.03</formula>
    </cfRule>
    <cfRule type="cellIs" dxfId="652" priority="998" stopIfTrue="1" operator="lessThan">
      <formula>-0.03</formula>
    </cfRule>
  </conditionalFormatting>
  <conditionalFormatting sqref="BD448:BD450">
    <cfRule type="cellIs" dxfId="651" priority="995" stopIfTrue="1" operator="greaterThan">
      <formula>0.03</formula>
    </cfRule>
    <cfRule type="cellIs" dxfId="650" priority="996" stopIfTrue="1" operator="lessThan">
      <formula>-0.03</formula>
    </cfRule>
  </conditionalFormatting>
  <conditionalFormatting sqref="BF448:BJ450">
    <cfRule type="cellIs" dxfId="649" priority="993" stopIfTrue="1" operator="greaterThan">
      <formula>0.03</formula>
    </cfRule>
    <cfRule type="cellIs" dxfId="648" priority="994" stopIfTrue="1" operator="lessThan">
      <formula>-0.03</formula>
    </cfRule>
  </conditionalFormatting>
  <conditionalFormatting sqref="BH448:BH450">
    <cfRule type="cellIs" dxfId="647" priority="991" stopIfTrue="1" operator="greaterThan">
      <formula>0.03</formula>
    </cfRule>
    <cfRule type="cellIs" dxfId="646" priority="992" stopIfTrue="1" operator="lessThan">
      <formula>-0.03</formula>
    </cfRule>
  </conditionalFormatting>
  <conditionalFormatting sqref="BC457:BC465">
    <cfRule type="cellIs" dxfId="645" priority="989" stopIfTrue="1" operator="greaterThan">
      <formula>0.03</formula>
    </cfRule>
    <cfRule type="cellIs" dxfId="644" priority="990" stopIfTrue="1" operator="lessThan">
      <formula>-0.03</formula>
    </cfRule>
  </conditionalFormatting>
  <conditionalFormatting sqref="BE457:BE465">
    <cfRule type="cellIs" dxfId="643" priority="987" stopIfTrue="1" operator="greaterThan">
      <formula>0.03</formula>
    </cfRule>
    <cfRule type="cellIs" dxfId="642" priority="988" stopIfTrue="1" operator="lessThan">
      <formula>-0.03</formula>
    </cfRule>
  </conditionalFormatting>
  <conditionalFormatting sqref="BG457:BG465">
    <cfRule type="cellIs" dxfId="641" priority="985" stopIfTrue="1" operator="greaterThan">
      <formula>0.03</formula>
    </cfRule>
    <cfRule type="cellIs" dxfId="640" priority="986" stopIfTrue="1" operator="lessThan">
      <formula>-0.03</formula>
    </cfRule>
  </conditionalFormatting>
  <conditionalFormatting sqref="BD457:BD459">
    <cfRule type="cellIs" dxfId="639" priority="983" stopIfTrue="1" operator="greaterThan">
      <formula>0.03</formula>
    </cfRule>
    <cfRule type="cellIs" dxfId="638" priority="984" stopIfTrue="1" operator="lessThan">
      <formula>-0.03</formula>
    </cfRule>
  </conditionalFormatting>
  <conditionalFormatting sqref="BF457:BJ459">
    <cfRule type="cellIs" dxfId="637" priority="981" stopIfTrue="1" operator="greaterThan">
      <formula>0.03</formula>
    </cfRule>
    <cfRule type="cellIs" dxfId="636" priority="982" stopIfTrue="1" operator="lessThan">
      <formula>-0.03</formula>
    </cfRule>
  </conditionalFormatting>
  <conditionalFormatting sqref="BH457:BH459">
    <cfRule type="cellIs" dxfId="635" priority="979" stopIfTrue="1" operator="greaterThan">
      <formula>0.03</formula>
    </cfRule>
    <cfRule type="cellIs" dxfId="634" priority="980" stopIfTrue="1" operator="lessThan">
      <formula>-0.03</formula>
    </cfRule>
  </conditionalFormatting>
  <conditionalFormatting sqref="BD466:BD468">
    <cfRule type="cellIs" dxfId="633" priority="977" stopIfTrue="1" operator="greaterThan">
      <formula>0.03</formula>
    </cfRule>
    <cfRule type="cellIs" dxfId="632" priority="978" stopIfTrue="1" operator="lessThan">
      <formula>-0.03</formula>
    </cfRule>
  </conditionalFormatting>
  <conditionalFormatting sqref="BF466:BJ468">
    <cfRule type="cellIs" dxfId="631" priority="975" stopIfTrue="1" operator="greaterThan">
      <formula>0.03</formula>
    </cfRule>
    <cfRule type="cellIs" dxfId="630" priority="976" stopIfTrue="1" operator="lessThan">
      <formula>-0.03</formula>
    </cfRule>
  </conditionalFormatting>
  <conditionalFormatting sqref="BH466:BH468">
    <cfRule type="cellIs" dxfId="629" priority="973" stopIfTrue="1" operator="greaterThan">
      <formula>0.03</formula>
    </cfRule>
    <cfRule type="cellIs" dxfId="628" priority="974" stopIfTrue="1" operator="lessThan">
      <formula>-0.03</formula>
    </cfRule>
  </conditionalFormatting>
  <conditionalFormatting sqref="BC466:BC474">
    <cfRule type="cellIs" dxfId="627" priority="971" stopIfTrue="1" operator="greaterThan">
      <formula>0.03</formula>
    </cfRule>
    <cfRule type="cellIs" dxfId="626" priority="972" stopIfTrue="1" operator="lessThan">
      <formula>-0.03</formula>
    </cfRule>
  </conditionalFormatting>
  <conditionalFormatting sqref="BE466:BE474">
    <cfRule type="cellIs" dxfId="625" priority="969" stopIfTrue="1" operator="greaterThan">
      <formula>0.03</formula>
    </cfRule>
    <cfRule type="cellIs" dxfId="624" priority="970" stopIfTrue="1" operator="lessThan">
      <formula>-0.03</formula>
    </cfRule>
  </conditionalFormatting>
  <conditionalFormatting sqref="BG466:BG474">
    <cfRule type="cellIs" dxfId="623" priority="967" stopIfTrue="1" operator="greaterThan">
      <formula>0.03</formula>
    </cfRule>
    <cfRule type="cellIs" dxfId="622" priority="968" stopIfTrue="1" operator="lessThan">
      <formula>-0.03</formula>
    </cfRule>
  </conditionalFormatting>
  <conditionalFormatting sqref="BD475:BD477">
    <cfRule type="cellIs" dxfId="621" priority="965" stopIfTrue="1" operator="greaterThan">
      <formula>0.03</formula>
    </cfRule>
    <cfRule type="cellIs" dxfId="620" priority="966" stopIfTrue="1" operator="lessThan">
      <formula>-0.03</formula>
    </cfRule>
  </conditionalFormatting>
  <conditionalFormatting sqref="BF475:BJ477">
    <cfRule type="cellIs" dxfId="619" priority="963" stopIfTrue="1" operator="greaterThan">
      <formula>0.03</formula>
    </cfRule>
    <cfRule type="cellIs" dxfId="618" priority="964" stopIfTrue="1" operator="lessThan">
      <formula>-0.03</formula>
    </cfRule>
  </conditionalFormatting>
  <conditionalFormatting sqref="BH475:BH477">
    <cfRule type="cellIs" dxfId="617" priority="961" stopIfTrue="1" operator="greaterThan">
      <formula>0.03</formula>
    </cfRule>
    <cfRule type="cellIs" dxfId="616" priority="962" stopIfTrue="1" operator="lessThan">
      <formula>-0.03</formula>
    </cfRule>
  </conditionalFormatting>
  <conditionalFormatting sqref="BC475:BC483">
    <cfRule type="cellIs" dxfId="615" priority="959" stopIfTrue="1" operator="greaterThan">
      <formula>0.03</formula>
    </cfRule>
    <cfRule type="cellIs" dxfId="614" priority="960" stopIfTrue="1" operator="lessThan">
      <formula>-0.03</formula>
    </cfRule>
  </conditionalFormatting>
  <conditionalFormatting sqref="BF484:BJ486">
    <cfRule type="cellIs" dxfId="613" priority="951" stopIfTrue="1" operator="greaterThan">
      <formula>0.03</formula>
    </cfRule>
    <cfRule type="cellIs" dxfId="612" priority="952" stopIfTrue="1" operator="lessThan">
      <formula>-0.03</formula>
    </cfRule>
  </conditionalFormatting>
  <conditionalFormatting sqref="BH484:BH486">
    <cfRule type="cellIs" dxfId="611" priority="949" stopIfTrue="1" operator="greaterThan">
      <formula>0.03</formula>
    </cfRule>
    <cfRule type="cellIs" dxfId="610" priority="950" stopIfTrue="1" operator="lessThan">
      <formula>-0.03</formula>
    </cfRule>
  </conditionalFormatting>
  <conditionalFormatting sqref="BC484:BC494 BC504:BC505">
    <cfRule type="cellIs" dxfId="609" priority="947" stopIfTrue="1" operator="greaterThan">
      <formula>0.03</formula>
    </cfRule>
    <cfRule type="cellIs" dxfId="608" priority="948" stopIfTrue="1" operator="lessThan">
      <formula>-0.03</formula>
    </cfRule>
  </conditionalFormatting>
  <conditionalFormatting sqref="BE484:BE494 BE504:BE505">
    <cfRule type="cellIs" dxfId="607" priority="945" stopIfTrue="1" operator="greaterThan">
      <formula>0.03</formula>
    </cfRule>
    <cfRule type="cellIs" dxfId="606" priority="946" stopIfTrue="1" operator="lessThan">
      <formula>-0.03</formula>
    </cfRule>
  </conditionalFormatting>
  <conditionalFormatting sqref="BG484:BG494 BG504:BG505">
    <cfRule type="cellIs" dxfId="605" priority="943" stopIfTrue="1" operator="greaterThan">
      <formula>0.03</formula>
    </cfRule>
    <cfRule type="cellIs" dxfId="604" priority="944" stopIfTrue="1" operator="lessThan">
      <formula>-0.03</formula>
    </cfRule>
  </conditionalFormatting>
  <conditionalFormatting sqref="BH498">
    <cfRule type="cellIs" dxfId="603" priority="935" stopIfTrue="1" operator="greaterThan">
      <formula>0.03</formula>
    </cfRule>
    <cfRule type="cellIs" dxfId="602" priority="936" stopIfTrue="1" operator="lessThan">
      <formula>-0.03</formula>
    </cfRule>
  </conditionalFormatting>
  <conditionalFormatting sqref="AX495:AZ497">
    <cfRule type="cellIs" dxfId="601" priority="941" stopIfTrue="1" operator="greaterThan">
      <formula>0.03</formula>
    </cfRule>
    <cfRule type="cellIs" dxfId="600" priority="942" stopIfTrue="1" operator="lessThan">
      <formula>-0.03</formula>
    </cfRule>
  </conditionalFormatting>
  <conditionalFormatting sqref="BD498">
    <cfRule type="cellIs" dxfId="599" priority="939" stopIfTrue="1" operator="greaterThan">
      <formula>0.03</formula>
    </cfRule>
    <cfRule type="cellIs" dxfId="598" priority="940" stopIfTrue="1" operator="lessThan">
      <formula>-0.03</formula>
    </cfRule>
  </conditionalFormatting>
  <conditionalFormatting sqref="BF498:BJ498">
    <cfRule type="cellIs" dxfId="597" priority="937" stopIfTrue="1" operator="greaterThan">
      <formula>0.03</formula>
    </cfRule>
    <cfRule type="cellIs" dxfId="596" priority="938" stopIfTrue="1" operator="lessThan">
      <formula>-0.03</formula>
    </cfRule>
  </conditionalFormatting>
  <conditionalFormatting sqref="AW495:AW503">
    <cfRule type="cellIs" dxfId="595" priority="933" stopIfTrue="1" operator="greaterThan">
      <formula>0.03</formula>
    </cfRule>
    <cfRule type="cellIs" dxfId="594" priority="934" stopIfTrue="1" operator="lessThan">
      <formula>-0.03</formula>
    </cfRule>
  </conditionalFormatting>
  <conditionalFormatting sqref="BD495:BD497">
    <cfRule type="cellIs" dxfId="593" priority="931" stopIfTrue="1" operator="greaterThan">
      <formula>0.03</formula>
    </cfRule>
    <cfRule type="cellIs" dxfId="592" priority="932" stopIfTrue="1" operator="lessThan">
      <formula>-0.03</formula>
    </cfRule>
  </conditionalFormatting>
  <conditionalFormatting sqref="BF495:BJ497">
    <cfRule type="cellIs" dxfId="591" priority="929" stopIfTrue="1" operator="greaterThan">
      <formula>0.03</formula>
    </cfRule>
    <cfRule type="cellIs" dxfId="590" priority="930" stopIfTrue="1" operator="lessThan">
      <formula>-0.03</formula>
    </cfRule>
  </conditionalFormatting>
  <conditionalFormatting sqref="BH495:BH497">
    <cfRule type="cellIs" dxfId="589" priority="927" stopIfTrue="1" operator="greaterThan">
      <formula>0.03</formula>
    </cfRule>
    <cfRule type="cellIs" dxfId="588" priority="928" stopIfTrue="1" operator="lessThan">
      <formula>-0.03</formula>
    </cfRule>
  </conditionalFormatting>
  <conditionalFormatting sqref="BC495:BC503">
    <cfRule type="cellIs" dxfId="587" priority="925" stopIfTrue="1" operator="greaterThan">
      <formula>0.03</formula>
    </cfRule>
    <cfRule type="cellIs" dxfId="586" priority="926" stopIfTrue="1" operator="lessThan">
      <formula>-0.03</formula>
    </cfRule>
  </conditionalFormatting>
  <conditionalFormatting sqref="BE495:BE503">
    <cfRule type="cellIs" dxfId="585" priority="923" stopIfTrue="1" operator="greaterThan">
      <formula>0.03</formula>
    </cfRule>
    <cfRule type="cellIs" dxfId="584" priority="924" stopIfTrue="1" operator="lessThan">
      <formula>-0.03</formula>
    </cfRule>
  </conditionalFormatting>
  <conditionalFormatting sqref="BG495:BG503">
    <cfRule type="cellIs" dxfId="583" priority="921" stopIfTrue="1" operator="greaterThan">
      <formula>0.03</formula>
    </cfRule>
    <cfRule type="cellIs" dxfId="582" priority="922" stopIfTrue="1" operator="lessThan">
      <formula>-0.03</formula>
    </cfRule>
  </conditionalFormatting>
  <conditionalFormatting sqref="BC160 BC162 BC164">
    <cfRule type="cellIs" dxfId="581" priority="911" stopIfTrue="1" operator="greaterThan">
      <formula>0.03</formula>
    </cfRule>
    <cfRule type="cellIs" dxfId="580" priority="912" stopIfTrue="1" operator="lessThan">
      <formula>-0.03</formula>
    </cfRule>
  </conditionalFormatting>
  <conditionalFormatting sqref="BD160">
    <cfRule type="cellIs" dxfId="579" priority="913" stopIfTrue="1" operator="greaterThan">
      <formula>0.03</formula>
    </cfRule>
    <cfRule type="cellIs" dxfId="578" priority="914" stopIfTrue="1" operator="lessThan">
      <formula>-0.03</formula>
    </cfRule>
  </conditionalFormatting>
  <conditionalFormatting sqref="AX160:AZ160">
    <cfRule type="cellIs" dxfId="577" priority="919" stopIfTrue="1" operator="greaterThan">
      <formula>0.03</formula>
    </cfRule>
    <cfRule type="cellIs" dxfId="576" priority="920" stopIfTrue="1" operator="lessThan">
      <formula>-0.03</formula>
    </cfRule>
  </conditionalFormatting>
  <conditionalFormatting sqref="AW160 AW162 AW164">
    <cfRule type="cellIs" dxfId="575" priority="917" stopIfTrue="1" operator="greaterThan">
      <formula>0.03</formula>
    </cfRule>
    <cfRule type="cellIs" dxfId="574" priority="918" stopIfTrue="1" operator="lessThan">
      <formula>-0.03</formula>
    </cfRule>
  </conditionalFormatting>
  <conditionalFormatting sqref="BF172">
    <cfRule type="cellIs" dxfId="573" priority="873" stopIfTrue="1" operator="greaterThan">
      <formula>0.03</formula>
    </cfRule>
    <cfRule type="cellIs" dxfId="572" priority="874" stopIfTrue="1" operator="lessThan">
      <formula>-0.03</formula>
    </cfRule>
  </conditionalFormatting>
  <conditionalFormatting sqref="BF160">
    <cfRule type="cellIs" dxfId="571" priority="905" stopIfTrue="1" operator="greaterThan">
      <formula>0.03</formula>
    </cfRule>
    <cfRule type="cellIs" dxfId="570" priority="906" stopIfTrue="1" operator="lessThan">
      <formula>-0.03</formula>
    </cfRule>
  </conditionalFormatting>
  <conditionalFormatting sqref="BE160 BE162 BE164">
    <cfRule type="cellIs" dxfId="569" priority="907" stopIfTrue="1" operator="greaterThan">
      <formula>0.03</formula>
    </cfRule>
    <cfRule type="cellIs" dxfId="568" priority="908" stopIfTrue="1" operator="lessThan">
      <formula>-0.03</formula>
    </cfRule>
  </conditionalFormatting>
  <conditionalFormatting sqref="BC166 BC168 BC170">
    <cfRule type="cellIs" dxfId="567" priority="895" stopIfTrue="1" operator="greaterThan">
      <formula>0.03</formula>
    </cfRule>
    <cfRule type="cellIs" dxfId="566" priority="896" stopIfTrue="1" operator="lessThan">
      <formula>-0.03</formula>
    </cfRule>
  </conditionalFormatting>
  <conditionalFormatting sqref="BD166">
    <cfRule type="cellIs" dxfId="565" priority="897" stopIfTrue="1" operator="greaterThan">
      <formula>0.03</formula>
    </cfRule>
    <cfRule type="cellIs" dxfId="564" priority="898" stopIfTrue="1" operator="lessThan">
      <formula>-0.03</formula>
    </cfRule>
  </conditionalFormatting>
  <conditionalFormatting sqref="AX166:AZ166">
    <cfRule type="cellIs" dxfId="563" priority="903" stopIfTrue="1" operator="greaterThan">
      <formula>0.03</formula>
    </cfRule>
    <cfRule type="cellIs" dxfId="562" priority="904" stopIfTrue="1" operator="lessThan">
      <formula>-0.03</formula>
    </cfRule>
  </conditionalFormatting>
  <conditionalFormatting sqref="AW166 AW168 AW170">
    <cfRule type="cellIs" dxfId="561" priority="901" stopIfTrue="1" operator="greaterThan">
      <formula>0.03</formula>
    </cfRule>
    <cfRule type="cellIs" dxfId="560" priority="902" stopIfTrue="1" operator="lessThan">
      <formula>-0.03</formula>
    </cfRule>
  </conditionalFormatting>
  <conditionalFormatting sqref="BF166">
    <cfRule type="cellIs" dxfId="559" priority="889" stopIfTrue="1" operator="greaterThan">
      <formula>0.03</formula>
    </cfRule>
    <cfRule type="cellIs" dxfId="558" priority="890" stopIfTrue="1" operator="lessThan">
      <formula>-0.03</formula>
    </cfRule>
  </conditionalFormatting>
  <conditionalFormatting sqref="BN353">
    <cfRule type="cellIs" dxfId="557" priority="851" stopIfTrue="1" operator="greaterThan">
      <formula>0.03</formula>
    </cfRule>
    <cfRule type="cellIs" dxfId="556" priority="852" stopIfTrue="1" operator="lessThan">
      <formula>-0.03</formula>
    </cfRule>
  </conditionalFormatting>
  <conditionalFormatting sqref="BE166 BE168 BE170">
    <cfRule type="cellIs" dxfId="555" priority="891" stopIfTrue="1" operator="greaterThan">
      <formula>0.03</formula>
    </cfRule>
    <cfRule type="cellIs" dxfId="554" priority="892" stopIfTrue="1" operator="lessThan">
      <formula>-0.03</formula>
    </cfRule>
  </conditionalFormatting>
  <conditionalFormatting sqref="BC172 BC174 BC176">
    <cfRule type="cellIs" dxfId="553" priority="879" stopIfTrue="1" operator="greaterThan">
      <formula>0.03</formula>
    </cfRule>
    <cfRule type="cellIs" dxfId="552" priority="880" stopIfTrue="1" operator="lessThan">
      <formula>-0.03</formula>
    </cfRule>
  </conditionalFormatting>
  <conditionalFormatting sqref="BD172">
    <cfRule type="cellIs" dxfId="551" priority="881" stopIfTrue="1" operator="greaterThan">
      <formula>0.03</formula>
    </cfRule>
    <cfRule type="cellIs" dxfId="550" priority="882" stopIfTrue="1" operator="lessThan">
      <formula>-0.03</formula>
    </cfRule>
  </conditionalFormatting>
  <conditionalFormatting sqref="AX172:AZ172">
    <cfRule type="cellIs" dxfId="549" priority="887" stopIfTrue="1" operator="greaterThan">
      <formula>0.03</formula>
    </cfRule>
    <cfRule type="cellIs" dxfId="548" priority="888" stopIfTrue="1" operator="lessThan">
      <formula>-0.03</formula>
    </cfRule>
  </conditionalFormatting>
  <conditionalFormatting sqref="AW172 AW174 AW176">
    <cfRule type="cellIs" dxfId="547" priority="885" stopIfTrue="1" operator="greaterThan">
      <formula>0.03</formula>
    </cfRule>
    <cfRule type="cellIs" dxfId="546" priority="886" stopIfTrue="1" operator="lessThan">
      <formula>-0.03</formula>
    </cfRule>
  </conditionalFormatting>
  <conditionalFormatting sqref="BN442">
    <cfRule type="cellIs" dxfId="545" priority="835" stopIfTrue="1" operator="greaterThan">
      <formula>0.03</formula>
    </cfRule>
    <cfRule type="cellIs" dxfId="544" priority="836" stopIfTrue="1" operator="lessThan">
      <formula>-0.03</formula>
    </cfRule>
  </conditionalFormatting>
  <conditionalFormatting sqref="BE172 BE174 BE176">
    <cfRule type="cellIs" dxfId="543" priority="875" stopIfTrue="1" operator="greaterThan">
      <formula>0.03</formula>
    </cfRule>
    <cfRule type="cellIs" dxfId="542" priority="876" stopIfTrue="1" operator="lessThan">
      <formula>-0.03</formula>
    </cfRule>
  </conditionalFormatting>
  <conditionalFormatting sqref="BM166 BM168 BM170">
    <cfRule type="cellIs" dxfId="541" priority="783" stopIfTrue="1" operator="greaterThan">
      <formula>0.03</formula>
    </cfRule>
    <cfRule type="cellIs" dxfId="540" priority="784" stopIfTrue="1" operator="lessThan">
      <formula>-0.03</formula>
    </cfRule>
  </conditionalFormatting>
  <conditionalFormatting sqref="BN160">
    <cfRule type="cellIs" dxfId="539" priority="785" stopIfTrue="1" operator="greaterThan">
      <formula>0.03</formula>
    </cfRule>
    <cfRule type="cellIs" dxfId="538" priority="786" stopIfTrue="1" operator="lessThan">
      <formula>-0.03</formula>
    </cfRule>
  </conditionalFormatting>
  <conditionalFormatting sqref="BN495:BN497">
    <cfRule type="cellIs" dxfId="537" priority="791" stopIfTrue="1" operator="greaterThan">
      <formula>0.03</formula>
    </cfRule>
    <cfRule type="cellIs" dxfId="536" priority="792" stopIfTrue="1" operator="lessThan">
      <formula>-0.03</formula>
    </cfRule>
  </conditionalFormatting>
  <conditionalFormatting sqref="BM495:BM503">
    <cfRule type="cellIs" dxfId="535" priority="789" stopIfTrue="1" operator="greaterThan">
      <formula>0.03</formula>
    </cfRule>
    <cfRule type="cellIs" dxfId="534" priority="790" stopIfTrue="1" operator="lessThan">
      <formula>-0.03</formula>
    </cfRule>
  </conditionalFormatting>
  <conditionalFormatting sqref="BM160 BM162 BM164">
    <cfRule type="cellIs" dxfId="533" priority="787" stopIfTrue="1" operator="greaterThan">
      <formula>0.03</formula>
    </cfRule>
    <cfRule type="cellIs" dxfId="532" priority="788" stopIfTrue="1" operator="lessThan">
      <formula>-0.03</formula>
    </cfRule>
  </conditionalFormatting>
  <conditionalFormatting sqref="BN172">
    <cfRule type="cellIs" dxfId="531" priority="777" stopIfTrue="1" operator="greaterThan">
      <formula>0.03</formula>
    </cfRule>
    <cfRule type="cellIs" dxfId="530" priority="778" stopIfTrue="1" operator="lessThan">
      <formula>-0.03</formula>
    </cfRule>
  </conditionalFormatting>
  <conditionalFormatting sqref="BN166">
    <cfRule type="cellIs" dxfId="529" priority="781" stopIfTrue="1" operator="greaterThan">
      <formula>0.03</formula>
    </cfRule>
    <cfRule type="cellIs" dxfId="528" priority="782" stopIfTrue="1" operator="lessThan">
      <formula>-0.03</formula>
    </cfRule>
  </conditionalFormatting>
  <conditionalFormatting sqref="BM172 BM174 BM176">
    <cfRule type="cellIs" dxfId="527" priority="779" stopIfTrue="1" operator="greaterThan">
      <formula>0.03</formula>
    </cfRule>
    <cfRule type="cellIs" dxfId="526" priority="780" stopIfTrue="1" operator="lessThan">
      <formula>-0.03</formula>
    </cfRule>
  </conditionalFormatting>
  <conditionalFormatting sqref="BN439:BN441">
    <cfRule type="cellIs" dxfId="525" priority="815" stopIfTrue="1" operator="greaterThan">
      <formula>0.03</formula>
    </cfRule>
    <cfRule type="cellIs" dxfId="524" priority="816" stopIfTrue="1" operator="lessThan">
      <formula>-0.03</formula>
    </cfRule>
  </conditionalFormatting>
  <conditionalFormatting sqref="BM4 BM6 BM8">
    <cfRule type="cellIs" dxfId="523" priority="853" stopIfTrue="1" operator="greaterThan">
      <formula>0.03</formula>
    </cfRule>
    <cfRule type="cellIs" dxfId="522" priority="854" stopIfTrue="1" operator="lessThan">
      <formula>-0.03</formula>
    </cfRule>
  </conditionalFormatting>
  <conditionalFormatting sqref="BM506">
    <cfRule type="cellIs" dxfId="521" priority="855" stopIfTrue="1" operator="greaterThan">
      <formula>0.03</formula>
    </cfRule>
    <cfRule type="cellIs" dxfId="520" priority="856" stopIfTrue="1" operator="lessThan">
      <formula>-0.03</formula>
    </cfRule>
  </conditionalFormatting>
  <conditionalFormatting sqref="BN4">
    <cfRule type="cellIs" dxfId="519" priority="847" stopIfTrue="1" operator="greaterThan">
      <formula>0.03</formula>
    </cfRule>
    <cfRule type="cellIs" dxfId="518" priority="848" stopIfTrue="1" operator="lessThan">
      <formula>-0.03</formula>
    </cfRule>
  </conditionalFormatting>
  <conditionalFormatting sqref="BN506">
    <cfRule type="cellIs" dxfId="517" priority="849" stopIfTrue="1" operator="greaterThan">
      <formula>0.03</formula>
    </cfRule>
    <cfRule type="cellIs" dxfId="516" priority="850" stopIfTrue="1" operator="lessThan">
      <formula>-0.03</formula>
    </cfRule>
  </conditionalFormatting>
  <conditionalFormatting sqref="BN10 BN16 BN22 BN28 BN34 BN40 BN46 BN52 BN58 BN64 BN70 BN76 BN82 BN88 BN94 BN100 BN106 BN112 BN118 BN124 BN130 BN136 BN142 BN148 BN154 BN178 BN184 BN190 BN196 BN202 BN208 BN214 BN220 BN226 BN232 BN238 BN244 BN250 BN256 BN262 BN268 BN274 BN280 BN286 BN292 BN298 BN304 BN310 BN316 BN322 BN328 BN334 BN340">
    <cfRule type="cellIs" dxfId="515" priority="843" stopIfTrue="1" operator="greaterThan">
      <formula>0.03</formula>
    </cfRule>
    <cfRule type="cellIs" dxfId="514" priority="844" stopIfTrue="1" operator="lessThan">
      <formula>-0.03</formula>
    </cfRule>
  </conditionalFormatting>
  <conditionalFormatting sqref="BM10 BM16 BM22 BM28 BM34 BM40 BM46 BM52 BM58 BM64 BM70 BM76 BM82 BM88 BM94 BM100 BM106 BM112 BM118 BM124 BM130 BM136 BM142 BM148 BM154 BM178 BM184 BM190 BM196 BM202 BM208 BM214 BM220 BM226 BM232 BM238 BM244 BM250 BM256 BM262 BM268 BM274 BM280 BM286 BM292 BM298 BM304 BM310 BM316 BM322 BM328 BM334 BM340 BM12 BM18 BM24 BM30 BM36 BM42 BM48 BM54 BM60 BM66 BM72 BM78 BM84 BM90 BM96 BM102 BM108 BM114 BM120 BM126 BM132 BM138 BM144 BM150 BM156 BM180 BM186 BM192 BM198 BM204 BM210 BM216 BM222 BM228 BM234 BM240 BM246 BM252 BM258 BM264 BM270 BM276 BM282 BM288 BM294 BM300 BM306 BM312 BM318 BM324 BM330 BM336 BM342 BM14 BM20 BM26 BM32 BM38 BM44 BM50 BM56 BM62 BM68 BM74 BM80 BM86 BM92 BM98 BM104 BM110 BM116 BM122 BM128 BM134 BM140 BM146 BM152 BM158 BM182 BM188 BM194 BM200 BM206 BM212 BM218 BM224 BM230 BM236 BM242 BM248 BM254 BM260 BM266 BM272 BM278 BM284 BM290 BM296 BM302 BM308 BM314 BM320 BM326 BM332 BM338 BM344">
    <cfRule type="cellIs" dxfId="513" priority="845" stopIfTrue="1" operator="greaterThan">
      <formula>0.03</formula>
    </cfRule>
    <cfRule type="cellIs" dxfId="512" priority="846" stopIfTrue="1" operator="lessThan">
      <formula>-0.03</formula>
    </cfRule>
  </conditionalFormatting>
  <conditionalFormatting sqref="BM484:BM494 BM504:BM505">
    <cfRule type="cellIs" dxfId="511" priority="795" stopIfTrue="1" operator="greaterThan">
      <formula>0.03</formula>
    </cfRule>
    <cfRule type="cellIs" dxfId="510" priority="796" stopIfTrue="1" operator="lessThan">
      <formula>-0.03</formula>
    </cfRule>
  </conditionalFormatting>
  <conditionalFormatting sqref="BN362">
    <cfRule type="cellIs" dxfId="509" priority="837" stopIfTrue="1" operator="greaterThan">
      <formula>0.03</formula>
    </cfRule>
    <cfRule type="cellIs" dxfId="508" priority="838" stopIfTrue="1" operator="lessThan">
      <formula>-0.03</formula>
    </cfRule>
  </conditionalFormatting>
  <conditionalFormatting sqref="BN478">
    <cfRule type="cellIs" dxfId="507" priority="827" stopIfTrue="1" operator="greaterThan">
      <formula>0.03</formula>
    </cfRule>
    <cfRule type="cellIs" dxfId="506" priority="828" stopIfTrue="1" operator="lessThan">
      <formula>-0.03</formula>
    </cfRule>
  </conditionalFormatting>
  <conditionalFormatting sqref="BN460">
    <cfRule type="cellIs" dxfId="505" priority="831" stopIfTrue="1" operator="greaterThan">
      <formula>0.03</formula>
    </cfRule>
    <cfRule type="cellIs" dxfId="504" priority="832" stopIfTrue="1" operator="lessThan">
      <formula>-0.03</formula>
    </cfRule>
  </conditionalFormatting>
  <conditionalFormatting sqref="BN451">
    <cfRule type="cellIs" dxfId="503" priority="833" stopIfTrue="1" operator="greaterThan">
      <formula>0.03</formula>
    </cfRule>
    <cfRule type="cellIs" dxfId="502" priority="834" stopIfTrue="1" operator="lessThan">
      <formula>-0.03</formula>
    </cfRule>
  </conditionalFormatting>
  <conditionalFormatting sqref="BN469">
    <cfRule type="cellIs" dxfId="501" priority="829" stopIfTrue="1" operator="greaterThan">
      <formula>0.03</formula>
    </cfRule>
    <cfRule type="cellIs" dxfId="500" priority="830" stopIfTrue="1" operator="lessThan">
      <formula>-0.03</formula>
    </cfRule>
  </conditionalFormatting>
  <conditionalFormatting sqref="BN487">
    <cfRule type="cellIs" dxfId="499" priority="825" stopIfTrue="1" operator="greaterThan">
      <formula>0.03</formula>
    </cfRule>
    <cfRule type="cellIs" dxfId="498" priority="826" stopIfTrue="1" operator="lessThan">
      <formula>-0.03</formula>
    </cfRule>
  </conditionalFormatting>
  <conditionalFormatting sqref="BM448:BM456">
    <cfRule type="cellIs" dxfId="497" priority="813" stopIfTrue="1" operator="greaterThan">
      <formula>0.03</formula>
    </cfRule>
    <cfRule type="cellIs" dxfId="496" priority="814" stopIfTrue="1" operator="lessThan">
      <formula>-0.03</formula>
    </cfRule>
  </conditionalFormatting>
  <conditionalFormatting sqref="BM439:BM447">
    <cfRule type="cellIs" dxfId="495" priority="817" stopIfTrue="1" operator="greaterThan">
      <formula>0.03</formula>
    </cfRule>
    <cfRule type="cellIs" dxfId="494" priority="818" stopIfTrue="1" operator="lessThan">
      <formula>-0.03</formula>
    </cfRule>
  </conditionalFormatting>
  <conditionalFormatting sqref="BN448:BN450">
    <cfRule type="cellIs" dxfId="493" priority="811" stopIfTrue="1" operator="greaterThan">
      <formula>0.03</formula>
    </cfRule>
    <cfRule type="cellIs" dxfId="492" priority="812" stopIfTrue="1" operator="lessThan">
      <formula>-0.03</formula>
    </cfRule>
  </conditionalFormatting>
  <conditionalFormatting sqref="BM457:BM465">
    <cfRule type="cellIs" dxfId="491" priority="809" stopIfTrue="1" operator="greaterThan">
      <formula>0.03</formula>
    </cfRule>
    <cfRule type="cellIs" dxfId="490" priority="810" stopIfTrue="1" operator="lessThan">
      <formula>-0.03</formula>
    </cfRule>
  </conditionalFormatting>
  <conditionalFormatting sqref="BN457:BN459">
    <cfRule type="cellIs" dxfId="489" priority="807" stopIfTrue="1" operator="greaterThan">
      <formula>0.03</formula>
    </cfRule>
    <cfRule type="cellIs" dxfId="488" priority="808" stopIfTrue="1" operator="lessThan">
      <formula>-0.03</formula>
    </cfRule>
  </conditionalFormatting>
  <conditionalFormatting sqref="BN466:BN468">
    <cfRule type="cellIs" dxfId="487" priority="805" stopIfTrue="1" operator="greaterThan">
      <formula>0.03</formula>
    </cfRule>
    <cfRule type="cellIs" dxfId="486" priority="806" stopIfTrue="1" operator="lessThan">
      <formula>-0.03</formula>
    </cfRule>
  </conditionalFormatting>
  <conditionalFormatting sqref="BM466:BM474">
    <cfRule type="cellIs" dxfId="485" priority="803" stopIfTrue="1" operator="greaterThan">
      <formula>0.03</formula>
    </cfRule>
    <cfRule type="cellIs" dxfId="484" priority="804" stopIfTrue="1" operator="lessThan">
      <formula>-0.03</formula>
    </cfRule>
  </conditionalFormatting>
  <conditionalFormatting sqref="BN475:BN477">
    <cfRule type="cellIs" dxfId="483" priority="801" stopIfTrue="1" operator="greaterThan">
      <formula>0.03</formula>
    </cfRule>
    <cfRule type="cellIs" dxfId="482" priority="802" stopIfTrue="1" operator="lessThan">
      <formula>-0.03</formula>
    </cfRule>
  </conditionalFormatting>
  <conditionalFormatting sqref="BM475:BM483">
    <cfRule type="cellIs" dxfId="481" priority="799" stopIfTrue="1" operator="greaterThan">
      <formula>0.03</formula>
    </cfRule>
    <cfRule type="cellIs" dxfId="480" priority="800" stopIfTrue="1" operator="lessThan">
      <formula>-0.03</formula>
    </cfRule>
  </conditionalFormatting>
  <conditionalFormatting sqref="BN484:BN486">
    <cfRule type="cellIs" dxfId="479" priority="797" stopIfTrue="1" operator="greaterThan">
      <formula>0.03</formula>
    </cfRule>
    <cfRule type="cellIs" dxfId="478" priority="798" stopIfTrue="1" operator="lessThan">
      <formula>-0.03</formula>
    </cfRule>
  </conditionalFormatting>
  <conditionalFormatting sqref="BN498">
    <cfRule type="cellIs" dxfId="477" priority="793" stopIfTrue="1" operator="greaterThan">
      <formula>0.03</formula>
    </cfRule>
    <cfRule type="cellIs" dxfId="476" priority="794" stopIfTrue="1" operator="lessThan">
      <formula>-0.03</formula>
    </cfRule>
  </conditionalFormatting>
  <conditionalFormatting sqref="BL172">
    <cfRule type="cellIs" dxfId="475" priority="693" stopIfTrue="1" operator="greaterThan">
      <formula>0.03</formula>
    </cfRule>
    <cfRule type="cellIs" dxfId="474" priority="694" stopIfTrue="1" operator="lessThan">
      <formula>-0.03</formula>
    </cfRule>
  </conditionalFormatting>
  <conditionalFormatting sqref="BK172 BK174 BK176">
    <cfRule type="cellIs" dxfId="473" priority="695" stopIfTrue="1" operator="greaterThan">
      <formula>0.03</formula>
    </cfRule>
    <cfRule type="cellIs" dxfId="472" priority="696" stopIfTrue="1" operator="lessThan">
      <formula>-0.03</formula>
    </cfRule>
  </conditionalFormatting>
  <conditionalFormatting sqref="BL353">
    <cfRule type="cellIs" dxfId="471" priority="767" stopIfTrue="1" operator="greaterThan">
      <formula>0.03</formula>
    </cfRule>
    <cfRule type="cellIs" dxfId="470" priority="768" stopIfTrue="1" operator="lessThan">
      <formula>-0.03</formula>
    </cfRule>
  </conditionalFormatting>
  <conditionalFormatting sqref="BK448:BK456">
    <cfRule type="cellIs" dxfId="469" priority="729" stopIfTrue="1" operator="greaterThan">
      <formula>0.03</formula>
    </cfRule>
    <cfRule type="cellIs" dxfId="468" priority="730" stopIfTrue="1" operator="lessThan">
      <formula>-0.03</formula>
    </cfRule>
  </conditionalFormatting>
  <conditionalFormatting sqref="BK4 BK6 BK8">
    <cfRule type="cellIs" dxfId="467" priority="769" stopIfTrue="1" operator="greaterThan">
      <formula>0.03</formula>
    </cfRule>
    <cfRule type="cellIs" dxfId="466" priority="770" stopIfTrue="1" operator="lessThan">
      <formula>-0.03</formula>
    </cfRule>
  </conditionalFormatting>
  <conditionalFormatting sqref="BK506">
    <cfRule type="cellIs" dxfId="465" priority="771" stopIfTrue="1" operator="greaterThan">
      <formula>0.03</formula>
    </cfRule>
    <cfRule type="cellIs" dxfId="464" priority="772" stopIfTrue="1" operator="lessThan">
      <formula>-0.03</formula>
    </cfRule>
  </conditionalFormatting>
  <conditionalFormatting sqref="BL4">
    <cfRule type="cellIs" dxfId="463" priority="763" stopIfTrue="1" operator="greaterThan">
      <formula>0.03</formula>
    </cfRule>
    <cfRule type="cellIs" dxfId="462" priority="764" stopIfTrue="1" operator="lessThan">
      <formula>-0.03</formula>
    </cfRule>
  </conditionalFormatting>
  <conditionalFormatting sqref="BL506">
    <cfRule type="cellIs" dxfId="461" priority="765" stopIfTrue="1" operator="greaterThan">
      <formula>0.03</formula>
    </cfRule>
    <cfRule type="cellIs" dxfId="460" priority="766" stopIfTrue="1" operator="lessThan">
      <formula>-0.03</formula>
    </cfRule>
  </conditionalFormatting>
  <conditionalFormatting sqref="BL10 BL16 BL22 BL28 BL34 BL40 BL46 BL52 BL58 BL64 BL70 BL76 BL82 BL88 BL94 BL100 BL106 BL112 BL118 BL124 BL130 BL136 BL142 BL148 BL154 BL178 BL184 BL190 BL196 BL202 BL208 BL214 BL220 BL226 BL232 BL238 BL244 BL250 BL256 BL262 BL268 BL274 BL280 BL286 BL292 BL298 BL304 BL310 BL316 BL322 BL328 BL334 BL340">
    <cfRule type="cellIs" dxfId="459" priority="759" stopIfTrue="1" operator="greaterThan">
      <formula>0.03</formula>
    </cfRule>
    <cfRule type="cellIs" dxfId="458" priority="760" stopIfTrue="1" operator="lessThan">
      <formula>-0.03</formula>
    </cfRule>
  </conditionalFormatting>
  <conditionalFormatting sqref="BK10 BK16 BK22 BK28 BK34 BK40 BK46 BK52 BK58 BK64 BK70 BK76 BK82 BK88 BK94 BK100 BK106 BK112 BK118 BK124 BK130 BK136 BK142 BK148 BK154 BK178 BK184 BK190 BK196 BK202 BK208 BK214 BK220 BK226 BK232 BK238 BK244 BK250 BK256 BK262 BK268 BK274 BK280 BK286 BK292 BK298 BK304 BK310 BK316 BK322 BK328 BK334 BK340 BK12 BK18 BK24 BK30 BK36 BK42 BK48 BK54 BK60 BK66 BK72 BK78 BK84 BK90 BK96 BK102 BK108 BK114 BK120 BK126 BK132 BK138 BK144 BK150 BK156 BK180 BK186 BK192 BK198 BK204 BK210 BK216 BK222 BK228 BK234 BK240 BK246 BK252 BK258 BK264 BK270 BK276 BK282 BK288 BK294 BK300 BK306 BK312 BK318 BK324 BK330 BK336 BK342 BK14 BK20 BK26 BK32 BK38 BK44 BK50 BK56 BK62 BK68 BK74 BK80 BK86 BK92 BK98 BK104 BK110 BK116 BK122 BK128 BK134 BK140 BK146 BK152 BK158 BK182 BK188 BK194 BK200 BK206 BK212 BK218 BK224 BK230 BK236 BK242 BK248 BK254 BK260 BK266 BK272 BK278 BK284 BK290 BK296 BK302 BK308 BK314 BK320 BK326 BK332 BK338 BK344">
    <cfRule type="cellIs" dxfId="457" priority="761" stopIfTrue="1" operator="greaterThan">
      <formula>0.03</formula>
    </cfRule>
    <cfRule type="cellIs" dxfId="456" priority="762" stopIfTrue="1" operator="lessThan">
      <formula>-0.03</formula>
    </cfRule>
  </conditionalFormatting>
  <conditionalFormatting sqref="BK495:BK503">
    <cfRule type="cellIs" dxfId="455" priority="705" stopIfTrue="1" operator="greaterThan">
      <formula>0.03</formula>
    </cfRule>
    <cfRule type="cellIs" dxfId="454" priority="706" stopIfTrue="1" operator="lessThan">
      <formula>-0.03</formula>
    </cfRule>
  </conditionalFormatting>
  <conditionalFormatting sqref="BL362">
    <cfRule type="cellIs" dxfId="453" priority="753" stopIfTrue="1" operator="greaterThan">
      <formula>0.03</formula>
    </cfRule>
    <cfRule type="cellIs" dxfId="452" priority="754" stopIfTrue="1" operator="lessThan">
      <formula>-0.03</formula>
    </cfRule>
  </conditionalFormatting>
  <conditionalFormatting sqref="BL442">
    <cfRule type="cellIs" dxfId="451" priority="751" stopIfTrue="1" operator="greaterThan">
      <formula>0.03</formula>
    </cfRule>
    <cfRule type="cellIs" dxfId="450" priority="752" stopIfTrue="1" operator="lessThan">
      <formula>-0.03</formula>
    </cfRule>
  </conditionalFormatting>
  <conditionalFormatting sqref="BL478">
    <cfRule type="cellIs" dxfId="449" priority="743" stopIfTrue="1" operator="greaterThan">
      <formula>0.03</formula>
    </cfRule>
    <cfRule type="cellIs" dxfId="448" priority="744" stopIfTrue="1" operator="lessThan">
      <formula>-0.03</formula>
    </cfRule>
  </conditionalFormatting>
  <conditionalFormatting sqref="BL460">
    <cfRule type="cellIs" dxfId="447" priority="747" stopIfTrue="1" operator="greaterThan">
      <formula>0.03</formula>
    </cfRule>
    <cfRule type="cellIs" dxfId="446" priority="748" stopIfTrue="1" operator="lessThan">
      <formula>-0.03</formula>
    </cfRule>
  </conditionalFormatting>
  <conditionalFormatting sqref="BL451">
    <cfRule type="cellIs" dxfId="445" priority="749" stopIfTrue="1" operator="greaterThan">
      <formula>0.03</formula>
    </cfRule>
    <cfRule type="cellIs" dxfId="444" priority="750" stopIfTrue="1" operator="lessThan">
      <formula>-0.03</formula>
    </cfRule>
  </conditionalFormatting>
  <conditionalFormatting sqref="BL439:BL441">
    <cfRule type="cellIs" dxfId="443" priority="731" stopIfTrue="1" operator="greaterThan">
      <formula>0.03</formula>
    </cfRule>
    <cfRule type="cellIs" dxfId="442" priority="732" stopIfTrue="1" operator="lessThan">
      <formula>-0.03</formula>
    </cfRule>
  </conditionalFormatting>
  <conditionalFormatting sqref="BL469">
    <cfRule type="cellIs" dxfId="441" priority="745" stopIfTrue="1" operator="greaterThan">
      <formula>0.03</formula>
    </cfRule>
    <cfRule type="cellIs" dxfId="440" priority="746" stopIfTrue="1" operator="lessThan">
      <formula>-0.03</formula>
    </cfRule>
  </conditionalFormatting>
  <conditionalFormatting sqref="BL487">
    <cfRule type="cellIs" dxfId="439" priority="741" stopIfTrue="1" operator="greaterThan">
      <formula>0.03</formula>
    </cfRule>
    <cfRule type="cellIs" dxfId="438" priority="742" stopIfTrue="1" operator="lessThan">
      <formula>-0.03</formula>
    </cfRule>
  </conditionalFormatting>
  <conditionalFormatting sqref="BP506:BR506">
    <cfRule type="cellIs" dxfId="437" priority="685" stopIfTrue="1" operator="greaterThan">
      <formula>0.03</formula>
    </cfRule>
    <cfRule type="cellIs" dxfId="436" priority="686" stopIfTrue="1" operator="lessThan">
      <formula>-0.03</formula>
    </cfRule>
  </conditionalFormatting>
  <conditionalFormatting sqref="BP353">
    <cfRule type="cellIs" dxfId="435" priority="687" stopIfTrue="1" operator="greaterThan">
      <formula>0.03</formula>
    </cfRule>
    <cfRule type="cellIs" dxfId="434" priority="688" stopIfTrue="1" operator="lessThan">
      <formula>-0.03</formula>
    </cfRule>
  </conditionalFormatting>
  <conditionalFormatting sqref="BL448:BL450">
    <cfRule type="cellIs" dxfId="433" priority="727" stopIfTrue="1" operator="greaterThan">
      <formula>0.03</formula>
    </cfRule>
    <cfRule type="cellIs" dxfId="432" priority="728" stopIfTrue="1" operator="lessThan">
      <formula>-0.03</formula>
    </cfRule>
  </conditionalFormatting>
  <conditionalFormatting sqref="BK439:BK447">
    <cfRule type="cellIs" dxfId="431" priority="733" stopIfTrue="1" operator="greaterThan">
      <formula>0.03</formula>
    </cfRule>
    <cfRule type="cellIs" dxfId="430" priority="734" stopIfTrue="1" operator="lessThan">
      <formula>-0.03</formula>
    </cfRule>
  </conditionalFormatting>
  <conditionalFormatting sqref="BK457:BK465">
    <cfRule type="cellIs" dxfId="429" priority="725" stopIfTrue="1" operator="greaterThan">
      <formula>0.03</formula>
    </cfRule>
    <cfRule type="cellIs" dxfId="428" priority="726" stopIfTrue="1" operator="lessThan">
      <formula>-0.03</formula>
    </cfRule>
  </conditionalFormatting>
  <conditionalFormatting sqref="BL457:BL459">
    <cfRule type="cellIs" dxfId="427" priority="723" stopIfTrue="1" operator="greaterThan">
      <formula>0.03</formula>
    </cfRule>
    <cfRule type="cellIs" dxfId="426" priority="724" stopIfTrue="1" operator="lessThan">
      <formula>-0.03</formula>
    </cfRule>
  </conditionalFormatting>
  <conditionalFormatting sqref="BL466:BL468">
    <cfRule type="cellIs" dxfId="425" priority="721" stopIfTrue="1" operator="greaterThan">
      <formula>0.03</formula>
    </cfRule>
    <cfRule type="cellIs" dxfId="424" priority="722" stopIfTrue="1" operator="lessThan">
      <formula>-0.03</formula>
    </cfRule>
  </conditionalFormatting>
  <conditionalFormatting sqref="BK466:BK474">
    <cfRule type="cellIs" dxfId="423" priority="719" stopIfTrue="1" operator="greaterThan">
      <formula>0.03</formula>
    </cfRule>
    <cfRule type="cellIs" dxfId="422" priority="720" stopIfTrue="1" operator="lessThan">
      <formula>-0.03</formula>
    </cfRule>
  </conditionalFormatting>
  <conditionalFormatting sqref="BL475:BL477">
    <cfRule type="cellIs" dxfId="421" priority="717" stopIfTrue="1" operator="greaterThan">
      <formula>0.03</formula>
    </cfRule>
    <cfRule type="cellIs" dxfId="420" priority="718" stopIfTrue="1" operator="lessThan">
      <formula>-0.03</formula>
    </cfRule>
  </conditionalFormatting>
  <conditionalFormatting sqref="BK475:BK483">
    <cfRule type="cellIs" dxfId="419" priority="715" stopIfTrue="1" operator="greaterThan">
      <formula>0.03</formula>
    </cfRule>
    <cfRule type="cellIs" dxfId="418" priority="716" stopIfTrue="1" operator="lessThan">
      <formula>-0.03</formula>
    </cfRule>
  </conditionalFormatting>
  <conditionalFormatting sqref="BL484:BL486">
    <cfRule type="cellIs" dxfId="417" priority="713" stopIfTrue="1" operator="greaterThan">
      <formula>0.03</formula>
    </cfRule>
    <cfRule type="cellIs" dxfId="416" priority="714" stopIfTrue="1" operator="lessThan">
      <formula>-0.03</formula>
    </cfRule>
  </conditionalFormatting>
  <conditionalFormatting sqref="BK484:BK494 BK504:BK505">
    <cfRule type="cellIs" dxfId="415" priority="711" stopIfTrue="1" operator="greaterThan">
      <formula>0.03</formula>
    </cfRule>
    <cfRule type="cellIs" dxfId="414" priority="712" stopIfTrue="1" operator="lessThan">
      <formula>-0.03</formula>
    </cfRule>
  </conditionalFormatting>
  <conditionalFormatting sqref="BL498">
    <cfRule type="cellIs" dxfId="413" priority="709" stopIfTrue="1" operator="greaterThan">
      <formula>0.03</formula>
    </cfRule>
    <cfRule type="cellIs" dxfId="412" priority="710" stopIfTrue="1" operator="lessThan">
      <formula>-0.03</formula>
    </cfRule>
  </conditionalFormatting>
  <conditionalFormatting sqref="BL495:BL497">
    <cfRule type="cellIs" dxfId="411" priority="707" stopIfTrue="1" operator="greaterThan">
      <formula>0.03</formula>
    </cfRule>
    <cfRule type="cellIs" dxfId="410" priority="708" stopIfTrue="1" operator="lessThan">
      <formula>-0.03</formula>
    </cfRule>
  </conditionalFormatting>
  <conditionalFormatting sqref="BL160">
    <cfRule type="cellIs" dxfId="409" priority="701" stopIfTrue="1" operator="greaterThan">
      <formula>0.03</formula>
    </cfRule>
    <cfRule type="cellIs" dxfId="408" priority="702" stopIfTrue="1" operator="lessThan">
      <formula>-0.03</formula>
    </cfRule>
  </conditionalFormatting>
  <conditionalFormatting sqref="BK160 BK162 BK164">
    <cfRule type="cellIs" dxfId="407" priority="703" stopIfTrue="1" operator="greaterThan">
      <formula>0.03</formula>
    </cfRule>
    <cfRule type="cellIs" dxfId="406" priority="704" stopIfTrue="1" operator="lessThan">
      <formula>-0.03</formula>
    </cfRule>
  </conditionalFormatting>
  <conditionalFormatting sqref="BL166">
    <cfRule type="cellIs" dxfId="405" priority="697" stopIfTrue="1" operator="greaterThan">
      <formula>0.03</formula>
    </cfRule>
    <cfRule type="cellIs" dxfId="404" priority="698" stopIfTrue="1" operator="lessThan">
      <formula>-0.03</formula>
    </cfRule>
  </conditionalFormatting>
  <conditionalFormatting sqref="BK166 BK168 BK170">
    <cfRule type="cellIs" dxfId="403" priority="699" stopIfTrue="1" operator="greaterThan">
      <formula>0.03</formula>
    </cfRule>
    <cfRule type="cellIs" dxfId="402" priority="700" stopIfTrue="1" operator="lessThan">
      <formula>-0.03</formula>
    </cfRule>
  </conditionalFormatting>
  <conditionalFormatting sqref="BR4">
    <cfRule type="cellIs" dxfId="401" priority="609" stopIfTrue="1" operator="greaterThan">
      <formula>0.03</formula>
    </cfRule>
    <cfRule type="cellIs" dxfId="400" priority="610" stopIfTrue="1" operator="lessThan">
      <formula>-0.03</formula>
    </cfRule>
  </conditionalFormatting>
  <conditionalFormatting sqref="BO448:BO456">
    <cfRule type="cellIs" dxfId="399" priority="661" stopIfTrue="1" operator="greaterThan">
      <formula>0.03</formula>
    </cfRule>
    <cfRule type="cellIs" dxfId="398" priority="662" stopIfTrue="1" operator="lessThan">
      <formula>-0.03</formula>
    </cfRule>
  </conditionalFormatting>
  <conditionalFormatting sqref="BO475:BO483">
    <cfRule type="cellIs" dxfId="397" priority="649" stopIfTrue="1" operator="greaterThan">
      <formula>0.03</formula>
    </cfRule>
    <cfRule type="cellIs" dxfId="396" priority="650" stopIfTrue="1" operator="lessThan">
      <formula>-0.03</formula>
    </cfRule>
  </conditionalFormatting>
  <conditionalFormatting sqref="BP448:BR450">
    <cfRule type="cellIs" dxfId="395" priority="663" stopIfTrue="1" operator="greaterThan">
      <formula>0.03</formula>
    </cfRule>
    <cfRule type="cellIs" dxfId="394" priority="664" stopIfTrue="1" operator="lessThan">
      <formula>-0.03</formula>
    </cfRule>
  </conditionalFormatting>
  <conditionalFormatting sqref="BO439:BO447">
    <cfRule type="cellIs" dxfId="393" priority="665" stopIfTrue="1" operator="greaterThan">
      <formula>0.03</formula>
    </cfRule>
    <cfRule type="cellIs" dxfId="392" priority="666" stopIfTrue="1" operator="lessThan">
      <formula>-0.03</formula>
    </cfRule>
  </conditionalFormatting>
  <conditionalFormatting sqref="BO457:BO465">
    <cfRule type="cellIs" dxfId="391" priority="657" stopIfTrue="1" operator="greaterThan">
      <formula>0.03</formula>
    </cfRule>
    <cfRule type="cellIs" dxfId="390" priority="658" stopIfTrue="1" operator="lessThan">
      <formula>-0.03</formula>
    </cfRule>
  </conditionalFormatting>
  <conditionalFormatting sqref="BP457:BR459">
    <cfRule type="cellIs" dxfId="389" priority="659" stopIfTrue="1" operator="greaterThan">
      <formula>0.03</formula>
    </cfRule>
    <cfRule type="cellIs" dxfId="388" priority="660" stopIfTrue="1" operator="lessThan">
      <formula>-0.03</formula>
    </cfRule>
  </conditionalFormatting>
  <conditionalFormatting sqref="BO466:BO474">
    <cfRule type="cellIs" dxfId="387" priority="653" stopIfTrue="1" operator="greaterThan">
      <formula>0.03</formula>
    </cfRule>
    <cfRule type="cellIs" dxfId="386" priority="654" stopIfTrue="1" operator="lessThan">
      <formula>-0.03</formula>
    </cfRule>
  </conditionalFormatting>
  <conditionalFormatting sqref="BP466:BR468">
    <cfRule type="cellIs" dxfId="385" priority="655" stopIfTrue="1" operator="greaterThan">
      <formula>0.03</formula>
    </cfRule>
    <cfRule type="cellIs" dxfId="384" priority="656" stopIfTrue="1" operator="lessThan">
      <formula>-0.03</formula>
    </cfRule>
  </conditionalFormatting>
  <conditionalFormatting sqref="BP475:BR477">
    <cfRule type="cellIs" dxfId="383" priority="651" stopIfTrue="1" operator="greaterThan">
      <formula>0.03</formula>
    </cfRule>
    <cfRule type="cellIs" dxfId="382" priority="652" stopIfTrue="1" operator="lessThan">
      <formula>-0.03</formula>
    </cfRule>
  </conditionalFormatting>
  <conditionalFormatting sqref="BP484:BR486">
    <cfRule type="cellIs" dxfId="381" priority="647" stopIfTrue="1" operator="greaterThan">
      <formula>0.03</formula>
    </cfRule>
    <cfRule type="cellIs" dxfId="380" priority="648" stopIfTrue="1" operator="lessThan">
      <formula>-0.03</formula>
    </cfRule>
  </conditionalFormatting>
  <conditionalFormatting sqref="BO484:BO494 BO504:BO505">
    <cfRule type="cellIs" dxfId="379" priority="645" stopIfTrue="1" operator="greaterThan">
      <formula>0.03</formula>
    </cfRule>
    <cfRule type="cellIs" dxfId="378" priority="646" stopIfTrue="1" operator="lessThan">
      <formula>-0.03</formula>
    </cfRule>
  </conditionalFormatting>
  <conditionalFormatting sqref="BJ475:BJ477">
    <cfRule type="cellIs" dxfId="377" priority="543" stopIfTrue="1" operator="greaterThan">
      <formula>0.03</formula>
    </cfRule>
    <cfRule type="cellIs" dxfId="376" priority="544" stopIfTrue="1" operator="lessThan">
      <formula>-0.03</formula>
    </cfRule>
  </conditionalFormatting>
  <conditionalFormatting sqref="BR166">
    <cfRule type="cellIs" dxfId="375" priority="603" stopIfTrue="1" operator="greaterThan">
      <formula>0.03</formula>
    </cfRule>
    <cfRule type="cellIs" dxfId="374" priority="604" stopIfTrue="1" operator="lessThan">
      <formula>-0.03</formula>
    </cfRule>
  </conditionalFormatting>
  <conditionalFormatting sqref="BQ4">
    <cfRule type="cellIs" dxfId="373" priority="621" stopIfTrue="1" operator="greaterThan">
      <formula>0.03</formula>
    </cfRule>
    <cfRule type="cellIs" dxfId="372" priority="622" stopIfTrue="1" operator="lessThan">
      <formula>-0.03</formula>
    </cfRule>
  </conditionalFormatting>
  <conditionalFormatting sqref="BP495:BR497">
    <cfRule type="cellIs" dxfId="371" priority="641" stopIfTrue="1" operator="greaterThan">
      <formula>0.03</formula>
    </cfRule>
    <cfRule type="cellIs" dxfId="370" priority="642" stopIfTrue="1" operator="lessThan">
      <formula>-0.03</formula>
    </cfRule>
  </conditionalFormatting>
  <conditionalFormatting sqref="BO495:BO503">
    <cfRule type="cellIs" dxfId="369" priority="639" stopIfTrue="1" operator="greaterThan">
      <formula>0.03</formula>
    </cfRule>
    <cfRule type="cellIs" dxfId="368" priority="640" stopIfTrue="1" operator="lessThan">
      <formula>-0.03</formula>
    </cfRule>
  </conditionalFormatting>
  <conditionalFormatting sqref="BP160">
    <cfRule type="cellIs" dxfId="367" priority="637" stopIfTrue="1" operator="greaterThan">
      <formula>0.03</formula>
    </cfRule>
    <cfRule type="cellIs" dxfId="366" priority="638" stopIfTrue="1" operator="lessThan">
      <formula>-0.03</formula>
    </cfRule>
  </conditionalFormatting>
  <conditionalFormatting sqref="BO160 BO162 BO164">
    <cfRule type="cellIs" dxfId="365" priority="635" stopIfTrue="1" operator="greaterThan">
      <formula>0.03</formula>
    </cfRule>
    <cfRule type="cellIs" dxfId="364" priority="636" stopIfTrue="1" operator="lessThan">
      <formula>-0.03</formula>
    </cfRule>
  </conditionalFormatting>
  <conditionalFormatting sqref="BP166">
    <cfRule type="cellIs" dxfId="363" priority="633" stopIfTrue="1" operator="greaterThan">
      <formula>0.03</formula>
    </cfRule>
    <cfRule type="cellIs" dxfId="362" priority="634" stopIfTrue="1" operator="lessThan">
      <formula>-0.03</formula>
    </cfRule>
  </conditionalFormatting>
  <conditionalFormatting sqref="BO166 BO168 BO170">
    <cfRule type="cellIs" dxfId="361" priority="631" stopIfTrue="1" operator="greaterThan">
      <formula>0.03</formula>
    </cfRule>
    <cfRule type="cellIs" dxfId="360" priority="632" stopIfTrue="1" operator="lessThan">
      <formula>-0.03</formula>
    </cfRule>
  </conditionalFormatting>
  <conditionalFormatting sqref="BP172">
    <cfRule type="cellIs" dxfId="359" priority="629" stopIfTrue="1" operator="greaterThan">
      <formula>0.03</formula>
    </cfRule>
    <cfRule type="cellIs" dxfId="358" priority="630" stopIfTrue="1" operator="lessThan">
      <formula>-0.03</formula>
    </cfRule>
  </conditionalFormatting>
  <conditionalFormatting sqref="BO172 BO174 BO176">
    <cfRule type="cellIs" dxfId="357" priority="627" stopIfTrue="1" operator="greaterThan">
      <formula>0.03</formula>
    </cfRule>
    <cfRule type="cellIs" dxfId="356" priority="628" stopIfTrue="1" operator="lessThan">
      <formula>-0.03</formula>
    </cfRule>
  </conditionalFormatting>
  <conditionalFormatting sqref="BI466:BI474">
    <cfRule type="cellIs" dxfId="355" priority="545" stopIfTrue="1" operator="greaterThan">
      <formula>0.03</formula>
    </cfRule>
    <cfRule type="cellIs" dxfId="354" priority="546" stopIfTrue="1" operator="lessThan">
      <formula>-0.03</formula>
    </cfRule>
  </conditionalFormatting>
  <conditionalFormatting sqref="BQ10 BQ16 BQ22 BQ28 BQ34 BQ40 BQ46 BQ52 BQ58 BQ64 BQ70 BQ76 BQ82 BQ88 BQ94 BQ100 BQ106 BQ112 BQ118 BQ124 BQ130 BQ136 BQ142 BQ148 BQ154 BQ178 BQ184 BQ190 BQ196 BQ202 BQ208 BQ214 BQ220 BQ226 BQ232 BQ238 BQ244 BQ250 BQ256 BQ262 BQ268 BQ274 BQ280 BQ286 BQ292 BQ298 BQ304 BQ310 BQ316 BQ322 BQ328 BQ334 BQ340">
    <cfRule type="cellIs" dxfId="353" priority="619" stopIfTrue="1" operator="greaterThan">
      <formula>0.03</formula>
    </cfRule>
    <cfRule type="cellIs" dxfId="352" priority="620" stopIfTrue="1" operator="lessThan">
      <formula>-0.03</formula>
    </cfRule>
  </conditionalFormatting>
  <conditionalFormatting sqref="BQ160">
    <cfRule type="cellIs" dxfId="351" priority="617" stopIfTrue="1" operator="greaterThan">
      <formula>0.03</formula>
    </cfRule>
    <cfRule type="cellIs" dxfId="350" priority="618" stopIfTrue="1" operator="lessThan">
      <formula>-0.03</formula>
    </cfRule>
  </conditionalFormatting>
  <conditionalFormatting sqref="BQ166">
    <cfRule type="cellIs" dxfId="349" priority="615" stopIfTrue="1" operator="greaterThan">
      <formula>0.03</formula>
    </cfRule>
    <cfRule type="cellIs" dxfId="348" priority="616" stopIfTrue="1" operator="lessThan">
      <formula>-0.03</formula>
    </cfRule>
  </conditionalFormatting>
  <conditionalFormatting sqref="BI495:BI503">
    <cfRule type="cellIs" dxfId="347" priority="531" stopIfTrue="1" operator="greaterThan">
      <formula>0.03</formula>
    </cfRule>
    <cfRule type="cellIs" dxfId="346" priority="532" stopIfTrue="1" operator="lessThan">
      <formula>-0.03</formula>
    </cfRule>
  </conditionalFormatting>
  <conditionalFormatting sqref="BQ172">
    <cfRule type="cellIs" dxfId="345" priority="613" stopIfTrue="1" operator="greaterThan">
      <formula>0.03</formula>
    </cfRule>
    <cfRule type="cellIs" dxfId="344" priority="614" stopIfTrue="1" operator="lessThan">
      <formula>-0.03</formula>
    </cfRule>
  </conditionalFormatting>
  <conditionalFormatting sqref="BR10 BR16 BR22 BR28 BR34 BR40 BR46 BR52 BR58 BR64 BR70 BR76 BR82 BR88 BR94 BR100 BR106 BR112 BR118 BR124 BR130 BR136 BR142 BR148 BR154 BR178 BR184 BR190 BR196 BR202 BR208 BR214 BR220 BR226 BR232 BR238 BR244 BR250 BR256 BR262 BR268 BR274 BR280 BR286 BR292 BR298 BR304 BR310 BR316 BR322 BR328 BR334 BR340">
    <cfRule type="cellIs" dxfId="343" priority="607" stopIfTrue="1" operator="greaterThan">
      <formula>0.03</formula>
    </cfRule>
    <cfRule type="cellIs" dxfId="342" priority="608" stopIfTrue="1" operator="lessThan">
      <formula>-0.03</formula>
    </cfRule>
  </conditionalFormatting>
  <conditionalFormatting sqref="BR160">
    <cfRule type="cellIs" dxfId="341" priority="605" stopIfTrue="1" operator="greaterThan">
      <formula>0.03</formula>
    </cfRule>
    <cfRule type="cellIs" dxfId="340" priority="606" stopIfTrue="1" operator="lessThan">
      <formula>-0.03</formula>
    </cfRule>
  </conditionalFormatting>
  <conditionalFormatting sqref="BR172">
    <cfRule type="cellIs" dxfId="339" priority="601" stopIfTrue="1" operator="greaterThan">
      <formula>0.03</formula>
    </cfRule>
    <cfRule type="cellIs" dxfId="338" priority="602" stopIfTrue="1" operator="lessThan">
      <formula>-0.03</formula>
    </cfRule>
  </conditionalFormatting>
  <conditionalFormatting sqref="BP4">
    <cfRule type="cellIs" dxfId="337" priority="683" stopIfTrue="1" operator="greaterThan">
      <formula>0.03</formula>
    </cfRule>
    <cfRule type="cellIs" dxfId="336" priority="684" stopIfTrue="1" operator="lessThan">
      <formula>-0.03</formula>
    </cfRule>
  </conditionalFormatting>
  <conditionalFormatting sqref="BO506">
    <cfRule type="cellIs" dxfId="335" priority="679" stopIfTrue="1" operator="greaterThan">
      <formula>0.03</formula>
    </cfRule>
    <cfRule type="cellIs" dxfId="334" priority="680" stopIfTrue="1" operator="lessThan">
      <formula>-0.03</formula>
    </cfRule>
  </conditionalFormatting>
  <conditionalFormatting sqref="BO4 BO6 BO8">
    <cfRule type="cellIs" dxfId="333" priority="677" stopIfTrue="1" operator="greaterThan">
      <formula>0.03</formula>
    </cfRule>
    <cfRule type="cellIs" dxfId="332" priority="678" stopIfTrue="1" operator="lessThan">
      <formula>-0.03</formula>
    </cfRule>
  </conditionalFormatting>
  <conditionalFormatting sqref="BP10 BP16 BP22 BP28 BP34 BP40 BP46 BP52 BP58 BP64 BP70 BP76 BP82 BP88 BP94 BP100 BP106 BP112 BP118 BP124 BP130 BP136 BP142 BP148 BP154 BP178 BP184 BP190 BP196 BP202 BP208 BP214 BP220 BP226 BP232 BP238 BP244 BP250 BP256 BP262 BP268 BP274 BP280 BP286 BP292 BP298 BP304 BP310 BP316 BP322 BP328 BP334 BP340">
    <cfRule type="cellIs" dxfId="331" priority="675" stopIfTrue="1" operator="greaterThan">
      <formula>0.03</formula>
    </cfRule>
    <cfRule type="cellIs" dxfId="330" priority="676" stopIfTrue="1" operator="lessThan">
      <formula>-0.03</formula>
    </cfRule>
  </conditionalFormatting>
  <conditionalFormatting sqref="BO10 BO16 BO22 BO28 BO34 BO40 BO46 BO52 BO58 BO64 BO70 BO76 BO82 BO88 BO94 BO100 BO106 BO112 BO118 BO124 BO130 BO136 BO142 BO148 BO154 BO178 BO184 BO190 BO196 BO202 BO208 BO214 BO220 BO226 BO232 BO238 BO244 BO250 BO256 BO262 BO268 BO274 BO280 BO286 BO292 BO298 BO304 BO310 BO316 BO322 BO328 BO334 BO340 BO12 BO18 BO24 BO30 BO36 BO42 BO48 BO54 BO60 BO66 BO72 BO78 BO84 BO90 BO96 BO102 BO108 BO114 BO120 BO126 BO132 BO138 BO144 BO150 BO156 BO180 BO186 BO192 BO198 BO204 BO210 BO216 BO222 BO228 BO234 BO240 BO246 BO252 BO258 BO264 BO270 BO276 BO282 BO288 BO294 BO300 BO306 BO312 BO318 BO324 BO330 BO336 BO342 BO14 BO20 BO26 BO32 BO38 BO44 BO50 BO56 BO62 BO68 BO74 BO80 BO86 BO92 BO98 BO104 BO110 BO116 BO122 BO128 BO134 BO140 BO146 BO152 BO158 BO182 BO188 BO194 BO200 BO206 BO212 BO218 BO224 BO230 BO236 BO242 BO248 BO254 BO260 BO266 BO272 BO278 BO284 BO290 BO296 BO302 BO308 BO314 BO320 BO326 BO332 BO338 BO344">
    <cfRule type="cellIs" dxfId="329" priority="673" stopIfTrue="1" operator="greaterThan">
      <formula>0.03</formula>
    </cfRule>
    <cfRule type="cellIs" dxfId="328" priority="674" stopIfTrue="1" operator="lessThan">
      <formula>-0.03</formula>
    </cfRule>
  </conditionalFormatting>
  <conditionalFormatting sqref="BP439:BR441">
    <cfRule type="cellIs" dxfId="327" priority="667" stopIfTrue="1" operator="greaterThan">
      <formula>0.03</formula>
    </cfRule>
    <cfRule type="cellIs" dxfId="326" priority="668" stopIfTrue="1" operator="lessThan">
      <formula>-0.03</formula>
    </cfRule>
  </conditionalFormatting>
  <conditionalFormatting sqref="BI475:BI483">
    <cfRule type="cellIs" dxfId="325" priority="541" stopIfTrue="1" operator="greaterThan">
      <formula>0.03</formula>
    </cfRule>
    <cfRule type="cellIs" dxfId="324" priority="542" stopIfTrue="1" operator="lessThan">
      <formula>-0.03</formula>
    </cfRule>
  </conditionalFormatting>
  <conditionalFormatting sqref="BI506">
    <cfRule type="cellIs" dxfId="323" priority="591" stopIfTrue="1" operator="greaterThan">
      <formula>0.03</formula>
    </cfRule>
    <cfRule type="cellIs" dxfId="322" priority="592" stopIfTrue="1" operator="lessThan">
      <formula>-0.03</formula>
    </cfRule>
  </conditionalFormatting>
  <conditionalFormatting sqref="BJ460">
    <cfRule type="cellIs" dxfId="321" priority="575" stopIfTrue="1" operator="greaterThan">
      <formula>0.03</formula>
    </cfRule>
    <cfRule type="cellIs" dxfId="320" priority="576" stopIfTrue="1" operator="lessThan">
      <formula>-0.03</formula>
    </cfRule>
  </conditionalFormatting>
  <conditionalFormatting sqref="BI484:BI494 BI504:BI505">
    <cfRule type="cellIs" dxfId="319" priority="537" stopIfTrue="1" operator="greaterThan">
      <formula>0.03</formula>
    </cfRule>
    <cfRule type="cellIs" dxfId="318" priority="538" stopIfTrue="1" operator="lessThan">
      <formula>-0.03</formula>
    </cfRule>
  </conditionalFormatting>
  <conditionalFormatting sqref="BJ469">
    <cfRule type="cellIs" dxfId="317" priority="573" stopIfTrue="1" operator="greaterThan">
      <formula>0.03</formula>
    </cfRule>
    <cfRule type="cellIs" dxfId="316" priority="574" stopIfTrue="1" operator="lessThan">
      <formula>-0.03</formula>
    </cfRule>
  </conditionalFormatting>
  <conditionalFormatting sqref="BJ506">
    <cfRule type="cellIs" dxfId="315" priority="595" stopIfTrue="1" operator="greaterThan">
      <formula>0.03</formula>
    </cfRule>
    <cfRule type="cellIs" dxfId="314" priority="596" stopIfTrue="1" operator="lessThan">
      <formula>-0.03</formula>
    </cfRule>
  </conditionalFormatting>
  <conditionalFormatting sqref="BJ353">
    <cfRule type="cellIs" dxfId="313" priority="597" stopIfTrue="1" operator="greaterThan">
      <formula>0.03</formula>
    </cfRule>
    <cfRule type="cellIs" dxfId="312" priority="598" stopIfTrue="1" operator="lessThan">
      <formula>-0.03</formula>
    </cfRule>
  </conditionalFormatting>
  <conditionalFormatting sqref="BJ448:BJ450">
    <cfRule type="cellIs" dxfId="311" priority="553" stopIfTrue="1" operator="greaterThan">
      <formula>0.03</formula>
    </cfRule>
    <cfRule type="cellIs" dxfId="310" priority="554" stopIfTrue="1" operator="lessThan">
      <formula>-0.03</formula>
    </cfRule>
  </conditionalFormatting>
  <conditionalFormatting sqref="BJ451">
    <cfRule type="cellIs" dxfId="309" priority="577" stopIfTrue="1" operator="greaterThan">
      <formula>0.03</formula>
    </cfRule>
    <cfRule type="cellIs" dxfId="308" priority="578" stopIfTrue="1" operator="lessThan">
      <formula>-0.03</formula>
    </cfRule>
  </conditionalFormatting>
  <conditionalFormatting sqref="BJ442">
    <cfRule type="cellIs" dxfId="307" priority="579" stopIfTrue="1" operator="greaterThan">
      <formula>0.03</formula>
    </cfRule>
    <cfRule type="cellIs" dxfId="306" priority="580" stopIfTrue="1" operator="lessThan">
      <formula>-0.03</formula>
    </cfRule>
  </conditionalFormatting>
  <conditionalFormatting sqref="BJ478">
    <cfRule type="cellIs" dxfId="305" priority="571" stopIfTrue="1" operator="greaterThan">
      <formula>0.03</formula>
    </cfRule>
    <cfRule type="cellIs" dxfId="304" priority="572" stopIfTrue="1" operator="lessThan">
      <formula>-0.03</formula>
    </cfRule>
  </conditionalFormatting>
  <conditionalFormatting sqref="BI457:BI465">
    <cfRule type="cellIs" dxfId="303" priority="551" stopIfTrue="1" operator="greaterThan">
      <formula>0.03</formula>
    </cfRule>
    <cfRule type="cellIs" dxfId="302" priority="552" stopIfTrue="1" operator="lessThan">
      <formula>-0.03</formula>
    </cfRule>
  </conditionalFormatting>
  <conditionalFormatting sqref="BJ487">
    <cfRule type="cellIs" dxfId="301" priority="569" stopIfTrue="1" operator="greaterThan">
      <formula>0.03</formula>
    </cfRule>
    <cfRule type="cellIs" dxfId="300" priority="570" stopIfTrue="1" operator="lessThan">
      <formula>-0.03</formula>
    </cfRule>
  </conditionalFormatting>
  <conditionalFormatting sqref="BJ362">
    <cfRule type="cellIs" dxfId="299" priority="567" stopIfTrue="1" operator="greaterThan">
      <formula>0.03</formula>
    </cfRule>
    <cfRule type="cellIs" dxfId="298" priority="568" stopIfTrue="1" operator="lessThan">
      <formula>-0.03</formula>
    </cfRule>
  </conditionalFormatting>
  <conditionalFormatting sqref="BA10 BA16 BA22 BA28 BA34 BA40 BA46 BA52 BA58 BA64 BA70 BA76 BA82 BA88 BA94 BA100 BA106 BA112 BA118 BA124 BA130 BA136 BA142 BA148 BA154 BA178 BA184 BA190 BA196 BA202 BA208 BA214 BA220 BA226 BA232 BA238 BA244 BA250 BA256 BA262 BA268 BA274 BA280 BA286 BA292 BA298 BA304 BA310 BA316 BA322 BA328 BA334 BA340">
    <cfRule type="cellIs" dxfId="297" priority="507" stopIfTrue="1" operator="greaterThan">
      <formula>0.03</formula>
    </cfRule>
    <cfRule type="cellIs" dxfId="296" priority="508" stopIfTrue="1" operator="lessThan">
      <formula>-0.03</formula>
    </cfRule>
  </conditionalFormatting>
  <conditionalFormatting sqref="BI439:BI447">
    <cfRule type="cellIs" dxfId="295" priority="559" stopIfTrue="1" operator="greaterThan">
      <formula>0.03</formula>
    </cfRule>
    <cfRule type="cellIs" dxfId="294" priority="560" stopIfTrue="1" operator="lessThan">
      <formula>-0.03</formula>
    </cfRule>
  </conditionalFormatting>
  <conditionalFormatting sqref="BJ439:BJ441">
    <cfRule type="cellIs" dxfId="293" priority="557" stopIfTrue="1" operator="greaterThan">
      <formula>0.03</formula>
    </cfRule>
    <cfRule type="cellIs" dxfId="292" priority="558" stopIfTrue="1" operator="lessThan">
      <formula>-0.03</formula>
    </cfRule>
  </conditionalFormatting>
  <conditionalFormatting sqref="BI448:BI456">
    <cfRule type="cellIs" dxfId="291" priority="555" stopIfTrue="1" operator="greaterThan">
      <formula>0.03</formula>
    </cfRule>
    <cfRule type="cellIs" dxfId="290" priority="556" stopIfTrue="1" operator="lessThan">
      <formula>-0.03</formula>
    </cfRule>
  </conditionalFormatting>
  <conditionalFormatting sqref="BJ457:BJ459">
    <cfRule type="cellIs" dxfId="289" priority="549" stopIfTrue="1" operator="greaterThan">
      <formula>0.03</formula>
    </cfRule>
    <cfRule type="cellIs" dxfId="288" priority="550" stopIfTrue="1" operator="lessThan">
      <formula>-0.03</formula>
    </cfRule>
  </conditionalFormatting>
  <conditionalFormatting sqref="BJ466:BJ468">
    <cfRule type="cellIs" dxfId="287" priority="547" stopIfTrue="1" operator="greaterThan">
      <formula>0.03</formula>
    </cfRule>
    <cfRule type="cellIs" dxfId="286" priority="548" stopIfTrue="1" operator="lessThan">
      <formula>-0.03</formula>
    </cfRule>
  </conditionalFormatting>
  <conditionalFormatting sqref="BJ484:BJ486">
    <cfRule type="cellIs" dxfId="285" priority="539" stopIfTrue="1" operator="greaterThan">
      <formula>0.03</formula>
    </cfRule>
    <cfRule type="cellIs" dxfId="284" priority="540" stopIfTrue="1" operator="lessThan">
      <formula>-0.03</formula>
    </cfRule>
  </conditionalFormatting>
  <conditionalFormatting sqref="BJ498">
    <cfRule type="cellIs" dxfId="283" priority="535" stopIfTrue="1" operator="greaterThan">
      <formula>0.03</formula>
    </cfRule>
    <cfRule type="cellIs" dxfId="282" priority="536" stopIfTrue="1" operator="lessThan">
      <formula>-0.03</formula>
    </cfRule>
  </conditionalFormatting>
  <conditionalFormatting sqref="BJ495:BJ497">
    <cfRule type="cellIs" dxfId="281" priority="533" stopIfTrue="1" operator="greaterThan">
      <formula>0.03</formula>
    </cfRule>
    <cfRule type="cellIs" dxfId="280" priority="534" stopIfTrue="1" operator="lessThan">
      <formula>-0.03</formula>
    </cfRule>
  </conditionalFormatting>
  <conditionalFormatting sqref="BA166">
    <cfRule type="cellIs" dxfId="279" priority="487" stopIfTrue="1" operator="greaterThan">
      <formula>0.03</formula>
    </cfRule>
    <cfRule type="cellIs" dxfId="278" priority="488" stopIfTrue="1" operator="lessThan">
      <formula>-0.03</formula>
    </cfRule>
  </conditionalFormatting>
  <conditionalFormatting sqref="BA172">
    <cfRule type="cellIs" dxfId="277" priority="485" stopIfTrue="1" operator="greaterThan">
      <formula>0.03</formula>
    </cfRule>
    <cfRule type="cellIs" dxfId="276" priority="486" stopIfTrue="1" operator="lessThan">
      <formula>-0.03</formula>
    </cfRule>
  </conditionalFormatting>
  <conditionalFormatting sqref="BS506">
    <cfRule type="cellIs" dxfId="275" priority="479" stopIfTrue="1" operator="greaterThan">
      <formula>0.03</formula>
    </cfRule>
    <cfRule type="cellIs" dxfId="274" priority="480" stopIfTrue="1" operator="lessThan">
      <formula>-0.03</formula>
    </cfRule>
  </conditionalFormatting>
  <conditionalFormatting sqref="BP487">
    <cfRule type="cellIs" dxfId="273" priority="437" stopIfTrue="1" operator="greaterThan">
      <formula>0.03</formula>
    </cfRule>
    <cfRule type="cellIs" dxfId="272" priority="438" stopIfTrue="1" operator="lessThan">
      <formula>-0.03</formula>
    </cfRule>
  </conditionalFormatting>
  <conditionalFormatting sqref="BP498">
    <cfRule type="cellIs" dxfId="271" priority="435" stopIfTrue="1" operator="greaterThan">
      <formula>0.03</formula>
    </cfRule>
    <cfRule type="cellIs" dxfId="270" priority="436" stopIfTrue="1" operator="lessThan">
      <formula>-0.03</formula>
    </cfRule>
  </conditionalFormatting>
  <conditionalFormatting sqref="BA4">
    <cfRule type="cellIs" dxfId="269" priority="509" stopIfTrue="1" operator="greaterThan">
      <formula>0.03</formula>
    </cfRule>
    <cfRule type="cellIs" dxfId="268" priority="510" stopIfTrue="1" operator="lessThan">
      <formula>-0.03</formula>
    </cfRule>
  </conditionalFormatting>
  <conditionalFormatting sqref="BA506">
    <cfRule type="cellIs" dxfId="267" priority="511" stopIfTrue="1" operator="greaterThan">
      <formula>0.03</formula>
    </cfRule>
    <cfRule type="cellIs" dxfId="266" priority="512" stopIfTrue="1" operator="lessThan">
      <formula>-0.03</formula>
    </cfRule>
  </conditionalFormatting>
  <conditionalFormatting sqref="BA350:BA352">
    <cfRule type="cellIs" dxfId="265" priority="513" stopIfTrue="1" operator="greaterThan">
      <formula>0.03</formula>
    </cfRule>
    <cfRule type="cellIs" dxfId="264" priority="514" stopIfTrue="1" operator="lessThan">
      <formula>-0.03</formula>
    </cfRule>
  </conditionalFormatting>
  <conditionalFormatting sqref="BA457:BA459">
    <cfRule type="cellIs" dxfId="263" priority="499" stopIfTrue="1" operator="greaterThan">
      <formula>0.03</formula>
    </cfRule>
    <cfRule type="cellIs" dxfId="262" priority="500" stopIfTrue="1" operator="lessThan">
      <formula>-0.03</formula>
    </cfRule>
  </conditionalFormatting>
  <conditionalFormatting sqref="BA466:BA468">
    <cfRule type="cellIs" dxfId="261" priority="497" stopIfTrue="1" operator="greaterThan">
      <formula>0.03</formula>
    </cfRule>
    <cfRule type="cellIs" dxfId="260" priority="498" stopIfTrue="1" operator="lessThan">
      <formula>-0.03</formula>
    </cfRule>
  </conditionalFormatting>
  <conditionalFormatting sqref="AX460">
    <cfRule type="cellIs" dxfId="259" priority="425" stopIfTrue="1" operator="greaterThan">
      <formula>0.03</formula>
    </cfRule>
    <cfRule type="cellIs" dxfId="258" priority="426" stopIfTrue="1" operator="lessThan">
      <formula>-0.03</formula>
    </cfRule>
  </conditionalFormatting>
  <conditionalFormatting sqref="BA448:BA450">
    <cfRule type="cellIs" dxfId="257" priority="501" stopIfTrue="1" operator="greaterThan">
      <formula>0.03</formula>
    </cfRule>
    <cfRule type="cellIs" dxfId="256" priority="502" stopIfTrue="1" operator="lessThan">
      <formula>-0.03</formula>
    </cfRule>
  </conditionalFormatting>
  <conditionalFormatting sqref="BA439:BA441">
    <cfRule type="cellIs" dxfId="255" priority="503" stopIfTrue="1" operator="greaterThan">
      <formula>0.03</formula>
    </cfRule>
    <cfRule type="cellIs" dxfId="254" priority="504" stopIfTrue="1" operator="lessThan">
      <formula>-0.03</formula>
    </cfRule>
  </conditionalFormatting>
  <conditionalFormatting sqref="BA475:BA477">
    <cfRule type="cellIs" dxfId="253" priority="495" stopIfTrue="1" operator="greaterThan">
      <formula>0.03</formula>
    </cfRule>
    <cfRule type="cellIs" dxfId="252" priority="496" stopIfTrue="1" operator="lessThan">
      <formula>-0.03</formula>
    </cfRule>
  </conditionalFormatting>
  <conditionalFormatting sqref="BA484:BA486">
    <cfRule type="cellIs" dxfId="251" priority="493" stopIfTrue="1" operator="greaterThan">
      <formula>0.03</formula>
    </cfRule>
    <cfRule type="cellIs" dxfId="250" priority="494" stopIfTrue="1" operator="lessThan">
      <formula>-0.03</formula>
    </cfRule>
  </conditionalFormatting>
  <conditionalFormatting sqref="BA495:BA497">
    <cfRule type="cellIs" dxfId="249" priority="491" stopIfTrue="1" operator="greaterThan">
      <formula>0.03</formula>
    </cfRule>
    <cfRule type="cellIs" dxfId="248" priority="492" stopIfTrue="1" operator="lessThan">
      <formula>-0.03</formula>
    </cfRule>
  </conditionalFormatting>
  <conditionalFormatting sqref="BA160">
    <cfRule type="cellIs" dxfId="247" priority="489" stopIfTrue="1" operator="greaterThan">
      <formula>0.03</formula>
    </cfRule>
    <cfRule type="cellIs" dxfId="246" priority="490" stopIfTrue="1" operator="lessThan">
      <formula>-0.03</formula>
    </cfRule>
  </conditionalFormatting>
  <conditionalFormatting sqref="BE360:BE367">
    <cfRule type="cellIs" dxfId="245" priority="403" stopIfTrue="1" operator="greaterThan">
      <formula>0.03</formula>
    </cfRule>
    <cfRule type="cellIs" dxfId="244" priority="404" stopIfTrue="1" operator="lessThan">
      <formula>-0.03</formula>
    </cfRule>
  </conditionalFormatting>
  <conditionalFormatting sqref="BS448:BS450">
    <cfRule type="cellIs" dxfId="243" priority="473" stopIfTrue="1" operator="greaterThan">
      <formula>0.03</formula>
    </cfRule>
    <cfRule type="cellIs" dxfId="242" priority="474" stopIfTrue="1" operator="lessThan">
      <formula>-0.03</formula>
    </cfRule>
  </conditionalFormatting>
  <conditionalFormatting sqref="BS457:BS459">
    <cfRule type="cellIs" dxfId="241" priority="471" stopIfTrue="1" operator="greaterThan">
      <formula>0.03</formula>
    </cfRule>
    <cfRule type="cellIs" dxfId="240" priority="472" stopIfTrue="1" operator="lessThan">
      <formula>-0.03</formula>
    </cfRule>
  </conditionalFormatting>
  <conditionalFormatting sqref="BS466:BS468">
    <cfRule type="cellIs" dxfId="239" priority="469" stopIfTrue="1" operator="greaterThan">
      <formula>0.03</formula>
    </cfRule>
    <cfRule type="cellIs" dxfId="238" priority="470" stopIfTrue="1" operator="lessThan">
      <formula>-0.03</formula>
    </cfRule>
  </conditionalFormatting>
  <conditionalFormatting sqref="BS475:BS477">
    <cfRule type="cellIs" dxfId="237" priority="467" stopIfTrue="1" operator="greaterThan">
      <formula>0.03</formula>
    </cfRule>
    <cfRule type="cellIs" dxfId="236" priority="468" stopIfTrue="1" operator="lessThan">
      <formula>-0.03</formula>
    </cfRule>
  </conditionalFormatting>
  <conditionalFormatting sqref="BS484:BS486">
    <cfRule type="cellIs" dxfId="235" priority="465" stopIfTrue="1" operator="greaterThan">
      <formula>0.03</formula>
    </cfRule>
    <cfRule type="cellIs" dxfId="234" priority="466" stopIfTrue="1" operator="lessThan">
      <formula>-0.03</formula>
    </cfRule>
  </conditionalFormatting>
  <conditionalFormatting sqref="BS495:BS497">
    <cfRule type="cellIs" dxfId="233" priority="463" stopIfTrue="1" operator="greaterThan">
      <formula>0.03</formula>
    </cfRule>
    <cfRule type="cellIs" dxfId="232" priority="464" stopIfTrue="1" operator="lessThan">
      <formula>-0.03</formula>
    </cfRule>
  </conditionalFormatting>
  <conditionalFormatting sqref="BS10 BS16 BS22 BS28 BS34 BS40 BS46 BS52 BS58 BS64 BS70 BS76 BS82 BS88 BS94 BS100 BS106 BS112 BS118 BS124 BS130 BS136 BS142 BS148 BS154 BS178 BS184 BS190 BS196 BS202 BS208 BS214 BS220 BS226 BS232 BS238 BS244 BS250 BS256 BS262 BS268 BS274 BS280 BS286 BS292 BS298 BS304 BS310 BS316 BS322 BS328 BS334 BS340">
    <cfRule type="cellIs" dxfId="231" priority="459" stopIfTrue="1" operator="greaterThan">
      <formula>0.03</formula>
    </cfRule>
    <cfRule type="cellIs" dxfId="230" priority="460" stopIfTrue="1" operator="lessThan">
      <formula>-0.03</formula>
    </cfRule>
  </conditionalFormatting>
  <conditionalFormatting sqref="BS4">
    <cfRule type="cellIs" dxfId="229" priority="461" stopIfTrue="1" operator="greaterThan">
      <formula>0.03</formula>
    </cfRule>
    <cfRule type="cellIs" dxfId="228" priority="462" stopIfTrue="1" operator="lessThan">
      <formula>-0.03</formula>
    </cfRule>
  </conditionalFormatting>
  <conditionalFormatting sqref="BS166">
    <cfRule type="cellIs" dxfId="227" priority="455" stopIfTrue="1" operator="greaterThan">
      <formula>0.03</formula>
    </cfRule>
    <cfRule type="cellIs" dxfId="226" priority="456" stopIfTrue="1" operator="lessThan">
      <formula>-0.03</formula>
    </cfRule>
  </conditionalFormatting>
  <conditionalFormatting sqref="BS160">
    <cfRule type="cellIs" dxfId="225" priority="457" stopIfTrue="1" operator="greaterThan">
      <formula>0.03</formula>
    </cfRule>
    <cfRule type="cellIs" dxfId="224" priority="458" stopIfTrue="1" operator="lessThan">
      <formula>-0.03</formula>
    </cfRule>
  </conditionalFormatting>
  <conditionalFormatting sqref="BO359">
    <cfRule type="cellIs" dxfId="223" priority="371" stopIfTrue="1" operator="greaterThan">
      <formula>0.03</formula>
    </cfRule>
    <cfRule type="cellIs" dxfId="222" priority="372" stopIfTrue="1" operator="lessThan">
      <formula>-0.03</formula>
    </cfRule>
  </conditionalFormatting>
  <conditionalFormatting sqref="BS172">
    <cfRule type="cellIs" dxfId="221" priority="453" stopIfTrue="1" operator="greaterThan">
      <formula>0.03</formula>
    </cfRule>
    <cfRule type="cellIs" dxfId="220" priority="454" stopIfTrue="1" operator="lessThan">
      <formula>-0.03</formula>
    </cfRule>
  </conditionalFormatting>
  <conditionalFormatting sqref="BS439:BS441">
    <cfRule type="cellIs" dxfId="219" priority="475" stopIfTrue="1" operator="greaterThan">
      <formula>0.03</formula>
    </cfRule>
    <cfRule type="cellIs" dxfId="218" priority="476" stopIfTrue="1" operator="lessThan">
      <formula>-0.03</formula>
    </cfRule>
  </conditionalFormatting>
  <conditionalFormatting sqref="BP362">
    <cfRule type="cellIs" dxfId="217" priority="449" stopIfTrue="1" operator="greaterThan">
      <formula>0.03</formula>
    </cfRule>
    <cfRule type="cellIs" dxfId="216" priority="450" stopIfTrue="1" operator="lessThan">
      <formula>-0.03</formula>
    </cfRule>
  </conditionalFormatting>
  <conditionalFormatting sqref="BP442">
    <cfRule type="cellIs" dxfId="215" priority="447" stopIfTrue="1" operator="greaterThan">
      <formula>0.03</formula>
    </cfRule>
    <cfRule type="cellIs" dxfId="214" priority="448" stopIfTrue="1" operator="lessThan">
      <formula>-0.03</formula>
    </cfRule>
  </conditionalFormatting>
  <conditionalFormatting sqref="BP451">
    <cfRule type="cellIs" dxfId="213" priority="445" stopIfTrue="1" operator="greaterThan">
      <formula>0.03</formula>
    </cfRule>
    <cfRule type="cellIs" dxfId="212" priority="446" stopIfTrue="1" operator="lessThan">
      <formula>-0.03</formula>
    </cfRule>
  </conditionalFormatting>
  <conditionalFormatting sqref="BP460">
    <cfRule type="cellIs" dxfId="211" priority="443" stopIfTrue="1" operator="greaterThan">
      <formula>0.03</formula>
    </cfRule>
    <cfRule type="cellIs" dxfId="210" priority="444" stopIfTrue="1" operator="lessThan">
      <formula>-0.03</formula>
    </cfRule>
  </conditionalFormatting>
  <conditionalFormatting sqref="BP469">
    <cfRule type="cellIs" dxfId="209" priority="441" stopIfTrue="1" operator="greaterThan">
      <formula>0.03</formula>
    </cfRule>
    <cfRule type="cellIs" dxfId="208" priority="442" stopIfTrue="1" operator="lessThan">
      <formula>-0.03</formula>
    </cfRule>
  </conditionalFormatting>
  <conditionalFormatting sqref="BP478">
    <cfRule type="cellIs" dxfId="207" priority="439" stopIfTrue="1" operator="greaterThan">
      <formula>0.03</formula>
    </cfRule>
    <cfRule type="cellIs" dxfId="206" priority="440" stopIfTrue="1" operator="lessThan">
      <formula>-0.03</formula>
    </cfRule>
  </conditionalFormatting>
  <conditionalFormatting sqref="AX498">
    <cfRule type="cellIs" dxfId="205" priority="433" stopIfTrue="1" operator="greaterThan">
      <formula>0.03</formula>
    </cfRule>
    <cfRule type="cellIs" dxfId="204" priority="434" stopIfTrue="1" operator="lessThan">
      <formula>-0.03</formula>
    </cfRule>
  </conditionalFormatting>
  <conditionalFormatting sqref="AX487">
    <cfRule type="cellIs" dxfId="203" priority="431" stopIfTrue="1" operator="greaterThan">
      <formula>0.03</formula>
    </cfRule>
    <cfRule type="cellIs" dxfId="202" priority="432" stopIfTrue="1" operator="lessThan">
      <formula>-0.03</formula>
    </cfRule>
  </conditionalFormatting>
  <conditionalFormatting sqref="AX478">
    <cfRule type="cellIs" dxfId="201" priority="429" stopIfTrue="1" operator="greaterThan">
      <formula>0.03</formula>
    </cfRule>
    <cfRule type="cellIs" dxfId="200" priority="430" stopIfTrue="1" operator="lessThan">
      <formula>-0.03</formula>
    </cfRule>
  </conditionalFormatting>
  <conditionalFormatting sqref="AX469">
    <cfRule type="cellIs" dxfId="199" priority="427" stopIfTrue="1" operator="greaterThan">
      <formula>0.03</formula>
    </cfRule>
    <cfRule type="cellIs" dxfId="198" priority="428" stopIfTrue="1" operator="lessThan">
      <formula>-0.03</formula>
    </cfRule>
  </conditionalFormatting>
  <conditionalFormatting sqref="AX451">
    <cfRule type="cellIs" dxfId="197" priority="423" stopIfTrue="1" operator="greaterThan">
      <formula>0.03</formula>
    </cfRule>
    <cfRule type="cellIs" dxfId="196" priority="424" stopIfTrue="1" operator="lessThan">
      <formula>-0.03</formula>
    </cfRule>
  </conditionalFormatting>
  <conditionalFormatting sqref="AX442">
    <cfRule type="cellIs" dxfId="195" priority="421" stopIfTrue="1" operator="greaterThan">
      <formula>0.03</formula>
    </cfRule>
    <cfRule type="cellIs" dxfId="194" priority="422" stopIfTrue="1" operator="lessThan">
      <formula>-0.03</formula>
    </cfRule>
  </conditionalFormatting>
  <conditionalFormatting sqref="AX362">
    <cfRule type="cellIs" dxfId="193" priority="419" stopIfTrue="1" operator="greaterThan">
      <formula>0.03</formula>
    </cfRule>
    <cfRule type="cellIs" dxfId="192" priority="420" stopIfTrue="1" operator="lessThan">
      <formula>-0.03</formula>
    </cfRule>
  </conditionalFormatting>
  <conditionalFormatting sqref="AX353">
    <cfRule type="cellIs" dxfId="191" priority="417" stopIfTrue="1" operator="greaterThan">
      <formula>0.03</formula>
    </cfRule>
    <cfRule type="cellIs" dxfId="190" priority="418" stopIfTrue="1" operator="lessThan">
      <formula>-0.03</formula>
    </cfRule>
  </conditionalFormatting>
  <conditionalFormatting sqref="BQ359:BS361">
    <cfRule type="cellIs" dxfId="189" priority="337" stopIfTrue="1" operator="greaterThan">
      <formula>0.03</formula>
    </cfRule>
    <cfRule type="cellIs" dxfId="188" priority="338" stopIfTrue="1" operator="lessThan">
      <formula>-0.03</formula>
    </cfRule>
  </conditionalFormatting>
  <conditionalFormatting sqref="AY359:BA361">
    <cfRule type="cellIs" dxfId="187" priority="413" stopIfTrue="1" operator="greaterThan">
      <formula>0.03</formula>
    </cfRule>
    <cfRule type="cellIs" dxfId="186" priority="414" stopIfTrue="1" operator="lessThan">
      <formula>-0.03</formula>
    </cfRule>
  </conditionalFormatting>
  <conditionalFormatting sqref="BC350:BC358">
    <cfRule type="cellIs" dxfId="185" priority="411" stopIfTrue="1" operator="greaterThan">
      <formula>0.03</formula>
    </cfRule>
    <cfRule type="cellIs" dxfId="184" priority="412" stopIfTrue="1" operator="lessThan">
      <formula>-0.03</formula>
    </cfRule>
  </conditionalFormatting>
  <conditionalFormatting sqref="BC359">
    <cfRule type="cellIs" dxfId="183" priority="407" stopIfTrue="1" operator="greaterThan">
      <formula>0.03</formula>
    </cfRule>
    <cfRule type="cellIs" dxfId="182" priority="408" stopIfTrue="1" operator="lessThan">
      <formula>-0.03</formula>
    </cfRule>
  </conditionalFormatting>
  <conditionalFormatting sqref="BC360:BC367">
    <cfRule type="cellIs" dxfId="181" priority="409" stopIfTrue="1" operator="greaterThan">
      <formula>0.03</formula>
    </cfRule>
    <cfRule type="cellIs" dxfId="180" priority="410" stopIfTrue="1" operator="lessThan">
      <formula>-0.03</formula>
    </cfRule>
  </conditionalFormatting>
  <conditionalFormatting sqref="BE350:BE358">
    <cfRule type="cellIs" dxfId="179" priority="405" stopIfTrue="1" operator="greaterThan">
      <formula>0.03</formula>
    </cfRule>
    <cfRule type="cellIs" dxfId="178" priority="406" stopIfTrue="1" operator="lessThan">
      <formula>-0.03</formula>
    </cfRule>
  </conditionalFormatting>
  <conditionalFormatting sqref="BE359">
    <cfRule type="cellIs" dxfId="177" priority="401" stopIfTrue="1" operator="greaterThan">
      <formula>0.03</formula>
    </cfRule>
    <cfRule type="cellIs" dxfId="176" priority="402" stopIfTrue="1" operator="lessThan">
      <formula>-0.03</formula>
    </cfRule>
  </conditionalFormatting>
  <conditionalFormatting sqref="BG350:BG358">
    <cfRule type="cellIs" dxfId="175" priority="399" stopIfTrue="1" operator="greaterThan">
      <formula>0.03</formula>
    </cfRule>
    <cfRule type="cellIs" dxfId="174" priority="400" stopIfTrue="1" operator="lessThan">
      <formula>-0.03</formula>
    </cfRule>
  </conditionalFormatting>
  <conditionalFormatting sqref="BG359">
    <cfRule type="cellIs" dxfId="173" priority="395" stopIfTrue="1" operator="greaterThan">
      <formula>0.03</formula>
    </cfRule>
    <cfRule type="cellIs" dxfId="172" priority="396" stopIfTrue="1" operator="lessThan">
      <formula>-0.03</formula>
    </cfRule>
  </conditionalFormatting>
  <conditionalFormatting sqref="BG360:BG367">
    <cfRule type="cellIs" dxfId="171" priority="397" stopIfTrue="1" operator="greaterThan">
      <formula>0.03</formula>
    </cfRule>
    <cfRule type="cellIs" dxfId="170" priority="398" stopIfTrue="1" operator="lessThan">
      <formula>-0.03</formula>
    </cfRule>
  </conditionalFormatting>
  <conditionalFormatting sqref="BI350:BI358">
    <cfRule type="cellIs" dxfId="169" priority="393" stopIfTrue="1" operator="greaterThan">
      <formula>0.03</formula>
    </cfRule>
    <cfRule type="cellIs" dxfId="168" priority="394" stopIfTrue="1" operator="lessThan">
      <formula>-0.03</formula>
    </cfRule>
  </conditionalFormatting>
  <conditionalFormatting sqref="BI359">
    <cfRule type="cellIs" dxfId="167" priority="389" stopIfTrue="1" operator="greaterThan">
      <formula>0.03</formula>
    </cfRule>
    <cfRule type="cellIs" dxfId="166" priority="390" stopIfTrue="1" operator="lessThan">
      <formula>-0.03</formula>
    </cfRule>
  </conditionalFormatting>
  <conditionalFormatting sqref="BI360:BI367">
    <cfRule type="cellIs" dxfId="165" priority="391" stopIfTrue="1" operator="greaterThan">
      <formula>0.03</formula>
    </cfRule>
    <cfRule type="cellIs" dxfId="164" priority="392" stopIfTrue="1" operator="lessThan">
      <formula>-0.03</formula>
    </cfRule>
  </conditionalFormatting>
  <conditionalFormatting sqref="BK350:BK358">
    <cfRule type="cellIs" dxfId="163" priority="387" stopIfTrue="1" operator="greaterThan">
      <formula>0.03</formula>
    </cfRule>
    <cfRule type="cellIs" dxfId="162" priority="388" stopIfTrue="1" operator="lessThan">
      <formula>-0.03</formula>
    </cfRule>
  </conditionalFormatting>
  <conditionalFormatting sqref="BK359">
    <cfRule type="cellIs" dxfId="161" priority="383" stopIfTrue="1" operator="greaterThan">
      <formula>0.03</formula>
    </cfRule>
    <cfRule type="cellIs" dxfId="160" priority="384" stopIfTrue="1" operator="lessThan">
      <formula>-0.03</formula>
    </cfRule>
  </conditionalFormatting>
  <conditionalFormatting sqref="BK360:BK367">
    <cfRule type="cellIs" dxfId="159" priority="385" stopIfTrue="1" operator="greaterThan">
      <formula>0.03</formula>
    </cfRule>
    <cfRule type="cellIs" dxfId="158" priority="386" stopIfTrue="1" operator="lessThan">
      <formula>-0.03</formula>
    </cfRule>
  </conditionalFormatting>
  <conditionalFormatting sqref="BM350:BM358">
    <cfRule type="cellIs" dxfId="157" priority="381" stopIfTrue="1" operator="greaterThan">
      <formula>0.03</formula>
    </cfRule>
    <cfRule type="cellIs" dxfId="156" priority="382" stopIfTrue="1" operator="lessThan">
      <formula>-0.03</formula>
    </cfRule>
  </conditionalFormatting>
  <conditionalFormatting sqref="BM359">
    <cfRule type="cellIs" dxfId="155" priority="377" stopIfTrue="1" operator="greaterThan">
      <formula>0.03</formula>
    </cfRule>
    <cfRule type="cellIs" dxfId="154" priority="378" stopIfTrue="1" operator="lessThan">
      <formula>-0.03</formula>
    </cfRule>
  </conditionalFormatting>
  <conditionalFormatting sqref="BM360:BM367">
    <cfRule type="cellIs" dxfId="153" priority="379" stopIfTrue="1" operator="greaterThan">
      <formula>0.03</formula>
    </cfRule>
    <cfRule type="cellIs" dxfId="152" priority="380" stopIfTrue="1" operator="lessThan">
      <formula>-0.03</formula>
    </cfRule>
  </conditionalFormatting>
  <conditionalFormatting sqref="BO350:BO358">
    <cfRule type="cellIs" dxfId="151" priority="375" stopIfTrue="1" operator="greaterThan">
      <formula>0.03</formula>
    </cfRule>
    <cfRule type="cellIs" dxfId="150" priority="376" stopIfTrue="1" operator="lessThan">
      <formula>-0.03</formula>
    </cfRule>
  </conditionalFormatting>
  <conditionalFormatting sqref="BO360:BO367">
    <cfRule type="cellIs" dxfId="149" priority="373" stopIfTrue="1" operator="greaterThan">
      <formula>0.03</formula>
    </cfRule>
    <cfRule type="cellIs" dxfId="148" priority="374" stopIfTrue="1" operator="lessThan">
      <formula>-0.03</formula>
    </cfRule>
  </conditionalFormatting>
  <conditionalFormatting sqref="BD350:BD352">
    <cfRule type="cellIs" dxfId="147" priority="369" stopIfTrue="1" operator="greaterThan">
      <formula>0.03</formula>
    </cfRule>
    <cfRule type="cellIs" dxfId="146" priority="370" stopIfTrue="1" operator="lessThan">
      <formula>-0.03</formula>
    </cfRule>
  </conditionalFormatting>
  <conditionalFormatting sqref="BF350:BF352">
    <cfRule type="cellIs" dxfId="145" priority="367" stopIfTrue="1" operator="greaterThan">
      <formula>0.03</formula>
    </cfRule>
    <cfRule type="cellIs" dxfId="144" priority="368" stopIfTrue="1" operator="lessThan">
      <formula>-0.03</formula>
    </cfRule>
  </conditionalFormatting>
  <conditionalFormatting sqref="BH350:BH352">
    <cfRule type="cellIs" dxfId="143" priority="365" stopIfTrue="1" operator="greaterThan">
      <formula>0.03</formula>
    </cfRule>
    <cfRule type="cellIs" dxfId="142" priority="366" stopIfTrue="1" operator="lessThan">
      <formula>-0.03</formula>
    </cfRule>
  </conditionalFormatting>
  <conditionalFormatting sqref="BJ350:BJ352">
    <cfRule type="cellIs" dxfId="141" priority="363" stopIfTrue="1" operator="greaterThan">
      <formula>0.03</formula>
    </cfRule>
    <cfRule type="cellIs" dxfId="140" priority="364" stopIfTrue="1" operator="lessThan">
      <formula>-0.03</formula>
    </cfRule>
  </conditionalFormatting>
  <conditionalFormatting sqref="BL350:BL352">
    <cfRule type="cellIs" dxfId="139" priority="361" stopIfTrue="1" operator="greaterThan">
      <formula>0.03</formula>
    </cfRule>
    <cfRule type="cellIs" dxfId="138" priority="362" stopIfTrue="1" operator="lessThan">
      <formula>-0.03</formula>
    </cfRule>
  </conditionalFormatting>
  <conditionalFormatting sqref="BN350:BN352">
    <cfRule type="cellIs" dxfId="137" priority="359" stopIfTrue="1" operator="greaterThan">
      <formula>0.03</formula>
    </cfRule>
    <cfRule type="cellIs" dxfId="136" priority="360" stopIfTrue="1" operator="lessThan">
      <formula>-0.03</formula>
    </cfRule>
  </conditionalFormatting>
  <conditionalFormatting sqref="BP350:BP352">
    <cfRule type="cellIs" dxfId="135" priority="357" stopIfTrue="1" operator="greaterThan">
      <formula>0.03</formula>
    </cfRule>
    <cfRule type="cellIs" dxfId="134" priority="358" stopIfTrue="1" operator="lessThan">
      <formula>-0.03</formula>
    </cfRule>
  </conditionalFormatting>
  <conditionalFormatting sqref="BQ350:BR352">
    <cfRule type="cellIs" dxfId="133" priority="355" stopIfTrue="1" operator="greaterThan">
      <formula>0.03</formula>
    </cfRule>
    <cfRule type="cellIs" dxfId="132" priority="356" stopIfTrue="1" operator="lessThan">
      <formula>-0.03</formula>
    </cfRule>
  </conditionalFormatting>
  <conditionalFormatting sqref="BS350:BS352">
    <cfRule type="cellIs" dxfId="131" priority="353" stopIfTrue="1" operator="greaterThan">
      <formula>0.03</formula>
    </cfRule>
    <cfRule type="cellIs" dxfId="130" priority="354" stopIfTrue="1" operator="lessThan">
      <formula>-0.03</formula>
    </cfRule>
  </conditionalFormatting>
  <conditionalFormatting sqref="BD359:BD361">
    <cfRule type="cellIs" dxfId="129" priority="351" stopIfTrue="1" operator="greaterThan">
      <formula>0.03</formula>
    </cfRule>
    <cfRule type="cellIs" dxfId="128" priority="352" stopIfTrue="1" operator="lessThan">
      <formula>-0.03</formula>
    </cfRule>
  </conditionalFormatting>
  <conditionalFormatting sqref="BF359:BF361">
    <cfRule type="cellIs" dxfId="127" priority="349" stopIfTrue="1" operator="greaterThan">
      <formula>0.03</formula>
    </cfRule>
    <cfRule type="cellIs" dxfId="126" priority="350" stopIfTrue="1" operator="lessThan">
      <formula>-0.03</formula>
    </cfRule>
  </conditionalFormatting>
  <conditionalFormatting sqref="BH359:BH361">
    <cfRule type="cellIs" dxfId="125" priority="347" stopIfTrue="1" operator="greaterThan">
      <formula>0.03</formula>
    </cfRule>
    <cfRule type="cellIs" dxfId="124" priority="348" stopIfTrue="1" operator="lessThan">
      <formula>-0.03</formula>
    </cfRule>
  </conditionalFormatting>
  <conditionalFormatting sqref="BJ359:BJ361">
    <cfRule type="cellIs" dxfId="123" priority="345" stopIfTrue="1" operator="greaterThan">
      <formula>0.03</formula>
    </cfRule>
    <cfRule type="cellIs" dxfId="122" priority="346" stopIfTrue="1" operator="lessThan">
      <formula>-0.03</formula>
    </cfRule>
  </conditionalFormatting>
  <conditionalFormatting sqref="BL359:BL361">
    <cfRule type="cellIs" dxfId="121" priority="343" stopIfTrue="1" operator="greaterThan">
      <formula>0.03</formula>
    </cfRule>
    <cfRule type="cellIs" dxfId="120" priority="344" stopIfTrue="1" operator="lessThan">
      <formula>-0.03</formula>
    </cfRule>
  </conditionalFormatting>
  <conditionalFormatting sqref="BN359:BN361">
    <cfRule type="cellIs" dxfId="119" priority="341" stopIfTrue="1" operator="greaterThan">
      <formula>0.03</formula>
    </cfRule>
    <cfRule type="cellIs" dxfId="118" priority="342" stopIfTrue="1" operator="lessThan">
      <formula>-0.03</formula>
    </cfRule>
  </conditionalFormatting>
  <conditionalFormatting sqref="BP359:BP361">
    <cfRule type="cellIs" dxfId="117" priority="339" stopIfTrue="1" operator="greaterThan">
      <formula>0.03</formula>
    </cfRule>
    <cfRule type="cellIs" dxfId="116" priority="340" stopIfTrue="1" operator="lessThan">
      <formula>-0.03</formula>
    </cfRule>
  </conditionalFormatting>
  <conditionalFormatting sqref="BB439:BB441">
    <cfRule type="cellIs" dxfId="115" priority="327" stopIfTrue="1" operator="greaterThan">
      <formula>0.03</formula>
    </cfRule>
    <cfRule type="cellIs" dxfId="114" priority="328" stopIfTrue="1" operator="lessThan">
      <formula>-0.03</formula>
    </cfRule>
  </conditionalFormatting>
  <conditionalFormatting sqref="BB506">
    <cfRule type="cellIs" dxfId="113" priority="333" stopIfTrue="1" operator="greaterThan">
      <formula>0.03</formula>
    </cfRule>
    <cfRule type="cellIs" dxfId="112" priority="334" stopIfTrue="1" operator="lessThan">
      <formula>-0.03</formula>
    </cfRule>
  </conditionalFormatting>
  <conditionalFormatting sqref="BB350:BB352">
    <cfRule type="cellIs" dxfId="111" priority="335" stopIfTrue="1" operator="greaterThan">
      <formula>0.03</formula>
    </cfRule>
    <cfRule type="cellIs" dxfId="110" priority="336" stopIfTrue="1" operator="lessThan">
      <formula>-0.03</formula>
    </cfRule>
  </conditionalFormatting>
  <conditionalFormatting sqref="BB457:BB459">
    <cfRule type="cellIs" dxfId="109" priority="323" stopIfTrue="1" operator="greaterThan">
      <formula>0.03</formula>
    </cfRule>
    <cfRule type="cellIs" dxfId="108" priority="324" stopIfTrue="1" operator="lessThan">
      <formula>-0.03</formula>
    </cfRule>
  </conditionalFormatting>
  <conditionalFormatting sqref="BB466:BB468">
    <cfRule type="cellIs" dxfId="107" priority="321" stopIfTrue="1" operator="greaterThan">
      <formula>0.03</formula>
    </cfRule>
    <cfRule type="cellIs" dxfId="106" priority="322" stopIfTrue="1" operator="lessThan">
      <formula>-0.03</formula>
    </cfRule>
  </conditionalFormatting>
  <conditionalFormatting sqref="BB448:BB450">
    <cfRule type="cellIs" dxfId="105" priority="325" stopIfTrue="1" operator="greaterThan">
      <formula>0.03</formula>
    </cfRule>
    <cfRule type="cellIs" dxfId="104" priority="326" stopIfTrue="1" operator="lessThan">
      <formula>-0.03</formula>
    </cfRule>
  </conditionalFormatting>
  <conditionalFormatting sqref="BB475:BB477">
    <cfRule type="cellIs" dxfId="103" priority="319" stopIfTrue="1" operator="greaterThan">
      <formula>0.03</formula>
    </cfRule>
    <cfRule type="cellIs" dxfId="102" priority="320" stopIfTrue="1" operator="lessThan">
      <formula>-0.03</formula>
    </cfRule>
  </conditionalFormatting>
  <conditionalFormatting sqref="BB484:BB486">
    <cfRule type="cellIs" dxfId="101" priority="317" stopIfTrue="1" operator="greaterThan">
      <formula>0.03</formula>
    </cfRule>
    <cfRule type="cellIs" dxfId="100" priority="318" stopIfTrue="1" operator="lessThan">
      <formula>-0.03</formula>
    </cfRule>
  </conditionalFormatting>
  <conditionalFormatting sqref="BB495:BB497">
    <cfRule type="cellIs" dxfId="99" priority="315" stopIfTrue="1" operator="greaterThan">
      <formula>0.03</formula>
    </cfRule>
    <cfRule type="cellIs" dxfId="98" priority="316" stopIfTrue="1" operator="lessThan">
      <formula>-0.03</formula>
    </cfRule>
  </conditionalFormatting>
  <conditionalFormatting sqref="BB359:BB361">
    <cfRule type="cellIs" dxfId="97" priority="307" stopIfTrue="1" operator="greaterThan">
      <formula>0.03</formula>
    </cfRule>
    <cfRule type="cellIs" dxfId="96" priority="308" stopIfTrue="1" operator="lessThan">
      <formula>-0.03</formula>
    </cfRule>
  </conditionalFormatting>
  <conditionalFormatting sqref="BT448:BT450">
    <cfRule type="cellIs" dxfId="95" priority="301" stopIfTrue="1" operator="greaterThan">
      <formula>0.03</formula>
    </cfRule>
    <cfRule type="cellIs" dxfId="94" priority="302" stopIfTrue="1" operator="lessThan">
      <formula>-0.03</formula>
    </cfRule>
  </conditionalFormatting>
  <conditionalFormatting sqref="BT457:BT459">
    <cfRule type="cellIs" dxfId="93" priority="299" stopIfTrue="1" operator="greaterThan">
      <formula>0.03</formula>
    </cfRule>
    <cfRule type="cellIs" dxfId="92" priority="300" stopIfTrue="1" operator="lessThan">
      <formula>-0.03</formula>
    </cfRule>
  </conditionalFormatting>
  <conditionalFormatting sqref="BT466:BT468">
    <cfRule type="cellIs" dxfId="91" priority="297" stopIfTrue="1" operator="greaterThan">
      <formula>0.03</formula>
    </cfRule>
    <cfRule type="cellIs" dxfId="90" priority="298" stopIfTrue="1" operator="lessThan">
      <formula>-0.03</formula>
    </cfRule>
  </conditionalFormatting>
  <conditionalFormatting sqref="BT475:BT477">
    <cfRule type="cellIs" dxfId="89" priority="295" stopIfTrue="1" operator="greaterThan">
      <formula>0.03</formula>
    </cfRule>
    <cfRule type="cellIs" dxfId="88" priority="296" stopIfTrue="1" operator="lessThan">
      <formula>-0.03</formula>
    </cfRule>
  </conditionalFormatting>
  <conditionalFormatting sqref="BT484:BT486">
    <cfRule type="cellIs" dxfId="87" priority="293" stopIfTrue="1" operator="greaterThan">
      <formula>0.03</formula>
    </cfRule>
    <cfRule type="cellIs" dxfId="86" priority="294" stopIfTrue="1" operator="lessThan">
      <formula>-0.03</formula>
    </cfRule>
  </conditionalFormatting>
  <conditionalFormatting sqref="BT495:BT497">
    <cfRule type="cellIs" dxfId="85" priority="291" stopIfTrue="1" operator="greaterThan">
      <formula>0.03</formula>
    </cfRule>
    <cfRule type="cellIs" dxfId="84" priority="292" stopIfTrue="1" operator="lessThan">
      <formula>-0.03</formula>
    </cfRule>
  </conditionalFormatting>
  <conditionalFormatting sqref="BT506">
    <cfRule type="cellIs" dxfId="83" priority="305" stopIfTrue="1" operator="greaterThan">
      <formula>0.03</formula>
    </cfRule>
    <cfRule type="cellIs" dxfId="82" priority="306" stopIfTrue="1" operator="lessThan">
      <formula>-0.03</formula>
    </cfRule>
  </conditionalFormatting>
  <conditionalFormatting sqref="BT439:BT441">
    <cfRule type="cellIs" dxfId="81" priority="303" stopIfTrue="1" operator="greaterThan">
      <formula>0.03</formula>
    </cfRule>
    <cfRule type="cellIs" dxfId="80" priority="304" stopIfTrue="1" operator="lessThan">
      <formula>-0.03</formula>
    </cfRule>
  </conditionalFormatting>
  <conditionalFormatting sqref="BT359:BT361">
    <cfRule type="cellIs" dxfId="79" priority="277" stopIfTrue="1" operator="greaterThan">
      <formula>0.03</formula>
    </cfRule>
    <cfRule type="cellIs" dxfId="78" priority="278" stopIfTrue="1" operator="lessThan">
      <formula>-0.03</formula>
    </cfRule>
  </conditionalFormatting>
  <conditionalFormatting sqref="BT350:BT352">
    <cfRule type="cellIs" dxfId="77" priority="279" stopIfTrue="1" operator="greaterThan">
      <formula>0.03</formula>
    </cfRule>
    <cfRule type="cellIs" dxfId="76" priority="280" stopIfTrue="1" operator="lessThan">
      <formula>-0.03</formula>
    </cfRule>
  </conditionalFormatting>
  <conditionalFormatting sqref="BB4 BB10 BB16 BB22 BB28 BB34 BB40 BB46 BB52 BB58 BB64 BB70 BB76 BB82 BB88 BB94 BB100 BB106 BB112 BB118 BB124 BB130 BB136 BB142 BB148 BB154 BB160 BB166 BB172 BB178 BB184 BB190 BB196 BB202 BB208 BB214 BB220 BB226 BB232 BB238 BB244 BB250 BB256 BB262 BB268 BB274 BB280 BB286 BB292 BB298 BB304 BB310 BB316 BB322 BB328 BB334 BB340">
    <cfRule type="cellIs" dxfId="75" priority="275" stopIfTrue="1" operator="greaterThan">
      <formula>0.03</formula>
    </cfRule>
    <cfRule type="cellIs" dxfId="74" priority="276" stopIfTrue="1" operator="lessThan">
      <formula>-0.03</formula>
    </cfRule>
  </conditionalFormatting>
  <conditionalFormatting sqref="BT4 BT10 BT16 BT22 BT28 BT34 BT40 BT46 BT52 BT58 BT64 BT70 BT76 BT82 BT88 BT94 BT100 BT106 BT112 BT118 BT124 BT130 BT136 BT142 BT148 BT154 BT160 BT166 BT172 BT178 BT184 BT190 BT196 BT202 BT208 BT214 BT220 BT226 BT232 BT238 BT244 BT250 BT256 BT262 BT268 BT274 BT280 BT286 BT292 BT298 BT304 BT310 BT316 BT322 BT328 BT334 BT340">
    <cfRule type="cellIs" dxfId="73" priority="273" stopIfTrue="1" operator="greaterThan">
      <formula>0.03</formula>
    </cfRule>
    <cfRule type="cellIs" dxfId="72" priority="274" stopIfTrue="1" operator="lessThan">
      <formula>-0.03</formula>
    </cfRule>
  </conditionalFormatting>
  <conditionalFormatting sqref="BV4">
    <cfRule type="cellIs" dxfId="71" priority="267" stopIfTrue="1" operator="greaterThan">
      <formula>0.03</formula>
    </cfRule>
    <cfRule type="cellIs" dxfId="70" priority="268" stopIfTrue="1" operator="lessThan">
      <formula>-0.03</formula>
    </cfRule>
  </conditionalFormatting>
  <conditionalFormatting sqref="BU4 BU6 BU8">
    <cfRule type="cellIs" dxfId="69" priority="263" stopIfTrue="1" operator="greaterThan">
      <formula>0.03</formula>
    </cfRule>
    <cfRule type="cellIs" dxfId="68" priority="264" stopIfTrue="1" operator="lessThan">
      <formula>-0.03</formula>
    </cfRule>
  </conditionalFormatting>
  <conditionalFormatting sqref="BU4:BX4">
    <cfRule type="cellIs" dxfId="67" priority="257" stopIfTrue="1" operator="greaterThan">
      <formula>0.03</formula>
    </cfRule>
    <cfRule type="cellIs" dxfId="66" priority="258" stopIfTrue="1" operator="lessThan">
      <formula>-0.03</formula>
    </cfRule>
  </conditionalFormatting>
  <conditionalFormatting sqref="BX4">
    <cfRule type="cellIs" dxfId="65" priority="165" stopIfTrue="1" operator="greaterThan">
      <formula>0.03</formula>
    </cfRule>
    <cfRule type="cellIs" dxfId="64" priority="166" stopIfTrue="1" operator="lessThan">
      <formula>-0.03</formula>
    </cfRule>
  </conditionalFormatting>
  <conditionalFormatting sqref="BW4 BW6 BW8">
    <cfRule type="cellIs" dxfId="63" priority="161" stopIfTrue="1" operator="greaterThan">
      <formula>0.03</formula>
    </cfRule>
    <cfRule type="cellIs" dxfId="62" priority="162" stopIfTrue="1" operator="lessThan">
      <formula>-0.03</formula>
    </cfRule>
  </conditionalFormatting>
  <conditionalFormatting sqref="BH10 BH16 BH22 BH28 BH34 BH40 BH46 BH52 BH58 BH64 BH70 BH76 BH82 BH88 BH94 BH100 BH106 BH112 BH118 BH124 BH130 BH136 BH142 BH148 BH154 BH160 BH166 BH172 BH178 BH184 BH190 BH196 BH202 BH208 BH214 BH220 BH226 BH232 BH238 BH244 BH250 BH256 BH262 BH268 BH274 BH280 BH286 BH292 BH298 BH304 BH310 BH316 BH322 BH328 BH334 BH340">
    <cfRule type="cellIs" dxfId="61" priority="41" stopIfTrue="1" operator="greaterThan">
      <formula>0.03</formula>
    </cfRule>
    <cfRule type="cellIs" dxfId="60" priority="42" stopIfTrue="1" operator="lessThan">
      <formula>-0.03</formula>
    </cfRule>
  </conditionalFormatting>
  <conditionalFormatting sqref="BV10 BV16 BV22 BV28 BV34 BV40 BV46 BV52 BV58 BV64 BV70 BV76 BV82 BV88 BV94 BV100 BV106 BV112 BV118 BV124 BV130 BV136 BV142 BV148 BV154 BV160 BV166 BV172 BV178 BV184 BV190 BV196 BV202 BV208 BV214 BV220 BV226 BV232 BV238 BV244 BV250 BV256 BV262 BV268 BV274 BV280 BV286 BV292 BV298 BV304 BV310 BV316 BV322 BV328 BV334 BV340">
    <cfRule type="cellIs" dxfId="59" priority="61" stopIfTrue="1" operator="greaterThan">
      <formula>0.03</formula>
    </cfRule>
    <cfRule type="cellIs" dxfId="58" priority="62" stopIfTrue="1" operator="lessThan">
      <formula>-0.03</formula>
    </cfRule>
  </conditionalFormatting>
  <conditionalFormatting sqref="BG10 BG16 BG22 BG28 BG34 BG40 BG46 BG52 BG58 BG64 BG70 BG76 BG82 BG88 BG94 BG100 BG106 BG112 BG118 BG124 BG130 BG136 BG142 BG148 BG154 BG160 BG166 BG172 BG178 BG184 BG190 BG196 BG202 BG208 BG214 BG220 BG226 BG232 BG238 BG244 BG250 BG256 BG262 BG268 BG274 BG280 BG286 BG292 BG298 BG304 BG310 BG316 BG322 BG328 BG334 BG340 BG12 BG18 BG24 BG30 BG36 BG42 BG48 BG54 BG60 BG66 BG72 BG78 BG84 BG90 BG96 BG102 BG108 BG114 BG120 BG126 BG132 BG138 BG144 BG150 BG156 BG162 BG168 BG174 BG180 BG186 BG192 BG198 BG204 BG210 BG216 BG222 BG228 BG234 BG240 BG246 BG252 BG258 BG264 BG270 BG276 BG282 BG288 BG294 BG300 BG306 BG312 BG318 BG324 BG330 BG336 BG342 BG14 BG20 BG26 BG32 BG38 BG44 BG50 BG56 BG62 BG68 BG74 BG80 BG86 BG92 BG98 BG104 BG110 BG116 BG122 BG128 BG134 BG140 BG146 BG152 BG158 BG164 BG170 BG176 BG182 BG188 BG194 BG200 BG206 BG212 BG218 BG224 BG230 BG236 BG242 BG248 BG254 BG260 BG266 BG272 BG278 BG284 BG290 BG296 BG302 BG308 BG314 BG320 BG326 BG332 BG338 BG344">
    <cfRule type="cellIs" dxfId="57" priority="39" stopIfTrue="1" operator="greaterThan">
      <formula>0.03</formula>
    </cfRule>
    <cfRule type="cellIs" dxfId="56" priority="40" stopIfTrue="1" operator="lessThan">
      <formula>-0.03</formula>
    </cfRule>
  </conditionalFormatting>
  <conditionalFormatting sqref="BU10 BU16 BU22 BU28 BU34 BU40 BU46 BU52 BU58 BU64 BU70 BU76 BU82 BU88 BU94 BU100 BU106 BU112 BU118 BU124 BU130 BU136 BU142 BU148 BU154 BU160 BU166 BU172 BU178 BU184 BU190 BU196 BU202 BU208 BU214 BU220 BU226 BU232 BU238 BU244 BU250 BU256 BU262 BU268 BU274 BU280 BU286 BU292 BU298 BU304 BU310 BU316 BU322 BU328 BU334 BU340 BU12 BU18 BU24 BU30 BU36 BU42 BU48 BU54 BU60 BU66 BU72 BU78 BU84 BU90 BU96 BU102 BU108 BU114 BU120 BU126 BU132 BU138 BU144 BU150 BU156 BU162 BU168 BU174 BU180 BU186 BU192 BU198 BU204 BU210 BU216 BU222 BU228 BU234 BU240 BU246 BU252 BU258 BU264 BU270 BU276 BU282 BU288 BU294 BU300 BU306 BU312 BU318 BU324 BU330 BU336 BU342 BU14 BU20 BU26 BU32 BU38 BU44 BU50 BU56 BU62 BU68 BU74 BU80 BU86 BU92 BU98 BU104 BU110 BU116 BU122 BU128 BU134 BU140 BU146 BU152 BU158 BU164 BU170 BU176 BU182 BU188 BU194 BU200 BU206 BU212 BU218 BU224 BU230 BU236 BU242 BU248 BU254 BU260 BU266 BU272 BU278 BU284 BU290 BU296 BU302 BU308 BU314 BU320 BU326 BU332 BU338 BU344">
    <cfRule type="cellIs" dxfId="55" priority="59" stopIfTrue="1" operator="greaterThan">
      <formula>0.03</formula>
    </cfRule>
    <cfRule type="cellIs" dxfId="54" priority="60" stopIfTrue="1" operator="lessThan">
      <formula>-0.03</formula>
    </cfRule>
  </conditionalFormatting>
  <conditionalFormatting sqref="BU10:BX10 BU16:BX16 BU22:BX22 BU28:BX28 BU34:BX34 BU40:BX40 BU46:BX46 BU52:BX52 BU58:BX58 BU64:BX64 BU70:BX70 BU76:BX76 BU82:BX82 BU88:BX88 BU94:BX94 BU100:BX100 BU106:BX106 BU112:BX112 BU118:BX118 BU124:BX124 BU130:BX130 BU136:BX136 BU142:BX142 BU148:BX148 BU154:BX154 BU160:BX160 BU166:BX166 BU172:BX172 BU178:BX178 BU184:BX184 BU190:BX190 BU196:BX196 BU202:BX202 BU208:BX208 BU214:BX214 BU220:BX220 BU226:BX226 BU232:BX232 BU238:BX238 BU244:BX244 BU250:BX250 BU256:BX256 BU262:BX262 BU268:BX268 BU274:BX274 BU280:BX280 BU286:BX286 BU292:BX292 BU298:BX298 BU304:BX304 BU310:BX310 BU316:BX316 BU322:BX322 BU328:BX328 BU334:BX334 BU340:BX340">
    <cfRule type="cellIs" dxfId="53" priority="57" stopIfTrue="1" operator="greaterThan">
      <formula>0.03</formula>
    </cfRule>
    <cfRule type="cellIs" dxfId="52" priority="58" stopIfTrue="1" operator="lessThan">
      <formula>-0.03</formula>
    </cfRule>
  </conditionalFormatting>
  <conditionalFormatting sqref="BG10:BJ10 BG16:BJ16 BG22:BJ22 BG28:BJ28 BG34:BJ34 BG40:BJ40 BG46:BJ46 BG52:BJ52 BG58:BJ58 BG64:BJ64 BG70:BJ70 BG76:BJ76 BG82:BJ82 BG88:BJ88 BG94:BJ94 BG100:BJ100 BG106:BJ106 BG112:BJ112 BG118:BJ118 BG124:BJ124 BG130:BJ130 BG136:BJ136 BG142:BJ142 BG148:BJ148 BG154:BJ154 BG160:BJ160 BG166:BJ166 BG172:BJ172 BG178:BJ178 BG184:BJ184 BG190:BJ190 BG196:BJ196 BG202:BJ202 BG208:BJ208 BG214:BJ214 BG220:BJ220 BG226:BJ226 BG232:BJ232 BG238:BJ238 BG244:BJ244 BG250:BJ250 BG256:BJ256 BG262:BJ262 BG268:BJ268 BG274:BJ274 BG280:BJ280 BG286:BJ286 BG292:BJ292 BG298:BJ298 BG304:BJ304 BG310:BJ310 BG316:BJ316 BG322:BJ322 BG328:BJ328 BG334:BJ334 BG340:BJ340">
    <cfRule type="cellIs" dxfId="51" priority="37" stopIfTrue="1" operator="greaterThan">
      <formula>0.03</formula>
    </cfRule>
    <cfRule type="cellIs" dxfId="50" priority="38" stopIfTrue="1" operator="lessThan">
      <formula>-0.03</formula>
    </cfRule>
  </conditionalFormatting>
  <conditionalFormatting sqref="BX10 BX16 BX22 BX28 BX34 BX40 BX46 BX52 BX58 BX64 BX70 BX76 BX82 BX88 BX94 BX100 BX106 BX112 BX118 BX124 BX130 BX136 BX142 BX148 BX154 BX160 BX166 BX172 BX178 BX184 BX190 BX196 BX202 BX208 BX214 BX220 BX226 BX232 BX238 BX244 BX250 BX256 BX262 BX268 BX274 BX280 BX286 BX292 BX298 BX304 BX310 BX316 BX322 BX328 BX334 BX340">
    <cfRule type="cellIs" dxfId="49" priority="55" stopIfTrue="1" operator="greaterThan">
      <formula>0.03</formula>
    </cfRule>
    <cfRule type="cellIs" dxfId="48" priority="56" stopIfTrue="1" operator="lessThan">
      <formula>-0.03</formula>
    </cfRule>
  </conditionalFormatting>
  <conditionalFormatting sqref="BW10 BW16 BW22 BW28 BW34 BW40 BW46 BW52 BW58 BW64 BW70 BW76 BW82 BW88 BW94 BW100 BW106 BW112 BW118 BW124 BW130 BW136 BW142 BW148 BW154 BW160 BW166 BW172 BW178 BW184 BW190 BW196 BW202 BW208 BW214 BW220 BW226 BW232 BW238 BW244 BW250 BW256 BW262 BW268 BW274 BW280 BW286 BW292 BW298 BW304 BW310 BW316 BW322 BW328 BW334 BW340 BW12 BW18 BW24 BW30 BW36 BW42 BW48 BW54 BW60 BW66 BW72 BW78 BW84 BW90 BW96 BW102 BW108 BW114 BW120 BW126 BW132 BW138 BW144 BW150 BW156 BW162 BW168 BW174 BW180 BW186 BW192 BW198 BW204 BW210 BW216 BW222 BW228 BW234 BW240 BW246 BW252 BW258 BW264 BW270 BW276 BW282 BW288 BW294 BW300 BW306 BW312 BW318 BW324 BW330 BW336 BW342 BW14 BW20 BW26 BW32 BW38 BW44 BW50 BW56 BW62 BW68 BW74 BW80 BW86 BW92 BW98 BW104 BW110 BW116 BW122 BW128 BW134 BW140 BW146 BW152 BW158 BW164 BW170 BW176 BW182 BW188 BW194 BW200 BW206 BW212 BW218 BW224 BW230 BW236 BW242 BW248 BW254 BW260 BW266 BW272 BW278 BW284 BW290 BW296 BW302 BW308 BW314 BW320 BW326 BW332 BW338 BW344">
    <cfRule type="cellIs" dxfId="47" priority="53" stopIfTrue="1" operator="greaterThan">
      <formula>0.03</formula>
    </cfRule>
    <cfRule type="cellIs" dxfId="46" priority="54" stopIfTrue="1" operator="lessThan">
      <formula>-0.03</formula>
    </cfRule>
  </conditionalFormatting>
  <conditionalFormatting sqref="BH4">
    <cfRule type="cellIs" dxfId="45" priority="51" stopIfTrue="1" operator="greaterThan">
      <formula>0.03</formula>
    </cfRule>
    <cfRule type="cellIs" dxfId="44" priority="52" stopIfTrue="1" operator="lessThan">
      <formula>-0.03</formula>
    </cfRule>
  </conditionalFormatting>
  <conditionalFormatting sqref="BG4:BJ4">
    <cfRule type="cellIs" dxfId="43" priority="47" stopIfTrue="1" operator="greaterThan">
      <formula>0.03</formula>
    </cfRule>
    <cfRule type="cellIs" dxfId="42" priority="48" stopIfTrue="1" operator="lessThan">
      <formula>-0.03</formula>
    </cfRule>
  </conditionalFormatting>
  <conditionalFormatting sqref="BG4 BG6 BG8">
    <cfRule type="cellIs" dxfId="41" priority="49" stopIfTrue="1" operator="greaterThan">
      <formula>0.03</formula>
    </cfRule>
    <cfRule type="cellIs" dxfId="40" priority="50" stopIfTrue="1" operator="lessThan">
      <formula>-0.03</formula>
    </cfRule>
  </conditionalFormatting>
  <conditionalFormatting sqref="BI4 BI6 BI8">
    <cfRule type="cellIs" dxfId="39" priority="43" stopIfTrue="1" operator="greaterThan">
      <formula>0.03</formula>
    </cfRule>
    <cfRule type="cellIs" dxfId="38" priority="44" stopIfTrue="1" operator="lessThan">
      <formula>-0.03</formula>
    </cfRule>
  </conditionalFormatting>
  <conditionalFormatting sqref="BJ4">
    <cfRule type="cellIs" dxfId="37" priority="45" stopIfTrue="1" operator="greaterThan">
      <formula>0.03</formula>
    </cfRule>
    <cfRule type="cellIs" dxfId="36" priority="46" stopIfTrue="1" operator="lessThan">
      <formula>-0.03</formula>
    </cfRule>
  </conditionalFormatting>
  <conditionalFormatting sqref="BJ10 BJ16 BJ22 BJ28 BJ34 BJ40 BJ46 BJ52 BJ58 BJ64 BJ70 BJ76 BJ82 BJ88 BJ94 BJ100 BJ106 BJ112 BJ118 BJ124 BJ130 BJ136 BJ142 BJ148 BJ154 BJ160 BJ166 BJ172 BJ178 BJ184 BJ190 BJ196 BJ202 BJ208 BJ214 BJ220 BJ226 BJ232 BJ238 BJ244 BJ250 BJ256 BJ262 BJ268 BJ274 BJ280 BJ286 BJ292 BJ298 BJ304 BJ310 BJ316 BJ322 BJ328 BJ334 BJ340">
    <cfRule type="cellIs" dxfId="35" priority="35" stopIfTrue="1" operator="greaterThan">
      <formula>0.03</formula>
    </cfRule>
    <cfRule type="cellIs" dxfId="34" priority="36" stopIfTrue="1" operator="lessThan">
      <formula>-0.03</formula>
    </cfRule>
  </conditionalFormatting>
  <conditionalFormatting sqref="BI10 BI16 BI22 BI28 BI34 BI40 BI46 BI52 BI58 BI64 BI70 BI76 BI82 BI88 BI94 BI100 BI106 BI112 BI118 BI124 BI130 BI136 BI142 BI148 BI154 BI160 BI166 BI172 BI178 BI184 BI190 BI196 BI202 BI208 BI214 BI220 BI226 BI232 BI238 BI244 BI250 BI256 BI262 BI268 BI274 BI280 BI286 BI292 BI298 BI304 BI310 BI316 BI322 BI328 BI334 BI340 BI12 BI18 BI24 BI30 BI36 BI42 BI48 BI54 BI60 BI66 BI72 BI78 BI84 BI90 BI96 BI102 BI108 BI114 BI120 BI126 BI132 BI138 BI144 BI150 BI156 BI162 BI168 BI174 BI180 BI186 BI192 BI198 BI204 BI210 BI216 BI222 BI228 BI234 BI240 BI246 BI252 BI258 BI264 BI270 BI276 BI282 BI288 BI294 BI300 BI306 BI312 BI318 BI324 BI330 BI336 BI342 BI14 BI20 BI26 BI32 BI38 BI44 BI50 BI56 BI62 BI68 BI74 BI80 BI86 BI92 BI98 BI104 BI110 BI116 BI122 BI128 BI134 BI140 BI146 BI152 BI158 BI164 BI170 BI176 BI182 BI188 BI194 BI200 BI206 BI212 BI218 BI224 BI230 BI236 BI242 BI248 BI254 BI260 BI266 BI272 BI278 BI284 BI290 BI296 BI302 BI308 BI314 BI320 BI326 BI332 BI338 BI344">
    <cfRule type="cellIs" dxfId="33" priority="33" stopIfTrue="1" operator="greaterThan">
      <formula>0.03</formula>
    </cfRule>
    <cfRule type="cellIs" dxfId="32" priority="34" stopIfTrue="1" operator="lessThan">
      <formula>-0.03</formula>
    </cfRule>
  </conditionalFormatting>
  <conditionalFormatting sqref="BV353">
    <cfRule type="cellIs" dxfId="31" priority="31" stopIfTrue="1" operator="greaterThan">
      <formula>0.03</formula>
    </cfRule>
    <cfRule type="cellIs" dxfId="30" priority="32" stopIfTrue="1" operator="lessThan">
      <formula>-0.03</formula>
    </cfRule>
  </conditionalFormatting>
  <conditionalFormatting sqref="BV353 BX353">
    <cfRule type="cellIs" dxfId="29" priority="29" stopIfTrue="1" operator="greaterThan">
      <formula>0.03</formula>
    </cfRule>
    <cfRule type="cellIs" dxfId="28" priority="30" stopIfTrue="1" operator="lessThan">
      <formula>-0.03</formula>
    </cfRule>
  </conditionalFormatting>
  <conditionalFormatting sqref="BV362 BX362">
    <cfRule type="cellIs" dxfId="27" priority="27" stopIfTrue="1" operator="greaterThan">
      <formula>0.03</formula>
    </cfRule>
    <cfRule type="cellIs" dxfId="26" priority="28" stopIfTrue="1" operator="lessThan">
      <formula>-0.03</formula>
    </cfRule>
  </conditionalFormatting>
  <conditionalFormatting sqref="BV362">
    <cfRule type="cellIs" dxfId="25" priority="25" stopIfTrue="1" operator="greaterThan">
      <formula>0.03</formula>
    </cfRule>
    <cfRule type="cellIs" dxfId="24" priority="26" stopIfTrue="1" operator="lessThan">
      <formula>-0.03</formula>
    </cfRule>
  </conditionalFormatting>
  <conditionalFormatting sqref="BX353">
    <cfRule type="cellIs" dxfId="23" priority="23" stopIfTrue="1" operator="greaterThan">
      <formula>0.03</formula>
    </cfRule>
    <cfRule type="cellIs" dxfId="22" priority="24" stopIfTrue="1" operator="lessThan">
      <formula>-0.03</formula>
    </cfRule>
  </conditionalFormatting>
  <conditionalFormatting sqref="BX362">
    <cfRule type="cellIs" dxfId="21" priority="21" stopIfTrue="1" operator="greaterThan">
      <formula>0.03</formula>
    </cfRule>
    <cfRule type="cellIs" dxfId="20" priority="22" stopIfTrue="1" operator="lessThan">
      <formula>-0.03</formula>
    </cfRule>
  </conditionalFormatting>
  <conditionalFormatting sqref="BU350:BU358">
    <cfRule type="cellIs" dxfId="19" priority="19" stopIfTrue="1" operator="greaterThan">
      <formula>0.03</formula>
    </cfRule>
    <cfRule type="cellIs" dxfId="18" priority="20" stopIfTrue="1" operator="lessThan">
      <formula>-0.03</formula>
    </cfRule>
  </conditionalFormatting>
  <conditionalFormatting sqref="BU359">
    <cfRule type="cellIs" dxfId="17" priority="15" stopIfTrue="1" operator="greaterThan">
      <formula>0.03</formula>
    </cfRule>
    <cfRule type="cellIs" dxfId="16" priority="16" stopIfTrue="1" operator="lessThan">
      <formula>-0.03</formula>
    </cfRule>
  </conditionalFormatting>
  <conditionalFormatting sqref="BU360:BU367">
    <cfRule type="cellIs" dxfId="15" priority="17" stopIfTrue="1" operator="greaterThan">
      <formula>0.03</formula>
    </cfRule>
    <cfRule type="cellIs" dxfId="14" priority="18" stopIfTrue="1" operator="lessThan">
      <formula>-0.03</formula>
    </cfRule>
  </conditionalFormatting>
  <conditionalFormatting sqref="BW350:BW358">
    <cfRule type="cellIs" dxfId="13" priority="13" stopIfTrue="1" operator="greaterThan">
      <formula>0.03</formula>
    </cfRule>
    <cfRule type="cellIs" dxfId="12" priority="14" stopIfTrue="1" operator="lessThan">
      <formula>-0.03</formula>
    </cfRule>
  </conditionalFormatting>
  <conditionalFormatting sqref="BW359">
    <cfRule type="cellIs" dxfId="11" priority="9" stopIfTrue="1" operator="greaterThan">
      <formula>0.03</formula>
    </cfRule>
    <cfRule type="cellIs" dxfId="10" priority="10" stopIfTrue="1" operator="lessThan">
      <formula>-0.03</formula>
    </cfRule>
  </conditionalFormatting>
  <conditionalFormatting sqref="BW360:BW367">
    <cfRule type="cellIs" dxfId="9" priority="11" stopIfTrue="1" operator="greaterThan">
      <formula>0.03</formula>
    </cfRule>
    <cfRule type="cellIs" dxfId="8" priority="12" stopIfTrue="1" operator="lessThan">
      <formula>-0.03</formula>
    </cfRule>
  </conditionalFormatting>
  <conditionalFormatting sqref="BV350:BV352">
    <cfRule type="cellIs" dxfId="7" priority="7" stopIfTrue="1" operator="greaterThan">
      <formula>0.03</formula>
    </cfRule>
    <cfRule type="cellIs" dxfId="6" priority="8" stopIfTrue="1" operator="lessThan">
      <formula>-0.03</formula>
    </cfRule>
  </conditionalFormatting>
  <conditionalFormatting sqref="BX350:BX352">
    <cfRule type="cellIs" dxfId="5" priority="5" stopIfTrue="1" operator="greaterThan">
      <formula>0.03</formula>
    </cfRule>
    <cfRule type="cellIs" dxfId="4" priority="6" stopIfTrue="1" operator="lessThan">
      <formula>-0.03</formula>
    </cfRule>
  </conditionalFormatting>
  <conditionalFormatting sqref="BV359:BV361">
    <cfRule type="cellIs" dxfId="3" priority="3" stopIfTrue="1" operator="greaterThan">
      <formula>0.03</formula>
    </cfRule>
    <cfRule type="cellIs" dxfId="2" priority="4" stopIfTrue="1" operator="lessThan">
      <formula>-0.03</formula>
    </cfRule>
  </conditionalFormatting>
  <conditionalFormatting sqref="BX359:BX361">
    <cfRule type="cellIs" dxfId="1" priority="1" stopIfTrue="1" operator="greaterThan">
      <formula>0.03</formula>
    </cfRule>
    <cfRule type="cellIs" dxfId="0" priority="2" stopIfTrue="1" operator="lessThan">
      <formula>-0.03</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B7FEA3-BE71-4BC0-9187-C5DD21BD92F1}">
  <sheetPr codeName="Sheet5"/>
  <dimension ref="A1:AD1279"/>
  <sheetViews>
    <sheetView workbookViewId="0">
      <selection activeCell="A2" sqref="A2:AD343"/>
    </sheetView>
  </sheetViews>
  <sheetFormatPr defaultColWidth="8.83203125" defaultRowHeight="15.5" x14ac:dyDescent="0.35"/>
  <cols>
    <col min="1" max="1" width="8.6640625" style="285" bestFit="1" customWidth="1"/>
    <col min="2" max="2" width="13.33203125" style="285" bestFit="1" customWidth="1"/>
    <col min="3" max="3" width="11" style="285" bestFit="1" customWidth="1"/>
    <col min="4" max="4" width="14.6640625" style="285" bestFit="1" customWidth="1"/>
    <col min="5" max="5" width="8.83203125" style="285"/>
    <col min="6" max="6" width="20.08203125" style="285" customWidth="1"/>
    <col min="7" max="7" width="11.5" style="285" bestFit="1" customWidth="1"/>
    <col min="8" max="9" width="8.83203125" style="285"/>
    <col min="10" max="10" width="11.5" style="285" bestFit="1" customWidth="1"/>
    <col min="11" max="11" width="8.83203125" style="287"/>
    <col min="30" max="30" width="10.75" bestFit="1" customWidth="1"/>
  </cols>
  <sheetData>
    <row r="1" spans="1:30" s="282" customFormat="1" x14ac:dyDescent="0.35">
      <c r="A1" s="348" t="s">
        <v>271</v>
      </c>
      <c r="B1" s="281" t="s">
        <v>272</v>
      </c>
      <c r="C1" s="281" t="s">
        <v>273</v>
      </c>
      <c r="D1" s="348" t="s">
        <v>274</v>
      </c>
      <c r="E1" s="348" t="s">
        <v>275</v>
      </c>
      <c r="F1" s="348" t="s">
        <v>109</v>
      </c>
      <c r="G1" s="348" t="s">
        <v>276</v>
      </c>
      <c r="H1" s="348" t="s">
        <v>277</v>
      </c>
      <c r="I1" s="348" t="s">
        <v>278</v>
      </c>
      <c r="J1" s="281" t="s">
        <v>279</v>
      </c>
      <c r="K1" s="349" t="s">
        <v>280</v>
      </c>
      <c r="L1" s="348" t="s">
        <v>281</v>
      </c>
      <c r="M1" s="348" t="s">
        <v>282</v>
      </c>
      <c r="N1" s="348" t="s">
        <v>283</v>
      </c>
      <c r="O1" s="348" t="s">
        <v>284</v>
      </c>
      <c r="P1" s="348" t="s">
        <v>285</v>
      </c>
      <c r="Q1" s="281" t="s">
        <v>286</v>
      </c>
      <c r="R1" s="348" t="s">
        <v>287</v>
      </c>
      <c r="S1" s="348" t="s">
        <v>288</v>
      </c>
      <c r="T1" s="348" t="s">
        <v>140</v>
      </c>
      <c r="U1" s="348" t="s">
        <v>289</v>
      </c>
      <c r="V1" s="348" t="s">
        <v>290</v>
      </c>
      <c r="W1" s="348" t="s">
        <v>291</v>
      </c>
      <c r="X1" s="348" t="s">
        <v>292</v>
      </c>
      <c r="Y1" s="348" t="s">
        <v>293</v>
      </c>
      <c r="Z1" s="348" t="s">
        <v>294</v>
      </c>
      <c r="AA1" s="396" t="s">
        <v>329</v>
      </c>
      <c r="AB1" s="396" t="s">
        <v>330</v>
      </c>
      <c r="AC1" s="396" t="s">
        <v>331</v>
      </c>
      <c r="AD1" s="396" t="s">
        <v>332</v>
      </c>
    </row>
    <row r="2" spans="1:30" x14ac:dyDescent="0.35">
      <c r="A2"/>
      <c r="B2"/>
      <c r="C2"/>
      <c r="D2"/>
      <c r="E2"/>
      <c r="F2"/>
      <c r="G2"/>
      <c r="H2"/>
      <c r="I2"/>
      <c r="J2"/>
      <c r="K2"/>
    </row>
    <row r="3" spans="1:30" x14ac:dyDescent="0.35">
      <c r="A3"/>
      <c r="B3"/>
      <c r="C3"/>
      <c r="D3"/>
      <c r="E3"/>
      <c r="F3"/>
      <c r="G3"/>
      <c r="H3"/>
      <c r="I3"/>
      <c r="J3"/>
      <c r="K3"/>
    </row>
    <row r="4" spans="1:30" x14ac:dyDescent="0.35">
      <c r="A4"/>
      <c r="B4"/>
      <c r="C4"/>
      <c r="D4"/>
      <c r="E4"/>
      <c r="F4"/>
      <c r="G4"/>
      <c r="H4"/>
      <c r="I4"/>
      <c r="J4"/>
      <c r="K4"/>
    </row>
    <row r="5" spans="1:30" x14ac:dyDescent="0.35">
      <c r="A5"/>
      <c r="B5"/>
      <c r="C5"/>
      <c r="D5"/>
      <c r="E5"/>
      <c r="F5"/>
      <c r="G5"/>
      <c r="H5"/>
      <c r="I5"/>
      <c r="J5"/>
      <c r="K5"/>
    </row>
    <row r="6" spans="1:30" x14ac:dyDescent="0.35">
      <c r="A6"/>
      <c r="B6"/>
      <c r="C6"/>
      <c r="D6"/>
      <c r="E6"/>
      <c r="F6"/>
      <c r="G6"/>
      <c r="H6"/>
      <c r="I6"/>
      <c r="J6"/>
      <c r="K6"/>
    </row>
    <row r="7" spans="1:30" x14ac:dyDescent="0.35">
      <c r="A7"/>
      <c r="B7"/>
      <c r="C7"/>
      <c r="D7"/>
      <c r="E7"/>
      <c r="F7"/>
      <c r="G7"/>
      <c r="H7"/>
      <c r="I7"/>
      <c r="J7"/>
      <c r="K7"/>
    </row>
    <row r="8" spans="1:30" x14ac:dyDescent="0.35">
      <c r="A8"/>
      <c r="B8"/>
      <c r="C8"/>
      <c r="D8"/>
      <c r="E8"/>
      <c r="F8"/>
      <c r="G8"/>
      <c r="H8"/>
      <c r="I8"/>
      <c r="J8"/>
      <c r="K8"/>
    </row>
    <row r="9" spans="1:30" x14ac:dyDescent="0.35">
      <c r="A9"/>
      <c r="B9"/>
      <c r="C9"/>
      <c r="D9"/>
      <c r="E9"/>
      <c r="F9"/>
      <c r="G9"/>
      <c r="H9"/>
      <c r="I9"/>
      <c r="J9"/>
      <c r="K9"/>
    </row>
    <row r="10" spans="1:30" x14ac:dyDescent="0.35">
      <c r="A10"/>
      <c r="B10"/>
      <c r="C10"/>
      <c r="D10"/>
      <c r="E10"/>
      <c r="F10"/>
      <c r="G10"/>
      <c r="H10"/>
      <c r="I10"/>
      <c r="J10"/>
      <c r="K10"/>
    </row>
    <row r="11" spans="1:30" x14ac:dyDescent="0.35">
      <c r="A11"/>
      <c r="B11"/>
      <c r="C11"/>
      <c r="D11"/>
      <c r="E11"/>
      <c r="F11"/>
      <c r="G11"/>
      <c r="H11"/>
      <c r="I11"/>
      <c r="J11"/>
      <c r="K11"/>
    </row>
    <row r="12" spans="1:30" x14ac:dyDescent="0.35">
      <c r="A12"/>
      <c r="B12"/>
      <c r="C12"/>
      <c r="D12"/>
      <c r="E12"/>
      <c r="F12"/>
      <c r="G12"/>
      <c r="H12"/>
      <c r="I12"/>
      <c r="J12"/>
      <c r="K12"/>
    </row>
    <row r="13" spans="1:30" x14ac:dyDescent="0.35">
      <c r="A13"/>
      <c r="B13"/>
      <c r="C13"/>
      <c r="D13"/>
      <c r="E13"/>
      <c r="F13"/>
      <c r="G13"/>
      <c r="H13"/>
      <c r="I13"/>
      <c r="J13"/>
      <c r="K13"/>
    </row>
    <row r="14" spans="1:30" x14ac:dyDescent="0.35">
      <c r="A14"/>
      <c r="B14"/>
      <c r="C14"/>
      <c r="D14"/>
      <c r="E14"/>
      <c r="F14"/>
      <c r="G14"/>
      <c r="H14"/>
      <c r="I14"/>
      <c r="J14"/>
      <c r="K14"/>
    </row>
    <row r="15" spans="1:30" x14ac:dyDescent="0.35">
      <c r="A15"/>
      <c r="B15"/>
      <c r="C15"/>
      <c r="D15"/>
      <c r="E15"/>
      <c r="F15"/>
      <c r="G15"/>
      <c r="H15"/>
      <c r="I15"/>
      <c r="J15"/>
      <c r="K15"/>
    </row>
    <row r="16" spans="1:30" x14ac:dyDescent="0.35">
      <c r="A16"/>
      <c r="B16"/>
      <c r="C16"/>
      <c r="D16"/>
      <c r="E16"/>
      <c r="F16"/>
      <c r="G16"/>
      <c r="H16"/>
      <c r="I16"/>
      <c r="J16"/>
      <c r="K16"/>
    </row>
    <row r="17" customFormat="1" x14ac:dyDescent="0.35"/>
    <row r="18" customFormat="1" x14ac:dyDescent="0.35"/>
    <row r="19" customFormat="1" x14ac:dyDescent="0.35"/>
    <row r="20" customFormat="1" x14ac:dyDescent="0.35"/>
    <row r="21" customFormat="1" x14ac:dyDescent="0.35"/>
    <row r="22" customFormat="1" x14ac:dyDescent="0.35"/>
    <row r="23" customFormat="1" x14ac:dyDescent="0.35"/>
    <row r="24" customFormat="1" x14ac:dyDescent="0.35"/>
    <row r="25" customFormat="1" x14ac:dyDescent="0.35"/>
    <row r="26" customFormat="1" x14ac:dyDescent="0.35"/>
    <row r="27" customFormat="1" x14ac:dyDescent="0.35"/>
    <row r="28" customFormat="1" x14ac:dyDescent="0.35"/>
    <row r="29" customFormat="1" x14ac:dyDescent="0.35"/>
    <row r="30" customFormat="1" x14ac:dyDescent="0.35"/>
    <row r="31" customFormat="1" x14ac:dyDescent="0.35"/>
    <row r="32" customFormat="1" x14ac:dyDescent="0.35"/>
    <row r="33" customFormat="1" x14ac:dyDescent="0.35"/>
    <row r="34" customFormat="1" x14ac:dyDescent="0.35"/>
    <row r="35" customFormat="1" x14ac:dyDescent="0.35"/>
    <row r="36" customFormat="1" x14ac:dyDescent="0.35"/>
    <row r="37" customFormat="1" x14ac:dyDescent="0.35"/>
    <row r="38" customFormat="1" x14ac:dyDescent="0.35"/>
    <row r="39" customFormat="1" x14ac:dyDescent="0.35"/>
    <row r="40" customFormat="1" x14ac:dyDescent="0.35"/>
    <row r="41" customFormat="1" x14ac:dyDescent="0.35"/>
    <row r="42" customFormat="1" x14ac:dyDescent="0.35"/>
    <row r="43" customFormat="1" x14ac:dyDescent="0.35"/>
    <row r="44" customFormat="1" x14ac:dyDescent="0.35"/>
    <row r="45" customFormat="1" x14ac:dyDescent="0.35"/>
    <row r="46" customFormat="1" x14ac:dyDescent="0.35"/>
    <row r="47" customFormat="1" x14ac:dyDescent="0.35"/>
    <row r="48" customFormat="1" x14ac:dyDescent="0.35"/>
    <row r="49" customFormat="1" x14ac:dyDescent="0.35"/>
    <row r="50" customFormat="1" x14ac:dyDescent="0.35"/>
    <row r="51" customFormat="1" x14ac:dyDescent="0.35"/>
    <row r="52" customFormat="1" x14ac:dyDescent="0.35"/>
    <row r="53" customFormat="1" x14ac:dyDescent="0.35"/>
    <row r="54" customFormat="1" x14ac:dyDescent="0.35"/>
    <row r="55" customFormat="1" x14ac:dyDescent="0.35"/>
    <row r="56" customFormat="1" x14ac:dyDescent="0.35"/>
    <row r="57" customFormat="1" x14ac:dyDescent="0.35"/>
    <row r="58" customFormat="1" x14ac:dyDescent="0.35"/>
    <row r="59" customFormat="1" x14ac:dyDescent="0.35"/>
    <row r="60" customFormat="1" x14ac:dyDescent="0.35"/>
    <row r="61" customFormat="1" x14ac:dyDescent="0.35"/>
    <row r="62" customFormat="1" x14ac:dyDescent="0.35"/>
    <row r="63" customFormat="1" x14ac:dyDescent="0.35"/>
    <row r="64" customFormat="1" x14ac:dyDescent="0.35"/>
    <row r="65" customFormat="1" x14ac:dyDescent="0.35"/>
    <row r="66" customFormat="1" x14ac:dyDescent="0.35"/>
    <row r="67" customFormat="1" x14ac:dyDescent="0.35"/>
    <row r="68" customFormat="1" x14ac:dyDescent="0.35"/>
    <row r="69" customFormat="1" x14ac:dyDescent="0.35"/>
    <row r="70" customFormat="1" x14ac:dyDescent="0.35"/>
    <row r="71" customFormat="1" x14ac:dyDescent="0.35"/>
    <row r="72" customFormat="1" x14ac:dyDescent="0.35"/>
    <row r="73" customFormat="1" x14ac:dyDescent="0.35"/>
    <row r="74" customFormat="1" x14ac:dyDescent="0.35"/>
    <row r="75" customFormat="1" x14ac:dyDescent="0.35"/>
    <row r="76" customFormat="1" x14ac:dyDescent="0.35"/>
    <row r="77" customFormat="1" x14ac:dyDescent="0.35"/>
    <row r="78" customFormat="1" x14ac:dyDescent="0.35"/>
    <row r="79" customFormat="1" x14ac:dyDescent="0.35"/>
    <row r="80" customFormat="1" x14ac:dyDescent="0.35"/>
    <row r="81" customFormat="1" x14ac:dyDescent="0.35"/>
    <row r="82" customFormat="1" x14ac:dyDescent="0.35"/>
    <row r="83" customFormat="1" x14ac:dyDescent="0.35"/>
    <row r="84" customFormat="1" x14ac:dyDescent="0.35"/>
    <row r="85" customFormat="1" x14ac:dyDescent="0.35"/>
    <row r="86" customFormat="1" x14ac:dyDescent="0.35"/>
    <row r="87" customFormat="1" x14ac:dyDescent="0.35"/>
    <row r="88" customFormat="1" x14ac:dyDescent="0.35"/>
    <row r="89" customFormat="1" x14ac:dyDescent="0.35"/>
    <row r="90" customFormat="1" x14ac:dyDescent="0.35"/>
    <row r="91" customFormat="1" x14ac:dyDescent="0.35"/>
    <row r="92" customFormat="1" x14ac:dyDescent="0.35"/>
    <row r="93" customFormat="1" x14ac:dyDescent="0.35"/>
    <row r="94" customFormat="1" x14ac:dyDescent="0.35"/>
    <row r="95" customFormat="1" x14ac:dyDescent="0.35"/>
    <row r="96" customFormat="1" x14ac:dyDescent="0.35"/>
    <row r="97" customFormat="1" x14ac:dyDescent="0.35"/>
    <row r="98" customFormat="1" x14ac:dyDescent="0.35"/>
    <row r="99" customFormat="1" x14ac:dyDescent="0.35"/>
    <row r="100" customFormat="1" x14ac:dyDescent="0.35"/>
    <row r="101" customFormat="1" x14ac:dyDescent="0.35"/>
    <row r="102" customFormat="1" x14ac:dyDescent="0.35"/>
    <row r="103" customFormat="1" x14ac:dyDescent="0.35"/>
    <row r="104" customFormat="1" x14ac:dyDescent="0.35"/>
    <row r="105" customFormat="1" x14ac:dyDescent="0.35"/>
    <row r="106" customFormat="1" x14ac:dyDescent="0.35"/>
    <row r="107" customFormat="1" x14ac:dyDescent="0.35"/>
    <row r="108" customFormat="1" x14ac:dyDescent="0.35"/>
    <row r="109" customFormat="1" x14ac:dyDescent="0.35"/>
    <row r="110" customFormat="1" x14ac:dyDescent="0.35"/>
    <row r="111" customFormat="1" x14ac:dyDescent="0.35"/>
    <row r="112" customFormat="1" x14ac:dyDescent="0.35"/>
    <row r="113" customFormat="1" x14ac:dyDescent="0.35"/>
    <row r="114" customFormat="1" x14ac:dyDescent="0.35"/>
    <row r="115" customFormat="1" x14ac:dyDescent="0.35"/>
    <row r="116" customFormat="1" x14ac:dyDescent="0.35"/>
    <row r="117" customFormat="1" x14ac:dyDescent="0.35"/>
    <row r="118" customFormat="1" x14ac:dyDescent="0.35"/>
    <row r="119" customFormat="1" x14ac:dyDescent="0.35"/>
    <row r="120" customFormat="1" x14ac:dyDescent="0.35"/>
    <row r="121" customFormat="1" x14ac:dyDescent="0.35"/>
    <row r="122" customFormat="1" x14ac:dyDescent="0.35"/>
    <row r="123" customFormat="1" x14ac:dyDescent="0.35"/>
    <row r="124" customFormat="1" x14ac:dyDescent="0.35"/>
    <row r="125" customFormat="1" x14ac:dyDescent="0.35"/>
    <row r="126" customFormat="1" x14ac:dyDescent="0.35"/>
    <row r="127" customFormat="1" x14ac:dyDescent="0.35"/>
    <row r="128" customFormat="1" x14ac:dyDescent="0.35"/>
    <row r="129" customFormat="1" x14ac:dyDescent="0.35"/>
    <row r="130" customFormat="1" x14ac:dyDescent="0.35"/>
    <row r="131" customFormat="1" x14ac:dyDescent="0.35"/>
    <row r="132" customFormat="1" x14ac:dyDescent="0.35"/>
    <row r="133" customFormat="1" x14ac:dyDescent="0.35"/>
    <row r="134" customFormat="1" x14ac:dyDescent="0.35"/>
    <row r="135" customFormat="1" x14ac:dyDescent="0.35"/>
    <row r="136" customFormat="1" x14ac:dyDescent="0.35"/>
    <row r="137" customFormat="1" x14ac:dyDescent="0.35"/>
    <row r="138" customFormat="1" x14ac:dyDescent="0.35"/>
    <row r="139" customFormat="1" x14ac:dyDescent="0.35"/>
    <row r="140" customFormat="1" x14ac:dyDescent="0.35"/>
    <row r="141" customFormat="1" x14ac:dyDescent="0.35"/>
    <row r="142" customFormat="1" x14ac:dyDescent="0.35"/>
    <row r="143" customFormat="1" x14ac:dyDescent="0.35"/>
    <row r="144" customFormat="1" x14ac:dyDescent="0.35"/>
    <row r="145" customFormat="1" x14ac:dyDescent="0.35"/>
    <row r="146" customFormat="1" x14ac:dyDescent="0.35"/>
    <row r="147" customFormat="1" x14ac:dyDescent="0.35"/>
    <row r="148" customFormat="1" x14ac:dyDescent="0.35"/>
    <row r="149" customFormat="1" x14ac:dyDescent="0.35"/>
    <row r="150" customFormat="1" x14ac:dyDescent="0.35"/>
    <row r="151" customFormat="1" x14ac:dyDescent="0.35"/>
    <row r="152" customFormat="1" x14ac:dyDescent="0.35"/>
    <row r="153" customFormat="1" x14ac:dyDescent="0.35"/>
    <row r="154" customFormat="1" x14ac:dyDescent="0.35"/>
    <row r="155" customFormat="1" x14ac:dyDescent="0.35"/>
    <row r="156" customFormat="1" x14ac:dyDescent="0.35"/>
    <row r="157" customFormat="1" x14ac:dyDescent="0.35"/>
    <row r="158" customFormat="1" x14ac:dyDescent="0.35"/>
    <row r="159" customFormat="1" x14ac:dyDescent="0.35"/>
    <row r="160" customFormat="1" x14ac:dyDescent="0.35"/>
    <row r="161" customFormat="1" x14ac:dyDescent="0.35"/>
    <row r="162" customFormat="1" x14ac:dyDescent="0.35"/>
    <row r="163" customFormat="1" x14ac:dyDescent="0.35"/>
    <row r="164" customFormat="1" x14ac:dyDescent="0.35"/>
    <row r="165" customFormat="1" x14ac:dyDescent="0.35"/>
    <row r="166" customFormat="1" x14ac:dyDescent="0.35"/>
    <row r="167" customFormat="1" x14ac:dyDescent="0.35"/>
    <row r="168" customFormat="1" x14ac:dyDescent="0.35"/>
    <row r="169" customFormat="1" x14ac:dyDescent="0.35"/>
    <row r="170" customFormat="1" x14ac:dyDescent="0.35"/>
    <row r="171" customFormat="1" x14ac:dyDescent="0.35"/>
    <row r="172" customFormat="1" x14ac:dyDescent="0.35"/>
    <row r="173" customFormat="1" x14ac:dyDescent="0.35"/>
    <row r="174" customFormat="1" x14ac:dyDescent="0.35"/>
    <row r="175" customFormat="1" x14ac:dyDescent="0.35"/>
    <row r="176" customFormat="1" x14ac:dyDescent="0.35"/>
    <row r="177" customFormat="1" x14ac:dyDescent="0.35"/>
    <row r="178" customFormat="1" x14ac:dyDescent="0.35"/>
    <row r="179" customFormat="1" x14ac:dyDescent="0.35"/>
    <row r="180" customFormat="1" x14ac:dyDescent="0.35"/>
    <row r="181" customFormat="1" x14ac:dyDescent="0.35"/>
    <row r="182" customFormat="1" x14ac:dyDescent="0.35"/>
    <row r="183" customFormat="1" x14ac:dyDescent="0.35"/>
    <row r="184" customFormat="1" x14ac:dyDescent="0.35"/>
    <row r="185" customFormat="1" x14ac:dyDescent="0.35"/>
    <row r="186" customFormat="1" x14ac:dyDescent="0.35"/>
    <row r="187" customFormat="1" x14ac:dyDescent="0.35"/>
    <row r="188" customFormat="1" x14ac:dyDescent="0.35"/>
    <row r="189" customFormat="1" x14ac:dyDescent="0.35"/>
    <row r="190" customFormat="1" x14ac:dyDescent="0.35"/>
    <row r="191" customFormat="1" x14ac:dyDescent="0.35"/>
    <row r="192" customFormat="1" x14ac:dyDescent="0.35"/>
    <row r="193" customFormat="1" x14ac:dyDescent="0.35"/>
    <row r="194" customFormat="1" x14ac:dyDescent="0.35"/>
    <row r="195" customFormat="1" x14ac:dyDescent="0.35"/>
    <row r="196" customFormat="1" x14ac:dyDescent="0.35"/>
    <row r="197" customFormat="1" x14ac:dyDescent="0.35"/>
    <row r="198" customFormat="1" x14ac:dyDescent="0.35"/>
    <row r="199" customFormat="1" x14ac:dyDescent="0.35"/>
    <row r="200" customFormat="1" x14ac:dyDescent="0.35"/>
    <row r="201" customFormat="1" x14ac:dyDescent="0.35"/>
    <row r="202" customFormat="1" x14ac:dyDescent="0.35"/>
    <row r="203" customFormat="1" x14ac:dyDescent="0.35"/>
    <row r="204" customFormat="1" x14ac:dyDescent="0.35"/>
    <row r="205" customFormat="1" x14ac:dyDescent="0.35"/>
    <row r="206" customFormat="1" x14ac:dyDescent="0.35"/>
    <row r="207" customFormat="1" x14ac:dyDescent="0.35"/>
    <row r="208" customFormat="1" x14ac:dyDescent="0.35"/>
    <row r="209" customFormat="1" x14ac:dyDescent="0.35"/>
    <row r="210" customFormat="1" x14ac:dyDescent="0.35"/>
    <row r="211" customFormat="1" x14ac:dyDescent="0.35"/>
    <row r="212" customFormat="1" x14ac:dyDescent="0.35"/>
    <row r="213" customFormat="1" x14ac:dyDescent="0.35"/>
    <row r="214" customFormat="1" x14ac:dyDescent="0.35"/>
    <row r="215" customFormat="1" x14ac:dyDescent="0.35"/>
    <row r="216" customFormat="1" x14ac:dyDescent="0.35"/>
    <row r="217" customFormat="1" x14ac:dyDescent="0.35"/>
    <row r="218" customFormat="1" x14ac:dyDescent="0.35"/>
    <row r="219" customFormat="1" x14ac:dyDescent="0.35"/>
    <row r="220" customFormat="1" x14ac:dyDescent="0.35"/>
    <row r="221" customFormat="1" x14ac:dyDescent="0.35"/>
    <row r="222" customFormat="1" x14ac:dyDescent="0.35"/>
    <row r="223" customFormat="1" x14ac:dyDescent="0.35"/>
    <row r="224" customFormat="1" x14ac:dyDescent="0.35"/>
    <row r="225" customFormat="1" x14ac:dyDescent="0.35"/>
    <row r="226" customFormat="1" x14ac:dyDescent="0.35"/>
    <row r="227" customFormat="1" x14ac:dyDescent="0.35"/>
    <row r="228" customFormat="1" x14ac:dyDescent="0.35"/>
    <row r="229" customFormat="1" x14ac:dyDescent="0.35"/>
    <row r="230" customFormat="1" x14ac:dyDescent="0.35"/>
    <row r="231" customFormat="1" x14ac:dyDescent="0.35"/>
    <row r="232" customFormat="1" x14ac:dyDescent="0.35"/>
    <row r="233" customFormat="1" x14ac:dyDescent="0.35"/>
    <row r="234" customFormat="1" x14ac:dyDescent="0.35"/>
    <row r="235" customFormat="1" x14ac:dyDescent="0.35"/>
    <row r="236" customFormat="1" x14ac:dyDescent="0.35"/>
    <row r="237" customFormat="1" x14ac:dyDescent="0.35"/>
    <row r="238" customFormat="1" x14ac:dyDescent="0.35"/>
    <row r="239" customFormat="1" x14ac:dyDescent="0.35"/>
    <row r="240" customFormat="1" x14ac:dyDescent="0.35"/>
    <row r="241" customFormat="1" x14ac:dyDescent="0.35"/>
    <row r="242" customFormat="1" x14ac:dyDescent="0.35"/>
    <row r="243" customFormat="1" x14ac:dyDescent="0.35"/>
    <row r="244" customFormat="1" x14ac:dyDescent="0.35"/>
    <row r="245" customFormat="1" x14ac:dyDescent="0.35"/>
    <row r="246" customFormat="1" x14ac:dyDescent="0.35"/>
    <row r="247" customFormat="1" x14ac:dyDescent="0.35"/>
    <row r="248" customFormat="1" x14ac:dyDescent="0.35"/>
    <row r="249" customFormat="1" x14ac:dyDescent="0.35"/>
    <row r="250" customFormat="1" x14ac:dyDescent="0.35"/>
    <row r="251" customFormat="1" x14ac:dyDescent="0.35"/>
    <row r="252" customFormat="1" x14ac:dyDescent="0.35"/>
    <row r="253" customFormat="1" x14ac:dyDescent="0.35"/>
    <row r="254" customFormat="1" x14ac:dyDescent="0.35"/>
    <row r="255" customFormat="1" x14ac:dyDescent="0.35"/>
    <row r="256" customFormat="1" x14ac:dyDescent="0.35"/>
    <row r="257" customFormat="1" x14ac:dyDescent="0.35"/>
    <row r="258" customFormat="1" x14ac:dyDescent="0.35"/>
    <row r="259" customFormat="1" x14ac:dyDescent="0.35"/>
    <row r="260" customFormat="1" x14ac:dyDescent="0.35"/>
    <row r="261" customFormat="1" x14ac:dyDescent="0.35"/>
    <row r="262" customFormat="1" x14ac:dyDescent="0.35"/>
    <row r="263" customFormat="1" x14ac:dyDescent="0.35"/>
    <row r="264" customFormat="1" x14ac:dyDescent="0.35"/>
    <row r="265" customFormat="1" x14ac:dyDescent="0.35"/>
    <row r="266" customFormat="1" x14ac:dyDescent="0.35"/>
    <row r="267" customFormat="1" x14ac:dyDescent="0.35"/>
    <row r="268" customFormat="1" x14ac:dyDescent="0.35"/>
    <row r="269" customFormat="1" x14ac:dyDescent="0.35"/>
    <row r="270" customFormat="1" x14ac:dyDescent="0.35"/>
    <row r="271" customFormat="1" x14ac:dyDescent="0.35"/>
    <row r="272" customFormat="1" x14ac:dyDescent="0.35"/>
    <row r="273" customFormat="1" x14ac:dyDescent="0.35"/>
    <row r="274" customFormat="1" x14ac:dyDescent="0.35"/>
    <row r="275" customFormat="1" x14ac:dyDescent="0.35"/>
    <row r="276" customFormat="1" x14ac:dyDescent="0.35"/>
    <row r="277" customFormat="1" x14ac:dyDescent="0.35"/>
    <row r="278" customFormat="1" x14ac:dyDescent="0.35"/>
    <row r="279" customFormat="1" x14ac:dyDescent="0.35"/>
    <row r="280" customFormat="1" x14ac:dyDescent="0.35"/>
    <row r="281" customFormat="1" x14ac:dyDescent="0.35"/>
    <row r="282" customFormat="1" x14ac:dyDescent="0.35"/>
    <row r="283" customFormat="1" x14ac:dyDescent="0.35"/>
    <row r="284" customFormat="1" x14ac:dyDescent="0.35"/>
    <row r="285" customFormat="1" x14ac:dyDescent="0.35"/>
    <row r="286" customFormat="1" x14ac:dyDescent="0.35"/>
    <row r="287" customFormat="1" x14ac:dyDescent="0.35"/>
    <row r="288" customFormat="1" x14ac:dyDescent="0.35"/>
    <row r="289" customFormat="1" x14ac:dyDescent="0.35"/>
    <row r="290" customFormat="1" x14ac:dyDescent="0.35"/>
    <row r="291" customFormat="1" x14ac:dyDescent="0.35"/>
    <row r="292" customFormat="1" x14ac:dyDescent="0.35"/>
    <row r="293" customFormat="1" x14ac:dyDescent="0.35"/>
    <row r="294" customFormat="1" x14ac:dyDescent="0.35"/>
    <row r="295" customFormat="1" x14ac:dyDescent="0.35"/>
    <row r="296" customFormat="1" x14ac:dyDescent="0.35"/>
    <row r="297" customFormat="1" x14ac:dyDescent="0.35"/>
    <row r="298" customFormat="1" x14ac:dyDescent="0.35"/>
    <row r="299" customFormat="1" x14ac:dyDescent="0.35"/>
    <row r="300" customFormat="1" x14ac:dyDescent="0.35"/>
    <row r="301" customFormat="1" x14ac:dyDescent="0.35"/>
    <row r="302" customFormat="1" x14ac:dyDescent="0.35"/>
    <row r="303" customFormat="1" x14ac:dyDescent="0.35"/>
    <row r="304" customFormat="1" x14ac:dyDescent="0.35"/>
    <row r="305" customFormat="1" x14ac:dyDescent="0.35"/>
    <row r="306" customFormat="1" x14ac:dyDescent="0.35"/>
    <row r="307" customFormat="1" x14ac:dyDescent="0.35"/>
    <row r="308" customFormat="1" x14ac:dyDescent="0.35"/>
    <row r="309" customFormat="1" x14ac:dyDescent="0.35"/>
    <row r="310" customFormat="1" x14ac:dyDescent="0.35"/>
    <row r="311" customFormat="1" x14ac:dyDescent="0.35"/>
    <row r="312" customFormat="1" x14ac:dyDescent="0.35"/>
    <row r="313" customFormat="1" x14ac:dyDescent="0.35"/>
    <row r="314" customFormat="1" x14ac:dyDescent="0.35"/>
    <row r="315" customFormat="1" x14ac:dyDescent="0.35"/>
    <row r="316" customFormat="1" x14ac:dyDescent="0.35"/>
    <row r="317" customFormat="1" x14ac:dyDescent="0.35"/>
    <row r="318" customFormat="1" x14ac:dyDescent="0.35"/>
    <row r="319" customFormat="1" x14ac:dyDescent="0.35"/>
    <row r="320" customFormat="1" x14ac:dyDescent="0.35"/>
    <row r="321" customFormat="1" x14ac:dyDescent="0.35"/>
    <row r="322" customFormat="1" x14ac:dyDescent="0.35"/>
    <row r="323" customFormat="1" x14ac:dyDescent="0.35"/>
    <row r="324" customFormat="1" x14ac:dyDescent="0.35"/>
    <row r="325" customFormat="1" x14ac:dyDescent="0.35"/>
    <row r="326" customFormat="1" x14ac:dyDescent="0.35"/>
    <row r="327" customFormat="1" x14ac:dyDescent="0.35"/>
    <row r="328" customFormat="1" x14ac:dyDescent="0.35"/>
    <row r="329" customFormat="1" x14ac:dyDescent="0.35"/>
    <row r="330" customFormat="1" x14ac:dyDescent="0.35"/>
    <row r="331" customFormat="1" x14ac:dyDescent="0.35"/>
    <row r="332" customFormat="1" x14ac:dyDescent="0.35"/>
    <row r="333" customFormat="1" x14ac:dyDescent="0.35"/>
    <row r="334" customFormat="1" x14ac:dyDescent="0.35"/>
    <row r="335" customFormat="1" x14ac:dyDescent="0.35"/>
    <row r="336" customFormat="1" x14ac:dyDescent="0.35"/>
    <row r="337" spans="1:11" x14ac:dyDescent="0.35">
      <c r="A337"/>
      <c r="B337"/>
      <c r="C337"/>
      <c r="D337"/>
      <c r="E337"/>
      <c r="F337"/>
      <c r="G337"/>
      <c r="H337"/>
      <c r="I337"/>
      <c r="J337"/>
      <c r="K337"/>
    </row>
    <row r="338" spans="1:11" x14ac:dyDescent="0.35">
      <c r="A338"/>
      <c r="B338"/>
      <c r="C338"/>
      <c r="D338"/>
      <c r="E338"/>
      <c r="F338"/>
      <c r="G338"/>
      <c r="H338"/>
      <c r="I338"/>
      <c r="J338"/>
      <c r="K338"/>
    </row>
    <row r="339" spans="1:11" x14ac:dyDescent="0.35">
      <c r="A339"/>
      <c r="B339"/>
      <c r="C339"/>
      <c r="D339"/>
      <c r="E339"/>
      <c r="F339"/>
      <c r="G339"/>
      <c r="H339"/>
      <c r="I339"/>
      <c r="J339"/>
      <c r="K339"/>
    </row>
    <row r="340" spans="1:11" x14ac:dyDescent="0.35">
      <c r="A340"/>
      <c r="B340"/>
      <c r="C340"/>
      <c r="D340"/>
      <c r="E340"/>
      <c r="F340"/>
      <c r="G340"/>
      <c r="H340"/>
      <c r="I340"/>
      <c r="J340"/>
      <c r="K340"/>
    </row>
    <row r="341" spans="1:11" x14ac:dyDescent="0.35">
      <c r="A341"/>
      <c r="B341"/>
      <c r="C341"/>
      <c r="D341"/>
      <c r="E341"/>
      <c r="F341"/>
      <c r="G341"/>
      <c r="H341"/>
      <c r="I341"/>
      <c r="J341"/>
      <c r="K341"/>
    </row>
    <row r="342" spans="1:11" x14ac:dyDescent="0.35">
      <c r="A342"/>
      <c r="B342"/>
      <c r="C342"/>
      <c r="D342"/>
      <c r="E342"/>
      <c r="F342"/>
      <c r="G342"/>
      <c r="H342"/>
      <c r="I342"/>
      <c r="J342"/>
      <c r="K342"/>
    </row>
    <row r="343" spans="1:11" x14ac:dyDescent="0.35">
      <c r="A343"/>
      <c r="B343"/>
      <c r="C343"/>
      <c r="D343"/>
      <c r="E343"/>
      <c r="F343"/>
      <c r="G343"/>
      <c r="H343"/>
      <c r="I343"/>
      <c r="J343"/>
      <c r="K343"/>
    </row>
    <row r="344" spans="1:11" x14ac:dyDescent="0.35">
      <c r="F344" s="283"/>
      <c r="G344" s="286"/>
      <c r="H344" s="286"/>
      <c r="I344" s="286"/>
      <c r="J344" s="286"/>
      <c r="K344" s="284"/>
    </row>
    <row r="345" spans="1:11" x14ac:dyDescent="0.35">
      <c r="F345" s="283"/>
      <c r="G345" s="286"/>
      <c r="H345" s="286"/>
      <c r="I345" s="286"/>
      <c r="J345" s="286"/>
      <c r="K345" s="284"/>
    </row>
    <row r="346" spans="1:11" x14ac:dyDescent="0.35">
      <c r="F346" s="283"/>
      <c r="G346" s="286"/>
      <c r="H346" s="286"/>
      <c r="I346" s="286"/>
      <c r="J346" s="286"/>
      <c r="K346" s="284"/>
    </row>
    <row r="347" spans="1:11" x14ac:dyDescent="0.35">
      <c r="F347" s="283"/>
      <c r="G347" s="286"/>
      <c r="H347" s="286"/>
      <c r="I347" s="286"/>
      <c r="J347" s="286"/>
      <c r="K347" s="284"/>
    </row>
    <row r="348" spans="1:11" x14ac:dyDescent="0.35">
      <c r="F348" s="283"/>
      <c r="G348" s="286"/>
      <c r="H348" s="286"/>
      <c r="I348" s="286"/>
      <c r="J348" s="286"/>
      <c r="K348" s="284"/>
    </row>
    <row r="349" spans="1:11" x14ac:dyDescent="0.35">
      <c r="F349" s="283"/>
      <c r="G349" s="286"/>
      <c r="H349" s="286"/>
      <c r="I349" s="286"/>
      <c r="J349" s="286"/>
      <c r="K349" s="284"/>
    </row>
    <row r="350" spans="1:11" x14ac:dyDescent="0.35">
      <c r="F350" s="283"/>
      <c r="G350" s="286"/>
      <c r="H350" s="286"/>
      <c r="I350" s="286"/>
      <c r="J350" s="286"/>
      <c r="K350" s="284"/>
    </row>
    <row r="351" spans="1:11" x14ac:dyDescent="0.35">
      <c r="F351" s="283"/>
      <c r="G351" s="286"/>
      <c r="H351" s="286"/>
      <c r="I351" s="286"/>
      <c r="J351" s="286"/>
      <c r="K351" s="284"/>
    </row>
    <row r="352" spans="1:11" x14ac:dyDescent="0.35">
      <c r="F352" s="283"/>
      <c r="G352" s="286"/>
      <c r="H352" s="286"/>
      <c r="I352" s="286"/>
      <c r="J352" s="286"/>
      <c r="K352" s="284"/>
    </row>
    <row r="353" spans="6:11" x14ac:dyDescent="0.35">
      <c r="F353" s="283"/>
      <c r="G353" s="286"/>
      <c r="H353" s="286"/>
      <c r="I353" s="286"/>
      <c r="J353" s="286"/>
      <c r="K353" s="284"/>
    </row>
    <row r="354" spans="6:11" x14ac:dyDescent="0.35">
      <c r="F354" s="283"/>
      <c r="G354" s="286"/>
      <c r="H354" s="286"/>
      <c r="I354" s="286"/>
      <c r="J354" s="286"/>
      <c r="K354" s="284"/>
    </row>
    <row r="355" spans="6:11" x14ac:dyDescent="0.35">
      <c r="F355" s="283"/>
      <c r="G355" s="286"/>
      <c r="H355" s="286"/>
      <c r="I355" s="286"/>
      <c r="J355" s="286"/>
      <c r="K355" s="284"/>
    </row>
    <row r="356" spans="6:11" x14ac:dyDescent="0.35">
      <c r="F356" s="283"/>
      <c r="G356" s="286"/>
      <c r="H356" s="286"/>
      <c r="I356" s="286"/>
      <c r="J356" s="286"/>
      <c r="K356" s="284"/>
    </row>
    <row r="357" spans="6:11" x14ac:dyDescent="0.35">
      <c r="F357" s="283"/>
      <c r="G357" s="286"/>
      <c r="H357" s="286"/>
      <c r="I357" s="286"/>
      <c r="J357" s="286"/>
      <c r="K357" s="284"/>
    </row>
    <row r="358" spans="6:11" x14ac:dyDescent="0.35">
      <c r="F358" s="283"/>
      <c r="G358" s="286"/>
      <c r="H358" s="286"/>
      <c r="I358" s="286"/>
      <c r="J358" s="286"/>
      <c r="K358" s="284"/>
    </row>
    <row r="359" spans="6:11" x14ac:dyDescent="0.35">
      <c r="F359" s="283"/>
      <c r="G359" s="286"/>
      <c r="H359" s="286"/>
      <c r="I359" s="286"/>
      <c r="J359" s="286"/>
      <c r="K359" s="284"/>
    </row>
    <row r="360" spans="6:11" x14ac:dyDescent="0.35">
      <c r="F360" s="283"/>
      <c r="G360" s="286"/>
      <c r="H360" s="286"/>
      <c r="I360" s="286"/>
      <c r="J360" s="286"/>
      <c r="K360" s="284"/>
    </row>
    <row r="361" spans="6:11" x14ac:dyDescent="0.35">
      <c r="F361" s="283"/>
      <c r="G361" s="286"/>
      <c r="H361" s="286"/>
      <c r="I361" s="286"/>
      <c r="J361" s="286"/>
      <c r="K361" s="284"/>
    </row>
    <row r="362" spans="6:11" x14ac:dyDescent="0.35">
      <c r="F362" s="283"/>
      <c r="G362" s="286"/>
      <c r="H362" s="286"/>
      <c r="I362" s="286"/>
      <c r="J362" s="286"/>
    </row>
    <row r="363" spans="6:11" x14ac:dyDescent="0.35">
      <c r="F363" s="283"/>
      <c r="G363" s="286"/>
      <c r="H363" s="286"/>
      <c r="I363" s="286"/>
      <c r="J363" s="286"/>
    </row>
    <row r="364" spans="6:11" x14ac:dyDescent="0.35">
      <c r="F364" s="283"/>
      <c r="G364" s="286"/>
      <c r="H364" s="286"/>
      <c r="I364" s="286"/>
      <c r="J364" s="286"/>
    </row>
    <row r="365" spans="6:11" x14ac:dyDescent="0.35">
      <c r="F365" s="283"/>
      <c r="G365" s="286"/>
      <c r="H365" s="286"/>
      <c r="I365" s="286"/>
      <c r="J365" s="286"/>
    </row>
    <row r="366" spans="6:11" x14ac:dyDescent="0.35">
      <c r="F366" s="283"/>
      <c r="G366" s="286"/>
      <c r="H366" s="286"/>
      <c r="I366" s="286"/>
      <c r="J366" s="286"/>
    </row>
    <row r="367" spans="6:11" x14ac:dyDescent="0.35">
      <c r="F367" s="283"/>
      <c r="G367" s="286"/>
      <c r="H367" s="286"/>
      <c r="I367" s="286"/>
      <c r="J367" s="286"/>
    </row>
    <row r="368" spans="6:11" x14ac:dyDescent="0.35">
      <c r="F368" s="283"/>
      <c r="G368" s="286"/>
      <c r="H368" s="286"/>
      <c r="I368" s="286"/>
      <c r="J368" s="286"/>
    </row>
    <row r="369" spans="6:10" x14ac:dyDescent="0.35">
      <c r="F369" s="283"/>
      <c r="G369" s="286"/>
      <c r="H369" s="286"/>
      <c r="I369" s="286"/>
      <c r="J369" s="286"/>
    </row>
    <row r="370" spans="6:10" x14ac:dyDescent="0.35">
      <c r="F370" s="283"/>
      <c r="G370" s="286"/>
      <c r="H370" s="286"/>
      <c r="I370" s="286"/>
      <c r="J370" s="286"/>
    </row>
    <row r="371" spans="6:10" x14ac:dyDescent="0.35">
      <c r="F371" s="283"/>
      <c r="G371" s="286"/>
      <c r="H371" s="286"/>
      <c r="I371" s="286"/>
      <c r="J371" s="286"/>
    </row>
    <row r="372" spans="6:10" x14ac:dyDescent="0.35">
      <c r="F372" s="283"/>
      <c r="G372" s="286"/>
      <c r="H372" s="286"/>
      <c r="I372" s="286"/>
      <c r="J372" s="286"/>
    </row>
    <row r="373" spans="6:10" x14ac:dyDescent="0.35">
      <c r="F373" s="283"/>
      <c r="G373" s="286"/>
      <c r="H373" s="286"/>
      <c r="I373" s="286"/>
      <c r="J373" s="286"/>
    </row>
    <row r="374" spans="6:10" x14ac:dyDescent="0.35">
      <c r="F374" s="283"/>
      <c r="G374" s="286"/>
      <c r="H374" s="286"/>
      <c r="I374" s="286"/>
      <c r="J374" s="286"/>
    </row>
    <row r="375" spans="6:10" x14ac:dyDescent="0.35">
      <c r="F375" s="283"/>
      <c r="G375" s="286"/>
      <c r="H375" s="286"/>
      <c r="I375" s="286"/>
      <c r="J375" s="286"/>
    </row>
    <row r="376" spans="6:10" x14ac:dyDescent="0.35">
      <c r="F376" s="283"/>
      <c r="G376" s="286"/>
      <c r="H376" s="286"/>
      <c r="I376" s="286"/>
      <c r="J376" s="286"/>
    </row>
    <row r="377" spans="6:10" x14ac:dyDescent="0.35">
      <c r="F377" s="283"/>
      <c r="G377" s="286"/>
      <c r="H377" s="286"/>
      <c r="I377" s="286"/>
      <c r="J377" s="286"/>
    </row>
    <row r="378" spans="6:10" x14ac:dyDescent="0.35">
      <c r="F378" s="283"/>
      <c r="G378" s="286"/>
      <c r="H378" s="286"/>
      <c r="I378" s="286"/>
      <c r="J378" s="286"/>
    </row>
    <row r="379" spans="6:10" x14ac:dyDescent="0.35">
      <c r="F379" s="283"/>
      <c r="G379" s="286"/>
      <c r="H379" s="286"/>
      <c r="I379" s="286"/>
      <c r="J379" s="286"/>
    </row>
    <row r="380" spans="6:10" x14ac:dyDescent="0.35">
      <c r="F380" s="283"/>
      <c r="G380" s="286"/>
      <c r="H380" s="286"/>
      <c r="I380" s="286"/>
      <c r="J380" s="286"/>
    </row>
    <row r="381" spans="6:10" x14ac:dyDescent="0.35">
      <c r="F381" s="283"/>
      <c r="G381" s="286"/>
      <c r="H381" s="286"/>
      <c r="I381" s="286"/>
      <c r="J381" s="286"/>
    </row>
    <row r="382" spans="6:10" x14ac:dyDescent="0.35">
      <c r="F382" s="283"/>
      <c r="G382" s="286"/>
      <c r="H382" s="286"/>
      <c r="I382" s="286"/>
      <c r="J382" s="286"/>
    </row>
    <row r="383" spans="6:10" x14ac:dyDescent="0.35">
      <c r="F383" s="283"/>
      <c r="G383" s="286"/>
      <c r="H383" s="286"/>
      <c r="I383" s="286"/>
      <c r="J383" s="286"/>
    </row>
    <row r="384" spans="6:10" x14ac:dyDescent="0.35">
      <c r="F384" s="283"/>
      <c r="G384" s="286"/>
      <c r="H384" s="286"/>
      <c r="I384" s="286"/>
      <c r="J384" s="286"/>
    </row>
    <row r="385" spans="6:10" x14ac:dyDescent="0.35">
      <c r="F385" s="283"/>
      <c r="G385" s="286"/>
      <c r="H385" s="286"/>
      <c r="I385" s="286"/>
      <c r="J385" s="286"/>
    </row>
    <row r="386" spans="6:10" x14ac:dyDescent="0.35">
      <c r="F386" s="283"/>
      <c r="G386" s="286"/>
      <c r="H386" s="286"/>
      <c r="I386" s="286"/>
      <c r="J386" s="286"/>
    </row>
    <row r="387" spans="6:10" x14ac:dyDescent="0.35">
      <c r="F387" s="283"/>
      <c r="G387" s="286"/>
      <c r="H387" s="286"/>
      <c r="I387" s="286"/>
      <c r="J387" s="286"/>
    </row>
    <row r="388" spans="6:10" x14ac:dyDescent="0.35">
      <c r="F388" s="283"/>
      <c r="G388" s="286"/>
      <c r="H388" s="286"/>
      <c r="I388" s="286"/>
      <c r="J388" s="286"/>
    </row>
    <row r="389" spans="6:10" x14ac:dyDescent="0.35">
      <c r="F389" s="283"/>
      <c r="G389" s="286"/>
      <c r="H389" s="286"/>
      <c r="I389" s="286"/>
      <c r="J389" s="286"/>
    </row>
    <row r="390" spans="6:10" x14ac:dyDescent="0.35">
      <c r="F390" s="283"/>
      <c r="G390" s="286"/>
      <c r="H390" s="286"/>
      <c r="I390" s="286"/>
      <c r="J390" s="286"/>
    </row>
    <row r="391" spans="6:10" x14ac:dyDescent="0.35">
      <c r="F391" s="283"/>
      <c r="G391" s="286"/>
      <c r="H391" s="286"/>
      <c r="I391" s="286"/>
      <c r="J391" s="286"/>
    </row>
    <row r="392" spans="6:10" x14ac:dyDescent="0.35">
      <c r="F392" s="283"/>
      <c r="G392" s="286"/>
      <c r="H392" s="286"/>
      <c r="I392" s="286"/>
      <c r="J392" s="286"/>
    </row>
    <row r="393" spans="6:10" x14ac:dyDescent="0.35">
      <c r="F393" s="283"/>
      <c r="G393" s="286"/>
      <c r="H393" s="286"/>
      <c r="I393" s="286"/>
      <c r="J393" s="286"/>
    </row>
    <row r="394" spans="6:10" x14ac:dyDescent="0.35">
      <c r="F394" s="283"/>
      <c r="G394" s="286"/>
      <c r="H394" s="286"/>
      <c r="I394" s="286"/>
      <c r="J394" s="286"/>
    </row>
    <row r="395" spans="6:10" x14ac:dyDescent="0.35">
      <c r="F395" s="283"/>
      <c r="G395" s="286"/>
      <c r="H395" s="286"/>
      <c r="I395" s="286"/>
      <c r="J395" s="286"/>
    </row>
    <row r="396" spans="6:10" x14ac:dyDescent="0.35">
      <c r="F396" s="283"/>
      <c r="G396" s="286"/>
      <c r="H396" s="286"/>
      <c r="I396" s="286"/>
      <c r="J396" s="286"/>
    </row>
    <row r="397" spans="6:10" x14ac:dyDescent="0.35">
      <c r="F397" s="283"/>
      <c r="G397" s="286"/>
      <c r="H397" s="286"/>
      <c r="I397" s="286"/>
      <c r="J397" s="286"/>
    </row>
    <row r="398" spans="6:10" x14ac:dyDescent="0.35">
      <c r="F398" s="283"/>
      <c r="G398" s="286"/>
      <c r="H398" s="286"/>
      <c r="I398" s="286"/>
      <c r="J398" s="286"/>
    </row>
    <row r="399" spans="6:10" x14ac:dyDescent="0.35">
      <c r="F399" s="283"/>
      <c r="G399" s="286"/>
      <c r="H399" s="286"/>
      <c r="I399" s="286"/>
      <c r="J399" s="286"/>
    </row>
    <row r="400" spans="6:10" x14ac:dyDescent="0.35">
      <c r="F400" s="283"/>
      <c r="G400" s="286"/>
      <c r="H400" s="286"/>
      <c r="I400" s="286"/>
      <c r="J400" s="286"/>
    </row>
    <row r="401" spans="6:10" x14ac:dyDescent="0.35">
      <c r="F401" s="283"/>
      <c r="G401" s="286"/>
      <c r="H401" s="286"/>
      <c r="I401" s="286"/>
      <c r="J401" s="286"/>
    </row>
    <row r="402" spans="6:10" x14ac:dyDescent="0.35">
      <c r="F402" s="283"/>
      <c r="G402" s="286"/>
      <c r="H402" s="286"/>
      <c r="I402" s="286"/>
      <c r="J402" s="286"/>
    </row>
    <row r="403" spans="6:10" x14ac:dyDescent="0.35">
      <c r="F403" s="283"/>
      <c r="G403" s="286"/>
      <c r="H403" s="286"/>
      <c r="I403" s="286"/>
      <c r="J403" s="286"/>
    </row>
    <row r="404" spans="6:10" x14ac:dyDescent="0.35">
      <c r="F404" s="283"/>
      <c r="G404" s="286"/>
      <c r="H404" s="286"/>
      <c r="I404" s="286"/>
      <c r="J404" s="286"/>
    </row>
    <row r="405" spans="6:10" x14ac:dyDescent="0.35">
      <c r="F405" s="283"/>
      <c r="G405" s="286"/>
      <c r="H405" s="286"/>
      <c r="I405" s="286"/>
      <c r="J405" s="286"/>
    </row>
    <row r="406" spans="6:10" x14ac:dyDescent="0.35">
      <c r="F406" s="283"/>
      <c r="G406" s="286"/>
      <c r="H406" s="286"/>
      <c r="I406" s="286"/>
      <c r="J406" s="286"/>
    </row>
    <row r="407" spans="6:10" x14ac:dyDescent="0.35">
      <c r="F407" s="283"/>
      <c r="G407" s="286"/>
      <c r="H407" s="286"/>
      <c r="I407" s="286"/>
      <c r="J407" s="286"/>
    </row>
    <row r="408" spans="6:10" x14ac:dyDescent="0.35">
      <c r="F408" s="283"/>
      <c r="G408" s="286"/>
      <c r="H408" s="286"/>
      <c r="I408" s="286"/>
      <c r="J408" s="286"/>
    </row>
    <row r="409" spans="6:10" x14ac:dyDescent="0.35">
      <c r="F409" s="283"/>
      <c r="G409" s="286"/>
      <c r="H409" s="286"/>
      <c r="I409" s="286"/>
      <c r="J409" s="286"/>
    </row>
    <row r="410" spans="6:10" x14ac:dyDescent="0.35">
      <c r="F410" s="283"/>
      <c r="G410" s="286"/>
      <c r="H410" s="286"/>
      <c r="I410" s="286"/>
      <c r="J410" s="286"/>
    </row>
    <row r="411" spans="6:10" x14ac:dyDescent="0.35">
      <c r="F411" s="283"/>
      <c r="G411" s="286"/>
      <c r="H411" s="286"/>
      <c r="I411" s="286"/>
      <c r="J411" s="286"/>
    </row>
    <row r="412" spans="6:10" x14ac:dyDescent="0.35">
      <c r="F412" s="283"/>
      <c r="G412" s="286"/>
      <c r="H412" s="286"/>
      <c r="I412" s="286"/>
      <c r="J412" s="286"/>
    </row>
    <row r="413" spans="6:10" x14ac:dyDescent="0.35">
      <c r="F413" s="283"/>
      <c r="G413" s="286"/>
      <c r="H413" s="286"/>
      <c r="I413" s="286"/>
      <c r="J413" s="286"/>
    </row>
    <row r="414" spans="6:10" x14ac:dyDescent="0.35">
      <c r="F414" s="283"/>
      <c r="G414" s="286"/>
      <c r="H414" s="286"/>
      <c r="I414" s="286"/>
      <c r="J414" s="286"/>
    </row>
    <row r="415" spans="6:10" x14ac:dyDescent="0.35">
      <c r="F415" s="283"/>
      <c r="G415" s="286"/>
      <c r="H415" s="286"/>
      <c r="I415" s="286"/>
      <c r="J415" s="286"/>
    </row>
    <row r="416" spans="6:10" x14ac:dyDescent="0.35">
      <c r="F416" s="283"/>
      <c r="G416" s="286"/>
      <c r="H416" s="286"/>
      <c r="I416" s="286"/>
      <c r="J416" s="286"/>
    </row>
    <row r="417" spans="6:11" x14ac:dyDescent="0.35">
      <c r="F417" s="283"/>
      <c r="G417" s="286"/>
      <c r="H417" s="286"/>
      <c r="I417" s="286"/>
      <c r="J417" s="286"/>
    </row>
    <row r="418" spans="6:11" x14ac:dyDescent="0.35">
      <c r="F418" s="283"/>
      <c r="G418" s="286"/>
      <c r="H418" s="286"/>
      <c r="I418" s="286"/>
      <c r="J418" s="286"/>
    </row>
    <row r="419" spans="6:11" x14ac:dyDescent="0.35">
      <c r="F419" s="283"/>
      <c r="G419" s="286"/>
      <c r="H419" s="286"/>
      <c r="I419" s="286"/>
      <c r="J419" s="286"/>
    </row>
    <row r="420" spans="6:11" x14ac:dyDescent="0.35">
      <c r="F420" s="283"/>
      <c r="G420" s="286"/>
      <c r="H420" s="286"/>
      <c r="I420" s="286"/>
      <c r="J420" s="286"/>
    </row>
    <row r="421" spans="6:11" x14ac:dyDescent="0.35">
      <c r="F421" s="283"/>
      <c r="G421" s="286"/>
      <c r="H421" s="286"/>
      <c r="I421" s="286"/>
      <c r="J421" s="286"/>
    </row>
    <row r="422" spans="6:11" x14ac:dyDescent="0.35">
      <c r="F422" s="283"/>
      <c r="G422" s="286"/>
      <c r="H422" s="286"/>
      <c r="I422" s="286"/>
      <c r="J422" s="286"/>
    </row>
    <row r="423" spans="6:11" x14ac:dyDescent="0.35">
      <c r="F423" s="283"/>
      <c r="G423" s="286"/>
      <c r="H423" s="286"/>
      <c r="I423" s="286"/>
      <c r="J423" s="286"/>
    </row>
    <row r="424" spans="6:11" x14ac:dyDescent="0.35">
      <c r="F424" s="283"/>
      <c r="G424" s="286"/>
      <c r="H424" s="286"/>
      <c r="I424" s="286"/>
      <c r="J424" s="286"/>
    </row>
    <row r="425" spans="6:11" x14ac:dyDescent="0.35">
      <c r="F425" s="283"/>
      <c r="G425" s="286"/>
      <c r="H425" s="286"/>
      <c r="I425" s="286"/>
      <c r="J425" s="286"/>
    </row>
    <row r="426" spans="6:11" x14ac:dyDescent="0.35">
      <c r="F426" s="283"/>
      <c r="G426" s="286"/>
      <c r="H426" s="286"/>
      <c r="I426" s="286"/>
      <c r="J426" s="286"/>
    </row>
    <row r="427" spans="6:11" x14ac:dyDescent="0.35">
      <c r="F427" s="283"/>
      <c r="G427" s="286"/>
      <c r="H427" s="286"/>
      <c r="I427" s="286"/>
      <c r="J427" s="286"/>
    </row>
    <row r="428" spans="6:11" x14ac:dyDescent="0.35">
      <c r="F428" s="283"/>
      <c r="G428" s="286"/>
      <c r="H428" s="286"/>
      <c r="I428" s="286"/>
      <c r="J428" s="286"/>
      <c r="K428" s="288"/>
    </row>
    <row r="429" spans="6:11" x14ac:dyDescent="0.35">
      <c r="F429" s="283"/>
      <c r="G429" s="286"/>
      <c r="H429" s="286"/>
      <c r="I429" s="286"/>
      <c r="J429" s="286"/>
      <c r="K429" s="288"/>
    </row>
    <row r="430" spans="6:11" x14ac:dyDescent="0.35">
      <c r="F430" s="283"/>
      <c r="G430" s="286"/>
      <c r="H430" s="286"/>
      <c r="I430" s="286"/>
      <c r="J430" s="286"/>
      <c r="K430" s="288"/>
    </row>
    <row r="431" spans="6:11" x14ac:dyDescent="0.35">
      <c r="F431" s="283"/>
      <c r="G431" s="286"/>
      <c r="H431" s="286"/>
      <c r="I431" s="286"/>
      <c r="J431" s="286"/>
      <c r="K431" s="288"/>
    </row>
    <row r="432" spans="6:11" x14ac:dyDescent="0.35">
      <c r="F432" s="283"/>
      <c r="G432" s="286"/>
      <c r="H432" s="286"/>
      <c r="I432" s="286"/>
      <c r="J432" s="286"/>
      <c r="K432" s="288"/>
    </row>
    <row r="433" spans="6:11" x14ac:dyDescent="0.35">
      <c r="F433" s="283"/>
      <c r="G433" s="286"/>
      <c r="H433" s="286"/>
      <c r="I433" s="286"/>
      <c r="J433" s="286"/>
      <c r="K433" s="288"/>
    </row>
    <row r="434" spans="6:11" x14ac:dyDescent="0.35">
      <c r="F434" s="283"/>
      <c r="G434" s="286"/>
      <c r="H434" s="286"/>
      <c r="I434" s="286"/>
      <c r="J434" s="286"/>
      <c r="K434" s="288"/>
    </row>
    <row r="435" spans="6:11" x14ac:dyDescent="0.35">
      <c r="F435" s="283"/>
      <c r="G435" s="286"/>
      <c r="H435" s="286"/>
      <c r="I435" s="286"/>
      <c r="J435" s="286"/>
      <c r="K435" s="288"/>
    </row>
    <row r="436" spans="6:11" x14ac:dyDescent="0.35">
      <c r="F436" s="283"/>
      <c r="G436" s="286"/>
      <c r="H436" s="286"/>
      <c r="I436" s="286"/>
      <c r="J436" s="286"/>
      <c r="K436" s="288"/>
    </row>
    <row r="437" spans="6:11" x14ac:dyDescent="0.35">
      <c r="F437" s="283"/>
      <c r="G437" s="286"/>
      <c r="H437" s="286"/>
      <c r="I437" s="286"/>
      <c r="J437" s="286"/>
      <c r="K437" s="288"/>
    </row>
    <row r="438" spans="6:11" x14ac:dyDescent="0.35">
      <c r="F438" s="283"/>
      <c r="G438" s="286"/>
      <c r="H438" s="286"/>
      <c r="I438" s="286"/>
      <c r="J438" s="286"/>
      <c r="K438" s="288"/>
    </row>
    <row r="439" spans="6:11" x14ac:dyDescent="0.35">
      <c r="F439" s="283"/>
      <c r="G439" s="286"/>
      <c r="H439" s="286"/>
      <c r="I439" s="286"/>
      <c r="J439" s="286"/>
      <c r="K439" s="288"/>
    </row>
    <row r="440" spans="6:11" x14ac:dyDescent="0.35">
      <c r="F440" s="283"/>
      <c r="G440" s="286"/>
      <c r="H440" s="286"/>
      <c r="I440" s="286"/>
      <c r="J440" s="286"/>
      <c r="K440" s="288"/>
    </row>
    <row r="441" spans="6:11" x14ac:dyDescent="0.35">
      <c r="F441" s="283"/>
      <c r="G441" s="286"/>
      <c r="H441" s="286"/>
      <c r="I441" s="286"/>
      <c r="J441" s="286"/>
      <c r="K441" s="288"/>
    </row>
    <row r="442" spans="6:11" x14ac:dyDescent="0.35">
      <c r="F442" s="283"/>
      <c r="G442" s="286"/>
      <c r="H442" s="286"/>
      <c r="I442" s="286"/>
      <c r="J442" s="286"/>
      <c r="K442" s="288"/>
    </row>
    <row r="443" spans="6:11" x14ac:dyDescent="0.35">
      <c r="F443" s="283"/>
      <c r="G443" s="286"/>
      <c r="H443" s="286"/>
      <c r="I443" s="286"/>
      <c r="J443" s="286"/>
      <c r="K443" s="288"/>
    </row>
    <row r="444" spans="6:11" x14ac:dyDescent="0.35">
      <c r="F444" s="283"/>
      <c r="G444" s="286"/>
      <c r="H444" s="286"/>
      <c r="I444" s="286"/>
      <c r="J444" s="286"/>
      <c r="K444" s="288"/>
    </row>
    <row r="445" spans="6:11" x14ac:dyDescent="0.35">
      <c r="F445" s="283"/>
      <c r="G445" s="286"/>
      <c r="H445" s="286"/>
      <c r="I445" s="286"/>
      <c r="J445" s="286"/>
      <c r="K445" s="288"/>
    </row>
    <row r="446" spans="6:11" x14ac:dyDescent="0.35">
      <c r="F446" s="283"/>
      <c r="G446" s="286"/>
      <c r="H446" s="286"/>
      <c r="I446" s="286"/>
      <c r="J446" s="286"/>
      <c r="K446" s="288"/>
    </row>
    <row r="447" spans="6:11" x14ac:dyDescent="0.35">
      <c r="F447" s="283"/>
      <c r="G447" s="286"/>
      <c r="H447" s="286"/>
      <c r="I447" s="286"/>
      <c r="J447" s="286"/>
      <c r="K447" s="288"/>
    </row>
    <row r="448" spans="6:11" x14ac:dyDescent="0.35">
      <c r="F448" s="283"/>
      <c r="G448" s="286"/>
      <c r="H448" s="286"/>
      <c r="I448" s="286"/>
      <c r="J448" s="286"/>
      <c r="K448" s="288"/>
    </row>
    <row r="449" spans="6:11" x14ac:dyDescent="0.35">
      <c r="F449" s="283"/>
      <c r="G449" s="286"/>
      <c r="H449" s="286"/>
      <c r="I449" s="286"/>
      <c r="J449" s="286"/>
      <c r="K449" s="288"/>
    </row>
    <row r="450" spans="6:11" x14ac:dyDescent="0.35">
      <c r="F450" s="283"/>
      <c r="G450" s="286"/>
      <c r="H450" s="286"/>
      <c r="I450" s="286"/>
      <c r="J450" s="286"/>
      <c r="K450" s="288"/>
    </row>
    <row r="451" spans="6:11" x14ac:dyDescent="0.35">
      <c r="F451" s="283"/>
      <c r="G451" s="286"/>
      <c r="H451" s="286"/>
      <c r="I451" s="286"/>
      <c r="J451" s="286"/>
      <c r="K451" s="288"/>
    </row>
    <row r="452" spans="6:11" x14ac:dyDescent="0.35">
      <c r="F452" s="283"/>
      <c r="G452" s="286"/>
      <c r="H452" s="286"/>
      <c r="I452" s="286"/>
      <c r="J452" s="286"/>
      <c r="K452" s="288"/>
    </row>
    <row r="453" spans="6:11" x14ac:dyDescent="0.35">
      <c r="F453" s="283"/>
      <c r="G453" s="286"/>
      <c r="H453" s="286"/>
      <c r="I453" s="286"/>
      <c r="J453" s="286"/>
      <c r="K453" s="288"/>
    </row>
    <row r="454" spans="6:11" x14ac:dyDescent="0.35">
      <c r="F454" s="283"/>
      <c r="G454" s="286"/>
      <c r="H454" s="286"/>
      <c r="I454" s="286"/>
      <c r="J454" s="286"/>
      <c r="K454" s="288"/>
    </row>
    <row r="455" spans="6:11" x14ac:dyDescent="0.35">
      <c r="F455" s="283"/>
      <c r="G455" s="286"/>
      <c r="H455" s="286"/>
      <c r="I455" s="286"/>
      <c r="J455" s="286"/>
      <c r="K455" s="288"/>
    </row>
    <row r="456" spans="6:11" x14ac:dyDescent="0.35">
      <c r="F456" s="283"/>
      <c r="G456" s="286"/>
      <c r="H456" s="286"/>
      <c r="I456" s="286"/>
      <c r="J456" s="286"/>
      <c r="K456" s="288"/>
    </row>
    <row r="457" spans="6:11" x14ac:dyDescent="0.35">
      <c r="F457" s="283"/>
      <c r="G457" s="286"/>
      <c r="H457" s="286"/>
      <c r="I457" s="286"/>
      <c r="J457" s="286"/>
      <c r="K457" s="288"/>
    </row>
    <row r="458" spans="6:11" x14ac:dyDescent="0.35">
      <c r="F458" s="283"/>
      <c r="G458" s="286"/>
      <c r="H458" s="286"/>
      <c r="I458" s="286"/>
      <c r="J458" s="286"/>
      <c r="K458" s="288"/>
    </row>
    <row r="459" spans="6:11" x14ac:dyDescent="0.35">
      <c r="F459" s="283"/>
      <c r="G459" s="286"/>
      <c r="H459" s="286"/>
      <c r="I459" s="286"/>
      <c r="J459" s="286"/>
      <c r="K459" s="288"/>
    </row>
    <row r="460" spans="6:11" x14ac:dyDescent="0.35">
      <c r="F460" s="283"/>
      <c r="G460" s="286"/>
      <c r="H460" s="286"/>
      <c r="I460" s="286"/>
      <c r="J460" s="286"/>
      <c r="K460" s="288"/>
    </row>
    <row r="461" spans="6:11" x14ac:dyDescent="0.35">
      <c r="F461" s="283"/>
      <c r="G461" s="286"/>
      <c r="H461" s="286"/>
      <c r="I461" s="286"/>
      <c r="J461" s="286"/>
      <c r="K461" s="288"/>
    </row>
    <row r="462" spans="6:11" x14ac:dyDescent="0.35">
      <c r="F462" s="283"/>
      <c r="G462" s="286"/>
      <c r="H462" s="286"/>
      <c r="I462" s="286"/>
      <c r="J462" s="286"/>
      <c r="K462" s="288"/>
    </row>
    <row r="463" spans="6:11" x14ac:dyDescent="0.35">
      <c r="F463" s="283"/>
      <c r="G463" s="286"/>
      <c r="H463" s="286"/>
      <c r="I463" s="286"/>
      <c r="J463" s="286"/>
      <c r="K463" s="288"/>
    </row>
    <row r="464" spans="6:11" x14ac:dyDescent="0.35">
      <c r="F464" s="283"/>
      <c r="G464" s="286"/>
      <c r="H464" s="286"/>
      <c r="I464" s="286"/>
      <c r="J464" s="286"/>
      <c r="K464" s="288"/>
    </row>
    <row r="465" spans="6:11" x14ac:dyDescent="0.35">
      <c r="F465" s="283"/>
      <c r="G465" s="286"/>
      <c r="H465" s="286"/>
      <c r="I465" s="286"/>
      <c r="J465" s="286"/>
      <c r="K465" s="288"/>
    </row>
    <row r="466" spans="6:11" x14ac:dyDescent="0.35">
      <c r="F466" s="283"/>
      <c r="G466" s="286"/>
      <c r="H466" s="286"/>
      <c r="I466" s="286"/>
      <c r="J466" s="286"/>
      <c r="K466" s="288"/>
    </row>
    <row r="467" spans="6:11" x14ac:dyDescent="0.35">
      <c r="F467" s="283"/>
      <c r="G467" s="286"/>
      <c r="H467" s="286"/>
      <c r="I467" s="286"/>
      <c r="J467" s="286"/>
      <c r="K467" s="288"/>
    </row>
    <row r="468" spans="6:11" x14ac:dyDescent="0.35">
      <c r="F468" s="283"/>
      <c r="G468" s="286"/>
      <c r="H468" s="286"/>
      <c r="I468" s="286"/>
      <c r="J468" s="286"/>
      <c r="K468" s="288"/>
    </row>
    <row r="469" spans="6:11" x14ac:dyDescent="0.35">
      <c r="F469" s="283"/>
      <c r="G469" s="286"/>
      <c r="H469" s="286"/>
      <c r="I469" s="286"/>
      <c r="J469" s="286"/>
      <c r="K469" s="288"/>
    </row>
    <row r="470" spans="6:11" x14ac:dyDescent="0.35">
      <c r="F470" s="283"/>
      <c r="G470" s="286"/>
      <c r="H470" s="286"/>
      <c r="I470" s="286"/>
      <c r="J470" s="286"/>
      <c r="K470" s="288"/>
    </row>
    <row r="471" spans="6:11" x14ac:dyDescent="0.35">
      <c r="F471" s="283"/>
      <c r="G471" s="286"/>
      <c r="H471" s="286"/>
      <c r="I471" s="286"/>
      <c r="J471" s="286"/>
      <c r="K471" s="288"/>
    </row>
    <row r="472" spans="6:11" x14ac:dyDescent="0.35">
      <c r="F472" s="283"/>
      <c r="G472" s="286"/>
      <c r="H472" s="286"/>
      <c r="I472" s="286"/>
      <c r="J472" s="286"/>
      <c r="K472" s="288"/>
    </row>
    <row r="473" spans="6:11" x14ac:dyDescent="0.35">
      <c r="F473" s="283"/>
      <c r="G473" s="286"/>
      <c r="H473" s="286"/>
      <c r="I473" s="286"/>
      <c r="J473" s="286"/>
      <c r="K473" s="288"/>
    </row>
    <row r="474" spans="6:11" x14ac:dyDescent="0.35">
      <c r="F474" s="283"/>
      <c r="G474" s="286"/>
      <c r="H474" s="286"/>
      <c r="I474" s="286"/>
      <c r="J474" s="286"/>
      <c r="K474" s="288"/>
    </row>
    <row r="475" spans="6:11" x14ac:dyDescent="0.35">
      <c r="F475" s="283"/>
      <c r="G475" s="286"/>
      <c r="H475" s="286"/>
      <c r="I475" s="286"/>
      <c r="J475" s="286"/>
      <c r="K475" s="288"/>
    </row>
    <row r="476" spans="6:11" x14ac:dyDescent="0.35">
      <c r="F476" s="283"/>
      <c r="G476" s="286"/>
      <c r="H476" s="286"/>
      <c r="I476" s="286"/>
      <c r="J476" s="286"/>
      <c r="K476" s="288"/>
    </row>
    <row r="477" spans="6:11" x14ac:dyDescent="0.35">
      <c r="F477" s="283"/>
      <c r="G477" s="286"/>
      <c r="H477" s="286"/>
      <c r="I477" s="286"/>
      <c r="J477" s="286"/>
      <c r="K477" s="288"/>
    </row>
    <row r="478" spans="6:11" x14ac:dyDescent="0.35">
      <c r="F478" s="283"/>
      <c r="G478" s="286"/>
      <c r="H478" s="286"/>
      <c r="I478" s="286"/>
      <c r="J478" s="286"/>
      <c r="K478" s="288"/>
    </row>
    <row r="479" spans="6:11" x14ac:dyDescent="0.35">
      <c r="F479" s="283"/>
      <c r="G479" s="286"/>
      <c r="H479" s="286"/>
      <c r="I479" s="286"/>
      <c r="J479" s="286"/>
      <c r="K479" s="288"/>
    </row>
    <row r="480" spans="6:11" x14ac:dyDescent="0.35">
      <c r="F480" s="283"/>
      <c r="G480" s="286"/>
      <c r="H480" s="286"/>
      <c r="I480" s="286"/>
      <c r="J480" s="286"/>
      <c r="K480" s="288"/>
    </row>
    <row r="481" spans="6:11" x14ac:dyDescent="0.35">
      <c r="F481" s="283"/>
      <c r="G481" s="286"/>
      <c r="H481" s="286"/>
      <c r="I481" s="286"/>
      <c r="J481" s="286"/>
      <c r="K481" s="288"/>
    </row>
    <row r="482" spans="6:11" x14ac:dyDescent="0.35">
      <c r="F482" s="283"/>
      <c r="G482" s="286"/>
      <c r="H482" s="286"/>
      <c r="I482" s="286"/>
      <c r="J482" s="286"/>
      <c r="K482" s="288"/>
    </row>
    <row r="483" spans="6:11" x14ac:dyDescent="0.35">
      <c r="F483" s="283"/>
      <c r="G483" s="286"/>
      <c r="H483" s="286"/>
      <c r="I483" s="286"/>
      <c r="J483" s="286"/>
      <c r="K483" s="288"/>
    </row>
    <row r="484" spans="6:11" x14ac:dyDescent="0.35">
      <c r="F484" s="283"/>
      <c r="G484" s="286"/>
      <c r="H484" s="286"/>
      <c r="I484" s="286"/>
      <c r="J484" s="286"/>
      <c r="K484" s="288"/>
    </row>
    <row r="485" spans="6:11" x14ac:dyDescent="0.35">
      <c r="F485" s="283"/>
      <c r="G485" s="286"/>
      <c r="H485" s="286"/>
      <c r="I485" s="286"/>
      <c r="J485" s="286"/>
      <c r="K485" s="288"/>
    </row>
    <row r="486" spans="6:11" x14ac:dyDescent="0.35">
      <c r="F486" s="283"/>
      <c r="G486" s="286"/>
      <c r="H486" s="286"/>
      <c r="I486" s="286"/>
      <c r="J486" s="286"/>
      <c r="K486" s="288"/>
    </row>
    <row r="487" spans="6:11" x14ac:dyDescent="0.35">
      <c r="F487" s="283"/>
      <c r="G487" s="286"/>
      <c r="H487" s="286"/>
      <c r="I487" s="286"/>
      <c r="J487" s="286"/>
      <c r="K487" s="288"/>
    </row>
    <row r="488" spans="6:11" x14ac:dyDescent="0.35">
      <c r="F488" s="283"/>
      <c r="G488" s="286"/>
      <c r="H488" s="286"/>
      <c r="I488" s="286"/>
      <c r="J488" s="286"/>
      <c r="K488" s="288"/>
    </row>
    <row r="489" spans="6:11" x14ac:dyDescent="0.35">
      <c r="F489" s="283"/>
      <c r="G489" s="286"/>
      <c r="H489" s="286"/>
      <c r="I489" s="286"/>
      <c r="J489" s="286"/>
      <c r="K489" s="288"/>
    </row>
    <row r="490" spans="6:11" x14ac:dyDescent="0.35">
      <c r="F490" s="283"/>
      <c r="G490" s="286"/>
      <c r="H490" s="286"/>
      <c r="I490" s="286"/>
      <c r="J490" s="286"/>
      <c r="K490" s="288"/>
    </row>
    <row r="491" spans="6:11" x14ac:dyDescent="0.35">
      <c r="F491" s="283"/>
      <c r="G491" s="286"/>
      <c r="H491" s="286"/>
      <c r="I491" s="286"/>
      <c r="J491" s="286"/>
      <c r="K491" s="288"/>
    </row>
    <row r="492" spans="6:11" x14ac:dyDescent="0.35">
      <c r="F492" s="283"/>
      <c r="G492" s="286"/>
      <c r="H492" s="286"/>
      <c r="I492" s="286"/>
      <c r="J492" s="286"/>
      <c r="K492" s="288"/>
    </row>
    <row r="493" spans="6:11" x14ac:dyDescent="0.35">
      <c r="F493" s="283"/>
      <c r="G493" s="286"/>
      <c r="H493" s="286"/>
      <c r="I493" s="286"/>
      <c r="J493" s="286"/>
      <c r="K493" s="288"/>
    </row>
    <row r="494" spans="6:11" x14ac:dyDescent="0.35">
      <c r="F494" s="283"/>
      <c r="G494" s="286"/>
      <c r="H494" s="286"/>
      <c r="I494" s="286"/>
      <c r="J494" s="286"/>
      <c r="K494" s="288"/>
    </row>
    <row r="495" spans="6:11" x14ac:dyDescent="0.35">
      <c r="F495" s="283"/>
      <c r="G495" s="286"/>
      <c r="H495" s="286"/>
      <c r="I495" s="286"/>
      <c r="J495" s="286"/>
      <c r="K495" s="288"/>
    </row>
    <row r="496" spans="6:11" x14ac:dyDescent="0.35">
      <c r="F496" s="283"/>
      <c r="G496" s="286"/>
      <c r="H496" s="286"/>
      <c r="I496" s="286"/>
      <c r="J496" s="286"/>
      <c r="K496" s="288"/>
    </row>
    <row r="497" spans="6:11" x14ac:dyDescent="0.35">
      <c r="F497" s="283"/>
      <c r="G497" s="286"/>
      <c r="H497" s="286"/>
      <c r="I497" s="286"/>
      <c r="J497" s="286"/>
      <c r="K497" s="288"/>
    </row>
    <row r="498" spans="6:11" x14ac:dyDescent="0.35">
      <c r="F498" s="283"/>
      <c r="G498" s="286"/>
      <c r="H498" s="286"/>
      <c r="I498" s="286"/>
      <c r="J498" s="286"/>
      <c r="K498" s="288"/>
    </row>
    <row r="499" spans="6:11" x14ac:dyDescent="0.35">
      <c r="F499" s="283"/>
      <c r="G499" s="286"/>
      <c r="H499" s="286"/>
      <c r="I499" s="286"/>
      <c r="J499" s="286"/>
      <c r="K499" s="288"/>
    </row>
    <row r="500" spans="6:11" x14ac:dyDescent="0.35">
      <c r="F500" s="283"/>
      <c r="G500" s="286"/>
      <c r="H500" s="286"/>
      <c r="I500" s="286"/>
      <c r="J500" s="286"/>
      <c r="K500" s="288"/>
    </row>
    <row r="501" spans="6:11" x14ac:dyDescent="0.35">
      <c r="F501" s="283"/>
      <c r="G501" s="286"/>
      <c r="H501" s="286"/>
      <c r="I501" s="286"/>
      <c r="J501" s="286"/>
      <c r="K501" s="288"/>
    </row>
    <row r="502" spans="6:11" x14ac:dyDescent="0.35">
      <c r="F502" s="283"/>
      <c r="G502" s="286"/>
      <c r="H502" s="286"/>
      <c r="I502" s="286"/>
      <c r="J502" s="286"/>
      <c r="K502" s="288"/>
    </row>
    <row r="503" spans="6:11" x14ac:dyDescent="0.35">
      <c r="F503" s="283"/>
      <c r="G503" s="286"/>
      <c r="H503" s="286"/>
      <c r="I503" s="286"/>
      <c r="J503" s="286"/>
      <c r="K503" s="288"/>
    </row>
    <row r="504" spans="6:11" x14ac:dyDescent="0.35">
      <c r="F504" s="283"/>
      <c r="G504" s="286"/>
      <c r="H504" s="286"/>
      <c r="I504" s="286"/>
      <c r="J504" s="286"/>
      <c r="K504" s="288"/>
    </row>
    <row r="505" spans="6:11" x14ac:dyDescent="0.35">
      <c r="F505" s="283"/>
      <c r="G505" s="286"/>
      <c r="H505" s="286"/>
      <c r="I505" s="286"/>
      <c r="J505" s="286"/>
      <c r="K505" s="288"/>
    </row>
    <row r="506" spans="6:11" x14ac:dyDescent="0.35">
      <c r="F506" s="283"/>
      <c r="G506" s="286"/>
      <c r="H506" s="286"/>
      <c r="I506" s="286"/>
      <c r="J506" s="286"/>
      <c r="K506" s="288"/>
    </row>
    <row r="507" spans="6:11" x14ac:dyDescent="0.35">
      <c r="F507" s="283"/>
      <c r="G507" s="286"/>
      <c r="H507" s="286"/>
      <c r="I507" s="286"/>
      <c r="J507" s="286"/>
      <c r="K507" s="288"/>
    </row>
    <row r="508" spans="6:11" x14ac:dyDescent="0.35">
      <c r="F508" s="283"/>
      <c r="G508" s="286"/>
      <c r="H508" s="286"/>
      <c r="I508" s="286"/>
      <c r="J508" s="286"/>
      <c r="K508" s="288"/>
    </row>
    <row r="509" spans="6:11" x14ac:dyDescent="0.35">
      <c r="F509" s="283"/>
      <c r="G509" s="286"/>
      <c r="H509" s="286"/>
      <c r="I509" s="286"/>
      <c r="J509" s="286"/>
      <c r="K509" s="288"/>
    </row>
    <row r="510" spans="6:11" x14ac:dyDescent="0.35">
      <c r="F510" s="283"/>
      <c r="G510" s="286"/>
      <c r="H510" s="286"/>
      <c r="I510" s="286"/>
      <c r="J510" s="286"/>
      <c r="K510" s="288"/>
    </row>
    <row r="511" spans="6:11" x14ac:dyDescent="0.35">
      <c r="F511" s="283"/>
      <c r="G511" s="286"/>
      <c r="H511" s="286"/>
      <c r="I511" s="286"/>
      <c r="J511" s="286"/>
      <c r="K511" s="288"/>
    </row>
    <row r="512" spans="6:11" x14ac:dyDescent="0.35">
      <c r="F512" s="283"/>
      <c r="G512" s="286"/>
      <c r="H512" s="286"/>
      <c r="I512" s="286"/>
      <c r="J512" s="286"/>
      <c r="K512" s="288"/>
    </row>
    <row r="513" spans="6:11" x14ac:dyDescent="0.35">
      <c r="F513" s="283"/>
      <c r="G513" s="286"/>
      <c r="H513" s="286"/>
      <c r="I513" s="286"/>
      <c r="J513" s="286"/>
      <c r="K513" s="288"/>
    </row>
    <row r="514" spans="6:11" x14ac:dyDescent="0.35">
      <c r="F514" s="283"/>
      <c r="G514" s="286"/>
      <c r="H514" s="286"/>
      <c r="I514" s="286"/>
      <c r="J514" s="286"/>
      <c r="K514" s="288"/>
    </row>
    <row r="515" spans="6:11" x14ac:dyDescent="0.35">
      <c r="F515" s="283"/>
      <c r="G515" s="286"/>
      <c r="H515" s="286"/>
      <c r="I515" s="286"/>
      <c r="J515" s="286"/>
      <c r="K515" s="288"/>
    </row>
    <row r="516" spans="6:11" x14ac:dyDescent="0.35">
      <c r="F516" s="283"/>
      <c r="G516" s="286"/>
      <c r="H516" s="286"/>
      <c r="I516" s="286"/>
      <c r="J516" s="286"/>
      <c r="K516" s="288"/>
    </row>
    <row r="517" spans="6:11" x14ac:dyDescent="0.35">
      <c r="F517" s="283"/>
      <c r="G517" s="286"/>
      <c r="H517" s="286"/>
      <c r="I517" s="286"/>
      <c r="J517" s="286"/>
      <c r="K517" s="288"/>
    </row>
    <row r="518" spans="6:11" x14ac:dyDescent="0.35">
      <c r="F518" s="283"/>
      <c r="G518" s="286"/>
      <c r="H518" s="286"/>
      <c r="I518" s="286"/>
      <c r="J518" s="286"/>
      <c r="K518" s="288"/>
    </row>
    <row r="519" spans="6:11" x14ac:dyDescent="0.35">
      <c r="F519" s="283"/>
      <c r="G519" s="286"/>
      <c r="H519" s="286"/>
      <c r="I519" s="286"/>
      <c r="J519" s="286"/>
      <c r="K519" s="288"/>
    </row>
    <row r="520" spans="6:11" x14ac:dyDescent="0.35">
      <c r="F520" s="283"/>
      <c r="G520" s="286"/>
      <c r="H520" s="286"/>
      <c r="I520" s="286"/>
      <c r="J520" s="286"/>
      <c r="K520" s="288"/>
    </row>
    <row r="521" spans="6:11" x14ac:dyDescent="0.35">
      <c r="F521" s="283"/>
      <c r="G521" s="286"/>
      <c r="H521" s="286"/>
      <c r="I521" s="286"/>
      <c r="J521" s="286"/>
      <c r="K521" s="288"/>
    </row>
    <row r="522" spans="6:11" x14ac:dyDescent="0.35">
      <c r="F522" s="283"/>
      <c r="G522" s="286"/>
      <c r="H522" s="286"/>
      <c r="I522" s="286"/>
      <c r="J522" s="286"/>
      <c r="K522" s="288"/>
    </row>
    <row r="523" spans="6:11" x14ac:dyDescent="0.35">
      <c r="F523" s="283"/>
      <c r="G523" s="286"/>
      <c r="H523" s="286"/>
      <c r="I523" s="286"/>
      <c r="J523" s="286"/>
      <c r="K523" s="288"/>
    </row>
    <row r="524" spans="6:11" x14ac:dyDescent="0.35">
      <c r="F524" s="283"/>
      <c r="G524" s="286"/>
      <c r="H524" s="286"/>
      <c r="I524" s="286"/>
      <c r="J524" s="286"/>
      <c r="K524" s="288"/>
    </row>
    <row r="525" spans="6:11" x14ac:dyDescent="0.35">
      <c r="F525" s="283"/>
      <c r="G525" s="286"/>
      <c r="H525" s="286"/>
      <c r="I525" s="286"/>
      <c r="J525" s="286"/>
      <c r="K525" s="288"/>
    </row>
    <row r="526" spans="6:11" x14ac:dyDescent="0.35">
      <c r="F526" s="283"/>
      <c r="G526" s="286"/>
      <c r="H526" s="286"/>
      <c r="I526" s="286"/>
      <c r="J526" s="286"/>
      <c r="K526" s="288"/>
    </row>
    <row r="527" spans="6:11" x14ac:dyDescent="0.35">
      <c r="F527" s="283"/>
      <c r="G527" s="286"/>
      <c r="H527" s="286"/>
      <c r="I527" s="286"/>
      <c r="J527" s="286"/>
      <c r="K527" s="288"/>
    </row>
    <row r="528" spans="6:11" x14ac:dyDescent="0.35">
      <c r="F528" s="283"/>
      <c r="G528" s="286"/>
      <c r="H528" s="286"/>
      <c r="I528" s="286"/>
      <c r="J528" s="286"/>
      <c r="K528" s="288"/>
    </row>
    <row r="529" spans="6:11" x14ac:dyDescent="0.35">
      <c r="F529" s="283"/>
      <c r="G529" s="286"/>
      <c r="H529" s="286"/>
      <c r="I529" s="286"/>
      <c r="J529" s="286"/>
      <c r="K529" s="288"/>
    </row>
    <row r="530" spans="6:11" x14ac:dyDescent="0.35">
      <c r="F530" s="283"/>
      <c r="G530" s="286"/>
      <c r="H530" s="286"/>
      <c r="I530" s="286"/>
      <c r="J530" s="286"/>
      <c r="K530" s="288"/>
    </row>
    <row r="531" spans="6:11" x14ac:dyDescent="0.35">
      <c r="F531" s="283"/>
      <c r="G531" s="286"/>
      <c r="H531" s="286"/>
      <c r="I531" s="286"/>
      <c r="J531" s="286"/>
      <c r="K531" s="288"/>
    </row>
    <row r="532" spans="6:11" x14ac:dyDescent="0.35">
      <c r="F532" s="283"/>
      <c r="G532" s="286"/>
      <c r="H532" s="286"/>
      <c r="I532" s="286"/>
      <c r="J532" s="286"/>
      <c r="K532" s="288"/>
    </row>
    <row r="533" spans="6:11" x14ac:dyDescent="0.35">
      <c r="F533" s="283"/>
      <c r="G533" s="286"/>
      <c r="H533" s="286"/>
      <c r="I533" s="286"/>
      <c r="J533" s="286"/>
      <c r="K533" s="288"/>
    </row>
    <row r="534" spans="6:11" x14ac:dyDescent="0.35">
      <c r="F534" s="283"/>
      <c r="G534" s="286"/>
      <c r="H534" s="286"/>
      <c r="I534" s="286"/>
      <c r="J534" s="286"/>
      <c r="K534" s="288"/>
    </row>
    <row r="535" spans="6:11" x14ac:dyDescent="0.35">
      <c r="F535" s="283"/>
      <c r="G535" s="286"/>
      <c r="H535" s="286"/>
      <c r="I535" s="286"/>
      <c r="J535" s="286"/>
      <c r="K535" s="288"/>
    </row>
    <row r="536" spans="6:11" x14ac:dyDescent="0.35">
      <c r="F536" s="283"/>
      <c r="G536" s="286"/>
      <c r="H536" s="286"/>
      <c r="I536" s="286"/>
      <c r="J536" s="286"/>
      <c r="K536" s="288"/>
    </row>
    <row r="537" spans="6:11" x14ac:dyDescent="0.35">
      <c r="F537" s="283"/>
      <c r="G537" s="286"/>
      <c r="H537" s="286"/>
      <c r="I537" s="286"/>
      <c r="J537" s="286"/>
      <c r="K537" s="288"/>
    </row>
    <row r="538" spans="6:11" x14ac:dyDescent="0.35">
      <c r="F538" s="283"/>
      <c r="G538" s="286"/>
      <c r="H538" s="286"/>
      <c r="I538" s="286"/>
      <c r="J538" s="286"/>
      <c r="K538" s="288"/>
    </row>
    <row r="539" spans="6:11" x14ac:dyDescent="0.35">
      <c r="F539" s="283"/>
      <c r="G539" s="286"/>
      <c r="H539" s="286"/>
      <c r="I539" s="286"/>
      <c r="J539" s="286"/>
      <c r="K539" s="288"/>
    </row>
    <row r="540" spans="6:11" x14ac:dyDescent="0.35">
      <c r="F540" s="283"/>
      <c r="G540" s="286"/>
      <c r="H540" s="286"/>
      <c r="I540" s="286"/>
      <c r="J540" s="286"/>
      <c r="K540" s="288"/>
    </row>
    <row r="541" spans="6:11" x14ac:dyDescent="0.35">
      <c r="F541" s="283"/>
      <c r="G541" s="286"/>
      <c r="H541" s="286"/>
      <c r="I541" s="286"/>
      <c r="J541" s="286"/>
      <c r="K541" s="288"/>
    </row>
    <row r="542" spans="6:11" x14ac:dyDescent="0.35">
      <c r="F542" s="283"/>
      <c r="G542" s="286"/>
      <c r="H542" s="286"/>
      <c r="I542" s="286"/>
      <c r="J542" s="286"/>
      <c r="K542" s="288"/>
    </row>
    <row r="543" spans="6:11" x14ac:dyDescent="0.35">
      <c r="F543" s="283"/>
      <c r="G543" s="286"/>
      <c r="H543" s="286"/>
      <c r="I543" s="286"/>
      <c r="J543" s="286"/>
      <c r="K543" s="288"/>
    </row>
    <row r="544" spans="6:11" x14ac:dyDescent="0.35">
      <c r="F544" s="283"/>
      <c r="G544" s="286"/>
      <c r="H544" s="286"/>
      <c r="I544" s="286"/>
      <c r="J544" s="286"/>
      <c r="K544" s="288"/>
    </row>
    <row r="545" spans="6:11" x14ac:dyDescent="0.35">
      <c r="F545" s="283"/>
      <c r="G545" s="286"/>
      <c r="H545" s="286"/>
      <c r="I545" s="286"/>
      <c r="J545" s="286"/>
      <c r="K545" s="288"/>
    </row>
    <row r="546" spans="6:11" x14ac:dyDescent="0.35">
      <c r="F546" s="283"/>
      <c r="G546" s="286"/>
      <c r="H546" s="286"/>
      <c r="I546" s="286"/>
      <c r="J546" s="286"/>
      <c r="K546" s="288"/>
    </row>
    <row r="547" spans="6:11" x14ac:dyDescent="0.35">
      <c r="F547" s="283"/>
      <c r="G547" s="286"/>
      <c r="H547" s="286"/>
      <c r="I547" s="286"/>
      <c r="J547" s="286"/>
      <c r="K547" s="288"/>
    </row>
    <row r="548" spans="6:11" x14ac:dyDescent="0.35">
      <c r="F548" s="283"/>
      <c r="G548" s="286"/>
      <c r="H548" s="286"/>
      <c r="I548" s="286"/>
      <c r="J548" s="286"/>
      <c r="K548" s="288"/>
    </row>
    <row r="549" spans="6:11" x14ac:dyDescent="0.35">
      <c r="F549" s="283"/>
      <c r="G549" s="286"/>
      <c r="H549" s="286"/>
      <c r="I549" s="286"/>
      <c r="J549" s="286"/>
      <c r="K549" s="288"/>
    </row>
    <row r="550" spans="6:11" x14ac:dyDescent="0.35">
      <c r="F550" s="283"/>
      <c r="G550" s="286"/>
      <c r="H550" s="286"/>
      <c r="I550" s="286"/>
      <c r="J550" s="286"/>
      <c r="K550" s="288"/>
    </row>
    <row r="551" spans="6:11" x14ac:dyDescent="0.35">
      <c r="F551" s="283"/>
      <c r="G551" s="286"/>
      <c r="H551" s="286"/>
      <c r="I551" s="286"/>
      <c r="J551" s="286"/>
      <c r="K551" s="288"/>
    </row>
    <row r="552" spans="6:11" x14ac:dyDescent="0.35">
      <c r="F552" s="283"/>
      <c r="G552" s="286"/>
      <c r="H552" s="286"/>
      <c r="I552" s="286"/>
      <c r="J552" s="286"/>
      <c r="K552" s="288"/>
    </row>
    <row r="553" spans="6:11" x14ac:dyDescent="0.35">
      <c r="F553" s="283"/>
      <c r="G553" s="286"/>
      <c r="H553" s="286"/>
      <c r="I553" s="286"/>
      <c r="J553" s="286"/>
      <c r="K553" s="288"/>
    </row>
    <row r="554" spans="6:11" x14ac:dyDescent="0.35">
      <c r="F554" s="283"/>
      <c r="G554" s="286"/>
      <c r="H554" s="286"/>
      <c r="I554" s="286"/>
      <c r="J554" s="286"/>
      <c r="K554" s="288"/>
    </row>
    <row r="555" spans="6:11" x14ac:dyDescent="0.35">
      <c r="F555" s="283"/>
      <c r="G555" s="286"/>
      <c r="H555" s="286"/>
      <c r="I555" s="286"/>
      <c r="J555" s="286"/>
      <c r="K555" s="288"/>
    </row>
    <row r="556" spans="6:11" x14ac:dyDescent="0.35">
      <c r="F556" s="283"/>
      <c r="G556" s="286"/>
      <c r="H556" s="286"/>
      <c r="I556" s="286"/>
      <c r="J556" s="286"/>
      <c r="K556" s="288"/>
    </row>
    <row r="557" spans="6:11" x14ac:dyDescent="0.35">
      <c r="F557" s="283"/>
      <c r="G557" s="286"/>
      <c r="H557" s="286"/>
      <c r="I557" s="286"/>
      <c r="J557" s="286"/>
      <c r="K557" s="288"/>
    </row>
    <row r="558" spans="6:11" x14ac:dyDescent="0.35">
      <c r="F558" s="283"/>
      <c r="G558" s="286"/>
      <c r="H558" s="286"/>
      <c r="I558" s="286"/>
      <c r="J558" s="286"/>
      <c r="K558" s="288"/>
    </row>
    <row r="559" spans="6:11" x14ac:dyDescent="0.35">
      <c r="F559" s="283"/>
      <c r="G559" s="286"/>
      <c r="H559" s="286"/>
      <c r="I559" s="286"/>
      <c r="J559" s="286"/>
      <c r="K559" s="288"/>
    </row>
    <row r="560" spans="6:11" x14ac:dyDescent="0.35">
      <c r="F560" s="283"/>
      <c r="G560" s="286"/>
      <c r="H560" s="286"/>
      <c r="I560" s="286"/>
      <c r="J560" s="286"/>
      <c r="K560" s="288"/>
    </row>
    <row r="561" spans="6:11" x14ac:dyDescent="0.35">
      <c r="F561" s="283"/>
      <c r="G561" s="286"/>
      <c r="H561" s="286"/>
      <c r="I561" s="286"/>
      <c r="J561" s="286"/>
      <c r="K561" s="288"/>
    </row>
    <row r="562" spans="6:11" x14ac:dyDescent="0.35">
      <c r="F562" s="283"/>
      <c r="G562" s="286"/>
      <c r="H562" s="286"/>
      <c r="I562" s="286"/>
      <c r="J562" s="286"/>
      <c r="K562" s="288"/>
    </row>
    <row r="563" spans="6:11" x14ac:dyDescent="0.35">
      <c r="F563" s="283"/>
      <c r="G563" s="286"/>
      <c r="H563" s="286"/>
      <c r="I563" s="286"/>
      <c r="J563" s="286"/>
      <c r="K563" s="288"/>
    </row>
    <row r="564" spans="6:11" x14ac:dyDescent="0.35">
      <c r="F564" s="283"/>
      <c r="G564" s="286"/>
      <c r="H564" s="286"/>
      <c r="I564" s="286"/>
      <c r="J564" s="286"/>
      <c r="K564" s="288"/>
    </row>
    <row r="565" spans="6:11" x14ac:dyDescent="0.35">
      <c r="F565" s="283"/>
      <c r="G565" s="286"/>
      <c r="H565" s="286"/>
      <c r="I565" s="286"/>
      <c r="J565" s="286"/>
      <c r="K565" s="288"/>
    </row>
    <row r="566" spans="6:11" x14ac:dyDescent="0.35">
      <c r="F566" s="283"/>
      <c r="G566" s="286"/>
      <c r="H566" s="286"/>
      <c r="I566" s="286"/>
      <c r="J566" s="286"/>
      <c r="K566" s="288"/>
    </row>
    <row r="567" spans="6:11" x14ac:dyDescent="0.35">
      <c r="F567" s="283"/>
      <c r="G567" s="286"/>
      <c r="H567" s="286"/>
      <c r="I567" s="286"/>
      <c r="J567" s="286"/>
      <c r="K567" s="288"/>
    </row>
    <row r="568" spans="6:11" x14ac:dyDescent="0.35">
      <c r="F568" s="283"/>
      <c r="G568" s="286"/>
      <c r="H568" s="286"/>
      <c r="I568" s="286"/>
      <c r="J568" s="286"/>
      <c r="K568" s="288"/>
    </row>
    <row r="569" spans="6:11" x14ac:dyDescent="0.35">
      <c r="F569" s="283"/>
      <c r="G569" s="286"/>
      <c r="H569" s="286"/>
      <c r="I569" s="286"/>
      <c r="J569" s="286"/>
      <c r="K569" s="288"/>
    </row>
    <row r="570" spans="6:11" x14ac:dyDescent="0.35">
      <c r="F570" s="283"/>
      <c r="G570" s="286"/>
      <c r="H570" s="286"/>
      <c r="I570" s="286"/>
      <c r="J570" s="286"/>
      <c r="K570" s="288"/>
    </row>
    <row r="571" spans="6:11" x14ac:dyDescent="0.35">
      <c r="F571" s="283"/>
      <c r="G571" s="286"/>
      <c r="H571" s="286"/>
      <c r="I571" s="286"/>
      <c r="J571" s="286"/>
      <c r="K571" s="288"/>
    </row>
    <row r="572" spans="6:11" x14ac:dyDescent="0.35">
      <c r="F572" s="283"/>
      <c r="G572" s="286"/>
      <c r="H572" s="286"/>
      <c r="I572" s="286"/>
      <c r="J572" s="286"/>
      <c r="K572" s="288"/>
    </row>
    <row r="573" spans="6:11" x14ac:dyDescent="0.35">
      <c r="F573" s="283"/>
      <c r="G573" s="286"/>
      <c r="H573" s="286"/>
      <c r="I573" s="286"/>
      <c r="J573" s="286"/>
      <c r="K573" s="288"/>
    </row>
    <row r="574" spans="6:11" x14ac:dyDescent="0.35">
      <c r="F574" s="283"/>
      <c r="G574" s="286"/>
      <c r="H574" s="286"/>
      <c r="I574" s="286"/>
      <c r="J574" s="286"/>
      <c r="K574" s="288"/>
    </row>
    <row r="575" spans="6:11" x14ac:dyDescent="0.35">
      <c r="F575" s="283"/>
      <c r="G575" s="286"/>
      <c r="H575" s="286"/>
      <c r="I575" s="286"/>
      <c r="J575" s="286"/>
      <c r="K575" s="288"/>
    </row>
    <row r="576" spans="6:11" x14ac:dyDescent="0.35">
      <c r="F576" s="283"/>
      <c r="G576" s="286"/>
      <c r="H576" s="286"/>
      <c r="I576" s="286"/>
      <c r="J576" s="286"/>
      <c r="K576" s="288"/>
    </row>
    <row r="577" spans="6:11" x14ac:dyDescent="0.35">
      <c r="F577" s="283"/>
      <c r="G577" s="286"/>
      <c r="H577" s="286"/>
      <c r="I577" s="286"/>
      <c r="J577" s="286"/>
      <c r="K577" s="288"/>
    </row>
    <row r="578" spans="6:11" x14ac:dyDescent="0.35">
      <c r="F578" s="283"/>
      <c r="G578" s="286"/>
      <c r="H578" s="286"/>
      <c r="I578" s="286"/>
      <c r="J578" s="286"/>
      <c r="K578" s="288"/>
    </row>
    <row r="579" spans="6:11" x14ac:dyDescent="0.35">
      <c r="F579" s="283"/>
      <c r="G579" s="286"/>
      <c r="H579" s="286"/>
      <c r="I579" s="286"/>
      <c r="J579" s="286"/>
      <c r="K579" s="288"/>
    </row>
    <row r="580" spans="6:11" x14ac:dyDescent="0.35">
      <c r="F580" s="283"/>
      <c r="G580" s="286"/>
      <c r="H580" s="286"/>
      <c r="I580" s="286"/>
      <c r="J580" s="286"/>
      <c r="K580" s="288"/>
    </row>
    <row r="581" spans="6:11" x14ac:dyDescent="0.35">
      <c r="F581" s="283"/>
      <c r="G581" s="286"/>
      <c r="H581" s="286"/>
      <c r="I581" s="286"/>
      <c r="J581" s="286"/>
      <c r="K581" s="288"/>
    </row>
    <row r="582" spans="6:11" x14ac:dyDescent="0.35">
      <c r="F582" s="283"/>
      <c r="G582" s="286"/>
      <c r="H582" s="286"/>
      <c r="I582" s="286"/>
      <c r="J582" s="286"/>
      <c r="K582" s="288"/>
    </row>
    <row r="583" spans="6:11" x14ac:dyDescent="0.35">
      <c r="F583" s="283"/>
      <c r="G583" s="286"/>
      <c r="H583" s="286"/>
      <c r="I583" s="286"/>
      <c r="J583" s="286"/>
      <c r="K583" s="288"/>
    </row>
    <row r="584" spans="6:11" x14ac:dyDescent="0.35">
      <c r="F584" s="283"/>
      <c r="G584" s="286"/>
      <c r="H584" s="286"/>
      <c r="I584" s="286"/>
      <c r="J584" s="286"/>
      <c r="K584" s="288"/>
    </row>
    <row r="585" spans="6:11" x14ac:dyDescent="0.35">
      <c r="F585" s="283"/>
      <c r="G585" s="286"/>
      <c r="H585" s="286"/>
      <c r="I585" s="286"/>
      <c r="J585" s="286"/>
      <c r="K585" s="288"/>
    </row>
    <row r="586" spans="6:11" x14ac:dyDescent="0.35">
      <c r="F586" s="283"/>
      <c r="G586" s="286"/>
      <c r="H586" s="286"/>
      <c r="I586" s="286"/>
      <c r="J586" s="286"/>
      <c r="K586" s="288"/>
    </row>
    <row r="587" spans="6:11" x14ac:dyDescent="0.35">
      <c r="F587" s="283"/>
      <c r="G587" s="286"/>
      <c r="H587" s="286"/>
      <c r="I587" s="286"/>
      <c r="J587" s="286"/>
      <c r="K587" s="288"/>
    </row>
    <row r="588" spans="6:11" x14ac:dyDescent="0.35">
      <c r="F588" s="283"/>
      <c r="G588" s="286"/>
      <c r="H588" s="286"/>
      <c r="I588" s="286"/>
      <c r="J588" s="286"/>
      <c r="K588" s="288"/>
    </row>
    <row r="589" spans="6:11" x14ac:dyDescent="0.35">
      <c r="F589" s="283"/>
      <c r="G589" s="286"/>
      <c r="H589" s="286"/>
      <c r="I589" s="286"/>
      <c r="J589" s="286"/>
      <c r="K589" s="288"/>
    </row>
    <row r="590" spans="6:11" x14ac:dyDescent="0.35">
      <c r="F590" s="283"/>
      <c r="G590" s="286"/>
      <c r="H590" s="286"/>
      <c r="I590" s="286"/>
      <c r="J590" s="286"/>
      <c r="K590" s="288"/>
    </row>
    <row r="591" spans="6:11" x14ac:dyDescent="0.35">
      <c r="F591" s="283"/>
      <c r="G591" s="286"/>
      <c r="H591" s="286"/>
      <c r="I591" s="286"/>
      <c r="J591" s="286"/>
      <c r="K591" s="288"/>
    </row>
    <row r="592" spans="6:11" x14ac:dyDescent="0.35">
      <c r="F592" s="283"/>
      <c r="G592" s="286"/>
      <c r="H592" s="286"/>
      <c r="I592" s="286"/>
      <c r="J592" s="286"/>
      <c r="K592" s="288"/>
    </row>
    <row r="593" spans="6:11" x14ac:dyDescent="0.35">
      <c r="F593" s="283"/>
      <c r="G593" s="286"/>
      <c r="H593" s="286"/>
      <c r="I593" s="286"/>
      <c r="J593" s="286"/>
      <c r="K593" s="288"/>
    </row>
    <row r="594" spans="6:11" x14ac:dyDescent="0.35">
      <c r="F594" s="283"/>
      <c r="G594" s="286"/>
      <c r="H594" s="286"/>
      <c r="I594" s="286"/>
      <c r="J594" s="286"/>
      <c r="K594" s="288"/>
    </row>
    <row r="595" spans="6:11" x14ac:dyDescent="0.35">
      <c r="F595" s="283"/>
      <c r="G595" s="286"/>
      <c r="H595" s="286"/>
      <c r="I595" s="286"/>
      <c r="J595" s="286"/>
      <c r="K595" s="288"/>
    </row>
    <row r="596" spans="6:11" x14ac:dyDescent="0.35">
      <c r="F596" s="283"/>
      <c r="G596" s="286"/>
      <c r="H596" s="286"/>
      <c r="I596" s="286"/>
      <c r="J596" s="286"/>
      <c r="K596" s="288"/>
    </row>
    <row r="597" spans="6:11" x14ac:dyDescent="0.35">
      <c r="F597" s="283"/>
      <c r="G597" s="286"/>
      <c r="H597" s="286"/>
      <c r="I597" s="286"/>
      <c r="J597" s="286"/>
      <c r="K597" s="288"/>
    </row>
    <row r="598" spans="6:11" x14ac:dyDescent="0.35">
      <c r="F598" s="283"/>
      <c r="G598" s="286"/>
      <c r="H598" s="286"/>
      <c r="I598" s="286"/>
      <c r="J598" s="286"/>
      <c r="K598" s="288"/>
    </row>
    <row r="599" spans="6:11" x14ac:dyDescent="0.35">
      <c r="F599" s="283"/>
      <c r="G599" s="286"/>
      <c r="H599" s="286"/>
      <c r="I599" s="286"/>
      <c r="J599" s="286"/>
      <c r="K599" s="288"/>
    </row>
    <row r="600" spans="6:11" x14ac:dyDescent="0.35">
      <c r="F600" s="283"/>
      <c r="G600" s="286"/>
      <c r="H600" s="286"/>
      <c r="I600" s="286"/>
      <c r="J600" s="286"/>
      <c r="K600" s="288"/>
    </row>
    <row r="601" spans="6:11" x14ac:dyDescent="0.35">
      <c r="F601" s="283"/>
      <c r="G601" s="286"/>
      <c r="H601" s="286"/>
      <c r="I601" s="286"/>
      <c r="J601" s="286"/>
      <c r="K601" s="288"/>
    </row>
    <row r="602" spans="6:11" x14ac:dyDescent="0.35">
      <c r="F602" s="283"/>
      <c r="G602" s="286"/>
      <c r="H602" s="286"/>
      <c r="I602" s="286"/>
      <c r="J602" s="286"/>
      <c r="K602" s="288"/>
    </row>
    <row r="603" spans="6:11" x14ac:dyDescent="0.35">
      <c r="F603" s="283"/>
      <c r="G603" s="286"/>
      <c r="H603" s="286"/>
      <c r="I603" s="286"/>
      <c r="J603" s="286"/>
      <c r="K603" s="288"/>
    </row>
    <row r="604" spans="6:11" x14ac:dyDescent="0.35">
      <c r="F604" s="283"/>
      <c r="G604" s="286"/>
      <c r="H604" s="286"/>
      <c r="I604" s="286"/>
      <c r="J604" s="286"/>
      <c r="K604" s="288"/>
    </row>
    <row r="605" spans="6:11" x14ac:dyDescent="0.35">
      <c r="F605" s="283"/>
      <c r="G605" s="286"/>
      <c r="H605" s="286"/>
      <c r="I605" s="286"/>
      <c r="J605" s="286"/>
      <c r="K605" s="288"/>
    </row>
    <row r="606" spans="6:11" x14ac:dyDescent="0.35">
      <c r="F606" s="283"/>
      <c r="G606" s="286"/>
      <c r="H606" s="286"/>
      <c r="I606" s="286"/>
      <c r="J606" s="286"/>
      <c r="K606" s="288"/>
    </row>
    <row r="607" spans="6:11" x14ac:dyDescent="0.35">
      <c r="F607" s="283"/>
      <c r="G607" s="286"/>
      <c r="H607" s="286"/>
      <c r="I607" s="286"/>
      <c r="J607" s="286"/>
      <c r="K607" s="288"/>
    </row>
    <row r="608" spans="6:11" x14ac:dyDescent="0.35">
      <c r="F608" s="283"/>
      <c r="G608" s="286"/>
      <c r="H608" s="286"/>
      <c r="I608" s="286"/>
      <c r="J608" s="286"/>
      <c r="K608" s="288"/>
    </row>
    <row r="609" spans="6:11" x14ac:dyDescent="0.35">
      <c r="F609" s="283"/>
      <c r="G609" s="286"/>
      <c r="H609" s="286"/>
      <c r="I609" s="286"/>
      <c r="J609" s="286"/>
      <c r="K609" s="288"/>
    </row>
    <row r="610" spans="6:11" x14ac:dyDescent="0.35">
      <c r="F610" s="283"/>
      <c r="G610" s="286"/>
      <c r="H610" s="286"/>
      <c r="I610" s="286"/>
      <c r="J610" s="286"/>
      <c r="K610" s="288"/>
    </row>
    <row r="611" spans="6:11" x14ac:dyDescent="0.35">
      <c r="F611" s="283"/>
      <c r="G611" s="286"/>
      <c r="H611" s="286"/>
      <c r="I611" s="286"/>
      <c r="J611" s="286"/>
      <c r="K611" s="288"/>
    </row>
    <row r="612" spans="6:11" x14ac:dyDescent="0.35">
      <c r="F612" s="283"/>
      <c r="G612" s="286"/>
      <c r="H612" s="286"/>
      <c r="I612" s="286"/>
      <c r="J612" s="286"/>
      <c r="K612" s="288"/>
    </row>
    <row r="613" spans="6:11" x14ac:dyDescent="0.35">
      <c r="F613" s="283"/>
      <c r="G613" s="286"/>
      <c r="H613" s="286"/>
      <c r="I613" s="286"/>
      <c r="J613" s="286"/>
      <c r="K613" s="288"/>
    </row>
    <row r="614" spans="6:11" x14ac:dyDescent="0.35">
      <c r="F614" s="283"/>
      <c r="G614" s="286"/>
      <c r="H614" s="286"/>
      <c r="I614" s="286"/>
      <c r="J614" s="286"/>
      <c r="K614" s="288"/>
    </row>
    <row r="615" spans="6:11" x14ac:dyDescent="0.35">
      <c r="F615" s="283"/>
      <c r="G615" s="286"/>
      <c r="H615" s="286"/>
      <c r="I615" s="286"/>
      <c r="J615" s="286"/>
      <c r="K615" s="288"/>
    </row>
    <row r="616" spans="6:11" x14ac:dyDescent="0.35">
      <c r="F616" s="283"/>
      <c r="G616" s="286"/>
      <c r="H616" s="286"/>
      <c r="I616" s="286"/>
      <c r="J616" s="286"/>
      <c r="K616" s="288"/>
    </row>
    <row r="617" spans="6:11" x14ac:dyDescent="0.35">
      <c r="F617" s="283"/>
      <c r="G617" s="286"/>
      <c r="H617" s="286"/>
      <c r="I617" s="286"/>
      <c r="J617" s="286"/>
      <c r="K617" s="288"/>
    </row>
    <row r="618" spans="6:11" x14ac:dyDescent="0.35">
      <c r="F618" s="283"/>
      <c r="G618" s="286"/>
      <c r="H618" s="286"/>
      <c r="I618" s="286"/>
      <c r="J618" s="286"/>
      <c r="K618" s="288"/>
    </row>
    <row r="619" spans="6:11" x14ac:dyDescent="0.35">
      <c r="F619" s="283"/>
      <c r="G619" s="286"/>
      <c r="H619" s="286"/>
      <c r="I619" s="286"/>
      <c r="J619" s="286"/>
      <c r="K619" s="288"/>
    </row>
    <row r="620" spans="6:11" x14ac:dyDescent="0.35">
      <c r="F620" s="283"/>
      <c r="G620" s="286"/>
      <c r="H620" s="286"/>
      <c r="I620" s="286"/>
      <c r="J620" s="286"/>
      <c r="K620" s="288"/>
    </row>
    <row r="621" spans="6:11" x14ac:dyDescent="0.35">
      <c r="F621" s="283"/>
      <c r="G621" s="286"/>
      <c r="H621" s="286"/>
      <c r="I621" s="286"/>
      <c r="J621" s="286"/>
      <c r="K621" s="288"/>
    </row>
    <row r="622" spans="6:11" x14ac:dyDescent="0.35">
      <c r="F622" s="283"/>
      <c r="G622" s="286"/>
      <c r="H622" s="286"/>
      <c r="I622" s="286"/>
      <c r="J622" s="286"/>
      <c r="K622" s="288"/>
    </row>
    <row r="623" spans="6:11" x14ac:dyDescent="0.35">
      <c r="F623" s="283"/>
      <c r="G623" s="286"/>
      <c r="H623" s="286"/>
      <c r="I623" s="286"/>
      <c r="J623" s="286"/>
      <c r="K623" s="288"/>
    </row>
    <row r="624" spans="6:11" x14ac:dyDescent="0.35">
      <c r="F624" s="283"/>
      <c r="G624" s="286"/>
      <c r="H624" s="286"/>
      <c r="I624" s="286"/>
      <c r="J624" s="286"/>
      <c r="K624" s="288"/>
    </row>
    <row r="625" spans="6:11" x14ac:dyDescent="0.35">
      <c r="F625" s="283"/>
      <c r="G625" s="286"/>
      <c r="H625" s="286"/>
      <c r="I625" s="286"/>
      <c r="J625" s="286"/>
      <c r="K625" s="288"/>
    </row>
    <row r="626" spans="6:11" x14ac:dyDescent="0.35">
      <c r="F626" s="283"/>
      <c r="G626" s="286"/>
      <c r="H626" s="286"/>
      <c r="I626" s="286"/>
      <c r="J626" s="286"/>
      <c r="K626" s="288"/>
    </row>
    <row r="627" spans="6:11" x14ac:dyDescent="0.35">
      <c r="F627" s="283"/>
      <c r="G627" s="286"/>
      <c r="H627" s="286"/>
      <c r="I627" s="286"/>
      <c r="J627" s="286"/>
      <c r="K627" s="288"/>
    </row>
    <row r="628" spans="6:11" x14ac:dyDescent="0.35">
      <c r="F628" s="283"/>
      <c r="G628" s="286"/>
      <c r="H628" s="286"/>
      <c r="I628" s="286"/>
      <c r="J628" s="286"/>
      <c r="K628" s="288"/>
    </row>
    <row r="629" spans="6:11" x14ac:dyDescent="0.35">
      <c r="F629" s="283"/>
      <c r="G629" s="286"/>
      <c r="H629" s="286"/>
      <c r="I629" s="286"/>
      <c r="J629" s="286"/>
      <c r="K629" s="288"/>
    </row>
    <row r="630" spans="6:11" x14ac:dyDescent="0.35">
      <c r="F630" s="283"/>
      <c r="G630" s="286"/>
      <c r="H630" s="286"/>
      <c r="I630" s="286"/>
      <c r="J630" s="286"/>
      <c r="K630" s="288"/>
    </row>
    <row r="631" spans="6:11" x14ac:dyDescent="0.35">
      <c r="F631" s="283"/>
      <c r="G631" s="286"/>
      <c r="H631" s="286"/>
      <c r="I631" s="286"/>
      <c r="J631" s="286"/>
      <c r="K631" s="288"/>
    </row>
    <row r="632" spans="6:11" x14ac:dyDescent="0.35">
      <c r="F632" s="283"/>
      <c r="G632" s="286"/>
      <c r="H632" s="286"/>
      <c r="I632" s="286"/>
      <c r="J632" s="286"/>
      <c r="K632" s="288"/>
    </row>
    <row r="633" spans="6:11" x14ac:dyDescent="0.35">
      <c r="F633" s="283"/>
      <c r="G633" s="286"/>
      <c r="H633" s="286"/>
      <c r="I633" s="286"/>
      <c r="J633" s="286"/>
      <c r="K633" s="288"/>
    </row>
    <row r="634" spans="6:11" x14ac:dyDescent="0.35">
      <c r="F634" s="283"/>
      <c r="G634" s="286"/>
      <c r="H634" s="286"/>
      <c r="I634" s="286"/>
      <c r="J634" s="286"/>
      <c r="K634" s="288"/>
    </row>
    <row r="635" spans="6:11" x14ac:dyDescent="0.35">
      <c r="F635" s="283"/>
      <c r="G635" s="286"/>
      <c r="H635" s="286"/>
      <c r="I635" s="286"/>
      <c r="J635" s="286"/>
      <c r="K635" s="288"/>
    </row>
    <row r="636" spans="6:11" x14ac:dyDescent="0.35">
      <c r="F636" s="283"/>
      <c r="G636" s="286"/>
      <c r="H636" s="286"/>
      <c r="I636" s="286"/>
      <c r="J636" s="286"/>
      <c r="K636" s="288"/>
    </row>
    <row r="637" spans="6:11" x14ac:dyDescent="0.35">
      <c r="F637" s="283"/>
      <c r="G637" s="286"/>
      <c r="H637" s="286"/>
      <c r="I637" s="286"/>
      <c r="J637" s="286"/>
      <c r="K637" s="288"/>
    </row>
    <row r="638" spans="6:11" x14ac:dyDescent="0.35">
      <c r="F638" s="283"/>
      <c r="G638" s="286"/>
      <c r="H638" s="286"/>
      <c r="I638" s="286"/>
      <c r="J638" s="286"/>
      <c r="K638" s="288"/>
    </row>
    <row r="639" spans="6:11" x14ac:dyDescent="0.35">
      <c r="F639" s="283"/>
      <c r="G639" s="286"/>
      <c r="H639" s="286"/>
      <c r="I639" s="286"/>
      <c r="J639" s="286"/>
      <c r="K639" s="288"/>
    </row>
    <row r="640" spans="6:11" x14ac:dyDescent="0.35">
      <c r="F640" s="283"/>
      <c r="G640" s="286"/>
      <c r="H640" s="286"/>
      <c r="I640" s="286"/>
      <c r="J640" s="286"/>
      <c r="K640" s="288"/>
    </row>
    <row r="641" spans="6:11" x14ac:dyDescent="0.35">
      <c r="F641" s="283"/>
      <c r="G641" s="286"/>
      <c r="H641" s="286"/>
      <c r="I641" s="286"/>
      <c r="J641" s="286"/>
      <c r="K641" s="288"/>
    </row>
    <row r="642" spans="6:11" x14ac:dyDescent="0.35">
      <c r="F642" s="283"/>
      <c r="G642" s="286"/>
      <c r="H642" s="286"/>
      <c r="I642" s="286"/>
      <c r="J642" s="286"/>
      <c r="K642" s="288"/>
    </row>
    <row r="643" spans="6:11" x14ac:dyDescent="0.35">
      <c r="F643" s="283"/>
      <c r="G643" s="286"/>
      <c r="H643" s="286"/>
      <c r="I643" s="286"/>
      <c r="J643" s="286"/>
      <c r="K643" s="288"/>
    </row>
    <row r="644" spans="6:11" x14ac:dyDescent="0.35">
      <c r="F644" s="283"/>
      <c r="G644" s="286"/>
      <c r="H644" s="286"/>
      <c r="I644" s="286"/>
      <c r="J644" s="286"/>
      <c r="K644" s="288"/>
    </row>
    <row r="645" spans="6:11" x14ac:dyDescent="0.35">
      <c r="F645" s="283"/>
      <c r="G645" s="286"/>
      <c r="H645" s="286"/>
      <c r="I645" s="286"/>
      <c r="J645" s="286"/>
      <c r="K645" s="288"/>
    </row>
    <row r="646" spans="6:11" x14ac:dyDescent="0.35">
      <c r="F646" s="283"/>
      <c r="G646" s="286"/>
      <c r="H646" s="286"/>
      <c r="I646" s="286"/>
      <c r="J646" s="286"/>
      <c r="K646" s="288"/>
    </row>
    <row r="647" spans="6:11" x14ac:dyDescent="0.35">
      <c r="F647" s="283"/>
      <c r="G647" s="286"/>
      <c r="H647" s="286"/>
      <c r="I647" s="286"/>
      <c r="J647" s="286"/>
      <c r="K647" s="288"/>
    </row>
    <row r="648" spans="6:11" x14ac:dyDescent="0.35">
      <c r="F648" s="283"/>
      <c r="G648" s="286"/>
      <c r="H648" s="286"/>
      <c r="I648" s="286"/>
      <c r="J648" s="286"/>
      <c r="K648" s="288"/>
    </row>
    <row r="649" spans="6:11" x14ac:dyDescent="0.35">
      <c r="F649" s="283"/>
      <c r="G649" s="286"/>
      <c r="H649" s="286"/>
      <c r="I649" s="286"/>
      <c r="J649" s="286"/>
      <c r="K649" s="288"/>
    </row>
    <row r="650" spans="6:11" x14ac:dyDescent="0.35">
      <c r="F650" s="283"/>
      <c r="G650" s="286"/>
      <c r="H650" s="286"/>
      <c r="I650" s="286"/>
      <c r="J650" s="286"/>
      <c r="K650" s="288"/>
    </row>
    <row r="651" spans="6:11" x14ac:dyDescent="0.35">
      <c r="F651" s="283"/>
      <c r="G651" s="286"/>
      <c r="H651" s="286"/>
      <c r="I651" s="286"/>
      <c r="J651" s="286"/>
      <c r="K651" s="288"/>
    </row>
    <row r="652" spans="6:11" x14ac:dyDescent="0.35">
      <c r="F652" s="283"/>
      <c r="G652" s="286"/>
      <c r="H652" s="286"/>
      <c r="I652" s="286"/>
      <c r="J652" s="286"/>
      <c r="K652" s="288"/>
    </row>
    <row r="653" spans="6:11" x14ac:dyDescent="0.35">
      <c r="F653" s="283"/>
      <c r="G653" s="286"/>
      <c r="H653" s="286"/>
      <c r="I653" s="286"/>
      <c r="J653" s="286"/>
      <c r="K653" s="288"/>
    </row>
    <row r="654" spans="6:11" x14ac:dyDescent="0.35">
      <c r="F654" s="283"/>
      <c r="G654" s="286"/>
      <c r="H654" s="286"/>
      <c r="I654" s="286"/>
      <c r="J654" s="286"/>
      <c r="K654" s="288"/>
    </row>
    <row r="655" spans="6:11" x14ac:dyDescent="0.35">
      <c r="F655" s="283"/>
      <c r="G655" s="286"/>
      <c r="H655" s="286"/>
      <c r="I655" s="286"/>
      <c r="J655" s="286"/>
      <c r="K655" s="288"/>
    </row>
    <row r="656" spans="6:11" x14ac:dyDescent="0.35">
      <c r="F656" s="283"/>
      <c r="G656" s="286"/>
      <c r="H656" s="286"/>
      <c r="I656" s="286"/>
      <c r="J656" s="286"/>
      <c r="K656" s="288"/>
    </row>
    <row r="657" spans="6:11" x14ac:dyDescent="0.35">
      <c r="F657" s="283"/>
      <c r="G657" s="286"/>
      <c r="H657" s="286"/>
      <c r="I657" s="286"/>
      <c r="J657" s="286"/>
      <c r="K657" s="288"/>
    </row>
    <row r="658" spans="6:11" x14ac:dyDescent="0.35">
      <c r="F658" s="283"/>
      <c r="G658" s="286"/>
      <c r="H658" s="286"/>
      <c r="I658" s="286"/>
      <c r="J658" s="286"/>
      <c r="K658" s="288"/>
    </row>
    <row r="659" spans="6:11" x14ac:dyDescent="0.35">
      <c r="F659" s="283"/>
      <c r="G659" s="286"/>
      <c r="H659" s="286"/>
      <c r="I659" s="286"/>
      <c r="J659" s="286"/>
      <c r="K659" s="288"/>
    </row>
    <row r="660" spans="6:11" x14ac:dyDescent="0.35">
      <c r="F660" s="283"/>
      <c r="G660" s="286"/>
      <c r="H660" s="286"/>
      <c r="I660" s="286"/>
      <c r="J660" s="286"/>
      <c r="K660" s="288"/>
    </row>
    <row r="661" spans="6:11" x14ac:dyDescent="0.35">
      <c r="F661" s="283"/>
      <c r="G661" s="286"/>
      <c r="H661" s="286"/>
      <c r="I661" s="286"/>
      <c r="J661" s="286"/>
      <c r="K661" s="288"/>
    </row>
    <row r="662" spans="6:11" x14ac:dyDescent="0.35">
      <c r="F662" s="283"/>
      <c r="G662" s="286"/>
      <c r="H662" s="286"/>
      <c r="I662" s="286"/>
      <c r="J662" s="286"/>
      <c r="K662" s="288"/>
    </row>
    <row r="663" spans="6:11" x14ac:dyDescent="0.35">
      <c r="F663" s="283"/>
      <c r="G663" s="286"/>
      <c r="H663" s="286"/>
      <c r="I663" s="286"/>
      <c r="J663" s="286"/>
      <c r="K663" s="288"/>
    </row>
    <row r="664" spans="6:11" x14ac:dyDescent="0.35">
      <c r="F664" s="283"/>
      <c r="G664" s="286"/>
      <c r="H664" s="286"/>
      <c r="I664" s="286"/>
      <c r="J664" s="286"/>
      <c r="K664" s="288"/>
    </row>
    <row r="665" spans="6:11" x14ac:dyDescent="0.35">
      <c r="F665" s="283"/>
      <c r="G665" s="286"/>
      <c r="H665" s="286"/>
      <c r="I665" s="286"/>
      <c r="J665" s="286"/>
      <c r="K665" s="288"/>
    </row>
    <row r="666" spans="6:11" x14ac:dyDescent="0.35">
      <c r="F666" s="283"/>
      <c r="G666" s="286"/>
      <c r="H666" s="286"/>
      <c r="I666" s="286"/>
      <c r="J666" s="286"/>
      <c r="K666" s="288"/>
    </row>
    <row r="667" spans="6:11" x14ac:dyDescent="0.35">
      <c r="F667" s="283"/>
      <c r="G667" s="286"/>
      <c r="H667" s="286"/>
      <c r="I667" s="286"/>
      <c r="J667" s="286"/>
      <c r="K667" s="288"/>
    </row>
    <row r="668" spans="6:11" x14ac:dyDescent="0.35">
      <c r="F668" s="283"/>
      <c r="G668" s="286"/>
      <c r="H668" s="286"/>
      <c r="I668" s="286"/>
      <c r="J668" s="286"/>
      <c r="K668" s="288"/>
    </row>
    <row r="669" spans="6:11" x14ac:dyDescent="0.35">
      <c r="F669" s="283"/>
      <c r="G669" s="286"/>
      <c r="H669" s="286"/>
      <c r="I669" s="286"/>
      <c r="J669" s="286"/>
      <c r="K669" s="288"/>
    </row>
    <row r="670" spans="6:11" x14ac:dyDescent="0.35">
      <c r="F670" s="283"/>
      <c r="G670" s="286"/>
      <c r="H670" s="286"/>
      <c r="I670" s="286"/>
      <c r="J670" s="286"/>
      <c r="K670" s="288"/>
    </row>
    <row r="671" spans="6:11" x14ac:dyDescent="0.35">
      <c r="F671" s="283"/>
      <c r="G671" s="286"/>
      <c r="H671" s="286"/>
      <c r="I671" s="286"/>
      <c r="J671" s="286"/>
      <c r="K671" s="288"/>
    </row>
    <row r="672" spans="6:11" x14ac:dyDescent="0.35">
      <c r="F672" s="283"/>
      <c r="G672" s="286"/>
      <c r="H672" s="286"/>
      <c r="I672" s="286"/>
      <c r="J672" s="286"/>
      <c r="K672" s="288"/>
    </row>
    <row r="673" spans="6:11" x14ac:dyDescent="0.35">
      <c r="F673" s="283"/>
      <c r="G673" s="286"/>
      <c r="H673" s="286"/>
      <c r="I673" s="286"/>
      <c r="J673" s="286"/>
      <c r="K673" s="288"/>
    </row>
    <row r="674" spans="6:11" x14ac:dyDescent="0.35">
      <c r="F674" s="283"/>
      <c r="G674" s="286"/>
      <c r="H674" s="286"/>
      <c r="I674" s="286"/>
      <c r="J674" s="286"/>
      <c r="K674" s="288"/>
    </row>
    <row r="675" spans="6:11" x14ac:dyDescent="0.35">
      <c r="F675" s="283"/>
      <c r="G675" s="286"/>
      <c r="H675" s="286"/>
      <c r="I675" s="286"/>
      <c r="J675" s="286"/>
      <c r="K675" s="288"/>
    </row>
    <row r="676" spans="6:11" x14ac:dyDescent="0.35">
      <c r="F676" s="283"/>
      <c r="G676" s="286"/>
      <c r="H676" s="286"/>
      <c r="I676" s="286"/>
      <c r="J676" s="286"/>
      <c r="K676" s="288"/>
    </row>
    <row r="677" spans="6:11" x14ac:dyDescent="0.35">
      <c r="F677" s="283"/>
      <c r="G677" s="286"/>
      <c r="H677" s="286"/>
      <c r="I677" s="286"/>
      <c r="J677" s="286"/>
      <c r="K677" s="288"/>
    </row>
    <row r="678" spans="6:11" x14ac:dyDescent="0.35">
      <c r="F678" s="283"/>
      <c r="G678" s="286"/>
      <c r="H678" s="286"/>
      <c r="I678" s="286"/>
      <c r="J678" s="286"/>
      <c r="K678" s="288"/>
    </row>
    <row r="679" spans="6:11" x14ac:dyDescent="0.35">
      <c r="F679" s="283"/>
      <c r="G679" s="286"/>
      <c r="H679" s="286"/>
      <c r="I679" s="286"/>
      <c r="J679" s="286"/>
      <c r="K679" s="288"/>
    </row>
    <row r="680" spans="6:11" x14ac:dyDescent="0.35">
      <c r="F680" s="283"/>
      <c r="G680" s="286"/>
      <c r="H680" s="286"/>
      <c r="I680" s="286"/>
      <c r="J680" s="286"/>
      <c r="K680" s="288"/>
    </row>
    <row r="681" spans="6:11" x14ac:dyDescent="0.35">
      <c r="F681" s="283"/>
      <c r="G681" s="286"/>
      <c r="H681" s="286"/>
      <c r="I681" s="286"/>
      <c r="J681" s="286"/>
      <c r="K681" s="288"/>
    </row>
    <row r="682" spans="6:11" x14ac:dyDescent="0.35">
      <c r="F682" s="283"/>
      <c r="G682" s="286"/>
      <c r="H682" s="286"/>
      <c r="I682" s="286"/>
      <c r="J682" s="286"/>
      <c r="K682" s="288"/>
    </row>
    <row r="683" spans="6:11" x14ac:dyDescent="0.35">
      <c r="F683" s="283"/>
      <c r="G683" s="286"/>
      <c r="H683" s="286"/>
      <c r="I683" s="286"/>
      <c r="J683" s="286"/>
      <c r="K683" s="288"/>
    </row>
    <row r="684" spans="6:11" x14ac:dyDescent="0.35">
      <c r="F684" s="283"/>
      <c r="G684" s="286"/>
      <c r="H684" s="286"/>
      <c r="I684" s="286"/>
      <c r="J684" s="286"/>
      <c r="K684" s="288"/>
    </row>
    <row r="685" spans="6:11" x14ac:dyDescent="0.35">
      <c r="F685" s="283"/>
      <c r="G685" s="286"/>
      <c r="H685" s="286"/>
      <c r="I685" s="286"/>
      <c r="J685" s="286"/>
      <c r="K685" s="288"/>
    </row>
    <row r="686" spans="6:11" x14ac:dyDescent="0.35">
      <c r="F686" s="283"/>
      <c r="G686" s="286"/>
      <c r="H686" s="286"/>
      <c r="I686" s="286"/>
      <c r="J686" s="286"/>
      <c r="K686" s="288"/>
    </row>
    <row r="687" spans="6:11" x14ac:dyDescent="0.35">
      <c r="F687" s="283"/>
      <c r="G687" s="286"/>
      <c r="H687" s="286"/>
      <c r="I687" s="286"/>
      <c r="J687" s="286"/>
      <c r="K687" s="288"/>
    </row>
    <row r="688" spans="6:11" x14ac:dyDescent="0.35">
      <c r="F688" s="283"/>
      <c r="G688" s="286"/>
      <c r="H688" s="286"/>
      <c r="I688" s="286"/>
      <c r="J688" s="286"/>
      <c r="K688" s="288"/>
    </row>
    <row r="689" spans="6:11" x14ac:dyDescent="0.35">
      <c r="F689" s="283"/>
      <c r="G689" s="286"/>
      <c r="H689" s="286"/>
      <c r="I689" s="286"/>
      <c r="J689" s="286"/>
      <c r="K689" s="288"/>
    </row>
    <row r="690" spans="6:11" x14ac:dyDescent="0.35">
      <c r="F690" s="283"/>
      <c r="G690" s="286"/>
      <c r="H690" s="286"/>
      <c r="I690" s="286"/>
      <c r="J690" s="286"/>
      <c r="K690" s="288"/>
    </row>
    <row r="691" spans="6:11" x14ac:dyDescent="0.35">
      <c r="F691" s="283"/>
      <c r="G691" s="286"/>
      <c r="H691" s="286"/>
      <c r="I691" s="286"/>
      <c r="J691" s="286"/>
      <c r="K691" s="288"/>
    </row>
    <row r="692" spans="6:11" x14ac:dyDescent="0.35">
      <c r="F692" s="283"/>
      <c r="G692" s="286"/>
      <c r="H692" s="286"/>
      <c r="I692" s="286"/>
      <c r="J692" s="286"/>
      <c r="K692" s="288"/>
    </row>
    <row r="693" spans="6:11" x14ac:dyDescent="0.35">
      <c r="F693" s="283"/>
      <c r="G693" s="286"/>
      <c r="H693" s="286"/>
      <c r="I693" s="286"/>
      <c r="J693" s="286"/>
      <c r="K693" s="288"/>
    </row>
    <row r="694" spans="6:11" x14ac:dyDescent="0.35">
      <c r="F694" s="283"/>
      <c r="G694" s="286"/>
      <c r="H694" s="286"/>
      <c r="I694" s="286"/>
      <c r="J694" s="286"/>
      <c r="K694" s="288"/>
    </row>
    <row r="695" spans="6:11" x14ac:dyDescent="0.35">
      <c r="F695" s="283"/>
      <c r="G695" s="286"/>
      <c r="H695" s="286"/>
      <c r="I695" s="286"/>
      <c r="J695" s="286"/>
      <c r="K695" s="288"/>
    </row>
    <row r="696" spans="6:11" x14ac:dyDescent="0.35">
      <c r="F696" s="283"/>
      <c r="G696" s="286"/>
      <c r="H696" s="286"/>
      <c r="I696" s="286"/>
      <c r="J696" s="286"/>
      <c r="K696" s="288"/>
    </row>
    <row r="697" spans="6:11" x14ac:dyDescent="0.35">
      <c r="F697" s="283"/>
      <c r="G697" s="286"/>
      <c r="H697" s="286"/>
      <c r="I697" s="286"/>
      <c r="J697" s="286"/>
      <c r="K697" s="288"/>
    </row>
    <row r="698" spans="6:11" x14ac:dyDescent="0.35">
      <c r="F698" s="283"/>
      <c r="G698" s="286"/>
      <c r="H698" s="286"/>
      <c r="I698" s="286"/>
      <c r="J698" s="286"/>
      <c r="K698" s="288"/>
    </row>
    <row r="699" spans="6:11" x14ac:dyDescent="0.35">
      <c r="F699" s="283"/>
      <c r="G699" s="286"/>
      <c r="H699" s="286"/>
      <c r="I699" s="286"/>
      <c r="J699" s="286"/>
      <c r="K699" s="288"/>
    </row>
    <row r="700" spans="6:11" x14ac:dyDescent="0.35">
      <c r="F700" s="283"/>
      <c r="G700" s="286"/>
      <c r="H700" s="286"/>
      <c r="I700" s="286"/>
      <c r="J700" s="286"/>
      <c r="K700" s="288"/>
    </row>
    <row r="701" spans="6:11" x14ac:dyDescent="0.35">
      <c r="F701" s="283"/>
      <c r="G701" s="286"/>
      <c r="H701" s="286"/>
      <c r="I701" s="286"/>
      <c r="J701" s="286"/>
      <c r="K701" s="288"/>
    </row>
    <row r="702" spans="6:11" x14ac:dyDescent="0.35">
      <c r="F702" s="283"/>
      <c r="G702" s="286"/>
      <c r="H702" s="286"/>
      <c r="I702" s="286"/>
      <c r="J702" s="286"/>
      <c r="K702" s="288"/>
    </row>
    <row r="703" spans="6:11" x14ac:dyDescent="0.35">
      <c r="F703" s="283"/>
      <c r="G703" s="286"/>
      <c r="H703" s="286"/>
      <c r="I703" s="286"/>
      <c r="J703" s="286"/>
      <c r="K703" s="288"/>
    </row>
    <row r="704" spans="6:11" x14ac:dyDescent="0.35">
      <c r="F704" s="283"/>
      <c r="G704" s="286"/>
      <c r="H704" s="286"/>
      <c r="I704" s="286"/>
      <c r="J704" s="286"/>
      <c r="K704" s="288"/>
    </row>
    <row r="705" spans="6:11" x14ac:dyDescent="0.35">
      <c r="F705" s="283"/>
      <c r="G705" s="286"/>
      <c r="H705" s="286"/>
      <c r="I705" s="286"/>
      <c r="J705" s="286"/>
      <c r="K705" s="288"/>
    </row>
    <row r="706" spans="6:11" x14ac:dyDescent="0.35">
      <c r="F706" s="283"/>
      <c r="G706" s="286"/>
      <c r="H706" s="286"/>
      <c r="I706" s="286"/>
      <c r="J706" s="286"/>
      <c r="K706" s="288"/>
    </row>
    <row r="707" spans="6:11" x14ac:dyDescent="0.35">
      <c r="F707" s="283"/>
      <c r="G707" s="286"/>
      <c r="H707" s="286"/>
      <c r="I707" s="286"/>
      <c r="J707" s="286"/>
      <c r="K707" s="288"/>
    </row>
    <row r="708" spans="6:11" x14ac:dyDescent="0.35">
      <c r="F708" s="283"/>
      <c r="G708" s="286"/>
      <c r="H708" s="286"/>
      <c r="I708" s="286"/>
      <c r="J708" s="286"/>
      <c r="K708" s="288"/>
    </row>
    <row r="709" spans="6:11" x14ac:dyDescent="0.35">
      <c r="F709" s="283"/>
      <c r="G709" s="286"/>
      <c r="H709" s="286"/>
      <c r="I709" s="286"/>
      <c r="J709" s="286"/>
      <c r="K709" s="288"/>
    </row>
    <row r="710" spans="6:11" x14ac:dyDescent="0.35">
      <c r="F710" s="283"/>
      <c r="G710" s="286"/>
      <c r="H710" s="286"/>
      <c r="I710" s="286"/>
      <c r="J710" s="286"/>
      <c r="K710" s="288"/>
    </row>
    <row r="711" spans="6:11" x14ac:dyDescent="0.35">
      <c r="F711" s="283"/>
      <c r="G711" s="286"/>
      <c r="H711" s="286"/>
      <c r="I711" s="286"/>
      <c r="J711" s="286"/>
      <c r="K711" s="288"/>
    </row>
    <row r="712" spans="6:11" x14ac:dyDescent="0.35">
      <c r="F712" s="283"/>
      <c r="G712" s="286"/>
      <c r="H712" s="286"/>
      <c r="I712" s="286"/>
      <c r="J712" s="286"/>
      <c r="K712" s="288"/>
    </row>
    <row r="713" spans="6:11" x14ac:dyDescent="0.35">
      <c r="F713" s="283"/>
      <c r="G713" s="286"/>
      <c r="H713" s="286"/>
      <c r="I713" s="286"/>
      <c r="J713" s="286"/>
      <c r="K713" s="288"/>
    </row>
    <row r="714" spans="6:11" x14ac:dyDescent="0.35">
      <c r="F714" s="283"/>
      <c r="G714" s="286"/>
      <c r="H714" s="286"/>
      <c r="I714" s="286"/>
      <c r="J714" s="286"/>
      <c r="K714" s="288"/>
    </row>
    <row r="715" spans="6:11" x14ac:dyDescent="0.35">
      <c r="F715" s="283"/>
      <c r="G715" s="286"/>
      <c r="H715" s="286"/>
      <c r="I715" s="286"/>
      <c r="J715" s="286"/>
      <c r="K715" s="288"/>
    </row>
    <row r="716" spans="6:11" x14ac:dyDescent="0.35">
      <c r="F716" s="283"/>
      <c r="G716" s="286"/>
      <c r="H716" s="286"/>
      <c r="I716" s="286"/>
      <c r="J716" s="286"/>
      <c r="K716" s="288"/>
    </row>
    <row r="717" spans="6:11" x14ac:dyDescent="0.35">
      <c r="F717" s="283"/>
      <c r="G717" s="286"/>
      <c r="H717" s="286"/>
      <c r="I717" s="286"/>
      <c r="J717" s="286"/>
      <c r="K717" s="288"/>
    </row>
    <row r="718" spans="6:11" x14ac:dyDescent="0.35">
      <c r="F718" s="283"/>
      <c r="G718" s="286"/>
      <c r="H718" s="286"/>
      <c r="I718" s="286"/>
      <c r="J718" s="286"/>
      <c r="K718" s="288"/>
    </row>
    <row r="719" spans="6:11" x14ac:dyDescent="0.35">
      <c r="F719" s="283"/>
      <c r="G719" s="286"/>
      <c r="H719" s="286"/>
      <c r="I719" s="286"/>
      <c r="J719" s="286"/>
      <c r="K719" s="288"/>
    </row>
    <row r="720" spans="6:11" x14ac:dyDescent="0.35">
      <c r="F720" s="283"/>
      <c r="G720" s="286"/>
      <c r="H720" s="286"/>
      <c r="I720" s="286"/>
      <c r="J720" s="286"/>
      <c r="K720" s="288"/>
    </row>
    <row r="721" spans="6:11" x14ac:dyDescent="0.35">
      <c r="F721" s="283"/>
      <c r="G721" s="286"/>
      <c r="H721" s="286"/>
      <c r="I721" s="286"/>
      <c r="J721" s="286"/>
      <c r="K721" s="288"/>
    </row>
    <row r="722" spans="6:11" x14ac:dyDescent="0.35">
      <c r="F722" s="283"/>
      <c r="G722" s="286"/>
      <c r="H722" s="286"/>
      <c r="I722" s="286"/>
      <c r="J722" s="286"/>
      <c r="K722" s="288"/>
    </row>
    <row r="723" spans="6:11" x14ac:dyDescent="0.35">
      <c r="F723" s="283"/>
      <c r="G723" s="286"/>
      <c r="H723" s="286"/>
      <c r="I723" s="286"/>
      <c r="J723" s="286"/>
      <c r="K723" s="288"/>
    </row>
    <row r="724" spans="6:11" x14ac:dyDescent="0.35">
      <c r="F724" s="283"/>
      <c r="G724" s="286"/>
      <c r="H724" s="286"/>
      <c r="I724" s="286"/>
      <c r="J724" s="286"/>
      <c r="K724" s="288"/>
    </row>
    <row r="725" spans="6:11" x14ac:dyDescent="0.35">
      <c r="F725" s="283"/>
      <c r="G725" s="286"/>
      <c r="H725" s="286"/>
      <c r="I725" s="286"/>
      <c r="J725" s="286"/>
      <c r="K725" s="288"/>
    </row>
    <row r="726" spans="6:11" x14ac:dyDescent="0.35">
      <c r="F726" s="283"/>
      <c r="G726" s="286"/>
      <c r="H726" s="286"/>
      <c r="I726" s="286"/>
      <c r="J726" s="286"/>
      <c r="K726" s="288"/>
    </row>
    <row r="727" spans="6:11" x14ac:dyDescent="0.35">
      <c r="F727" s="283"/>
      <c r="G727" s="286"/>
      <c r="H727" s="286"/>
      <c r="I727" s="286"/>
      <c r="J727" s="286"/>
      <c r="K727" s="288"/>
    </row>
    <row r="728" spans="6:11" x14ac:dyDescent="0.35">
      <c r="F728" s="283"/>
      <c r="G728" s="286"/>
      <c r="H728" s="286"/>
      <c r="I728" s="286"/>
      <c r="J728" s="286"/>
      <c r="K728" s="288"/>
    </row>
    <row r="729" spans="6:11" x14ac:dyDescent="0.35">
      <c r="F729" s="283"/>
      <c r="G729" s="286"/>
      <c r="H729" s="286"/>
      <c r="I729" s="286"/>
      <c r="J729" s="286"/>
      <c r="K729" s="288"/>
    </row>
    <row r="730" spans="6:11" x14ac:dyDescent="0.35">
      <c r="F730" s="283"/>
      <c r="G730" s="286"/>
      <c r="H730" s="286"/>
      <c r="I730" s="286"/>
      <c r="J730" s="286"/>
      <c r="K730" s="288"/>
    </row>
    <row r="731" spans="6:11" x14ac:dyDescent="0.35">
      <c r="F731" s="283"/>
      <c r="G731" s="286"/>
      <c r="H731" s="286"/>
      <c r="I731" s="286"/>
      <c r="J731" s="286"/>
      <c r="K731" s="288"/>
    </row>
    <row r="732" spans="6:11" x14ac:dyDescent="0.35">
      <c r="F732" s="283"/>
      <c r="G732" s="286"/>
      <c r="H732" s="286"/>
      <c r="I732" s="286"/>
      <c r="J732" s="286"/>
      <c r="K732" s="288"/>
    </row>
    <row r="733" spans="6:11" x14ac:dyDescent="0.35">
      <c r="F733" s="283"/>
      <c r="G733" s="286"/>
      <c r="H733" s="286"/>
      <c r="I733" s="286"/>
      <c r="J733" s="286"/>
      <c r="K733" s="288"/>
    </row>
    <row r="734" spans="6:11" x14ac:dyDescent="0.35">
      <c r="F734" s="283"/>
      <c r="G734" s="286"/>
      <c r="H734" s="286"/>
      <c r="I734" s="286"/>
      <c r="J734" s="286"/>
      <c r="K734" s="288"/>
    </row>
    <row r="735" spans="6:11" x14ac:dyDescent="0.35">
      <c r="F735" s="283"/>
      <c r="G735" s="286"/>
      <c r="H735" s="286"/>
      <c r="I735" s="286"/>
      <c r="J735" s="286"/>
      <c r="K735" s="288"/>
    </row>
    <row r="736" spans="6:11" x14ac:dyDescent="0.35">
      <c r="F736" s="283"/>
      <c r="G736" s="286"/>
      <c r="H736" s="286"/>
      <c r="I736" s="286"/>
      <c r="J736" s="286"/>
      <c r="K736" s="288"/>
    </row>
    <row r="737" spans="6:11" x14ac:dyDescent="0.35">
      <c r="F737" s="283"/>
      <c r="G737" s="286"/>
      <c r="H737" s="286"/>
      <c r="I737" s="286"/>
      <c r="J737" s="286"/>
      <c r="K737" s="288"/>
    </row>
    <row r="738" spans="6:11" x14ac:dyDescent="0.35">
      <c r="F738" s="283"/>
      <c r="G738" s="286"/>
      <c r="H738" s="286"/>
      <c r="I738" s="286"/>
      <c r="J738" s="286"/>
      <c r="K738" s="288"/>
    </row>
    <row r="739" spans="6:11" x14ac:dyDescent="0.35">
      <c r="F739" s="283"/>
      <c r="G739" s="286"/>
      <c r="H739" s="286"/>
      <c r="I739" s="286"/>
      <c r="J739" s="286"/>
      <c r="K739" s="288"/>
    </row>
    <row r="740" spans="6:11" x14ac:dyDescent="0.35">
      <c r="F740" s="283"/>
      <c r="G740" s="286"/>
      <c r="H740" s="286"/>
      <c r="I740" s="286"/>
      <c r="J740" s="286"/>
      <c r="K740" s="288"/>
    </row>
    <row r="741" spans="6:11" x14ac:dyDescent="0.35">
      <c r="F741" s="283"/>
      <c r="G741" s="286"/>
      <c r="H741" s="286"/>
      <c r="I741" s="286"/>
      <c r="J741" s="286"/>
      <c r="K741" s="288"/>
    </row>
    <row r="742" spans="6:11" x14ac:dyDescent="0.35">
      <c r="F742" s="283"/>
      <c r="G742" s="286"/>
      <c r="H742" s="286"/>
      <c r="I742" s="286"/>
      <c r="J742" s="286"/>
      <c r="K742" s="288"/>
    </row>
    <row r="743" spans="6:11" x14ac:dyDescent="0.35">
      <c r="F743" s="283"/>
      <c r="G743" s="286"/>
      <c r="H743" s="286"/>
      <c r="I743" s="286"/>
      <c r="J743" s="286"/>
      <c r="K743" s="288"/>
    </row>
    <row r="744" spans="6:11" x14ac:dyDescent="0.35">
      <c r="F744" s="283"/>
      <c r="G744" s="286"/>
      <c r="H744" s="286"/>
      <c r="I744" s="286"/>
      <c r="J744" s="286"/>
      <c r="K744" s="288"/>
    </row>
    <row r="745" spans="6:11" x14ac:dyDescent="0.35">
      <c r="F745" s="283"/>
      <c r="G745" s="286"/>
      <c r="H745" s="286"/>
      <c r="I745" s="286"/>
      <c r="J745" s="286"/>
      <c r="K745" s="288"/>
    </row>
    <row r="746" spans="6:11" x14ac:dyDescent="0.35">
      <c r="F746" s="283"/>
      <c r="G746" s="286"/>
      <c r="H746" s="286"/>
      <c r="I746" s="286"/>
      <c r="J746" s="286"/>
      <c r="K746" s="288"/>
    </row>
    <row r="747" spans="6:11" x14ac:dyDescent="0.35">
      <c r="F747" s="283"/>
      <c r="G747" s="286"/>
      <c r="H747" s="286"/>
      <c r="I747" s="286"/>
      <c r="J747" s="286"/>
      <c r="K747" s="288"/>
    </row>
    <row r="748" spans="6:11" x14ac:dyDescent="0.35">
      <c r="F748" s="283"/>
      <c r="G748" s="286"/>
      <c r="H748" s="286"/>
      <c r="I748" s="286"/>
      <c r="J748" s="286"/>
      <c r="K748" s="288"/>
    </row>
    <row r="749" spans="6:11" x14ac:dyDescent="0.35">
      <c r="F749" s="283"/>
      <c r="G749" s="286"/>
      <c r="H749" s="286"/>
      <c r="I749" s="286"/>
      <c r="J749" s="286"/>
      <c r="K749" s="288"/>
    </row>
    <row r="750" spans="6:11" x14ac:dyDescent="0.35">
      <c r="F750" s="283"/>
      <c r="G750" s="286"/>
      <c r="H750" s="286"/>
      <c r="I750" s="286"/>
      <c r="J750" s="286"/>
      <c r="K750" s="288"/>
    </row>
    <row r="751" spans="6:11" x14ac:dyDescent="0.35">
      <c r="F751" s="283"/>
      <c r="G751" s="286"/>
      <c r="H751" s="286"/>
      <c r="I751" s="286"/>
      <c r="J751" s="286"/>
      <c r="K751" s="288"/>
    </row>
    <row r="752" spans="6:11" x14ac:dyDescent="0.35">
      <c r="F752" s="283"/>
      <c r="G752" s="286"/>
      <c r="H752" s="286"/>
      <c r="I752" s="286"/>
      <c r="J752" s="286"/>
      <c r="K752" s="288"/>
    </row>
    <row r="753" spans="6:11" x14ac:dyDescent="0.35">
      <c r="F753" s="283"/>
      <c r="G753" s="286"/>
      <c r="H753" s="286"/>
      <c r="I753" s="286"/>
      <c r="J753" s="286"/>
      <c r="K753" s="288"/>
    </row>
    <row r="754" spans="6:11" x14ac:dyDescent="0.35">
      <c r="F754" s="283"/>
      <c r="G754" s="286"/>
      <c r="H754" s="286"/>
      <c r="I754" s="286"/>
      <c r="J754" s="286"/>
      <c r="K754" s="288"/>
    </row>
    <row r="755" spans="6:11" x14ac:dyDescent="0.35">
      <c r="F755" s="283"/>
      <c r="G755" s="286"/>
      <c r="H755" s="286"/>
      <c r="I755" s="286"/>
      <c r="J755" s="286"/>
      <c r="K755" s="288"/>
    </row>
    <row r="756" spans="6:11" x14ac:dyDescent="0.35">
      <c r="F756" s="283"/>
      <c r="G756" s="286"/>
      <c r="H756" s="286"/>
      <c r="I756" s="286"/>
      <c r="J756" s="286"/>
      <c r="K756" s="288"/>
    </row>
    <row r="757" spans="6:11" x14ac:dyDescent="0.35">
      <c r="F757" s="283"/>
      <c r="G757" s="286"/>
      <c r="H757" s="286"/>
      <c r="I757" s="286"/>
      <c r="J757" s="286"/>
      <c r="K757" s="288"/>
    </row>
    <row r="758" spans="6:11" x14ac:dyDescent="0.35">
      <c r="F758" s="283"/>
      <c r="G758" s="286"/>
      <c r="H758" s="286"/>
      <c r="I758" s="286"/>
      <c r="J758" s="286"/>
      <c r="K758" s="288"/>
    </row>
    <row r="759" spans="6:11" x14ac:dyDescent="0.35">
      <c r="F759" s="283"/>
      <c r="G759" s="286"/>
      <c r="H759" s="286"/>
      <c r="I759" s="286"/>
      <c r="J759" s="286"/>
      <c r="K759" s="288"/>
    </row>
    <row r="760" spans="6:11" x14ac:dyDescent="0.35">
      <c r="F760" s="283"/>
      <c r="G760" s="286"/>
      <c r="H760" s="286"/>
      <c r="I760" s="286"/>
      <c r="J760" s="286"/>
      <c r="K760" s="288"/>
    </row>
    <row r="761" spans="6:11" x14ac:dyDescent="0.35">
      <c r="F761" s="283"/>
      <c r="G761" s="286"/>
      <c r="H761" s="286"/>
      <c r="I761" s="286"/>
      <c r="J761" s="286"/>
      <c r="K761" s="288"/>
    </row>
    <row r="762" spans="6:11" x14ac:dyDescent="0.35">
      <c r="F762" s="283"/>
      <c r="G762" s="286"/>
      <c r="H762" s="286"/>
      <c r="I762" s="286"/>
      <c r="J762" s="286"/>
      <c r="K762" s="288"/>
    </row>
    <row r="763" spans="6:11" x14ac:dyDescent="0.35">
      <c r="F763" s="283"/>
      <c r="G763" s="286"/>
      <c r="H763" s="286"/>
      <c r="I763" s="286"/>
      <c r="J763" s="286"/>
      <c r="K763" s="288"/>
    </row>
    <row r="764" spans="6:11" x14ac:dyDescent="0.35">
      <c r="F764" s="283"/>
      <c r="G764" s="286"/>
      <c r="H764" s="286"/>
      <c r="I764" s="286"/>
      <c r="J764" s="286"/>
      <c r="K764" s="288"/>
    </row>
    <row r="765" spans="6:11" x14ac:dyDescent="0.35">
      <c r="F765" s="283"/>
      <c r="G765" s="286"/>
      <c r="H765" s="286"/>
      <c r="I765" s="286"/>
      <c r="J765" s="286"/>
      <c r="K765" s="288"/>
    </row>
    <row r="766" spans="6:11" x14ac:dyDescent="0.35">
      <c r="F766" s="283"/>
      <c r="G766" s="286"/>
      <c r="H766" s="286"/>
      <c r="I766" s="286"/>
      <c r="J766" s="286"/>
      <c r="K766" s="288"/>
    </row>
    <row r="767" spans="6:11" x14ac:dyDescent="0.35">
      <c r="F767" s="283"/>
      <c r="G767" s="286"/>
      <c r="H767" s="286"/>
      <c r="I767" s="286"/>
      <c r="J767" s="286"/>
      <c r="K767" s="288"/>
    </row>
    <row r="768" spans="6:11" x14ac:dyDescent="0.35">
      <c r="F768" s="283"/>
      <c r="G768" s="286"/>
      <c r="H768" s="286"/>
      <c r="I768" s="286"/>
      <c r="J768" s="286"/>
      <c r="K768" s="288"/>
    </row>
    <row r="769" spans="6:11" x14ac:dyDescent="0.35">
      <c r="F769" s="283"/>
      <c r="G769" s="286"/>
      <c r="H769" s="286"/>
      <c r="I769" s="286"/>
      <c r="J769" s="286"/>
      <c r="K769" s="288"/>
    </row>
    <row r="770" spans="6:11" x14ac:dyDescent="0.35">
      <c r="F770" s="283"/>
      <c r="G770" s="286"/>
      <c r="H770" s="286"/>
      <c r="I770" s="286"/>
      <c r="J770" s="286"/>
      <c r="K770" s="288"/>
    </row>
    <row r="771" spans="6:11" x14ac:dyDescent="0.35">
      <c r="F771" s="283"/>
      <c r="G771" s="286"/>
      <c r="H771" s="286"/>
      <c r="I771" s="286"/>
      <c r="J771" s="286"/>
      <c r="K771" s="288"/>
    </row>
    <row r="772" spans="6:11" x14ac:dyDescent="0.35">
      <c r="F772" s="283"/>
      <c r="G772" s="286"/>
      <c r="H772" s="286"/>
      <c r="I772" s="286"/>
      <c r="J772" s="286"/>
      <c r="K772" s="288"/>
    </row>
    <row r="773" spans="6:11" x14ac:dyDescent="0.35">
      <c r="F773" s="283"/>
      <c r="G773" s="286"/>
      <c r="H773" s="286"/>
      <c r="I773" s="286"/>
      <c r="J773" s="286"/>
      <c r="K773" s="288"/>
    </row>
    <row r="774" spans="6:11" x14ac:dyDescent="0.35">
      <c r="F774" s="283"/>
      <c r="G774" s="286"/>
      <c r="H774" s="286"/>
      <c r="I774" s="286"/>
      <c r="J774" s="286"/>
      <c r="K774" s="288"/>
    </row>
    <row r="775" spans="6:11" x14ac:dyDescent="0.35">
      <c r="F775" s="283"/>
      <c r="G775" s="286"/>
      <c r="H775" s="286"/>
      <c r="I775" s="286"/>
      <c r="J775" s="286"/>
      <c r="K775" s="288"/>
    </row>
    <row r="776" spans="6:11" x14ac:dyDescent="0.35">
      <c r="F776" s="283"/>
      <c r="G776" s="286"/>
      <c r="H776" s="286"/>
      <c r="I776" s="286"/>
      <c r="J776" s="286"/>
      <c r="K776" s="288"/>
    </row>
    <row r="777" spans="6:11" x14ac:dyDescent="0.35">
      <c r="F777" s="283"/>
      <c r="G777" s="286"/>
      <c r="H777" s="286"/>
      <c r="I777" s="286"/>
      <c r="J777" s="286"/>
      <c r="K777" s="288"/>
    </row>
    <row r="778" spans="6:11" x14ac:dyDescent="0.35">
      <c r="F778" s="283"/>
      <c r="G778" s="286"/>
      <c r="H778" s="286"/>
      <c r="I778" s="286"/>
      <c r="J778" s="286"/>
      <c r="K778" s="288"/>
    </row>
    <row r="779" spans="6:11" x14ac:dyDescent="0.35">
      <c r="F779" s="283"/>
      <c r="G779" s="286"/>
      <c r="H779" s="286"/>
      <c r="I779" s="286"/>
      <c r="J779" s="286"/>
      <c r="K779" s="288"/>
    </row>
    <row r="780" spans="6:11" x14ac:dyDescent="0.35">
      <c r="F780" s="283"/>
      <c r="G780" s="286"/>
      <c r="H780" s="286"/>
      <c r="I780" s="286"/>
      <c r="J780" s="286"/>
      <c r="K780" s="288"/>
    </row>
    <row r="781" spans="6:11" x14ac:dyDescent="0.35">
      <c r="F781" s="283"/>
      <c r="G781" s="286"/>
      <c r="H781" s="286"/>
      <c r="I781" s="286"/>
      <c r="J781" s="286"/>
      <c r="K781" s="288"/>
    </row>
    <row r="782" spans="6:11" x14ac:dyDescent="0.35">
      <c r="F782" s="283"/>
      <c r="G782" s="286"/>
      <c r="H782" s="286"/>
      <c r="I782" s="286"/>
      <c r="J782" s="286"/>
      <c r="K782" s="288"/>
    </row>
    <row r="783" spans="6:11" x14ac:dyDescent="0.35">
      <c r="F783" s="283"/>
      <c r="G783" s="286"/>
      <c r="H783" s="286"/>
      <c r="I783" s="286"/>
      <c r="J783" s="286"/>
      <c r="K783" s="288"/>
    </row>
    <row r="784" spans="6:11" x14ac:dyDescent="0.35">
      <c r="F784" s="283"/>
      <c r="G784" s="286"/>
      <c r="H784" s="286"/>
      <c r="I784" s="286"/>
      <c r="J784" s="286"/>
      <c r="K784" s="288"/>
    </row>
    <row r="785" spans="6:11" x14ac:dyDescent="0.35">
      <c r="F785" s="283"/>
      <c r="G785" s="286"/>
      <c r="H785" s="286"/>
      <c r="I785" s="286"/>
      <c r="J785" s="286"/>
      <c r="K785" s="288"/>
    </row>
    <row r="786" spans="6:11" x14ac:dyDescent="0.35">
      <c r="F786" s="283"/>
      <c r="G786" s="286"/>
      <c r="H786" s="286"/>
      <c r="I786" s="286"/>
      <c r="J786" s="286"/>
      <c r="K786" s="288"/>
    </row>
    <row r="787" spans="6:11" x14ac:dyDescent="0.35">
      <c r="F787" s="283"/>
      <c r="G787" s="286"/>
      <c r="H787" s="286"/>
      <c r="I787" s="286"/>
      <c r="J787" s="286"/>
      <c r="K787" s="288"/>
    </row>
    <row r="788" spans="6:11" x14ac:dyDescent="0.35">
      <c r="F788" s="283"/>
      <c r="G788" s="286"/>
      <c r="H788" s="286"/>
      <c r="I788" s="286"/>
      <c r="J788" s="286"/>
      <c r="K788" s="288"/>
    </row>
    <row r="789" spans="6:11" x14ac:dyDescent="0.35">
      <c r="F789" s="283"/>
      <c r="G789" s="286"/>
      <c r="H789" s="286"/>
      <c r="I789" s="286"/>
      <c r="J789" s="286"/>
      <c r="K789" s="288"/>
    </row>
    <row r="790" spans="6:11" x14ac:dyDescent="0.35">
      <c r="F790" s="283"/>
      <c r="G790" s="286"/>
      <c r="H790" s="286"/>
      <c r="I790" s="286"/>
      <c r="J790" s="286"/>
      <c r="K790" s="288"/>
    </row>
    <row r="791" spans="6:11" x14ac:dyDescent="0.35">
      <c r="F791" s="283"/>
      <c r="G791" s="286"/>
      <c r="H791" s="286"/>
      <c r="I791" s="286"/>
      <c r="J791" s="286"/>
      <c r="K791" s="288"/>
    </row>
    <row r="792" spans="6:11" x14ac:dyDescent="0.35">
      <c r="F792" s="283"/>
      <c r="G792" s="286"/>
      <c r="H792" s="286"/>
      <c r="I792" s="286"/>
      <c r="J792" s="286"/>
      <c r="K792" s="288"/>
    </row>
    <row r="793" spans="6:11" x14ac:dyDescent="0.35">
      <c r="F793" s="283"/>
      <c r="G793" s="286"/>
      <c r="H793" s="286"/>
      <c r="I793" s="286"/>
      <c r="J793" s="286"/>
      <c r="K793" s="288"/>
    </row>
    <row r="794" spans="6:11" x14ac:dyDescent="0.35">
      <c r="F794" s="283"/>
      <c r="G794" s="286"/>
      <c r="H794" s="286"/>
      <c r="I794" s="286"/>
      <c r="J794" s="286"/>
      <c r="K794" s="288"/>
    </row>
    <row r="795" spans="6:11" x14ac:dyDescent="0.35">
      <c r="F795" s="283"/>
      <c r="G795" s="286"/>
      <c r="H795" s="286"/>
      <c r="I795" s="286"/>
      <c r="J795" s="286"/>
      <c r="K795" s="288"/>
    </row>
    <row r="796" spans="6:11" x14ac:dyDescent="0.35">
      <c r="F796" s="283"/>
      <c r="G796" s="286"/>
      <c r="H796" s="286"/>
      <c r="I796" s="286"/>
      <c r="J796" s="286"/>
      <c r="K796" s="288"/>
    </row>
    <row r="797" spans="6:11" x14ac:dyDescent="0.35">
      <c r="F797" s="283"/>
      <c r="G797" s="286"/>
      <c r="H797" s="286"/>
      <c r="I797" s="286"/>
      <c r="J797" s="286"/>
      <c r="K797" s="288"/>
    </row>
    <row r="798" spans="6:11" x14ac:dyDescent="0.35">
      <c r="F798" s="283"/>
      <c r="G798" s="286"/>
      <c r="H798" s="286"/>
      <c r="I798" s="286"/>
      <c r="J798" s="286"/>
      <c r="K798" s="288"/>
    </row>
    <row r="799" spans="6:11" x14ac:dyDescent="0.35">
      <c r="F799" s="283"/>
      <c r="G799" s="286"/>
      <c r="H799" s="286"/>
      <c r="I799" s="286"/>
      <c r="J799" s="286"/>
      <c r="K799" s="288"/>
    </row>
    <row r="800" spans="6:11" x14ac:dyDescent="0.35">
      <c r="F800" s="283"/>
      <c r="G800" s="286"/>
      <c r="H800" s="286"/>
      <c r="I800" s="286"/>
      <c r="J800" s="286"/>
      <c r="K800" s="288"/>
    </row>
    <row r="801" spans="6:11" x14ac:dyDescent="0.35">
      <c r="F801" s="283"/>
      <c r="G801" s="286"/>
      <c r="H801" s="286"/>
      <c r="I801" s="286"/>
      <c r="J801" s="286"/>
      <c r="K801" s="288"/>
    </row>
    <row r="802" spans="6:11" x14ac:dyDescent="0.35">
      <c r="F802" s="283"/>
      <c r="G802" s="286"/>
      <c r="H802" s="286"/>
      <c r="I802" s="286"/>
      <c r="J802" s="286"/>
      <c r="K802" s="288"/>
    </row>
    <row r="803" spans="6:11" x14ac:dyDescent="0.35">
      <c r="F803" s="283"/>
      <c r="G803" s="286"/>
      <c r="H803" s="286"/>
      <c r="I803" s="286"/>
      <c r="J803" s="286"/>
      <c r="K803" s="288"/>
    </row>
    <row r="804" spans="6:11" x14ac:dyDescent="0.35">
      <c r="F804" s="283"/>
      <c r="G804" s="286"/>
      <c r="H804" s="286"/>
      <c r="I804" s="286"/>
      <c r="J804" s="286"/>
      <c r="K804" s="288"/>
    </row>
    <row r="805" spans="6:11" x14ac:dyDescent="0.35">
      <c r="F805" s="283"/>
      <c r="G805" s="286"/>
      <c r="H805" s="286"/>
      <c r="I805" s="286"/>
      <c r="J805" s="286"/>
      <c r="K805" s="288"/>
    </row>
    <row r="806" spans="6:11" x14ac:dyDescent="0.35">
      <c r="F806" s="283"/>
      <c r="G806" s="286"/>
      <c r="H806" s="286"/>
      <c r="I806" s="286"/>
      <c r="J806" s="286"/>
      <c r="K806" s="288"/>
    </row>
    <row r="807" spans="6:11" x14ac:dyDescent="0.35">
      <c r="F807" s="283"/>
      <c r="G807" s="286"/>
      <c r="H807" s="286"/>
      <c r="I807" s="286"/>
      <c r="J807" s="286"/>
      <c r="K807" s="288"/>
    </row>
    <row r="808" spans="6:11" x14ac:dyDescent="0.35">
      <c r="F808" s="283"/>
      <c r="G808" s="286"/>
      <c r="H808" s="286"/>
      <c r="I808" s="286"/>
      <c r="J808" s="286"/>
      <c r="K808" s="288"/>
    </row>
    <row r="809" spans="6:11" x14ac:dyDescent="0.35">
      <c r="F809" s="283"/>
      <c r="G809" s="286"/>
      <c r="H809" s="286"/>
      <c r="I809" s="286"/>
      <c r="J809" s="286"/>
      <c r="K809" s="288"/>
    </row>
    <row r="810" spans="6:11" x14ac:dyDescent="0.35">
      <c r="F810" s="283"/>
      <c r="G810" s="286"/>
      <c r="H810" s="286"/>
      <c r="I810" s="286"/>
      <c r="J810" s="286"/>
      <c r="K810" s="288"/>
    </row>
    <row r="811" spans="6:11" x14ac:dyDescent="0.35">
      <c r="F811" s="283"/>
      <c r="G811" s="286"/>
      <c r="H811" s="286"/>
      <c r="I811" s="286"/>
      <c r="J811" s="286"/>
      <c r="K811" s="288"/>
    </row>
    <row r="812" spans="6:11" x14ac:dyDescent="0.35">
      <c r="F812" s="283"/>
      <c r="G812" s="286"/>
      <c r="H812" s="286"/>
      <c r="I812" s="286"/>
      <c r="J812" s="286"/>
      <c r="K812" s="288"/>
    </row>
    <row r="813" spans="6:11" x14ac:dyDescent="0.35">
      <c r="F813" s="283"/>
      <c r="G813" s="286"/>
      <c r="H813" s="286"/>
      <c r="I813" s="286"/>
      <c r="J813" s="286"/>
      <c r="K813" s="288"/>
    </row>
    <row r="814" spans="6:11" x14ac:dyDescent="0.35">
      <c r="F814" s="283"/>
      <c r="G814" s="286"/>
      <c r="H814" s="286"/>
      <c r="I814" s="286"/>
      <c r="J814" s="286"/>
      <c r="K814" s="288"/>
    </row>
    <row r="815" spans="6:11" x14ac:dyDescent="0.35">
      <c r="F815" s="283"/>
      <c r="G815" s="286"/>
      <c r="H815" s="286"/>
      <c r="I815" s="286"/>
      <c r="J815" s="286"/>
      <c r="K815" s="288"/>
    </row>
    <row r="816" spans="6:11" x14ac:dyDescent="0.35">
      <c r="F816" s="283"/>
      <c r="G816" s="286"/>
      <c r="H816" s="286"/>
      <c r="I816" s="286"/>
      <c r="J816" s="286"/>
      <c r="K816" s="288"/>
    </row>
    <row r="817" spans="6:11" x14ac:dyDescent="0.35">
      <c r="F817" s="283"/>
      <c r="G817" s="286"/>
      <c r="H817" s="286"/>
      <c r="I817" s="286"/>
      <c r="J817" s="286"/>
      <c r="K817" s="288"/>
    </row>
    <row r="818" spans="6:11" x14ac:dyDescent="0.35">
      <c r="F818" s="283"/>
      <c r="G818" s="286"/>
      <c r="H818" s="286"/>
      <c r="I818" s="286"/>
      <c r="J818" s="286"/>
      <c r="K818" s="288"/>
    </row>
    <row r="819" spans="6:11" x14ac:dyDescent="0.35">
      <c r="F819" s="283"/>
      <c r="G819" s="286"/>
      <c r="H819" s="286"/>
      <c r="I819" s="286"/>
      <c r="J819" s="286"/>
      <c r="K819" s="288"/>
    </row>
    <row r="820" spans="6:11" x14ac:dyDescent="0.35">
      <c r="F820" s="283"/>
      <c r="G820" s="286"/>
      <c r="H820" s="286"/>
      <c r="I820" s="286"/>
      <c r="J820" s="286"/>
      <c r="K820" s="288"/>
    </row>
    <row r="821" spans="6:11" x14ac:dyDescent="0.35">
      <c r="F821" s="283"/>
      <c r="G821" s="286"/>
      <c r="H821" s="286"/>
      <c r="I821" s="286"/>
      <c r="J821" s="286"/>
      <c r="K821" s="288"/>
    </row>
    <row r="822" spans="6:11" x14ac:dyDescent="0.35">
      <c r="F822" s="283"/>
      <c r="G822" s="286"/>
      <c r="H822" s="286"/>
      <c r="I822" s="286"/>
      <c r="J822" s="286"/>
      <c r="K822" s="288"/>
    </row>
    <row r="823" spans="6:11" x14ac:dyDescent="0.35">
      <c r="F823" s="283"/>
      <c r="G823" s="286"/>
      <c r="H823" s="286"/>
      <c r="I823" s="286"/>
      <c r="J823" s="286"/>
      <c r="K823" s="288"/>
    </row>
    <row r="824" spans="6:11" x14ac:dyDescent="0.35">
      <c r="F824" s="283"/>
      <c r="G824" s="286"/>
      <c r="H824" s="286"/>
      <c r="I824" s="286"/>
      <c r="J824" s="286"/>
      <c r="K824" s="288"/>
    </row>
    <row r="825" spans="6:11" x14ac:dyDescent="0.35">
      <c r="F825" s="283"/>
      <c r="G825" s="286"/>
      <c r="H825" s="286"/>
      <c r="I825" s="286"/>
      <c r="J825" s="286"/>
      <c r="K825" s="288"/>
    </row>
    <row r="826" spans="6:11" x14ac:dyDescent="0.35">
      <c r="F826" s="283"/>
      <c r="G826" s="286"/>
      <c r="H826" s="286"/>
      <c r="I826" s="286"/>
      <c r="J826" s="286"/>
      <c r="K826" s="288"/>
    </row>
    <row r="827" spans="6:11" x14ac:dyDescent="0.35">
      <c r="F827" s="283"/>
      <c r="G827" s="286"/>
      <c r="H827" s="286"/>
      <c r="I827" s="286"/>
      <c r="J827" s="286"/>
      <c r="K827" s="288"/>
    </row>
    <row r="828" spans="6:11" x14ac:dyDescent="0.35">
      <c r="F828" s="283"/>
      <c r="G828" s="286"/>
      <c r="H828" s="286"/>
      <c r="I828" s="286"/>
      <c r="J828" s="286"/>
      <c r="K828" s="288"/>
    </row>
    <row r="829" spans="6:11" x14ac:dyDescent="0.35">
      <c r="F829" s="283"/>
      <c r="G829" s="286"/>
      <c r="H829" s="286"/>
      <c r="I829" s="286"/>
      <c r="J829" s="286"/>
      <c r="K829" s="288"/>
    </row>
    <row r="830" spans="6:11" x14ac:dyDescent="0.35">
      <c r="F830" s="283"/>
      <c r="G830" s="286"/>
      <c r="H830" s="286"/>
      <c r="I830" s="286"/>
      <c r="J830" s="286"/>
      <c r="K830" s="288"/>
    </row>
    <row r="831" spans="6:11" x14ac:dyDescent="0.35">
      <c r="F831" s="283"/>
      <c r="G831" s="286"/>
      <c r="H831" s="286"/>
      <c r="I831" s="286"/>
      <c r="J831" s="286"/>
      <c r="K831" s="288"/>
    </row>
    <row r="832" spans="6:11" x14ac:dyDescent="0.35">
      <c r="F832" s="283"/>
      <c r="G832" s="286"/>
      <c r="H832" s="286"/>
      <c r="I832" s="286"/>
      <c r="J832" s="286"/>
      <c r="K832" s="288"/>
    </row>
    <row r="833" spans="6:11" x14ac:dyDescent="0.35">
      <c r="F833" s="283"/>
      <c r="G833" s="286"/>
      <c r="H833" s="286"/>
      <c r="I833" s="286"/>
      <c r="J833" s="286"/>
      <c r="K833" s="288"/>
    </row>
    <row r="834" spans="6:11" x14ac:dyDescent="0.35">
      <c r="F834" s="283"/>
      <c r="G834" s="286"/>
      <c r="H834" s="286"/>
      <c r="I834" s="286"/>
      <c r="J834" s="286"/>
      <c r="K834" s="288"/>
    </row>
    <row r="835" spans="6:11" x14ac:dyDescent="0.35">
      <c r="F835" s="283"/>
      <c r="G835" s="286"/>
      <c r="H835" s="286"/>
      <c r="I835" s="286"/>
      <c r="J835" s="286"/>
      <c r="K835" s="288"/>
    </row>
    <row r="836" spans="6:11" x14ac:dyDescent="0.35">
      <c r="F836" s="283"/>
      <c r="G836" s="286"/>
      <c r="H836" s="286"/>
      <c r="I836" s="286"/>
      <c r="J836" s="286"/>
      <c r="K836" s="288"/>
    </row>
    <row r="837" spans="6:11" x14ac:dyDescent="0.35">
      <c r="F837" s="283"/>
      <c r="G837" s="286"/>
      <c r="H837" s="286"/>
      <c r="I837" s="286"/>
      <c r="J837" s="286"/>
      <c r="K837" s="288"/>
    </row>
    <row r="838" spans="6:11" x14ac:dyDescent="0.35">
      <c r="F838" s="283"/>
      <c r="G838" s="286"/>
      <c r="H838" s="286"/>
      <c r="I838" s="286"/>
      <c r="J838" s="286"/>
      <c r="K838" s="288"/>
    </row>
    <row r="839" spans="6:11" x14ac:dyDescent="0.35">
      <c r="F839" s="283"/>
      <c r="G839" s="286"/>
      <c r="H839" s="286"/>
      <c r="I839" s="286"/>
      <c r="J839" s="286"/>
      <c r="K839" s="288"/>
    </row>
    <row r="840" spans="6:11" x14ac:dyDescent="0.35">
      <c r="F840" s="283"/>
      <c r="G840" s="286"/>
      <c r="H840" s="286"/>
      <c r="I840" s="286"/>
      <c r="J840" s="286"/>
      <c r="K840" s="288"/>
    </row>
    <row r="841" spans="6:11" x14ac:dyDescent="0.35">
      <c r="F841" s="283"/>
      <c r="G841" s="286"/>
      <c r="H841" s="286"/>
      <c r="I841" s="286"/>
      <c r="J841" s="286"/>
      <c r="K841" s="288"/>
    </row>
    <row r="842" spans="6:11" x14ac:dyDescent="0.35">
      <c r="F842" s="283"/>
      <c r="G842" s="286"/>
      <c r="H842" s="286"/>
      <c r="I842" s="286"/>
      <c r="J842" s="286"/>
      <c r="K842" s="288"/>
    </row>
    <row r="843" spans="6:11" x14ac:dyDescent="0.35">
      <c r="F843" s="283"/>
      <c r="G843" s="286"/>
      <c r="H843" s="286"/>
      <c r="I843" s="286"/>
      <c r="J843" s="286"/>
      <c r="K843" s="288"/>
    </row>
    <row r="844" spans="6:11" x14ac:dyDescent="0.35">
      <c r="F844" s="283"/>
      <c r="G844" s="286"/>
      <c r="H844" s="286"/>
      <c r="I844" s="286"/>
      <c r="J844" s="286"/>
      <c r="K844" s="288"/>
    </row>
    <row r="845" spans="6:11" x14ac:dyDescent="0.35">
      <c r="F845" s="283"/>
      <c r="G845" s="286"/>
      <c r="H845" s="286"/>
      <c r="I845" s="286"/>
      <c r="J845" s="286"/>
      <c r="K845" s="288"/>
    </row>
    <row r="846" spans="6:11" x14ac:dyDescent="0.35">
      <c r="F846" s="283"/>
      <c r="G846" s="286"/>
      <c r="H846" s="286"/>
      <c r="I846" s="286"/>
      <c r="J846" s="286"/>
      <c r="K846" s="288"/>
    </row>
    <row r="847" spans="6:11" x14ac:dyDescent="0.35">
      <c r="F847" s="283"/>
      <c r="G847" s="286"/>
      <c r="H847" s="286"/>
      <c r="I847" s="286"/>
      <c r="J847" s="286"/>
      <c r="K847" s="288"/>
    </row>
    <row r="848" spans="6:11" x14ac:dyDescent="0.35">
      <c r="F848" s="283"/>
      <c r="G848" s="286"/>
      <c r="H848" s="286"/>
      <c r="I848" s="286"/>
      <c r="J848" s="286"/>
      <c r="K848" s="288"/>
    </row>
    <row r="849" spans="6:11" x14ac:dyDescent="0.35">
      <c r="F849" s="283"/>
      <c r="G849" s="286"/>
      <c r="H849" s="286"/>
      <c r="I849" s="286"/>
      <c r="J849" s="286"/>
      <c r="K849" s="288"/>
    </row>
    <row r="850" spans="6:11" x14ac:dyDescent="0.35">
      <c r="F850" s="283"/>
      <c r="G850" s="286"/>
      <c r="H850" s="286"/>
      <c r="I850" s="286"/>
      <c r="J850" s="286"/>
      <c r="K850" s="288"/>
    </row>
    <row r="851" spans="6:11" x14ac:dyDescent="0.35">
      <c r="F851" s="283"/>
      <c r="G851" s="286"/>
      <c r="H851" s="286"/>
      <c r="I851" s="286"/>
      <c r="J851" s="286"/>
      <c r="K851" s="288"/>
    </row>
    <row r="852" spans="6:11" x14ac:dyDescent="0.35">
      <c r="F852" s="283"/>
      <c r="G852" s="286"/>
      <c r="H852" s="286"/>
      <c r="I852" s="286"/>
      <c r="J852" s="286"/>
      <c r="K852" s="288"/>
    </row>
    <row r="853" spans="6:11" x14ac:dyDescent="0.35">
      <c r="F853" s="283"/>
      <c r="G853" s="286"/>
      <c r="H853" s="286"/>
      <c r="I853" s="286"/>
      <c r="J853" s="286"/>
      <c r="K853" s="288"/>
    </row>
    <row r="854" spans="6:11" x14ac:dyDescent="0.35">
      <c r="F854" s="283"/>
      <c r="G854" s="286"/>
      <c r="H854" s="286"/>
      <c r="I854" s="286"/>
      <c r="J854" s="286"/>
    </row>
    <row r="855" spans="6:11" x14ac:dyDescent="0.35">
      <c r="F855" s="283"/>
      <c r="G855" s="286"/>
      <c r="H855" s="286"/>
      <c r="I855" s="286"/>
      <c r="J855" s="286"/>
    </row>
    <row r="856" spans="6:11" x14ac:dyDescent="0.35">
      <c r="F856" s="283"/>
      <c r="G856" s="286"/>
      <c r="H856" s="286"/>
      <c r="I856" s="286"/>
      <c r="J856" s="286"/>
    </row>
    <row r="857" spans="6:11" x14ac:dyDescent="0.35">
      <c r="F857" s="283"/>
      <c r="G857" s="286"/>
      <c r="H857" s="286"/>
      <c r="I857" s="286"/>
      <c r="J857" s="286"/>
    </row>
    <row r="858" spans="6:11" x14ac:dyDescent="0.35">
      <c r="F858" s="283"/>
      <c r="G858" s="286"/>
      <c r="H858" s="286"/>
      <c r="I858" s="286"/>
      <c r="J858" s="286"/>
    </row>
    <row r="859" spans="6:11" x14ac:dyDescent="0.35">
      <c r="F859" s="283"/>
      <c r="G859" s="286"/>
      <c r="H859" s="286"/>
      <c r="I859" s="286"/>
      <c r="J859" s="286"/>
    </row>
    <row r="860" spans="6:11" x14ac:dyDescent="0.35">
      <c r="F860" s="283"/>
      <c r="G860" s="286"/>
      <c r="H860" s="286"/>
      <c r="I860" s="286"/>
      <c r="J860" s="286"/>
    </row>
    <row r="861" spans="6:11" x14ac:dyDescent="0.35">
      <c r="F861" s="283"/>
      <c r="G861" s="286"/>
      <c r="H861" s="286"/>
      <c r="I861" s="286"/>
      <c r="J861" s="286"/>
    </row>
    <row r="862" spans="6:11" x14ac:dyDescent="0.35">
      <c r="F862" s="283"/>
      <c r="G862" s="286"/>
      <c r="H862" s="286"/>
      <c r="I862" s="286"/>
      <c r="J862" s="286"/>
    </row>
    <row r="863" spans="6:11" x14ac:dyDescent="0.35">
      <c r="F863" s="283"/>
      <c r="G863" s="286"/>
      <c r="H863" s="286"/>
      <c r="I863" s="286"/>
      <c r="J863" s="286"/>
    </row>
    <row r="864" spans="6:11" x14ac:dyDescent="0.35">
      <c r="F864" s="283"/>
      <c r="G864" s="286"/>
      <c r="H864" s="286"/>
      <c r="I864" s="286"/>
      <c r="J864" s="286"/>
    </row>
    <row r="865" spans="6:10" x14ac:dyDescent="0.35">
      <c r="F865" s="283"/>
      <c r="G865" s="286"/>
      <c r="H865" s="286"/>
      <c r="I865" s="286"/>
      <c r="J865" s="286"/>
    </row>
    <row r="866" spans="6:10" x14ac:dyDescent="0.35">
      <c r="F866" s="283"/>
      <c r="G866" s="286"/>
      <c r="H866" s="286"/>
      <c r="I866" s="286"/>
      <c r="J866" s="286"/>
    </row>
    <row r="867" spans="6:10" x14ac:dyDescent="0.35">
      <c r="F867" s="283"/>
      <c r="G867" s="286"/>
      <c r="H867" s="286"/>
      <c r="I867" s="286"/>
      <c r="J867" s="286"/>
    </row>
    <row r="868" spans="6:10" x14ac:dyDescent="0.35">
      <c r="F868" s="283"/>
      <c r="G868" s="286"/>
      <c r="H868" s="286"/>
      <c r="I868" s="286"/>
      <c r="J868" s="286"/>
    </row>
    <row r="869" spans="6:10" x14ac:dyDescent="0.35">
      <c r="F869" s="283"/>
      <c r="G869" s="286"/>
      <c r="H869" s="286"/>
      <c r="I869" s="286"/>
      <c r="J869" s="286"/>
    </row>
    <row r="870" spans="6:10" x14ac:dyDescent="0.35">
      <c r="F870" s="283"/>
      <c r="G870" s="286"/>
      <c r="H870" s="286"/>
      <c r="I870" s="286"/>
      <c r="J870" s="286"/>
    </row>
    <row r="871" spans="6:10" x14ac:dyDescent="0.35">
      <c r="F871" s="283"/>
      <c r="G871" s="286"/>
      <c r="H871" s="286"/>
      <c r="I871" s="286"/>
      <c r="J871" s="286"/>
    </row>
    <row r="872" spans="6:10" x14ac:dyDescent="0.35">
      <c r="F872" s="283"/>
      <c r="G872" s="286"/>
      <c r="H872" s="286"/>
      <c r="I872" s="286"/>
      <c r="J872" s="286"/>
    </row>
    <row r="873" spans="6:10" x14ac:dyDescent="0.35">
      <c r="F873" s="283"/>
      <c r="G873" s="286"/>
      <c r="H873" s="286"/>
      <c r="I873" s="286"/>
      <c r="J873" s="286"/>
    </row>
    <row r="874" spans="6:10" x14ac:dyDescent="0.35">
      <c r="F874" s="283"/>
      <c r="G874" s="286"/>
      <c r="H874" s="286"/>
      <c r="I874" s="286"/>
      <c r="J874" s="286"/>
    </row>
    <row r="875" spans="6:10" x14ac:dyDescent="0.35">
      <c r="F875" s="283"/>
      <c r="G875" s="286"/>
      <c r="H875" s="286"/>
      <c r="I875" s="286"/>
      <c r="J875" s="286"/>
    </row>
    <row r="876" spans="6:10" x14ac:dyDescent="0.35">
      <c r="F876" s="283"/>
      <c r="G876" s="286"/>
      <c r="H876" s="286"/>
      <c r="I876" s="286"/>
      <c r="J876" s="286"/>
    </row>
    <row r="877" spans="6:10" x14ac:dyDescent="0.35">
      <c r="F877" s="283"/>
      <c r="G877" s="286"/>
      <c r="H877" s="286"/>
      <c r="I877" s="286"/>
      <c r="J877" s="286"/>
    </row>
    <row r="878" spans="6:10" x14ac:dyDescent="0.35">
      <c r="F878" s="283"/>
      <c r="G878" s="286"/>
      <c r="H878" s="286"/>
      <c r="I878" s="286"/>
      <c r="J878" s="286"/>
    </row>
    <row r="879" spans="6:10" x14ac:dyDescent="0.35">
      <c r="F879" s="283"/>
      <c r="G879" s="286"/>
      <c r="H879" s="286"/>
      <c r="I879" s="286"/>
      <c r="J879" s="286"/>
    </row>
    <row r="880" spans="6:10" x14ac:dyDescent="0.35">
      <c r="F880" s="283"/>
      <c r="G880" s="286"/>
      <c r="H880" s="286"/>
      <c r="I880" s="286"/>
      <c r="J880" s="286"/>
    </row>
    <row r="881" spans="6:10" x14ac:dyDescent="0.35">
      <c r="F881" s="283"/>
      <c r="G881" s="286"/>
      <c r="H881" s="286"/>
      <c r="I881" s="286"/>
      <c r="J881" s="286"/>
    </row>
    <row r="882" spans="6:10" x14ac:dyDescent="0.35">
      <c r="F882" s="283"/>
      <c r="G882" s="286"/>
      <c r="H882" s="286"/>
      <c r="I882" s="286"/>
      <c r="J882" s="286"/>
    </row>
    <row r="883" spans="6:10" x14ac:dyDescent="0.35">
      <c r="F883" s="283"/>
      <c r="G883" s="286"/>
      <c r="H883" s="286"/>
      <c r="I883" s="286"/>
      <c r="J883" s="286"/>
    </row>
    <row r="884" spans="6:10" x14ac:dyDescent="0.35">
      <c r="F884" s="283"/>
      <c r="G884" s="286"/>
      <c r="H884" s="286"/>
      <c r="I884" s="286"/>
      <c r="J884" s="286"/>
    </row>
    <row r="885" spans="6:10" x14ac:dyDescent="0.35">
      <c r="F885" s="283"/>
      <c r="G885" s="286"/>
      <c r="H885" s="286"/>
      <c r="I885" s="286"/>
      <c r="J885" s="286"/>
    </row>
    <row r="886" spans="6:10" x14ac:dyDescent="0.35">
      <c r="F886" s="283"/>
      <c r="G886" s="286"/>
      <c r="H886" s="286"/>
      <c r="I886" s="286"/>
      <c r="J886" s="286"/>
    </row>
    <row r="887" spans="6:10" x14ac:dyDescent="0.35">
      <c r="F887" s="283"/>
      <c r="G887" s="286"/>
      <c r="H887" s="286"/>
      <c r="I887" s="286"/>
      <c r="J887" s="286"/>
    </row>
    <row r="888" spans="6:10" x14ac:dyDescent="0.35">
      <c r="F888" s="283"/>
      <c r="G888" s="286"/>
      <c r="H888" s="286"/>
      <c r="I888" s="286"/>
      <c r="J888" s="286"/>
    </row>
    <row r="889" spans="6:10" x14ac:dyDescent="0.35">
      <c r="F889" s="283"/>
      <c r="G889" s="286"/>
      <c r="H889" s="286"/>
      <c r="I889" s="286"/>
      <c r="J889" s="286"/>
    </row>
    <row r="890" spans="6:10" x14ac:dyDescent="0.35">
      <c r="F890" s="283"/>
      <c r="G890" s="286"/>
      <c r="H890" s="286"/>
      <c r="I890" s="286"/>
      <c r="J890" s="286"/>
    </row>
    <row r="891" spans="6:10" x14ac:dyDescent="0.35">
      <c r="F891" s="283"/>
      <c r="G891" s="286"/>
      <c r="H891" s="286"/>
      <c r="I891" s="286"/>
      <c r="J891" s="286"/>
    </row>
    <row r="892" spans="6:10" x14ac:dyDescent="0.35">
      <c r="F892" s="283"/>
      <c r="G892" s="286"/>
      <c r="H892" s="286"/>
      <c r="I892" s="286"/>
      <c r="J892" s="286"/>
    </row>
    <row r="893" spans="6:10" x14ac:dyDescent="0.35">
      <c r="F893" s="283"/>
      <c r="G893" s="286"/>
      <c r="H893" s="286"/>
      <c r="I893" s="286"/>
      <c r="J893" s="286"/>
    </row>
    <row r="894" spans="6:10" x14ac:dyDescent="0.35">
      <c r="F894" s="283"/>
      <c r="G894" s="286"/>
      <c r="H894" s="286"/>
      <c r="I894" s="286"/>
      <c r="J894" s="286"/>
    </row>
    <row r="895" spans="6:10" x14ac:dyDescent="0.35">
      <c r="F895" s="283"/>
      <c r="G895" s="286"/>
      <c r="H895" s="286"/>
      <c r="I895" s="286"/>
      <c r="J895" s="286"/>
    </row>
    <row r="896" spans="6:10" x14ac:dyDescent="0.35">
      <c r="F896" s="283"/>
      <c r="G896" s="286"/>
      <c r="H896" s="286"/>
      <c r="I896" s="286"/>
      <c r="J896" s="286"/>
    </row>
    <row r="897" spans="6:11" x14ac:dyDescent="0.35">
      <c r="F897" s="283"/>
      <c r="G897" s="286"/>
      <c r="H897" s="286"/>
      <c r="I897" s="286"/>
      <c r="J897" s="286"/>
    </row>
    <row r="898" spans="6:11" x14ac:dyDescent="0.35">
      <c r="F898" s="283"/>
      <c r="G898" s="286"/>
      <c r="H898" s="286"/>
      <c r="I898" s="286"/>
      <c r="J898" s="286"/>
    </row>
    <row r="899" spans="6:11" x14ac:dyDescent="0.35">
      <c r="F899" s="283"/>
      <c r="G899" s="286"/>
      <c r="H899" s="286"/>
      <c r="I899" s="286"/>
      <c r="J899" s="286"/>
    </row>
    <row r="900" spans="6:11" x14ac:dyDescent="0.35">
      <c r="F900" s="283"/>
      <c r="G900" s="286"/>
      <c r="H900" s="286"/>
      <c r="I900" s="286"/>
      <c r="J900" s="286"/>
    </row>
    <row r="901" spans="6:11" x14ac:dyDescent="0.35">
      <c r="F901" s="283"/>
      <c r="G901" s="286"/>
      <c r="H901" s="286"/>
      <c r="I901" s="286"/>
      <c r="J901" s="286"/>
    </row>
    <row r="902" spans="6:11" x14ac:dyDescent="0.35">
      <c r="F902" s="283"/>
      <c r="G902" s="286"/>
      <c r="H902" s="286"/>
      <c r="I902" s="286"/>
      <c r="J902" s="286"/>
      <c r="K902" s="288"/>
    </row>
    <row r="903" spans="6:11" x14ac:dyDescent="0.35">
      <c r="F903" s="283"/>
      <c r="G903" s="286"/>
      <c r="H903" s="286"/>
      <c r="I903" s="286"/>
      <c r="J903" s="286"/>
      <c r="K903" s="288"/>
    </row>
    <row r="904" spans="6:11" x14ac:dyDescent="0.35">
      <c r="F904" s="283"/>
      <c r="G904" s="286"/>
      <c r="H904" s="286"/>
      <c r="I904" s="286"/>
      <c r="J904" s="286"/>
      <c r="K904" s="288"/>
    </row>
    <row r="905" spans="6:11" x14ac:dyDescent="0.35">
      <c r="F905" s="283"/>
      <c r="G905" s="286"/>
      <c r="H905" s="286"/>
      <c r="I905" s="286"/>
      <c r="J905" s="286"/>
      <c r="K905" s="288"/>
    </row>
    <row r="906" spans="6:11" x14ac:dyDescent="0.35">
      <c r="F906" s="283"/>
      <c r="G906" s="286"/>
      <c r="H906" s="286"/>
      <c r="I906" s="286"/>
      <c r="J906" s="286"/>
      <c r="K906" s="288"/>
    </row>
    <row r="907" spans="6:11" x14ac:dyDescent="0.35">
      <c r="F907" s="283"/>
      <c r="G907" s="286"/>
      <c r="H907" s="286"/>
      <c r="I907" s="286"/>
      <c r="J907" s="286"/>
      <c r="K907" s="288"/>
    </row>
    <row r="908" spans="6:11" x14ac:dyDescent="0.35">
      <c r="F908" s="283"/>
      <c r="G908" s="286"/>
      <c r="H908" s="286"/>
      <c r="I908" s="286"/>
      <c r="J908" s="286"/>
      <c r="K908" s="288"/>
    </row>
    <row r="909" spans="6:11" x14ac:dyDescent="0.35">
      <c r="F909" s="283"/>
      <c r="G909" s="286"/>
      <c r="H909" s="286"/>
      <c r="I909" s="286"/>
      <c r="J909" s="286"/>
      <c r="K909" s="288"/>
    </row>
    <row r="910" spans="6:11" x14ac:dyDescent="0.35">
      <c r="F910" s="283"/>
      <c r="G910" s="286"/>
      <c r="H910" s="286"/>
      <c r="I910" s="286"/>
      <c r="J910" s="286"/>
      <c r="K910" s="288"/>
    </row>
    <row r="911" spans="6:11" x14ac:dyDescent="0.35">
      <c r="F911" s="283"/>
      <c r="G911" s="286"/>
      <c r="H911" s="286"/>
      <c r="I911" s="286"/>
      <c r="J911" s="286"/>
      <c r="K911" s="288"/>
    </row>
    <row r="912" spans="6:11" x14ac:dyDescent="0.35">
      <c r="F912" s="283"/>
      <c r="G912" s="286"/>
      <c r="H912" s="286"/>
      <c r="I912" s="286"/>
      <c r="J912" s="286"/>
      <c r="K912" s="288"/>
    </row>
    <row r="913" spans="6:11" x14ac:dyDescent="0.35">
      <c r="F913" s="283"/>
      <c r="G913" s="286"/>
      <c r="H913" s="286"/>
      <c r="I913" s="286"/>
      <c r="J913" s="286"/>
      <c r="K913" s="288"/>
    </row>
    <row r="914" spans="6:11" x14ac:dyDescent="0.35">
      <c r="F914" s="283"/>
      <c r="G914" s="286"/>
      <c r="H914" s="286"/>
      <c r="I914" s="286"/>
      <c r="J914" s="286"/>
      <c r="K914" s="288"/>
    </row>
    <row r="915" spans="6:11" x14ac:dyDescent="0.35">
      <c r="F915" s="283"/>
      <c r="G915" s="286"/>
      <c r="H915" s="286"/>
      <c r="I915" s="286"/>
      <c r="J915" s="286"/>
      <c r="K915" s="288"/>
    </row>
    <row r="916" spans="6:11" x14ac:dyDescent="0.35">
      <c r="F916" s="283"/>
      <c r="G916" s="286"/>
      <c r="H916" s="286"/>
      <c r="I916" s="286"/>
      <c r="J916" s="286"/>
      <c r="K916" s="288"/>
    </row>
    <row r="917" spans="6:11" x14ac:dyDescent="0.35">
      <c r="F917" s="283"/>
      <c r="G917" s="286"/>
      <c r="H917" s="286"/>
      <c r="I917" s="286"/>
      <c r="J917" s="286"/>
      <c r="K917" s="288"/>
    </row>
    <row r="918" spans="6:11" x14ac:dyDescent="0.35">
      <c r="F918" s="283"/>
      <c r="G918" s="286"/>
      <c r="H918" s="286"/>
      <c r="I918" s="286"/>
      <c r="J918" s="286"/>
      <c r="K918" s="288"/>
    </row>
    <row r="919" spans="6:11" x14ac:dyDescent="0.35">
      <c r="F919" s="283"/>
      <c r="G919" s="286"/>
      <c r="H919" s="286"/>
      <c r="I919" s="286"/>
      <c r="J919" s="286"/>
      <c r="K919" s="288"/>
    </row>
    <row r="920" spans="6:11" x14ac:dyDescent="0.35">
      <c r="F920" s="283"/>
      <c r="G920" s="286"/>
      <c r="H920" s="286"/>
      <c r="I920" s="286"/>
      <c r="J920" s="286"/>
      <c r="K920" s="288"/>
    </row>
    <row r="921" spans="6:11" x14ac:dyDescent="0.35">
      <c r="F921" s="283"/>
      <c r="G921" s="286"/>
      <c r="H921" s="286"/>
      <c r="I921" s="286"/>
      <c r="J921" s="286"/>
      <c r="K921" s="288"/>
    </row>
    <row r="922" spans="6:11" x14ac:dyDescent="0.35">
      <c r="F922" s="283"/>
      <c r="G922" s="286"/>
      <c r="H922" s="286"/>
      <c r="I922" s="286"/>
      <c r="J922" s="286"/>
      <c r="K922" s="288"/>
    </row>
    <row r="923" spans="6:11" x14ac:dyDescent="0.35">
      <c r="F923" s="283"/>
      <c r="G923" s="286"/>
      <c r="H923" s="286"/>
      <c r="I923" s="286"/>
      <c r="J923" s="286"/>
      <c r="K923" s="288"/>
    </row>
    <row r="924" spans="6:11" x14ac:dyDescent="0.35">
      <c r="F924" s="283"/>
      <c r="G924" s="286"/>
      <c r="H924" s="286"/>
      <c r="I924" s="286"/>
      <c r="J924" s="286"/>
      <c r="K924" s="288"/>
    </row>
    <row r="925" spans="6:11" x14ac:dyDescent="0.35">
      <c r="F925" s="283"/>
      <c r="G925" s="286"/>
      <c r="H925" s="286"/>
      <c r="I925" s="286"/>
      <c r="J925" s="286"/>
      <c r="K925" s="288"/>
    </row>
    <row r="926" spans="6:11" x14ac:dyDescent="0.35">
      <c r="F926" s="283"/>
      <c r="G926" s="286"/>
      <c r="H926" s="286"/>
      <c r="I926" s="286"/>
      <c r="J926" s="286"/>
      <c r="K926" s="288"/>
    </row>
    <row r="927" spans="6:11" x14ac:dyDescent="0.35">
      <c r="F927" s="283"/>
      <c r="G927" s="286"/>
      <c r="H927" s="286"/>
      <c r="I927" s="286"/>
      <c r="J927" s="286"/>
      <c r="K927" s="288"/>
    </row>
    <row r="928" spans="6:11" x14ac:dyDescent="0.35">
      <c r="F928" s="283"/>
      <c r="G928" s="286"/>
      <c r="H928" s="286"/>
      <c r="I928" s="286"/>
      <c r="J928" s="286"/>
      <c r="K928" s="288"/>
    </row>
    <row r="929" spans="6:11" x14ac:dyDescent="0.35">
      <c r="F929" s="283"/>
      <c r="G929" s="286"/>
      <c r="H929" s="286"/>
      <c r="I929" s="286"/>
      <c r="J929" s="286"/>
      <c r="K929" s="288"/>
    </row>
    <row r="930" spans="6:11" x14ac:dyDescent="0.35">
      <c r="F930" s="283"/>
      <c r="G930" s="286"/>
      <c r="H930" s="286"/>
      <c r="I930" s="286"/>
      <c r="J930" s="286"/>
      <c r="K930" s="288"/>
    </row>
    <row r="931" spans="6:11" x14ac:dyDescent="0.35">
      <c r="F931" s="283"/>
      <c r="G931" s="286"/>
      <c r="H931" s="286"/>
      <c r="I931" s="286"/>
      <c r="J931" s="286"/>
      <c r="K931" s="288"/>
    </row>
    <row r="932" spans="6:11" x14ac:dyDescent="0.35">
      <c r="F932" s="283"/>
      <c r="G932" s="286"/>
      <c r="H932" s="286"/>
      <c r="I932" s="286"/>
      <c r="J932" s="286"/>
      <c r="K932" s="288"/>
    </row>
    <row r="933" spans="6:11" x14ac:dyDescent="0.35">
      <c r="F933" s="283"/>
      <c r="G933" s="286"/>
      <c r="H933" s="286"/>
      <c r="I933" s="286"/>
      <c r="J933" s="286"/>
      <c r="K933" s="288"/>
    </row>
    <row r="934" spans="6:11" x14ac:dyDescent="0.35">
      <c r="F934" s="283"/>
      <c r="G934" s="286"/>
      <c r="H934" s="286"/>
      <c r="I934" s="286"/>
      <c r="J934" s="286"/>
      <c r="K934" s="288"/>
    </row>
    <row r="935" spans="6:11" x14ac:dyDescent="0.35">
      <c r="F935" s="283"/>
      <c r="G935" s="286"/>
      <c r="H935" s="286"/>
      <c r="I935" s="286"/>
      <c r="J935" s="286"/>
      <c r="K935" s="288"/>
    </row>
    <row r="936" spans="6:11" x14ac:dyDescent="0.35">
      <c r="F936" s="283"/>
      <c r="G936" s="286"/>
      <c r="H936" s="286"/>
      <c r="I936" s="286"/>
      <c r="J936" s="286"/>
      <c r="K936" s="288"/>
    </row>
    <row r="937" spans="6:11" x14ac:dyDescent="0.35">
      <c r="F937" s="283"/>
      <c r="G937" s="286"/>
      <c r="H937" s="286"/>
      <c r="I937" s="286"/>
      <c r="J937" s="286"/>
      <c r="K937" s="288"/>
    </row>
    <row r="938" spans="6:11" x14ac:dyDescent="0.35">
      <c r="F938" s="283"/>
      <c r="G938" s="286"/>
      <c r="H938" s="286"/>
      <c r="I938" s="286"/>
      <c r="J938" s="286"/>
      <c r="K938" s="288"/>
    </row>
    <row r="939" spans="6:11" x14ac:dyDescent="0.35">
      <c r="F939" s="283"/>
      <c r="G939" s="286"/>
      <c r="H939" s="286"/>
      <c r="I939" s="286"/>
      <c r="J939" s="286"/>
      <c r="K939" s="288"/>
    </row>
    <row r="940" spans="6:11" x14ac:dyDescent="0.35">
      <c r="F940" s="283"/>
      <c r="G940" s="286"/>
      <c r="H940" s="286"/>
      <c r="I940" s="286"/>
      <c r="J940" s="286"/>
      <c r="K940" s="288"/>
    </row>
    <row r="941" spans="6:11" x14ac:dyDescent="0.35">
      <c r="F941" s="283"/>
      <c r="G941" s="286"/>
      <c r="H941" s="286"/>
      <c r="I941" s="286"/>
      <c r="J941" s="286"/>
      <c r="K941" s="288"/>
    </row>
    <row r="942" spans="6:11" x14ac:dyDescent="0.35">
      <c r="F942" s="283"/>
      <c r="G942" s="286"/>
      <c r="H942" s="286"/>
      <c r="I942" s="286"/>
      <c r="J942" s="286"/>
      <c r="K942" s="288"/>
    </row>
    <row r="943" spans="6:11" x14ac:dyDescent="0.35">
      <c r="F943" s="283"/>
      <c r="G943" s="286"/>
      <c r="H943" s="286"/>
      <c r="I943" s="286"/>
      <c r="J943" s="286"/>
      <c r="K943" s="288"/>
    </row>
    <row r="944" spans="6:11" x14ac:dyDescent="0.35">
      <c r="F944" s="283"/>
      <c r="G944" s="286"/>
      <c r="H944" s="286"/>
      <c r="I944" s="286"/>
      <c r="J944" s="286"/>
      <c r="K944" s="288"/>
    </row>
    <row r="945" spans="6:11" x14ac:dyDescent="0.35">
      <c r="F945" s="283"/>
      <c r="G945" s="286"/>
      <c r="H945" s="286"/>
      <c r="I945" s="286"/>
      <c r="J945" s="286"/>
      <c r="K945" s="288"/>
    </row>
    <row r="946" spans="6:11" x14ac:dyDescent="0.35">
      <c r="F946" s="283"/>
      <c r="G946" s="286"/>
      <c r="H946" s="286"/>
      <c r="I946" s="286"/>
      <c r="J946" s="286"/>
      <c r="K946" s="288"/>
    </row>
    <row r="947" spans="6:11" x14ac:dyDescent="0.35">
      <c r="F947" s="283"/>
      <c r="G947" s="286"/>
      <c r="H947" s="286"/>
      <c r="I947" s="286"/>
      <c r="J947" s="286"/>
      <c r="K947" s="288"/>
    </row>
    <row r="948" spans="6:11" x14ac:dyDescent="0.35">
      <c r="F948" s="283"/>
      <c r="G948" s="286"/>
      <c r="H948" s="286"/>
      <c r="I948" s="286"/>
      <c r="J948" s="286"/>
      <c r="K948" s="288"/>
    </row>
    <row r="949" spans="6:11" x14ac:dyDescent="0.35">
      <c r="F949" s="283"/>
      <c r="G949" s="286"/>
      <c r="H949" s="286"/>
      <c r="I949" s="286"/>
      <c r="J949" s="286"/>
      <c r="K949" s="288"/>
    </row>
    <row r="950" spans="6:11" x14ac:dyDescent="0.35">
      <c r="F950" s="283"/>
      <c r="G950" s="286"/>
      <c r="H950" s="286"/>
      <c r="I950" s="286"/>
      <c r="J950" s="286"/>
      <c r="K950" s="288"/>
    </row>
    <row r="951" spans="6:11" x14ac:dyDescent="0.35">
      <c r="F951" s="283"/>
      <c r="G951" s="286"/>
      <c r="H951" s="286"/>
      <c r="I951" s="286"/>
      <c r="J951" s="286"/>
      <c r="K951" s="288"/>
    </row>
    <row r="952" spans="6:11" x14ac:dyDescent="0.35">
      <c r="F952" s="283"/>
      <c r="G952" s="286"/>
      <c r="H952" s="286"/>
      <c r="I952" s="286"/>
      <c r="J952" s="286"/>
      <c r="K952" s="288"/>
    </row>
    <row r="953" spans="6:11" x14ac:dyDescent="0.35">
      <c r="F953" s="283"/>
      <c r="G953" s="286"/>
      <c r="H953" s="286"/>
      <c r="I953" s="286"/>
      <c r="J953" s="286"/>
      <c r="K953" s="288"/>
    </row>
    <row r="954" spans="6:11" x14ac:dyDescent="0.35">
      <c r="F954" s="283"/>
      <c r="G954" s="286"/>
      <c r="H954" s="286"/>
      <c r="I954" s="286"/>
      <c r="J954" s="286"/>
      <c r="K954" s="288"/>
    </row>
    <row r="955" spans="6:11" x14ac:dyDescent="0.35">
      <c r="F955" s="283"/>
      <c r="G955" s="286"/>
      <c r="H955" s="286"/>
      <c r="I955" s="286"/>
      <c r="J955" s="286"/>
      <c r="K955" s="288"/>
    </row>
    <row r="956" spans="6:11" x14ac:dyDescent="0.35">
      <c r="F956" s="283"/>
      <c r="G956" s="286"/>
      <c r="H956" s="286"/>
      <c r="I956" s="286"/>
      <c r="J956" s="286"/>
      <c r="K956" s="288"/>
    </row>
    <row r="957" spans="6:11" x14ac:dyDescent="0.35">
      <c r="F957" s="283"/>
      <c r="G957" s="286"/>
      <c r="H957" s="286"/>
      <c r="I957" s="286"/>
      <c r="J957" s="286"/>
      <c r="K957" s="288"/>
    </row>
    <row r="958" spans="6:11" x14ac:dyDescent="0.35">
      <c r="F958" s="283"/>
      <c r="G958" s="286"/>
      <c r="H958" s="286"/>
      <c r="I958" s="286"/>
      <c r="J958" s="286"/>
      <c r="K958" s="288"/>
    </row>
    <row r="959" spans="6:11" x14ac:dyDescent="0.35">
      <c r="F959" s="283"/>
      <c r="G959" s="286"/>
      <c r="H959" s="286"/>
      <c r="I959" s="286"/>
      <c r="J959" s="286"/>
      <c r="K959" s="288"/>
    </row>
    <row r="960" spans="6:11" x14ac:dyDescent="0.35">
      <c r="F960" s="283"/>
      <c r="G960" s="286"/>
      <c r="H960" s="286"/>
      <c r="I960" s="286"/>
      <c r="J960" s="286"/>
      <c r="K960" s="288"/>
    </row>
    <row r="961" spans="6:11" x14ac:dyDescent="0.35">
      <c r="F961" s="283"/>
      <c r="G961" s="286"/>
      <c r="H961" s="286"/>
      <c r="I961" s="286"/>
      <c r="J961" s="286"/>
      <c r="K961" s="288"/>
    </row>
    <row r="962" spans="6:11" x14ac:dyDescent="0.35">
      <c r="F962" s="283"/>
      <c r="G962" s="286"/>
      <c r="H962" s="286"/>
      <c r="I962" s="286"/>
      <c r="J962" s="286"/>
      <c r="K962" s="288"/>
    </row>
    <row r="963" spans="6:11" x14ac:dyDescent="0.35">
      <c r="F963" s="283"/>
      <c r="G963" s="286"/>
      <c r="H963" s="286"/>
      <c r="I963" s="286"/>
      <c r="J963" s="286"/>
      <c r="K963" s="288"/>
    </row>
    <row r="964" spans="6:11" x14ac:dyDescent="0.35">
      <c r="F964" s="283"/>
      <c r="G964" s="286"/>
      <c r="H964" s="286"/>
      <c r="I964" s="286"/>
      <c r="J964" s="286"/>
      <c r="K964" s="288"/>
    </row>
    <row r="965" spans="6:11" x14ac:dyDescent="0.35">
      <c r="F965" s="283"/>
      <c r="G965" s="286"/>
      <c r="H965" s="286"/>
      <c r="I965" s="286"/>
      <c r="J965" s="286"/>
      <c r="K965" s="288"/>
    </row>
    <row r="966" spans="6:11" x14ac:dyDescent="0.35">
      <c r="F966" s="283"/>
      <c r="G966" s="286"/>
      <c r="H966" s="286"/>
      <c r="I966" s="286"/>
      <c r="J966" s="286"/>
      <c r="K966" s="288"/>
    </row>
    <row r="967" spans="6:11" x14ac:dyDescent="0.35">
      <c r="F967" s="283"/>
      <c r="G967" s="286"/>
      <c r="H967" s="286"/>
      <c r="I967" s="286"/>
      <c r="J967" s="286"/>
      <c r="K967" s="288"/>
    </row>
    <row r="968" spans="6:11" x14ac:dyDescent="0.35">
      <c r="F968" s="283"/>
      <c r="G968" s="286"/>
      <c r="H968" s="286"/>
      <c r="I968" s="286"/>
      <c r="J968" s="286"/>
      <c r="K968" s="288"/>
    </row>
    <row r="969" spans="6:11" x14ac:dyDescent="0.35">
      <c r="F969" s="283"/>
      <c r="G969" s="286"/>
      <c r="H969" s="286"/>
      <c r="I969" s="286"/>
      <c r="J969" s="286"/>
      <c r="K969" s="288"/>
    </row>
    <row r="970" spans="6:11" x14ac:dyDescent="0.35">
      <c r="F970" s="283"/>
      <c r="G970" s="286"/>
      <c r="H970" s="286"/>
      <c r="I970" s="286"/>
      <c r="J970" s="286"/>
      <c r="K970" s="288"/>
    </row>
    <row r="971" spans="6:11" x14ac:dyDescent="0.35">
      <c r="F971" s="283"/>
      <c r="G971" s="286"/>
      <c r="H971" s="286"/>
      <c r="I971" s="286"/>
      <c r="J971" s="286"/>
      <c r="K971" s="288"/>
    </row>
    <row r="972" spans="6:11" x14ac:dyDescent="0.35">
      <c r="F972" s="283"/>
      <c r="G972" s="286"/>
      <c r="H972" s="286"/>
      <c r="I972" s="286"/>
      <c r="J972" s="286"/>
      <c r="K972" s="288"/>
    </row>
    <row r="973" spans="6:11" x14ac:dyDescent="0.35">
      <c r="F973" s="283"/>
      <c r="G973" s="286"/>
      <c r="H973" s="286"/>
      <c r="I973" s="286"/>
      <c r="J973" s="286"/>
      <c r="K973" s="288"/>
    </row>
    <row r="974" spans="6:11" x14ac:dyDescent="0.35">
      <c r="F974" s="283"/>
      <c r="G974" s="286"/>
      <c r="H974" s="286"/>
      <c r="I974" s="286"/>
      <c r="J974" s="286"/>
      <c r="K974" s="288"/>
    </row>
    <row r="975" spans="6:11" x14ac:dyDescent="0.35">
      <c r="F975" s="283"/>
      <c r="G975" s="286"/>
      <c r="H975" s="286"/>
      <c r="I975" s="286"/>
      <c r="J975" s="286"/>
      <c r="K975" s="288"/>
    </row>
    <row r="976" spans="6:11" x14ac:dyDescent="0.35">
      <c r="F976" s="283"/>
      <c r="G976" s="286"/>
      <c r="H976" s="286"/>
      <c r="I976" s="286"/>
      <c r="J976" s="286"/>
      <c r="K976" s="288"/>
    </row>
    <row r="977" spans="6:11" x14ac:dyDescent="0.35">
      <c r="F977" s="283"/>
      <c r="G977" s="286"/>
      <c r="H977" s="286"/>
      <c r="I977" s="286"/>
      <c r="J977" s="286"/>
      <c r="K977" s="288"/>
    </row>
    <row r="978" spans="6:11" x14ac:dyDescent="0.35">
      <c r="F978" s="283"/>
      <c r="G978" s="286"/>
      <c r="H978" s="286"/>
      <c r="I978" s="286"/>
      <c r="J978" s="286"/>
      <c r="K978" s="288"/>
    </row>
    <row r="979" spans="6:11" x14ac:dyDescent="0.35">
      <c r="F979" s="283"/>
      <c r="G979" s="286"/>
      <c r="H979" s="286"/>
      <c r="I979" s="286"/>
      <c r="J979" s="286"/>
      <c r="K979" s="288"/>
    </row>
    <row r="980" spans="6:11" x14ac:dyDescent="0.35">
      <c r="F980" s="283"/>
      <c r="G980" s="286"/>
      <c r="H980" s="286"/>
      <c r="I980" s="286"/>
      <c r="J980" s="286"/>
      <c r="K980" s="288"/>
    </row>
    <row r="981" spans="6:11" x14ac:dyDescent="0.35">
      <c r="F981" s="283"/>
      <c r="G981" s="286"/>
      <c r="H981" s="286"/>
      <c r="I981" s="286"/>
      <c r="J981" s="286"/>
      <c r="K981" s="288"/>
    </row>
    <row r="982" spans="6:11" x14ac:dyDescent="0.35">
      <c r="F982" s="283"/>
      <c r="G982" s="286"/>
      <c r="H982" s="286"/>
      <c r="I982" s="286"/>
      <c r="J982" s="286"/>
      <c r="K982" s="288"/>
    </row>
    <row r="983" spans="6:11" x14ac:dyDescent="0.35">
      <c r="F983" s="283"/>
      <c r="G983" s="286"/>
      <c r="H983" s="286"/>
      <c r="I983" s="286"/>
      <c r="J983" s="286"/>
      <c r="K983" s="288"/>
    </row>
    <row r="984" spans="6:11" x14ac:dyDescent="0.35">
      <c r="F984" s="283"/>
      <c r="G984" s="286"/>
      <c r="H984" s="286"/>
      <c r="I984" s="286"/>
      <c r="J984" s="286"/>
      <c r="K984" s="288"/>
    </row>
    <row r="985" spans="6:11" x14ac:dyDescent="0.35">
      <c r="F985" s="283"/>
      <c r="G985" s="286"/>
      <c r="H985" s="286"/>
      <c r="I985" s="286"/>
      <c r="J985" s="286"/>
      <c r="K985" s="288"/>
    </row>
    <row r="986" spans="6:11" x14ac:dyDescent="0.35">
      <c r="F986" s="283"/>
      <c r="G986" s="286"/>
      <c r="H986" s="286"/>
      <c r="I986" s="286"/>
      <c r="J986" s="286"/>
      <c r="K986" s="288"/>
    </row>
    <row r="987" spans="6:11" x14ac:dyDescent="0.35">
      <c r="F987" s="283"/>
      <c r="G987" s="286"/>
      <c r="H987" s="286"/>
      <c r="I987" s="286"/>
      <c r="J987" s="286"/>
      <c r="K987" s="288"/>
    </row>
    <row r="988" spans="6:11" x14ac:dyDescent="0.35">
      <c r="F988" s="283"/>
      <c r="G988" s="286"/>
      <c r="H988" s="286"/>
      <c r="I988" s="286"/>
      <c r="J988" s="286"/>
      <c r="K988" s="288"/>
    </row>
    <row r="989" spans="6:11" x14ac:dyDescent="0.35">
      <c r="F989" s="283"/>
      <c r="G989" s="286"/>
      <c r="H989" s="286"/>
      <c r="I989" s="286"/>
      <c r="J989" s="286"/>
      <c r="K989" s="288"/>
    </row>
    <row r="990" spans="6:11" x14ac:dyDescent="0.35">
      <c r="F990" s="283"/>
      <c r="G990" s="286"/>
      <c r="H990" s="286"/>
      <c r="I990" s="286"/>
      <c r="J990" s="286"/>
      <c r="K990" s="288"/>
    </row>
    <row r="991" spans="6:11" x14ac:dyDescent="0.35">
      <c r="F991" s="283"/>
      <c r="G991" s="286"/>
      <c r="H991" s="286"/>
      <c r="I991" s="286"/>
      <c r="J991" s="286"/>
      <c r="K991" s="288"/>
    </row>
    <row r="992" spans="6:11" x14ac:dyDescent="0.35">
      <c r="F992" s="283"/>
      <c r="G992" s="286"/>
      <c r="H992" s="286"/>
      <c r="I992" s="286"/>
      <c r="J992" s="286"/>
      <c r="K992" s="288"/>
    </row>
    <row r="993" spans="6:11" x14ac:dyDescent="0.35">
      <c r="F993" s="283"/>
      <c r="G993" s="286"/>
      <c r="H993" s="286"/>
      <c r="I993" s="286"/>
      <c r="J993" s="286"/>
      <c r="K993" s="288"/>
    </row>
    <row r="994" spans="6:11" x14ac:dyDescent="0.35">
      <c r="F994" s="283"/>
      <c r="G994" s="286"/>
      <c r="H994" s="286"/>
      <c r="I994" s="286"/>
      <c r="J994" s="286"/>
      <c r="K994" s="288"/>
    </row>
    <row r="995" spans="6:11" x14ac:dyDescent="0.35">
      <c r="F995" s="283"/>
      <c r="G995" s="286"/>
      <c r="H995" s="286"/>
      <c r="I995" s="286"/>
      <c r="J995" s="286"/>
      <c r="K995" s="288"/>
    </row>
    <row r="996" spans="6:11" x14ac:dyDescent="0.35">
      <c r="F996" s="283"/>
      <c r="G996" s="286"/>
      <c r="H996" s="286"/>
      <c r="I996" s="286"/>
      <c r="J996" s="286"/>
      <c r="K996" s="288"/>
    </row>
    <row r="997" spans="6:11" x14ac:dyDescent="0.35">
      <c r="F997" s="283"/>
      <c r="G997" s="286"/>
      <c r="H997" s="286"/>
      <c r="I997" s="286"/>
      <c r="J997" s="286"/>
      <c r="K997" s="288"/>
    </row>
    <row r="998" spans="6:11" x14ac:dyDescent="0.35">
      <c r="F998" s="283"/>
      <c r="G998" s="286"/>
      <c r="H998" s="286"/>
      <c r="I998" s="286"/>
      <c r="J998" s="286"/>
      <c r="K998" s="288"/>
    </row>
    <row r="999" spans="6:11" x14ac:dyDescent="0.35">
      <c r="F999" s="283"/>
      <c r="G999" s="286"/>
      <c r="H999" s="286"/>
      <c r="I999" s="286"/>
      <c r="J999" s="286"/>
      <c r="K999" s="288"/>
    </row>
    <row r="1000" spans="6:11" x14ac:dyDescent="0.35">
      <c r="F1000" s="283"/>
      <c r="G1000" s="286"/>
      <c r="H1000" s="286"/>
      <c r="I1000" s="286"/>
      <c r="J1000" s="286"/>
      <c r="K1000" s="288"/>
    </row>
    <row r="1001" spans="6:11" x14ac:dyDescent="0.35">
      <c r="F1001" s="283"/>
      <c r="G1001" s="286"/>
      <c r="H1001" s="286"/>
      <c r="I1001" s="286"/>
      <c r="J1001" s="286"/>
      <c r="K1001" s="288"/>
    </row>
    <row r="1002" spans="6:11" x14ac:dyDescent="0.35">
      <c r="F1002" s="283"/>
      <c r="G1002" s="286"/>
      <c r="H1002" s="286"/>
      <c r="I1002" s="286"/>
      <c r="J1002" s="286"/>
      <c r="K1002" s="288"/>
    </row>
    <row r="1003" spans="6:11" x14ac:dyDescent="0.35">
      <c r="F1003" s="283"/>
      <c r="G1003" s="286"/>
      <c r="H1003" s="286"/>
      <c r="I1003" s="286"/>
      <c r="J1003" s="286"/>
      <c r="K1003" s="288"/>
    </row>
    <row r="1004" spans="6:11" x14ac:dyDescent="0.35">
      <c r="F1004" s="283"/>
      <c r="G1004" s="286"/>
      <c r="H1004" s="286"/>
      <c r="I1004" s="286"/>
      <c r="J1004" s="286"/>
      <c r="K1004" s="288"/>
    </row>
    <row r="1005" spans="6:11" x14ac:dyDescent="0.35">
      <c r="F1005" s="283"/>
      <c r="G1005" s="286"/>
      <c r="H1005" s="286"/>
      <c r="I1005" s="286"/>
      <c r="J1005" s="286"/>
      <c r="K1005" s="288"/>
    </row>
    <row r="1006" spans="6:11" x14ac:dyDescent="0.35">
      <c r="F1006" s="283"/>
      <c r="G1006" s="286"/>
      <c r="H1006" s="286"/>
      <c r="I1006" s="286"/>
      <c r="J1006" s="286"/>
      <c r="K1006" s="288"/>
    </row>
    <row r="1007" spans="6:11" x14ac:dyDescent="0.35">
      <c r="F1007" s="283"/>
      <c r="G1007" s="286"/>
      <c r="H1007" s="286"/>
      <c r="I1007" s="286"/>
      <c r="J1007" s="286"/>
      <c r="K1007" s="288"/>
    </row>
    <row r="1008" spans="6:11" x14ac:dyDescent="0.35">
      <c r="F1008" s="283"/>
      <c r="G1008" s="286"/>
      <c r="H1008" s="286"/>
      <c r="I1008" s="286"/>
      <c r="J1008" s="286"/>
      <c r="K1008" s="288"/>
    </row>
    <row r="1009" spans="6:11" x14ac:dyDescent="0.35">
      <c r="F1009" s="283"/>
      <c r="G1009" s="286"/>
      <c r="H1009" s="286"/>
      <c r="I1009" s="286"/>
      <c r="J1009" s="286"/>
      <c r="K1009" s="288"/>
    </row>
    <row r="1010" spans="6:11" x14ac:dyDescent="0.35">
      <c r="F1010" s="283"/>
      <c r="G1010" s="286"/>
      <c r="H1010" s="286"/>
      <c r="I1010" s="286"/>
      <c r="J1010" s="286"/>
      <c r="K1010" s="288"/>
    </row>
    <row r="1011" spans="6:11" x14ac:dyDescent="0.35">
      <c r="F1011" s="283"/>
      <c r="G1011" s="286"/>
      <c r="H1011" s="286"/>
      <c r="I1011" s="286"/>
      <c r="J1011" s="286"/>
      <c r="K1011" s="288"/>
    </row>
    <row r="1012" spans="6:11" x14ac:dyDescent="0.35">
      <c r="F1012" s="283"/>
      <c r="G1012" s="286"/>
      <c r="H1012" s="286"/>
      <c r="I1012" s="286"/>
      <c r="J1012" s="286"/>
      <c r="K1012" s="288"/>
    </row>
    <row r="1013" spans="6:11" x14ac:dyDescent="0.35">
      <c r="F1013" s="283"/>
      <c r="G1013" s="286"/>
      <c r="H1013" s="286"/>
      <c r="I1013" s="286"/>
      <c r="J1013" s="286"/>
      <c r="K1013" s="288"/>
    </row>
    <row r="1014" spans="6:11" x14ac:dyDescent="0.35">
      <c r="F1014" s="283"/>
      <c r="G1014" s="286"/>
      <c r="H1014" s="286"/>
      <c r="I1014" s="286"/>
      <c r="J1014" s="286"/>
      <c r="K1014" s="288"/>
    </row>
    <row r="1015" spans="6:11" x14ac:dyDescent="0.35">
      <c r="F1015" s="283"/>
      <c r="G1015" s="286"/>
      <c r="H1015" s="286"/>
      <c r="I1015" s="286"/>
      <c r="J1015" s="286"/>
      <c r="K1015" s="288"/>
    </row>
    <row r="1016" spans="6:11" x14ac:dyDescent="0.35">
      <c r="F1016" s="283"/>
      <c r="G1016" s="286"/>
      <c r="H1016" s="286"/>
      <c r="I1016" s="286"/>
      <c r="J1016" s="286"/>
      <c r="K1016" s="288"/>
    </row>
    <row r="1017" spans="6:11" x14ac:dyDescent="0.35">
      <c r="F1017" s="283"/>
      <c r="G1017" s="286"/>
      <c r="H1017" s="286"/>
      <c r="I1017" s="286"/>
      <c r="J1017" s="286"/>
      <c r="K1017" s="288"/>
    </row>
    <row r="1018" spans="6:11" x14ac:dyDescent="0.35">
      <c r="F1018" s="283"/>
      <c r="G1018" s="286"/>
      <c r="H1018" s="286"/>
      <c r="I1018" s="286"/>
      <c r="J1018" s="286"/>
      <c r="K1018" s="288"/>
    </row>
    <row r="1019" spans="6:11" x14ac:dyDescent="0.35">
      <c r="F1019" s="283"/>
      <c r="G1019" s="286"/>
      <c r="H1019" s="286"/>
      <c r="I1019" s="286"/>
      <c r="J1019" s="286"/>
      <c r="K1019" s="288"/>
    </row>
    <row r="1020" spans="6:11" x14ac:dyDescent="0.35">
      <c r="F1020" s="283"/>
      <c r="G1020" s="286"/>
      <c r="H1020" s="286"/>
      <c r="I1020" s="286"/>
      <c r="J1020" s="286"/>
      <c r="K1020" s="288"/>
    </row>
    <row r="1021" spans="6:11" x14ac:dyDescent="0.35">
      <c r="F1021" s="283"/>
      <c r="G1021" s="286"/>
      <c r="H1021" s="286"/>
      <c r="I1021" s="286"/>
      <c r="J1021" s="286"/>
      <c r="K1021" s="288"/>
    </row>
    <row r="1022" spans="6:11" x14ac:dyDescent="0.35">
      <c r="F1022" s="283"/>
      <c r="G1022" s="286"/>
      <c r="H1022" s="286"/>
      <c r="I1022" s="286"/>
      <c r="J1022" s="286"/>
      <c r="K1022" s="288"/>
    </row>
    <row r="1023" spans="6:11" x14ac:dyDescent="0.35">
      <c r="F1023" s="283"/>
      <c r="G1023" s="286"/>
      <c r="H1023" s="286"/>
      <c r="I1023" s="286"/>
      <c r="J1023" s="286"/>
      <c r="K1023" s="288"/>
    </row>
    <row r="1024" spans="6:11" x14ac:dyDescent="0.35">
      <c r="F1024" s="283"/>
      <c r="G1024" s="286"/>
      <c r="H1024" s="286"/>
      <c r="I1024" s="286"/>
      <c r="J1024" s="286"/>
      <c r="K1024" s="288"/>
    </row>
    <row r="1025" spans="6:11" x14ac:dyDescent="0.35">
      <c r="F1025" s="283"/>
      <c r="G1025" s="286"/>
      <c r="H1025" s="286"/>
      <c r="I1025" s="286"/>
      <c r="J1025" s="286"/>
      <c r="K1025" s="288"/>
    </row>
    <row r="1026" spans="6:11" x14ac:dyDescent="0.35">
      <c r="F1026" s="283"/>
      <c r="G1026" s="286"/>
      <c r="H1026" s="286"/>
      <c r="I1026" s="286"/>
      <c r="J1026" s="286"/>
      <c r="K1026" s="288"/>
    </row>
    <row r="1027" spans="6:11" x14ac:dyDescent="0.35">
      <c r="F1027" s="283"/>
      <c r="G1027" s="286"/>
      <c r="H1027" s="286"/>
      <c r="I1027" s="286"/>
      <c r="J1027" s="286"/>
      <c r="K1027" s="288"/>
    </row>
    <row r="1028" spans="6:11" x14ac:dyDescent="0.35">
      <c r="F1028" s="283"/>
      <c r="G1028" s="286"/>
      <c r="H1028" s="286"/>
      <c r="I1028" s="286"/>
      <c r="J1028" s="286"/>
      <c r="K1028" s="288"/>
    </row>
    <row r="1029" spans="6:11" x14ac:dyDescent="0.35">
      <c r="F1029" s="283"/>
      <c r="G1029" s="286"/>
      <c r="H1029" s="286"/>
      <c r="I1029" s="286"/>
      <c r="J1029" s="286"/>
      <c r="K1029" s="288"/>
    </row>
    <row r="1030" spans="6:11" x14ac:dyDescent="0.35">
      <c r="F1030" s="283"/>
      <c r="G1030" s="286"/>
      <c r="H1030" s="286"/>
      <c r="I1030" s="286"/>
      <c r="J1030" s="286"/>
      <c r="K1030" s="288"/>
    </row>
    <row r="1031" spans="6:11" x14ac:dyDescent="0.35">
      <c r="F1031" s="283"/>
      <c r="G1031" s="286"/>
      <c r="H1031" s="286"/>
      <c r="I1031" s="286"/>
      <c r="J1031" s="286"/>
      <c r="K1031" s="288"/>
    </row>
    <row r="1032" spans="6:11" x14ac:dyDescent="0.35">
      <c r="F1032" s="283"/>
      <c r="G1032" s="286"/>
      <c r="H1032" s="286"/>
      <c r="I1032" s="286"/>
      <c r="J1032" s="286"/>
      <c r="K1032" s="288"/>
    </row>
    <row r="1033" spans="6:11" x14ac:dyDescent="0.35">
      <c r="F1033" s="283"/>
      <c r="G1033" s="286"/>
      <c r="H1033" s="286"/>
      <c r="I1033" s="286"/>
      <c r="J1033" s="286"/>
      <c r="K1033" s="288"/>
    </row>
    <row r="1034" spans="6:11" x14ac:dyDescent="0.35">
      <c r="F1034" s="283"/>
      <c r="G1034" s="286"/>
      <c r="H1034" s="286"/>
      <c r="I1034" s="286"/>
      <c r="J1034" s="286"/>
      <c r="K1034" s="288"/>
    </row>
    <row r="1035" spans="6:11" x14ac:dyDescent="0.35">
      <c r="F1035" s="283"/>
      <c r="G1035" s="286"/>
      <c r="H1035" s="286"/>
      <c r="I1035" s="286"/>
      <c r="J1035" s="286"/>
      <c r="K1035" s="288"/>
    </row>
    <row r="1036" spans="6:11" x14ac:dyDescent="0.35">
      <c r="F1036" s="283"/>
      <c r="G1036" s="286"/>
      <c r="H1036" s="286"/>
      <c r="I1036" s="286"/>
      <c r="J1036" s="286"/>
      <c r="K1036" s="288"/>
    </row>
    <row r="1037" spans="6:11" x14ac:dyDescent="0.35">
      <c r="F1037" s="283"/>
      <c r="G1037" s="286"/>
      <c r="H1037" s="286"/>
      <c r="I1037" s="286"/>
      <c r="J1037" s="286"/>
      <c r="K1037" s="288"/>
    </row>
    <row r="1038" spans="6:11" x14ac:dyDescent="0.35">
      <c r="F1038" s="283"/>
      <c r="G1038" s="286"/>
      <c r="H1038" s="286"/>
      <c r="I1038" s="286"/>
      <c r="J1038" s="286"/>
      <c r="K1038" s="288"/>
    </row>
    <row r="1039" spans="6:11" x14ac:dyDescent="0.35">
      <c r="F1039" s="283"/>
      <c r="G1039" s="286"/>
      <c r="H1039" s="286"/>
      <c r="I1039" s="286"/>
      <c r="J1039" s="286"/>
      <c r="K1039" s="288"/>
    </row>
    <row r="1040" spans="6:11" x14ac:dyDescent="0.35">
      <c r="F1040" s="283"/>
      <c r="G1040" s="286"/>
      <c r="H1040" s="286"/>
      <c r="I1040" s="286"/>
      <c r="J1040" s="286"/>
      <c r="K1040" s="288"/>
    </row>
    <row r="1041" spans="6:11" x14ac:dyDescent="0.35">
      <c r="F1041" s="283"/>
      <c r="G1041" s="286"/>
      <c r="H1041" s="286"/>
      <c r="I1041" s="286"/>
      <c r="J1041" s="286"/>
      <c r="K1041" s="288"/>
    </row>
    <row r="1042" spans="6:11" x14ac:dyDescent="0.35">
      <c r="F1042" s="283"/>
      <c r="G1042" s="286"/>
      <c r="H1042" s="286"/>
      <c r="I1042" s="286"/>
      <c r="J1042" s="286"/>
      <c r="K1042" s="288"/>
    </row>
    <row r="1043" spans="6:11" x14ac:dyDescent="0.35">
      <c r="F1043" s="283"/>
      <c r="G1043" s="286"/>
      <c r="H1043" s="286"/>
      <c r="I1043" s="286"/>
      <c r="J1043" s="286"/>
      <c r="K1043" s="288"/>
    </row>
    <row r="1044" spans="6:11" x14ac:dyDescent="0.35">
      <c r="F1044" s="283"/>
      <c r="G1044" s="286"/>
      <c r="H1044" s="286"/>
      <c r="I1044" s="286"/>
      <c r="J1044" s="286"/>
      <c r="K1044" s="288"/>
    </row>
    <row r="1045" spans="6:11" x14ac:dyDescent="0.35">
      <c r="F1045" s="283"/>
      <c r="G1045" s="286"/>
      <c r="H1045" s="286"/>
      <c r="I1045" s="286"/>
      <c r="J1045" s="286"/>
      <c r="K1045" s="288"/>
    </row>
    <row r="1046" spans="6:11" x14ac:dyDescent="0.35">
      <c r="F1046" s="283"/>
      <c r="G1046" s="286"/>
      <c r="H1046" s="286"/>
      <c r="I1046" s="286"/>
      <c r="J1046" s="286"/>
      <c r="K1046" s="288"/>
    </row>
    <row r="1047" spans="6:11" x14ac:dyDescent="0.35">
      <c r="F1047" s="283"/>
      <c r="G1047" s="286"/>
      <c r="H1047" s="286"/>
      <c r="I1047" s="286"/>
      <c r="J1047" s="286"/>
      <c r="K1047" s="288"/>
    </row>
    <row r="1048" spans="6:11" x14ac:dyDescent="0.35">
      <c r="F1048" s="283"/>
      <c r="G1048" s="286"/>
      <c r="H1048" s="286"/>
      <c r="I1048" s="286"/>
      <c r="J1048" s="286"/>
      <c r="K1048" s="288"/>
    </row>
    <row r="1049" spans="6:11" x14ac:dyDescent="0.35">
      <c r="F1049" s="283"/>
      <c r="G1049" s="286"/>
      <c r="H1049" s="286"/>
      <c r="I1049" s="286"/>
      <c r="J1049" s="286"/>
      <c r="K1049" s="288"/>
    </row>
    <row r="1050" spans="6:11" x14ac:dyDescent="0.35">
      <c r="F1050" s="283"/>
      <c r="G1050" s="286"/>
      <c r="H1050" s="286"/>
      <c r="I1050" s="286"/>
      <c r="J1050" s="286"/>
      <c r="K1050" s="288"/>
    </row>
    <row r="1051" spans="6:11" x14ac:dyDescent="0.35">
      <c r="F1051" s="283"/>
      <c r="G1051" s="286"/>
      <c r="H1051" s="286"/>
      <c r="I1051" s="286"/>
      <c r="J1051" s="286"/>
      <c r="K1051" s="288"/>
    </row>
    <row r="1052" spans="6:11" x14ac:dyDescent="0.35">
      <c r="F1052" s="283"/>
      <c r="G1052" s="286"/>
      <c r="H1052" s="286"/>
      <c r="I1052" s="286"/>
      <c r="J1052" s="286"/>
      <c r="K1052" s="288"/>
    </row>
    <row r="1053" spans="6:11" x14ac:dyDescent="0.35">
      <c r="F1053" s="283"/>
      <c r="G1053" s="286"/>
      <c r="H1053" s="286"/>
      <c r="I1053" s="286"/>
      <c r="J1053" s="286"/>
      <c r="K1053" s="288"/>
    </row>
    <row r="1054" spans="6:11" x14ac:dyDescent="0.35">
      <c r="F1054" s="283"/>
      <c r="G1054" s="286"/>
      <c r="H1054" s="286"/>
      <c r="I1054" s="286"/>
      <c r="J1054" s="286"/>
      <c r="K1054" s="288"/>
    </row>
    <row r="1055" spans="6:11" x14ac:dyDescent="0.35">
      <c r="F1055" s="283"/>
      <c r="G1055" s="286"/>
      <c r="H1055" s="286"/>
      <c r="I1055" s="286"/>
      <c r="J1055" s="286"/>
      <c r="K1055" s="288"/>
    </row>
    <row r="1056" spans="6:11" x14ac:dyDescent="0.35">
      <c r="F1056" s="283"/>
      <c r="G1056" s="286"/>
      <c r="H1056" s="286"/>
      <c r="I1056" s="286"/>
      <c r="J1056" s="286"/>
      <c r="K1056" s="288"/>
    </row>
    <row r="1057" spans="6:11" x14ac:dyDescent="0.35">
      <c r="F1057" s="283"/>
      <c r="G1057" s="286"/>
      <c r="H1057" s="286"/>
      <c r="I1057" s="286"/>
      <c r="J1057" s="286"/>
      <c r="K1057" s="288"/>
    </row>
    <row r="1058" spans="6:11" x14ac:dyDescent="0.35">
      <c r="F1058" s="283"/>
      <c r="G1058" s="286"/>
      <c r="H1058" s="286"/>
      <c r="I1058" s="286"/>
      <c r="J1058" s="286"/>
      <c r="K1058" s="288"/>
    </row>
    <row r="1059" spans="6:11" x14ac:dyDescent="0.35">
      <c r="F1059" s="283"/>
      <c r="G1059" s="286"/>
      <c r="H1059" s="286"/>
      <c r="I1059" s="286"/>
      <c r="J1059" s="286"/>
      <c r="K1059" s="288"/>
    </row>
    <row r="1060" spans="6:11" x14ac:dyDescent="0.35">
      <c r="F1060" s="283"/>
      <c r="G1060" s="286"/>
      <c r="H1060" s="286"/>
      <c r="I1060" s="286"/>
      <c r="J1060" s="286"/>
      <c r="K1060" s="288"/>
    </row>
    <row r="1061" spans="6:11" x14ac:dyDescent="0.35">
      <c r="F1061" s="283"/>
      <c r="G1061" s="286"/>
      <c r="H1061" s="286"/>
      <c r="I1061" s="286"/>
      <c r="J1061" s="286"/>
      <c r="K1061" s="288"/>
    </row>
    <row r="1062" spans="6:11" x14ac:dyDescent="0.35">
      <c r="F1062" s="283"/>
      <c r="G1062" s="286"/>
      <c r="H1062" s="286"/>
      <c r="I1062" s="286"/>
      <c r="J1062" s="286"/>
      <c r="K1062" s="288"/>
    </row>
    <row r="1063" spans="6:11" x14ac:dyDescent="0.35">
      <c r="F1063" s="283"/>
      <c r="G1063" s="286"/>
      <c r="H1063" s="286"/>
      <c r="I1063" s="286"/>
      <c r="J1063" s="286"/>
      <c r="K1063" s="288"/>
    </row>
    <row r="1064" spans="6:11" x14ac:dyDescent="0.35">
      <c r="F1064" s="283"/>
      <c r="G1064" s="286"/>
      <c r="H1064" s="286"/>
      <c r="I1064" s="286"/>
      <c r="J1064" s="286"/>
      <c r="K1064" s="288"/>
    </row>
    <row r="1065" spans="6:11" x14ac:dyDescent="0.35">
      <c r="F1065" s="283"/>
      <c r="G1065" s="286"/>
      <c r="H1065" s="286"/>
      <c r="I1065" s="286"/>
      <c r="J1065" s="286"/>
      <c r="K1065" s="288"/>
    </row>
    <row r="1066" spans="6:11" x14ac:dyDescent="0.35">
      <c r="F1066" s="283"/>
      <c r="G1066" s="286"/>
      <c r="H1066" s="286"/>
      <c r="I1066" s="286"/>
      <c r="J1066" s="286"/>
      <c r="K1066" s="288"/>
    </row>
    <row r="1067" spans="6:11" x14ac:dyDescent="0.35">
      <c r="F1067" s="283"/>
      <c r="G1067" s="286"/>
      <c r="H1067" s="286"/>
      <c r="I1067" s="286"/>
      <c r="J1067" s="286"/>
      <c r="K1067" s="288"/>
    </row>
    <row r="1068" spans="6:11" x14ac:dyDescent="0.35">
      <c r="F1068" s="283"/>
      <c r="G1068" s="286"/>
      <c r="H1068" s="286"/>
      <c r="I1068" s="286"/>
      <c r="J1068" s="286"/>
      <c r="K1068" s="288"/>
    </row>
    <row r="1069" spans="6:11" x14ac:dyDescent="0.35">
      <c r="F1069" s="283"/>
      <c r="G1069" s="286"/>
      <c r="H1069" s="286"/>
      <c r="I1069" s="286"/>
      <c r="J1069" s="286"/>
      <c r="K1069" s="288"/>
    </row>
    <row r="1070" spans="6:11" x14ac:dyDescent="0.35">
      <c r="F1070" s="283"/>
      <c r="G1070" s="286"/>
      <c r="H1070" s="286"/>
      <c r="I1070" s="286"/>
      <c r="J1070" s="286"/>
      <c r="K1070" s="288"/>
    </row>
    <row r="1071" spans="6:11" x14ac:dyDescent="0.35">
      <c r="F1071" s="283"/>
      <c r="G1071" s="286"/>
      <c r="H1071" s="286"/>
      <c r="I1071" s="286"/>
      <c r="J1071" s="286"/>
      <c r="K1071" s="288"/>
    </row>
    <row r="1072" spans="6:11" x14ac:dyDescent="0.35">
      <c r="F1072" s="283"/>
      <c r="G1072" s="286"/>
      <c r="H1072" s="286"/>
      <c r="I1072" s="286"/>
      <c r="J1072" s="286"/>
      <c r="K1072" s="288"/>
    </row>
    <row r="1073" spans="6:11" x14ac:dyDescent="0.35">
      <c r="F1073" s="283"/>
      <c r="G1073" s="286"/>
      <c r="H1073" s="286"/>
      <c r="I1073" s="286"/>
      <c r="J1073" s="286"/>
      <c r="K1073" s="288"/>
    </row>
    <row r="1074" spans="6:11" x14ac:dyDescent="0.35">
      <c r="F1074" s="283"/>
      <c r="G1074" s="286"/>
      <c r="H1074" s="286"/>
      <c r="I1074" s="286"/>
      <c r="J1074" s="286"/>
      <c r="K1074" s="288"/>
    </row>
    <row r="1075" spans="6:11" x14ac:dyDescent="0.35">
      <c r="F1075" s="283"/>
      <c r="G1075" s="286"/>
      <c r="H1075" s="286"/>
      <c r="I1075" s="286"/>
      <c r="J1075" s="286"/>
      <c r="K1075" s="288"/>
    </row>
    <row r="1076" spans="6:11" x14ac:dyDescent="0.35">
      <c r="F1076" s="283"/>
      <c r="G1076" s="286"/>
      <c r="H1076" s="286"/>
      <c r="I1076" s="286"/>
      <c r="J1076" s="286"/>
      <c r="K1076" s="288"/>
    </row>
    <row r="1077" spans="6:11" x14ac:dyDescent="0.35">
      <c r="F1077" s="283"/>
      <c r="G1077" s="286"/>
      <c r="H1077" s="286"/>
      <c r="I1077" s="286"/>
      <c r="J1077" s="286"/>
      <c r="K1077" s="288"/>
    </row>
    <row r="1078" spans="6:11" x14ac:dyDescent="0.35">
      <c r="F1078" s="283"/>
      <c r="G1078" s="286"/>
      <c r="H1078" s="286"/>
      <c r="I1078" s="286"/>
      <c r="J1078" s="286"/>
      <c r="K1078" s="288"/>
    </row>
    <row r="1079" spans="6:11" x14ac:dyDescent="0.35">
      <c r="F1079" s="283"/>
      <c r="G1079" s="286"/>
      <c r="H1079" s="286"/>
      <c r="I1079" s="286"/>
      <c r="J1079" s="286"/>
      <c r="K1079" s="288"/>
    </row>
    <row r="1080" spans="6:11" x14ac:dyDescent="0.35">
      <c r="F1080" s="283"/>
      <c r="G1080" s="286"/>
      <c r="H1080" s="286"/>
      <c r="I1080" s="286"/>
      <c r="J1080" s="286"/>
      <c r="K1080" s="288"/>
    </row>
    <row r="1081" spans="6:11" x14ac:dyDescent="0.35">
      <c r="F1081" s="283"/>
      <c r="G1081" s="286"/>
      <c r="H1081" s="286"/>
      <c r="I1081" s="286"/>
      <c r="J1081" s="286"/>
      <c r="K1081" s="288"/>
    </row>
    <row r="1082" spans="6:11" x14ac:dyDescent="0.35">
      <c r="F1082" s="283"/>
      <c r="G1082" s="286"/>
      <c r="H1082" s="286"/>
      <c r="I1082" s="286"/>
      <c r="J1082" s="286"/>
      <c r="K1082" s="288"/>
    </row>
    <row r="1083" spans="6:11" x14ac:dyDescent="0.35">
      <c r="F1083" s="283"/>
      <c r="G1083" s="286"/>
      <c r="H1083" s="286"/>
      <c r="I1083" s="286"/>
      <c r="J1083" s="286"/>
      <c r="K1083" s="288"/>
    </row>
    <row r="1084" spans="6:11" x14ac:dyDescent="0.35">
      <c r="F1084" s="283"/>
      <c r="G1084" s="286"/>
      <c r="H1084" s="286"/>
      <c r="I1084" s="286"/>
      <c r="J1084" s="286"/>
      <c r="K1084" s="288"/>
    </row>
    <row r="1085" spans="6:11" x14ac:dyDescent="0.35">
      <c r="F1085" s="283"/>
      <c r="G1085" s="286"/>
      <c r="H1085" s="286"/>
      <c r="I1085" s="286"/>
      <c r="J1085" s="286"/>
      <c r="K1085" s="288"/>
    </row>
    <row r="1086" spans="6:11" x14ac:dyDescent="0.35">
      <c r="F1086" s="283"/>
      <c r="G1086" s="286"/>
      <c r="H1086" s="286"/>
      <c r="I1086" s="286"/>
      <c r="J1086" s="286"/>
      <c r="K1086" s="288"/>
    </row>
    <row r="1087" spans="6:11" x14ac:dyDescent="0.35">
      <c r="F1087" s="283"/>
      <c r="G1087" s="286"/>
      <c r="H1087" s="286"/>
      <c r="I1087" s="286"/>
      <c r="J1087" s="286"/>
      <c r="K1087" s="288"/>
    </row>
    <row r="1088" spans="6:11" x14ac:dyDescent="0.35">
      <c r="F1088" s="283"/>
      <c r="G1088" s="286"/>
      <c r="H1088" s="286"/>
      <c r="I1088" s="286"/>
      <c r="J1088" s="286"/>
      <c r="K1088" s="288"/>
    </row>
    <row r="1089" spans="6:11" x14ac:dyDescent="0.35">
      <c r="F1089" s="283"/>
      <c r="G1089" s="286"/>
      <c r="H1089" s="286"/>
      <c r="I1089" s="286"/>
      <c r="J1089" s="286"/>
      <c r="K1089" s="288"/>
    </row>
    <row r="1090" spans="6:11" x14ac:dyDescent="0.35">
      <c r="F1090" s="283"/>
      <c r="G1090" s="286"/>
      <c r="H1090" s="286"/>
      <c r="I1090" s="286"/>
      <c r="J1090" s="286"/>
      <c r="K1090" s="288"/>
    </row>
    <row r="1091" spans="6:11" x14ac:dyDescent="0.35">
      <c r="F1091" s="283"/>
      <c r="G1091" s="286"/>
      <c r="H1091" s="286"/>
      <c r="I1091" s="286"/>
      <c r="J1091" s="286"/>
      <c r="K1091" s="288"/>
    </row>
    <row r="1092" spans="6:11" x14ac:dyDescent="0.35">
      <c r="F1092" s="283"/>
      <c r="G1092" s="286"/>
      <c r="H1092" s="286"/>
      <c r="I1092" s="286"/>
      <c r="J1092" s="286"/>
      <c r="K1092" s="288"/>
    </row>
    <row r="1093" spans="6:11" x14ac:dyDescent="0.35">
      <c r="F1093" s="283"/>
      <c r="G1093" s="286"/>
      <c r="H1093" s="286"/>
      <c r="I1093" s="286"/>
      <c r="J1093" s="286"/>
      <c r="K1093" s="288"/>
    </row>
    <row r="1094" spans="6:11" x14ac:dyDescent="0.35">
      <c r="F1094" s="283"/>
      <c r="G1094" s="286"/>
      <c r="H1094" s="286"/>
      <c r="I1094" s="286"/>
      <c r="J1094" s="286"/>
      <c r="K1094" s="288"/>
    </row>
    <row r="1095" spans="6:11" x14ac:dyDescent="0.35">
      <c r="F1095" s="283"/>
      <c r="G1095" s="286"/>
      <c r="H1095" s="286"/>
      <c r="I1095" s="286"/>
      <c r="J1095" s="286"/>
      <c r="K1095" s="288"/>
    </row>
    <row r="1096" spans="6:11" x14ac:dyDescent="0.35">
      <c r="F1096" s="283"/>
      <c r="G1096" s="286"/>
      <c r="H1096" s="286"/>
      <c r="I1096" s="286"/>
      <c r="J1096" s="286"/>
      <c r="K1096" s="288"/>
    </row>
    <row r="1097" spans="6:11" x14ac:dyDescent="0.35">
      <c r="F1097" s="283"/>
      <c r="G1097" s="286"/>
      <c r="H1097" s="286"/>
      <c r="I1097" s="286"/>
      <c r="J1097" s="286"/>
      <c r="K1097" s="288"/>
    </row>
    <row r="1098" spans="6:11" x14ac:dyDescent="0.35">
      <c r="F1098" s="283"/>
      <c r="G1098" s="286"/>
      <c r="H1098" s="286"/>
      <c r="I1098" s="286"/>
      <c r="J1098" s="286"/>
      <c r="K1098" s="288"/>
    </row>
    <row r="1099" spans="6:11" x14ac:dyDescent="0.35">
      <c r="F1099" s="283"/>
      <c r="G1099" s="286"/>
      <c r="H1099" s="286"/>
      <c r="I1099" s="286"/>
      <c r="J1099" s="286"/>
      <c r="K1099" s="288"/>
    </row>
    <row r="1100" spans="6:11" x14ac:dyDescent="0.35">
      <c r="F1100" s="283"/>
      <c r="G1100" s="286"/>
      <c r="H1100" s="286"/>
      <c r="I1100" s="286"/>
      <c r="J1100" s="286"/>
      <c r="K1100" s="288"/>
    </row>
    <row r="1101" spans="6:11" x14ac:dyDescent="0.35">
      <c r="F1101" s="283"/>
      <c r="G1101" s="286"/>
      <c r="H1101" s="286"/>
      <c r="I1101" s="286"/>
      <c r="J1101" s="286"/>
      <c r="K1101" s="288"/>
    </row>
    <row r="1102" spans="6:11" x14ac:dyDescent="0.35">
      <c r="F1102" s="283"/>
      <c r="G1102" s="286"/>
      <c r="H1102" s="286"/>
      <c r="I1102" s="286"/>
      <c r="J1102" s="286"/>
      <c r="K1102" s="288"/>
    </row>
    <row r="1103" spans="6:11" x14ac:dyDescent="0.35">
      <c r="F1103" s="283"/>
      <c r="G1103" s="286"/>
      <c r="H1103" s="286"/>
      <c r="I1103" s="286"/>
      <c r="J1103" s="286"/>
      <c r="K1103" s="288"/>
    </row>
    <row r="1104" spans="6:11" x14ac:dyDescent="0.35">
      <c r="F1104" s="283"/>
      <c r="G1104" s="286"/>
      <c r="H1104" s="286"/>
      <c r="I1104" s="286"/>
      <c r="J1104" s="286"/>
      <c r="K1104" s="288"/>
    </row>
    <row r="1105" spans="6:11" x14ac:dyDescent="0.35">
      <c r="F1105" s="283"/>
      <c r="G1105" s="286"/>
      <c r="H1105" s="286"/>
      <c r="I1105" s="286"/>
      <c r="J1105" s="286"/>
      <c r="K1105" s="288"/>
    </row>
    <row r="1106" spans="6:11" x14ac:dyDescent="0.35">
      <c r="F1106" s="283"/>
      <c r="G1106" s="286"/>
      <c r="H1106" s="286"/>
      <c r="I1106" s="286"/>
      <c r="J1106" s="286"/>
      <c r="K1106" s="288"/>
    </row>
    <row r="1107" spans="6:11" x14ac:dyDescent="0.35">
      <c r="F1107" s="283"/>
      <c r="G1107" s="286"/>
      <c r="H1107" s="286"/>
      <c r="I1107" s="286"/>
      <c r="J1107" s="286"/>
      <c r="K1107" s="288"/>
    </row>
    <row r="1108" spans="6:11" x14ac:dyDescent="0.35">
      <c r="F1108" s="283"/>
      <c r="G1108" s="286"/>
      <c r="H1108" s="286"/>
      <c r="I1108" s="286"/>
      <c r="J1108" s="286"/>
      <c r="K1108" s="288"/>
    </row>
    <row r="1109" spans="6:11" x14ac:dyDescent="0.35">
      <c r="F1109" s="283"/>
      <c r="G1109" s="286"/>
      <c r="H1109" s="286"/>
      <c r="I1109" s="286"/>
      <c r="J1109" s="286"/>
      <c r="K1109" s="288"/>
    </row>
    <row r="1110" spans="6:11" x14ac:dyDescent="0.35">
      <c r="F1110" s="283"/>
      <c r="G1110" s="286"/>
      <c r="H1110" s="286"/>
      <c r="I1110" s="286"/>
      <c r="J1110" s="286"/>
      <c r="K1110" s="288"/>
    </row>
    <row r="1111" spans="6:11" x14ac:dyDescent="0.35">
      <c r="F1111" s="283"/>
      <c r="G1111" s="286"/>
      <c r="H1111" s="286"/>
      <c r="I1111" s="286"/>
      <c r="J1111" s="286"/>
      <c r="K1111" s="288"/>
    </row>
    <row r="1112" spans="6:11" x14ac:dyDescent="0.35">
      <c r="F1112" s="283"/>
      <c r="G1112" s="286"/>
      <c r="H1112" s="286"/>
      <c r="I1112" s="286"/>
      <c r="J1112" s="286"/>
      <c r="K1112" s="288"/>
    </row>
    <row r="1113" spans="6:11" x14ac:dyDescent="0.35">
      <c r="F1113" s="283"/>
      <c r="G1113" s="286"/>
      <c r="H1113" s="286"/>
      <c r="I1113" s="286"/>
      <c r="J1113" s="286"/>
      <c r="K1113" s="288"/>
    </row>
    <row r="1114" spans="6:11" x14ac:dyDescent="0.35">
      <c r="F1114" s="283"/>
      <c r="G1114" s="286"/>
      <c r="H1114" s="286"/>
      <c r="I1114" s="286"/>
      <c r="J1114" s="286"/>
      <c r="K1114" s="288"/>
    </row>
    <row r="1115" spans="6:11" x14ac:dyDescent="0.35">
      <c r="F1115" s="283"/>
      <c r="G1115" s="286"/>
      <c r="H1115" s="286"/>
      <c r="I1115" s="286"/>
      <c r="J1115" s="286"/>
      <c r="K1115" s="288"/>
    </row>
    <row r="1116" spans="6:11" x14ac:dyDescent="0.35">
      <c r="F1116" s="283"/>
      <c r="G1116" s="286"/>
      <c r="H1116" s="286"/>
      <c r="I1116" s="286"/>
      <c r="J1116" s="286"/>
      <c r="K1116" s="288"/>
    </row>
    <row r="1117" spans="6:11" x14ac:dyDescent="0.35">
      <c r="F1117" s="283"/>
      <c r="G1117" s="286"/>
      <c r="H1117" s="286"/>
      <c r="I1117" s="286"/>
      <c r="J1117" s="286"/>
      <c r="K1117" s="288"/>
    </row>
    <row r="1118" spans="6:11" x14ac:dyDescent="0.35">
      <c r="F1118" s="283"/>
      <c r="G1118" s="286"/>
      <c r="H1118" s="286"/>
      <c r="I1118" s="286"/>
      <c r="J1118" s="286"/>
      <c r="K1118" s="288"/>
    </row>
    <row r="1119" spans="6:11" x14ac:dyDescent="0.35">
      <c r="F1119" s="283"/>
      <c r="G1119" s="286"/>
      <c r="H1119" s="286"/>
      <c r="I1119" s="286"/>
      <c r="J1119" s="286"/>
      <c r="K1119" s="288"/>
    </row>
    <row r="1120" spans="6:11" x14ac:dyDescent="0.35">
      <c r="F1120" s="283"/>
      <c r="G1120" s="286"/>
      <c r="H1120" s="286"/>
      <c r="I1120" s="286"/>
      <c r="J1120" s="286"/>
      <c r="K1120" s="288"/>
    </row>
    <row r="1121" spans="6:11" x14ac:dyDescent="0.35">
      <c r="F1121" s="283"/>
      <c r="G1121" s="286"/>
      <c r="H1121" s="286"/>
      <c r="I1121" s="286"/>
      <c r="J1121" s="286"/>
      <c r="K1121" s="288"/>
    </row>
    <row r="1122" spans="6:11" x14ac:dyDescent="0.35">
      <c r="F1122" s="283"/>
      <c r="G1122" s="286"/>
      <c r="H1122" s="286"/>
      <c r="I1122" s="286"/>
      <c r="J1122" s="286"/>
      <c r="K1122" s="288"/>
    </row>
    <row r="1123" spans="6:11" x14ac:dyDescent="0.35">
      <c r="F1123" s="283"/>
      <c r="G1123" s="286"/>
      <c r="H1123" s="286"/>
      <c r="I1123" s="286"/>
      <c r="J1123" s="286"/>
      <c r="K1123" s="288"/>
    </row>
    <row r="1124" spans="6:11" x14ac:dyDescent="0.35">
      <c r="F1124" s="283"/>
      <c r="G1124" s="286"/>
      <c r="H1124" s="286"/>
      <c r="I1124" s="286"/>
      <c r="J1124" s="286"/>
      <c r="K1124" s="288"/>
    </row>
    <row r="1125" spans="6:11" x14ac:dyDescent="0.35">
      <c r="F1125" s="283"/>
      <c r="G1125" s="286"/>
      <c r="H1125" s="286"/>
      <c r="I1125" s="286"/>
      <c r="J1125" s="286"/>
      <c r="K1125" s="288"/>
    </row>
    <row r="1126" spans="6:11" x14ac:dyDescent="0.35">
      <c r="F1126" s="283"/>
      <c r="G1126" s="286"/>
      <c r="H1126" s="286"/>
      <c r="I1126" s="286"/>
      <c r="J1126" s="286"/>
      <c r="K1126" s="288"/>
    </row>
    <row r="1127" spans="6:11" x14ac:dyDescent="0.35">
      <c r="F1127" s="283"/>
      <c r="G1127" s="286"/>
      <c r="H1127" s="286"/>
      <c r="I1127" s="286"/>
      <c r="J1127" s="286"/>
      <c r="K1127" s="288"/>
    </row>
    <row r="1128" spans="6:11" x14ac:dyDescent="0.35">
      <c r="F1128" s="283"/>
      <c r="G1128" s="286"/>
      <c r="H1128" s="286"/>
      <c r="I1128" s="286"/>
      <c r="J1128" s="286"/>
      <c r="K1128" s="288"/>
    </row>
    <row r="1129" spans="6:11" x14ac:dyDescent="0.35">
      <c r="F1129" s="283"/>
      <c r="G1129" s="286"/>
      <c r="H1129" s="286"/>
      <c r="I1129" s="286"/>
      <c r="J1129" s="286"/>
      <c r="K1129" s="288"/>
    </row>
    <row r="1130" spans="6:11" x14ac:dyDescent="0.35">
      <c r="F1130" s="283"/>
      <c r="G1130" s="286"/>
      <c r="H1130" s="286"/>
      <c r="I1130" s="286"/>
      <c r="J1130" s="286"/>
      <c r="K1130" s="288"/>
    </row>
    <row r="1131" spans="6:11" x14ac:dyDescent="0.35">
      <c r="F1131" s="283"/>
      <c r="G1131" s="286"/>
      <c r="H1131" s="286"/>
      <c r="I1131" s="286"/>
      <c r="J1131" s="286"/>
      <c r="K1131" s="288"/>
    </row>
    <row r="1132" spans="6:11" x14ac:dyDescent="0.35">
      <c r="F1132" s="283"/>
      <c r="G1132" s="286"/>
      <c r="H1132" s="286"/>
      <c r="I1132" s="286"/>
      <c r="J1132" s="286"/>
      <c r="K1132" s="288"/>
    </row>
    <row r="1133" spans="6:11" x14ac:dyDescent="0.35">
      <c r="F1133" s="283"/>
      <c r="G1133" s="286"/>
      <c r="H1133" s="286"/>
      <c r="I1133" s="286"/>
      <c r="J1133" s="286"/>
      <c r="K1133" s="288"/>
    </row>
    <row r="1134" spans="6:11" x14ac:dyDescent="0.35">
      <c r="F1134" s="283"/>
      <c r="G1134" s="286"/>
      <c r="H1134" s="286"/>
      <c r="I1134" s="286"/>
      <c r="J1134" s="286"/>
      <c r="K1134" s="288"/>
    </row>
    <row r="1135" spans="6:11" x14ac:dyDescent="0.35">
      <c r="F1135" s="283"/>
      <c r="G1135" s="286"/>
      <c r="H1135" s="286"/>
      <c r="I1135" s="286"/>
      <c r="J1135" s="286"/>
      <c r="K1135" s="288"/>
    </row>
    <row r="1136" spans="6:11" x14ac:dyDescent="0.35">
      <c r="F1136" s="283"/>
      <c r="G1136" s="286"/>
      <c r="H1136" s="286"/>
      <c r="I1136" s="286"/>
      <c r="J1136" s="286"/>
      <c r="K1136" s="288"/>
    </row>
    <row r="1137" spans="6:11" x14ac:dyDescent="0.35">
      <c r="F1137" s="283"/>
      <c r="G1137" s="286"/>
      <c r="H1137" s="286"/>
      <c r="I1137" s="286"/>
      <c r="J1137" s="286"/>
      <c r="K1137" s="288"/>
    </row>
    <row r="1138" spans="6:11" x14ac:dyDescent="0.35">
      <c r="F1138" s="283"/>
      <c r="G1138" s="286"/>
      <c r="H1138" s="286"/>
      <c r="I1138" s="286"/>
      <c r="J1138" s="286"/>
      <c r="K1138" s="288"/>
    </row>
    <row r="1139" spans="6:11" x14ac:dyDescent="0.35">
      <c r="F1139" s="283"/>
      <c r="G1139" s="286"/>
      <c r="H1139" s="286"/>
      <c r="I1139" s="286"/>
      <c r="J1139" s="286"/>
      <c r="K1139" s="288"/>
    </row>
    <row r="1140" spans="6:11" x14ac:dyDescent="0.35">
      <c r="F1140" s="283"/>
      <c r="G1140" s="286"/>
      <c r="H1140" s="286"/>
      <c r="I1140" s="286"/>
      <c r="J1140" s="286"/>
      <c r="K1140" s="288"/>
    </row>
    <row r="1141" spans="6:11" x14ac:dyDescent="0.35">
      <c r="F1141" s="283"/>
      <c r="G1141" s="286"/>
      <c r="H1141" s="286"/>
      <c r="I1141" s="286"/>
      <c r="J1141" s="286"/>
      <c r="K1141" s="288"/>
    </row>
    <row r="1142" spans="6:11" x14ac:dyDescent="0.35">
      <c r="F1142" s="283"/>
      <c r="G1142" s="286"/>
      <c r="H1142" s="286"/>
      <c r="I1142" s="286"/>
      <c r="J1142" s="286"/>
      <c r="K1142" s="288"/>
    </row>
    <row r="1143" spans="6:11" x14ac:dyDescent="0.35">
      <c r="F1143" s="283"/>
      <c r="G1143" s="286"/>
      <c r="H1143" s="286"/>
      <c r="I1143" s="286"/>
      <c r="J1143" s="286"/>
      <c r="K1143" s="288"/>
    </row>
    <row r="1144" spans="6:11" x14ac:dyDescent="0.35">
      <c r="F1144" s="283"/>
      <c r="G1144" s="286"/>
      <c r="H1144" s="286"/>
      <c r="I1144" s="286"/>
      <c r="J1144" s="286"/>
      <c r="K1144" s="288"/>
    </row>
    <row r="1145" spans="6:11" x14ac:dyDescent="0.35">
      <c r="F1145" s="283"/>
      <c r="G1145" s="286"/>
      <c r="H1145" s="286"/>
      <c r="I1145" s="286"/>
      <c r="J1145" s="286"/>
      <c r="K1145" s="288"/>
    </row>
    <row r="1146" spans="6:11" x14ac:dyDescent="0.35">
      <c r="F1146" s="283"/>
      <c r="G1146" s="286"/>
      <c r="H1146" s="286"/>
      <c r="I1146" s="286"/>
      <c r="J1146" s="286"/>
      <c r="K1146" s="288"/>
    </row>
    <row r="1147" spans="6:11" x14ac:dyDescent="0.35">
      <c r="F1147" s="283"/>
      <c r="G1147" s="286"/>
      <c r="H1147" s="286"/>
      <c r="I1147" s="286"/>
      <c r="J1147" s="286"/>
      <c r="K1147" s="288"/>
    </row>
    <row r="1148" spans="6:11" x14ac:dyDescent="0.35">
      <c r="F1148" s="283"/>
      <c r="G1148" s="286"/>
      <c r="H1148" s="286"/>
      <c r="I1148" s="286"/>
      <c r="J1148" s="286"/>
      <c r="K1148" s="288"/>
    </row>
    <row r="1149" spans="6:11" x14ac:dyDescent="0.35">
      <c r="F1149" s="283"/>
      <c r="G1149" s="286"/>
      <c r="H1149" s="286"/>
      <c r="I1149" s="286"/>
      <c r="J1149" s="286"/>
      <c r="K1149" s="288"/>
    </row>
    <row r="1150" spans="6:11" x14ac:dyDescent="0.35">
      <c r="F1150" s="283"/>
      <c r="G1150" s="286"/>
      <c r="H1150" s="286"/>
      <c r="I1150" s="286"/>
      <c r="J1150" s="286"/>
      <c r="K1150" s="288"/>
    </row>
    <row r="1151" spans="6:11" x14ac:dyDescent="0.35">
      <c r="F1151" s="283"/>
      <c r="G1151" s="286"/>
      <c r="H1151" s="286"/>
      <c r="I1151" s="286"/>
      <c r="J1151" s="286"/>
      <c r="K1151" s="288"/>
    </row>
    <row r="1152" spans="6:11" x14ac:dyDescent="0.35">
      <c r="F1152" s="283"/>
      <c r="G1152" s="286"/>
      <c r="H1152" s="286"/>
      <c r="I1152" s="286"/>
      <c r="J1152" s="286"/>
      <c r="K1152" s="288"/>
    </row>
    <row r="1153" spans="6:11" x14ac:dyDescent="0.35">
      <c r="F1153" s="283"/>
      <c r="G1153" s="286"/>
      <c r="H1153" s="286"/>
      <c r="I1153" s="286"/>
      <c r="J1153" s="286"/>
      <c r="K1153" s="288"/>
    </row>
    <row r="1154" spans="6:11" x14ac:dyDescent="0.35">
      <c r="F1154" s="283"/>
      <c r="G1154" s="286"/>
      <c r="H1154" s="286"/>
      <c r="I1154" s="286"/>
      <c r="J1154" s="286"/>
      <c r="K1154" s="288"/>
    </row>
    <row r="1155" spans="6:11" x14ac:dyDescent="0.35">
      <c r="F1155" s="283"/>
      <c r="G1155" s="286"/>
      <c r="H1155" s="286"/>
      <c r="I1155" s="286"/>
      <c r="J1155" s="286"/>
      <c r="K1155" s="288"/>
    </row>
    <row r="1156" spans="6:11" x14ac:dyDescent="0.35">
      <c r="F1156" s="283"/>
      <c r="G1156" s="286"/>
      <c r="H1156" s="286"/>
      <c r="I1156" s="286"/>
      <c r="J1156" s="286"/>
      <c r="K1156" s="288"/>
    </row>
    <row r="1157" spans="6:11" x14ac:dyDescent="0.35">
      <c r="F1157" s="283"/>
      <c r="G1157" s="286"/>
      <c r="H1157" s="286"/>
      <c r="I1157" s="286"/>
      <c r="J1157" s="286"/>
      <c r="K1157" s="288"/>
    </row>
    <row r="1158" spans="6:11" x14ac:dyDescent="0.35">
      <c r="F1158" s="283"/>
      <c r="G1158" s="286"/>
      <c r="H1158" s="286"/>
      <c r="I1158" s="286"/>
      <c r="J1158" s="286"/>
      <c r="K1158" s="288"/>
    </row>
    <row r="1159" spans="6:11" x14ac:dyDescent="0.35">
      <c r="F1159" s="283"/>
      <c r="G1159" s="286"/>
      <c r="H1159" s="286"/>
      <c r="I1159" s="286"/>
      <c r="J1159" s="286"/>
      <c r="K1159" s="288"/>
    </row>
    <row r="1160" spans="6:11" x14ac:dyDescent="0.35">
      <c r="F1160" s="283"/>
      <c r="G1160" s="286"/>
      <c r="H1160" s="286"/>
      <c r="I1160" s="286"/>
      <c r="J1160" s="286"/>
      <c r="K1160" s="288"/>
    </row>
    <row r="1161" spans="6:11" x14ac:dyDescent="0.35">
      <c r="F1161" s="283"/>
      <c r="G1161" s="286"/>
      <c r="H1161" s="286"/>
      <c r="I1161" s="286"/>
      <c r="J1161" s="286"/>
      <c r="K1161" s="288"/>
    </row>
    <row r="1162" spans="6:11" x14ac:dyDescent="0.35">
      <c r="F1162" s="283"/>
      <c r="G1162" s="286"/>
      <c r="H1162" s="286"/>
      <c r="I1162" s="286"/>
      <c r="J1162" s="286"/>
      <c r="K1162" s="288"/>
    </row>
    <row r="1163" spans="6:11" x14ac:dyDescent="0.35">
      <c r="F1163" s="283"/>
      <c r="G1163" s="286"/>
      <c r="H1163" s="286"/>
      <c r="I1163" s="286"/>
      <c r="J1163" s="286"/>
      <c r="K1163" s="288"/>
    </row>
    <row r="1164" spans="6:11" x14ac:dyDescent="0.35">
      <c r="F1164" s="283"/>
      <c r="G1164" s="286"/>
      <c r="H1164" s="286"/>
      <c r="I1164" s="286"/>
      <c r="J1164" s="286"/>
      <c r="K1164" s="288"/>
    </row>
    <row r="1165" spans="6:11" x14ac:dyDescent="0.35">
      <c r="F1165" s="283"/>
      <c r="G1165" s="286"/>
      <c r="H1165" s="286"/>
      <c r="I1165" s="286"/>
      <c r="J1165" s="286"/>
      <c r="K1165" s="288"/>
    </row>
    <row r="1166" spans="6:11" x14ac:dyDescent="0.35">
      <c r="F1166" s="283"/>
      <c r="G1166" s="286"/>
      <c r="H1166" s="286"/>
      <c r="I1166" s="286"/>
      <c r="J1166" s="286"/>
      <c r="K1166" s="288"/>
    </row>
    <row r="1167" spans="6:11" x14ac:dyDescent="0.35">
      <c r="F1167" s="283"/>
      <c r="G1167" s="286"/>
      <c r="H1167" s="286"/>
      <c r="I1167" s="286"/>
      <c r="J1167" s="286"/>
      <c r="K1167" s="288"/>
    </row>
    <row r="1168" spans="6:11" x14ac:dyDescent="0.35">
      <c r="F1168" s="283"/>
      <c r="G1168" s="286"/>
      <c r="H1168" s="286"/>
      <c r="I1168" s="286"/>
      <c r="J1168" s="286"/>
      <c r="K1168" s="288"/>
    </row>
    <row r="1169" spans="6:11" x14ac:dyDescent="0.35">
      <c r="F1169" s="283"/>
      <c r="G1169" s="286"/>
      <c r="H1169" s="286"/>
      <c r="I1169" s="286"/>
      <c r="J1169" s="286"/>
      <c r="K1169" s="288"/>
    </row>
    <row r="1170" spans="6:11" x14ac:dyDescent="0.35">
      <c r="F1170" s="283"/>
      <c r="G1170" s="286"/>
      <c r="H1170" s="286"/>
      <c r="I1170" s="286"/>
      <c r="J1170" s="286"/>
      <c r="K1170" s="288"/>
    </row>
    <row r="1171" spans="6:11" x14ac:dyDescent="0.35">
      <c r="F1171" s="283"/>
      <c r="G1171" s="286"/>
      <c r="H1171" s="286"/>
      <c r="I1171" s="286"/>
      <c r="J1171" s="286"/>
      <c r="K1171" s="288"/>
    </row>
    <row r="1172" spans="6:11" x14ac:dyDescent="0.35">
      <c r="F1172" s="283"/>
      <c r="G1172" s="286"/>
      <c r="H1172" s="286"/>
      <c r="I1172" s="286"/>
      <c r="J1172" s="286"/>
      <c r="K1172" s="288"/>
    </row>
    <row r="1173" spans="6:11" x14ac:dyDescent="0.35">
      <c r="F1173" s="283"/>
      <c r="G1173" s="286"/>
      <c r="H1173" s="286"/>
      <c r="I1173" s="286"/>
      <c r="J1173" s="286"/>
      <c r="K1173" s="288"/>
    </row>
    <row r="1174" spans="6:11" x14ac:dyDescent="0.35">
      <c r="F1174" s="283"/>
      <c r="G1174" s="286"/>
      <c r="H1174" s="286"/>
      <c r="I1174" s="286"/>
      <c r="J1174" s="286"/>
      <c r="K1174" s="288"/>
    </row>
    <row r="1175" spans="6:11" x14ac:dyDescent="0.35">
      <c r="F1175" s="283"/>
      <c r="G1175" s="286"/>
      <c r="H1175" s="286"/>
      <c r="I1175" s="286"/>
      <c r="J1175" s="286"/>
      <c r="K1175" s="288"/>
    </row>
    <row r="1176" spans="6:11" x14ac:dyDescent="0.35">
      <c r="F1176" s="283"/>
      <c r="G1176" s="286"/>
      <c r="H1176" s="286"/>
      <c r="I1176" s="286"/>
      <c r="J1176" s="286"/>
      <c r="K1176" s="288"/>
    </row>
    <row r="1177" spans="6:11" x14ac:dyDescent="0.35">
      <c r="F1177" s="283"/>
      <c r="G1177" s="286"/>
      <c r="H1177" s="286"/>
      <c r="I1177" s="286"/>
      <c r="J1177" s="286"/>
      <c r="K1177" s="288"/>
    </row>
    <row r="1178" spans="6:11" x14ac:dyDescent="0.35">
      <c r="F1178" s="283"/>
      <c r="G1178" s="286"/>
      <c r="H1178" s="286"/>
      <c r="I1178" s="286"/>
      <c r="J1178" s="286"/>
      <c r="K1178" s="288"/>
    </row>
    <row r="1179" spans="6:11" x14ac:dyDescent="0.35">
      <c r="F1179" s="283"/>
      <c r="G1179" s="286"/>
      <c r="H1179" s="286"/>
      <c r="I1179" s="286"/>
      <c r="J1179" s="286"/>
      <c r="K1179" s="288"/>
    </row>
    <row r="1180" spans="6:11" x14ac:dyDescent="0.35">
      <c r="F1180" s="283"/>
      <c r="G1180" s="286"/>
      <c r="H1180" s="286"/>
      <c r="I1180" s="286"/>
      <c r="J1180" s="286"/>
      <c r="K1180" s="288"/>
    </row>
    <row r="1181" spans="6:11" x14ac:dyDescent="0.35">
      <c r="F1181" s="283"/>
      <c r="G1181" s="286"/>
      <c r="H1181" s="286"/>
      <c r="I1181" s="286"/>
      <c r="J1181" s="286"/>
      <c r="K1181" s="288"/>
    </row>
    <row r="1182" spans="6:11" x14ac:dyDescent="0.35">
      <c r="F1182" s="283"/>
      <c r="G1182" s="286"/>
      <c r="H1182" s="286"/>
      <c r="I1182" s="286"/>
      <c r="J1182" s="286"/>
      <c r="K1182" s="288"/>
    </row>
    <row r="1183" spans="6:11" x14ac:dyDescent="0.35">
      <c r="F1183" s="283"/>
      <c r="G1183" s="286"/>
      <c r="H1183" s="286"/>
      <c r="I1183" s="286"/>
      <c r="J1183" s="286"/>
      <c r="K1183" s="288"/>
    </row>
    <row r="1184" spans="6:11" x14ac:dyDescent="0.35">
      <c r="F1184" s="283"/>
      <c r="G1184" s="286"/>
      <c r="H1184" s="286"/>
      <c r="I1184" s="286"/>
      <c r="J1184" s="286"/>
      <c r="K1184" s="288"/>
    </row>
    <row r="1185" spans="6:11" x14ac:dyDescent="0.35">
      <c r="F1185" s="283"/>
      <c r="G1185" s="286"/>
      <c r="H1185" s="286"/>
      <c r="I1185" s="286"/>
      <c r="J1185" s="286"/>
      <c r="K1185" s="288"/>
    </row>
    <row r="1186" spans="6:11" x14ac:dyDescent="0.35">
      <c r="F1186" s="283"/>
      <c r="G1186" s="286"/>
      <c r="H1186" s="286"/>
      <c r="I1186" s="286"/>
      <c r="J1186" s="286"/>
      <c r="K1186" s="288"/>
    </row>
    <row r="1187" spans="6:11" x14ac:dyDescent="0.35">
      <c r="F1187" s="283"/>
      <c r="G1187" s="286"/>
      <c r="H1187" s="286"/>
      <c r="I1187" s="286"/>
      <c r="J1187" s="286"/>
      <c r="K1187" s="288"/>
    </row>
    <row r="1188" spans="6:11" x14ac:dyDescent="0.35">
      <c r="F1188" s="283"/>
      <c r="G1188" s="286"/>
      <c r="H1188" s="286"/>
      <c r="I1188" s="286"/>
      <c r="J1188" s="286"/>
      <c r="K1188" s="288"/>
    </row>
    <row r="1189" spans="6:11" x14ac:dyDescent="0.35">
      <c r="F1189" s="283"/>
      <c r="G1189" s="286"/>
      <c r="H1189" s="286"/>
      <c r="I1189" s="286"/>
      <c r="J1189" s="286"/>
      <c r="K1189" s="288"/>
    </row>
    <row r="1190" spans="6:11" x14ac:dyDescent="0.35">
      <c r="F1190" s="283"/>
      <c r="G1190" s="286"/>
      <c r="H1190" s="286"/>
      <c r="I1190" s="286"/>
      <c r="J1190" s="286"/>
      <c r="K1190" s="288"/>
    </row>
    <row r="1191" spans="6:11" x14ac:dyDescent="0.35">
      <c r="F1191" s="283"/>
      <c r="G1191" s="286"/>
      <c r="H1191" s="286"/>
      <c r="I1191" s="286"/>
      <c r="J1191" s="286"/>
      <c r="K1191" s="288"/>
    </row>
    <row r="1192" spans="6:11" x14ac:dyDescent="0.35">
      <c r="F1192" s="283"/>
      <c r="G1192" s="286"/>
      <c r="H1192" s="286"/>
      <c r="I1192" s="286"/>
      <c r="J1192" s="286"/>
      <c r="K1192" s="288"/>
    </row>
    <row r="1193" spans="6:11" x14ac:dyDescent="0.35">
      <c r="F1193" s="283"/>
      <c r="G1193" s="286"/>
      <c r="H1193" s="286"/>
      <c r="I1193" s="286"/>
      <c r="J1193" s="286"/>
      <c r="K1193" s="288"/>
    </row>
    <row r="1194" spans="6:11" x14ac:dyDescent="0.35">
      <c r="F1194" s="283"/>
      <c r="G1194" s="286"/>
      <c r="H1194" s="286"/>
      <c r="I1194" s="286"/>
      <c r="J1194" s="286"/>
      <c r="K1194" s="288"/>
    </row>
    <row r="1195" spans="6:11" x14ac:dyDescent="0.35">
      <c r="F1195" s="283"/>
      <c r="G1195" s="286"/>
      <c r="H1195" s="286"/>
      <c r="I1195" s="286"/>
      <c r="J1195" s="286"/>
      <c r="K1195" s="288"/>
    </row>
    <row r="1196" spans="6:11" x14ac:dyDescent="0.35">
      <c r="F1196" s="283"/>
      <c r="G1196" s="286"/>
      <c r="H1196" s="286"/>
      <c r="I1196" s="286"/>
      <c r="J1196" s="286"/>
      <c r="K1196" s="288"/>
    </row>
    <row r="1197" spans="6:11" x14ac:dyDescent="0.35">
      <c r="F1197" s="283"/>
      <c r="G1197" s="286"/>
      <c r="H1197" s="286"/>
      <c r="I1197" s="286"/>
      <c r="J1197" s="286"/>
      <c r="K1197" s="288"/>
    </row>
    <row r="1198" spans="6:11" x14ac:dyDescent="0.35">
      <c r="F1198" s="283"/>
      <c r="G1198" s="286"/>
      <c r="H1198" s="286"/>
      <c r="I1198" s="286"/>
      <c r="J1198" s="286"/>
      <c r="K1198" s="288"/>
    </row>
    <row r="1199" spans="6:11" x14ac:dyDescent="0.35">
      <c r="F1199" s="283"/>
      <c r="G1199" s="286"/>
      <c r="H1199" s="286"/>
      <c r="I1199" s="286"/>
      <c r="J1199" s="286"/>
      <c r="K1199" s="288"/>
    </row>
    <row r="1200" spans="6:11" x14ac:dyDescent="0.35">
      <c r="F1200" s="283"/>
      <c r="G1200" s="286"/>
      <c r="H1200" s="286"/>
      <c r="I1200" s="286"/>
      <c r="J1200" s="286"/>
      <c r="K1200" s="288"/>
    </row>
    <row r="1201" spans="6:11" x14ac:dyDescent="0.35">
      <c r="F1201" s="283"/>
      <c r="G1201" s="286"/>
      <c r="H1201" s="286"/>
      <c r="I1201" s="286"/>
      <c r="J1201" s="286"/>
      <c r="K1201" s="288"/>
    </row>
    <row r="1202" spans="6:11" x14ac:dyDescent="0.35">
      <c r="F1202" s="283"/>
      <c r="G1202" s="286"/>
      <c r="H1202" s="286"/>
      <c r="I1202" s="286"/>
      <c r="J1202" s="286"/>
      <c r="K1202" s="288"/>
    </row>
    <row r="1203" spans="6:11" x14ac:dyDescent="0.35">
      <c r="F1203" s="283"/>
      <c r="G1203" s="286"/>
      <c r="H1203" s="286"/>
      <c r="I1203" s="286"/>
      <c r="J1203" s="286"/>
      <c r="K1203" s="288"/>
    </row>
    <row r="1204" spans="6:11" x14ac:dyDescent="0.35">
      <c r="F1204" s="283"/>
      <c r="G1204" s="286"/>
      <c r="H1204" s="286"/>
      <c r="I1204" s="286"/>
      <c r="J1204" s="286"/>
      <c r="K1204" s="288"/>
    </row>
    <row r="1205" spans="6:11" x14ac:dyDescent="0.35">
      <c r="F1205" s="283"/>
      <c r="G1205" s="286"/>
      <c r="H1205" s="286"/>
      <c r="I1205" s="286"/>
      <c r="J1205" s="286"/>
      <c r="K1205" s="288"/>
    </row>
    <row r="1206" spans="6:11" x14ac:dyDescent="0.35">
      <c r="F1206" s="283"/>
      <c r="G1206" s="286"/>
      <c r="H1206" s="286"/>
      <c r="I1206" s="286"/>
      <c r="J1206" s="286"/>
      <c r="K1206" s="288"/>
    </row>
    <row r="1207" spans="6:11" x14ac:dyDescent="0.35">
      <c r="F1207" s="283"/>
      <c r="G1207" s="286"/>
      <c r="H1207" s="286"/>
      <c r="I1207" s="286"/>
      <c r="J1207" s="286"/>
      <c r="K1207" s="288"/>
    </row>
    <row r="1208" spans="6:11" x14ac:dyDescent="0.35">
      <c r="F1208" s="283"/>
      <c r="G1208" s="286"/>
      <c r="H1208" s="286"/>
      <c r="I1208" s="286"/>
      <c r="J1208" s="286"/>
      <c r="K1208" s="288"/>
    </row>
    <row r="1209" spans="6:11" x14ac:dyDescent="0.35">
      <c r="F1209" s="283"/>
      <c r="G1209" s="286"/>
      <c r="H1209" s="286"/>
      <c r="I1209" s="286"/>
      <c r="J1209" s="286"/>
      <c r="K1209" s="288"/>
    </row>
    <row r="1210" spans="6:11" x14ac:dyDescent="0.35">
      <c r="F1210" s="283"/>
      <c r="G1210" s="286"/>
      <c r="H1210" s="286"/>
      <c r="I1210" s="286"/>
      <c r="J1210" s="286"/>
      <c r="K1210" s="288"/>
    </row>
    <row r="1211" spans="6:11" x14ac:dyDescent="0.35">
      <c r="F1211" s="283"/>
      <c r="G1211" s="286"/>
      <c r="H1211" s="286"/>
      <c r="I1211" s="286"/>
      <c r="J1211" s="286"/>
      <c r="K1211" s="288"/>
    </row>
    <row r="1212" spans="6:11" x14ac:dyDescent="0.35">
      <c r="F1212" s="283"/>
      <c r="G1212" s="286"/>
      <c r="H1212" s="286"/>
      <c r="I1212" s="286"/>
      <c r="J1212" s="286"/>
      <c r="K1212" s="288"/>
    </row>
    <row r="1213" spans="6:11" x14ac:dyDescent="0.35">
      <c r="F1213" s="283"/>
      <c r="G1213" s="286"/>
      <c r="H1213" s="286"/>
      <c r="I1213" s="286"/>
      <c r="J1213" s="286"/>
      <c r="K1213" s="288"/>
    </row>
    <row r="1214" spans="6:11" x14ac:dyDescent="0.35">
      <c r="F1214" s="283"/>
      <c r="G1214" s="286"/>
      <c r="H1214" s="286"/>
      <c r="I1214" s="286"/>
      <c r="J1214" s="286"/>
      <c r="K1214" s="288"/>
    </row>
    <row r="1215" spans="6:11" x14ac:dyDescent="0.35">
      <c r="F1215" s="283"/>
      <c r="G1215" s="286"/>
      <c r="H1215" s="286"/>
      <c r="I1215" s="286"/>
      <c r="J1215" s="286"/>
      <c r="K1215" s="288"/>
    </row>
    <row r="1216" spans="6:11" x14ac:dyDescent="0.35">
      <c r="F1216" s="283"/>
      <c r="G1216" s="286"/>
      <c r="H1216" s="286"/>
      <c r="I1216" s="286"/>
      <c r="J1216" s="286"/>
      <c r="K1216" s="288"/>
    </row>
    <row r="1217" spans="6:11" x14ac:dyDescent="0.35">
      <c r="F1217" s="283"/>
      <c r="G1217" s="286"/>
      <c r="H1217" s="286"/>
      <c r="I1217" s="286"/>
      <c r="J1217" s="286"/>
      <c r="K1217" s="288"/>
    </row>
    <row r="1218" spans="6:11" x14ac:dyDescent="0.35">
      <c r="F1218" s="283"/>
      <c r="G1218" s="286"/>
      <c r="H1218" s="286"/>
      <c r="I1218" s="286"/>
      <c r="J1218" s="286"/>
      <c r="K1218" s="288"/>
    </row>
    <row r="1219" spans="6:11" x14ac:dyDescent="0.35">
      <c r="F1219" s="283"/>
      <c r="G1219" s="286"/>
      <c r="H1219" s="286"/>
      <c r="I1219" s="286"/>
      <c r="J1219" s="286"/>
      <c r="K1219" s="288"/>
    </row>
    <row r="1220" spans="6:11" x14ac:dyDescent="0.35">
      <c r="F1220" s="283"/>
      <c r="G1220" s="286"/>
      <c r="H1220" s="286"/>
      <c r="I1220" s="286"/>
      <c r="J1220" s="286"/>
      <c r="K1220" s="288"/>
    </row>
    <row r="1221" spans="6:11" x14ac:dyDescent="0.35">
      <c r="F1221" s="283"/>
      <c r="G1221" s="286"/>
      <c r="H1221" s="286"/>
      <c r="I1221" s="286"/>
      <c r="J1221" s="286"/>
      <c r="K1221" s="288"/>
    </row>
    <row r="1222" spans="6:11" x14ac:dyDescent="0.35">
      <c r="F1222" s="283"/>
      <c r="G1222" s="286"/>
      <c r="H1222" s="286"/>
      <c r="I1222" s="286"/>
      <c r="J1222" s="286"/>
      <c r="K1222" s="288"/>
    </row>
    <row r="1223" spans="6:11" x14ac:dyDescent="0.35">
      <c r="F1223" s="283"/>
      <c r="G1223" s="286"/>
      <c r="H1223" s="286"/>
      <c r="I1223" s="286"/>
      <c r="J1223" s="286"/>
      <c r="K1223" s="288"/>
    </row>
    <row r="1224" spans="6:11" x14ac:dyDescent="0.35">
      <c r="F1224" s="283"/>
      <c r="G1224" s="286"/>
      <c r="H1224" s="286"/>
      <c r="I1224" s="286"/>
      <c r="J1224" s="286"/>
      <c r="K1224" s="288"/>
    </row>
    <row r="1225" spans="6:11" x14ac:dyDescent="0.35">
      <c r="F1225" s="283"/>
      <c r="G1225" s="286"/>
      <c r="H1225" s="286"/>
      <c r="I1225" s="286"/>
      <c r="J1225" s="286"/>
      <c r="K1225" s="288"/>
    </row>
    <row r="1226" spans="6:11" x14ac:dyDescent="0.35">
      <c r="F1226" s="283"/>
      <c r="G1226" s="286"/>
      <c r="H1226" s="286"/>
      <c r="I1226" s="286"/>
      <c r="J1226" s="286"/>
      <c r="K1226" s="288"/>
    </row>
    <row r="1227" spans="6:11" x14ac:dyDescent="0.35">
      <c r="F1227" s="283"/>
      <c r="G1227" s="286"/>
      <c r="H1227" s="286"/>
      <c r="I1227" s="286"/>
      <c r="J1227" s="286"/>
      <c r="K1227" s="288"/>
    </row>
    <row r="1228" spans="6:11" x14ac:dyDescent="0.35">
      <c r="F1228" s="283"/>
      <c r="G1228" s="286"/>
      <c r="H1228" s="286"/>
      <c r="I1228" s="286"/>
      <c r="J1228" s="286"/>
      <c r="K1228" s="288"/>
    </row>
    <row r="1229" spans="6:11" x14ac:dyDescent="0.35">
      <c r="F1229" s="283"/>
      <c r="G1229" s="286"/>
      <c r="H1229" s="286"/>
      <c r="I1229" s="286"/>
      <c r="J1229" s="286"/>
      <c r="K1229" s="288"/>
    </row>
    <row r="1230" spans="6:11" x14ac:dyDescent="0.35">
      <c r="F1230" s="283"/>
      <c r="G1230" s="286"/>
      <c r="H1230" s="286"/>
      <c r="I1230" s="286"/>
      <c r="J1230" s="286"/>
      <c r="K1230" s="288"/>
    </row>
    <row r="1231" spans="6:11" x14ac:dyDescent="0.35">
      <c r="F1231" s="283"/>
      <c r="G1231" s="286"/>
      <c r="H1231" s="286"/>
      <c r="I1231" s="286"/>
      <c r="J1231" s="286"/>
      <c r="K1231" s="288"/>
    </row>
    <row r="1232" spans="6:11" x14ac:dyDescent="0.35">
      <c r="F1232" s="283"/>
      <c r="G1232" s="286"/>
      <c r="H1232" s="286"/>
      <c r="I1232" s="286"/>
      <c r="J1232" s="286"/>
      <c r="K1232" s="288"/>
    </row>
    <row r="1233" spans="6:11" x14ac:dyDescent="0.35">
      <c r="F1233" s="283"/>
      <c r="G1233" s="286"/>
      <c r="H1233" s="286"/>
      <c r="I1233" s="286"/>
      <c r="J1233" s="286"/>
      <c r="K1233" s="288"/>
    </row>
    <row r="1234" spans="6:11" x14ac:dyDescent="0.35">
      <c r="F1234" s="283"/>
      <c r="G1234" s="286"/>
      <c r="H1234" s="286"/>
      <c r="I1234" s="286"/>
      <c r="J1234" s="286"/>
      <c r="K1234" s="288"/>
    </row>
    <row r="1235" spans="6:11" x14ac:dyDescent="0.35">
      <c r="F1235" s="283"/>
      <c r="G1235" s="286"/>
      <c r="H1235" s="286"/>
      <c r="I1235" s="286"/>
      <c r="J1235" s="286"/>
      <c r="K1235" s="288"/>
    </row>
    <row r="1236" spans="6:11" x14ac:dyDescent="0.35">
      <c r="F1236" s="283"/>
      <c r="G1236" s="286"/>
      <c r="H1236" s="286"/>
      <c r="I1236" s="286"/>
      <c r="J1236" s="286"/>
      <c r="K1236" s="288"/>
    </row>
    <row r="1237" spans="6:11" x14ac:dyDescent="0.35">
      <c r="F1237" s="283"/>
      <c r="G1237" s="286"/>
      <c r="H1237" s="286"/>
      <c r="I1237" s="286"/>
      <c r="J1237" s="286"/>
      <c r="K1237" s="288"/>
    </row>
    <row r="1238" spans="6:11" x14ac:dyDescent="0.35">
      <c r="F1238" s="283"/>
      <c r="G1238" s="286"/>
      <c r="H1238" s="286"/>
      <c r="I1238" s="286"/>
      <c r="J1238" s="286"/>
      <c r="K1238" s="288"/>
    </row>
    <row r="1239" spans="6:11" x14ac:dyDescent="0.35">
      <c r="F1239" s="283"/>
      <c r="G1239" s="286"/>
      <c r="H1239" s="286"/>
      <c r="I1239" s="286"/>
      <c r="J1239" s="286"/>
      <c r="K1239" s="288"/>
    </row>
    <row r="1240" spans="6:11" x14ac:dyDescent="0.35">
      <c r="F1240" s="283"/>
      <c r="G1240" s="286"/>
      <c r="H1240" s="286"/>
      <c r="I1240" s="286"/>
      <c r="J1240" s="286"/>
      <c r="K1240" s="288"/>
    </row>
    <row r="1241" spans="6:11" x14ac:dyDescent="0.35">
      <c r="F1241" s="283"/>
      <c r="G1241" s="286"/>
      <c r="H1241" s="286"/>
      <c r="I1241" s="286"/>
      <c r="J1241" s="286"/>
      <c r="K1241" s="288"/>
    </row>
    <row r="1242" spans="6:11" x14ac:dyDescent="0.35">
      <c r="F1242" s="283"/>
      <c r="G1242" s="286"/>
      <c r="H1242" s="286"/>
      <c r="I1242" s="286"/>
      <c r="J1242" s="286"/>
      <c r="K1242" s="288"/>
    </row>
    <row r="1243" spans="6:11" x14ac:dyDescent="0.35">
      <c r="F1243" s="283"/>
      <c r="G1243" s="286"/>
      <c r="H1243" s="286"/>
      <c r="I1243" s="286"/>
      <c r="J1243" s="286"/>
      <c r="K1243" s="288"/>
    </row>
    <row r="1244" spans="6:11" x14ac:dyDescent="0.35">
      <c r="F1244" s="283"/>
      <c r="G1244" s="286"/>
      <c r="H1244" s="286"/>
      <c r="I1244" s="286"/>
      <c r="J1244" s="286"/>
      <c r="K1244" s="288"/>
    </row>
    <row r="1245" spans="6:11" x14ac:dyDescent="0.35">
      <c r="F1245" s="283"/>
      <c r="G1245" s="286"/>
      <c r="H1245" s="286"/>
      <c r="I1245" s="286"/>
      <c r="J1245" s="286"/>
      <c r="K1245" s="288"/>
    </row>
    <row r="1246" spans="6:11" x14ac:dyDescent="0.35">
      <c r="F1246" s="283"/>
      <c r="G1246" s="286"/>
      <c r="H1246" s="286"/>
      <c r="I1246" s="286"/>
      <c r="J1246" s="286"/>
      <c r="K1246" s="288"/>
    </row>
    <row r="1247" spans="6:11" x14ac:dyDescent="0.35">
      <c r="F1247" s="283"/>
      <c r="G1247" s="286"/>
      <c r="H1247" s="286"/>
      <c r="I1247" s="286"/>
      <c r="J1247" s="286"/>
      <c r="K1247" s="288"/>
    </row>
    <row r="1248" spans="6:11" x14ac:dyDescent="0.35">
      <c r="F1248" s="283"/>
      <c r="G1248" s="286"/>
      <c r="H1248" s="286"/>
      <c r="I1248" s="286"/>
      <c r="J1248" s="286"/>
      <c r="K1248" s="288"/>
    </row>
    <row r="1249" spans="6:11" x14ac:dyDescent="0.35">
      <c r="F1249" s="283"/>
      <c r="G1249" s="286"/>
      <c r="H1249" s="286"/>
      <c r="I1249" s="286"/>
      <c r="J1249" s="286"/>
      <c r="K1249" s="288"/>
    </row>
    <row r="1250" spans="6:11" x14ac:dyDescent="0.35">
      <c r="F1250" s="283"/>
      <c r="G1250" s="286"/>
      <c r="H1250" s="286"/>
      <c r="I1250" s="286"/>
      <c r="J1250" s="286"/>
      <c r="K1250" s="288"/>
    </row>
    <row r="1251" spans="6:11" x14ac:dyDescent="0.35">
      <c r="F1251" s="283"/>
      <c r="G1251" s="286"/>
      <c r="H1251" s="286"/>
      <c r="I1251" s="286"/>
      <c r="J1251" s="286"/>
      <c r="K1251" s="288"/>
    </row>
    <row r="1252" spans="6:11" x14ac:dyDescent="0.35">
      <c r="F1252" s="283"/>
      <c r="G1252" s="286"/>
      <c r="H1252" s="286"/>
      <c r="I1252" s="286"/>
      <c r="J1252" s="286"/>
      <c r="K1252" s="288"/>
    </row>
    <row r="1253" spans="6:11" x14ac:dyDescent="0.35">
      <c r="F1253" s="283"/>
      <c r="G1253" s="286"/>
      <c r="H1253" s="286"/>
      <c r="I1253" s="286"/>
      <c r="J1253" s="286"/>
      <c r="K1253" s="288"/>
    </row>
    <row r="1254" spans="6:11" x14ac:dyDescent="0.35">
      <c r="F1254" s="283"/>
      <c r="G1254" s="286"/>
      <c r="H1254" s="286"/>
      <c r="I1254" s="286"/>
      <c r="J1254" s="286"/>
      <c r="K1254" s="288"/>
    </row>
    <row r="1255" spans="6:11" x14ac:dyDescent="0.35">
      <c r="F1255" s="283"/>
      <c r="G1255" s="286"/>
      <c r="H1255" s="286"/>
      <c r="I1255" s="286"/>
      <c r="J1255" s="286"/>
      <c r="K1255" s="288"/>
    </row>
    <row r="1256" spans="6:11" x14ac:dyDescent="0.35">
      <c r="F1256" s="283"/>
      <c r="G1256" s="286"/>
      <c r="H1256" s="286"/>
      <c r="I1256" s="286"/>
      <c r="J1256" s="286"/>
      <c r="K1256" s="288"/>
    </row>
    <row r="1257" spans="6:11" x14ac:dyDescent="0.35">
      <c r="F1257" s="283"/>
      <c r="G1257" s="286"/>
      <c r="H1257" s="286"/>
      <c r="I1257" s="286"/>
      <c r="J1257" s="286"/>
      <c r="K1257" s="288"/>
    </row>
    <row r="1258" spans="6:11" x14ac:dyDescent="0.35">
      <c r="F1258" s="283"/>
      <c r="G1258" s="286"/>
      <c r="H1258" s="286"/>
      <c r="I1258" s="286"/>
      <c r="J1258" s="286"/>
      <c r="K1258" s="288"/>
    </row>
    <row r="1259" spans="6:11" x14ac:dyDescent="0.35">
      <c r="F1259" s="283"/>
      <c r="G1259" s="286"/>
      <c r="H1259" s="286"/>
      <c r="I1259" s="286"/>
      <c r="J1259" s="286"/>
      <c r="K1259" s="288"/>
    </row>
    <row r="1260" spans="6:11" x14ac:dyDescent="0.35">
      <c r="F1260" s="283"/>
      <c r="G1260" s="286"/>
      <c r="H1260" s="286"/>
      <c r="I1260" s="286"/>
      <c r="J1260" s="286"/>
      <c r="K1260" s="288"/>
    </row>
    <row r="1261" spans="6:11" x14ac:dyDescent="0.35">
      <c r="F1261" s="283"/>
      <c r="G1261" s="286"/>
      <c r="H1261" s="286"/>
      <c r="I1261" s="286"/>
      <c r="J1261" s="286"/>
      <c r="K1261" s="288"/>
    </row>
    <row r="1262" spans="6:11" x14ac:dyDescent="0.35">
      <c r="F1262" s="283"/>
      <c r="G1262" s="286"/>
      <c r="H1262" s="286"/>
      <c r="I1262" s="286"/>
      <c r="J1262" s="286"/>
      <c r="K1262" s="288"/>
    </row>
    <row r="1263" spans="6:11" x14ac:dyDescent="0.35">
      <c r="F1263" s="283"/>
      <c r="G1263" s="286"/>
      <c r="H1263" s="286"/>
      <c r="I1263" s="286"/>
      <c r="J1263" s="286"/>
      <c r="K1263" s="288"/>
    </row>
    <row r="1264" spans="6:11" x14ac:dyDescent="0.35">
      <c r="F1264" s="283"/>
      <c r="G1264" s="286"/>
      <c r="H1264" s="286"/>
      <c r="I1264" s="286"/>
      <c r="J1264" s="286"/>
      <c r="K1264" s="288"/>
    </row>
    <row r="1265" spans="6:11" x14ac:dyDescent="0.35">
      <c r="F1265" s="283"/>
      <c r="G1265" s="286"/>
      <c r="H1265" s="286"/>
      <c r="I1265" s="286"/>
      <c r="J1265" s="286"/>
      <c r="K1265" s="288"/>
    </row>
    <row r="1266" spans="6:11" x14ac:dyDescent="0.35">
      <c r="F1266" s="283"/>
      <c r="G1266" s="286"/>
      <c r="H1266" s="286"/>
      <c r="I1266" s="286"/>
      <c r="J1266" s="286"/>
      <c r="K1266" s="288"/>
    </row>
    <row r="1267" spans="6:11" x14ac:dyDescent="0.35">
      <c r="F1267" s="283"/>
      <c r="G1267" s="286"/>
      <c r="H1267" s="286"/>
      <c r="I1267" s="286"/>
      <c r="J1267" s="286"/>
      <c r="K1267" s="288"/>
    </row>
    <row r="1268" spans="6:11" x14ac:dyDescent="0.35">
      <c r="F1268" s="283"/>
      <c r="G1268" s="286"/>
      <c r="H1268" s="286"/>
      <c r="I1268" s="286"/>
      <c r="J1268" s="286"/>
      <c r="K1268" s="288"/>
    </row>
    <row r="1269" spans="6:11" x14ac:dyDescent="0.35">
      <c r="F1269" s="283"/>
      <c r="G1269" s="286"/>
      <c r="H1269" s="286"/>
      <c r="I1269" s="286"/>
      <c r="J1269" s="286"/>
      <c r="K1269" s="288"/>
    </row>
    <row r="1270" spans="6:11" x14ac:dyDescent="0.35">
      <c r="F1270" s="283"/>
      <c r="G1270" s="286"/>
      <c r="H1270" s="286"/>
      <c r="I1270" s="286"/>
      <c r="J1270" s="286"/>
      <c r="K1270" s="288"/>
    </row>
    <row r="1271" spans="6:11" x14ac:dyDescent="0.35">
      <c r="F1271" s="283"/>
      <c r="G1271" s="286"/>
      <c r="H1271" s="286"/>
      <c r="I1271" s="286"/>
      <c r="J1271" s="286"/>
      <c r="K1271" s="288"/>
    </row>
    <row r="1272" spans="6:11" x14ac:dyDescent="0.35">
      <c r="F1272" s="283"/>
      <c r="G1272" s="286"/>
      <c r="H1272" s="286"/>
      <c r="I1272" s="286"/>
      <c r="J1272" s="286"/>
      <c r="K1272" s="288"/>
    </row>
    <row r="1273" spans="6:11" x14ac:dyDescent="0.35">
      <c r="F1273" s="283"/>
      <c r="G1273" s="286"/>
      <c r="H1273" s="286"/>
      <c r="I1273" s="286"/>
      <c r="J1273" s="286"/>
      <c r="K1273" s="288"/>
    </row>
    <row r="1274" spans="6:11" x14ac:dyDescent="0.35">
      <c r="F1274" s="283"/>
      <c r="G1274" s="286"/>
      <c r="H1274" s="286"/>
      <c r="I1274" s="286"/>
      <c r="J1274" s="286"/>
      <c r="K1274" s="288"/>
    </row>
    <row r="1275" spans="6:11" x14ac:dyDescent="0.35">
      <c r="F1275" s="283"/>
      <c r="G1275" s="286"/>
      <c r="H1275" s="286"/>
      <c r="I1275" s="286"/>
      <c r="J1275" s="286"/>
      <c r="K1275" s="288"/>
    </row>
    <row r="1276" spans="6:11" x14ac:dyDescent="0.35">
      <c r="F1276" s="283"/>
      <c r="G1276" s="286"/>
      <c r="H1276" s="286"/>
      <c r="I1276" s="286"/>
      <c r="J1276" s="286"/>
      <c r="K1276" s="288"/>
    </row>
    <row r="1277" spans="6:11" x14ac:dyDescent="0.35">
      <c r="F1277" s="283"/>
      <c r="G1277" s="286"/>
      <c r="H1277" s="286"/>
      <c r="I1277" s="286"/>
      <c r="J1277" s="286"/>
      <c r="K1277" s="288"/>
    </row>
    <row r="1278" spans="6:11" x14ac:dyDescent="0.35">
      <c r="F1278" s="283"/>
      <c r="G1278" s="286"/>
      <c r="H1278" s="286"/>
      <c r="I1278" s="286"/>
      <c r="J1278" s="286"/>
      <c r="K1278" s="288"/>
    </row>
    <row r="1279" spans="6:11" x14ac:dyDescent="0.35">
      <c r="F1279" s="283"/>
      <c r="G1279" s="286"/>
      <c r="H1279" s="286"/>
      <c r="I1279" s="286"/>
      <c r="J1279" s="286"/>
      <c r="K1279" s="288"/>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5EBDC-E0BC-4B4F-8C69-52B0E6731DCE}">
  <sheetPr codeName="Sheet6"/>
  <dimension ref="A1:AD1279"/>
  <sheetViews>
    <sheetView workbookViewId="0">
      <selection activeCell="A2" sqref="A2:AD343"/>
    </sheetView>
  </sheetViews>
  <sheetFormatPr defaultColWidth="8.83203125" defaultRowHeight="15.5" x14ac:dyDescent="0.35"/>
  <cols>
    <col min="1" max="1" width="8.6640625" bestFit="1" customWidth="1"/>
    <col min="2" max="2" width="13.33203125" bestFit="1" customWidth="1"/>
    <col min="3" max="3" width="11" bestFit="1" customWidth="1"/>
    <col min="4" max="4" width="14.6640625" bestFit="1" customWidth="1"/>
    <col min="6" max="6" width="45.5" bestFit="1" customWidth="1"/>
    <col min="7" max="7" width="11.5" bestFit="1" customWidth="1"/>
    <col min="10" max="10" width="11.5" bestFit="1" customWidth="1"/>
    <col min="11" max="11" width="8.83203125" style="1"/>
  </cols>
  <sheetData>
    <row r="1" spans="1:30" s="281" customFormat="1" x14ac:dyDescent="0.35">
      <c r="A1" s="348" t="s">
        <v>271</v>
      </c>
      <c r="B1" s="281" t="s">
        <v>272</v>
      </c>
      <c r="C1" s="281" t="s">
        <v>273</v>
      </c>
      <c r="D1" s="348" t="s">
        <v>274</v>
      </c>
      <c r="E1" s="348" t="s">
        <v>275</v>
      </c>
      <c r="F1" s="348" t="s">
        <v>109</v>
      </c>
      <c r="G1" s="348" t="s">
        <v>276</v>
      </c>
      <c r="H1" s="348" t="s">
        <v>277</v>
      </c>
      <c r="I1" s="348" t="s">
        <v>278</v>
      </c>
      <c r="J1" s="281" t="s">
        <v>279</v>
      </c>
      <c r="K1" s="349" t="s">
        <v>280</v>
      </c>
      <c r="L1" s="348" t="s">
        <v>281</v>
      </c>
      <c r="M1" s="348" t="s">
        <v>282</v>
      </c>
      <c r="N1" s="348" t="s">
        <v>283</v>
      </c>
      <c r="O1" s="348" t="s">
        <v>284</v>
      </c>
      <c r="P1" s="348" t="s">
        <v>285</v>
      </c>
      <c r="Q1" s="281" t="s">
        <v>286</v>
      </c>
      <c r="R1" s="348" t="s">
        <v>287</v>
      </c>
      <c r="S1" s="348" t="s">
        <v>288</v>
      </c>
      <c r="T1" s="348" t="s">
        <v>140</v>
      </c>
      <c r="U1" s="348" t="s">
        <v>289</v>
      </c>
      <c r="V1" s="348" t="s">
        <v>290</v>
      </c>
      <c r="W1" s="348" t="s">
        <v>291</v>
      </c>
      <c r="X1" s="348" t="s">
        <v>292</v>
      </c>
      <c r="Y1" s="348" t="s">
        <v>293</v>
      </c>
      <c r="Z1" s="348" t="s">
        <v>294</v>
      </c>
      <c r="AA1" s="396" t="s">
        <v>329</v>
      </c>
      <c r="AB1" s="396" t="s">
        <v>330</v>
      </c>
      <c r="AC1" s="396" t="s">
        <v>331</v>
      </c>
      <c r="AD1" s="396" t="s">
        <v>332</v>
      </c>
    </row>
    <row r="2" spans="1:30" x14ac:dyDescent="0.35">
      <c r="K2"/>
    </row>
    <row r="3" spans="1:30" x14ac:dyDescent="0.35">
      <c r="K3"/>
    </row>
    <row r="4" spans="1:30" x14ac:dyDescent="0.35">
      <c r="K4"/>
    </row>
    <row r="5" spans="1:30" x14ac:dyDescent="0.35">
      <c r="K5"/>
    </row>
    <row r="6" spans="1:30" x14ac:dyDescent="0.35">
      <c r="K6"/>
    </row>
    <row r="7" spans="1:30" x14ac:dyDescent="0.35">
      <c r="K7"/>
    </row>
    <row r="8" spans="1:30" x14ac:dyDescent="0.35">
      <c r="K8"/>
    </row>
    <row r="9" spans="1:30" x14ac:dyDescent="0.35">
      <c r="K9"/>
    </row>
    <row r="10" spans="1:30" x14ac:dyDescent="0.35">
      <c r="K10"/>
    </row>
    <row r="11" spans="1:30" x14ac:dyDescent="0.35">
      <c r="K11"/>
    </row>
    <row r="12" spans="1:30" x14ac:dyDescent="0.35">
      <c r="K12"/>
    </row>
    <row r="13" spans="1:30" x14ac:dyDescent="0.35">
      <c r="K13"/>
    </row>
    <row r="14" spans="1:30" x14ac:dyDescent="0.35">
      <c r="K14"/>
    </row>
    <row r="15" spans="1:30" x14ac:dyDescent="0.35">
      <c r="K15"/>
    </row>
    <row r="16" spans="1:30" x14ac:dyDescent="0.35">
      <c r="K16"/>
    </row>
    <row r="17" spans="11:11" x14ac:dyDescent="0.35">
      <c r="K17"/>
    </row>
    <row r="18" spans="11:11" x14ac:dyDescent="0.35">
      <c r="K18"/>
    </row>
    <row r="19" spans="11:11" x14ac:dyDescent="0.35">
      <c r="K19"/>
    </row>
    <row r="20" spans="11:11" x14ac:dyDescent="0.35">
      <c r="K20"/>
    </row>
    <row r="21" spans="11:11" x14ac:dyDescent="0.35">
      <c r="K21"/>
    </row>
    <row r="22" spans="11:11" x14ac:dyDescent="0.35">
      <c r="K22"/>
    </row>
    <row r="23" spans="11:11" x14ac:dyDescent="0.35">
      <c r="K23"/>
    </row>
    <row r="24" spans="11:11" x14ac:dyDescent="0.35">
      <c r="K24"/>
    </row>
    <row r="25" spans="11:11" x14ac:dyDescent="0.35">
      <c r="K25"/>
    </row>
    <row r="26" spans="11:11" x14ac:dyDescent="0.35">
      <c r="K26"/>
    </row>
    <row r="27" spans="11:11" x14ac:dyDescent="0.35">
      <c r="K27"/>
    </row>
    <row r="28" spans="11:11" x14ac:dyDescent="0.35">
      <c r="K28"/>
    </row>
    <row r="29" spans="11:11" x14ac:dyDescent="0.35">
      <c r="K29"/>
    </row>
    <row r="30" spans="11:11" x14ac:dyDescent="0.35">
      <c r="K30"/>
    </row>
    <row r="31" spans="11:11" x14ac:dyDescent="0.35">
      <c r="K31"/>
    </row>
    <row r="32" spans="11:11" x14ac:dyDescent="0.35">
      <c r="K32"/>
    </row>
    <row r="33" spans="11:11" x14ac:dyDescent="0.35">
      <c r="K33"/>
    </row>
    <row r="34" spans="11:11" x14ac:dyDescent="0.35">
      <c r="K34"/>
    </row>
    <row r="35" spans="11:11" x14ac:dyDescent="0.35">
      <c r="K35"/>
    </row>
    <row r="36" spans="11:11" x14ac:dyDescent="0.35">
      <c r="K36"/>
    </row>
    <row r="37" spans="11:11" x14ac:dyDescent="0.35">
      <c r="K37"/>
    </row>
    <row r="38" spans="11:11" x14ac:dyDescent="0.35">
      <c r="K38"/>
    </row>
    <row r="39" spans="11:11" x14ac:dyDescent="0.35">
      <c r="K39"/>
    </row>
    <row r="40" spans="11:11" x14ac:dyDescent="0.35">
      <c r="K40"/>
    </row>
    <row r="41" spans="11:11" x14ac:dyDescent="0.35">
      <c r="K41"/>
    </row>
    <row r="42" spans="11:11" x14ac:dyDescent="0.35">
      <c r="K42"/>
    </row>
    <row r="43" spans="11:11" x14ac:dyDescent="0.35">
      <c r="K43"/>
    </row>
    <row r="44" spans="11:11" x14ac:dyDescent="0.35">
      <c r="K44"/>
    </row>
    <row r="45" spans="11:11" x14ac:dyDescent="0.35">
      <c r="K45"/>
    </row>
    <row r="46" spans="11:11" x14ac:dyDescent="0.35">
      <c r="K46"/>
    </row>
    <row r="47" spans="11:11" x14ac:dyDescent="0.35">
      <c r="K47"/>
    </row>
    <row r="48" spans="11:11" x14ac:dyDescent="0.35">
      <c r="K48"/>
    </row>
    <row r="49" spans="11:11" x14ac:dyDescent="0.35">
      <c r="K49"/>
    </row>
    <row r="50" spans="11:11" x14ac:dyDescent="0.35">
      <c r="K50"/>
    </row>
    <row r="51" spans="11:11" x14ac:dyDescent="0.35">
      <c r="K51"/>
    </row>
    <row r="52" spans="11:11" x14ac:dyDescent="0.35">
      <c r="K52"/>
    </row>
    <row r="53" spans="11:11" x14ac:dyDescent="0.35">
      <c r="K53"/>
    </row>
    <row r="54" spans="11:11" x14ac:dyDescent="0.35">
      <c r="K54"/>
    </row>
    <row r="55" spans="11:11" x14ac:dyDescent="0.35">
      <c r="K55"/>
    </row>
    <row r="56" spans="11:11" x14ac:dyDescent="0.35">
      <c r="K56"/>
    </row>
    <row r="57" spans="11:11" x14ac:dyDescent="0.35">
      <c r="K57"/>
    </row>
    <row r="58" spans="11:11" x14ac:dyDescent="0.35">
      <c r="K58"/>
    </row>
    <row r="59" spans="11:11" x14ac:dyDescent="0.35">
      <c r="K59"/>
    </row>
    <row r="60" spans="11:11" x14ac:dyDescent="0.35">
      <c r="K60"/>
    </row>
    <row r="61" spans="11:11" x14ac:dyDescent="0.35">
      <c r="K61"/>
    </row>
    <row r="62" spans="11:11" x14ac:dyDescent="0.35">
      <c r="K62"/>
    </row>
    <row r="63" spans="11:11" x14ac:dyDescent="0.35">
      <c r="K63"/>
    </row>
    <row r="64" spans="11:11" x14ac:dyDescent="0.35">
      <c r="K64"/>
    </row>
    <row r="65" spans="11:11" x14ac:dyDescent="0.35">
      <c r="K65"/>
    </row>
    <row r="66" spans="11:11" x14ac:dyDescent="0.35">
      <c r="K66"/>
    </row>
    <row r="67" spans="11:11" x14ac:dyDescent="0.35">
      <c r="K67"/>
    </row>
    <row r="68" spans="11:11" x14ac:dyDescent="0.35">
      <c r="K68"/>
    </row>
    <row r="69" spans="11:11" x14ac:dyDescent="0.35">
      <c r="K69"/>
    </row>
    <row r="70" spans="11:11" x14ac:dyDescent="0.35">
      <c r="K70"/>
    </row>
    <row r="71" spans="11:11" x14ac:dyDescent="0.35">
      <c r="K71"/>
    </row>
    <row r="72" spans="11:11" x14ac:dyDescent="0.35">
      <c r="K72"/>
    </row>
    <row r="73" spans="11:11" x14ac:dyDescent="0.35">
      <c r="K73"/>
    </row>
    <row r="74" spans="11:11" x14ac:dyDescent="0.35">
      <c r="K74"/>
    </row>
    <row r="75" spans="11:11" x14ac:dyDescent="0.35">
      <c r="K75"/>
    </row>
    <row r="76" spans="11:11" x14ac:dyDescent="0.35">
      <c r="K76"/>
    </row>
    <row r="77" spans="11:11" x14ac:dyDescent="0.35">
      <c r="K77"/>
    </row>
    <row r="78" spans="11:11" x14ac:dyDescent="0.35">
      <c r="K78"/>
    </row>
    <row r="79" spans="11:11" x14ac:dyDescent="0.35">
      <c r="K79"/>
    </row>
    <row r="80" spans="11:11" x14ac:dyDescent="0.35">
      <c r="K80"/>
    </row>
    <row r="81" spans="11:11" x14ac:dyDescent="0.35">
      <c r="K81"/>
    </row>
    <row r="82" spans="11:11" x14ac:dyDescent="0.35">
      <c r="K82"/>
    </row>
    <row r="83" spans="11:11" x14ac:dyDescent="0.35">
      <c r="K83"/>
    </row>
    <row r="84" spans="11:11" x14ac:dyDescent="0.35">
      <c r="K84"/>
    </row>
    <row r="85" spans="11:11" x14ac:dyDescent="0.35">
      <c r="K85"/>
    </row>
    <row r="86" spans="11:11" x14ac:dyDescent="0.35">
      <c r="K86"/>
    </row>
    <row r="87" spans="11:11" x14ac:dyDescent="0.35">
      <c r="K87"/>
    </row>
    <row r="88" spans="11:11" x14ac:dyDescent="0.35">
      <c r="K88"/>
    </row>
    <row r="89" spans="11:11" x14ac:dyDescent="0.35">
      <c r="K89"/>
    </row>
    <row r="90" spans="11:11" x14ac:dyDescent="0.35">
      <c r="K90"/>
    </row>
    <row r="91" spans="11:11" x14ac:dyDescent="0.35">
      <c r="K91"/>
    </row>
    <row r="92" spans="11:11" x14ac:dyDescent="0.35">
      <c r="K92"/>
    </row>
    <row r="93" spans="11:11" x14ac:dyDescent="0.35">
      <c r="K93"/>
    </row>
    <row r="94" spans="11:11" x14ac:dyDescent="0.35">
      <c r="K94"/>
    </row>
    <row r="95" spans="11:11" x14ac:dyDescent="0.35">
      <c r="K95"/>
    </row>
    <row r="96" spans="11:11" x14ac:dyDescent="0.35">
      <c r="K96"/>
    </row>
    <row r="97" spans="11:11" x14ac:dyDescent="0.35">
      <c r="K97"/>
    </row>
    <row r="98" spans="11:11" x14ac:dyDescent="0.35">
      <c r="K98"/>
    </row>
    <row r="99" spans="11:11" x14ac:dyDescent="0.35">
      <c r="K99"/>
    </row>
    <row r="100" spans="11:11" x14ac:dyDescent="0.35">
      <c r="K100"/>
    </row>
    <row r="101" spans="11:11" x14ac:dyDescent="0.35">
      <c r="K101"/>
    </row>
    <row r="102" spans="11:11" x14ac:dyDescent="0.35">
      <c r="K102"/>
    </row>
    <row r="103" spans="11:11" x14ac:dyDescent="0.35">
      <c r="K103"/>
    </row>
    <row r="104" spans="11:11" x14ac:dyDescent="0.35">
      <c r="K104"/>
    </row>
    <row r="105" spans="11:11" x14ac:dyDescent="0.35">
      <c r="K105"/>
    </row>
    <row r="106" spans="11:11" x14ac:dyDescent="0.35">
      <c r="K106"/>
    </row>
    <row r="107" spans="11:11" x14ac:dyDescent="0.35">
      <c r="K107"/>
    </row>
    <row r="108" spans="11:11" x14ac:dyDescent="0.35">
      <c r="K108"/>
    </row>
    <row r="109" spans="11:11" x14ac:dyDescent="0.35">
      <c r="K109"/>
    </row>
    <row r="110" spans="11:11" x14ac:dyDescent="0.35">
      <c r="K110"/>
    </row>
    <row r="111" spans="11:11" x14ac:dyDescent="0.35">
      <c r="K111"/>
    </row>
    <row r="112" spans="11:11" x14ac:dyDescent="0.35">
      <c r="K112"/>
    </row>
    <row r="113" spans="11:11" x14ac:dyDescent="0.35">
      <c r="K113"/>
    </row>
    <row r="114" spans="11:11" x14ac:dyDescent="0.35">
      <c r="K114"/>
    </row>
    <row r="115" spans="11:11" x14ac:dyDescent="0.35">
      <c r="K115"/>
    </row>
    <row r="116" spans="11:11" x14ac:dyDescent="0.35">
      <c r="K116"/>
    </row>
    <row r="117" spans="11:11" x14ac:dyDescent="0.35">
      <c r="K117"/>
    </row>
    <row r="118" spans="11:11" x14ac:dyDescent="0.35">
      <c r="K118"/>
    </row>
    <row r="119" spans="11:11" x14ac:dyDescent="0.35">
      <c r="K119"/>
    </row>
    <row r="120" spans="11:11" x14ac:dyDescent="0.35">
      <c r="K120"/>
    </row>
    <row r="121" spans="11:11" x14ac:dyDescent="0.35">
      <c r="K121"/>
    </row>
    <row r="122" spans="11:11" x14ac:dyDescent="0.35">
      <c r="K122"/>
    </row>
    <row r="123" spans="11:11" x14ac:dyDescent="0.35">
      <c r="K123"/>
    </row>
    <row r="124" spans="11:11" x14ac:dyDescent="0.35">
      <c r="K124"/>
    </row>
    <row r="125" spans="11:11" x14ac:dyDescent="0.35">
      <c r="K125"/>
    </row>
    <row r="126" spans="11:11" x14ac:dyDescent="0.35">
      <c r="K126"/>
    </row>
    <row r="127" spans="11:11" x14ac:dyDescent="0.35">
      <c r="K127"/>
    </row>
    <row r="128" spans="11:11" x14ac:dyDescent="0.35">
      <c r="K128"/>
    </row>
    <row r="129" spans="11:11" x14ac:dyDescent="0.35">
      <c r="K129"/>
    </row>
    <row r="130" spans="11:11" x14ac:dyDescent="0.35">
      <c r="K130"/>
    </row>
    <row r="131" spans="11:11" x14ac:dyDescent="0.35">
      <c r="K131"/>
    </row>
    <row r="132" spans="11:11" x14ac:dyDescent="0.35">
      <c r="K132"/>
    </row>
    <row r="133" spans="11:11" x14ac:dyDescent="0.35">
      <c r="K133"/>
    </row>
    <row r="134" spans="11:11" x14ac:dyDescent="0.35">
      <c r="K134"/>
    </row>
    <row r="135" spans="11:11" x14ac:dyDescent="0.35">
      <c r="K135"/>
    </row>
    <row r="136" spans="11:11" x14ac:dyDescent="0.35">
      <c r="K136"/>
    </row>
    <row r="137" spans="11:11" x14ac:dyDescent="0.35">
      <c r="K137"/>
    </row>
    <row r="138" spans="11:11" x14ac:dyDescent="0.35">
      <c r="K138"/>
    </row>
    <row r="139" spans="11:11" x14ac:dyDescent="0.35">
      <c r="K139"/>
    </row>
    <row r="140" spans="11:11" x14ac:dyDescent="0.35">
      <c r="K140"/>
    </row>
    <row r="141" spans="11:11" x14ac:dyDescent="0.35">
      <c r="K141"/>
    </row>
    <row r="142" spans="11:11" x14ac:dyDescent="0.35">
      <c r="K142"/>
    </row>
    <row r="143" spans="11:11" x14ac:dyDescent="0.35">
      <c r="K143"/>
    </row>
    <row r="144" spans="11:11" x14ac:dyDescent="0.35">
      <c r="K144"/>
    </row>
    <row r="145" spans="11:11" x14ac:dyDescent="0.35">
      <c r="K145"/>
    </row>
    <row r="146" spans="11:11" x14ac:dyDescent="0.35">
      <c r="K146"/>
    </row>
    <row r="147" spans="11:11" x14ac:dyDescent="0.35">
      <c r="K147"/>
    </row>
    <row r="148" spans="11:11" x14ac:dyDescent="0.35">
      <c r="K148"/>
    </row>
    <row r="149" spans="11:11" x14ac:dyDescent="0.35">
      <c r="K149"/>
    </row>
    <row r="150" spans="11:11" x14ac:dyDescent="0.35">
      <c r="K150"/>
    </row>
    <row r="151" spans="11:11" x14ac:dyDescent="0.35">
      <c r="K151"/>
    </row>
    <row r="152" spans="11:11" x14ac:dyDescent="0.35">
      <c r="K152"/>
    </row>
    <row r="153" spans="11:11" x14ac:dyDescent="0.35">
      <c r="K153"/>
    </row>
    <row r="154" spans="11:11" x14ac:dyDescent="0.35">
      <c r="K154"/>
    </row>
    <row r="155" spans="11:11" x14ac:dyDescent="0.35">
      <c r="K155"/>
    </row>
    <row r="156" spans="11:11" x14ac:dyDescent="0.35">
      <c r="K156"/>
    </row>
    <row r="157" spans="11:11" x14ac:dyDescent="0.35">
      <c r="K157"/>
    </row>
    <row r="158" spans="11:11" x14ac:dyDescent="0.35">
      <c r="K158"/>
    </row>
    <row r="159" spans="11:11" x14ac:dyDescent="0.35">
      <c r="K159"/>
    </row>
    <row r="160" spans="11:11" x14ac:dyDescent="0.35">
      <c r="K160"/>
    </row>
    <row r="161" spans="11:11" x14ac:dyDescent="0.35">
      <c r="K161"/>
    </row>
    <row r="162" spans="11:11" x14ac:dyDescent="0.35">
      <c r="K162"/>
    </row>
    <row r="163" spans="11:11" x14ac:dyDescent="0.35">
      <c r="K163"/>
    </row>
    <row r="164" spans="11:11" x14ac:dyDescent="0.35">
      <c r="K164"/>
    </row>
    <row r="165" spans="11:11" x14ac:dyDescent="0.35">
      <c r="K165"/>
    </row>
    <row r="166" spans="11:11" x14ac:dyDescent="0.35">
      <c r="K166"/>
    </row>
    <row r="167" spans="11:11" x14ac:dyDescent="0.35">
      <c r="K167"/>
    </row>
    <row r="168" spans="11:11" x14ac:dyDescent="0.35">
      <c r="K168"/>
    </row>
    <row r="169" spans="11:11" x14ac:dyDescent="0.35">
      <c r="K169"/>
    </row>
    <row r="170" spans="11:11" x14ac:dyDescent="0.35">
      <c r="K170"/>
    </row>
    <row r="171" spans="11:11" x14ac:dyDescent="0.35">
      <c r="K171"/>
    </row>
    <row r="172" spans="11:11" x14ac:dyDescent="0.35">
      <c r="K172"/>
    </row>
    <row r="173" spans="11:11" x14ac:dyDescent="0.35">
      <c r="K173"/>
    </row>
    <row r="174" spans="11:11" x14ac:dyDescent="0.35">
      <c r="K174"/>
    </row>
    <row r="175" spans="11:11" x14ac:dyDescent="0.35">
      <c r="K175"/>
    </row>
    <row r="176" spans="11:11" x14ac:dyDescent="0.35">
      <c r="K176"/>
    </row>
    <row r="177" spans="11:11" x14ac:dyDescent="0.35">
      <c r="K177"/>
    </row>
    <row r="178" spans="11:11" x14ac:dyDescent="0.35">
      <c r="K178"/>
    </row>
    <row r="179" spans="11:11" x14ac:dyDescent="0.35">
      <c r="K179"/>
    </row>
    <row r="180" spans="11:11" x14ac:dyDescent="0.35">
      <c r="K180"/>
    </row>
    <row r="181" spans="11:11" x14ac:dyDescent="0.35">
      <c r="K181"/>
    </row>
    <row r="182" spans="11:11" x14ac:dyDescent="0.35">
      <c r="K182"/>
    </row>
    <row r="183" spans="11:11" x14ac:dyDescent="0.35">
      <c r="K183"/>
    </row>
    <row r="184" spans="11:11" x14ac:dyDescent="0.35">
      <c r="K184"/>
    </row>
    <row r="185" spans="11:11" x14ac:dyDescent="0.35">
      <c r="K185"/>
    </row>
    <row r="186" spans="11:11" x14ac:dyDescent="0.35">
      <c r="K186"/>
    </row>
    <row r="187" spans="11:11" x14ac:dyDescent="0.35">
      <c r="K187"/>
    </row>
    <row r="188" spans="11:11" x14ac:dyDescent="0.35">
      <c r="K188"/>
    </row>
    <row r="189" spans="11:11" x14ac:dyDescent="0.35">
      <c r="K189"/>
    </row>
    <row r="190" spans="11:11" x14ac:dyDescent="0.35">
      <c r="K190"/>
    </row>
    <row r="191" spans="11:11" x14ac:dyDescent="0.35">
      <c r="K191"/>
    </row>
    <row r="192" spans="11:11" x14ac:dyDescent="0.35">
      <c r="K192"/>
    </row>
    <row r="193" spans="11:11" x14ac:dyDescent="0.35">
      <c r="K193"/>
    </row>
    <row r="194" spans="11:11" x14ac:dyDescent="0.35">
      <c r="K194"/>
    </row>
    <row r="195" spans="11:11" x14ac:dyDescent="0.35">
      <c r="K195"/>
    </row>
    <row r="196" spans="11:11" x14ac:dyDescent="0.35">
      <c r="K196"/>
    </row>
    <row r="197" spans="11:11" x14ac:dyDescent="0.35">
      <c r="K197"/>
    </row>
    <row r="198" spans="11:11" x14ac:dyDescent="0.35">
      <c r="K198"/>
    </row>
    <row r="199" spans="11:11" x14ac:dyDescent="0.35">
      <c r="K199"/>
    </row>
    <row r="200" spans="11:11" x14ac:dyDescent="0.35">
      <c r="K200"/>
    </row>
    <row r="201" spans="11:11" x14ac:dyDescent="0.35">
      <c r="K201"/>
    </row>
    <row r="202" spans="11:11" x14ac:dyDescent="0.35">
      <c r="K202"/>
    </row>
    <row r="203" spans="11:11" x14ac:dyDescent="0.35">
      <c r="K203"/>
    </row>
    <row r="204" spans="11:11" x14ac:dyDescent="0.35">
      <c r="K204"/>
    </row>
    <row r="205" spans="11:11" x14ac:dyDescent="0.35">
      <c r="K205"/>
    </row>
    <row r="206" spans="11:11" x14ac:dyDescent="0.35">
      <c r="K206"/>
    </row>
    <row r="207" spans="11:11" x14ac:dyDescent="0.35">
      <c r="K207"/>
    </row>
    <row r="208" spans="11:11" x14ac:dyDescent="0.35">
      <c r="K208"/>
    </row>
    <row r="209" spans="11:11" x14ac:dyDescent="0.35">
      <c r="K209"/>
    </row>
    <row r="210" spans="11:11" x14ac:dyDescent="0.35">
      <c r="K210"/>
    </row>
    <row r="211" spans="11:11" x14ac:dyDescent="0.35">
      <c r="K211"/>
    </row>
    <row r="212" spans="11:11" x14ac:dyDescent="0.35">
      <c r="K212"/>
    </row>
    <row r="213" spans="11:11" x14ac:dyDescent="0.35">
      <c r="K213"/>
    </row>
    <row r="214" spans="11:11" x14ac:dyDescent="0.35">
      <c r="K214"/>
    </row>
    <row r="215" spans="11:11" x14ac:dyDescent="0.35">
      <c r="K215"/>
    </row>
    <row r="216" spans="11:11" x14ac:dyDescent="0.35">
      <c r="K216"/>
    </row>
    <row r="217" spans="11:11" x14ac:dyDescent="0.35">
      <c r="K217"/>
    </row>
    <row r="218" spans="11:11" x14ac:dyDescent="0.35">
      <c r="K218"/>
    </row>
    <row r="219" spans="11:11" x14ac:dyDescent="0.35">
      <c r="K219"/>
    </row>
    <row r="220" spans="11:11" x14ac:dyDescent="0.35">
      <c r="K220"/>
    </row>
    <row r="221" spans="11:11" x14ac:dyDescent="0.35">
      <c r="K221"/>
    </row>
    <row r="222" spans="11:11" x14ac:dyDescent="0.35">
      <c r="K222"/>
    </row>
    <row r="223" spans="11:11" x14ac:dyDescent="0.35">
      <c r="K223"/>
    </row>
    <row r="224" spans="11:11" x14ac:dyDescent="0.35">
      <c r="K224"/>
    </row>
    <row r="225" spans="11:11" x14ac:dyDescent="0.35">
      <c r="K225"/>
    </row>
    <row r="226" spans="11:11" x14ac:dyDescent="0.35">
      <c r="K226"/>
    </row>
    <row r="227" spans="11:11" x14ac:dyDescent="0.35">
      <c r="K227"/>
    </row>
    <row r="228" spans="11:11" x14ac:dyDescent="0.35">
      <c r="K228"/>
    </row>
    <row r="229" spans="11:11" x14ac:dyDescent="0.35">
      <c r="K229"/>
    </row>
    <row r="230" spans="11:11" x14ac:dyDescent="0.35">
      <c r="K230"/>
    </row>
    <row r="231" spans="11:11" x14ac:dyDescent="0.35">
      <c r="K231"/>
    </row>
    <row r="232" spans="11:11" x14ac:dyDescent="0.35">
      <c r="K232"/>
    </row>
    <row r="233" spans="11:11" x14ac:dyDescent="0.35">
      <c r="K233"/>
    </row>
    <row r="234" spans="11:11" x14ac:dyDescent="0.35">
      <c r="K234"/>
    </row>
    <row r="235" spans="11:11" x14ac:dyDescent="0.35">
      <c r="K235"/>
    </row>
    <row r="236" spans="11:11" x14ac:dyDescent="0.35">
      <c r="K236"/>
    </row>
    <row r="237" spans="11:11" x14ac:dyDescent="0.35">
      <c r="K237"/>
    </row>
    <row r="238" spans="11:11" x14ac:dyDescent="0.35">
      <c r="K238"/>
    </row>
    <row r="239" spans="11:11" x14ac:dyDescent="0.35">
      <c r="K239"/>
    </row>
    <row r="240" spans="11:11" x14ac:dyDescent="0.35">
      <c r="K240"/>
    </row>
    <row r="241" spans="11:11" x14ac:dyDescent="0.35">
      <c r="K241"/>
    </row>
    <row r="242" spans="11:11" x14ac:dyDescent="0.35">
      <c r="K242"/>
    </row>
    <row r="243" spans="11:11" x14ac:dyDescent="0.35">
      <c r="K243"/>
    </row>
    <row r="244" spans="11:11" x14ac:dyDescent="0.35">
      <c r="K244"/>
    </row>
    <row r="245" spans="11:11" x14ac:dyDescent="0.35">
      <c r="K245"/>
    </row>
    <row r="246" spans="11:11" x14ac:dyDescent="0.35">
      <c r="K246"/>
    </row>
    <row r="247" spans="11:11" x14ac:dyDescent="0.35">
      <c r="K247"/>
    </row>
    <row r="248" spans="11:11" x14ac:dyDescent="0.35">
      <c r="K248"/>
    </row>
    <row r="249" spans="11:11" x14ac:dyDescent="0.35">
      <c r="K249"/>
    </row>
    <row r="250" spans="11:11" x14ac:dyDescent="0.35">
      <c r="K250"/>
    </row>
    <row r="251" spans="11:11" x14ac:dyDescent="0.35">
      <c r="K251"/>
    </row>
    <row r="252" spans="11:11" x14ac:dyDescent="0.35">
      <c r="K252"/>
    </row>
    <row r="253" spans="11:11" x14ac:dyDescent="0.35">
      <c r="K253"/>
    </row>
    <row r="254" spans="11:11" x14ac:dyDescent="0.35">
      <c r="K254"/>
    </row>
    <row r="255" spans="11:11" x14ac:dyDescent="0.35">
      <c r="K255"/>
    </row>
    <row r="256" spans="11:11" x14ac:dyDescent="0.35">
      <c r="K256"/>
    </row>
    <row r="257" spans="11:11" x14ac:dyDescent="0.35">
      <c r="K257"/>
    </row>
    <row r="258" spans="11:11" x14ac:dyDescent="0.35">
      <c r="K258"/>
    </row>
    <row r="259" spans="11:11" x14ac:dyDescent="0.35">
      <c r="K259"/>
    </row>
    <row r="260" spans="11:11" x14ac:dyDescent="0.35">
      <c r="K260"/>
    </row>
    <row r="261" spans="11:11" x14ac:dyDescent="0.35">
      <c r="K261"/>
    </row>
    <row r="262" spans="11:11" x14ac:dyDescent="0.35">
      <c r="K262"/>
    </row>
    <row r="263" spans="11:11" x14ac:dyDescent="0.35">
      <c r="K263"/>
    </row>
    <row r="264" spans="11:11" x14ac:dyDescent="0.35">
      <c r="K264"/>
    </row>
    <row r="265" spans="11:11" x14ac:dyDescent="0.35">
      <c r="K265"/>
    </row>
    <row r="266" spans="11:11" x14ac:dyDescent="0.35">
      <c r="K266"/>
    </row>
    <row r="267" spans="11:11" x14ac:dyDescent="0.35">
      <c r="K267"/>
    </row>
    <row r="268" spans="11:11" x14ac:dyDescent="0.35">
      <c r="K268"/>
    </row>
    <row r="269" spans="11:11" x14ac:dyDescent="0.35">
      <c r="K269"/>
    </row>
    <row r="270" spans="11:11" x14ac:dyDescent="0.35">
      <c r="K270"/>
    </row>
    <row r="271" spans="11:11" x14ac:dyDescent="0.35">
      <c r="K271"/>
    </row>
    <row r="272" spans="11:11" x14ac:dyDescent="0.35">
      <c r="K272"/>
    </row>
    <row r="273" spans="11:11" x14ac:dyDescent="0.35">
      <c r="K273"/>
    </row>
    <row r="274" spans="11:11" x14ac:dyDescent="0.35">
      <c r="K274"/>
    </row>
    <row r="275" spans="11:11" x14ac:dyDescent="0.35">
      <c r="K275"/>
    </row>
    <row r="276" spans="11:11" x14ac:dyDescent="0.35">
      <c r="K276"/>
    </row>
    <row r="277" spans="11:11" x14ac:dyDescent="0.35">
      <c r="K277"/>
    </row>
    <row r="278" spans="11:11" x14ac:dyDescent="0.35">
      <c r="K278"/>
    </row>
    <row r="279" spans="11:11" x14ac:dyDescent="0.35">
      <c r="K279"/>
    </row>
    <row r="280" spans="11:11" x14ac:dyDescent="0.35">
      <c r="K280"/>
    </row>
    <row r="281" spans="11:11" x14ac:dyDescent="0.35">
      <c r="K281"/>
    </row>
    <row r="282" spans="11:11" x14ac:dyDescent="0.35">
      <c r="K282"/>
    </row>
    <row r="283" spans="11:11" x14ac:dyDescent="0.35">
      <c r="K283"/>
    </row>
    <row r="284" spans="11:11" x14ac:dyDescent="0.35">
      <c r="K284"/>
    </row>
    <row r="285" spans="11:11" x14ac:dyDescent="0.35">
      <c r="K285"/>
    </row>
    <row r="286" spans="11:11" x14ac:dyDescent="0.35">
      <c r="K286"/>
    </row>
    <row r="287" spans="11:11" x14ac:dyDescent="0.35">
      <c r="K287"/>
    </row>
    <row r="288" spans="11:11" x14ac:dyDescent="0.35">
      <c r="K288"/>
    </row>
    <row r="289" spans="11:11" x14ac:dyDescent="0.35">
      <c r="K289"/>
    </row>
    <row r="290" spans="11:11" x14ac:dyDescent="0.35">
      <c r="K290"/>
    </row>
    <row r="291" spans="11:11" x14ac:dyDescent="0.35">
      <c r="K291"/>
    </row>
    <row r="292" spans="11:11" x14ac:dyDescent="0.35">
      <c r="K292"/>
    </row>
    <row r="293" spans="11:11" x14ac:dyDescent="0.35">
      <c r="K293"/>
    </row>
    <row r="294" spans="11:11" x14ac:dyDescent="0.35">
      <c r="K294"/>
    </row>
    <row r="295" spans="11:11" x14ac:dyDescent="0.35">
      <c r="K295"/>
    </row>
    <row r="296" spans="11:11" x14ac:dyDescent="0.35">
      <c r="K296"/>
    </row>
    <row r="297" spans="11:11" x14ac:dyDescent="0.35">
      <c r="K297"/>
    </row>
    <row r="298" spans="11:11" x14ac:dyDescent="0.35">
      <c r="K298"/>
    </row>
    <row r="299" spans="11:11" x14ac:dyDescent="0.35">
      <c r="K299"/>
    </row>
    <row r="300" spans="11:11" x14ac:dyDescent="0.35">
      <c r="K300"/>
    </row>
    <row r="301" spans="11:11" x14ac:dyDescent="0.35">
      <c r="K301"/>
    </row>
    <row r="302" spans="11:11" x14ac:dyDescent="0.35">
      <c r="K302"/>
    </row>
    <row r="303" spans="11:11" x14ac:dyDescent="0.35">
      <c r="K303"/>
    </row>
    <row r="304" spans="11:11" x14ac:dyDescent="0.35">
      <c r="K304"/>
    </row>
    <row r="305" spans="11:11" x14ac:dyDescent="0.35">
      <c r="K305"/>
    </row>
    <row r="306" spans="11:11" x14ac:dyDescent="0.35">
      <c r="K306"/>
    </row>
    <row r="307" spans="11:11" x14ac:dyDescent="0.35">
      <c r="K307"/>
    </row>
    <row r="308" spans="11:11" x14ac:dyDescent="0.35">
      <c r="K308"/>
    </row>
    <row r="309" spans="11:11" x14ac:dyDescent="0.35">
      <c r="K309"/>
    </row>
    <row r="310" spans="11:11" x14ac:dyDescent="0.35">
      <c r="K310"/>
    </row>
    <row r="311" spans="11:11" x14ac:dyDescent="0.35">
      <c r="K311"/>
    </row>
    <row r="312" spans="11:11" x14ac:dyDescent="0.35">
      <c r="K312"/>
    </row>
    <row r="313" spans="11:11" x14ac:dyDescent="0.35">
      <c r="K313"/>
    </row>
    <row r="314" spans="11:11" x14ac:dyDescent="0.35">
      <c r="K314"/>
    </row>
    <row r="315" spans="11:11" x14ac:dyDescent="0.35">
      <c r="K315"/>
    </row>
    <row r="316" spans="11:11" x14ac:dyDescent="0.35">
      <c r="K316"/>
    </row>
    <row r="317" spans="11:11" x14ac:dyDescent="0.35">
      <c r="K317"/>
    </row>
    <row r="318" spans="11:11" x14ac:dyDescent="0.35">
      <c r="K318"/>
    </row>
    <row r="319" spans="11:11" x14ac:dyDescent="0.35">
      <c r="K319"/>
    </row>
    <row r="320" spans="11:11" x14ac:dyDescent="0.35">
      <c r="K320"/>
    </row>
    <row r="321" spans="11:11" x14ac:dyDescent="0.35">
      <c r="K321"/>
    </row>
    <row r="322" spans="11:11" x14ac:dyDescent="0.35">
      <c r="K322"/>
    </row>
    <row r="323" spans="11:11" x14ac:dyDescent="0.35">
      <c r="K323"/>
    </row>
    <row r="324" spans="11:11" x14ac:dyDescent="0.35">
      <c r="K324"/>
    </row>
    <row r="325" spans="11:11" x14ac:dyDescent="0.35">
      <c r="K325"/>
    </row>
    <row r="326" spans="11:11" x14ac:dyDescent="0.35">
      <c r="K326"/>
    </row>
    <row r="327" spans="11:11" x14ac:dyDescent="0.35">
      <c r="K327"/>
    </row>
    <row r="328" spans="11:11" x14ac:dyDescent="0.35">
      <c r="K328"/>
    </row>
    <row r="329" spans="11:11" x14ac:dyDescent="0.35">
      <c r="K329"/>
    </row>
    <row r="330" spans="11:11" x14ac:dyDescent="0.35">
      <c r="K330"/>
    </row>
    <row r="331" spans="11:11" x14ac:dyDescent="0.35">
      <c r="K331"/>
    </row>
    <row r="332" spans="11:11" x14ac:dyDescent="0.35">
      <c r="K332"/>
    </row>
    <row r="333" spans="11:11" x14ac:dyDescent="0.35">
      <c r="K333"/>
    </row>
    <row r="334" spans="11:11" x14ac:dyDescent="0.35">
      <c r="K334"/>
    </row>
    <row r="335" spans="11:11" x14ac:dyDescent="0.35">
      <c r="K335"/>
    </row>
    <row r="336" spans="11:11" x14ac:dyDescent="0.35">
      <c r="K336"/>
    </row>
    <row r="337" spans="6:11" x14ac:dyDescent="0.35">
      <c r="K337"/>
    </row>
    <row r="338" spans="6:11" x14ac:dyDescent="0.35">
      <c r="K338"/>
    </row>
    <row r="339" spans="6:11" x14ac:dyDescent="0.35">
      <c r="K339"/>
    </row>
    <row r="340" spans="6:11" x14ac:dyDescent="0.35">
      <c r="K340"/>
    </row>
    <row r="341" spans="6:11" x14ac:dyDescent="0.35">
      <c r="K341"/>
    </row>
    <row r="342" spans="6:11" x14ac:dyDescent="0.35">
      <c r="K342"/>
    </row>
    <row r="343" spans="6:11" x14ac:dyDescent="0.35">
      <c r="K343"/>
    </row>
    <row r="344" spans="6:11" x14ac:dyDescent="0.35">
      <c r="F344" s="2"/>
      <c r="G344" s="350"/>
      <c r="H344" s="350"/>
      <c r="I344" s="350"/>
      <c r="J344" s="350"/>
      <c r="K344" s="351"/>
    </row>
    <row r="345" spans="6:11" x14ac:dyDescent="0.35">
      <c r="F345" s="2"/>
      <c r="G345" s="350"/>
      <c r="H345" s="350"/>
      <c r="I345" s="350"/>
      <c r="J345" s="350"/>
      <c r="K345" s="351"/>
    </row>
    <row r="346" spans="6:11" x14ac:dyDescent="0.35">
      <c r="F346" s="2"/>
      <c r="G346" s="350"/>
      <c r="H346" s="350"/>
      <c r="I346" s="350"/>
      <c r="J346" s="350"/>
      <c r="K346" s="351"/>
    </row>
    <row r="347" spans="6:11" x14ac:dyDescent="0.35">
      <c r="F347" s="2"/>
      <c r="G347" s="350"/>
      <c r="H347" s="350"/>
      <c r="I347" s="350"/>
      <c r="J347" s="350"/>
      <c r="K347" s="351"/>
    </row>
    <row r="348" spans="6:11" x14ac:dyDescent="0.35">
      <c r="F348" s="2"/>
      <c r="G348" s="350"/>
      <c r="H348" s="350"/>
      <c r="I348" s="350"/>
      <c r="J348" s="350"/>
      <c r="K348" s="351"/>
    </row>
    <row r="349" spans="6:11" x14ac:dyDescent="0.35">
      <c r="F349" s="2"/>
      <c r="G349" s="350"/>
      <c r="H349" s="350"/>
      <c r="I349" s="350"/>
      <c r="J349" s="350"/>
      <c r="K349" s="351"/>
    </row>
    <row r="350" spans="6:11" x14ac:dyDescent="0.35">
      <c r="F350" s="2"/>
      <c r="G350" s="350"/>
      <c r="H350" s="350"/>
      <c r="I350" s="350"/>
      <c r="J350" s="350"/>
      <c r="K350" s="351"/>
    </row>
    <row r="351" spans="6:11" x14ac:dyDescent="0.35">
      <c r="F351" s="2"/>
      <c r="G351" s="350"/>
      <c r="H351" s="350"/>
      <c r="I351" s="350"/>
      <c r="J351" s="350"/>
      <c r="K351" s="351"/>
    </row>
    <row r="352" spans="6:11" x14ac:dyDescent="0.35">
      <c r="F352" s="2"/>
      <c r="G352" s="350"/>
      <c r="H352" s="350"/>
      <c r="I352" s="350"/>
      <c r="J352" s="350"/>
      <c r="K352" s="351"/>
    </row>
    <row r="353" spans="6:11" x14ac:dyDescent="0.35">
      <c r="F353" s="2"/>
      <c r="G353" s="350"/>
      <c r="H353" s="350"/>
      <c r="I353" s="350"/>
      <c r="J353" s="350"/>
      <c r="K353" s="351"/>
    </row>
    <row r="354" spans="6:11" x14ac:dyDescent="0.35">
      <c r="F354" s="2"/>
      <c r="G354" s="350"/>
      <c r="H354" s="350"/>
      <c r="I354" s="350"/>
      <c r="J354" s="350"/>
      <c r="K354" s="351"/>
    </row>
    <row r="355" spans="6:11" x14ac:dyDescent="0.35">
      <c r="F355" s="2"/>
      <c r="G355" s="350"/>
      <c r="H355" s="350"/>
      <c r="I355" s="350"/>
      <c r="J355" s="350"/>
      <c r="K355" s="351"/>
    </row>
    <row r="356" spans="6:11" x14ac:dyDescent="0.35">
      <c r="F356" s="2"/>
      <c r="G356" s="350"/>
      <c r="H356" s="350"/>
      <c r="I356" s="350"/>
      <c r="J356" s="350"/>
      <c r="K356" s="351"/>
    </row>
    <row r="357" spans="6:11" x14ac:dyDescent="0.35">
      <c r="F357" s="2"/>
      <c r="G357" s="350"/>
      <c r="H357" s="350"/>
      <c r="I357" s="350"/>
      <c r="J357" s="350"/>
      <c r="K357" s="351"/>
    </row>
    <row r="358" spans="6:11" x14ac:dyDescent="0.35">
      <c r="F358" s="2"/>
      <c r="G358" s="350"/>
      <c r="H358" s="350"/>
      <c r="I358" s="350"/>
      <c r="J358" s="350"/>
      <c r="K358" s="351"/>
    </row>
    <row r="359" spans="6:11" x14ac:dyDescent="0.35">
      <c r="F359" s="2"/>
      <c r="G359" s="350"/>
      <c r="H359" s="350"/>
      <c r="I359" s="350"/>
      <c r="J359" s="350"/>
      <c r="K359" s="351"/>
    </row>
    <row r="360" spans="6:11" x14ac:dyDescent="0.35">
      <c r="F360" s="2"/>
      <c r="G360" s="350"/>
      <c r="H360" s="350"/>
      <c r="I360" s="350"/>
      <c r="J360" s="350"/>
      <c r="K360" s="351"/>
    </row>
    <row r="361" spans="6:11" x14ac:dyDescent="0.35">
      <c r="F361" s="2"/>
      <c r="G361" s="350"/>
      <c r="H361" s="350"/>
      <c r="I361" s="350"/>
      <c r="J361" s="350"/>
      <c r="K361" s="351"/>
    </row>
    <row r="362" spans="6:11" x14ac:dyDescent="0.35">
      <c r="F362" s="2"/>
      <c r="G362" s="350"/>
      <c r="H362" s="350"/>
      <c r="I362" s="350"/>
      <c r="J362" s="350"/>
    </row>
    <row r="363" spans="6:11" x14ac:dyDescent="0.35">
      <c r="F363" s="2"/>
      <c r="G363" s="350"/>
      <c r="H363" s="350"/>
      <c r="I363" s="350"/>
      <c r="J363" s="350"/>
    </row>
    <row r="364" spans="6:11" x14ac:dyDescent="0.35">
      <c r="F364" s="2"/>
      <c r="G364" s="350"/>
      <c r="H364" s="350"/>
      <c r="I364" s="350"/>
      <c r="J364" s="350"/>
    </row>
    <row r="365" spans="6:11" x14ac:dyDescent="0.35">
      <c r="F365" s="2"/>
      <c r="G365" s="350"/>
      <c r="H365" s="350"/>
      <c r="I365" s="350"/>
      <c r="J365" s="350"/>
    </row>
    <row r="366" spans="6:11" x14ac:dyDescent="0.35">
      <c r="F366" s="2"/>
      <c r="G366" s="350"/>
      <c r="H366" s="350"/>
      <c r="I366" s="350"/>
      <c r="J366" s="350"/>
    </row>
    <row r="367" spans="6:11" x14ac:dyDescent="0.35">
      <c r="F367" s="2"/>
      <c r="G367" s="350"/>
      <c r="H367" s="350"/>
      <c r="I367" s="350"/>
      <c r="J367" s="350"/>
    </row>
    <row r="368" spans="6:11" x14ac:dyDescent="0.35">
      <c r="F368" s="2"/>
      <c r="G368" s="350"/>
      <c r="H368" s="350"/>
      <c r="I368" s="350"/>
      <c r="J368" s="350"/>
    </row>
    <row r="369" spans="6:10" x14ac:dyDescent="0.35">
      <c r="F369" s="2"/>
      <c r="G369" s="350"/>
      <c r="H369" s="350"/>
      <c r="I369" s="350"/>
      <c r="J369" s="350"/>
    </row>
    <row r="370" spans="6:10" x14ac:dyDescent="0.35">
      <c r="F370" s="2"/>
      <c r="G370" s="350"/>
      <c r="H370" s="350"/>
      <c r="I370" s="350"/>
      <c r="J370" s="350"/>
    </row>
    <row r="371" spans="6:10" x14ac:dyDescent="0.35">
      <c r="F371" s="2"/>
      <c r="G371" s="350"/>
      <c r="H371" s="350"/>
      <c r="I371" s="350"/>
      <c r="J371" s="350"/>
    </row>
    <row r="372" spans="6:10" x14ac:dyDescent="0.35">
      <c r="F372" s="2"/>
      <c r="G372" s="350"/>
      <c r="H372" s="350"/>
      <c r="I372" s="350"/>
      <c r="J372" s="350"/>
    </row>
    <row r="373" spans="6:10" x14ac:dyDescent="0.35">
      <c r="F373" s="2"/>
      <c r="G373" s="350"/>
      <c r="H373" s="350"/>
      <c r="I373" s="350"/>
      <c r="J373" s="350"/>
    </row>
    <row r="374" spans="6:10" x14ac:dyDescent="0.35">
      <c r="F374" s="2"/>
      <c r="G374" s="350"/>
      <c r="H374" s="350"/>
      <c r="I374" s="350"/>
      <c r="J374" s="350"/>
    </row>
    <row r="375" spans="6:10" x14ac:dyDescent="0.35">
      <c r="F375" s="2"/>
      <c r="G375" s="350"/>
      <c r="H375" s="350"/>
      <c r="I375" s="350"/>
      <c r="J375" s="350"/>
    </row>
    <row r="376" spans="6:10" x14ac:dyDescent="0.35">
      <c r="F376" s="2"/>
      <c r="G376" s="350"/>
      <c r="H376" s="350"/>
      <c r="I376" s="350"/>
      <c r="J376" s="350"/>
    </row>
    <row r="377" spans="6:10" x14ac:dyDescent="0.35">
      <c r="F377" s="2"/>
      <c r="G377" s="350"/>
      <c r="H377" s="350"/>
      <c r="I377" s="350"/>
      <c r="J377" s="350"/>
    </row>
    <row r="378" spans="6:10" x14ac:dyDescent="0.35">
      <c r="F378" s="2"/>
      <c r="G378" s="350"/>
      <c r="H378" s="350"/>
      <c r="I378" s="350"/>
      <c r="J378" s="350"/>
    </row>
    <row r="379" spans="6:10" x14ac:dyDescent="0.35">
      <c r="F379" s="2"/>
      <c r="G379" s="350"/>
      <c r="H379" s="350"/>
      <c r="I379" s="350"/>
      <c r="J379" s="350"/>
    </row>
    <row r="380" spans="6:10" x14ac:dyDescent="0.35">
      <c r="F380" s="2"/>
      <c r="G380" s="350"/>
      <c r="H380" s="350"/>
      <c r="I380" s="350"/>
      <c r="J380" s="350"/>
    </row>
    <row r="381" spans="6:10" x14ac:dyDescent="0.35">
      <c r="F381" s="2"/>
      <c r="G381" s="350"/>
      <c r="H381" s="350"/>
      <c r="I381" s="350"/>
      <c r="J381" s="350"/>
    </row>
    <row r="382" spans="6:10" x14ac:dyDescent="0.35">
      <c r="F382" s="2"/>
      <c r="G382" s="350"/>
      <c r="H382" s="350"/>
      <c r="I382" s="350"/>
      <c r="J382" s="350"/>
    </row>
    <row r="383" spans="6:10" x14ac:dyDescent="0.35">
      <c r="F383" s="2"/>
      <c r="G383" s="350"/>
      <c r="H383" s="350"/>
      <c r="I383" s="350"/>
      <c r="J383" s="350"/>
    </row>
    <row r="384" spans="6:10" x14ac:dyDescent="0.35">
      <c r="F384" s="2"/>
      <c r="G384" s="350"/>
      <c r="H384" s="350"/>
      <c r="I384" s="350"/>
      <c r="J384" s="350"/>
    </row>
    <row r="385" spans="6:10" x14ac:dyDescent="0.35">
      <c r="F385" s="2"/>
      <c r="G385" s="350"/>
      <c r="H385" s="350"/>
      <c r="I385" s="350"/>
      <c r="J385" s="350"/>
    </row>
    <row r="386" spans="6:10" x14ac:dyDescent="0.35">
      <c r="F386" s="2"/>
      <c r="G386" s="350"/>
      <c r="H386" s="350"/>
      <c r="I386" s="350"/>
      <c r="J386" s="350"/>
    </row>
    <row r="387" spans="6:10" x14ac:dyDescent="0.35">
      <c r="F387" s="2"/>
      <c r="G387" s="350"/>
      <c r="H387" s="350"/>
      <c r="I387" s="350"/>
      <c r="J387" s="350"/>
    </row>
    <row r="388" spans="6:10" x14ac:dyDescent="0.35">
      <c r="F388" s="2"/>
      <c r="G388" s="350"/>
      <c r="H388" s="350"/>
      <c r="I388" s="350"/>
      <c r="J388" s="350"/>
    </row>
    <row r="389" spans="6:10" x14ac:dyDescent="0.35">
      <c r="F389" s="2"/>
      <c r="G389" s="350"/>
      <c r="H389" s="350"/>
      <c r="I389" s="350"/>
      <c r="J389" s="350"/>
    </row>
    <row r="390" spans="6:10" x14ac:dyDescent="0.35">
      <c r="F390" s="2"/>
      <c r="G390" s="350"/>
      <c r="H390" s="350"/>
      <c r="I390" s="350"/>
      <c r="J390" s="350"/>
    </row>
    <row r="391" spans="6:10" x14ac:dyDescent="0.35">
      <c r="F391" s="2"/>
      <c r="G391" s="350"/>
      <c r="H391" s="350"/>
      <c r="I391" s="350"/>
      <c r="J391" s="350"/>
    </row>
    <row r="392" spans="6:10" x14ac:dyDescent="0.35">
      <c r="F392" s="2"/>
      <c r="G392" s="350"/>
      <c r="H392" s="350"/>
      <c r="I392" s="350"/>
      <c r="J392" s="350"/>
    </row>
    <row r="393" spans="6:10" x14ac:dyDescent="0.35">
      <c r="F393" s="2"/>
      <c r="G393" s="350"/>
      <c r="H393" s="350"/>
      <c r="I393" s="350"/>
      <c r="J393" s="350"/>
    </row>
    <row r="394" spans="6:10" x14ac:dyDescent="0.35">
      <c r="F394" s="2"/>
      <c r="G394" s="350"/>
      <c r="H394" s="350"/>
      <c r="I394" s="350"/>
      <c r="J394" s="350"/>
    </row>
    <row r="395" spans="6:10" x14ac:dyDescent="0.35">
      <c r="F395" s="2"/>
      <c r="G395" s="350"/>
      <c r="H395" s="350"/>
      <c r="I395" s="350"/>
      <c r="J395" s="350"/>
    </row>
    <row r="396" spans="6:10" x14ac:dyDescent="0.35">
      <c r="F396" s="2"/>
      <c r="G396" s="350"/>
      <c r="H396" s="350"/>
      <c r="I396" s="350"/>
      <c r="J396" s="350"/>
    </row>
    <row r="397" spans="6:10" x14ac:dyDescent="0.35">
      <c r="F397" s="2"/>
      <c r="G397" s="350"/>
      <c r="H397" s="350"/>
      <c r="I397" s="350"/>
      <c r="J397" s="350"/>
    </row>
    <row r="398" spans="6:10" x14ac:dyDescent="0.35">
      <c r="F398" s="2"/>
      <c r="G398" s="350"/>
      <c r="H398" s="350"/>
      <c r="I398" s="350"/>
      <c r="J398" s="350"/>
    </row>
    <row r="399" spans="6:10" x14ac:dyDescent="0.35">
      <c r="F399" s="2"/>
      <c r="G399" s="350"/>
      <c r="H399" s="350"/>
      <c r="I399" s="350"/>
      <c r="J399" s="350"/>
    </row>
    <row r="400" spans="6:10" x14ac:dyDescent="0.35">
      <c r="F400" s="2"/>
      <c r="G400" s="350"/>
      <c r="H400" s="350"/>
      <c r="I400" s="350"/>
      <c r="J400" s="350"/>
    </row>
    <row r="401" spans="6:10" x14ac:dyDescent="0.35">
      <c r="F401" s="2"/>
      <c r="G401" s="350"/>
      <c r="H401" s="350"/>
      <c r="I401" s="350"/>
      <c r="J401" s="350"/>
    </row>
    <row r="402" spans="6:10" x14ac:dyDescent="0.35">
      <c r="F402" s="2"/>
      <c r="G402" s="350"/>
      <c r="H402" s="350"/>
      <c r="I402" s="350"/>
      <c r="J402" s="350"/>
    </row>
    <row r="403" spans="6:10" x14ac:dyDescent="0.35">
      <c r="F403" s="2"/>
      <c r="G403" s="350"/>
      <c r="H403" s="350"/>
      <c r="I403" s="350"/>
      <c r="J403" s="350"/>
    </row>
    <row r="404" spans="6:10" x14ac:dyDescent="0.35">
      <c r="F404" s="2"/>
      <c r="G404" s="350"/>
      <c r="H404" s="350"/>
      <c r="I404" s="350"/>
      <c r="J404" s="350"/>
    </row>
    <row r="405" spans="6:10" x14ac:dyDescent="0.35">
      <c r="F405" s="2"/>
      <c r="G405" s="350"/>
      <c r="H405" s="350"/>
      <c r="I405" s="350"/>
      <c r="J405" s="350"/>
    </row>
    <row r="406" spans="6:10" x14ac:dyDescent="0.35">
      <c r="F406" s="2"/>
      <c r="G406" s="350"/>
      <c r="H406" s="350"/>
      <c r="I406" s="350"/>
      <c r="J406" s="350"/>
    </row>
    <row r="407" spans="6:10" x14ac:dyDescent="0.35">
      <c r="F407" s="2"/>
      <c r="G407" s="350"/>
      <c r="H407" s="350"/>
      <c r="I407" s="350"/>
      <c r="J407" s="350"/>
    </row>
    <row r="408" spans="6:10" x14ac:dyDescent="0.35">
      <c r="F408" s="2"/>
      <c r="G408" s="350"/>
      <c r="H408" s="350"/>
      <c r="I408" s="350"/>
      <c r="J408" s="350"/>
    </row>
    <row r="409" spans="6:10" x14ac:dyDescent="0.35">
      <c r="F409" s="2"/>
      <c r="G409" s="350"/>
      <c r="H409" s="350"/>
      <c r="I409" s="350"/>
      <c r="J409" s="350"/>
    </row>
    <row r="410" spans="6:10" x14ac:dyDescent="0.35">
      <c r="F410" s="2"/>
      <c r="G410" s="350"/>
      <c r="H410" s="350"/>
      <c r="I410" s="350"/>
      <c r="J410" s="350"/>
    </row>
    <row r="411" spans="6:10" x14ac:dyDescent="0.35">
      <c r="F411" s="2"/>
      <c r="G411" s="350"/>
      <c r="H411" s="350"/>
      <c r="I411" s="350"/>
      <c r="J411" s="350"/>
    </row>
    <row r="412" spans="6:10" x14ac:dyDescent="0.35">
      <c r="F412" s="2"/>
      <c r="G412" s="350"/>
      <c r="H412" s="350"/>
      <c r="I412" s="350"/>
      <c r="J412" s="350"/>
    </row>
    <row r="413" spans="6:10" x14ac:dyDescent="0.35">
      <c r="F413" s="2"/>
      <c r="G413" s="350"/>
      <c r="H413" s="350"/>
      <c r="I413" s="350"/>
      <c r="J413" s="350"/>
    </row>
    <row r="414" spans="6:10" x14ac:dyDescent="0.35">
      <c r="F414" s="2"/>
      <c r="G414" s="350"/>
      <c r="H414" s="350"/>
      <c r="I414" s="350"/>
      <c r="J414" s="350"/>
    </row>
    <row r="415" spans="6:10" x14ac:dyDescent="0.35">
      <c r="F415" s="2"/>
      <c r="G415" s="350"/>
      <c r="H415" s="350"/>
      <c r="I415" s="350"/>
      <c r="J415" s="350"/>
    </row>
    <row r="416" spans="6:10" x14ac:dyDescent="0.35">
      <c r="F416" s="2"/>
      <c r="G416" s="350"/>
      <c r="H416" s="350"/>
      <c r="I416" s="350"/>
      <c r="J416" s="350"/>
    </row>
    <row r="417" spans="6:11" x14ac:dyDescent="0.35">
      <c r="F417" s="2"/>
      <c r="G417" s="350"/>
      <c r="H417" s="350"/>
      <c r="I417" s="350"/>
      <c r="J417" s="350"/>
    </row>
    <row r="418" spans="6:11" x14ac:dyDescent="0.35">
      <c r="F418" s="2"/>
      <c r="G418" s="350"/>
      <c r="H418" s="350"/>
      <c r="I418" s="350"/>
      <c r="J418" s="350"/>
    </row>
    <row r="419" spans="6:11" x14ac:dyDescent="0.35">
      <c r="F419" s="2"/>
      <c r="G419" s="350"/>
      <c r="H419" s="350"/>
      <c r="I419" s="350"/>
      <c r="J419" s="350"/>
    </row>
    <row r="420" spans="6:11" x14ac:dyDescent="0.35">
      <c r="F420" s="2"/>
      <c r="G420" s="350"/>
      <c r="H420" s="350"/>
      <c r="I420" s="350"/>
      <c r="J420" s="350"/>
    </row>
    <row r="421" spans="6:11" x14ac:dyDescent="0.35">
      <c r="F421" s="2"/>
      <c r="G421" s="350"/>
      <c r="H421" s="350"/>
      <c r="I421" s="350"/>
      <c r="J421" s="350"/>
    </row>
    <row r="422" spans="6:11" x14ac:dyDescent="0.35">
      <c r="F422" s="2"/>
      <c r="G422" s="350"/>
      <c r="H422" s="350"/>
      <c r="I422" s="350"/>
      <c r="J422" s="350"/>
    </row>
    <row r="423" spans="6:11" x14ac:dyDescent="0.35">
      <c r="F423" s="2"/>
      <c r="G423" s="350"/>
      <c r="H423" s="350"/>
      <c r="I423" s="350"/>
      <c r="J423" s="350"/>
    </row>
    <row r="424" spans="6:11" x14ac:dyDescent="0.35">
      <c r="F424" s="2"/>
      <c r="G424" s="350"/>
      <c r="H424" s="350"/>
      <c r="I424" s="350"/>
      <c r="J424" s="350"/>
    </row>
    <row r="425" spans="6:11" x14ac:dyDescent="0.35">
      <c r="F425" s="2"/>
      <c r="G425" s="350"/>
      <c r="H425" s="350"/>
      <c r="I425" s="350"/>
      <c r="J425" s="350"/>
    </row>
    <row r="426" spans="6:11" x14ac:dyDescent="0.35">
      <c r="F426" s="2"/>
      <c r="G426" s="350"/>
      <c r="H426" s="350"/>
      <c r="I426" s="350"/>
      <c r="J426" s="350"/>
    </row>
    <row r="427" spans="6:11" x14ac:dyDescent="0.35">
      <c r="F427" s="2"/>
      <c r="G427" s="350"/>
      <c r="H427" s="350"/>
      <c r="I427" s="350"/>
      <c r="J427" s="350"/>
    </row>
    <row r="428" spans="6:11" x14ac:dyDescent="0.35">
      <c r="F428" s="2"/>
      <c r="G428" s="350"/>
      <c r="H428" s="350"/>
      <c r="I428" s="350"/>
      <c r="J428" s="350"/>
      <c r="K428" s="352"/>
    </row>
    <row r="429" spans="6:11" x14ac:dyDescent="0.35">
      <c r="F429" s="2"/>
      <c r="G429" s="350"/>
      <c r="H429" s="350"/>
      <c r="I429" s="350"/>
      <c r="J429" s="350"/>
      <c r="K429" s="352"/>
    </row>
    <row r="430" spans="6:11" x14ac:dyDescent="0.35">
      <c r="F430" s="2"/>
      <c r="G430" s="350"/>
      <c r="H430" s="350"/>
      <c r="I430" s="350"/>
      <c r="J430" s="350"/>
      <c r="K430" s="352"/>
    </row>
    <row r="431" spans="6:11" x14ac:dyDescent="0.35">
      <c r="F431" s="2"/>
      <c r="G431" s="350"/>
      <c r="H431" s="350"/>
      <c r="I431" s="350"/>
      <c r="J431" s="350"/>
      <c r="K431" s="352"/>
    </row>
    <row r="432" spans="6:11" x14ac:dyDescent="0.35">
      <c r="F432" s="2"/>
      <c r="G432" s="350"/>
      <c r="H432" s="350"/>
      <c r="I432" s="350"/>
      <c r="J432" s="350"/>
      <c r="K432" s="352"/>
    </row>
    <row r="433" spans="6:11" x14ac:dyDescent="0.35">
      <c r="F433" s="2"/>
      <c r="G433" s="350"/>
      <c r="H433" s="350"/>
      <c r="I433" s="350"/>
      <c r="J433" s="350"/>
      <c r="K433" s="352"/>
    </row>
    <row r="434" spans="6:11" x14ac:dyDescent="0.35">
      <c r="F434" s="2"/>
      <c r="G434" s="350"/>
      <c r="H434" s="350"/>
      <c r="I434" s="350"/>
      <c r="J434" s="350"/>
      <c r="K434" s="352"/>
    </row>
    <row r="435" spans="6:11" x14ac:dyDescent="0.35">
      <c r="F435" s="2"/>
      <c r="G435" s="350"/>
      <c r="H435" s="350"/>
      <c r="I435" s="350"/>
      <c r="J435" s="350"/>
      <c r="K435" s="352"/>
    </row>
    <row r="436" spans="6:11" x14ac:dyDescent="0.35">
      <c r="F436" s="2"/>
      <c r="G436" s="350"/>
      <c r="H436" s="350"/>
      <c r="I436" s="350"/>
      <c r="J436" s="350"/>
      <c r="K436" s="352"/>
    </row>
    <row r="437" spans="6:11" x14ac:dyDescent="0.35">
      <c r="F437" s="2"/>
      <c r="G437" s="350"/>
      <c r="H437" s="350"/>
      <c r="I437" s="350"/>
      <c r="J437" s="350"/>
      <c r="K437" s="352"/>
    </row>
    <row r="438" spans="6:11" x14ac:dyDescent="0.35">
      <c r="F438" s="2"/>
      <c r="G438" s="350"/>
      <c r="H438" s="350"/>
      <c r="I438" s="350"/>
      <c r="J438" s="350"/>
      <c r="K438" s="352"/>
    </row>
    <row r="439" spans="6:11" x14ac:dyDescent="0.35">
      <c r="F439" s="2"/>
      <c r="G439" s="350"/>
      <c r="H439" s="350"/>
      <c r="I439" s="350"/>
      <c r="J439" s="350"/>
      <c r="K439" s="352"/>
    </row>
    <row r="440" spans="6:11" x14ac:dyDescent="0.35">
      <c r="F440" s="2"/>
      <c r="G440" s="350"/>
      <c r="H440" s="350"/>
      <c r="I440" s="350"/>
      <c r="J440" s="350"/>
      <c r="K440" s="352"/>
    </row>
    <row r="441" spans="6:11" x14ac:dyDescent="0.35">
      <c r="F441" s="2"/>
      <c r="G441" s="350"/>
      <c r="H441" s="350"/>
      <c r="I441" s="350"/>
      <c r="J441" s="350"/>
      <c r="K441" s="352"/>
    </row>
    <row r="442" spans="6:11" x14ac:dyDescent="0.35">
      <c r="F442" s="2"/>
      <c r="G442" s="350"/>
      <c r="H442" s="350"/>
      <c r="I442" s="350"/>
      <c r="J442" s="350"/>
      <c r="K442" s="352"/>
    </row>
    <row r="443" spans="6:11" x14ac:dyDescent="0.35">
      <c r="F443" s="2"/>
      <c r="G443" s="350"/>
      <c r="H443" s="350"/>
      <c r="I443" s="350"/>
      <c r="J443" s="350"/>
      <c r="K443" s="352"/>
    </row>
    <row r="444" spans="6:11" x14ac:dyDescent="0.35">
      <c r="F444" s="2"/>
      <c r="G444" s="350"/>
      <c r="H444" s="350"/>
      <c r="I444" s="350"/>
      <c r="J444" s="350"/>
      <c r="K444" s="352"/>
    </row>
    <row r="445" spans="6:11" x14ac:dyDescent="0.35">
      <c r="F445" s="2"/>
      <c r="G445" s="350"/>
      <c r="H445" s="350"/>
      <c r="I445" s="350"/>
      <c r="J445" s="350"/>
      <c r="K445" s="352"/>
    </row>
    <row r="446" spans="6:11" x14ac:dyDescent="0.35">
      <c r="F446" s="2"/>
      <c r="G446" s="350"/>
      <c r="H446" s="350"/>
      <c r="I446" s="350"/>
      <c r="J446" s="350"/>
      <c r="K446" s="352"/>
    </row>
    <row r="447" spans="6:11" x14ac:dyDescent="0.35">
      <c r="F447" s="2"/>
      <c r="G447" s="350"/>
      <c r="H447" s="350"/>
      <c r="I447" s="350"/>
      <c r="J447" s="350"/>
      <c r="K447" s="352"/>
    </row>
    <row r="448" spans="6:11" x14ac:dyDescent="0.35">
      <c r="F448" s="2"/>
      <c r="G448" s="350"/>
      <c r="H448" s="350"/>
      <c r="I448" s="350"/>
      <c r="J448" s="350"/>
      <c r="K448" s="352"/>
    </row>
    <row r="449" spans="6:11" x14ac:dyDescent="0.35">
      <c r="F449" s="2"/>
      <c r="G449" s="350"/>
      <c r="H449" s="350"/>
      <c r="I449" s="350"/>
      <c r="J449" s="350"/>
      <c r="K449" s="352"/>
    </row>
    <row r="450" spans="6:11" x14ac:dyDescent="0.35">
      <c r="F450" s="2"/>
      <c r="G450" s="350"/>
      <c r="H450" s="350"/>
      <c r="I450" s="350"/>
      <c r="J450" s="350"/>
      <c r="K450" s="352"/>
    </row>
    <row r="451" spans="6:11" x14ac:dyDescent="0.35">
      <c r="F451" s="2"/>
      <c r="G451" s="350"/>
      <c r="H451" s="350"/>
      <c r="I451" s="350"/>
      <c r="J451" s="350"/>
      <c r="K451" s="352"/>
    </row>
    <row r="452" spans="6:11" x14ac:dyDescent="0.35">
      <c r="F452" s="2"/>
      <c r="G452" s="350"/>
      <c r="H452" s="350"/>
      <c r="I452" s="350"/>
      <c r="J452" s="350"/>
      <c r="K452" s="352"/>
    </row>
    <row r="453" spans="6:11" x14ac:dyDescent="0.35">
      <c r="F453" s="2"/>
      <c r="G453" s="350"/>
      <c r="H453" s="350"/>
      <c r="I453" s="350"/>
      <c r="J453" s="350"/>
      <c r="K453" s="352"/>
    </row>
    <row r="454" spans="6:11" x14ac:dyDescent="0.35">
      <c r="F454" s="2"/>
      <c r="G454" s="350"/>
      <c r="H454" s="350"/>
      <c r="I454" s="350"/>
      <c r="J454" s="350"/>
      <c r="K454" s="352"/>
    </row>
    <row r="455" spans="6:11" x14ac:dyDescent="0.35">
      <c r="F455" s="2"/>
      <c r="G455" s="350"/>
      <c r="H455" s="350"/>
      <c r="I455" s="350"/>
      <c r="J455" s="350"/>
      <c r="K455" s="352"/>
    </row>
    <row r="456" spans="6:11" x14ac:dyDescent="0.35">
      <c r="F456" s="2"/>
      <c r="G456" s="350"/>
      <c r="H456" s="350"/>
      <c r="I456" s="350"/>
      <c r="J456" s="350"/>
      <c r="K456" s="352"/>
    </row>
    <row r="457" spans="6:11" x14ac:dyDescent="0.35">
      <c r="F457" s="2"/>
      <c r="G457" s="350"/>
      <c r="H457" s="350"/>
      <c r="I457" s="350"/>
      <c r="J457" s="350"/>
      <c r="K457" s="352"/>
    </row>
    <row r="458" spans="6:11" x14ac:dyDescent="0.35">
      <c r="F458" s="2"/>
      <c r="G458" s="350"/>
      <c r="H458" s="350"/>
      <c r="I458" s="350"/>
      <c r="J458" s="350"/>
      <c r="K458" s="352"/>
    </row>
    <row r="459" spans="6:11" x14ac:dyDescent="0.35">
      <c r="F459" s="2"/>
      <c r="G459" s="350"/>
      <c r="H459" s="350"/>
      <c r="I459" s="350"/>
      <c r="J459" s="350"/>
      <c r="K459" s="352"/>
    </row>
    <row r="460" spans="6:11" x14ac:dyDescent="0.35">
      <c r="F460" s="2"/>
      <c r="G460" s="350"/>
      <c r="H460" s="350"/>
      <c r="I460" s="350"/>
      <c r="J460" s="350"/>
      <c r="K460" s="352"/>
    </row>
    <row r="461" spans="6:11" x14ac:dyDescent="0.35">
      <c r="F461" s="2"/>
      <c r="G461" s="350"/>
      <c r="H461" s="350"/>
      <c r="I461" s="350"/>
      <c r="J461" s="350"/>
      <c r="K461" s="352"/>
    </row>
    <row r="462" spans="6:11" x14ac:dyDescent="0.35">
      <c r="F462" s="2"/>
      <c r="G462" s="350"/>
      <c r="H462" s="350"/>
      <c r="I462" s="350"/>
      <c r="J462" s="350"/>
      <c r="K462" s="352"/>
    </row>
    <row r="463" spans="6:11" x14ac:dyDescent="0.35">
      <c r="F463" s="2"/>
      <c r="G463" s="350"/>
      <c r="H463" s="350"/>
      <c r="I463" s="350"/>
      <c r="J463" s="350"/>
      <c r="K463" s="352"/>
    </row>
    <row r="464" spans="6:11" x14ac:dyDescent="0.35">
      <c r="F464" s="2"/>
      <c r="G464" s="350"/>
      <c r="H464" s="350"/>
      <c r="I464" s="350"/>
      <c r="J464" s="350"/>
      <c r="K464" s="352"/>
    </row>
    <row r="465" spans="6:11" x14ac:dyDescent="0.35">
      <c r="F465" s="2"/>
      <c r="G465" s="350"/>
      <c r="H465" s="350"/>
      <c r="I465" s="350"/>
      <c r="J465" s="350"/>
      <c r="K465" s="352"/>
    </row>
    <row r="466" spans="6:11" x14ac:dyDescent="0.35">
      <c r="F466" s="2"/>
      <c r="G466" s="350"/>
      <c r="H466" s="350"/>
      <c r="I466" s="350"/>
      <c r="J466" s="350"/>
      <c r="K466" s="352"/>
    </row>
    <row r="467" spans="6:11" x14ac:dyDescent="0.35">
      <c r="F467" s="2"/>
      <c r="G467" s="350"/>
      <c r="H467" s="350"/>
      <c r="I467" s="350"/>
      <c r="J467" s="350"/>
      <c r="K467" s="352"/>
    </row>
    <row r="468" spans="6:11" x14ac:dyDescent="0.35">
      <c r="F468" s="2"/>
      <c r="G468" s="350"/>
      <c r="H468" s="350"/>
      <c r="I468" s="350"/>
      <c r="J468" s="350"/>
      <c r="K468" s="352"/>
    </row>
    <row r="469" spans="6:11" x14ac:dyDescent="0.35">
      <c r="F469" s="2"/>
      <c r="G469" s="350"/>
      <c r="H469" s="350"/>
      <c r="I469" s="350"/>
      <c r="J469" s="350"/>
      <c r="K469" s="352"/>
    </row>
    <row r="470" spans="6:11" x14ac:dyDescent="0.35">
      <c r="F470" s="2"/>
      <c r="G470" s="350"/>
      <c r="H470" s="350"/>
      <c r="I470" s="350"/>
      <c r="J470" s="350"/>
      <c r="K470" s="352"/>
    </row>
    <row r="471" spans="6:11" x14ac:dyDescent="0.35">
      <c r="F471" s="2"/>
      <c r="G471" s="350"/>
      <c r="H471" s="350"/>
      <c r="I471" s="350"/>
      <c r="J471" s="350"/>
      <c r="K471" s="352"/>
    </row>
    <row r="472" spans="6:11" x14ac:dyDescent="0.35">
      <c r="F472" s="2"/>
      <c r="G472" s="350"/>
      <c r="H472" s="350"/>
      <c r="I472" s="350"/>
      <c r="J472" s="350"/>
      <c r="K472" s="352"/>
    </row>
    <row r="473" spans="6:11" x14ac:dyDescent="0.35">
      <c r="F473" s="2"/>
      <c r="G473" s="350"/>
      <c r="H473" s="350"/>
      <c r="I473" s="350"/>
      <c r="J473" s="350"/>
      <c r="K473" s="352"/>
    </row>
    <row r="474" spans="6:11" x14ac:dyDescent="0.35">
      <c r="F474" s="2"/>
      <c r="G474" s="350"/>
      <c r="H474" s="350"/>
      <c r="I474" s="350"/>
      <c r="J474" s="350"/>
      <c r="K474" s="352"/>
    </row>
    <row r="475" spans="6:11" x14ac:dyDescent="0.35">
      <c r="F475" s="2"/>
      <c r="G475" s="350"/>
      <c r="H475" s="350"/>
      <c r="I475" s="350"/>
      <c r="J475" s="350"/>
      <c r="K475" s="352"/>
    </row>
    <row r="476" spans="6:11" x14ac:dyDescent="0.35">
      <c r="F476" s="2"/>
      <c r="G476" s="350"/>
      <c r="H476" s="350"/>
      <c r="I476" s="350"/>
      <c r="J476" s="350"/>
      <c r="K476" s="352"/>
    </row>
    <row r="477" spans="6:11" x14ac:dyDescent="0.35">
      <c r="F477" s="2"/>
      <c r="G477" s="350"/>
      <c r="H477" s="350"/>
      <c r="I477" s="350"/>
      <c r="J477" s="350"/>
      <c r="K477" s="352"/>
    </row>
    <row r="478" spans="6:11" x14ac:dyDescent="0.35">
      <c r="F478" s="2"/>
      <c r="G478" s="350"/>
      <c r="H478" s="350"/>
      <c r="I478" s="350"/>
      <c r="J478" s="350"/>
      <c r="K478" s="352"/>
    </row>
    <row r="479" spans="6:11" x14ac:dyDescent="0.35">
      <c r="F479" s="2"/>
      <c r="G479" s="350"/>
      <c r="H479" s="350"/>
      <c r="I479" s="350"/>
      <c r="J479" s="350"/>
      <c r="K479" s="352"/>
    </row>
    <row r="480" spans="6:11" x14ac:dyDescent="0.35">
      <c r="F480" s="2"/>
      <c r="G480" s="350"/>
      <c r="H480" s="350"/>
      <c r="I480" s="350"/>
      <c r="J480" s="350"/>
      <c r="K480" s="352"/>
    </row>
    <row r="481" spans="6:11" x14ac:dyDescent="0.35">
      <c r="F481" s="2"/>
      <c r="G481" s="350"/>
      <c r="H481" s="350"/>
      <c r="I481" s="350"/>
      <c r="J481" s="350"/>
      <c r="K481" s="352"/>
    </row>
    <row r="482" spans="6:11" x14ac:dyDescent="0.35">
      <c r="F482" s="2"/>
      <c r="G482" s="350"/>
      <c r="H482" s="350"/>
      <c r="I482" s="350"/>
      <c r="J482" s="350"/>
      <c r="K482" s="352"/>
    </row>
    <row r="483" spans="6:11" x14ac:dyDescent="0.35">
      <c r="F483" s="2"/>
      <c r="G483" s="350"/>
      <c r="H483" s="350"/>
      <c r="I483" s="350"/>
      <c r="J483" s="350"/>
      <c r="K483" s="352"/>
    </row>
    <row r="484" spans="6:11" x14ac:dyDescent="0.35">
      <c r="F484" s="2"/>
      <c r="G484" s="350"/>
      <c r="H484" s="350"/>
      <c r="I484" s="350"/>
      <c r="J484" s="350"/>
      <c r="K484" s="352"/>
    </row>
    <row r="485" spans="6:11" x14ac:dyDescent="0.35">
      <c r="F485" s="2"/>
      <c r="G485" s="350"/>
      <c r="H485" s="350"/>
      <c r="I485" s="350"/>
      <c r="J485" s="350"/>
      <c r="K485" s="352"/>
    </row>
    <row r="486" spans="6:11" x14ac:dyDescent="0.35">
      <c r="F486" s="2"/>
      <c r="G486" s="350"/>
      <c r="H486" s="350"/>
      <c r="I486" s="350"/>
      <c r="J486" s="350"/>
      <c r="K486" s="352"/>
    </row>
    <row r="487" spans="6:11" x14ac:dyDescent="0.35">
      <c r="F487" s="2"/>
      <c r="G487" s="350"/>
      <c r="H487" s="350"/>
      <c r="I487" s="350"/>
      <c r="J487" s="350"/>
      <c r="K487" s="352"/>
    </row>
    <row r="488" spans="6:11" x14ac:dyDescent="0.35">
      <c r="F488" s="2"/>
      <c r="G488" s="350"/>
      <c r="H488" s="350"/>
      <c r="I488" s="350"/>
      <c r="J488" s="350"/>
      <c r="K488" s="352"/>
    </row>
    <row r="489" spans="6:11" x14ac:dyDescent="0.35">
      <c r="F489" s="2"/>
      <c r="G489" s="350"/>
      <c r="H489" s="350"/>
      <c r="I489" s="350"/>
      <c r="J489" s="350"/>
      <c r="K489" s="352"/>
    </row>
    <row r="490" spans="6:11" x14ac:dyDescent="0.35">
      <c r="F490" s="2"/>
      <c r="G490" s="350"/>
      <c r="H490" s="350"/>
      <c r="I490" s="350"/>
      <c r="J490" s="350"/>
      <c r="K490" s="352"/>
    </row>
    <row r="491" spans="6:11" x14ac:dyDescent="0.35">
      <c r="F491" s="2"/>
      <c r="G491" s="350"/>
      <c r="H491" s="350"/>
      <c r="I491" s="350"/>
      <c r="J491" s="350"/>
      <c r="K491" s="352"/>
    </row>
    <row r="492" spans="6:11" x14ac:dyDescent="0.35">
      <c r="F492" s="2"/>
      <c r="G492" s="350"/>
      <c r="H492" s="350"/>
      <c r="I492" s="350"/>
      <c r="J492" s="350"/>
      <c r="K492" s="352"/>
    </row>
    <row r="493" spans="6:11" x14ac:dyDescent="0.35">
      <c r="F493" s="2"/>
      <c r="G493" s="350"/>
      <c r="H493" s="350"/>
      <c r="I493" s="350"/>
      <c r="J493" s="350"/>
      <c r="K493" s="352"/>
    </row>
    <row r="494" spans="6:11" x14ac:dyDescent="0.35">
      <c r="F494" s="2"/>
      <c r="G494" s="350"/>
      <c r="H494" s="350"/>
      <c r="I494" s="350"/>
      <c r="J494" s="350"/>
      <c r="K494" s="352"/>
    </row>
    <row r="495" spans="6:11" x14ac:dyDescent="0.35">
      <c r="F495" s="2"/>
      <c r="G495" s="350"/>
      <c r="H495" s="350"/>
      <c r="I495" s="350"/>
      <c r="J495" s="350"/>
      <c r="K495" s="352"/>
    </row>
    <row r="496" spans="6:11" x14ac:dyDescent="0.35">
      <c r="F496" s="2"/>
      <c r="G496" s="350"/>
      <c r="H496" s="350"/>
      <c r="I496" s="350"/>
      <c r="J496" s="350"/>
      <c r="K496" s="352"/>
    </row>
    <row r="497" spans="6:11" x14ac:dyDescent="0.35">
      <c r="F497" s="2"/>
      <c r="G497" s="350"/>
      <c r="H497" s="350"/>
      <c r="I497" s="350"/>
      <c r="J497" s="350"/>
      <c r="K497" s="352"/>
    </row>
    <row r="498" spans="6:11" x14ac:dyDescent="0.35">
      <c r="F498" s="2"/>
      <c r="G498" s="350"/>
      <c r="H498" s="350"/>
      <c r="I498" s="350"/>
      <c r="J498" s="350"/>
      <c r="K498" s="352"/>
    </row>
    <row r="499" spans="6:11" x14ac:dyDescent="0.35">
      <c r="F499" s="2"/>
      <c r="G499" s="350"/>
      <c r="H499" s="350"/>
      <c r="I499" s="350"/>
      <c r="J499" s="350"/>
      <c r="K499" s="352"/>
    </row>
    <row r="500" spans="6:11" x14ac:dyDescent="0.35">
      <c r="F500" s="2"/>
      <c r="G500" s="350"/>
      <c r="H500" s="350"/>
      <c r="I500" s="350"/>
      <c r="J500" s="350"/>
      <c r="K500" s="352"/>
    </row>
    <row r="501" spans="6:11" x14ac:dyDescent="0.35">
      <c r="F501" s="2"/>
      <c r="G501" s="350"/>
      <c r="H501" s="350"/>
      <c r="I501" s="350"/>
      <c r="J501" s="350"/>
      <c r="K501" s="352"/>
    </row>
    <row r="502" spans="6:11" x14ac:dyDescent="0.35">
      <c r="F502" s="2"/>
      <c r="G502" s="350"/>
      <c r="H502" s="350"/>
      <c r="I502" s="350"/>
      <c r="J502" s="350"/>
      <c r="K502" s="352"/>
    </row>
    <row r="503" spans="6:11" x14ac:dyDescent="0.35">
      <c r="F503" s="2"/>
      <c r="G503" s="350"/>
      <c r="H503" s="350"/>
      <c r="I503" s="350"/>
      <c r="J503" s="350"/>
      <c r="K503" s="352"/>
    </row>
    <row r="504" spans="6:11" x14ac:dyDescent="0.35">
      <c r="F504" s="2"/>
      <c r="G504" s="350"/>
      <c r="H504" s="350"/>
      <c r="I504" s="350"/>
      <c r="J504" s="350"/>
      <c r="K504" s="352"/>
    </row>
    <row r="505" spans="6:11" x14ac:dyDescent="0.35">
      <c r="F505" s="2"/>
      <c r="G505" s="350"/>
      <c r="H505" s="350"/>
      <c r="I505" s="350"/>
      <c r="J505" s="350"/>
      <c r="K505" s="352"/>
    </row>
    <row r="506" spans="6:11" x14ac:dyDescent="0.35">
      <c r="F506" s="2"/>
      <c r="G506" s="350"/>
      <c r="H506" s="350"/>
      <c r="I506" s="350"/>
      <c r="J506" s="350"/>
      <c r="K506" s="352"/>
    </row>
    <row r="507" spans="6:11" x14ac:dyDescent="0.35">
      <c r="F507" s="2"/>
      <c r="G507" s="350"/>
      <c r="H507" s="350"/>
      <c r="I507" s="350"/>
      <c r="J507" s="350"/>
      <c r="K507" s="352"/>
    </row>
    <row r="508" spans="6:11" x14ac:dyDescent="0.35">
      <c r="F508" s="2"/>
      <c r="G508" s="350"/>
      <c r="H508" s="350"/>
      <c r="I508" s="350"/>
      <c r="J508" s="350"/>
      <c r="K508" s="352"/>
    </row>
    <row r="509" spans="6:11" x14ac:dyDescent="0.35">
      <c r="F509" s="2"/>
      <c r="G509" s="350"/>
      <c r="H509" s="350"/>
      <c r="I509" s="350"/>
      <c r="J509" s="350"/>
      <c r="K509" s="352"/>
    </row>
    <row r="510" spans="6:11" x14ac:dyDescent="0.35">
      <c r="F510" s="2"/>
      <c r="G510" s="350"/>
      <c r="H510" s="350"/>
      <c r="I510" s="350"/>
      <c r="J510" s="350"/>
      <c r="K510" s="352"/>
    </row>
    <row r="511" spans="6:11" x14ac:dyDescent="0.35">
      <c r="F511" s="2"/>
      <c r="G511" s="350"/>
      <c r="H511" s="350"/>
      <c r="I511" s="350"/>
      <c r="J511" s="350"/>
      <c r="K511" s="352"/>
    </row>
    <row r="512" spans="6:11" x14ac:dyDescent="0.35">
      <c r="F512" s="2"/>
      <c r="G512" s="350"/>
      <c r="H512" s="350"/>
      <c r="I512" s="350"/>
      <c r="J512" s="350"/>
      <c r="K512" s="352"/>
    </row>
    <row r="513" spans="6:11" x14ac:dyDescent="0.35">
      <c r="F513" s="2"/>
      <c r="G513" s="350"/>
      <c r="H513" s="350"/>
      <c r="I513" s="350"/>
      <c r="J513" s="350"/>
      <c r="K513" s="352"/>
    </row>
    <row r="514" spans="6:11" x14ac:dyDescent="0.35">
      <c r="F514" s="2"/>
      <c r="G514" s="350"/>
      <c r="H514" s="350"/>
      <c r="I514" s="350"/>
      <c r="J514" s="350"/>
      <c r="K514" s="352"/>
    </row>
    <row r="515" spans="6:11" x14ac:dyDescent="0.35">
      <c r="F515" s="2"/>
      <c r="G515" s="350"/>
      <c r="H515" s="350"/>
      <c r="I515" s="350"/>
      <c r="J515" s="350"/>
      <c r="K515" s="352"/>
    </row>
    <row r="516" spans="6:11" x14ac:dyDescent="0.35">
      <c r="F516" s="2"/>
      <c r="G516" s="350"/>
      <c r="H516" s="350"/>
      <c r="I516" s="350"/>
      <c r="J516" s="350"/>
      <c r="K516" s="352"/>
    </row>
    <row r="517" spans="6:11" x14ac:dyDescent="0.35">
      <c r="F517" s="2"/>
      <c r="G517" s="350"/>
      <c r="H517" s="350"/>
      <c r="I517" s="350"/>
      <c r="J517" s="350"/>
      <c r="K517" s="352"/>
    </row>
    <row r="518" spans="6:11" x14ac:dyDescent="0.35">
      <c r="F518" s="2"/>
      <c r="G518" s="350"/>
      <c r="H518" s="350"/>
      <c r="I518" s="350"/>
      <c r="J518" s="350"/>
      <c r="K518" s="352"/>
    </row>
    <row r="519" spans="6:11" x14ac:dyDescent="0.35">
      <c r="F519" s="2"/>
      <c r="G519" s="350"/>
      <c r="H519" s="350"/>
      <c r="I519" s="350"/>
      <c r="J519" s="350"/>
      <c r="K519" s="352"/>
    </row>
    <row r="520" spans="6:11" x14ac:dyDescent="0.35">
      <c r="F520" s="2"/>
      <c r="G520" s="350"/>
      <c r="H520" s="350"/>
      <c r="I520" s="350"/>
      <c r="J520" s="350"/>
      <c r="K520" s="352"/>
    </row>
    <row r="521" spans="6:11" x14ac:dyDescent="0.35">
      <c r="F521" s="2"/>
      <c r="G521" s="350"/>
      <c r="H521" s="350"/>
      <c r="I521" s="350"/>
      <c r="J521" s="350"/>
      <c r="K521" s="352"/>
    </row>
    <row r="522" spans="6:11" x14ac:dyDescent="0.35">
      <c r="F522" s="2"/>
      <c r="G522" s="350"/>
      <c r="H522" s="350"/>
      <c r="I522" s="350"/>
      <c r="J522" s="350"/>
      <c r="K522" s="352"/>
    </row>
    <row r="523" spans="6:11" x14ac:dyDescent="0.35">
      <c r="F523" s="2"/>
      <c r="G523" s="350"/>
      <c r="H523" s="350"/>
      <c r="I523" s="350"/>
      <c r="J523" s="350"/>
      <c r="K523" s="352"/>
    </row>
    <row r="524" spans="6:11" x14ac:dyDescent="0.35">
      <c r="F524" s="2"/>
      <c r="G524" s="350"/>
      <c r="H524" s="350"/>
      <c r="I524" s="350"/>
      <c r="J524" s="350"/>
      <c r="K524" s="352"/>
    </row>
    <row r="525" spans="6:11" x14ac:dyDescent="0.35">
      <c r="F525" s="2"/>
      <c r="G525" s="350"/>
      <c r="H525" s="350"/>
      <c r="I525" s="350"/>
      <c r="J525" s="350"/>
      <c r="K525" s="352"/>
    </row>
    <row r="526" spans="6:11" x14ac:dyDescent="0.35">
      <c r="F526" s="2"/>
      <c r="G526" s="350"/>
      <c r="H526" s="350"/>
      <c r="I526" s="350"/>
      <c r="J526" s="350"/>
      <c r="K526" s="352"/>
    </row>
    <row r="527" spans="6:11" x14ac:dyDescent="0.35">
      <c r="F527" s="2"/>
      <c r="G527" s="350"/>
      <c r="H527" s="350"/>
      <c r="I527" s="350"/>
      <c r="J527" s="350"/>
      <c r="K527" s="352"/>
    </row>
    <row r="528" spans="6:11" x14ac:dyDescent="0.35">
      <c r="F528" s="2"/>
      <c r="G528" s="350"/>
      <c r="H528" s="350"/>
      <c r="I528" s="350"/>
      <c r="J528" s="350"/>
      <c r="K528" s="352"/>
    </row>
    <row r="529" spans="6:11" x14ac:dyDescent="0.35">
      <c r="F529" s="2"/>
      <c r="G529" s="350"/>
      <c r="H529" s="350"/>
      <c r="I529" s="350"/>
      <c r="J529" s="350"/>
      <c r="K529" s="352"/>
    </row>
    <row r="530" spans="6:11" x14ac:dyDescent="0.35">
      <c r="F530" s="2"/>
      <c r="G530" s="350"/>
      <c r="H530" s="350"/>
      <c r="I530" s="350"/>
      <c r="J530" s="350"/>
      <c r="K530" s="352"/>
    </row>
    <row r="531" spans="6:11" x14ac:dyDescent="0.35">
      <c r="F531" s="2"/>
      <c r="G531" s="350"/>
      <c r="H531" s="350"/>
      <c r="I531" s="350"/>
      <c r="J531" s="350"/>
      <c r="K531" s="352"/>
    </row>
    <row r="532" spans="6:11" x14ac:dyDescent="0.35">
      <c r="F532" s="2"/>
      <c r="G532" s="350"/>
      <c r="H532" s="350"/>
      <c r="I532" s="350"/>
      <c r="J532" s="350"/>
      <c r="K532" s="352"/>
    </row>
    <row r="533" spans="6:11" x14ac:dyDescent="0.35">
      <c r="F533" s="2"/>
      <c r="G533" s="350"/>
      <c r="H533" s="350"/>
      <c r="I533" s="350"/>
      <c r="J533" s="350"/>
      <c r="K533" s="352"/>
    </row>
    <row r="534" spans="6:11" x14ac:dyDescent="0.35">
      <c r="F534" s="2"/>
      <c r="G534" s="350"/>
      <c r="H534" s="350"/>
      <c r="I534" s="350"/>
      <c r="J534" s="350"/>
      <c r="K534" s="352"/>
    </row>
    <row r="535" spans="6:11" x14ac:dyDescent="0.35">
      <c r="F535" s="2"/>
      <c r="G535" s="350"/>
      <c r="H535" s="350"/>
      <c r="I535" s="350"/>
      <c r="J535" s="350"/>
      <c r="K535" s="352"/>
    </row>
    <row r="536" spans="6:11" x14ac:dyDescent="0.35">
      <c r="F536" s="2"/>
      <c r="G536" s="350"/>
      <c r="H536" s="350"/>
      <c r="I536" s="350"/>
      <c r="J536" s="350"/>
      <c r="K536" s="352"/>
    </row>
    <row r="537" spans="6:11" x14ac:dyDescent="0.35">
      <c r="F537" s="2"/>
      <c r="G537" s="350"/>
      <c r="H537" s="350"/>
      <c r="I537" s="350"/>
      <c r="J537" s="350"/>
      <c r="K537" s="352"/>
    </row>
    <row r="538" spans="6:11" x14ac:dyDescent="0.35">
      <c r="F538" s="2"/>
      <c r="G538" s="350"/>
      <c r="H538" s="350"/>
      <c r="I538" s="350"/>
      <c r="J538" s="350"/>
      <c r="K538" s="352"/>
    </row>
    <row r="539" spans="6:11" x14ac:dyDescent="0.35">
      <c r="F539" s="2"/>
      <c r="G539" s="350"/>
      <c r="H539" s="350"/>
      <c r="I539" s="350"/>
      <c r="J539" s="350"/>
      <c r="K539" s="352"/>
    </row>
    <row r="540" spans="6:11" x14ac:dyDescent="0.35">
      <c r="F540" s="2"/>
      <c r="G540" s="350"/>
      <c r="H540" s="350"/>
      <c r="I540" s="350"/>
      <c r="J540" s="350"/>
      <c r="K540" s="352"/>
    </row>
    <row r="541" spans="6:11" x14ac:dyDescent="0.35">
      <c r="F541" s="2"/>
      <c r="G541" s="350"/>
      <c r="H541" s="350"/>
      <c r="I541" s="350"/>
      <c r="J541" s="350"/>
      <c r="K541" s="352"/>
    </row>
    <row r="542" spans="6:11" x14ac:dyDescent="0.35">
      <c r="F542" s="2"/>
      <c r="G542" s="350"/>
      <c r="H542" s="350"/>
      <c r="I542" s="350"/>
      <c r="J542" s="350"/>
      <c r="K542" s="352"/>
    </row>
    <row r="543" spans="6:11" x14ac:dyDescent="0.35">
      <c r="F543" s="2"/>
      <c r="G543" s="350"/>
      <c r="H543" s="350"/>
      <c r="I543" s="350"/>
      <c r="J543" s="350"/>
      <c r="K543" s="352"/>
    </row>
    <row r="544" spans="6:11" x14ac:dyDescent="0.35">
      <c r="F544" s="2"/>
      <c r="G544" s="350"/>
      <c r="H544" s="350"/>
      <c r="I544" s="350"/>
      <c r="J544" s="350"/>
      <c r="K544" s="352"/>
    </row>
    <row r="545" spans="6:11" x14ac:dyDescent="0.35">
      <c r="F545" s="2"/>
      <c r="G545" s="350"/>
      <c r="H545" s="350"/>
      <c r="I545" s="350"/>
      <c r="J545" s="350"/>
      <c r="K545" s="352"/>
    </row>
    <row r="546" spans="6:11" x14ac:dyDescent="0.35">
      <c r="F546" s="2"/>
      <c r="G546" s="350"/>
      <c r="H546" s="350"/>
      <c r="I546" s="350"/>
      <c r="J546" s="350"/>
      <c r="K546" s="352"/>
    </row>
    <row r="547" spans="6:11" x14ac:dyDescent="0.35">
      <c r="F547" s="2"/>
      <c r="G547" s="350"/>
      <c r="H547" s="350"/>
      <c r="I547" s="350"/>
      <c r="J547" s="350"/>
      <c r="K547" s="352"/>
    </row>
    <row r="548" spans="6:11" x14ac:dyDescent="0.35">
      <c r="F548" s="2"/>
      <c r="G548" s="350"/>
      <c r="H548" s="350"/>
      <c r="I548" s="350"/>
      <c r="J548" s="350"/>
      <c r="K548" s="352"/>
    </row>
    <row r="549" spans="6:11" x14ac:dyDescent="0.35">
      <c r="F549" s="2"/>
      <c r="G549" s="350"/>
      <c r="H549" s="350"/>
      <c r="I549" s="350"/>
      <c r="J549" s="350"/>
      <c r="K549" s="352"/>
    </row>
    <row r="550" spans="6:11" x14ac:dyDescent="0.35">
      <c r="F550" s="2"/>
      <c r="G550" s="350"/>
      <c r="H550" s="350"/>
      <c r="I550" s="350"/>
      <c r="J550" s="350"/>
      <c r="K550" s="352"/>
    </row>
    <row r="551" spans="6:11" x14ac:dyDescent="0.35">
      <c r="F551" s="2"/>
      <c r="G551" s="350"/>
      <c r="H551" s="350"/>
      <c r="I551" s="350"/>
      <c r="J551" s="350"/>
      <c r="K551" s="352"/>
    </row>
    <row r="552" spans="6:11" x14ac:dyDescent="0.35">
      <c r="F552" s="2"/>
      <c r="G552" s="350"/>
      <c r="H552" s="350"/>
      <c r="I552" s="350"/>
      <c r="J552" s="350"/>
      <c r="K552" s="352"/>
    </row>
    <row r="553" spans="6:11" x14ac:dyDescent="0.35">
      <c r="F553" s="2"/>
      <c r="G553" s="350"/>
      <c r="H553" s="350"/>
      <c r="I553" s="350"/>
      <c r="J553" s="350"/>
      <c r="K553" s="352"/>
    </row>
    <row r="554" spans="6:11" x14ac:dyDescent="0.35">
      <c r="F554" s="2"/>
      <c r="G554" s="350"/>
      <c r="H554" s="350"/>
      <c r="I554" s="350"/>
      <c r="J554" s="350"/>
      <c r="K554" s="352"/>
    </row>
    <row r="555" spans="6:11" x14ac:dyDescent="0.35">
      <c r="F555" s="2"/>
      <c r="G555" s="350"/>
      <c r="H555" s="350"/>
      <c r="I555" s="350"/>
      <c r="J555" s="350"/>
      <c r="K555" s="352"/>
    </row>
    <row r="556" spans="6:11" x14ac:dyDescent="0.35">
      <c r="F556" s="2"/>
      <c r="G556" s="350"/>
      <c r="H556" s="350"/>
      <c r="I556" s="350"/>
      <c r="J556" s="350"/>
      <c r="K556" s="352"/>
    </row>
    <row r="557" spans="6:11" x14ac:dyDescent="0.35">
      <c r="F557" s="2"/>
      <c r="G557" s="350"/>
      <c r="H557" s="350"/>
      <c r="I557" s="350"/>
      <c r="J557" s="350"/>
      <c r="K557" s="352"/>
    </row>
    <row r="558" spans="6:11" x14ac:dyDescent="0.35">
      <c r="F558" s="2"/>
      <c r="G558" s="350"/>
      <c r="H558" s="350"/>
      <c r="I558" s="350"/>
      <c r="J558" s="350"/>
      <c r="K558" s="352"/>
    </row>
    <row r="559" spans="6:11" x14ac:dyDescent="0.35">
      <c r="F559" s="2"/>
      <c r="G559" s="350"/>
      <c r="H559" s="350"/>
      <c r="I559" s="350"/>
      <c r="J559" s="350"/>
      <c r="K559" s="352"/>
    </row>
    <row r="560" spans="6:11" x14ac:dyDescent="0.35">
      <c r="F560" s="2"/>
      <c r="G560" s="350"/>
      <c r="H560" s="350"/>
      <c r="I560" s="350"/>
      <c r="J560" s="350"/>
      <c r="K560" s="352"/>
    </row>
    <row r="561" spans="6:11" x14ac:dyDescent="0.35">
      <c r="F561" s="2"/>
      <c r="G561" s="350"/>
      <c r="H561" s="350"/>
      <c r="I561" s="350"/>
      <c r="J561" s="350"/>
      <c r="K561" s="352"/>
    </row>
    <row r="562" spans="6:11" x14ac:dyDescent="0.35">
      <c r="F562" s="2"/>
      <c r="G562" s="350"/>
      <c r="H562" s="350"/>
      <c r="I562" s="350"/>
      <c r="J562" s="350"/>
      <c r="K562" s="352"/>
    </row>
    <row r="563" spans="6:11" x14ac:dyDescent="0.35">
      <c r="F563" s="2"/>
      <c r="G563" s="350"/>
      <c r="H563" s="350"/>
      <c r="I563" s="350"/>
      <c r="J563" s="350"/>
      <c r="K563" s="352"/>
    </row>
    <row r="564" spans="6:11" x14ac:dyDescent="0.35">
      <c r="F564" s="2"/>
      <c r="G564" s="350"/>
      <c r="H564" s="350"/>
      <c r="I564" s="350"/>
      <c r="J564" s="350"/>
      <c r="K564" s="352"/>
    </row>
    <row r="565" spans="6:11" x14ac:dyDescent="0.35">
      <c r="F565" s="2"/>
      <c r="G565" s="350"/>
      <c r="H565" s="350"/>
      <c r="I565" s="350"/>
      <c r="J565" s="350"/>
      <c r="K565" s="352"/>
    </row>
    <row r="566" spans="6:11" x14ac:dyDescent="0.35">
      <c r="F566" s="2"/>
      <c r="G566" s="350"/>
      <c r="H566" s="350"/>
      <c r="I566" s="350"/>
      <c r="J566" s="350"/>
      <c r="K566" s="352"/>
    </row>
    <row r="567" spans="6:11" x14ac:dyDescent="0.35">
      <c r="F567" s="2"/>
      <c r="G567" s="350"/>
      <c r="H567" s="350"/>
      <c r="I567" s="350"/>
      <c r="J567" s="350"/>
      <c r="K567" s="352"/>
    </row>
    <row r="568" spans="6:11" x14ac:dyDescent="0.35">
      <c r="F568" s="2"/>
      <c r="G568" s="350"/>
      <c r="H568" s="350"/>
      <c r="I568" s="350"/>
      <c r="J568" s="350"/>
      <c r="K568" s="352"/>
    </row>
    <row r="569" spans="6:11" x14ac:dyDescent="0.35">
      <c r="F569" s="2"/>
      <c r="G569" s="350"/>
      <c r="H569" s="350"/>
      <c r="I569" s="350"/>
      <c r="J569" s="350"/>
      <c r="K569" s="352"/>
    </row>
    <row r="570" spans="6:11" x14ac:dyDescent="0.35">
      <c r="F570" s="2"/>
      <c r="G570" s="350"/>
      <c r="H570" s="350"/>
      <c r="I570" s="350"/>
      <c r="J570" s="350"/>
      <c r="K570" s="352"/>
    </row>
    <row r="571" spans="6:11" x14ac:dyDescent="0.35">
      <c r="F571" s="2"/>
      <c r="G571" s="350"/>
      <c r="H571" s="350"/>
      <c r="I571" s="350"/>
      <c r="J571" s="350"/>
      <c r="K571" s="352"/>
    </row>
    <row r="572" spans="6:11" x14ac:dyDescent="0.35">
      <c r="F572" s="2"/>
      <c r="G572" s="350"/>
      <c r="H572" s="350"/>
      <c r="I572" s="350"/>
      <c r="J572" s="350"/>
      <c r="K572" s="352"/>
    </row>
    <row r="573" spans="6:11" x14ac:dyDescent="0.35">
      <c r="F573" s="2"/>
      <c r="G573" s="350"/>
      <c r="H573" s="350"/>
      <c r="I573" s="350"/>
      <c r="J573" s="350"/>
      <c r="K573" s="352"/>
    </row>
    <row r="574" spans="6:11" x14ac:dyDescent="0.35">
      <c r="F574" s="2"/>
      <c r="G574" s="350"/>
      <c r="H574" s="350"/>
      <c r="I574" s="350"/>
      <c r="J574" s="350"/>
      <c r="K574" s="352"/>
    </row>
    <row r="575" spans="6:11" x14ac:dyDescent="0.35">
      <c r="F575" s="2"/>
      <c r="G575" s="350"/>
      <c r="H575" s="350"/>
      <c r="I575" s="350"/>
      <c r="J575" s="350"/>
      <c r="K575" s="352"/>
    </row>
    <row r="576" spans="6:11" x14ac:dyDescent="0.35">
      <c r="F576" s="2"/>
      <c r="G576" s="350"/>
      <c r="H576" s="350"/>
      <c r="I576" s="350"/>
      <c r="J576" s="350"/>
      <c r="K576" s="352"/>
    </row>
    <row r="577" spans="6:11" x14ac:dyDescent="0.35">
      <c r="F577" s="2"/>
      <c r="G577" s="350"/>
      <c r="H577" s="350"/>
      <c r="I577" s="350"/>
      <c r="J577" s="350"/>
      <c r="K577" s="352"/>
    </row>
    <row r="578" spans="6:11" x14ac:dyDescent="0.35">
      <c r="F578" s="2"/>
      <c r="G578" s="350"/>
      <c r="H578" s="350"/>
      <c r="I578" s="350"/>
      <c r="J578" s="350"/>
      <c r="K578" s="352"/>
    </row>
    <row r="579" spans="6:11" x14ac:dyDescent="0.35">
      <c r="F579" s="2"/>
      <c r="G579" s="350"/>
      <c r="H579" s="350"/>
      <c r="I579" s="350"/>
      <c r="J579" s="350"/>
      <c r="K579" s="352"/>
    </row>
    <row r="580" spans="6:11" x14ac:dyDescent="0.35">
      <c r="F580" s="2"/>
      <c r="G580" s="350"/>
      <c r="H580" s="350"/>
      <c r="I580" s="350"/>
      <c r="J580" s="350"/>
      <c r="K580" s="352"/>
    </row>
    <row r="581" spans="6:11" x14ac:dyDescent="0.35">
      <c r="F581" s="2"/>
      <c r="G581" s="350"/>
      <c r="H581" s="350"/>
      <c r="I581" s="350"/>
      <c r="J581" s="350"/>
      <c r="K581" s="352"/>
    </row>
    <row r="582" spans="6:11" x14ac:dyDescent="0.35">
      <c r="F582" s="2"/>
      <c r="G582" s="350"/>
      <c r="H582" s="350"/>
      <c r="I582" s="350"/>
      <c r="J582" s="350"/>
      <c r="K582" s="352"/>
    </row>
    <row r="583" spans="6:11" x14ac:dyDescent="0.35">
      <c r="F583" s="2"/>
      <c r="G583" s="350"/>
      <c r="H583" s="350"/>
      <c r="I583" s="350"/>
      <c r="J583" s="350"/>
      <c r="K583" s="352"/>
    </row>
    <row r="584" spans="6:11" x14ac:dyDescent="0.35">
      <c r="F584" s="2"/>
      <c r="G584" s="350"/>
      <c r="H584" s="350"/>
      <c r="I584" s="350"/>
      <c r="J584" s="350"/>
      <c r="K584" s="352"/>
    </row>
    <row r="585" spans="6:11" x14ac:dyDescent="0.35">
      <c r="F585" s="2"/>
      <c r="G585" s="350"/>
      <c r="H585" s="350"/>
      <c r="I585" s="350"/>
      <c r="J585" s="350"/>
      <c r="K585" s="352"/>
    </row>
    <row r="586" spans="6:11" x14ac:dyDescent="0.35">
      <c r="F586" s="2"/>
      <c r="G586" s="350"/>
      <c r="H586" s="350"/>
      <c r="I586" s="350"/>
      <c r="J586" s="350"/>
      <c r="K586" s="352"/>
    </row>
    <row r="587" spans="6:11" x14ac:dyDescent="0.35">
      <c r="F587" s="2"/>
      <c r="G587" s="350"/>
      <c r="H587" s="350"/>
      <c r="I587" s="350"/>
      <c r="J587" s="350"/>
      <c r="K587" s="352"/>
    </row>
    <row r="588" spans="6:11" x14ac:dyDescent="0.35">
      <c r="F588" s="2"/>
      <c r="G588" s="350"/>
      <c r="H588" s="350"/>
      <c r="I588" s="350"/>
      <c r="J588" s="350"/>
      <c r="K588" s="352"/>
    </row>
    <row r="589" spans="6:11" x14ac:dyDescent="0.35">
      <c r="F589" s="2"/>
      <c r="G589" s="350"/>
      <c r="H589" s="350"/>
      <c r="I589" s="350"/>
      <c r="J589" s="350"/>
      <c r="K589" s="352"/>
    </row>
    <row r="590" spans="6:11" x14ac:dyDescent="0.35">
      <c r="F590" s="2"/>
      <c r="G590" s="350"/>
      <c r="H590" s="350"/>
      <c r="I590" s="350"/>
      <c r="J590" s="350"/>
      <c r="K590" s="352"/>
    </row>
    <row r="591" spans="6:11" x14ac:dyDescent="0.35">
      <c r="F591" s="2"/>
      <c r="G591" s="350"/>
      <c r="H591" s="350"/>
      <c r="I591" s="350"/>
      <c r="J591" s="350"/>
      <c r="K591" s="352"/>
    </row>
    <row r="592" spans="6:11" x14ac:dyDescent="0.35">
      <c r="F592" s="2"/>
      <c r="G592" s="350"/>
      <c r="H592" s="350"/>
      <c r="I592" s="350"/>
      <c r="J592" s="350"/>
      <c r="K592" s="352"/>
    </row>
    <row r="593" spans="6:11" x14ac:dyDescent="0.35">
      <c r="F593" s="2"/>
      <c r="G593" s="350"/>
      <c r="H593" s="350"/>
      <c r="I593" s="350"/>
      <c r="J593" s="350"/>
      <c r="K593" s="352"/>
    </row>
    <row r="594" spans="6:11" x14ac:dyDescent="0.35">
      <c r="F594" s="2"/>
      <c r="G594" s="350"/>
      <c r="H594" s="350"/>
      <c r="I594" s="350"/>
      <c r="J594" s="350"/>
      <c r="K594" s="352"/>
    </row>
    <row r="595" spans="6:11" x14ac:dyDescent="0.35">
      <c r="F595" s="2"/>
      <c r="G595" s="350"/>
      <c r="H595" s="350"/>
      <c r="I595" s="350"/>
      <c r="J595" s="350"/>
      <c r="K595" s="352"/>
    </row>
    <row r="596" spans="6:11" x14ac:dyDescent="0.35">
      <c r="F596" s="2"/>
      <c r="G596" s="350"/>
      <c r="H596" s="350"/>
      <c r="I596" s="350"/>
      <c r="J596" s="350"/>
      <c r="K596" s="352"/>
    </row>
    <row r="597" spans="6:11" x14ac:dyDescent="0.35">
      <c r="F597" s="2"/>
      <c r="G597" s="350"/>
      <c r="H597" s="350"/>
      <c r="I597" s="350"/>
      <c r="J597" s="350"/>
      <c r="K597" s="352"/>
    </row>
    <row r="598" spans="6:11" x14ac:dyDescent="0.35">
      <c r="F598" s="2"/>
      <c r="G598" s="350"/>
      <c r="H598" s="350"/>
      <c r="I598" s="350"/>
      <c r="J598" s="350"/>
      <c r="K598" s="352"/>
    </row>
    <row r="599" spans="6:11" x14ac:dyDescent="0.35">
      <c r="F599" s="2"/>
      <c r="G599" s="350"/>
      <c r="H599" s="350"/>
      <c r="I599" s="350"/>
      <c r="J599" s="350"/>
      <c r="K599" s="352"/>
    </row>
    <row r="600" spans="6:11" x14ac:dyDescent="0.35">
      <c r="F600" s="2"/>
      <c r="G600" s="350"/>
      <c r="H600" s="350"/>
      <c r="I600" s="350"/>
      <c r="J600" s="350"/>
      <c r="K600" s="352"/>
    </row>
    <row r="601" spans="6:11" x14ac:dyDescent="0.35">
      <c r="F601" s="2"/>
      <c r="G601" s="350"/>
      <c r="H601" s="350"/>
      <c r="I601" s="350"/>
      <c r="J601" s="350"/>
      <c r="K601" s="352"/>
    </row>
    <row r="602" spans="6:11" x14ac:dyDescent="0.35">
      <c r="F602" s="2"/>
      <c r="G602" s="350"/>
      <c r="H602" s="350"/>
      <c r="I602" s="350"/>
      <c r="J602" s="350"/>
      <c r="K602" s="352"/>
    </row>
    <row r="603" spans="6:11" x14ac:dyDescent="0.35">
      <c r="F603" s="2"/>
      <c r="G603" s="350"/>
      <c r="H603" s="350"/>
      <c r="I603" s="350"/>
      <c r="J603" s="350"/>
      <c r="K603" s="352"/>
    </row>
    <row r="604" spans="6:11" x14ac:dyDescent="0.35">
      <c r="F604" s="2"/>
      <c r="G604" s="350"/>
      <c r="H604" s="350"/>
      <c r="I604" s="350"/>
      <c r="J604" s="350"/>
      <c r="K604" s="352"/>
    </row>
    <row r="605" spans="6:11" x14ac:dyDescent="0.35">
      <c r="F605" s="2"/>
      <c r="G605" s="350"/>
      <c r="H605" s="350"/>
      <c r="I605" s="350"/>
      <c r="J605" s="350"/>
      <c r="K605" s="352"/>
    </row>
    <row r="606" spans="6:11" x14ac:dyDescent="0.35">
      <c r="F606" s="2"/>
      <c r="G606" s="350"/>
      <c r="H606" s="350"/>
      <c r="I606" s="350"/>
      <c r="J606" s="350"/>
      <c r="K606" s="352"/>
    </row>
    <row r="607" spans="6:11" x14ac:dyDescent="0.35">
      <c r="F607" s="2"/>
      <c r="G607" s="350"/>
      <c r="H607" s="350"/>
      <c r="I607" s="350"/>
      <c r="J607" s="350"/>
      <c r="K607" s="352"/>
    </row>
    <row r="608" spans="6:11" x14ac:dyDescent="0.35">
      <c r="F608" s="2"/>
      <c r="G608" s="350"/>
      <c r="H608" s="350"/>
      <c r="I608" s="350"/>
      <c r="J608" s="350"/>
      <c r="K608" s="352"/>
    </row>
    <row r="609" spans="6:11" x14ac:dyDescent="0.35">
      <c r="F609" s="2"/>
      <c r="G609" s="350"/>
      <c r="H609" s="350"/>
      <c r="I609" s="350"/>
      <c r="J609" s="350"/>
      <c r="K609" s="352"/>
    </row>
    <row r="610" spans="6:11" x14ac:dyDescent="0.35">
      <c r="F610" s="2"/>
      <c r="G610" s="350"/>
      <c r="H610" s="350"/>
      <c r="I610" s="350"/>
      <c r="J610" s="350"/>
      <c r="K610" s="352"/>
    </row>
    <row r="611" spans="6:11" x14ac:dyDescent="0.35">
      <c r="F611" s="2"/>
      <c r="G611" s="350"/>
      <c r="H611" s="350"/>
      <c r="I611" s="350"/>
      <c r="J611" s="350"/>
      <c r="K611" s="352"/>
    </row>
    <row r="612" spans="6:11" x14ac:dyDescent="0.35">
      <c r="F612" s="2"/>
      <c r="G612" s="350"/>
      <c r="H612" s="350"/>
      <c r="I612" s="350"/>
      <c r="J612" s="350"/>
      <c r="K612" s="352"/>
    </row>
    <row r="613" spans="6:11" x14ac:dyDescent="0.35">
      <c r="F613" s="2"/>
      <c r="G613" s="350"/>
      <c r="H613" s="350"/>
      <c r="I613" s="350"/>
      <c r="J613" s="350"/>
      <c r="K613" s="352"/>
    </row>
    <row r="614" spans="6:11" x14ac:dyDescent="0.35">
      <c r="F614" s="2"/>
      <c r="G614" s="350"/>
      <c r="H614" s="350"/>
      <c r="I614" s="350"/>
      <c r="J614" s="350"/>
      <c r="K614" s="352"/>
    </row>
    <row r="615" spans="6:11" x14ac:dyDescent="0.35">
      <c r="F615" s="2"/>
      <c r="G615" s="350"/>
      <c r="H615" s="350"/>
      <c r="I615" s="350"/>
      <c r="J615" s="350"/>
      <c r="K615" s="352"/>
    </row>
    <row r="616" spans="6:11" x14ac:dyDescent="0.35">
      <c r="F616" s="2"/>
      <c r="G616" s="350"/>
      <c r="H616" s="350"/>
      <c r="I616" s="350"/>
      <c r="J616" s="350"/>
      <c r="K616" s="352"/>
    </row>
    <row r="617" spans="6:11" x14ac:dyDescent="0.35">
      <c r="F617" s="2"/>
      <c r="G617" s="350"/>
      <c r="H617" s="350"/>
      <c r="I617" s="350"/>
      <c r="J617" s="350"/>
      <c r="K617" s="352"/>
    </row>
    <row r="618" spans="6:11" x14ac:dyDescent="0.35">
      <c r="F618" s="2"/>
      <c r="G618" s="350"/>
      <c r="H618" s="350"/>
      <c r="I618" s="350"/>
      <c r="J618" s="350"/>
      <c r="K618" s="352"/>
    </row>
    <row r="619" spans="6:11" x14ac:dyDescent="0.35">
      <c r="F619" s="2"/>
      <c r="G619" s="350"/>
      <c r="H619" s="350"/>
      <c r="I619" s="350"/>
      <c r="J619" s="350"/>
      <c r="K619" s="352"/>
    </row>
    <row r="620" spans="6:11" x14ac:dyDescent="0.35">
      <c r="F620" s="2"/>
      <c r="G620" s="350"/>
      <c r="H620" s="350"/>
      <c r="I620" s="350"/>
      <c r="J620" s="350"/>
      <c r="K620" s="352"/>
    </row>
    <row r="621" spans="6:11" x14ac:dyDescent="0.35">
      <c r="F621" s="2"/>
      <c r="G621" s="350"/>
      <c r="H621" s="350"/>
      <c r="I621" s="350"/>
      <c r="J621" s="350"/>
      <c r="K621" s="352"/>
    </row>
    <row r="622" spans="6:11" x14ac:dyDescent="0.35">
      <c r="F622" s="2"/>
      <c r="G622" s="350"/>
      <c r="H622" s="350"/>
      <c r="I622" s="350"/>
      <c r="J622" s="350"/>
      <c r="K622" s="352"/>
    </row>
    <row r="623" spans="6:11" x14ac:dyDescent="0.35">
      <c r="F623" s="2"/>
      <c r="G623" s="350"/>
      <c r="H623" s="350"/>
      <c r="I623" s="350"/>
      <c r="J623" s="350"/>
      <c r="K623" s="352"/>
    </row>
    <row r="624" spans="6:11" x14ac:dyDescent="0.35">
      <c r="F624" s="2"/>
      <c r="G624" s="350"/>
      <c r="H624" s="350"/>
      <c r="I624" s="350"/>
      <c r="J624" s="350"/>
      <c r="K624" s="352"/>
    </row>
    <row r="625" spans="6:11" x14ac:dyDescent="0.35">
      <c r="F625" s="2"/>
      <c r="G625" s="350"/>
      <c r="H625" s="350"/>
      <c r="I625" s="350"/>
      <c r="J625" s="350"/>
      <c r="K625" s="352"/>
    </row>
    <row r="626" spans="6:11" x14ac:dyDescent="0.35">
      <c r="F626" s="2"/>
      <c r="G626" s="350"/>
      <c r="H626" s="350"/>
      <c r="I626" s="350"/>
      <c r="J626" s="350"/>
      <c r="K626" s="352"/>
    </row>
    <row r="627" spans="6:11" x14ac:dyDescent="0.35">
      <c r="F627" s="2"/>
      <c r="G627" s="350"/>
      <c r="H627" s="350"/>
      <c r="I627" s="350"/>
      <c r="J627" s="350"/>
      <c r="K627" s="352"/>
    </row>
    <row r="628" spans="6:11" x14ac:dyDescent="0.35">
      <c r="F628" s="2"/>
      <c r="G628" s="350"/>
      <c r="H628" s="350"/>
      <c r="I628" s="350"/>
      <c r="J628" s="350"/>
      <c r="K628" s="352"/>
    </row>
    <row r="629" spans="6:11" x14ac:dyDescent="0.35">
      <c r="F629" s="2"/>
      <c r="G629" s="350"/>
      <c r="H629" s="350"/>
      <c r="I629" s="350"/>
      <c r="J629" s="350"/>
      <c r="K629" s="352"/>
    </row>
    <row r="630" spans="6:11" x14ac:dyDescent="0.35">
      <c r="F630" s="2"/>
      <c r="G630" s="350"/>
      <c r="H630" s="350"/>
      <c r="I630" s="350"/>
      <c r="J630" s="350"/>
      <c r="K630" s="352"/>
    </row>
    <row r="631" spans="6:11" x14ac:dyDescent="0.35">
      <c r="F631" s="2"/>
      <c r="G631" s="350"/>
      <c r="H631" s="350"/>
      <c r="I631" s="350"/>
      <c r="J631" s="350"/>
      <c r="K631" s="352"/>
    </row>
    <row r="632" spans="6:11" x14ac:dyDescent="0.35">
      <c r="F632" s="2"/>
      <c r="G632" s="350"/>
      <c r="H632" s="350"/>
      <c r="I632" s="350"/>
      <c r="J632" s="350"/>
      <c r="K632" s="352"/>
    </row>
    <row r="633" spans="6:11" x14ac:dyDescent="0.35">
      <c r="F633" s="2"/>
      <c r="G633" s="350"/>
      <c r="H633" s="350"/>
      <c r="I633" s="350"/>
      <c r="J633" s="350"/>
      <c r="K633" s="352"/>
    </row>
    <row r="634" spans="6:11" x14ac:dyDescent="0.35">
      <c r="F634" s="2"/>
      <c r="G634" s="350"/>
      <c r="H634" s="350"/>
      <c r="I634" s="350"/>
      <c r="J634" s="350"/>
      <c r="K634" s="352"/>
    </row>
    <row r="635" spans="6:11" x14ac:dyDescent="0.35">
      <c r="F635" s="2"/>
      <c r="G635" s="350"/>
      <c r="H635" s="350"/>
      <c r="I635" s="350"/>
      <c r="J635" s="350"/>
      <c r="K635" s="352"/>
    </row>
    <row r="636" spans="6:11" x14ac:dyDescent="0.35">
      <c r="F636" s="2"/>
      <c r="G636" s="350"/>
      <c r="H636" s="350"/>
      <c r="I636" s="350"/>
      <c r="J636" s="350"/>
      <c r="K636" s="352"/>
    </row>
    <row r="637" spans="6:11" x14ac:dyDescent="0.35">
      <c r="F637" s="2"/>
      <c r="G637" s="350"/>
      <c r="H637" s="350"/>
      <c r="I637" s="350"/>
      <c r="J637" s="350"/>
      <c r="K637" s="352"/>
    </row>
    <row r="638" spans="6:11" x14ac:dyDescent="0.35">
      <c r="F638" s="2"/>
      <c r="G638" s="350"/>
      <c r="H638" s="350"/>
      <c r="I638" s="350"/>
      <c r="J638" s="350"/>
      <c r="K638" s="352"/>
    </row>
    <row r="639" spans="6:11" x14ac:dyDescent="0.35">
      <c r="F639" s="2"/>
      <c r="G639" s="350"/>
      <c r="H639" s="350"/>
      <c r="I639" s="350"/>
      <c r="J639" s="350"/>
      <c r="K639" s="352"/>
    </row>
    <row r="640" spans="6:11" x14ac:dyDescent="0.35">
      <c r="F640" s="2"/>
      <c r="G640" s="350"/>
      <c r="H640" s="350"/>
      <c r="I640" s="350"/>
      <c r="J640" s="350"/>
      <c r="K640" s="352"/>
    </row>
    <row r="641" spans="6:11" x14ac:dyDescent="0.35">
      <c r="F641" s="2"/>
      <c r="G641" s="350"/>
      <c r="H641" s="350"/>
      <c r="I641" s="350"/>
      <c r="J641" s="350"/>
      <c r="K641" s="352"/>
    </row>
    <row r="642" spans="6:11" x14ac:dyDescent="0.35">
      <c r="F642" s="2"/>
      <c r="G642" s="350"/>
      <c r="H642" s="350"/>
      <c r="I642" s="350"/>
      <c r="J642" s="350"/>
      <c r="K642" s="352"/>
    </row>
    <row r="643" spans="6:11" x14ac:dyDescent="0.35">
      <c r="F643" s="2"/>
      <c r="G643" s="350"/>
      <c r="H643" s="350"/>
      <c r="I643" s="350"/>
      <c r="J643" s="350"/>
      <c r="K643" s="352"/>
    </row>
    <row r="644" spans="6:11" x14ac:dyDescent="0.35">
      <c r="F644" s="2"/>
      <c r="G644" s="350"/>
      <c r="H644" s="350"/>
      <c r="I644" s="350"/>
      <c r="J644" s="350"/>
      <c r="K644" s="352"/>
    </row>
    <row r="645" spans="6:11" x14ac:dyDescent="0.35">
      <c r="F645" s="2"/>
      <c r="G645" s="350"/>
      <c r="H645" s="350"/>
      <c r="I645" s="350"/>
      <c r="J645" s="350"/>
      <c r="K645" s="352"/>
    </row>
    <row r="646" spans="6:11" x14ac:dyDescent="0.35">
      <c r="F646" s="2"/>
      <c r="G646" s="350"/>
      <c r="H646" s="350"/>
      <c r="I646" s="350"/>
      <c r="J646" s="350"/>
      <c r="K646" s="352"/>
    </row>
    <row r="647" spans="6:11" x14ac:dyDescent="0.35">
      <c r="F647" s="2"/>
      <c r="G647" s="350"/>
      <c r="H647" s="350"/>
      <c r="I647" s="350"/>
      <c r="J647" s="350"/>
      <c r="K647" s="352"/>
    </row>
    <row r="648" spans="6:11" x14ac:dyDescent="0.35">
      <c r="F648" s="2"/>
      <c r="G648" s="350"/>
      <c r="H648" s="350"/>
      <c r="I648" s="350"/>
      <c r="J648" s="350"/>
      <c r="K648" s="352"/>
    </row>
    <row r="649" spans="6:11" x14ac:dyDescent="0.35">
      <c r="F649" s="2"/>
      <c r="G649" s="350"/>
      <c r="H649" s="350"/>
      <c r="I649" s="350"/>
      <c r="J649" s="350"/>
      <c r="K649" s="352"/>
    </row>
    <row r="650" spans="6:11" x14ac:dyDescent="0.35">
      <c r="F650" s="2"/>
      <c r="G650" s="350"/>
      <c r="H650" s="350"/>
      <c r="I650" s="350"/>
      <c r="J650" s="350"/>
      <c r="K650" s="352"/>
    </row>
    <row r="651" spans="6:11" x14ac:dyDescent="0.35">
      <c r="F651" s="2"/>
      <c r="G651" s="350"/>
      <c r="H651" s="350"/>
      <c r="I651" s="350"/>
      <c r="J651" s="350"/>
      <c r="K651" s="352"/>
    </row>
    <row r="652" spans="6:11" x14ac:dyDescent="0.35">
      <c r="F652" s="2"/>
      <c r="G652" s="350"/>
      <c r="H652" s="350"/>
      <c r="I652" s="350"/>
      <c r="J652" s="350"/>
      <c r="K652" s="352"/>
    </row>
    <row r="653" spans="6:11" x14ac:dyDescent="0.35">
      <c r="F653" s="2"/>
      <c r="G653" s="350"/>
      <c r="H653" s="350"/>
      <c r="I653" s="350"/>
      <c r="J653" s="350"/>
      <c r="K653" s="352"/>
    </row>
    <row r="654" spans="6:11" x14ac:dyDescent="0.35">
      <c r="F654" s="2"/>
      <c r="G654" s="350"/>
      <c r="H654" s="350"/>
      <c r="I654" s="350"/>
      <c r="J654" s="350"/>
      <c r="K654" s="352"/>
    </row>
    <row r="655" spans="6:11" x14ac:dyDescent="0.35">
      <c r="F655" s="2"/>
      <c r="G655" s="350"/>
      <c r="H655" s="350"/>
      <c r="I655" s="350"/>
      <c r="J655" s="350"/>
      <c r="K655" s="352"/>
    </row>
    <row r="656" spans="6:11" x14ac:dyDescent="0.35">
      <c r="F656" s="2"/>
      <c r="G656" s="350"/>
      <c r="H656" s="350"/>
      <c r="I656" s="350"/>
      <c r="J656" s="350"/>
      <c r="K656" s="352"/>
    </row>
    <row r="657" spans="6:11" x14ac:dyDescent="0.35">
      <c r="F657" s="2"/>
      <c r="G657" s="350"/>
      <c r="H657" s="350"/>
      <c r="I657" s="350"/>
      <c r="J657" s="350"/>
      <c r="K657" s="352"/>
    </row>
    <row r="658" spans="6:11" x14ac:dyDescent="0.35">
      <c r="F658" s="2"/>
      <c r="G658" s="350"/>
      <c r="H658" s="350"/>
      <c r="I658" s="350"/>
      <c r="J658" s="350"/>
      <c r="K658" s="352"/>
    </row>
    <row r="659" spans="6:11" x14ac:dyDescent="0.35">
      <c r="F659" s="2"/>
      <c r="G659" s="350"/>
      <c r="H659" s="350"/>
      <c r="I659" s="350"/>
      <c r="J659" s="350"/>
      <c r="K659" s="352"/>
    </row>
    <row r="660" spans="6:11" x14ac:dyDescent="0.35">
      <c r="F660" s="2"/>
      <c r="G660" s="350"/>
      <c r="H660" s="350"/>
      <c r="I660" s="350"/>
      <c r="J660" s="350"/>
      <c r="K660" s="352"/>
    </row>
    <row r="661" spans="6:11" x14ac:dyDescent="0.35">
      <c r="F661" s="2"/>
      <c r="G661" s="350"/>
      <c r="H661" s="350"/>
      <c r="I661" s="350"/>
      <c r="J661" s="350"/>
      <c r="K661" s="352"/>
    </row>
    <row r="662" spans="6:11" x14ac:dyDescent="0.35">
      <c r="F662" s="2"/>
      <c r="G662" s="350"/>
      <c r="H662" s="350"/>
      <c r="I662" s="350"/>
      <c r="J662" s="350"/>
      <c r="K662" s="352"/>
    </row>
    <row r="663" spans="6:11" x14ac:dyDescent="0.35">
      <c r="F663" s="2"/>
      <c r="G663" s="350"/>
      <c r="H663" s="350"/>
      <c r="I663" s="350"/>
      <c r="J663" s="350"/>
      <c r="K663" s="352"/>
    </row>
    <row r="664" spans="6:11" x14ac:dyDescent="0.35">
      <c r="F664" s="2"/>
      <c r="G664" s="350"/>
      <c r="H664" s="350"/>
      <c r="I664" s="350"/>
      <c r="J664" s="350"/>
      <c r="K664" s="352"/>
    </row>
    <row r="665" spans="6:11" x14ac:dyDescent="0.35">
      <c r="F665" s="2"/>
      <c r="G665" s="350"/>
      <c r="H665" s="350"/>
      <c r="I665" s="350"/>
      <c r="J665" s="350"/>
      <c r="K665" s="352"/>
    </row>
    <row r="666" spans="6:11" x14ac:dyDescent="0.35">
      <c r="F666" s="2"/>
      <c r="G666" s="350"/>
      <c r="H666" s="350"/>
      <c r="I666" s="350"/>
      <c r="J666" s="350"/>
      <c r="K666" s="352"/>
    </row>
    <row r="667" spans="6:11" x14ac:dyDescent="0.35">
      <c r="F667" s="2"/>
      <c r="G667" s="350"/>
      <c r="H667" s="350"/>
      <c r="I667" s="350"/>
      <c r="J667" s="350"/>
      <c r="K667" s="352"/>
    </row>
    <row r="668" spans="6:11" x14ac:dyDescent="0.35">
      <c r="F668" s="2"/>
      <c r="G668" s="350"/>
      <c r="H668" s="350"/>
      <c r="I668" s="350"/>
      <c r="J668" s="350"/>
      <c r="K668" s="352"/>
    </row>
    <row r="669" spans="6:11" x14ac:dyDescent="0.35">
      <c r="F669" s="2"/>
      <c r="G669" s="350"/>
      <c r="H669" s="350"/>
      <c r="I669" s="350"/>
      <c r="J669" s="350"/>
      <c r="K669" s="352"/>
    </row>
    <row r="670" spans="6:11" x14ac:dyDescent="0.35">
      <c r="F670" s="2"/>
      <c r="G670" s="350"/>
      <c r="H670" s="350"/>
      <c r="I670" s="350"/>
      <c r="J670" s="350"/>
      <c r="K670" s="352"/>
    </row>
    <row r="671" spans="6:11" x14ac:dyDescent="0.35">
      <c r="F671" s="2"/>
      <c r="G671" s="350"/>
      <c r="H671" s="350"/>
      <c r="I671" s="350"/>
      <c r="J671" s="350"/>
      <c r="K671" s="352"/>
    </row>
    <row r="672" spans="6:11" x14ac:dyDescent="0.35">
      <c r="F672" s="2"/>
      <c r="G672" s="350"/>
      <c r="H672" s="350"/>
      <c r="I672" s="350"/>
      <c r="J672" s="350"/>
      <c r="K672" s="352"/>
    </row>
    <row r="673" spans="6:11" x14ac:dyDescent="0.35">
      <c r="F673" s="2"/>
      <c r="G673" s="350"/>
      <c r="H673" s="350"/>
      <c r="I673" s="350"/>
      <c r="J673" s="350"/>
      <c r="K673" s="352"/>
    </row>
    <row r="674" spans="6:11" x14ac:dyDescent="0.35">
      <c r="F674" s="2"/>
      <c r="G674" s="350"/>
      <c r="H674" s="350"/>
      <c r="I674" s="350"/>
      <c r="J674" s="350"/>
      <c r="K674" s="352"/>
    </row>
    <row r="675" spans="6:11" x14ac:dyDescent="0.35">
      <c r="F675" s="2"/>
      <c r="G675" s="350"/>
      <c r="H675" s="350"/>
      <c r="I675" s="350"/>
      <c r="J675" s="350"/>
      <c r="K675" s="352"/>
    </row>
    <row r="676" spans="6:11" x14ac:dyDescent="0.35">
      <c r="F676" s="2"/>
      <c r="G676" s="350"/>
      <c r="H676" s="350"/>
      <c r="I676" s="350"/>
      <c r="J676" s="350"/>
      <c r="K676" s="352"/>
    </row>
    <row r="677" spans="6:11" x14ac:dyDescent="0.35">
      <c r="F677" s="2"/>
      <c r="G677" s="350"/>
      <c r="H677" s="350"/>
      <c r="I677" s="350"/>
      <c r="J677" s="350"/>
      <c r="K677" s="352"/>
    </row>
    <row r="678" spans="6:11" x14ac:dyDescent="0.35">
      <c r="F678" s="2"/>
      <c r="G678" s="350"/>
      <c r="H678" s="350"/>
      <c r="I678" s="350"/>
      <c r="J678" s="350"/>
      <c r="K678" s="352"/>
    </row>
    <row r="679" spans="6:11" x14ac:dyDescent="0.35">
      <c r="F679" s="2"/>
      <c r="G679" s="350"/>
      <c r="H679" s="350"/>
      <c r="I679" s="350"/>
      <c r="J679" s="350"/>
      <c r="K679" s="352"/>
    </row>
    <row r="680" spans="6:11" x14ac:dyDescent="0.35">
      <c r="F680" s="2"/>
      <c r="G680" s="350"/>
      <c r="H680" s="350"/>
      <c r="I680" s="350"/>
      <c r="J680" s="350"/>
      <c r="K680" s="352"/>
    </row>
    <row r="681" spans="6:11" x14ac:dyDescent="0.35">
      <c r="F681" s="2"/>
      <c r="G681" s="350"/>
      <c r="H681" s="350"/>
      <c r="I681" s="350"/>
      <c r="J681" s="350"/>
      <c r="K681" s="352"/>
    </row>
    <row r="682" spans="6:11" x14ac:dyDescent="0.35">
      <c r="F682" s="2"/>
      <c r="G682" s="350"/>
      <c r="H682" s="350"/>
      <c r="I682" s="350"/>
      <c r="J682" s="350"/>
      <c r="K682" s="352"/>
    </row>
    <row r="683" spans="6:11" x14ac:dyDescent="0.35">
      <c r="F683" s="2"/>
      <c r="G683" s="350"/>
      <c r="H683" s="350"/>
      <c r="I683" s="350"/>
      <c r="J683" s="350"/>
      <c r="K683" s="352"/>
    </row>
    <row r="684" spans="6:11" x14ac:dyDescent="0.35">
      <c r="F684" s="2"/>
      <c r="G684" s="350"/>
      <c r="H684" s="350"/>
      <c r="I684" s="350"/>
      <c r="J684" s="350"/>
      <c r="K684" s="352"/>
    </row>
    <row r="685" spans="6:11" x14ac:dyDescent="0.35">
      <c r="F685" s="2"/>
      <c r="G685" s="350"/>
      <c r="H685" s="350"/>
      <c r="I685" s="350"/>
      <c r="J685" s="350"/>
      <c r="K685" s="352"/>
    </row>
    <row r="686" spans="6:11" x14ac:dyDescent="0.35">
      <c r="F686" s="2"/>
      <c r="G686" s="350"/>
      <c r="H686" s="350"/>
      <c r="I686" s="350"/>
      <c r="J686" s="350"/>
      <c r="K686" s="352"/>
    </row>
    <row r="687" spans="6:11" x14ac:dyDescent="0.35">
      <c r="F687" s="2"/>
      <c r="G687" s="350"/>
      <c r="H687" s="350"/>
      <c r="I687" s="350"/>
      <c r="J687" s="350"/>
      <c r="K687" s="352"/>
    </row>
    <row r="688" spans="6:11" x14ac:dyDescent="0.35">
      <c r="F688" s="2"/>
      <c r="G688" s="350"/>
      <c r="H688" s="350"/>
      <c r="I688" s="350"/>
      <c r="J688" s="350"/>
      <c r="K688" s="352"/>
    </row>
    <row r="689" spans="6:11" x14ac:dyDescent="0.35">
      <c r="F689" s="2"/>
      <c r="G689" s="350"/>
      <c r="H689" s="350"/>
      <c r="I689" s="350"/>
      <c r="J689" s="350"/>
      <c r="K689" s="352"/>
    </row>
    <row r="690" spans="6:11" x14ac:dyDescent="0.35">
      <c r="F690" s="2"/>
      <c r="G690" s="350"/>
      <c r="H690" s="350"/>
      <c r="I690" s="350"/>
      <c r="J690" s="350"/>
      <c r="K690" s="352"/>
    </row>
    <row r="691" spans="6:11" x14ac:dyDescent="0.35">
      <c r="F691" s="2"/>
      <c r="G691" s="350"/>
      <c r="H691" s="350"/>
      <c r="I691" s="350"/>
      <c r="J691" s="350"/>
      <c r="K691" s="352"/>
    </row>
    <row r="692" spans="6:11" x14ac:dyDescent="0.35">
      <c r="F692" s="2"/>
      <c r="G692" s="350"/>
      <c r="H692" s="350"/>
      <c r="I692" s="350"/>
      <c r="J692" s="350"/>
      <c r="K692" s="352"/>
    </row>
    <row r="693" spans="6:11" x14ac:dyDescent="0.35">
      <c r="F693" s="2"/>
      <c r="G693" s="350"/>
      <c r="H693" s="350"/>
      <c r="I693" s="350"/>
      <c r="J693" s="350"/>
      <c r="K693" s="352"/>
    </row>
    <row r="694" spans="6:11" x14ac:dyDescent="0.35">
      <c r="F694" s="2"/>
      <c r="G694" s="350"/>
      <c r="H694" s="350"/>
      <c r="I694" s="350"/>
      <c r="J694" s="350"/>
      <c r="K694" s="352"/>
    </row>
    <row r="695" spans="6:11" x14ac:dyDescent="0.35">
      <c r="F695" s="2"/>
      <c r="G695" s="350"/>
      <c r="H695" s="350"/>
      <c r="I695" s="350"/>
      <c r="J695" s="350"/>
      <c r="K695" s="352"/>
    </row>
    <row r="696" spans="6:11" x14ac:dyDescent="0.35">
      <c r="F696" s="2"/>
      <c r="G696" s="350"/>
      <c r="H696" s="350"/>
      <c r="I696" s="350"/>
      <c r="J696" s="350"/>
      <c r="K696" s="352"/>
    </row>
    <row r="697" spans="6:11" x14ac:dyDescent="0.35">
      <c r="F697" s="2"/>
      <c r="G697" s="350"/>
      <c r="H697" s="350"/>
      <c r="I697" s="350"/>
      <c r="J697" s="350"/>
      <c r="K697" s="352"/>
    </row>
    <row r="698" spans="6:11" x14ac:dyDescent="0.35">
      <c r="F698" s="2"/>
      <c r="G698" s="350"/>
      <c r="H698" s="350"/>
      <c r="I698" s="350"/>
      <c r="J698" s="350"/>
      <c r="K698" s="352"/>
    </row>
    <row r="699" spans="6:11" x14ac:dyDescent="0.35">
      <c r="F699" s="2"/>
      <c r="G699" s="350"/>
      <c r="H699" s="350"/>
      <c r="I699" s="350"/>
      <c r="J699" s="350"/>
      <c r="K699" s="352"/>
    </row>
    <row r="700" spans="6:11" x14ac:dyDescent="0.35">
      <c r="F700" s="2"/>
      <c r="G700" s="350"/>
      <c r="H700" s="350"/>
      <c r="I700" s="350"/>
      <c r="J700" s="350"/>
      <c r="K700" s="352"/>
    </row>
    <row r="701" spans="6:11" x14ac:dyDescent="0.35">
      <c r="F701" s="2"/>
      <c r="G701" s="350"/>
      <c r="H701" s="350"/>
      <c r="I701" s="350"/>
      <c r="J701" s="350"/>
      <c r="K701" s="352"/>
    </row>
    <row r="702" spans="6:11" x14ac:dyDescent="0.35">
      <c r="F702" s="2"/>
      <c r="G702" s="350"/>
      <c r="H702" s="350"/>
      <c r="I702" s="350"/>
      <c r="J702" s="350"/>
      <c r="K702" s="352"/>
    </row>
    <row r="703" spans="6:11" x14ac:dyDescent="0.35">
      <c r="F703" s="2"/>
      <c r="G703" s="350"/>
      <c r="H703" s="350"/>
      <c r="I703" s="350"/>
      <c r="J703" s="350"/>
      <c r="K703" s="352"/>
    </row>
    <row r="704" spans="6:11" x14ac:dyDescent="0.35">
      <c r="F704" s="2"/>
      <c r="G704" s="350"/>
      <c r="H704" s="350"/>
      <c r="I704" s="350"/>
      <c r="J704" s="350"/>
      <c r="K704" s="352"/>
    </row>
    <row r="705" spans="6:11" x14ac:dyDescent="0.35">
      <c r="F705" s="2"/>
      <c r="G705" s="350"/>
      <c r="H705" s="350"/>
      <c r="I705" s="350"/>
      <c r="J705" s="350"/>
      <c r="K705" s="352"/>
    </row>
    <row r="706" spans="6:11" x14ac:dyDescent="0.35">
      <c r="F706" s="2"/>
      <c r="G706" s="350"/>
      <c r="H706" s="350"/>
      <c r="I706" s="350"/>
      <c r="J706" s="350"/>
      <c r="K706" s="352"/>
    </row>
    <row r="707" spans="6:11" x14ac:dyDescent="0.35">
      <c r="F707" s="2"/>
      <c r="G707" s="350"/>
      <c r="H707" s="350"/>
      <c r="I707" s="350"/>
      <c r="J707" s="350"/>
      <c r="K707" s="352"/>
    </row>
    <row r="708" spans="6:11" x14ac:dyDescent="0.35">
      <c r="F708" s="2"/>
      <c r="G708" s="350"/>
      <c r="H708" s="350"/>
      <c r="I708" s="350"/>
      <c r="J708" s="350"/>
      <c r="K708" s="352"/>
    </row>
    <row r="709" spans="6:11" x14ac:dyDescent="0.35">
      <c r="F709" s="2"/>
      <c r="G709" s="350"/>
      <c r="H709" s="350"/>
      <c r="I709" s="350"/>
      <c r="J709" s="350"/>
      <c r="K709" s="352"/>
    </row>
    <row r="710" spans="6:11" x14ac:dyDescent="0.35">
      <c r="F710" s="2"/>
      <c r="G710" s="350"/>
      <c r="H710" s="350"/>
      <c r="I710" s="350"/>
      <c r="J710" s="350"/>
      <c r="K710" s="352"/>
    </row>
    <row r="711" spans="6:11" x14ac:dyDescent="0.35">
      <c r="F711" s="2"/>
      <c r="G711" s="350"/>
      <c r="H711" s="350"/>
      <c r="I711" s="350"/>
      <c r="J711" s="350"/>
      <c r="K711" s="352"/>
    </row>
    <row r="712" spans="6:11" x14ac:dyDescent="0.35">
      <c r="F712" s="2"/>
      <c r="G712" s="350"/>
      <c r="H712" s="350"/>
      <c r="I712" s="350"/>
      <c r="J712" s="350"/>
      <c r="K712" s="352"/>
    </row>
    <row r="713" spans="6:11" x14ac:dyDescent="0.35">
      <c r="F713" s="2"/>
      <c r="G713" s="350"/>
      <c r="H713" s="350"/>
      <c r="I713" s="350"/>
      <c r="J713" s="350"/>
      <c r="K713" s="352"/>
    </row>
    <row r="714" spans="6:11" x14ac:dyDescent="0.35">
      <c r="F714" s="2"/>
      <c r="G714" s="350"/>
      <c r="H714" s="350"/>
      <c r="I714" s="350"/>
      <c r="J714" s="350"/>
      <c r="K714" s="352"/>
    </row>
    <row r="715" spans="6:11" x14ac:dyDescent="0.35">
      <c r="F715" s="2"/>
      <c r="G715" s="350"/>
      <c r="H715" s="350"/>
      <c r="I715" s="350"/>
      <c r="J715" s="350"/>
      <c r="K715" s="352"/>
    </row>
    <row r="716" spans="6:11" x14ac:dyDescent="0.35">
      <c r="F716" s="2"/>
      <c r="G716" s="350"/>
      <c r="H716" s="350"/>
      <c r="I716" s="350"/>
      <c r="J716" s="350"/>
      <c r="K716" s="352"/>
    </row>
    <row r="717" spans="6:11" x14ac:dyDescent="0.35">
      <c r="F717" s="2"/>
      <c r="G717" s="350"/>
      <c r="H717" s="350"/>
      <c r="I717" s="350"/>
      <c r="J717" s="350"/>
      <c r="K717" s="352"/>
    </row>
    <row r="718" spans="6:11" x14ac:dyDescent="0.35">
      <c r="F718" s="2"/>
      <c r="G718" s="350"/>
      <c r="H718" s="350"/>
      <c r="I718" s="350"/>
      <c r="J718" s="350"/>
      <c r="K718" s="352"/>
    </row>
    <row r="719" spans="6:11" x14ac:dyDescent="0.35">
      <c r="F719" s="2"/>
      <c r="G719" s="350"/>
      <c r="H719" s="350"/>
      <c r="I719" s="350"/>
      <c r="J719" s="350"/>
      <c r="K719" s="352"/>
    </row>
    <row r="720" spans="6:11" x14ac:dyDescent="0.35">
      <c r="F720" s="2"/>
      <c r="G720" s="350"/>
      <c r="H720" s="350"/>
      <c r="I720" s="350"/>
      <c r="J720" s="350"/>
      <c r="K720" s="352"/>
    </row>
    <row r="721" spans="6:11" x14ac:dyDescent="0.35">
      <c r="F721" s="2"/>
      <c r="G721" s="350"/>
      <c r="H721" s="350"/>
      <c r="I721" s="350"/>
      <c r="J721" s="350"/>
      <c r="K721" s="352"/>
    </row>
    <row r="722" spans="6:11" x14ac:dyDescent="0.35">
      <c r="F722" s="2"/>
      <c r="G722" s="350"/>
      <c r="H722" s="350"/>
      <c r="I722" s="350"/>
      <c r="J722" s="350"/>
      <c r="K722" s="352"/>
    </row>
    <row r="723" spans="6:11" x14ac:dyDescent="0.35">
      <c r="F723" s="2"/>
      <c r="G723" s="350"/>
      <c r="H723" s="350"/>
      <c r="I723" s="350"/>
      <c r="J723" s="350"/>
      <c r="K723" s="352"/>
    </row>
    <row r="724" spans="6:11" x14ac:dyDescent="0.35">
      <c r="F724" s="2"/>
      <c r="G724" s="350"/>
      <c r="H724" s="350"/>
      <c r="I724" s="350"/>
      <c r="J724" s="350"/>
      <c r="K724" s="352"/>
    </row>
    <row r="725" spans="6:11" x14ac:dyDescent="0.35">
      <c r="F725" s="2"/>
      <c r="G725" s="350"/>
      <c r="H725" s="350"/>
      <c r="I725" s="350"/>
      <c r="J725" s="350"/>
      <c r="K725" s="352"/>
    </row>
    <row r="726" spans="6:11" x14ac:dyDescent="0.35">
      <c r="F726" s="2"/>
      <c r="G726" s="350"/>
      <c r="H726" s="350"/>
      <c r="I726" s="350"/>
      <c r="J726" s="350"/>
      <c r="K726" s="352"/>
    </row>
    <row r="727" spans="6:11" x14ac:dyDescent="0.35">
      <c r="F727" s="2"/>
      <c r="G727" s="350"/>
      <c r="H727" s="350"/>
      <c r="I727" s="350"/>
      <c r="J727" s="350"/>
      <c r="K727" s="352"/>
    </row>
    <row r="728" spans="6:11" x14ac:dyDescent="0.35">
      <c r="F728" s="2"/>
      <c r="G728" s="350"/>
      <c r="H728" s="350"/>
      <c r="I728" s="350"/>
      <c r="J728" s="350"/>
      <c r="K728" s="352"/>
    </row>
    <row r="729" spans="6:11" x14ac:dyDescent="0.35">
      <c r="F729" s="2"/>
      <c r="G729" s="350"/>
      <c r="H729" s="350"/>
      <c r="I729" s="350"/>
      <c r="J729" s="350"/>
      <c r="K729" s="352"/>
    </row>
    <row r="730" spans="6:11" x14ac:dyDescent="0.35">
      <c r="F730" s="2"/>
      <c r="G730" s="350"/>
      <c r="H730" s="350"/>
      <c r="I730" s="350"/>
      <c r="J730" s="350"/>
      <c r="K730" s="352"/>
    </row>
    <row r="731" spans="6:11" x14ac:dyDescent="0.35">
      <c r="F731" s="2"/>
      <c r="G731" s="350"/>
      <c r="H731" s="350"/>
      <c r="I731" s="350"/>
      <c r="J731" s="350"/>
      <c r="K731" s="352"/>
    </row>
    <row r="732" spans="6:11" x14ac:dyDescent="0.35">
      <c r="F732" s="2"/>
      <c r="G732" s="350"/>
      <c r="H732" s="350"/>
      <c r="I732" s="350"/>
      <c r="J732" s="350"/>
      <c r="K732" s="352"/>
    </row>
    <row r="733" spans="6:11" x14ac:dyDescent="0.35">
      <c r="F733" s="2"/>
      <c r="G733" s="350"/>
      <c r="H733" s="350"/>
      <c r="I733" s="350"/>
      <c r="J733" s="350"/>
      <c r="K733" s="352"/>
    </row>
    <row r="734" spans="6:11" x14ac:dyDescent="0.35">
      <c r="F734" s="2"/>
      <c r="G734" s="350"/>
      <c r="H734" s="350"/>
      <c r="I734" s="350"/>
      <c r="J734" s="350"/>
      <c r="K734" s="352"/>
    </row>
    <row r="735" spans="6:11" x14ac:dyDescent="0.35">
      <c r="F735" s="2"/>
      <c r="G735" s="350"/>
      <c r="H735" s="350"/>
      <c r="I735" s="350"/>
      <c r="J735" s="350"/>
      <c r="K735" s="352"/>
    </row>
    <row r="736" spans="6:11" x14ac:dyDescent="0.35">
      <c r="F736" s="2"/>
      <c r="G736" s="350"/>
      <c r="H736" s="350"/>
      <c r="I736" s="350"/>
      <c r="J736" s="350"/>
      <c r="K736" s="352"/>
    </row>
    <row r="737" spans="6:11" x14ac:dyDescent="0.35">
      <c r="F737" s="2"/>
      <c r="G737" s="350"/>
      <c r="H737" s="350"/>
      <c r="I737" s="350"/>
      <c r="J737" s="350"/>
      <c r="K737" s="352"/>
    </row>
    <row r="738" spans="6:11" x14ac:dyDescent="0.35">
      <c r="F738" s="2"/>
      <c r="G738" s="350"/>
      <c r="H738" s="350"/>
      <c r="I738" s="350"/>
      <c r="J738" s="350"/>
      <c r="K738" s="352"/>
    </row>
    <row r="739" spans="6:11" x14ac:dyDescent="0.35">
      <c r="F739" s="2"/>
      <c r="G739" s="350"/>
      <c r="H739" s="350"/>
      <c r="I739" s="350"/>
      <c r="J739" s="350"/>
      <c r="K739" s="352"/>
    </row>
    <row r="740" spans="6:11" x14ac:dyDescent="0.35">
      <c r="F740" s="2"/>
      <c r="G740" s="350"/>
      <c r="H740" s="350"/>
      <c r="I740" s="350"/>
      <c r="J740" s="350"/>
      <c r="K740" s="352"/>
    </row>
    <row r="741" spans="6:11" x14ac:dyDescent="0.35">
      <c r="F741" s="2"/>
      <c r="G741" s="350"/>
      <c r="H741" s="350"/>
      <c r="I741" s="350"/>
      <c r="J741" s="350"/>
      <c r="K741" s="352"/>
    </row>
    <row r="742" spans="6:11" x14ac:dyDescent="0.35">
      <c r="F742" s="2"/>
      <c r="G742" s="350"/>
      <c r="H742" s="350"/>
      <c r="I742" s="350"/>
      <c r="J742" s="350"/>
      <c r="K742" s="352"/>
    </row>
    <row r="743" spans="6:11" x14ac:dyDescent="0.35">
      <c r="F743" s="2"/>
      <c r="G743" s="350"/>
      <c r="H743" s="350"/>
      <c r="I743" s="350"/>
      <c r="J743" s="350"/>
      <c r="K743" s="352"/>
    </row>
    <row r="744" spans="6:11" x14ac:dyDescent="0.35">
      <c r="F744" s="2"/>
      <c r="G744" s="350"/>
      <c r="H744" s="350"/>
      <c r="I744" s="350"/>
      <c r="J744" s="350"/>
      <c r="K744" s="352"/>
    </row>
    <row r="745" spans="6:11" x14ac:dyDescent="0.35">
      <c r="F745" s="2"/>
      <c r="G745" s="350"/>
      <c r="H745" s="350"/>
      <c r="I745" s="350"/>
      <c r="J745" s="350"/>
      <c r="K745" s="352"/>
    </row>
    <row r="746" spans="6:11" x14ac:dyDescent="0.35">
      <c r="F746" s="2"/>
      <c r="G746" s="350"/>
      <c r="H746" s="350"/>
      <c r="I746" s="350"/>
      <c r="J746" s="350"/>
      <c r="K746" s="352"/>
    </row>
    <row r="747" spans="6:11" x14ac:dyDescent="0.35">
      <c r="F747" s="2"/>
      <c r="G747" s="350"/>
      <c r="H747" s="350"/>
      <c r="I747" s="350"/>
      <c r="J747" s="350"/>
      <c r="K747" s="352"/>
    </row>
    <row r="748" spans="6:11" x14ac:dyDescent="0.35">
      <c r="F748" s="2"/>
      <c r="G748" s="350"/>
      <c r="H748" s="350"/>
      <c r="I748" s="350"/>
      <c r="J748" s="350"/>
      <c r="K748" s="352"/>
    </row>
    <row r="749" spans="6:11" x14ac:dyDescent="0.35">
      <c r="F749" s="2"/>
      <c r="G749" s="350"/>
      <c r="H749" s="350"/>
      <c r="I749" s="350"/>
      <c r="J749" s="350"/>
      <c r="K749" s="352"/>
    </row>
    <row r="750" spans="6:11" x14ac:dyDescent="0.35">
      <c r="F750" s="2"/>
      <c r="G750" s="350"/>
      <c r="H750" s="350"/>
      <c r="I750" s="350"/>
      <c r="J750" s="350"/>
      <c r="K750" s="352"/>
    </row>
    <row r="751" spans="6:11" x14ac:dyDescent="0.35">
      <c r="F751" s="2"/>
      <c r="G751" s="350"/>
      <c r="H751" s="350"/>
      <c r="I751" s="350"/>
      <c r="J751" s="350"/>
      <c r="K751" s="352"/>
    </row>
    <row r="752" spans="6:11" x14ac:dyDescent="0.35">
      <c r="F752" s="2"/>
      <c r="G752" s="350"/>
      <c r="H752" s="350"/>
      <c r="I752" s="350"/>
      <c r="J752" s="350"/>
      <c r="K752" s="352"/>
    </row>
    <row r="753" spans="6:11" x14ac:dyDescent="0.35">
      <c r="F753" s="2"/>
      <c r="G753" s="350"/>
      <c r="H753" s="350"/>
      <c r="I753" s="350"/>
      <c r="J753" s="350"/>
      <c r="K753" s="352"/>
    </row>
    <row r="754" spans="6:11" x14ac:dyDescent="0.35">
      <c r="F754" s="2"/>
      <c r="G754" s="350"/>
      <c r="H754" s="350"/>
      <c r="I754" s="350"/>
      <c r="J754" s="350"/>
      <c r="K754" s="352"/>
    </row>
    <row r="755" spans="6:11" x14ac:dyDescent="0.35">
      <c r="F755" s="2"/>
      <c r="G755" s="350"/>
      <c r="H755" s="350"/>
      <c r="I755" s="350"/>
      <c r="J755" s="350"/>
      <c r="K755" s="352"/>
    </row>
    <row r="756" spans="6:11" x14ac:dyDescent="0.35">
      <c r="F756" s="2"/>
      <c r="G756" s="350"/>
      <c r="H756" s="350"/>
      <c r="I756" s="350"/>
      <c r="J756" s="350"/>
      <c r="K756" s="352"/>
    </row>
    <row r="757" spans="6:11" x14ac:dyDescent="0.35">
      <c r="F757" s="2"/>
      <c r="G757" s="350"/>
      <c r="H757" s="350"/>
      <c r="I757" s="350"/>
      <c r="J757" s="350"/>
      <c r="K757" s="352"/>
    </row>
    <row r="758" spans="6:11" x14ac:dyDescent="0.35">
      <c r="F758" s="2"/>
      <c r="G758" s="350"/>
      <c r="H758" s="350"/>
      <c r="I758" s="350"/>
      <c r="J758" s="350"/>
      <c r="K758" s="352"/>
    </row>
    <row r="759" spans="6:11" x14ac:dyDescent="0.35">
      <c r="F759" s="2"/>
      <c r="G759" s="350"/>
      <c r="H759" s="350"/>
      <c r="I759" s="350"/>
      <c r="J759" s="350"/>
      <c r="K759" s="352"/>
    </row>
    <row r="760" spans="6:11" x14ac:dyDescent="0.35">
      <c r="F760" s="2"/>
      <c r="G760" s="350"/>
      <c r="H760" s="350"/>
      <c r="I760" s="350"/>
      <c r="J760" s="350"/>
      <c r="K760" s="352"/>
    </row>
    <row r="761" spans="6:11" x14ac:dyDescent="0.35">
      <c r="F761" s="2"/>
      <c r="G761" s="350"/>
      <c r="H761" s="350"/>
      <c r="I761" s="350"/>
      <c r="J761" s="350"/>
      <c r="K761" s="352"/>
    </row>
    <row r="762" spans="6:11" x14ac:dyDescent="0.35">
      <c r="F762" s="2"/>
      <c r="G762" s="350"/>
      <c r="H762" s="350"/>
      <c r="I762" s="350"/>
      <c r="J762" s="350"/>
      <c r="K762" s="352"/>
    </row>
    <row r="763" spans="6:11" x14ac:dyDescent="0.35">
      <c r="F763" s="2"/>
      <c r="G763" s="350"/>
      <c r="H763" s="350"/>
      <c r="I763" s="350"/>
      <c r="J763" s="350"/>
      <c r="K763" s="352"/>
    </row>
    <row r="764" spans="6:11" x14ac:dyDescent="0.35">
      <c r="F764" s="2"/>
      <c r="G764" s="350"/>
      <c r="H764" s="350"/>
      <c r="I764" s="350"/>
      <c r="J764" s="350"/>
      <c r="K764" s="352"/>
    </row>
    <row r="765" spans="6:11" x14ac:dyDescent="0.35">
      <c r="F765" s="2"/>
      <c r="G765" s="350"/>
      <c r="H765" s="350"/>
      <c r="I765" s="350"/>
      <c r="J765" s="350"/>
      <c r="K765" s="352"/>
    </row>
    <row r="766" spans="6:11" x14ac:dyDescent="0.35">
      <c r="F766" s="2"/>
      <c r="G766" s="350"/>
      <c r="H766" s="350"/>
      <c r="I766" s="350"/>
      <c r="J766" s="350"/>
      <c r="K766" s="352"/>
    </row>
    <row r="767" spans="6:11" x14ac:dyDescent="0.35">
      <c r="F767" s="2"/>
      <c r="G767" s="350"/>
      <c r="H767" s="350"/>
      <c r="I767" s="350"/>
      <c r="J767" s="350"/>
      <c r="K767" s="352"/>
    </row>
    <row r="768" spans="6:11" x14ac:dyDescent="0.35">
      <c r="F768" s="2"/>
      <c r="G768" s="350"/>
      <c r="H768" s="350"/>
      <c r="I768" s="350"/>
      <c r="J768" s="350"/>
      <c r="K768" s="352"/>
    </row>
    <row r="769" spans="6:11" x14ac:dyDescent="0.35">
      <c r="F769" s="2"/>
      <c r="G769" s="350"/>
      <c r="H769" s="350"/>
      <c r="I769" s="350"/>
      <c r="J769" s="350"/>
      <c r="K769" s="352"/>
    </row>
    <row r="770" spans="6:11" x14ac:dyDescent="0.35">
      <c r="F770" s="2"/>
      <c r="G770" s="350"/>
      <c r="H770" s="350"/>
      <c r="I770" s="350"/>
      <c r="J770" s="350"/>
      <c r="K770" s="352"/>
    </row>
    <row r="771" spans="6:11" x14ac:dyDescent="0.35">
      <c r="F771" s="2"/>
      <c r="G771" s="350"/>
      <c r="H771" s="350"/>
      <c r="I771" s="350"/>
      <c r="J771" s="350"/>
      <c r="K771" s="352"/>
    </row>
    <row r="772" spans="6:11" x14ac:dyDescent="0.35">
      <c r="F772" s="2"/>
      <c r="G772" s="350"/>
      <c r="H772" s="350"/>
      <c r="I772" s="350"/>
      <c r="J772" s="350"/>
      <c r="K772" s="352"/>
    </row>
    <row r="773" spans="6:11" x14ac:dyDescent="0.35">
      <c r="F773" s="2"/>
      <c r="G773" s="350"/>
      <c r="H773" s="350"/>
      <c r="I773" s="350"/>
      <c r="J773" s="350"/>
      <c r="K773" s="352"/>
    </row>
    <row r="774" spans="6:11" x14ac:dyDescent="0.35">
      <c r="F774" s="2"/>
      <c r="G774" s="350"/>
      <c r="H774" s="350"/>
      <c r="I774" s="350"/>
      <c r="J774" s="350"/>
      <c r="K774" s="352"/>
    </row>
    <row r="775" spans="6:11" x14ac:dyDescent="0.35">
      <c r="F775" s="2"/>
      <c r="G775" s="350"/>
      <c r="H775" s="350"/>
      <c r="I775" s="350"/>
      <c r="J775" s="350"/>
      <c r="K775" s="352"/>
    </row>
    <row r="776" spans="6:11" x14ac:dyDescent="0.35">
      <c r="F776" s="2"/>
      <c r="G776" s="350"/>
      <c r="H776" s="350"/>
      <c r="I776" s="350"/>
      <c r="J776" s="350"/>
      <c r="K776" s="352"/>
    </row>
    <row r="777" spans="6:11" x14ac:dyDescent="0.35">
      <c r="F777" s="2"/>
      <c r="G777" s="350"/>
      <c r="H777" s="350"/>
      <c r="I777" s="350"/>
      <c r="J777" s="350"/>
      <c r="K777" s="352"/>
    </row>
    <row r="778" spans="6:11" x14ac:dyDescent="0.35">
      <c r="F778" s="2"/>
      <c r="G778" s="350"/>
      <c r="H778" s="350"/>
      <c r="I778" s="350"/>
      <c r="J778" s="350"/>
      <c r="K778" s="352"/>
    </row>
    <row r="779" spans="6:11" x14ac:dyDescent="0.35">
      <c r="F779" s="2"/>
      <c r="G779" s="350"/>
      <c r="H779" s="350"/>
      <c r="I779" s="350"/>
      <c r="J779" s="350"/>
      <c r="K779" s="352"/>
    </row>
    <row r="780" spans="6:11" x14ac:dyDescent="0.35">
      <c r="F780" s="2"/>
      <c r="G780" s="350"/>
      <c r="H780" s="350"/>
      <c r="I780" s="350"/>
      <c r="J780" s="350"/>
      <c r="K780" s="352"/>
    </row>
    <row r="781" spans="6:11" x14ac:dyDescent="0.35">
      <c r="F781" s="2"/>
      <c r="G781" s="350"/>
      <c r="H781" s="350"/>
      <c r="I781" s="350"/>
      <c r="J781" s="350"/>
      <c r="K781" s="352"/>
    </row>
    <row r="782" spans="6:11" x14ac:dyDescent="0.35">
      <c r="F782" s="2"/>
      <c r="G782" s="350"/>
      <c r="H782" s="350"/>
      <c r="I782" s="350"/>
      <c r="J782" s="350"/>
      <c r="K782" s="352"/>
    </row>
    <row r="783" spans="6:11" x14ac:dyDescent="0.35">
      <c r="F783" s="2"/>
      <c r="G783" s="350"/>
      <c r="H783" s="350"/>
      <c r="I783" s="350"/>
      <c r="J783" s="350"/>
      <c r="K783" s="352"/>
    </row>
    <row r="784" spans="6:11" x14ac:dyDescent="0.35">
      <c r="F784" s="2"/>
      <c r="G784" s="350"/>
      <c r="H784" s="350"/>
      <c r="I784" s="350"/>
      <c r="J784" s="350"/>
      <c r="K784" s="352"/>
    </row>
    <row r="785" spans="6:11" x14ac:dyDescent="0.35">
      <c r="F785" s="2"/>
      <c r="G785" s="350"/>
      <c r="H785" s="350"/>
      <c r="I785" s="350"/>
      <c r="J785" s="350"/>
      <c r="K785" s="352"/>
    </row>
    <row r="786" spans="6:11" x14ac:dyDescent="0.35">
      <c r="F786" s="2"/>
      <c r="G786" s="350"/>
      <c r="H786" s="350"/>
      <c r="I786" s="350"/>
      <c r="J786" s="350"/>
      <c r="K786" s="352"/>
    </row>
    <row r="787" spans="6:11" x14ac:dyDescent="0.35">
      <c r="F787" s="2"/>
      <c r="G787" s="350"/>
      <c r="H787" s="350"/>
      <c r="I787" s="350"/>
      <c r="J787" s="350"/>
      <c r="K787" s="352"/>
    </row>
    <row r="788" spans="6:11" x14ac:dyDescent="0.35">
      <c r="F788" s="2"/>
      <c r="G788" s="350"/>
      <c r="H788" s="350"/>
      <c r="I788" s="350"/>
      <c r="J788" s="350"/>
      <c r="K788" s="352"/>
    </row>
    <row r="789" spans="6:11" x14ac:dyDescent="0.35">
      <c r="F789" s="2"/>
      <c r="G789" s="350"/>
      <c r="H789" s="350"/>
      <c r="I789" s="350"/>
      <c r="J789" s="350"/>
      <c r="K789" s="352"/>
    </row>
    <row r="790" spans="6:11" x14ac:dyDescent="0.35">
      <c r="F790" s="2"/>
      <c r="G790" s="350"/>
      <c r="H790" s="350"/>
      <c r="I790" s="350"/>
      <c r="J790" s="350"/>
      <c r="K790" s="352"/>
    </row>
    <row r="791" spans="6:11" x14ac:dyDescent="0.35">
      <c r="F791" s="2"/>
      <c r="G791" s="350"/>
      <c r="H791" s="350"/>
      <c r="I791" s="350"/>
      <c r="J791" s="350"/>
      <c r="K791" s="352"/>
    </row>
    <row r="792" spans="6:11" x14ac:dyDescent="0.35">
      <c r="F792" s="2"/>
      <c r="G792" s="350"/>
      <c r="H792" s="350"/>
      <c r="I792" s="350"/>
      <c r="J792" s="350"/>
      <c r="K792" s="352"/>
    </row>
    <row r="793" spans="6:11" x14ac:dyDescent="0.35">
      <c r="F793" s="2"/>
      <c r="G793" s="350"/>
      <c r="H793" s="350"/>
      <c r="I793" s="350"/>
      <c r="J793" s="350"/>
      <c r="K793" s="352"/>
    </row>
    <row r="794" spans="6:11" x14ac:dyDescent="0.35">
      <c r="F794" s="2"/>
      <c r="G794" s="350"/>
      <c r="H794" s="350"/>
      <c r="I794" s="350"/>
      <c r="J794" s="350"/>
      <c r="K794" s="352"/>
    </row>
    <row r="795" spans="6:11" x14ac:dyDescent="0.35">
      <c r="F795" s="2"/>
      <c r="G795" s="350"/>
      <c r="H795" s="350"/>
      <c r="I795" s="350"/>
      <c r="J795" s="350"/>
      <c r="K795" s="352"/>
    </row>
    <row r="796" spans="6:11" x14ac:dyDescent="0.35">
      <c r="F796" s="2"/>
      <c r="G796" s="350"/>
      <c r="H796" s="350"/>
      <c r="I796" s="350"/>
      <c r="J796" s="350"/>
      <c r="K796" s="352"/>
    </row>
    <row r="797" spans="6:11" x14ac:dyDescent="0.35">
      <c r="F797" s="2"/>
      <c r="G797" s="350"/>
      <c r="H797" s="350"/>
      <c r="I797" s="350"/>
      <c r="J797" s="350"/>
      <c r="K797" s="352"/>
    </row>
    <row r="798" spans="6:11" x14ac:dyDescent="0.35">
      <c r="F798" s="2"/>
      <c r="G798" s="350"/>
      <c r="H798" s="350"/>
      <c r="I798" s="350"/>
      <c r="J798" s="350"/>
      <c r="K798" s="352"/>
    </row>
    <row r="799" spans="6:11" x14ac:dyDescent="0.35">
      <c r="F799" s="2"/>
      <c r="G799" s="350"/>
      <c r="H799" s="350"/>
      <c r="I799" s="350"/>
      <c r="J799" s="350"/>
      <c r="K799" s="352"/>
    </row>
    <row r="800" spans="6:11" x14ac:dyDescent="0.35">
      <c r="F800" s="2"/>
      <c r="G800" s="350"/>
      <c r="H800" s="350"/>
      <c r="I800" s="350"/>
      <c r="J800" s="350"/>
      <c r="K800" s="352"/>
    </row>
    <row r="801" spans="6:11" x14ac:dyDescent="0.35">
      <c r="F801" s="2"/>
      <c r="G801" s="350"/>
      <c r="H801" s="350"/>
      <c r="I801" s="350"/>
      <c r="J801" s="350"/>
      <c r="K801" s="352"/>
    </row>
    <row r="802" spans="6:11" x14ac:dyDescent="0.35">
      <c r="F802" s="2"/>
      <c r="G802" s="350"/>
      <c r="H802" s="350"/>
      <c r="I802" s="350"/>
      <c r="J802" s="350"/>
      <c r="K802" s="352"/>
    </row>
    <row r="803" spans="6:11" x14ac:dyDescent="0.35">
      <c r="F803" s="2"/>
      <c r="G803" s="350"/>
      <c r="H803" s="350"/>
      <c r="I803" s="350"/>
      <c r="J803" s="350"/>
      <c r="K803" s="352"/>
    </row>
    <row r="804" spans="6:11" x14ac:dyDescent="0.35">
      <c r="F804" s="2"/>
      <c r="G804" s="350"/>
      <c r="H804" s="350"/>
      <c r="I804" s="350"/>
      <c r="J804" s="350"/>
      <c r="K804" s="352"/>
    </row>
    <row r="805" spans="6:11" x14ac:dyDescent="0.35">
      <c r="F805" s="2"/>
      <c r="G805" s="350"/>
      <c r="H805" s="350"/>
      <c r="I805" s="350"/>
      <c r="J805" s="350"/>
      <c r="K805" s="352"/>
    </row>
    <row r="806" spans="6:11" x14ac:dyDescent="0.35">
      <c r="F806" s="2"/>
      <c r="G806" s="350"/>
      <c r="H806" s="350"/>
      <c r="I806" s="350"/>
      <c r="J806" s="350"/>
      <c r="K806" s="352"/>
    </row>
    <row r="807" spans="6:11" x14ac:dyDescent="0.35">
      <c r="F807" s="2"/>
      <c r="G807" s="350"/>
      <c r="H807" s="350"/>
      <c r="I807" s="350"/>
      <c r="J807" s="350"/>
      <c r="K807" s="352"/>
    </row>
    <row r="808" spans="6:11" x14ac:dyDescent="0.35">
      <c r="F808" s="2"/>
      <c r="G808" s="350"/>
      <c r="H808" s="350"/>
      <c r="I808" s="350"/>
      <c r="J808" s="350"/>
      <c r="K808" s="352"/>
    </row>
    <row r="809" spans="6:11" x14ac:dyDescent="0.35">
      <c r="F809" s="2"/>
      <c r="G809" s="350"/>
      <c r="H809" s="350"/>
      <c r="I809" s="350"/>
      <c r="J809" s="350"/>
      <c r="K809" s="352"/>
    </row>
    <row r="810" spans="6:11" x14ac:dyDescent="0.35">
      <c r="F810" s="2"/>
      <c r="G810" s="350"/>
      <c r="H810" s="350"/>
      <c r="I810" s="350"/>
      <c r="J810" s="350"/>
      <c r="K810" s="352"/>
    </row>
    <row r="811" spans="6:11" x14ac:dyDescent="0.35">
      <c r="F811" s="2"/>
      <c r="G811" s="350"/>
      <c r="H811" s="350"/>
      <c r="I811" s="350"/>
      <c r="J811" s="350"/>
      <c r="K811" s="352"/>
    </row>
    <row r="812" spans="6:11" x14ac:dyDescent="0.35">
      <c r="F812" s="2"/>
      <c r="G812" s="350"/>
      <c r="H812" s="350"/>
      <c r="I812" s="350"/>
      <c r="J812" s="350"/>
      <c r="K812" s="352"/>
    </row>
    <row r="813" spans="6:11" x14ac:dyDescent="0.35">
      <c r="F813" s="2"/>
      <c r="G813" s="350"/>
      <c r="H813" s="350"/>
      <c r="I813" s="350"/>
      <c r="J813" s="350"/>
      <c r="K813" s="352"/>
    </row>
    <row r="814" spans="6:11" x14ac:dyDescent="0.35">
      <c r="F814" s="2"/>
      <c r="G814" s="350"/>
      <c r="H814" s="350"/>
      <c r="I814" s="350"/>
      <c r="J814" s="350"/>
      <c r="K814" s="352"/>
    </row>
    <row r="815" spans="6:11" x14ac:dyDescent="0.35">
      <c r="F815" s="2"/>
      <c r="G815" s="350"/>
      <c r="H815" s="350"/>
      <c r="I815" s="350"/>
      <c r="J815" s="350"/>
      <c r="K815" s="352"/>
    </row>
    <row r="816" spans="6:11" x14ac:dyDescent="0.35">
      <c r="F816" s="2"/>
      <c r="G816" s="350"/>
      <c r="H816" s="350"/>
      <c r="I816" s="350"/>
      <c r="J816" s="350"/>
      <c r="K816" s="352"/>
    </row>
    <row r="817" spans="6:11" x14ac:dyDescent="0.35">
      <c r="F817" s="2"/>
      <c r="G817" s="350"/>
      <c r="H817" s="350"/>
      <c r="I817" s="350"/>
      <c r="J817" s="350"/>
      <c r="K817" s="352"/>
    </row>
    <row r="818" spans="6:11" x14ac:dyDescent="0.35">
      <c r="F818" s="2"/>
      <c r="G818" s="350"/>
      <c r="H818" s="350"/>
      <c r="I818" s="350"/>
      <c r="J818" s="350"/>
      <c r="K818" s="352"/>
    </row>
    <row r="819" spans="6:11" x14ac:dyDescent="0.35">
      <c r="F819" s="2"/>
      <c r="G819" s="350"/>
      <c r="H819" s="350"/>
      <c r="I819" s="350"/>
      <c r="J819" s="350"/>
      <c r="K819" s="352"/>
    </row>
    <row r="820" spans="6:11" x14ac:dyDescent="0.35">
      <c r="F820" s="2"/>
      <c r="G820" s="350"/>
      <c r="H820" s="350"/>
      <c r="I820" s="350"/>
      <c r="J820" s="350"/>
      <c r="K820" s="352"/>
    </row>
    <row r="821" spans="6:11" x14ac:dyDescent="0.35">
      <c r="F821" s="2"/>
      <c r="G821" s="350"/>
      <c r="H821" s="350"/>
      <c r="I821" s="350"/>
      <c r="J821" s="350"/>
      <c r="K821" s="352"/>
    </row>
    <row r="822" spans="6:11" x14ac:dyDescent="0.35">
      <c r="F822" s="2"/>
      <c r="G822" s="350"/>
      <c r="H822" s="350"/>
      <c r="I822" s="350"/>
      <c r="J822" s="350"/>
      <c r="K822" s="352"/>
    </row>
    <row r="823" spans="6:11" x14ac:dyDescent="0.35">
      <c r="F823" s="2"/>
      <c r="G823" s="350"/>
      <c r="H823" s="350"/>
      <c r="I823" s="350"/>
      <c r="J823" s="350"/>
      <c r="K823" s="352"/>
    </row>
    <row r="824" spans="6:11" x14ac:dyDescent="0.35">
      <c r="F824" s="2"/>
      <c r="G824" s="350"/>
      <c r="H824" s="350"/>
      <c r="I824" s="350"/>
      <c r="J824" s="350"/>
      <c r="K824" s="352"/>
    </row>
    <row r="825" spans="6:11" x14ac:dyDescent="0.35">
      <c r="F825" s="2"/>
      <c r="G825" s="350"/>
      <c r="H825" s="350"/>
      <c r="I825" s="350"/>
      <c r="J825" s="350"/>
      <c r="K825" s="352"/>
    </row>
    <row r="826" spans="6:11" x14ac:dyDescent="0.35">
      <c r="F826" s="2"/>
      <c r="G826" s="350"/>
      <c r="H826" s="350"/>
      <c r="I826" s="350"/>
      <c r="J826" s="350"/>
      <c r="K826" s="352"/>
    </row>
    <row r="827" spans="6:11" x14ac:dyDescent="0.35">
      <c r="F827" s="2"/>
      <c r="G827" s="350"/>
      <c r="H827" s="350"/>
      <c r="I827" s="350"/>
      <c r="J827" s="350"/>
      <c r="K827" s="352"/>
    </row>
    <row r="828" spans="6:11" x14ac:dyDescent="0.35">
      <c r="F828" s="2"/>
      <c r="G828" s="350"/>
      <c r="H828" s="350"/>
      <c r="I828" s="350"/>
      <c r="J828" s="350"/>
      <c r="K828" s="352"/>
    </row>
    <row r="829" spans="6:11" x14ac:dyDescent="0.35">
      <c r="F829" s="2"/>
      <c r="G829" s="350"/>
      <c r="H829" s="350"/>
      <c r="I829" s="350"/>
      <c r="J829" s="350"/>
      <c r="K829" s="352"/>
    </row>
    <row r="830" spans="6:11" x14ac:dyDescent="0.35">
      <c r="F830" s="2"/>
      <c r="G830" s="350"/>
      <c r="H830" s="350"/>
      <c r="I830" s="350"/>
      <c r="J830" s="350"/>
      <c r="K830" s="352"/>
    </row>
    <row r="831" spans="6:11" x14ac:dyDescent="0.35">
      <c r="F831" s="2"/>
      <c r="G831" s="350"/>
      <c r="H831" s="350"/>
      <c r="I831" s="350"/>
      <c r="J831" s="350"/>
      <c r="K831" s="352"/>
    </row>
    <row r="832" spans="6:11" x14ac:dyDescent="0.35">
      <c r="F832" s="2"/>
      <c r="G832" s="350"/>
      <c r="H832" s="350"/>
      <c r="I832" s="350"/>
      <c r="J832" s="350"/>
      <c r="K832" s="352"/>
    </row>
    <row r="833" spans="6:11" x14ac:dyDescent="0.35">
      <c r="F833" s="2"/>
      <c r="G833" s="350"/>
      <c r="H833" s="350"/>
      <c r="I833" s="350"/>
      <c r="J833" s="350"/>
      <c r="K833" s="352"/>
    </row>
    <row r="834" spans="6:11" x14ac:dyDescent="0.35">
      <c r="F834" s="2"/>
      <c r="G834" s="350"/>
      <c r="H834" s="350"/>
      <c r="I834" s="350"/>
      <c r="J834" s="350"/>
      <c r="K834" s="352"/>
    </row>
    <row r="835" spans="6:11" x14ac:dyDescent="0.35">
      <c r="F835" s="2"/>
      <c r="G835" s="350"/>
      <c r="H835" s="350"/>
      <c r="I835" s="350"/>
      <c r="J835" s="350"/>
      <c r="K835" s="352"/>
    </row>
    <row r="836" spans="6:11" x14ac:dyDescent="0.35">
      <c r="F836" s="2"/>
      <c r="G836" s="350"/>
      <c r="H836" s="350"/>
      <c r="I836" s="350"/>
      <c r="J836" s="350"/>
      <c r="K836" s="352"/>
    </row>
    <row r="837" spans="6:11" x14ac:dyDescent="0.35">
      <c r="F837" s="2"/>
      <c r="G837" s="350"/>
      <c r="H837" s="350"/>
      <c r="I837" s="350"/>
      <c r="J837" s="350"/>
      <c r="K837" s="352"/>
    </row>
    <row r="838" spans="6:11" x14ac:dyDescent="0.35">
      <c r="F838" s="2"/>
      <c r="G838" s="350"/>
      <c r="H838" s="350"/>
      <c r="I838" s="350"/>
      <c r="J838" s="350"/>
      <c r="K838" s="352"/>
    </row>
    <row r="839" spans="6:11" x14ac:dyDescent="0.35">
      <c r="F839" s="2"/>
      <c r="G839" s="350"/>
      <c r="H839" s="350"/>
      <c r="I839" s="350"/>
      <c r="J839" s="350"/>
      <c r="K839" s="352"/>
    </row>
    <row r="840" spans="6:11" x14ac:dyDescent="0.35">
      <c r="F840" s="2"/>
      <c r="G840" s="350"/>
      <c r="H840" s="350"/>
      <c r="I840" s="350"/>
      <c r="J840" s="350"/>
      <c r="K840" s="352"/>
    </row>
    <row r="841" spans="6:11" x14ac:dyDescent="0.35">
      <c r="F841" s="2"/>
      <c r="G841" s="350"/>
      <c r="H841" s="350"/>
      <c r="I841" s="350"/>
      <c r="J841" s="350"/>
      <c r="K841" s="352"/>
    </row>
    <row r="842" spans="6:11" x14ac:dyDescent="0.35">
      <c r="F842" s="2"/>
      <c r="G842" s="350"/>
      <c r="H842" s="350"/>
      <c r="I842" s="350"/>
      <c r="J842" s="350"/>
      <c r="K842" s="352"/>
    </row>
    <row r="843" spans="6:11" x14ac:dyDescent="0.35">
      <c r="F843" s="2"/>
      <c r="G843" s="350"/>
      <c r="H843" s="350"/>
      <c r="I843" s="350"/>
      <c r="J843" s="350"/>
      <c r="K843" s="352"/>
    </row>
    <row r="844" spans="6:11" x14ac:dyDescent="0.35">
      <c r="F844" s="2"/>
      <c r="G844" s="350"/>
      <c r="H844" s="350"/>
      <c r="I844" s="350"/>
      <c r="J844" s="350"/>
      <c r="K844" s="352"/>
    </row>
    <row r="845" spans="6:11" x14ac:dyDescent="0.35">
      <c r="F845" s="2"/>
      <c r="G845" s="350"/>
      <c r="H845" s="350"/>
      <c r="I845" s="350"/>
      <c r="J845" s="350"/>
      <c r="K845" s="352"/>
    </row>
    <row r="846" spans="6:11" x14ac:dyDescent="0.35">
      <c r="F846" s="2"/>
      <c r="G846" s="350"/>
      <c r="H846" s="350"/>
      <c r="I846" s="350"/>
      <c r="J846" s="350"/>
      <c r="K846" s="352"/>
    </row>
    <row r="847" spans="6:11" x14ac:dyDescent="0.35">
      <c r="F847" s="2"/>
      <c r="G847" s="350"/>
      <c r="H847" s="350"/>
      <c r="I847" s="350"/>
      <c r="J847" s="350"/>
      <c r="K847" s="352"/>
    </row>
    <row r="848" spans="6:11" x14ac:dyDescent="0.35">
      <c r="F848" s="2"/>
      <c r="G848" s="350"/>
      <c r="H848" s="350"/>
      <c r="I848" s="350"/>
      <c r="J848" s="350"/>
      <c r="K848" s="352"/>
    </row>
    <row r="849" spans="6:11" x14ac:dyDescent="0.35">
      <c r="F849" s="2"/>
      <c r="G849" s="350"/>
      <c r="H849" s="350"/>
      <c r="I849" s="350"/>
      <c r="J849" s="350"/>
      <c r="K849" s="352"/>
    </row>
    <row r="850" spans="6:11" x14ac:dyDescent="0.35">
      <c r="F850" s="2"/>
      <c r="G850" s="350"/>
      <c r="H850" s="350"/>
      <c r="I850" s="350"/>
      <c r="J850" s="350"/>
      <c r="K850" s="352"/>
    </row>
    <row r="851" spans="6:11" x14ac:dyDescent="0.35">
      <c r="F851" s="2"/>
      <c r="G851" s="350"/>
      <c r="H851" s="350"/>
      <c r="I851" s="350"/>
      <c r="J851" s="350"/>
      <c r="K851" s="352"/>
    </row>
    <row r="852" spans="6:11" x14ac:dyDescent="0.35">
      <c r="F852" s="2"/>
      <c r="G852" s="350"/>
      <c r="H852" s="350"/>
      <c r="I852" s="350"/>
      <c r="J852" s="350"/>
      <c r="K852" s="352"/>
    </row>
    <row r="853" spans="6:11" x14ac:dyDescent="0.35">
      <c r="F853" s="2"/>
      <c r="G853" s="350"/>
      <c r="H853" s="350"/>
      <c r="I853" s="350"/>
      <c r="J853" s="350"/>
      <c r="K853" s="352"/>
    </row>
    <row r="854" spans="6:11" x14ac:dyDescent="0.35">
      <c r="F854" s="2"/>
      <c r="G854" s="350"/>
      <c r="H854" s="350"/>
      <c r="I854" s="350"/>
      <c r="J854" s="350"/>
    </row>
    <row r="855" spans="6:11" x14ac:dyDescent="0.35">
      <c r="F855" s="2"/>
      <c r="G855" s="350"/>
      <c r="H855" s="350"/>
      <c r="I855" s="350"/>
      <c r="J855" s="350"/>
    </row>
    <row r="856" spans="6:11" x14ac:dyDescent="0.35">
      <c r="F856" s="2"/>
      <c r="G856" s="350"/>
      <c r="H856" s="350"/>
      <c r="I856" s="350"/>
      <c r="J856" s="350"/>
    </row>
    <row r="857" spans="6:11" x14ac:dyDescent="0.35">
      <c r="F857" s="2"/>
      <c r="G857" s="350"/>
      <c r="H857" s="350"/>
      <c r="I857" s="350"/>
      <c r="J857" s="350"/>
    </row>
    <row r="858" spans="6:11" x14ac:dyDescent="0.35">
      <c r="F858" s="2"/>
      <c r="G858" s="350"/>
      <c r="H858" s="350"/>
      <c r="I858" s="350"/>
      <c r="J858" s="350"/>
    </row>
    <row r="859" spans="6:11" x14ac:dyDescent="0.35">
      <c r="F859" s="2"/>
      <c r="G859" s="350"/>
      <c r="H859" s="350"/>
      <c r="I859" s="350"/>
      <c r="J859" s="350"/>
    </row>
    <row r="860" spans="6:11" x14ac:dyDescent="0.35">
      <c r="F860" s="2"/>
      <c r="G860" s="350"/>
      <c r="H860" s="350"/>
      <c r="I860" s="350"/>
      <c r="J860" s="350"/>
    </row>
    <row r="861" spans="6:11" x14ac:dyDescent="0.35">
      <c r="F861" s="2"/>
      <c r="G861" s="350"/>
      <c r="H861" s="350"/>
      <c r="I861" s="350"/>
      <c r="J861" s="350"/>
    </row>
    <row r="862" spans="6:11" x14ac:dyDescent="0.35">
      <c r="F862" s="2"/>
      <c r="G862" s="350"/>
      <c r="H862" s="350"/>
      <c r="I862" s="350"/>
      <c r="J862" s="350"/>
    </row>
    <row r="863" spans="6:11" x14ac:dyDescent="0.35">
      <c r="F863" s="2"/>
      <c r="G863" s="350"/>
      <c r="H863" s="350"/>
      <c r="I863" s="350"/>
      <c r="J863" s="350"/>
    </row>
    <row r="864" spans="6:11" x14ac:dyDescent="0.35">
      <c r="F864" s="2"/>
      <c r="G864" s="350"/>
      <c r="H864" s="350"/>
      <c r="I864" s="350"/>
      <c r="J864" s="350"/>
    </row>
    <row r="865" spans="6:10" x14ac:dyDescent="0.35">
      <c r="F865" s="2"/>
      <c r="G865" s="350"/>
      <c r="H865" s="350"/>
      <c r="I865" s="350"/>
      <c r="J865" s="350"/>
    </row>
    <row r="866" spans="6:10" x14ac:dyDescent="0.35">
      <c r="F866" s="2"/>
      <c r="G866" s="350"/>
      <c r="H866" s="350"/>
      <c r="I866" s="350"/>
      <c r="J866" s="350"/>
    </row>
    <row r="867" spans="6:10" x14ac:dyDescent="0.35">
      <c r="F867" s="2"/>
      <c r="G867" s="350"/>
      <c r="H867" s="350"/>
      <c r="I867" s="350"/>
      <c r="J867" s="350"/>
    </row>
    <row r="868" spans="6:10" x14ac:dyDescent="0.35">
      <c r="F868" s="2"/>
      <c r="G868" s="350"/>
      <c r="H868" s="350"/>
      <c r="I868" s="350"/>
      <c r="J868" s="350"/>
    </row>
    <row r="869" spans="6:10" x14ac:dyDescent="0.35">
      <c r="F869" s="2"/>
      <c r="G869" s="350"/>
      <c r="H869" s="350"/>
      <c r="I869" s="350"/>
      <c r="J869" s="350"/>
    </row>
    <row r="870" spans="6:10" x14ac:dyDescent="0.35">
      <c r="F870" s="2"/>
      <c r="G870" s="350"/>
      <c r="H870" s="350"/>
      <c r="I870" s="350"/>
      <c r="J870" s="350"/>
    </row>
    <row r="871" spans="6:10" x14ac:dyDescent="0.35">
      <c r="F871" s="2"/>
      <c r="G871" s="350"/>
      <c r="H871" s="350"/>
      <c r="I871" s="350"/>
      <c r="J871" s="350"/>
    </row>
    <row r="872" spans="6:10" x14ac:dyDescent="0.35">
      <c r="F872" s="2"/>
      <c r="G872" s="350"/>
      <c r="H872" s="350"/>
      <c r="I872" s="350"/>
      <c r="J872" s="350"/>
    </row>
    <row r="873" spans="6:10" x14ac:dyDescent="0.35">
      <c r="F873" s="2"/>
      <c r="G873" s="350"/>
      <c r="H873" s="350"/>
      <c r="I873" s="350"/>
      <c r="J873" s="350"/>
    </row>
    <row r="874" spans="6:10" x14ac:dyDescent="0.35">
      <c r="F874" s="2"/>
      <c r="G874" s="350"/>
      <c r="H874" s="350"/>
      <c r="I874" s="350"/>
      <c r="J874" s="350"/>
    </row>
    <row r="875" spans="6:10" x14ac:dyDescent="0.35">
      <c r="F875" s="2"/>
      <c r="G875" s="350"/>
      <c r="H875" s="350"/>
      <c r="I875" s="350"/>
      <c r="J875" s="350"/>
    </row>
    <row r="876" spans="6:10" x14ac:dyDescent="0.35">
      <c r="F876" s="2"/>
      <c r="G876" s="350"/>
      <c r="H876" s="350"/>
      <c r="I876" s="350"/>
      <c r="J876" s="350"/>
    </row>
    <row r="877" spans="6:10" x14ac:dyDescent="0.35">
      <c r="F877" s="2"/>
      <c r="G877" s="350"/>
      <c r="H877" s="350"/>
      <c r="I877" s="350"/>
      <c r="J877" s="350"/>
    </row>
    <row r="878" spans="6:10" x14ac:dyDescent="0.35">
      <c r="F878" s="2"/>
      <c r="G878" s="350"/>
      <c r="H878" s="350"/>
      <c r="I878" s="350"/>
      <c r="J878" s="350"/>
    </row>
    <row r="879" spans="6:10" x14ac:dyDescent="0.35">
      <c r="F879" s="2"/>
      <c r="G879" s="350"/>
      <c r="H879" s="350"/>
      <c r="I879" s="350"/>
      <c r="J879" s="350"/>
    </row>
    <row r="880" spans="6:10" x14ac:dyDescent="0.35">
      <c r="F880" s="2"/>
      <c r="G880" s="350"/>
      <c r="H880" s="350"/>
      <c r="I880" s="350"/>
      <c r="J880" s="350"/>
    </row>
    <row r="881" spans="6:10" x14ac:dyDescent="0.35">
      <c r="F881" s="2"/>
      <c r="G881" s="350"/>
      <c r="H881" s="350"/>
      <c r="I881" s="350"/>
      <c r="J881" s="350"/>
    </row>
    <row r="882" spans="6:10" x14ac:dyDescent="0.35">
      <c r="F882" s="2"/>
      <c r="G882" s="350"/>
      <c r="H882" s="350"/>
      <c r="I882" s="350"/>
      <c r="J882" s="350"/>
    </row>
    <row r="883" spans="6:10" x14ac:dyDescent="0.35">
      <c r="F883" s="2"/>
      <c r="G883" s="350"/>
      <c r="H883" s="350"/>
      <c r="I883" s="350"/>
      <c r="J883" s="350"/>
    </row>
    <row r="884" spans="6:10" x14ac:dyDescent="0.35">
      <c r="F884" s="2"/>
      <c r="G884" s="350"/>
      <c r="H884" s="350"/>
      <c r="I884" s="350"/>
      <c r="J884" s="350"/>
    </row>
    <row r="885" spans="6:10" x14ac:dyDescent="0.35">
      <c r="F885" s="2"/>
      <c r="G885" s="350"/>
      <c r="H885" s="350"/>
      <c r="I885" s="350"/>
      <c r="J885" s="350"/>
    </row>
    <row r="886" spans="6:10" x14ac:dyDescent="0.35">
      <c r="F886" s="2"/>
      <c r="G886" s="350"/>
      <c r="H886" s="350"/>
      <c r="I886" s="350"/>
      <c r="J886" s="350"/>
    </row>
    <row r="887" spans="6:10" x14ac:dyDescent="0.35">
      <c r="F887" s="2"/>
      <c r="G887" s="350"/>
      <c r="H887" s="350"/>
      <c r="I887" s="350"/>
      <c r="J887" s="350"/>
    </row>
    <row r="888" spans="6:10" x14ac:dyDescent="0.35">
      <c r="F888" s="2"/>
      <c r="G888" s="350"/>
      <c r="H888" s="350"/>
      <c r="I888" s="350"/>
      <c r="J888" s="350"/>
    </row>
    <row r="889" spans="6:10" x14ac:dyDescent="0.35">
      <c r="F889" s="2"/>
      <c r="G889" s="350"/>
      <c r="H889" s="350"/>
      <c r="I889" s="350"/>
      <c r="J889" s="350"/>
    </row>
    <row r="890" spans="6:10" x14ac:dyDescent="0.35">
      <c r="F890" s="2"/>
      <c r="G890" s="350"/>
      <c r="H890" s="350"/>
      <c r="I890" s="350"/>
      <c r="J890" s="350"/>
    </row>
    <row r="891" spans="6:10" x14ac:dyDescent="0.35">
      <c r="F891" s="2"/>
      <c r="G891" s="350"/>
      <c r="H891" s="350"/>
      <c r="I891" s="350"/>
      <c r="J891" s="350"/>
    </row>
    <row r="892" spans="6:10" x14ac:dyDescent="0.35">
      <c r="F892" s="2"/>
      <c r="G892" s="350"/>
      <c r="H892" s="350"/>
      <c r="I892" s="350"/>
      <c r="J892" s="350"/>
    </row>
    <row r="893" spans="6:10" x14ac:dyDescent="0.35">
      <c r="F893" s="2"/>
      <c r="G893" s="350"/>
      <c r="H893" s="350"/>
      <c r="I893" s="350"/>
      <c r="J893" s="350"/>
    </row>
    <row r="894" spans="6:10" x14ac:dyDescent="0.35">
      <c r="F894" s="2"/>
      <c r="G894" s="350"/>
      <c r="H894" s="350"/>
      <c r="I894" s="350"/>
      <c r="J894" s="350"/>
    </row>
    <row r="895" spans="6:10" x14ac:dyDescent="0.35">
      <c r="F895" s="2"/>
      <c r="G895" s="350"/>
      <c r="H895" s="350"/>
      <c r="I895" s="350"/>
      <c r="J895" s="350"/>
    </row>
    <row r="896" spans="6:10" x14ac:dyDescent="0.35">
      <c r="F896" s="2"/>
      <c r="G896" s="350"/>
      <c r="H896" s="350"/>
      <c r="I896" s="350"/>
      <c r="J896" s="350"/>
    </row>
    <row r="897" spans="6:11" x14ac:dyDescent="0.35">
      <c r="F897" s="2"/>
      <c r="G897" s="350"/>
      <c r="H897" s="350"/>
      <c r="I897" s="350"/>
      <c r="J897" s="350"/>
    </row>
    <row r="898" spans="6:11" x14ac:dyDescent="0.35">
      <c r="F898" s="2"/>
      <c r="G898" s="350"/>
      <c r="H898" s="350"/>
      <c r="I898" s="350"/>
      <c r="J898" s="350"/>
    </row>
    <row r="899" spans="6:11" x14ac:dyDescent="0.35">
      <c r="F899" s="2"/>
      <c r="G899" s="350"/>
      <c r="H899" s="350"/>
      <c r="I899" s="350"/>
      <c r="J899" s="350"/>
    </row>
    <row r="900" spans="6:11" x14ac:dyDescent="0.35">
      <c r="F900" s="2"/>
      <c r="G900" s="350"/>
      <c r="H900" s="350"/>
      <c r="I900" s="350"/>
      <c r="J900" s="350"/>
    </row>
    <row r="901" spans="6:11" x14ac:dyDescent="0.35">
      <c r="F901" s="2"/>
      <c r="G901" s="350"/>
      <c r="H901" s="350"/>
      <c r="I901" s="350"/>
      <c r="J901" s="350"/>
    </row>
    <row r="902" spans="6:11" x14ac:dyDescent="0.35">
      <c r="F902" s="2"/>
      <c r="G902" s="350"/>
      <c r="H902" s="350"/>
      <c r="I902" s="350"/>
      <c r="J902" s="350"/>
      <c r="K902" s="352"/>
    </row>
    <row r="903" spans="6:11" x14ac:dyDescent="0.35">
      <c r="F903" s="2"/>
      <c r="G903" s="350"/>
      <c r="H903" s="350"/>
      <c r="I903" s="350"/>
      <c r="J903" s="350"/>
      <c r="K903" s="352"/>
    </row>
    <row r="904" spans="6:11" x14ac:dyDescent="0.35">
      <c r="F904" s="2"/>
      <c r="G904" s="350"/>
      <c r="H904" s="350"/>
      <c r="I904" s="350"/>
      <c r="J904" s="350"/>
      <c r="K904" s="352"/>
    </row>
    <row r="905" spans="6:11" x14ac:dyDescent="0.35">
      <c r="F905" s="2"/>
      <c r="G905" s="350"/>
      <c r="H905" s="350"/>
      <c r="I905" s="350"/>
      <c r="J905" s="350"/>
      <c r="K905" s="352"/>
    </row>
    <row r="906" spans="6:11" x14ac:dyDescent="0.35">
      <c r="F906" s="2"/>
      <c r="G906" s="350"/>
      <c r="H906" s="350"/>
      <c r="I906" s="350"/>
      <c r="J906" s="350"/>
      <c r="K906" s="352"/>
    </row>
    <row r="907" spans="6:11" x14ac:dyDescent="0.35">
      <c r="F907" s="2"/>
      <c r="G907" s="350"/>
      <c r="H907" s="350"/>
      <c r="I907" s="350"/>
      <c r="J907" s="350"/>
      <c r="K907" s="352"/>
    </row>
    <row r="908" spans="6:11" x14ac:dyDescent="0.35">
      <c r="F908" s="2"/>
      <c r="G908" s="350"/>
      <c r="H908" s="350"/>
      <c r="I908" s="350"/>
      <c r="J908" s="350"/>
      <c r="K908" s="352"/>
    </row>
    <row r="909" spans="6:11" x14ac:dyDescent="0.35">
      <c r="F909" s="2"/>
      <c r="G909" s="350"/>
      <c r="H909" s="350"/>
      <c r="I909" s="350"/>
      <c r="J909" s="350"/>
      <c r="K909" s="352"/>
    </row>
    <row r="910" spans="6:11" x14ac:dyDescent="0.35">
      <c r="F910" s="2"/>
      <c r="G910" s="350"/>
      <c r="H910" s="350"/>
      <c r="I910" s="350"/>
      <c r="J910" s="350"/>
      <c r="K910" s="352"/>
    </row>
    <row r="911" spans="6:11" x14ac:dyDescent="0.35">
      <c r="F911" s="2"/>
      <c r="G911" s="350"/>
      <c r="H911" s="350"/>
      <c r="I911" s="350"/>
      <c r="J911" s="350"/>
      <c r="K911" s="352"/>
    </row>
    <row r="912" spans="6:11" x14ac:dyDescent="0.35">
      <c r="F912" s="2"/>
      <c r="G912" s="350"/>
      <c r="H912" s="350"/>
      <c r="I912" s="350"/>
      <c r="J912" s="350"/>
      <c r="K912" s="352"/>
    </row>
    <row r="913" spans="6:11" x14ac:dyDescent="0.35">
      <c r="F913" s="2"/>
      <c r="G913" s="350"/>
      <c r="H913" s="350"/>
      <c r="I913" s="350"/>
      <c r="J913" s="350"/>
      <c r="K913" s="352"/>
    </row>
    <row r="914" spans="6:11" x14ac:dyDescent="0.35">
      <c r="F914" s="2"/>
      <c r="G914" s="350"/>
      <c r="H914" s="350"/>
      <c r="I914" s="350"/>
      <c r="J914" s="350"/>
      <c r="K914" s="352"/>
    </row>
    <row r="915" spans="6:11" x14ac:dyDescent="0.35">
      <c r="F915" s="2"/>
      <c r="G915" s="350"/>
      <c r="H915" s="350"/>
      <c r="I915" s="350"/>
      <c r="J915" s="350"/>
      <c r="K915" s="352"/>
    </row>
    <row r="916" spans="6:11" x14ac:dyDescent="0.35">
      <c r="F916" s="2"/>
      <c r="G916" s="350"/>
      <c r="H916" s="350"/>
      <c r="I916" s="350"/>
      <c r="J916" s="350"/>
      <c r="K916" s="352"/>
    </row>
    <row r="917" spans="6:11" x14ac:dyDescent="0.35">
      <c r="F917" s="2"/>
      <c r="G917" s="350"/>
      <c r="H917" s="350"/>
      <c r="I917" s="350"/>
      <c r="J917" s="350"/>
      <c r="K917" s="352"/>
    </row>
    <row r="918" spans="6:11" x14ac:dyDescent="0.35">
      <c r="F918" s="2"/>
      <c r="G918" s="350"/>
      <c r="H918" s="350"/>
      <c r="I918" s="350"/>
      <c r="J918" s="350"/>
      <c r="K918" s="352"/>
    </row>
    <row r="919" spans="6:11" x14ac:dyDescent="0.35">
      <c r="F919" s="2"/>
      <c r="G919" s="350"/>
      <c r="H919" s="350"/>
      <c r="I919" s="350"/>
      <c r="J919" s="350"/>
      <c r="K919" s="352"/>
    </row>
    <row r="920" spans="6:11" x14ac:dyDescent="0.35">
      <c r="F920" s="2"/>
      <c r="G920" s="350"/>
      <c r="H920" s="350"/>
      <c r="I920" s="350"/>
      <c r="J920" s="350"/>
      <c r="K920" s="352"/>
    </row>
    <row r="921" spans="6:11" x14ac:dyDescent="0.35">
      <c r="F921" s="2"/>
      <c r="G921" s="350"/>
      <c r="H921" s="350"/>
      <c r="I921" s="350"/>
      <c r="J921" s="350"/>
      <c r="K921" s="352"/>
    </row>
    <row r="922" spans="6:11" x14ac:dyDescent="0.35">
      <c r="F922" s="2"/>
      <c r="G922" s="350"/>
      <c r="H922" s="350"/>
      <c r="I922" s="350"/>
      <c r="J922" s="350"/>
      <c r="K922" s="352"/>
    </row>
    <row r="923" spans="6:11" x14ac:dyDescent="0.35">
      <c r="F923" s="2"/>
      <c r="G923" s="350"/>
      <c r="H923" s="350"/>
      <c r="I923" s="350"/>
      <c r="J923" s="350"/>
      <c r="K923" s="352"/>
    </row>
    <row r="924" spans="6:11" x14ac:dyDescent="0.35">
      <c r="F924" s="2"/>
      <c r="G924" s="350"/>
      <c r="H924" s="350"/>
      <c r="I924" s="350"/>
      <c r="J924" s="350"/>
      <c r="K924" s="352"/>
    </row>
    <row r="925" spans="6:11" x14ac:dyDescent="0.35">
      <c r="F925" s="2"/>
      <c r="G925" s="350"/>
      <c r="H925" s="350"/>
      <c r="I925" s="350"/>
      <c r="J925" s="350"/>
      <c r="K925" s="352"/>
    </row>
    <row r="926" spans="6:11" x14ac:dyDescent="0.35">
      <c r="F926" s="2"/>
      <c r="G926" s="350"/>
      <c r="H926" s="350"/>
      <c r="I926" s="350"/>
      <c r="J926" s="350"/>
      <c r="K926" s="352"/>
    </row>
    <row r="927" spans="6:11" x14ac:dyDescent="0.35">
      <c r="F927" s="2"/>
      <c r="G927" s="350"/>
      <c r="H927" s="350"/>
      <c r="I927" s="350"/>
      <c r="J927" s="350"/>
      <c r="K927" s="352"/>
    </row>
    <row r="928" spans="6:11" x14ac:dyDescent="0.35">
      <c r="F928" s="2"/>
      <c r="G928" s="350"/>
      <c r="H928" s="350"/>
      <c r="I928" s="350"/>
      <c r="J928" s="350"/>
      <c r="K928" s="352"/>
    </row>
    <row r="929" spans="6:11" x14ac:dyDescent="0.35">
      <c r="F929" s="2"/>
      <c r="G929" s="350"/>
      <c r="H929" s="350"/>
      <c r="I929" s="350"/>
      <c r="J929" s="350"/>
      <c r="K929" s="352"/>
    </row>
    <row r="930" spans="6:11" x14ac:dyDescent="0.35">
      <c r="F930" s="2"/>
      <c r="G930" s="350"/>
      <c r="H930" s="350"/>
      <c r="I930" s="350"/>
      <c r="J930" s="350"/>
      <c r="K930" s="352"/>
    </row>
    <row r="931" spans="6:11" x14ac:dyDescent="0.35">
      <c r="F931" s="2"/>
      <c r="G931" s="350"/>
      <c r="H931" s="350"/>
      <c r="I931" s="350"/>
      <c r="J931" s="350"/>
      <c r="K931" s="352"/>
    </row>
    <row r="932" spans="6:11" x14ac:dyDescent="0.35">
      <c r="F932" s="2"/>
      <c r="G932" s="350"/>
      <c r="H932" s="350"/>
      <c r="I932" s="350"/>
      <c r="J932" s="350"/>
      <c r="K932" s="352"/>
    </row>
    <row r="933" spans="6:11" x14ac:dyDescent="0.35">
      <c r="F933" s="2"/>
      <c r="G933" s="350"/>
      <c r="H933" s="350"/>
      <c r="I933" s="350"/>
      <c r="J933" s="350"/>
      <c r="K933" s="352"/>
    </row>
    <row r="934" spans="6:11" x14ac:dyDescent="0.35">
      <c r="F934" s="2"/>
      <c r="G934" s="350"/>
      <c r="H934" s="350"/>
      <c r="I934" s="350"/>
      <c r="J934" s="350"/>
      <c r="K934" s="352"/>
    </row>
    <row r="935" spans="6:11" x14ac:dyDescent="0.35">
      <c r="F935" s="2"/>
      <c r="G935" s="350"/>
      <c r="H935" s="350"/>
      <c r="I935" s="350"/>
      <c r="J935" s="350"/>
      <c r="K935" s="352"/>
    </row>
    <row r="936" spans="6:11" x14ac:dyDescent="0.35">
      <c r="F936" s="2"/>
      <c r="G936" s="350"/>
      <c r="H936" s="350"/>
      <c r="I936" s="350"/>
      <c r="J936" s="350"/>
      <c r="K936" s="352"/>
    </row>
    <row r="937" spans="6:11" x14ac:dyDescent="0.35">
      <c r="F937" s="2"/>
      <c r="G937" s="350"/>
      <c r="H937" s="350"/>
      <c r="I937" s="350"/>
      <c r="J937" s="350"/>
      <c r="K937" s="352"/>
    </row>
    <row r="938" spans="6:11" x14ac:dyDescent="0.35">
      <c r="F938" s="2"/>
      <c r="G938" s="350"/>
      <c r="H938" s="350"/>
      <c r="I938" s="350"/>
      <c r="J938" s="350"/>
      <c r="K938" s="352"/>
    </row>
    <row r="939" spans="6:11" x14ac:dyDescent="0.35">
      <c r="F939" s="2"/>
      <c r="G939" s="350"/>
      <c r="H939" s="350"/>
      <c r="I939" s="350"/>
      <c r="J939" s="350"/>
      <c r="K939" s="352"/>
    </row>
    <row r="940" spans="6:11" x14ac:dyDescent="0.35">
      <c r="F940" s="2"/>
      <c r="G940" s="350"/>
      <c r="H940" s="350"/>
      <c r="I940" s="350"/>
      <c r="J940" s="350"/>
      <c r="K940" s="352"/>
    </row>
    <row r="941" spans="6:11" x14ac:dyDescent="0.35">
      <c r="F941" s="2"/>
      <c r="G941" s="350"/>
      <c r="H941" s="350"/>
      <c r="I941" s="350"/>
      <c r="J941" s="350"/>
      <c r="K941" s="352"/>
    </row>
    <row r="942" spans="6:11" x14ac:dyDescent="0.35">
      <c r="F942" s="2"/>
      <c r="G942" s="350"/>
      <c r="H942" s="350"/>
      <c r="I942" s="350"/>
      <c r="J942" s="350"/>
      <c r="K942" s="352"/>
    </row>
    <row r="943" spans="6:11" x14ac:dyDescent="0.35">
      <c r="F943" s="2"/>
      <c r="G943" s="350"/>
      <c r="H943" s="350"/>
      <c r="I943" s="350"/>
      <c r="J943" s="350"/>
      <c r="K943" s="352"/>
    </row>
    <row r="944" spans="6:11" x14ac:dyDescent="0.35">
      <c r="F944" s="2"/>
      <c r="G944" s="350"/>
      <c r="H944" s="350"/>
      <c r="I944" s="350"/>
      <c r="J944" s="350"/>
      <c r="K944" s="352"/>
    </row>
    <row r="945" spans="6:11" x14ac:dyDescent="0.35">
      <c r="F945" s="2"/>
      <c r="G945" s="350"/>
      <c r="H945" s="350"/>
      <c r="I945" s="350"/>
      <c r="J945" s="350"/>
      <c r="K945" s="352"/>
    </row>
    <row r="946" spans="6:11" x14ac:dyDescent="0.35">
      <c r="F946" s="2"/>
      <c r="G946" s="350"/>
      <c r="H946" s="350"/>
      <c r="I946" s="350"/>
      <c r="J946" s="350"/>
      <c r="K946" s="352"/>
    </row>
    <row r="947" spans="6:11" x14ac:dyDescent="0.35">
      <c r="F947" s="2"/>
      <c r="G947" s="350"/>
      <c r="H947" s="350"/>
      <c r="I947" s="350"/>
      <c r="J947" s="350"/>
      <c r="K947" s="352"/>
    </row>
    <row r="948" spans="6:11" x14ac:dyDescent="0.35">
      <c r="F948" s="2"/>
      <c r="G948" s="350"/>
      <c r="H948" s="350"/>
      <c r="I948" s="350"/>
      <c r="J948" s="350"/>
      <c r="K948" s="352"/>
    </row>
    <row r="949" spans="6:11" x14ac:dyDescent="0.35">
      <c r="F949" s="2"/>
      <c r="G949" s="350"/>
      <c r="H949" s="350"/>
      <c r="I949" s="350"/>
      <c r="J949" s="350"/>
      <c r="K949" s="352"/>
    </row>
    <row r="950" spans="6:11" x14ac:dyDescent="0.35">
      <c r="F950" s="2"/>
      <c r="G950" s="350"/>
      <c r="H950" s="350"/>
      <c r="I950" s="350"/>
      <c r="J950" s="350"/>
      <c r="K950" s="352"/>
    </row>
    <row r="951" spans="6:11" x14ac:dyDescent="0.35">
      <c r="F951" s="2"/>
      <c r="G951" s="350"/>
      <c r="H951" s="350"/>
      <c r="I951" s="350"/>
      <c r="J951" s="350"/>
      <c r="K951" s="352"/>
    </row>
    <row r="952" spans="6:11" x14ac:dyDescent="0.35">
      <c r="F952" s="2"/>
      <c r="G952" s="350"/>
      <c r="H952" s="350"/>
      <c r="I952" s="350"/>
      <c r="J952" s="350"/>
      <c r="K952" s="352"/>
    </row>
    <row r="953" spans="6:11" x14ac:dyDescent="0.35">
      <c r="F953" s="2"/>
      <c r="G953" s="350"/>
      <c r="H953" s="350"/>
      <c r="I953" s="350"/>
      <c r="J953" s="350"/>
      <c r="K953" s="352"/>
    </row>
    <row r="954" spans="6:11" x14ac:dyDescent="0.35">
      <c r="F954" s="2"/>
      <c r="G954" s="350"/>
      <c r="H954" s="350"/>
      <c r="I954" s="350"/>
      <c r="J954" s="350"/>
      <c r="K954" s="352"/>
    </row>
    <row r="955" spans="6:11" x14ac:dyDescent="0.35">
      <c r="F955" s="2"/>
      <c r="G955" s="350"/>
      <c r="H955" s="350"/>
      <c r="I955" s="350"/>
      <c r="J955" s="350"/>
      <c r="K955" s="352"/>
    </row>
    <row r="956" spans="6:11" x14ac:dyDescent="0.35">
      <c r="F956" s="2"/>
      <c r="G956" s="350"/>
      <c r="H956" s="350"/>
      <c r="I956" s="350"/>
      <c r="J956" s="350"/>
      <c r="K956" s="352"/>
    </row>
    <row r="957" spans="6:11" x14ac:dyDescent="0.35">
      <c r="F957" s="2"/>
      <c r="G957" s="350"/>
      <c r="H957" s="350"/>
      <c r="I957" s="350"/>
      <c r="J957" s="350"/>
      <c r="K957" s="352"/>
    </row>
    <row r="958" spans="6:11" x14ac:dyDescent="0.35">
      <c r="F958" s="2"/>
      <c r="G958" s="350"/>
      <c r="H958" s="350"/>
      <c r="I958" s="350"/>
      <c r="J958" s="350"/>
      <c r="K958" s="352"/>
    </row>
    <row r="959" spans="6:11" x14ac:dyDescent="0.35">
      <c r="F959" s="2"/>
      <c r="G959" s="350"/>
      <c r="H959" s="350"/>
      <c r="I959" s="350"/>
      <c r="J959" s="350"/>
      <c r="K959" s="352"/>
    </row>
    <row r="960" spans="6:11" x14ac:dyDescent="0.35">
      <c r="F960" s="2"/>
      <c r="G960" s="350"/>
      <c r="H960" s="350"/>
      <c r="I960" s="350"/>
      <c r="J960" s="350"/>
      <c r="K960" s="352"/>
    </row>
    <row r="961" spans="6:11" x14ac:dyDescent="0.35">
      <c r="F961" s="2"/>
      <c r="G961" s="350"/>
      <c r="H961" s="350"/>
      <c r="I961" s="350"/>
      <c r="J961" s="350"/>
      <c r="K961" s="352"/>
    </row>
    <row r="962" spans="6:11" x14ac:dyDescent="0.35">
      <c r="F962" s="2"/>
      <c r="G962" s="350"/>
      <c r="H962" s="350"/>
      <c r="I962" s="350"/>
      <c r="J962" s="350"/>
      <c r="K962" s="352"/>
    </row>
    <row r="963" spans="6:11" x14ac:dyDescent="0.35">
      <c r="F963" s="2"/>
      <c r="G963" s="350"/>
      <c r="H963" s="350"/>
      <c r="I963" s="350"/>
      <c r="J963" s="350"/>
      <c r="K963" s="352"/>
    </row>
    <row r="964" spans="6:11" x14ac:dyDescent="0.35">
      <c r="F964" s="2"/>
      <c r="G964" s="350"/>
      <c r="H964" s="350"/>
      <c r="I964" s="350"/>
      <c r="J964" s="350"/>
      <c r="K964" s="352"/>
    </row>
    <row r="965" spans="6:11" x14ac:dyDescent="0.35">
      <c r="F965" s="2"/>
      <c r="G965" s="350"/>
      <c r="H965" s="350"/>
      <c r="I965" s="350"/>
      <c r="J965" s="350"/>
      <c r="K965" s="352"/>
    </row>
    <row r="966" spans="6:11" x14ac:dyDescent="0.35">
      <c r="F966" s="2"/>
      <c r="G966" s="350"/>
      <c r="H966" s="350"/>
      <c r="I966" s="350"/>
      <c r="J966" s="350"/>
      <c r="K966" s="352"/>
    </row>
    <row r="967" spans="6:11" x14ac:dyDescent="0.35">
      <c r="F967" s="2"/>
      <c r="G967" s="350"/>
      <c r="H967" s="350"/>
      <c r="I967" s="350"/>
      <c r="J967" s="350"/>
      <c r="K967" s="352"/>
    </row>
    <row r="968" spans="6:11" x14ac:dyDescent="0.35">
      <c r="F968" s="2"/>
      <c r="G968" s="350"/>
      <c r="H968" s="350"/>
      <c r="I968" s="350"/>
      <c r="J968" s="350"/>
      <c r="K968" s="352"/>
    </row>
    <row r="969" spans="6:11" x14ac:dyDescent="0.35">
      <c r="F969" s="2"/>
      <c r="G969" s="350"/>
      <c r="H969" s="350"/>
      <c r="I969" s="350"/>
      <c r="J969" s="350"/>
      <c r="K969" s="352"/>
    </row>
    <row r="970" spans="6:11" x14ac:dyDescent="0.35">
      <c r="F970" s="2"/>
      <c r="G970" s="350"/>
      <c r="H970" s="350"/>
      <c r="I970" s="350"/>
      <c r="J970" s="350"/>
      <c r="K970" s="352"/>
    </row>
    <row r="971" spans="6:11" x14ac:dyDescent="0.35">
      <c r="F971" s="2"/>
      <c r="G971" s="350"/>
      <c r="H971" s="350"/>
      <c r="I971" s="350"/>
      <c r="J971" s="350"/>
      <c r="K971" s="352"/>
    </row>
    <row r="972" spans="6:11" x14ac:dyDescent="0.35">
      <c r="F972" s="2"/>
      <c r="G972" s="350"/>
      <c r="H972" s="350"/>
      <c r="I972" s="350"/>
      <c r="J972" s="350"/>
      <c r="K972" s="352"/>
    </row>
    <row r="973" spans="6:11" x14ac:dyDescent="0.35">
      <c r="F973" s="2"/>
      <c r="G973" s="350"/>
      <c r="H973" s="350"/>
      <c r="I973" s="350"/>
      <c r="J973" s="350"/>
      <c r="K973" s="352"/>
    </row>
    <row r="974" spans="6:11" x14ac:dyDescent="0.35">
      <c r="F974" s="2"/>
      <c r="G974" s="350"/>
      <c r="H974" s="350"/>
      <c r="I974" s="350"/>
      <c r="J974" s="350"/>
      <c r="K974" s="352"/>
    </row>
    <row r="975" spans="6:11" x14ac:dyDescent="0.35">
      <c r="F975" s="2"/>
      <c r="G975" s="350"/>
      <c r="H975" s="350"/>
      <c r="I975" s="350"/>
      <c r="J975" s="350"/>
      <c r="K975" s="352"/>
    </row>
    <row r="976" spans="6:11" x14ac:dyDescent="0.35">
      <c r="F976" s="2"/>
      <c r="G976" s="350"/>
      <c r="H976" s="350"/>
      <c r="I976" s="350"/>
      <c r="J976" s="350"/>
      <c r="K976" s="352"/>
    </row>
    <row r="977" spans="6:11" x14ac:dyDescent="0.35">
      <c r="F977" s="2"/>
      <c r="G977" s="350"/>
      <c r="H977" s="350"/>
      <c r="I977" s="350"/>
      <c r="J977" s="350"/>
      <c r="K977" s="352"/>
    </row>
    <row r="978" spans="6:11" x14ac:dyDescent="0.35">
      <c r="F978" s="2"/>
      <c r="G978" s="350"/>
      <c r="H978" s="350"/>
      <c r="I978" s="350"/>
      <c r="J978" s="350"/>
      <c r="K978" s="352"/>
    </row>
    <row r="979" spans="6:11" x14ac:dyDescent="0.35">
      <c r="F979" s="2"/>
      <c r="G979" s="350"/>
      <c r="H979" s="350"/>
      <c r="I979" s="350"/>
      <c r="J979" s="350"/>
      <c r="K979" s="352"/>
    </row>
    <row r="980" spans="6:11" x14ac:dyDescent="0.35">
      <c r="F980" s="2"/>
      <c r="G980" s="350"/>
      <c r="H980" s="350"/>
      <c r="I980" s="350"/>
      <c r="J980" s="350"/>
      <c r="K980" s="352"/>
    </row>
    <row r="981" spans="6:11" x14ac:dyDescent="0.35">
      <c r="F981" s="2"/>
      <c r="G981" s="350"/>
      <c r="H981" s="350"/>
      <c r="I981" s="350"/>
      <c r="J981" s="350"/>
      <c r="K981" s="352"/>
    </row>
    <row r="982" spans="6:11" x14ac:dyDescent="0.35">
      <c r="F982" s="2"/>
      <c r="G982" s="350"/>
      <c r="H982" s="350"/>
      <c r="I982" s="350"/>
      <c r="J982" s="350"/>
      <c r="K982" s="352"/>
    </row>
    <row r="983" spans="6:11" x14ac:dyDescent="0.35">
      <c r="F983" s="2"/>
      <c r="G983" s="350"/>
      <c r="H983" s="350"/>
      <c r="I983" s="350"/>
      <c r="J983" s="350"/>
      <c r="K983" s="352"/>
    </row>
    <row r="984" spans="6:11" x14ac:dyDescent="0.35">
      <c r="F984" s="2"/>
      <c r="G984" s="350"/>
      <c r="H984" s="350"/>
      <c r="I984" s="350"/>
      <c r="J984" s="350"/>
      <c r="K984" s="352"/>
    </row>
    <row r="985" spans="6:11" x14ac:dyDescent="0.35">
      <c r="F985" s="2"/>
      <c r="G985" s="350"/>
      <c r="H985" s="350"/>
      <c r="I985" s="350"/>
      <c r="J985" s="350"/>
      <c r="K985" s="352"/>
    </row>
    <row r="986" spans="6:11" x14ac:dyDescent="0.35">
      <c r="F986" s="2"/>
      <c r="G986" s="350"/>
      <c r="H986" s="350"/>
      <c r="I986" s="350"/>
      <c r="J986" s="350"/>
      <c r="K986" s="352"/>
    </row>
    <row r="987" spans="6:11" x14ac:dyDescent="0.35">
      <c r="F987" s="2"/>
      <c r="G987" s="350"/>
      <c r="H987" s="350"/>
      <c r="I987" s="350"/>
      <c r="J987" s="350"/>
      <c r="K987" s="352"/>
    </row>
    <row r="988" spans="6:11" x14ac:dyDescent="0.35">
      <c r="F988" s="2"/>
      <c r="G988" s="350"/>
      <c r="H988" s="350"/>
      <c r="I988" s="350"/>
      <c r="J988" s="350"/>
      <c r="K988" s="352"/>
    </row>
    <row r="989" spans="6:11" x14ac:dyDescent="0.35">
      <c r="F989" s="2"/>
      <c r="G989" s="350"/>
      <c r="H989" s="350"/>
      <c r="I989" s="350"/>
      <c r="J989" s="350"/>
      <c r="K989" s="352"/>
    </row>
    <row r="990" spans="6:11" x14ac:dyDescent="0.35">
      <c r="F990" s="2"/>
      <c r="G990" s="350"/>
      <c r="H990" s="350"/>
      <c r="I990" s="350"/>
      <c r="J990" s="350"/>
      <c r="K990" s="352"/>
    </row>
    <row r="991" spans="6:11" x14ac:dyDescent="0.35">
      <c r="F991" s="2"/>
      <c r="G991" s="350"/>
      <c r="H991" s="350"/>
      <c r="I991" s="350"/>
      <c r="J991" s="350"/>
      <c r="K991" s="352"/>
    </row>
    <row r="992" spans="6:11" x14ac:dyDescent="0.35">
      <c r="F992" s="2"/>
      <c r="G992" s="350"/>
      <c r="H992" s="350"/>
      <c r="I992" s="350"/>
      <c r="J992" s="350"/>
      <c r="K992" s="352"/>
    </row>
    <row r="993" spans="6:11" x14ac:dyDescent="0.35">
      <c r="F993" s="2"/>
      <c r="G993" s="350"/>
      <c r="H993" s="350"/>
      <c r="I993" s="350"/>
      <c r="J993" s="350"/>
      <c r="K993" s="352"/>
    </row>
    <row r="994" spans="6:11" x14ac:dyDescent="0.35">
      <c r="F994" s="2"/>
      <c r="G994" s="350"/>
      <c r="H994" s="350"/>
      <c r="I994" s="350"/>
      <c r="J994" s="350"/>
      <c r="K994" s="352"/>
    </row>
    <row r="995" spans="6:11" x14ac:dyDescent="0.35">
      <c r="F995" s="2"/>
      <c r="G995" s="350"/>
      <c r="H995" s="350"/>
      <c r="I995" s="350"/>
      <c r="J995" s="350"/>
      <c r="K995" s="352"/>
    </row>
    <row r="996" spans="6:11" x14ac:dyDescent="0.35">
      <c r="F996" s="2"/>
      <c r="G996" s="350"/>
      <c r="H996" s="350"/>
      <c r="I996" s="350"/>
      <c r="J996" s="350"/>
      <c r="K996" s="352"/>
    </row>
    <row r="997" spans="6:11" x14ac:dyDescent="0.35">
      <c r="F997" s="2"/>
      <c r="G997" s="350"/>
      <c r="H997" s="350"/>
      <c r="I997" s="350"/>
      <c r="J997" s="350"/>
      <c r="K997" s="352"/>
    </row>
    <row r="998" spans="6:11" x14ac:dyDescent="0.35">
      <c r="F998" s="2"/>
      <c r="G998" s="350"/>
      <c r="H998" s="350"/>
      <c r="I998" s="350"/>
      <c r="J998" s="350"/>
      <c r="K998" s="352"/>
    </row>
    <row r="999" spans="6:11" x14ac:dyDescent="0.35">
      <c r="F999" s="2"/>
      <c r="G999" s="350"/>
      <c r="H999" s="350"/>
      <c r="I999" s="350"/>
      <c r="J999" s="350"/>
      <c r="K999" s="352"/>
    </row>
    <row r="1000" spans="6:11" x14ac:dyDescent="0.35">
      <c r="F1000" s="2"/>
      <c r="G1000" s="350"/>
      <c r="H1000" s="350"/>
      <c r="I1000" s="350"/>
      <c r="J1000" s="350"/>
      <c r="K1000" s="352"/>
    </row>
    <row r="1001" spans="6:11" x14ac:dyDescent="0.35">
      <c r="F1001" s="2"/>
      <c r="G1001" s="350"/>
      <c r="H1001" s="350"/>
      <c r="I1001" s="350"/>
      <c r="J1001" s="350"/>
      <c r="K1001" s="352"/>
    </row>
    <row r="1002" spans="6:11" x14ac:dyDescent="0.35">
      <c r="F1002" s="2"/>
      <c r="G1002" s="350"/>
      <c r="H1002" s="350"/>
      <c r="I1002" s="350"/>
      <c r="J1002" s="350"/>
      <c r="K1002" s="352"/>
    </row>
    <row r="1003" spans="6:11" x14ac:dyDescent="0.35">
      <c r="F1003" s="2"/>
      <c r="G1003" s="350"/>
      <c r="H1003" s="350"/>
      <c r="I1003" s="350"/>
      <c r="J1003" s="350"/>
      <c r="K1003" s="352"/>
    </row>
    <row r="1004" spans="6:11" x14ac:dyDescent="0.35">
      <c r="F1004" s="2"/>
      <c r="G1004" s="350"/>
      <c r="H1004" s="350"/>
      <c r="I1004" s="350"/>
      <c r="J1004" s="350"/>
      <c r="K1004" s="352"/>
    </row>
    <row r="1005" spans="6:11" x14ac:dyDescent="0.35">
      <c r="F1005" s="2"/>
      <c r="G1005" s="350"/>
      <c r="H1005" s="350"/>
      <c r="I1005" s="350"/>
      <c r="J1005" s="350"/>
      <c r="K1005" s="352"/>
    </row>
    <row r="1006" spans="6:11" x14ac:dyDescent="0.35">
      <c r="F1006" s="2"/>
      <c r="G1006" s="350"/>
      <c r="H1006" s="350"/>
      <c r="I1006" s="350"/>
      <c r="J1006" s="350"/>
      <c r="K1006" s="352"/>
    </row>
    <row r="1007" spans="6:11" x14ac:dyDescent="0.35">
      <c r="F1007" s="2"/>
      <c r="G1007" s="350"/>
      <c r="H1007" s="350"/>
      <c r="I1007" s="350"/>
      <c r="J1007" s="350"/>
      <c r="K1007" s="352"/>
    </row>
    <row r="1008" spans="6:11" x14ac:dyDescent="0.35">
      <c r="F1008" s="2"/>
      <c r="G1008" s="350"/>
      <c r="H1008" s="350"/>
      <c r="I1008" s="350"/>
      <c r="J1008" s="350"/>
      <c r="K1008" s="352"/>
    </row>
    <row r="1009" spans="6:11" x14ac:dyDescent="0.35">
      <c r="F1009" s="2"/>
      <c r="G1009" s="350"/>
      <c r="H1009" s="350"/>
      <c r="I1009" s="350"/>
      <c r="J1009" s="350"/>
      <c r="K1009" s="352"/>
    </row>
    <row r="1010" spans="6:11" x14ac:dyDescent="0.35">
      <c r="F1010" s="2"/>
      <c r="G1010" s="350"/>
      <c r="H1010" s="350"/>
      <c r="I1010" s="350"/>
      <c r="J1010" s="350"/>
      <c r="K1010" s="352"/>
    </row>
    <row r="1011" spans="6:11" x14ac:dyDescent="0.35">
      <c r="F1011" s="2"/>
      <c r="G1011" s="350"/>
      <c r="H1011" s="350"/>
      <c r="I1011" s="350"/>
      <c r="J1011" s="350"/>
      <c r="K1011" s="352"/>
    </row>
    <row r="1012" spans="6:11" x14ac:dyDescent="0.35">
      <c r="F1012" s="2"/>
      <c r="G1012" s="350"/>
      <c r="H1012" s="350"/>
      <c r="I1012" s="350"/>
      <c r="J1012" s="350"/>
      <c r="K1012" s="352"/>
    </row>
    <row r="1013" spans="6:11" x14ac:dyDescent="0.35">
      <c r="F1013" s="2"/>
      <c r="G1013" s="350"/>
      <c r="H1013" s="350"/>
      <c r="I1013" s="350"/>
      <c r="J1013" s="350"/>
      <c r="K1013" s="352"/>
    </row>
    <row r="1014" spans="6:11" x14ac:dyDescent="0.35">
      <c r="F1014" s="2"/>
      <c r="G1014" s="350"/>
      <c r="H1014" s="350"/>
      <c r="I1014" s="350"/>
      <c r="J1014" s="350"/>
      <c r="K1014" s="352"/>
    </row>
    <row r="1015" spans="6:11" x14ac:dyDescent="0.35">
      <c r="F1015" s="2"/>
      <c r="G1015" s="350"/>
      <c r="H1015" s="350"/>
      <c r="I1015" s="350"/>
      <c r="J1015" s="350"/>
      <c r="K1015" s="352"/>
    </row>
    <row r="1016" spans="6:11" x14ac:dyDescent="0.35">
      <c r="F1016" s="2"/>
      <c r="G1016" s="350"/>
      <c r="H1016" s="350"/>
      <c r="I1016" s="350"/>
      <c r="J1016" s="350"/>
      <c r="K1016" s="352"/>
    </row>
    <row r="1017" spans="6:11" x14ac:dyDescent="0.35">
      <c r="F1017" s="2"/>
      <c r="G1017" s="350"/>
      <c r="H1017" s="350"/>
      <c r="I1017" s="350"/>
      <c r="J1017" s="350"/>
      <c r="K1017" s="352"/>
    </row>
    <row r="1018" spans="6:11" x14ac:dyDescent="0.35">
      <c r="F1018" s="2"/>
      <c r="G1018" s="350"/>
      <c r="H1018" s="350"/>
      <c r="I1018" s="350"/>
      <c r="J1018" s="350"/>
      <c r="K1018" s="352"/>
    </row>
    <row r="1019" spans="6:11" x14ac:dyDescent="0.35">
      <c r="F1019" s="2"/>
      <c r="G1019" s="350"/>
      <c r="H1019" s="350"/>
      <c r="I1019" s="350"/>
      <c r="J1019" s="350"/>
      <c r="K1019" s="352"/>
    </row>
    <row r="1020" spans="6:11" x14ac:dyDescent="0.35">
      <c r="F1020" s="2"/>
      <c r="G1020" s="350"/>
      <c r="H1020" s="350"/>
      <c r="I1020" s="350"/>
      <c r="J1020" s="350"/>
      <c r="K1020" s="352"/>
    </row>
    <row r="1021" spans="6:11" x14ac:dyDescent="0.35">
      <c r="F1021" s="2"/>
      <c r="G1021" s="350"/>
      <c r="H1021" s="350"/>
      <c r="I1021" s="350"/>
      <c r="J1021" s="350"/>
      <c r="K1021" s="352"/>
    </row>
    <row r="1022" spans="6:11" x14ac:dyDescent="0.35">
      <c r="F1022" s="2"/>
      <c r="G1022" s="350"/>
      <c r="H1022" s="350"/>
      <c r="I1022" s="350"/>
      <c r="J1022" s="350"/>
      <c r="K1022" s="352"/>
    </row>
    <row r="1023" spans="6:11" x14ac:dyDescent="0.35">
      <c r="F1023" s="2"/>
      <c r="G1023" s="350"/>
      <c r="H1023" s="350"/>
      <c r="I1023" s="350"/>
      <c r="J1023" s="350"/>
      <c r="K1023" s="352"/>
    </row>
    <row r="1024" spans="6:11" x14ac:dyDescent="0.35">
      <c r="F1024" s="2"/>
      <c r="G1024" s="350"/>
      <c r="H1024" s="350"/>
      <c r="I1024" s="350"/>
      <c r="J1024" s="350"/>
      <c r="K1024" s="352"/>
    </row>
    <row r="1025" spans="6:11" x14ac:dyDescent="0.35">
      <c r="F1025" s="2"/>
      <c r="G1025" s="350"/>
      <c r="H1025" s="350"/>
      <c r="I1025" s="350"/>
      <c r="J1025" s="350"/>
      <c r="K1025" s="352"/>
    </row>
    <row r="1026" spans="6:11" x14ac:dyDescent="0.35">
      <c r="F1026" s="2"/>
      <c r="G1026" s="350"/>
      <c r="H1026" s="350"/>
      <c r="I1026" s="350"/>
      <c r="J1026" s="350"/>
      <c r="K1026" s="352"/>
    </row>
    <row r="1027" spans="6:11" x14ac:dyDescent="0.35">
      <c r="F1027" s="2"/>
      <c r="G1027" s="350"/>
      <c r="H1027" s="350"/>
      <c r="I1027" s="350"/>
      <c r="J1027" s="350"/>
      <c r="K1027" s="352"/>
    </row>
    <row r="1028" spans="6:11" x14ac:dyDescent="0.35">
      <c r="F1028" s="2"/>
      <c r="G1028" s="350"/>
      <c r="H1028" s="350"/>
      <c r="I1028" s="350"/>
      <c r="J1028" s="350"/>
      <c r="K1028" s="352"/>
    </row>
    <row r="1029" spans="6:11" x14ac:dyDescent="0.35">
      <c r="F1029" s="2"/>
      <c r="G1029" s="350"/>
      <c r="H1029" s="350"/>
      <c r="I1029" s="350"/>
      <c r="J1029" s="350"/>
      <c r="K1029" s="352"/>
    </row>
    <row r="1030" spans="6:11" x14ac:dyDescent="0.35">
      <c r="F1030" s="2"/>
      <c r="G1030" s="350"/>
      <c r="H1030" s="350"/>
      <c r="I1030" s="350"/>
      <c r="J1030" s="350"/>
      <c r="K1030" s="352"/>
    </row>
    <row r="1031" spans="6:11" x14ac:dyDescent="0.35">
      <c r="F1031" s="2"/>
      <c r="G1031" s="350"/>
      <c r="H1031" s="350"/>
      <c r="I1031" s="350"/>
      <c r="J1031" s="350"/>
      <c r="K1031" s="352"/>
    </row>
    <row r="1032" spans="6:11" x14ac:dyDescent="0.35">
      <c r="F1032" s="2"/>
      <c r="G1032" s="350"/>
      <c r="H1032" s="350"/>
      <c r="I1032" s="350"/>
      <c r="J1032" s="350"/>
      <c r="K1032" s="352"/>
    </row>
    <row r="1033" spans="6:11" x14ac:dyDescent="0.35">
      <c r="F1033" s="2"/>
      <c r="G1033" s="350"/>
      <c r="H1033" s="350"/>
      <c r="I1033" s="350"/>
      <c r="J1033" s="350"/>
      <c r="K1033" s="352"/>
    </row>
    <row r="1034" spans="6:11" x14ac:dyDescent="0.35">
      <c r="F1034" s="2"/>
      <c r="G1034" s="350"/>
      <c r="H1034" s="350"/>
      <c r="I1034" s="350"/>
      <c r="J1034" s="350"/>
      <c r="K1034" s="352"/>
    </row>
    <row r="1035" spans="6:11" x14ac:dyDescent="0.35">
      <c r="F1035" s="2"/>
      <c r="G1035" s="350"/>
      <c r="H1035" s="350"/>
      <c r="I1035" s="350"/>
      <c r="J1035" s="350"/>
      <c r="K1035" s="352"/>
    </row>
    <row r="1036" spans="6:11" x14ac:dyDescent="0.35">
      <c r="F1036" s="2"/>
      <c r="G1036" s="350"/>
      <c r="H1036" s="350"/>
      <c r="I1036" s="350"/>
      <c r="J1036" s="350"/>
      <c r="K1036" s="352"/>
    </row>
    <row r="1037" spans="6:11" x14ac:dyDescent="0.35">
      <c r="F1037" s="2"/>
      <c r="G1037" s="350"/>
      <c r="H1037" s="350"/>
      <c r="I1037" s="350"/>
      <c r="J1037" s="350"/>
      <c r="K1037" s="352"/>
    </row>
    <row r="1038" spans="6:11" x14ac:dyDescent="0.35">
      <c r="F1038" s="2"/>
      <c r="G1038" s="350"/>
      <c r="H1038" s="350"/>
      <c r="I1038" s="350"/>
      <c r="J1038" s="350"/>
      <c r="K1038" s="352"/>
    </row>
    <row r="1039" spans="6:11" x14ac:dyDescent="0.35">
      <c r="F1039" s="2"/>
      <c r="G1039" s="350"/>
      <c r="H1039" s="350"/>
      <c r="I1039" s="350"/>
      <c r="J1039" s="350"/>
      <c r="K1039" s="352"/>
    </row>
    <row r="1040" spans="6:11" x14ac:dyDescent="0.35">
      <c r="F1040" s="2"/>
      <c r="G1040" s="350"/>
      <c r="H1040" s="350"/>
      <c r="I1040" s="350"/>
      <c r="J1040" s="350"/>
      <c r="K1040" s="352"/>
    </row>
    <row r="1041" spans="6:11" x14ac:dyDescent="0.35">
      <c r="F1041" s="2"/>
      <c r="G1041" s="350"/>
      <c r="H1041" s="350"/>
      <c r="I1041" s="350"/>
      <c r="J1041" s="350"/>
      <c r="K1041" s="352"/>
    </row>
    <row r="1042" spans="6:11" x14ac:dyDescent="0.35">
      <c r="F1042" s="2"/>
      <c r="G1042" s="350"/>
      <c r="H1042" s="350"/>
      <c r="I1042" s="350"/>
      <c r="J1042" s="350"/>
      <c r="K1042" s="352"/>
    </row>
    <row r="1043" spans="6:11" x14ac:dyDescent="0.35">
      <c r="F1043" s="2"/>
      <c r="G1043" s="350"/>
      <c r="H1043" s="350"/>
      <c r="I1043" s="350"/>
      <c r="J1043" s="350"/>
      <c r="K1043" s="352"/>
    </row>
    <row r="1044" spans="6:11" x14ac:dyDescent="0.35">
      <c r="F1044" s="2"/>
      <c r="G1044" s="350"/>
      <c r="H1044" s="350"/>
      <c r="I1044" s="350"/>
      <c r="J1044" s="350"/>
      <c r="K1044" s="352"/>
    </row>
    <row r="1045" spans="6:11" x14ac:dyDescent="0.35">
      <c r="F1045" s="2"/>
      <c r="G1045" s="350"/>
      <c r="H1045" s="350"/>
      <c r="I1045" s="350"/>
      <c r="J1045" s="350"/>
      <c r="K1045" s="352"/>
    </row>
    <row r="1046" spans="6:11" x14ac:dyDescent="0.35">
      <c r="F1046" s="2"/>
      <c r="G1046" s="350"/>
      <c r="H1046" s="350"/>
      <c r="I1046" s="350"/>
      <c r="J1046" s="350"/>
      <c r="K1046" s="352"/>
    </row>
    <row r="1047" spans="6:11" x14ac:dyDescent="0.35">
      <c r="F1047" s="2"/>
      <c r="G1047" s="350"/>
      <c r="H1047" s="350"/>
      <c r="I1047" s="350"/>
      <c r="J1047" s="350"/>
      <c r="K1047" s="352"/>
    </row>
    <row r="1048" spans="6:11" x14ac:dyDescent="0.35">
      <c r="F1048" s="2"/>
      <c r="G1048" s="350"/>
      <c r="H1048" s="350"/>
      <c r="I1048" s="350"/>
      <c r="J1048" s="350"/>
      <c r="K1048" s="352"/>
    </row>
    <row r="1049" spans="6:11" x14ac:dyDescent="0.35">
      <c r="F1049" s="2"/>
      <c r="G1049" s="350"/>
      <c r="H1049" s="350"/>
      <c r="I1049" s="350"/>
      <c r="J1049" s="350"/>
      <c r="K1049" s="352"/>
    </row>
    <row r="1050" spans="6:11" x14ac:dyDescent="0.35">
      <c r="F1050" s="2"/>
      <c r="G1050" s="350"/>
      <c r="H1050" s="350"/>
      <c r="I1050" s="350"/>
      <c r="J1050" s="350"/>
      <c r="K1050" s="352"/>
    </row>
    <row r="1051" spans="6:11" x14ac:dyDescent="0.35">
      <c r="F1051" s="2"/>
      <c r="G1051" s="350"/>
      <c r="H1051" s="350"/>
      <c r="I1051" s="350"/>
      <c r="J1051" s="350"/>
      <c r="K1051" s="352"/>
    </row>
    <row r="1052" spans="6:11" x14ac:dyDescent="0.35">
      <c r="F1052" s="2"/>
      <c r="G1052" s="350"/>
      <c r="H1052" s="350"/>
      <c r="I1052" s="350"/>
      <c r="J1052" s="350"/>
      <c r="K1052" s="352"/>
    </row>
    <row r="1053" spans="6:11" x14ac:dyDescent="0.35">
      <c r="F1053" s="2"/>
      <c r="G1053" s="350"/>
      <c r="H1053" s="350"/>
      <c r="I1053" s="350"/>
      <c r="J1053" s="350"/>
      <c r="K1053" s="352"/>
    </row>
    <row r="1054" spans="6:11" x14ac:dyDescent="0.35">
      <c r="F1054" s="2"/>
      <c r="G1054" s="350"/>
      <c r="H1054" s="350"/>
      <c r="I1054" s="350"/>
      <c r="J1054" s="350"/>
      <c r="K1054" s="352"/>
    </row>
    <row r="1055" spans="6:11" x14ac:dyDescent="0.35">
      <c r="F1055" s="2"/>
      <c r="G1055" s="350"/>
      <c r="H1055" s="350"/>
      <c r="I1055" s="350"/>
      <c r="J1055" s="350"/>
      <c r="K1055" s="352"/>
    </row>
    <row r="1056" spans="6:11" x14ac:dyDescent="0.35">
      <c r="F1056" s="2"/>
      <c r="G1056" s="350"/>
      <c r="H1056" s="350"/>
      <c r="I1056" s="350"/>
      <c r="J1056" s="350"/>
      <c r="K1056" s="352"/>
    </row>
    <row r="1057" spans="6:11" x14ac:dyDescent="0.35">
      <c r="F1057" s="2"/>
      <c r="G1057" s="350"/>
      <c r="H1057" s="350"/>
      <c r="I1057" s="350"/>
      <c r="J1057" s="350"/>
      <c r="K1057" s="352"/>
    </row>
    <row r="1058" spans="6:11" x14ac:dyDescent="0.35">
      <c r="F1058" s="2"/>
      <c r="G1058" s="350"/>
      <c r="H1058" s="350"/>
      <c r="I1058" s="350"/>
      <c r="J1058" s="350"/>
      <c r="K1058" s="352"/>
    </row>
    <row r="1059" spans="6:11" x14ac:dyDescent="0.35">
      <c r="F1059" s="2"/>
      <c r="G1059" s="350"/>
      <c r="H1059" s="350"/>
      <c r="I1059" s="350"/>
      <c r="J1059" s="350"/>
      <c r="K1059" s="352"/>
    </row>
    <row r="1060" spans="6:11" x14ac:dyDescent="0.35">
      <c r="F1060" s="2"/>
      <c r="G1060" s="350"/>
      <c r="H1060" s="350"/>
      <c r="I1060" s="350"/>
      <c r="J1060" s="350"/>
      <c r="K1060" s="352"/>
    </row>
    <row r="1061" spans="6:11" x14ac:dyDescent="0.35">
      <c r="F1061" s="2"/>
      <c r="G1061" s="350"/>
      <c r="H1061" s="350"/>
      <c r="I1061" s="350"/>
      <c r="J1061" s="350"/>
      <c r="K1061" s="352"/>
    </row>
    <row r="1062" spans="6:11" x14ac:dyDescent="0.35">
      <c r="F1062" s="2"/>
      <c r="G1062" s="350"/>
      <c r="H1062" s="350"/>
      <c r="I1062" s="350"/>
      <c r="J1062" s="350"/>
      <c r="K1062" s="352"/>
    </row>
    <row r="1063" spans="6:11" x14ac:dyDescent="0.35">
      <c r="F1063" s="2"/>
      <c r="G1063" s="350"/>
      <c r="H1063" s="350"/>
      <c r="I1063" s="350"/>
      <c r="J1063" s="350"/>
      <c r="K1063" s="352"/>
    </row>
    <row r="1064" spans="6:11" x14ac:dyDescent="0.35">
      <c r="F1064" s="2"/>
      <c r="G1064" s="350"/>
      <c r="H1064" s="350"/>
      <c r="I1064" s="350"/>
      <c r="J1064" s="350"/>
      <c r="K1064" s="352"/>
    </row>
    <row r="1065" spans="6:11" x14ac:dyDescent="0.35">
      <c r="F1065" s="2"/>
      <c r="G1065" s="350"/>
      <c r="H1065" s="350"/>
      <c r="I1065" s="350"/>
      <c r="J1065" s="350"/>
      <c r="K1065" s="352"/>
    </row>
    <row r="1066" spans="6:11" x14ac:dyDescent="0.35">
      <c r="F1066" s="2"/>
      <c r="G1066" s="350"/>
      <c r="H1066" s="350"/>
      <c r="I1066" s="350"/>
      <c r="J1066" s="350"/>
      <c r="K1066" s="352"/>
    </row>
    <row r="1067" spans="6:11" x14ac:dyDescent="0.35">
      <c r="F1067" s="2"/>
      <c r="G1067" s="350"/>
      <c r="H1067" s="350"/>
      <c r="I1067" s="350"/>
      <c r="J1067" s="350"/>
      <c r="K1067" s="352"/>
    </row>
    <row r="1068" spans="6:11" x14ac:dyDescent="0.35">
      <c r="F1068" s="2"/>
      <c r="G1068" s="350"/>
      <c r="H1068" s="350"/>
      <c r="I1068" s="350"/>
      <c r="J1068" s="350"/>
      <c r="K1068" s="352"/>
    </row>
    <row r="1069" spans="6:11" x14ac:dyDescent="0.35">
      <c r="F1069" s="2"/>
      <c r="G1069" s="350"/>
      <c r="H1069" s="350"/>
      <c r="I1069" s="350"/>
      <c r="J1069" s="350"/>
      <c r="K1069" s="352"/>
    </row>
    <row r="1070" spans="6:11" x14ac:dyDescent="0.35">
      <c r="F1070" s="2"/>
      <c r="G1070" s="350"/>
      <c r="H1070" s="350"/>
      <c r="I1070" s="350"/>
      <c r="J1070" s="350"/>
      <c r="K1070" s="352"/>
    </row>
    <row r="1071" spans="6:11" x14ac:dyDescent="0.35">
      <c r="F1071" s="2"/>
      <c r="G1071" s="350"/>
      <c r="H1071" s="350"/>
      <c r="I1071" s="350"/>
      <c r="J1071" s="350"/>
      <c r="K1071" s="352"/>
    </row>
    <row r="1072" spans="6:11" x14ac:dyDescent="0.35">
      <c r="F1072" s="2"/>
      <c r="G1072" s="350"/>
      <c r="H1072" s="350"/>
      <c r="I1072" s="350"/>
      <c r="J1072" s="350"/>
      <c r="K1072" s="352"/>
    </row>
    <row r="1073" spans="6:11" x14ac:dyDescent="0.35">
      <c r="F1073" s="2"/>
      <c r="G1073" s="350"/>
      <c r="H1073" s="350"/>
      <c r="I1073" s="350"/>
      <c r="J1073" s="350"/>
      <c r="K1073" s="352"/>
    </row>
    <row r="1074" spans="6:11" x14ac:dyDescent="0.35">
      <c r="F1074" s="2"/>
      <c r="G1074" s="350"/>
      <c r="H1074" s="350"/>
      <c r="I1074" s="350"/>
      <c r="J1074" s="350"/>
      <c r="K1074" s="352"/>
    </row>
    <row r="1075" spans="6:11" x14ac:dyDescent="0.35">
      <c r="F1075" s="2"/>
      <c r="G1075" s="350"/>
      <c r="H1075" s="350"/>
      <c r="I1075" s="350"/>
      <c r="J1075" s="350"/>
      <c r="K1075" s="352"/>
    </row>
    <row r="1076" spans="6:11" x14ac:dyDescent="0.35">
      <c r="F1076" s="2"/>
      <c r="G1076" s="350"/>
      <c r="H1076" s="350"/>
      <c r="I1076" s="350"/>
      <c r="J1076" s="350"/>
      <c r="K1076" s="352"/>
    </row>
    <row r="1077" spans="6:11" x14ac:dyDescent="0.35">
      <c r="F1077" s="2"/>
      <c r="G1077" s="350"/>
      <c r="H1077" s="350"/>
      <c r="I1077" s="350"/>
      <c r="J1077" s="350"/>
      <c r="K1077" s="352"/>
    </row>
    <row r="1078" spans="6:11" x14ac:dyDescent="0.35">
      <c r="F1078" s="2"/>
      <c r="G1078" s="350"/>
      <c r="H1078" s="350"/>
      <c r="I1078" s="350"/>
      <c r="J1078" s="350"/>
      <c r="K1078" s="352"/>
    </row>
    <row r="1079" spans="6:11" x14ac:dyDescent="0.35">
      <c r="F1079" s="2"/>
      <c r="G1079" s="350"/>
      <c r="H1079" s="350"/>
      <c r="I1079" s="350"/>
      <c r="J1079" s="350"/>
      <c r="K1079" s="352"/>
    </row>
    <row r="1080" spans="6:11" x14ac:dyDescent="0.35">
      <c r="F1080" s="2"/>
      <c r="G1080" s="350"/>
      <c r="H1080" s="350"/>
      <c r="I1080" s="350"/>
      <c r="J1080" s="350"/>
      <c r="K1080" s="352"/>
    </row>
    <row r="1081" spans="6:11" x14ac:dyDescent="0.35">
      <c r="F1081" s="2"/>
      <c r="G1081" s="350"/>
      <c r="H1081" s="350"/>
      <c r="I1081" s="350"/>
      <c r="J1081" s="350"/>
      <c r="K1081" s="352"/>
    </row>
    <row r="1082" spans="6:11" x14ac:dyDescent="0.35">
      <c r="F1082" s="2"/>
      <c r="G1082" s="350"/>
      <c r="H1082" s="350"/>
      <c r="I1082" s="350"/>
      <c r="J1082" s="350"/>
      <c r="K1082" s="352"/>
    </row>
    <row r="1083" spans="6:11" x14ac:dyDescent="0.35">
      <c r="F1083" s="2"/>
      <c r="G1083" s="350"/>
      <c r="H1083" s="350"/>
      <c r="I1083" s="350"/>
      <c r="J1083" s="350"/>
      <c r="K1083" s="352"/>
    </row>
    <row r="1084" spans="6:11" x14ac:dyDescent="0.35">
      <c r="F1084" s="2"/>
      <c r="G1084" s="350"/>
      <c r="H1084" s="350"/>
      <c r="I1084" s="350"/>
      <c r="J1084" s="350"/>
      <c r="K1084" s="352"/>
    </row>
    <row r="1085" spans="6:11" x14ac:dyDescent="0.35">
      <c r="F1085" s="2"/>
      <c r="G1085" s="350"/>
      <c r="H1085" s="350"/>
      <c r="I1085" s="350"/>
      <c r="J1085" s="350"/>
      <c r="K1085" s="352"/>
    </row>
    <row r="1086" spans="6:11" x14ac:dyDescent="0.35">
      <c r="F1086" s="2"/>
      <c r="G1086" s="350"/>
      <c r="H1086" s="350"/>
      <c r="I1086" s="350"/>
      <c r="J1086" s="350"/>
      <c r="K1086" s="352"/>
    </row>
    <row r="1087" spans="6:11" x14ac:dyDescent="0.35">
      <c r="F1087" s="2"/>
      <c r="G1087" s="350"/>
      <c r="H1087" s="350"/>
      <c r="I1087" s="350"/>
      <c r="J1087" s="350"/>
      <c r="K1087" s="352"/>
    </row>
    <row r="1088" spans="6:11" x14ac:dyDescent="0.35">
      <c r="F1088" s="2"/>
      <c r="G1088" s="350"/>
      <c r="H1088" s="350"/>
      <c r="I1088" s="350"/>
      <c r="J1088" s="350"/>
      <c r="K1088" s="352"/>
    </row>
    <row r="1089" spans="6:11" x14ac:dyDescent="0.35">
      <c r="F1089" s="2"/>
      <c r="G1089" s="350"/>
      <c r="H1089" s="350"/>
      <c r="I1089" s="350"/>
      <c r="J1089" s="350"/>
      <c r="K1089" s="352"/>
    </row>
    <row r="1090" spans="6:11" x14ac:dyDescent="0.35">
      <c r="F1090" s="2"/>
      <c r="G1090" s="350"/>
      <c r="H1090" s="350"/>
      <c r="I1090" s="350"/>
      <c r="J1090" s="350"/>
      <c r="K1090" s="352"/>
    </row>
    <row r="1091" spans="6:11" x14ac:dyDescent="0.35">
      <c r="F1091" s="2"/>
      <c r="G1091" s="350"/>
      <c r="H1091" s="350"/>
      <c r="I1091" s="350"/>
      <c r="J1091" s="350"/>
      <c r="K1091" s="352"/>
    </row>
    <row r="1092" spans="6:11" x14ac:dyDescent="0.35">
      <c r="F1092" s="2"/>
      <c r="G1092" s="350"/>
      <c r="H1092" s="350"/>
      <c r="I1092" s="350"/>
      <c r="J1092" s="350"/>
      <c r="K1092" s="352"/>
    </row>
    <row r="1093" spans="6:11" x14ac:dyDescent="0.35">
      <c r="F1093" s="2"/>
      <c r="G1093" s="350"/>
      <c r="H1093" s="350"/>
      <c r="I1093" s="350"/>
      <c r="J1093" s="350"/>
      <c r="K1093" s="352"/>
    </row>
    <row r="1094" spans="6:11" x14ac:dyDescent="0.35">
      <c r="F1094" s="2"/>
      <c r="G1094" s="350"/>
      <c r="H1094" s="350"/>
      <c r="I1094" s="350"/>
      <c r="J1094" s="350"/>
      <c r="K1094" s="352"/>
    </row>
    <row r="1095" spans="6:11" x14ac:dyDescent="0.35">
      <c r="F1095" s="2"/>
      <c r="G1095" s="350"/>
      <c r="H1095" s="350"/>
      <c r="I1095" s="350"/>
      <c r="J1095" s="350"/>
      <c r="K1095" s="352"/>
    </row>
    <row r="1096" spans="6:11" x14ac:dyDescent="0.35">
      <c r="F1096" s="2"/>
      <c r="G1096" s="350"/>
      <c r="H1096" s="350"/>
      <c r="I1096" s="350"/>
      <c r="J1096" s="350"/>
      <c r="K1096" s="352"/>
    </row>
    <row r="1097" spans="6:11" x14ac:dyDescent="0.35">
      <c r="F1097" s="2"/>
      <c r="G1097" s="350"/>
      <c r="H1097" s="350"/>
      <c r="I1097" s="350"/>
      <c r="J1097" s="350"/>
      <c r="K1097" s="352"/>
    </row>
    <row r="1098" spans="6:11" x14ac:dyDescent="0.35">
      <c r="F1098" s="2"/>
      <c r="G1098" s="350"/>
      <c r="H1098" s="350"/>
      <c r="I1098" s="350"/>
      <c r="J1098" s="350"/>
      <c r="K1098" s="352"/>
    </row>
    <row r="1099" spans="6:11" x14ac:dyDescent="0.35">
      <c r="F1099" s="2"/>
      <c r="G1099" s="350"/>
      <c r="H1099" s="350"/>
      <c r="I1099" s="350"/>
      <c r="J1099" s="350"/>
      <c r="K1099" s="352"/>
    </row>
    <row r="1100" spans="6:11" x14ac:dyDescent="0.35">
      <c r="F1100" s="2"/>
      <c r="G1100" s="350"/>
      <c r="H1100" s="350"/>
      <c r="I1100" s="350"/>
      <c r="J1100" s="350"/>
      <c r="K1100" s="352"/>
    </row>
    <row r="1101" spans="6:11" x14ac:dyDescent="0.35">
      <c r="F1101" s="2"/>
      <c r="G1101" s="350"/>
      <c r="H1101" s="350"/>
      <c r="I1101" s="350"/>
      <c r="J1101" s="350"/>
      <c r="K1101" s="352"/>
    </row>
    <row r="1102" spans="6:11" x14ac:dyDescent="0.35">
      <c r="F1102" s="2"/>
      <c r="G1102" s="350"/>
      <c r="H1102" s="350"/>
      <c r="I1102" s="350"/>
      <c r="J1102" s="350"/>
      <c r="K1102" s="352"/>
    </row>
    <row r="1103" spans="6:11" x14ac:dyDescent="0.35">
      <c r="F1103" s="2"/>
      <c r="G1103" s="350"/>
      <c r="H1103" s="350"/>
      <c r="I1103" s="350"/>
      <c r="J1103" s="350"/>
      <c r="K1103" s="352"/>
    </row>
    <row r="1104" spans="6:11" x14ac:dyDescent="0.35">
      <c r="F1104" s="2"/>
      <c r="G1104" s="350"/>
      <c r="H1104" s="350"/>
      <c r="I1104" s="350"/>
      <c r="J1104" s="350"/>
      <c r="K1104" s="352"/>
    </row>
    <row r="1105" spans="6:11" x14ac:dyDescent="0.35">
      <c r="F1105" s="2"/>
      <c r="G1105" s="350"/>
      <c r="H1105" s="350"/>
      <c r="I1105" s="350"/>
      <c r="J1105" s="350"/>
      <c r="K1105" s="352"/>
    </row>
    <row r="1106" spans="6:11" x14ac:dyDescent="0.35">
      <c r="F1106" s="2"/>
      <c r="G1106" s="350"/>
      <c r="H1106" s="350"/>
      <c r="I1106" s="350"/>
      <c r="J1106" s="350"/>
      <c r="K1106" s="352"/>
    </row>
    <row r="1107" spans="6:11" x14ac:dyDescent="0.35">
      <c r="F1107" s="2"/>
      <c r="G1107" s="350"/>
      <c r="H1107" s="350"/>
      <c r="I1107" s="350"/>
      <c r="J1107" s="350"/>
      <c r="K1107" s="352"/>
    </row>
    <row r="1108" spans="6:11" x14ac:dyDescent="0.35">
      <c r="F1108" s="2"/>
      <c r="G1108" s="350"/>
      <c r="H1108" s="350"/>
      <c r="I1108" s="350"/>
      <c r="J1108" s="350"/>
      <c r="K1108" s="352"/>
    </row>
    <row r="1109" spans="6:11" x14ac:dyDescent="0.35">
      <c r="F1109" s="2"/>
      <c r="G1109" s="350"/>
      <c r="H1109" s="350"/>
      <c r="I1109" s="350"/>
      <c r="J1109" s="350"/>
      <c r="K1109" s="352"/>
    </row>
    <row r="1110" spans="6:11" x14ac:dyDescent="0.35">
      <c r="F1110" s="2"/>
      <c r="G1110" s="350"/>
      <c r="H1110" s="350"/>
      <c r="I1110" s="350"/>
      <c r="J1110" s="350"/>
      <c r="K1110" s="352"/>
    </row>
    <row r="1111" spans="6:11" x14ac:dyDescent="0.35">
      <c r="F1111" s="2"/>
      <c r="G1111" s="350"/>
      <c r="H1111" s="350"/>
      <c r="I1111" s="350"/>
      <c r="J1111" s="350"/>
      <c r="K1111" s="352"/>
    </row>
    <row r="1112" spans="6:11" x14ac:dyDescent="0.35">
      <c r="F1112" s="2"/>
      <c r="G1112" s="350"/>
      <c r="H1112" s="350"/>
      <c r="I1112" s="350"/>
      <c r="J1112" s="350"/>
      <c r="K1112" s="352"/>
    </row>
    <row r="1113" spans="6:11" x14ac:dyDescent="0.35">
      <c r="F1113" s="2"/>
      <c r="G1113" s="350"/>
      <c r="H1113" s="350"/>
      <c r="I1113" s="350"/>
      <c r="J1113" s="350"/>
      <c r="K1113" s="352"/>
    </row>
    <row r="1114" spans="6:11" x14ac:dyDescent="0.35">
      <c r="F1114" s="2"/>
      <c r="G1114" s="350"/>
      <c r="H1114" s="350"/>
      <c r="I1114" s="350"/>
      <c r="J1114" s="350"/>
      <c r="K1114" s="352"/>
    </row>
    <row r="1115" spans="6:11" x14ac:dyDescent="0.35">
      <c r="F1115" s="2"/>
      <c r="G1115" s="350"/>
      <c r="H1115" s="350"/>
      <c r="I1115" s="350"/>
      <c r="J1115" s="350"/>
      <c r="K1115" s="352"/>
    </row>
    <row r="1116" spans="6:11" x14ac:dyDescent="0.35">
      <c r="F1116" s="2"/>
      <c r="G1116" s="350"/>
      <c r="H1116" s="350"/>
      <c r="I1116" s="350"/>
      <c r="J1116" s="350"/>
      <c r="K1116" s="352"/>
    </row>
    <row r="1117" spans="6:11" x14ac:dyDescent="0.35">
      <c r="F1117" s="2"/>
      <c r="G1117" s="350"/>
      <c r="H1117" s="350"/>
      <c r="I1117" s="350"/>
      <c r="J1117" s="350"/>
      <c r="K1117" s="352"/>
    </row>
    <row r="1118" spans="6:11" x14ac:dyDescent="0.35">
      <c r="F1118" s="2"/>
      <c r="G1118" s="350"/>
      <c r="H1118" s="350"/>
      <c r="I1118" s="350"/>
      <c r="J1118" s="350"/>
      <c r="K1118" s="352"/>
    </row>
    <row r="1119" spans="6:11" x14ac:dyDescent="0.35">
      <c r="F1119" s="2"/>
      <c r="G1119" s="350"/>
      <c r="H1119" s="350"/>
      <c r="I1119" s="350"/>
      <c r="J1119" s="350"/>
      <c r="K1119" s="352"/>
    </row>
    <row r="1120" spans="6:11" x14ac:dyDescent="0.35">
      <c r="F1120" s="2"/>
      <c r="G1120" s="350"/>
      <c r="H1120" s="350"/>
      <c r="I1120" s="350"/>
      <c r="J1120" s="350"/>
      <c r="K1120" s="352"/>
    </row>
    <row r="1121" spans="6:11" x14ac:dyDescent="0.35">
      <c r="F1121" s="2"/>
      <c r="G1121" s="350"/>
      <c r="H1121" s="350"/>
      <c r="I1121" s="350"/>
      <c r="J1121" s="350"/>
      <c r="K1121" s="352"/>
    </row>
    <row r="1122" spans="6:11" x14ac:dyDescent="0.35">
      <c r="F1122" s="2"/>
      <c r="G1122" s="350"/>
      <c r="H1122" s="350"/>
      <c r="I1122" s="350"/>
      <c r="J1122" s="350"/>
      <c r="K1122" s="352"/>
    </row>
    <row r="1123" spans="6:11" x14ac:dyDescent="0.35">
      <c r="F1123" s="2"/>
      <c r="G1123" s="350"/>
      <c r="H1123" s="350"/>
      <c r="I1123" s="350"/>
      <c r="J1123" s="350"/>
      <c r="K1123" s="352"/>
    </row>
    <row r="1124" spans="6:11" x14ac:dyDescent="0.35">
      <c r="F1124" s="2"/>
      <c r="G1124" s="350"/>
      <c r="H1124" s="350"/>
      <c r="I1124" s="350"/>
      <c r="J1124" s="350"/>
      <c r="K1124" s="352"/>
    </row>
    <row r="1125" spans="6:11" x14ac:dyDescent="0.35">
      <c r="F1125" s="2"/>
      <c r="G1125" s="350"/>
      <c r="H1125" s="350"/>
      <c r="I1125" s="350"/>
      <c r="J1125" s="350"/>
      <c r="K1125" s="352"/>
    </row>
    <row r="1126" spans="6:11" x14ac:dyDescent="0.35">
      <c r="F1126" s="2"/>
      <c r="G1126" s="350"/>
      <c r="H1126" s="350"/>
      <c r="I1126" s="350"/>
      <c r="J1126" s="350"/>
      <c r="K1126" s="352"/>
    </row>
    <row r="1127" spans="6:11" x14ac:dyDescent="0.35">
      <c r="F1127" s="2"/>
      <c r="G1127" s="350"/>
      <c r="H1127" s="350"/>
      <c r="I1127" s="350"/>
      <c r="J1127" s="350"/>
      <c r="K1127" s="352"/>
    </row>
    <row r="1128" spans="6:11" x14ac:dyDescent="0.35">
      <c r="F1128" s="2"/>
      <c r="G1128" s="350"/>
      <c r="H1128" s="350"/>
      <c r="I1128" s="350"/>
      <c r="J1128" s="350"/>
      <c r="K1128" s="352"/>
    </row>
    <row r="1129" spans="6:11" x14ac:dyDescent="0.35">
      <c r="F1129" s="2"/>
      <c r="G1129" s="350"/>
      <c r="H1129" s="350"/>
      <c r="I1129" s="350"/>
      <c r="J1129" s="350"/>
      <c r="K1129" s="352"/>
    </row>
    <row r="1130" spans="6:11" x14ac:dyDescent="0.35">
      <c r="F1130" s="2"/>
      <c r="G1130" s="350"/>
      <c r="H1130" s="350"/>
      <c r="I1130" s="350"/>
      <c r="J1130" s="350"/>
      <c r="K1130" s="352"/>
    </row>
    <row r="1131" spans="6:11" x14ac:dyDescent="0.35">
      <c r="F1131" s="2"/>
      <c r="G1131" s="350"/>
      <c r="H1131" s="350"/>
      <c r="I1131" s="350"/>
      <c r="J1131" s="350"/>
      <c r="K1131" s="352"/>
    </row>
    <row r="1132" spans="6:11" x14ac:dyDescent="0.35">
      <c r="F1132" s="2"/>
      <c r="G1132" s="350"/>
      <c r="H1132" s="350"/>
      <c r="I1132" s="350"/>
      <c r="J1132" s="350"/>
      <c r="K1132" s="352"/>
    </row>
    <row r="1133" spans="6:11" x14ac:dyDescent="0.35">
      <c r="F1133" s="2"/>
      <c r="G1133" s="350"/>
      <c r="H1133" s="350"/>
      <c r="I1133" s="350"/>
      <c r="J1133" s="350"/>
      <c r="K1133" s="352"/>
    </row>
    <row r="1134" spans="6:11" x14ac:dyDescent="0.35">
      <c r="F1134" s="2"/>
      <c r="G1134" s="350"/>
      <c r="H1134" s="350"/>
      <c r="I1134" s="350"/>
      <c r="J1134" s="350"/>
      <c r="K1134" s="352"/>
    </row>
    <row r="1135" spans="6:11" x14ac:dyDescent="0.35">
      <c r="F1135" s="2"/>
      <c r="G1135" s="350"/>
      <c r="H1135" s="350"/>
      <c r="I1135" s="350"/>
      <c r="J1135" s="350"/>
      <c r="K1135" s="352"/>
    </row>
    <row r="1136" spans="6:11" x14ac:dyDescent="0.35">
      <c r="F1136" s="2"/>
      <c r="G1136" s="350"/>
      <c r="H1136" s="350"/>
      <c r="I1136" s="350"/>
      <c r="J1136" s="350"/>
      <c r="K1136" s="352"/>
    </row>
    <row r="1137" spans="6:11" x14ac:dyDescent="0.35">
      <c r="F1137" s="2"/>
      <c r="G1137" s="350"/>
      <c r="H1137" s="350"/>
      <c r="I1137" s="350"/>
      <c r="J1137" s="350"/>
      <c r="K1137" s="352"/>
    </row>
    <row r="1138" spans="6:11" x14ac:dyDescent="0.35">
      <c r="F1138" s="2"/>
      <c r="G1138" s="350"/>
      <c r="H1138" s="350"/>
      <c r="I1138" s="350"/>
      <c r="J1138" s="350"/>
      <c r="K1138" s="352"/>
    </row>
    <row r="1139" spans="6:11" x14ac:dyDescent="0.35">
      <c r="F1139" s="2"/>
      <c r="G1139" s="350"/>
      <c r="H1139" s="350"/>
      <c r="I1139" s="350"/>
      <c r="J1139" s="350"/>
      <c r="K1139" s="352"/>
    </row>
    <row r="1140" spans="6:11" x14ac:dyDescent="0.35">
      <c r="F1140" s="2"/>
      <c r="G1140" s="350"/>
      <c r="H1140" s="350"/>
      <c r="I1140" s="350"/>
      <c r="J1140" s="350"/>
      <c r="K1140" s="352"/>
    </row>
    <row r="1141" spans="6:11" x14ac:dyDescent="0.35">
      <c r="F1141" s="2"/>
      <c r="G1141" s="350"/>
      <c r="H1141" s="350"/>
      <c r="I1141" s="350"/>
      <c r="J1141" s="350"/>
      <c r="K1141" s="352"/>
    </row>
    <row r="1142" spans="6:11" x14ac:dyDescent="0.35">
      <c r="F1142" s="2"/>
      <c r="G1142" s="350"/>
      <c r="H1142" s="350"/>
      <c r="I1142" s="350"/>
      <c r="J1142" s="350"/>
      <c r="K1142" s="352"/>
    </row>
    <row r="1143" spans="6:11" x14ac:dyDescent="0.35">
      <c r="F1143" s="2"/>
      <c r="G1143" s="350"/>
      <c r="H1143" s="350"/>
      <c r="I1143" s="350"/>
      <c r="J1143" s="350"/>
      <c r="K1143" s="352"/>
    </row>
    <row r="1144" spans="6:11" x14ac:dyDescent="0.35">
      <c r="F1144" s="2"/>
      <c r="G1144" s="350"/>
      <c r="H1144" s="350"/>
      <c r="I1144" s="350"/>
      <c r="J1144" s="350"/>
      <c r="K1144" s="352"/>
    </row>
    <row r="1145" spans="6:11" x14ac:dyDescent="0.35">
      <c r="F1145" s="2"/>
      <c r="G1145" s="350"/>
      <c r="H1145" s="350"/>
      <c r="I1145" s="350"/>
      <c r="J1145" s="350"/>
      <c r="K1145" s="352"/>
    </row>
    <row r="1146" spans="6:11" x14ac:dyDescent="0.35">
      <c r="F1146" s="2"/>
      <c r="G1146" s="350"/>
      <c r="H1146" s="350"/>
      <c r="I1146" s="350"/>
      <c r="J1146" s="350"/>
      <c r="K1146" s="352"/>
    </row>
    <row r="1147" spans="6:11" x14ac:dyDescent="0.35">
      <c r="F1147" s="2"/>
      <c r="G1147" s="350"/>
      <c r="H1147" s="350"/>
      <c r="I1147" s="350"/>
      <c r="J1147" s="350"/>
      <c r="K1147" s="352"/>
    </row>
    <row r="1148" spans="6:11" x14ac:dyDescent="0.35">
      <c r="F1148" s="2"/>
      <c r="G1148" s="350"/>
      <c r="H1148" s="350"/>
      <c r="I1148" s="350"/>
      <c r="J1148" s="350"/>
      <c r="K1148" s="352"/>
    </row>
    <row r="1149" spans="6:11" x14ac:dyDescent="0.35">
      <c r="F1149" s="2"/>
      <c r="G1149" s="350"/>
      <c r="H1149" s="350"/>
      <c r="I1149" s="350"/>
      <c r="J1149" s="350"/>
      <c r="K1149" s="352"/>
    </row>
    <row r="1150" spans="6:11" x14ac:dyDescent="0.35">
      <c r="F1150" s="2"/>
      <c r="G1150" s="350"/>
      <c r="H1150" s="350"/>
      <c r="I1150" s="350"/>
      <c r="J1150" s="350"/>
      <c r="K1150" s="352"/>
    </row>
    <row r="1151" spans="6:11" x14ac:dyDescent="0.35">
      <c r="F1151" s="2"/>
      <c r="G1151" s="350"/>
      <c r="H1151" s="350"/>
      <c r="I1151" s="350"/>
      <c r="J1151" s="350"/>
      <c r="K1151" s="352"/>
    </row>
    <row r="1152" spans="6:11" x14ac:dyDescent="0.35">
      <c r="F1152" s="2"/>
      <c r="G1152" s="350"/>
      <c r="H1152" s="350"/>
      <c r="I1152" s="350"/>
      <c r="J1152" s="350"/>
      <c r="K1152" s="352"/>
    </row>
    <row r="1153" spans="6:11" x14ac:dyDescent="0.35">
      <c r="F1153" s="2"/>
      <c r="G1153" s="350"/>
      <c r="H1153" s="350"/>
      <c r="I1153" s="350"/>
      <c r="J1153" s="350"/>
      <c r="K1153" s="352"/>
    </row>
    <row r="1154" spans="6:11" x14ac:dyDescent="0.35">
      <c r="F1154" s="2"/>
      <c r="G1154" s="350"/>
      <c r="H1154" s="350"/>
      <c r="I1154" s="350"/>
      <c r="J1154" s="350"/>
      <c r="K1154" s="352"/>
    </row>
    <row r="1155" spans="6:11" x14ac:dyDescent="0.35">
      <c r="F1155" s="2"/>
      <c r="G1155" s="350"/>
      <c r="H1155" s="350"/>
      <c r="I1155" s="350"/>
      <c r="J1155" s="350"/>
      <c r="K1155" s="352"/>
    </row>
    <row r="1156" spans="6:11" x14ac:dyDescent="0.35">
      <c r="F1156" s="2"/>
      <c r="G1156" s="350"/>
      <c r="H1156" s="350"/>
      <c r="I1156" s="350"/>
      <c r="J1156" s="350"/>
      <c r="K1156" s="352"/>
    </row>
    <row r="1157" spans="6:11" x14ac:dyDescent="0.35">
      <c r="F1157" s="2"/>
      <c r="G1157" s="350"/>
      <c r="H1157" s="350"/>
      <c r="I1157" s="350"/>
      <c r="J1157" s="350"/>
      <c r="K1157" s="352"/>
    </row>
    <row r="1158" spans="6:11" x14ac:dyDescent="0.35">
      <c r="F1158" s="2"/>
      <c r="G1158" s="350"/>
      <c r="H1158" s="350"/>
      <c r="I1158" s="350"/>
      <c r="J1158" s="350"/>
      <c r="K1158" s="352"/>
    </row>
    <row r="1159" spans="6:11" x14ac:dyDescent="0.35">
      <c r="F1159" s="2"/>
      <c r="G1159" s="350"/>
      <c r="H1159" s="350"/>
      <c r="I1159" s="350"/>
      <c r="J1159" s="350"/>
      <c r="K1159" s="352"/>
    </row>
    <row r="1160" spans="6:11" x14ac:dyDescent="0.35">
      <c r="F1160" s="2"/>
      <c r="G1160" s="350"/>
      <c r="H1160" s="350"/>
      <c r="I1160" s="350"/>
      <c r="J1160" s="350"/>
      <c r="K1160" s="352"/>
    </row>
    <row r="1161" spans="6:11" x14ac:dyDescent="0.35">
      <c r="F1161" s="2"/>
      <c r="G1161" s="350"/>
      <c r="H1161" s="350"/>
      <c r="I1161" s="350"/>
      <c r="J1161" s="350"/>
      <c r="K1161" s="352"/>
    </row>
    <row r="1162" spans="6:11" x14ac:dyDescent="0.35">
      <c r="F1162" s="2"/>
      <c r="G1162" s="350"/>
      <c r="H1162" s="350"/>
      <c r="I1162" s="350"/>
      <c r="J1162" s="350"/>
      <c r="K1162" s="352"/>
    </row>
    <row r="1163" spans="6:11" x14ac:dyDescent="0.35">
      <c r="F1163" s="2"/>
      <c r="G1163" s="350"/>
      <c r="H1163" s="350"/>
      <c r="I1163" s="350"/>
      <c r="J1163" s="350"/>
      <c r="K1163" s="352"/>
    </row>
    <row r="1164" spans="6:11" x14ac:dyDescent="0.35">
      <c r="F1164" s="2"/>
      <c r="G1164" s="350"/>
      <c r="H1164" s="350"/>
      <c r="I1164" s="350"/>
      <c r="J1164" s="350"/>
      <c r="K1164" s="352"/>
    </row>
    <row r="1165" spans="6:11" x14ac:dyDescent="0.35">
      <c r="F1165" s="2"/>
      <c r="G1165" s="350"/>
      <c r="H1165" s="350"/>
      <c r="I1165" s="350"/>
      <c r="J1165" s="350"/>
      <c r="K1165" s="352"/>
    </row>
    <row r="1166" spans="6:11" x14ac:dyDescent="0.35">
      <c r="F1166" s="2"/>
      <c r="G1166" s="350"/>
      <c r="H1166" s="350"/>
      <c r="I1166" s="350"/>
      <c r="J1166" s="350"/>
      <c r="K1166" s="352"/>
    </row>
    <row r="1167" spans="6:11" x14ac:dyDescent="0.35">
      <c r="F1167" s="2"/>
      <c r="G1167" s="350"/>
      <c r="H1167" s="350"/>
      <c r="I1167" s="350"/>
      <c r="J1167" s="350"/>
      <c r="K1167" s="352"/>
    </row>
    <row r="1168" spans="6:11" x14ac:dyDescent="0.35">
      <c r="F1168" s="2"/>
      <c r="G1168" s="350"/>
      <c r="H1168" s="350"/>
      <c r="I1168" s="350"/>
      <c r="J1168" s="350"/>
      <c r="K1168" s="352"/>
    </row>
    <row r="1169" spans="6:11" x14ac:dyDescent="0.35">
      <c r="F1169" s="2"/>
      <c r="G1169" s="350"/>
      <c r="H1169" s="350"/>
      <c r="I1169" s="350"/>
      <c r="J1169" s="350"/>
      <c r="K1169" s="352"/>
    </row>
    <row r="1170" spans="6:11" x14ac:dyDescent="0.35">
      <c r="F1170" s="2"/>
      <c r="G1170" s="350"/>
      <c r="H1170" s="350"/>
      <c r="I1170" s="350"/>
      <c r="J1170" s="350"/>
      <c r="K1170" s="352"/>
    </row>
    <row r="1171" spans="6:11" x14ac:dyDescent="0.35">
      <c r="F1171" s="2"/>
      <c r="G1171" s="350"/>
      <c r="H1171" s="350"/>
      <c r="I1171" s="350"/>
      <c r="J1171" s="350"/>
      <c r="K1171" s="352"/>
    </row>
    <row r="1172" spans="6:11" x14ac:dyDescent="0.35">
      <c r="F1172" s="2"/>
      <c r="G1172" s="350"/>
      <c r="H1172" s="350"/>
      <c r="I1172" s="350"/>
      <c r="J1172" s="350"/>
      <c r="K1172" s="352"/>
    </row>
    <row r="1173" spans="6:11" x14ac:dyDescent="0.35">
      <c r="F1173" s="2"/>
      <c r="G1173" s="350"/>
      <c r="H1173" s="350"/>
      <c r="I1173" s="350"/>
      <c r="J1173" s="350"/>
      <c r="K1173" s="352"/>
    </row>
    <row r="1174" spans="6:11" x14ac:dyDescent="0.35">
      <c r="F1174" s="2"/>
      <c r="G1174" s="350"/>
      <c r="H1174" s="350"/>
      <c r="I1174" s="350"/>
      <c r="J1174" s="350"/>
      <c r="K1174" s="352"/>
    </row>
    <row r="1175" spans="6:11" x14ac:dyDescent="0.35">
      <c r="F1175" s="2"/>
      <c r="G1175" s="350"/>
      <c r="H1175" s="350"/>
      <c r="I1175" s="350"/>
      <c r="J1175" s="350"/>
      <c r="K1175" s="352"/>
    </row>
    <row r="1176" spans="6:11" x14ac:dyDescent="0.35">
      <c r="F1176" s="2"/>
      <c r="G1176" s="350"/>
      <c r="H1176" s="350"/>
      <c r="I1176" s="350"/>
      <c r="J1176" s="350"/>
      <c r="K1176" s="352"/>
    </row>
    <row r="1177" spans="6:11" x14ac:dyDescent="0.35">
      <c r="F1177" s="2"/>
      <c r="G1177" s="350"/>
      <c r="H1177" s="350"/>
      <c r="I1177" s="350"/>
      <c r="J1177" s="350"/>
      <c r="K1177" s="352"/>
    </row>
    <row r="1178" spans="6:11" x14ac:dyDescent="0.35">
      <c r="F1178" s="2"/>
      <c r="G1178" s="350"/>
      <c r="H1178" s="350"/>
      <c r="I1178" s="350"/>
      <c r="J1178" s="350"/>
      <c r="K1178" s="352"/>
    </row>
    <row r="1179" spans="6:11" x14ac:dyDescent="0.35">
      <c r="F1179" s="2"/>
      <c r="G1179" s="350"/>
      <c r="H1179" s="350"/>
      <c r="I1179" s="350"/>
      <c r="J1179" s="350"/>
      <c r="K1179" s="352"/>
    </row>
    <row r="1180" spans="6:11" x14ac:dyDescent="0.35">
      <c r="F1180" s="2"/>
      <c r="G1180" s="350"/>
      <c r="H1180" s="350"/>
      <c r="I1180" s="350"/>
      <c r="J1180" s="350"/>
      <c r="K1180" s="352"/>
    </row>
    <row r="1181" spans="6:11" x14ac:dyDescent="0.35">
      <c r="F1181" s="2"/>
      <c r="G1181" s="350"/>
      <c r="H1181" s="350"/>
      <c r="I1181" s="350"/>
      <c r="J1181" s="350"/>
      <c r="K1181" s="352"/>
    </row>
    <row r="1182" spans="6:11" x14ac:dyDescent="0.35">
      <c r="F1182" s="2"/>
      <c r="G1182" s="350"/>
      <c r="H1182" s="350"/>
      <c r="I1182" s="350"/>
      <c r="J1182" s="350"/>
      <c r="K1182" s="352"/>
    </row>
    <row r="1183" spans="6:11" x14ac:dyDescent="0.35">
      <c r="F1183" s="2"/>
      <c r="G1183" s="350"/>
      <c r="H1183" s="350"/>
      <c r="I1183" s="350"/>
      <c r="J1183" s="350"/>
      <c r="K1183" s="352"/>
    </row>
    <row r="1184" spans="6:11" x14ac:dyDescent="0.35">
      <c r="F1184" s="2"/>
      <c r="G1184" s="350"/>
      <c r="H1184" s="350"/>
      <c r="I1184" s="350"/>
      <c r="J1184" s="350"/>
      <c r="K1184" s="352"/>
    </row>
    <row r="1185" spans="6:11" x14ac:dyDescent="0.35">
      <c r="F1185" s="2"/>
      <c r="G1185" s="350"/>
      <c r="H1185" s="350"/>
      <c r="I1185" s="350"/>
      <c r="J1185" s="350"/>
      <c r="K1185" s="352"/>
    </row>
    <row r="1186" spans="6:11" x14ac:dyDescent="0.35">
      <c r="F1186" s="2"/>
      <c r="G1186" s="350"/>
      <c r="H1186" s="350"/>
      <c r="I1186" s="350"/>
      <c r="J1186" s="350"/>
      <c r="K1186" s="352"/>
    </row>
    <row r="1187" spans="6:11" x14ac:dyDescent="0.35">
      <c r="F1187" s="2"/>
      <c r="G1187" s="350"/>
      <c r="H1187" s="350"/>
      <c r="I1187" s="350"/>
      <c r="J1187" s="350"/>
      <c r="K1187" s="352"/>
    </row>
    <row r="1188" spans="6:11" x14ac:dyDescent="0.35">
      <c r="F1188" s="2"/>
      <c r="G1188" s="350"/>
      <c r="H1188" s="350"/>
      <c r="I1188" s="350"/>
      <c r="J1188" s="350"/>
      <c r="K1188" s="352"/>
    </row>
    <row r="1189" spans="6:11" x14ac:dyDescent="0.35">
      <c r="F1189" s="2"/>
      <c r="G1189" s="350"/>
      <c r="H1189" s="350"/>
      <c r="I1189" s="350"/>
      <c r="J1189" s="350"/>
      <c r="K1189" s="352"/>
    </row>
    <row r="1190" spans="6:11" x14ac:dyDescent="0.35">
      <c r="F1190" s="2"/>
      <c r="G1190" s="350"/>
      <c r="H1190" s="350"/>
      <c r="I1190" s="350"/>
      <c r="J1190" s="350"/>
      <c r="K1190" s="352"/>
    </row>
    <row r="1191" spans="6:11" x14ac:dyDescent="0.35">
      <c r="F1191" s="2"/>
      <c r="G1191" s="350"/>
      <c r="H1191" s="350"/>
      <c r="I1191" s="350"/>
      <c r="J1191" s="350"/>
      <c r="K1191" s="352"/>
    </row>
    <row r="1192" spans="6:11" x14ac:dyDescent="0.35">
      <c r="F1192" s="2"/>
      <c r="G1192" s="350"/>
      <c r="H1192" s="350"/>
      <c r="I1192" s="350"/>
      <c r="J1192" s="350"/>
      <c r="K1192" s="352"/>
    </row>
    <row r="1193" spans="6:11" x14ac:dyDescent="0.35">
      <c r="F1193" s="2"/>
      <c r="G1193" s="350"/>
      <c r="H1193" s="350"/>
      <c r="I1193" s="350"/>
      <c r="J1193" s="350"/>
      <c r="K1193" s="352"/>
    </row>
    <row r="1194" spans="6:11" x14ac:dyDescent="0.35">
      <c r="F1194" s="2"/>
      <c r="G1194" s="350"/>
      <c r="H1194" s="350"/>
      <c r="I1194" s="350"/>
      <c r="J1194" s="350"/>
      <c r="K1194" s="352"/>
    </row>
    <row r="1195" spans="6:11" x14ac:dyDescent="0.35">
      <c r="F1195" s="2"/>
      <c r="G1195" s="350"/>
      <c r="H1195" s="350"/>
      <c r="I1195" s="350"/>
      <c r="J1195" s="350"/>
      <c r="K1195" s="352"/>
    </row>
    <row r="1196" spans="6:11" x14ac:dyDescent="0.35">
      <c r="F1196" s="2"/>
      <c r="G1196" s="350"/>
      <c r="H1196" s="350"/>
      <c r="I1196" s="350"/>
      <c r="J1196" s="350"/>
      <c r="K1196" s="352"/>
    </row>
    <row r="1197" spans="6:11" x14ac:dyDescent="0.35">
      <c r="F1197" s="2"/>
      <c r="G1197" s="350"/>
      <c r="H1197" s="350"/>
      <c r="I1197" s="350"/>
      <c r="J1197" s="350"/>
      <c r="K1197" s="352"/>
    </row>
    <row r="1198" spans="6:11" x14ac:dyDescent="0.35">
      <c r="F1198" s="2"/>
      <c r="G1198" s="350"/>
      <c r="H1198" s="350"/>
      <c r="I1198" s="350"/>
      <c r="J1198" s="350"/>
      <c r="K1198" s="352"/>
    </row>
    <row r="1199" spans="6:11" x14ac:dyDescent="0.35">
      <c r="F1199" s="2"/>
      <c r="G1199" s="350"/>
      <c r="H1199" s="350"/>
      <c r="I1199" s="350"/>
      <c r="J1199" s="350"/>
      <c r="K1199" s="352"/>
    </row>
    <row r="1200" spans="6:11" x14ac:dyDescent="0.35">
      <c r="F1200" s="2"/>
      <c r="G1200" s="350"/>
      <c r="H1200" s="350"/>
      <c r="I1200" s="350"/>
      <c r="J1200" s="350"/>
      <c r="K1200" s="352"/>
    </row>
    <row r="1201" spans="6:11" x14ac:dyDescent="0.35">
      <c r="F1201" s="2"/>
      <c r="G1201" s="350"/>
      <c r="H1201" s="350"/>
      <c r="I1201" s="350"/>
      <c r="J1201" s="350"/>
      <c r="K1201" s="352"/>
    </row>
    <row r="1202" spans="6:11" x14ac:dyDescent="0.35">
      <c r="F1202" s="2"/>
      <c r="G1202" s="350"/>
      <c r="H1202" s="350"/>
      <c r="I1202" s="350"/>
      <c r="J1202" s="350"/>
      <c r="K1202" s="352"/>
    </row>
    <row r="1203" spans="6:11" x14ac:dyDescent="0.35">
      <c r="F1203" s="2"/>
      <c r="G1203" s="350"/>
      <c r="H1203" s="350"/>
      <c r="I1203" s="350"/>
      <c r="J1203" s="350"/>
      <c r="K1203" s="352"/>
    </row>
    <row r="1204" spans="6:11" x14ac:dyDescent="0.35">
      <c r="F1204" s="2"/>
      <c r="G1204" s="350"/>
      <c r="H1204" s="350"/>
      <c r="I1204" s="350"/>
      <c r="J1204" s="350"/>
      <c r="K1204" s="352"/>
    </row>
    <row r="1205" spans="6:11" x14ac:dyDescent="0.35">
      <c r="F1205" s="2"/>
      <c r="G1205" s="350"/>
      <c r="H1205" s="350"/>
      <c r="I1205" s="350"/>
      <c r="J1205" s="350"/>
      <c r="K1205" s="352"/>
    </row>
    <row r="1206" spans="6:11" x14ac:dyDescent="0.35">
      <c r="F1206" s="2"/>
      <c r="G1206" s="350"/>
      <c r="H1206" s="350"/>
      <c r="I1206" s="350"/>
      <c r="J1206" s="350"/>
      <c r="K1206" s="352"/>
    </row>
    <row r="1207" spans="6:11" x14ac:dyDescent="0.35">
      <c r="F1207" s="2"/>
      <c r="G1207" s="350"/>
      <c r="H1207" s="350"/>
      <c r="I1207" s="350"/>
      <c r="J1207" s="350"/>
      <c r="K1207" s="352"/>
    </row>
    <row r="1208" spans="6:11" x14ac:dyDescent="0.35">
      <c r="F1208" s="2"/>
      <c r="G1208" s="350"/>
      <c r="H1208" s="350"/>
      <c r="I1208" s="350"/>
      <c r="J1208" s="350"/>
      <c r="K1208" s="352"/>
    </row>
    <row r="1209" spans="6:11" x14ac:dyDescent="0.35">
      <c r="F1209" s="2"/>
      <c r="G1209" s="350"/>
      <c r="H1209" s="350"/>
      <c r="I1209" s="350"/>
      <c r="J1209" s="350"/>
      <c r="K1209" s="352"/>
    </row>
    <row r="1210" spans="6:11" x14ac:dyDescent="0.35">
      <c r="F1210" s="2"/>
      <c r="G1210" s="350"/>
      <c r="H1210" s="350"/>
      <c r="I1210" s="350"/>
      <c r="J1210" s="350"/>
      <c r="K1210" s="352"/>
    </row>
    <row r="1211" spans="6:11" x14ac:dyDescent="0.35">
      <c r="F1211" s="2"/>
      <c r="G1211" s="350"/>
      <c r="H1211" s="350"/>
      <c r="I1211" s="350"/>
      <c r="J1211" s="350"/>
      <c r="K1211" s="352"/>
    </row>
    <row r="1212" spans="6:11" x14ac:dyDescent="0.35">
      <c r="F1212" s="2"/>
      <c r="G1212" s="350"/>
      <c r="H1212" s="350"/>
      <c r="I1212" s="350"/>
      <c r="J1212" s="350"/>
      <c r="K1212" s="352"/>
    </row>
    <row r="1213" spans="6:11" x14ac:dyDescent="0.35">
      <c r="F1213" s="2"/>
      <c r="G1213" s="350"/>
      <c r="H1213" s="350"/>
      <c r="I1213" s="350"/>
      <c r="J1213" s="350"/>
      <c r="K1213" s="352"/>
    </row>
    <row r="1214" spans="6:11" x14ac:dyDescent="0.35">
      <c r="F1214" s="2"/>
      <c r="G1214" s="350"/>
      <c r="H1214" s="350"/>
      <c r="I1214" s="350"/>
      <c r="J1214" s="350"/>
      <c r="K1214" s="352"/>
    </row>
    <row r="1215" spans="6:11" x14ac:dyDescent="0.35">
      <c r="F1215" s="2"/>
      <c r="G1215" s="350"/>
      <c r="H1215" s="350"/>
      <c r="I1215" s="350"/>
      <c r="J1215" s="350"/>
      <c r="K1215" s="352"/>
    </row>
    <row r="1216" spans="6:11" x14ac:dyDescent="0.35">
      <c r="F1216" s="2"/>
      <c r="G1216" s="350"/>
      <c r="H1216" s="350"/>
      <c r="I1216" s="350"/>
      <c r="J1216" s="350"/>
      <c r="K1216" s="352"/>
    </row>
    <row r="1217" spans="6:11" x14ac:dyDescent="0.35">
      <c r="F1217" s="2"/>
      <c r="G1217" s="350"/>
      <c r="H1217" s="350"/>
      <c r="I1217" s="350"/>
      <c r="J1217" s="350"/>
      <c r="K1217" s="352"/>
    </row>
    <row r="1218" spans="6:11" x14ac:dyDescent="0.35">
      <c r="F1218" s="2"/>
      <c r="G1218" s="350"/>
      <c r="H1218" s="350"/>
      <c r="I1218" s="350"/>
      <c r="J1218" s="350"/>
      <c r="K1218" s="352"/>
    </row>
    <row r="1219" spans="6:11" x14ac:dyDescent="0.35">
      <c r="F1219" s="2"/>
      <c r="G1219" s="350"/>
      <c r="H1219" s="350"/>
      <c r="I1219" s="350"/>
      <c r="J1219" s="350"/>
      <c r="K1219" s="352"/>
    </row>
    <row r="1220" spans="6:11" x14ac:dyDescent="0.35">
      <c r="F1220" s="2"/>
      <c r="G1220" s="350"/>
      <c r="H1220" s="350"/>
      <c r="I1220" s="350"/>
      <c r="J1220" s="350"/>
      <c r="K1220" s="352"/>
    </row>
    <row r="1221" spans="6:11" x14ac:dyDescent="0.35">
      <c r="F1221" s="2"/>
      <c r="G1221" s="350"/>
      <c r="H1221" s="350"/>
      <c r="I1221" s="350"/>
      <c r="J1221" s="350"/>
      <c r="K1221" s="352"/>
    </row>
    <row r="1222" spans="6:11" x14ac:dyDescent="0.35">
      <c r="F1222" s="2"/>
      <c r="G1222" s="350"/>
      <c r="H1222" s="350"/>
      <c r="I1222" s="350"/>
      <c r="J1222" s="350"/>
      <c r="K1222" s="352"/>
    </row>
    <row r="1223" spans="6:11" x14ac:dyDescent="0.35">
      <c r="F1223" s="2"/>
      <c r="G1223" s="350"/>
      <c r="H1223" s="350"/>
      <c r="I1223" s="350"/>
      <c r="J1223" s="350"/>
      <c r="K1223" s="352"/>
    </row>
    <row r="1224" spans="6:11" x14ac:dyDescent="0.35">
      <c r="F1224" s="2"/>
      <c r="G1224" s="350"/>
      <c r="H1224" s="350"/>
      <c r="I1224" s="350"/>
      <c r="J1224" s="350"/>
      <c r="K1224" s="352"/>
    </row>
    <row r="1225" spans="6:11" x14ac:dyDescent="0.35">
      <c r="F1225" s="2"/>
      <c r="G1225" s="350"/>
      <c r="H1225" s="350"/>
      <c r="I1225" s="350"/>
      <c r="J1225" s="350"/>
      <c r="K1225" s="352"/>
    </row>
    <row r="1226" spans="6:11" x14ac:dyDescent="0.35">
      <c r="F1226" s="2"/>
      <c r="G1226" s="350"/>
      <c r="H1226" s="350"/>
      <c r="I1226" s="350"/>
      <c r="J1226" s="350"/>
      <c r="K1226" s="352"/>
    </row>
    <row r="1227" spans="6:11" x14ac:dyDescent="0.35">
      <c r="F1227" s="2"/>
      <c r="G1227" s="350"/>
      <c r="H1227" s="350"/>
      <c r="I1227" s="350"/>
      <c r="J1227" s="350"/>
      <c r="K1227" s="352"/>
    </row>
    <row r="1228" spans="6:11" x14ac:dyDescent="0.35">
      <c r="F1228" s="2"/>
      <c r="G1228" s="350"/>
      <c r="H1228" s="350"/>
      <c r="I1228" s="350"/>
      <c r="J1228" s="350"/>
      <c r="K1228" s="352"/>
    </row>
    <row r="1229" spans="6:11" x14ac:dyDescent="0.35">
      <c r="F1229" s="2"/>
      <c r="G1229" s="350"/>
      <c r="H1229" s="350"/>
      <c r="I1229" s="350"/>
      <c r="J1229" s="350"/>
      <c r="K1229" s="352"/>
    </row>
    <row r="1230" spans="6:11" x14ac:dyDescent="0.35">
      <c r="F1230" s="2"/>
      <c r="G1230" s="350"/>
      <c r="H1230" s="350"/>
      <c r="I1230" s="350"/>
      <c r="J1230" s="350"/>
      <c r="K1230" s="352"/>
    </row>
    <row r="1231" spans="6:11" x14ac:dyDescent="0.35">
      <c r="F1231" s="2"/>
      <c r="G1231" s="350"/>
      <c r="H1231" s="350"/>
      <c r="I1231" s="350"/>
      <c r="J1231" s="350"/>
      <c r="K1231" s="352"/>
    </row>
    <row r="1232" spans="6:11" x14ac:dyDescent="0.35">
      <c r="F1232" s="2"/>
      <c r="G1232" s="350"/>
      <c r="H1232" s="350"/>
      <c r="I1232" s="350"/>
      <c r="J1232" s="350"/>
      <c r="K1232" s="352"/>
    </row>
    <row r="1233" spans="6:11" x14ac:dyDescent="0.35">
      <c r="F1233" s="2"/>
      <c r="G1233" s="350"/>
      <c r="H1233" s="350"/>
      <c r="I1233" s="350"/>
      <c r="J1233" s="350"/>
      <c r="K1233" s="352"/>
    </row>
    <row r="1234" spans="6:11" x14ac:dyDescent="0.35">
      <c r="F1234" s="2"/>
      <c r="G1234" s="350"/>
      <c r="H1234" s="350"/>
      <c r="I1234" s="350"/>
      <c r="J1234" s="350"/>
      <c r="K1234" s="352"/>
    </row>
    <row r="1235" spans="6:11" x14ac:dyDescent="0.35">
      <c r="F1235" s="2"/>
      <c r="G1235" s="350"/>
      <c r="H1235" s="350"/>
      <c r="I1235" s="350"/>
      <c r="J1235" s="350"/>
      <c r="K1235" s="352"/>
    </row>
    <row r="1236" spans="6:11" x14ac:dyDescent="0.35">
      <c r="F1236" s="2"/>
      <c r="G1236" s="350"/>
      <c r="H1236" s="350"/>
      <c r="I1236" s="350"/>
      <c r="J1236" s="350"/>
      <c r="K1236" s="352"/>
    </row>
    <row r="1237" spans="6:11" x14ac:dyDescent="0.35">
      <c r="F1237" s="2"/>
      <c r="G1237" s="350"/>
      <c r="H1237" s="350"/>
      <c r="I1237" s="350"/>
      <c r="J1237" s="350"/>
      <c r="K1237" s="352"/>
    </row>
    <row r="1238" spans="6:11" x14ac:dyDescent="0.35">
      <c r="F1238" s="2"/>
      <c r="G1238" s="350"/>
      <c r="H1238" s="350"/>
      <c r="I1238" s="350"/>
      <c r="J1238" s="350"/>
      <c r="K1238" s="352"/>
    </row>
    <row r="1239" spans="6:11" x14ac:dyDescent="0.35">
      <c r="F1239" s="2"/>
      <c r="G1239" s="350"/>
      <c r="H1239" s="350"/>
      <c r="I1239" s="350"/>
      <c r="J1239" s="350"/>
      <c r="K1239" s="352"/>
    </row>
    <row r="1240" spans="6:11" x14ac:dyDescent="0.35">
      <c r="F1240" s="2"/>
      <c r="G1240" s="350"/>
      <c r="H1240" s="350"/>
      <c r="I1240" s="350"/>
      <c r="J1240" s="350"/>
      <c r="K1240" s="352"/>
    </row>
    <row r="1241" spans="6:11" x14ac:dyDescent="0.35">
      <c r="F1241" s="2"/>
      <c r="G1241" s="350"/>
      <c r="H1241" s="350"/>
      <c r="I1241" s="350"/>
      <c r="J1241" s="350"/>
      <c r="K1241" s="352"/>
    </row>
    <row r="1242" spans="6:11" x14ac:dyDescent="0.35">
      <c r="F1242" s="2"/>
      <c r="G1242" s="350"/>
      <c r="H1242" s="350"/>
      <c r="I1242" s="350"/>
      <c r="J1242" s="350"/>
      <c r="K1242" s="352"/>
    </row>
    <row r="1243" spans="6:11" x14ac:dyDescent="0.35">
      <c r="F1243" s="2"/>
      <c r="G1243" s="350"/>
      <c r="H1243" s="350"/>
      <c r="I1243" s="350"/>
      <c r="J1243" s="350"/>
      <c r="K1243" s="352"/>
    </row>
    <row r="1244" spans="6:11" x14ac:dyDescent="0.35">
      <c r="F1244" s="2"/>
      <c r="G1244" s="350"/>
      <c r="H1244" s="350"/>
      <c r="I1244" s="350"/>
      <c r="J1244" s="350"/>
      <c r="K1244" s="352"/>
    </row>
    <row r="1245" spans="6:11" x14ac:dyDescent="0.35">
      <c r="F1245" s="2"/>
      <c r="G1245" s="350"/>
      <c r="H1245" s="350"/>
      <c r="I1245" s="350"/>
      <c r="J1245" s="350"/>
      <c r="K1245" s="352"/>
    </row>
    <row r="1246" spans="6:11" x14ac:dyDescent="0.35">
      <c r="F1246" s="2"/>
      <c r="G1246" s="350"/>
      <c r="H1246" s="350"/>
      <c r="I1246" s="350"/>
      <c r="J1246" s="350"/>
      <c r="K1246" s="352"/>
    </row>
    <row r="1247" spans="6:11" x14ac:dyDescent="0.35">
      <c r="F1247" s="2"/>
      <c r="G1247" s="350"/>
      <c r="H1247" s="350"/>
      <c r="I1247" s="350"/>
      <c r="J1247" s="350"/>
      <c r="K1247" s="352"/>
    </row>
    <row r="1248" spans="6:11" x14ac:dyDescent="0.35">
      <c r="F1248" s="2"/>
      <c r="G1248" s="350"/>
      <c r="H1248" s="350"/>
      <c r="I1248" s="350"/>
      <c r="J1248" s="350"/>
      <c r="K1248" s="352"/>
    </row>
    <row r="1249" spans="6:11" x14ac:dyDescent="0.35">
      <c r="F1249" s="2"/>
      <c r="G1249" s="350"/>
      <c r="H1249" s="350"/>
      <c r="I1249" s="350"/>
      <c r="J1249" s="350"/>
      <c r="K1249" s="352"/>
    </row>
    <row r="1250" spans="6:11" x14ac:dyDescent="0.35">
      <c r="F1250" s="2"/>
      <c r="G1250" s="350"/>
      <c r="H1250" s="350"/>
      <c r="I1250" s="350"/>
      <c r="J1250" s="350"/>
      <c r="K1250" s="352"/>
    </row>
    <row r="1251" spans="6:11" x14ac:dyDescent="0.35">
      <c r="F1251" s="2"/>
      <c r="G1251" s="350"/>
      <c r="H1251" s="350"/>
      <c r="I1251" s="350"/>
      <c r="J1251" s="350"/>
      <c r="K1251" s="352"/>
    </row>
    <row r="1252" spans="6:11" x14ac:dyDescent="0.35">
      <c r="F1252" s="2"/>
      <c r="G1252" s="350"/>
      <c r="H1252" s="350"/>
      <c r="I1252" s="350"/>
      <c r="J1252" s="350"/>
      <c r="K1252" s="352"/>
    </row>
    <row r="1253" spans="6:11" x14ac:dyDescent="0.35">
      <c r="F1253" s="2"/>
      <c r="G1253" s="350"/>
      <c r="H1253" s="350"/>
      <c r="I1253" s="350"/>
      <c r="J1253" s="350"/>
      <c r="K1253" s="352"/>
    </row>
    <row r="1254" spans="6:11" x14ac:dyDescent="0.35">
      <c r="F1254" s="2"/>
      <c r="G1254" s="350"/>
      <c r="H1254" s="350"/>
      <c r="I1254" s="350"/>
      <c r="J1254" s="350"/>
      <c r="K1254" s="352"/>
    </row>
    <row r="1255" spans="6:11" x14ac:dyDescent="0.35">
      <c r="F1255" s="2"/>
      <c r="G1255" s="350"/>
      <c r="H1255" s="350"/>
      <c r="I1255" s="350"/>
      <c r="J1255" s="350"/>
      <c r="K1255" s="352"/>
    </row>
    <row r="1256" spans="6:11" x14ac:dyDescent="0.35">
      <c r="F1256" s="2"/>
      <c r="G1256" s="350"/>
      <c r="H1256" s="350"/>
      <c r="I1256" s="350"/>
      <c r="J1256" s="350"/>
      <c r="K1256" s="352"/>
    </row>
    <row r="1257" spans="6:11" x14ac:dyDescent="0.35">
      <c r="F1257" s="2"/>
      <c r="G1257" s="350"/>
      <c r="H1257" s="350"/>
      <c r="I1257" s="350"/>
      <c r="J1257" s="350"/>
      <c r="K1257" s="352"/>
    </row>
    <row r="1258" spans="6:11" x14ac:dyDescent="0.35">
      <c r="F1258" s="2"/>
      <c r="G1258" s="350"/>
      <c r="H1258" s="350"/>
      <c r="I1258" s="350"/>
      <c r="J1258" s="350"/>
      <c r="K1258" s="352"/>
    </row>
    <row r="1259" spans="6:11" x14ac:dyDescent="0.35">
      <c r="F1259" s="2"/>
      <c r="G1259" s="350"/>
      <c r="H1259" s="350"/>
      <c r="I1259" s="350"/>
      <c r="J1259" s="350"/>
      <c r="K1259" s="352"/>
    </row>
    <row r="1260" spans="6:11" x14ac:dyDescent="0.35">
      <c r="F1260" s="2"/>
      <c r="G1260" s="350"/>
      <c r="H1260" s="350"/>
      <c r="I1260" s="350"/>
      <c r="J1260" s="350"/>
      <c r="K1260" s="352"/>
    </row>
    <row r="1261" spans="6:11" x14ac:dyDescent="0.35">
      <c r="F1261" s="2"/>
      <c r="G1261" s="350"/>
      <c r="H1261" s="350"/>
      <c r="I1261" s="350"/>
      <c r="J1261" s="350"/>
      <c r="K1261" s="352"/>
    </row>
    <row r="1262" spans="6:11" x14ac:dyDescent="0.35">
      <c r="F1262" s="2"/>
      <c r="G1262" s="350"/>
      <c r="H1262" s="350"/>
      <c r="I1262" s="350"/>
      <c r="J1262" s="350"/>
      <c r="K1262" s="352"/>
    </row>
    <row r="1263" spans="6:11" x14ac:dyDescent="0.35">
      <c r="F1263" s="2"/>
      <c r="G1263" s="350"/>
      <c r="H1263" s="350"/>
      <c r="I1263" s="350"/>
      <c r="J1263" s="350"/>
      <c r="K1263" s="352"/>
    </row>
    <row r="1264" spans="6:11" x14ac:dyDescent="0.35">
      <c r="F1264" s="2"/>
      <c r="G1264" s="350"/>
      <c r="H1264" s="350"/>
      <c r="I1264" s="350"/>
      <c r="J1264" s="350"/>
      <c r="K1264" s="352"/>
    </row>
    <row r="1265" spans="6:11" x14ac:dyDescent="0.35">
      <c r="F1265" s="2"/>
      <c r="G1265" s="350"/>
      <c r="H1265" s="350"/>
      <c r="I1265" s="350"/>
      <c r="J1265" s="350"/>
      <c r="K1265" s="352"/>
    </row>
    <row r="1266" spans="6:11" x14ac:dyDescent="0.35">
      <c r="F1266" s="2"/>
      <c r="G1266" s="350"/>
      <c r="H1266" s="350"/>
      <c r="I1266" s="350"/>
      <c r="J1266" s="350"/>
      <c r="K1266" s="352"/>
    </row>
    <row r="1267" spans="6:11" x14ac:dyDescent="0.35">
      <c r="F1267" s="2"/>
      <c r="G1267" s="350"/>
      <c r="H1267" s="350"/>
      <c r="I1267" s="350"/>
      <c r="J1267" s="350"/>
      <c r="K1267" s="352"/>
    </row>
    <row r="1268" spans="6:11" x14ac:dyDescent="0.35">
      <c r="F1268" s="2"/>
      <c r="G1268" s="350"/>
      <c r="H1268" s="350"/>
      <c r="I1268" s="350"/>
      <c r="J1268" s="350"/>
      <c r="K1268" s="352"/>
    </row>
    <row r="1269" spans="6:11" x14ac:dyDescent="0.35">
      <c r="F1269" s="2"/>
      <c r="G1269" s="350"/>
      <c r="H1269" s="350"/>
      <c r="I1269" s="350"/>
      <c r="J1269" s="350"/>
      <c r="K1269" s="352"/>
    </row>
    <row r="1270" spans="6:11" x14ac:dyDescent="0.35">
      <c r="F1270" s="2"/>
      <c r="G1270" s="350"/>
      <c r="H1270" s="350"/>
      <c r="I1270" s="350"/>
      <c r="J1270" s="350"/>
      <c r="K1270" s="352"/>
    </row>
    <row r="1271" spans="6:11" x14ac:dyDescent="0.35">
      <c r="F1271" s="2"/>
      <c r="G1271" s="350"/>
      <c r="H1271" s="350"/>
      <c r="I1271" s="350"/>
      <c r="J1271" s="350"/>
      <c r="K1271" s="352"/>
    </row>
    <row r="1272" spans="6:11" x14ac:dyDescent="0.35">
      <c r="F1272" s="2"/>
      <c r="G1272" s="350"/>
      <c r="H1272" s="350"/>
      <c r="I1272" s="350"/>
      <c r="J1272" s="350"/>
      <c r="K1272" s="352"/>
    </row>
    <row r="1273" spans="6:11" x14ac:dyDescent="0.35">
      <c r="F1273" s="2"/>
      <c r="G1273" s="350"/>
      <c r="H1273" s="350"/>
      <c r="I1273" s="350"/>
      <c r="J1273" s="350"/>
      <c r="K1273" s="352"/>
    </row>
    <row r="1274" spans="6:11" x14ac:dyDescent="0.35">
      <c r="F1274" s="2"/>
      <c r="G1274" s="350"/>
      <c r="H1274" s="350"/>
      <c r="I1274" s="350"/>
      <c r="J1274" s="350"/>
      <c r="K1274" s="352"/>
    </row>
    <row r="1275" spans="6:11" x14ac:dyDescent="0.35">
      <c r="F1275" s="2"/>
      <c r="G1275" s="350"/>
      <c r="H1275" s="350"/>
      <c r="I1275" s="350"/>
      <c r="J1275" s="350"/>
      <c r="K1275" s="352"/>
    </row>
    <row r="1276" spans="6:11" x14ac:dyDescent="0.35">
      <c r="F1276" s="2"/>
      <c r="G1276" s="350"/>
      <c r="H1276" s="350"/>
      <c r="I1276" s="350"/>
      <c r="J1276" s="350"/>
      <c r="K1276" s="352"/>
    </row>
    <row r="1277" spans="6:11" x14ac:dyDescent="0.35">
      <c r="F1277" s="2"/>
      <c r="G1277" s="350"/>
      <c r="H1277" s="350"/>
      <c r="I1277" s="350"/>
      <c r="J1277" s="350"/>
      <c r="K1277" s="352"/>
    </row>
    <row r="1278" spans="6:11" x14ac:dyDescent="0.35">
      <c r="F1278" s="2"/>
      <c r="G1278" s="350"/>
      <c r="H1278" s="350"/>
      <c r="I1278" s="350"/>
      <c r="J1278" s="350"/>
      <c r="K1278" s="352"/>
    </row>
    <row r="1279" spans="6:11" x14ac:dyDescent="0.35">
      <c r="F1279" s="2"/>
      <c r="G1279" s="350"/>
      <c r="H1279" s="350"/>
      <c r="I1279" s="350"/>
      <c r="J1279" s="350"/>
      <c r="K1279" s="35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Summary</vt:lpstr>
      <vt:lpstr>Plots</vt:lpstr>
      <vt:lpstr>Plot-Stills</vt:lpstr>
      <vt:lpstr>Intra</vt:lpstr>
      <vt:lpstr>RA</vt:lpstr>
      <vt:lpstr>LD</vt:lpstr>
      <vt:lpstr>Anchor-AI</vt:lpstr>
      <vt:lpstr>Anchor-RA</vt:lpstr>
      <vt:lpstr>Anchor-LD</vt:lpstr>
      <vt:lpstr>Test-AI</vt:lpstr>
      <vt:lpstr>Test-RA</vt:lpstr>
      <vt:lpstr>Test-LD</vt:lpstr>
      <vt:lpstr>Still</vt:lpstr>
      <vt:lpstr>Anchor-Still</vt:lpstr>
      <vt:lpstr>Test-Still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Editors VPCC 4/19/2020</dc:creator>
  <cp:lastModifiedBy>Ryan Lei</cp:lastModifiedBy>
  <dcterms:created xsi:type="dcterms:W3CDTF">2020-05-10T04:20:25Z</dcterms:created>
  <dcterms:modified xsi:type="dcterms:W3CDTF">2021-07-20T21:33:00Z</dcterms:modified>
</cp:coreProperties>
</file>